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drawings/drawing9.xml" ContentType="application/vnd.openxmlformats-officedocument.drawing+xml"/>
  <Override PartName="/xl/tables/table11.xml" ContentType="application/vnd.openxmlformats-officedocument.spreadsheetml.table+xml"/>
  <Override PartName="/xl/drawings/drawing10.xml" ContentType="application/vnd.openxmlformats-officedocument.drawing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filerkmis\kmis\Kmis_Public\~Program Department\1 - Programs\02 - Active\Onward - PPA Program\07 - TPA\Lavanta\"/>
    </mc:Choice>
  </mc:AlternateContent>
  <xr:revisionPtr revIDLastSave="0" documentId="13_ncr:1_{03C90332-A714-4BE3-9907-2F99C70C6BAE}" xr6:coauthVersionLast="47" xr6:coauthVersionMax="47" xr10:uidLastSave="{00000000-0000-0000-0000-000000000000}"/>
  <bookViews>
    <workbookView xWindow="28692" yWindow="408" windowWidth="25416" windowHeight="15252" tabRatio="880" xr2:uid="{3243FB27-F26A-4CD0-852B-36A40E59A87E}"/>
  </bookViews>
  <sheets>
    <sheet name="Denial Data" sheetId="15" r:id="rId1"/>
    <sheet name="Business Use" sheetId="1" r:id="rId2"/>
    <sheet name="Driver Not on Policy" sheetId="9" r:id="rId3"/>
    <sheet name="Excluded Driver" sheetId="10" r:id="rId4"/>
    <sheet name="Failure to Cooperate" sheetId="4" r:id="rId5"/>
    <sheet name="Garaging Address Coll" sheetId="5" r:id="rId6"/>
    <sheet name="Non-Owned Vehicle PD" sheetId="7" r:id="rId7"/>
    <sheet name="Policy Expired" sheetId="2" r:id="rId8"/>
    <sheet name="Policy Out of Force" sheetId="3" r:id="rId9"/>
    <sheet name="Non-Payment of Premium" sheetId="8" r:id="rId10"/>
    <sheet name="Insured ACK" sheetId="16" r:id="rId11"/>
  </sheets>
  <externalReferences>
    <externalReference r:id="rId12"/>
    <externalReference r:id="rId13"/>
    <externalReference r:id="rId14"/>
  </externalReferences>
  <definedNames>
    <definedName name="_xleta.CODE" hidden="1" xlm="1">#NAME?</definedName>
    <definedName name="_xleta.DATE" hidden="1" xlm="1">#NAME?</definedName>
    <definedName name="_xleta.PROPER" hidden="1" xlm="1">#NAME?</definedName>
    <definedName name="_xlpm.body" hidden="1" xlm="1">#NAME?</definedName>
    <definedName name="_xlpm.idx" hidden="1" xlm="1">#NAME?</definedName>
    <definedName name="_xlpm.isZip" hidden="1" xlm="1">#NAME?</definedName>
    <definedName name="_xlpm.p" hidden="1" xlm="1">#NAME?</definedName>
    <definedName name="_xlpm.s" hidden="1" xlm="1">#NAME?</definedName>
    <definedName name="_xlpm.st" hidden="1" xlm="1">#NAME?</definedName>
    <definedName name="_xlpm.t" hidden="1" xlm="1">#NAME?</definedName>
    <definedName name="_xlpm.x" hidden="1" xlm="1">#NAME?</definedName>
    <definedName name="_xlpm.zip" hidden="1" xlm="1">#NAME?</definedName>
    <definedName name="Agency">"Chart4"</definedName>
    <definedName name="COVERAGE" localSheetId="0">[1]APPLICATION!$G$6:$I$15</definedName>
    <definedName name="COVERAGE">[2]APPLICATION!$G$6:$I$15</definedName>
    <definedName name="DCHAR" localSheetId="0">[1]APPLICATION!$B$5:$D$12</definedName>
    <definedName name="DCHAR">[2]APPLICATION!$B$5:$D$12</definedName>
    <definedName name="ExternalData_116" localSheetId="0" hidden="1">'Denial Data'!$A$3:$AB$6337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ISOYR10" localSheetId="0">'[1]ISO and YEAR'!$AF$6:$AH$541</definedName>
    <definedName name="ISOYR10">'[2]ISO and YEAR'!$AF$6:$AH$541</definedName>
    <definedName name="ISOYR11" localSheetId="0">'[1]ISO and YEAR'!$AP$6:$AR$1286</definedName>
    <definedName name="ISOYR11">'[2]ISO and YEAR'!$AP$6:$AR$1286</definedName>
    <definedName name="rentlimit" localSheetId="0">[1]COVERAGE!$B$29:$C$32</definedName>
    <definedName name="rentlimit">[2]COVERAGE!$B$29:$C$32</definedName>
    <definedName name="VCHAR" localSheetId="0">[1]APPLICATION!$B$25:$D$37</definedName>
    <definedName name="VCHAR">[2]APPLICATION!$B$25:$D$37</definedName>
    <definedName name="vehyr" localSheetId="0">'[1]ISO and YEAR'!$AQ$2:$AS$4</definedName>
    <definedName name="vehyr">'[2]ISO and YEAR'!$AQ$2:$AS$4</definedName>
    <definedName name="VIOPTS" localSheetId="0">[1]APPLICATION!$B$15:$D$23</definedName>
    <definedName name="VIOPTS">[2]APPLICATION!$B$15:$D$23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" i="15" l="1"/>
  <c r="Y6" i="15"/>
  <c r="Y7" i="15"/>
  <c r="Y8" i="15"/>
  <c r="Y9" i="15"/>
  <c r="Y10" i="15"/>
  <c r="Y11" i="15"/>
  <c r="Y12" i="15"/>
  <c r="Y13" i="15"/>
  <c r="Y14" i="15"/>
  <c r="Y15" i="15"/>
  <c r="Y16" i="15"/>
  <c r="Y17" i="15"/>
  <c r="Y18" i="15"/>
  <c r="Y19" i="15"/>
  <c r="Y20" i="15"/>
  <c r="Y21" i="15"/>
  <c r="Y22" i="15"/>
  <c r="Y23" i="15"/>
  <c r="Y24" i="15"/>
  <c r="Y25" i="15"/>
  <c r="Y26" i="15"/>
  <c r="Y27" i="15"/>
  <c r="Y28" i="15"/>
  <c r="Y29" i="15"/>
  <c r="Y30" i="15"/>
  <c r="Y31" i="15"/>
  <c r="Y32" i="15"/>
  <c r="Y33" i="15"/>
  <c r="Y34" i="15"/>
  <c r="Y35" i="15"/>
  <c r="Y36" i="15"/>
  <c r="Y37" i="15"/>
  <c r="Y38" i="15"/>
  <c r="Y39" i="15"/>
  <c r="Y40" i="15"/>
  <c r="Y41" i="15"/>
  <c r="Y42" i="15"/>
  <c r="Y43" i="15"/>
  <c r="Y44" i="15"/>
  <c r="Y45" i="15"/>
  <c r="Y46" i="15"/>
  <c r="Y47" i="15"/>
  <c r="Y48" i="15"/>
  <c r="Y49" i="15"/>
  <c r="Y50" i="15"/>
  <c r="Y51" i="15"/>
  <c r="Y52" i="15"/>
  <c r="Y53" i="15"/>
  <c r="Y54" i="15"/>
  <c r="Y55" i="15"/>
  <c r="Y56" i="15"/>
  <c r="Y57" i="15"/>
  <c r="Y58" i="15"/>
  <c r="Y59" i="15"/>
  <c r="Y60" i="15"/>
  <c r="Y61" i="15"/>
  <c r="Y62" i="15"/>
  <c r="Y63" i="15"/>
  <c r="Y64" i="15"/>
  <c r="Y65" i="15"/>
  <c r="Y66" i="15"/>
  <c r="Y67" i="15"/>
  <c r="Y68" i="15"/>
  <c r="Y69" i="15"/>
  <c r="Y70" i="15"/>
  <c r="Y71" i="15"/>
  <c r="Y72" i="15"/>
  <c r="Y73" i="15"/>
  <c r="Y74" i="15"/>
  <c r="Y75" i="15"/>
  <c r="Y76" i="15"/>
  <c r="Y77" i="15"/>
  <c r="Y78" i="15"/>
  <c r="Y79" i="15"/>
  <c r="Y80" i="15"/>
  <c r="Y81" i="15"/>
  <c r="Y82" i="15"/>
  <c r="Y83" i="15"/>
  <c r="Y84" i="15"/>
  <c r="Y85" i="15"/>
  <c r="Y86" i="15"/>
  <c r="Y87" i="15"/>
  <c r="Y88" i="15"/>
  <c r="Y89" i="15"/>
  <c r="Y90" i="15"/>
  <c r="Y91" i="15"/>
  <c r="Y92" i="15"/>
  <c r="Y93" i="15"/>
  <c r="Y94" i="15"/>
  <c r="Y95" i="15"/>
  <c r="Y96" i="15"/>
  <c r="Y97" i="15"/>
  <c r="Y98" i="15"/>
  <c r="Y99" i="15"/>
  <c r="Y100" i="15"/>
  <c r="Y101" i="15"/>
  <c r="Y102" i="15"/>
  <c r="Y103" i="15"/>
  <c r="Y104" i="15"/>
  <c r="Y105" i="15"/>
  <c r="Y106" i="15"/>
  <c r="Y107" i="15"/>
  <c r="Y108" i="15"/>
  <c r="Y109" i="15"/>
  <c r="Y110" i="15"/>
  <c r="Y111" i="15"/>
  <c r="Y112" i="15"/>
  <c r="Y113" i="15"/>
  <c r="Y114" i="15"/>
  <c r="Y115" i="15"/>
  <c r="Y116" i="15"/>
  <c r="Y117" i="15"/>
  <c r="Y118" i="15"/>
  <c r="Y119" i="15"/>
  <c r="Y120" i="15"/>
  <c r="Y121" i="15"/>
  <c r="Y122" i="15"/>
  <c r="Y123" i="15"/>
  <c r="Y124" i="15"/>
  <c r="Y125" i="15"/>
  <c r="Y126" i="15"/>
  <c r="Y127" i="15"/>
  <c r="Y128" i="15"/>
  <c r="Y129" i="15"/>
  <c r="Y130" i="15"/>
  <c r="Y131" i="15"/>
  <c r="Y132" i="15"/>
  <c r="Y133" i="15"/>
  <c r="Y134" i="15"/>
  <c r="Y135" i="15"/>
  <c r="Y136" i="15"/>
  <c r="Y137" i="15"/>
  <c r="Y138" i="15"/>
  <c r="Y139" i="15"/>
  <c r="Y140" i="15"/>
  <c r="Y141" i="15"/>
  <c r="Y142" i="15"/>
  <c r="Y143" i="15"/>
  <c r="Y144" i="15"/>
  <c r="Y145" i="15"/>
  <c r="Y146" i="15"/>
  <c r="Y147" i="15"/>
  <c r="Y148" i="15"/>
  <c r="Y149" i="15"/>
  <c r="Y150" i="15"/>
  <c r="Y151" i="15"/>
  <c r="Y152" i="15"/>
  <c r="Y153" i="15"/>
  <c r="Y154" i="15"/>
  <c r="Y155" i="15"/>
  <c r="Y156" i="15"/>
  <c r="Y157" i="15"/>
  <c r="Y158" i="15"/>
  <c r="Y159" i="15"/>
  <c r="Y160" i="15"/>
  <c r="Y161" i="15"/>
  <c r="Y162" i="15"/>
  <c r="Y163" i="15"/>
  <c r="Y164" i="15"/>
  <c r="Y165" i="15"/>
  <c r="Y166" i="15"/>
  <c r="Y167" i="15"/>
  <c r="Y168" i="15"/>
  <c r="Y169" i="15"/>
  <c r="Y170" i="15"/>
  <c r="Y171" i="15"/>
  <c r="Y172" i="15"/>
  <c r="Y173" i="15"/>
  <c r="Y174" i="15"/>
  <c r="Y175" i="15"/>
  <c r="Y176" i="15"/>
  <c r="Y177" i="15"/>
  <c r="Y178" i="15"/>
  <c r="Y179" i="15"/>
  <c r="Y180" i="15"/>
  <c r="Y181" i="15"/>
  <c r="Y182" i="15"/>
  <c r="Y183" i="15"/>
  <c r="Y184" i="15"/>
  <c r="Y185" i="15"/>
  <c r="Y186" i="15"/>
  <c r="Y187" i="15"/>
  <c r="Y188" i="15"/>
  <c r="Y189" i="15"/>
  <c r="Y190" i="15"/>
  <c r="Y191" i="15"/>
  <c r="Y192" i="15"/>
  <c r="Y193" i="15"/>
  <c r="Y194" i="15"/>
  <c r="Y195" i="15"/>
  <c r="Y196" i="15"/>
  <c r="Y197" i="15"/>
  <c r="Y198" i="15"/>
  <c r="Y199" i="15"/>
  <c r="Y200" i="15"/>
  <c r="Y201" i="15"/>
  <c r="Y202" i="15"/>
  <c r="Y203" i="15"/>
  <c r="Y204" i="15"/>
  <c r="Y205" i="15"/>
  <c r="Y206" i="15"/>
  <c r="Y207" i="15"/>
  <c r="Y208" i="15"/>
  <c r="Y209" i="15"/>
  <c r="Y210" i="15"/>
  <c r="Y211" i="15"/>
  <c r="Y212" i="15"/>
  <c r="Y213" i="15"/>
  <c r="Y214" i="15"/>
  <c r="Y215" i="15"/>
  <c r="Y216" i="15"/>
  <c r="Y217" i="15"/>
  <c r="Y218" i="15"/>
  <c r="Y219" i="15"/>
  <c r="Y220" i="15"/>
  <c r="Y221" i="15"/>
  <c r="Y222" i="15"/>
  <c r="Y223" i="15"/>
  <c r="Y224" i="15"/>
  <c r="Y225" i="15"/>
  <c r="Y226" i="15"/>
  <c r="Y227" i="15"/>
  <c r="Y228" i="15"/>
  <c r="Y229" i="15"/>
  <c r="Y230" i="15"/>
  <c r="Y231" i="15"/>
  <c r="Y232" i="15"/>
  <c r="Y233" i="15"/>
  <c r="Y234" i="15"/>
  <c r="Y235" i="15"/>
  <c r="Y236" i="15"/>
  <c r="Y237" i="15"/>
  <c r="Y238" i="15"/>
  <c r="Y239" i="15"/>
  <c r="Y240" i="15"/>
  <c r="Y241" i="15"/>
  <c r="Y242" i="15"/>
  <c r="Y243" i="15"/>
  <c r="Y244" i="15"/>
  <c r="Y245" i="15"/>
  <c r="Y246" i="15"/>
  <c r="Y247" i="15"/>
  <c r="Y248" i="15"/>
  <c r="Y249" i="15"/>
  <c r="Y250" i="15"/>
  <c r="Y251" i="15"/>
  <c r="Y252" i="15"/>
  <c r="Y253" i="15"/>
  <c r="Y254" i="15"/>
  <c r="Y255" i="15"/>
  <c r="Y256" i="15"/>
  <c r="Y257" i="15"/>
  <c r="Y258" i="15"/>
  <c r="Y259" i="15"/>
  <c r="Y260" i="15"/>
  <c r="Y261" i="15"/>
  <c r="Y262" i="15"/>
  <c r="Y263" i="15"/>
  <c r="Y264" i="15"/>
  <c r="Y265" i="15"/>
  <c r="Y266" i="15"/>
  <c r="Y267" i="15"/>
  <c r="Y268" i="15"/>
  <c r="Y269" i="15"/>
  <c r="Y270" i="15"/>
  <c r="Y271" i="15"/>
  <c r="Y272" i="15"/>
  <c r="Y273" i="15"/>
  <c r="Y274" i="15"/>
  <c r="Y275" i="15"/>
  <c r="Y276" i="15"/>
  <c r="Y277" i="15"/>
  <c r="Y278" i="15"/>
  <c r="Y279" i="15"/>
  <c r="Y280" i="15"/>
  <c r="Y281" i="15"/>
  <c r="Y282" i="15"/>
  <c r="Y283" i="15"/>
  <c r="Y284" i="15"/>
  <c r="Y285" i="15"/>
  <c r="Y286" i="15"/>
  <c r="Y287" i="15"/>
  <c r="Y288" i="15"/>
  <c r="Y289" i="15"/>
  <c r="Y290" i="15"/>
  <c r="Y291" i="15"/>
  <c r="Y292" i="15"/>
  <c r="Y293" i="15"/>
  <c r="Y294" i="15"/>
  <c r="Y295" i="15"/>
  <c r="Y296" i="15"/>
  <c r="Y297" i="15"/>
  <c r="Y298" i="15"/>
  <c r="Y299" i="15"/>
  <c r="Y300" i="15"/>
  <c r="Y301" i="15"/>
  <c r="Y302" i="15"/>
  <c r="Y303" i="15"/>
  <c r="Y304" i="15"/>
  <c r="Y305" i="15"/>
  <c r="Y306" i="15"/>
  <c r="Y307" i="15"/>
  <c r="Y308" i="15"/>
  <c r="Y309" i="15"/>
  <c r="Y310" i="15"/>
  <c r="Y311" i="15"/>
  <c r="Y312" i="15"/>
  <c r="Y313" i="15"/>
  <c r="Y314" i="15"/>
  <c r="Y315" i="15"/>
  <c r="Y316" i="15"/>
  <c r="Y317" i="15"/>
  <c r="Y318" i="15"/>
  <c r="Y319" i="15"/>
  <c r="Y320" i="15"/>
  <c r="Y321" i="15"/>
  <c r="Y322" i="15"/>
  <c r="Y323" i="15"/>
  <c r="Y324" i="15"/>
  <c r="Y325" i="15"/>
  <c r="Y326" i="15"/>
  <c r="Y327" i="15"/>
  <c r="Y328" i="15"/>
  <c r="Y329" i="15"/>
  <c r="Y330" i="15"/>
  <c r="Y331" i="15"/>
  <c r="Y332" i="15"/>
  <c r="Y333" i="15"/>
  <c r="Y334" i="15"/>
  <c r="Y335" i="15"/>
  <c r="Y336" i="15"/>
  <c r="Y337" i="15"/>
  <c r="Y338" i="15"/>
  <c r="Y339" i="15"/>
  <c r="Y340" i="15"/>
  <c r="Y341" i="15"/>
  <c r="Y342" i="15"/>
  <c r="Y343" i="15"/>
  <c r="Y344" i="15"/>
  <c r="Y345" i="15"/>
  <c r="Y346" i="15"/>
  <c r="Y347" i="15"/>
  <c r="Y348" i="15"/>
  <c r="Y349" i="15"/>
  <c r="Y350" i="15"/>
  <c r="Y351" i="15"/>
  <c r="Y352" i="15"/>
  <c r="Y353" i="15"/>
  <c r="Y354" i="15"/>
  <c r="Y355" i="15"/>
  <c r="Y356" i="15"/>
  <c r="Y357" i="15"/>
  <c r="Y358" i="15"/>
  <c r="Y359" i="15"/>
  <c r="Y360" i="15"/>
  <c r="Y361" i="15"/>
  <c r="Y362" i="15"/>
  <c r="Y363" i="15"/>
  <c r="Y364" i="15"/>
  <c r="Y365" i="15"/>
  <c r="Y366" i="15"/>
  <c r="Y367" i="15"/>
  <c r="Y368" i="15"/>
  <c r="Y369" i="15"/>
  <c r="Y370" i="15"/>
  <c r="Y371" i="15"/>
  <c r="Y372" i="15"/>
  <c r="Y373" i="15"/>
  <c r="Y374" i="15"/>
  <c r="Y375" i="15"/>
  <c r="Y376" i="15"/>
  <c r="Y377" i="15"/>
  <c r="Y378" i="15"/>
  <c r="Y379" i="15"/>
  <c r="Y380" i="15"/>
  <c r="Y381" i="15"/>
  <c r="Y382" i="15"/>
  <c r="Y383" i="15"/>
  <c r="Y384" i="15"/>
  <c r="Y385" i="15"/>
  <c r="Y386" i="15"/>
  <c r="Y387" i="15"/>
  <c r="Y388" i="15"/>
  <c r="Y389" i="15"/>
  <c r="Y390" i="15"/>
  <c r="Y391" i="15"/>
  <c r="Y392" i="15"/>
  <c r="Y393" i="15"/>
  <c r="Y394" i="15"/>
  <c r="Y395" i="15"/>
  <c r="Y396" i="15"/>
  <c r="Y397" i="15"/>
  <c r="Y398" i="15"/>
  <c r="Y399" i="15"/>
  <c r="Y400" i="15"/>
  <c r="Y401" i="15"/>
  <c r="Y402" i="15"/>
  <c r="Y403" i="15"/>
  <c r="Y404" i="15"/>
  <c r="Y405" i="15"/>
  <c r="Y406" i="15"/>
  <c r="Y407" i="15"/>
  <c r="Y408" i="15"/>
  <c r="Y409" i="15"/>
  <c r="Y410" i="15"/>
  <c r="Y411" i="15"/>
  <c r="Y412" i="15"/>
  <c r="Y413" i="15"/>
  <c r="Y414" i="15"/>
  <c r="Y415" i="15"/>
  <c r="Y416" i="15"/>
  <c r="Y417" i="15"/>
  <c r="Y418" i="15"/>
  <c r="Y419" i="15"/>
  <c r="Y420" i="15"/>
  <c r="Y421" i="15"/>
  <c r="Y422" i="15"/>
  <c r="Y423" i="15"/>
  <c r="Y424" i="15"/>
  <c r="Y425" i="15"/>
  <c r="Y426" i="15"/>
  <c r="Y427" i="15"/>
  <c r="Y428" i="15"/>
  <c r="Y429" i="15"/>
  <c r="Y430" i="15"/>
  <c r="Y431" i="15"/>
  <c r="Y432" i="15"/>
  <c r="Y433" i="15"/>
  <c r="Y434" i="15"/>
  <c r="Y435" i="15"/>
  <c r="Y436" i="15"/>
  <c r="Y437" i="15"/>
  <c r="Y438" i="15"/>
  <c r="Y439" i="15"/>
  <c r="Y440" i="15"/>
  <c r="Y441" i="15"/>
  <c r="Y442" i="15"/>
  <c r="Y443" i="15"/>
  <c r="Y444" i="15"/>
  <c r="Y445" i="15"/>
  <c r="Y446" i="15"/>
  <c r="Y447" i="15"/>
  <c r="Y448" i="15"/>
  <c r="Y449" i="15"/>
  <c r="Y450" i="15"/>
  <c r="Y451" i="15"/>
  <c r="Y452" i="15"/>
  <c r="Y453" i="15"/>
  <c r="Y454" i="15"/>
  <c r="Y455" i="15"/>
  <c r="Y456" i="15"/>
  <c r="Y457" i="15"/>
  <c r="Y458" i="15"/>
  <c r="Y459" i="15"/>
  <c r="Y460" i="15"/>
  <c r="Y461" i="15"/>
  <c r="Y462" i="15"/>
  <c r="Y463" i="15"/>
  <c r="Y464" i="15"/>
  <c r="Y465" i="15"/>
  <c r="Y466" i="15"/>
  <c r="Y467" i="15"/>
  <c r="Y468" i="15"/>
  <c r="Y469" i="15"/>
  <c r="Y470" i="15"/>
  <c r="Y471" i="15"/>
  <c r="Y472" i="15"/>
  <c r="Y473" i="15"/>
  <c r="Y474" i="15"/>
  <c r="Y475" i="15"/>
  <c r="Y476" i="15"/>
  <c r="Y477" i="15"/>
  <c r="Y478" i="15"/>
  <c r="Y479" i="15"/>
  <c r="Y480" i="15"/>
  <c r="Y481" i="15"/>
  <c r="Y482" i="15"/>
  <c r="Y483" i="15"/>
  <c r="Y484" i="15"/>
  <c r="Y485" i="15"/>
  <c r="Y486" i="15"/>
  <c r="Y487" i="15"/>
  <c r="Y488" i="15"/>
  <c r="Y489" i="15"/>
  <c r="Y490" i="15"/>
  <c r="Y491" i="15"/>
  <c r="Y492" i="15"/>
  <c r="Y493" i="15"/>
  <c r="Y494" i="15"/>
  <c r="Y495" i="15"/>
  <c r="Y496" i="15"/>
  <c r="Y497" i="15"/>
  <c r="Y498" i="15"/>
  <c r="Y499" i="15"/>
  <c r="Y500" i="15"/>
  <c r="Y501" i="15"/>
  <c r="Y502" i="15"/>
  <c r="Y503" i="15"/>
  <c r="Y504" i="15"/>
  <c r="Y505" i="15"/>
  <c r="Y506" i="15"/>
  <c r="Y507" i="15"/>
  <c r="Y508" i="15"/>
  <c r="Y509" i="15"/>
  <c r="Y510" i="15"/>
  <c r="Y511" i="15"/>
  <c r="Y512" i="15"/>
  <c r="Y513" i="15"/>
  <c r="Y514" i="15"/>
  <c r="Y515" i="15"/>
  <c r="Y516" i="15"/>
  <c r="Y517" i="15"/>
  <c r="Y518" i="15"/>
  <c r="Y519" i="15"/>
  <c r="Y520" i="15"/>
  <c r="Y521" i="15"/>
  <c r="Y522" i="15"/>
  <c r="Y523" i="15"/>
  <c r="Y524" i="15"/>
  <c r="Y525" i="15"/>
  <c r="Y526" i="15"/>
  <c r="Y527" i="15"/>
  <c r="Y528" i="15"/>
  <c r="Y529" i="15"/>
  <c r="Y530" i="15"/>
  <c r="Y531" i="15"/>
  <c r="Y532" i="15"/>
  <c r="Y533" i="15"/>
  <c r="Y534" i="15"/>
  <c r="Y535" i="15"/>
  <c r="Y536" i="15"/>
  <c r="Y537" i="15"/>
  <c r="Y538" i="15"/>
  <c r="Y539" i="15"/>
  <c r="Y540" i="15"/>
  <c r="Y541" i="15"/>
  <c r="Y542" i="15"/>
  <c r="Y543" i="15"/>
  <c r="Y544" i="15"/>
  <c r="Y545" i="15"/>
  <c r="Y546" i="15"/>
  <c r="Y547" i="15"/>
  <c r="Y548" i="15"/>
  <c r="Y549" i="15"/>
  <c r="Y550" i="15"/>
  <c r="Y551" i="15"/>
  <c r="Y552" i="15"/>
  <c r="Y553" i="15"/>
  <c r="Y554" i="15"/>
  <c r="Y555" i="15"/>
  <c r="Y556" i="15"/>
  <c r="Y557" i="15"/>
  <c r="Y558" i="15"/>
  <c r="Y559" i="15"/>
  <c r="Y560" i="15"/>
  <c r="Y561" i="15"/>
  <c r="Y562" i="15"/>
  <c r="Y563" i="15"/>
  <c r="Y564" i="15"/>
  <c r="Y565" i="15"/>
  <c r="Y566" i="15"/>
  <c r="Y567" i="15"/>
  <c r="Y568" i="15"/>
  <c r="Y569" i="15"/>
  <c r="Y570" i="15"/>
  <c r="Y571" i="15"/>
  <c r="Y572" i="15"/>
  <c r="Y573" i="15"/>
  <c r="Y574" i="15"/>
  <c r="Y575" i="15"/>
  <c r="Y576" i="15"/>
  <c r="Y577" i="15"/>
  <c r="Y578" i="15"/>
  <c r="Y579" i="15"/>
  <c r="Y580" i="15"/>
  <c r="Y581" i="15"/>
  <c r="Y582" i="15"/>
  <c r="Y583" i="15"/>
  <c r="Y584" i="15"/>
  <c r="Y585" i="15"/>
  <c r="Y586" i="15"/>
  <c r="Y587" i="15"/>
  <c r="Y588" i="15"/>
  <c r="Y589" i="15"/>
  <c r="Y590" i="15"/>
  <c r="Y591" i="15"/>
  <c r="Y592" i="15"/>
  <c r="Y593" i="15"/>
  <c r="Y594" i="15"/>
  <c r="Y595" i="15"/>
  <c r="Y596" i="15"/>
  <c r="Y597" i="15"/>
  <c r="Y598" i="15"/>
  <c r="Y599" i="15"/>
  <c r="Y600" i="15"/>
  <c r="Y601" i="15"/>
  <c r="Y602" i="15"/>
  <c r="Y603" i="15"/>
  <c r="Y604" i="15"/>
  <c r="Y605" i="15"/>
  <c r="Y606" i="15"/>
  <c r="Y607" i="15"/>
  <c r="Y608" i="15"/>
  <c r="Y609" i="15"/>
  <c r="Y610" i="15"/>
  <c r="Y611" i="15"/>
  <c r="Y612" i="15"/>
  <c r="Y613" i="15"/>
  <c r="Y614" i="15"/>
  <c r="Y615" i="15"/>
  <c r="Y616" i="15"/>
  <c r="Y617" i="15"/>
  <c r="Y618" i="15"/>
  <c r="Y619" i="15"/>
  <c r="Y620" i="15"/>
  <c r="Y621" i="15"/>
  <c r="Y622" i="15"/>
  <c r="Y623" i="15"/>
  <c r="Y624" i="15"/>
  <c r="Y625" i="15"/>
  <c r="Y626" i="15"/>
  <c r="Y627" i="15"/>
  <c r="Y628" i="15"/>
  <c r="Y629" i="15"/>
  <c r="Y630" i="15"/>
  <c r="Y631" i="15"/>
  <c r="Y632" i="15"/>
  <c r="Y633" i="15"/>
  <c r="Y634" i="15"/>
  <c r="Y635" i="15"/>
  <c r="Y636" i="15"/>
  <c r="Y637" i="15"/>
  <c r="Y638" i="15"/>
  <c r="Y639" i="15"/>
  <c r="Y640" i="15"/>
  <c r="Y641" i="15"/>
  <c r="Y642" i="15"/>
  <c r="Y643" i="15"/>
  <c r="Y644" i="15"/>
  <c r="Y645" i="15"/>
  <c r="Y646" i="15"/>
  <c r="Y647" i="15"/>
  <c r="Y648" i="15"/>
  <c r="Y649" i="15"/>
  <c r="Y650" i="15"/>
  <c r="Y651" i="15"/>
  <c r="Y652" i="15"/>
  <c r="Y653" i="15"/>
  <c r="Y654" i="15"/>
  <c r="Y655" i="15"/>
  <c r="Y656" i="15"/>
  <c r="Y657" i="15"/>
  <c r="Y658" i="15"/>
  <c r="Y659" i="15"/>
  <c r="Y660" i="15"/>
  <c r="Y661" i="15"/>
  <c r="Y662" i="15"/>
  <c r="Y663" i="15"/>
  <c r="Y664" i="15"/>
  <c r="Y665" i="15"/>
  <c r="Y666" i="15"/>
  <c r="Y667" i="15"/>
  <c r="Y668" i="15"/>
  <c r="Y669" i="15"/>
  <c r="Y670" i="15"/>
  <c r="Y671" i="15"/>
  <c r="Y672" i="15"/>
  <c r="Y673" i="15"/>
  <c r="Y674" i="15"/>
  <c r="Y675" i="15"/>
  <c r="Y676" i="15"/>
  <c r="Y677" i="15"/>
  <c r="Y678" i="15"/>
  <c r="Y679" i="15"/>
  <c r="Y680" i="15"/>
  <c r="Y681" i="15"/>
  <c r="Y682" i="15"/>
  <c r="Y683" i="15"/>
  <c r="Y684" i="15"/>
  <c r="Y685" i="15"/>
  <c r="Y686" i="15"/>
  <c r="Y687" i="15"/>
  <c r="Y688" i="15"/>
  <c r="Y689" i="15"/>
  <c r="Y690" i="15"/>
  <c r="Y691" i="15"/>
  <c r="Y692" i="15"/>
  <c r="Y693" i="15"/>
  <c r="Y694" i="15"/>
  <c r="Y695" i="15"/>
  <c r="Y696" i="15"/>
  <c r="Y697" i="15"/>
  <c r="Y698" i="15"/>
  <c r="Y699" i="15"/>
  <c r="Y700" i="15"/>
  <c r="Y701" i="15"/>
  <c r="Y702" i="15"/>
  <c r="Y703" i="15"/>
  <c r="Y704" i="15"/>
  <c r="Y705" i="15"/>
  <c r="Y706" i="15"/>
  <c r="Y707" i="15"/>
  <c r="Y708" i="15"/>
  <c r="Y709" i="15"/>
  <c r="Y710" i="15"/>
  <c r="Y711" i="15"/>
  <c r="Y712" i="15"/>
  <c r="Y713" i="15"/>
  <c r="Y714" i="15"/>
  <c r="Y715" i="15"/>
  <c r="Y716" i="15"/>
  <c r="Y717" i="15"/>
  <c r="Y718" i="15"/>
  <c r="Y719" i="15"/>
  <c r="Y720" i="15"/>
  <c r="Y721" i="15"/>
  <c r="Y722" i="15"/>
  <c r="Y723" i="15"/>
  <c r="Y724" i="15"/>
  <c r="Y725" i="15"/>
  <c r="Y726" i="15"/>
  <c r="Y727" i="15"/>
  <c r="Y728" i="15"/>
  <c r="Y729" i="15"/>
  <c r="Y730" i="15"/>
  <c r="Y731" i="15"/>
  <c r="Y732" i="15"/>
  <c r="Y733" i="15"/>
  <c r="Y734" i="15"/>
  <c r="Y735" i="15"/>
  <c r="Y736" i="15"/>
  <c r="Y737" i="15"/>
  <c r="Y738" i="15"/>
  <c r="Y739" i="15"/>
  <c r="Y740" i="15"/>
  <c r="Y741" i="15"/>
  <c r="Y742" i="15"/>
  <c r="Y743" i="15"/>
  <c r="Y744" i="15"/>
  <c r="Y745" i="15"/>
  <c r="Y746" i="15"/>
  <c r="Y747" i="15"/>
  <c r="Y748" i="15"/>
  <c r="Y749" i="15"/>
  <c r="Y750" i="15"/>
  <c r="Y751" i="15"/>
  <c r="Y752" i="15"/>
  <c r="Y753" i="15"/>
  <c r="Y754" i="15"/>
  <c r="Y755" i="15"/>
  <c r="Y756" i="15"/>
  <c r="Y757" i="15"/>
  <c r="Y758" i="15"/>
  <c r="Y759" i="15"/>
  <c r="Y760" i="15"/>
  <c r="Y761" i="15"/>
  <c r="Y762" i="15"/>
  <c r="Y763" i="15"/>
  <c r="Y764" i="15"/>
  <c r="Y765" i="15"/>
  <c r="Y766" i="15"/>
  <c r="Y767" i="15"/>
  <c r="Y768" i="15"/>
  <c r="Y769" i="15"/>
  <c r="Y770" i="15"/>
  <c r="Y771" i="15"/>
  <c r="Y772" i="15"/>
  <c r="Y773" i="15"/>
  <c r="Y774" i="15"/>
  <c r="Y775" i="15"/>
  <c r="Y776" i="15"/>
  <c r="Y777" i="15"/>
  <c r="Y778" i="15"/>
  <c r="Y779" i="15"/>
  <c r="Y780" i="15"/>
  <c r="Y781" i="15"/>
  <c r="Y782" i="15"/>
  <c r="Y783" i="15"/>
  <c r="Y784" i="15"/>
  <c r="Y785" i="15"/>
  <c r="Y786" i="15"/>
  <c r="Y787" i="15"/>
  <c r="Y788" i="15"/>
  <c r="Y789" i="15"/>
  <c r="Y790" i="15"/>
  <c r="Y791" i="15"/>
  <c r="Y792" i="15"/>
  <c r="Y793" i="15"/>
  <c r="Y794" i="15"/>
  <c r="Y795" i="15"/>
  <c r="Y796" i="15"/>
  <c r="Y797" i="15"/>
  <c r="Y798" i="15"/>
  <c r="Y799" i="15"/>
  <c r="Y800" i="15"/>
  <c r="Y801" i="15"/>
  <c r="Y802" i="15"/>
  <c r="Y803" i="15"/>
  <c r="Y804" i="15"/>
  <c r="Y805" i="15"/>
  <c r="Y806" i="15"/>
  <c r="Y807" i="15"/>
  <c r="Y808" i="15"/>
  <c r="Y809" i="15"/>
  <c r="Y810" i="15"/>
  <c r="Y811" i="15"/>
  <c r="Y812" i="15"/>
  <c r="Y813" i="15"/>
  <c r="Y814" i="15"/>
  <c r="Y815" i="15"/>
  <c r="Y816" i="15"/>
  <c r="Y817" i="15"/>
  <c r="Y818" i="15"/>
  <c r="Y819" i="15"/>
  <c r="Y820" i="15"/>
  <c r="Y821" i="15"/>
  <c r="Y822" i="15"/>
  <c r="Y823" i="15"/>
  <c r="Y824" i="15"/>
  <c r="Y825" i="15"/>
  <c r="Y826" i="15"/>
  <c r="Y827" i="15"/>
  <c r="Y828" i="15"/>
  <c r="Y829" i="15"/>
  <c r="Y830" i="15"/>
  <c r="Y831" i="15"/>
  <c r="Y832" i="15"/>
  <c r="Y833" i="15"/>
  <c r="Y834" i="15"/>
  <c r="Y835" i="15"/>
  <c r="Y836" i="15"/>
  <c r="Y837" i="15"/>
  <c r="Y838" i="15"/>
  <c r="Y839" i="15"/>
  <c r="Y840" i="15"/>
  <c r="Y841" i="15"/>
  <c r="Y842" i="15"/>
  <c r="Y843" i="15"/>
  <c r="Y844" i="15"/>
  <c r="Y845" i="15"/>
  <c r="Y846" i="15"/>
  <c r="Y847" i="15"/>
  <c r="Y848" i="15"/>
  <c r="Y849" i="15"/>
  <c r="Y850" i="15"/>
  <c r="Y851" i="15"/>
  <c r="Y852" i="15"/>
  <c r="Y853" i="15"/>
  <c r="Y854" i="15"/>
  <c r="Y855" i="15"/>
  <c r="Y856" i="15"/>
  <c r="Y857" i="15"/>
  <c r="Y858" i="15"/>
  <c r="Y859" i="15"/>
  <c r="Y860" i="15"/>
  <c r="Y861" i="15"/>
  <c r="Y862" i="15"/>
  <c r="Y863" i="15"/>
  <c r="Y864" i="15"/>
  <c r="Y865" i="15"/>
  <c r="Y866" i="15"/>
  <c r="Y867" i="15"/>
  <c r="Y868" i="15"/>
  <c r="Y869" i="15"/>
  <c r="Y870" i="15"/>
  <c r="Y871" i="15"/>
  <c r="Y872" i="15"/>
  <c r="Y873" i="15"/>
  <c r="Y874" i="15"/>
  <c r="Y875" i="15"/>
  <c r="Y876" i="15"/>
  <c r="Y877" i="15"/>
  <c r="Y878" i="15"/>
  <c r="Y879" i="15"/>
  <c r="Y880" i="15"/>
  <c r="Y881" i="15"/>
  <c r="Y882" i="15"/>
  <c r="Y883" i="15"/>
  <c r="Y884" i="15"/>
  <c r="Y885" i="15"/>
  <c r="Y886" i="15"/>
  <c r="Y887" i="15"/>
  <c r="Y888" i="15"/>
  <c r="Y889" i="15"/>
  <c r="Y890" i="15"/>
  <c r="Y891" i="15"/>
  <c r="Y892" i="15"/>
  <c r="Y893" i="15"/>
  <c r="Y894" i="15"/>
  <c r="Y895" i="15"/>
  <c r="Y896" i="15"/>
  <c r="Y897" i="15"/>
  <c r="Y898" i="15"/>
  <c r="Y899" i="15"/>
  <c r="Y900" i="15"/>
  <c r="Y901" i="15"/>
  <c r="Y902" i="15"/>
  <c r="Y903" i="15"/>
  <c r="Y904" i="15"/>
  <c r="Y905" i="15"/>
  <c r="Y906" i="15"/>
  <c r="Y907" i="15"/>
  <c r="Y908" i="15"/>
  <c r="Y909" i="15"/>
  <c r="Y910" i="15"/>
  <c r="Y911" i="15"/>
  <c r="Y912" i="15"/>
  <c r="Y913" i="15"/>
  <c r="Y914" i="15"/>
  <c r="Y915" i="15"/>
  <c r="Y916" i="15"/>
  <c r="Y917" i="15"/>
  <c r="Y918" i="15"/>
  <c r="Y919" i="15"/>
  <c r="Y920" i="15"/>
  <c r="Y921" i="15"/>
  <c r="Y922" i="15"/>
  <c r="Y923" i="15"/>
  <c r="Y924" i="15"/>
  <c r="Y925" i="15"/>
  <c r="Y926" i="15"/>
  <c r="Y927" i="15"/>
  <c r="Y928" i="15"/>
  <c r="Y929" i="15"/>
  <c r="Y930" i="15"/>
  <c r="Y931" i="15"/>
  <c r="Y932" i="15"/>
  <c r="Y933" i="15"/>
  <c r="Y934" i="15"/>
  <c r="Y935" i="15"/>
  <c r="Y936" i="15"/>
  <c r="Y937" i="15"/>
  <c r="Y938" i="15"/>
  <c r="Y939" i="15"/>
  <c r="Y940" i="15"/>
  <c r="Y941" i="15"/>
  <c r="Y942" i="15"/>
  <c r="Y943" i="15"/>
  <c r="Y944" i="15"/>
  <c r="Y945" i="15"/>
  <c r="Y946" i="15"/>
  <c r="Y947" i="15"/>
  <c r="Y948" i="15"/>
  <c r="Y949" i="15"/>
  <c r="Y950" i="15"/>
  <c r="Y951" i="15"/>
  <c r="Y952" i="15"/>
  <c r="Y953" i="15"/>
  <c r="Y954" i="15"/>
  <c r="Y955" i="15"/>
  <c r="Y956" i="15"/>
  <c r="Y957" i="15"/>
  <c r="Y958" i="15"/>
  <c r="Y959" i="15"/>
  <c r="Y960" i="15"/>
  <c r="Y961" i="15"/>
  <c r="Y962" i="15"/>
  <c r="Y963" i="15"/>
  <c r="Y964" i="15"/>
  <c r="Y965" i="15"/>
  <c r="Y966" i="15"/>
  <c r="Y967" i="15"/>
  <c r="Y968" i="15"/>
  <c r="Y969" i="15"/>
  <c r="Y970" i="15"/>
  <c r="Y971" i="15"/>
  <c r="Y972" i="15"/>
  <c r="Y973" i="15"/>
  <c r="Y974" i="15"/>
  <c r="Y975" i="15"/>
  <c r="Y976" i="15"/>
  <c r="Y977" i="15"/>
  <c r="Y978" i="15"/>
  <c r="Y979" i="15"/>
  <c r="Y980" i="15"/>
  <c r="Y981" i="15"/>
  <c r="Y982" i="15"/>
  <c r="Y983" i="15"/>
  <c r="Y984" i="15"/>
  <c r="Y985" i="15"/>
  <c r="Y986" i="15"/>
  <c r="Y987" i="15"/>
  <c r="Y988" i="15"/>
  <c r="Y989" i="15"/>
  <c r="Y990" i="15"/>
  <c r="Y991" i="15"/>
  <c r="Y992" i="15"/>
  <c r="Y993" i="15"/>
  <c r="Y994" i="15"/>
  <c r="Y995" i="15"/>
  <c r="Y996" i="15"/>
  <c r="Y997" i="15"/>
  <c r="Y998" i="15"/>
  <c r="Y999" i="15"/>
  <c r="Y1000" i="15"/>
  <c r="Y1001" i="15"/>
  <c r="Y1002" i="15"/>
  <c r="Y1003" i="15"/>
  <c r="Y1004" i="15"/>
  <c r="Y1005" i="15"/>
  <c r="Y1006" i="15"/>
  <c r="Y1007" i="15"/>
  <c r="Y1008" i="15"/>
  <c r="Y1009" i="15"/>
  <c r="Y1010" i="15"/>
  <c r="Y1011" i="15"/>
  <c r="Y1012" i="15"/>
  <c r="Y1013" i="15"/>
  <c r="Y1014" i="15"/>
  <c r="Y1015" i="15"/>
  <c r="Y1016" i="15"/>
  <c r="Y1017" i="15"/>
  <c r="Y1018" i="15"/>
  <c r="Y1019" i="15"/>
  <c r="Y1020" i="15"/>
  <c r="Y1021" i="15"/>
  <c r="Y1022" i="15"/>
  <c r="Y1023" i="15"/>
  <c r="Y1024" i="15"/>
  <c r="Y1025" i="15"/>
  <c r="Y1026" i="15"/>
  <c r="Y1027" i="15"/>
  <c r="Y1028" i="15"/>
  <c r="Y1029" i="15"/>
  <c r="Y1030" i="15"/>
  <c r="Y1031" i="15"/>
  <c r="Y1032" i="15"/>
  <c r="Y1033" i="15"/>
  <c r="Y1034" i="15"/>
  <c r="Y1035" i="15"/>
  <c r="Y1036" i="15"/>
  <c r="Y1037" i="15"/>
  <c r="Y1038" i="15"/>
  <c r="Y1039" i="15"/>
  <c r="Y1040" i="15"/>
  <c r="Y1041" i="15"/>
  <c r="Y1042" i="15"/>
  <c r="Y1043" i="15"/>
  <c r="Y1044" i="15"/>
  <c r="Y1045" i="15"/>
  <c r="Y1046" i="15"/>
  <c r="Y1047" i="15"/>
  <c r="Y1048" i="15"/>
  <c r="Y1049" i="15"/>
  <c r="Y1050" i="15"/>
  <c r="Y1051" i="15"/>
  <c r="Y1052" i="15"/>
  <c r="Y1053" i="15"/>
  <c r="Y1054" i="15"/>
  <c r="Y1055" i="15"/>
  <c r="Y1056" i="15"/>
  <c r="Y1057" i="15"/>
  <c r="Y1058" i="15"/>
  <c r="Y1059" i="15"/>
  <c r="Y1060" i="15"/>
  <c r="Y1061" i="15"/>
  <c r="Y1062" i="15"/>
  <c r="Y1063" i="15"/>
  <c r="Y1064" i="15"/>
  <c r="Y1065" i="15"/>
  <c r="Y1066" i="15"/>
  <c r="Y1067" i="15"/>
  <c r="Y1068" i="15"/>
  <c r="Y1069" i="15"/>
  <c r="Y1070" i="15"/>
  <c r="Y1071" i="15"/>
  <c r="Y1072" i="15"/>
  <c r="Y1073" i="15"/>
  <c r="Y1074" i="15"/>
  <c r="Y1075" i="15"/>
  <c r="Y1076" i="15"/>
  <c r="Y1077" i="15"/>
  <c r="Y1078" i="15"/>
  <c r="Y1079" i="15"/>
  <c r="Y1080" i="15"/>
  <c r="Y1081" i="15"/>
  <c r="Y1082" i="15"/>
  <c r="Y1083" i="15"/>
  <c r="Y1084" i="15"/>
  <c r="Y1085" i="15"/>
  <c r="Y1086" i="15"/>
  <c r="Y1087" i="15"/>
  <c r="Y1088" i="15"/>
  <c r="Y1089" i="15"/>
  <c r="Y1090" i="15"/>
  <c r="Y1091" i="15"/>
  <c r="Y1092" i="15"/>
  <c r="Y1093" i="15"/>
  <c r="Y1094" i="15"/>
  <c r="Y1095" i="15"/>
  <c r="Y1096" i="15"/>
  <c r="Y1097" i="15"/>
  <c r="Y1098" i="15"/>
  <c r="Y1099" i="15"/>
  <c r="Y1100" i="15"/>
  <c r="Y1101" i="15"/>
  <c r="Y1102" i="15"/>
  <c r="Y1103" i="15"/>
  <c r="Y1104" i="15"/>
  <c r="Y1105" i="15"/>
  <c r="Y1106" i="15"/>
  <c r="Y1107" i="15"/>
  <c r="Y1108" i="15"/>
  <c r="Y1109" i="15"/>
  <c r="Y1110" i="15"/>
  <c r="Y1111" i="15"/>
  <c r="Y1112" i="15"/>
  <c r="Y1113" i="15"/>
  <c r="Y1114" i="15"/>
  <c r="Y1115" i="15"/>
  <c r="Y1116" i="15"/>
  <c r="Y1117" i="15"/>
  <c r="Y1118" i="15"/>
  <c r="Y1119" i="15"/>
  <c r="Y1120" i="15"/>
  <c r="Y1121" i="15"/>
  <c r="Y1122" i="15"/>
  <c r="Y1123" i="15"/>
  <c r="Y1124" i="15"/>
  <c r="Y1125" i="15"/>
  <c r="Y1126" i="15"/>
  <c r="Y1127" i="15"/>
  <c r="Y1128" i="15"/>
  <c r="Y1129" i="15"/>
  <c r="Y1130" i="15"/>
  <c r="Y1131" i="15"/>
  <c r="Y1132" i="15"/>
  <c r="Y1133" i="15"/>
  <c r="Y1134" i="15"/>
  <c r="Y1135" i="15"/>
  <c r="Y1136" i="15"/>
  <c r="Y1137" i="15"/>
  <c r="Y1138" i="15"/>
  <c r="Y1139" i="15"/>
  <c r="Y1140" i="15"/>
  <c r="Y1141" i="15"/>
  <c r="Y1142" i="15"/>
  <c r="Y1143" i="15"/>
  <c r="Y1144" i="15"/>
  <c r="Y1145" i="15"/>
  <c r="Y1146" i="15"/>
  <c r="Y1147" i="15"/>
  <c r="Y1148" i="15"/>
  <c r="Y1149" i="15"/>
  <c r="Y1150" i="15"/>
  <c r="Y1151" i="15"/>
  <c r="Y1152" i="15"/>
  <c r="Y1153" i="15"/>
  <c r="Y1154" i="15"/>
  <c r="Y1155" i="15"/>
  <c r="Y1156" i="15"/>
  <c r="Y1157" i="15"/>
  <c r="Y1158" i="15"/>
  <c r="Y1159" i="15"/>
  <c r="Y1160" i="15"/>
  <c r="Y1161" i="15"/>
  <c r="Y1162" i="15"/>
  <c r="Y1163" i="15"/>
  <c r="Y1164" i="15"/>
  <c r="Y1165" i="15"/>
  <c r="Y1166" i="15"/>
  <c r="Y1167" i="15"/>
  <c r="Y1168" i="15"/>
  <c r="Y1169" i="15"/>
  <c r="Y1170" i="15"/>
  <c r="Y1171" i="15"/>
  <c r="Y1172" i="15"/>
  <c r="Y1173" i="15"/>
  <c r="Y1174" i="15"/>
  <c r="Y1175" i="15"/>
  <c r="Y1176" i="15"/>
  <c r="Y1177" i="15"/>
  <c r="Y1178" i="15"/>
  <c r="Y1179" i="15"/>
  <c r="Y1180" i="15"/>
  <c r="Y1181" i="15"/>
  <c r="Y1182" i="15"/>
  <c r="Y1183" i="15"/>
  <c r="Y1184" i="15"/>
  <c r="Y1185" i="15"/>
  <c r="Y1186" i="15"/>
  <c r="Y1187" i="15"/>
  <c r="Y1188" i="15"/>
  <c r="Y1189" i="15"/>
  <c r="Y1190" i="15"/>
  <c r="Y1191" i="15"/>
  <c r="Y1192" i="15"/>
  <c r="Y1193" i="15"/>
  <c r="Y1194" i="15"/>
  <c r="Y1195" i="15"/>
  <c r="Y1196" i="15"/>
  <c r="Y1197" i="15"/>
  <c r="Y1198" i="15"/>
  <c r="Y1199" i="15"/>
  <c r="Y1200" i="15"/>
  <c r="Y1201" i="15"/>
  <c r="Y1202" i="15"/>
  <c r="Y1203" i="15"/>
  <c r="Y1204" i="15"/>
  <c r="Y1205" i="15"/>
  <c r="Y1206" i="15"/>
  <c r="Y1207" i="15"/>
  <c r="Y1208" i="15"/>
  <c r="Y1209" i="15"/>
  <c r="Y1210" i="15"/>
  <c r="Y1211" i="15"/>
  <c r="Y1212" i="15"/>
  <c r="Y1213" i="15"/>
  <c r="Y1214" i="15"/>
  <c r="Y1215" i="15"/>
  <c r="Y1216" i="15"/>
  <c r="Y1217" i="15"/>
  <c r="Y1218" i="15"/>
  <c r="Y1219" i="15"/>
  <c r="Y1220" i="15"/>
  <c r="Y1221" i="15"/>
  <c r="Y1222" i="15"/>
  <c r="Y1223" i="15"/>
  <c r="Y1224" i="15"/>
  <c r="Y1225" i="15"/>
  <c r="Y1226" i="15"/>
  <c r="Y1227" i="15"/>
  <c r="Y1228" i="15"/>
  <c r="Y1229" i="15"/>
  <c r="Y1230" i="15"/>
  <c r="Y1231" i="15"/>
  <c r="Y1232" i="15"/>
  <c r="Y1233" i="15"/>
  <c r="Y1234" i="15"/>
  <c r="Y1235" i="15"/>
  <c r="Y1236" i="15"/>
  <c r="Y1237" i="15"/>
  <c r="Y1238" i="15"/>
  <c r="Y1239" i="15"/>
  <c r="Y1240" i="15"/>
  <c r="Y1241" i="15"/>
  <c r="Y1242" i="15"/>
  <c r="Y1243" i="15"/>
  <c r="Y1244" i="15"/>
  <c r="Y1245" i="15"/>
  <c r="Y1246" i="15"/>
  <c r="Y1247" i="15"/>
  <c r="Y1248" i="15"/>
  <c r="Y1249" i="15"/>
  <c r="Y1250" i="15"/>
  <c r="Y1251" i="15"/>
  <c r="Y1252" i="15"/>
  <c r="Y1253" i="15"/>
  <c r="Y1254" i="15"/>
  <c r="Y1255" i="15"/>
  <c r="Y1256" i="15"/>
  <c r="Y1257" i="15"/>
  <c r="Y1258" i="15"/>
  <c r="Y1259" i="15"/>
  <c r="Y1260" i="15"/>
  <c r="Y1261" i="15"/>
  <c r="Y1262" i="15"/>
  <c r="Y1263" i="15"/>
  <c r="Y1264" i="15"/>
  <c r="Y1265" i="15"/>
  <c r="Y1266" i="15"/>
  <c r="Y1267" i="15"/>
  <c r="Y1268" i="15"/>
  <c r="Y1269" i="15"/>
  <c r="Y1270" i="15"/>
  <c r="Y1271" i="15"/>
  <c r="Y1272" i="15"/>
  <c r="Y1273" i="15"/>
  <c r="Y1274" i="15"/>
  <c r="Y1275" i="15"/>
  <c r="Y1276" i="15"/>
  <c r="Y1277" i="15"/>
  <c r="Y1278" i="15"/>
  <c r="Y1279" i="15"/>
  <c r="Y1280" i="15"/>
  <c r="Y1281" i="15"/>
  <c r="Y1282" i="15"/>
  <c r="Y1283" i="15"/>
  <c r="Y1284" i="15"/>
  <c r="Y1285" i="15"/>
  <c r="Y1286" i="15"/>
  <c r="Y1287" i="15"/>
  <c r="Y1288" i="15"/>
  <c r="Y1289" i="15"/>
  <c r="Y1290" i="15"/>
  <c r="Y1291" i="15"/>
  <c r="Y1292" i="15"/>
  <c r="Y1293" i="15"/>
  <c r="Y1294" i="15"/>
  <c r="Y1295" i="15"/>
  <c r="Y1296" i="15"/>
  <c r="Y1297" i="15"/>
  <c r="Y1298" i="15"/>
  <c r="Y1299" i="15"/>
  <c r="Y1300" i="15"/>
  <c r="Y1301" i="15"/>
  <c r="Y1302" i="15"/>
  <c r="Y1303" i="15"/>
  <c r="Y1304" i="15"/>
  <c r="Y1305" i="15"/>
  <c r="Y1306" i="15"/>
  <c r="Y1307" i="15"/>
  <c r="Y1308" i="15"/>
  <c r="Y1309" i="15"/>
  <c r="Y1310" i="15"/>
  <c r="Y1311" i="15"/>
  <c r="Y1312" i="15"/>
  <c r="Y1313" i="15"/>
  <c r="Y1314" i="15"/>
  <c r="Y1315" i="15"/>
  <c r="Y1316" i="15"/>
  <c r="Y1317" i="15"/>
  <c r="Y1318" i="15"/>
  <c r="Y1319" i="15"/>
  <c r="Y1320" i="15"/>
  <c r="Y1321" i="15"/>
  <c r="Y1322" i="15"/>
  <c r="Y1323" i="15"/>
  <c r="Y1324" i="15"/>
  <c r="Y1325" i="15"/>
  <c r="Y1326" i="15"/>
  <c r="Y1327" i="15"/>
  <c r="Y1328" i="15"/>
  <c r="Y1329" i="15"/>
  <c r="Y1330" i="15"/>
  <c r="Y1331" i="15"/>
  <c r="Y1332" i="15"/>
  <c r="Y1333" i="15"/>
  <c r="Y1334" i="15"/>
  <c r="Y1335" i="15"/>
  <c r="Y1336" i="15"/>
  <c r="Y1337" i="15"/>
  <c r="Y1338" i="15"/>
  <c r="Y1339" i="15"/>
  <c r="Y1340" i="15"/>
  <c r="Y1341" i="15"/>
  <c r="Y1342" i="15"/>
  <c r="Y1343" i="15"/>
  <c r="Y1344" i="15"/>
  <c r="Y1345" i="15"/>
  <c r="Y1346" i="15"/>
  <c r="Y1347" i="15"/>
  <c r="Y1348" i="15"/>
  <c r="Y1349" i="15"/>
  <c r="Y1350" i="15"/>
  <c r="Y1351" i="15"/>
  <c r="Y1352" i="15"/>
  <c r="Y1353" i="15"/>
  <c r="Y1354" i="15"/>
  <c r="Y1355" i="15"/>
  <c r="Y1356" i="15"/>
  <c r="Y1357" i="15"/>
  <c r="Y1358" i="15"/>
  <c r="Y1359" i="15"/>
  <c r="Y1360" i="15"/>
  <c r="Y1361" i="15"/>
  <c r="Y1362" i="15"/>
  <c r="Y1363" i="15"/>
  <c r="Y1364" i="15"/>
  <c r="Y1365" i="15"/>
  <c r="Y1366" i="15"/>
  <c r="Y1367" i="15"/>
  <c r="Y1368" i="15"/>
  <c r="Y1369" i="15"/>
  <c r="Y1370" i="15"/>
  <c r="Y1371" i="15"/>
  <c r="Y1372" i="15"/>
  <c r="Y1373" i="15"/>
  <c r="Y1374" i="15"/>
  <c r="Y1375" i="15"/>
  <c r="Y1376" i="15"/>
  <c r="Y1377" i="15"/>
  <c r="Y1378" i="15"/>
  <c r="Y1379" i="15"/>
  <c r="Y1380" i="15"/>
  <c r="Y1381" i="15"/>
  <c r="Y1382" i="15"/>
  <c r="Y1383" i="15"/>
  <c r="Y1384" i="15"/>
  <c r="Y1385" i="15"/>
  <c r="Y1386" i="15"/>
  <c r="Y1387" i="15"/>
  <c r="Y1388" i="15"/>
  <c r="Y1389" i="15"/>
  <c r="Y1390" i="15"/>
  <c r="Y1391" i="15"/>
  <c r="Y1392" i="15"/>
  <c r="Y1393" i="15"/>
  <c r="Y1394" i="15"/>
  <c r="Y1395" i="15"/>
  <c r="Y1396" i="15"/>
  <c r="Y1397" i="15"/>
  <c r="Y1398" i="15"/>
  <c r="Y1399" i="15"/>
  <c r="Y1400" i="15"/>
  <c r="Y1401" i="15"/>
  <c r="Y1402" i="15"/>
  <c r="Y1403" i="15"/>
  <c r="Y1404" i="15"/>
  <c r="Y1405" i="15"/>
  <c r="Y1406" i="15"/>
  <c r="Y1407" i="15"/>
  <c r="Y1408" i="15"/>
  <c r="Y1409" i="15"/>
  <c r="Y1410" i="15"/>
  <c r="Y1411" i="15"/>
  <c r="Y1412" i="15"/>
  <c r="Y1413" i="15"/>
  <c r="Y1414" i="15"/>
  <c r="Y1415" i="15"/>
  <c r="Y1416" i="15"/>
  <c r="Y1417" i="15"/>
  <c r="Y1418" i="15"/>
  <c r="Y1419" i="15"/>
  <c r="Y1420" i="15"/>
  <c r="Y1421" i="15"/>
  <c r="Y1422" i="15"/>
  <c r="Y1423" i="15"/>
  <c r="Y1424" i="15"/>
  <c r="Y1425" i="15"/>
  <c r="Y1426" i="15"/>
  <c r="Y1427" i="15"/>
  <c r="Y1428" i="15"/>
  <c r="Y1429" i="15"/>
  <c r="Y1430" i="15"/>
  <c r="Y1431" i="15"/>
  <c r="Y1432" i="15"/>
  <c r="Y1433" i="15"/>
  <c r="Y1434" i="15"/>
  <c r="Y1435" i="15"/>
  <c r="Y1436" i="15"/>
  <c r="Y1437" i="15"/>
  <c r="Y1438" i="15"/>
  <c r="Y1439" i="15"/>
  <c r="Y1440" i="15"/>
  <c r="Y1441" i="15"/>
  <c r="Y1442" i="15"/>
  <c r="Y1443" i="15"/>
  <c r="Y1444" i="15"/>
  <c r="Y1445" i="15"/>
  <c r="Y1446" i="15"/>
  <c r="Y1447" i="15"/>
  <c r="Y1448" i="15"/>
  <c r="Y1449" i="15"/>
  <c r="Y1450" i="15"/>
  <c r="Y1451" i="15"/>
  <c r="Y1452" i="15"/>
  <c r="Y1453" i="15"/>
  <c r="Y1454" i="15"/>
  <c r="Y1455" i="15"/>
  <c r="Y1456" i="15"/>
  <c r="Y1457" i="15"/>
  <c r="Y1458" i="15"/>
  <c r="Y1459" i="15"/>
  <c r="Y1460" i="15"/>
  <c r="Y1461" i="15"/>
  <c r="Y1462" i="15"/>
  <c r="Y1463" i="15"/>
  <c r="Y1464" i="15"/>
  <c r="Y1465" i="15"/>
  <c r="Y1466" i="15"/>
  <c r="Y1467" i="15"/>
  <c r="Y1468" i="15"/>
  <c r="Y1469" i="15"/>
  <c r="Y1470" i="15"/>
  <c r="Y1471" i="15"/>
  <c r="Y1472" i="15"/>
  <c r="Y1473" i="15"/>
  <c r="Y1474" i="15"/>
  <c r="Y1475" i="15"/>
  <c r="Y1476" i="15"/>
  <c r="Y1477" i="15"/>
  <c r="Y1478" i="15"/>
  <c r="Y1479" i="15"/>
  <c r="Y1480" i="15"/>
  <c r="Y1481" i="15"/>
  <c r="Y1482" i="15"/>
  <c r="Y1483" i="15"/>
  <c r="Y1484" i="15"/>
  <c r="Y1485" i="15"/>
  <c r="Y1486" i="15"/>
  <c r="Y1487" i="15"/>
  <c r="Y1488" i="15"/>
  <c r="Y1489" i="15"/>
  <c r="Y1490" i="15"/>
  <c r="Y1491" i="15"/>
  <c r="Y1492" i="15"/>
  <c r="Y1493" i="15"/>
  <c r="Y1494" i="15"/>
  <c r="Y1495" i="15"/>
  <c r="Y1496" i="15"/>
  <c r="Y1497" i="15"/>
  <c r="Y1498" i="15"/>
  <c r="Y1499" i="15"/>
  <c r="Y1500" i="15"/>
  <c r="Y1501" i="15"/>
  <c r="Y1502" i="15"/>
  <c r="Y1503" i="15"/>
  <c r="Y1504" i="15"/>
  <c r="Y1505" i="15"/>
  <c r="Y1506" i="15"/>
  <c r="Y1507" i="15"/>
  <c r="Y1508" i="15"/>
  <c r="Y1509" i="15"/>
  <c r="Y1510" i="15"/>
  <c r="Y1511" i="15"/>
  <c r="Y1512" i="15"/>
  <c r="Y1513" i="15"/>
  <c r="Y1514" i="15"/>
  <c r="Y1515" i="15"/>
  <c r="Y1516" i="15"/>
  <c r="Y1517" i="15"/>
  <c r="Y1518" i="15"/>
  <c r="Y1519" i="15"/>
  <c r="Y1520" i="15"/>
  <c r="Y1521" i="15"/>
  <c r="Y1522" i="15"/>
  <c r="Y1523" i="15"/>
  <c r="Y1524" i="15"/>
  <c r="Y1525" i="15"/>
  <c r="Y1526" i="15"/>
  <c r="Y1527" i="15"/>
  <c r="Y1528" i="15"/>
  <c r="Y1529" i="15"/>
  <c r="Y1530" i="15"/>
  <c r="Y1531" i="15"/>
  <c r="Y1532" i="15"/>
  <c r="Y1533" i="15"/>
  <c r="Y1534" i="15"/>
  <c r="Y1535" i="15"/>
  <c r="Y1536" i="15"/>
  <c r="Y1537" i="15"/>
  <c r="Y1538" i="15"/>
  <c r="Y1539" i="15"/>
  <c r="Y1540" i="15"/>
  <c r="Y1541" i="15"/>
  <c r="Y1542" i="15"/>
  <c r="Y1543" i="15"/>
  <c r="Y1544" i="15"/>
  <c r="Y1545" i="15"/>
  <c r="Y1546" i="15"/>
  <c r="Y1547" i="15"/>
  <c r="Y1548" i="15"/>
  <c r="Y1549" i="15"/>
  <c r="Y1550" i="15"/>
  <c r="Y1551" i="15"/>
  <c r="Y1552" i="15"/>
  <c r="Y1553" i="15"/>
  <c r="Y1554" i="15"/>
  <c r="Y1555" i="15"/>
  <c r="Y1556" i="15"/>
  <c r="Y1557" i="15"/>
  <c r="Y1558" i="15"/>
  <c r="Y1559" i="15"/>
  <c r="Y1560" i="15"/>
  <c r="Y1561" i="15"/>
  <c r="Y1562" i="15"/>
  <c r="Y1563" i="15"/>
  <c r="Y1564" i="15"/>
  <c r="Y1565" i="15"/>
  <c r="Y1566" i="15"/>
  <c r="Y1567" i="15"/>
  <c r="Y1568" i="15"/>
  <c r="Y1569" i="15"/>
  <c r="Y1570" i="15"/>
  <c r="Y1571" i="15"/>
  <c r="Y1572" i="15"/>
  <c r="Y1573" i="15"/>
  <c r="Y1574" i="15"/>
  <c r="Y1575" i="15"/>
  <c r="Y1576" i="15"/>
  <c r="Y1577" i="15"/>
  <c r="Y1578" i="15"/>
  <c r="Y1579" i="15"/>
  <c r="Y1580" i="15"/>
  <c r="Y1581" i="15"/>
  <c r="Y1582" i="15"/>
  <c r="Y1583" i="15"/>
  <c r="Y1584" i="15"/>
  <c r="Y1585" i="15"/>
  <c r="Y1586" i="15"/>
  <c r="Y1587" i="15"/>
  <c r="Y1588" i="15"/>
  <c r="Y1589" i="15"/>
  <c r="Y1590" i="15"/>
  <c r="Y1591" i="15"/>
  <c r="Y1592" i="15"/>
  <c r="Y1593" i="15"/>
  <c r="Y1594" i="15"/>
  <c r="Y1595" i="15"/>
  <c r="Y1596" i="15"/>
  <c r="Y1597" i="15"/>
  <c r="Y1598" i="15"/>
  <c r="Y1599" i="15"/>
  <c r="Y1600" i="15"/>
  <c r="Y1601" i="15"/>
  <c r="Y1602" i="15"/>
  <c r="Y1603" i="15"/>
  <c r="Y1604" i="15"/>
  <c r="Y1605" i="15"/>
  <c r="Y1606" i="15"/>
  <c r="Y1607" i="15"/>
  <c r="Y1608" i="15"/>
  <c r="Y1609" i="15"/>
  <c r="Y1610" i="15"/>
  <c r="Y1611" i="15"/>
  <c r="Y1612" i="15"/>
  <c r="Y1613" i="15"/>
  <c r="Y1614" i="15"/>
  <c r="Y1615" i="15"/>
  <c r="Y1616" i="15"/>
  <c r="Y1617" i="15"/>
  <c r="Y1618" i="15"/>
  <c r="Y1619" i="15"/>
  <c r="Y1620" i="15"/>
  <c r="Y1621" i="15"/>
  <c r="Y1622" i="15"/>
  <c r="Y1623" i="15"/>
  <c r="Y1624" i="15"/>
  <c r="Y1625" i="15"/>
  <c r="Y1626" i="15"/>
  <c r="Y1627" i="15"/>
  <c r="Y1628" i="15"/>
  <c r="Y1629" i="15"/>
  <c r="Y1630" i="15"/>
  <c r="Y1631" i="15"/>
  <c r="Y1632" i="15"/>
  <c r="Y1633" i="15"/>
  <c r="Y1634" i="15"/>
  <c r="Y1635" i="15"/>
  <c r="Y1636" i="15"/>
  <c r="Y1637" i="15"/>
  <c r="Y1638" i="15"/>
  <c r="Y1639" i="15"/>
  <c r="Y1640" i="15"/>
  <c r="Y1641" i="15"/>
  <c r="Y1642" i="15"/>
  <c r="Y1643" i="15"/>
  <c r="Y1644" i="15"/>
  <c r="Y1645" i="15"/>
  <c r="Y1646" i="15"/>
  <c r="Y1647" i="15"/>
  <c r="Y1648" i="15"/>
  <c r="Y1649" i="15"/>
  <c r="Y1650" i="15"/>
  <c r="Y1651" i="15"/>
  <c r="Y1652" i="15"/>
  <c r="Y1653" i="15"/>
  <c r="Y1654" i="15"/>
  <c r="Y1655" i="15"/>
  <c r="Y1656" i="15"/>
  <c r="Y1657" i="15"/>
  <c r="Y1658" i="15"/>
  <c r="Y1659" i="15"/>
  <c r="Y1660" i="15"/>
  <c r="Y1661" i="15"/>
  <c r="Y1662" i="15"/>
  <c r="Y1663" i="15"/>
  <c r="Y1664" i="15"/>
  <c r="Y1665" i="15"/>
  <c r="Y1666" i="15"/>
  <c r="Y1667" i="15"/>
  <c r="Y1668" i="15"/>
  <c r="Y1669" i="15"/>
  <c r="Y1670" i="15"/>
  <c r="Y1671" i="15"/>
  <c r="Y1672" i="15"/>
  <c r="Y1673" i="15"/>
  <c r="Y1674" i="15"/>
  <c r="Y1675" i="15"/>
  <c r="Y1676" i="15"/>
  <c r="Y1677" i="15"/>
  <c r="Y1678" i="15"/>
  <c r="Y1679" i="15"/>
  <c r="Y1680" i="15"/>
  <c r="Y1681" i="15"/>
  <c r="Y1682" i="15"/>
  <c r="Y1683" i="15"/>
  <c r="Y1684" i="15"/>
  <c r="Y1685" i="15"/>
  <c r="Y1686" i="15"/>
  <c r="Y1687" i="15"/>
  <c r="Y1688" i="15"/>
  <c r="Y1689" i="15"/>
  <c r="Y1690" i="15"/>
  <c r="Y1691" i="15"/>
  <c r="Y1692" i="15"/>
  <c r="Y1693" i="15"/>
  <c r="Y1694" i="15"/>
  <c r="Y1695" i="15"/>
  <c r="Y1696" i="15"/>
  <c r="Y1697" i="15"/>
  <c r="Y1698" i="15"/>
  <c r="Y1699" i="15"/>
  <c r="Y1700" i="15"/>
  <c r="Y1701" i="15"/>
  <c r="Y1702" i="15"/>
  <c r="Y1703" i="15"/>
  <c r="Y1704" i="15"/>
  <c r="Y1705" i="15"/>
  <c r="Y1706" i="15"/>
  <c r="Y1707" i="15"/>
  <c r="Y1708" i="15"/>
  <c r="Y1709" i="15"/>
  <c r="Y1710" i="15"/>
  <c r="Y1711" i="15"/>
  <c r="Y1712" i="15"/>
  <c r="Y1713" i="15"/>
  <c r="Y1714" i="15"/>
  <c r="Y1715" i="15"/>
  <c r="Y1716" i="15"/>
  <c r="Y1717" i="15"/>
  <c r="Y1718" i="15"/>
  <c r="Y1719" i="15"/>
  <c r="Y1720" i="15"/>
  <c r="Y1721" i="15"/>
  <c r="Y1722" i="15"/>
  <c r="Y1723" i="15"/>
  <c r="Y1724" i="15"/>
  <c r="Y1725" i="15"/>
  <c r="Y1726" i="15"/>
  <c r="Y1727" i="15"/>
  <c r="Y1728" i="15"/>
  <c r="Y1729" i="15"/>
  <c r="Y1730" i="15"/>
  <c r="Y1731" i="15"/>
  <c r="Y1732" i="15"/>
  <c r="Y1733" i="15"/>
  <c r="Y1734" i="15"/>
  <c r="Y1735" i="15"/>
  <c r="Y1736" i="15"/>
  <c r="Y1737" i="15"/>
  <c r="Y1738" i="15"/>
  <c r="Y1739" i="15"/>
  <c r="Y1740" i="15"/>
  <c r="Y1741" i="15"/>
  <c r="Y1742" i="15"/>
  <c r="Y1743" i="15"/>
  <c r="Y1744" i="15"/>
  <c r="Y1745" i="15"/>
  <c r="Y1746" i="15"/>
  <c r="Y1747" i="15"/>
  <c r="Y1748" i="15"/>
  <c r="Y1749" i="15"/>
  <c r="Y1750" i="15"/>
  <c r="Y1751" i="15"/>
  <c r="Y1752" i="15"/>
  <c r="Y1753" i="15"/>
  <c r="Y1754" i="15"/>
  <c r="Y1755" i="15"/>
  <c r="Y1756" i="15"/>
  <c r="Y1757" i="15"/>
  <c r="Y1758" i="15"/>
  <c r="Y1759" i="15"/>
  <c r="Y1760" i="15"/>
  <c r="Y1761" i="15"/>
  <c r="Y1762" i="15"/>
  <c r="Y1763" i="15"/>
  <c r="Y1764" i="15"/>
  <c r="Y1765" i="15"/>
  <c r="Y1766" i="15"/>
  <c r="Y1767" i="15"/>
  <c r="Y1768" i="15"/>
  <c r="Y1769" i="15"/>
  <c r="Y1770" i="15"/>
  <c r="Y1771" i="15"/>
  <c r="Y1772" i="15"/>
  <c r="Y1773" i="15"/>
  <c r="Y1774" i="15"/>
  <c r="Y1775" i="15"/>
  <c r="Y1776" i="15"/>
  <c r="Y1777" i="15"/>
  <c r="Y1778" i="15"/>
  <c r="Y1779" i="15"/>
  <c r="Y1780" i="15"/>
  <c r="Y1781" i="15"/>
  <c r="Y1782" i="15"/>
  <c r="Y1783" i="15"/>
  <c r="Y1784" i="15"/>
  <c r="Y1785" i="15"/>
  <c r="Y1786" i="15"/>
  <c r="Y1787" i="15"/>
  <c r="Y1788" i="15"/>
  <c r="Y1789" i="15"/>
  <c r="Y1790" i="15"/>
  <c r="Y1791" i="15"/>
  <c r="Y1792" i="15"/>
  <c r="Y1793" i="15"/>
  <c r="Y1794" i="15"/>
  <c r="Y1795" i="15"/>
  <c r="Y1796" i="15"/>
  <c r="Y1797" i="15"/>
  <c r="Y1798" i="15"/>
  <c r="Y1799" i="15"/>
  <c r="Y1800" i="15"/>
  <c r="Y1801" i="15"/>
  <c r="Y1802" i="15"/>
  <c r="Y1803" i="15"/>
  <c r="Y1804" i="15"/>
  <c r="Y1805" i="15"/>
  <c r="Y1806" i="15"/>
  <c r="Y1807" i="15"/>
  <c r="Y1808" i="15"/>
  <c r="Y1809" i="15"/>
  <c r="Y1810" i="15"/>
  <c r="Y1811" i="15"/>
  <c r="Y1812" i="15"/>
  <c r="Y1813" i="15"/>
  <c r="Y1814" i="15"/>
  <c r="Y1815" i="15"/>
  <c r="Y1816" i="15"/>
  <c r="Y1817" i="15"/>
  <c r="Y1818" i="15"/>
  <c r="Y1819" i="15"/>
  <c r="Y1820" i="15"/>
  <c r="Y1821" i="15"/>
  <c r="Y1822" i="15"/>
  <c r="Y1823" i="15"/>
  <c r="Y1824" i="15"/>
  <c r="Y1825" i="15"/>
  <c r="Y1826" i="15"/>
  <c r="Y1827" i="15"/>
  <c r="Y1828" i="15"/>
  <c r="Y1829" i="15"/>
  <c r="Y1830" i="15"/>
  <c r="Y1831" i="15"/>
  <c r="Y1832" i="15"/>
  <c r="Y1833" i="15"/>
  <c r="Y1834" i="15"/>
  <c r="Y1835" i="15"/>
  <c r="Y1836" i="15"/>
  <c r="Y1837" i="15"/>
  <c r="Y1838" i="15"/>
  <c r="Y1839" i="15"/>
  <c r="Y1840" i="15"/>
  <c r="Y1841" i="15"/>
  <c r="Y1842" i="15"/>
  <c r="Y1843" i="15"/>
  <c r="Y1844" i="15"/>
  <c r="Y1845" i="15"/>
  <c r="Y1846" i="15"/>
  <c r="Y1847" i="15"/>
  <c r="Y1848" i="15"/>
  <c r="Y1849" i="15"/>
  <c r="Y1850" i="15"/>
  <c r="Y1851" i="15"/>
  <c r="Y1852" i="15"/>
  <c r="Y1853" i="15"/>
  <c r="Y1854" i="15"/>
  <c r="Y1855" i="15"/>
  <c r="Y1856" i="15"/>
  <c r="Y1857" i="15"/>
  <c r="Y1858" i="15"/>
  <c r="Y1859" i="15"/>
  <c r="Y1860" i="15"/>
  <c r="Y1861" i="15"/>
  <c r="Y1862" i="15"/>
  <c r="Y1863" i="15"/>
  <c r="Y1864" i="15"/>
  <c r="Y1865" i="15"/>
  <c r="Y1866" i="15"/>
  <c r="Y1867" i="15"/>
  <c r="Y1868" i="15"/>
  <c r="Y1869" i="15"/>
  <c r="Y1870" i="15"/>
  <c r="Y1871" i="15"/>
  <c r="Y1872" i="15"/>
  <c r="Y1873" i="15"/>
  <c r="Y1874" i="15"/>
  <c r="Y1875" i="15"/>
  <c r="Y1876" i="15"/>
  <c r="Y1877" i="15"/>
  <c r="Y1878" i="15"/>
  <c r="Y1879" i="15"/>
  <c r="Y1880" i="15"/>
  <c r="Y1881" i="15"/>
  <c r="Y1882" i="15"/>
  <c r="Y1883" i="15"/>
  <c r="Y1884" i="15"/>
  <c r="Y1885" i="15"/>
  <c r="Y1886" i="15"/>
  <c r="Y1887" i="15"/>
  <c r="Y1888" i="15"/>
  <c r="Y1889" i="15"/>
  <c r="Y1890" i="15"/>
  <c r="Y1891" i="15"/>
  <c r="Y1892" i="15"/>
  <c r="Y1893" i="15"/>
  <c r="Y1894" i="15"/>
  <c r="Y1895" i="15"/>
  <c r="Y1896" i="15"/>
  <c r="Y1897" i="15"/>
  <c r="Y1898" i="15"/>
  <c r="Y1899" i="15"/>
  <c r="Y1900" i="15"/>
  <c r="Y1901" i="15"/>
  <c r="Y1902" i="15"/>
  <c r="Y1903" i="15"/>
  <c r="Y1904" i="15"/>
  <c r="Y1905" i="15"/>
  <c r="Y1906" i="15"/>
  <c r="Y1907" i="15"/>
  <c r="Y1908" i="15"/>
  <c r="Y1909" i="15"/>
  <c r="Y1910" i="15"/>
  <c r="Y1911" i="15"/>
  <c r="Y1912" i="15"/>
  <c r="Y1913" i="15"/>
  <c r="Y1914" i="15"/>
  <c r="Y1915" i="15"/>
  <c r="Y1916" i="15"/>
  <c r="Y1917" i="15"/>
  <c r="Y1918" i="15"/>
  <c r="Y1919" i="15"/>
  <c r="Y1920" i="15"/>
  <c r="Y1921" i="15"/>
  <c r="Y1922" i="15"/>
  <c r="Y1923" i="15"/>
  <c r="Y1924" i="15"/>
  <c r="Y1925" i="15"/>
  <c r="Y1926" i="15"/>
  <c r="Y1927" i="15"/>
  <c r="Y1928" i="15"/>
  <c r="Y1929" i="15"/>
  <c r="Y1930" i="15"/>
  <c r="Y1931" i="15"/>
  <c r="Y1932" i="15"/>
  <c r="Y1933" i="15"/>
  <c r="Y1934" i="15"/>
  <c r="Y1935" i="15"/>
  <c r="Y1936" i="15"/>
  <c r="Y1937" i="15"/>
  <c r="Y1938" i="15"/>
  <c r="Y1939" i="15"/>
  <c r="Y1940" i="15"/>
  <c r="Y1941" i="15"/>
  <c r="Y1942" i="15"/>
  <c r="Y1943" i="15"/>
  <c r="Y1944" i="15"/>
  <c r="Y1945" i="15"/>
  <c r="Y1946" i="15"/>
  <c r="Y1947" i="15"/>
  <c r="Y1948" i="15"/>
  <c r="Y1949" i="15"/>
  <c r="Y1950" i="15"/>
  <c r="Y1951" i="15"/>
  <c r="Y1952" i="15"/>
  <c r="Y1953" i="15"/>
  <c r="Y1954" i="15"/>
  <c r="Y1955" i="15"/>
  <c r="Y1956" i="15"/>
  <c r="Y1957" i="15"/>
  <c r="Y1958" i="15"/>
  <c r="Y1959" i="15"/>
  <c r="Y1960" i="15"/>
  <c r="Y1961" i="15"/>
  <c r="Y1962" i="15"/>
  <c r="Y1963" i="15"/>
  <c r="Y1964" i="15"/>
  <c r="Y1965" i="15"/>
  <c r="Y1966" i="15"/>
  <c r="Y1967" i="15"/>
  <c r="Y1968" i="15"/>
  <c r="Y1969" i="15"/>
  <c r="Y1970" i="15"/>
  <c r="Y1971" i="15"/>
  <c r="Y1972" i="15"/>
  <c r="Y1973" i="15"/>
  <c r="Y1974" i="15"/>
  <c r="Y1975" i="15"/>
  <c r="Y1976" i="15"/>
  <c r="Y1977" i="15"/>
  <c r="Y1978" i="15"/>
  <c r="Y1979" i="15"/>
  <c r="Y1980" i="15"/>
  <c r="Y1981" i="15"/>
  <c r="Y1982" i="15"/>
  <c r="Y1983" i="15"/>
  <c r="Y1984" i="15"/>
  <c r="Y1985" i="15"/>
  <c r="Y1986" i="15"/>
  <c r="Y1987" i="15"/>
  <c r="Y1988" i="15"/>
  <c r="Y1989" i="15"/>
  <c r="Y1990" i="15"/>
  <c r="Y1991" i="15"/>
  <c r="Y1992" i="15"/>
  <c r="Y1993" i="15"/>
  <c r="Y1994" i="15"/>
  <c r="Y1995" i="15"/>
  <c r="Y1996" i="15"/>
  <c r="Y1997" i="15"/>
  <c r="Y1998" i="15"/>
  <c r="Y1999" i="15"/>
  <c r="Y2000" i="15"/>
  <c r="Y2001" i="15"/>
  <c r="Y2002" i="15"/>
  <c r="Y2003" i="15"/>
  <c r="Y2004" i="15"/>
  <c r="Y2005" i="15"/>
  <c r="Y2006" i="15"/>
  <c r="Y2007" i="15"/>
  <c r="Y2008" i="15"/>
  <c r="Y2009" i="15"/>
  <c r="Y2010" i="15"/>
  <c r="Y2011" i="15"/>
  <c r="Y2012" i="15"/>
  <c r="Y2013" i="15"/>
  <c r="Y2014" i="15"/>
  <c r="Y2015" i="15"/>
  <c r="Y2016" i="15"/>
  <c r="Y2017" i="15"/>
  <c r="Y2018" i="15"/>
  <c r="Y2019" i="15"/>
  <c r="Y2020" i="15"/>
  <c r="Y2021" i="15"/>
  <c r="Y2022" i="15"/>
  <c r="Y2023" i="15"/>
  <c r="Y2024" i="15"/>
  <c r="Y2025" i="15"/>
  <c r="Y2026" i="15"/>
  <c r="Y2027" i="15"/>
  <c r="Y2028" i="15"/>
  <c r="Y2029" i="15"/>
  <c r="Y2030" i="15"/>
  <c r="Y2031" i="15"/>
  <c r="Y2032" i="15"/>
  <c r="Y2033" i="15"/>
  <c r="Y2034" i="15"/>
  <c r="Y2035" i="15"/>
  <c r="Y2036" i="15"/>
  <c r="Y2037" i="15"/>
  <c r="Y2038" i="15"/>
  <c r="Y2039" i="15"/>
  <c r="Y2040" i="15"/>
  <c r="Y2041" i="15"/>
  <c r="Y2042" i="15"/>
  <c r="Y2043" i="15"/>
  <c r="Y2044" i="15"/>
  <c r="Y2045" i="15"/>
  <c r="Y2046" i="15"/>
  <c r="Y2047" i="15"/>
  <c r="Y2048" i="15"/>
  <c r="Y2049" i="15"/>
  <c r="Y2050" i="15"/>
  <c r="Y2051" i="15"/>
  <c r="Y2052" i="15"/>
  <c r="Y2053" i="15"/>
  <c r="Y2054" i="15"/>
  <c r="Y2055" i="15"/>
  <c r="Y2056" i="15"/>
  <c r="Y2057" i="15"/>
  <c r="Y2058" i="15"/>
  <c r="Y2059" i="15"/>
  <c r="Y2060" i="15"/>
  <c r="Y2061" i="15"/>
  <c r="Y2062" i="15"/>
  <c r="Y2063" i="15"/>
  <c r="Y2064" i="15"/>
  <c r="Y2065" i="15"/>
  <c r="Y2066" i="15"/>
  <c r="Y2067" i="15"/>
  <c r="Y2068" i="15"/>
  <c r="Y2069" i="15"/>
  <c r="Y2070" i="15"/>
  <c r="Y2071" i="15"/>
  <c r="Y2072" i="15"/>
  <c r="Y2073" i="15"/>
  <c r="Y2074" i="15"/>
  <c r="Y2075" i="15"/>
  <c r="Y2076" i="15"/>
  <c r="Y2077" i="15"/>
  <c r="Y2078" i="15"/>
  <c r="Y2079" i="15"/>
  <c r="Y2080" i="15"/>
  <c r="Y2081" i="15"/>
  <c r="Y2082" i="15"/>
  <c r="Y2083" i="15"/>
  <c r="Y2084" i="15"/>
  <c r="Y2085" i="15"/>
  <c r="Y2086" i="15"/>
  <c r="Y2087" i="15"/>
  <c r="Y2088" i="15"/>
  <c r="Y2089" i="15"/>
  <c r="Y2090" i="15"/>
  <c r="Y2091" i="15"/>
  <c r="Y2092" i="15"/>
  <c r="Y2093" i="15"/>
  <c r="Y2094" i="15"/>
  <c r="Y2095" i="15"/>
  <c r="Y2096" i="15"/>
  <c r="Y2097" i="15"/>
  <c r="Y2098" i="15"/>
  <c r="Y2099" i="15"/>
  <c r="Y2100" i="15"/>
  <c r="Y2101" i="15"/>
  <c r="Y2102" i="15"/>
  <c r="Y2103" i="15"/>
  <c r="Y2104" i="15"/>
  <c r="Y2105" i="15"/>
  <c r="Y2106" i="15"/>
  <c r="Y2107" i="15"/>
  <c r="Y2108" i="15"/>
  <c r="Y2109" i="15"/>
  <c r="Y2110" i="15"/>
  <c r="Y2111" i="15"/>
  <c r="Y2112" i="15"/>
  <c r="Y2113" i="15"/>
  <c r="Y2114" i="15"/>
  <c r="Y2115" i="15"/>
  <c r="Y2116" i="15"/>
  <c r="Y2117" i="15"/>
  <c r="Y2118" i="15"/>
  <c r="Y2119" i="15"/>
  <c r="Y2120" i="15"/>
  <c r="Y2121" i="15"/>
  <c r="Y2122" i="15"/>
  <c r="Y2123" i="15"/>
  <c r="Y2124" i="15"/>
  <c r="Y2125" i="15"/>
  <c r="Y2126" i="15"/>
  <c r="Y2127" i="15"/>
  <c r="Y2128" i="15"/>
  <c r="Y2129" i="15"/>
  <c r="Y2130" i="15"/>
  <c r="Y2131" i="15"/>
  <c r="Y2132" i="15"/>
  <c r="Y2133" i="15"/>
  <c r="Y2134" i="15"/>
  <c r="Y2135" i="15"/>
  <c r="Y2136" i="15"/>
  <c r="Y2137" i="15"/>
  <c r="Y2138" i="15"/>
  <c r="Y2139" i="15"/>
  <c r="Y2140" i="15"/>
  <c r="Y2141" i="15"/>
  <c r="Y2142" i="15"/>
  <c r="Y2143" i="15"/>
  <c r="Y2144" i="15"/>
  <c r="Y2145" i="15"/>
  <c r="Y2146" i="15"/>
  <c r="Y2147" i="15"/>
  <c r="Y2148" i="15"/>
  <c r="Y2149" i="15"/>
  <c r="Y2150" i="15"/>
  <c r="Y2151" i="15"/>
  <c r="Y2152" i="15"/>
  <c r="Y2153" i="15"/>
  <c r="Y2154" i="15"/>
  <c r="Y2155" i="15"/>
  <c r="Y2156" i="15"/>
  <c r="Y2157" i="15"/>
  <c r="Y2158" i="15"/>
  <c r="Y2159" i="15"/>
  <c r="Y2160" i="15"/>
  <c r="Y2161" i="15"/>
  <c r="Y2162" i="15"/>
  <c r="Y2163" i="15"/>
  <c r="Y2164" i="15"/>
  <c r="Y2165" i="15"/>
  <c r="Y2166" i="15"/>
  <c r="Y2167" i="15"/>
  <c r="Y2168" i="15"/>
  <c r="Y2169" i="15"/>
  <c r="Y2170" i="15"/>
  <c r="Y2171" i="15"/>
  <c r="Y2172" i="15"/>
  <c r="Y2173" i="15"/>
  <c r="Y2174" i="15"/>
  <c r="Y2175" i="15"/>
  <c r="Y2176" i="15"/>
  <c r="Y2177" i="15"/>
  <c r="Y2178" i="15"/>
  <c r="Y2179" i="15"/>
  <c r="Y2180" i="15"/>
  <c r="Y2181" i="15"/>
  <c r="Y2182" i="15"/>
  <c r="Y2183" i="15"/>
  <c r="Y2184" i="15"/>
  <c r="Y2185" i="15"/>
  <c r="Y2186" i="15"/>
  <c r="Y2187" i="15"/>
  <c r="Y2188" i="15"/>
  <c r="Y2189" i="15"/>
  <c r="Y2190" i="15"/>
  <c r="Y2191" i="15"/>
  <c r="Y2192" i="15"/>
  <c r="Y2193" i="15"/>
  <c r="Y2194" i="15"/>
  <c r="Y2195" i="15"/>
  <c r="Y2196" i="15"/>
  <c r="Y2197" i="15"/>
  <c r="Y2198" i="15"/>
  <c r="Y2199" i="15"/>
  <c r="Y2200" i="15"/>
  <c r="Y2201" i="15"/>
  <c r="Y2202" i="15"/>
  <c r="Y2203" i="15"/>
  <c r="Y2204" i="15"/>
  <c r="Y2205" i="15"/>
  <c r="Y2206" i="15"/>
  <c r="Y2207" i="15"/>
  <c r="Y2208" i="15"/>
  <c r="Y2209" i="15"/>
  <c r="Y2210" i="15"/>
  <c r="Y2211" i="15"/>
  <c r="Y2212" i="15"/>
  <c r="Y2213" i="15"/>
  <c r="Y2214" i="15"/>
  <c r="Y2215" i="15"/>
  <c r="Y2216" i="15"/>
  <c r="Y2217" i="15"/>
  <c r="Y2218" i="15"/>
  <c r="Y2219" i="15"/>
  <c r="Y2220" i="15"/>
  <c r="Y2221" i="15"/>
  <c r="Y2222" i="15"/>
  <c r="Y2223" i="15"/>
  <c r="Y2224" i="15"/>
  <c r="Y2225" i="15"/>
  <c r="Y2226" i="15"/>
  <c r="Y2227" i="15"/>
  <c r="Y2228" i="15"/>
  <c r="Y2229" i="15"/>
  <c r="Y2230" i="15"/>
  <c r="Y2231" i="15"/>
  <c r="Y2232" i="15"/>
  <c r="Y2233" i="15"/>
  <c r="Y2234" i="15"/>
  <c r="Y2235" i="15"/>
  <c r="Y2236" i="15"/>
  <c r="Y2237" i="15"/>
  <c r="Y2238" i="15"/>
  <c r="Y2239" i="15"/>
  <c r="Y2240" i="15"/>
  <c r="Y2241" i="15"/>
  <c r="Y2242" i="15"/>
  <c r="Y2243" i="15"/>
  <c r="Y2244" i="15"/>
  <c r="Y2245" i="15"/>
  <c r="Y2246" i="15"/>
  <c r="Y2247" i="15"/>
  <c r="Y2248" i="15"/>
  <c r="Y2249" i="15"/>
  <c r="Y2250" i="15"/>
  <c r="Y2251" i="15"/>
  <c r="Y2252" i="15"/>
  <c r="Y2253" i="15"/>
  <c r="Y2254" i="15"/>
  <c r="Y2255" i="15"/>
  <c r="Y2256" i="15"/>
  <c r="Y2257" i="15"/>
  <c r="Y2258" i="15"/>
  <c r="Y2259" i="15"/>
  <c r="Y2260" i="15"/>
  <c r="Y2261" i="15"/>
  <c r="Y2262" i="15"/>
  <c r="Y2263" i="15"/>
  <c r="Y2264" i="15"/>
  <c r="Y2265" i="15"/>
  <c r="Y2266" i="15"/>
  <c r="Y2267" i="15"/>
  <c r="Y2268" i="15"/>
  <c r="Y2269" i="15"/>
  <c r="Y2270" i="15"/>
  <c r="Y2271" i="15"/>
  <c r="Y2272" i="15"/>
  <c r="Y2273" i="15"/>
  <c r="Y2274" i="15"/>
  <c r="Y2275" i="15"/>
  <c r="Y2276" i="15"/>
  <c r="Y2277" i="15"/>
  <c r="Y2278" i="15"/>
  <c r="Y2279" i="15"/>
  <c r="Y2280" i="15"/>
  <c r="Y2281" i="15"/>
  <c r="Y2282" i="15"/>
  <c r="Y2283" i="15"/>
  <c r="Y2284" i="15"/>
  <c r="Y2285" i="15"/>
  <c r="Y2286" i="15"/>
  <c r="Y2287" i="15"/>
  <c r="Y2288" i="15"/>
  <c r="Y2289" i="15"/>
  <c r="Y2290" i="15"/>
  <c r="Y2291" i="15"/>
  <c r="Y2292" i="15"/>
  <c r="Y2293" i="15"/>
  <c r="Y2294" i="15"/>
  <c r="Y2295" i="15"/>
  <c r="Y2296" i="15"/>
  <c r="Y2297" i="15"/>
  <c r="Y2298" i="15"/>
  <c r="Y2299" i="15"/>
  <c r="Y2300" i="15"/>
  <c r="Y2301" i="15"/>
  <c r="Y2302" i="15"/>
  <c r="Y2303" i="15"/>
  <c r="Y2304" i="15"/>
  <c r="Y2305" i="15"/>
  <c r="Y2306" i="15"/>
  <c r="Y2307" i="15"/>
  <c r="Y2308" i="15"/>
  <c r="Y2309" i="15"/>
  <c r="Y2310" i="15"/>
  <c r="Y2311" i="15"/>
  <c r="Y2312" i="15"/>
  <c r="Y2313" i="15"/>
  <c r="Y2314" i="15"/>
  <c r="Y2315" i="15"/>
  <c r="Y2316" i="15"/>
  <c r="Y2317" i="15"/>
  <c r="Y2318" i="15"/>
  <c r="Y2319" i="15"/>
  <c r="Y2320" i="15"/>
  <c r="Y2321" i="15"/>
  <c r="Y2322" i="15"/>
  <c r="Y2323" i="15"/>
  <c r="Y2324" i="15"/>
  <c r="Y2325" i="15"/>
  <c r="Y2326" i="15"/>
  <c r="Y2327" i="15"/>
  <c r="Y2328" i="15"/>
  <c r="Y2329" i="15"/>
  <c r="Y2330" i="15"/>
  <c r="Y2331" i="15"/>
  <c r="Y2332" i="15"/>
  <c r="Y2333" i="15"/>
  <c r="Y2334" i="15"/>
  <c r="Y2335" i="15"/>
  <c r="Y2336" i="15"/>
  <c r="Y2337" i="15"/>
  <c r="Y2338" i="15"/>
  <c r="Y2339" i="15"/>
  <c r="Y2340" i="15"/>
  <c r="Y2341" i="15"/>
  <c r="Y2342" i="15"/>
  <c r="Y2343" i="15"/>
  <c r="Y2344" i="15"/>
  <c r="Y2345" i="15"/>
  <c r="Y2346" i="15"/>
  <c r="Y2347" i="15"/>
  <c r="Y2348" i="15"/>
  <c r="Y2349" i="15"/>
  <c r="Y2350" i="15"/>
  <c r="Y2351" i="15"/>
  <c r="Y2352" i="15"/>
  <c r="Y2353" i="15"/>
  <c r="Y2354" i="15"/>
  <c r="Y2355" i="15"/>
  <c r="Y2356" i="15"/>
  <c r="Y2357" i="15"/>
  <c r="Y2358" i="15"/>
  <c r="Y2359" i="15"/>
  <c r="Y2360" i="15"/>
  <c r="Y2361" i="15"/>
  <c r="Y2362" i="15"/>
  <c r="Y2363" i="15"/>
  <c r="Y2364" i="15"/>
  <c r="Y2365" i="15"/>
  <c r="Y2366" i="15"/>
  <c r="Y2367" i="15"/>
  <c r="Y2368" i="15"/>
  <c r="Y2369" i="15"/>
  <c r="Y2370" i="15"/>
  <c r="Y2371" i="15"/>
  <c r="Y2372" i="15"/>
  <c r="Y2373" i="15"/>
  <c r="Y2374" i="15"/>
  <c r="Y2375" i="15"/>
  <c r="Y2376" i="15"/>
  <c r="Y2377" i="15"/>
  <c r="Y2378" i="15"/>
  <c r="Y2379" i="15"/>
  <c r="Y2380" i="15"/>
  <c r="Y2381" i="15"/>
  <c r="Y2382" i="15"/>
  <c r="Y2383" i="15"/>
  <c r="Y2384" i="15"/>
  <c r="Y2385" i="15"/>
  <c r="Y2386" i="15"/>
  <c r="Y2387" i="15"/>
  <c r="Y2388" i="15"/>
  <c r="Y2389" i="15"/>
  <c r="Y2390" i="15"/>
  <c r="Y2391" i="15"/>
  <c r="Y2392" i="15"/>
  <c r="Y2393" i="15"/>
  <c r="Y2394" i="15"/>
  <c r="Y2395" i="15"/>
  <c r="Y2396" i="15"/>
  <c r="Y2397" i="15"/>
  <c r="Y2398" i="15"/>
  <c r="Y2399" i="15"/>
  <c r="Y2400" i="15"/>
  <c r="Y2401" i="15"/>
  <c r="Y2402" i="15"/>
  <c r="Y2403" i="15"/>
  <c r="Y2404" i="15"/>
  <c r="Y2405" i="15"/>
  <c r="Y2406" i="15"/>
  <c r="Y2407" i="15"/>
  <c r="Y2408" i="15"/>
  <c r="Y2409" i="15"/>
  <c r="Y2410" i="15"/>
  <c r="Y2411" i="15"/>
  <c r="Y2412" i="15"/>
  <c r="Y2413" i="15"/>
  <c r="Y2414" i="15"/>
  <c r="Y2415" i="15"/>
  <c r="Y2416" i="15"/>
  <c r="Y2417" i="15"/>
  <c r="Y2418" i="15"/>
  <c r="Y2419" i="15"/>
  <c r="Y2420" i="15"/>
  <c r="Y2421" i="15"/>
  <c r="Y2422" i="15"/>
  <c r="Y2423" i="15"/>
  <c r="Y2424" i="15"/>
  <c r="Y2425" i="15"/>
  <c r="Y2426" i="15"/>
  <c r="Y2427" i="15"/>
  <c r="Y2428" i="15"/>
  <c r="Y2429" i="15"/>
  <c r="Y2430" i="15"/>
  <c r="Y2431" i="15"/>
  <c r="Y2432" i="15"/>
  <c r="Y2433" i="15"/>
  <c r="Y2434" i="15"/>
  <c r="Y2435" i="15"/>
  <c r="Y2436" i="15"/>
  <c r="Y2437" i="15"/>
  <c r="Y2438" i="15"/>
  <c r="Y2439" i="15"/>
  <c r="Y2440" i="15"/>
  <c r="Y2441" i="15"/>
  <c r="Y2442" i="15"/>
  <c r="Y2443" i="15"/>
  <c r="Y2444" i="15"/>
  <c r="Y2445" i="15"/>
  <c r="Y2446" i="15"/>
  <c r="Y2447" i="15"/>
  <c r="Y2448" i="15"/>
  <c r="Y2449" i="15"/>
  <c r="Y2450" i="15"/>
  <c r="Y2451" i="15"/>
  <c r="Y2452" i="15"/>
  <c r="Y2453" i="15"/>
  <c r="Y2454" i="15"/>
  <c r="Y2455" i="15"/>
  <c r="Y2456" i="15"/>
  <c r="Y2457" i="15"/>
  <c r="Y2458" i="15"/>
  <c r="Y2459" i="15"/>
  <c r="Y2460" i="15"/>
  <c r="Y2461" i="15"/>
  <c r="Y2462" i="15"/>
  <c r="Y2463" i="15"/>
  <c r="Y2464" i="15"/>
  <c r="Y2465" i="15"/>
  <c r="Y2466" i="15"/>
  <c r="Y2467" i="15"/>
  <c r="Y2468" i="15"/>
  <c r="Y2469" i="15"/>
  <c r="Y2470" i="15"/>
  <c r="Y2471" i="15"/>
  <c r="Y2472" i="15"/>
  <c r="Y2473" i="15"/>
  <c r="Y2474" i="15"/>
  <c r="Y2475" i="15"/>
  <c r="Y2476" i="15"/>
  <c r="Y2477" i="15"/>
  <c r="Y2478" i="15"/>
  <c r="Y2479" i="15"/>
  <c r="Y2480" i="15"/>
  <c r="Y2481" i="15"/>
  <c r="Y2482" i="15"/>
  <c r="Y2483" i="15"/>
  <c r="Y2484" i="15"/>
  <c r="Y2485" i="15"/>
  <c r="Y2486" i="15"/>
  <c r="Y2487" i="15"/>
  <c r="Y2488" i="15"/>
  <c r="Y2489" i="15"/>
  <c r="Y2490" i="15"/>
  <c r="Y2491" i="15"/>
  <c r="Y2492" i="15"/>
  <c r="Y2493" i="15"/>
  <c r="Y2494" i="15"/>
  <c r="Y2495" i="15"/>
  <c r="Y2496" i="15"/>
  <c r="Y2497" i="15"/>
  <c r="Y2498" i="15"/>
  <c r="Y2499" i="15"/>
  <c r="Y2500" i="15"/>
  <c r="Y2501" i="15"/>
  <c r="Y2502" i="15"/>
  <c r="Y2503" i="15"/>
  <c r="Y2504" i="15"/>
  <c r="Y2505" i="15"/>
  <c r="Y2506" i="15"/>
  <c r="Y2507" i="15"/>
  <c r="Y2508" i="15"/>
  <c r="Y2509" i="15"/>
  <c r="Y2510" i="15"/>
  <c r="Y2511" i="15"/>
  <c r="Y2512" i="15"/>
  <c r="Y2513" i="15"/>
  <c r="Y2514" i="15"/>
  <c r="Y2515" i="15"/>
  <c r="Y2516" i="15"/>
  <c r="Y2517" i="15"/>
  <c r="Y2518" i="15"/>
  <c r="Y2519" i="15"/>
  <c r="Y2520" i="15"/>
  <c r="Y2521" i="15"/>
  <c r="Y2522" i="15"/>
  <c r="Y2523" i="15"/>
  <c r="Y2524" i="15"/>
  <c r="Y2525" i="15"/>
  <c r="Y2526" i="15"/>
  <c r="Y2527" i="15"/>
  <c r="Y2528" i="15"/>
  <c r="Y2529" i="15"/>
  <c r="Y2530" i="15"/>
  <c r="Y2531" i="15"/>
  <c r="Y2532" i="15"/>
  <c r="Y2533" i="15"/>
  <c r="Y2534" i="15"/>
  <c r="Y2535" i="15"/>
  <c r="Y2536" i="15"/>
  <c r="Y2537" i="15"/>
  <c r="Y2538" i="15"/>
  <c r="Y2539" i="15"/>
  <c r="Y2540" i="15"/>
  <c r="Y2541" i="15"/>
  <c r="Y2542" i="15"/>
  <c r="Y2543" i="15"/>
  <c r="Y2544" i="15"/>
  <c r="Y2545" i="15"/>
  <c r="Y2546" i="15"/>
  <c r="Y2547" i="15"/>
  <c r="Y2548" i="15"/>
  <c r="Y2549" i="15"/>
  <c r="Y2550" i="15"/>
  <c r="Y2551" i="15"/>
  <c r="Y2552" i="15"/>
  <c r="Y2553" i="15"/>
  <c r="Y2554" i="15"/>
  <c r="Y2555" i="15"/>
  <c r="Y2556" i="15"/>
  <c r="Y2557" i="15"/>
  <c r="Y2558" i="15"/>
  <c r="Y2559" i="15"/>
  <c r="Y2560" i="15"/>
  <c r="Y2561" i="15"/>
  <c r="Y2562" i="15"/>
  <c r="Y2563" i="15"/>
  <c r="Y2564" i="15"/>
  <c r="Y2565" i="15"/>
  <c r="Y2566" i="15"/>
  <c r="Y2567" i="15"/>
  <c r="Y2568" i="15"/>
  <c r="Y2569" i="15"/>
  <c r="Y2570" i="15"/>
  <c r="Y2571" i="15"/>
  <c r="Y2572" i="15"/>
  <c r="Y2573" i="15"/>
  <c r="Y2574" i="15"/>
  <c r="Y2575" i="15"/>
  <c r="Y2576" i="15"/>
  <c r="Y2577" i="15"/>
  <c r="Y2578" i="15"/>
  <c r="Y2579" i="15"/>
  <c r="Y2580" i="15"/>
  <c r="Y2581" i="15"/>
  <c r="Y2582" i="15"/>
  <c r="Y2583" i="15"/>
  <c r="Y2584" i="15"/>
  <c r="Y2585" i="15"/>
  <c r="Y2586" i="15"/>
  <c r="Y2587" i="15"/>
  <c r="Y2588" i="15"/>
  <c r="Y2589" i="15"/>
  <c r="Y2590" i="15"/>
  <c r="Y2591" i="15"/>
  <c r="Y2592" i="15"/>
  <c r="Y2593" i="15"/>
  <c r="Y2594" i="15"/>
  <c r="Y2595" i="15"/>
  <c r="Y2596" i="15"/>
  <c r="Y2597" i="15"/>
  <c r="Y2598" i="15"/>
  <c r="Y2599" i="15"/>
  <c r="Y2600" i="15"/>
  <c r="Y2601" i="15"/>
  <c r="Y2602" i="15"/>
  <c r="Y2603" i="15"/>
  <c r="Y2604" i="15"/>
  <c r="Y2605" i="15"/>
  <c r="Y2606" i="15"/>
  <c r="Y2607" i="15"/>
  <c r="Y2608" i="15"/>
  <c r="Y2609" i="15"/>
  <c r="Y2610" i="15"/>
  <c r="Y2611" i="15"/>
  <c r="Y2612" i="15"/>
  <c r="Y2613" i="15"/>
  <c r="Y2614" i="15"/>
  <c r="Y2615" i="15"/>
  <c r="Y2616" i="15"/>
  <c r="Y2617" i="15"/>
  <c r="Y2618" i="15"/>
  <c r="Y2619" i="15"/>
  <c r="Y2620" i="15"/>
  <c r="Y2621" i="15"/>
  <c r="Y2622" i="15"/>
  <c r="Y2623" i="15"/>
  <c r="Y2624" i="15"/>
  <c r="Y2625" i="15"/>
  <c r="Y2626" i="15"/>
  <c r="Y2627" i="15"/>
  <c r="Y2628" i="15"/>
  <c r="Y2629" i="15"/>
  <c r="Y2630" i="15"/>
  <c r="Y2631" i="15"/>
  <c r="Y2632" i="15"/>
  <c r="Y2633" i="15"/>
  <c r="Y2634" i="15"/>
  <c r="Y2635" i="15"/>
  <c r="Y2636" i="15"/>
  <c r="Y2637" i="15"/>
  <c r="Y2638" i="15"/>
  <c r="Y2639" i="15"/>
  <c r="Y2640" i="15"/>
  <c r="Y2641" i="15"/>
  <c r="Y2642" i="15"/>
  <c r="Y2643" i="15"/>
  <c r="Y2644" i="15"/>
  <c r="Y2645" i="15"/>
  <c r="Y2646" i="15"/>
  <c r="Y2647" i="15"/>
  <c r="Y2648" i="15"/>
  <c r="Y2649" i="15"/>
  <c r="Y2650" i="15"/>
  <c r="Y2651" i="15"/>
  <c r="Y2652" i="15"/>
  <c r="Y2653" i="15"/>
  <c r="Y2654" i="15"/>
  <c r="Y2655" i="15"/>
  <c r="Y2656" i="15"/>
  <c r="Y2657" i="15"/>
  <c r="Y2658" i="15"/>
  <c r="Y2659" i="15"/>
  <c r="Y2660" i="15"/>
  <c r="Y2661" i="15"/>
  <c r="Y2662" i="15"/>
  <c r="Y2663" i="15"/>
  <c r="Y2664" i="15"/>
  <c r="Y2665" i="15"/>
  <c r="Y2666" i="15"/>
  <c r="Y2667" i="15"/>
  <c r="Y2668" i="15"/>
  <c r="Y2669" i="15"/>
  <c r="Y2670" i="15"/>
  <c r="Y2671" i="15"/>
  <c r="Y2672" i="15"/>
  <c r="Y2673" i="15"/>
  <c r="Y2674" i="15"/>
  <c r="Y2675" i="15"/>
  <c r="Y2676" i="15"/>
  <c r="Y2677" i="15"/>
  <c r="Y2678" i="15"/>
  <c r="Y2679" i="15"/>
  <c r="Y2680" i="15"/>
  <c r="Y2681" i="15"/>
  <c r="Y2682" i="15"/>
  <c r="Y2683" i="15"/>
  <c r="Y2684" i="15"/>
  <c r="Y2685" i="15"/>
  <c r="Y2686" i="15"/>
  <c r="Y2687" i="15"/>
  <c r="Y2688" i="15"/>
  <c r="Y2689" i="15"/>
  <c r="Y2690" i="15"/>
  <c r="Y2691" i="15"/>
  <c r="Y2692" i="15"/>
  <c r="Y2693" i="15"/>
  <c r="Y2694" i="15"/>
  <c r="Y2695" i="15"/>
  <c r="Y2696" i="15"/>
  <c r="Y2697" i="15"/>
  <c r="Y2698" i="15"/>
  <c r="Y2699" i="15"/>
  <c r="Y2700" i="15"/>
  <c r="Y2701" i="15"/>
  <c r="Y2702" i="15"/>
  <c r="Y2703" i="15"/>
  <c r="Y2704" i="15"/>
  <c r="Y2705" i="15"/>
  <c r="Y2706" i="15"/>
  <c r="Y2707" i="15"/>
  <c r="Y2708" i="15"/>
  <c r="Y2709" i="15"/>
  <c r="Y2710" i="15"/>
  <c r="Y2711" i="15"/>
  <c r="Y2712" i="15"/>
  <c r="Y2713" i="15"/>
  <c r="Y2714" i="15"/>
  <c r="Y2715" i="15"/>
  <c r="Y2716" i="15"/>
  <c r="Y2717" i="15"/>
  <c r="Y2718" i="15"/>
  <c r="Y2719" i="15"/>
  <c r="Y2720" i="15"/>
  <c r="Y2721" i="15"/>
  <c r="Y2722" i="15"/>
  <c r="Y2723" i="15"/>
  <c r="Y2724" i="15"/>
  <c r="Y2725" i="15"/>
  <c r="Y2726" i="15"/>
  <c r="Y2727" i="15"/>
  <c r="Y2728" i="15"/>
  <c r="Y2729" i="15"/>
  <c r="Y2730" i="15"/>
  <c r="Y2731" i="15"/>
  <c r="Y2732" i="15"/>
  <c r="Y2733" i="15"/>
  <c r="Y2734" i="15"/>
  <c r="Y2735" i="15"/>
  <c r="Y2736" i="15"/>
  <c r="Y2737" i="15"/>
  <c r="Y2738" i="15"/>
  <c r="Y2739" i="15"/>
  <c r="Y2740" i="15"/>
  <c r="Y2741" i="15"/>
  <c r="Y2742" i="15"/>
  <c r="Y2743" i="15"/>
  <c r="Y2744" i="15"/>
  <c r="Y2745" i="15"/>
  <c r="Y2746" i="15"/>
  <c r="Y2747" i="15"/>
  <c r="Y2748" i="15"/>
  <c r="Y2749" i="15"/>
  <c r="Y2750" i="15"/>
  <c r="Y2751" i="15"/>
  <c r="Y2752" i="15"/>
  <c r="Y2753" i="15"/>
  <c r="Y2754" i="15"/>
  <c r="Y2755" i="15"/>
  <c r="Y2756" i="15"/>
  <c r="Y2757" i="15"/>
  <c r="Y2758" i="15"/>
  <c r="Y2759" i="15"/>
  <c r="Y2760" i="15"/>
  <c r="Y2761" i="15"/>
  <c r="Y2762" i="15"/>
  <c r="Y2763" i="15"/>
  <c r="Y2764" i="15"/>
  <c r="Y2765" i="15"/>
  <c r="Y2766" i="15"/>
  <c r="Y2767" i="15"/>
  <c r="Y2768" i="15"/>
  <c r="Y2769" i="15"/>
  <c r="Y2770" i="15"/>
  <c r="Y2771" i="15"/>
  <c r="Y2772" i="15"/>
  <c r="Y2773" i="15"/>
  <c r="Y2774" i="15"/>
  <c r="Y2775" i="15"/>
  <c r="Y2776" i="15"/>
  <c r="Y2777" i="15"/>
  <c r="Y2778" i="15"/>
  <c r="Y2779" i="15"/>
  <c r="Y2780" i="15"/>
  <c r="Y2781" i="15"/>
  <c r="Y2782" i="15"/>
  <c r="Y2783" i="15"/>
  <c r="Y2784" i="15"/>
  <c r="Y2785" i="15"/>
  <c r="Y2786" i="15"/>
  <c r="Y2787" i="15"/>
  <c r="Y2788" i="15"/>
  <c r="Y2789" i="15"/>
  <c r="Y2790" i="15"/>
  <c r="Y2791" i="15"/>
  <c r="Y2792" i="15"/>
  <c r="Y2793" i="15"/>
  <c r="Y2794" i="15"/>
  <c r="Y2795" i="15"/>
  <c r="Y2796" i="15"/>
  <c r="Y2797" i="15"/>
  <c r="Y2798" i="15"/>
  <c r="Y2799" i="15"/>
  <c r="Y2800" i="15"/>
  <c r="Y2801" i="15"/>
  <c r="Y2802" i="15"/>
  <c r="Y2803" i="15"/>
  <c r="Y2804" i="15"/>
  <c r="Y2805" i="15"/>
  <c r="Y2806" i="15"/>
  <c r="Y2807" i="15"/>
  <c r="Y2808" i="15"/>
  <c r="Y2809" i="15"/>
  <c r="Y2810" i="15"/>
  <c r="Y2811" i="15"/>
  <c r="Y2812" i="15"/>
  <c r="Y2813" i="15"/>
  <c r="Y2814" i="15"/>
  <c r="Y2815" i="15"/>
  <c r="Y2816" i="15"/>
  <c r="Y2817" i="15"/>
  <c r="Y2818" i="15"/>
  <c r="Y2819" i="15"/>
  <c r="Y2820" i="15"/>
  <c r="Y2821" i="15"/>
  <c r="Y2822" i="15"/>
  <c r="Y2823" i="15"/>
  <c r="Y2824" i="15"/>
  <c r="Y2825" i="15"/>
  <c r="Y2826" i="15"/>
  <c r="Y2827" i="15"/>
  <c r="Y2828" i="15"/>
  <c r="Y2829" i="15"/>
  <c r="Y2830" i="15"/>
  <c r="Y2831" i="15"/>
  <c r="Y2832" i="15"/>
  <c r="Y2833" i="15"/>
  <c r="Y2834" i="15"/>
  <c r="Y2835" i="15"/>
  <c r="Y2836" i="15"/>
  <c r="Y2837" i="15"/>
  <c r="Y2838" i="15"/>
  <c r="Y2839" i="15"/>
  <c r="Y2840" i="15"/>
  <c r="Y2841" i="15"/>
  <c r="Y2842" i="15"/>
  <c r="Y2843" i="15"/>
  <c r="Y2844" i="15"/>
  <c r="Y2845" i="15"/>
  <c r="Y2846" i="15"/>
  <c r="Y2847" i="15"/>
  <c r="Y2848" i="15"/>
  <c r="Y2849" i="15"/>
  <c r="Y2850" i="15"/>
  <c r="Y2851" i="15"/>
  <c r="Y2852" i="15"/>
  <c r="Y2853" i="15"/>
  <c r="Y2854" i="15"/>
  <c r="Y2855" i="15"/>
  <c r="Y2856" i="15"/>
  <c r="Y2857" i="15"/>
  <c r="Y2858" i="15"/>
  <c r="Y2859" i="15"/>
  <c r="Y2860" i="15"/>
  <c r="Y2861" i="15"/>
  <c r="Y2862" i="15"/>
  <c r="Y2863" i="15"/>
  <c r="Y2864" i="15"/>
  <c r="Y2865" i="15"/>
  <c r="Y2866" i="15"/>
  <c r="Y2867" i="15"/>
  <c r="Y2868" i="15"/>
  <c r="Y2869" i="15"/>
  <c r="Y2870" i="15"/>
  <c r="Y2871" i="15"/>
  <c r="Y2872" i="15"/>
  <c r="Y2873" i="15"/>
  <c r="Y2874" i="15"/>
  <c r="Y2875" i="15"/>
  <c r="Y2876" i="15"/>
  <c r="Y2877" i="15"/>
  <c r="Y2878" i="15"/>
  <c r="Y2879" i="15"/>
  <c r="Y2880" i="15"/>
  <c r="Y2881" i="15"/>
  <c r="Y2882" i="15"/>
  <c r="Y2883" i="15"/>
  <c r="Y2884" i="15"/>
  <c r="Y2885" i="15"/>
  <c r="Y2886" i="15"/>
  <c r="Y2887" i="15"/>
  <c r="Y2888" i="15"/>
  <c r="Y2889" i="15"/>
  <c r="Y2890" i="15"/>
  <c r="Y2891" i="15"/>
  <c r="Y2892" i="15"/>
  <c r="Y2893" i="15"/>
  <c r="Y2894" i="15"/>
  <c r="Y2895" i="15"/>
  <c r="Y2896" i="15"/>
  <c r="Y2897" i="15"/>
  <c r="Y2898" i="15"/>
  <c r="Y2899" i="15"/>
  <c r="Y2900" i="15"/>
  <c r="Y2901" i="15"/>
  <c r="Y2902" i="15"/>
  <c r="Y2903" i="15"/>
  <c r="Y2904" i="15"/>
  <c r="Y2905" i="15"/>
  <c r="Y2906" i="15"/>
  <c r="Y2907" i="15"/>
  <c r="Y2908" i="15"/>
  <c r="Y2909" i="15"/>
  <c r="Y2910" i="15"/>
  <c r="Y2911" i="15"/>
  <c r="Y2912" i="15"/>
  <c r="Y2913" i="15"/>
  <c r="Y2914" i="15"/>
  <c r="Y2915" i="15"/>
  <c r="Y2916" i="15"/>
  <c r="Y2917" i="15"/>
  <c r="Y2918" i="15"/>
  <c r="Y2919" i="15"/>
  <c r="Y2920" i="15"/>
  <c r="Y2921" i="15"/>
  <c r="Y2922" i="15"/>
  <c r="Y2923" i="15"/>
  <c r="Y2924" i="15"/>
  <c r="Y2925" i="15"/>
  <c r="Y2926" i="15"/>
  <c r="Y2927" i="15"/>
  <c r="Y2928" i="15"/>
  <c r="Y2929" i="15"/>
  <c r="Y2930" i="15"/>
  <c r="Y2931" i="15"/>
  <c r="Y2932" i="15"/>
  <c r="Y2933" i="15"/>
  <c r="Y2934" i="15"/>
  <c r="Y2935" i="15"/>
  <c r="Y2936" i="15"/>
  <c r="Y2937" i="15"/>
  <c r="Y2938" i="15"/>
  <c r="Y2939" i="15"/>
  <c r="Y2940" i="15"/>
  <c r="Y2941" i="15"/>
  <c r="Y2942" i="15"/>
  <c r="Y2943" i="15"/>
  <c r="Y2944" i="15"/>
  <c r="Y2945" i="15"/>
  <c r="Y2946" i="15"/>
  <c r="Y2947" i="15"/>
  <c r="Y2948" i="15"/>
  <c r="Y2949" i="15"/>
  <c r="Y2950" i="15"/>
  <c r="Y2951" i="15"/>
  <c r="Y2952" i="15"/>
  <c r="Y2953" i="15"/>
  <c r="Y2954" i="15"/>
  <c r="Y2955" i="15"/>
  <c r="Y2956" i="15"/>
  <c r="Y2957" i="15"/>
  <c r="Y2958" i="15"/>
  <c r="Y2959" i="15"/>
  <c r="Y2960" i="15"/>
  <c r="Y2961" i="15"/>
  <c r="Y2962" i="15"/>
  <c r="Y2963" i="15"/>
  <c r="Y2964" i="15"/>
  <c r="Y2965" i="15"/>
  <c r="Y2966" i="15"/>
  <c r="Y2967" i="15"/>
  <c r="Y2968" i="15"/>
  <c r="Y2969" i="15"/>
  <c r="Y2970" i="15"/>
  <c r="Y2971" i="15"/>
  <c r="Y2972" i="15"/>
  <c r="Y2973" i="15"/>
  <c r="Y2974" i="15"/>
  <c r="Y2975" i="15"/>
  <c r="Y2976" i="15"/>
  <c r="Y2977" i="15"/>
  <c r="Y2978" i="15"/>
  <c r="Y2979" i="15"/>
  <c r="Y2980" i="15"/>
  <c r="Y2981" i="15"/>
  <c r="Y2982" i="15"/>
  <c r="Y2983" i="15"/>
  <c r="Y2984" i="15"/>
  <c r="Y2985" i="15"/>
  <c r="Y2986" i="15"/>
  <c r="Y2987" i="15"/>
  <c r="Y2988" i="15"/>
  <c r="Y2989" i="15"/>
  <c r="Y2990" i="15"/>
  <c r="Y2991" i="15"/>
  <c r="Y2992" i="15"/>
  <c r="Y2993" i="15"/>
  <c r="Y2994" i="15"/>
  <c r="Y2995" i="15"/>
  <c r="Y2996" i="15"/>
  <c r="Y2997" i="15"/>
  <c r="Y2998" i="15"/>
  <c r="Y2999" i="15"/>
  <c r="Y3000" i="15"/>
  <c r="Y3001" i="15"/>
  <c r="Y3002" i="15"/>
  <c r="Y3003" i="15"/>
  <c r="Y3004" i="15"/>
  <c r="Y3005" i="15"/>
  <c r="Y3006" i="15"/>
  <c r="Y3007" i="15"/>
  <c r="Y3008" i="15"/>
  <c r="Y3009" i="15"/>
  <c r="Y3010" i="15"/>
  <c r="Y3011" i="15"/>
  <c r="Y3012" i="15"/>
  <c r="Y3013" i="15"/>
  <c r="Y3014" i="15"/>
  <c r="Y3015" i="15"/>
  <c r="Y3016" i="15"/>
  <c r="Y3017" i="15"/>
  <c r="Y3018" i="15"/>
  <c r="Y3019" i="15"/>
  <c r="Y3020" i="15"/>
  <c r="Y3021" i="15"/>
  <c r="Y3022" i="15"/>
  <c r="Y3023" i="15"/>
  <c r="Y3024" i="15"/>
  <c r="Y3025" i="15"/>
  <c r="Y3026" i="15"/>
  <c r="Y3027" i="15"/>
  <c r="Y3028" i="15"/>
  <c r="Y3029" i="15"/>
  <c r="Y3030" i="15"/>
  <c r="Y3031" i="15"/>
  <c r="Y3032" i="15"/>
  <c r="Y3033" i="15"/>
  <c r="Y3034" i="15"/>
  <c r="Y3035" i="15"/>
  <c r="Y3036" i="15"/>
  <c r="Y3037" i="15"/>
  <c r="Y3038" i="15"/>
  <c r="Y3039" i="15"/>
  <c r="Y3040" i="15"/>
  <c r="Y3041" i="15"/>
  <c r="Y3042" i="15"/>
  <c r="Y3043" i="15"/>
  <c r="Y3044" i="15"/>
  <c r="Y3045" i="15"/>
  <c r="Y3046" i="15"/>
  <c r="Y3047" i="15"/>
  <c r="Y3048" i="15"/>
  <c r="Y3049" i="15"/>
  <c r="Y3050" i="15"/>
  <c r="Y3051" i="15"/>
  <c r="Y3052" i="15"/>
  <c r="Y3053" i="15"/>
  <c r="Y3054" i="15"/>
  <c r="Y3055" i="15"/>
  <c r="Y3056" i="15"/>
  <c r="Y3057" i="15"/>
  <c r="Y3058" i="15"/>
  <c r="Y3059" i="15"/>
  <c r="Y3060" i="15"/>
  <c r="Y3061" i="15"/>
  <c r="Y3062" i="15"/>
  <c r="Y3063" i="15"/>
  <c r="Y3064" i="15"/>
  <c r="Y3065" i="15"/>
  <c r="Y3066" i="15"/>
  <c r="Y3067" i="15"/>
  <c r="Y3068" i="15"/>
  <c r="Y3069" i="15"/>
  <c r="Y3070" i="15"/>
  <c r="Y3071" i="15"/>
  <c r="Y3072" i="15"/>
  <c r="Y3073" i="15"/>
  <c r="Y3074" i="15"/>
  <c r="Y3075" i="15"/>
  <c r="Y3076" i="15"/>
  <c r="Y3077" i="15"/>
  <c r="Y3078" i="15"/>
  <c r="Y3079" i="15"/>
  <c r="Y3080" i="15"/>
  <c r="Y3081" i="15"/>
  <c r="Y3082" i="15"/>
  <c r="Y3083" i="15"/>
  <c r="Y3084" i="15"/>
  <c r="Y3085" i="15"/>
  <c r="Y3086" i="15"/>
  <c r="Y3087" i="15"/>
  <c r="Y3088" i="15"/>
  <c r="Y3089" i="15"/>
  <c r="Y3090" i="15"/>
  <c r="Y3091" i="15"/>
  <c r="Y3092" i="15"/>
  <c r="Y3093" i="15"/>
  <c r="Y3094" i="15"/>
  <c r="Y3095" i="15"/>
  <c r="Y3096" i="15"/>
  <c r="Y3097" i="15"/>
  <c r="Y3098" i="15"/>
  <c r="Y3099" i="15"/>
  <c r="Y3100" i="15"/>
  <c r="Y3101" i="15"/>
  <c r="Y3102" i="15"/>
  <c r="Y3103" i="15"/>
  <c r="Y3104" i="15"/>
  <c r="Y3105" i="15"/>
  <c r="Y3106" i="15"/>
  <c r="Y3107" i="15"/>
  <c r="Y3108" i="15"/>
  <c r="Y3109" i="15"/>
  <c r="Y3110" i="15"/>
  <c r="Y3111" i="15"/>
  <c r="Y3112" i="15"/>
  <c r="Y3113" i="15"/>
  <c r="Y3114" i="15"/>
  <c r="Y3115" i="15"/>
  <c r="Y3116" i="15"/>
  <c r="Y3117" i="15"/>
  <c r="Y3118" i="15"/>
  <c r="Y3119" i="15"/>
  <c r="Y3120" i="15"/>
  <c r="Y3121" i="15"/>
  <c r="Y3122" i="15"/>
  <c r="Y3123" i="15"/>
  <c r="Y3124" i="15"/>
  <c r="Y3125" i="15"/>
  <c r="Y3126" i="15"/>
  <c r="Y3127" i="15"/>
  <c r="Y3128" i="15"/>
  <c r="Y3129" i="15"/>
  <c r="Y3130" i="15"/>
  <c r="Y3131" i="15"/>
  <c r="Y3132" i="15"/>
  <c r="Y3133" i="15"/>
  <c r="Y3134" i="15"/>
  <c r="Y3135" i="15"/>
  <c r="Y3136" i="15"/>
  <c r="Y3137" i="15"/>
  <c r="Y3138" i="15"/>
  <c r="Y3139" i="15"/>
  <c r="Y3140" i="15"/>
  <c r="Y3141" i="15"/>
  <c r="Y3142" i="15"/>
  <c r="Y3143" i="15"/>
  <c r="Y3144" i="15"/>
  <c r="Y3145" i="15"/>
  <c r="Y3146" i="15"/>
  <c r="Y3147" i="15"/>
  <c r="Y3148" i="15"/>
  <c r="Y3149" i="15"/>
  <c r="Y3150" i="15"/>
  <c r="Y3151" i="15"/>
  <c r="Y3152" i="15"/>
  <c r="Y3153" i="15"/>
  <c r="Y3154" i="15"/>
  <c r="Y3155" i="15"/>
  <c r="Y3156" i="15"/>
  <c r="Y3157" i="15"/>
  <c r="Y3158" i="15"/>
  <c r="Y3159" i="15"/>
  <c r="Y3160" i="15"/>
  <c r="Y3161" i="15"/>
  <c r="Y3162" i="15"/>
  <c r="Y3163" i="15"/>
  <c r="Y3164" i="15"/>
  <c r="Y3165" i="15"/>
  <c r="Y3166" i="15"/>
  <c r="Y3167" i="15"/>
  <c r="Y3168" i="15"/>
  <c r="Y3169" i="15"/>
  <c r="Y3170" i="15"/>
  <c r="Y3171" i="15"/>
  <c r="Y3172" i="15"/>
  <c r="Y3173" i="15"/>
  <c r="Y3174" i="15"/>
  <c r="Y3175" i="15"/>
  <c r="Y3176" i="15"/>
  <c r="Y3177" i="15"/>
  <c r="Y3178" i="15"/>
  <c r="Y3179" i="15"/>
  <c r="Y3180" i="15"/>
  <c r="Y3181" i="15"/>
  <c r="Y3182" i="15"/>
  <c r="Y3183" i="15"/>
  <c r="Y3184" i="15"/>
  <c r="Y3185" i="15"/>
  <c r="Y3186" i="15"/>
  <c r="Y3187" i="15"/>
  <c r="Y3188" i="15"/>
  <c r="Y3189" i="15"/>
  <c r="Y3190" i="15"/>
  <c r="Y3191" i="15"/>
  <c r="Y3192" i="15"/>
  <c r="Y3193" i="15"/>
  <c r="Y3194" i="15"/>
  <c r="Y3195" i="15"/>
  <c r="Y3196" i="15"/>
  <c r="Y3197" i="15"/>
  <c r="Y3198" i="15"/>
  <c r="Y3199" i="15"/>
  <c r="Y3200" i="15"/>
  <c r="Y3201" i="15"/>
  <c r="Y3202" i="15"/>
  <c r="Y3203" i="15"/>
  <c r="Y3204" i="15"/>
  <c r="Y3205" i="15"/>
  <c r="Y3206" i="15"/>
  <c r="Y3207" i="15"/>
  <c r="Y3208" i="15"/>
  <c r="Y3209" i="15"/>
  <c r="Y3210" i="15"/>
  <c r="Y3211" i="15"/>
  <c r="Y3212" i="15"/>
  <c r="Y3213" i="15"/>
  <c r="Y3214" i="15"/>
  <c r="Y3215" i="15"/>
  <c r="Y3216" i="15"/>
  <c r="Y3217" i="15"/>
  <c r="Y3218" i="15"/>
  <c r="Y3219" i="15"/>
  <c r="Y3220" i="15"/>
  <c r="Y3221" i="15"/>
  <c r="Y3222" i="15"/>
  <c r="Y3223" i="15"/>
  <c r="Y3224" i="15"/>
  <c r="Y3225" i="15"/>
  <c r="Y3226" i="15"/>
  <c r="Y3227" i="15"/>
  <c r="Y3228" i="15"/>
  <c r="Y3229" i="15"/>
  <c r="Y3230" i="15"/>
  <c r="Y3231" i="15"/>
  <c r="Y3232" i="15"/>
  <c r="Y3233" i="15"/>
  <c r="Y3234" i="15"/>
  <c r="Y3235" i="15"/>
  <c r="Y3236" i="15"/>
  <c r="Y3237" i="15"/>
  <c r="Y3238" i="15"/>
  <c r="Y3239" i="15"/>
  <c r="Y3240" i="15"/>
  <c r="Y3241" i="15"/>
  <c r="Y3242" i="15"/>
  <c r="Y3243" i="15"/>
  <c r="Y3244" i="15"/>
  <c r="Y3245" i="15"/>
  <c r="Y3246" i="15"/>
  <c r="Y3247" i="15"/>
  <c r="Y3248" i="15"/>
  <c r="Y3249" i="15"/>
  <c r="Y3250" i="15"/>
  <c r="Y3251" i="15"/>
  <c r="Y3252" i="15"/>
  <c r="Y3253" i="15"/>
  <c r="Y3254" i="15"/>
  <c r="Y3255" i="15"/>
  <c r="Y3256" i="15"/>
  <c r="Y3257" i="15"/>
  <c r="Y3258" i="15"/>
  <c r="Y3259" i="15"/>
  <c r="Y3260" i="15"/>
  <c r="Y3261" i="15"/>
  <c r="Y3262" i="15"/>
  <c r="Y3263" i="15"/>
  <c r="Y3264" i="15"/>
  <c r="Y3265" i="15"/>
  <c r="Y3266" i="15"/>
  <c r="Y3267" i="15"/>
  <c r="Y3268" i="15"/>
  <c r="Y3269" i="15"/>
  <c r="Y3270" i="15"/>
  <c r="Y3271" i="15"/>
  <c r="Y3272" i="15"/>
  <c r="Y3273" i="15"/>
  <c r="Y3274" i="15"/>
  <c r="Y3275" i="15"/>
  <c r="Y3276" i="15"/>
  <c r="Y3277" i="15"/>
  <c r="Y3278" i="15"/>
  <c r="Y3279" i="15"/>
  <c r="Y3280" i="15"/>
  <c r="Y3281" i="15"/>
  <c r="Y3282" i="15"/>
  <c r="Y3283" i="15"/>
  <c r="Y3284" i="15"/>
  <c r="Y3285" i="15"/>
  <c r="Y3286" i="15"/>
  <c r="Y3287" i="15"/>
  <c r="Y3288" i="15"/>
  <c r="Y3289" i="15"/>
  <c r="Y3290" i="15"/>
  <c r="Y3291" i="15"/>
  <c r="Y3292" i="15"/>
  <c r="Y3293" i="15"/>
  <c r="Y3294" i="15"/>
  <c r="Y3295" i="15"/>
  <c r="Y3296" i="15"/>
  <c r="Y3297" i="15"/>
  <c r="Y3298" i="15"/>
  <c r="Y3299" i="15"/>
  <c r="Y3300" i="15"/>
  <c r="Y3301" i="15"/>
  <c r="Y3302" i="15"/>
  <c r="Y3303" i="15"/>
  <c r="Y3304" i="15"/>
  <c r="Y3305" i="15"/>
  <c r="Y3306" i="15"/>
  <c r="Y3307" i="15"/>
  <c r="Y3308" i="15"/>
  <c r="Y3309" i="15"/>
  <c r="Y3310" i="15"/>
  <c r="Y3311" i="15"/>
  <c r="Y3312" i="15"/>
  <c r="Y3313" i="15"/>
  <c r="Y3314" i="15"/>
  <c r="Y3315" i="15"/>
  <c r="Y3316" i="15"/>
  <c r="Y3317" i="15"/>
  <c r="Y3318" i="15"/>
  <c r="Y3319" i="15"/>
  <c r="Y3320" i="15"/>
  <c r="Y3321" i="15"/>
  <c r="Y3322" i="15"/>
  <c r="Y3323" i="15"/>
  <c r="Y3324" i="15"/>
  <c r="Y3325" i="15"/>
  <c r="Y3326" i="15"/>
  <c r="Y3327" i="15"/>
  <c r="Y3328" i="15"/>
  <c r="Y3329" i="15"/>
  <c r="Y3330" i="15"/>
  <c r="Y3331" i="15"/>
  <c r="Y3332" i="15"/>
  <c r="Y3333" i="15"/>
  <c r="Y3334" i="15"/>
  <c r="Y3335" i="15"/>
  <c r="Y3336" i="15"/>
  <c r="Y3337" i="15"/>
  <c r="Y3338" i="15"/>
  <c r="Y3339" i="15"/>
  <c r="Y3340" i="15"/>
  <c r="Y3341" i="15"/>
  <c r="Y3342" i="15"/>
  <c r="Y3343" i="15"/>
  <c r="Y3344" i="15"/>
  <c r="Y3345" i="15"/>
  <c r="Y3346" i="15"/>
  <c r="Y3347" i="15"/>
  <c r="Y3348" i="15"/>
  <c r="Y3349" i="15"/>
  <c r="Y3350" i="15"/>
  <c r="Y3351" i="15"/>
  <c r="Y3352" i="15"/>
  <c r="Y3353" i="15"/>
  <c r="Y3354" i="15"/>
  <c r="Y3355" i="15"/>
  <c r="Y3356" i="15"/>
  <c r="Y3357" i="15"/>
  <c r="Y3358" i="15"/>
  <c r="Y3359" i="15"/>
  <c r="Y3360" i="15"/>
  <c r="Y3361" i="15"/>
  <c r="Y3362" i="15"/>
  <c r="Y3363" i="15"/>
  <c r="Y3364" i="15"/>
  <c r="Y3365" i="15"/>
  <c r="Y3366" i="15"/>
  <c r="Y3367" i="15"/>
  <c r="Y3368" i="15"/>
  <c r="Y3369" i="15"/>
  <c r="Y3370" i="15"/>
  <c r="Y3371" i="15"/>
  <c r="Y3372" i="15"/>
  <c r="Y3373" i="15"/>
  <c r="Y3374" i="15"/>
  <c r="Y3375" i="15"/>
  <c r="Y3376" i="15"/>
  <c r="Y3377" i="15"/>
  <c r="Y3378" i="15"/>
  <c r="Y3379" i="15"/>
  <c r="Y3380" i="15"/>
  <c r="Y3381" i="15"/>
  <c r="Y3382" i="15"/>
  <c r="Y3383" i="15"/>
  <c r="Y3384" i="15"/>
  <c r="Y3385" i="15"/>
  <c r="Y3386" i="15"/>
  <c r="Y3387" i="15"/>
  <c r="Y3388" i="15"/>
  <c r="Y3389" i="15"/>
  <c r="Y3390" i="15"/>
  <c r="Y3391" i="15"/>
  <c r="Y3392" i="15"/>
  <c r="Y3393" i="15"/>
  <c r="Y3394" i="15"/>
  <c r="Y3395" i="15"/>
  <c r="Y3396" i="15"/>
  <c r="Y3397" i="15"/>
  <c r="Y3398" i="15"/>
  <c r="Y3399" i="15"/>
  <c r="Y3400" i="15"/>
  <c r="Y3401" i="15"/>
  <c r="Y3402" i="15"/>
  <c r="Y3403" i="15"/>
  <c r="Y3404" i="15"/>
  <c r="Y3405" i="15"/>
  <c r="Y3406" i="15"/>
  <c r="Y3407" i="15"/>
  <c r="Y3408" i="15"/>
  <c r="Y3409" i="15"/>
  <c r="Y3410" i="15"/>
  <c r="Y3411" i="15"/>
  <c r="Y3412" i="15"/>
  <c r="Y3413" i="15"/>
  <c r="Y3414" i="15"/>
  <c r="Y3415" i="15"/>
  <c r="Y3416" i="15"/>
  <c r="Y3417" i="15"/>
  <c r="Y3418" i="15"/>
  <c r="Y3419" i="15"/>
  <c r="Y3420" i="15"/>
  <c r="Y3421" i="15"/>
  <c r="Y3422" i="15"/>
  <c r="Y3423" i="15"/>
  <c r="Y3424" i="15"/>
  <c r="Y3425" i="15"/>
  <c r="Y3426" i="15"/>
  <c r="Y3427" i="15"/>
  <c r="Y3428" i="15"/>
  <c r="Y3429" i="15"/>
  <c r="Y3430" i="15"/>
  <c r="Y3431" i="15"/>
  <c r="Y3432" i="15"/>
  <c r="Y3433" i="15"/>
  <c r="Y3434" i="15"/>
  <c r="Y3435" i="15"/>
  <c r="Y3436" i="15"/>
  <c r="Y3437" i="15"/>
  <c r="Y3438" i="15"/>
  <c r="Y3439" i="15"/>
  <c r="Y3440" i="15"/>
  <c r="Y3441" i="15"/>
  <c r="Y3442" i="15"/>
  <c r="Y3443" i="15"/>
  <c r="Y3444" i="15"/>
  <c r="Y3445" i="15"/>
  <c r="Y3446" i="15"/>
  <c r="Y3447" i="15"/>
  <c r="Y3448" i="15"/>
  <c r="Y3449" i="15"/>
  <c r="Y3450" i="15"/>
  <c r="Y3451" i="15"/>
  <c r="Y3452" i="15"/>
  <c r="Y3453" i="15"/>
  <c r="Y3454" i="15"/>
  <c r="Y3455" i="15"/>
  <c r="Y3456" i="15"/>
  <c r="Y3457" i="15"/>
  <c r="Y3458" i="15"/>
  <c r="Y3459" i="15"/>
  <c r="Y3460" i="15"/>
  <c r="Y3461" i="15"/>
  <c r="Y3462" i="15"/>
  <c r="Y3463" i="15"/>
  <c r="Y3464" i="15"/>
  <c r="Y3465" i="15"/>
  <c r="Y3466" i="15"/>
  <c r="Y3467" i="15"/>
  <c r="Y3468" i="15"/>
  <c r="Y3469" i="15"/>
  <c r="Y3470" i="15"/>
  <c r="Y3471" i="15"/>
  <c r="Y3472" i="15"/>
  <c r="Y3473" i="15"/>
  <c r="Y3474" i="15"/>
  <c r="Y3475" i="15"/>
  <c r="Y3476" i="15"/>
  <c r="Y3477" i="15"/>
  <c r="Y3478" i="15"/>
  <c r="Y3479" i="15"/>
  <c r="Y3480" i="15"/>
  <c r="Y3481" i="15"/>
  <c r="Y3482" i="15"/>
  <c r="Y3483" i="15"/>
  <c r="Y3484" i="15"/>
  <c r="Y3485" i="15"/>
  <c r="Y3486" i="15"/>
  <c r="Y3487" i="15"/>
  <c r="Y3488" i="15"/>
  <c r="Y3489" i="15"/>
  <c r="Y3490" i="15"/>
  <c r="Y3491" i="15"/>
  <c r="Y3492" i="15"/>
  <c r="Y3493" i="15"/>
  <c r="Y3494" i="15"/>
  <c r="Y3495" i="15"/>
  <c r="Y3496" i="15"/>
  <c r="Y3497" i="15"/>
  <c r="Y3498" i="15"/>
  <c r="Y3499" i="15"/>
  <c r="Y3500" i="15"/>
  <c r="Y3501" i="15"/>
  <c r="Y3502" i="15"/>
  <c r="Y3503" i="15"/>
  <c r="Y3504" i="15"/>
  <c r="Y3505" i="15"/>
  <c r="Y3506" i="15"/>
  <c r="Y3507" i="15"/>
  <c r="Y3508" i="15"/>
  <c r="Y3509" i="15"/>
  <c r="Y3510" i="15"/>
  <c r="Y3511" i="15"/>
  <c r="Y3512" i="15"/>
  <c r="Y3513" i="15"/>
  <c r="Y3514" i="15"/>
  <c r="Y3515" i="15"/>
  <c r="Y3516" i="15"/>
  <c r="Y3517" i="15"/>
  <c r="Y3518" i="15"/>
  <c r="Y3519" i="15"/>
  <c r="Y3520" i="15"/>
  <c r="Y3521" i="15"/>
  <c r="Y3522" i="15"/>
  <c r="Y3523" i="15"/>
  <c r="Y3524" i="15"/>
  <c r="Y3525" i="15"/>
  <c r="Y3526" i="15"/>
  <c r="Y3527" i="15"/>
  <c r="Y3528" i="15"/>
  <c r="Y3529" i="15"/>
  <c r="Y3530" i="15"/>
  <c r="Y3531" i="15"/>
  <c r="Y3532" i="15"/>
  <c r="Y3533" i="15"/>
  <c r="Y3534" i="15"/>
  <c r="Y3535" i="15"/>
  <c r="Y3536" i="15"/>
  <c r="Y3537" i="15"/>
  <c r="Y3538" i="15"/>
  <c r="Y3539" i="15"/>
  <c r="Y3540" i="15"/>
  <c r="Y3541" i="15"/>
  <c r="Y3542" i="15"/>
  <c r="Y3543" i="15"/>
  <c r="Y3544" i="15"/>
  <c r="Y3545" i="15"/>
  <c r="Y3546" i="15"/>
  <c r="Y3547" i="15"/>
  <c r="Y3548" i="15"/>
  <c r="Y3549" i="15"/>
  <c r="Y3550" i="15"/>
  <c r="Y3551" i="15"/>
  <c r="Y3552" i="15"/>
  <c r="Y3553" i="15"/>
  <c r="Y3554" i="15"/>
  <c r="Y3555" i="15"/>
  <c r="Y3556" i="15"/>
  <c r="Y3557" i="15"/>
  <c r="Y3558" i="15"/>
  <c r="Y3559" i="15"/>
  <c r="Y3560" i="15"/>
  <c r="Y3561" i="15"/>
  <c r="Y3562" i="15"/>
  <c r="Y3563" i="15"/>
  <c r="Y3564" i="15"/>
  <c r="Y3565" i="15"/>
  <c r="Y3566" i="15"/>
  <c r="Y3567" i="15"/>
  <c r="Y3568" i="15"/>
  <c r="Y3569" i="15"/>
  <c r="Y3570" i="15"/>
  <c r="Y3571" i="15"/>
  <c r="Y3572" i="15"/>
  <c r="Y3573" i="15"/>
  <c r="Y3574" i="15"/>
  <c r="Y3575" i="15"/>
  <c r="Y3576" i="15"/>
  <c r="Y3577" i="15"/>
  <c r="Y3578" i="15"/>
  <c r="Y3579" i="15"/>
  <c r="Y3580" i="15"/>
  <c r="Y3581" i="15"/>
  <c r="Y3582" i="15"/>
  <c r="Y3583" i="15"/>
  <c r="Y3584" i="15"/>
  <c r="Y3585" i="15"/>
  <c r="Y3586" i="15"/>
  <c r="Y3587" i="15"/>
  <c r="Y3588" i="15"/>
  <c r="Y3589" i="15"/>
  <c r="Y3590" i="15"/>
  <c r="Y3591" i="15"/>
  <c r="Y3592" i="15"/>
  <c r="Y3593" i="15"/>
  <c r="Y3594" i="15"/>
  <c r="Y3595" i="15"/>
  <c r="Y3596" i="15"/>
  <c r="Y3597" i="15"/>
  <c r="Y3598" i="15"/>
  <c r="Y3599" i="15"/>
  <c r="Y3600" i="15"/>
  <c r="Y3601" i="15"/>
  <c r="Y3602" i="15"/>
  <c r="Y3603" i="15"/>
  <c r="Y3604" i="15"/>
  <c r="Y3605" i="15"/>
  <c r="Y3606" i="15"/>
  <c r="Y3607" i="15"/>
  <c r="Y3608" i="15"/>
  <c r="Y3609" i="15"/>
  <c r="Y3610" i="15"/>
  <c r="Y3611" i="15"/>
  <c r="Y3612" i="15"/>
  <c r="Y3613" i="15"/>
  <c r="Y3614" i="15"/>
  <c r="Y3615" i="15"/>
  <c r="Y3616" i="15"/>
  <c r="Y3617" i="15"/>
  <c r="Y3618" i="15"/>
  <c r="Y3619" i="15"/>
  <c r="Y3620" i="15"/>
  <c r="Y3621" i="15"/>
  <c r="Y3622" i="15"/>
  <c r="Y3623" i="15"/>
  <c r="Y3624" i="15"/>
  <c r="Y3625" i="15"/>
  <c r="Y3626" i="15"/>
  <c r="Y3627" i="15"/>
  <c r="Y3628" i="15"/>
  <c r="Y3629" i="15"/>
  <c r="Y3630" i="15"/>
  <c r="Y3631" i="15"/>
  <c r="Y3632" i="15"/>
  <c r="Y3633" i="15"/>
  <c r="Y3634" i="15"/>
  <c r="Y3635" i="15"/>
  <c r="Y3636" i="15"/>
  <c r="Y3637" i="15"/>
  <c r="Y3638" i="15"/>
  <c r="Y3639" i="15"/>
  <c r="Y3640" i="15"/>
  <c r="Y3641" i="15"/>
  <c r="Y3642" i="15"/>
  <c r="Y3643" i="15"/>
  <c r="Y3644" i="15"/>
  <c r="Y3645" i="15"/>
  <c r="Y3646" i="15"/>
  <c r="Y3647" i="15"/>
  <c r="Y3648" i="15"/>
  <c r="Y3649" i="15"/>
  <c r="Y3650" i="15"/>
  <c r="Y3651" i="15"/>
  <c r="Y3652" i="15"/>
  <c r="Y3653" i="15"/>
  <c r="Y3654" i="15"/>
  <c r="Y3655" i="15"/>
  <c r="Y3656" i="15"/>
  <c r="Y3657" i="15"/>
  <c r="Y3658" i="15"/>
  <c r="Y3659" i="15"/>
  <c r="Y3660" i="15"/>
  <c r="Y3661" i="15"/>
  <c r="Y3662" i="15"/>
  <c r="Y3663" i="15"/>
  <c r="Y3664" i="15"/>
  <c r="Y3665" i="15"/>
  <c r="Y3666" i="15"/>
  <c r="Y3667" i="15"/>
  <c r="Y3668" i="15"/>
  <c r="Y3669" i="15"/>
  <c r="Y3670" i="15"/>
  <c r="Y3671" i="15"/>
  <c r="Y3672" i="15"/>
  <c r="Y3673" i="15"/>
  <c r="Y3674" i="15"/>
  <c r="Y3675" i="15"/>
  <c r="Y3676" i="15"/>
  <c r="Y3677" i="15"/>
  <c r="Y3678" i="15"/>
  <c r="Y3679" i="15"/>
  <c r="Y3680" i="15"/>
  <c r="Y3681" i="15"/>
  <c r="Y3682" i="15"/>
  <c r="Y3683" i="15"/>
  <c r="Y3684" i="15"/>
  <c r="Y3685" i="15"/>
  <c r="Y3686" i="15"/>
  <c r="Y3687" i="15"/>
  <c r="Y3688" i="15"/>
  <c r="Y3689" i="15"/>
  <c r="Y3690" i="15"/>
  <c r="Y3691" i="15"/>
  <c r="Y3692" i="15"/>
  <c r="Y3693" i="15"/>
  <c r="Y3694" i="15"/>
  <c r="Y3695" i="15"/>
  <c r="Y3696" i="15"/>
  <c r="Y3697" i="15"/>
  <c r="Y3698" i="15"/>
  <c r="Y3699" i="15"/>
  <c r="Y3700" i="15"/>
  <c r="Y3701" i="15"/>
  <c r="Y3702" i="15"/>
  <c r="Y3703" i="15"/>
  <c r="Y3704" i="15"/>
  <c r="Y3705" i="15"/>
  <c r="Y3706" i="15"/>
  <c r="Y3707" i="15"/>
  <c r="Y3708" i="15"/>
  <c r="Y3709" i="15"/>
  <c r="Y3710" i="15"/>
  <c r="Y3711" i="15"/>
  <c r="Y3712" i="15"/>
  <c r="Y3713" i="15"/>
  <c r="Y3714" i="15"/>
  <c r="Y3715" i="15"/>
  <c r="Y3716" i="15"/>
  <c r="Y3717" i="15"/>
  <c r="Y3718" i="15"/>
  <c r="Y3719" i="15"/>
  <c r="Y3720" i="15"/>
  <c r="Y3721" i="15"/>
  <c r="Y3722" i="15"/>
  <c r="Y3723" i="15"/>
  <c r="Y3724" i="15"/>
  <c r="Y3725" i="15"/>
  <c r="Y3726" i="15"/>
  <c r="Y3727" i="15"/>
  <c r="Y3728" i="15"/>
  <c r="Y3729" i="15"/>
  <c r="Y3730" i="15"/>
  <c r="Y3731" i="15"/>
  <c r="Y3732" i="15"/>
  <c r="Y3733" i="15"/>
  <c r="Y3734" i="15"/>
  <c r="Y3735" i="15"/>
  <c r="Y3736" i="15"/>
  <c r="Y3737" i="15"/>
  <c r="Y3738" i="15"/>
  <c r="Y3739" i="15"/>
  <c r="Y3740" i="15"/>
  <c r="Y3741" i="15"/>
  <c r="Y3742" i="15"/>
  <c r="Y3743" i="15"/>
  <c r="Y3744" i="15"/>
  <c r="Y3745" i="15"/>
  <c r="Y3746" i="15"/>
  <c r="Y3747" i="15"/>
  <c r="Y3748" i="15"/>
  <c r="Y3749" i="15"/>
  <c r="Y3750" i="15"/>
  <c r="Y3751" i="15"/>
  <c r="Y3752" i="15"/>
  <c r="Y3753" i="15"/>
  <c r="Y3754" i="15"/>
  <c r="Y3755" i="15"/>
  <c r="Y3756" i="15"/>
  <c r="Y3757" i="15"/>
  <c r="Y3758" i="15"/>
  <c r="Y3759" i="15"/>
  <c r="Y3760" i="15"/>
  <c r="Y3761" i="15"/>
  <c r="Y3762" i="15"/>
  <c r="Y3763" i="15"/>
  <c r="Y3764" i="15"/>
  <c r="Y3765" i="15"/>
  <c r="Y3766" i="15"/>
  <c r="Y3767" i="15"/>
  <c r="Y3768" i="15"/>
  <c r="Y3769" i="15"/>
  <c r="Y3770" i="15"/>
  <c r="Y3771" i="15"/>
  <c r="Y3772" i="15"/>
  <c r="Y3773" i="15"/>
  <c r="Y3774" i="15"/>
  <c r="Y3775" i="15"/>
  <c r="Y3776" i="15"/>
  <c r="Y3777" i="15"/>
  <c r="Y3778" i="15"/>
  <c r="Y3779" i="15"/>
  <c r="Y3780" i="15"/>
  <c r="Y3781" i="15"/>
  <c r="Y3782" i="15"/>
  <c r="Y3783" i="15"/>
  <c r="Y3784" i="15"/>
  <c r="Y3785" i="15"/>
  <c r="Y3786" i="15"/>
  <c r="Y3787" i="15"/>
  <c r="Y3788" i="15"/>
  <c r="Y3789" i="15"/>
  <c r="Y3790" i="15"/>
  <c r="Y3791" i="15"/>
  <c r="Y3792" i="15"/>
  <c r="Y3793" i="15"/>
  <c r="Y3794" i="15"/>
  <c r="Y3795" i="15"/>
  <c r="Y3796" i="15"/>
  <c r="Y3797" i="15"/>
  <c r="Y3798" i="15"/>
  <c r="Y3799" i="15"/>
  <c r="Y3800" i="15"/>
  <c r="Y3801" i="15"/>
  <c r="Y3802" i="15"/>
  <c r="Y3803" i="15"/>
  <c r="Y3804" i="15"/>
  <c r="Y3805" i="15"/>
  <c r="Y3806" i="15"/>
  <c r="Y3807" i="15"/>
  <c r="Y3808" i="15"/>
  <c r="Y3809" i="15"/>
  <c r="Y3810" i="15"/>
  <c r="Y3811" i="15"/>
  <c r="Y3812" i="15"/>
  <c r="Y3813" i="15"/>
  <c r="Y3814" i="15"/>
  <c r="Y3815" i="15"/>
  <c r="Y3816" i="15"/>
  <c r="Y3817" i="15"/>
  <c r="Y3818" i="15"/>
  <c r="Y3819" i="15"/>
  <c r="Y3820" i="15"/>
  <c r="Y3821" i="15"/>
  <c r="Y3822" i="15"/>
  <c r="Y3823" i="15"/>
  <c r="Y3824" i="15"/>
  <c r="Y3825" i="15"/>
  <c r="Y3826" i="15"/>
  <c r="Y3827" i="15"/>
  <c r="Y3828" i="15"/>
  <c r="Y3829" i="15"/>
  <c r="Y3830" i="15"/>
  <c r="Y3831" i="15"/>
  <c r="Y3832" i="15"/>
  <c r="Y3833" i="15"/>
  <c r="Y3834" i="15"/>
  <c r="Y3835" i="15"/>
  <c r="Y3836" i="15"/>
  <c r="Y3837" i="15"/>
  <c r="Y3838" i="15"/>
  <c r="Y3839" i="15"/>
  <c r="Y3840" i="15"/>
  <c r="Y3841" i="15"/>
  <c r="Y3842" i="15"/>
  <c r="Y3843" i="15"/>
  <c r="Y3844" i="15"/>
  <c r="Y3845" i="15"/>
  <c r="Y3846" i="15"/>
  <c r="Y3847" i="15"/>
  <c r="Y3848" i="15"/>
  <c r="Y3849" i="15"/>
  <c r="Y3850" i="15"/>
  <c r="Y3851" i="15"/>
  <c r="Y3852" i="15"/>
  <c r="Y3853" i="15"/>
  <c r="Y3854" i="15"/>
  <c r="Y3855" i="15"/>
  <c r="Y3856" i="15"/>
  <c r="Y3857" i="15"/>
  <c r="Y3858" i="15"/>
  <c r="Y3859" i="15"/>
  <c r="Y3860" i="15"/>
  <c r="Y3861" i="15"/>
  <c r="Y3862" i="15"/>
  <c r="Y3863" i="15"/>
  <c r="Y3864" i="15"/>
  <c r="Y3865" i="15"/>
  <c r="Y3866" i="15"/>
  <c r="Y3867" i="15"/>
  <c r="Y3868" i="15"/>
  <c r="Y3869" i="15"/>
  <c r="Y3870" i="15"/>
  <c r="Y3871" i="15"/>
  <c r="Y3872" i="15"/>
  <c r="Y3873" i="15"/>
  <c r="Y3874" i="15"/>
  <c r="Y3875" i="15"/>
  <c r="Y3876" i="15"/>
  <c r="Y3877" i="15"/>
  <c r="Y3878" i="15"/>
  <c r="Y3879" i="15"/>
  <c r="Y3880" i="15"/>
  <c r="Y3881" i="15"/>
  <c r="Y3882" i="15"/>
  <c r="Y3883" i="15"/>
  <c r="Y3884" i="15"/>
  <c r="Y3885" i="15"/>
  <c r="Y3886" i="15"/>
  <c r="Y3887" i="15"/>
  <c r="Y3888" i="15"/>
  <c r="Y3889" i="15"/>
  <c r="Y3890" i="15"/>
  <c r="Y3891" i="15"/>
  <c r="Y3892" i="15"/>
  <c r="Y3893" i="15"/>
  <c r="Y3894" i="15"/>
  <c r="Y3895" i="15"/>
  <c r="Y3896" i="15"/>
  <c r="Y3897" i="15"/>
  <c r="Y3898" i="15"/>
  <c r="Y3899" i="15"/>
  <c r="Y3900" i="15"/>
  <c r="Y3901" i="15"/>
  <c r="Y3902" i="15"/>
  <c r="Y3903" i="15"/>
  <c r="Y3904" i="15"/>
  <c r="Y3905" i="15"/>
  <c r="Y3906" i="15"/>
  <c r="Y3907" i="15"/>
  <c r="Y3908" i="15"/>
  <c r="Y3909" i="15"/>
  <c r="Y3910" i="15"/>
  <c r="Y3911" i="15"/>
  <c r="Y3912" i="15"/>
  <c r="Y3913" i="15"/>
  <c r="Y3914" i="15"/>
  <c r="Y3915" i="15"/>
  <c r="Y3916" i="15"/>
  <c r="Y3917" i="15"/>
  <c r="Y3918" i="15"/>
  <c r="Y3919" i="15"/>
  <c r="Y3920" i="15"/>
  <c r="Y3921" i="15"/>
  <c r="Y3922" i="15"/>
  <c r="Y3923" i="15"/>
  <c r="Y3924" i="15"/>
  <c r="Y3925" i="15"/>
  <c r="Y3926" i="15"/>
  <c r="Y3927" i="15"/>
  <c r="Y3928" i="15"/>
  <c r="Y3929" i="15"/>
  <c r="Y3930" i="15"/>
  <c r="Y3931" i="15"/>
  <c r="Y3932" i="15"/>
  <c r="Y3933" i="15"/>
  <c r="Y3934" i="15"/>
  <c r="Y3935" i="15"/>
  <c r="Y3936" i="15"/>
  <c r="Y3937" i="15"/>
  <c r="Y3938" i="15"/>
  <c r="Y3939" i="15"/>
  <c r="Y3940" i="15"/>
  <c r="Y3941" i="15"/>
  <c r="Y3942" i="15"/>
  <c r="Y3943" i="15"/>
  <c r="Y3944" i="15"/>
  <c r="Y3945" i="15"/>
  <c r="Y3946" i="15"/>
  <c r="Y3947" i="15"/>
  <c r="Y3948" i="15"/>
  <c r="Y3949" i="15"/>
  <c r="Y3950" i="15"/>
  <c r="Y3951" i="15"/>
  <c r="Y3952" i="15"/>
  <c r="Y3953" i="15"/>
  <c r="Y3954" i="15"/>
  <c r="Y3955" i="15"/>
  <c r="Y3956" i="15"/>
  <c r="Y3957" i="15"/>
  <c r="Y3958" i="15"/>
  <c r="Y3959" i="15"/>
  <c r="Y3960" i="15"/>
  <c r="Y3961" i="15"/>
  <c r="Y3962" i="15"/>
  <c r="Y3963" i="15"/>
  <c r="Y3964" i="15"/>
  <c r="Y3965" i="15"/>
  <c r="Y3966" i="15"/>
  <c r="Y3967" i="15"/>
  <c r="Y3968" i="15"/>
  <c r="Y3969" i="15"/>
  <c r="Y3970" i="15"/>
  <c r="Y3971" i="15"/>
  <c r="Y3972" i="15"/>
  <c r="Y3973" i="15"/>
  <c r="Y3974" i="15"/>
  <c r="Y3975" i="15"/>
  <c r="Y3976" i="15"/>
  <c r="Y3977" i="15"/>
  <c r="Y3978" i="15"/>
  <c r="Y3979" i="15"/>
  <c r="Y3980" i="15"/>
  <c r="Y3981" i="15"/>
  <c r="Y3982" i="15"/>
  <c r="Y3983" i="15"/>
  <c r="Y3984" i="15"/>
  <c r="Y3985" i="15"/>
  <c r="Y3986" i="15"/>
  <c r="Y3987" i="15"/>
  <c r="Y3988" i="15"/>
  <c r="Y3989" i="15"/>
  <c r="Y3990" i="15"/>
  <c r="Y3991" i="15"/>
  <c r="Y3992" i="15"/>
  <c r="Y3993" i="15"/>
  <c r="Y3994" i="15"/>
  <c r="Y3995" i="15"/>
  <c r="Y3996" i="15"/>
  <c r="Y3997" i="15"/>
  <c r="Y3998" i="15"/>
  <c r="Y3999" i="15"/>
  <c r="Y4000" i="15"/>
  <c r="Y4001" i="15"/>
  <c r="Y4002" i="15"/>
  <c r="Y4003" i="15"/>
  <c r="Y4004" i="15"/>
  <c r="Y4005" i="15"/>
  <c r="Y4006" i="15"/>
  <c r="Y4007" i="15"/>
  <c r="Y4008" i="15"/>
  <c r="Y4009" i="15"/>
  <c r="Y4010" i="15"/>
  <c r="Y4011" i="15"/>
  <c r="Y4012" i="15"/>
  <c r="Y4013" i="15"/>
  <c r="Y4014" i="15"/>
  <c r="Y4015" i="15"/>
  <c r="Y4016" i="15"/>
  <c r="Y4017" i="15"/>
  <c r="Y4018" i="15"/>
  <c r="Y4019" i="15"/>
  <c r="Y4020" i="15"/>
  <c r="Y4021" i="15"/>
  <c r="Y4022" i="15"/>
  <c r="Y4023" i="15"/>
  <c r="Y4024" i="15"/>
  <c r="Y4025" i="15"/>
  <c r="Y4026" i="15"/>
  <c r="Y4027" i="15"/>
  <c r="Y4028" i="15"/>
  <c r="Y4029" i="15"/>
  <c r="Y4030" i="15"/>
  <c r="Y4031" i="15"/>
  <c r="Y4032" i="15"/>
  <c r="Y4033" i="15"/>
  <c r="Y4034" i="15"/>
  <c r="Y4035" i="15"/>
  <c r="Y4036" i="15"/>
  <c r="Y4037" i="15"/>
  <c r="Y4038" i="15"/>
  <c r="Y4039" i="15"/>
  <c r="Y4040" i="15"/>
  <c r="Y4041" i="15"/>
  <c r="Y4042" i="15"/>
  <c r="Y4043" i="15"/>
  <c r="Y4044" i="15"/>
  <c r="Y4045" i="15"/>
  <c r="Y4046" i="15"/>
  <c r="Y4047" i="15"/>
  <c r="Y4048" i="15"/>
  <c r="Y4049" i="15"/>
  <c r="Y4050" i="15"/>
  <c r="Y4051" i="15"/>
  <c r="Y4052" i="15"/>
  <c r="Y4053" i="15"/>
  <c r="Y4054" i="15"/>
  <c r="Y4055" i="15"/>
  <c r="Y4056" i="15"/>
  <c r="Y4057" i="15"/>
  <c r="Y4058" i="15"/>
  <c r="Y4059" i="15"/>
  <c r="Y4060" i="15"/>
  <c r="Y4061" i="15"/>
  <c r="Y4062" i="15"/>
  <c r="Y4063" i="15"/>
  <c r="Y4064" i="15"/>
  <c r="Y4065" i="15"/>
  <c r="Y4066" i="15"/>
  <c r="Y4067" i="15"/>
  <c r="Y4068" i="15"/>
  <c r="Y4069" i="15"/>
  <c r="Y4070" i="15"/>
  <c r="Y4071" i="15"/>
  <c r="Y4072" i="15"/>
  <c r="Y4073" i="15"/>
  <c r="Y4074" i="15"/>
  <c r="Y4075" i="15"/>
  <c r="Y4076" i="15"/>
  <c r="Y4077" i="15"/>
  <c r="Y4078" i="15"/>
  <c r="Y4079" i="15"/>
  <c r="Y4080" i="15"/>
  <c r="Y4081" i="15"/>
  <c r="Y4082" i="15"/>
  <c r="Y4083" i="15"/>
  <c r="Y4084" i="15"/>
  <c r="Y4085" i="15"/>
  <c r="Y4086" i="15"/>
  <c r="Y4087" i="15"/>
  <c r="Y4088" i="15"/>
  <c r="Y4089" i="15"/>
  <c r="Y4090" i="15"/>
  <c r="Y4091" i="15"/>
  <c r="Y4092" i="15"/>
  <c r="Y4093" i="15"/>
  <c r="Y4094" i="15"/>
  <c r="Y4095" i="15"/>
  <c r="Y4096" i="15"/>
  <c r="Y4097" i="15"/>
  <c r="Y4098" i="15"/>
  <c r="Y4099" i="15"/>
  <c r="Y4100" i="15"/>
  <c r="Y4101" i="15"/>
  <c r="Y4102" i="15"/>
  <c r="Y4103" i="15"/>
  <c r="Y4104" i="15"/>
  <c r="Y4105" i="15"/>
  <c r="Y4106" i="15"/>
  <c r="Y4107" i="15"/>
  <c r="Y4108" i="15"/>
  <c r="Y4109" i="15"/>
  <c r="Y4110" i="15"/>
  <c r="Y4111" i="15"/>
  <c r="Y4112" i="15"/>
  <c r="Y4113" i="15"/>
  <c r="Y4114" i="15"/>
  <c r="Y4115" i="15"/>
  <c r="Y4116" i="15"/>
  <c r="Y4117" i="15"/>
  <c r="Y4118" i="15"/>
  <c r="Y4119" i="15"/>
  <c r="Y4120" i="15"/>
  <c r="Y4121" i="15"/>
  <c r="Y4122" i="15"/>
  <c r="Y4123" i="15"/>
  <c r="Y4124" i="15"/>
  <c r="Y4125" i="15"/>
  <c r="Y4126" i="15"/>
  <c r="Y4127" i="15"/>
  <c r="Y4128" i="15"/>
  <c r="Y4129" i="15"/>
  <c r="Y4130" i="15"/>
  <c r="Y4131" i="15"/>
  <c r="Y4132" i="15"/>
  <c r="Y4133" i="15"/>
  <c r="Y4134" i="15"/>
  <c r="Y4135" i="15"/>
  <c r="Y4136" i="15"/>
  <c r="Y4137" i="15"/>
  <c r="Y4138" i="15"/>
  <c r="Y4139" i="15"/>
  <c r="Y4140" i="15"/>
  <c r="Y4141" i="15"/>
  <c r="Y4142" i="15"/>
  <c r="Y4143" i="15"/>
  <c r="Y4144" i="15"/>
  <c r="Y4145" i="15"/>
  <c r="Y4146" i="15"/>
  <c r="Y4147" i="15"/>
  <c r="Y4148" i="15"/>
  <c r="Y4149" i="15"/>
  <c r="Y4150" i="15"/>
  <c r="Y4151" i="15"/>
  <c r="Y4152" i="15"/>
  <c r="Y4153" i="15"/>
  <c r="Y4154" i="15"/>
  <c r="Y4155" i="15"/>
  <c r="Y4156" i="15"/>
  <c r="Y4157" i="15"/>
  <c r="Y4158" i="15"/>
  <c r="Y4159" i="15"/>
  <c r="Y4160" i="15"/>
  <c r="Y4161" i="15"/>
  <c r="Y4162" i="15"/>
  <c r="Y4163" i="15"/>
  <c r="Y4164" i="15"/>
  <c r="Y4165" i="15"/>
  <c r="Y4166" i="15"/>
  <c r="Y4167" i="15"/>
  <c r="Y4168" i="15"/>
  <c r="Y4169" i="15"/>
  <c r="Y4170" i="15"/>
  <c r="Y4171" i="15"/>
  <c r="Y4172" i="15"/>
  <c r="Y4173" i="15"/>
  <c r="Y4174" i="15"/>
  <c r="Y4175" i="15"/>
  <c r="Y4176" i="15"/>
  <c r="Y4177" i="15"/>
  <c r="Y4178" i="15"/>
  <c r="Y4179" i="15"/>
  <c r="Y4180" i="15"/>
  <c r="Y4181" i="15"/>
  <c r="Y4182" i="15"/>
  <c r="Y4183" i="15"/>
  <c r="Y4184" i="15"/>
  <c r="Y4185" i="15"/>
  <c r="Y4186" i="15"/>
  <c r="Y4187" i="15"/>
  <c r="Y4188" i="15"/>
  <c r="Y4189" i="15"/>
  <c r="Y4190" i="15"/>
  <c r="Y4191" i="15"/>
  <c r="Y4192" i="15"/>
  <c r="Y4193" i="15"/>
  <c r="Y4194" i="15"/>
  <c r="Y4195" i="15"/>
  <c r="Y4196" i="15"/>
  <c r="Y4197" i="15"/>
  <c r="Y4198" i="15"/>
  <c r="Y4199" i="15"/>
  <c r="Y4200" i="15"/>
  <c r="Y4201" i="15"/>
  <c r="Y4202" i="15"/>
  <c r="Y4203" i="15"/>
  <c r="Y4204" i="15"/>
  <c r="Y4205" i="15"/>
  <c r="Y4206" i="15"/>
  <c r="Y4207" i="15"/>
  <c r="Y4208" i="15"/>
  <c r="Y4209" i="15"/>
  <c r="Y4210" i="15"/>
  <c r="Y4211" i="15"/>
  <c r="Y4212" i="15"/>
  <c r="Y4213" i="15"/>
  <c r="Y4214" i="15"/>
  <c r="Y4215" i="15"/>
  <c r="Y4216" i="15"/>
  <c r="Y4217" i="15"/>
  <c r="Y4218" i="15"/>
  <c r="Y4219" i="15"/>
  <c r="Y4220" i="15"/>
  <c r="Y4221" i="15"/>
  <c r="Y4222" i="15"/>
  <c r="Y4223" i="15"/>
  <c r="Y4224" i="15"/>
  <c r="Y4225" i="15"/>
  <c r="Y4226" i="15"/>
  <c r="Y4227" i="15"/>
  <c r="Y4228" i="15"/>
  <c r="Y4229" i="15"/>
  <c r="Y4230" i="15"/>
  <c r="Y4231" i="15"/>
  <c r="Y4232" i="15"/>
  <c r="Y4233" i="15"/>
  <c r="Y4234" i="15"/>
  <c r="Y4235" i="15"/>
  <c r="Y4236" i="15"/>
  <c r="Y4237" i="15"/>
  <c r="Y4238" i="15"/>
  <c r="Y4239" i="15"/>
  <c r="Y4240" i="15"/>
  <c r="Y4241" i="15"/>
  <c r="Y4242" i="15"/>
  <c r="Y4243" i="15"/>
  <c r="Y4244" i="15"/>
  <c r="Y4245" i="15"/>
  <c r="Y4246" i="15"/>
  <c r="Y4247" i="15"/>
  <c r="Y4248" i="15"/>
  <c r="Y4249" i="15"/>
  <c r="Y4250" i="15"/>
  <c r="Y4251" i="15"/>
  <c r="Y4252" i="15"/>
  <c r="Y4253" i="15"/>
  <c r="Y4254" i="15"/>
  <c r="Y4255" i="15"/>
  <c r="Y4256" i="15"/>
  <c r="Y4257" i="15"/>
  <c r="Y4258" i="15"/>
  <c r="Y4259" i="15"/>
  <c r="Y4260" i="15"/>
  <c r="Y4261" i="15"/>
  <c r="Y4262" i="15"/>
  <c r="Y4263" i="15"/>
  <c r="Y4264" i="15"/>
  <c r="Y4265" i="15"/>
  <c r="Y4266" i="15"/>
  <c r="Y4267" i="15"/>
  <c r="Y4268" i="15"/>
  <c r="Y4269" i="15"/>
  <c r="Y4270" i="15"/>
  <c r="Y4271" i="15"/>
  <c r="Y4272" i="15"/>
  <c r="Y4273" i="15"/>
  <c r="Y4274" i="15"/>
  <c r="Y4275" i="15"/>
  <c r="Y4276" i="15"/>
  <c r="Y4277" i="15"/>
  <c r="Y4278" i="15"/>
  <c r="Y4279" i="15"/>
  <c r="Y4280" i="15"/>
  <c r="Y4281" i="15"/>
  <c r="Y4282" i="15"/>
  <c r="Y4283" i="15"/>
  <c r="Y4284" i="15"/>
  <c r="Y4285" i="15"/>
  <c r="Y4286" i="15"/>
  <c r="Y4287" i="15"/>
  <c r="Y4288" i="15"/>
  <c r="Y4289" i="15"/>
  <c r="Y4290" i="15"/>
  <c r="Y4291" i="15"/>
  <c r="Y4292" i="15"/>
  <c r="Y4293" i="15"/>
  <c r="Y4294" i="15"/>
  <c r="Y4295" i="15"/>
  <c r="Y4296" i="15"/>
  <c r="Y4297" i="15"/>
  <c r="Y4298" i="15"/>
  <c r="Y4299" i="15"/>
  <c r="Y4300" i="15"/>
  <c r="Y4301" i="15"/>
  <c r="Y4302" i="15"/>
  <c r="Y4303" i="15"/>
  <c r="Y4304" i="15"/>
  <c r="Y4305" i="15"/>
  <c r="Y4306" i="15"/>
  <c r="Y4307" i="15"/>
  <c r="Y4308" i="15"/>
  <c r="Y4309" i="15"/>
  <c r="Y4310" i="15"/>
  <c r="Y4311" i="15"/>
  <c r="Y4312" i="15"/>
  <c r="Y4313" i="15"/>
  <c r="Y4314" i="15"/>
  <c r="Y4315" i="15"/>
  <c r="Y4316" i="15"/>
  <c r="Y4317" i="15"/>
  <c r="Y4318" i="15"/>
  <c r="Y4319" i="15"/>
  <c r="Y4320" i="15"/>
  <c r="Y4321" i="15"/>
  <c r="Y4322" i="15"/>
  <c r="Y4323" i="15"/>
  <c r="Y4324" i="15"/>
  <c r="Y4325" i="15"/>
  <c r="Y4326" i="15"/>
  <c r="Y4327" i="15"/>
  <c r="Y4328" i="15"/>
  <c r="Y4329" i="15"/>
  <c r="Y4330" i="15"/>
  <c r="Y4331" i="15"/>
  <c r="Y4332" i="15"/>
  <c r="Y4333" i="15"/>
  <c r="Y4334" i="15"/>
  <c r="Y4335" i="15"/>
  <c r="Y4336" i="15"/>
  <c r="Y4337" i="15"/>
  <c r="Y4338" i="15"/>
  <c r="Y4339" i="15"/>
  <c r="Y4340" i="15"/>
  <c r="Y4341" i="15"/>
  <c r="Y4342" i="15"/>
  <c r="Y4343" i="15"/>
  <c r="Y4344" i="15"/>
  <c r="Y4345" i="15"/>
  <c r="Y4346" i="15"/>
  <c r="Y4347" i="15"/>
  <c r="Y4348" i="15"/>
  <c r="Y4349" i="15"/>
  <c r="Y4350" i="15"/>
  <c r="Y4351" i="15"/>
  <c r="Y4352" i="15"/>
  <c r="Y4353" i="15"/>
  <c r="Y4354" i="15"/>
  <c r="Y4355" i="15"/>
  <c r="Y4356" i="15"/>
  <c r="Y4357" i="15"/>
  <c r="Y4358" i="15"/>
  <c r="Y4359" i="15"/>
  <c r="Y4360" i="15"/>
  <c r="Y4361" i="15"/>
  <c r="Y4362" i="15"/>
  <c r="Y4363" i="15"/>
  <c r="Y4364" i="15"/>
  <c r="Y4365" i="15"/>
  <c r="Y4366" i="15"/>
  <c r="Y4367" i="15"/>
  <c r="Y4368" i="15"/>
  <c r="Y4369" i="15"/>
  <c r="Y4370" i="15"/>
  <c r="Y4371" i="15"/>
  <c r="Y4372" i="15"/>
  <c r="Y4373" i="15"/>
  <c r="Y4374" i="15"/>
  <c r="Y4375" i="15"/>
  <c r="Y4376" i="15"/>
  <c r="Y4377" i="15"/>
  <c r="Y4378" i="15"/>
  <c r="Y4379" i="15"/>
  <c r="Y4380" i="15"/>
  <c r="Y4381" i="15"/>
  <c r="Y4382" i="15"/>
  <c r="Y4383" i="15"/>
  <c r="Y4384" i="15"/>
  <c r="Y4385" i="15"/>
  <c r="Y4386" i="15"/>
  <c r="Y4387" i="15"/>
  <c r="Y4388" i="15"/>
  <c r="Y4389" i="15"/>
  <c r="Y4390" i="15"/>
  <c r="Y4391" i="15"/>
  <c r="Y4392" i="15"/>
  <c r="Y4393" i="15"/>
  <c r="Y4394" i="15"/>
  <c r="Y4395" i="15"/>
  <c r="Y4396" i="15"/>
  <c r="Y4397" i="15"/>
  <c r="Y4398" i="15"/>
  <c r="Y4399" i="15"/>
  <c r="Y4400" i="15"/>
  <c r="Y4401" i="15"/>
  <c r="Y4402" i="15"/>
  <c r="Y4403" i="15"/>
  <c r="Y4404" i="15"/>
  <c r="Y4405" i="15"/>
  <c r="Y4406" i="15"/>
  <c r="Y4407" i="15"/>
  <c r="Y4408" i="15"/>
  <c r="Y4409" i="15"/>
  <c r="Y4410" i="15"/>
  <c r="Y4411" i="15"/>
  <c r="Y4412" i="15"/>
  <c r="Y4413" i="15"/>
  <c r="Y4414" i="15"/>
  <c r="Y4415" i="15"/>
  <c r="Y4416" i="15"/>
  <c r="Y4417" i="15"/>
  <c r="Y4418" i="15"/>
  <c r="Y4419" i="15"/>
  <c r="Y4420" i="15"/>
  <c r="Y4421" i="15"/>
  <c r="Y4422" i="15"/>
  <c r="Y4423" i="15"/>
  <c r="Y4424" i="15"/>
  <c r="Y4425" i="15"/>
  <c r="Y4426" i="15"/>
  <c r="Y4427" i="15"/>
  <c r="Y4428" i="15"/>
  <c r="Y4429" i="15"/>
  <c r="Y4430" i="15"/>
  <c r="Y4431" i="15"/>
  <c r="Y4432" i="15"/>
  <c r="Y4433" i="15"/>
  <c r="Y4434" i="15"/>
  <c r="Y4435" i="15"/>
  <c r="Y4436" i="15"/>
  <c r="Y4437" i="15"/>
  <c r="Y4438" i="15"/>
  <c r="Y4439" i="15"/>
  <c r="Y4440" i="15"/>
  <c r="Y4441" i="15"/>
  <c r="Y4442" i="15"/>
  <c r="Y4443" i="15"/>
  <c r="Y4444" i="15"/>
  <c r="Y4445" i="15"/>
  <c r="Y4446" i="15"/>
  <c r="Y4447" i="15"/>
  <c r="Y4448" i="15"/>
  <c r="Y4449" i="15"/>
  <c r="Y4450" i="15"/>
  <c r="Y4451" i="15"/>
  <c r="Y4452" i="15"/>
  <c r="Y4453" i="15"/>
  <c r="Y4454" i="15"/>
  <c r="Y4455" i="15"/>
  <c r="Y4456" i="15"/>
  <c r="Y4457" i="15"/>
  <c r="Y4458" i="15"/>
  <c r="Y4459" i="15"/>
  <c r="Y4460" i="15"/>
  <c r="Y4461" i="15"/>
  <c r="Y4462" i="15"/>
  <c r="Y4463" i="15"/>
  <c r="Y4464" i="15"/>
  <c r="Y4465" i="15"/>
  <c r="Y4466" i="15"/>
  <c r="Y4467" i="15"/>
  <c r="Y4468" i="15"/>
  <c r="Y4469" i="15"/>
  <c r="Y4470" i="15"/>
  <c r="Y4471" i="15"/>
  <c r="Y4472" i="15"/>
  <c r="Y4473" i="15"/>
  <c r="Y4474" i="15"/>
  <c r="Y4475" i="15"/>
  <c r="Y4476" i="15"/>
  <c r="Y4477" i="15"/>
  <c r="Y4478" i="15"/>
  <c r="Y4479" i="15"/>
  <c r="Y4480" i="15"/>
  <c r="Y4481" i="15"/>
  <c r="Y4482" i="15"/>
  <c r="Y4483" i="15"/>
  <c r="Y4484" i="15"/>
  <c r="Y4485" i="15"/>
  <c r="Y4486" i="15"/>
  <c r="Y4487" i="15"/>
  <c r="Y4488" i="15"/>
  <c r="Y4489" i="15"/>
  <c r="Y4490" i="15"/>
  <c r="Y4491" i="15"/>
  <c r="Y4492" i="15"/>
  <c r="Y4493" i="15"/>
  <c r="Y4494" i="15"/>
  <c r="Y4495" i="15"/>
  <c r="Y4496" i="15"/>
  <c r="Y4497" i="15"/>
  <c r="Y4498" i="15"/>
  <c r="Y4499" i="15"/>
  <c r="Y4500" i="15"/>
  <c r="Y4501" i="15"/>
  <c r="Y4502" i="15"/>
  <c r="Y4503" i="15"/>
  <c r="Y4504" i="15"/>
  <c r="Y4505" i="15"/>
  <c r="Y4506" i="15"/>
  <c r="Y4507" i="15"/>
  <c r="Y4508" i="15"/>
  <c r="Y4509" i="15"/>
  <c r="Y4510" i="15"/>
  <c r="Y4511" i="15"/>
  <c r="Y4512" i="15"/>
  <c r="Y4513" i="15"/>
  <c r="Y4514" i="15"/>
  <c r="Y4515" i="15"/>
  <c r="Y4516" i="15"/>
  <c r="Y4517" i="15"/>
  <c r="Y4518" i="15"/>
  <c r="Y4519" i="15"/>
  <c r="Y4520" i="15"/>
  <c r="Y4521" i="15"/>
  <c r="Y4522" i="15"/>
  <c r="Y4523" i="15"/>
  <c r="Y4524" i="15"/>
  <c r="Y4525" i="15"/>
  <c r="Y4526" i="15"/>
  <c r="Y4527" i="15"/>
  <c r="Y4528" i="15"/>
  <c r="Y4529" i="15"/>
  <c r="Y4530" i="15"/>
  <c r="Y4531" i="15"/>
  <c r="Y4532" i="15"/>
  <c r="Y4533" i="15"/>
  <c r="Y4534" i="15"/>
  <c r="Y4535" i="15"/>
  <c r="Y4536" i="15"/>
  <c r="Y4537" i="15"/>
  <c r="Y4538" i="15"/>
  <c r="Y4539" i="15"/>
  <c r="Y4540" i="15"/>
  <c r="Y4541" i="15"/>
  <c r="Y4542" i="15"/>
  <c r="Y4543" i="15"/>
  <c r="Y4544" i="15"/>
  <c r="Y4545" i="15"/>
  <c r="Y4546" i="15"/>
  <c r="Y4547" i="15"/>
  <c r="Y4548" i="15"/>
  <c r="Y4549" i="15"/>
  <c r="Y4550" i="15"/>
  <c r="Y4551" i="15"/>
  <c r="Y4552" i="15"/>
  <c r="Y4553" i="15"/>
  <c r="Y4554" i="15"/>
  <c r="Y4555" i="15"/>
  <c r="Y4556" i="15"/>
  <c r="Y4557" i="15"/>
  <c r="Y4558" i="15"/>
  <c r="Y4559" i="15"/>
  <c r="Y4560" i="15"/>
  <c r="Y4561" i="15"/>
  <c r="Y4562" i="15"/>
  <c r="Y4563" i="15"/>
  <c r="Y4564" i="15"/>
  <c r="Y4565" i="15"/>
  <c r="Y4566" i="15"/>
  <c r="Y4567" i="15"/>
  <c r="Y4568" i="15"/>
  <c r="Y4569" i="15"/>
  <c r="Y4570" i="15"/>
  <c r="Y4571" i="15"/>
  <c r="Y4572" i="15"/>
  <c r="Y4573" i="15"/>
  <c r="Y4574" i="15"/>
  <c r="Y4575" i="15"/>
  <c r="Y4576" i="15"/>
  <c r="Y4577" i="15"/>
  <c r="Y4578" i="15"/>
  <c r="Y4579" i="15"/>
  <c r="Y4580" i="15"/>
  <c r="Y4581" i="15"/>
  <c r="Y4582" i="15"/>
  <c r="Y4583" i="15"/>
  <c r="Y4584" i="15"/>
  <c r="Y4585" i="15"/>
  <c r="Y4586" i="15"/>
  <c r="Y4587" i="15"/>
  <c r="Y4588" i="15"/>
  <c r="Y4589" i="15"/>
  <c r="Y4590" i="15"/>
  <c r="Y4591" i="15"/>
  <c r="Y4592" i="15"/>
  <c r="Y4593" i="15"/>
  <c r="Y4594" i="15"/>
  <c r="Y4595" i="15"/>
  <c r="Y4596" i="15"/>
  <c r="Y4597" i="15"/>
  <c r="Y4598" i="15"/>
  <c r="Y4599" i="15"/>
  <c r="Y4600" i="15"/>
  <c r="Y4601" i="15"/>
  <c r="Y4602" i="15"/>
  <c r="Y4603" i="15"/>
  <c r="Y4604" i="15"/>
  <c r="Y4605" i="15"/>
  <c r="Y4606" i="15"/>
  <c r="Y4607" i="15"/>
  <c r="Y4608" i="15"/>
  <c r="Y4609" i="15"/>
  <c r="Y4610" i="15"/>
  <c r="Y4611" i="15"/>
  <c r="Y4612" i="15"/>
  <c r="Y4613" i="15"/>
  <c r="Y4614" i="15"/>
  <c r="Y4615" i="15"/>
  <c r="Y4616" i="15"/>
  <c r="Y4617" i="15"/>
  <c r="Y4618" i="15"/>
  <c r="Y4619" i="15"/>
  <c r="Y4620" i="15"/>
  <c r="Y4621" i="15"/>
  <c r="Y4622" i="15"/>
  <c r="Y4623" i="15"/>
  <c r="Y4624" i="15"/>
  <c r="Y4625" i="15"/>
  <c r="Y4626" i="15"/>
  <c r="Y4627" i="15"/>
  <c r="Y4628" i="15"/>
  <c r="Y4629" i="15"/>
  <c r="Y4630" i="15"/>
  <c r="Y4631" i="15"/>
  <c r="Y4632" i="15"/>
  <c r="Y4633" i="15"/>
  <c r="Y4634" i="15"/>
  <c r="Y4635" i="15"/>
  <c r="Y4636" i="15"/>
  <c r="Y4637" i="15"/>
  <c r="Y4638" i="15"/>
  <c r="Y4639" i="15"/>
  <c r="Y4640" i="15"/>
  <c r="Y4641" i="15"/>
  <c r="Y4642" i="15"/>
  <c r="Y4643" i="15"/>
  <c r="Y4644" i="15"/>
  <c r="Y4645" i="15"/>
  <c r="Y4646" i="15"/>
  <c r="Y4647" i="15"/>
  <c r="Y4648" i="15"/>
  <c r="Y4649" i="15"/>
  <c r="Y4650" i="15"/>
  <c r="Y4651" i="15"/>
  <c r="Y4652" i="15"/>
  <c r="Y4653" i="15"/>
  <c r="Y4654" i="15"/>
  <c r="Y4655" i="15"/>
  <c r="Y4656" i="15"/>
  <c r="Y4657" i="15"/>
  <c r="Y4658" i="15"/>
  <c r="Y4659" i="15"/>
  <c r="Y4660" i="15"/>
  <c r="Y4661" i="15"/>
  <c r="Y4662" i="15"/>
  <c r="Y4663" i="15"/>
  <c r="Y4664" i="15"/>
  <c r="Y4665" i="15"/>
  <c r="Y4666" i="15"/>
  <c r="Y4667" i="15"/>
  <c r="Y4668" i="15"/>
  <c r="Y4669" i="15"/>
  <c r="Y4670" i="15"/>
  <c r="Y4671" i="15"/>
  <c r="Y4672" i="15"/>
  <c r="Y4673" i="15"/>
  <c r="Y4674" i="15"/>
  <c r="Y4675" i="15"/>
  <c r="Y4676" i="15"/>
  <c r="Y4677" i="15"/>
  <c r="Y4678" i="15"/>
  <c r="Y4679" i="15"/>
  <c r="Y4680" i="15"/>
  <c r="Y4681" i="15"/>
  <c r="Y4682" i="15"/>
  <c r="Y4683" i="15"/>
  <c r="Y4684" i="15"/>
  <c r="Y4685" i="15"/>
  <c r="Y4686" i="15"/>
  <c r="Y4687" i="15"/>
  <c r="Y4688" i="15"/>
  <c r="Y4689" i="15"/>
  <c r="Y4690" i="15"/>
  <c r="Y4691" i="15"/>
  <c r="Y4692" i="15"/>
  <c r="Y4693" i="15"/>
  <c r="Y4694" i="15"/>
  <c r="Y4695" i="15"/>
  <c r="Y4696" i="15"/>
  <c r="Y4697" i="15"/>
  <c r="Y4698" i="15"/>
  <c r="Y4699" i="15"/>
  <c r="Y4700" i="15"/>
  <c r="Y4701" i="15"/>
  <c r="Y4702" i="15"/>
  <c r="Y4703" i="15"/>
  <c r="Y4704" i="15"/>
  <c r="Y4705" i="15"/>
  <c r="Y4706" i="15"/>
  <c r="Y4707" i="15"/>
  <c r="Y4708" i="15"/>
  <c r="Y4709" i="15"/>
  <c r="Y4710" i="15"/>
  <c r="Y4711" i="15"/>
  <c r="Y4712" i="15"/>
  <c r="Y4713" i="15"/>
  <c r="Y4714" i="15"/>
  <c r="Y4715" i="15"/>
  <c r="Y4716" i="15"/>
  <c r="Y4717" i="15"/>
  <c r="Y4718" i="15"/>
  <c r="Y4719" i="15"/>
  <c r="Y4720" i="15"/>
  <c r="Y4721" i="15"/>
  <c r="Y4722" i="15"/>
  <c r="Y4723" i="15"/>
  <c r="Y4724" i="15"/>
  <c r="Y4725" i="15"/>
  <c r="Y4726" i="15"/>
  <c r="Y4727" i="15"/>
  <c r="Y4728" i="15"/>
  <c r="Y4729" i="15"/>
  <c r="Y4730" i="15"/>
  <c r="Y4731" i="15"/>
  <c r="Y4732" i="15"/>
  <c r="Y4733" i="15"/>
  <c r="Y4734" i="15"/>
  <c r="Y4735" i="15"/>
  <c r="Y4736" i="15"/>
  <c r="Y4737" i="15"/>
  <c r="Y4738" i="15"/>
  <c r="Y4739" i="15"/>
  <c r="Y4740" i="15"/>
  <c r="Y4741" i="15"/>
  <c r="Y4742" i="15"/>
  <c r="Y4743" i="15"/>
  <c r="Y4744" i="15"/>
  <c r="Y4745" i="15"/>
  <c r="Y4746" i="15"/>
  <c r="Y4747" i="15"/>
  <c r="Y4748" i="15"/>
  <c r="Y4749" i="15"/>
  <c r="Y4750" i="15"/>
  <c r="Y4751" i="15"/>
  <c r="Y4752" i="15"/>
  <c r="Y4753" i="15"/>
  <c r="Y4754" i="15"/>
  <c r="Y4755" i="15"/>
  <c r="Y4756" i="15"/>
  <c r="Y4757" i="15"/>
  <c r="Y4758" i="15"/>
  <c r="Y4759" i="15"/>
  <c r="Y4760" i="15"/>
  <c r="Y4761" i="15"/>
  <c r="Y4762" i="15"/>
  <c r="Y4763" i="15"/>
  <c r="Y4764" i="15"/>
  <c r="Y4765" i="15"/>
  <c r="Y4766" i="15"/>
  <c r="Y4767" i="15"/>
  <c r="Y4768" i="15"/>
  <c r="Y4769" i="15"/>
  <c r="Y4770" i="15"/>
  <c r="Y4771" i="15"/>
  <c r="Y4772" i="15"/>
  <c r="Y4773" i="15"/>
  <c r="Y4774" i="15"/>
  <c r="Y4775" i="15"/>
  <c r="Y4776" i="15"/>
  <c r="Y4777" i="15"/>
  <c r="Y4778" i="15"/>
  <c r="Y4779" i="15"/>
  <c r="Y4780" i="15"/>
  <c r="Y4781" i="15"/>
  <c r="Y4782" i="15"/>
  <c r="Y4783" i="15"/>
  <c r="Y4784" i="15"/>
  <c r="Y4785" i="15"/>
  <c r="Y4786" i="15"/>
  <c r="Y4787" i="15"/>
  <c r="Y4788" i="15"/>
  <c r="Y4789" i="15"/>
  <c r="Y4790" i="15"/>
  <c r="Y4791" i="15"/>
  <c r="Y4792" i="15"/>
  <c r="Y4793" i="15"/>
  <c r="Y4794" i="15"/>
  <c r="Y4795" i="15"/>
  <c r="Y4796" i="15"/>
  <c r="Y4797" i="15"/>
  <c r="Y4798" i="15"/>
  <c r="Y4799" i="15"/>
  <c r="Y4800" i="15"/>
  <c r="Y4801" i="15"/>
  <c r="Y4802" i="15"/>
  <c r="Y4803" i="15"/>
  <c r="Y4804" i="15"/>
  <c r="Y4805" i="15"/>
  <c r="Y4806" i="15"/>
  <c r="Y4807" i="15"/>
  <c r="Y4808" i="15"/>
  <c r="Y4809" i="15"/>
  <c r="Y4810" i="15"/>
  <c r="Y4811" i="15"/>
  <c r="Y4812" i="15"/>
  <c r="Y4813" i="15"/>
  <c r="Y4814" i="15"/>
  <c r="Y4815" i="15"/>
  <c r="Y4816" i="15"/>
  <c r="Y4817" i="15"/>
  <c r="Y4818" i="15"/>
  <c r="Y4819" i="15"/>
  <c r="Y4820" i="15"/>
  <c r="Y4821" i="15"/>
  <c r="Y4822" i="15"/>
  <c r="Y4823" i="15"/>
  <c r="Y4824" i="15"/>
  <c r="Y4825" i="15"/>
  <c r="Y4826" i="15"/>
  <c r="Y4827" i="15"/>
  <c r="Y4828" i="15"/>
  <c r="Y4829" i="15"/>
  <c r="Y4830" i="15"/>
  <c r="Y4831" i="15"/>
  <c r="Y4832" i="15"/>
  <c r="Y4833" i="15"/>
  <c r="Y4834" i="15"/>
  <c r="Y4835" i="15"/>
  <c r="Y4836" i="15"/>
  <c r="Y4837" i="15"/>
  <c r="Y4838" i="15"/>
  <c r="Y4839" i="15"/>
  <c r="Y4840" i="15"/>
  <c r="Y4841" i="15"/>
  <c r="Y4842" i="15"/>
  <c r="Y4843" i="15"/>
  <c r="Y4844" i="15"/>
  <c r="Y4845" i="15"/>
  <c r="Y4846" i="15"/>
  <c r="Y4847" i="15"/>
  <c r="Y4848" i="15"/>
  <c r="Y4849" i="15"/>
  <c r="Y4850" i="15"/>
  <c r="Y4851" i="15"/>
  <c r="Y4852" i="15"/>
  <c r="Y4853" i="15"/>
  <c r="Y4854" i="15"/>
  <c r="Y4855" i="15"/>
  <c r="Y4856" i="15"/>
  <c r="Y4857" i="15"/>
  <c r="Y4858" i="15"/>
  <c r="Y4859" i="15"/>
  <c r="Y4860" i="15"/>
  <c r="Y4861" i="15"/>
  <c r="Y4862" i="15"/>
  <c r="Y4863" i="15"/>
  <c r="Y4864" i="15"/>
  <c r="Y4865" i="15"/>
  <c r="Y4866" i="15"/>
  <c r="Y4867" i="15"/>
  <c r="Y4868" i="15"/>
  <c r="Y4869" i="15"/>
  <c r="Y4870" i="15"/>
  <c r="Y4871" i="15"/>
  <c r="Y4872" i="15"/>
  <c r="Y4873" i="15"/>
  <c r="Y4874" i="15"/>
  <c r="Y4875" i="15"/>
  <c r="Y4876" i="15"/>
  <c r="Y4877" i="15"/>
  <c r="Y4878" i="15"/>
  <c r="Y4879" i="15"/>
  <c r="Y4880" i="15"/>
  <c r="Y4881" i="15"/>
  <c r="Y4882" i="15"/>
  <c r="Y4883" i="15"/>
  <c r="Y4884" i="15"/>
  <c r="Y4885" i="15"/>
  <c r="Y4886" i="15"/>
  <c r="Y4887" i="15"/>
  <c r="Y4888" i="15"/>
  <c r="Y4889" i="15"/>
  <c r="Y4890" i="15"/>
  <c r="Y4891" i="15"/>
  <c r="Y4892" i="15"/>
  <c r="Y4893" i="15"/>
  <c r="Y4894" i="15"/>
  <c r="Y4895" i="15"/>
  <c r="Y4896" i="15"/>
  <c r="Y4897" i="15"/>
  <c r="Y4898" i="15"/>
  <c r="Y4899" i="15"/>
  <c r="Y4900" i="15"/>
  <c r="Y4901" i="15"/>
  <c r="Y4902" i="15"/>
  <c r="Y4903" i="15"/>
  <c r="Y4904" i="15"/>
  <c r="Y4905" i="15"/>
  <c r="Y4906" i="15"/>
  <c r="Y4907" i="15"/>
  <c r="Y4908" i="15"/>
  <c r="Y4909" i="15"/>
  <c r="Y4910" i="15"/>
  <c r="Y4911" i="15"/>
  <c r="Y4912" i="15"/>
  <c r="Y4913" i="15"/>
  <c r="Y4914" i="15"/>
  <c r="Y4915" i="15"/>
  <c r="Y4916" i="15"/>
  <c r="Y4917" i="15"/>
  <c r="Y4918" i="15"/>
  <c r="Y4919" i="15"/>
  <c r="Y4920" i="15"/>
  <c r="Y4921" i="15"/>
  <c r="Y4922" i="15"/>
  <c r="Y4923" i="15"/>
  <c r="Y4924" i="15"/>
  <c r="Y4925" i="15"/>
  <c r="Y4926" i="15"/>
  <c r="Y4927" i="15"/>
  <c r="Y4928" i="15"/>
  <c r="Y4929" i="15"/>
  <c r="Y4930" i="15"/>
  <c r="Y4931" i="15"/>
  <c r="Y4932" i="15"/>
  <c r="Y4933" i="15"/>
  <c r="Y4934" i="15"/>
  <c r="Y4935" i="15"/>
  <c r="Y4936" i="15"/>
  <c r="Y4937" i="15"/>
  <c r="Y4938" i="15"/>
  <c r="Y4939" i="15"/>
  <c r="Y4940" i="15"/>
  <c r="Y4941" i="15"/>
  <c r="Y4942" i="15"/>
  <c r="Y4943" i="15"/>
  <c r="Y4944" i="15"/>
  <c r="Y4945" i="15"/>
  <c r="Y4946" i="15"/>
  <c r="Y4947" i="15"/>
  <c r="Y4948" i="15"/>
  <c r="Y4949" i="15"/>
  <c r="Y4950" i="15"/>
  <c r="Y4951" i="15"/>
  <c r="Y4952" i="15"/>
  <c r="Y4953" i="15"/>
  <c r="Y4954" i="15"/>
  <c r="Y4955" i="15"/>
  <c r="Y4956" i="15"/>
  <c r="Y4957" i="15"/>
  <c r="Y4958" i="15"/>
  <c r="Y4959" i="15"/>
  <c r="Y4960" i="15"/>
  <c r="Y4961" i="15"/>
  <c r="Y4962" i="15"/>
  <c r="Y4963" i="15"/>
  <c r="Y4964" i="15"/>
  <c r="Y4965" i="15"/>
  <c r="Y4966" i="15"/>
  <c r="Y4967" i="15"/>
  <c r="Y4968" i="15"/>
  <c r="Y4969" i="15"/>
  <c r="Y4970" i="15"/>
  <c r="Y4971" i="15"/>
  <c r="Y4972" i="15"/>
  <c r="Y4973" i="15"/>
  <c r="Y4974" i="15"/>
  <c r="Y4975" i="15"/>
  <c r="Y4976" i="15"/>
  <c r="Y4977" i="15"/>
  <c r="Y4978" i="15"/>
  <c r="Y4979" i="15"/>
  <c r="Y4980" i="15"/>
  <c r="Y4981" i="15"/>
  <c r="Y4982" i="15"/>
  <c r="Y4983" i="15"/>
  <c r="Y4984" i="15"/>
  <c r="Y4985" i="15"/>
  <c r="Y4986" i="15"/>
  <c r="Y4987" i="15"/>
  <c r="Y4988" i="15"/>
  <c r="Y4989" i="15"/>
  <c r="Y4990" i="15"/>
  <c r="Y4991" i="15"/>
  <c r="Y4992" i="15"/>
  <c r="Y4993" i="15"/>
  <c r="Y4994" i="15"/>
  <c r="Y4995" i="15"/>
  <c r="Y4996" i="15"/>
  <c r="Y4997" i="15"/>
  <c r="Y4998" i="15"/>
  <c r="Y4999" i="15"/>
  <c r="Y5000" i="15"/>
  <c r="Y5001" i="15"/>
  <c r="Y5002" i="15"/>
  <c r="Y5003" i="15"/>
  <c r="Y5004" i="15"/>
  <c r="Y5005" i="15"/>
  <c r="Y5006" i="15"/>
  <c r="Y5007" i="15"/>
  <c r="Y5008" i="15"/>
  <c r="Y5009" i="15"/>
  <c r="Y5010" i="15"/>
  <c r="Y5011" i="15"/>
  <c r="Y5012" i="15"/>
  <c r="Y5013" i="15"/>
  <c r="Y5014" i="15"/>
  <c r="Y5015" i="15"/>
  <c r="Y5016" i="15"/>
  <c r="Y5017" i="15"/>
  <c r="Y5018" i="15"/>
  <c r="Y5019" i="15"/>
  <c r="Y5020" i="15"/>
  <c r="Y5021" i="15"/>
  <c r="Y5022" i="15"/>
  <c r="Y5023" i="15"/>
  <c r="Y5024" i="15"/>
  <c r="Y5025" i="15"/>
  <c r="Y5026" i="15"/>
  <c r="Y5027" i="15"/>
  <c r="Y5028" i="15"/>
  <c r="Y5029" i="15"/>
  <c r="Y5030" i="15"/>
  <c r="Y5031" i="15"/>
  <c r="Y5032" i="15"/>
  <c r="Y5033" i="15"/>
  <c r="Y5034" i="15"/>
  <c r="Y5035" i="15"/>
  <c r="Y5036" i="15"/>
  <c r="Y5037" i="15"/>
  <c r="Y5038" i="15"/>
  <c r="Y5039" i="15"/>
  <c r="Y5040" i="15"/>
  <c r="Y5041" i="15"/>
  <c r="Y5042" i="15"/>
  <c r="Y5043" i="15"/>
  <c r="Y5044" i="15"/>
  <c r="Y5045" i="15"/>
  <c r="Y5046" i="15"/>
  <c r="Y5047" i="15"/>
  <c r="Y5048" i="15"/>
  <c r="Y5049" i="15"/>
  <c r="Y5050" i="15"/>
  <c r="Y5051" i="15"/>
  <c r="Y5052" i="15"/>
  <c r="Y5053" i="15"/>
  <c r="Y5054" i="15"/>
  <c r="Y5055" i="15"/>
  <c r="Y5056" i="15"/>
  <c r="Y5057" i="15"/>
  <c r="Y5058" i="15"/>
  <c r="Y5059" i="15"/>
  <c r="Y5060" i="15"/>
  <c r="Y5061" i="15"/>
  <c r="Y5062" i="15"/>
  <c r="Y5063" i="15"/>
  <c r="Y5064" i="15"/>
  <c r="Y5065" i="15"/>
  <c r="Y5066" i="15"/>
  <c r="Y5067" i="15"/>
  <c r="Y5068" i="15"/>
  <c r="Y5069" i="15"/>
  <c r="Y5070" i="15"/>
  <c r="Y5071" i="15"/>
  <c r="Y5072" i="15"/>
  <c r="Y5073" i="15"/>
  <c r="Y5074" i="15"/>
  <c r="Y5075" i="15"/>
  <c r="Y5076" i="15"/>
  <c r="Y5077" i="15"/>
  <c r="Y5078" i="15"/>
  <c r="Y5079" i="15"/>
  <c r="Y5080" i="15"/>
  <c r="Y5081" i="15"/>
  <c r="Y5082" i="15"/>
  <c r="Y5083" i="15"/>
  <c r="Y5084" i="15"/>
  <c r="Y5085" i="15"/>
  <c r="Y5086" i="15"/>
  <c r="Y5087" i="15"/>
  <c r="Y5088" i="15"/>
  <c r="Y5089" i="15"/>
  <c r="Y5090" i="15"/>
  <c r="Y5091" i="15"/>
  <c r="Y5092" i="15"/>
  <c r="Y5093" i="15"/>
  <c r="Y5094" i="15"/>
  <c r="Y5095" i="15"/>
  <c r="Y5096" i="15"/>
  <c r="Y5097" i="15"/>
  <c r="Y5098" i="15"/>
  <c r="Y5099" i="15"/>
  <c r="Y5100" i="15"/>
  <c r="Y5101" i="15"/>
  <c r="Y5102" i="15"/>
  <c r="Y5103" i="15"/>
  <c r="Y5104" i="15"/>
  <c r="Y5105" i="15"/>
  <c r="Y5106" i="15"/>
  <c r="Y5107" i="15"/>
  <c r="Y5108" i="15"/>
  <c r="Y5109" i="15"/>
  <c r="Y5110" i="15"/>
  <c r="Y5111" i="15"/>
  <c r="Y5112" i="15"/>
  <c r="Y5113" i="15"/>
  <c r="Y5114" i="15"/>
  <c r="Y5115" i="15"/>
  <c r="Y5116" i="15"/>
  <c r="Y5117" i="15"/>
  <c r="Y5118" i="15"/>
  <c r="Y5119" i="15"/>
  <c r="Y5120" i="15"/>
  <c r="Y5121" i="15"/>
  <c r="Y5122" i="15"/>
  <c r="Y5123" i="15"/>
  <c r="Y5124" i="15"/>
  <c r="Y5125" i="15"/>
  <c r="Y5126" i="15"/>
  <c r="Y5127" i="15"/>
  <c r="Y5128" i="15"/>
  <c r="Y5129" i="15"/>
  <c r="Y5130" i="15"/>
  <c r="Y5131" i="15"/>
  <c r="Y5132" i="15"/>
  <c r="Y5133" i="15"/>
  <c r="Y5134" i="15"/>
  <c r="Y5135" i="15"/>
  <c r="Y5136" i="15"/>
  <c r="Y5137" i="15"/>
  <c r="Y5138" i="15"/>
  <c r="Y5139" i="15"/>
  <c r="Y5140" i="15"/>
  <c r="Y5141" i="15"/>
  <c r="Y5142" i="15"/>
  <c r="Y5143" i="15"/>
  <c r="Y5144" i="15"/>
  <c r="Y5145" i="15"/>
  <c r="Y5146" i="15"/>
  <c r="Y5147" i="15"/>
  <c r="Y5148" i="15"/>
  <c r="Y5149" i="15"/>
  <c r="Y5150" i="15"/>
  <c r="Y5151" i="15"/>
  <c r="Y5152" i="15"/>
  <c r="Y5153" i="15"/>
  <c r="Y5154" i="15"/>
  <c r="Y5155" i="15"/>
  <c r="Y5156" i="15"/>
  <c r="Y5157" i="15"/>
  <c r="Y5158" i="15"/>
  <c r="Y5159" i="15"/>
  <c r="Y5160" i="15"/>
  <c r="Y5161" i="15"/>
  <c r="Y5162" i="15"/>
  <c r="Y5163" i="15"/>
  <c r="Y5164" i="15"/>
  <c r="Y5165" i="15"/>
  <c r="Y5166" i="15"/>
  <c r="Y5167" i="15"/>
  <c r="Y5168" i="15"/>
  <c r="Y5169" i="15"/>
  <c r="Y5170" i="15"/>
  <c r="Y5171" i="15"/>
  <c r="Y5172" i="15"/>
  <c r="Y5173" i="15"/>
  <c r="Y5174" i="15"/>
  <c r="Y5175" i="15"/>
  <c r="Y5176" i="15"/>
  <c r="Y5177" i="15"/>
  <c r="Y5178" i="15"/>
  <c r="Y5179" i="15"/>
  <c r="Y5180" i="15"/>
  <c r="Y5181" i="15"/>
  <c r="Y5182" i="15"/>
  <c r="Y5183" i="15"/>
  <c r="Y5184" i="15"/>
  <c r="Y5185" i="15"/>
  <c r="Y5186" i="15"/>
  <c r="Y5187" i="15"/>
  <c r="Y5188" i="15"/>
  <c r="Y5189" i="15"/>
  <c r="Y5190" i="15"/>
  <c r="Y5191" i="15"/>
  <c r="Y5192" i="15"/>
  <c r="Y5193" i="15"/>
  <c r="Y5194" i="15"/>
  <c r="Y5195" i="15"/>
  <c r="Y5196" i="15"/>
  <c r="Y5197" i="15"/>
  <c r="Y5198" i="15"/>
  <c r="Y5199" i="15"/>
  <c r="Y5200" i="15"/>
  <c r="Y5201" i="15"/>
  <c r="Y5202" i="15"/>
  <c r="Y5203" i="15"/>
  <c r="Y5204" i="15"/>
  <c r="Y5205" i="15"/>
  <c r="Y5206" i="15"/>
  <c r="Y5207" i="15"/>
  <c r="Y5208" i="15"/>
  <c r="Y5209" i="15"/>
  <c r="Y5210" i="15"/>
  <c r="Y5211" i="15"/>
  <c r="Y5212" i="15"/>
  <c r="Y5213" i="15"/>
  <c r="Y5214" i="15"/>
  <c r="Y5215" i="15"/>
  <c r="Y5216" i="15"/>
  <c r="Y5217" i="15"/>
  <c r="Y5218" i="15"/>
  <c r="Y5219" i="15"/>
  <c r="Y5220" i="15"/>
  <c r="Y5221" i="15"/>
  <c r="Y5222" i="15"/>
  <c r="Y5223" i="15"/>
  <c r="Y5224" i="15"/>
  <c r="Y5225" i="15"/>
  <c r="Y5226" i="15"/>
  <c r="Y5227" i="15"/>
  <c r="Y5228" i="15"/>
  <c r="Y5229" i="15"/>
  <c r="Y5230" i="15"/>
  <c r="Y5231" i="15"/>
  <c r="Y5232" i="15"/>
  <c r="Y5233" i="15"/>
  <c r="Y5234" i="15"/>
  <c r="Y5235" i="15"/>
  <c r="Y5236" i="15"/>
  <c r="Y5237" i="15"/>
  <c r="Y5238" i="15"/>
  <c r="Y5239" i="15"/>
  <c r="Y5240" i="15"/>
  <c r="Y5241" i="15"/>
  <c r="Y5242" i="15"/>
  <c r="Y5243" i="15"/>
  <c r="Y5244" i="15"/>
  <c r="Y5245" i="15"/>
  <c r="Y5246" i="15"/>
  <c r="Y5247" i="15"/>
  <c r="Y5248" i="15"/>
  <c r="Y5249" i="15"/>
  <c r="Y5250" i="15"/>
  <c r="Y5251" i="15"/>
  <c r="Y5252" i="15"/>
  <c r="Y5253" i="15"/>
  <c r="Y5254" i="15"/>
  <c r="Y5255" i="15"/>
  <c r="Y5256" i="15"/>
  <c r="Y5257" i="15"/>
  <c r="Y5258" i="15"/>
  <c r="Y5259" i="15"/>
  <c r="Y5260" i="15"/>
  <c r="Y5261" i="15"/>
  <c r="Y5262" i="15"/>
  <c r="Y5263" i="15"/>
  <c r="Y5264" i="15"/>
  <c r="Y5265" i="15"/>
  <c r="Y5266" i="15"/>
  <c r="Y5267" i="15"/>
  <c r="Y5268" i="15"/>
  <c r="Y5269" i="15"/>
  <c r="Y5270" i="15"/>
  <c r="Y5271" i="15"/>
  <c r="Y5272" i="15"/>
  <c r="Y5273" i="15"/>
  <c r="Y5274" i="15"/>
  <c r="Y5275" i="15"/>
  <c r="Y5276" i="15"/>
  <c r="Y5277" i="15"/>
  <c r="Y5278" i="15"/>
  <c r="Y5279" i="15"/>
  <c r="Y5280" i="15"/>
  <c r="Y5281" i="15"/>
  <c r="Y5282" i="15"/>
  <c r="Y5283" i="15"/>
  <c r="Y5284" i="15"/>
  <c r="Y5285" i="15"/>
  <c r="Y5286" i="15"/>
  <c r="Y5287" i="15"/>
  <c r="Y5288" i="15"/>
  <c r="Y5289" i="15"/>
  <c r="Y5290" i="15"/>
  <c r="Y5291" i="15"/>
  <c r="Y5292" i="15"/>
  <c r="Y5293" i="15"/>
  <c r="Y5294" i="15"/>
  <c r="Y5295" i="15"/>
  <c r="Y5296" i="15"/>
  <c r="Y5297" i="15"/>
  <c r="Y5298" i="15"/>
  <c r="Y5299" i="15"/>
  <c r="Y5300" i="15"/>
  <c r="Y5301" i="15"/>
  <c r="Y5302" i="15"/>
  <c r="Y5303" i="15"/>
  <c r="Y5304" i="15"/>
  <c r="Y5305" i="15"/>
  <c r="Y5306" i="15"/>
  <c r="Y5307" i="15"/>
  <c r="Y5308" i="15"/>
  <c r="Y5309" i="15"/>
  <c r="Y5310" i="15"/>
  <c r="Y5311" i="15"/>
  <c r="Y5312" i="15"/>
  <c r="Y5313" i="15"/>
  <c r="Y5314" i="15"/>
  <c r="Y5315" i="15"/>
  <c r="Y5316" i="15"/>
  <c r="Y5317" i="15"/>
  <c r="Y5318" i="15"/>
  <c r="Y5319" i="15"/>
  <c r="Y5320" i="15"/>
  <c r="Y5321" i="15"/>
  <c r="Y5322" i="15"/>
  <c r="Y5323" i="15"/>
  <c r="Y5324" i="15"/>
  <c r="Y5325" i="15"/>
  <c r="Y5326" i="15"/>
  <c r="Y5327" i="15"/>
  <c r="Y5328" i="15"/>
  <c r="Y5329" i="15"/>
  <c r="Y5330" i="15"/>
  <c r="Y5331" i="15"/>
  <c r="Y5332" i="15"/>
  <c r="Y5333" i="15"/>
  <c r="Y5334" i="15"/>
  <c r="Y5335" i="15"/>
  <c r="Y5336" i="15"/>
  <c r="Y5337" i="15"/>
  <c r="Y5338" i="15"/>
  <c r="Y5339" i="15"/>
  <c r="Y5340" i="15"/>
  <c r="Y5341" i="15"/>
  <c r="Y5342" i="15"/>
  <c r="Y5343" i="15"/>
  <c r="Y5344" i="15"/>
  <c r="Y5345" i="15"/>
  <c r="Y5346" i="15"/>
  <c r="Y5347" i="15"/>
  <c r="Y5348" i="15"/>
  <c r="Y5349" i="15"/>
  <c r="Y5350" i="15"/>
  <c r="Y5351" i="15"/>
  <c r="Y5352" i="15"/>
  <c r="Y5353" i="15"/>
  <c r="Y5354" i="15"/>
  <c r="Y5355" i="15"/>
  <c r="Y5356" i="15"/>
  <c r="Y5357" i="15"/>
  <c r="Y5358" i="15"/>
  <c r="Y5359" i="15"/>
  <c r="Y5360" i="15"/>
  <c r="Y5361" i="15"/>
  <c r="Y5362" i="15"/>
  <c r="Y5363" i="15"/>
  <c r="Y5364" i="15"/>
  <c r="Y5365" i="15"/>
  <c r="Y5366" i="15"/>
  <c r="Y5367" i="15"/>
  <c r="Y5368" i="15"/>
  <c r="Y5369" i="15"/>
  <c r="Y5370" i="15"/>
  <c r="Y5371" i="15"/>
  <c r="Y5372" i="15"/>
  <c r="Y5373" i="15"/>
  <c r="Y5374" i="15"/>
  <c r="Y5375" i="15"/>
  <c r="Y5376" i="15"/>
  <c r="Y5377" i="15"/>
  <c r="Y5378" i="15"/>
  <c r="Y5379" i="15"/>
  <c r="Y5380" i="15"/>
  <c r="Y5381" i="15"/>
  <c r="Y5382" i="15"/>
  <c r="Y5383" i="15"/>
  <c r="Y5384" i="15"/>
  <c r="Y5385" i="15"/>
  <c r="Y5386" i="15"/>
  <c r="Y5387" i="15"/>
  <c r="Y5388" i="15"/>
  <c r="Y5389" i="15"/>
  <c r="Y5390" i="15"/>
  <c r="Y5391" i="15"/>
  <c r="Y5392" i="15"/>
  <c r="Y5393" i="15"/>
  <c r="Y5394" i="15"/>
  <c r="Y5395" i="15"/>
  <c r="Y5396" i="15"/>
  <c r="Y5397" i="15"/>
  <c r="Y5398" i="15"/>
  <c r="Y5399" i="15"/>
  <c r="Y5400" i="15"/>
  <c r="Y5401" i="15"/>
  <c r="Y5402" i="15"/>
  <c r="Y5403" i="15"/>
  <c r="Y5404" i="15"/>
  <c r="Y5405" i="15"/>
  <c r="Y5406" i="15"/>
  <c r="Y5407" i="15"/>
  <c r="Y5408" i="15"/>
  <c r="Y5409" i="15"/>
  <c r="Y5410" i="15"/>
  <c r="Y5411" i="15"/>
  <c r="Y5412" i="15"/>
  <c r="Y5413" i="15"/>
  <c r="Y5414" i="15"/>
  <c r="Y5415" i="15"/>
  <c r="Y5416" i="15"/>
  <c r="Y5417" i="15"/>
  <c r="Y5418" i="15"/>
  <c r="Y5419" i="15"/>
  <c r="Y5420" i="15"/>
  <c r="Y5421" i="15"/>
  <c r="Y5422" i="15"/>
  <c r="Y5423" i="15"/>
  <c r="Y5424" i="15"/>
  <c r="Y5425" i="15"/>
  <c r="Y5426" i="15"/>
  <c r="Y5427" i="15"/>
  <c r="Y5428" i="15"/>
  <c r="Y5429" i="15"/>
  <c r="Y5430" i="15"/>
  <c r="Y5431" i="15"/>
  <c r="Y5432" i="15"/>
  <c r="Y5433" i="15"/>
  <c r="Y5434" i="15"/>
  <c r="Y5435" i="15"/>
  <c r="Y5436" i="15"/>
  <c r="Y5437" i="15"/>
  <c r="Y5438" i="15"/>
  <c r="Y5439" i="15"/>
  <c r="Y5440" i="15"/>
  <c r="Y5441" i="15"/>
  <c r="Y5442" i="15"/>
  <c r="Y5443" i="15"/>
  <c r="Y5444" i="15"/>
  <c r="Y5445" i="15"/>
  <c r="Y5446" i="15"/>
  <c r="Y5447" i="15"/>
  <c r="Y5448" i="15"/>
  <c r="Y5449" i="15"/>
  <c r="Y5450" i="15"/>
  <c r="Y5451" i="15"/>
  <c r="Y5452" i="15"/>
  <c r="Y5453" i="15"/>
  <c r="Y5454" i="15"/>
  <c r="Y5455" i="15"/>
  <c r="Y5456" i="15"/>
  <c r="Y5457" i="15"/>
  <c r="Y5458" i="15"/>
  <c r="Y5459" i="15"/>
  <c r="Y5460" i="15"/>
  <c r="Y5461" i="15"/>
  <c r="Y5462" i="15"/>
  <c r="Y5463" i="15"/>
  <c r="Y5464" i="15"/>
  <c r="Y5465" i="15"/>
  <c r="Y5466" i="15"/>
  <c r="Y5467" i="15"/>
  <c r="Y5468" i="15"/>
  <c r="Y5469" i="15"/>
  <c r="Y5470" i="15"/>
  <c r="Y5471" i="15"/>
  <c r="Y5472" i="15"/>
  <c r="Y5473" i="15"/>
  <c r="Y5474" i="15"/>
  <c r="Y5475" i="15"/>
  <c r="Y5476" i="15"/>
  <c r="Y5477" i="15"/>
  <c r="Y5478" i="15"/>
  <c r="Y5479" i="15"/>
  <c r="Y5480" i="15"/>
  <c r="Y5481" i="15"/>
  <c r="Y5482" i="15"/>
  <c r="Y5483" i="15"/>
  <c r="Y5484" i="15"/>
  <c r="Y5485" i="15"/>
  <c r="Y5486" i="15"/>
  <c r="Y5487" i="15"/>
  <c r="Y5488" i="15"/>
  <c r="Y5489" i="15"/>
  <c r="Y5490" i="15"/>
  <c r="Y5491" i="15"/>
  <c r="Y5492" i="15"/>
  <c r="Y5493" i="15"/>
  <c r="Y5494" i="15"/>
  <c r="Y5495" i="15"/>
  <c r="Y5496" i="15"/>
  <c r="Y5497" i="15"/>
  <c r="Y5498" i="15"/>
  <c r="Y5499" i="15"/>
  <c r="Y5500" i="15"/>
  <c r="Y5501" i="15"/>
  <c r="Y5502" i="15"/>
  <c r="Y5503" i="15"/>
  <c r="Y5504" i="15"/>
  <c r="Y5505" i="15"/>
  <c r="Y5506" i="15"/>
  <c r="Y5507" i="15"/>
  <c r="Y5508" i="15"/>
  <c r="Y5509" i="15"/>
  <c r="Y5510" i="15"/>
  <c r="Y5511" i="15"/>
  <c r="Y5512" i="15"/>
  <c r="Y5513" i="15"/>
  <c r="Y5514" i="15"/>
  <c r="Y5515" i="15"/>
  <c r="Y5516" i="15"/>
  <c r="Y5517" i="15"/>
  <c r="Y5518" i="15"/>
  <c r="Y5519" i="15"/>
  <c r="Y5520" i="15"/>
  <c r="Y5521" i="15"/>
  <c r="Y5522" i="15"/>
  <c r="Y5523" i="15"/>
  <c r="Y5524" i="15"/>
  <c r="Y5525" i="15"/>
  <c r="Y5526" i="15"/>
  <c r="Y5527" i="15"/>
  <c r="Y5528" i="15"/>
  <c r="Y5529" i="15"/>
  <c r="Y5530" i="15"/>
  <c r="Y5531" i="15"/>
  <c r="Y5532" i="15"/>
  <c r="Y5533" i="15"/>
  <c r="Y5534" i="15"/>
  <c r="Y5535" i="15"/>
  <c r="Y5536" i="15"/>
  <c r="Y5537" i="15"/>
  <c r="Y5538" i="15"/>
  <c r="Y5539" i="15"/>
  <c r="Y5540" i="15"/>
  <c r="Y5541" i="15"/>
  <c r="Y5542" i="15"/>
  <c r="Y5543" i="15"/>
  <c r="Y5544" i="15"/>
  <c r="Y5545" i="15"/>
  <c r="Y5546" i="15"/>
  <c r="Y5547" i="15"/>
  <c r="Y5548" i="15"/>
  <c r="Y5549" i="15"/>
  <c r="Y5550" i="15"/>
  <c r="Y5551" i="15"/>
  <c r="Y5552" i="15"/>
  <c r="Y5553" i="15"/>
  <c r="Y5554" i="15"/>
  <c r="Y5555" i="15"/>
  <c r="Y5556" i="15"/>
  <c r="Y5557" i="15"/>
  <c r="Y5558" i="15"/>
  <c r="Y5559" i="15"/>
  <c r="Y5560" i="15"/>
  <c r="Y5561" i="15"/>
  <c r="Y5562" i="15"/>
  <c r="Y5563" i="15"/>
  <c r="Y5564" i="15"/>
  <c r="Y5565" i="15"/>
  <c r="Y5566" i="15"/>
  <c r="Y5567" i="15"/>
  <c r="Y5568" i="15"/>
  <c r="Y5569" i="15"/>
  <c r="Y5570" i="15"/>
  <c r="Y5571" i="15"/>
  <c r="Y5572" i="15"/>
  <c r="Y5573" i="15"/>
  <c r="Y5574" i="15"/>
  <c r="Y5575" i="15"/>
  <c r="Y5576" i="15"/>
  <c r="Y5577" i="15"/>
  <c r="Y5578" i="15"/>
  <c r="Y5579" i="15"/>
  <c r="Y5580" i="15"/>
  <c r="Y5581" i="15"/>
  <c r="Y5582" i="15"/>
  <c r="Y5583" i="15"/>
  <c r="Y5584" i="15"/>
  <c r="Y5585" i="15"/>
  <c r="Y5586" i="15"/>
  <c r="Y5587" i="15"/>
  <c r="Y5588" i="15"/>
  <c r="Y5589" i="15"/>
  <c r="Y5590" i="15"/>
  <c r="Y5591" i="15"/>
  <c r="Y5592" i="15"/>
  <c r="Y5593" i="15"/>
  <c r="Y5594" i="15"/>
  <c r="Y5595" i="15"/>
  <c r="Y5596" i="15"/>
  <c r="Y5597" i="15"/>
  <c r="Y5598" i="15"/>
  <c r="Y5599" i="15"/>
  <c r="Y5600" i="15"/>
  <c r="Y5601" i="15"/>
  <c r="Y5602" i="15"/>
  <c r="Y5603" i="15"/>
  <c r="Y5604" i="15"/>
  <c r="Y5605" i="15"/>
  <c r="Y5606" i="15"/>
  <c r="Y5607" i="15"/>
  <c r="Y5608" i="15"/>
  <c r="Y5609" i="15"/>
  <c r="Y5610" i="15"/>
  <c r="Y5611" i="15"/>
  <c r="Y5612" i="15"/>
  <c r="Y5613" i="15"/>
  <c r="Y5614" i="15"/>
  <c r="Y5615" i="15"/>
  <c r="Y5616" i="15"/>
  <c r="Y5617" i="15"/>
  <c r="Y5618" i="15"/>
  <c r="Y5619" i="15"/>
  <c r="Y5620" i="15"/>
  <c r="Y5621" i="15"/>
  <c r="Y5622" i="15"/>
  <c r="Y5623" i="15"/>
  <c r="Y5624" i="15"/>
  <c r="Y5625" i="15"/>
  <c r="Y5626" i="15"/>
  <c r="Y5627" i="15"/>
  <c r="Y5628" i="15"/>
  <c r="Y5629" i="15"/>
  <c r="Y5630" i="15"/>
  <c r="Y5631" i="15"/>
  <c r="Y5632" i="15"/>
  <c r="Y5633" i="15"/>
  <c r="Y5634" i="15"/>
  <c r="Y5635" i="15"/>
  <c r="Y5636" i="15"/>
  <c r="Y5637" i="15"/>
  <c r="Y5638" i="15"/>
  <c r="Y5639" i="15"/>
  <c r="Y5640" i="15"/>
  <c r="Y5641" i="15"/>
  <c r="Y5642" i="15"/>
  <c r="Y5643" i="15"/>
  <c r="Y5644" i="15"/>
  <c r="Y5645" i="15"/>
  <c r="Y5646" i="15"/>
  <c r="Y5647" i="15"/>
  <c r="Y5648" i="15"/>
  <c r="Y5649" i="15"/>
  <c r="Y5650" i="15"/>
  <c r="Y5651" i="15"/>
  <c r="Y5652" i="15"/>
  <c r="Y5653" i="15"/>
  <c r="Y5654" i="15"/>
  <c r="Y5655" i="15"/>
  <c r="Y5656" i="15"/>
  <c r="Y5657" i="15"/>
  <c r="Y5658" i="15"/>
  <c r="Y5659" i="15"/>
  <c r="Y5660" i="15"/>
  <c r="Y5661" i="15"/>
  <c r="Y5662" i="15"/>
  <c r="Y5663" i="15"/>
  <c r="Y5664" i="15"/>
  <c r="Y5665" i="15"/>
  <c r="Y5666" i="15"/>
  <c r="Y5667" i="15"/>
  <c r="Y5668" i="15"/>
  <c r="Y5669" i="15"/>
  <c r="Y5670" i="15"/>
  <c r="Y5671" i="15"/>
  <c r="Y5672" i="15"/>
  <c r="Y5673" i="15"/>
  <c r="Y5674" i="15"/>
  <c r="Y5675" i="15"/>
  <c r="Y5676" i="15"/>
  <c r="Y5677" i="15"/>
  <c r="Y5678" i="15"/>
  <c r="Y5679" i="15"/>
  <c r="Y5680" i="15"/>
  <c r="Y5681" i="15"/>
  <c r="Y5682" i="15"/>
  <c r="Y5683" i="15"/>
  <c r="Y5684" i="15"/>
  <c r="Y5685" i="15"/>
  <c r="Y5686" i="15"/>
  <c r="Y5687" i="15"/>
  <c r="Y5688" i="15"/>
  <c r="Y5689" i="15"/>
  <c r="Y5690" i="15"/>
  <c r="Y5691" i="15"/>
  <c r="Y5692" i="15"/>
  <c r="Y5693" i="15"/>
  <c r="Y5694" i="15"/>
  <c r="Y5695" i="15"/>
  <c r="Y5696" i="15"/>
  <c r="Y5697" i="15"/>
  <c r="Y5698" i="15"/>
  <c r="Y5699" i="15"/>
  <c r="Y5700" i="15"/>
  <c r="Y5701" i="15"/>
  <c r="Y5702" i="15"/>
  <c r="Y5703" i="15"/>
  <c r="Y5704" i="15"/>
  <c r="Y5705" i="15"/>
  <c r="Y5706" i="15"/>
  <c r="Y5707" i="15"/>
  <c r="Y5708" i="15"/>
  <c r="Y5709" i="15"/>
  <c r="Y5710" i="15"/>
  <c r="Y5711" i="15"/>
  <c r="Y5712" i="15"/>
  <c r="Y5713" i="15"/>
  <c r="Y5714" i="15"/>
  <c r="Y5715" i="15"/>
  <c r="Y5716" i="15"/>
  <c r="Y5717" i="15"/>
  <c r="Y5718" i="15"/>
  <c r="Y5719" i="15"/>
  <c r="Y5720" i="15"/>
  <c r="Y5721" i="15"/>
  <c r="Y5722" i="15"/>
  <c r="Y5723" i="15"/>
  <c r="Y5724" i="15"/>
  <c r="Y5725" i="15"/>
  <c r="Y5726" i="15"/>
  <c r="Y5727" i="15"/>
  <c r="Y5728" i="15"/>
  <c r="Y5729" i="15"/>
  <c r="Y5730" i="15"/>
  <c r="Y5731" i="15"/>
  <c r="Y5732" i="15"/>
  <c r="Y5733" i="15"/>
  <c r="Y5734" i="15"/>
  <c r="Y5735" i="15"/>
  <c r="Y5736" i="15"/>
  <c r="Y5737" i="15"/>
  <c r="Y5738" i="15"/>
  <c r="Y5739" i="15"/>
  <c r="Y5740" i="15"/>
  <c r="Y5741" i="15"/>
  <c r="Y5742" i="15"/>
  <c r="Y5743" i="15"/>
  <c r="Y5744" i="15"/>
  <c r="Y5745" i="15"/>
  <c r="Y5746" i="15"/>
  <c r="Y5747" i="15"/>
  <c r="Y5748" i="15"/>
  <c r="Y5749" i="15"/>
  <c r="Y5750" i="15"/>
  <c r="Y5751" i="15"/>
  <c r="Y5752" i="15"/>
  <c r="Y5753" i="15"/>
  <c r="Y5754" i="15"/>
  <c r="Y5755" i="15"/>
  <c r="Y5756" i="15"/>
  <c r="Y5757" i="15"/>
  <c r="Y5758" i="15"/>
  <c r="Y5759" i="15"/>
  <c r="Y5760" i="15"/>
  <c r="Y5761" i="15"/>
  <c r="Y5762" i="15"/>
  <c r="Y5763" i="15"/>
  <c r="Y5764" i="15"/>
  <c r="Y5765" i="15"/>
  <c r="Y5766" i="15"/>
  <c r="Y5767" i="15"/>
  <c r="Y5768" i="15"/>
  <c r="Y5769" i="15"/>
  <c r="Y5770" i="15"/>
  <c r="Y5771" i="15"/>
  <c r="Y5772" i="15"/>
  <c r="Y5773" i="15"/>
  <c r="Y5774" i="15"/>
  <c r="Y5775" i="15"/>
  <c r="Y5776" i="15"/>
  <c r="Y5777" i="15"/>
  <c r="Y5778" i="15"/>
  <c r="Y5779" i="15"/>
  <c r="Y5780" i="15"/>
  <c r="Y5781" i="15"/>
  <c r="Y5782" i="15"/>
  <c r="Y5783" i="15"/>
  <c r="Y5784" i="15"/>
  <c r="Y5785" i="15"/>
  <c r="Y5786" i="15"/>
  <c r="Y5787" i="15"/>
  <c r="Y5788" i="15"/>
  <c r="Y5789" i="15"/>
  <c r="Y5790" i="15"/>
  <c r="Y5791" i="15"/>
  <c r="Y5792" i="15"/>
  <c r="Y5793" i="15"/>
  <c r="Y5794" i="15"/>
  <c r="Y5795" i="15"/>
  <c r="Y5796" i="15"/>
  <c r="Y5797" i="15"/>
  <c r="Y5798" i="15"/>
  <c r="Y5799" i="15"/>
  <c r="Y5800" i="15"/>
  <c r="Y5801" i="15"/>
  <c r="Y5802" i="15"/>
  <c r="Y5803" i="15"/>
  <c r="Y5804" i="15"/>
  <c r="Y5805" i="15"/>
  <c r="Y5806" i="15"/>
  <c r="Y5807" i="15"/>
  <c r="Y5808" i="15"/>
  <c r="Y5809" i="15"/>
  <c r="Y5810" i="15"/>
  <c r="Y5811" i="15"/>
  <c r="Y5812" i="15"/>
  <c r="Y5813" i="15"/>
  <c r="Y5814" i="15"/>
  <c r="Y5815" i="15"/>
  <c r="Y5816" i="15"/>
  <c r="Y5817" i="15"/>
  <c r="Y5818" i="15"/>
  <c r="Y5819" i="15"/>
  <c r="Y5820" i="15"/>
  <c r="Y5821" i="15"/>
  <c r="Y5822" i="15"/>
  <c r="Y5823" i="15"/>
  <c r="Y5824" i="15"/>
  <c r="Y5825" i="15"/>
  <c r="Y5826" i="15"/>
  <c r="Y5827" i="15"/>
  <c r="Y5828" i="15"/>
  <c r="Y5829" i="15"/>
  <c r="Y5830" i="15"/>
  <c r="Y5831" i="15"/>
  <c r="Y5832" i="15"/>
  <c r="Y5833" i="15"/>
  <c r="Y5834" i="15"/>
  <c r="Y5835" i="15"/>
  <c r="Y5836" i="15"/>
  <c r="Y5837" i="15"/>
  <c r="Y5838" i="15"/>
  <c r="Y5839" i="15"/>
  <c r="Y5840" i="15"/>
  <c r="Y5841" i="15"/>
  <c r="Y5842" i="15"/>
  <c r="Y5843" i="15"/>
  <c r="Y5844" i="15"/>
  <c r="Y5845" i="15"/>
  <c r="Y5846" i="15"/>
  <c r="Y5847" i="15"/>
  <c r="Y5848" i="15"/>
  <c r="Y5849" i="15"/>
  <c r="Y5850" i="15"/>
  <c r="Y5851" i="15"/>
  <c r="Y5852" i="15"/>
  <c r="Y5853" i="15"/>
  <c r="Y5854" i="15"/>
  <c r="Y5855" i="15"/>
  <c r="Y5856" i="15"/>
  <c r="Y5857" i="15"/>
  <c r="Y5858" i="15"/>
  <c r="Y5859" i="15"/>
  <c r="Y5860" i="15"/>
  <c r="Y5861" i="15"/>
  <c r="Y5862" i="15"/>
  <c r="Y5863" i="15"/>
  <c r="Y5864" i="15"/>
  <c r="Y5865" i="15"/>
  <c r="Y5866" i="15"/>
  <c r="Y5867" i="15"/>
  <c r="Y5868" i="15"/>
  <c r="Y5869" i="15"/>
  <c r="Y5870" i="15"/>
  <c r="Y5871" i="15"/>
  <c r="Y5872" i="15"/>
  <c r="Y5873" i="15"/>
  <c r="Y5874" i="15"/>
  <c r="Y5875" i="15"/>
  <c r="Y5876" i="15"/>
  <c r="Y5877" i="15"/>
  <c r="Y5878" i="15"/>
  <c r="Y5879" i="15"/>
  <c r="Y5880" i="15"/>
  <c r="Y5881" i="15"/>
  <c r="Y5882" i="15"/>
  <c r="Y5883" i="15"/>
  <c r="Y5884" i="15"/>
  <c r="Y5885" i="15"/>
  <c r="Y5886" i="15"/>
  <c r="Y5887" i="15"/>
  <c r="Y5888" i="15"/>
  <c r="Y5889" i="15"/>
  <c r="Y5890" i="15"/>
  <c r="Y5891" i="15"/>
  <c r="Y5892" i="15"/>
  <c r="Y5893" i="15"/>
  <c r="Y5894" i="15"/>
  <c r="Y5895" i="15"/>
  <c r="Y5896" i="15"/>
  <c r="Y5897" i="15"/>
  <c r="Y5898" i="15"/>
  <c r="Y5899" i="15"/>
  <c r="Y5900" i="15"/>
  <c r="Y5901" i="15"/>
  <c r="Y5902" i="15"/>
  <c r="Y5903" i="15"/>
  <c r="Y5904" i="15"/>
  <c r="Y5905" i="15"/>
  <c r="Y5906" i="15"/>
  <c r="Y5907" i="15"/>
  <c r="Y5908" i="15"/>
  <c r="Y5909" i="15"/>
  <c r="Y5910" i="15"/>
  <c r="Y5911" i="15"/>
  <c r="Y5912" i="15"/>
  <c r="Y5913" i="15"/>
  <c r="Y5914" i="15"/>
  <c r="Y5915" i="15"/>
  <c r="Y5916" i="15"/>
  <c r="Y5917" i="15"/>
  <c r="Y5918" i="15"/>
  <c r="Y5919" i="15"/>
  <c r="Y5920" i="15"/>
  <c r="Y5921" i="15"/>
  <c r="Y5922" i="15"/>
  <c r="Y5923" i="15"/>
  <c r="Y5924" i="15"/>
  <c r="Y5925" i="15"/>
  <c r="Y5926" i="15"/>
  <c r="Y5927" i="15"/>
  <c r="Y5928" i="15"/>
  <c r="Y5929" i="15"/>
  <c r="Y5930" i="15"/>
  <c r="Y5931" i="15"/>
  <c r="Y5932" i="15"/>
  <c r="Y5933" i="15"/>
  <c r="Y5934" i="15"/>
  <c r="Y5935" i="15"/>
  <c r="Y5936" i="15"/>
  <c r="Y5937" i="15"/>
  <c r="Y5938" i="15"/>
  <c r="Y5939" i="15"/>
  <c r="Y5940" i="15"/>
  <c r="Y5941" i="15"/>
  <c r="Y5942" i="15"/>
  <c r="Y5943" i="15"/>
  <c r="Y5944" i="15"/>
  <c r="Y5945" i="15"/>
  <c r="Y5946" i="15"/>
  <c r="Y5947" i="15"/>
  <c r="Y5948" i="15"/>
  <c r="Y5949" i="15"/>
  <c r="Y5950" i="15"/>
  <c r="Y5951" i="15"/>
  <c r="Y5952" i="15"/>
  <c r="Y5953" i="15"/>
  <c r="Y5954" i="15"/>
  <c r="Y5955" i="15"/>
  <c r="Y5956" i="15"/>
  <c r="Y5957" i="15"/>
  <c r="Y5958" i="15"/>
  <c r="Y5959" i="15"/>
  <c r="Y5960" i="15"/>
  <c r="Y5961" i="15"/>
  <c r="Y5962" i="15"/>
  <c r="Y5963" i="15"/>
  <c r="Y5964" i="15"/>
  <c r="Y5965" i="15"/>
  <c r="Y5966" i="15"/>
  <c r="Y5967" i="15"/>
  <c r="Y5968" i="15"/>
  <c r="Y5969" i="15"/>
  <c r="Y5970" i="15"/>
  <c r="Y5971" i="15"/>
  <c r="Y5972" i="15"/>
  <c r="Y5973" i="15"/>
  <c r="Y5974" i="15"/>
  <c r="Y5975" i="15"/>
  <c r="Y5976" i="15"/>
  <c r="Y5977" i="15"/>
  <c r="Y5978" i="15"/>
  <c r="Y5979" i="15"/>
  <c r="Y5980" i="15"/>
  <c r="Y5981" i="15"/>
  <c r="Y5982" i="15"/>
  <c r="Y5983" i="15"/>
  <c r="Y5984" i="15"/>
  <c r="Y5985" i="15"/>
  <c r="Y5986" i="15"/>
  <c r="Y5987" i="15"/>
  <c r="Y5988" i="15"/>
  <c r="Y5989" i="15"/>
  <c r="Y5990" i="15"/>
  <c r="Y5991" i="15"/>
  <c r="Y5992" i="15"/>
  <c r="Y5993" i="15"/>
  <c r="Y5994" i="15"/>
  <c r="Y5995" i="15"/>
  <c r="Y5996" i="15"/>
  <c r="Y5997" i="15"/>
  <c r="Y5998" i="15"/>
  <c r="Y5999" i="15"/>
  <c r="Y6000" i="15"/>
  <c r="Y6001" i="15"/>
  <c r="Y6002" i="15"/>
  <c r="Y6003" i="15"/>
  <c r="Y6004" i="15"/>
  <c r="Y6005" i="15"/>
  <c r="Y6006" i="15"/>
  <c r="Y6007" i="15"/>
  <c r="Y6008" i="15"/>
  <c r="Y6009" i="15"/>
  <c r="Y6010" i="15"/>
  <c r="Y6011" i="15"/>
  <c r="Y6012" i="15"/>
  <c r="Y6013" i="15"/>
  <c r="Y6014" i="15"/>
  <c r="Y6015" i="15"/>
  <c r="Y6016" i="15"/>
  <c r="Y6017" i="15"/>
  <c r="Y6018" i="15"/>
  <c r="Y6019" i="15"/>
  <c r="Y6020" i="15"/>
  <c r="Y6021" i="15"/>
  <c r="Y6022" i="15"/>
  <c r="Y6023" i="15"/>
  <c r="Y6024" i="15"/>
  <c r="Y6025" i="15"/>
  <c r="Y6026" i="15"/>
  <c r="Y6027" i="15"/>
  <c r="Y6028" i="15"/>
  <c r="Y6029" i="15"/>
  <c r="Y6030" i="15"/>
  <c r="Y6031" i="15"/>
  <c r="Y6032" i="15"/>
  <c r="Y6033" i="15"/>
  <c r="Y6034" i="15"/>
  <c r="Y6035" i="15"/>
  <c r="Y6036" i="15"/>
  <c r="Y6037" i="15"/>
  <c r="Y6038" i="15"/>
  <c r="Y6039" i="15"/>
  <c r="Y6040" i="15"/>
  <c r="Y6041" i="15"/>
  <c r="Y6042" i="15"/>
  <c r="Y6043" i="15"/>
  <c r="Y6044" i="15"/>
  <c r="Y6045" i="15"/>
  <c r="Y6046" i="15"/>
  <c r="Y6047" i="15"/>
  <c r="Y6048" i="15"/>
  <c r="Y6049" i="15"/>
  <c r="Y6050" i="15"/>
  <c r="Y6051" i="15"/>
  <c r="Y6052" i="15"/>
  <c r="Y6053" i="15"/>
  <c r="Y6054" i="15"/>
  <c r="Y6055" i="15"/>
  <c r="Y6056" i="15"/>
  <c r="Y6057" i="15"/>
  <c r="Y6058" i="15"/>
  <c r="Y6059" i="15"/>
  <c r="Y6060" i="15"/>
  <c r="Y6061" i="15"/>
  <c r="Y6062" i="15"/>
  <c r="Y6063" i="15"/>
  <c r="Y6064" i="15"/>
  <c r="Y6065" i="15"/>
  <c r="Y6066" i="15"/>
  <c r="Y6067" i="15"/>
  <c r="Y6068" i="15"/>
  <c r="Y6069" i="15"/>
  <c r="Y6070" i="15"/>
  <c r="Y6071" i="15"/>
  <c r="Y6072" i="15"/>
  <c r="Y6073" i="15"/>
  <c r="Y6074" i="15"/>
  <c r="Y6075" i="15"/>
  <c r="Y6076" i="15"/>
  <c r="Y6077" i="15"/>
  <c r="Y6078" i="15"/>
  <c r="Y6079" i="15"/>
  <c r="Y6080" i="15"/>
  <c r="Y6081" i="15"/>
  <c r="Y6082" i="15"/>
  <c r="Y6083" i="15"/>
  <c r="Y6084" i="15"/>
  <c r="Y6085" i="15"/>
  <c r="Y6086" i="15"/>
  <c r="Y6087" i="15"/>
  <c r="Y6088" i="15"/>
  <c r="Y6089" i="15"/>
  <c r="Y6090" i="15"/>
  <c r="Y6091" i="15"/>
  <c r="Y6092" i="15"/>
  <c r="Y6093" i="15"/>
  <c r="Y6094" i="15"/>
  <c r="Y6095" i="15"/>
  <c r="Y6096" i="15"/>
  <c r="Y6097" i="15"/>
  <c r="Y6098" i="15"/>
  <c r="Y6099" i="15"/>
  <c r="Y6100" i="15"/>
  <c r="Y6101" i="15"/>
  <c r="Y6102" i="15"/>
  <c r="Y6103" i="15"/>
  <c r="Y6104" i="15"/>
  <c r="Y6105" i="15"/>
  <c r="Y6106" i="15"/>
  <c r="Y6107" i="15"/>
  <c r="Y6108" i="15"/>
  <c r="Y6109" i="15"/>
  <c r="Y6110" i="15"/>
  <c r="Y6111" i="15"/>
  <c r="Y6112" i="15"/>
  <c r="Y6113" i="15"/>
  <c r="Y6114" i="15"/>
  <c r="Y6115" i="15"/>
  <c r="Y6116" i="15"/>
  <c r="Y6117" i="15"/>
  <c r="Y6118" i="15"/>
  <c r="Y6119" i="15"/>
  <c r="Y6120" i="15"/>
  <c r="Y6121" i="15"/>
  <c r="Y6122" i="15"/>
  <c r="Y6123" i="15"/>
  <c r="Y6124" i="15"/>
  <c r="Y6125" i="15"/>
  <c r="Y6126" i="15"/>
  <c r="Y6127" i="15"/>
  <c r="Y6128" i="15"/>
  <c r="Y6129" i="15"/>
  <c r="Y6130" i="15"/>
  <c r="Y6131" i="15"/>
  <c r="Y6132" i="15"/>
  <c r="Y6133" i="15"/>
  <c r="Y6134" i="15"/>
  <c r="Y6135" i="15"/>
  <c r="Y6136" i="15"/>
  <c r="Y6137" i="15"/>
  <c r="Y6138" i="15"/>
  <c r="Y6139" i="15"/>
  <c r="Y6140" i="15"/>
  <c r="Y6141" i="15"/>
  <c r="Y6142" i="15"/>
  <c r="Y6143" i="15"/>
  <c r="Y6144" i="15"/>
  <c r="Y6145" i="15"/>
  <c r="Y6146" i="15"/>
  <c r="Y6147" i="15"/>
  <c r="Y6148" i="15"/>
  <c r="Y6149" i="15"/>
  <c r="Y6150" i="15"/>
  <c r="Y6151" i="15"/>
  <c r="Y6152" i="15"/>
  <c r="Y6153" i="15"/>
  <c r="Y6154" i="15"/>
  <c r="Y6155" i="15"/>
  <c r="Y6156" i="15"/>
  <c r="Y6157" i="15"/>
  <c r="Y6158" i="15"/>
  <c r="Y6159" i="15"/>
  <c r="Y6160" i="15"/>
  <c r="Y6161" i="15"/>
  <c r="Y6162" i="15"/>
  <c r="Y6163" i="15"/>
  <c r="Y6164" i="15"/>
  <c r="Y6165" i="15"/>
  <c r="Y6166" i="15"/>
  <c r="Y6167" i="15"/>
  <c r="Y6168" i="15"/>
  <c r="Y6169" i="15"/>
  <c r="Y6170" i="15"/>
  <c r="Y6171" i="15"/>
  <c r="Y6172" i="15"/>
  <c r="Y6173" i="15"/>
  <c r="Y6174" i="15"/>
  <c r="Y6175" i="15"/>
  <c r="Y6176" i="15"/>
  <c r="Y6177" i="15"/>
  <c r="Y6178" i="15"/>
  <c r="Y6179" i="15"/>
  <c r="Y6180" i="15"/>
  <c r="Y6181" i="15"/>
  <c r="Y6182" i="15"/>
  <c r="Y6183" i="15"/>
  <c r="Y6184" i="15"/>
  <c r="Y6185" i="15"/>
  <c r="Y6186" i="15"/>
  <c r="Y6187" i="15"/>
  <c r="Y6188" i="15"/>
  <c r="Y6189" i="15"/>
  <c r="Y6190" i="15"/>
  <c r="Y6191" i="15"/>
  <c r="Y6192" i="15"/>
  <c r="Y6193" i="15"/>
  <c r="Y6194" i="15"/>
  <c r="Y6195" i="15"/>
  <c r="Y6196" i="15"/>
  <c r="Y6197" i="15"/>
  <c r="Y6198" i="15"/>
  <c r="Y6199" i="15"/>
  <c r="Y6200" i="15"/>
  <c r="Y6201" i="15"/>
  <c r="Y6202" i="15"/>
  <c r="Y6203" i="15"/>
  <c r="Y6204" i="15"/>
  <c r="Y6205" i="15"/>
  <c r="Y6206" i="15"/>
  <c r="Y6207" i="15"/>
  <c r="Y6208" i="15"/>
  <c r="Y6209" i="15"/>
  <c r="Y6210" i="15"/>
  <c r="Y6211" i="15"/>
  <c r="Y6212" i="15"/>
  <c r="Y6213" i="15"/>
  <c r="Y6214" i="15"/>
  <c r="Y6215" i="15"/>
  <c r="Y6216" i="15"/>
  <c r="Y6217" i="15"/>
  <c r="Y6218" i="15"/>
  <c r="Y6219" i="15"/>
  <c r="Y6220" i="15"/>
  <c r="Y6221" i="15"/>
  <c r="Y6222" i="15"/>
  <c r="Y6223" i="15"/>
  <c r="Y6224" i="15"/>
  <c r="Y6225" i="15"/>
  <c r="Y6226" i="15"/>
  <c r="Y6227" i="15"/>
  <c r="Y6228" i="15"/>
  <c r="Y6229" i="15"/>
  <c r="Y6230" i="15"/>
  <c r="Y6231" i="15"/>
  <c r="Y6232" i="15"/>
  <c r="Y6233" i="15"/>
  <c r="Y6234" i="15"/>
  <c r="Y6235" i="15"/>
  <c r="Y6236" i="15"/>
  <c r="Y6237" i="15"/>
  <c r="Y6238" i="15"/>
  <c r="Y6239" i="15"/>
  <c r="Y6240" i="15"/>
  <c r="Y6241" i="15"/>
  <c r="Y6242" i="15"/>
  <c r="Y6243" i="15"/>
  <c r="Y6244" i="15"/>
  <c r="Y6245" i="15"/>
  <c r="Y6246" i="15"/>
  <c r="Y6247" i="15"/>
  <c r="Y6248" i="15"/>
  <c r="Y6249" i="15"/>
  <c r="Y6250" i="15"/>
  <c r="Y6251" i="15"/>
  <c r="Y6252" i="15"/>
  <c r="Y6253" i="15"/>
  <c r="Y6254" i="15"/>
  <c r="Y6255" i="15"/>
  <c r="Y6256" i="15"/>
  <c r="Y6257" i="15"/>
  <c r="Y6258" i="15"/>
  <c r="Y6259" i="15"/>
  <c r="Y6260" i="15"/>
  <c r="Y6261" i="15"/>
  <c r="Y6262" i="15"/>
  <c r="Y6263" i="15"/>
  <c r="Y6264" i="15"/>
  <c r="Y6265" i="15"/>
  <c r="Y6266" i="15"/>
  <c r="Y6267" i="15"/>
  <c r="Y6268" i="15"/>
  <c r="Y6269" i="15"/>
  <c r="Y6270" i="15"/>
  <c r="Y6271" i="15"/>
  <c r="Y6272" i="15"/>
  <c r="Y6273" i="15"/>
  <c r="Y6274" i="15"/>
  <c r="Y6275" i="15"/>
  <c r="Y6276" i="15"/>
  <c r="Y6277" i="15"/>
  <c r="Y6278" i="15"/>
  <c r="Y6279" i="15"/>
  <c r="Y6280" i="15"/>
  <c r="Y6281" i="15"/>
  <c r="Y6282" i="15"/>
  <c r="Y6283" i="15"/>
  <c r="Y6284" i="15"/>
  <c r="Y6285" i="15"/>
  <c r="Y6286" i="15"/>
  <c r="Y6287" i="15"/>
  <c r="Y6288" i="15"/>
  <c r="Y6289" i="15"/>
  <c r="Y6290" i="15"/>
  <c r="Y6291" i="15"/>
  <c r="Y6292" i="15"/>
  <c r="Y6293" i="15"/>
  <c r="Y6294" i="15"/>
  <c r="Y6295" i="15"/>
  <c r="Y6296" i="15"/>
  <c r="Y6297" i="15"/>
  <c r="Y6298" i="15"/>
  <c r="Y6299" i="15"/>
  <c r="Y6300" i="15"/>
  <c r="Y6301" i="15"/>
  <c r="Y6302" i="15"/>
  <c r="Y6303" i="15"/>
  <c r="Y6304" i="15"/>
  <c r="Y6305" i="15"/>
  <c r="Y6306" i="15"/>
  <c r="Y6307" i="15"/>
  <c r="Y6308" i="15"/>
  <c r="Y6309" i="15"/>
  <c r="Y6310" i="15"/>
  <c r="Y6311" i="15"/>
  <c r="Y6312" i="15"/>
  <c r="Y6313" i="15"/>
  <c r="Y6314" i="15"/>
  <c r="Y6315" i="15"/>
  <c r="Y6316" i="15"/>
  <c r="Y6317" i="15"/>
  <c r="Y6318" i="15"/>
  <c r="Y6319" i="15"/>
  <c r="Y6320" i="15"/>
  <c r="Y6321" i="15"/>
  <c r="Y6322" i="15"/>
  <c r="Y6323" i="15"/>
  <c r="Y6324" i="15"/>
  <c r="Y6325" i="15"/>
  <c r="Y6326" i="15"/>
  <c r="Y6327" i="15"/>
  <c r="Y6328" i="15"/>
  <c r="Y6329" i="15"/>
  <c r="Y6330" i="15"/>
  <c r="Y6331" i="15"/>
  <c r="Y6332" i="15"/>
  <c r="Y6333" i="15"/>
  <c r="Y6334" i="15"/>
  <c r="Y6335" i="15"/>
  <c r="Y6336" i="15"/>
  <c r="Y6337" i="15"/>
  <c r="X5" i="15"/>
  <c r="X6" i="15"/>
  <c r="X7" i="15"/>
  <c r="X8" i="15"/>
  <c r="X9" i="15"/>
  <c r="X10" i="15"/>
  <c r="X11" i="15"/>
  <c r="X12" i="15"/>
  <c r="X13" i="15"/>
  <c r="X14" i="15"/>
  <c r="X15" i="15"/>
  <c r="X16" i="15"/>
  <c r="X17" i="15"/>
  <c r="X18" i="15"/>
  <c r="X19" i="15"/>
  <c r="X20" i="15"/>
  <c r="X21" i="15"/>
  <c r="X22" i="15"/>
  <c r="X23" i="15"/>
  <c r="X24" i="15"/>
  <c r="X25" i="15"/>
  <c r="X26" i="15"/>
  <c r="X27" i="15"/>
  <c r="X28" i="15"/>
  <c r="X29" i="15"/>
  <c r="X30" i="15"/>
  <c r="X31" i="15"/>
  <c r="X32" i="15"/>
  <c r="X33" i="15"/>
  <c r="X34" i="15"/>
  <c r="X35" i="15"/>
  <c r="X36" i="15"/>
  <c r="X37" i="15"/>
  <c r="X38" i="15"/>
  <c r="X39" i="15"/>
  <c r="X40" i="15"/>
  <c r="X41" i="15"/>
  <c r="X42" i="15"/>
  <c r="X43" i="15"/>
  <c r="X44" i="15"/>
  <c r="X45" i="15"/>
  <c r="X46" i="15"/>
  <c r="X47" i="15"/>
  <c r="X48" i="15"/>
  <c r="X49" i="15"/>
  <c r="X50" i="15"/>
  <c r="X51" i="15"/>
  <c r="X52" i="15"/>
  <c r="X53" i="15"/>
  <c r="X54" i="15"/>
  <c r="X55" i="15"/>
  <c r="X56" i="15"/>
  <c r="X57" i="15"/>
  <c r="X58" i="15"/>
  <c r="X59" i="15"/>
  <c r="X60" i="15"/>
  <c r="X61" i="15"/>
  <c r="X62" i="15"/>
  <c r="X63" i="15"/>
  <c r="X64" i="15"/>
  <c r="X65" i="15"/>
  <c r="X66" i="15"/>
  <c r="X67" i="15"/>
  <c r="X68" i="15"/>
  <c r="X69" i="15"/>
  <c r="X70" i="15"/>
  <c r="X71" i="15"/>
  <c r="X72" i="15"/>
  <c r="X73" i="15"/>
  <c r="X74" i="15"/>
  <c r="X75" i="15"/>
  <c r="X76" i="15"/>
  <c r="X77" i="15"/>
  <c r="X78" i="15"/>
  <c r="X79" i="15"/>
  <c r="X80" i="15"/>
  <c r="X81" i="15"/>
  <c r="X82" i="15"/>
  <c r="X83" i="15"/>
  <c r="X84" i="15"/>
  <c r="X85" i="15"/>
  <c r="X86" i="15"/>
  <c r="X87" i="15"/>
  <c r="X88" i="15"/>
  <c r="X89" i="15"/>
  <c r="X90" i="15"/>
  <c r="X91" i="15"/>
  <c r="X92" i="15"/>
  <c r="X93" i="15"/>
  <c r="X94" i="15"/>
  <c r="X95" i="15"/>
  <c r="X96" i="15"/>
  <c r="X97" i="15"/>
  <c r="X98" i="15"/>
  <c r="X99" i="15"/>
  <c r="X100" i="15"/>
  <c r="X101" i="15"/>
  <c r="X102" i="15"/>
  <c r="X103" i="15"/>
  <c r="X104" i="15"/>
  <c r="X105" i="15"/>
  <c r="X106" i="15"/>
  <c r="X107" i="15"/>
  <c r="X108" i="15"/>
  <c r="X109" i="15"/>
  <c r="X110" i="15"/>
  <c r="X111" i="15"/>
  <c r="X112" i="15"/>
  <c r="X113" i="15"/>
  <c r="X114" i="15"/>
  <c r="X115" i="15"/>
  <c r="X116" i="15"/>
  <c r="X117" i="15"/>
  <c r="X118" i="15"/>
  <c r="X119" i="15"/>
  <c r="X120" i="15"/>
  <c r="X121" i="15"/>
  <c r="X122" i="15"/>
  <c r="X123" i="15"/>
  <c r="X124" i="15"/>
  <c r="X125" i="15"/>
  <c r="X126" i="15"/>
  <c r="X127" i="15"/>
  <c r="X128" i="15"/>
  <c r="X129" i="15"/>
  <c r="X130" i="15"/>
  <c r="X131" i="15"/>
  <c r="X132" i="15"/>
  <c r="X133" i="15"/>
  <c r="X134" i="15"/>
  <c r="X135" i="15"/>
  <c r="X136" i="15"/>
  <c r="X137" i="15"/>
  <c r="X138" i="15"/>
  <c r="X139" i="15"/>
  <c r="X140" i="15"/>
  <c r="X141" i="15"/>
  <c r="X142" i="15"/>
  <c r="X143" i="15"/>
  <c r="X144" i="15"/>
  <c r="X145" i="15"/>
  <c r="X146" i="15"/>
  <c r="X147" i="15"/>
  <c r="X148" i="15"/>
  <c r="X149" i="15"/>
  <c r="X150" i="15"/>
  <c r="X151" i="15"/>
  <c r="X152" i="15"/>
  <c r="X153" i="15"/>
  <c r="X154" i="15"/>
  <c r="X155" i="15"/>
  <c r="X156" i="15"/>
  <c r="X157" i="15"/>
  <c r="X158" i="15"/>
  <c r="X159" i="15"/>
  <c r="X160" i="15"/>
  <c r="X161" i="15"/>
  <c r="X162" i="15"/>
  <c r="X163" i="15"/>
  <c r="X164" i="15"/>
  <c r="X165" i="15"/>
  <c r="X166" i="15"/>
  <c r="X167" i="15"/>
  <c r="X168" i="15"/>
  <c r="X169" i="15"/>
  <c r="X170" i="15"/>
  <c r="X171" i="15"/>
  <c r="X172" i="15"/>
  <c r="X173" i="15"/>
  <c r="X174" i="15"/>
  <c r="X175" i="15"/>
  <c r="X176" i="15"/>
  <c r="X177" i="15"/>
  <c r="X178" i="15"/>
  <c r="X179" i="15"/>
  <c r="X180" i="15"/>
  <c r="X181" i="15"/>
  <c r="X182" i="15"/>
  <c r="X183" i="15"/>
  <c r="X184" i="15"/>
  <c r="X185" i="15"/>
  <c r="X186" i="15"/>
  <c r="X187" i="15"/>
  <c r="X188" i="15"/>
  <c r="X189" i="15"/>
  <c r="X190" i="15"/>
  <c r="X191" i="15"/>
  <c r="X192" i="15"/>
  <c r="X193" i="15"/>
  <c r="X194" i="15"/>
  <c r="X195" i="15"/>
  <c r="X196" i="15"/>
  <c r="X197" i="15"/>
  <c r="X198" i="15"/>
  <c r="X199" i="15"/>
  <c r="X200" i="15"/>
  <c r="X201" i="15"/>
  <c r="X202" i="15"/>
  <c r="X203" i="15"/>
  <c r="X204" i="15"/>
  <c r="X205" i="15"/>
  <c r="X206" i="15"/>
  <c r="X207" i="15"/>
  <c r="X208" i="15"/>
  <c r="X209" i="15"/>
  <c r="X210" i="15"/>
  <c r="X211" i="15"/>
  <c r="X212" i="15"/>
  <c r="X213" i="15"/>
  <c r="X214" i="15"/>
  <c r="X215" i="15"/>
  <c r="X216" i="15"/>
  <c r="X217" i="15"/>
  <c r="X218" i="15"/>
  <c r="X219" i="15"/>
  <c r="X220" i="15"/>
  <c r="X221" i="15"/>
  <c r="X222" i="15"/>
  <c r="X223" i="15"/>
  <c r="X224" i="15"/>
  <c r="X225" i="15"/>
  <c r="X226" i="15"/>
  <c r="X227" i="15"/>
  <c r="X228" i="15"/>
  <c r="X229" i="15"/>
  <c r="X230" i="15"/>
  <c r="X231" i="15"/>
  <c r="X232" i="15"/>
  <c r="X233" i="15"/>
  <c r="X234" i="15"/>
  <c r="X235" i="15"/>
  <c r="X236" i="15"/>
  <c r="X237" i="15"/>
  <c r="X238" i="15"/>
  <c r="X239" i="15"/>
  <c r="X240" i="15"/>
  <c r="X241" i="15"/>
  <c r="X242" i="15"/>
  <c r="X243" i="15"/>
  <c r="X244" i="15"/>
  <c r="X245" i="15"/>
  <c r="X246" i="15"/>
  <c r="X247" i="15"/>
  <c r="X248" i="15"/>
  <c r="X249" i="15"/>
  <c r="X250" i="15"/>
  <c r="X251" i="15"/>
  <c r="X252" i="15"/>
  <c r="X253" i="15"/>
  <c r="X254" i="15"/>
  <c r="X255" i="15"/>
  <c r="X256" i="15"/>
  <c r="X257" i="15"/>
  <c r="X258" i="15"/>
  <c r="X259" i="15"/>
  <c r="X260" i="15"/>
  <c r="X261" i="15"/>
  <c r="X262" i="15"/>
  <c r="X263" i="15"/>
  <c r="X264" i="15"/>
  <c r="X265" i="15"/>
  <c r="X266" i="15"/>
  <c r="X267" i="15"/>
  <c r="X268" i="15"/>
  <c r="X269" i="15"/>
  <c r="X270" i="15"/>
  <c r="X271" i="15"/>
  <c r="X272" i="15"/>
  <c r="X273" i="15"/>
  <c r="X274" i="15"/>
  <c r="X275" i="15"/>
  <c r="X276" i="15"/>
  <c r="X277" i="15"/>
  <c r="X278" i="15"/>
  <c r="X279" i="15"/>
  <c r="X280" i="15"/>
  <c r="X281" i="15"/>
  <c r="X282" i="15"/>
  <c r="X283" i="15"/>
  <c r="X284" i="15"/>
  <c r="X285" i="15"/>
  <c r="X286" i="15"/>
  <c r="X287" i="15"/>
  <c r="X288" i="15"/>
  <c r="X289" i="15"/>
  <c r="X290" i="15"/>
  <c r="X291" i="15"/>
  <c r="X292" i="15"/>
  <c r="X293" i="15"/>
  <c r="X294" i="15"/>
  <c r="X295" i="15"/>
  <c r="X296" i="15"/>
  <c r="X297" i="15"/>
  <c r="X298" i="15"/>
  <c r="X299" i="15"/>
  <c r="X300" i="15"/>
  <c r="X301" i="15"/>
  <c r="X302" i="15"/>
  <c r="X303" i="15"/>
  <c r="X304" i="15"/>
  <c r="X305" i="15"/>
  <c r="X306" i="15"/>
  <c r="X307" i="15"/>
  <c r="X308" i="15"/>
  <c r="X309" i="15"/>
  <c r="X310" i="15"/>
  <c r="X311" i="15"/>
  <c r="X312" i="15"/>
  <c r="X313" i="15"/>
  <c r="X314" i="15"/>
  <c r="X315" i="15"/>
  <c r="X316" i="15"/>
  <c r="X317" i="15"/>
  <c r="X318" i="15"/>
  <c r="X319" i="15"/>
  <c r="X320" i="15"/>
  <c r="X321" i="15"/>
  <c r="X322" i="15"/>
  <c r="X323" i="15"/>
  <c r="X324" i="15"/>
  <c r="X325" i="15"/>
  <c r="X326" i="15"/>
  <c r="X327" i="15"/>
  <c r="X328" i="15"/>
  <c r="X329" i="15"/>
  <c r="X330" i="15"/>
  <c r="X331" i="15"/>
  <c r="X332" i="15"/>
  <c r="X333" i="15"/>
  <c r="X334" i="15"/>
  <c r="X335" i="15"/>
  <c r="X336" i="15"/>
  <c r="X337" i="15"/>
  <c r="X338" i="15"/>
  <c r="X339" i="15"/>
  <c r="X340" i="15"/>
  <c r="X341" i="15"/>
  <c r="X342" i="15"/>
  <c r="X343" i="15"/>
  <c r="X344" i="15"/>
  <c r="X345" i="15"/>
  <c r="X346" i="15"/>
  <c r="X347" i="15"/>
  <c r="X348" i="15"/>
  <c r="X349" i="15"/>
  <c r="X350" i="15"/>
  <c r="X351" i="15"/>
  <c r="X352" i="15"/>
  <c r="X353" i="15"/>
  <c r="X354" i="15"/>
  <c r="X355" i="15"/>
  <c r="X356" i="15"/>
  <c r="X357" i="15"/>
  <c r="X358" i="15"/>
  <c r="X359" i="15"/>
  <c r="X360" i="15"/>
  <c r="X361" i="15"/>
  <c r="X362" i="15"/>
  <c r="X363" i="15"/>
  <c r="X364" i="15"/>
  <c r="X365" i="15"/>
  <c r="X366" i="15"/>
  <c r="X367" i="15"/>
  <c r="X368" i="15"/>
  <c r="X369" i="15"/>
  <c r="X370" i="15"/>
  <c r="X371" i="15"/>
  <c r="X372" i="15"/>
  <c r="X373" i="15"/>
  <c r="X374" i="15"/>
  <c r="X375" i="15"/>
  <c r="X376" i="15"/>
  <c r="X377" i="15"/>
  <c r="X378" i="15"/>
  <c r="X379" i="15"/>
  <c r="X380" i="15"/>
  <c r="X381" i="15"/>
  <c r="X382" i="15"/>
  <c r="X383" i="15"/>
  <c r="X384" i="15"/>
  <c r="X385" i="15"/>
  <c r="X386" i="15"/>
  <c r="X387" i="15"/>
  <c r="X388" i="15"/>
  <c r="X389" i="15"/>
  <c r="X390" i="15"/>
  <c r="X391" i="15"/>
  <c r="X392" i="15"/>
  <c r="X393" i="15"/>
  <c r="X394" i="15"/>
  <c r="X395" i="15"/>
  <c r="X396" i="15"/>
  <c r="X397" i="15"/>
  <c r="X398" i="15"/>
  <c r="X399" i="15"/>
  <c r="X400" i="15"/>
  <c r="X401" i="15"/>
  <c r="X402" i="15"/>
  <c r="X403" i="15"/>
  <c r="X404" i="15"/>
  <c r="X405" i="15"/>
  <c r="X406" i="15"/>
  <c r="X407" i="15"/>
  <c r="X408" i="15"/>
  <c r="X409" i="15"/>
  <c r="X410" i="15"/>
  <c r="X411" i="15"/>
  <c r="X412" i="15"/>
  <c r="X413" i="15"/>
  <c r="X414" i="15"/>
  <c r="X415" i="15"/>
  <c r="X416" i="15"/>
  <c r="X417" i="15"/>
  <c r="X418" i="15"/>
  <c r="X419" i="15"/>
  <c r="X420" i="15"/>
  <c r="X421" i="15"/>
  <c r="X422" i="15"/>
  <c r="X423" i="15"/>
  <c r="X424" i="15"/>
  <c r="X425" i="15"/>
  <c r="X426" i="15"/>
  <c r="X427" i="15"/>
  <c r="X428" i="15"/>
  <c r="X429" i="15"/>
  <c r="X430" i="15"/>
  <c r="X431" i="15"/>
  <c r="X432" i="15"/>
  <c r="X433" i="15"/>
  <c r="X434" i="15"/>
  <c r="X435" i="15"/>
  <c r="X436" i="15"/>
  <c r="X437" i="15"/>
  <c r="X438" i="15"/>
  <c r="X439" i="15"/>
  <c r="X440" i="15"/>
  <c r="X441" i="15"/>
  <c r="X442" i="15"/>
  <c r="X443" i="15"/>
  <c r="X444" i="15"/>
  <c r="X445" i="15"/>
  <c r="X446" i="15"/>
  <c r="X447" i="15"/>
  <c r="X448" i="15"/>
  <c r="X449" i="15"/>
  <c r="X450" i="15"/>
  <c r="X451" i="15"/>
  <c r="X452" i="15"/>
  <c r="X453" i="15"/>
  <c r="X454" i="15"/>
  <c r="X455" i="15"/>
  <c r="X456" i="15"/>
  <c r="X457" i="15"/>
  <c r="X458" i="15"/>
  <c r="X459" i="15"/>
  <c r="X460" i="15"/>
  <c r="X461" i="15"/>
  <c r="X462" i="15"/>
  <c r="X463" i="15"/>
  <c r="X464" i="15"/>
  <c r="X465" i="15"/>
  <c r="X466" i="15"/>
  <c r="X467" i="15"/>
  <c r="X468" i="15"/>
  <c r="X469" i="15"/>
  <c r="X470" i="15"/>
  <c r="X471" i="15"/>
  <c r="X472" i="15"/>
  <c r="X473" i="15"/>
  <c r="X474" i="15"/>
  <c r="X475" i="15"/>
  <c r="X476" i="15"/>
  <c r="X477" i="15"/>
  <c r="X478" i="15"/>
  <c r="X479" i="15"/>
  <c r="X480" i="15"/>
  <c r="X481" i="15"/>
  <c r="X482" i="15"/>
  <c r="X483" i="15"/>
  <c r="X484" i="15"/>
  <c r="X485" i="15"/>
  <c r="X486" i="15"/>
  <c r="X487" i="15"/>
  <c r="X488" i="15"/>
  <c r="X489" i="15"/>
  <c r="X490" i="15"/>
  <c r="X491" i="15"/>
  <c r="X492" i="15"/>
  <c r="X493" i="15"/>
  <c r="X494" i="15"/>
  <c r="X495" i="15"/>
  <c r="X496" i="15"/>
  <c r="X497" i="15"/>
  <c r="X498" i="15"/>
  <c r="X499" i="15"/>
  <c r="X500" i="15"/>
  <c r="X501" i="15"/>
  <c r="X502" i="15"/>
  <c r="X503" i="15"/>
  <c r="X504" i="15"/>
  <c r="X505" i="15"/>
  <c r="X506" i="15"/>
  <c r="X507" i="15"/>
  <c r="X508" i="15"/>
  <c r="X509" i="15"/>
  <c r="X510" i="15"/>
  <c r="X511" i="15"/>
  <c r="X512" i="15"/>
  <c r="X513" i="15"/>
  <c r="X514" i="15"/>
  <c r="X515" i="15"/>
  <c r="X516" i="15"/>
  <c r="X517" i="15"/>
  <c r="X518" i="15"/>
  <c r="X519" i="15"/>
  <c r="X520" i="15"/>
  <c r="X521" i="15"/>
  <c r="X522" i="15"/>
  <c r="X523" i="15"/>
  <c r="X524" i="15"/>
  <c r="X525" i="15"/>
  <c r="X526" i="15"/>
  <c r="X527" i="15"/>
  <c r="X528" i="15"/>
  <c r="X529" i="15"/>
  <c r="X530" i="15"/>
  <c r="X531" i="15"/>
  <c r="X532" i="15"/>
  <c r="X533" i="15"/>
  <c r="X534" i="15"/>
  <c r="X535" i="15"/>
  <c r="X536" i="15"/>
  <c r="X537" i="15"/>
  <c r="X538" i="15"/>
  <c r="X539" i="15"/>
  <c r="X540" i="15"/>
  <c r="X541" i="15"/>
  <c r="X542" i="15"/>
  <c r="X543" i="15"/>
  <c r="X544" i="15"/>
  <c r="X545" i="15"/>
  <c r="X546" i="15"/>
  <c r="X547" i="15"/>
  <c r="X548" i="15"/>
  <c r="X549" i="15"/>
  <c r="X550" i="15"/>
  <c r="X551" i="15"/>
  <c r="X552" i="15"/>
  <c r="X553" i="15"/>
  <c r="X554" i="15"/>
  <c r="X555" i="15"/>
  <c r="X556" i="15"/>
  <c r="X557" i="15"/>
  <c r="X558" i="15"/>
  <c r="X559" i="15"/>
  <c r="X560" i="15"/>
  <c r="X561" i="15"/>
  <c r="X562" i="15"/>
  <c r="X563" i="15"/>
  <c r="X564" i="15"/>
  <c r="X565" i="15"/>
  <c r="X566" i="15"/>
  <c r="X567" i="15"/>
  <c r="X568" i="15"/>
  <c r="X569" i="15"/>
  <c r="X570" i="15"/>
  <c r="X571" i="15"/>
  <c r="X572" i="15"/>
  <c r="X573" i="15"/>
  <c r="X574" i="15"/>
  <c r="X575" i="15"/>
  <c r="X576" i="15"/>
  <c r="X577" i="15"/>
  <c r="X578" i="15"/>
  <c r="X579" i="15"/>
  <c r="X580" i="15"/>
  <c r="X581" i="15"/>
  <c r="X582" i="15"/>
  <c r="X583" i="15"/>
  <c r="X584" i="15"/>
  <c r="X585" i="15"/>
  <c r="X586" i="15"/>
  <c r="X587" i="15"/>
  <c r="X588" i="15"/>
  <c r="X589" i="15"/>
  <c r="X590" i="15"/>
  <c r="X591" i="15"/>
  <c r="X592" i="15"/>
  <c r="X593" i="15"/>
  <c r="X594" i="15"/>
  <c r="X595" i="15"/>
  <c r="X596" i="15"/>
  <c r="X597" i="15"/>
  <c r="X598" i="15"/>
  <c r="X599" i="15"/>
  <c r="X600" i="15"/>
  <c r="X601" i="15"/>
  <c r="X602" i="15"/>
  <c r="X603" i="15"/>
  <c r="X604" i="15"/>
  <c r="X605" i="15"/>
  <c r="X606" i="15"/>
  <c r="X607" i="15"/>
  <c r="X608" i="15"/>
  <c r="X609" i="15"/>
  <c r="X610" i="15"/>
  <c r="X611" i="15"/>
  <c r="X612" i="15"/>
  <c r="X613" i="15"/>
  <c r="X614" i="15"/>
  <c r="X615" i="15"/>
  <c r="X616" i="15"/>
  <c r="X617" i="15"/>
  <c r="X618" i="15"/>
  <c r="X619" i="15"/>
  <c r="X620" i="15"/>
  <c r="X621" i="15"/>
  <c r="X622" i="15"/>
  <c r="X623" i="15"/>
  <c r="X624" i="15"/>
  <c r="X625" i="15"/>
  <c r="X626" i="15"/>
  <c r="X627" i="15"/>
  <c r="X628" i="15"/>
  <c r="X629" i="15"/>
  <c r="X630" i="15"/>
  <c r="X631" i="15"/>
  <c r="X632" i="15"/>
  <c r="X633" i="15"/>
  <c r="X634" i="15"/>
  <c r="X635" i="15"/>
  <c r="X636" i="15"/>
  <c r="X637" i="15"/>
  <c r="X638" i="15"/>
  <c r="X639" i="15"/>
  <c r="X640" i="15"/>
  <c r="X641" i="15"/>
  <c r="X642" i="15"/>
  <c r="X643" i="15"/>
  <c r="X644" i="15"/>
  <c r="X645" i="15"/>
  <c r="X646" i="15"/>
  <c r="X647" i="15"/>
  <c r="X648" i="15"/>
  <c r="X649" i="15"/>
  <c r="X650" i="15"/>
  <c r="X651" i="15"/>
  <c r="X652" i="15"/>
  <c r="X653" i="15"/>
  <c r="X654" i="15"/>
  <c r="X655" i="15"/>
  <c r="X656" i="15"/>
  <c r="X657" i="15"/>
  <c r="X658" i="15"/>
  <c r="X659" i="15"/>
  <c r="X660" i="15"/>
  <c r="X661" i="15"/>
  <c r="X662" i="15"/>
  <c r="X663" i="15"/>
  <c r="X664" i="15"/>
  <c r="X665" i="15"/>
  <c r="X666" i="15"/>
  <c r="X667" i="15"/>
  <c r="X668" i="15"/>
  <c r="X669" i="15"/>
  <c r="X670" i="15"/>
  <c r="X671" i="15"/>
  <c r="X672" i="15"/>
  <c r="X673" i="15"/>
  <c r="X674" i="15"/>
  <c r="X675" i="15"/>
  <c r="X676" i="15"/>
  <c r="X677" i="15"/>
  <c r="X678" i="15"/>
  <c r="X679" i="15"/>
  <c r="X680" i="15"/>
  <c r="X681" i="15"/>
  <c r="X682" i="15"/>
  <c r="X683" i="15"/>
  <c r="X684" i="15"/>
  <c r="X685" i="15"/>
  <c r="X686" i="15"/>
  <c r="X687" i="15"/>
  <c r="X688" i="15"/>
  <c r="X689" i="15"/>
  <c r="X690" i="15"/>
  <c r="X691" i="15"/>
  <c r="X692" i="15"/>
  <c r="X693" i="15"/>
  <c r="X694" i="15"/>
  <c r="X695" i="15"/>
  <c r="X696" i="15"/>
  <c r="X697" i="15"/>
  <c r="X698" i="15"/>
  <c r="X699" i="15"/>
  <c r="X700" i="15"/>
  <c r="X701" i="15"/>
  <c r="X702" i="15"/>
  <c r="X703" i="15"/>
  <c r="X704" i="15"/>
  <c r="X705" i="15"/>
  <c r="X706" i="15"/>
  <c r="X707" i="15"/>
  <c r="X708" i="15"/>
  <c r="X709" i="15"/>
  <c r="X710" i="15"/>
  <c r="X711" i="15"/>
  <c r="X712" i="15"/>
  <c r="X713" i="15"/>
  <c r="X714" i="15"/>
  <c r="X715" i="15"/>
  <c r="X716" i="15"/>
  <c r="X717" i="15"/>
  <c r="X718" i="15"/>
  <c r="X719" i="15"/>
  <c r="X720" i="15"/>
  <c r="X721" i="15"/>
  <c r="X722" i="15"/>
  <c r="X723" i="15"/>
  <c r="X724" i="15"/>
  <c r="X725" i="15"/>
  <c r="X726" i="15"/>
  <c r="X727" i="15"/>
  <c r="X728" i="15"/>
  <c r="X729" i="15"/>
  <c r="X730" i="15"/>
  <c r="X731" i="15"/>
  <c r="X732" i="15"/>
  <c r="X733" i="15"/>
  <c r="X734" i="15"/>
  <c r="X735" i="15"/>
  <c r="X736" i="15"/>
  <c r="X737" i="15"/>
  <c r="X738" i="15"/>
  <c r="X739" i="15"/>
  <c r="X740" i="15"/>
  <c r="X741" i="15"/>
  <c r="X742" i="15"/>
  <c r="X743" i="15"/>
  <c r="X744" i="15"/>
  <c r="X745" i="15"/>
  <c r="X746" i="15"/>
  <c r="X747" i="15"/>
  <c r="X748" i="15"/>
  <c r="X749" i="15"/>
  <c r="X750" i="15"/>
  <c r="X751" i="15"/>
  <c r="X752" i="15"/>
  <c r="X753" i="15"/>
  <c r="X754" i="15"/>
  <c r="X755" i="15"/>
  <c r="X756" i="15"/>
  <c r="X757" i="15"/>
  <c r="X758" i="15"/>
  <c r="X759" i="15"/>
  <c r="X760" i="15"/>
  <c r="X761" i="15"/>
  <c r="X762" i="15"/>
  <c r="X763" i="15"/>
  <c r="X764" i="15"/>
  <c r="X765" i="15"/>
  <c r="X766" i="15"/>
  <c r="X767" i="15"/>
  <c r="X768" i="15"/>
  <c r="X769" i="15"/>
  <c r="X770" i="15"/>
  <c r="X771" i="15"/>
  <c r="X772" i="15"/>
  <c r="X773" i="15"/>
  <c r="X774" i="15"/>
  <c r="X775" i="15"/>
  <c r="X776" i="15"/>
  <c r="X777" i="15"/>
  <c r="X778" i="15"/>
  <c r="X779" i="15"/>
  <c r="X780" i="15"/>
  <c r="X781" i="15"/>
  <c r="X782" i="15"/>
  <c r="X783" i="15"/>
  <c r="X784" i="15"/>
  <c r="X785" i="15"/>
  <c r="X786" i="15"/>
  <c r="X787" i="15"/>
  <c r="X788" i="15"/>
  <c r="X789" i="15"/>
  <c r="X790" i="15"/>
  <c r="X791" i="15"/>
  <c r="X792" i="15"/>
  <c r="X793" i="15"/>
  <c r="X794" i="15"/>
  <c r="X795" i="15"/>
  <c r="X796" i="15"/>
  <c r="X797" i="15"/>
  <c r="X798" i="15"/>
  <c r="X799" i="15"/>
  <c r="X800" i="15"/>
  <c r="X801" i="15"/>
  <c r="X802" i="15"/>
  <c r="X803" i="15"/>
  <c r="X804" i="15"/>
  <c r="X805" i="15"/>
  <c r="X806" i="15"/>
  <c r="X807" i="15"/>
  <c r="X808" i="15"/>
  <c r="X809" i="15"/>
  <c r="X810" i="15"/>
  <c r="X811" i="15"/>
  <c r="X812" i="15"/>
  <c r="X813" i="15"/>
  <c r="X814" i="15"/>
  <c r="X815" i="15"/>
  <c r="X816" i="15"/>
  <c r="X817" i="15"/>
  <c r="X818" i="15"/>
  <c r="X819" i="15"/>
  <c r="X820" i="15"/>
  <c r="X821" i="15"/>
  <c r="X822" i="15"/>
  <c r="X823" i="15"/>
  <c r="X824" i="15"/>
  <c r="X825" i="15"/>
  <c r="X826" i="15"/>
  <c r="X827" i="15"/>
  <c r="X828" i="15"/>
  <c r="X829" i="15"/>
  <c r="X830" i="15"/>
  <c r="X831" i="15"/>
  <c r="X832" i="15"/>
  <c r="X833" i="15"/>
  <c r="X834" i="15"/>
  <c r="X835" i="15"/>
  <c r="X836" i="15"/>
  <c r="X837" i="15"/>
  <c r="X838" i="15"/>
  <c r="X839" i="15"/>
  <c r="X840" i="15"/>
  <c r="X841" i="15"/>
  <c r="X842" i="15"/>
  <c r="X843" i="15"/>
  <c r="C35" i="1" s="1"/>
  <c r="F35" i="1" s="1" a="1"/>
  <c r="F35" i="1" s="1"/>
  <c r="X844" i="15"/>
  <c r="X845" i="15"/>
  <c r="X846" i="15"/>
  <c r="X847" i="15"/>
  <c r="X848" i="15"/>
  <c r="X849" i="15"/>
  <c r="X850" i="15"/>
  <c r="X851" i="15"/>
  <c r="X852" i="15"/>
  <c r="X853" i="15"/>
  <c r="X854" i="15"/>
  <c r="X855" i="15"/>
  <c r="X856" i="15"/>
  <c r="X857" i="15"/>
  <c r="X858" i="15"/>
  <c r="X859" i="15"/>
  <c r="X860" i="15"/>
  <c r="X861" i="15"/>
  <c r="X862" i="15"/>
  <c r="X863" i="15"/>
  <c r="X864" i="15"/>
  <c r="X865" i="15"/>
  <c r="X866" i="15"/>
  <c r="X867" i="15"/>
  <c r="X868" i="15"/>
  <c r="X869" i="15"/>
  <c r="X870" i="15"/>
  <c r="X871" i="15"/>
  <c r="X872" i="15"/>
  <c r="X873" i="15"/>
  <c r="X874" i="15"/>
  <c r="X875" i="15"/>
  <c r="X876" i="15"/>
  <c r="X877" i="15"/>
  <c r="X878" i="15"/>
  <c r="X879" i="15"/>
  <c r="X880" i="15"/>
  <c r="X881" i="15"/>
  <c r="X882" i="15"/>
  <c r="X883" i="15"/>
  <c r="X884" i="15"/>
  <c r="X885" i="15"/>
  <c r="X886" i="15"/>
  <c r="X887" i="15"/>
  <c r="X888" i="15"/>
  <c r="X889" i="15"/>
  <c r="X890" i="15"/>
  <c r="X891" i="15"/>
  <c r="X892" i="15"/>
  <c r="X893" i="15"/>
  <c r="X894" i="15"/>
  <c r="X895" i="15"/>
  <c r="X896" i="15"/>
  <c r="X897" i="15"/>
  <c r="X898" i="15"/>
  <c r="X899" i="15"/>
  <c r="X900" i="15"/>
  <c r="X901" i="15"/>
  <c r="X902" i="15"/>
  <c r="X903" i="15"/>
  <c r="X904" i="15"/>
  <c r="X905" i="15"/>
  <c r="X906" i="15"/>
  <c r="X907" i="15"/>
  <c r="X908" i="15"/>
  <c r="X909" i="15"/>
  <c r="X910" i="15"/>
  <c r="X911" i="15"/>
  <c r="X912" i="15"/>
  <c r="X913" i="15"/>
  <c r="X914" i="15"/>
  <c r="X915" i="15"/>
  <c r="X916" i="15"/>
  <c r="X917" i="15"/>
  <c r="X918" i="15"/>
  <c r="X919" i="15"/>
  <c r="X920" i="15"/>
  <c r="X921" i="15"/>
  <c r="X922" i="15"/>
  <c r="X923" i="15"/>
  <c r="X924" i="15"/>
  <c r="X925" i="15"/>
  <c r="X926" i="15"/>
  <c r="X927" i="15"/>
  <c r="X928" i="15"/>
  <c r="X929" i="15"/>
  <c r="X930" i="15"/>
  <c r="X931" i="15"/>
  <c r="X932" i="15"/>
  <c r="X933" i="15"/>
  <c r="X934" i="15"/>
  <c r="X935" i="15"/>
  <c r="X936" i="15"/>
  <c r="X937" i="15"/>
  <c r="X938" i="15"/>
  <c r="X939" i="15"/>
  <c r="X940" i="15"/>
  <c r="X941" i="15"/>
  <c r="X942" i="15"/>
  <c r="X943" i="15"/>
  <c r="X944" i="15"/>
  <c r="X945" i="15"/>
  <c r="X946" i="15"/>
  <c r="X947" i="15"/>
  <c r="X948" i="15"/>
  <c r="X949" i="15"/>
  <c r="X950" i="15"/>
  <c r="X951" i="15"/>
  <c r="X952" i="15"/>
  <c r="X953" i="15"/>
  <c r="X954" i="15"/>
  <c r="X955" i="15"/>
  <c r="X956" i="15"/>
  <c r="X957" i="15"/>
  <c r="X958" i="15"/>
  <c r="X959" i="15"/>
  <c r="X960" i="15"/>
  <c r="X961" i="15"/>
  <c r="X962" i="15"/>
  <c r="X963" i="15"/>
  <c r="X964" i="15"/>
  <c r="X965" i="15"/>
  <c r="X966" i="15"/>
  <c r="X967" i="15"/>
  <c r="X968" i="15"/>
  <c r="X969" i="15"/>
  <c r="X970" i="15"/>
  <c r="X971" i="15"/>
  <c r="X972" i="15"/>
  <c r="X973" i="15"/>
  <c r="X974" i="15"/>
  <c r="X975" i="15"/>
  <c r="X976" i="15"/>
  <c r="X977" i="15"/>
  <c r="X978" i="15"/>
  <c r="X979" i="15"/>
  <c r="X980" i="15"/>
  <c r="X981" i="15"/>
  <c r="X982" i="15"/>
  <c r="X983" i="15"/>
  <c r="X984" i="15"/>
  <c r="X985" i="15"/>
  <c r="X986" i="15"/>
  <c r="X987" i="15"/>
  <c r="X988" i="15"/>
  <c r="X989" i="15"/>
  <c r="X990" i="15"/>
  <c r="X991" i="15"/>
  <c r="X992" i="15"/>
  <c r="X993" i="15"/>
  <c r="X994" i="15"/>
  <c r="X995" i="15"/>
  <c r="X996" i="15"/>
  <c r="X997" i="15"/>
  <c r="X998" i="15"/>
  <c r="X999" i="15"/>
  <c r="X1000" i="15"/>
  <c r="X1001" i="15"/>
  <c r="X1002" i="15"/>
  <c r="X1003" i="15"/>
  <c r="X1004" i="15"/>
  <c r="X1005" i="15"/>
  <c r="X1006" i="15"/>
  <c r="X1007" i="15"/>
  <c r="X1008" i="15"/>
  <c r="X1009" i="15"/>
  <c r="X1010" i="15"/>
  <c r="X1011" i="15"/>
  <c r="X1012" i="15"/>
  <c r="X1013" i="15"/>
  <c r="X1014" i="15"/>
  <c r="X1015" i="15"/>
  <c r="X1016" i="15"/>
  <c r="X1017" i="15"/>
  <c r="X1018" i="15"/>
  <c r="X1019" i="15"/>
  <c r="X1020" i="15"/>
  <c r="X1021" i="15"/>
  <c r="X1022" i="15"/>
  <c r="X1023" i="15"/>
  <c r="X1024" i="15"/>
  <c r="X1025" i="15"/>
  <c r="X1026" i="15"/>
  <c r="X1027" i="15"/>
  <c r="X1028" i="15"/>
  <c r="X1029" i="15"/>
  <c r="X1030" i="15"/>
  <c r="X1031" i="15"/>
  <c r="X1032" i="15"/>
  <c r="X1033" i="15"/>
  <c r="X1034" i="15"/>
  <c r="X1035" i="15"/>
  <c r="X1036" i="15"/>
  <c r="X1037" i="15"/>
  <c r="X1038" i="15"/>
  <c r="X1039" i="15"/>
  <c r="X1040" i="15"/>
  <c r="X1041" i="15"/>
  <c r="X1042" i="15"/>
  <c r="X1043" i="15"/>
  <c r="X1044" i="15"/>
  <c r="X1045" i="15"/>
  <c r="X1046" i="15"/>
  <c r="X1047" i="15"/>
  <c r="X1048" i="15"/>
  <c r="X1049" i="15"/>
  <c r="X1050" i="15"/>
  <c r="X1051" i="15"/>
  <c r="X1052" i="15"/>
  <c r="X1053" i="15"/>
  <c r="X1054" i="15"/>
  <c r="X1055" i="15"/>
  <c r="X1056" i="15"/>
  <c r="X1057" i="15"/>
  <c r="X1058" i="15"/>
  <c r="X1059" i="15"/>
  <c r="X1060" i="15"/>
  <c r="X1061" i="15"/>
  <c r="X1062" i="15"/>
  <c r="X1063" i="15"/>
  <c r="X1064" i="15"/>
  <c r="X1065" i="15"/>
  <c r="X1066" i="15"/>
  <c r="X1067" i="15"/>
  <c r="X1068" i="15"/>
  <c r="X1069" i="15"/>
  <c r="X1070" i="15"/>
  <c r="X1071" i="15"/>
  <c r="X1072" i="15"/>
  <c r="X1073" i="15"/>
  <c r="X1074" i="15"/>
  <c r="X1075" i="15"/>
  <c r="X1076" i="15"/>
  <c r="X1077" i="15"/>
  <c r="X1078" i="15"/>
  <c r="X1079" i="15"/>
  <c r="X1080" i="15"/>
  <c r="X1081" i="15"/>
  <c r="X1082" i="15"/>
  <c r="X1083" i="15"/>
  <c r="X1084" i="15"/>
  <c r="X1085" i="15"/>
  <c r="X1086" i="15"/>
  <c r="X1087" i="15"/>
  <c r="X1088" i="15"/>
  <c r="X1089" i="15"/>
  <c r="X1090" i="15"/>
  <c r="X1091" i="15"/>
  <c r="X1092" i="15"/>
  <c r="X1093" i="15"/>
  <c r="X1094" i="15"/>
  <c r="X1095" i="15"/>
  <c r="X1096" i="15"/>
  <c r="X1097" i="15"/>
  <c r="X1098" i="15"/>
  <c r="X1099" i="15"/>
  <c r="X1100" i="15"/>
  <c r="X1101" i="15"/>
  <c r="X1102" i="15"/>
  <c r="X1103" i="15"/>
  <c r="X1104" i="15"/>
  <c r="X1105" i="15"/>
  <c r="X1106" i="15"/>
  <c r="X1107" i="15"/>
  <c r="X1108" i="15"/>
  <c r="X1109" i="15"/>
  <c r="X1110" i="15"/>
  <c r="X1111" i="15"/>
  <c r="X1112" i="15"/>
  <c r="X1113" i="15"/>
  <c r="X1114" i="15"/>
  <c r="X1115" i="15"/>
  <c r="X1116" i="15"/>
  <c r="X1117" i="15"/>
  <c r="X1118" i="15"/>
  <c r="X1119" i="15"/>
  <c r="X1120" i="15"/>
  <c r="X1121" i="15"/>
  <c r="X1122" i="15"/>
  <c r="X1123" i="15"/>
  <c r="X1124" i="15"/>
  <c r="X1125" i="15"/>
  <c r="X1126" i="15"/>
  <c r="X1127" i="15"/>
  <c r="X1128" i="15"/>
  <c r="X1129" i="15"/>
  <c r="X1130" i="15"/>
  <c r="X1131" i="15"/>
  <c r="X1132" i="15"/>
  <c r="X1133" i="15"/>
  <c r="X1134" i="15"/>
  <c r="X1135" i="15"/>
  <c r="X1136" i="15"/>
  <c r="X1137" i="15"/>
  <c r="X1138" i="15"/>
  <c r="X1139" i="15"/>
  <c r="X1140" i="15"/>
  <c r="X1141" i="15"/>
  <c r="X1142" i="15"/>
  <c r="X1143" i="15"/>
  <c r="X1144" i="15"/>
  <c r="X1145" i="15"/>
  <c r="X1146" i="15"/>
  <c r="X1147" i="15"/>
  <c r="X1148" i="15"/>
  <c r="X1149" i="15"/>
  <c r="X1150" i="15"/>
  <c r="X1151" i="15"/>
  <c r="X1152" i="15"/>
  <c r="X1153" i="15"/>
  <c r="X1154" i="15"/>
  <c r="X1155" i="15"/>
  <c r="X1156" i="15"/>
  <c r="X1157" i="15"/>
  <c r="X1158" i="15"/>
  <c r="X1159" i="15"/>
  <c r="X1160" i="15"/>
  <c r="X1161" i="15"/>
  <c r="X1162" i="15"/>
  <c r="X1163" i="15"/>
  <c r="X1164" i="15"/>
  <c r="X1165" i="15"/>
  <c r="X1166" i="15"/>
  <c r="X1167" i="15"/>
  <c r="X1168" i="15"/>
  <c r="X1169" i="15"/>
  <c r="X1170" i="15"/>
  <c r="X1171" i="15"/>
  <c r="X1172" i="15"/>
  <c r="X1173" i="15"/>
  <c r="X1174" i="15"/>
  <c r="X1175" i="15"/>
  <c r="X1176" i="15"/>
  <c r="X1177" i="15"/>
  <c r="X1178" i="15"/>
  <c r="X1179" i="15"/>
  <c r="X1180" i="15"/>
  <c r="X1181" i="15"/>
  <c r="X1182" i="15"/>
  <c r="X1183" i="15"/>
  <c r="X1184" i="15"/>
  <c r="X1185" i="15"/>
  <c r="X1186" i="15"/>
  <c r="X1187" i="15"/>
  <c r="X1188" i="15"/>
  <c r="X1189" i="15"/>
  <c r="X1190" i="15"/>
  <c r="X1191" i="15"/>
  <c r="X1192" i="15"/>
  <c r="X1193" i="15"/>
  <c r="X1194" i="15"/>
  <c r="X1195" i="15"/>
  <c r="X1196" i="15"/>
  <c r="X1197" i="15"/>
  <c r="X1198" i="15"/>
  <c r="X1199" i="15"/>
  <c r="X1200" i="15"/>
  <c r="X1201" i="15"/>
  <c r="X1202" i="15"/>
  <c r="X1203" i="15"/>
  <c r="X1204" i="15"/>
  <c r="X1205" i="15"/>
  <c r="X1206" i="15"/>
  <c r="X1207" i="15"/>
  <c r="X1208" i="15"/>
  <c r="X1209" i="15"/>
  <c r="X1210" i="15"/>
  <c r="X1211" i="15"/>
  <c r="X1212" i="15"/>
  <c r="X1213" i="15"/>
  <c r="X1214" i="15"/>
  <c r="X1215" i="15"/>
  <c r="X1216" i="15"/>
  <c r="X1217" i="15"/>
  <c r="X1218" i="15"/>
  <c r="X1219" i="15"/>
  <c r="X1220" i="15"/>
  <c r="X1221" i="15"/>
  <c r="X1222" i="15"/>
  <c r="X1223" i="15"/>
  <c r="X1224" i="15"/>
  <c r="X1225" i="15"/>
  <c r="X1226" i="15"/>
  <c r="X1227" i="15"/>
  <c r="X1228" i="15"/>
  <c r="X1229" i="15"/>
  <c r="X1230" i="15"/>
  <c r="X1231" i="15"/>
  <c r="X1232" i="15"/>
  <c r="X1233" i="15"/>
  <c r="X1234" i="15"/>
  <c r="X1235" i="15"/>
  <c r="X1236" i="15"/>
  <c r="X1237" i="15"/>
  <c r="X1238" i="15"/>
  <c r="X1239" i="15"/>
  <c r="X1240" i="15"/>
  <c r="X1241" i="15"/>
  <c r="X1242" i="15"/>
  <c r="X1243" i="15"/>
  <c r="X1244" i="15"/>
  <c r="X1245" i="15"/>
  <c r="X1246" i="15"/>
  <c r="X1247" i="15"/>
  <c r="X1248" i="15"/>
  <c r="X1249" i="15"/>
  <c r="X1250" i="15"/>
  <c r="X1251" i="15"/>
  <c r="X1252" i="15"/>
  <c r="X1253" i="15"/>
  <c r="X1254" i="15"/>
  <c r="X1255" i="15"/>
  <c r="X1256" i="15"/>
  <c r="X1257" i="15"/>
  <c r="X1258" i="15"/>
  <c r="X1259" i="15"/>
  <c r="X1260" i="15"/>
  <c r="X1261" i="15"/>
  <c r="X1262" i="15"/>
  <c r="X1263" i="15"/>
  <c r="X1264" i="15"/>
  <c r="X1265" i="15"/>
  <c r="X1266" i="15"/>
  <c r="X1267" i="15"/>
  <c r="X1268" i="15"/>
  <c r="X1269" i="15"/>
  <c r="X1270" i="15"/>
  <c r="X1271" i="15"/>
  <c r="X1272" i="15"/>
  <c r="X1273" i="15"/>
  <c r="X1274" i="15"/>
  <c r="X1275" i="15"/>
  <c r="X1276" i="15"/>
  <c r="X1277" i="15"/>
  <c r="X1278" i="15"/>
  <c r="X1279" i="15"/>
  <c r="X1280" i="15"/>
  <c r="X1281" i="15"/>
  <c r="X1282" i="15"/>
  <c r="X1283" i="15"/>
  <c r="X1284" i="15"/>
  <c r="X1285" i="15"/>
  <c r="X1286" i="15"/>
  <c r="X1287" i="15"/>
  <c r="X1288" i="15"/>
  <c r="X1289" i="15"/>
  <c r="X1290" i="15"/>
  <c r="X1291" i="15"/>
  <c r="X1292" i="15"/>
  <c r="X1293" i="15"/>
  <c r="X1294" i="15"/>
  <c r="X1295" i="15"/>
  <c r="X1296" i="15"/>
  <c r="X1297" i="15"/>
  <c r="X1298" i="15"/>
  <c r="X1299" i="15"/>
  <c r="X1300" i="15"/>
  <c r="X1301" i="15"/>
  <c r="X1302" i="15"/>
  <c r="X1303" i="15"/>
  <c r="X1304" i="15"/>
  <c r="X1305" i="15"/>
  <c r="X1306" i="15"/>
  <c r="X1307" i="15"/>
  <c r="X1308" i="15"/>
  <c r="X1309" i="15"/>
  <c r="X1310" i="15"/>
  <c r="X1311" i="15"/>
  <c r="X1312" i="15"/>
  <c r="X1313" i="15"/>
  <c r="X1314" i="15"/>
  <c r="X1315" i="15"/>
  <c r="X1316" i="15"/>
  <c r="X1317" i="15"/>
  <c r="X1318" i="15"/>
  <c r="X1319" i="15"/>
  <c r="X1320" i="15"/>
  <c r="X1321" i="15"/>
  <c r="X1322" i="15"/>
  <c r="X1323" i="15"/>
  <c r="X1324" i="15"/>
  <c r="X1325" i="15"/>
  <c r="X1326" i="15"/>
  <c r="X1327" i="15"/>
  <c r="X1328" i="15"/>
  <c r="X1329" i="15"/>
  <c r="X1330" i="15"/>
  <c r="X1331" i="15"/>
  <c r="X1332" i="15"/>
  <c r="X1333" i="15"/>
  <c r="X1334" i="15"/>
  <c r="X1335" i="15"/>
  <c r="X1336" i="15"/>
  <c r="X1337" i="15"/>
  <c r="X1338" i="15"/>
  <c r="X1339" i="15"/>
  <c r="X1340" i="15"/>
  <c r="X1341" i="15"/>
  <c r="X1342" i="15"/>
  <c r="X1343" i="15"/>
  <c r="X1344" i="15"/>
  <c r="X1345" i="15"/>
  <c r="X1346" i="15"/>
  <c r="X1347" i="15"/>
  <c r="X1348" i="15"/>
  <c r="X1349" i="15"/>
  <c r="X1350" i="15"/>
  <c r="X1351" i="15"/>
  <c r="X1352" i="15"/>
  <c r="X1353" i="15"/>
  <c r="X1354" i="15"/>
  <c r="X1355" i="15"/>
  <c r="X1356" i="15"/>
  <c r="X1357" i="15"/>
  <c r="X1358" i="15"/>
  <c r="X1359" i="15"/>
  <c r="X1360" i="15"/>
  <c r="X1361" i="15"/>
  <c r="X1362" i="15"/>
  <c r="X1363" i="15"/>
  <c r="X1364" i="15"/>
  <c r="X1365" i="15"/>
  <c r="X1366" i="15"/>
  <c r="X1367" i="15"/>
  <c r="X1368" i="15"/>
  <c r="X1369" i="15"/>
  <c r="X1370" i="15"/>
  <c r="X1371" i="15"/>
  <c r="X1372" i="15"/>
  <c r="X1373" i="15"/>
  <c r="X1374" i="15"/>
  <c r="X1375" i="15"/>
  <c r="X1376" i="15"/>
  <c r="X1377" i="15"/>
  <c r="X1378" i="15"/>
  <c r="X1379" i="15"/>
  <c r="X1380" i="15"/>
  <c r="X1381" i="15"/>
  <c r="X1382" i="15"/>
  <c r="X1383" i="15"/>
  <c r="X1384" i="15"/>
  <c r="X1385" i="15"/>
  <c r="X1386" i="15"/>
  <c r="X1387" i="15"/>
  <c r="X1388" i="15"/>
  <c r="X1389" i="15"/>
  <c r="X1390" i="15"/>
  <c r="X1391" i="15"/>
  <c r="X1392" i="15"/>
  <c r="X1393" i="15"/>
  <c r="X1394" i="15"/>
  <c r="X1395" i="15"/>
  <c r="X1396" i="15"/>
  <c r="X1397" i="15"/>
  <c r="X1398" i="15"/>
  <c r="X1399" i="15"/>
  <c r="X1400" i="15"/>
  <c r="X1401" i="15"/>
  <c r="X1402" i="15"/>
  <c r="X1403" i="15"/>
  <c r="X1404" i="15"/>
  <c r="X1405" i="15"/>
  <c r="X1406" i="15"/>
  <c r="X1407" i="15"/>
  <c r="X1408" i="15"/>
  <c r="X1409" i="15"/>
  <c r="X1410" i="15"/>
  <c r="X1411" i="15"/>
  <c r="X1412" i="15"/>
  <c r="X1413" i="15"/>
  <c r="X1414" i="15"/>
  <c r="X1415" i="15"/>
  <c r="X1416" i="15"/>
  <c r="X1417" i="15"/>
  <c r="X1418" i="15"/>
  <c r="X1419" i="15"/>
  <c r="X1420" i="15"/>
  <c r="X1421" i="15"/>
  <c r="X1422" i="15"/>
  <c r="X1423" i="15"/>
  <c r="X1424" i="15"/>
  <c r="X1425" i="15"/>
  <c r="X1426" i="15"/>
  <c r="X1427" i="15"/>
  <c r="X1428" i="15"/>
  <c r="X1429" i="15"/>
  <c r="X1430" i="15"/>
  <c r="X1431" i="15"/>
  <c r="X1432" i="15"/>
  <c r="X1433" i="15"/>
  <c r="X1434" i="15"/>
  <c r="X1435" i="15"/>
  <c r="X1436" i="15"/>
  <c r="X1437" i="15"/>
  <c r="X1438" i="15"/>
  <c r="X1439" i="15"/>
  <c r="X1440" i="15"/>
  <c r="X1441" i="15"/>
  <c r="X1442" i="15"/>
  <c r="X1443" i="15"/>
  <c r="X1444" i="15"/>
  <c r="X1445" i="15"/>
  <c r="X1446" i="15"/>
  <c r="X1447" i="15"/>
  <c r="X1448" i="15"/>
  <c r="X1449" i="15"/>
  <c r="X1450" i="15"/>
  <c r="X1451" i="15"/>
  <c r="X1452" i="15"/>
  <c r="X1453" i="15"/>
  <c r="X1454" i="15"/>
  <c r="X1455" i="15"/>
  <c r="X1456" i="15"/>
  <c r="X1457" i="15"/>
  <c r="X1458" i="15"/>
  <c r="X1459" i="15"/>
  <c r="X1460" i="15"/>
  <c r="X1461" i="15"/>
  <c r="X1462" i="15"/>
  <c r="X1463" i="15"/>
  <c r="X1464" i="15"/>
  <c r="X1465" i="15"/>
  <c r="X1466" i="15"/>
  <c r="X1467" i="15"/>
  <c r="X1468" i="15"/>
  <c r="X1469" i="15"/>
  <c r="X1470" i="15"/>
  <c r="X1471" i="15"/>
  <c r="X1472" i="15"/>
  <c r="X1473" i="15"/>
  <c r="X1474" i="15"/>
  <c r="X1475" i="15"/>
  <c r="X1476" i="15"/>
  <c r="X1477" i="15"/>
  <c r="X1478" i="15"/>
  <c r="X1479" i="15"/>
  <c r="X1480" i="15"/>
  <c r="X1481" i="15"/>
  <c r="X1482" i="15"/>
  <c r="X1483" i="15"/>
  <c r="X1484" i="15"/>
  <c r="X1485" i="15"/>
  <c r="X1486" i="15"/>
  <c r="X1487" i="15"/>
  <c r="X1488" i="15"/>
  <c r="X1489" i="15"/>
  <c r="X1490" i="15"/>
  <c r="X1491" i="15"/>
  <c r="X1492" i="15"/>
  <c r="X1493" i="15"/>
  <c r="X1494" i="15"/>
  <c r="X1495" i="15"/>
  <c r="X1496" i="15"/>
  <c r="X1497" i="15"/>
  <c r="X1498" i="15"/>
  <c r="X1499" i="15"/>
  <c r="X1500" i="15"/>
  <c r="X1501" i="15"/>
  <c r="X1502" i="15"/>
  <c r="X1503" i="15"/>
  <c r="X1504" i="15"/>
  <c r="X1505" i="15"/>
  <c r="X1506" i="15"/>
  <c r="X1507" i="15"/>
  <c r="X1508" i="15"/>
  <c r="X1509" i="15"/>
  <c r="X1510" i="15"/>
  <c r="X1511" i="15"/>
  <c r="X1512" i="15"/>
  <c r="X1513" i="15"/>
  <c r="X1514" i="15"/>
  <c r="X1515" i="15"/>
  <c r="X1516" i="15"/>
  <c r="X1517" i="15"/>
  <c r="X1518" i="15"/>
  <c r="X1519" i="15"/>
  <c r="X1520" i="15"/>
  <c r="X1521" i="15"/>
  <c r="X1522" i="15"/>
  <c r="X1523" i="15"/>
  <c r="X1524" i="15"/>
  <c r="X1525" i="15"/>
  <c r="X1526" i="15"/>
  <c r="X1527" i="15"/>
  <c r="X1528" i="15"/>
  <c r="X1529" i="15"/>
  <c r="X1530" i="15"/>
  <c r="X1531" i="15"/>
  <c r="X1532" i="15"/>
  <c r="X1533" i="15"/>
  <c r="X1534" i="15"/>
  <c r="X1535" i="15"/>
  <c r="X1536" i="15"/>
  <c r="X1537" i="15"/>
  <c r="X1538" i="15"/>
  <c r="X1539" i="15"/>
  <c r="X1540" i="15"/>
  <c r="X1541" i="15"/>
  <c r="X1542" i="15"/>
  <c r="X1543" i="15"/>
  <c r="X1544" i="15"/>
  <c r="X1545" i="15"/>
  <c r="X1546" i="15"/>
  <c r="X1547" i="15"/>
  <c r="X1548" i="15"/>
  <c r="X1549" i="15"/>
  <c r="X1550" i="15"/>
  <c r="X1551" i="15"/>
  <c r="X1552" i="15"/>
  <c r="X1553" i="15"/>
  <c r="X1554" i="15"/>
  <c r="X1555" i="15"/>
  <c r="X1556" i="15"/>
  <c r="X1557" i="15"/>
  <c r="X1558" i="15"/>
  <c r="X1559" i="15"/>
  <c r="X1560" i="15"/>
  <c r="X1561" i="15"/>
  <c r="X1562" i="15"/>
  <c r="X1563" i="15"/>
  <c r="X1564" i="15"/>
  <c r="X1565" i="15"/>
  <c r="X1566" i="15"/>
  <c r="X1567" i="15"/>
  <c r="X1568" i="15"/>
  <c r="X1569" i="15"/>
  <c r="X1570" i="15"/>
  <c r="X1571" i="15"/>
  <c r="X1572" i="15"/>
  <c r="X1573" i="15"/>
  <c r="X1574" i="15"/>
  <c r="X1575" i="15"/>
  <c r="X1576" i="15"/>
  <c r="X1577" i="15"/>
  <c r="X1578" i="15"/>
  <c r="X1579" i="15"/>
  <c r="X1580" i="15"/>
  <c r="X1581" i="15"/>
  <c r="X1582" i="15"/>
  <c r="X1583" i="15"/>
  <c r="X1584" i="15"/>
  <c r="X1585" i="15"/>
  <c r="X1586" i="15"/>
  <c r="X1587" i="15"/>
  <c r="X1588" i="15"/>
  <c r="X1589" i="15"/>
  <c r="X1590" i="15"/>
  <c r="X1591" i="15"/>
  <c r="X1592" i="15"/>
  <c r="X1593" i="15"/>
  <c r="X1594" i="15"/>
  <c r="X1595" i="15"/>
  <c r="X1596" i="15"/>
  <c r="X1597" i="15"/>
  <c r="X1598" i="15"/>
  <c r="X1599" i="15"/>
  <c r="X1600" i="15"/>
  <c r="X1601" i="15"/>
  <c r="X1602" i="15"/>
  <c r="X1603" i="15"/>
  <c r="X1604" i="15"/>
  <c r="X1605" i="15"/>
  <c r="X1606" i="15"/>
  <c r="X1607" i="15"/>
  <c r="X1608" i="15"/>
  <c r="X1609" i="15"/>
  <c r="X1610" i="15"/>
  <c r="X1611" i="15"/>
  <c r="X1612" i="15"/>
  <c r="X1613" i="15"/>
  <c r="X1614" i="15"/>
  <c r="X1615" i="15"/>
  <c r="X1616" i="15"/>
  <c r="X1617" i="15"/>
  <c r="X1618" i="15"/>
  <c r="X1619" i="15"/>
  <c r="X1620" i="15"/>
  <c r="X1621" i="15"/>
  <c r="X1622" i="15"/>
  <c r="X1623" i="15"/>
  <c r="X1624" i="15"/>
  <c r="X1625" i="15"/>
  <c r="X1626" i="15"/>
  <c r="X1627" i="15"/>
  <c r="X1628" i="15"/>
  <c r="X1629" i="15"/>
  <c r="X1630" i="15"/>
  <c r="X1631" i="15"/>
  <c r="X1632" i="15"/>
  <c r="X1633" i="15"/>
  <c r="X1634" i="15"/>
  <c r="X1635" i="15"/>
  <c r="X1636" i="15"/>
  <c r="X1637" i="15"/>
  <c r="X1638" i="15"/>
  <c r="X1639" i="15"/>
  <c r="X1640" i="15"/>
  <c r="X1641" i="15"/>
  <c r="X1642" i="15"/>
  <c r="X1643" i="15"/>
  <c r="X1644" i="15"/>
  <c r="X1645" i="15"/>
  <c r="X1646" i="15"/>
  <c r="X1647" i="15"/>
  <c r="X1648" i="15"/>
  <c r="X1649" i="15"/>
  <c r="X1650" i="15"/>
  <c r="X1651" i="15"/>
  <c r="X1652" i="15"/>
  <c r="X1653" i="15"/>
  <c r="X1654" i="15"/>
  <c r="X1655" i="15"/>
  <c r="X1656" i="15"/>
  <c r="X1657" i="15"/>
  <c r="X1658" i="15"/>
  <c r="X1659" i="15"/>
  <c r="X1660" i="15"/>
  <c r="X1661" i="15"/>
  <c r="X1662" i="15"/>
  <c r="X1663" i="15"/>
  <c r="X1664" i="15"/>
  <c r="X1665" i="15"/>
  <c r="X1666" i="15"/>
  <c r="X1667" i="15"/>
  <c r="X1668" i="15"/>
  <c r="X1669" i="15"/>
  <c r="X1670" i="15"/>
  <c r="X1671" i="15"/>
  <c r="X1672" i="15"/>
  <c r="X1673" i="15"/>
  <c r="X1674" i="15"/>
  <c r="X1675" i="15"/>
  <c r="X1676" i="15"/>
  <c r="X1677" i="15"/>
  <c r="X1678" i="15"/>
  <c r="X1679" i="15"/>
  <c r="X1680" i="15"/>
  <c r="X1681" i="15"/>
  <c r="X1682" i="15"/>
  <c r="X1683" i="15"/>
  <c r="X1684" i="15"/>
  <c r="X1685" i="15"/>
  <c r="X1686" i="15"/>
  <c r="X1687" i="15"/>
  <c r="X1688" i="15"/>
  <c r="X1689" i="15"/>
  <c r="X1690" i="15"/>
  <c r="X1691" i="15"/>
  <c r="X1692" i="15"/>
  <c r="X1693" i="15"/>
  <c r="X1694" i="15"/>
  <c r="X1695" i="15"/>
  <c r="X1696" i="15"/>
  <c r="X1697" i="15"/>
  <c r="X1698" i="15"/>
  <c r="X1699" i="15"/>
  <c r="X1700" i="15"/>
  <c r="X1701" i="15"/>
  <c r="X1702" i="15"/>
  <c r="X1703" i="15"/>
  <c r="X1704" i="15"/>
  <c r="X1705" i="15"/>
  <c r="X1706" i="15"/>
  <c r="X1707" i="15"/>
  <c r="X1708" i="15"/>
  <c r="X1709" i="15"/>
  <c r="X1710" i="15"/>
  <c r="X1711" i="15"/>
  <c r="X1712" i="15"/>
  <c r="X1713" i="15"/>
  <c r="X1714" i="15"/>
  <c r="X1715" i="15"/>
  <c r="X1716" i="15"/>
  <c r="X1717" i="15"/>
  <c r="X1718" i="15"/>
  <c r="X1719" i="15"/>
  <c r="X1720" i="15"/>
  <c r="X1721" i="15"/>
  <c r="X1722" i="15"/>
  <c r="X1723" i="15"/>
  <c r="X1724" i="15"/>
  <c r="X1725" i="15"/>
  <c r="X1726" i="15"/>
  <c r="X1727" i="15"/>
  <c r="X1728" i="15"/>
  <c r="X1729" i="15"/>
  <c r="X1730" i="15"/>
  <c r="X1731" i="15"/>
  <c r="X1732" i="15"/>
  <c r="X1733" i="15"/>
  <c r="X1734" i="15"/>
  <c r="X1735" i="15"/>
  <c r="X1736" i="15"/>
  <c r="X1737" i="15"/>
  <c r="X1738" i="15"/>
  <c r="X1739" i="15"/>
  <c r="X1740" i="15"/>
  <c r="X1741" i="15"/>
  <c r="X1742" i="15"/>
  <c r="X1743" i="15"/>
  <c r="X1744" i="15"/>
  <c r="X1745" i="15"/>
  <c r="X1746" i="15"/>
  <c r="X1747" i="15"/>
  <c r="X1748" i="15"/>
  <c r="X1749" i="15"/>
  <c r="X1750" i="15"/>
  <c r="X1751" i="15"/>
  <c r="X1752" i="15"/>
  <c r="X1753" i="15"/>
  <c r="X1754" i="15"/>
  <c r="X1755" i="15"/>
  <c r="X1756" i="15"/>
  <c r="X1757" i="15"/>
  <c r="X1758" i="15"/>
  <c r="X1759" i="15"/>
  <c r="X1760" i="15"/>
  <c r="X1761" i="15"/>
  <c r="X1762" i="15"/>
  <c r="X1763" i="15"/>
  <c r="X1764" i="15"/>
  <c r="X1765" i="15"/>
  <c r="X1766" i="15"/>
  <c r="X1767" i="15"/>
  <c r="X1768" i="15"/>
  <c r="X1769" i="15"/>
  <c r="X1770" i="15"/>
  <c r="X1771" i="15"/>
  <c r="X1772" i="15"/>
  <c r="X1773" i="15"/>
  <c r="X1774" i="15"/>
  <c r="X1775" i="15"/>
  <c r="X1776" i="15"/>
  <c r="X1777" i="15"/>
  <c r="X1778" i="15"/>
  <c r="X1779" i="15"/>
  <c r="X1780" i="15"/>
  <c r="X1781" i="15"/>
  <c r="X1782" i="15"/>
  <c r="X1783" i="15"/>
  <c r="X1784" i="15"/>
  <c r="X1785" i="15"/>
  <c r="X1786" i="15"/>
  <c r="X1787" i="15"/>
  <c r="X1788" i="15"/>
  <c r="X1789" i="15"/>
  <c r="X1790" i="15"/>
  <c r="X1791" i="15"/>
  <c r="X1792" i="15"/>
  <c r="X1793" i="15"/>
  <c r="X1794" i="15"/>
  <c r="X1795" i="15"/>
  <c r="X1796" i="15"/>
  <c r="X1797" i="15"/>
  <c r="X1798" i="15"/>
  <c r="X1799" i="15"/>
  <c r="X1800" i="15"/>
  <c r="X1801" i="15"/>
  <c r="X1802" i="15"/>
  <c r="X1803" i="15"/>
  <c r="X1804" i="15"/>
  <c r="X1805" i="15"/>
  <c r="X1806" i="15"/>
  <c r="X1807" i="15"/>
  <c r="X1808" i="15"/>
  <c r="X1809" i="15"/>
  <c r="X1810" i="15"/>
  <c r="X1811" i="15"/>
  <c r="X1812" i="15"/>
  <c r="X1813" i="15"/>
  <c r="X1814" i="15"/>
  <c r="X1815" i="15"/>
  <c r="X1816" i="15"/>
  <c r="X1817" i="15"/>
  <c r="X1818" i="15"/>
  <c r="X1819" i="15"/>
  <c r="X1820" i="15"/>
  <c r="X1821" i="15"/>
  <c r="X1822" i="15"/>
  <c r="X1823" i="15"/>
  <c r="X1824" i="15"/>
  <c r="X1825" i="15"/>
  <c r="X1826" i="15"/>
  <c r="X1827" i="15"/>
  <c r="X1828" i="15"/>
  <c r="X1829" i="15"/>
  <c r="X1830" i="15"/>
  <c r="X1831" i="15"/>
  <c r="X1832" i="15"/>
  <c r="X1833" i="15"/>
  <c r="X1834" i="15"/>
  <c r="X1835" i="15"/>
  <c r="X1836" i="15"/>
  <c r="X1837" i="15"/>
  <c r="X1838" i="15"/>
  <c r="X1839" i="15"/>
  <c r="X1840" i="15"/>
  <c r="X1841" i="15"/>
  <c r="X1842" i="15"/>
  <c r="X1843" i="15"/>
  <c r="X1844" i="15"/>
  <c r="X1845" i="15"/>
  <c r="X1846" i="15"/>
  <c r="X1847" i="15"/>
  <c r="X1848" i="15"/>
  <c r="X1849" i="15"/>
  <c r="X1850" i="15"/>
  <c r="X1851" i="15"/>
  <c r="X1852" i="15"/>
  <c r="X1853" i="15"/>
  <c r="X1854" i="15"/>
  <c r="X1855" i="15"/>
  <c r="X1856" i="15"/>
  <c r="X1857" i="15"/>
  <c r="X1858" i="15"/>
  <c r="X1859" i="15"/>
  <c r="X1860" i="15"/>
  <c r="X1861" i="15"/>
  <c r="X1862" i="15"/>
  <c r="X1863" i="15"/>
  <c r="X1864" i="15"/>
  <c r="X1865" i="15"/>
  <c r="X1866" i="15"/>
  <c r="X1867" i="15"/>
  <c r="X1868" i="15"/>
  <c r="X1869" i="15"/>
  <c r="X1870" i="15"/>
  <c r="X1871" i="15"/>
  <c r="X1872" i="15"/>
  <c r="X1873" i="15"/>
  <c r="X1874" i="15"/>
  <c r="X1875" i="15"/>
  <c r="X1876" i="15"/>
  <c r="X1877" i="15"/>
  <c r="X1878" i="15"/>
  <c r="X1879" i="15"/>
  <c r="X1880" i="15"/>
  <c r="X1881" i="15"/>
  <c r="X1882" i="15"/>
  <c r="X1883" i="15"/>
  <c r="X1884" i="15"/>
  <c r="X1885" i="15"/>
  <c r="X1886" i="15"/>
  <c r="X1887" i="15"/>
  <c r="X1888" i="15"/>
  <c r="X1889" i="15"/>
  <c r="X1890" i="15"/>
  <c r="X1891" i="15"/>
  <c r="X1892" i="15"/>
  <c r="X1893" i="15"/>
  <c r="X1894" i="15"/>
  <c r="X1895" i="15"/>
  <c r="X1896" i="15"/>
  <c r="X1897" i="15"/>
  <c r="X1898" i="15"/>
  <c r="X1899" i="15"/>
  <c r="X1900" i="15"/>
  <c r="X1901" i="15"/>
  <c r="X1902" i="15"/>
  <c r="X1903" i="15"/>
  <c r="X1904" i="15"/>
  <c r="X1905" i="15"/>
  <c r="X1906" i="15"/>
  <c r="X1907" i="15"/>
  <c r="X1908" i="15"/>
  <c r="X1909" i="15"/>
  <c r="X1910" i="15"/>
  <c r="X1911" i="15"/>
  <c r="X1912" i="15"/>
  <c r="X1913" i="15"/>
  <c r="X1914" i="15"/>
  <c r="X1915" i="15"/>
  <c r="X1916" i="15"/>
  <c r="X1917" i="15"/>
  <c r="X1918" i="15"/>
  <c r="X1919" i="15"/>
  <c r="X1920" i="15"/>
  <c r="X1921" i="15"/>
  <c r="X1922" i="15"/>
  <c r="X1923" i="15"/>
  <c r="X1924" i="15"/>
  <c r="X1925" i="15"/>
  <c r="X1926" i="15"/>
  <c r="X1927" i="15"/>
  <c r="X1928" i="15"/>
  <c r="X1929" i="15"/>
  <c r="X1930" i="15"/>
  <c r="X1931" i="15"/>
  <c r="X1932" i="15"/>
  <c r="X1933" i="15"/>
  <c r="X1934" i="15"/>
  <c r="X1935" i="15"/>
  <c r="X1936" i="15"/>
  <c r="X1937" i="15"/>
  <c r="X1938" i="15"/>
  <c r="X1939" i="15"/>
  <c r="X1940" i="15"/>
  <c r="X1941" i="15"/>
  <c r="X1942" i="15"/>
  <c r="X1943" i="15"/>
  <c r="X1944" i="15"/>
  <c r="X1945" i="15"/>
  <c r="X1946" i="15"/>
  <c r="X1947" i="15"/>
  <c r="X1948" i="15"/>
  <c r="X1949" i="15"/>
  <c r="X1950" i="15"/>
  <c r="X1951" i="15"/>
  <c r="X1952" i="15"/>
  <c r="X1953" i="15"/>
  <c r="X1954" i="15"/>
  <c r="X1955" i="15"/>
  <c r="X1956" i="15"/>
  <c r="X1957" i="15"/>
  <c r="X1958" i="15"/>
  <c r="X1959" i="15"/>
  <c r="X1960" i="15"/>
  <c r="X1961" i="15"/>
  <c r="X1962" i="15"/>
  <c r="X1963" i="15"/>
  <c r="X1964" i="15"/>
  <c r="X1965" i="15"/>
  <c r="X1966" i="15"/>
  <c r="X1967" i="15"/>
  <c r="X1968" i="15"/>
  <c r="X1969" i="15"/>
  <c r="X1970" i="15"/>
  <c r="X1971" i="15"/>
  <c r="X1972" i="15"/>
  <c r="X1973" i="15"/>
  <c r="X1974" i="15"/>
  <c r="X1975" i="15"/>
  <c r="X1976" i="15"/>
  <c r="X1977" i="15"/>
  <c r="X1978" i="15"/>
  <c r="X1979" i="15"/>
  <c r="X1980" i="15"/>
  <c r="X1981" i="15"/>
  <c r="X1982" i="15"/>
  <c r="X1983" i="15"/>
  <c r="X1984" i="15"/>
  <c r="X1985" i="15"/>
  <c r="X1986" i="15"/>
  <c r="X1987" i="15"/>
  <c r="X1988" i="15"/>
  <c r="X1989" i="15"/>
  <c r="X1990" i="15"/>
  <c r="X1991" i="15"/>
  <c r="X1992" i="15"/>
  <c r="X1993" i="15"/>
  <c r="X1994" i="15"/>
  <c r="X1995" i="15"/>
  <c r="X1996" i="15"/>
  <c r="X1997" i="15"/>
  <c r="X1998" i="15"/>
  <c r="X1999" i="15"/>
  <c r="X2000" i="15"/>
  <c r="X2001" i="15"/>
  <c r="X2002" i="15"/>
  <c r="X2003" i="15"/>
  <c r="X2004" i="15"/>
  <c r="X2005" i="15"/>
  <c r="X2006" i="15"/>
  <c r="X2007" i="15"/>
  <c r="X2008" i="15"/>
  <c r="X2009" i="15"/>
  <c r="X2010" i="15"/>
  <c r="X2011" i="15"/>
  <c r="X2012" i="15"/>
  <c r="X2013" i="15"/>
  <c r="X2014" i="15"/>
  <c r="X2015" i="15"/>
  <c r="X2016" i="15"/>
  <c r="X2017" i="15"/>
  <c r="X2018" i="15"/>
  <c r="X2019" i="15"/>
  <c r="X2020" i="15"/>
  <c r="X2021" i="15"/>
  <c r="X2022" i="15"/>
  <c r="X2023" i="15"/>
  <c r="X2024" i="15"/>
  <c r="X2025" i="15"/>
  <c r="X2026" i="15"/>
  <c r="X2027" i="15"/>
  <c r="X2028" i="15"/>
  <c r="X2029" i="15"/>
  <c r="X2030" i="15"/>
  <c r="X2031" i="15"/>
  <c r="X2032" i="15"/>
  <c r="X2033" i="15"/>
  <c r="X2034" i="15"/>
  <c r="X2035" i="15"/>
  <c r="X2036" i="15"/>
  <c r="X2037" i="15"/>
  <c r="X2038" i="15"/>
  <c r="X2039" i="15"/>
  <c r="X2040" i="15"/>
  <c r="X2041" i="15"/>
  <c r="X2042" i="15"/>
  <c r="X2043" i="15"/>
  <c r="X2044" i="15"/>
  <c r="X2045" i="15"/>
  <c r="X2046" i="15"/>
  <c r="X2047" i="15"/>
  <c r="X2048" i="15"/>
  <c r="X2049" i="15"/>
  <c r="X2050" i="15"/>
  <c r="X2051" i="15"/>
  <c r="X2052" i="15"/>
  <c r="X2053" i="15"/>
  <c r="X2054" i="15"/>
  <c r="X2055" i="15"/>
  <c r="X2056" i="15"/>
  <c r="X2057" i="15"/>
  <c r="X2058" i="15"/>
  <c r="X2059" i="15"/>
  <c r="X2060" i="15"/>
  <c r="X2061" i="15"/>
  <c r="X2062" i="15"/>
  <c r="X2063" i="15"/>
  <c r="X2064" i="15"/>
  <c r="X2065" i="15"/>
  <c r="X2066" i="15"/>
  <c r="X2067" i="15"/>
  <c r="X2068" i="15"/>
  <c r="X2069" i="15"/>
  <c r="X2070" i="15"/>
  <c r="X2071" i="15"/>
  <c r="X2072" i="15"/>
  <c r="X2073" i="15"/>
  <c r="X2074" i="15"/>
  <c r="X2075" i="15"/>
  <c r="X2076" i="15"/>
  <c r="X2077" i="15"/>
  <c r="X2078" i="15"/>
  <c r="X2079" i="15"/>
  <c r="X2080" i="15"/>
  <c r="X2081" i="15"/>
  <c r="X2082" i="15"/>
  <c r="X2083" i="15"/>
  <c r="X2084" i="15"/>
  <c r="X2085" i="15"/>
  <c r="X2086" i="15"/>
  <c r="X2087" i="15"/>
  <c r="X2088" i="15"/>
  <c r="X2089" i="15"/>
  <c r="X2090" i="15"/>
  <c r="X2091" i="15"/>
  <c r="X2092" i="15"/>
  <c r="X2093" i="15"/>
  <c r="X2094" i="15"/>
  <c r="X2095" i="15"/>
  <c r="X2096" i="15"/>
  <c r="X2097" i="15"/>
  <c r="X2098" i="15"/>
  <c r="X2099" i="15"/>
  <c r="X2100" i="15"/>
  <c r="X2101" i="15"/>
  <c r="X2102" i="15"/>
  <c r="X2103" i="15"/>
  <c r="X2104" i="15"/>
  <c r="X2105" i="15"/>
  <c r="X2106" i="15"/>
  <c r="X2107" i="15"/>
  <c r="X2108" i="15"/>
  <c r="X2109" i="15"/>
  <c r="X2110" i="15"/>
  <c r="X2111" i="15"/>
  <c r="X2112" i="15"/>
  <c r="X2113" i="15"/>
  <c r="X2114" i="15"/>
  <c r="X2115" i="15"/>
  <c r="X2116" i="15"/>
  <c r="X2117" i="15"/>
  <c r="X2118" i="15"/>
  <c r="X2119" i="15"/>
  <c r="X2120" i="15"/>
  <c r="X2121" i="15"/>
  <c r="X2122" i="15"/>
  <c r="X2123" i="15"/>
  <c r="X2124" i="15"/>
  <c r="X2125" i="15"/>
  <c r="X2126" i="15"/>
  <c r="X2127" i="15"/>
  <c r="X2128" i="15"/>
  <c r="X2129" i="15"/>
  <c r="X2130" i="15"/>
  <c r="X2131" i="15"/>
  <c r="X2132" i="15"/>
  <c r="X2133" i="15"/>
  <c r="X2134" i="15"/>
  <c r="X2135" i="15"/>
  <c r="X2136" i="15"/>
  <c r="X2137" i="15"/>
  <c r="X2138" i="15"/>
  <c r="X2139" i="15"/>
  <c r="X2140" i="15"/>
  <c r="X2141" i="15"/>
  <c r="X2142" i="15"/>
  <c r="X2143" i="15"/>
  <c r="X2144" i="15"/>
  <c r="X2145" i="15"/>
  <c r="X2146" i="15"/>
  <c r="X2147" i="15"/>
  <c r="X2148" i="15"/>
  <c r="X2149" i="15"/>
  <c r="X2150" i="15"/>
  <c r="X2151" i="15"/>
  <c r="X2152" i="15"/>
  <c r="X2153" i="15"/>
  <c r="X2154" i="15"/>
  <c r="X2155" i="15"/>
  <c r="X2156" i="15"/>
  <c r="X2157" i="15"/>
  <c r="X2158" i="15"/>
  <c r="X2159" i="15"/>
  <c r="X2160" i="15"/>
  <c r="X2161" i="15"/>
  <c r="X2162" i="15"/>
  <c r="X2163" i="15"/>
  <c r="X2164" i="15"/>
  <c r="X2165" i="15"/>
  <c r="X2166" i="15"/>
  <c r="X2167" i="15"/>
  <c r="X2168" i="15"/>
  <c r="X2169" i="15"/>
  <c r="X2170" i="15"/>
  <c r="X2171" i="15"/>
  <c r="X2172" i="15"/>
  <c r="X2173" i="15"/>
  <c r="X2174" i="15"/>
  <c r="X2175" i="15"/>
  <c r="X2176" i="15"/>
  <c r="X2177" i="15"/>
  <c r="X2178" i="15"/>
  <c r="X2179" i="15"/>
  <c r="X2180" i="15"/>
  <c r="X2181" i="15"/>
  <c r="X2182" i="15"/>
  <c r="X2183" i="15"/>
  <c r="X2184" i="15"/>
  <c r="X2185" i="15"/>
  <c r="X2186" i="15"/>
  <c r="X2187" i="15"/>
  <c r="X2188" i="15"/>
  <c r="X2189" i="15"/>
  <c r="X2190" i="15"/>
  <c r="X2191" i="15"/>
  <c r="X2192" i="15"/>
  <c r="X2193" i="15"/>
  <c r="X2194" i="15"/>
  <c r="X2195" i="15"/>
  <c r="X2196" i="15"/>
  <c r="X2197" i="15"/>
  <c r="X2198" i="15"/>
  <c r="X2199" i="15"/>
  <c r="X2200" i="15"/>
  <c r="X2201" i="15"/>
  <c r="X2202" i="15"/>
  <c r="X2203" i="15"/>
  <c r="X2204" i="15"/>
  <c r="X2205" i="15"/>
  <c r="X2206" i="15"/>
  <c r="X2207" i="15"/>
  <c r="X2208" i="15"/>
  <c r="X2209" i="15"/>
  <c r="X2210" i="15"/>
  <c r="X2211" i="15"/>
  <c r="X2212" i="15"/>
  <c r="X2213" i="15"/>
  <c r="X2214" i="15"/>
  <c r="X2215" i="15"/>
  <c r="X2216" i="15"/>
  <c r="X2217" i="15"/>
  <c r="X2218" i="15"/>
  <c r="X2219" i="15"/>
  <c r="X2220" i="15"/>
  <c r="X2221" i="15"/>
  <c r="X2222" i="15"/>
  <c r="X2223" i="15"/>
  <c r="X2224" i="15"/>
  <c r="X2225" i="15"/>
  <c r="X2226" i="15"/>
  <c r="X2227" i="15"/>
  <c r="X2228" i="15"/>
  <c r="X2229" i="15"/>
  <c r="X2230" i="15"/>
  <c r="X2231" i="15"/>
  <c r="X2232" i="15"/>
  <c r="X2233" i="15"/>
  <c r="X2234" i="15"/>
  <c r="X2235" i="15"/>
  <c r="X2236" i="15"/>
  <c r="X2237" i="15"/>
  <c r="X2238" i="15"/>
  <c r="X2239" i="15"/>
  <c r="X2240" i="15"/>
  <c r="X2241" i="15"/>
  <c r="X2242" i="15"/>
  <c r="X2243" i="15"/>
  <c r="X2244" i="15"/>
  <c r="X2245" i="15"/>
  <c r="X2246" i="15"/>
  <c r="X2247" i="15"/>
  <c r="X2248" i="15"/>
  <c r="X2249" i="15"/>
  <c r="X2250" i="15"/>
  <c r="X2251" i="15"/>
  <c r="X2252" i="15"/>
  <c r="X2253" i="15"/>
  <c r="X2254" i="15"/>
  <c r="X2255" i="15"/>
  <c r="X2256" i="15"/>
  <c r="X2257" i="15"/>
  <c r="X2258" i="15"/>
  <c r="X2259" i="15"/>
  <c r="X2260" i="15"/>
  <c r="X2261" i="15"/>
  <c r="X2262" i="15"/>
  <c r="X2263" i="15"/>
  <c r="X2264" i="15"/>
  <c r="X2265" i="15"/>
  <c r="X2266" i="15"/>
  <c r="X2267" i="15"/>
  <c r="X2268" i="15"/>
  <c r="X2269" i="15"/>
  <c r="X2270" i="15"/>
  <c r="X2271" i="15"/>
  <c r="X2272" i="15"/>
  <c r="X2273" i="15"/>
  <c r="X2274" i="15"/>
  <c r="X2275" i="15"/>
  <c r="X2276" i="15"/>
  <c r="X2277" i="15"/>
  <c r="X2278" i="15"/>
  <c r="X2279" i="15"/>
  <c r="X2280" i="15"/>
  <c r="X2281" i="15"/>
  <c r="X2282" i="15"/>
  <c r="X2283" i="15"/>
  <c r="X2284" i="15"/>
  <c r="X2285" i="15"/>
  <c r="X2286" i="15"/>
  <c r="X2287" i="15"/>
  <c r="X2288" i="15"/>
  <c r="X2289" i="15"/>
  <c r="X2290" i="15"/>
  <c r="X2291" i="15"/>
  <c r="X2292" i="15"/>
  <c r="X2293" i="15"/>
  <c r="X2294" i="15"/>
  <c r="X2295" i="15"/>
  <c r="X2296" i="15"/>
  <c r="X2297" i="15"/>
  <c r="X2298" i="15"/>
  <c r="X2299" i="15"/>
  <c r="X2300" i="15"/>
  <c r="X2301" i="15"/>
  <c r="X2302" i="15"/>
  <c r="X2303" i="15"/>
  <c r="X2304" i="15"/>
  <c r="X2305" i="15"/>
  <c r="X2306" i="15"/>
  <c r="X2307" i="15"/>
  <c r="X2308" i="15"/>
  <c r="X2309" i="15"/>
  <c r="X2310" i="15"/>
  <c r="X2311" i="15"/>
  <c r="X2312" i="15"/>
  <c r="X2313" i="15"/>
  <c r="X2314" i="15"/>
  <c r="X2315" i="15"/>
  <c r="X2316" i="15"/>
  <c r="X2317" i="15"/>
  <c r="X2318" i="15"/>
  <c r="X2319" i="15"/>
  <c r="X2320" i="15"/>
  <c r="X2321" i="15"/>
  <c r="X2322" i="15"/>
  <c r="X2323" i="15"/>
  <c r="X2324" i="15"/>
  <c r="X2325" i="15"/>
  <c r="X2326" i="15"/>
  <c r="X2327" i="15"/>
  <c r="X2328" i="15"/>
  <c r="X2329" i="15"/>
  <c r="X2330" i="15"/>
  <c r="X2331" i="15"/>
  <c r="X2332" i="15"/>
  <c r="X2333" i="15"/>
  <c r="X2334" i="15"/>
  <c r="X2335" i="15"/>
  <c r="X2336" i="15"/>
  <c r="X2337" i="15"/>
  <c r="X2338" i="15"/>
  <c r="X2339" i="15"/>
  <c r="X2340" i="15"/>
  <c r="X2341" i="15"/>
  <c r="X2342" i="15"/>
  <c r="X2343" i="15"/>
  <c r="X2344" i="15"/>
  <c r="X2345" i="15"/>
  <c r="X2346" i="15"/>
  <c r="X2347" i="15"/>
  <c r="X2348" i="15"/>
  <c r="X2349" i="15"/>
  <c r="X2350" i="15"/>
  <c r="X2351" i="15"/>
  <c r="X2352" i="15"/>
  <c r="X2353" i="15"/>
  <c r="X2354" i="15"/>
  <c r="X2355" i="15"/>
  <c r="X2356" i="15"/>
  <c r="X2357" i="15"/>
  <c r="X2358" i="15"/>
  <c r="X2359" i="15"/>
  <c r="X2360" i="15"/>
  <c r="X2361" i="15"/>
  <c r="X2362" i="15"/>
  <c r="X2363" i="15"/>
  <c r="X2364" i="15"/>
  <c r="X2365" i="15"/>
  <c r="X2366" i="15"/>
  <c r="X2367" i="15"/>
  <c r="X2368" i="15"/>
  <c r="X2369" i="15"/>
  <c r="X2370" i="15"/>
  <c r="X2371" i="15"/>
  <c r="X2372" i="15"/>
  <c r="X2373" i="15"/>
  <c r="X2374" i="15"/>
  <c r="X2375" i="15"/>
  <c r="X2376" i="15"/>
  <c r="X2377" i="15"/>
  <c r="X2378" i="15"/>
  <c r="X2379" i="15"/>
  <c r="X2380" i="15"/>
  <c r="X2381" i="15"/>
  <c r="X2382" i="15"/>
  <c r="X2383" i="15"/>
  <c r="X2384" i="15"/>
  <c r="X2385" i="15"/>
  <c r="X2386" i="15"/>
  <c r="X2387" i="15"/>
  <c r="X2388" i="15"/>
  <c r="X2389" i="15"/>
  <c r="X2390" i="15"/>
  <c r="X2391" i="15"/>
  <c r="X2392" i="15"/>
  <c r="X2393" i="15"/>
  <c r="X2394" i="15"/>
  <c r="X2395" i="15"/>
  <c r="X2396" i="15"/>
  <c r="X2397" i="15"/>
  <c r="X2398" i="15"/>
  <c r="X2399" i="15"/>
  <c r="X2400" i="15"/>
  <c r="X2401" i="15"/>
  <c r="X2402" i="15"/>
  <c r="X2403" i="15"/>
  <c r="X2404" i="15"/>
  <c r="X2405" i="15"/>
  <c r="X2406" i="15"/>
  <c r="X2407" i="15"/>
  <c r="X2408" i="15"/>
  <c r="X2409" i="15"/>
  <c r="X2410" i="15"/>
  <c r="X2411" i="15"/>
  <c r="X2412" i="15"/>
  <c r="X2413" i="15"/>
  <c r="X2414" i="15"/>
  <c r="X2415" i="15"/>
  <c r="X2416" i="15"/>
  <c r="X2417" i="15"/>
  <c r="X2418" i="15"/>
  <c r="X2419" i="15"/>
  <c r="X2420" i="15"/>
  <c r="X2421" i="15"/>
  <c r="X2422" i="15"/>
  <c r="X2423" i="15"/>
  <c r="X2424" i="15"/>
  <c r="X2425" i="15"/>
  <c r="X2426" i="15"/>
  <c r="X2427" i="15"/>
  <c r="X2428" i="15"/>
  <c r="X2429" i="15"/>
  <c r="X2430" i="15"/>
  <c r="X2431" i="15"/>
  <c r="X2432" i="15"/>
  <c r="X2433" i="15"/>
  <c r="X2434" i="15"/>
  <c r="X2435" i="15"/>
  <c r="X2436" i="15"/>
  <c r="X2437" i="15"/>
  <c r="X2438" i="15"/>
  <c r="X2439" i="15"/>
  <c r="X2440" i="15"/>
  <c r="X2441" i="15"/>
  <c r="X2442" i="15"/>
  <c r="X2443" i="15"/>
  <c r="X2444" i="15"/>
  <c r="X2445" i="15"/>
  <c r="X2446" i="15"/>
  <c r="X2447" i="15"/>
  <c r="X2448" i="15"/>
  <c r="X2449" i="15"/>
  <c r="X2450" i="15"/>
  <c r="X2451" i="15"/>
  <c r="X2452" i="15"/>
  <c r="X2453" i="15"/>
  <c r="X2454" i="15"/>
  <c r="X2455" i="15"/>
  <c r="X2456" i="15"/>
  <c r="X2457" i="15"/>
  <c r="X2458" i="15"/>
  <c r="X2459" i="15"/>
  <c r="X2460" i="15"/>
  <c r="X2461" i="15"/>
  <c r="X2462" i="15"/>
  <c r="X2463" i="15"/>
  <c r="X2464" i="15"/>
  <c r="X2465" i="15"/>
  <c r="X2466" i="15"/>
  <c r="X2467" i="15"/>
  <c r="X2468" i="15"/>
  <c r="X2469" i="15"/>
  <c r="X2470" i="15"/>
  <c r="X2471" i="15"/>
  <c r="X2472" i="15"/>
  <c r="X2473" i="15"/>
  <c r="X2474" i="15"/>
  <c r="X2475" i="15"/>
  <c r="X2476" i="15"/>
  <c r="X2477" i="15"/>
  <c r="X2478" i="15"/>
  <c r="X2479" i="15"/>
  <c r="X2480" i="15"/>
  <c r="X2481" i="15"/>
  <c r="X2482" i="15"/>
  <c r="X2483" i="15"/>
  <c r="X2484" i="15"/>
  <c r="X2485" i="15"/>
  <c r="X2486" i="15"/>
  <c r="X2487" i="15"/>
  <c r="X2488" i="15"/>
  <c r="X2489" i="15"/>
  <c r="X2490" i="15"/>
  <c r="X2491" i="15"/>
  <c r="X2492" i="15"/>
  <c r="X2493" i="15"/>
  <c r="X2494" i="15"/>
  <c r="X2495" i="15"/>
  <c r="X2496" i="15"/>
  <c r="X2497" i="15"/>
  <c r="X2498" i="15"/>
  <c r="X2499" i="15"/>
  <c r="X2500" i="15"/>
  <c r="X2501" i="15"/>
  <c r="X2502" i="15"/>
  <c r="X2503" i="15"/>
  <c r="X2504" i="15"/>
  <c r="X2505" i="15"/>
  <c r="X2506" i="15"/>
  <c r="X2507" i="15"/>
  <c r="X2508" i="15"/>
  <c r="X2509" i="15"/>
  <c r="X2510" i="15"/>
  <c r="X2511" i="15"/>
  <c r="X2512" i="15"/>
  <c r="X2513" i="15"/>
  <c r="X2514" i="15"/>
  <c r="X2515" i="15"/>
  <c r="X2516" i="15"/>
  <c r="X2517" i="15"/>
  <c r="X2518" i="15"/>
  <c r="X2519" i="15"/>
  <c r="X2520" i="15"/>
  <c r="X2521" i="15"/>
  <c r="X2522" i="15"/>
  <c r="X2523" i="15"/>
  <c r="X2524" i="15"/>
  <c r="X2525" i="15"/>
  <c r="X2526" i="15"/>
  <c r="X2527" i="15"/>
  <c r="X2528" i="15"/>
  <c r="X2529" i="15"/>
  <c r="X2530" i="15"/>
  <c r="X2531" i="15"/>
  <c r="X2532" i="15"/>
  <c r="X2533" i="15"/>
  <c r="X2534" i="15"/>
  <c r="X2535" i="15"/>
  <c r="X2536" i="15"/>
  <c r="X2537" i="15"/>
  <c r="X2538" i="15"/>
  <c r="X2539" i="15"/>
  <c r="X2540" i="15"/>
  <c r="X2541" i="15"/>
  <c r="X2542" i="15"/>
  <c r="X2543" i="15"/>
  <c r="X2544" i="15"/>
  <c r="X2545" i="15"/>
  <c r="X2546" i="15"/>
  <c r="X2547" i="15"/>
  <c r="X2548" i="15"/>
  <c r="X2549" i="15"/>
  <c r="X2550" i="15"/>
  <c r="X2551" i="15"/>
  <c r="X2552" i="15"/>
  <c r="X2553" i="15"/>
  <c r="X2554" i="15"/>
  <c r="X2555" i="15"/>
  <c r="X2556" i="15"/>
  <c r="X2557" i="15"/>
  <c r="X2558" i="15"/>
  <c r="X2559" i="15"/>
  <c r="X2560" i="15"/>
  <c r="X2561" i="15"/>
  <c r="X2562" i="15"/>
  <c r="X2563" i="15"/>
  <c r="X2564" i="15"/>
  <c r="X2565" i="15"/>
  <c r="X2566" i="15"/>
  <c r="X2567" i="15"/>
  <c r="X2568" i="15"/>
  <c r="X2569" i="15"/>
  <c r="X2570" i="15"/>
  <c r="X2571" i="15"/>
  <c r="X2572" i="15"/>
  <c r="X2573" i="15"/>
  <c r="X2574" i="15"/>
  <c r="X2575" i="15"/>
  <c r="X2576" i="15"/>
  <c r="X2577" i="15"/>
  <c r="X2578" i="15"/>
  <c r="X2579" i="15"/>
  <c r="X2580" i="15"/>
  <c r="X2581" i="15"/>
  <c r="X2582" i="15"/>
  <c r="X2583" i="15"/>
  <c r="X2584" i="15"/>
  <c r="X2585" i="15"/>
  <c r="X2586" i="15"/>
  <c r="X2587" i="15"/>
  <c r="X2588" i="15"/>
  <c r="X2589" i="15"/>
  <c r="X2590" i="15"/>
  <c r="X2591" i="15"/>
  <c r="X2592" i="15"/>
  <c r="X2593" i="15"/>
  <c r="X2594" i="15"/>
  <c r="X2595" i="15"/>
  <c r="X2596" i="15"/>
  <c r="X2597" i="15"/>
  <c r="X2598" i="15"/>
  <c r="X2599" i="15"/>
  <c r="X2600" i="15"/>
  <c r="X2601" i="15"/>
  <c r="X2602" i="15"/>
  <c r="X2603" i="15"/>
  <c r="X2604" i="15"/>
  <c r="X2605" i="15"/>
  <c r="X2606" i="15"/>
  <c r="X2607" i="15"/>
  <c r="X2608" i="15"/>
  <c r="X2609" i="15"/>
  <c r="X2610" i="15"/>
  <c r="X2611" i="15"/>
  <c r="X2612" i="15"/>
  <c r="X2613" i="15"/>
  <c r="X2614" i="15"/>
  <c r="X2615" i="15"/>
  <c r="X2616" i="15"/>
  <c r="X2617" i="15"/>
  <c r="X2618" i="15"/>
  <c r="X2619" i="15"/>
  <c r="X2620" i="15"/>
  <c r="X2621" i="15"/>
  <c r="X2622" i="15"/>
  <c r="X2623" i="15"/>
  <c r="X2624" i="15"/>
  <c r="X2625" i="15"/>
  <c r="X2626" i="15"/>
  <c r="X2627" i="15"/>
  <c r="X2628" i="15"/>
  <c r="X2629" i="15"/>
  <c r="X2630" i="15"/>
  <c r="X2631" i="15"/>
  <c r="X2632" i="15"/>
  <c r="X2633" i="15"/>
  <c r="X2634" i="15"/>
  <c r="X2635" i="15"/>
  <c r="X2636" i="15"/>
  <c r="X2637" i="15"/>
  <c r="X2638" i="15"/>
  <c r="X2639" i="15"/>
  <c r="X2640" i="15"/>
  <c r="X2641" i="15"/>
  <c r="X2642" i="15"/>
  <c r="X2643" i="15"/>
  <c r="X2644" i="15"/>
  <c r="X2645" i="15"/>
  <c r="X2646" i="15"/>
  <c r="X2647" i="15"/>
  <c r="X2648" i="15"/>
  <c r="X2649" i="15"/>
  <c r="X2650" i="15"/>
  <c r="X2651" i="15"/>
  <c r="X2652" i="15"/>
  <c r="X2653" i="15"/>
  <c r="X2654" i="15"/>
  <c r="X2655" i="15"/>
  <c r="X2656" i="15"/>
  <c r="X2657" i="15"/>
  <c r="X2658" i="15"/>
  <c r="X2659" i="15"/>
  <c r="X2660" i="15"/>
  <c r="X2661" i="15"/>
  <c r="X2662" i="15"/>
  <c r="X2663" i="15"/>
  <c r="X2664" i="15"/>
  <c r="X2665" i="15"/>
  <c r="X2666" i="15"/>
  <c r="X2667" i="15"/>
  <c r="X2668" i="15"/>
  <c r="X2669" i="15"/>
  <c r="X2670" i="15"/>
  <c r="X2671" i="15"/>
  <c r="X2672" i="15"/>
  <c r="X2673" i="15"/>
  <c r="X2674" i="15"/>
  <c r="X2675" i="15"/>
  <c r="X2676" i="15"/>
  <c r="X2677" i="15"/>
  <c r="X2678" i="15"/>
  <c r="X2679" i="15"/>
  <c r="X2680" i="15"/>
  <c r="X2681" i="15"/>
  <c r="X2682" i="15"/>
  <c r="X2683" i="15"/>
  <c r="X2684" i="15"/>
  <c r="X2685" i="15"/>
  <c r="X2686" i="15"/>
  <c r="X2687" i="15"/>
  <c r="X2688" i="15"/>
  <c r="X2689" i="15"/>
  <c r="X2690" i="15"/>
  <c r="X2691" i="15"/>
  <c r="X2692" i="15"/>
  <c r="X2693" i="15"/>
  <c r="X2694" i="15"/>
  <c r="X2695" i="15"/>
  <c r="X2696" i="15"/>
  <c r="X2697" i="15"/>
  <c r="X2698" i="15"/>
  <c r="X2699" i="15"/>
  <c r="X2700" i="15"/>
  <c r="X2701" i="15"/>
  <c r="X2702" i="15"/>
  <c r="X2703" i="15"/>
  <c r="X2704" i="15"/>
  <c r="X2705" i="15"/>
  <c r="X2706" i="15"/>
  <c r="X2707" i="15"/>
  <c r="X2708" i="15"/>
  <c r="X2709" i="15"/>
  <c r="X2710" i="15"/>
  <c r="X2711" i="15"/>
  <c r="X2712" i="15"/>
  <c r="X2713" i="15"/>
  <c r="X2714" i="15"/>
  <c r="X2715" i="15"/>
  <c r="X2716" i="15"/>
  <c r="X2717" i="15"/>
  <c r="X2718" i="15"/>
  <c r="X2719" i="15"/>
  <c r="X2720" i="15"/>
  <c r="X2721" i="15"/>
  <c r="X2722" i="15"/>
  <c r="X2723" i="15"/>
  <c r="X2724" i="15"/>
  <c r="X2725" i="15"/>
  <c r="X2726" i="15"/>
  <c r="X2727" i="15"/>
  <c r="X2728" i="15"/>
  <c r="X2729" i="15"/>
  <c r="X2730" i="15"/>
  <c r="X2731" i="15"/>
  <c r="X2732" i="15"/>
  <c r="X2733" i="15"/>
  <c r="X2734" i="15"/>
  <c r="X2735" i="15"/>
  <c r="X2736" i="15"/>
  <c r="X2737" i="15"/>
  <c r="X2738" i="15"/>
  <c r="X2739" i="15"/>
  <c r="X2740" i="15"/>
  <c r="X2741" i="15"/>
  <c r="X2742" i="15"/>
  <c r="X2743" i="15"/>
  <c r="X2744" i="15"/>
  <c r="X2745" i="15"/>
  <c r="X2746" i="15"/>
  <c r="X2747" i="15"/>
  <c r="X2748" i="15"/>
  <c r="X2749" i="15"/>
  <c r="X2750" i="15"/>
  <c r="X2751" i="15"/>
  <c r="X2752" i="15"/>
  <c r="X2753" i="15"/>
  <c r="X2754" i="15"/>
  <c r="X2755" i="15"/>
  <c r="X2756" i="15"/>
  <c r="X2757" i="15"/>
  <c r="X2758" i="15"/>
  <c r="X2759" i="15"/>
  <c r="X2760" i="15"/>
  <c r="X2761" i="15"/>
  <c r="X2762" i="15"/>
  <c r="X2763" i="15"/>
  <c r="X2764" i="15"/>
  <c r="X2765" i="15"/>
  <c r="X2766" i="15"/>
  <c r="X2767" i="15"/>
  <c r="X2768" i="15"/>
  <c r="X2769" i="15"/>
  <c r="X2770" i="15"/>
  <c r="X2771" i="15"/>
  <c r="X2772" i="15"/>
  <c r="X2773" i="15"/>
  <c r="X2774" i="15"/>
  <c r="X2775" i="15"/>
  <c r="X2776" i="15"/>
  <c r="X2777" i="15"/>
  <c r="X2778" i="15"/>
  <c r="X2779" i="15"/>
  <c r="X2780" i="15"/>
  <c r="X2781" i="15"/>
  <c r="X2782" i="15"/>
  <c r="X2783" i="15"/>
  <c r="X2784" i="15"/>
  <c r="X2785" i="15"/>
  <c r="X2786" i="15"/>
  <c r="X2787" i="15"/>
  <c r="X2788" i="15"/>
  <c r="X2789" i="15"/>
  <c r="X2790" i="15"/>
  <c r="X2791" i="15"/>
  <c r="X2792" i="15"/>
  <c r="X2793" i="15"/>
  <c r="X2794" i="15"/>
  <c r="X2795" i="15"/>
  <c r="X2796" i="15"/>
  <c r="X2797" i="15"/>
  <c r="X2798" i="15"/>
  <c r="X2799" i="15"/>
  <c r="X2800" i="15"/>
  <c r="X2801" i="15"/>
  <c r="X2802" i="15"/>
  <c r="X2803" i="15"/>
  <c r="X2804" i="15"/>
  <c r="X2805" i="15"/>
  <c r="X2806" i="15"/>
  <c r="X2807" i="15"/>
  <c r="X2808" i="15"/>
  <c r="X2809" i="15"/>
  <c r="X2810" i="15"/>
  <c r="X2811" i="15"/>
  <c r="X2812" i="15"/>
  <c r="X2813" i="15"/>
  <c r="X2814" i="15"/>
  <c r="X2815" i="15"/>
  <c r="X2816" i="15"/>
  <c r="X2817" i="15"/>
  <c r="X2818" i="15"/>
  <c r="X2819" i="15"/>
  <c r="X2820" i="15"/>
  <c r="X2821" i="15"/>
  <c r="X2822" i="15"/>
  <c r="X2823" i="15"/>
  <c r="X2824" i="15"/>
  <c r="X2825" i="15"/>
  <c r="X2826" i="15"/>
  <c r="X2827" i="15"/>
  <c r="X2828" i="15"/>
  <c r="X2829" i="15"/>
  <c r="X2830" i="15"/>
  <c r="X2831" i="15"/>
  <c r="X2832" i="15"/>
  <c r="X2833" i="15"/>
  <c r="X2834" i="15"/>
  <c r="X2835" i="15"/>
  <c r="X2836" i="15"/>
  <c r="X2837" i="15"/>
  <c r="X2838" i="15"/>
  <c r="X2839" i="15"/>
  <c r="X2840" i="15"/>
  <c r="X2841" i="15"/>
  <c r="X2842" i="15"/>
  <c r="X2843" i="15"/>
  <c r="X2844" i="15"/>
  <c r="X2845" i="15"/>
  <c r="X2846" i="15"/>
  <c r="X2847" i="15"/>
  <c r="X2848" i="15"/>
  <c r="X2849" i="15"/>
  <c r="X2850" i="15"/>
  <c r="X2851" i="15"/>
  <c r="X2852" i="15"/>
  <c r="X2853" i="15"/>
  <c r="X2854" i="15"/>
  <c r="X2855" i="15"/>
  <c r="X2856" i="15"/>
  <c r="X2857" i="15"/>
  <c r="X2858" i="15"/>
  <c r="X2859" i="15"/>
  <c r="X2860" i="15"/>
  <c r="X2861" i="15"/>
  <c r="X2862" i="15"/>
  <c r="X2863" i="15"/>
  <c r="X2864" i="15"/>
  <c r="X2865" i="15"/>
  <c r="X2866" i="15"/>
  <c r="X2867" i="15"/>
  <c r="X2868" i="15"/>
  <c r="X2869" i="15"/>
  <c r="X2870" i="15"/>
  <c r="X2871" i="15"/>
  <c r="X2872" i="15"/>
  <c r="X2873" i="15"/>
  <c r="X2874" i="15"/>
  <c r="X2875" i="15"/>
  <c r="X2876" i="15"/>
  <c r="X2877" i="15"/>
  <c r="X2878" i="15"/>
  <c r="X2879" i="15"/>
  <c r="X2880" i="15"/>
  <c r="X2881" i="15"/>
  <c r="X2882" i="15"/>
  <c r="X2883" i="15"/>
  <c r="X2884" i="15"/>
  <c r="X2885" i="15"/>
  <c r="X2886" i="15"/>
  <c r="X2887" i="15"/>
  <c r="X2888" i="15"/>
  <c r="X2889" i="15"/>
  <c r="X2890" i="15"/>
  <c r="X2891" i="15"/>
  <c r="X2892" i="15"/>
  <c r="X2893" i="15"/>
  <c r="X2894" i="15"/>
  <c r="X2895" i="15"/>
  <c r="X2896" i="15"/>
  <c r="X2897" i="15"/>
  <c r="X2898" i="15"/>
  <c r="X2899" i="15"/>
  <c r="X2900" i="15"/>
  <c r="X2901" i="15"/>
  <c r="X2902" i="15"/>
  <c r="X2903" i="15"/>
  <c r="X2904" i="15"/>
  <c r="X2905" i="15"/>
  <c r="X2906" i="15"/>
  <c r="X2907" i="15"/>
  <c r="X2908" i="15"/>
  <c r="X2909" i="15"/>
  <c r="X2910" i="15"/>
  <c r="X2911" i="15"/>
  <c r="X2912" i="15"/>
  <c r="X2913" i="15"/>
  <c r="X2914" i="15"/>
  <c r="X2915" i="15"/>
  <c r="X2916" i="15"/>
  <c r="X2917" i="15"/>
  <c r="X2918" i="15"/>
  <c r="X2919" i="15"/>
  <c r="X2920" i="15"/>
  <c r="X2921" i="15"/>
  <c r="X2922" i="15"/>
  <c r="X2923" i="15"/>
  <c r="X2924" i="15"/>
  <c r="X2925" i="15"/>
  <c r="X2926" i="15"/>
  <c r="X2927" i="15"/>
  <c r="X2928" i="15"/>
  <c r="X2929" i="15"/>
  <c r="X2930" i="15"/>
  <c r="X2931" i="15"/>
  <c r="X2932" i="15"/>
  <c r="X2933" i="15"/>
  <c r="X2934" i="15"/>
  <c r="X2935" i="15"/>
  <c r="X2936" i="15"/>
  <c r="X2937" i="15"/>
  <c r="X2938" i="15"/>
  <c r="X2939" i="15"/>
  <c r="X2940" i="15"/>
  <c r="X2941" i="15"/>
  <c r="X2942" i="15"/>
  <c r="X2943" i="15"/>
  <c r="X2944" i="15"/>
  <c r="X2945" i="15"/>
  <c r="X2946" i="15"/>
  <c r="X2947" i="15"/>
  <c r="X2948" i="15"/>
  <c r="X2949" i="15"/>
  <c r="X2950" i="15"/>
  <c r="X2951" i="15"/>
  <c r="X2952" i="15"/>
  <c r="X2953" i="15"/>
  <c r="X2954" i="15"/>
  <c r="X2955" i="15"/>
  <c r="X2956" i="15"/>
  <c r="X2957" i="15"/>
  <c r="X2958" i="15"/>
  <c r="X2959" i="15"/>
  <c r="X2960" i="15"/>
  <c r="X2961" i="15"/>
  <c r="X2962" i="15"/>
  <c r="X2963" i="15"/>
  <c r="X2964" i="15"/>
  <c r="X2965" i="15"/>
  <c r="X2966" i="15"/>
  <c r="X2967" i="15"/>
  <c r="X2968" i="15"/>
  <c r="X2969" i="15"/>
  <c r="X2970" i="15"/>
  <c r="X2971" i="15"/>
  <c r="X2972" i="15"/>
  <c r="X2973" i="15"/>
  <c r="X2974" i="15"/>
  <c r="X2975" i="15"/>
  <c r="X2976" i="15"/>
  <c r="X2977" i="15"/>
  <c r="X2978" i="15"/>
  <c r="X2979" i="15"/>
  <c r="X2980" i="15"/>
  <c r="X2981" i="15"/>
  <c r="X2982" i="15"/>
  <c r="X2983" i="15"/>
  <c r="X2984" i="15"/>
  <c r="X2985" i="15"/>
  <c r="X2986" i="15"/>
  <c r="X2987" i="15"/>
  <c r="X2988" i="15"/>
  <c r="X2989" i="15"/>
  <c r="X2990" i="15"/>
  <c r="X2991" i="15"/>
  <c r="X2992" i="15"/>
  <c r="X2993" i="15"/>
  <c r="X2994" i="15"/>
  <c r="X2995" i="15"/>
  <c r="X2996" i="15"/>
  <c r="X2997" i="15"/>
  <c r="X2998" i="15"/>
  <c r="X2999" i="15"/>
  <c r="X3000" i="15"/>
  <c r="X3001" i="15"/>
  <c r="X3002" i="15"/>
  <c r="X3003" i="15"/>
  <c r="X3004" i="15"/>
  <c r="X3005" i="15"/>
  <c r="X3006" i="15"/>
  <c r="X3007" i="15"/>
  <c r="X3008" i="15"/>
  <c r="X3009" i="15"/>
  <c r="X3010" i="15"/>
  <c r="X3011" i="15"/>
  <c r="X3012" i="15"/>
  <c r="X3013" i="15"/>
  <c r="X3014" i="15"/>
  <c r="X3015" i="15"/>
  <c r="X3016" i="15"/>
  <c r="X3017" i="15"/>
  <c r="X3018" i="15"/>
  <c r="X3019" i="15"/>
  <c r="X3020" i="15"/>
  <c r="X3021" i="15"/>
  <c r="X3022" i="15"/>
  <c r="X3023" i="15"/>
  <c r="X3024" i="15"/>
  <c r="X3025" i="15"/>
  <c r="X3026" i="15"/>
  <c r="X3027" i="15"/>
  <c r="X3028" i="15"/>
  <c r="X3029" i="15"/>
  <c r="X3030" i="15"/>
  <c r="X3031" i="15"/>
  <c r="X3032" i="15"/>
  <c r="X3033" i="15"/>
  <c r="X3034" i="15"/>
  <c r="X3035" i="15"/>
  <c r="X3036" i="15"/>
  <c r="X3037" i="15"/>
  <c r="X3038" i="15"/>
  <c r="X3039" i="15"/>
  <c r="X3040" i="15"/>
  <c r="X3041" i="15"/>
  <c r="X3042" i="15"/>
  <c r="X3043" i="15"/>
  <c r="X3044" i="15"/>
  <c r="X3045" i="15"/>
  <c r="X3046" i="15"/>
  <c r="X3047" i="15"/>
  <c r="X3048" i="15"/>
  <c r="X3049" i="15"/>
  <c r="X3050" i="15"/>
  <c r="X3051" i="15"/>
  <c r="X3052" i="15"/>
  <c r="X3053" i="15"/>
  <c r="X3054" i="15"/>
  <c r="X3055" i="15"/>
  <c r="X3056" i="15"/>
  <c r="X3057" i="15"/>
  <c r="X3058" i="15"/>
  <c r="X3059" i="15"/>
  <c r="X3060" i="15"/>
  <c r="X3061" i="15"/>
  <c r="X3062" i="15"/>
  <c r="X3063" i="15"/>
  <c r="X3064" i="15"/>
  <c r="X3065" i="15"/>
  <c r="X3066" i="15"/>
  <c r="X3067" i="15"/>
  <c r="X3068" i="15"/>
  <c r="X3069" i="15"/>
  <c r="X3070" i="15"/>
  <c r="X3071" i="15"/>
  <c r="X3072" i="15"/>
  <c r="X3073" i="15"/>
  <c r="X3074" i="15"/>
  <c r="X3075" i="15"/>
  <c r="X3076" i="15"/>
  <c r="X3077" i="15"/>
  <c r="X3078" i="15"/>
  <c r="X3079" i="15"/>
  <c r="X3080" i="15"/>
  <c r="X3081" i="15"/>
  <c r="X3082" i="15"/>
  <c r="X3083" i="15"/>
  <c r="X3084" i="15"/>
  <c r="X3085" i="15"/>
  <c r="X3086" i="15"/>
  <c r="X3087" i="15"/>
  <c r="X3088" i="15"/>
  <c r="X3089" i="15"/>
  <c r="X3090" i="15"/>
  <c r="X3091" i="15"/>
  <c r="X3092" i="15"/>
  <c r="X3093" i="15"/>
  <c r="X3094" i="15"/>
  <c r="X3095" i="15"/>
  <c r="X3096" i="15"/>
  <c r="X3097" i="15"/>
  <c r="X3098" i="15"/>
  <c r="X3099" i="15"/>
  <c r="X3100" i="15"/>
  <c r="X3101" i="15"/>
  <c r="X3102" i="15"/>
  <c r="X3103" i="15"/>
  <c r="X3104" i="15"/>
  <c r="X3105" i="15"/>
  <c r="X3106" i="15"/>
  <c r="X3107" i="15"/>
  <c r="X3108" i="15"/>
  <c r="X3109" i="15"/>
  <c r="X3110" i="15"/>
  <c r="X3111" i="15"/>
  <c r="X3112" i="15"/>
  <c r="X3113" i="15"/>
  <c r="X3114" i="15"/>
  <c r="X3115" i="15"/>
  <c r="X3116" i="15"/>
  <c r="X3117" i="15"/>
  <c r="X3118" i="15"/>
  <c r="X3119" i="15"/>
  <c r="X3120" i="15"/>
  <c r="X3121" i="15"/>
  <c r="X3122" i="15"/>
  <c r="X3123" i="15"/>
  <c r="X3124" i="15"/>
  <c r="X3125" i="15"/>
  <c r="X3126" i="15"/>
  <c r="X3127" i="15"/>
  <c r="X3128" i="15"/>
  <c r="X3129" i="15"/>
  <c r="X3130" i="15"/>
  <c r="X3131" i="15"/>
  <c r="X3132" i="15"/>
  <c r="X3133" i="15"/>
  <c r="X3134" i="15"/>
  <c r="X3135" i="15"/>
  <c r="X3136" i="15"/>
  <c r="X3137" i="15"/>
  <c r="X3138" i="15"/>
  <c r="X3139" i="15"/>
  <c r="X3140" i="15"/>
  <c r="X3141" i="15"/>
  <c r="X3142" i="15"/>
  <c r="X3143" i="15"/>
  <c r="X3144" i="15"/>
  <c r="X3145" i="15"/>
  <c r="X3146" i="15"/>
  <c r="X3147" i="15"/>
  <c r="X3148" i="15"/>
  <c r="X3149" i="15"/>
  <c r="X3150" i="15"/>
  <c r="X3151" i="15"/>
  <c r="X3152" i="15"/>
  <c r="X3153" i="15"/>
  <c r="X3154" i="15"/>
  <c r="X3155" i="15"/>
  <c r="X3156" i="15"/>
  <c r="X3157" i="15"/>
  <c r="X3158" i="15"/>
  <c r="X3159" i="15"/>
  <c r="X3160" i="15"/>
  <c r="X3161" i="15"/>
  <c r="X3162" i="15"/>
  <c r="X3163" i="15"/>
  <c r="X3164" i="15"/>
  <c r="X3165" i="15"/>
  <c r="X3166" i="15"/>
  <c r="X3167" i="15"/>
  <c r="X3168" i="15"/>
  <c r="X3169" i="15"/>
  <c r="X3170" i="15"/>
  <c r="X3171" i="15"/>
  <c r="X3172" i="15"/>
  <c r="X3173" i="15"/>
  <c r="X3174" i="15"/>
  <c r="X3175" i="15"/>
  <c r="X3176" i="15"/>
  <c r="X3177" i="15"/>
  <c r="X3178" i="15"/>
  <c r="X3179" i="15"/>
  <c r="X3180" i="15"/>
  <c r="X3181" i="15"/>
  <c r="X3182" i="15"/>
  <c r="X3183" i="15"/>
  <c r="X3184" i="15"/>
  <c r="X3185" i="15"/>
  <c r="X3186" i="15"/>
  <c r="X3187" i="15"/>
  <c r="X3188" i="15"/>
  <c r="X3189" i="15"/>
  <c r="X3190" i="15"/>
  <c r="X3191" i="15"/>
  <c r="X3192" i="15"/>
  <c r="X3193" i="15"/>
  <c r="X3194" i="15"/>
  <c r="X3195" i="15"/>
  <c r="X3196" i="15"/>
  <c r="X3197" i="15"/>
  <c r="X3198" i="15"/>
  <c r="X3199" i="15"/>
  <c r="X3200" i="15"/>
  <c r="X3201" i="15"/>
  <c r="X3202" i="15"/>
  <c r="X3203" i="15"/>
  <c r="X3204" i="15"/>
  <c r="X3205" i="15"/>
  <c r="X3206" i="15"/>
  <c r="X3207" i="15"/>
  <c r="X3208" i="15"/>
  <c r="X3209" i="15"/>
  <c r="X3210" i="15"/>
  <c r="X3211" i="15"/>
  <c r="X3212" i="15"/>
  <c r="X3213" i="15"/>
  <c r="X3214" i="15"/>
  <c r="X3215" i="15"/>
  <c r="X3216" i="15"/>
  <c r="X3217" i="15"/>
  <c r="X3218" i="15"/>
  <c r="X3219" i="15"/>
  <c r="X3220" i="15"/>
  <c r="X3221" i="15"/>
  <c r="X3222" i="15"/>
  <c r="X3223" i="15"/>
  <c r="X3224" i="15"/>
  <c r="X3225" i="15"/>
  <c r="X3226" i="15"/>
  <c r="X3227" i="15"/>
  <c r="X3228" i="15"/>
  <c r="X3229" i="15"/>
  <c r="X3230" i="15"/>
  <c r="X3231" i="15"/>
  <c r="X3232" i="15"/>
  <c r="X3233" i="15"/>
  <c r="X3234" i="15"/>
  <c r="X3235" i="15"/>
  <c r="X3236" i="15"/>
  <c r="X3237" i="15"/>
  <c r="X3238" i="15"/>
  <c r="X3239" i="15"/>
  <c r="X3240" i="15"/>
  <c r="X3241" i="15"/>
  <c r="X3242" i="15"/>
  <c r="X3243" i="15"/>
  <c r="X3244" i="15"/>
  <c r="X3245" i="15"/>
  <c r="X3246" i="15"/>
  <c r="X3247" i="15"/>
  <c r="X3248" i="15"/>
  <c r="X3249" i="15"/>
  <c r="X3250" i="15"/>
  <c r="X3251" i="15"/>
  <c r="X3252" i="15"/>
  <c r="X3253" i="15"/>
  <c r="X3254" i="15"/>
  <c r="X3255" i="15"/>
  <c r="X3256" i="15"/>
  <c r="X3257" i="15"/>
  <c r="X3258" i="15"/>
  <c r="X3259" i="15"/>
  <c r="X3260" i="15"/>
  <c r="X3261" i="15"/>
  <c r="X3262" i="15"/>
  <c r="X3263" i="15"/>
  <c r="X3264" i="15"/>
  <c r="X3265" i="15"/>
  <c r="X3266" i="15"/>
  <c r="X3267" i="15"/>
  <c r="X3268" i="15"/>
  <c r="X3269" i="15"/>
  <c r="X3270" i="15"/>
  <c r="X3271" i="15"/>
  <c r="X3272" i="15"/>
  <c r="X3273" i="15"/>
  <c r="X3274" i="15"/>
  <c r="X3275" i="15"/>
  <c r="X3276" i="15"/>
  <c r="X3277" i="15"/>
  <c r="X3278" i="15"/>
  <c r="X3279" i="15"/>
  <c r="X3280" i="15"/>
  <c r="X3281" i="15"/>
  <c r="X3282" i="15"/>
  <c r="X3283" i="15"/>
  <c r="X3284" i="15"/>
  <c r="X3285" i="15"/>
  <c r="X3286" i="15"/>
  <c r="X3287" i="15"/>
  <c r="X3288" i="15"/>
  <c r="X3289" i="15"/>
  <c r="X3290" i="15"/>
  <c r="X3291" i="15"/>
  <c r="X3292" i="15"/>
  <c r="X3293" i="15"/>
  <c r="X3294" i="15"/>
  <c r="X3295" i="15"/>
  <c r="X3296" i="15"/>
  <c r="X3297" i="15"/>
  <c r="X3298" i="15"/>
  <c r="X3299" i="15"/>
  <c r="X3300" i="15"/>
  <c r="X3301" i="15"/>
  <c r="X3302" i="15"/>
  <c r="X3303" i="15"/>
  <c r="X3304" i="15"/>
  <c r="X3305" i="15"/>
  <c r="X3306" i="15"/>
  <c r="X3307" i="15"/>
  <c r="X3308" i="15"/>
  <c r="X3309" i="15"/>
  <c r="X3310" i="15"/>
  <c r="X3311" i="15"/>
  <c r="X3312" i="15"/>
  <c r="X3313" i="15"/>
  <c r="X3314" i="15"/>
  <c r="X3315" i="15"/>
  <c r="X3316" i="15"/>
  <c r="X3317" i="15"/>
  <c r="X3318" i="15"/>
  <c r="X3319" i="15"/>
  <c r="X3320" i="15"/>
  <c r="X3321" i="15"/>
  <c r="X3322" i="15"/>
  <c r="X3323" i="15"/>
  <c r="X3324" i="15"/>
  <c r="X3325" i="15"/>
  <c r="X3326" i="15"/>
  <c r="X3327" i="15"/>
  <c r="X3328" i="15"/>
  <c r="X3329" i="15"/>
  <c r="X3330" i="15"/>
  <c r="X3331" i="15"/>
  <c r="X3332" i="15"/>
  <c r="X3333" i="15"/>
  <c r="X3334" i="15"/>
  <c r="X3335" i="15"/>
  <c r="X3336" i="15"/>
  <c r="X3337" i="15"/>
  <c r="X3338" i="15"/>
  <c r="X3339" i="15"/>
  <c r="X3340" i="15"/>
  <c r="X3341" i="15"/>
  <c r="X3342" i="15"/>
  <c r="X3343" i="15"/>
  <c r="X3344" i="15"/>
  <c r="X3345" i="15"/>
  <c r="X3346" i="15"/>
  <c r="X3347" i="15"/>
  <c r="X3348" i="15"/>
  <c r="X3349" i="15"/>
  <c r="X3350" i="15"/>
  <c r="X3351" i="15"/>
  <c r="X3352" i="15"/>
  <c r="X3353" i="15"/>
  <c r="X3354" i="15"/>
  <c r="X3355" i="15"/>
  <c r="X3356" i="15"/>
  <c r="X3357" i="15"/>
  <c r="X3358" i="15"/>
  <c r="X3359" i="15"/>
  <c r="X3360" i="15"/>
  <c r="X3361" i="15"/>
  <c r="X3362" i="15"/>
  <c r="X3363" i="15"/>
  <c r="X3364" i="15"/>
  <c r="X3365" i="15"/>
  <c r="X3366" i="15"/>
  <c r="X3367" i="15"/>
  <c r="X3368" i="15"/>
  <c r="X3369" i="15"/>
  <c r="X3370" i="15"/>
  <c r="X3371" i="15"/>
  <c r="X3372" i="15"/>
  <c r="X3373" i="15"/>
  <c r="X3374" i="15"/>
  <c r="X3375" i="15"/>
  <c r="X3376" i="15"/>
  <c r="X3377" i="15"/>
  <c r="X3378" i="15"/>
  <c r="X3379" i="15"/>
  <c r="X3380" i="15"/>
  <c r="X3381" i="15"/>
  <c r="X3382" i="15"/>
  <c r="X3383" i="15"/>
  <c r="X3384" i="15"/>
  <c r="X3385" i="15"/>
  <c r="X3386" i="15"/>
  <c r="X3387" i="15"/>
  <c r="X3388" i="15"/>
  <c r="X3389" i="15"/>
  <c r="X3390" i="15"/>
  <c r="X3391" i="15"/>
  <c r="X3392" i="15"/>
  <c r="X3393" i="15"/>
  <c r="X3394" i="15"/>
  <c r="X3395" i="15"/>
  <c r="X3396" i="15"/>
  <c r="X3397" i="15"/>
  <c r="X3398" i="15"/>
  <c r="X3399" i="15"/>
  <c r="X3400" i="15"/>
  <c r="X3401" i="15"/>
  <c r="X3402" i="15"/>
  <c r="X3403" i="15"/>
  <c r="X3404" i="15"/>
  <c r="X3405" i="15"/>
  <c r="X3406" i="15"/>
  <c r="X3407" i="15"/>
  <c r="X3408" i="15"/>
  <c r="X3409" i="15"/>
  <c r="X3410" i="15"/>
  <c r="X3411" i="15"/>
  <c r="X3412" i="15"/>
  <c r="X3413" i="15"/>
  <c r="X3414" i="15"/>
  <c r="X3415" i="15"/>
  <c r="X3416" i="15"/>
  <c r="X3417" i="15"/>
  <c r="X3418" i="15"/>
  <c r="X3419" i="15"/>
  <c r="X3420" i="15"/>
  <c r="X3421" i="15"/>
  <c r="X3422" i="15"/>
  <c r="X3423" i="15"/>
  <c r="X3424" i="15"/>
  <c r="X3425" i="15"/>
  <c r="X3426" i="15"/>
  <c r="X3427" i="15"/>
  <c r="X3428" i="15"/>
  <c r="X3429" i="15"/>
  <c r="X3430" i="15"/>
  <c r="X3431" i="15"/>
  <c r="X3432" i="15"/>
  <c r="X3433" i="15"/>
  <c r="X3434" i="15"/>
  <c r="X3435" i="15"/>
  <c r="X3436" i="15"/>
  <c r="X3437" i="15"/>
  <c r="X3438" i="15"/>
  <c r="X3439" i="15"/>
  <c r="X3440" i="15"/>
  <c r="X3441" i="15"/>
  <c r="X3442" i="15"/>
  <c r="X3443" i="15"/>
  <c r="X3444" i="15"/>
  <c r="X3445" i="15"/>
  <c r="X3446" i="15"/>
  <c r="X3447" i="15"/>
  <c r="X3448" i="15"/>
  <c r="X3449" i="15"/>
  <c r="X3450" i="15"/>
  <c r="X3451" i="15"/>
  <c r="X3452" i="15"/>
  <c r="X3453" i="15"/>
  <c r="X3454" i="15"/>
  <c r="X3455" i="15"/>
  <c r="X3456" i="15"/>
  <c r="X3457" i="15"/>
  <c r="X3458" i="15"/>
  <c r="X3459" i="15"/>
  <c r="X3460" i="15"/>
  <c r="X3461" i="15"/>
  <c r="X3462" i="15"/>
  <c r="X3463" i="15"/>
  <c r="X3464" i="15"/>
  <c r="X3465" i="15"/>
  <c r="X3466" i="15"/>
  <c r="X3467" i="15"/>
  <c r="X3468" i="15"/>
  <c r="X3469" i="15"/>
  <c r="X3470" i="15"/>
  <c r="X3471" i="15"/>
  <c r="X3472" i="15"/>
  <c r="X3473" i="15"/>
  <c r="X3474" i="15"/>
  <c r="X3475" i="15"/>
  <c r="X3476" i="15"/>
  <c r="X3477" i="15"/>
  <c r="X3478" i="15"/>
  <c r="X3479" i="15"/>
  <c r="X3480" i="15"/>
  <c r="X3481" i="15"/>
  <c r="X3482" i="15"/>
  <c r="X3483" i="15"/>
  <c r="X3484" i="15"/>
  <c r="X3485" i="15"/>
  <c r="X3486" i="15"/>
  <c r="X3487" i="15"/>
  <c r="X3488" i="15"/>
  <c r="X3489" i="15"/>
  <c r="X3490" i="15"/>
  <c r="X3491" i="15"/>
  <c r="X3492" i="15"/>
  <c r="X3493" i="15"/>
  <c r="X3494" i="15"/>
  <c r="X3495" i="15"/>
  <c r="X3496" i="15"/>
  <c r="X3497" i="15"/>
  <c r="X3498" i="15"/>
  <c r="X3499" i="15"/>
  <c r="X3500" i="15"/>
  <c r="X3501" i="15"/>
  <c r="X3502" i="15"/>
  <c r="X3503" i="15"/>
  <c r="X3504" i="15"/>
  <c r="X3505" i="15"/>
  <c r="X3506" i="15"/>
  <c r="X3507" i="15"/>
  <c r="X3508" i="15"/>
  <c r="X3509" i="15"/>
  <c r="X3510" i="15"/>
  <c r="X3511" i="15"/>
  <c r="X3512" i="15"/>
  <c r="X3513" i="15"/>
  <c r="X3514" i="15"/>
  <c r="X3515" i="15"/>
  <c r="X3516" i="15"/>
  <c r="X3517" i="15"/>
  <c r="X3518" i="15"/>
  <c r="X3519" i="15"/>
  <c r="X3520" i="15"/>
  <c r="X3521" i="15"/>
  <c r="X3522" i="15"/>
  <c r="X3523" i="15"/>
  <c r="X3524" i="15"/>
  <c r="X3525" i="15"/>
  <c r="X3526" i="15"/>
  <c r="X3527" i="15"/>
  <c r="X3528" i="15"/>
  <c r="X3529" i="15"/>
  <c r="X3530" i="15"/>
  <c r="X3531" i="15"/>
  <c r="X3532" i="15"/>
  <c r="X3533" i="15"/>
  <c r="X3534" i="15"/>
  <c r="X3535" i="15"/>
  <c r="X3536" i="15"/>
  <c r="X3537" i="15"/>
  <c r="X3538" i="15"/>
  <c r="X3539" i="15"/>
  <c r="X3540" i="15"/>
  <c r="X3541" i="15"/>
  <c r="X3542" i="15"/>
  <c r="X3543" i="15"/>
  <c r="X3544" i="15"/>
  <c r="X3545" i="15"/>
  <c r="X3546" i="15"/>
  <c r="X3547" i="15"/>
  <c r="X3548" i="15"/>
  <c r="X3549" i="15"/>
  <c r="X3550" i="15"/>
  <c r="X3551" i="15"/>
  <c r="X3552" i="15"/>
  <c r="X3553" i="15"/>
  <c r="X3554" i="15"/>
  <c r="X3555" i="15"/>
  <c r="X3556" i="15"/>
  <c r="X3557" i="15"/>
  <c r="X3558" i="15"/>
  <c r="X3559" i="15"/>
  <c r="X3560" i="15"/>
  <c r="X3561" i="15"/>
  <c r="X3562" i="15"/>
  <c r="X3563" i="15"/>
  <c r="X3564" i="15"/>
  <c r="X3565" i="15"/>
  <c r="X3566" i="15"/>
  <c r="X3567" i="15"/>
  <c r="X3568" i="15"/>
  <c r="X3569" i="15"/>
  <c r="X3570" i="15"/>
  <c r="X3571" i="15"/>
  <c r="X3572" i="15"/>
  <c r="X3573" i="15"/>
  <c r="X3574" i="15"/>
  <c r="X3575" i="15"/>
  <c r="X3576" i="15"/>
  <c r="X3577" i="15"/>
  <c r="X3578" i="15"/>
  <c r="X3579" i="15"/>
  <c r="X3580" i="15"/>
  <c r="X3581" i="15"/>
  <c r="X3582" i="15"/>
  <c r="X3583" i="15"/>
  <c r="X3584" i="15"/>
  <c r="X3585" i="15"/>
  <c r="X3586" i="15"/>
  <c r="X3587" i="15"/>
  <c r="X3588" i="15"/>
  <c r="X3589" i="15"/>
  <c r="X3590" i="15"/>
  <c r="X3591" i="15"/>
  <c r="X3592" i="15"/>
  <c r="X3593" i="15"/>
  <c r="X3594" i="15"/>
  <c r="X3595" i="15"/>
  <c r="X3596" i="15"/>
  <c r="X3597" i="15"/>
  <c r="X3598" i="15"/>
  <c r="X3599" i="15"/>
  <c r="X3600" i="15"/>
  <c r="X3601" i="15"/>
  <c r="X3602" i="15"/>
  <c r="X3603" i="15"/>
  <c r="X3604" i="15"/>
  <c r="X3605" i="15"/>
  <c r="X3606" i="15"/>
  <c r="X3607" i="15"/>
  <c r="X3608" i="15"/>
  <c r="X3609" i="15"/>
  <c r="X3610" i="15"/>
  <c r="X3611" i="15"/>
  <c r="X3612" i="15"/>
  <c r="X3613" i="15"/>
  <c r="X3614" i="15"/>
  <c r="X3615" i="15"/>
  <c r="X3616" i="15"/>
  <c r="X3617" i="15"/>
  <c r="X3618" i="15"/>
  <c r="X3619" i="15"/>
  <c r="X3620" i="15"/>
  <c r="X3621" i="15"/>
  <c r="X3622" i="15"/>
  <c r="X3623" i="15"/>
  <c r="X3624" i="15"/>
  <c r="X3625" i="15"/>
  <c r="X3626" i="15"/>
  <c r="X3627" i="15"/>
  <c r="X3628" i="15"/>
  <c r="X3629" i="15"/>
  <c r="X3630" i="15"/>
  <c r="X3631" i="15"/>
  <c r="X3632" i="15"/>
  <c r="X3633" i="15"/>
  <c r="X3634" i="15"/>
  <c r="X3635" i="15"/>
  <c r="X3636" i="15"/>
  <c r="X3637" i="15"/>
  <c r="X3638" i="15"/>
  <c r="X3639" i="15"/>
  <c r="X3640" i="15"/>
  <c r="X3641" i="15"/>
  <c r="X3642" i="15"/>
  <c r="X3643" i="15"/>
  <c r="X3644" i="15"/>
  <c r="X3645" i="15"/>
  <c r="X3646" i="15"/>
  <c r="X3647" i="15"/>
  <c r="X3648" i="15"/>
  <c r="X3649" i="15"/>
  <c r="X3650" i="15"/>
  <c r="X3651" i="15"/>
  <c r="X3652" i="15"/>
  <c r="X3653" i="15"/>
  <c r="X3654" i="15"/>
  <c r="X3655" i="15"/>
  <c r="X3656" i="15"/>
  <c r="X3657" i="15"/>
  <c r="X3658" i="15"/>
  <c r="X3659" i="15"/>
  <c r="X3660" i="15"/>
  <c r="X3661" i="15"/>
  <c r="X3662" i="15"/>
  <c r="X3663" i="15"/>
  <c r="X3664" i="15"/>
  <c r="X3665" i="15"/>
  <c r="X3666" i="15"/>
  <c r="X3667" i="15"/>
  <c r="X3668" i="15"/>
  <c r="X3669" i="15"/>
  <c r="X3670" i="15"/>
  <c r="X3671" i="15"/>
  <c r="X3672" i="15"/>
  <c r="X3673" i="15"/>
  <c r="X3674" i="15"/>
  <c r="X3675" i="15"/>
  <c r="X3676" i="15"/>
  <c r="X3677" i="15"/>
  <c r="X3678" i="15"/>
  <c r="X3679" i="15"/>
  <c r="X3680" i="15"/>
  <c r="X3681" i="15"/>
  <c r="X3682" i="15"/>
  <c r="X3683" i="15"/>
  <c r="X3684" i="15"/>
  <c r="X3685" i="15"/>
  <c r="X3686" i="15"/>
  <c r="X3687" i="15"/>
  <c r="X3688" i="15"/>
  <c r="X3689" i="15"/>
  <c r="X3690" i="15"/>
  <c r="X3691" i="15"/>
  <c r="X3692" i="15"/>
  <c r="X3693" i="15"/>
  <c r="X3694" i="15"/>
  <c r="X3695" i="15"/>
  <c r="X3696" i="15"/>
  <c r="X3697" i="15"/>
  <c r="X3698" i="15"/>
  <c r="X3699" i="15"/>
  <c r="X3700" i="15"/>
  <c r="X3701" i="15"/>
  <c r="X3702" i="15"/>
  <c r="X3703" i="15"/>
  <c r="X3704" i="15"/>
  <c r="X3705" i="15"/>
  <c r="X3706" i="15"/>
  <c r="X3707" i="15"/>
  <c r="X3708" i="15"/>
  <c r="X3709" i="15"/>
  <c r="X3710" i="15"/>
  <c r="X3711" i="15"/>
  <c r="X3712" i="15"/>
  <c r="X3713" i="15"/>
  <c r="X3714" i="15"/>
  <c r="X3715" i="15"/>
  <c r="X3716" i="15"/>
  <c r="X3717" i="15"/>
  <c r="X3718" i="15"/>
  <c r="X3719" i="15"/>
  <c r="X3720" i="15"/>
  <c r="X3721" i="15"/>
  <c r="X3722" i="15"/>
  <c r="X3723" i="15"/>
  <c r="X3724" i="15"/>
  <c r="X3725" i="15"/>
  <c r="X3726" i="15"/>
  <c r="X3727" i="15"/>
  <c r="X3728" i="15"/>
  <c r="X3729" i="15"/>
  <c r="X3730" i="15"/>
  <c r="X3731" i="15"/>
  <c r="X3732" i="15"/>
  <c r="X3733" i="15"/>
  <c r="X3734" i="15"/>
  <c r="X3735" i="15"/>
  <c r="X3736" i="15"/>
  <c r="X3737" i="15"/>
  <c r="X3738" i="15"/>
  <c r="X3739" i="15"/>
  <c r="X3740" i="15"/>
  <c r="X3741" i="15"/>
  <c r="X3742" i="15"/>
  <c r="X3743" i="15"/>
  <c r="X3744" i="15"/>
  <c r="X3745" i="15"/>
  <c r="X3746" i="15"/>
  <c r="X3747" i="15"/>
  <c r="X3748" i="15"/>
  <c r="X3749" i="15"/>
  <c r="X3750" i="15"/>
  <c r="X3751" i="15"/>
  <c r="X3752" i="15"/>
  <c r="X3753" i="15"/>
  <c r="X3754" i="15"/>
  <c r="X3755" i="15"/>
  <c r="X3756" i="15"/>
  <c r="X3757" i="15"/>
  <c r="X3758" i="15"/>
  <c r="X3759" i="15"/>
  <c r="X3760" i="15"/>
  <c r="X3761" i="15"/>
  <c r="X3762" i="15"/>
  <c r="X3763" i="15"/>
  <c r="X3764" i="15"/>
  <c r="X3765" i="15"/>
  <c r="X3766" i="15"/>
  <c r="X3767" i="15"/>
  <c r="X3768" i="15"/>
  <c r="X3769" i="15"/>
  <c r="X3770" i="15"/>
  <c r="X3771" i="15"/>
  <c r="X3772" i="15"/>
  <c r="X3773" i="15"/>
  <c r="X3774" i="15"/>
  <c r="X3775" i="15"/>
  <c r="X3776" i="15"/>
  <c r="X3777" i="15"/>
  <c r="X3778" i="15"/>
  <c r="X3779" i="15"/>
  <c r="X3780" i="15"/>
  <c r="X3781" i="15"/>
  <c r="X3782" i="15"/>
  <c r="X3783" i="15"/>
  <c r="X3784" i="15"/>
  <c r="X3785" i="15"/>
  <c r="X3786" i="15"/>
  <c r="X3787" i="15"/>
  <c r="X3788" i="15"/>
  <c r="X3789" i="15"/>
  <c r="X3790" i="15"/>
  <c r="X3791" i="15"/>
  <c r="X3792" i="15"/>
  <c r="X3793" i="15"/>
  <c r="X3794" i="15"/>
  <c r="X3795" i="15"/>
  <c r="X3796" i="15"/>
  <c r="X3797" i="15"/>
  <c r="X3798" i="15"/>
  <c r="X3799" i="15"/>
  <c r="X3800" i="15"/>
  <c r="X3801" i="15"/>
  <c r="X3802" i="15"/>
  <c r="X3803" i="15"/>
  <c r="X3804" i="15"/>
  <c r="X3805" i="15"/>
  <c r="X3806" i="15"/>
  <c r="X3807" i="15"/>
  <c r="X3808" i="15"/>
  <c r="X3809" i="15"/>
  <c r="X3810" i="15"/>
  <c r="X3811" i="15"/>
  <c r="X3812" i="15"/>
  <c r="X3813" i="15"/>
  <c r="X3814" i="15"/>
  <c r="X3815" i="15"/>
  <c r="X3816" i="15"/>
  <c r="X3817" i="15"/>
  <c r="X3818" i="15"/>
  <c r="X3819" i="15"/>
  <c r="X3820" i="15"/>
  <c r="X3821" i="15"/>
  <c r="X3822" i="15"/>
  <c r="X3823" i="15"/>
  <c r="X3824" i="15"/>
  <c r="X3825" i="15"/>
  <c r="X3826" i="15"/>
  <c r="X3827" i="15"/>
  <c r="X3828" i="15"/>
  <c r="X3829" i="15"/>
  <c r="X3830" i="15"/>
  <c r="X3831" i="15"/>
  <c r="X3832" i="15"/>
  <c r="X3833" i="15"/>
  <c r="X3834" i="15"/>
  <c r="X3835" i="15"/>
  <c r="X3836" i="15"/>
  <c r="X3837" i="15"/>
  <c r="X3838" i="15"/>
  <c r="X3839" i="15"/>
  <c r="X3840" i="15"/>
  <c r="X3841" i="15"/>
  <c r="X3842" i="15"/>
  <c r="X3843" i="15"/>
  <c r="X3844" i="15"/>
  <c r="X3845" i="15"/>
  <c r="X3846" i="15"/>
  <c r="X3847" i="15"/>
  <c r="X3848" i="15"/>
  <c r="X3849" i="15"/>
  <c r="X3850" i="15"/>
  <c r="X3851" i="15"/>
  <c r="X3852" i="15"/>
  <c r="X3853" i="15"/>
  <c r="X3854" i="15"/>
  <c r="X3855" i="15"/>
  <c r="X3856" i="15"/>
  <c r="X3857" i="15"/>
  <c r="X3858" i="15"/>
  <c r="X3859" i="15"/>
  <c r="X3860" i="15"/>
  <c r="X3861" i="15"/>
  <c r="X3862" i="15"/>
  <c r="X3863" i="15"/>
  <c r="X3864" i="15"/>
  <c r="X3865" i="15"/>
  <c r="X3866" i="15"/>
  <c r="X3867" i="15"/>
  <c r="X3868" i="15"/>
  <c r="X3869" i="15"/>
  <c r="X3870" i="15"/>
  <c r="X3871" i="15"/>
  <c r="X3872" i="15"/>
  <c r="X3873" i="15"/>
  <c r="X3874" i="15"/>
  <c r="X3875" i="15"/>
  <c r="X3876" i="15"/>
  <c r="X3877" i="15"/>
  <c r="X3878" i="15"/>
  <c r="X3879" i="15"/>
  <c r="X3880" i="15"/>
  <c r="X3881" i="15"/>
  <c r="X3882" i="15"/>
  <c r="X3883" i="15"/>
  <c r="X3884" i="15"/>
  <c r="X3885" i="15"/>
  <c r="X3886" i="15"/>
  <c r="X3887" i="15"/>
  <c r="X3888" i="15"/>
  <c r="X3889" i="15"/>
  <c r="X3890" i="15"/>
  <c r="X3891" i="15"/>
  <c r="X3892" i="15"/>
  <c r="X3893" i="15"/>
  <c r="X3894" i="15"/>
  <c r="X3895" i="15"/>
  <c r="X3896" i="15"/>
  <c r="X3897" i="15"/>
  <c r="X3898" i="15"/>
  <c r="X3899" i="15"/>
  <c r="X3900" i="15"/>
  <c r="X3901" i="15"/>
  <c r="X3902" i="15"/>
  <c r="X3903" i="15"/>
  <c r="X3904" i="15"/>
  <c r="X3905" i="15"/>
  <c r="X3906" i="15"/>
  <c r="X3907" i="15"/>
  <c r="X3908" i="15"/>
  <c r="X3909" i="15"/>
  <c r="X3910" i="15"/>
  <c r="X3911" i="15"/>
  <c r="X3912" i="15"/>
  <c r="X3913" i="15"/>
  <c r="X3914" i="15"/>
  <c r="X3915" i="15"/>
  <c r="X3916" i="15"/>
  <c r="X3917" i="15"/>
  <c r="X3918" i="15"/>
  <c r="X3919" i="15"/>
  <c r="X3920" i="15"/>
  <c r="X3921" i="15"/>
  <c r="X3922" i="15"/>
  <c r="X3923" i="15"/>
  <c r="X3924" i="15"/>
  <c r="X3925" i="15"/>
  <c r="X3926" i="15"/>
  <c r="X3927" i="15"/>
  <c r="X3928" i="15"/>
  <c r="X3929" i="15"/>
  <c r="X3930" i="15"/>
  <c r="X3931" i="15"/>
  <c r="X3932" i="15"/>
  <c r="X3933" i="15"/>
  <c r="X3934" i="15"/>
  <c r="X3935" i="15"/>
  <c r="X3936" i="15"/>
  <c r="X3937" i="15"/>
  <c r="X3938" i="15"/>
  <c r="X3939" i="15"/>
  <c r="X3940" i="15"/>
  <c r="X3941" i="15"/>
  <c r="X3942" i="15"/>
  <c r="X3943" i="15"/>
  <c r="X3944" i="15"/>
  <c r="X3945" i="15"/>
  <c r="X3946" i="15"/>
  <c r="X3947" i="15"/>
  <c r="X3948" i="15"/>
  <c r="X3949" i="15"/>
  <c r="X3950" i="15"/>
  <c r="X3951" i="15"/>
  <c r="X3952" i="15"/>
  <c r="X3953" i="15"/>
  <c r="X3954" i="15"/>
  <c r="X3955" i="15"/>
  <c r="X3956" i="15"/>
  <c r="X3957" i="15"/>
  <c r="X3958" i="15"/>
  <c r="X3959" i="15"/>
  <c r="X3960" i="15"/>
  <c r="X3961" i="15"/>
  <c r="X3962" i="15"/>
  <c r="X3963" i="15"/>
  <c r="X3964" i="15"/>
  <c r="X3965" i="15"/>
  <c r="X3966" i="15"/>
  <c r="X3967" i="15"/>
  <c r="X3968" i="15"/>
  <c r="X3969" i="15"/>
  <c r="X3970" i="15"/>
  <c r="X3971" i="15"/>
  <c r="X3972" i="15"/>
  <c r="X3973" i="15"/>
  <c r="X3974" i="15"/>
  <c r="X3975" i="15"/>
  <c r="X3976" i="15"/>
  <c r="X3977" i="15"/>
  <c r="X3978" i="15"/>
  <c r="X3979" i="15"/>
  <c r="X3980" i="15"/>
  <c r="X3981" i="15"/>
  <c r="X3982" i="15"/>
  <c r="X3983" i="15"/>
  <c r="X3984" i="15"/>
  <c r="X3985" i="15"/>
  <c r="X3986" i="15"/>
  <c r="X3987" i="15"/>
  <c r="X3988" i="15"/>
  <c r="X3989" i="15"/>
  <c r="X3990" i="15"/>
  <c r="X3991" i="15"/>
  <c r="X3992" i="15"/>
  <c r="X3993" i="15"/>
  <c r="X3994" i="15"/>
  <c r="X3995" i="15"/>
  <c r="X3996" i="15"/>
  <c r="X3997" i="15"/>
  <c r="X3998" i="15"/>
  <c r="X3999" i="15"/>
  <c r="X4000" i="15"/>
  <c r="X4001" i="15"/>
  <c r="X4002" i="15"/>
  <c r="X4003" i="15"/>
  <c r="X4004" i="15"/>
  <c r="X4005" i="15"/>
  <c r="X4006" i="15"/>
  <c r="X4007" i="15"/>
  <c r="X4008" i="15"/>
  <c r="X4009" i="15"/>
  <c r="X4010" i="15"/>
  <c r="X4011" i="15"/>
  <c r="X4012" i="15"/>
  <c r="X4013" i="15"/>
  <c r="X4014" i="15"/>
  <c r="X4015" i="15"/>
  <c r="X4016" i="15"/>
  <c r="X4017" i="15"/>
  <c r="X4018" i="15"/>
  <c r="X4019" i="15"/>
  <c r="X4020" i="15"/>
  <c r="X4021" i="15"/>
  <c r="X4022" i="15"/>
  <c r="X4023" i="15"/>
  <c r="X4024" i="15"/>
  <c r="X4025" i="15"/>
  <c r="X4026" i="15"/>
  <c r="X4027" i="15"/>
  <c r="X4028" i="15"/>
  <c r="X4029" i="15"/>
  <c r="X4030" i="15"/>
  <c r="X4031" i="15"/>
  <c r="X4032" i="15"/>
  <c r="X4033" i="15"/>
  <c r="X4034" i="15"/>
  <c r="X4035" i="15"/>
  <c r="X4036" i="15"/>
  <c r="X4037" i="15"/>
  <c r="X4038" i="15"/>
  <c r="X4039" i="15"/>
  <c r="X4040" i="15"/>
  <c r="X4041" i="15"/>
  <c r="X4042" i="15"/>
  <c r="X4043" i="15"/>
  <c r="X4044" i="15"/>
  <c r="X4045" i="15"/>
  <c r="X4046" i="15"/>
  <c r="X4047" i="15"/>
  <c r="X4048" i="15"/>
  <c r="X4049" i="15"/>
  <c r="X4050" i="15"/>
  <c r="X4051" i="15"/>
  <c r="X4052" i="15"/>
  <c r="X4053" i="15"/>
  <c r="X4054" i="15"/>
  <c r="X4055" i="15"/>
  <c r="X4056" i="15"/>
  <c r="X4057" i="15"/>
  <c r="X4058" i="15"/>
  <c r="X4059" i="15"/>
  <c r="X4060" i="15"/>
  <c r="X4061" i="15"/>
  <c r="X4062" i="15"/>
  <c r="X4063" i="15"/>
  <c r="X4064" i="15"/>
  <c r="X4065" i="15"/>
  <c r="X4066" i="15"/>
  <c r="X4067" i="15"/>
  <c r="X4068" i="15"/>
  <c r="X4069" i="15"/>
  <c r="X4070" i="15"/>
  <c r="X4071" i="15"/>
  <c r="X4072" i="15"/>
  <c r="X4073" i="15"/>
  <c r="X4074" i="15"/>
  <c r="X4075" i="15"/>
  <c r="X4076" i="15"/>
  <c r="X4077" i="15"/>
  <c r="X4078" i="15"/>
  <c r="X4079" i="15"/>
  <c r="X4080" i="15"/>
  <c r="X4081" i="15"/>
  <c r="X4082" i="15"/>
  <c r="X4083" i="15"/>
  <c r="X4084" i="15"/>
  <c r="X4085" i="15"/>
  <c r="X4086" i="15"/>
  <c r="X4087" i="15"/>
  <c r="X4088" i="15"/>
  <c r="X4089" i="15"/>
  <c r="X4090" i="15"/>
  <c r="X4091" i="15"/>
  <c r="X4092" i="15"/>
  <c r="X4093" i="15"/>
  <c r="X4094" i="15"/>
  <c r="X4095" i="15"/>
  <c r="X4096" i="15"/>
  <c r="X4097" i="15"/>
  <c r="X4098" i="15"/>
  <c r="X4099" i="15"/>
  <c r="X4100" i="15"/>
  <c r="X4101" i="15"/>
  <c r="X4102" i="15"/>
  <c r="X4103" i="15"/>
  <c r="X4104" i="15"/>
  <c r="X4105" i="15"/>
  <c r="X4106" i="15"/>
  <c r="X4107" i="15"/>
  <c r="X4108" i="15"/>
  <c r="X4109" i="15"/>
  <c r="X4110" i="15"/>
  <c r="X4111" i="15"/>
  <c r="X4112" i="15"/>
  <c r="X4113" i="15"/>
  <c r="X4114" i="15"/>
  <c r="X4115" i="15"/>
  <c r="X4116" i="15"/>
  <c r="X4117" i="15"/>
  <c r="X4118" i="15"/>
  <c r="X4119" i="15"/>
  <c r="X4120" i="15"/>
  <c r="X4121" i="15"/>
  <c r="X4122" i="15"/>
  <c r="X4123" i="15"/>
  <c r="X4124" i="15"/>
  <c r="X4125" i="15"/>
  <c r="X4126" i="15"/>
  <c r="X4127" i="15"/>
  <c r="X4128" i="15"/>
  <c r="X4129" i="15"/>
  <c r="X4130" i="15"/>
  <c r="X4131" i="15"/>
  <c r="X4132" i="15"/>
  <c r="X4133" i="15"/>
  <c r="X4134" i="15"/>
  <c r="X4135" i="15"/>
  <c r="X4136" i="15"/>
  <c r="X4137" i="15"/>
  <c r="X4138" i="15"/>
  <c r="X4139" i="15"/>
  <c r="X4140" i="15"/>
  <c r="X4141" i="15"/>
  <c r="X4142" i="15"/>
  <c r="X4143" i="15"/>
  <c r="X4144" i="15"/>
  <c r="X4145" i="15"/>
  <c r="X4146" i="15"/>
  <c r="X4147" i="15"/>
  <c r="X4148" i="15"/>
  <c r="X4149" i="15"/>
  <c r="X4150" i="15"/>
  <c r="X4151" i="15"/>
  <c r="X4152" i="15"/>
  <c r="X4153" i="15"/>
  <c r="X4154" i="15"/>
  <c r="X4155" i="15"/>
  <c r="X4156" i="15"/>
  <c r="X4157" i="15"/>
  <c r="X4158" i="15"/>
  <c r="X4159" i="15"/>
  <c r="X4160" i="15"/>
  <c r="X4161" i="15"/>
  <c r="X4162" i="15"/>
  <c r="X4163" i="15"/>
  <c r="X4164" i="15"/>
  <c r="X4165" i="15"/>
  <c r="X4166" i="15"/>
  <c r="X4167" i="15"/>
  <c r="X4168" i="15"/>
  <c r="X4169" i="15"/>
  <c r="X4170" i="15"/>
  <c r="X4171" i="15"/>
  <c r="X4172" i="15"/>
  <c r="X4173" i="15"/>
  <c r="X4174" i="15"/>
  <c r="X4175" i="15"/>
  <c r="X4176" i="15"/>
  <c r="X4177" i="15"/>
  <c r="X4178" i="15"/>
  <c r="X4179" i="15"/>
  <c r="X4180" i="15"/>
  <c r="X4181" i="15"/>
  <c r="X4182" i="15"/>
  <c r="X4183" i="15"/>
  <c r="X4184" i="15"/>
  <c r="X4185" i="15"/>
  <c r="X4186" i="15"/>
  <c r="X4187" i="15"/>
  <c r="X4188" i="15"/>
  <c r="X4189" i="15"/>
  <c r="X4190" i="15"/>
  <c r="X4191" i="15"/>
  <c r="X4192" i="15"/>
  <c r="X4193" i="15"/>
  <c r="X4194" i="15"/>
  <c r="X4195" i="15"/>
  <c r="X4196" i="15"/>
  <c r="X4197" i="15"/>
  <c r="X4198" i="15"/>
  <c r="X4199" i="15"/>
  <c r="X4200" i="15"/>
  <c r="X4201" i="15"/>
  <c r="X4202" i="15"/>
  <c r="X4203" i="15"/>
  <c r="X4204" i="15"/>
  <c r="X4205" i="15"/>
  <c r="X4206" i="15"/>
  <c r="X4207" i="15"/>
  <c r="X4208" i="15"/>
  <c r="X4209" i="15"/>
  <c r="X4210" i="15"/>
  <c r="X4211" i="15"/>
  <c r="X4212" i="15"/>
  <c r="X4213" i="15"/>
  <c r="X4214" i="15"/>
  <c r="X4215" i="15"/>
  <c r="X4216" i="15"/>
  <c r="X4217" i="15"/>
  <c r="X4218" i="15"/>
  <c r="X4219" i="15"/>
  <c r="X4220" i="15"/>
  <c r="X4221" i="15"/>
  <c r="X4222" i="15"/>
  <c r="X4223" i="15"/>
  <c r="X4224" i="15"/>
  <c r="X4225" i="15"/>
  <c r="X4226" i="15"/>
  <c r="X4227" i="15"/>
  <c r="X4228" i="15"/>
  <c r="X4229" i="15"/>
  <c r="X4230" i="15"/>
  <c r="X4231" i="15"/>
  <c r="X4232" i="15"/>
  <c r="X4233" i="15"/>
  <c r="X4234" i="15"/>
  <c r="X4235" i="15"/>
  <c r="X4236" i="15"/>
  <c r="X4237" i="15"/>
  <c r="X4238" i="15"/>
  <c r="X4239" i="15"/>
  <c r="X4240" i="15"/>
  <c r="X4241" i="15"/>
  <c r="X4242" i="15"/>
  <c r="X4243" i="15"/>
  <c r="X4244" i="15"/>
  <c r="X4245" i="15"/>
  <c r="X4246" i="15"/>
  <c r="X4247" i="15"/>
  <c r="X4248" i="15"/>
  <c r="X4249" i="15"/>
  <c r="X4250" i="15"/>
  <c r="X4251" i="15"/>
  <c r="X4252" i="15"/>
  <c r="X4253" i="15"/>
  <c r="X4254" i="15"/>
  <c r="X4255" i="15"/>
  <c r="X4256" i="15"/>
  <c r="X4257" i="15"/>
  <c r="X4258" i="15"/>
  <c r="X4259" i="15"/>
  <c r="X4260" i="15"/>
  <c r="X4261" i="15"/>
  <c r="X4262" i="15"/>
  <c r="X4263" i="15"/>
  <c r="X4264" i="15"/>
  <c r="X4265" i="15"/>
  <c r="X4266" i="15"/>
  <c r="X4267" i="15"/>
  <c r="X4268" i="15"/>
  <c r="X4269" i="15"/>
  <c r="X4270" i="15"/>
  <c r="X4271" i="15"/>
  <c r="X4272" i="15"/>
  <c r="X4273" i="15"/>
  <c r="X4274" i="15"/>
  <c r="X4275" i="15"/>
  <c r="X4276" i="15"/>
  <c r="X4277" i="15"/>
  <c r="X4278" i="15"/>
  <c r="X4279" i="15"/>
  <c r="X4280" i="15"/>
  <c r="X4281" i="15"/>
  <c r="X4282" i="15"/>
  <c r="X4283" i="15"/>
  <c r="X4284" i="15"/>
  <c r="X4285" i="15"/>
  <c r="X4286" i="15"/>
  <c r="X4287" i="15"/>
  <c r="X4288" i="15"/>
  <c r="X4289" i="15"/>
  <c r="X4290" i="15"/>
  <c r="X4291" i="15"/>
  <c r="X4292" i="15"/>
  <c r="X4293" i="15"/>
  <c r="X4294" i="15"/>
  <c r="X4295" i="15"/>
  <c r="X4296" i="15"/>
  <c r="X4297" i="15"/>
  <c r="X4298" i="15"/>
  <c r="X4299" i="15"/>
  <c r="X4300" i="15"/>
  <c r="X4301" i="15"/>
  <c r="X4302" i="15"/>
  <c r="X4303" i="15"/>
  <c r="X4304" i="15"/>
  <c r="X4305" i="15"/>
  <c r="X4306" i="15"/>
  <c r="X4307" i="15"/>
  <c r="X4308" i="15"/>
  <c r="X4309" i="15"/>
  <c r="X4310" i="15"/>
  <c r="X4311" i="15"/>
  <c r="X4312" i="15"/>
  <c r="X4313" i="15"/>
  <c r="X4314" i="15"/>
  <c r="X4315" i="15"/>
  <c r="X4316" i="15"/>
  <c r="X4317" i="15"/>
  <c r="X4318" i="15"/>
  <c r="X4319" i="15"/>
  <c r="X4320" i="15"/>
  <c r="X4321" i="15"/>
  <c r="X4322" i="15"/>
  <c r="X4323" i="15"/>
  <c r="X4324" i="15"/>
  <c r="X4325" i="15"/>
  <c r="X4326" i="15"/>
  <c r="X4327" i="15"/>
  <c r="X4328" i="15"/>
  <c r="X4329" i="15"/>
  <c r="X4330" i="15"/>
  <c r="X4331" i="15"/>
  <c r="X4332" i="15"/>
  <c r="X4333" i="15"/>
  <c r="X4334" i="15"/>
  <c r="X4335" i="15"/>
  <c r="X4336" i="15"/>
  <c r="X4337" i="15"/>
  <c r="X4338" i="15"/>
  <c r="X4339" i="15"/>
  <c r="X4340" i="15"/>
  <c r="X4341" i="15"/>
  <c r="X4342" i="15"/>
  <c r="X4343" i="15"/>
  <c r="X4344" i="15"/>
  <c r="X4345" i="15"/>
  <c r="X4346" i="15"/>
  <c r="X4347" i="15"/>
  <c r="X4348" i="15"/>
  <c r="X4349" i="15"/>
  <c r="X4350" i="15"/>
  <c r="X4351" i="15"/>
  <c r="X4352" i="15"/>
  <c r="X4353" i="15"/>
  <c r="X4354" i="15"/>
  <c r="X4355" i="15"/>
  <c r="X4356" i="15"/>
  <c r="X4357" i="15"/>
  <c r="X4358" i="15"/>
  <c r="X4359" i="15"/>
  <c r="X4360" i="15"/>
  <c r="X4361" i="15"/>
  <c r="X4362" i="15"/>
  <c r="X4363" i="15"/>
  <c r="X4364" i="15"/>
  <c r="X4365" i="15"/>
  <c r="X4366" i="15"/>
  <c r="X4367" i="15"/>
  <c r="X4368" i="15"/>
  <c r="X4369" i="15"/>
  <c r="X4370" i="15"/>
  <c r="X4371" i="15"/>
  <c r="X4372" i="15"/>
  <c r="X4373" i="15"/>
  <c r="X4374" i="15"/>
  <c r="X4375" i="15"/>
  <c r="X4376" i="15"/>
  <c r="X4377" i="15"/>
  <c r="X4378" i="15"/>
  <c r="X4379" i="15"/>
  <c r="X4380" i="15"/>
  <c r="X4381" i="15"/>
  <c r="X4382" i="15"/>
  <c r="X4383" i="15"/>
  <c r="X4384" i="15"/>
  <c r="X4385" i="15"/>
  <c r="X4386" i="15"/>
  <c r="X4387" i="15"/>
  <c r="X4388" i="15"/>
  <c r="X4389" i="15"/>
  <c r="X4390" i="15"/>
  <c r="X4391" i="15"/>
  <c r="X4392" i="15"/>
  <c r="X4393" i="15"/>
  <c r="X4394" i="15"/>
  <c r="X4395" i="15"/>
  <c r="X4396" i="15"/>
  <c r="X4397" i="15"/>
  <c r="X4398" i="15"/>
  <c r="X4399" i="15"/>
  <c r="X4400" i="15"/>
  <c r="X4401" i="15"/>
  <c r="X4402" i="15"/>
  <c r="X4403" i="15"/>
  <c r="X4404" i="15"/>
  <c r="X4405" i="15"/>
  <c r="X4406" i="15"/>
  <c r="X4407" i="15"/>
  <c r="X4408" i="15"/>
  <c r="X4409" i="15"/>
  <c r="X4410" i="15"/>
  <c r="X4411" i="15"/>
  <c r="X4412" i="15"/>
  <c r="X4413" i="15"/>
  <c r="X4414" i="15"/>
  <c r="X4415" i="15"/>
  <c r="X4416" i="15"/>
  <c r="X4417" i="15"/>
  <c r="X4418" i="15"/>
  <c r="X4419" i="15"/>
  <c r="X4420" i="15"/>
  <c r="X4421" i="15"/>
  <c r="X4422" i="15"/>
  <c r="X4423" i="15"/>
  <c r="X4424" i="15"/>
  <c r="X4425" i="15"/>
  <c r="X4426" i="15"/>
  <c r="X4427" i="15"/>
  <c r="X4428" i="15"/>
  <c r="X4429" i="15"/>
  <c r="X4430" i="15"/>
  <c r="X4431" i="15"/>
  <c r="X4432" i="15"/>
  <c r="X4433" i="15"/>
  <c r="X4434" i="15"/>
  <c r="X4435" i="15"/>
  <c r="X4436" i="15"/>
  <c r="X4437" i="15"/>
  <c r="X4438" i="15"/>
  <c r="X4439" i="15"/>
  <c r="X4440" i="15"/>
  <c r="X4441" i="15"/>
  <c r="X4442" i="15"/>
  <c r="X4443" i="15"/>
  <c r="X4444" i="15"/>
  <c r="X4445" i="15"/>
  <c r="X4446" i="15"/>
  <c r="X4447" i="15"/>
  <c r="X4448" i="15"/>
  <c r="X4449" i="15"/>
  <c r="X4450" i="15"/>
  <c r="X4451" i="15"/>
  <c r="X4452" i="15"/>
  <c r="X4453" i="15"/>
  <c r="X4454" i="15"/>
  <c r="X4455" i="15"/>
  <c r="X4456" i="15"/>
  <c r="X4457" i="15"/>
  <c r="X4458" i="15"/>
  <c r="X4459" i="15"/>
  <c r="X4460" i="15"/>
  <c r="X4461" i="15"/>
  <c r="X4462" i="15"/>
  <c r="X4463" i="15"/>
  <c r="X4464" i="15"/>
  <c r="X4465" i="15"/>
  <c r="X4466" i="15"/>
  <c r="X4467" i="15"/>
  <c r="X4468" i="15"/>
  <c r="X4469" i="15"/>
  <c r="X4470" i="15"/>
  <c r="X4471" i="15"/>
  <c r="X4472" i="15"/>
  <c r="X4473" i="15"/>
  <c r="X4474" i="15"/>
  <c r="X4475" i="15"/>
  <c r="X4476" i="15"/>
  <c r="X4477" i="15"/>
  <c r="X4478" i="15"/>
  <c r="X4479" i="15"/>
  <c r="X4480" i="15"/>
  <c r="X4481" i="15"/>
  <c r="X4482" i="15"/>
  <c r="X4483" i="15"/>
  <c r="X4484" i="15"/>
  <c r="X4485" i="15"/>
  <c r="X4486" i="15"/>
  <c r="X4487" i="15"/>
  <c r="X4488" i="15"/>
  <c r="X4489" i="15"/>
  <c r="X4490" i="15"/>
  <c r="X4491" i="15"/>
  <c r="X4492" i="15"/>
  <c r="X4493" i="15"/>
  <c r="X4494" i="15"/>
  <c r="X4495" i="15"/>
  <c r="X4496" i="15"/>
  <c r="X4497" i="15"/>
  <c r="X4498" i="15"/>
  <c r="X4499" i="15"/>
  <c r="X4500" i="15"/>
  <c r="X4501" i="15"/>
  <c r="X4502" i="15"/>
  <c r="X4503" i="15"/>
  <c r="X4504" i="15"/>
  <c r="X4505" i="15"/>
  <c r="X4506" i="15"/>
  <c r="X4507" i="15"/>
  <c r="X4508" i="15"/>
  <c r="X4509" i="15"/>
  <c r="X4510" i="15"/>
  <c r="X4511" i="15"/>
  <c r="X4512" i="15"/>
  <c r="X4513" i="15"/>
  <c r="X4514" i="15"/>
  <c r="X4515" i="15"/>
  <c r="X4516" i="15"/>
  <c r="X4517" i="15"/>
  <c r="X4518" i="15"/>
  <c r="X4519" i="15"/>
  <c r="X4520" i="15"/>
  <c r="X4521" i="15"/>
  <c r="X4522" i="15"/>
  <c r="X4523" i="15"/>
  <c r="X4524" i="15"/>
  <c r="X4525" i="15"/>
  <c r="X4526" i="15"/>
  <c r="X4527" i="15"/>
  <c r="X4528" i="15"/>
  <c r="X4529" i="15"/>
  <c r="X4530" i="15"/>
  <c r="X4531" i="15"/>
  <c r="X4532" i="15"/>
  <c r="X4533" i="15"/>
  <c r="X4534" i="15"/>
  <c r="X4535" i="15"/>
  <c r="X4536" i="15"/>
  <c r="X4537" i="15"/>
  <c r="X4538" i="15"/>
  <c r="X4539" i="15"/>
  <c r="X4540" i="15"/>
  <c r="X4541" i="15"/>
  <c r="X4542" i="15"/>
  <c r="X4543" i="15"/>
  <c r="X4544" i="15"/>
  <c r="X4545" i="15"/>
  <c r="X4546" i="15"/>
  <c r="X4547" i="15"/>
  <c r="X4548" i="15"/>
  <c r="X4549" i="15"/>
  <c r="X4550" i="15"/>
  <c r="X4551" i="15"/>
  <c r="X4552" i="15"/>
  <c r="X4553" i="15"/>
  <c r="X4554" i="15"/>
  <c r="X4555" i="15"/>
  <c r="X4556" i="15"/>
  <c r="X4557" i="15"/>
  <c r="X4558" i="15"/>
  <c r="X4559" i="15"/>
  <c r="X4560" i="15"/>
  <c r="X4561" i="15"/>
  <c r="X4562" i="15"/>
  <c r="X4563" i="15"/>
  <c r="X4564" i="15"/>
  <c r="X4565" i="15"/>
  <c r="X4566" i="15"/>
  <c r="X4567" i="15"/>
  <c r="X4568" i="15"/>
  <c r="X4569" i="15"/>
  <c r="X4570" i="15"/>
  <c r="X4571" i="15"/>
  <c r="X4572" i="15"/>
  <c r="X4573" i="15"/>
  <c r="X4574" i="15"/>
  <c r="X4575" i="15"/>
  <c r="X4576" i="15"/>
  <c r="X4577" i="15"/>
  <c r="X4578" i="15"/>
  <c r="X4579" i="15"/>
  <c r="X4580" i="15"/>
  <c r="X4581" i="15"/>
  <c r="X4582" i="15"/>
  <c r="X4583" i="15"/>
  <c r="X4584" i="15"/>
  <c r="X4585" i="15"/>
  <c r="X4586" i="15"/>
  <c r="X4587" i="15"/>
  <c r="X4588" i="15"/>
  <c r="X4589" i="15"/>
  <c r="X4590" i="15"/>
  <c r="X4591" i="15"/>
  <c r="X4592" i="15"/>
  <c r="X4593" i="15"/>
  <c r="X4594" i="15"/>
  <c r="X4595" i="15"/>
  <c r="X4596" i="15"/>
  <c r="X4597" i="15"/>
  <c r="X4598" i="15"/>
  <c r="X4599" i="15"/>
  <c r="X4600" i="15"/>
  <c r="X4601" i="15"/>
  <c r="X4602" i="15"/>
  <c r="X4603" i="15"/>
  <c r="X4604" i="15"/>
  <c r="X4605" i="15"/>
  <c r="X4606" i="15"/>
  <c r="X4607" i="15"/>
  <c r="X4608" i="15"/>
  <c r="X4609" i="15"/>
  <c r="X4610" i="15"/>
  <c r="X4611" i="15"/>
  <c r="X4612" i="15"/>
  <c r="X4613" i="15"/>
  <c r="X4614" i="15"/>
  <c r="X4615" i="15"/>
  <c r="X4616" i="15"/>
  <c r="X4617" i="15"/>
  <c r="X4618" i="15"/>
  <c r="X4619" i="15"/>
  <c r="X4620" i="15"/>
  <c r="X4621" i="15"/>
  <c r="X4622" i="15"/>
  <c r="X4623" i="15"/>
  <c r="X4624" i="15"/>
  <c r="X4625" i="15"/>
  <c r="X4626" i="15"/>
  <c r="X4627" i="15"/>
  <c r="X4628" i="15"/>
  <c r="X4629" i="15"/>
  <c r="X4630" i="15"/>
  <c r="X4631" i="15"/>
  <c r="X4632" i="15"/>
  <c r="X4633" i="15"/>
  <c r="X4634" i="15"/>
  <c r="X4635" i="15"/>
  <c r="X4636" i="15"/>
  <c r="X4637" i="15"/>
  <c r="X4638" i="15"/>
  <c r="X4639" i="15"/>
  <c r="X4640" i="15"/>
  <c r="X4641" i="15"/>
  <c r="X4642" i="15"/>
  <c r="X4643" i="15"/>
  <c r="X4644" i="15"/>
  <c r="X4645" i="15"/>
  <c r="X4646" i="15"/>
  <c r="X4647" i="15"/>
  <c r="X4648" i="15"/>
  <c r="X4649" i="15"/>
  <c r="X4650" i="15"/>
  <c r="X4651" i="15"/>
  <c r="X4652" i="15"/>
  <c r="X4653" i="15"/>
  <c r="X4654" i="15"/>
  <c r="X4655" i="15"/>
  <c r="X4656" i="15"/>
  <c r="X4657" i="15"/>
  <c r="X4658" i="15"/>
  <c r="X4659" i="15"/>
  <c r="X4660" i="15"/>
  <c r="X4661" i="15"/>
  <c r="X4662" i="15"/>
  <c r="X4663" i="15"/>
  <c r="X4664" i="15"/>
  <c r="X4665" i="15"/>
  <c r="X4666" i="15"/>
  <c r="X4667" i="15"/>
  <c r="X4668" i="15"/>
  <c r="X4669" i="15"/>
  <c r="X4670" i="15"/>
  <c r="X4671" i="15"/>
  <c r="X4672" i="15"/>
  <c r="X4673" i="15"/>
  <c r="X4674" i="15"/>
  <c r="X4675" i="15"/>
  <c r="X4676" i="15"/>
  <c r="X4677" i="15"/>
  <c r="X4678" i="15"/>
  <c r="X4679" i="15"/>
  <c r="X4680" i="15"/>
  <c r="X4681" i="15"/>
  <c r="X4682" i="15"/>
  <c r="X4683" i="15"/>
  <c r="X4684" i="15"/>
  <c r="X4685" i="15"/>
  <c r="X4686" i="15"/>
  <c r="X4687" i="15"/>
  <c r="X4688" i="15"/>
  <c r="X4689" i="15"/>
  <c r="X4690" i="15"/>
  <c r="X4691" i="15"/>
  <c r="X4692" i="15"/>
  <c r="X4693" i="15"/>
  <c r="X4694" i="15"/>
  <c r="X4695" i="15"/>
  <c r="X4696" i="15"/>
  <c r="X4697" i="15"/>
  <c r="X4698" i="15"/>
  <c r="X4699" i="15"/>
  <c r="X4700" i="15"/>
  <c r="X4701" i="15"/>
  <c r="X4702" i="15"/>
  <c r="X4703" i="15"/>
  <c r="X4704" i="15"/>
  <c r="X4705" i="15"/>
  <c r="X4706" i="15"/>
  <c r="X4707" i="15"/>
  <c r="X4708" i="15"/>
  <c r="X4709" i="15"/>
  <c r="X4710" i="15"/>
  <c r="X4711" i="15"/>
  <c r="X4712" i="15"/>
  <c r="X4713" i="15"/>
  <c r="X4714" i="15"/>
  <c r="X4715" i="15"/>
  <c r="X4716" i="15"/>
  <c r="X4717" i="15"/>
  <c r="X4718" i="15"/>
  <c r="X4719" i="15"/>
  <c r="X4720" i="15"/>
  <c r="X4721" i="15"/>
  <c r="X4722" i="15"/>
  <c r="X4723" i="15"/>
  <c r="X4724" i="15"/>
  <c r="X4725" i="15"/>
  <c r="X4726" i="15"/>
  <c r="X4727" i="15"/>
  <c r="X4728" i="15"/>
  <c r="X4729" i="15"/>
  <c r="X4730" i="15"/>
  <c r="X4731" i="15"/>
  <c r="X4732" i="15"/>
  <c r="X4733" i="15"/>
  <c r="X4734" i="15"/>
  <c r="X4735" i="15"/>
  <c r="X4736" i="15"/>
  <c r="X4737" i="15"/>
  <c r="X4738" i="15"/>
  <c r="X4739" i="15"/>
  <c r="X4740" i="15"/>
  <c r="X4741" i="15"/>
  <c r="X4742" i="15"/>
  <c r="X4743" i="15"/>
  <c r="X4744" i="15"/>
  <c r="X4745" i="15"/>
  <c r="X4746" i="15"/>
  <c r="X4747" i="15"/>
  <c r="X4748" i="15"/>
  <c r="X4749" i="15"/>
  <c r="X4750" i="15"/>
  <c r="X4751" i="15"/>
  <c r="X4752" i="15"/>
  <c r="X4753" i="15"/>
  <c r="X4754" i="15"/>
  <c r="X4755" i="15"/>
  <c r="X4756" i="15"/>
  <c r="X4757" i="15"/>
  <c r="X4758" i="15"/>
  <c r="X4759" i="15"/>
  <c r="X4760" i="15"/>
  <c r="X4761" i="15"/>
  <c r="X4762" i="15"/>
  <c r="X4763" i="15"/>
  <c r="X4764" i="15"/>
  <c r="X4765" i="15"/>
  <c r="X4766" i="15"/>
  <c r="X4767" i="15"/>
  <c r="X4768" i="15"/>
  <c r="X4769" i="15"/>
  <c r="X4770" i="15"/>
  <c r="X4771" i="15"/>
  <c r="X4772" i="15"/>
  <c r="X4773" i="15"/>
  <c r="X4774" i="15"/>
  <c r="X4775" i="15"/>
  <c r="X4776" i="15"/>
  <c r="X4777" i="15"/>
  <c r="X4778" i="15"/>
  <c r="X4779" i="15"/>
  <c r="X4780" i="15"/>
  <c r="X4781" i="15"/>
  <c r="X4782" i="15"/>
  <c r="X4783" i="15"/>
  <c r="X4784" i="15"/>
  <c r="X4785" i="15"/>
  <c r="X4786" i="15"/>
  <c r="X4787" i="15"/>
  <c r="X4788" i="15"/>
  <c r="X4789" i="15"/>
  <c r="X4790" i="15"/>
  <c r="X4791" i="15"/>
  <c r="X4792" i="15"/>
  <c r="X4793" i="15"/>
  <c r="X4794" i="15"/>
  <c r="X4795" i="15"/>
  <c r="X4796" i="15"/>
  <c r="X4797" i="15"/>
  <c r="X4798" i="15"/>
  <c r="X4799" i="15"/>
  <c r="X4800" i="15"/>
  <c r="X4801" i="15"/>
  <c r="X4802" i="15"/>
  <c r="X4803" i="15"/>
  <c r="X4804" i="15"/>
  <c r="X4805" i="15"/>
  <c r="X4806" i="15"/>
  <c r="X4807" i="15"/>
  <c r="X4808" i="15"/>
  <c r="X4809" i="15"/>
  <c r="X4810" i="15"/>
  <c r="X4811" i="15"/>
  <c r="X4812" i="15"/>
  <c r="X4813" i="15"/>
  <c r="X4814" i="15"/>
  <c r="X4815" i="15"/>
  <c r="X4816" i="15"/>
  <c r="X4817" i="15"/>
  <c r="X4818" i="15"/>
  <c r="X4819" i="15"/>
  <c r="X4820" i="15"/>
  <c r="X4821" i="15"/>
  <c r="X4822" i="15"/>
  <c r="X4823" i="15"/>
  <c r="X4824" i="15"/>
  <c r="X4825" i="15"/>
  <c r="X4826" i="15"/>
  <c r="X4827" i="15"/>
  <c r="X4828" i="15"/>
  <c r="X4829" i="15"/>
  <c r="X4830" i="15"/>
  <c r="X4831" i="15"/>
  <c r="X4832" i="15"/>
  <c r="X4833" i="15"/>
  <c r="X4834" i="15"/>
  <c r="X4835" i="15"/>
  <c r="X4836" i="15"/>
  <c r="X4837" i="15"/>
  <c r="X4838" i="15"/>
  <c r="X4839" i="15"/>
  <c r="X4840" i="15"/>
  <c r="X4841" i="15"/>
  <c r="X4842" i="15"/>
  <c r="X4843" i="15"/>
  <c r="X4844" i="15"/>
  <c r="X4845" i="15"/>
  <c r="X4846" i="15"/>
  <c r="X4847" i="15"/>
  <c r="X4848" i="15"/>
  <c r="X4849" i="15"/>
  <c r="X4850" i="15"/>
  <c r="X4851" i="15"/>
  <c r="X4852" i="15"/>
  <c r="X4853" i="15"/>
  <c r="X4854" i="15"/>
  <c r="X4855" i="15"/>
  <c r="X4856" i="15"/>
  <c r="X4857" i="15"/>
  <c r="X4858" i="15"/>
  <c r="X4859" i="15"/>
  <c r="X4860" i="15"/>
  <c r="X4861" i="15"/>
  <c r="X4862" i="15"/>
  <c r="X4863" i="15"/>
  <c r="X4864" i="15"/>
  <c r="X4865" i="15"/>
  <c r="X4866" i="15"/>
  <c r="X4867" i="15"/>
  <c r="X4868" i="15"/>
  <c r="X4869" i="15"/>
  <c r="X4870" i="15"/>
  <c r="X4871" i="15"/>
  <c r="X4872" i="15"/>
  <c r="X4873" i="15"/>
  <c r="X4874" i="15"/>
  <c r="X4875" i="15"/>
  <c r="X4876" i="15"/>
  <c r="X4877" i="15"/>
  <c r="X4878" i="15"/>
  <c r="X4879" i="15"/>
  <c r="X4880" i="15"/>
  <c r="X4881" i="15"/>
  <c r="X4882" i="15"/>
  <c r="X4883" i="15"/>
  <c r="X4884" i="15"/>
  <c r="X4885" i="15"/>
  <c r="X4886" i="15"/>
  <c r="X4887" i="15"/>
  <c r="X4888" i="15"/>
  <c r="X4889" i="15"/>
  <c r="X4890" i="15"/>
  <c r="X4891" i="15"/>
  <c r="X4892" i="15"/>
  <c r="X4893" i="15"/>
  <c r="X4894" i="15"/>
  <c r="X4895" i="15"/>
  <c r="X4896" i="15"/>
  <c r="X4897" i="15"/>
  <c r="X4898" i="15"/>
  <c r="X4899" i="15"/>
  <c r="X4900" i="15"/>
  <c r="X4901" i="15"/>
  <c r="X4902" i="15"/>
  <c r="X4903" i="15"/>
  <c r="X4904" i="15"/>
  <c r="X4905" i="15"/>
  <c r="X4906" i="15"/>
  <c r="X4907" i="15"/>
  <c r="X4908" i="15"/>
  <c r="X4909" i="15"/>
  <c r="X4910" i="15"/>
  <c r="X4911" i="15"/>
  <c r="X4912" i="15"/>
  <c r="X4913" i="15"/>
  <c r="X4914" i="15"/>
  <c r="X4915" i="15"/>
  <c r="X4916" i="15"/>
  <c r="X4917" i="15"/>
  <c r="X4918" i="15"/>
  <c r="X4919" i="15"/>
  <c r="X4920" i="15"/>
  <c r="X4921" i="15"/>
  <c r="X4922" i="15"/>
  <c r="X4923" i="15"/>
  <c r="X4924" i="15"/>
  <c r="X4925" i="15"/>
  <c r="X4926" i="15"/>
  <c r="X4927" i="15"/>
  <c r="X4928" i="15"/>
  <c r="X4929" i="15"/>
  <c r="X4930" i="15"/>
  <c r="X4931" i="15"/>
  <c r="X4932" i="15"/>
  <c r="X4933" i="15"/>
  <c r="X4934" i="15"/>
  <c r="X4935" i="15"/>
  <c r="X4936" i="15"/>
  <c r="X4937" i="15"/>
  <c r="X4938" i="15"/>
  <c r="X4939" i="15"/>
  <c r="X4940" i="15"/>
  <c r="X4941" i="15"/>
  <c r="X4942" i="15"/>
  <c r="X4943" i="15"/>
  <c r="X4944" i="15"/>
  <c r="X4945" i="15"/>
  <c r="X4946" i="15"/>
  <c r="X4947" i="15"/>
  <c r="X4948" i="15"/>
  <c r="X4949" i="15"/>
  <c r="X4950" i="15"/>
  <c r="X4951" i="15"/>
  <c r="X4952" i="15"/>
  <c r="X4953" i="15"/>
  <c r="X4954" i="15"/>
  <c r="X4955" i="15"/>
  <c r="X4956" i="15"/>
  <c r="X4957" i="15"/>
  <c r="X4958" i="15"/>
  <c r="X4959" i="15"/>
  <c r="X4960" i="15"/>
  <c r="X4961" i="15"/>
  <c r="X4962" i="15"/>
  <c r="X4963" i="15"/>
  <c r="X4964" i="15"/>
  <c r="X4965" i="15"/>
  <c r="X4966" i="15"/>
  <c r="X4967" i="15"/>
  <c r="X4968" i="15"/>
  <c r="X4969" i="15"/>
  <c r="X4970" i="15"/>
  <c r="X4971" i="15"/>
  <c r="X4972" i="15"/>
  <c r="X4973" i="15"/>
  <c r="X4974" i="15"/>
  <c r="X4975" i="15"/>
  <c r="X4976" i="15"/>
  <c r="X4977" i="15"/>
  <c r="X4978" i="15"/>
  <c r="X4979" i="15"/>
  <c r="X4980" i="15"/>
  <c r="X4981" i="15"/>
  <c r="X4982" i="15"/>
  <c r="X4983" i="15"/>
  <c r="X4984" i="15"/>
  <c r="X4985" i="15"/>
  <c r="X4986" i="15"/>
  <c r="X4987" i="15"/>
  <c r="X4988" i="15"/>
  <c r="X4989" i="15"/>
  <c r="X4990" i="15"/>
  <c r="X4991" i="15"/>
  <c r="X4992" i="15"/>
  <c r="X4993" i="15"/>
  <c r="X4994" i="15"/>
  <c r="X4995" i="15"/>
  <c r="X4996" i="15"/>
  <c r="X4997" i="15"/>
  <c r="X4998" i="15"/>
  <c r="X4999" i="15"/>
  <c r="X5000" i="15"/>
  <c r="X5001" i="15"/>
  <c r="X5002" i="15"/>
  <c r="X5003" i="15"/>
  <c r="X5004" i="15"/>
  <c r="X5005" i="15"/>
  <c r="X5006" i="15"/>
  <c r="X5007" i="15"/>
  <c r="X5008" i="15"/>
  <c r="X5009" i="15"/>
  <c r="X5010" i="15"/>
  <c r="X5011" i="15"/>
  <c r="X5012" i="15"/>
  <c r="X5013" i="15"/>
  <c r="X5014" i="15"/>
  <c r="X5015" i="15"/>
  <c r="X5016" i="15"/>
  <c r="X5017" i="15"/>
  <c r="X5018" i="15"/>
  <c r="X5019" i="15"/>
  <c r="X5020" i="15"/>
  <c r="X5021" i="15"/>
  <c r="X5022" i="15"/>
  <c r="X5023" i="15"/>
  <c r="X5024" i="15"/>
  <c r="X5025" i="15"/>
  <c r="X5026" i="15"/>
  <c r="X5027" i="15"/>
  <c r="X5028" i="15"/>
  <c r="X5029" i="15"/>
  <c r="X5030" i="15"/>
  <c r="X5031" i="15"/>
  <c r="X5032" i="15"/>
  <c r="X5033" i="15"/>
  <c r="X5034" i="15"/>
  <c r="X5035" i="15"/>
  <c r="X5036" i="15"/>
  <c r="X5037" i="15"/>
  <c r="X5038" i="15"/>
  <c r="X5039" i="15"/>
  <c r="X5040" i="15"/>
  <c r="X5041" i="15"/>
  <c r="X5042" i="15"/>
  <c r="X5043" i="15"/>
  <c r="X5044" i="15"/>
  <c r="X5045" i="15"/>
  <c r="X5046" i="15"/>
  <c r="X5047" i="15"/>
  <c r="X5048" i="15"/>
  <c r="X5049" i="15"/>
  <c r="X5050" i="15"/>
  <c r="X5051" i="15"/>
  <c r="X5052" i="15"/>
  <c r="X5053" i="15"/>
  <c r="X5054" i="15"/>
  <c r="X5055" i="15"/>
  <c r="X5056" i="15"/>
  <c r="X5057" i="15"/>
  <c r="X5058" i="15"/>
  <c r="X5059" i="15"/>
  <c r="X5060" i="15"/>
  <c r="X5061" i="15"/>
  <c r="X5062" i="15"/>
  <c r="X5063" i="15"/>
  <c r="X5064" i="15"/>
  <c r="X5065" i="15"/>
  <c r="X5066" i="15"/>
  <c r="X5067" i="15"/>
  <c r="X5068" i="15"/>
  <c r="X5069" i="15"/>
  <c r="X5070" i="15"/>
  <c r="X5071" i="15"/>
  <c r="X5072" i="15"/>
  <c r="X5073" i="15"/>
  <c r="X5074" i="15"/>
  <c r="X5075" i="15"/>
  <c r="X5076" i="15"/>
  <c r="X5077" i="15"/>
  <c r="X5078" i="15"/>
  <c r="X5079" i="15"/>
  <c r="X5080" i="15"/>
  <c r="X5081" i="15"/>
  <c r="X5082" i="15"/>
  <c r="X5083" i="15"/>
  <c r="X5084" i="15"/>
  <c r="X5085" i="15"/>
  <c r="X5086" i="15"/>
  <c r="X5087" i="15"/>
  <c r="X5088" i="15"/>
  <c r="X5089" i="15"/>
  <c r="X5090" i="15"/>
  <c r="X5091" i="15"/>
  <c r="X5092" i="15"/>
  <c r="X5093" i="15"/>
  <c r="X5094" i="15"/>
  <c r="X5095" i="15"/>
  <c r="X5096" i="15"/>
  <c r="X5097" i="15"/>
  <c r="X5098" i="15"/>
  <c r="X5099" i="15"/>
  <c r="X5100" i="15"/>
  <c r="X5101" i="15"/>
  <c r="X5102" i="15"/>
  <c r="X5103" i="15"/>
  <c r="X5104" i="15"/>
  <c r="X5105" i="15"/>
  <c r="X5106" i="15"/>
  <c r="X5107" i="15"/>
  <c r="X5108" i="15"/>
  <c r="X5109" i="15"/>
  <c r="X5110" i="15"/>
  <c r="X5111" i="15"/>
  <c r="X5112" i="15"/>
  <c r="X5113" i="15"/>
  <c r="X5114" i="15"/>
  <c r="X5115" i="15"/>
  <c r="X5116" i="15"/>
  <c r="X5117" i="15"/>
  <c r="X5118" i="15"/>
  <c r="X5119" i="15"/>
  <c r="X5120" i="15"/>
  <c r="X5121" i="15"/>
  <c r="X5122" i="15"/>
  <c r="X5123" i="15"/>
  <c r="X5124" i="15"/>
  <c r="X5125" i="15"/>
  <c r="X5126" i="15"/>
  <c r="X5127" i="15"/>
  <c r="X5128" i="15"/>
  <c r="X5129" i="15"/>
  <c r="X5130" i="15"/>
  <c r="X5131" i="15"/>
  <c r="X5132" i="15"/>
  <c r="X5133" i="15"/>
  <c r="X5134" i="15"/>
  <c r="X5135" i="15"/>
  <c r="X5136" i="15"/>
  <c r="X5137" i="15"/>
  <c r="X5138" i="15"/>
  <c r="X5139" i="15"/>
  <c r="X5140" i="15"/>
  <c r="X5141" i="15"/>
  <c r="X5142" i="15"/>
  <c r="X5143" i="15"/>
  <c r="X5144" i="15"/>
  <c r="X5145" i="15"/>
  <c r="X5146" i="15"/>
  <c r="X5147" i="15"/>
  <c r="X5148" i="15"/>
  <c r="X5149" i="15"/>
  <c r="X5150" i="15"/>
  <c r="X5151" i="15"/>
  <c r="X5152" i="15"/>
  <c r="X5153" i="15"/>
  <c r="X5154" i="15"/>
  <c r="X5155" i="15"/>
  <c r="X5156" i="15"/>
  <c r="X5157" i="15"/>
  <c r="X5158" i="15"/>
  <c r="X5159" i="15"/>
  <c r="X5160" i="15"/>
  <c r="X5161" i="15"/>
  <c r="X5162" i="15"/>
  <c r="X5163" i="15"/>
  <c r="X5164" i="15"/>
  <c r="X5165" i="15"/>
  <c r="X5166" i="15"/>
  <c r="X5167" i="15"/>
  <c r="X5168" i="15"/>
  <c r="X5169" i="15"/>
  <c r="X5170" i="15"/>
  <c r="X5171" i="15"/>
  <c r="X5172" i="15"/>
  <c r="X5173" i="15"/>
  <c r="X5174" i="15"/>
  <c r="X5175" i="15"/>
  <c r="X5176" i="15"/>
  <c r="X5177" i="15"/>
  <c r="X5178" i="15"/>
  <c r="X5179" i="15"/>
  <c r="X5180" i="15"/>
  <c r="X5181" i="15"/>
  <c r="X5182" i="15"/>
  <c r="X5183" i="15"/>
  <c r="X5184" i="15"/>
  <c r="X5185" i="15"/>
  <c r="X5186" i="15"/>
  <c r="X5187" i="15"/>
  <c r="X5188" i="15"/>
  <c r="X5189" i="15"/>
  <c r="X5190" i="15"/>
  <c r="X5191" i="15"/>
  <c r="X5192" i="15"/>
  <c r="X5193" i="15"/>
  <c r="X5194" i="15"/>
  <c r="X5195" i="15"/>
  <c r="X5196" i="15"/>
  <c r="X5197" i="15"/>
  <c r="X5198" i="15"/>
  <c r="X5199" i="15"/>
  <c r="X5200" i="15"/>
  <c r="X5201" i="15"/>
  <c r="X5202" i="15"/>
  <c r="X5203" i="15"/>
  <c r="X5204" i="15"/>
  <c r="X5205" i="15"/>
  <c r="X5206" i="15"/>
  <c r="X5207" i="15"/>
  <c r="X5208" i="15"/>
  <c r="X5209" i="15"/>
  <c r="X5210" i="15"/>
  <c r="X5211" i="15"/>
  <c r="X5212" i="15"/>
  <c r="X5213" i="15"/>
  <c r="X5214" i="15"/>
  <c r="X5215" i="15"/>
  <c r="X5216" i="15"/>
  <c r="X5217" i="15"/>
  <c r="X5218" i="15"/>
  <c r="X5219" i="15"/>
  <c r="X5220" i="15"/>
  <c r="X5221" i="15"/>
  <c r="X5222" i="15"/>
  <c r="X5223" i="15"/>
  <c r="X5224" i="15"/>
  <c r="X5225" i="15"/>
  <c r="X5226" i="15"/>
  <c r="X5227" i="15"/>
  <c r="X5228" i="15"/>
  <c r="X5229" i="15"/>
  <c r="X5230" i="15"/>
  <c r="X5231" i="15"/>
  <c r="X5232" i="15"/>
  <c r="X5233" i="15"/>
  <c r="X5234" i="15"/>
  <c r="X5235" i="15"/>
  <c r="X5236" i="15"/>
  <c r="X5237" i="15"/>
  <c r="X5238" i="15"/>
  <c r="X5239" i="15"/>
  <c r="X5240" i="15"/>
  <c r="X5241" i="15"/>
  <c r="X5242" i="15"/>
  <c r="X5243" i="15"/>
  <c r="X5244" i="15"/>
  <c r="X5245" i="15"/>
  <c r="X5246" i="15"/>
  <c r="X5247" i="15"/>
  <c r="X5248" i="15"/>
  <c r="X5249" i="15"/>
  <c r="X5250" i="15"/>
  <c r="X5251" i="15"/>
  <c r="X5252" i="15"/>
  <c r="X5253" i="15"/>
  <c r="X5254" i="15"/>
  <c r="X5255" i="15"/>
  <c r="X5256" i="15"/>
  <c r="X5257" i="15"/>
  <c r="X5258" i="15"/>
  <c r="X5259" i="15"/>
  <c r="X5260" i="15"/>
  <c r="X5261" i="15"/>
  <c r="X5262" i="15"/>
  <c r="X5263" i="15"/>
  <c r="X5264" i="15"/>
  <c r="X5265" i="15"/>
  <c r="X5266" i="15"/>
  <c r="X5267" i="15"/>
  <c r="X5268" i="15"/>
  <c r="X5269" i="15"/>
  <c r="X5270" i="15"/>
  <c r="X5271" i="15"/>
  <c r="X5272" i="15"/>
  <c r="X5273" i="15"/>
  <c r="X5274" i="15"/>
  <c r="X5275" i="15"/>
  <c r="X5276" i="15"/>
  <c r="X5277" i="15"/>
  <c r="X5278" i="15"/>
  <c r="X5279" i="15"/>
  <c r="X5280" i="15"/>
  <c r="X5281" i="15"/>
  <c r="X5282" i="15"/>
  <c r="X5283" i="15"/>
  <c r="X5284" i="15"/>
  <c r="X5285" i="15"/>
  <c r="X5286" i="15"/>
  <c r="X5287" i="15"/>
  <c r="X5288" i="15"/>
  <c r="X5289" i="15"/>
  <c r="X5290" i="15"/>
  <c r="X5291" i="15"/>
  <c r="X5292" i="15"/>
  <c r="X5293" i="15"/>
  <c r="X5294" i="15"/>
  <c r="X5295" i="15"/>
  <c r="X5296" i="15"/>
  <c r="X5297" i="15"/>
  <c r="X5298" i="15"/>
  <c r="X5299" i="15"/>
  <c r="X5300" i="15"/>
  <c r="X5301" i="15"/>
  <c r="X5302" i="15"/>
  <c r="X5303" i="15"/>
  <c r="X5304" i="15"/>
  <c r="X5305" i="15"/>
  <c r="X5306" i="15"/>
  <c r="X5307" i="15"/>
  <c r="X5308" i="15"/>
  <c r="X5309" i="15"/>
  <c r="X5310" i="15"/>
  <c r="X5311" i="15"/>
  <c r="X5312" i="15"/>
  <c r="X5313" i="15"/>
  <c r="X5314" i="15"/>
  <c r="X5315" i="15"/>
  <c r="X5316" i="15"/>
  <c r="X5317" i="15"/>
  <c r="X5318" i="15"/>
  <c r="X5319" i="15"/>
  <c r="X5320" i="15"/>
  <c r="X5321" i="15"/>
  <c r="X5322" i="15"/>
  <c r="X5323" i="15"/>
  <c r="X5324" i="15"/>
  <c r="X5325" i="15"/>
  <c r="X5326" i="15"/>
  <c r="X5327" i="15"/>
  <c r="X5328" i="15"/>
  <c r="X5329" i="15"/>
  <c r="X5330" i="15"/>
  <c r="X5331" i="15"/>
  <c r="X5332" i="15"/>
  <c r="X5333" i="15"/>
  <c r="X5334" i="15"/>
  <c r="X5335" i="15"/>
  <c r="X5336" i="15"/>
  <c r="X5337" i="15"/>
  <c r="X5338" i="15"/>
  <c r="X5339" i="15"/>
  <c r="X5340" i="15"/>
  <c r="X5341" i="15"/>
  <c r="X5342" i="15"/>
  <c r="X5343" i="15"/>
  <c r="X5344" i="15"/>
  <c r="X5345" i="15"/>
  <c r="X5346" i="15"/>
  <c r="X5347" i="15"/>
  <c r="X5348" i="15"/>
  <c r="X5349" i="15"/>
  <c r="X5350" i="15"/>
  <c r="X5351" i="15"/>
  <c r="X5352" i="15"/>
  <c r="X5353" i="15"/>
  <c r="X5354" i="15"/>
  <c r="X5355" i="15"/>
  <c r="X5356" i="15"/>
  <c r="X5357" i="15"/>
  <c r="X5358" i="15"/>
  <c r="X5359" i="15"/>
  <c r="X5360" i="15"/>
  <c r="X5361" i="15"/>
  <c r="X5362" i="15"/>
  <c r="X5363" i="15"/>
  <c r="X5364" i="15"/>
  <c r="X5365" i="15"/>
  <c r="X5366" i="15"/>
  <c r="X5367" i="15"/>
  <c r="X5368" i="15"/>
  <c r="X5369" i="15"/>
  <c r="X5370" i="15"/>
  <c r="X5371" i="15"/>
  <c r="X5372" i="15"/>
  <c r="X5373" i="15"/>
  <c r="X5374" i="15"/>
  <c r="X5375" i="15"/>
  <c r="X5376" i="15"/>
  <c r="X5377" i="15"/>
  <c r="X5378" i="15"/>
  <c r="X5379" i="15"/>
  <c r="X5380" i="15"/>
  <c r="X5381" i="15"/>
  <c r="X5382" i="15"/>
  <c r="X5383" i="15"/>
  <c r="X5384" i="15"/>
  <c r="X5385" i="15"/>
  <c r="X5386" i="15"/>
  <c r="X5387" i="15"/>
  <c r="X5388" i="15"/>
  <c r="X5389" i="15"/>
  <c r="X5390" i="15"/>
  <c r="X5391" i="15"/>
  <c r="X5392" i="15"/>
  <c r="X5393" i="15"/>
  <c r="X5394" i="15"/>
  <c r="X5395" i="15"/>
  <c r="X5396" i="15"/>
  <c r="X5397" i="15"/>
  <c r="X5398" i="15"/>
  <c r="X5399" i="15"/>
  <c r="X5400" i="15"/>
  <c r="X5401" i="15"/>
  <c r="X5402" i="15"/>
  <c r="X5403" i="15"/>
  <c r="X5404" i="15"/>
  <c r="X5405" i="15"/>
  <c r="X5406" i="15"/>
  <c r="X5407" i="15"/>
  <c r="X5408" i="15"/>
  <c r="X5409" i="15"/>
  <c r="X5410" i="15"/>
  <c r="X5411" i="15"/>
  <c r="X5412" i="15"/>
  <c r="X5413" i="15"/>
  <c r="X5414" i="15"/>
  <c r="X5415" i="15"/>
  <c r="X5416" i="15"/>
  <c r="X5417" i="15"/>
  <c r="X5418" i="15"/>
  <c r="X5419" i="15"/>
  <c r="X5420" i="15"/>
  <c r="X5421" i="15"/>
  <c r="X5422" i="15"/>
  <c r="X5423" i="15"/>
  <c r="X5424" i="15"/>
  <c r="X5425" i="15"/>
  <c r="X5426" i="15"/>
  <c r="X5427" i="15"/>
  <c r="X5428" i="15"/>
  <c r="X5429" i="15"/>
  <c r="X5430" i="15"/>
  <c r="X5431" i="15"/>
  <c r="X5432" i="15"/>
  <c r="X5433" i="15"/>
  <c r="X5434" i="15"/>
  <c r="X5435" i="15"/>
  <c r="X5436" i="15"/>
  <c r="X5437" i="15"/>
  <c r="X5438" i="15"/>
  <c r="X5439" i="15"/>
  <c r="X5440" i="15"/>
  <c r="X5441" i="15"/>
  <c r="X5442" i="15"/>
  <c r="X5443" i="15"/>
  <c r="X5444" i="15"/>
  <c r="X5445" i="15"/>
  <c r="X5446" i="15"/>
  <c r="X5447" i="15"/>
  <c r="X5448" i="15"/>
  <c r="X5449" i="15"/>
  <c r="X5450" i="15"/>
  <c r="X5451" i="15"/>
  <c r="X5452" i="15"/>
  <c r="X5453" i="15"/>
  <c r="X5454" i="15"/>
  <c r="X5455" i="15"/>
  <c r="X5456" i="15"/>
  <c r="X5457" i="15"/>
  <c r="X5458" i="15"/>
  <c r="X5459" i="15"/>
  <c r="X5460" i="15"/>
  <c r="X5461" i="15"/>
  <c r="X5462" i="15"/>
  <c r="X5463" i="15"/>
  <c r="X5464" i="15"/>
  <c r="X5465" i="15"/>
  <c r="X5466" i="15"/>
  <c r="X5467" i="15"/>
  <c r="X5468" i="15"/>
  <c r="X5469" i="15"/>
  <c r="X5470" i="15"/>
  <c r="X5471" i="15"/>
  <c r="X5472" i="15"/>
  <c r="X5473" i="15"/>
  <c r="X5474" i="15"/>
  <c r="X5475" i="15"/>
  <c r="X5476" i="15"/>
  <c r="X5477" i="15"/>
  <c r="X5478" i="15"/>
  <c r="X5479" i="15"/>
  <c r="X5480" i="15"/>
  <c r="X5481" i="15"/>
  <c r="X5482" i="15"/>
  <c r="X5483" i="15"/>
  <c r="X5484" i="15"/>
  <c r="X5485" i="15"/>
  <c r="X5486" i="15"/>
  <c r="X5487" i="15"/>
  <c r="X5488" i="15"/>
  <c r="X5489" i="15"/>
  <c r="X5490" i="15"/>
  <c r="X5491" i="15"/>
  <c r="X5492" i="15"/>
  <c r="X5493" i="15"/>
  <c r="X5494" i="15"/>
  <c r="X5495" i="15"/>
  <c r="X5496" i="15"/>
  <c r="X5497" i="15"/>
  <c r="X5498" i="15"/>
  <c r="X5499" i="15"/>
  <c r="X5500" i="15"/>
  <c r="X5501" i="15"/>
  <c r="X5502" i="15"/>
  <c r="X5503" i="15"/>
  <c r="X5504" i="15"/>
  <c r="X5505" i="15"/>
  <c r="X5506" i="15"/>
  <c r="X5507" i="15"/>
  <c r="X5508" i="15"/>
  <c r="X5509" i="15"/>
  <c r="X5510" i="15"/>
  <c r="X5511" i="15"/>
  <c r="X5512" i="15"/>
  <c r="X5513" i="15"/>
  <c r="X5514" i="15"/>
  <c r="X5515" i="15"/>
  <c r="X5516" i="15"/>
  <c r="X5517" i="15"/>
  <c r="X5518" i="15"/>
  <c r="X5519" i="15"/>
  <c r="X5520" i="15"/>
  <c r="X5521" i="15"/>
  <c r="X5522" i="15"/>
  <c r="X5523" i="15"/>
  <c r="X5524" i="15"/>
  <c r="X5525" i="15"/>
  <c r="X5526" i="15"/>
  <c r="X5527" i="15"/>
  <c r="X5528" i="15"/>
  <c r="X5529" i="15"/>
  <c r="X5530" i="15"/>
  <c r="X5531" i="15"/>
  <c r="X5532" i="15"/>
  <c r="X5533" i="15"/>
  <c r="X5534" i="15"/>
  <c r="X5535" i="15"/>
  <c r="X5536" i="15"/>
  <c r="X5537" i="15"/>
  <c r="X5538" i="15"/>
  <c r="X5539" i="15"/>
  <c r="X5540" i="15"/>
  <c r="X5541" i="15"/>
  <c r="X5542" i="15"/>
  <c r="X5543" i="15"/>
  <c r="X5544" i="15"/>
  <c r="X5545" i="15"/>
  <c r="X5546" i="15"/>
  <c r="X5547" i="15"/>
  <c r="X5548" i="15"/>
  <c r="X5549" i="15"/>
  <c r="X5550" i="15"/>
  <c r="X5551" i="15"/>
  <c r="X5552" i="15"/>
  <c r="X5553" i="15"/>
  <c r="X5554" i="15"/>
  <c r="X5555" i="15"/>
  <c r="X5556" i="15"/>
  <c r="X5557" i="15"/>
  <c r="X5558" i="15"/>
  <c r="X5559" i="15"/>
  <c r="X5560" i="15"/>
  <c r="X5561" i="15"/>
  <c r="X5562" i="15"/>
  <c r="X5563" i="15"/>
  <c r="X5564" i="15"/>
  <c r="X5565" i="15"/>
  <c r="X5566" i="15"/>
  <c r="X5567" i="15"/>
  <c r="X5568" i="15"/>
  <c r="X5569" i="15"/>
  <c r="X5570" i="15"/>
  <c r="X5571" i="15"/>
  <c r="X5572" i="15"/>
  <c r="X5573" i="15"/>
  <c r="X5574" i="15"/>
  <c r="X5575" i="15"/>
  <c r="X5576" i="15"/>
  <c r="X5577" i="15"/>
  <c r="X5578" i="15"/>
  <c r="X5579" i="15"/>
  <c r="X5580" i="15"/>
  <c r="X5581" i="15"/>
  <c r="X5582" i="15"/>
  <c r="X5583" i="15"/>
  <c r="X5584" i="15"/>
  <c r="X5585" i="15"/>
  <c r="X5586" i="15"/>
  <c r="X5587" i="15"/>
  <c r="X5588" i="15"/>
  <c r="X5589" i="15"/>
  <c r="X5590" i="15"/>
  <c r="X5591" i="15"/>
  <c r="X5592" i="15"/>
  <c r="X5593" i="15"/>
  <c r="X5594" i="15"/>
  <c r="X5595" i="15"/>
  <c r="X5596" i="15"/>
  <c r="X5597" i="15"/>
  <c r="X5598" i="15"/>
  <c r="X5599" i="15"/>
  <c r="X5600" i="15"/>
  <c r="X5601" i="15"/>
  <c r="X5602" i="15"/>
  <c r="X5603" i="15"/>
  <c r="X5604" i="15"/>
  <c r="X5605" i="15"/>
  <c r="X5606" i="15"/>
  <c r="X5607" i="15"/>
  <c r="X5608" i="15"/>
  <c r="X5609" i="15"/>
  <c r="X5610" i="15"/>
  <c r="X5611" i="15"/>
  <c r="X5612" i="15"/>
  <c r="X5613" i="15"/>
  <c r="X5614" i="15"/>
  <c r="X5615" i="15"/>
  <c r="X5616" i="15"/>
  <c r="X5617" i="15"/>
  <c r="X5618" i="15"/>
  <c r="X5619" i="15"/>
  <c r="X5620" i="15"/>
  <c r="X5621" i="15"/>
  <c r="X5622" i="15"/>
  <c r="X5623" i="15"/>
  <c r="X5624" i="15"/>
  <c r="X5625" i="15"/>
  <c r="X5626" i="15"/>
  <c r="X5627" i="15"/>
  <c r="X5628" i="15"/>
  <c r="X5629" i="15"/>
  <c r="X5630" i="15"/>
  <c r="X5631" i="15"/>
  <c r="X5632" i="15"/>
  <c r="X5633" i="15"/>
  <c r="X5634" i="15"/>
  <c r="X5635" i="15"/>
  <c r="X5636" i="15"/>
  <c r="X5637" i="15"/>
  <c r="X5638" i="15"/>
  <c r="X5639" i="15"/>
  <c r="X5640" i="15"/>
  <c r="X5641" i="15"/>
  <c r="X5642" i="15"/>
  <c r="X5643" i="15"/>
  <c r="X5644" i="15"/>
  <c r="X5645" i="15"/>
  <c r="X5646" i="15"/>
  <c r="X5647" i="15"/>
  <c r="X5648" i="15"/>
  <c r="X5649" i="15"/>
  <c r="X5650" i="15"/>
  <c r="X5651" i="15"/>
  <c r="X5652" i="15"/>
  <c r="X5653" i="15"/>
  <c r="X5654" i="15"/>
  <c r="X5655" i="15"/>
  <c r="X5656" i="15"/>
  <c r="X5657" i="15"/>
  <c r="X5658" i="15"/>
  <c r="X5659" i="15"/>
  <c r="X5660" i="15"/>
  <c r="X5661" i="15"/>
  <c r="X5662" i="15"/>
  <c r="X5663" i="15"/>
  <c r="X5664" i="15"/>
  <c r="X5665" i="15"/>
  <c r="X5666" i="15"/>
  <c r="X5667" i="15"/>
  <c r="X5668" i="15"/>
  <c r="X5669" i="15"/>
  <c r="X5670" i="15"/>
  <c r="X5671" i="15"/>
  <c r="X5672" i="15"/>
  <c r="X5673" i="15"/>
  <c r="X5674" i="15"/>
  <c r="X5675" i="15"/>
  <c r="X5676" i="15"/>
  <c r="X5677" i="15"/>
  <c r="X5678" i="15"/>
  <c r="X5679" i="15"/>
  <c r="X5680" i="15"/>
  <c r="X5681" i="15"/>
  <c r="X5682" i="15"/>
  <c r="X5683" i="15"/>
  <c r="X5684" i="15"/>
  <c r="X5685" i="15"/>
  <c r="X5686" i="15"/>
  <c r="X5687" i="15"/>
  <c r="X5688" i="15"/>
  <c r="X5689" i="15"/>
  <c r="X5690" i="15"/>
  <c r="X5691" i="15"/>
  <c r="X5692" i="15"/>
  <c r="X5693" i="15"/>
  <c r="X5694" i="15"/>
  <c r="X5695" i="15"/>
  <c r="X5696" i="15"/>
  <c r="X5697" i="15"/>
  <c r="X5698" i="15"/>
  <c r="X5699" i="15"/>
  <c r="X5700" i="15"/>
  <c r="X5701" i="15"/>
  <c r="X5702" i="15"/>
  <c r="X5703" i="15"/>
  <c r="X5704" i="15"/>
  <c r="X5705" i="15"/>
  <c r="X5706" i="15"/>
  <c r="X5707" i="15"/>
  <c r="X5708" i="15"/>
  <c r="X5709" i="15"/>
  <c r="X5710" i="15"/>
  <c r="X5711" i="15"/>
  <c r="X5712" i="15"/>
  <c r="X5713" i="15"/>
  <c r="X5714" i="15"/>
  <c r="X5715" i="15"/>
  <c r="X5716" i="15"/>
  <c r="X5717" i="15"/>
  <c r="X5718" i="15"/>
  <c r="X5719" i="15"/>
  <c r="X5720" i="15"/>
  <c r="X5721" i="15"/>
  <c r="X5722" i="15"/>
  <c r="X5723" i="15"/>
  <c r="X5724" i="15"/>
  <c r="X5725" i="15"/>
  <c r="X5726" i="15"/>
  <c r="X5727" i="15"/>
  <c r="X5728" i="15"/>
  <c r="X5729" i="15"/>
  <c r="X5730" i="15"/>
  <c r="X5731" i="15"/>
  <c r="X5732" i="15"/>
  <c r="X5733" i="15"/>
  <c r="X5734" i="15"/>
  <c r="X5735" i="15"/>
  <c r="X5736" i="15"/>
  <c r="X5737" i="15"/>
  <c r="X5738" i="15"/>
  <c r="X5739" i="15"/>
  <c r="X5740" i="15"/>
  <c r="X5741" i="15"/>
  <c r="X5742" i="15"/>
  <c r="X5743" i="15"/>
  <c r="X5744" i="15"/>
  <c r="X5745" i="15"/>
  <c r="X5746" i="15"/>
  <c r="X5747" i="15"/>
  <c r="X5748" i="15"/>
  <c r="X5749" i="15"/>
  <c r="X5750" i="15"/>
  <c r="X5751" i="15"/>
  <c r="X5752" i="15"/>
  <c r="X5753" i="15"/>
  <c r="X5754" i="15"/>
  <c r="X5755" i="15"/>
  <c r="X5756" i="15"/>
  <c r="X5757" i="15"/>
  <c r="X5758" i="15"/>
  <c r="X5759" i="15"/>
  <c r="X5760" i="15"/>
  <c r="X5761" i="15"/>
  <c r="X5762" i="15"/>
  <c r="X5763" i="15"/>
  <c r="X5764" i="15"/>
  <c r="X5765" i="15"/>
  <c r="X5766" i="15"/>
  <c r="X5767" i="15"/>
  <c r="X5768" i="15"/>
  <c r="X5769" i="15"/>
  <c r="X5770" i="15"/>
  <c r="X5771" i="15"/>
  <c r="X5772" i="15"/>
  <c r="X5773" i="15"/>
  <c r="X5774" i="15"/>
  <c r="X5775" i="15"/>
  <c r="X5776" i="15"/>
  <c r="X5777" i="15"/>
  <c r="X5778" i="15"/>
  <c r="X5779" i="15"/>
  <c r="X5780" i="15"/>
  <c r="X5781" i="15"/>
  <c r="X5782" i="15"/>
  <c r="X5783" i="15"/>
  <c r="X5784" i="15"/>
  <c r="X5785" i="15"/>
  <c r="X5786" i="15"/>
  <c r="X5787" i="15"/>
  <c r="X5788" i="15"/>
  <c r="X5789" i="15"/>
  <c r="X5790" i="15"/>
  <c r="X5791" i="15"/>
  <c r="X5792" i="15"/>
  <c r="X5793" i="15"/>
  <c r="X5794" i="15"/>
  <c r="X5795" i="15"/>
  <c r="X5796" i="15"/>
  <c r="X5797" i="15"/>
  <c r="X5798" i="15"/>
  <c r="X5799" i="15"/>
  <c r="X5800" i="15"/>
  <c r="X5801" i="15"/>
  <c r="X5802" i="15"/>
  <c r="X5803" i="15"/>
  <c r="X5804" i="15"/>
  <c r="X5805" i="15"/>
  <c r="X5806" i="15"/>
  <c r="X5807" i="15"/>
  <c r="X5808" i="15"/>
  <c r="X5809" i="15"/>
  <c r="X5810" i="15"/>
  <c r="X5811" i="15"/>
  <c r="X5812" i="15"/>
  <c r="X5813" i="15"/>
  <c r="X5814" i="15"/>
  <c r="X5815" i="15"/>
  <c r="X5816" i="15"/>
  <c r="X5817" i="15"/>
  <c r="X5818" i="15"/>
  <c r="X5819" i="15"/>
  <c r="X5820" i="15"/>
  <c r="X5821" i="15"/>
  <c r="X5822" i="15"/>
  <c r="X5823" i="15"/>
  <c r="X5824" i="15"/>
  <c r="X5825" i="15"/>
  <c r="X5826" i="15"/>
  <c r="X5827" i="15"/>
  <c r="X5828" i="15"/>
  <c r="X5829" i="15"/>
  <c r="X5830" i="15"/>
  <c r="X5831" i="15"/>
  <c r="X5832" i="15"/>
  <c r="X5833" i="15"/>
  <c r="X5834" i="15"/>
  <c r="X5835" i="15"/>
  <c r="X5836" i="15"/>
  <c r="X5837" i="15"/>
  <c r="X5838" i="15"/>
  <c r="X5839" i="15"/>
  <c r="X5840" i="15"/>
  <c r="X5841" i="15"/>
  <c r="X5842" i="15"/>
  <c r="X5843" i="15"/>
  <c r="X5844" i="15"/>
  <c r="X5845" i="15"/>
  <c r="X5846" i="15"/>
  <c r="X5847" i="15"/>
  <c r="X5848" i="15"/>
  <c r="X5849" i="15"/>
  <c r="X5850" i="15"/>
  <c r="X5851" i="15"/>
  <c r="X5852" i="15"/>
  <c r="X5853" i="15"/>
  <c r="X5854" i="15"/>
  <c r="X5855" i="15"/>
  <c r="X5856" i="15"/>
  <c r="X5857" i="15"/>
  <c r="X5858" i="15"/>
  <c r="X5859" i="15"/>
  <c r="X5860" i="15"/>
  <c r="X5861" i="15"/>
  <c r="X5862" i="15"/>
  <c r="X5863" i="15"/>
  <c r="X5864" i="15"/>
  <c r="X5865" i="15"/>
  <c r="X5866" i="15"/>
  <c r="X5867" i="15"/>
  <c r="X5868" i="15"/>
  <c r="X5869" i="15"/>
  <c r="X5870" i="15"/>
  <c r="X5871" i="15"/>
  <c r="X5872" i="15"/>
  <c r="X5873" i="15"/>
  <c r="X5874" i="15"/>
  <c r="X5875" i="15"/>
  <c r="X5876" i="15"/>
  <c r="X5877" i="15"/>
  <c r="X5878" i="15"/>
  <c r="X5879" i="15"/>
  <c r="X5880" i="15"/>
  <c r="X5881" i="15"/>
  <c r="X5882" i="15"/>
  <c r="X5883" i="15"/>
  <c r="X5884" i="15"/>
  <c r="X5885" i="15"/>
  <c r="X5886" i="15"/>
  <c r="X5887" i="15"/>
  <c r="X5888" i="15"/>
  <c r="X5889" i="15"/>
  <c r="X5890" i="15"/>
  <c r="X5891" i="15"/>
  <c r="X5892" i="15"/>
  <c r="X5893" i="15"/>
  <c r="X5894" i="15"/>
  <c r="X5895" i="15"/>
  <c r="X5896" i="15"/>
  <c r="X5897" i="15"/>
  <c r="X5898" i="15"/>
  <c r="X5899" i="15"/>
  <c r="X5900" i="15"/>
  <c r="X5901" i="15"/>
  <c r="X5902" i="15"/>
  <c r="X5903" i="15"/>
  <c r="X5904" i="15"/>
  <c r="X5905" i="15"/>
  <c r="X5906" i="15"/>
  <c r="X5907" i="15"/>
  <c r="X5908" i="15"/>
  <c r="X5909" i="15"/>
  <c r="X5910" i="15"/>
  <c r="X5911" i="15"/>
  <c r="X5912" i="15"/>
  <c r="X5913" i="15"/>
  <c r="X5914" i="15"/>
  <c r="X5915" i="15"/>
  <c r="X5916" i="15"/>
  <c r="X5917" i="15"/>
  <c r="X5918" i="15"/>
  <c r="X5919" i="15"/>
  <c r="X5920" i="15"/>
  <c r="X5921" i="15"/>
  <c r="X5922" i="15"/>
  <c r="X5923" i="15"/>
  <c r="X5924" i="15"/>
  <c r="X5925" i="15"/>
  <c r="X5926" i="15"/>
  <c r="X5927" i="15"/>
  <c r="X5928" i="15"/>
  <c r="X5929" i="15"/>
  <c r="X5930" i="15"/>
  <c r="X5931" i="15"/>
  <c r="X5932" i="15"/>
  <c r="X5933" i="15"/>
  <c r="X5934" i="15"/>
  <c r="X5935" i="15"/>
  <c r="X5936" i="15"/>
  <c r="X5937" i="15"/>
  <c r="X5938" i="15"/>
  <c r="X5939" i="15"/>
  <c r="X5940" i="15"/>
  <c r="X5941" i="15"/>
  <c r="X5942" i="15"/>
  <c r="X5943" i="15"/>
  <c r="X5944" i="15"/>
  <c r="X5945" i="15"/>
  <c r="X5946" i="15"/>
  <c r="X5947" i="15"/>
  <c r="X5948" i="15"/>
  <c r="X5949" i="15"/>
  <c r="X5950" i="15"/>
  <c r="X5951" i="15"/>
  <c r="X5952" i="15"/>
  <c r="X5953" i="15"/>
  <c r="X5954" i="15"/>
  <c r="X5955" i="15"/>
  <c r="X5956" i="15"/>
  <c r="X5957" i="15"/>
  <c r="X5958" i="15"/>
  <c r="X5959" i="15"/>
  <c r="X5960" i="15"/>
  <c r="X5961" i="15"/>
  <c r="X5962" i="15"/>
  <c r="X5963" i="15"/>
  <c r="X5964" i="15"/>
  <c r="X5965" i="15"/>
  <c r="X5966" i="15"/>
  <c r="X5967" i="15"/>
  <c r="X5968" i="15"/>
  <c r="X5969" i="15"/>
  <c r="X5970" i="15"/>
  <c r="X5971" i="15"/>
  <c r="X5972" i="15"/>
  <c r="X5973" i="15"/>
  <c r="X5974" i="15"/>
  <c r="X5975" i="15"/>
  <c r="X5976" i="15"/>
  <c r="X5977" i="15"/>
  <c r="X5978" i="15"/>
  <c r="X5979" i="15"/>
  <c r="X5980" i="15"/>
  <c r="X5981" i="15"/>
  <c r="X5982" i="15"/>
  <c r="X5983" i="15"/>
  <c r="X5984" i="15"/>
  <c r="X5985" i="15"/>
  <c r="X5986" i="15"/>
  <c r="X5987" i="15"/>
  <c r="X5988" i="15"/>
  <c r="X5989" i="15"/>
  <c r="X5990" i="15"/>
  <c r="X5991" i="15"/>
  <c r="X5992" i="15"/>
  <c r="X5993" i="15"/>
  <c r="X5994" i="15"/>
  <c r="X5995" i="15"/>
  <c r="X5996" i="15"/>
  <c r="X5997" i="15"/>
  <c r="X5998" i="15"/>
  <c r="X5999" i="15"/>
  <c r="X6000" i="15"/>
  <c r="X6001" i="15"/>
  <c r="X6002" i="15"/>
  <c r="X6003" i="15"/>
  <c r="X6004" i="15"/>
  <c r="X6005" i="15"/>
  <c r="X6006" i="15"/>
  <c r="X6007" i="15"/>
  <c r="X6008" i="15"/>
  <c r="X6009" i="15"/>
  <c r="X6010" i="15"/>
  <c r="X6011" i="15"/>
  <c r="X6012" i="15"/>
  <c r="X6013" i="15"/>
  <c r="X6014" i="15"/>
  <c r="X6015" i="15"/>
  <c r="X6016" i="15"/>
  <c r="X6017" i="15"/>
  <c r="X6018" i="15"/>
  <c r="X6019" i="15"/>
  <c r="X6020" i="15"/>
  <c r="X6021" i="15"/>
  <c r="X6022" i="15"/>
  <c r="X6023" i="15"/>
  <c r="X6024" i="15"/>
  <c r="X6025" i="15"/>
  <c r="X6026" i="15"/>
  <c r="X6027" i="15"/>
  <c r="X6028" i="15"/>
  <c r="X6029" i="15"/>
  <c r="X6030" i="15"/>
  <c r="X6031" i="15"/>
  <c r="X6032" i="15"/>
  <c r="X6033" i="15"/>
  <c r="X6034" i="15"/>
  <c r="X6035" i="15"/>
  <c r="X6036" i="15"/>
  <c r="X6037" i="15"/>
  <c r="X6038" i="15"/>
  <c r="X6039" i="15"/>
  <c r="X6040" i="15"/>
  <c r="X6041" i="15"/>
  <c r="X6042" i="15"/>
  <c r="X6043" i="15"/>
  <c r="X6044" i="15"/>
  <c r="X6045" i="15"/>
  <c r="X6046" i="15"/>
  <c r="X6047" i="15"/>
  <c r="X6048" i="15"/>
  <c r="X6049" i="15"/>
  <c r="X6050" i="15"/>
  <c r="X6051" i="15"/>
  <c r="X6052" i="15"/>
  <c r="X6053" i="15"/>
  <c r="X6054" i="15"/>
  <c r="X6055" i="15"/>
  <c r="X6056" i="15"/>
  <c r="X6057" i="15"/>
  <c r="X6058" i="15"/>
  <c r="X6059" i="15"/>
  <c r="X6060" i="15"/>
  <c r="X6061" i="15"/>
  <c r="X6062" i="15"/>
  <c r="X6063" i="15"/>
  <c r="X6064" i="15"/>
  <c r="X6065" i="15"/>
  <c r="X6066" i="15"/>
  <c r="X6067" i="15"/>
  <c r="X6068" i="15"/>
  <c r="X6069" i="15"/>
  <c r="X6070" i="15"/>
  <c r="X6071" i="15"/>
  <c r="X6072" i="15"/>
  <c r="X6073" i="15"/>
  <c r="X6074" i="15"/>
  <c r="X6075" i="15"/>
  <c r="X6076" i="15"/>
  <c r="X6077" i="15"/>
  <c r="X6078" i="15"/>
  <c r="X6079" i="15"/>
  <c r="X6080" i="15"/>
  <c r="X6081" i="15"/>
  <c r="X6082" i="15"/>
  <c r="X6083" i="15"/>
  <c r="X6084" i="15"/>
  <c r="X6085" i="15"/>
  <c r="X6086" i="15"/>
  <c r="X6087" i="15"/>
  <c r="X6088" i="15"/>
  <c r="X6089" i="15"/>
  <c r="X6090" i="15"/>
  <c r="X6091" i="15"/>
  <c r="X6092" i="15"/>
  <c r="X6093" i="15"/>
  <c r="X6094" i="15"/>
  <c r="X6095" i="15"/>
  <c r="X6096" i="15"/>
  <c r="X6097" i="15"/>
  <c r="X6098" i="15"/>
  <c r="X6099" i="15"/>
  <c r="X6100" i="15"/>
  <c r="X6101" i="15"/>
  <c r="X6102" i="15"/>
  <c r="X6103" i="15"/>
  <c r="X6104" i="15"/>
  <c r="X6105" i="15"/>
  <c r="X6106" i="15"/>
  <c r="X6107" i="15"/>
  <c r="X6108" i="15"/>
  <c r="X6109" i="15"/>
  <c r="X6110" i="15"/>
  <c r="X6111" i="15"/>
  <c r="X6112" i="15"/>
  <c r="X6113" i="15"/>
  <c r="X6114" i="15"/>
  <c r="X6115" i="15"/>
  <c r="X6116" i="15"/>
  <c r="X6117" i="15"/>
  <c r="X6118" i="15"/>
  <c r="X6119" i="15"/>
  <c r="X6120" i="15"/>
  <c r="X6121" i="15"/>
  <c r="X6122" i="15"/>
  <c r="X6123" i="15"/>
  <c r="X6124" i="15"/>
  <c r="X6125" i="15"/>
  <c r="X6126" i="15"/>
  <c r="X6127" i="15"/>
  <c r="X6128" i="15"/>
  <c r="X6129" i="15"/>
  <c r="X6130" i="15"/>
  <c r="X6131" i="15"/>
  <c r="X6132" i="15"/>
  <c r="X6133" i="15"/>
  <c r="X6134" i="15"/>
  <c r="X6135" i="15"/>
  <c r="X6136" i="15"/>
  <c r="X6137" i="15"/>
  <c r="X6138" i="15"/>
  <c r="X6139" i="15"/>
  <c r="X6140" i="15"/>
  <c r="X6141" i="15"/>
  <c r="X6142" i="15"/>
  <c r="X6143" i="15"/>
  <c r="X6144" i="15"/>
  <c r="X6145" i="15"/>
  <c r="X6146" i="15"/>
  <c r="X6147" i="15"/>
  <c r="X6148" i="15"/>
  <c r="X6149" i="15"/>
  <c r="X6150" i="15"/>
  <c r="X6151" i="15"/>
  <c r="X6152" i="15"/>
  <c r="X6153" i="15"/>
  <c r="X6154" i="15"/>
  <c r="X6155" i="15"/>
  <c r="X6156" i="15"/>
  <c r="X6157" i="15"/>
  <c r="X6158" i="15"/>
  <c r="X6159" i="15"/>
  <c r="X6160" i="15"/>
  <c r="X6161" i="15"/>
  <c r="X6162" i="15"/>
  <c r="X6163" i="15"/>
  <c r="X6164" i="15"/>
  <c r="X6165" i="15"/>
  <c r="X6166" i="15"/>
  <c r="X6167" i="15"/>
  <c r="X6168" i="15"/>
  <c r="X6169" i="15"/>
  <c r="X6170" i="15"/>
  <c r="X6171" i="15"/>
  <c r="X6172" i="15"/>
  <c r="X6173" i="15"/>
  <c r="X6174" i="15"/>
  <c r="X6175" i="15"/>
  <c r="X6176" i="15"/>
  <c r="X6177" i="15"/>
  <c r="X6178" i="15"/>
  <c r="X6179" i="15"/>
  <c r="X6180" i="15"/>
  <c r="X6181" i="15"/>
  <c r="X6182" i="15"/>
  <c r="X6183" i="15"/>
  <c r="X6184" i="15"/>
  <c r="X6185" i="15"/>
  <c r="X6186" i="15"/>
  <c r="X6187" i="15"/>
  <c r="X6188" i="15"/>
  <c r="X6189" i="15"/>
  <c r="X6190" i="15"/>
  <c r="X6191" i="15"/>
  <c r="X6192" i="15"/>
  <c r="X6193" i="15"/>
  <c r="X6194" i="15"/>
  <c r="X6195" i="15"/>
  <c r="X6196" i="15"/>
  <c r="X6197" i="15"/>
  <c r="X6198" i="15"/>
  <c r="X6199" i="15"/>
  <c r="X6200" i="15"/>
  <c r="X6201" i="15"/>
  <c r="X6202" i="15"/>
  <c r="X6203" i="15"/>
  <c r="X6204" i="15"/>
  <c r="X6205" i="15"/>
  <c r="X6206" i="15"/>
  <c r="X6207" i="15"/>
  <c r="X6208" i="15"/>
  <c r="X6209" i="15"/>
  <c r="X6210" i="15"/>
  <c r="X6211" i="15"/>
  <c r="X6212" i="15"/>
  <c r="X6213" i="15"/>
  <c r="X6214" i="15"/>
  <c r="X6215" i="15"/>
  <c r="X6216" i="15"/>
  <c r="X6217" i="15"/>
  <c r="X6218" i="15"/>
  <c r="X6219" i="15"/>
  <c r="X6220" i="15"/>
  <c r="X6221" i="15"/>
  <c r="X6222" i="15"/>
  <c r="X6223" i="15"/>
  <c r="X6224" i="15"/>
  <c r="X6225" i="15"/>
  <c r="X6226" i="15"/>
  <c r="X6227" i="15"/>
  <c r="X6228" i="15"/>
  <c r="X6229" i="15"/>
  <c r="X6230" i="15"/>
  <c r="X6231" i="15"/>
  <c r="X6232" i="15"/>
  <c r="X6233" i="15"/>
  <c r="X6234" i="15"/>
  <c r="X6235" i="15"/>
  <c r="X6236" i="15"/>
  <c r="X6237" i="15"/>
  <c r="X6238" i="15"/>
  <c r="X6239" i="15"/>
  <c r="X6240" i="15"/>
  <c r="X6241" i="15"/>
  <c r="X6242" i="15"/>
  <c r="X6243" i="15"/>
  <c r="X6244" i="15"/>
  <c r="X6245" i="15"/>
  <c r="X6246" i="15"/>
  <c r="X6247" i="15"/>
  <c r="X6248" i="15"/>
  <c r="X6249" i="15"/>
  <c r="X6250" i="15"/>
  <c r="X6251" i="15"/>
  <c r="X6252" i="15"/>
  <c r="X6253" i="15"/>
  <c r="X6254" i="15"/>
  <c r="X6255" i="15"/>
  <c r="X6256" i="15"/>
  <c r="X6257" i="15"/>
  <c r="X6258" i="15"/>
  <c r="X6259" i="15"/>
  <c r="X6260" i="15"/>
  <c r="X6261" i="15"/>
  <c r="X6262" i="15"/>
  <c r="X6263" i="15"/>
  <c r="X6264" i="15"/>
  <c r="X6265" i="15"/>
  <c r="X6266" i="15"/>
  <c r="X6267" i="15"/>
  <c r="X6268" i="15"/>
  <c r="X6269" i="15"/>
  <c r="X6270" i="15"/>
  <c r="X6271" i="15"/>
  <c r="X6272" i="15"/>
  <c r="X6273" i="15"/>
  <c r="X6274" i="15"/>
  <c r="X6275" i="15"/>
  <c r="X6276" i="15"/>
  <c r="X6277" i="15"/>
  <c r="X6278" i="15"/>
  <c r="X6279" i="15"/>
  <c r="X6280" i="15"/>
  <c r="X6281" i="15"/>
  <c r="X6282" i="15"/>
  <c r="X6283" i="15"/>
  <c r="X6284" i="15"/>
  <c r="X6285" i="15"/>
  <c r="X6286" i="15"/>
  <c r="X6287" i="15"/>
  <c r="X6288" i="15"/>
  <c r="X6289" i="15"/>
  <c r="X6290" i="15"/>
  <c r="X6291" i="15"/>
  <c r="X6292" i="15"/>
  <c r="X6293" i="15"/>
  <c r="X6294" i="15"/>
  <c r="X6295" i="15"/>
  <c r="X6296" i="15"/>
  <c r="X6297" i="15"/>
  <c r="X6298" i="15"/>
  <c r="X6299" i="15"/>
  <c r="X6300" i="15"/>
  <c r="X6301" i="15"/>
  <c r="X6302" i="15"/>
  <c r="X6303" i="15"/>
  <c r="X6304" i="15"/>
  <c r="X6305" i="15"/>
  <c r="X6306" i="15"/>
  <c r="X6307" i="15"/>
  <c r="X6308" i="15"/>
  <c r="X6309" i="15"/>
  <c r="X6310" i="15"/>
  <c r="X6311" i="15"/>
  <c r="X6312" i="15"/>
  <c r="X6313" i="15"/>
  <c r="X6314" i="15"/>
  <c r="X6315" i="15"/>
  <c r="X6316" i="15"/>
  <c r="X6317" i="15"/>
  <c r="X6318" i="15"/>
  <c r="X6319" i="15"/>
  <c r="X6320" i="15"/>
  <c r="X6321" i="15"/>
  <c r="X6322" i="15"/>
  <c r="X6323" i="15"/>
  <c r="X6324" i="15"/>
  <c r="X6325" i="15"/>
  <c r="X6326" i="15"/>
  <c r="X6327" i="15"/>
  <c r="X6328" i="15"/>
  <c r="X6329" i="15"/>
  <c r="X6330" i="15"/>
  <c r="X6331" i="15"/>
  <c r="X6332" i="15"/>
  <c r="X6333" i="15"/>
  <c r="X6334" i="15"/>
  <c r="X6335" i="15"/>
  <c r="X6336" i="15"/>
  <c r="X6337" i="15"/>
  <c r="C10" i="16"/>
  <c r="C41" i="16"/>
  <c r="F38" i="16" a="1"/>
  <c r="F38" i="16" s="1"/>
  <c r="D38" i="16"/>
  <c r="D37" i="16"/>
  <c r="D36" i="16"/>
  <c r="F35" i="16" a="1"/>
  <c r="F35" i="16" s="1"/>
  <c r="D35" i="16"/>
  <c r="D34" i="16"/>
  <c r="C34" i="16"/>
  <c r="F34" i="16" s="1" a="1"/>
  <c r="F34" i="16" s="1"/>
  <c r="D33" i="16"/>
  <c r="C33" i="16"/>
  <c r="F33" i="16" s="1" a="1"/>
  <c r="F33" i="16" s="1"/>
  <c r="D32" i="16"/>
  <c r="C32" i="16"/>
  <c r="F32" i="16" s="1" a="1"/>
  <c r="F32" i="16" s="1"/>
  <c r="D31" i="16"/>
  <c r="C31" i="16"/>
  <c r="F31" i="16" s="1" a="1"/>
  <c r="F31" i="16" s="1"/>
  <c r="D30" i="16"/>
  <c r="C30" i="16"/>
  <c r="F30" i="16" s="1" a="1"/>
  <c r="F30" i="16" s="1"/>
  <c r="D29" i="16"/>
  <c r="C29" i="16"/>
  <c r="F29" i="16" s="1" a="1"/>
  <c r="F29" i="16" s="1"/>
  <c r="F28" i="16" a="1"/>
  <c r="F28" i="16" s="1"/>
  <c r="D28" i="16"/>
  <c r="D27" i="16"/>
  <c r="F26" i="16" a="1"/>
  <c r="F26" i="16" s="1"/>
  <c r="D26" i="16"/>
  <c r="F25" i="16" a="1"/>
  <c r="F25" i="16" s="1"/>
  <c r="D25" i="16"/>
  <c r="D24" i="16"/>
  <c r="C24" i="16"/>
  <c r="F24" i="16" s="1" a="1"/>
  <c r="F24" i="16" s="1"/>
  <c r="D23" i="16"/>
  <c r="C23" i="16"/>
  <c r="F23" i="16" s="1" a="1"/>
  <c r="F23" i="16" s="1"/>
  <c r="F22" i="16" a="1"/>
  <c r="F22" i="16" s="1"/>
  <c r="D22" i="16"/>
  <c r="C22" i="16"/>
  <c r="D21" i="16"/>
  <c r="C21" i="16"/>
  <c r="F21" i="16" s="1" a="1"/>
  <c r="F21" i="16" s="1"/>
  <c r="D20" i="16"/>
  <c r="C20" i="16"/>
  <c r="F20" i="16" s="1" a="1"/>
  <c r="F20" i="16" s="1"/>
  <c r="F19" i="16" a="1"/>
  <c r="F19" i="16" s="1"/>
  <c r="D19" i="16"/>
  <c r="C19" i="16"/>
  <c r="D18" i="16"/>
  <c r="C18" i="16"/>
  <c r="F18" i="16" s="1" a="1"/>
  <c r="F18" i="16" s="1"/>
  <c r="F17" i="16" a="1"/>
  <c r="F17" i="16" s="1"/>
  <c r="D17" i="16"/>
  <c r="F16" i="16" a="1"/>
  <c r="F16" i="16" s="1"/>
  <c r="D16" i="16"/>
  <c r="C16" i="16"/>
  <c r="D15" i="16"/>
  <c r="C15" i="16"/>
  <c r="F15" i="16" s="1" a="1"/>
  <c r="F15" i="16" s="1"/>
  <c r="D14" i="16"/>
  <c r="C14" i="16"/>
  <c r="F14" i="16" s="1" a="1"/>
  <c r="F14" i="16" s="1"/>
  <c r="F13" i="16" a="1"/>
  <c r="F13" i="16" s="1"/>
  <c r="D13" i="16"/>
  <c r="C13" i="16"/>
  <c r="D12" i="16"/>
  <c r="C12" i="16"/>
  <c r="F12" i="16" s="1" a="1"/>
  <c r="F12" i="16" s="1"/>
  <c r="D11" i="16"/>
  <c r="C11" i="16"/>
  <c r="F11" i="16" s="1" a="1"/>
  <c r="F11" i="16" s="1"/>
  <c r="F10" i="16" a="1"/>
  <c r="F10" i="16" s="1"/>
  <c r="C27" i="16" s="1"/>
  <c r="F27" i="16" s="1" a="1"/>
  <c r="F27" i="16" s="1"/>
  <c r="D10" i="16"/>
  <c r="C14" i="1"/>
  <c r="C37" i="8"/>
  <c r="F37" i="8" s="1" a="1"/>
  <c r="F37" i="8" s="1"/>
  <c r="C34" i="9"/>
  <c r="F34" i="9" s="1" a="1"/>
  <c r="F34" i="9" s="1"/>
  <c r="C36" i="8"/>
  <c r="F36" i="8" s="1" a="1"/>
  <c r="F36" i="8" s="1"/>
  <c r="C34" i="1"/>
  <c r="F34" i="1" s="1" a="1"/>
  <c r="F34" i="1" s="1"/>
  <c r="C33" i="9"/>
  <c r="F33" i="9" s="1" a="1"/>
  <c r="F33" i="9" s="1"/>
  <c r="Y4" i="15"/>
  <c r="C34" i="3" s="1"/>
  <c r="F34" i="3" s="1" a="1"/>
  <c r="F34" i="3" s="1"/>
  <c r="X4" i="15"/>
  <c r="C36" i="5" s="1"/>
  <c r="F36" i="5" s="1" a="1"/>
  <c r="F36" i="5" s="1"/>
  <c r="C41" i="8"/>
  <c r="C39" i="3"/>
  <c r="C38" i="2"/>
  <c r="C38" i="7"/>
  <c r="C40" i="5"/>
  <c r="C38" i="4"/>
  <c r="C39" i="10"/>
  <c r="C38" i="9"/>
  <c r="C39" i="1"/>
  <c r="F14" i="1" a="1"/>
  <c r="F14" i="1" s="1"/>
  <c r="C24" i="8"/>
  <c r="F24" i="8" s="1" a="1"/>
  <c r="F24" i="8" s="1"/>
  <c r="C34" i="8"/>
  <c r="F34" i="8" s="1" a="1"/>
  <c r="F34" i="8" s="1"/>
  <c r="C33" i="8"/>
  <c r="F33" i="8" s="1" a="1"/>
  <c r="F33" i="8" s="1"/>
  <c r="C32" i="8"/>
  <c r="F32" i="8" s="1" a="1"/>
  <c r="F32" i="8" s="1"/>
  <c r="C31" i="8"/>
  <c r="C30" i="8"/>
  <c r="F30" i="8" s="1" a="1"/>
  <c r="F30" i="8" s="1"/>
  <c r="C29" i="8"/>
  <c r="F29" i="8" s="1" a="1"/>
  <c r="F29" i="8" s="1"/>
  <c r="C32" i="3"/>
  <c r="F32" i="3" s="1" a="1"/>
  <c r="F32" i="3" s="1"/>
  <c r="C31" i="3"/>
  <c r="F31" i="3" s="1" a="1"/>
  <c r="F31" i="3" s="1"/>
  <c r="C30" i="3"/>
  <c r="F30" i="3" s="1" a="1"/>
  <c r="F30" i="3" s="1"/>
  <c r="C29" i="3"/>
  <c r="F29" i="3" s="1" a="1"/>
  <c r="F29" i="3" s="1"/>
  <c r="C28" i="3"/>
  <c r="F28" i="3" s="1" a="1"/>
  <c r="F28" i="3" s="1"/>
  <c r="C27" i="3"/>
  <c r="F27" i="3" s="1" a="1"/>
  <c r="F27" i="3" s="1"/>
  <c r="C31" i="2"/>
  <c r="F31" i="2" s="1" a="1"/>
  <c r="F31" i="2" s="1"/>
  <c r="C30" i="2"/>
  <c r="F30" i="2" s="1" a="1"/>
  <c r="F30" i="2" s="1"/>
  <c r="C29" i="2"/>
  <c r="F29" i="2" s="1" a="1"/>
  <c r="F29" i="2" s="1"/>
  <c r="C28" i="2"/>
  <c r="F28" i="2" s="1" a="1"/>
  <c r="F28" i="2" s="1"/>
  <c r="C27" i="2"/>
  <c r="F27" i="2" s="1" a="1"/>
  <c r="F27" i="2" s="1"/>
  <c r="C26" i="2"/>
  <c r="F26" i="2" s="1" a="1"/>
  <c r="F26" i="2" s="1"/>
  <c r="C31" i="7"/>
  <c r="F31" i="7" s="1" a="1"/>
  <c r="F31" i="7" s="1"/>
  <c r="C30" i="7"/>
  <c r="F30" i="7" s="1" a="1"/>
  <c r="F30" i="7" s="1"/>
  <c r="C29" i="7"/>
  <c r="F29" i="7" s="1" a="1"/>
  <c r="F29" i="7" s="1"/>
  <c r="C28" i="7"/>
  <c r="F28" i="7" s="1" a="1"/>
  <c r="F28" i="7" s="1"/>
  <c r="C27" i="7"/>
  <c r="F27" i="7" s="1" a="1"/>
  <c r="F27" i="7" s="1"/>
  <c r="C26" i="7"/>
  <c r="F26" i="7" s="1" a="1"/>
  <c r="F26" i="7" s="1"/>
  <c r="C33" i="5"/>
  <c r="F33" i="5" s="1" a="1"/>
  <c r="F33" i="5" s="1"/>
  <c r="C32" i="5"/>
  <c r="F32" i="5" s="1" a="1"/>
  <c r="F32" i="5" s="1"/>
  <c r="C31" i="5"/>
  <c r="F31" i="5" s="1" a="1"/>
  <c r="F31" i="5" s="1"/>
  <c r="C30" i="5"/>
  <c r="F30" i="5" s="1" a="1"/>
  <c r="F30" i="5" s="1"/>
  <c r="C29" i="5"/>
  <c r="F29" i="5" s="1" a="1"/>
  <c r="F29" i="5" s="1"/>
  <c r="C28" i="5"/>
  <c r="F28" i="5" s="1" a="1"/>
  <c r="F28" i="5" s="1"/>
  <c r="C31" i="4"/>
  <c r="F31" i="4" s="1" a="1"/>
  <c r="F31" i="4" s="1"/>
  <c r="C30" i="4"/>
  <c r="F30" i="4" s="1" a="1"/>
  <c r="F30" i="4" s="1"/>
  <c r="C29" i="4"/>
  <c r="F29" i="4" s="1" a="1"/>
  <c r="F29" i="4" s="1"/>
  <c r="C28" i="4"/>
  <c r="F28" i="4" s="1" a="1"/>
  <c r="F28" i="4" s="1"/>
  <c r="C27" i="4"/>
  <c r="F27" i="4" s="1" a="1"/>
  <c r="F27" i="4" s="1"/>
  <c r="C26" i="4"/>
  <c r="F26" i="4" s="1" a="1"/>
  <c r="F26" i="4" s="1"/>
  <c r="C32" i="10"/>
  <c r="F32" i="10" s="1" a="1"/>
  <c r="F32" i="10" s="1"/>
  <c r="C31" i="10"/>
  <c r="F31" i="10" s="1" a="1"/>
  <c r="F31" i="10" s="1"/>
  <c r="C30" i="10"/>
  <c r="F30" i="10" s="1" a="1"/>
  <c r="F30" i="10" s="1"/>
  <c r="C29" i="10"/>
  <c r="C28" i="10"/>
  <c r="F28" i="10" s="1" a="1"/>
  <c r="F28" i="10" s="1"/>
  <c r="C27" i="10"/>
  <c r="F27" i="10" s="1" a="1"/>
  <c r="F27" i="10" s="1"/>
  <c r="C31" i="9"/>
  <c r="F31" i="9" s="1" a="1"/>
  <c r="F31" i="9" s="1"/>
  <c r="C30" i="9"/>
  <c r="F30" i="9" s="1" a="1"/>
  <c r="F30" i="9" s="1"/>
  <c r="C29" i="9"/>
  <c r="F29" i="9" s="1" a="1"/>
  <c r="F29" i="9" s="1"/>
  <c r="C28" i="9"/>
  <c r="F28" i="9" s="1" a="1"/>
  <c r="F28" i="9" s="1"/>
  <c r="C27" i="9"/>
  <c r="F27" i="9" s="1" a="1"/>
  <c r="F27" i="9" s="1"/>
  <c r="C26" i="9"/>
  <c r="F26" i="9" s="1" a="1"/>
  <c r="F26" i="9" s="1"/>
  <c r="C27" i="1"/>
  <c r="F27" i="1" s="1" a="1"/>
  <c r="F27" i="1" s="1"/>
  <c r="C28" i="1"/>
  <c r="F28" i="1" s="1" a="1"/>
  <c r="F28" i="1" s="1"/>
  <c r="C29" i="1"/>
  <c r="F29" i="1" s="1" a="1"/>
  <c r="F29" i="1" s="1"/>
  <c r="C30" i="1"/>
  <c r="F30" i="1" s="1" a="1"/>
  <c r="F30" i="1" s="1"/>
  <c r="C31" i="1"/>
  <c r="F31" i="1" s="1" a="1"/>
  <c r="F31" i="1" s="1"/>
  <c r="C32" i="1"/>
  <c r="F32" i="1" s="1" a="1"/>
  <c r="F32" i="1" s="1"/>
  <c r="C23" i="8"/>
  <c r="F23" i="8" s="1" a="1"/>
  <c r="F23" i="8" s="1"/>
  <c r="C24" i="3"/>
  <c r="F24" i="3" s="1" a="1"/>
  <c r="F24" i="3" s="1"/>
  <c r="C23" i="2"/>
  <c r="F23" i="2" s="1" a="1"/>
  <c r="F23" i="2" s="1"/>
  <c r="C23" i="7"/>
  <c r="F23" i="7" s="1" a="1"/>
  <c r="F23" i="7" s="1"/>
  <c r="C25" i="5"/>
  <c r="F25" i="5" s="1" a="1"/>
  <c r="F25" i="5" s="1"/>
  <c r="C23" i="4"/>
  <c r="F23" i="4" s="1" a="1"/>
  <c r="F23" i="4" s="1"/>
  <c r="C23" i="10"/>
  <c r="F23" i="10" s="1" a="1"/>
  <c r="F23" i="10" s="1"/>
  <c r="C23" i="9"/>
  <c r="F23" i="9" s="1" a="1"/>
  <c r="F23" i="9" s="1"/>
  <c r="C22" i="8"/>
  <c r="F22" i="8" s="1" a="1"/>
  <c r="F22" i="8" s="1"/>
  <c r="C21" i="8"/>
  <c r="F21" i="8" s="1" a="1"/>
  <c r="F21" i="8" s="1"/>
  <c r="C20" i="8"/>
  <c r="F20" i="8" s="1" a="1"/>
  <c r="F20" i="8" s="1"/>
  <c r="C19" i="8"/>
  <c r="F19" i="8" s="1" a="1"/>
  <c r="F19" i="8" s="1"/>
  <c r="C18" i="8"/>
  <c r="F18" i="8" s="1" a="1"/>
  <c r="F18" i="8" s="1"/>
  <c r="C22" i="3"/>
  <c r="F22" i="3" s="1" a="1"/>
  <c r="F22" i="3" s="1"/>
  <c r="C21" i="3"/>
  <c r="F21" i="3" s="1" a="1"/>
  <c r="F21" i="3" s="1"/>
  <c r="C20" i="3"/>
  <c r="F20" i="3" s="1" a="1"/>
  <c r="F20" i="3" s="1"/>
  <c r="C19" i="3"/>
  <c r="F19" i="3" s="1" a="1"/>
  <c r="F19" i="3" s="1"/>
  <c r="C18" i="3"/>
  <c r="F18" i="3" s="1" a="1"/>
  <c r="F18" i="3" s="1"/>
  <c r="C22" i="2"/>
  <c r="F22" i="2" s="1" a="1"/>
  <c r="F22" i="2" s="1"/>
  <c r="C21" i="2"/>
  <c r="F21" i="2" s="1" a="1"/>
  <c r="F21" i="2" s="1"/>
  <c r="C20" i="2"/>
  <c r="F20" i="2" s="1" a="1"/>
  <c r="F20" i="2" s="1"/>
  <c r="C19" i="2"/>
  <c r="F19" i="2" s="1" a="1"/>
  <c r="F19" i="2" s="1"/>
  <c r="C18" i="2"/>
  <c r="F18" i="2" s="1" a="1"/>
  <c r="F18" i="2" s="1"/>
  <c r="C22" i="7"/>
  <c r="F22" i="7" s="1" a="1"/>
  <c r="F22" i="7" s="1"/>
  <c r="C21" i="7"/>
  <c r="F21" i="7" s="1" a="1"/>
  <c r="F21" i="7" s="1"/>
  <c r="C20" i="7"/>
  <c r="F20" i="7" s="1" a="1"/>
  <c r="F20" i="7" s="1"/>
  <c r="C19" i="7"/>
  <c r="F19" i="7" s="1" a="1"/>
  <c r="F19" i="7" s="1"/>
  <c r="C18" i="7"/>
  <c r="F18" i="7" s="1" a="1"/>
  <c r="F18" i="7" s="1"/>
  <c r="C22" i="5"/>
  <c r="F22" i="5" s="1" a="1"/>
  <c r="F22" i="5" s="1"/>
  <c r="C21" i="5"/>
  <c r="F21" i="5" s="1" a="1"/>
  <c r="F21" i="5" s="1"/>
  <c r="C20" i="5"/>
  <c r="F20" i="5" s="1" a="1"/>
  <c r="F20" i="5" s="1"/>
  <c r="C19" i="5"/>
  <c r="F19" i="5" s="1" a="1"/>
  <c r="F19" i="5" s="1"/>
  <c r="C18" i="5"/>
  <c r="F18" i="5" s="1" a="1"/>
  <c r="F18" i="5" s="1"/>
  <c r="C22" i="4"/>
  <c r="F22" i="4" s="1" a="1"/>
  <c r="F22" i="4" s="1"/>
  <c r="C21" i="4"/>
  <c r="F21" i="4" s="1" a="1"/>
  <c r="F21" i="4" s="1"/>
  <c r="C20" i="4"/>
  <c r="F20" i="4" s="1" a="1"/>
  <c r="F20" i="4" s="1"/>
  <c r="C19" i="4"/>
  <c r="F19" i="4" s="1" a="1"/>
  <c r="F19" i="4" s="1"/>
  <c r="C18" i="4"/>
  <c r="F18" i="4" s="1" a="1"/>
  <c r="F18" i="4" s="1"/>
  <c r="C22" i="10"/>
  <c r="F22" i="10" s="1" a="1"/>
  <c r="F22" i="10" s="1"/>
  <c r="C21" i="10"/>
  <c r="F21" i="10" s="1" a="1"/>
  <c r="F21" i="10" s="1"/>
  <c r="C20" i="10"/>
  <c r="F20" i="10" s="1" a="1"/>
  <c r="F20" i="10" s="1"/>
  <c r="C19" i="10"/>
  <c r="F19" i="10" s="1" a="1"/>
  <c r="F19" i="10" s="1"/>
  <c r="C18" i="10"/>
  <c r="F18" i="10" s="1" a="1"/>
  <c r="F18" i="10" s="1"/>
  <c r="C22" i="9"/>
  <c r="F22" i="9" s="1" a="1"/>
  <c r="F22" i="9" s="1"/>
  <c r="C21" i="9"/>
  <c r="F21" i="9" s="1" a="1"/>
  <c r="F21" i="9" s="1"/>
  <c r="C20" i="9"/>
  <c r="F20" i="9" s="1" a="1"/>
  <c r="F20" i="9" s="1"/>
  <c r="C19" i="9"/>
  <c r="F19" i="9" s="1" a="1"/>
  <c r="F19" i="9" s="1"/>
  <c r="C18" i="9"/>
  <c r="F18" i="9" s="1" a="1"/>
  <c r="F18" i="9" s="1"/>
  <c r="C16" i="8"/>
  <c r="F16" i="8" s="1" a="1"/>
  <c r="F16" i="8" s="1"/>
  <c r="C15" i="8"/>
  <c r="F15" i="8" s="1" a="1"/>
  <c r="F15" i="8" s="1"/>
  <c r="C14" i="8"/>
  <c r="F14" i="8" s="1" a="1"/>
  <c r="F14" i="8" s="1"/>
  <c r="C13" i="8"/>
  <c r="F13" i="8" s="1" a="1"/>
  <c r="F13" i="8" s="1"/>
  <c r="C12" i="8"/>
  <c r="F12" i="8" s="1" a="1"/>
  <c r="F12" i="8" s="1"/>
  <c r="C11" i="8"/>
  <c r="F11" i="8" s="1" a="1"/>
  <c r="F11" i="8" s="1"/>
  <c r="C10" i="8"/>
  <c r="F10" i="8" s="1" a="1"/>
  <c r="F10" i="8" s="1"/>
  <c r="C27" i="8" s="1"/>
  <c r="F27" i="8" s="1" a="1"/>
  <c r="F27" i="8" s="1"/>
  <c r="C16" i="3"/>
  <c r="F16" i="3" s="1" a="1"/>
  <c r="F16" i="3" s="1"/>
  <c r="C15" i="3"/>
  <c r="F15" i="3" s="1" a="1"/>
  <c r="F15" i="3" s="1"/>
  <c r="C14" i="3"/>
  <c r="F14" i="3" s="1" a="1"/>
  <c r="F14" i="3" s="1"/>
  <c r="C13" i="3"/>
  <c r="F13" i="3" s="1" a="1"/>
  <c r="F13" i="3" s="1"/>
  <c r="C12" i="3"/>
  <c r="F12" i="3" s="1" a="1"/>
  <c r="F12" i="3" s="1"/>
  <c r="C11" i="3"/>
  <c r="F11" i="3" s="1" a="1"/>
  <c r="F11" i="3" s="1"/>
  <c r="C10" i="3"/>
  <c r="F10" i="3" s="1" a="1"/>
  <c r="F10" i="3" s="1"/>
  <c r="C25" i="3" s="1"/>
  <c r="F25" i="3" s="1" a="1"/>
  <c r="F25" i="3" s="1"/>
  <c r="C16" i="2"/>
  <c r="F16" i="2" s="1" a="1"/>
  <c r="F16" i="2" s="1"/>
  <c r="C15" i="2"/>
  <c r="F15" i="2" s="1" a="1"/>
  <c r="F15" i="2" s="1"/>
  <c r="C14" i="2"/>
  <c r="F14" i="2" s="1" a="1"/>
  <c r="F14" i="2" s="1"/>
  <c r="C13" i="2"/>
  <c r="F13" i="2" s="1" a="1"/>
  <c r="F13" i="2" s="1"/>
  <c r="C12" i="2"/>
  <c r="F12" i="2" s="1" a="1"/>
  <c r="F12" i="2" s="1"/>
  <c r="C11" i="2"/>
  <c r="F11" i="2" s="1" a="1"/>
  <c r="F11" i="2" s="1"/>
  <c r="C10" i="2"/>
  <c r="F10" i="2" s="1" a="1"/>
  <c r="F10" i="2" s="1"/>
  <c r="C24" i="2" s="1"/>
  <c r="F24" i="2" s="1" a="1"/>
  <c r="F24" i="2" s="1"/>
  <c r="C16" i="7"/>
  <c r="F16" i="7" s="1" a="1"/>
  <c r="F16" i="7" s="1"/>
  <c r="C15" i="7"/>
  <c r="F15" i="7" s="1" a="1"/>
  <c r="F15" i="7" s="1"/>
  <c r="C14" i="7"/>
  <c r="F14" i="7" s="1" a="1"/>
  <c r="F14" i="7" s="1"/>
  <c r="C13" i="7"/>
  <c r="F13" i="7" s="1" a="1"/>
  <c r="F13" i="7" s="1"/>
  <c r="C12" i="7"/>
  <c r="F12" i="7" s="1" a="1"/>
  <c r="F12" i="7" s="1"/>
  <c r="C11" i="7"/>
  <c r="F11" i="7" s="1" a="1"/>
  <c r="F11" i="7" s="1"/>
  <c r="C10" i="7"/>
  <c r="F10" i="7" s="1" a="1"/>
  <c r="F10" i="7" s="1"/>
  <c r="C24" i="7" s="1"/>
  <c r="F24" i="7" s="1" a="1"/>
  <c r="F24" i="7" s="1"/>
  <c r="C16" i="5"/>
  <c r="F16" i="5" s="1" a="1"/>
  <c r="F16" i="5" s="1"/>
  <c r="C15" i="5"/>
  <c r="F15" i="5" s="1" a="1"/>
  <c r="F15" i="5" s="1"/>
  <c r="C14" i="5"/>
  <c r="F14" i="5" s="1" a="1"/>
  <c r="F14" i="5" s="1"/>
  <c r="C13" i="5"/>
  <c r="F13" i="5" s="1" a="1"/>
  <c r="F13" i="5" s="1"/>
  <c r="C12" i="5"/>
  <c r="F12" i="5" s="1" a="1"/>
  <c r="F12" i="5" s="1"/>
  <c r="C11" i="5"/>
  <c r="F11" i="5" s="1" a="1"/>
  <c r="F11" i="5" s="1"/>
  <c r="C10" i="5"/>
  <c r="F10" i="5" s="1" a="1"/>
  <c r="F10" i="5" s="1"/>
  <c r="C26" i="5" s="1"/>
  <c r="F26" i="5" s="1" a="1"/>
  <c r="F26" i="5" s="1"/>
  <c r="C16" i="4"/>
  <c r="F16" i="4" s="1" a="1"/>
  <c r="F16" i="4" s="1"/>
  <c r="C15" i="4"/>
  <c r="F15" i="4" s="1" a="1"/>
  <c r="F15" i="4" s="1"/>
  <c r="C14" i="4"/>
  <c r="F14" i="4" s="1" a="1"/>
  <c r="F14" i="4" s="1"/>
  <c r="C13" i="4"/>
  <c r="F13" i="4" s="1" a="1"/>
  <c r="F13" i="4" s="1"/>
  <c r="C12" i="4"/>
  <c r="F12" i="4" s="1" a="1"/>
  <c r="F12" i="4" s="1"/>
  <c r="C11" i="4"/>
  <c r="F11" i="4" s="1" a="1"/>
  <c r="F11" i="4" s="1"/>
  <c r="C10" i="4"/>
  <c r="F10" i="4" s="1" a="1"/>
  <c r="F10" i="4" s="1"/>
  <c r="C24" i="4" s="1"/>
  <c r="F24" i="4" s="1" a="1"/>
  <c r="F24" i="4" s="1"/>
  <c r="C16" i="10"/>
  <c r="F16" i="10" s="1" a="1"/>
  <c r="F16" i="10" s="1"/>
  <c r="C15" i="10"/>
  <c r="F15" i="10" s="1" a="1"/>
  <c r="F15" i="10" s="1"/>
  <c r="C14" i="10"/>
  <c r="F14" i="10" s="1" a="1"/>
  <c r="F14" i="10" s="1"/>
  <c r="C13" i="10"/>
  <c r="F13" i="10" s="1" a="1"/>
  <c r="F13" i="10" s="1"/>
  <c r="C12" i="10"/>
  <c r="F12" i="10" s="1" a="1"/>
  <c r="F12" i="10" s="1"/>
  <c r="C11" i="10"/>
  <c r="F11" i="10" s="1" a="1"/>
  <c r="F11" i="10" s="1"/>
  <c r="C10" i="10"/>
  <c r="F10" i="10" s="1" a="1"/>
  <c r="F10" i="10" s="1"/>
  <c r="C25" i="10" s="1"/>
  <c r="F25" i="10" s="1" a="1"/>
  <c r="F25" i="10" s="1"/>
  <c r="C16" i="9"/>
  <c r="F16" i="9" s="1" a="1"/>
  <c r="F16" i="9" s="1"/>
  <c r="C15" i="9"/>
  <c r="F15" i="9" s="1" a="1"/>
  <c r="F15" i="9" s="1"/>
  <c r="C14" i="9"/>
  <c r="F14" i="9" s="1" a="1"/>
  <c r="F14" i="9" s="1"/>
  <c r="C13" i="9"/>
  <c r="F13" i="9" s="1" a="1"/>
  <c r="F13" i="9" s="1"/>
  <c r="C12" i="9"/>
  <c r="F12" i="9" s="1" a="1"/>
  <c r="F12" i="9" s="1"/>
  <c r="C11" i="9"/>
  <c r="F11" i="9" s="1" a="1"/>
  <c r="F11" i="9" s="1"/>
  <c r="C10" i="9"/>
  <c r="F10" i="9" s="1" a="1"/>
  <c r="F10" i="9" s="1"/>
  <c r="C24" i="9" s="1"/>
  <c r="F24" i="9" s="1" a="1"/>
  <c r="F24" i="9" s="1"/>
  <c r="C24" i="1"/>
  <c r="F24" i="1" s="1" a="1"/>
  <c r="F24" i="1" s="1"/>
  <c r="C22" i="1"/>
  <c r="F22" i="1" s="1" a="1"/>
  <c r="F22" i="1" s="1"/>
  <c r="C21" i="1"/>
  <c r="F21" i="1" s="1" a="1"/>
  <c r="F21" i="1" s="1"/>
  <c r="C20" i="1"/>
  <c r="F20" i="1" s="1" a="1"/>
  <c r="F20" i="1" s="1"/>
  <c r="C19" i="1"/>
  <c r="F19" i="1" s="1" a="1"/>
  <c r="F19" i="1" s="1"/>
  <c r="C18" i="1"/>
  <c r="F18" i="1" s="1" a="1"/>
  <c r="F18" i="1" s="1"/>
  <c r="C15" i="1"/>
  <c r="F15" i="1" s="1" a="1"/>
  <c r="F15" i="1" s="1"/>
  <c r="C13" i="1"/>
  <c r="F13" i="1" s="1" a="1"/>
  <c r="F13" i="1" s="1"/>
  <c r="C12" i="1"/>
  <c r="F12" i="1" s="1" a="1"/>
  <c r="F12" i="1" s="1"/>
  <c r="C11" i="1"/>
  <c r="F11" i="1" s="1" a="1"/>
  <c r="F11" i="1" s="1"/>
  <c r="C10" i="1"/>
  <c r="F10" i="1" s="1" a="1"/>
  <c r="F10" i="1" s="1"/>
  <c r="C25" i="1" s="1"/>
  <c r="AA6336" i="15"/>
  <c r="AA6332" i="15"/>
  <c r="AA6331" i="15"/>
  <c r="AA6329" i="15"/>
  <c r="AA6330" i="15"/>
  <c r="AA6328" i="15"/>
  <c r="AA6327" i="15"/>
  <c r="AA6325" i="15"/>
  <c r="AA6324" i="15"/>
  <c r="AA6323" i="15"/>
  <c r="AA6322" i="15"/>
  <c r="AA6320" i="15"/>
  <c r="AA6319" i="15"/>
  <c r="AA6317" i="15"/>
  <c r="AA6321" i="15"/>
  <c r="AA6316" i="15"/>
  <c r="AA6314" i="15"/>
  <c r="AA6313" i="15"/>
  <c r="AA6311" i="15"/>
  <c r="AA6326" i="15"/>
  <c r="AA6315" i="15"/>
  <c r="AA6309" i="15"/>
  <c r="AA6307" i="15"/>
  <c r="AA6305" i="15"/>
  <c r="AA6302" i="15"/>
  <c r="AA6299" i="15"/>
  <c r="AA6301" i="15"/>
  <c r="AA6308" i="15"/>
  <c r="AA6298" i="15"/>
  <c r="AA6304" i="15"/>
  <c r="AA6296" i="15"/>
  <c r="AA6310" i="15"/>
  <c r="AA6295" i="15"/>
  <c r="AA6333" i="15"/>
  <c r="AA6291" i="15"/>
  <c r="AA6293" i="15"/>
  <c r="AA6289" i="15"/>
  <c r="AA6286" i="15"/>
  <c r="AA6292" i="15"/>
  <c r="AA6287" i="15"/>
  <c r="AA6285" i="15"/>
  <c r="AA6283" i="15"/>
  <c r="AA6284" i="15"/>
  <c r="AA6282" i="15"/>
  <c r="AA6280" i="15"/>
  <c r="AA6281" i="15"/>
  <c r="AA6279" i="15"/>
  <c r="AA6276" i="15"/>
  <c r="AA6277" i="15"/>
  <c r="AA6274" i="15"/>
  <c r="AA6270" i="15"/>
  <c r="AA6271" i="15"/>
  <c r="AA6265" i="15"/>
  <c r="AA6263" i="15"/>
  <c r="AA6267" i="15"/>
  <c r="AA6264" i="15"/>
  <c r="AA6275" i="15"/>
  <c r="AA6261" i="15"/>
  <c r="AA6262" i="15"/>
  <c r="AA6266" i="15"/>
  <c r="AA6278" i="15"/>
  <c r="AA6260" i="15"/>
  <c r="AA6259" i="15"/>
  <c r="AA6257" i="15"/>
  <c r="AA6256" i="15"/>
  <c r="AA6258" i="15"/>
  <c r="AA6253" i="15"/>
  <c r="AA6252" i="15"/>
  <c r="AA6254" i="15"/>
  <c r="AA6294" i="15"/>
  <c r="AA6251" i="15"/>
  <c r="AA6249" i="15"/>
  <c r="AA6248" i="15"/>
  <c r="AA6250" i="15"/>
  <c r="AA6247" i="15"/>
  <c r="AA6255" i="15"/>
  <c r="AA6288" i="15"/>
  <c r="AA6268" i="15"/>
  <c r="AA6244" i="15"/>
  <c r="AA6246" i="15"/>
  <c r="AA6241" i="15"/>
  <c r="AA6242" i="15"/>
  <c r="AA6239" i="15"/>
  <c r="AA6238" i="15"/>
  <c r="AA6236" i="15"/>
  <c r="AA6243" i="15"/>
  <c r="AA6234" i="15"/>
  <c r="AA6237" i="15"/>
  <c r="AA6240" i="15"/>
  <c r="AA6233" i="15"/>
  <c r="AA6231" i="15"/>
  <c r="AA6229" i="15"/>
  <c r="AA6232" i="15"/>
  <c r="AA6245" i="15"/>
  <c r="AA6228" i="15"/>
  <c r="AA6225" i="15"/>
  <c r="AA6227" i="15"/>
  <c r="AA6334" i="15"/>
  <c r="AA6219" i="15"/>
  <c r="AA6218" i="15"/>
  <c r="AA6226" i="15"/>
  <c r="AA6223" i="15"/>
  <c r="AA6220" i="15"/>
  <c r="AA6217" i="15"/>
  <c r="AA6235" i="15"/>
  <c r="AA6214" i="15"/>
  <c r="AA6230" i="15"/>
  <c r="AA6211" i="15"/>
  <c r="AA6206" i="15"/>
  <c r="AA6203" i="15"/>
  <c r="AA6204" i="15"/>
  <c r="AA6212" i="15"/>
  <c r="AA6207" i="15"/>
  <c r="AA6201" i="15"/>
  <c r="AA6208" i="15"/>
  <c r="AA6215" i="15"/>
  <c r="AA6221" i="15"/>
  <c r="AA6198" i="15"/>
  <c r="AA6195" i="15"/>
  <c r="AA6205" i="15"/>
  <c r="AA6196" i="15"/>
  <c r="AA6199" i="15"/>
  <c r="AA6202" i="15"/>
  <c r="AA6200" i="15"/>
  <c r="AA6187" i="15"/>
  <c r="AA6188" i="15"/>
  <c r="AA6184" i="15"/>
  <c r="AA6189" i="15"/>
  <c r="AA6185" i="15"/>
  <c r="AA6192" i="15"/>
  <c r="AA6193" i="15"/>
  <c r="AA6182" i="15"/>
  <c r="AA6175" i="15"/>
  <c r="AA6176" i="15"/>
  <c r="AA6180" i="15"/>
  <c r="AA6177" i="15"/>
  <c r="AA6181" i="15"/>
  <c r="AA6183" i="15"/>
  <c r="AA6178" i="15"/>
  <c r="AA6209" i="15"/>
  <c r="AA6170" i="15"/>
  <c r="AA6190" i="15"/>
  <c r="AA6171" i="15"/>
  <c r="AA6194" i="15"/>
  <c r="AA6172" i="15"/>
  <c r="AA6174" i="15"/>
  <c r="AA6191" i="15"/>
  <c r="AA6168" i="15"/>
  <c r="AA6166" i="15"/>
  <c r="AA6159" i="15"/>
  <c r="AA6169" i="15"/>
  <c r="AA6160" i="15"/>
  <c r="AA6161" i="15"/>
  <c r="AA6162" i="15"/>
  <c r="AA6163" i="15"/>
  <c r="AA6156" i="15"/>
  <c r="AA6157" i="15"/>
  <c r="AA6145" i="15"/>
  <c r="AA6155" i="15"/>
  <c r="AA6153" i="15"/>
  <c r="AA6146" i="15"/>
  <c r="AA6154" i="15"/>
  <c r="AA6141" i="15"/>
  <c r="AA6147" i="15"/>
  <c r="AA6149" i="15"/>
  <c r="AA6158" i="15"/>
  <c r="AA6165" i="15"/>
  <c r="AA6150" i="15"/>
  <c r="AA6142" i="15"/>
  <c r="AA6143" i="15"/>
  <c r="AA6138" i="15"/>
  <c r="AA6216" i="15"/>
  <c r="AA6136" i="15"/>
  <c r="AA6132" i="15"/>
  <c r="AA6133" i="15"/>
  <c r="AA6137" i="15"/>
  <c r="AA6128" i="15"/>
  <c r="AA6129" i="15"/>
  <c r="AA6186" i="15"/>
  <c r="AA6123" i="15"/>
  <c r="AA6124" i="15"/>
  <c r="AA6151" i="15"/>
  <c r="AA6125" i="15"/>
  <c r="AA6126" i="15"/>
  <c r="AA6130" i="15"/>
  <c r="AA6127" i="15"/>
  <c r="AA6119" i="15"/>
  <c r="AA6152" i="15"/>
  <c r="AA6144" i="15"/>
  <c r="AA6120" i="15"/>
  <c r="AA6121" i="15"/>
  <c r="AA6117" i="15"/>
  <c r="AA6114" i="15"/>
  <c r="AA6115" i="15"/>
  <c r="AA6134" i="15"/>
  <c r="AA6111" i="15"/>
  <c r="AA6112" i="15"/>
  <c r="AA6106" i="15"/>
  <c r="AA6107" i="15"/>
  <c r="AA6103" i="15"/>
  <c r="AA6135" i="15"/>
  <c r="AA6101" i="15"/>
  <c r="AA6104" i="15"/>
  <c r="AA6118" i="15"/>
  <c r="AA6099" i="15"/>
  <c r="AA6102" i="15"/>
  <c r="AA6131" i="15"/>
  <c r="AA6095" i="15"/>
  <c r="AA6096" i="15"/>
  <c r="AA6098" i="15"/>
  <c r="AA6091" i="15"/>
  <c r="AA6105" i="15"/>
  <c r="AA6167" i="15"/>
  <c r="AA6092" i="15"/>
  <c r="AA6097" i="15"/>
  <c r="AA6093" i="15"/>
  <c r="AA6085" i="15"/>
  <c r="AA6086" i="15"/>
  <c r="AA6087" i="15"/>
  <c r="AA6079" i="15"/>
  <c r="AA6080" i="15"/>
  <c r="AA6088" i="15"/>
  <c r="AA6081" i="15"/>
  <c r="AA6077" i="15"/>
  <c r="AA6089" i="15"/>
  <c r="AA6335" i="15"/>
  <c r="AA6074" i="15"/>
  <c r="AA6070" i="15"/>
  <c r="AA6075" i="15"/>
  <c r="AA6068" i="15"/>
  <c r="AA6082" i="15"/>
  <c r="AA6071" i="15"/>
  <c r="AA6069" i="15"/>
  <c r="AA6063" i="15"/>
  <c r="AA6053" i="15"/>
  <c r="AA6054" i="15"/>
  <c r="AA6055" i="15"/>
  <c r="AA6056" i="15"/>
  <c r="AA6050" i="15"/>
  <c r="AA6057" i="15"/>
  <c r="AA6051" i="15"/>
  <c r="AA6064" i="15"/>
  <c r="AA6048" i="15"/>
  <c r="AA6065" i="15"/>
  <c r="AA6052" i="15"/>
  <c r="AA6047" i="15"/>
  <c r="AA6066" i="15"/>
  <c r="AA6058" i="15"/>
  <c r="AA6303" i="15"/>
  <c r="AA6041" i="15"/>
  <c r="AA6042" i="15"/>
  <c r="AA6043" i="15"/>
  <c r="AA6044" i="15"/>
  <c r="AA6045" i="15"/>
  <c r="AA6046" i="15"/>
  <c r="AA6139" i="15"/>
  <c r="AA6034" i="15"/>
  <c r="AA6028" i="15"/>
  <c r="AA6035" i="15"/>
  <c r="AA6029" i="15"/>
  <c r="AA6036" i="15"/>
  <c r="AA6023" i="15"/>
  <c r="AA6030" i="15"/>
  <c r="AA6031" i="15"/>
  <c r="AA6059" i="15"/>
  <c r="AA6024" i="15"/>
  <c r="AA6025" i="15"/>
  <c r="AA6017" i="15"/>
  <c r="AA6018" i="15"/>
  <c r="AA6019" i="15"/>
  <c r="AA6037" i="15"/>
  <c r="AA6020" i="15"/>
  <c r="AA6038" i="15"/>
  <c r="AA6015" i="15"/>
  <c r="AA6032" i="15"/>
  <c r="AA6021" i="15"/>
  <c r="AA6060" i="15"/>
  <c r="AA6009" i="15"/>
  <c r="AA6022" i="15"/>
  <c r="AA6016" i="15"/>
  <c r="AA6078" i="15"/>
  <c r="AA6213" i="15"/>
  <c r="AA6010" i="15"/>
  <c r="AA5991" i="15"/>
  <c r="AA5997" i="15"/>
  <c r="AA5998" i="15"/>
  <c r="AA5999" i="15"/>
  <c r="AA6000" i="15"/>
  <c r="AA5992" i="15"/>
  <c r="AA6026" i="15"/>
  <c r="AA6011" i="15"/>
  <c r="AA6012" i="15"/>
  <c r="AA5993" i="15"/>
  <c r="AA5981" i="15"/>
  <c r="AA5987" i="15"/>
  <c r="AA5988" i="15"/>
  <c r="AA5994" i="15"/>
  <c r="AA6006" i="15"/>
  <c r="AA6013" i="15"/>
  <c r="AA5982" i="15"/>
  <c r="AA5983" i="15"/>
  <c r="AA5975" i="15"/>
  <c r="AA6027" i="15"/>
  <c r="AA6039" i="15"/>
  <c r="AA6001" i="15"/>
  <c r="AA5976" i="15"/>
  <c r="AA5971" i="15"/>
  <c r="AA5984" i="15"/>
  <c r="AA5995" i="15"/>
  <c r="AA5977" i="15"/>
  <c r="AA5985" i="15"/>
  <c r="AA5972" i="15"/>
  <c r="AA6002" i="15"/>
  <c r="AA5969" i="15"/>
  <c r="AA6003" i="15"/>
  <c r="AA5978" i="15"/>
  <c r="AA6083" i="15"/>
  <c r="AA6014" i="15"/>
  <c r="AA5963" i="15"/>
  <c r="AA5979" i="15"/>
  <c r="AA5964" i="15"/>
  <c r="AA6067" i="15"/>
  <c r="AA5959" i="15"/>
  <c r="AA5950" i="15"/>
  <c r="AA5951" i="15"/>
  <c r="AA5952" i="15"/>
  <c r="AA5965" i="15"/>
  <c r="AA6004" i="15"/>
  <c r="AA5966" i="15"/>
  <c r="AA5946" i="15"/>
  <c r="AA5953" i="15"/>
  <c r="AA6007" i="15"/>
  <c r="AA5954" i="15"/>
  <c r="AA5955" i="15"/>
  <c r="AA5956" i="15"/>
  <c r="AA5947" i="15"/>
  <c r="AA5948" i="15"/>
  <c r="AA5960" i="15"/>
  <c r="AA5970" i="15"/>
  <c r="AA5996" i="15"/>
  <c r="AA5957" i="15"/>
  <c r="AA6008" i="15"/>
  <c r="AA5973" i="15"/>
  <c r="AA5968" i="15"/>
  <c r="AA5974" i="15"/>
  <c r="AA5944" i="15"/>
  <c r="AA5980" i="15"/>
  <c r="AA5937" i="15"/>
  <c r="AA5935" i="15"/>
  <c r="AA5930" i="15"/>
  <c r="AA6049" i="15"/>
  <c r="AA5936" i="15"/>
  <c r="AA5938" i="15"/>
  <c r="AA5931" i="15"/>
  <c r="AA5939" i="15"/>
  <c r="AA5940" i="15"/>
  <c r="AA5941" i="15"/>
  <c r="AA5925" i="15"/>
  <c r="AA5926" i="15"/>
  <c r="AA5928" i="15"/>
  <c r="AA5932" i="15"/>
  <c r="AA5945" i="15"/>
  <c r="AA5919" i="15"/>
  <c r="AA5929" i="15"/>
  <c r="AA5920" i="15"/>
  <c r="AA5921" i="15"/>
  <c r="AA5942" i="15"/>
  <c r="AA5922" i="15"/>
  <c r="AA5923" i="15"/>
  <c r="AA6061" i="15"/>
  <c r="AA5958" i="15"/>
  <c r="AA6084" i="15"/>
  <c r="AA5916" i="15"/>
  <c r="AA5933" i="15"/>
  <c r="AA5924" i="15"/>
  <c r="AA5986" i="15"/>
  <c r="AA5961" i="15"/>
  <c r="AA5913" i="15"/>
  <c r="AA5903" i="15"/>
  <c r="AA5914" i="15"/>
  <c r="AA5915" i="15"/>
  <c r="AA5904" i="15"/>
  <c r="AA5906" i="15"/>
  <c r="AA5907" i="15"/>
  <c r="AA5908" i="15"/>
  <c r="AA5909" i="15"/>
  <c r="AA5905" i="15"/>
  <c r="AA5910" i="15"/>
  <c r="AA5897" i="15"/>
  <c r="AA5967" i="15"/>
  <c r="AA5917" i="15"/>
  <c r="AA5888" i="15"/>
  <c r="AA5889" i="15"/>
  <c r="AA6273" i="15"/>
  <c r="AA5890" i="15"/>
  <c r="AA5882" i="15"/>
  <c r="AA5898" i="15"/>
  <c r="AA5878" i="15"/>
  <c r="AA5891" i="15"/>
  <c r="AA5870" i="15"/>
  <c r="AA5871" i="15"/>
  <c r="AA5883" i="15"/>
  <c r="AA5874" i="15"/>
  <c r="AA5875" i="15"/>
  <c r="AA5865" i="15"/>
  <c r="AA5866" i="15"/>
  <c r="AA5879" i="15"/>
  <c r="AA5872" i="15"/>
  <c r="AA6108" i="15"/>
  <c r="AA6109" i="15"/>
  <c r="AA5862" i="15"/>
  <c r="AA5899" i="15"/>
  <c r="AA5859" i="15"/>
  <c r="AA5880" i="15"/>
  <c r="AA5884" i="15"/>
  <c r="AA5876" i="15"/>
  <c r="AA5900" i="15"/>
  <c r="AA5856" i="15"/>
  <c r="AA6113" i="15"/>
  <c r="AA6100" i="15"/>
  <c r="AA6272" i="15"/>
  <c r="AA5857" i="15"/>
  <c r="AA5863" i="15"/>
  <c r="AA5847" i="15"/>
  <c r="AA5848" i="15"/>
  <c r="AA5852" i="15"/>
  <c r="AA5849" i="15"/>
  <c r="AA5842" i="15"/>
  <c r="AA5853" i="15"/>
  <c r="AA5837" i="15"/>
  <c r="AA5843" i="15"/>
  <c r="AA5833" i="15"/>
  <c r="AA5850" i="15"/>
  <c r="AA5838" i="15"/>
  <c r="AA5834" i="15"/>
  <c r="AA5828" i="15"/>
  <c r="AA5839" i="15"/>
  <c r="AA5895" i="15"/>
  <c r="AA5844" i="15"/>
  <c r="AA5829" i="15"/>
  <c r="AA5830" i="15"/>
  <c r="AA5826" i="15"/>
  <c r="AA5840" i="15"/>
  <c r="AA6090" i="15"/>
  <c r="AA5831" i="15"/>
  <c r="AA5892" i="15"/>
  <c r="AA6062" i="15"/>
  <c r="AA5851" i="15"/>
  <c r="AA5911" i="15"/>
  <c r="AA5845" i="15"/>
  <c r="AA5962" i="15"/>
  <c r="AA5819" i="15"/>
  <c r="AA5817" i="15"/>
  <c r="AA5812" i="15"/>
  <c r="AA5806" i="15"/>
  <c r="AA5901" i="15"/>
  <c r="AA5813" i="15"/>
  <c r="AA5814" i="15"/>
  <c r="AA5807" i="15"/>
  <c r="AA5885" i="15"/>
  <c r="AA5808" i="15"/>
  <c r="AA5809" i="15"/>
  <c r="AA5867" i="15"/>
  <c r="AA5820" i="15"/>
  <c r="AA5912" i="15"/>
  <c r="AA5800" i="15"/>
  <c r="AA5881" i="15"/>
  <c r="AA5835" i="15"/>
  <c r="AA5818" i="15"/>
  <c r="AA5801" i="15"/>
  <c r="AA5873" i="15"/>
  <c r="AA5815" i="15"/>
  <c r="AA5792" i="15"/>
  <c r="AA6040" i="15"/>
  <c r="AA5860" i="15"/>
  <c r="AA5786" i="15"/>
  <c r="AA5793" i="15"/>
  <c r="AA5781" i="15"/>
  <c r="AA5787" i="15"/>
  <c r="AA5782" i="15"/>
  <c r="AA5788" i="15"/>
  <c r="AA5802" i="15"/>
  <c r="AA5775" i="15"/>
  <c r="AA5777" i="15"/>
  <c r="AA5821" i="15"/>
  <c r="AA5794" i="15"/>
  <c r="AA5795" i="15"/>
  <c r="AA5803" i="15"/>
  <c r="AA5796" i="15"/>
  <c r="AA5766" i="15"/>
  <c r="AA5767" i="15"/>
  <c r="AA5789" i="15"/>
  <c r="AA5804" i="15"/>
  <c r="AA5854" i="15"/>
  <c r="AA5768" i="15"/>
  <c r="AA5893" i="15"/>
  <c r="AA5769" i="15"/>
  <c r="AA5761" i="15"/>
  <c r="AA5776" i="15"/>
  <c r="AA5762" i="15"/>
  <c r="AA5770" i="15"/>
  <c r="AA5763" i="15"/>
  <c r="AA5822" i="15"/>
  <c r="AA6222" i="15"/>
  <c r="AA5783" i="15"/>
  <c r="AA5764" i="15"/>
  <c r="AA5758" i="15"/>
  <c r="AA5784" i="15"/>
  <c r="AA5779" i="15"/>
  <c r="AA5778" i="15"/>
  <c r="AA5864" i="15"/>
  <c r="AA5759" i="15"/>
  <c r="AA5832" i="15"/>
  <c r="AA5877" i="15"/>
  <c r="AA5748" i="15"/>
  <c r="AA5823" i="15"/>
  <c r="AA5749" i="15"/>
  <c r="AA5750" i="15"/>
  <c r="AA5780" i="15"/>
  <c r="AA5753" i="15"/>
  <c r="AA5744" i="15"/>
  <c r="AA5751" i="15"/>
  <c r="AA5790" i="15"/>
  <c r="AA5752" i="15"/>
  <c r="AA5740" i="15"/>
  <c r="AA5754" i="15"/>
  <c r="AA5745" i="15"/>
  <c r="AA5733" i="15"/>
  <c r="AA5989" i="15"/>
  <c r="AA5755" i="15"/>
  <c r="AA5771" i="15"/>
  <c r="AA5746" i="15"/>
  <c r="AA5734" i="15"/>
  <c r="AA5741" i="15"/>
  <c r="AA5735" i="15"/>
  <c r="AA5736" i="15"/>
  <c r="AA5727" i="15"/>
  <c r="AA5737" i="15"/>
  <c r="AA5738" i="15"/>
  <c r="AA6306" i="15"/>
  <c r="AA5742" i="15"/>
  <c r="AA5728" i="15"/>
  <c r="AA5722" i="15"/>
  <c r="AA5729" i="15"/>
  <c r="AA5756" i="15"/>
  <c r="AA5730" i="15"/>
  <c r="AA5731" i="15"/>
  <c r="AA5934" i="15"/>
  <c r="AA5723" i="15"/>
  <c r="AA5757" i="15"/>
  <c r="AA5716" i="15"/>
  <c r="AA5743" i="15"/>
  <c r="AA5810" i="15"/>
  <c r="AA5732" i="15"/>
  <c r="AA5797" i="15"/>
  <c r="AA5710" i="15"/>
  <c r="AA5724" i="15"/>
  <c r="AA5705" i="15"/>
  <c r="AA5739" i="15"/>
  <c r="AA5711" i="15"/>
  <c r="AA5717" i="15"/>
  <c r="AA5712" i="15"/>
  <c r="AA5713" i="15"/>
  <c r="AA5714" i="15"/>
  <c r="AA5715" i="15"/>
  <c r="AA5718" i="15"/>
  <c r="AA5706" i="15"/>
  <c r="AA5694" i="15"/>
  <c r="AA5707" i="15"/>
  <c r="AA5747" i="15"/>
  <c r="AA5708" i="15"/>
  <c r="AA5719" i="15"/>
  <c r="AA5703" i="15"/>
  <c r="AA5695" i="15"/>
  <c r="AA5696" i="15"/>
  <c r="AA5697" i="15"/>
  <c r="AA5687" i="15"/>
  <c r="AA5698" i="15"/>
  <c r="AA5688" i="15"/>
  <c r="AA5689" i="15"/>
  <c r="AA5699" i="15"/>
  <c r="AA5684" i="15"/>
  <c r="AA5765" i="15"/>
  <c r="AA5704" i="15"/>
  <c r="AA5700" i="15"/>
  <c r="AA5690" i="15"/>
  <c r="AA5701" i="15"/>
  <c r="AA5685" i="15"/>
  <c r="AA5678" i="15"/>
  <c r="AA5686" i="15"/>
  <c r="AA5858" i="15"/>
  <c r="AA5679" i="15"/>
  <c r="AA5680" i="15"/>
  <c r="AA5676" i="15"/>
  <c r="AA5673" i="15"/>
  <c r="AA5918" i="15"/>
  <c r="AA6072" i="15"/>
  <c r="AA5674" i="15"/>
  <c r="AA5681" i="15"/>
  <c r="AA5667" i="15"/>
  <c r="AA5668" i="15"/>
  <c r="AA5669" i="15"/>
  <c r="AA5670" i="15"/>
  <c r="AA5677" i="15"/>
  <c r="AA5671" i="15"/>
  <c r="AA6224" i="15"/>
  <c r="AA5691" i="15"/>
  <c r="AA5655" i="15"/>
  <c r="AA6210" i="15"/>
  <c r="AA5656" i="15"/>
  <c r="AA5692" i="15"/>
  <c r="AA5657" i="15"/>
  <c r="AA5682" i="15"/>
  <c r="AA5651" i="15"/>
  <c r="AA5658" i="15"/>
  <c r="AA5868" i="15"/>
  <c r="AA5652" i="15"/>
  <c r="AA5663" i="15"/>
  <c r="AA5664" i="15"/>
  <c r="AA5653" i="15"/>
  <c r="AA5647" i="15"/>
  <c r="AA5643" i="15"/>
  <c r="AA5659" i="15"/>
  <c r="AA5633" i="15"/>
  <c r="AA5638" i="15"/>
  <c r="AA5648" i="15"/>
  <c r="AA6005" i="15"/>
  <c r="AA5639" i="15"/>
  <c r="AA5827" i="15"/>
  <c r="AA5640" i="15"/>
  <c r="AA5665" i="15"/>
  <c r="AA5649" i="15"/>
  <c r="AA5644" i="15"/>
  <c r="AA5634" i="15"/>
  <c r="AA5635" i="15"/>
  <c r="AA5645" i="15"/>
  <c r="AA5861" i="15"/>
  <c r="AA5627" i="15"/>
  <c r="AA5628" i="15"/>
  <c r="AA5629" i="15"/>
  <c r="AA5601" i="15"/>
  <c r="AA5622" i="15"/>
  <c r="AA5616" i="15"/>
  <c r="AA5654" i="15"/>
  <c r="AA5672" i="15"/>
  <c r="AA5617" i="15"/>
  <c r="AA5602" i="15"/>
  <c r="AA5630" i="15"/>
  <c r="AA5641" i="15"/>
  <c r="AA5603" i="15"/>
  <c r="AA5604" i="15"/>
  <c r="AA5631" i="15"/>
  <c r="AA5618" i="15"/>
  <c r="AA5623" i="15"/>
  <c r="AA5605" i="15"/>
  <c r="AA5606" i="15"/>
  <c r="AA5805" i="15"/>
  <c r="AA5614" i="15"/>
  <c r="AA5607" i="15"/>
  <c r="AA5608" i="15"/>
  <c r="AA5594" i="15"/>
  <c r="AA5609" i="15"/>
  <c r="AA5624" i="15"/>
  <c r="AA5595" i="15"/>
  <c r="AA5619" i="15"/>
  <c r="AA5798" i="15"/>
  <c r="AA5625" i="15"/>
  <c r="AA5615" i="15"/>
  <c r="AA5785" i="15"/>
  <c r="AA5596" i="15"/>
  <c r="AA5675" i="15"/>
  <c r="AA5597" i="15"/>
  <c r="AA5598" i="15"/>
  <c r="AA5590" i="15"/>
  <c r="AA5824" i="15"/>
  <c r="AA5591" i="15"/>
  <c r="AA5582" i="15"/>
  <c r="AA5583" i="15"/>
  <c r="AA5610" i="15"/>
  <c r="AA5636" i="15"/>
  <c r="AA5578" i="15"/>
  <c r="AA5584" i="15"/>
  <c r="AA5585" i="15"/>
  <c r="AA5811" i="15"/>
  <c r="AA5579" i="15"/>
  <c r="AA5611" i="15"/>
  <c r="AA5586" i="15"/>
  <c r="AA5592" i="15"/>
  <c r="AA5612" i="15"/>
  <c r="AA5580" i="15"/>
  <c r="AA5574" i="15"/>
  <c r="AA5575" i="15"/>
  <c r="AA5581" i="15"/>
  <c r="AA5562" i="15"/>
  <c r="AA5563" i="15"/>
  <c r="AA5576" i="15"/>
  <c r="AA5564" i="15"/>
  <c r="AA5577" i="15"/>
  <c r="AA5565" i="15"/>
  <c r="AA5566" i="15"/>
  <c r="AA5567" i="15"/>
  <c r="AA5599" i="15"/>
  <c r="AA5568" i="15"/>
  <c r="AA5587" i="15"/>
  <c r="AA5626" i="15"/>
  <c r="AA5569" i="15"/>
  <c r="AA6076" i="15"/>
  <c r="AA5660" i="15"/>
  <c r="AA5588" i="15"/>
  <c r="AA5570" i="15"/>
  <c r="AA5558" i="15"/>
  <c r="AA5589" i="15"/>
  <c r="AA5560" i="15"/>
  <c r="AA5551" i="15"/>
  <c r="AA5620" i="15"/>
  <c r="AA5559" i="15"/>
  <c r="AA5552" i="15"/>
  <c r="AA5561" i="15"/>
  <c r="AA5553" i="15"/>
  <c r="AA5554" i="15"/>
  <c r="AA5571" i="15"/>
  <c r="AA5613" i="15"/>
  <c r="AA5666" i="15"/>
  <c r="AA5555" i="15"/>
  <c r="AA6197" i="15"/>
  <c r="AA5572" i="15"/>
  <c r="AA5556" i="15"/>
  <c r="AA5545" i="15"/>
  <c r="AA5550" i="15"/>
  <c r="AA5546" i="15"/>
  <c r="AA5539" i="15"/>
  <c r="AA5536" i="15"/>
  <c r="AA5540" i="15"/>
  <c r="AA6073" i="15"/>
  <c r="AA5523" i="15"/>
  <c r="AA5541" i="15"/>
  <c r="AA5632" i="15"/>
  <c r="AA5524" i="15"/>
  <c r="AA5542" i="15"/>
  <c r="AA5573" i="15"/>
  <c r="AA5525" i="15"/>
  <c r="AA5526" i="15"/>
  <c r="AA5527" i="15"/>
  <c r="AA5528" i="15"/>
  <c r="AA5529" i="15"/>
  <c r="AA5530" i="15"/>
  <c r="AA5637" i="15"/>
  <c r="AA5531" i="15"/>
  <c r="AA5521" i="15"/>
  <c r="AA5547" i="15"/>
  <c r="AA5557" i="15"/>
  <c r="AA5522" i="15"/>
  <c r="AA5516" i="15"/>
  <c r="AA5517" i="15"/>
  <c r="AA5509" i="15"/>
  <c r="AA5510" i="15"/>
  <c r="AA5543" i="15"/>
  <c r="AA5532" i="15"/>
  <c r="AA5548" i="15"/>
  <c r="AA5791" i="15"/>
  <c r="AA5511" i="15"/>
  <c r="AA5512" i="15"/>
  <c r="AA5949" i="15"/>
  <c r="AA5504" i="15"/>
  <c r="AA5492" i="15"/>
  <c r="AA5493" i="15"/>
  <c r="AA5497" i="15"/>
  <c r="AA5498" i="15"/>
  <c r="AA5499" i="15"/>
  <c r="AA5491" i="15"/>
  <c r="AA5500" i="15"/>
  <c r="AA5501" i="15"/>
  <c r="AA5494" i="15"/>
  <c r="AA5502" i="15"/>
  <c r="AA5518" i="15"/>
  <c r="AA5519" i="15"/>
  <c r="AA5841" i="15"/>
  <c r="AA5489" i="15"/>
  <c r="AA5505" i="15"/>
  <c r="AA5506" i="15"/>
  <c r="AA5990" i="15"/>
  <c r="AA5490" i="15"/>
  <c r="AA5486" i="15"/>
  <c r="AA5825" i="15"/>
  <c r="AA5544" i="15"/>
  <c r="AA5520" i="15"/>
  <c r="AA5485" i="15"/>
  <c r="AA5487" i="15"/>
  <c r="AA5477" i="15"/>
  <c r="AA5478" i="15"/>
  <c r="AA5483" i="15"/>
  <c r="AA5495" i="15"/>
  <c r="AA5479" i="15"/>
  <c r="AA5480" i="15"/>
  <c r="AA5488" i="15"/>
  <c r="AA5464" i="15"/>
  <c r="AA5661" i="15"/>
  <c r="AA5465" i="15"/>
  <c r="AA5466" i="15"/>
  <c r="AA5471" i="15"/>
  <c r="AA5458" i="15"/>
  <c r="AA5472" i="15"/>
  <c r="AA5467" i="15"/>
  <c r="AA5473" i="15"/>
  <c r="AA5474" i="15"/>
  <c r="AA5459" i="15"/>
  <c r="AA5455" i="15"/>
  <c r="AA5496" i="15"/>
  <c r="AA5693" i="15"/>
  <c r="AA5481" i="15"/>
  <c r="AA5537" i="15"/>
  <c r="AA5460" i="15"/>
  <c r="AA5943" i="15"/>
  <c r="AA5456" i="15"/>
  <c r="AA5475" i="15"/>
  <c r="AA5476" i="15"/>
  <c r="AA5461" i="15"/>
  <c r="AA5468" i="15"/>
  <c r="AA6173" i="15"/>
  <c r="AA5462" i="15"/>
  <c r="AA5621" i="15"/>
  <c r="AA5453" i="15"/>
  <c r="AA5772" i="15"/>
  <c r="AA5482" i="15"/>
  <c r="AA5449" i="15"/>
  <c r="AA5469" i="15"/>
  <c r="AA5436" i="15"/>
  <c r="AA5451" i="15"/>
  <c r="AA5437" i="15"/>
  <c r="AA5438" i="15"/>
  <c r="AA5902" i="15"/>
  <c r="AA5454" i="15"/>
  <c r="AA5439" i="15"/>
  <c r="AA5799" i="15"/>
  <c r="AA5440" i="15"/>
  <c r="AA5430" i="15"/>
  <c r="AA5431" i="15"/>
  <c r="AA5445" i="15"/>
  <c r="AA5720" i="15"/>
  <c r="AA5432" i="15"/>
  <c r="AA5470" i="15"/>
  <c r="AA5446" i="15"/>
  <c r="AA5846" i="15"/>
  <c r="AA5433" i="15"/>
  <c r="AA5441" i="15"/>
  <c r="AA5426" i="15"/>
  <c r="AA5442" i="15"/>
  <c r="AA5427" i="15"/>
  <c r="AA5533" i="15"/>
  <c r="AA5428" i="15"/>
  <c r="AA5434" i="15"/>
  <c r="AA5463" i="15"/>
  <c r="AA5419" i="15"/>
  <c r="AA5662" i="15"/>
  <c r="AA5420" i="15"/>
  <c r="AA5421" i="15"/>
  <c r="AA5411" i="15"/>
  <c r="AA5422" i="15"/>
  <c r="AA5412" i="15"/>
  <c r="AA5393" i="15"/>
  <c r="AA5413" i="15"/>
  <c r="AA5414" i="15"/>
  <c r="AA5405" i="15"/>
  <c r="AA5450" i="15"/>
  <c r="AA5406" i="15"/>
  <c r="AA5407" i="15"/>
  <c r="AA5415" i="15"/>
  <c r="AA5447" i="15"/>
  <c r="AA6110" i="15"/>
  <c r="AA5416" i="15"/>
  <c r="AA5452" i="15"/>
  <c r="AA5400" i="15"/>
  <c r="AA5401" i="15"/>
  <c r="AA5408" i="15"/>
  <c r="AA5391" i="15"/>
  <c r="AA5417" i="15"/>
  <c r="AA5394" i="15"/>
  <c r="AA5513" i="15"/>
  <c r="AA5683" i="15"/>
  <c r="AA6094" i="15"/>
  <c r="AA5380" i="15"/>
  <c r="AA5395" i="15"/>
  <c r="AA5392" i="15"/>
  <c r="AA5423" i="15"/>
  <c r="AA5443" i="15"/>
  <c r="AA5381" i="15"/>
  <c r="AA5457" i="15"/>
  <c r="AA5382" i="15"/>
  <c r="AA5383" i="15"/>
  <c r="AA5384" i="15"/>
  <c r="AA5385" i="15"/>
  <c r="AA5386" i="15"/>
  <c r="AA5396" i="15"/>
  <c r="AA5514" i="15"/>
  <c r="AA5402" i="15"/>
  <c r="AA5387" i="15"/>
  <c r="AA5397" i="15"/>
  <c r="AA5373" i="15"/>
  <c r="AA5388" i="15"/>
  <c r="AA5374" i="15"/>
  <c r="AA5507" i="15"/>
  <c r="AA5389" i="15"/>
  <c r="AA5409" i="15"/>
  <c r="AA5403" i="15"/>
  <c r="AA5370" i="15"/>
  <c r="AA5375" i="15"/>
  <c r="AA5371" i="15"/>
  <c r="AA5358" i="15"/>
  <c r="AA5359" i="15"/>
  <c r="AA5390" i="15"/>
  <c r="AA5360" i="15"/>
  <c r="AA5376" i="15"/>
  <c r="AA5377" i="15"/>
  <c r="AA5352" i="15"/>
  <c r="AA5361" i="15"/>
  <c r="AA5534" i="15"/>
  <c r="AA5353" i="15"/>
  <c r="AA5362" i="15"/>
  <c r="AA5354" i="15"/>
  <c r="AA5355" i="15"/>
  <c r="AA5378" i="15"/>
  <c r="AA5363" i="15"/>
  <c r="AA5435" i="15"/>
  <c r="AA5356" i="15"/>
  <c r="AA5364" i="15"/>
  <c r="AA5365" i="15"/>
  <c r="AA5357" i="15"/>
  <c r="AA5836" i="15"/>
  <c r="AA5346" i="15"/>
  <c r="AA5398" i="15"/>
  <c r="AA5347" i="15"/>
  <c r="AA5348" i="15"/>
  <c r="AA5340" i="15"/>
  <c r="AA5341" i="15"/>
  <c r="AA5549" i="15"/>
  <c r="AA5515" i="15"/>
  <c r="AA5349" i="15"/>
  <c r="AA5366" i="15"/>
  <c r="AA5372" i="15"/>
  <c r="AA5335" i="15"/>
  <c r="AA5336" i="15"/>
  <c r="AA5367" i="15"/>
  <c r="AA5342" i="15"/>
  <c r="AA5379" i="15"/>
  <c r="AA5350" i="15"/>
  <c r="AA5642" i="15"/>
  <c r="AA5343" i="15"/>
  <c r="AA5337" i="15"/>
  <c r="AA5338" i="15"/>
  <c r="AA5327" i="15"/>
  <c r="AA5328" i="15"/>
  <c r="AA5329" i="15"/>
  <c r="AA5330" i="15"/>
  <c r="AA5312" i="15"/>
  <c r="AA5317" i="15"/>
  <c r="AA5331" i="15"/>
  <c r="AA5318" i="15"/>
  <c r="AA5306" i="15"/>
  <c r="AA5313" i="15"/>
  <c r="AA5319" i="15"/>
  <c r="AA5314" i="15"/>
  <c r="AA5484" i="15"/>
  <c r="AA5368" i="15"/>
  <c r="AA5315" i="15"/>
  <c r="AA5320" i="15"/>
  <c r="AA5299" i="15"/>
  <c r="AA5321" i="15"/>
  <c r="AA5304" i="15"/>
  <c r="AA5307" i="15"/>
  <c r="AA5322" i="15"/>
  <c r="AA5709" i="15"/>
  <c r="AA5448" i="15"/>
  <c r="AA5308" i="15"/>
  <c r="AA5316" i="15"/>
  <c r="AA5323" i="15"/>
  <c r="AA5300" i="15"/>
  <c r="AA5301" i="15"/>
  <c r="AA5324" i="15"/>
  <c r="AA5344" i="15"/>
  <c r="AA5503" i="15"/>
  <c r="AA5295" i="15"/>
  <c r="AA5650" i="15"/>
  <c r="AA5296" i="15"/>
  <c r="AA5309" i="15"/>
  <c r="AA5302" i="15"/>
  <c r="AA5310" i="15"/>
  <c r="AA5297" i="15"/>
  <c r="AA5298" i="15"/>
  <c r="AA5288" i="15"/>
  <c r="AA5289" i="15"/>
  <c r="AA5339" i="15"/>
  <c r="AA5290" i="15"/>
  <c r="AA5291" i="15"/>
  <c r="AA5292" i="15"/>
  <c r="AA5293" i="15"/>
  <c r="AA5278" i="15"/>
  <c r="AA5279" i="15"/>
  <c r="AA5273" i="15"/>
  <c r="AA5332" i="15"/>
  <c r="AA5276" i="15"/>
  <c r="AA5311" i="15"/>
  <c r="AA5274" i="15"/>
  <c r="AA5280" i="15"/>
  <c r="AA5284" i="15"/>
  <c r="AA5285" i="15"/>
  <c r="AA5869" i="15"/>
  <c r="AA5266" i="15"/>
  <c r="AA5333" i="15"/>
  <c r="AA5267" i="15"/>
  <c r="AA5334" i="15"/>
  <c r="AA5286" i="15"/>
  <c r="AA6297" i="15"/>
  <c r="AA5305" i="15"/>
  <c r="AA5287" i="15"/>
  <c r="AA5281" i="15"/>
  <c r="AA5268" i="15"/>
  <c r="AA6269" i="15"/>
  <c r="AA5260" i="15"/>
  <c r="AA5269" i="15"/>
  <c r="AA5277" i="15"/>
  <c r="AA5270" i="15"/>
  <c r="AA5275" i="15"/>
  <c r="AA5261" i="15"/>
  <c r="AA6033" i="15"/>
  <c r="AA5303" i="15"/>
  <c r="AA5444" i="15"/>
  <c r="AA5256" i="15"/>
  <c r="AA5262" i="15"/>
  <c r="AA5257" i="15"/>
  <c r="AA5271" i="15"/>
  <c r="AA5258" i="15"/>
  <c r="AA5241" i="15"/>
  <c r="AA5248" i="15"/>
  <c r="AA5251" i="15"/>
  <c r="AA5325" i="15"/>
  <c r="AA5252" i="15"/>
  <c r="AA5282" i="15"/>
  <c r="AA5242" i="15"/>
  <c r="AA5326" i="15"/>
  <c r="AA5249" i="15"/>
  <c r="AA5243" i="15"/>
  <c r="AA5244" i="15"/>
  <c r="AA5245" i="15"/>
  <c r="AA5600" i="15"/>
  <c r="AA5246" i="15"/>
  <c r="AA5234" i="15"/>
  <c r="AA5235" i="15"/>
  <c r="AA5236" i="15"/>
  <c r="AA5231" i="15"/>
  <c r="AA5351" i="15"/>
  <c r="AA5237" i="15"/>
  <c r="AA5232" i="15"/>
  <c r="AA5238" i="15"/>
  <c r="AA5227" i="15"/>
  <c r="AA5228" i="15"/>
  <c r="AA5221" i="15"/>
  <c r="AA5247" i="15"/>
  <c r="AA5222" i="15"/>
  <c r="AA5229" i="15"/>
  <c r="AA5223" i="15"/>
  <c r="AA5216" i="15"/>
  <c r="AA5211" i="15"/>
  <c r="AA5217" i="15"/>
  <c r="AA5429" i="15"/>
  <c r="AA5212" i="15"/>
  <c r="AA5224" i="15"/>
  <c r="AA5225" i="15"/>
  <c r="AA5424" i="15"/>
  <c r="AA5816" i="15"/>
  <c r="AA5206" i="15"/>
  <c r="AA5207" i="15"/>
  <c r="AA5272" i="15"/>
  <c r="AA5208" i="15"/>
  <c r="AA5218" i="15"/>
  <c r="AA5508" i="15"/>
  <c r="AA5209" i="15"/>
  <c r="AA5213" i="15"/>
  <c r="AA5194" i="15"/>
  <c r="AA5202" i="15"/>
  <c r="AA5214" i="15"/>
  <c r="AA5230" i="15"/>
  <c r="AA5535" i="15"/>
  <c r="AA5195" i="15"/>
  <c r="AA5196" i="15"/>
  <c r="AA5253" i="15"/>
  <c r="AA5190" i="15"/>
  <c r="AA5197" i="15"/>
  <c r="AA5203" i="15"/>
  <c r="AA5250" i="15"/>
  <c r="AA5175" i="15"/>
  <c r="AA5176" i="15"/>
  <c r="AA5170" i="15"/>
  <c r="AA5184" i="15"/>
  <c r="AA5239" i="15"/>
  <c r="AA5204" i="15"/>
  <c r="AA5198" i="15"/>
  <c r="AA5179" i="15"/>
  <c r="AA5191" i="15"/>
  <c r="AA5185" i="15"/>
  <c r="AA5180" i="15"/>
  <c r="AA5186" i="15"/>
  <c r="AA5171" i="15"/>
  <c r="AA5172" i="15"/>
  <c r="AA5263" i="15"/>
  <c r="AA5177" i="15"/>
  <c r="AA5219" i="15"/>
  <c r="AA5254" i="15"/>
  <c r="AA5173" i="15"/>
  <c r="AA5164" i="15"/>
  <c r="AA5165" i="15"/>
  <c r="AA5215" i="15"/>
  <c r="AA5702" i="15"/>
  <c r="AA5166" i="15"/>
  <c r="AA5167" i="15"/>
  <c r="AA5199" i="15"/>
  <c r="AA5210" i="15"/>
  <c r="AA5158" i="15"/>
  <c r="AA5187" i="15"/>
  <c r="AA5178" i="15"/>
  <c r="AA5188" i="15"/>
  <c r="AA5159" i="15"/>
  <c r="AA5168" i="15"/>
  <c r="AA5181" i="15"/>
  <c r="AA5200" i="15"/>
  <c r="AA5182" i="15"/>
  <c r="AA5153" i="15"/>
  <c r="AA5142" i="15"/>
  <c r="AA5154" i="15"/>
  <c r="AA5143" i="15"/>
  <c r="AA5144" i="15"/>
  <c r="AA5145" i="15"/>
  <c r="AA5146" i="15"/>
  <c r="AA5147" i="15"/>
  <c r="AA5155" i="15"/>
  <c r="AA5139" i="15"/>
  <c r="AA5134" i="15"/>
  <c r="AA5148" i="15"/>
  <c r="AA5160" i="15"/>
  <c r="AA5149" i="15"/>
  <c r="AA5128" i="15"/>
  <c r="AA5129" i="15"/>
  <c r="AA5150" i="15"/>
  <c r="AA5151" i="15"/>
  <c r="AA5130" i="15"/>
  <c r="AA5135" i="15"/>
  <c r="AA5189" i="15"/>
  <c r="AA5122" i="15"/>
  <c r="AA5123" i="15"/>
  <c r="AA5131" i="15"/>
  <c r="AA5132" i="15"/>
  <c r="AA5114" i="15"/>
  <c r="AA5124" i="15"/>
  <c r="AA5136" i="15"/>
  <c r="AA5125" i="15"/>
  <c r="AA5183" i="15"/>
  <c r="AA5137" i="15"/>
  <c r="AA5283" i="15"/>
  <c r="AA5115" i="15"/>
  <c r="AA5116" i="15"/>
  <c r="AA5117" i="15"/>
  <c r="AA5161" i="15"/>
  <c r="AA5118" i="15"/>
  <c r="AA5104" i="15"/>
  <c r="AA5264" i="15"/>
  <c r="AA5294" i="15"/>
  <c r="AA5105" i="15"/>
  <c r="AA5126" i="15"/>
  <c r="AA5106" i="15"/>
  <c r="AA5259" i="15"/>
  <c r="AA5127" i="15"/>
  <c r="AA5138" i="15"/>
  <c r="AA5156" i="15"/>
  <c r="AA5097" i="15"/>
  <c r="AA5140" i="15"/>
  <c r="AA5107" i="15"/>
  <c r="AA5072" i="15"/>
  <c r="AA5098" i="15"/>
  <c r="AA5080" i="15"/>
  <c r="AA5090" i="15"/>
  <c r="AA5091" i="15"/>
  <c r="AA5092" i="15"/>
  <c r="AA5081" i="15"/>
  <c r="AA5108" i="15"/>
  <c r="AA5099" i="15"/>
  <c r="AA5093" i="15"/>
  <c r="AA5082" i="15"/>
  <c r="AA5073" i="15"/>
  <c r="AA5074" i="15"/>
  <c r="AA5100" i="15"/>
  <c r="AA5109" i="15"/>
  <c r="AA5101" i="15"/>
  <c r="AA5102" i="15"/>
  <c r="AA5094" i="15"/>
  <c r="AA5110" i="15"/>
  <c r="AA5083" i="15"/>
  <c r="AA5063" i="15"/>
  <c r="AA5084" i="15"/>
  <c r="AA5773" i="15"/>
  <c r="AA5075" i="15"/>
  <c r="AA5085" i="15"/>
  <c r="AA5111" i="15"/>
  <c r="AA5076" i="15"/>
  <c r="AA5077" i="15"/>
  <c r="AA5233" i="15"/>
  <c r="AA5055" i="15"/>
  <c r="AA5064" i="15"/>
  <c r="AA5065" i="15"/>
  <c r="AA5086" i="15"/>
  <c r="AA5056" i="15"/>
  <c r="AA5057" i="15"/>
  <c r="AA5058" i="15"/>
  <c r="AA5174" i="15"/>
  <c r="AA5066" i="15"/>
  <c r="AA5067" i="15"/>
  <c r="AA5059" i="15"/>
  <c r="AA5060" i="15"/>
  <c r="AA5068" i="15"/>
  <c r="AA5061" i="15"/>
  <c r="AA5046" i="15"/>
  <c r="AA5078" i="15"/>
  <c r="AA5087" i="15"/>
  <c r="AA5119" i="15"/>
  <c r="AA5047" i="15"/>
  <c r="AA5048" i="15"/>
  <c r="AA5049" i="15"/>
  <c r="AA5069" i="15"/>
  <c r="AA5050" i="15"/>
  <c r="AA5095" i="15"/>
  <c r="AA5051" i="15"/>
  <c r="AA5052" i="15"/>
  <c r="AA5040" i="15"/>
  <c r="AA5041" i="15"/>
  <c r="AA5042" i="15"/>
  <c r="AA5030" i="15"/>
  <c r="AA5043" i="15"/>
  <c r="AA5031" i="15"/>
  <c r="AA5024" i="15"/>
  <c r="AA5062" i="15"/>
  <c r="AA5044" i="15"/>
  <c r="AA5032" i="15"/>
  <c r="AA5033" i="15"/>
  <c r="AA5034" i="15"/>
  <c r="AA5019" i="15"/>
  <c r="AA5020" i="15"/>
  <c r="AA5025" i="15"/>
  <c r="AA5035" i="15"/>
  <c r="AA5026" i="15"/>
  <c r="AA5015" i="15"/>
  <c r="AA5070" i="15"/>
  <c r="AA5141" i="15"/>
  <c r="AA5036" i="15"/>
  <c r="AA5021" i="15"/>
  <c r="AA5053" i="15"/>
  <c r="AA5037" i="15"/>
  <c r="AA5016" i="15"/>
  <c r="AA5054" i="15"/>
  <c r="AA5022" i="15"/>
  <c r="AA4999" i="15"/>
  <c r="AA5120" i="15"/>
  <c r="AA5027" i="15"/>
  <c r="AA5045" i="15"/>
  <c r="AA5079" i="15"/>
  <c r="AA5008" i="15"/>
  <c r="AA5023" i="15"/>
  <c r="AA5009" i="15"/>
  <c r="AA5000" i="15"/>
  <c r="AA5038" i="15"/>
  <c r="AA5001" i="15"/>
  <c r="AA5162" i="15"/>
  <c r="AA5002" i="15"/>
  <c r="AA5003" i="15"/>
  <c r="AA5121" i="15"/>
  <c r="AA4992" i="15"/>
  <c r="AA5404" i="15"/>
  <c r="AA5010" i="15"/>
  <c r="AA5004" i="15"/>
  <c r="AA5005" i="15"/>
  <c r="AA4993" i="15"/>
  <c r="AA4994" i="15"/>
  <c r="AA4995" i="15"/>
  <c r="AA4986" i="15"/>
  <c r="AA4981" i="15"/>
  <c r="AA4987" i="15"/>
  <c r="AA4988" i="15"/>
  <c r="AA4996" i="15"/>
  <c r="AA4982" i="15"/>
  <c r="AA4973" i="15"/>
  <c r="AA4966" i="15"/>
  <c r="AA4974" i="15"/>
  <c r="AA4975" i="15"/>
  <c r="AA4997" i="15"/>
  <c r="AA5240" i="15"/>
  <c r="AA4983" i="15"/>
  <c r="AA5255" i="15"/>
  <c r="AA5112" i="15"/>
  <c r="AA4976" i="15"/>
  <c r="AA4989" i="15"/>
  <c r="AA4967" i="15"/>
  <c r="AA4977" i="15"/>
  <c r="AA4978" i="15"/>
  <c r="AA4968" i="15"/>
  <c r="AA4969" i="15"/>
  <c r="AA4962" i="15"/>
  <c r="AA4998" i="15"/>
  <c r="AA4963" i="15"/>
  <c r="AA4964" i="15"/>
  <c r="AA4970" i="15"/>
  <c r="AA4956" i="15"/>
  <c r="AA5071" i="15"/>
  <c r="AA4971" i="15"/>
  <c r="AA4957" i="15"/>
  <c r="AA4958" i="15"/>
  <c r="AA5205" i="15"/>
  <c r="AA4959" i="15"/>
  <c r="AA4960" i="15"/>
  <c r="AA5011" i="15"/>
  <c r="AA4952" i="15"/>
  <c r="AA4979" i="15"/>
  <c r="AA5017" i="15"/>
  <c r="AA4946" i="15"/>
  <c r="AA4990" i="15"/>
  <c r="AA4947" i="15"/>
  <c r="AA4953" i="15"/>
  <c r="AA4939" i="15"/>
  <c r="AA4948" i="15"/>
  <c r="AA5006" i="15"/>
  <c r="AA4954" i="15"/>
  <c r="AA4940" i="15"/>
  <c r="AA4955" i="15"/>
  <c r="AA4984" i="15"/>
  <c r="AA4949" i="15"/>
  <c r="AA4943" i="15"/>
  <c r="AA4950" i="15"/>
  <c r="AA4951" i="15"/>
  <c r="AA5265" i="15"/>
  <c r="AA4941" i="15"/>
  <c r="AA4934" i="15"/>
  <c r="AA6290" i="15"/>
  <c r="AA5113" i="15"/>
  <c r="AA4935" i="15"/>
  <c r="AA5018" i="15"/>
  <c r="AA4936" i="15"/>
  <c r="AA4937" i="15"/>
  <c r="AA5039" i="15"/>
  <c r="AA4924" i="15"/>
  <c r="AA4938" i="15"/>
  <c r="AA5012" i="15"/>
  <c r="AA4915" i="15"/>
  <c r="AA5013" i="15"/>
  <c r="AA4916" i="15"/>
  <c r="AA5103" i="15"/>
  <c r="AA4917" i="15"/>
  <c r="AA4925" i="15"/>
  <c r="AA4926" i="15"/>
  <c r="AA4965" i="15"/>
  <c r="AA4918" i="15"/>
  <c r="AA4944" i="15"/>
  <c r="AA4919" i="15"/>
  <c r="AA4908" i="15"/>
  <c r="AA4972" i="15"/>
  <c r="AA4909" i="15"/>
  <c r="AA4920" i="15"/>
  <c r="AA4910" i="15"/>
  <c r="AA4911" i="15"/>
  <c r="AA4901" i="15"/>
  <c r="AA4912" i="15"/>
  <c r="AA4889" i="15"/>
  <c r="AA4913" i="15"/>
  <c r="AA4902" i="15"/>
  <c r="AA4895" i="15"/>
  <c r="AA4896" i="15"/>
  <c r="AA4927" i="15"/>
  <c r="AA4897" i="15"/>
  <c r="AA4903" i="15"/>
  <c r="AA4914" i="15"/>
  <c r="AA5220" i="15"/>
  <c r="AA4898" i="15"/>
  <c r="AA4921" i="15"/>
  <c r="AA5593" i="15"/>
  <c r="AA4991" i="15"/>
  <c r="AA4890" i="15"/>
  <c r="AA4891" i="15"/>
  <c r="AA4883" i="15"/>
  <c r="AA5028" i="15"/>
  <c r="AA4877" i="15"/>
  <c r="AA4884" i="15"/>
  <c r="AA4892" i="15"/>
  <c r="AA4922" i="15"/>
  <c r="AA5169" i="15"/>
  <c r="AA4904" i="15"/>
  <c r="AA5855" i="15"/>
  <c r="AA4885" i="15"/>
  <c r="AA4899" i="15"/>
  <c r="AA4878" i="15"/>
  <c r="AA4879" i="15"/>
  <c r="AA4886" i="15"/>
  <c r="AA4871" i="15"/>
  <c r="AA4872" i="15"/>
  <c r="AA4905" i="15"/>
  <c r="AA4880" i="15"/>
  <c r="AA4893" i="15"/>
  <c r="AA4873" i="15"/>
  <c r="AA4867" i="15"/>
  <c r="AA4863" i="15"/>
  <c r="AA4858" i="15"/>
  <c r="AA4859" i="15"/>
  <c r="AA4860" i="15"/>
  <c r="AA4900" i="15"/>
  <c r="AA4868" i="15"/>
  <c r="AA4854" i="15"/>
  <c r="AA4861" i="15"/>
  <c r="AA4906" i="15"/>
  <c r="AA5410" i="15"/>
  <c r="AA4874" i="15"/>
  <c r="AA4855" i="15"/>
  <c r="AA4852" i="15"/>
  <c r="AA4864" i="15"/>
  <c r="AA4856" i="15"/>
  <c r="AA5896" i="15"/>
  <c r="AA4865" i="15"/>
  <c r="AA4875" i="15"/>
  <c r="AA4841" i="15"/>
  <c r="AA4887" i="15"/>
  <c r="AA4842" i="15"/>
  <c r="AA4843" i="15"/>
  <c r="AA4844" i="15"/>
  <c r="AA4928" i="15"/>
  <c r="AA4845" i="15"/>
  <c r="AA4853" i="15"/>
  <c r="AA4846" i="15"/>
  <c r="AA4888" i="15"/>
  <c r="AA4828" i="15"/>
  <c r="AA4836" i="15"/>
  <c r="AA5152" i="15"/>
  <c r="AA4847" i="15"/>
  <c r="AA4907" i="15"/>
  <c r="AA4881" i="15"/>
  <c r="AA4929" i="15"/>
  <c r="AA4837" i="15"/>
  <c r="AA4838" i="15"/>
  <c r="AA4804" i="15"/>
  <c r="AA4821" i="15"/>
  <c r="AA4805" i="15"/>
  <c r="AA4822" i="15"/>
  <c r="AA5886" i="15"/>
  <c r="AA4839" i="15"/>
  <c r="AA4814" i="15"/>
  <c r="AA4823" i="15"/>
  <c r="AA5088" i="15"/>
  <c r="AA4829" i="15"/>
  <c r="AA5096" i="15"/>
  <c r="AA4806" i="15"/>
  <c r="AA4830" i="15"/>
  <c r="AA4815" i="15"/>
  <c r="AA5029" i="15"/>
  <c r="AA4816" i="15"/>
  <c r="AA4848" i="15"/>
  <c r="AA4923" i="15"/>
  <c r="AA4817" i="15"/>
  <c r="AA4824" i="15"/>
  <c r="AA4799" i="15"/>
  <c r="AA4807" i="15"/>
  <c r="AA4800" i="15"/>
  <c r="AA4831" i="15"/>
  <c r="AA4786" i="15"/>
  <c r="AA4787" i="15"/>
  <c r="AA4788" i="15"/>
  <c r="AA4808" i="15"/>
  <c r="AA4809" i="15"/>
  <c r="AA4818" i="15"/>
  <c r="AA4825" i="15"/>
  <c r="AA4801" i="15"/>
  <c r="AA4789" i="15"/>
  <c r="AA4790" i="15"/>
  <c r="AA4791" i="15"/>
  <c r="AA5157" i="15"/>
  <c r="AA4779" i="15"/>
  <c r="AA4792" i="15"/>
  <c r="AA4793" i="15"/>
  <c r="AA4780" i="15"/>
  <c r="AA4781" i="15"/>
  <c r="AA4782" i="15"/>
  <c r="AA4772" i="15"/>
  <c r="AA4783" i="15"/>
  <c r="AA4760" i="15"/>
  <c r="AA4819" i="15"/>
  <c r="AA4794" i="15"/>
  <c r="AA4773" i="15"/>
  <c r="AA4769" i="15"/>
  <c r="AA4761" i="15"/>
  <c r="AA4774" i="15"/>
  <c r="AA4795" i="15"/>
  <c r="AA4754" i="15"/>
  <c r="AA4755" i="15"/>
  <c r="AA4750" i="15"/>
  <c r="AA4770" i="15"/>
  <c r="AA4756" i="15"/>
  <c r="AA4802" i="15"/>
  <c r="AA4803" i="15"/>
  <c r="AA4826" i="15"/>
  <c r="AA4849" i="15"/>
  <c r="AA4961" i="15"/>
  <c r="AA4850" i="15"/>
  <c r="AA4810" i="15"/>
  <c r="AA4784" i="15"/>
  <c r="AA4746" i="15"/>
  <c r="AA4762" i="15"/>
  <c r="AA4747" i="15"/>
  <c r="AA4827" i="15"/>
  <c r="AA4785" i="15"/>
  <c r="AA4739" i="15"/>
  <c r="AA4862" i="15"/>
  <c r="AA4751" i="15"/>
  <c r="AA4763" i="15"/>
  <c r="AA4757" i="15"/>
  <c r="AA4820" i="15"/>
  <c r="AA4748" i="15"/>
  <c r="AA4851" i="15"/>
  <c r="AA4740" i="15"/>
  <c r="AA4764" i="15"/>
  <c r="AA4796" i="15"/>
  <c r="AA4731" i="15"/>
  <c r="AA4732" i="15"/>
  <c r="AA4733" i="15"/>
  <c r="AA4734" i="15"/>
  <c r="AA4735" i="15"/>
  <c r="AA4719" i="15"/>
  <c r="AA4726" i="15"/>
  <c r="AA4727" i="15"/>
  <c r="AA4720" i="15"/>
  <c r="AA4736" i="15"/>
  <c r="AA4710" i="15"/>
  <c r="AA4711" i="15"/>
  <c r="AA4712" i="15"/>
  <c r="AA4765" i="15"/>
  <c r="AA4713" i="15"/>
  <c r="AA4737" i="15"/>
  <c r="AA4714" i="15"/>
  <c r="AA4715" i="15"/>
  <c r="AA4728" i="15"/>
  <c r="AA4721" i="15"/>
  <c r="AA4741" i="15"/>
  <c r="AA4716" i="15"/>
  <c r="AA4717" i="15"/>
  <c r="AA4729" i="15"/>
  <c r="AA4722" i="15"/>
  <c r="AA4700" i="15"/>
  <c r="AA4707" i="15"/>
  <c r="AA4701" i="15"/>
  <c r="AA4702" i="15"/>
  <c r="AA4723" i="15"/>
  <c r="AA4742" i="15"/>
  <c r="AA4797" i="15"/>
  <c r="AA4703" i="15"/>
  <c r="AA4704" i="15"/>
  <c r="AA4688" i="15"/>
  <c r="AA4743" i="15"/>
  <c r="AA4689" i="15"/>
  <c r="AA4744" i="15"/>
  <c r="AA4705" i="15"/>
  <c r="AA4724" i="15"/>
  <c r="AA4730" i="15"/>
  <c r="AA4690" i="15"/>
  <c r="AA4775" i="15"/>
  <c r="AA4691" i="15"/>
  <c r="AA4692" i="15"/>
  <c r="AA4832" i="15"/>
  <c r="AA4682" i="15"/>
  <c r="AA4766" i="15"/>
  <c r="AA4693" i="15"/>
  <c r="AA5760" i="15"/>
  <c r="AA4706" i="15"/>
  <c r="AA4683" i="15"/>
  <c r="AA4694" i="15"/>
  <c r="AA4725" i="15"/>
  <c r="AA4684" i="15"/>
  <c r="AA4695" i="15"/>
  <c r="AA4664" i="15"/>
  <c r="AA4665" i="15"/>
  <c r="AA4678" i="15"/>
  <c r="AA4752" i="15"/>
  <c r="AA4666" i="15"/>
  <c r="AA4676" i="15"/>
  <c r="AA4679" i="15"/>
  <c r="AA4667" i="15"/>
  <c r="AA4680" i="15"/>
  <c r="AA4668" i="15"/>
  <c r="AA4657" i="15"/>
  <c r="AA4776" i="15"/>
  <c r="AA4811" i="15"/>
  <c r="AA4812" i="15"/>
  <c r="AA4813" i="15"/>
  <c r="AA4669" i="15"/>
  <c r="AA4658" i="15"/>
  <c r="AA4670" i="15"/>
  <c r="AA4866" i="15"/>
  <c r="AA4659" i="15"/>
  <c r="AA4660" i="15"/>
  <c r="AA4671" i="15"/>
  <c r="AA4718" i="15"/>
  <c r="AA4649" i="15"/>
  <c r="AA4650" i="15"/>
  <c r="AA4651" i="15"/>
  <c r="AA4652" i="15"/>
  <c r="AA4653" i="15"/>
  <c r="AA4681" i="15"/>
  <c r="AA4654" i="15"/>
  <c r="AA4655" i="15"/>
  <c r="AA4685" i="15"/>
  <c r="AA5014" i="15"/>
  <c r="AA4645" i="15"/>
  <c r="AA4656" i="15"/>
  <c r="AA4696" i="15"/>
  <c r="AA4672" i="15"/>
  <c r="AA4677" i="15"/>
  <c r="AA4646" i="15"/>
  <c r="AA4625" i="15"/>
  <c r="AA4626" i="15"/>
  <c r="AA4627" i="15"/>
  <c r="AA4620" i="15"/>
  <c r="AA4628" i="15"/>
  <c r="AA4621" i="15"/>
  <c r="AA4945" i="15"/>
  <c r="AA4641" i="15"/>
  <c r="AA4606" i="15"/>
  <c r="AA4629" i="15"/>
  <c r="AA4630" i="15"/>
  <c r="AA4615" i="15"/>
  <c r="AA4686" i="15"/>
  <c r="AA4607" i="15"/>
  <c r="AA4608" i="15"/>
  <c r="AA4631" i="15"/>
  <c r="AA4632" i="15"/>
  <c r="AA4609" i="15"/>
  <c r="AA4610" i="15"/>
  <c r="AA4633" i="15"/>
  <c r="AA4661" i="15"/>
  <c r="AA4611" i="15"/>
  <c r="AA4647" i="15"/>
  <c r="AA4634" i="15"/>
  <c r="AA4600" i="15"/>
  <c r="AA4601" i="15"/>
  <c r="AA4587" i="15"/>
  <c r="AA4612" i="15"/>
  <c r="AA4588" i="15"/>
  <c r="AA4635" i="15"/>
  <c r="AA4697" i="15"/>
  <c r="AA4589" i="15"/>
  <c r="AA4590" i="15"/>
  <c r="AA4591" i="15"/>
  <c r="AA4572" i="15"/>
  <c r="AA4573" i="15"/>
  <c r="AA4574" i="15"/>
  <c r="AA4882" i="15"/>
  <c r="AA4575" i="15"/>
  <c r="AA4602" i="15"/>
  <c r="AA4592" i="15"/>
  <c r="AA4576" i="15"/>
  <c r="AA4565" i="15"/>
  <c r="AA4550" i="15"/>
  <c r="AA4551" i="15"/>
  <c r="AA4552" i="15"/>
  <c r="AA4553" i="15"/>
  <c r="AA4577" i="15"/>
  <c r="AA4578" i="15"/>
  <c r="AA4566" i="15"/>
  <c r="AA4579" i="15"/>
  <c r="AA4580" i="15"/>
  <c r="AA4543" i="15"/>
  <c r="AA4642" i="15"/>
  <c r="AA5345" i="15"/>
  <c r="AA4544" i="15"/>
  <c r="AA4603" i="15"/>
  <c r="AA4554" i="15"/>
  <c r="AA4545" i="15"/>
  <c r="AA4749" i="15"/>
  <c r="AA4527" i="15"/>
  <c r="AA4648" i="15"/>
  <c r="AA4593" i="15"/>
  <c r="AA4546" i="15"/>
  <c r="AA4594" i="15"/>
  <c r="AA4528" i="15"/>
  <c r="AA4529" i="15"/>
  <c r="AA4530" i="15"/>
  <c r="AA4531" i="15"/>
  <c r="AA4532" i="15"/>
  <c r="AA4522" i="15"/>
  <c r="AA4613" i="15"/>
  <c r="AA4698" i="15"/>
  <c r="AA4636" i="15"/>
  <c r="AA4555" i="15"/>
  <c r="AA4777" i="15"/>
  <c r="AA4556" i="15"/>
  <c r="AA4533" i="15"/>
  <c r="AA4567" i="15"/>
  <c r="AA4534" i="15"/>
  <c r="AA4637" i="15"/>
  <c r="AA4547" i="15"/>
  <c r="AA4523" i="15"/>
  <c r="AA4638" i="15"/>
  <c r="AA4616" i="15"/>
  <c r="AA4557" i="15"/>
  <c r="AA4581" i="15"/>
  <c r="AA4568" i="15"/>
  <c r="AA4558" i="15"/>
  <c r="AA4509" i="15"/>
  <c r="AA4604" i="15"/>
  <c r="AA4699" i="15"/>
  <c r="AA4869" i="15"/>
  <c r="AA4559" i="15"/>
  <c r="AA4560" i="15"/>
  <c r="AA4510" i="15"/>
  <c r="AA4511" i="15"/>
  <c r="AA4535" i="15"/>
  <c r="AA4506" i="15"/>
  <c r="AA4930" i="15"/>
  <c r="AA4507" i="15"/>
  <c r="AA4673" i="15"/>
  <c r="AA4582" i="15"/>
  <c r="AA4512" i="15"/>
  <c r="AA4500" i="15"/>
  <c r="AA4490" i="15"/>
  <c r="AA4524" i="15"/>
  <c r="AA4480" i="15"/>
  <c r="AA4491" i="15"/>
  <c r="AA4481" i="15"/>
  <c r="AA4536" i="15"/>
  <c r="AA5133" i="15"/>
  <c r="AA4492" i="15"/>
  <c r="AA4508" i="15"/>
  <c r="AA4501" i="15"/>
  <c r="AA4767" i="15"/>
  <c r="AA4502" i="15"/>
  <c r="AA4513" i="15"/>
  <c r="AA4503" i="15"/>
  <c r="AA4514" i="15"/>
  <c r="AA4561" i="15"/>
  <c r="AA4515" i="15"/>
  <c r="AA4537" i="15"/>
  <c r="AA4569" i="15"/>
  <c r="AA4482" i="15"/>
  <c r="AA4538" i="15"/>
  <c r="AA4493" i="15"/>
  <c r="AA4583" i="15"/>
  <c r="AA4483" i="15"/>
  <c r="AA4494" i="15"/>
  <c r="AA4472" i="15"/>
  <c r="AA4584" i="15"/>
  <c r="AA4473" i="15"/>
  <c r="AA4474" i="15"/>
  <c r="AA4484" i="15"/>
  <c r="AA4475" i="15"/>
  <c r="AA4485" i="15"/>
  <c r="AA4495" i="15"/>
  <c r="AA4476" i="15"/>
  <c r="AA4504" i="15"/>
  <c r="AA4477" i="15"/>
  <c r="AA4496" i="15"/>
  <c r="AA4585" i="15"/>
  <c r="AA4622" i="15"/>
  <c r="AA4486" i="15"/>
  <c r="AA4465" i="15"/>
  <c r="AA4466" i="15"/>
  <c r="AA4516" i="15"/>
  <c r="AA4467" i="15"/>
  <c r="AA4478" i="15"/>
  <c r="AA4468" i="15"/>
  <c r="AA4487" i="15"/>
  <c r="AA4459" i="15"/>
  <c r="AA4460" i="15"/>
  <c r="AA4447" i="15"/>
  <c r="AA4461" i="15"/>
  <c r="AA4595" i="15"/>
  <c r="AA4570" i="15"/>
  <c r="AA4448" i="15"/>
  <c r="AA4605" i="15"/>
  <c r="AA4539" i="15"/>
  <c r="AA4462" i="15"/>
  <c r="AA4442" i="15"/>
  <c r="AA4449" i="15"/>
  <c r="AA4450" i="15"/>
  <c r="AA4427" i="15"/>
  <c r="AA4596" i="15"/>
  <c r="AA4431" i="15"/>
  <c r="AA4451" i="15"/>
  <c r="AA4428" i="15"/>
  <c r="AA4894" i="15"/>
  <c r="AA4432" i="15"/>
  <c r="AA4433" i="15"/>
  <c r="AA4443" i="15"/>
  <c r="AA4416" i="15"/>
  <c r="AA4452" i="15"/>
  <c r="AA4540" i="15"/>
  <c r="AA4453" i="15"/>
  <c r="AA4454" i="15"/>
  <c r="AA4417" i="15"/>
  <c r="AA4444" i="15"/>
  <c r="AA4445" i="15"/>
  <c r="AA4446" i="15"/>
  <c r="AA4617" i="15"/>
  <c r="AA4418" i="15"/>
  <c r="AA4419" i="15"/>
  <c r="AA4623" i="15"/>
  <c r="AA4429" i="15"/>
  <c r="AA4455" i="15"/>
  <c r="AA4430" i="15"/>
  <c r="AA4586" i="15"/>
  <c r="AA4517" i="15"/>
  <c r="AA4434" i="15"/>
  <c r="AA4456" i="15"/>
  <c r="AA4518" i="15"/>
  <c r="AA4435" i="15"/>
  <c r="AA4436" i="15"/>
  <c r="AA4833" i="15"/>
  <c r="AA4469" i="15"/>
  <c r="AA4405" i="15"/>
  <c r="AA4437" i="15"/>
  <c r="AA4420" i="15"/>
  <c r="AA4406" i="15"/>
  <c r="AA4463" i="15"/>
  <c r="AA4421" i="15"/>
  <c r="AA4381" i="15"/>
  <c r="AA4382" i="15"/>
  <c r="AA4412" i="15"/>
  <c r="AA4438" i="15"/>
  <c r="AA4383" i="15"/>
  <c r="AA4422" i="15"/>
  <c r="AA4396" i="15"/>
  <c r="AA4384" i="15"/>
  <c r="AA4385" i="15"/>
  <c r="AA4407" i="15"/>
  <c r="AA4397" i="15"/>
  <c r="AA4398" i="15"/>
  <c r="AA4408" i="15"/>
  <c r="AA4519" i="15"/>
  <c r="AA4488" i="15"/>
  <c r="AA4738" i="15"/>
  <c r="AA4373" i="15"/>
  <c r="AA4708" i="15"/>
  <c r="AA4389" i="15"/>
  <c r="AA4390" i="15"/>
  <c r="AA4391" i="15"/>
  <c r="AA4687" i="15"/>
  <c r="AA4520" i="15"/>
  <c r="AA4374" i="15"/>
  <c r="AA4399" i="15"/>
  <c r="AA4639" i="15"/>
  <c r="AA4942" i="15"/>
  <c r="AA4386" i="15"/>
  <c r="AA4364" i="15"/>
  <c r="AA4439" i="15"/>
  <c r="AA4548" i="15"/>
  <c r="AA4840" i="15"/>
  <c r="AA4365" i="15"/>
  <c r="AA4375" i="15"/>
  <c r="AA4400" i="15"/>
  <c r="AA4423" i="15"/>
  <c r="AA4376" i="15"/>
  <c r="AA4401" i="15"/>
  <c r="AA4356" i="15"/>
  <c r="AA4366" i="15"/>
  <c r="AA4440" i="15"/>
  <c r="AA4357" i="15"/>
  <c r="AA4358" i="15"/>
  <c r="AA4562" i="15"/>
  <c r="AA4377" i="15"/>
  <c r="AA4413" i="15"/>
  <c r="AA4359" i="15"/>
  <c r="AA4344" i="15"/>
  <c r="AA4360" i="15"/>
  <c r="AA4369" i="15"/>
  <c r="AA4345" i="15"/>
  <c r="AA4346" i="15"/>
  <c r="AA4347" i="15"/>
  <c r="AA4348" i="15"/>
  <c r="AA4370" i="15"/>
  <c r="AA4333" i="15"/>
  <c r="AA4334" i="15"/>
  <c r="AA4330" i="15"/>
  <c r="AA4322" i="15"/>
  <c r="AA4541" i="15"/>
  <c r="AA4335" i="15"/>
  <c r="AA4361" i="15"/>
  <c r="AA4349" i="15"/>
  <c r="AA4336" i="15"/>
  <c r="AA4337" i="15"/>
  <c r="AA4392" i="15"/>
  <c r="AA4371" i="15"/>
  <c r="AA4367" i="15"/>
  <c r="AA4350" i="15"/>
  <c r="AA4338" i="15"/>
  <c r="AA4351" i="15"/>
  <c r="AA4323" i="15"/>
  <c r="AA4745" i="15"/>
  <c r="AA4402" i="15"/>
  <c r="AA4324" i="15"/>
  <c r="AA4414" i="15"/>
  <c r="AA4352" i="15"/>
  <c r="AA4378" i="15"/>
  <c r="AA4362" i="15"/>
  <c r="AA4497" i="15"/>
  <c r="AA4331" i="15"/>
  <c r="AA4393" i="15"/>
  <c r="AA4316" i="15"/>
  <c r="AA4325" i="15"/>
  <c r="AA4571" i="15"/>
  <c r="AA4326" i="15"/>
  <c r="AA4332" i="15"/>
  <c r="AA4327" i="15"/>
  <c r="AA4394" i="15"/>
  <c r="AA4307" i="15"/>
  <c r="AA4328" i="15"/>
  <c r="AA4317" i="15"/>
  <c r="AA4298" i="15"/>
  <c r="AA4329" i="15"/>
  <c r="AA4339" i="15"/>
  <c r="AA4318" i="15"/>
  <c r="AA4353" i="15"/>
  <c r="AA4409" i="15"/>
  <c r="AA4299" i="15"/>
  <c r="AA4379" i="15"/>
  <c r="AA4308" i="15"/>
  <c r="AA4300" i="15"/>
  <c r="AA4309" i="15"/>
  <c r="AA4301" i="15"/>
  <c r="AA4525" i="15"/>
  <c r="AA4387" i="15"/>
  <c r="AA4319" i="15"/>
  <c r="AA4320" i="15"/>
  <c r="AA4291" i="15"/>
  <c r="AA4275" i="15"/>
  <c r="AA4505" i="15"/>
  <c r="AA4284" i="15"/>
  <c r="AA4674" i="15"/>
  <c r="AA4276" i="15"/>
  <c r="AA4277" i="15"/>
  <c r="AA4310" i="15"/>
  <c r="AA4266" i="15"/>
  <c r="AA4278" i="15"/>
  <c r="AA5089" i="15"/>
  <c r="AA4292" i="15"/>
  <c r="AA4498" i="15"/>
  <c r="AA4311" i="15"/>
  <c r="AA4279" i="15"/>
  <c r="AA4302" i="15"/>
  <c r="AA4312" i="15"/>
  <c r="AA4295" i="15"/>
  <c r="AA4258" i="15"/>
  <c r="AA4267" i="15"/>
  <c r="AA4280" i="15"/>
  <c r="AA4281" i="15"/>
  <c r="AA4771" i="15"/>
  <c r="AA4303" i="15"/>
  <c r="AA4499" i="15"/>
  <c r="AA4321" i="15"/>
  <c r="AA4340" i="15"/>
  <c r="AA4268" i="15"/>
  <c r="AA4252" i="15"/>
  <c r="AA4269" i="15"/>
  <c r="AA4259" i="15"/>
  <c r="AA4341" i="15"/>
  <c r="AA4260" i="15"/>
  <c r="AA4270" i="15"/>
  <c r="AA4271" i="15"/>
  <c r="AA4285" i="15"/>
  <c r="AA4261" i="15"/>
  <c r="AA4403" i="15"/>
  <c r="AA4753" i="15"/>
  <c r="AA4253" i="15"/>
  <c r="AA4457" i="15"/>
  <c r="AA4857" i="15"/>
  <c r="AA4254" i="15"/>
  <c r="AA4242" i="15"/>
  <c r="AA6116" i="15"/>
  <c r="AA4313" i="15"/>
  <c r="AA4243" i="15"/>
  <c r="AA4282" i="15"/>
  <c r="AA4296" i="15"/>
  <c r="AA4219" i="15"/>
  <c r="AA4255" i="15"/>
  <c r="AA4220" i="15"/>
  <c r="AA4233" i="15"/>
  <c r="AA4234" i="15"/>
  <c r="AA4380" i="15"/>
  <c r="AA4235" i="15"/>
  <c r="AA4424" i="15"/>
  <c r="AA4221" i="15"/>
  <c r="AA4262" i="15"/>
  <c r="AA4244" i="15"/>
  <c r="AA4542" i="15"/>
  <c r="AA4245" i="15"/>
  <c r="AA4236" i="15"/>
  <c r="AA4222" i="15"/>
  <c r="AA4223" i="15"/>
  <c r="AA4224" i="15"/>
  <c r="AA4213" i="15"/>
  <c r="AA4286" i="15"/>
  <c r="AA4246" i="15"/>
  <c r="AA4464" i="15"/>
  <c r="AA4778" i="15"/>
  <c r="AA4354" i="15"/>
  <c r="AA4203" i="15"/>
  <c r="AA4225" i="15"/>
  <c r="AA4247" i="15"/>
  <c r="AA4226" i="15"/>
  <c r="AA4263" i="15"/>
  <c r="AA4618" i="15"/>
  <c r="AA4237" i="15"/>
  <c r="AA4283" i="15"/>
  <c r="AA4227" i="15"/>
  <c r="AA4214" i="15"/>
  <c r="AA4215" i="15"/>
  <c r="AA4197" i="15"/>
  <c r="AA4228" i="15"/>
  <c r="AA4256" i="15"/>
  <c r="AA4204" i="15"/>
  <c r="AA4314" i="15"/>
  <c r="AA4342" i="15"/>
  <c r="AA4315" i="15"/>
  <c r="AA4198" i="15"/>
  <c r="AA4304" i="15"/>
  <c r="AA4264" i="15"/>
  <c r="AA4238" i="15"/>
  <c r="AA4239" i="15"/>
  <c r="AA4199" i="15"/>
  <c r="AA4200" i="15"/>
  <c r="AA4205" i="15"/>
  <c r="AA4201" i="15"/>
  <c r="AA4206" i="15"/>
  <c r="AA4186" i="15"/>
  <c r="AA4229" i="15"/>
  <c r="AA4240" i="15"/>
  <c r="AA4207" i="15"/>
  <c r="AA4216" i="15"/>
  <c r="AA4169" i="15"/>
  <c r="AA4187" i="15"/>
  <c r="AA4248" i="15"/>
  <c r="AA4163" i="15"/>
  <c r="AA4153" i="15"/>
  <c r="AA4170" i="15"/>
  <c r="AA4180" i="15"/>
  <c r="AA4272" i="15"/>
  <c r="AA4164" i="15"/>
  <c r="AA4230" i="15"/>
  <c r="AA4165" i="15"/>
  <c r="AA4188" i="15"/>
  <c r="AA4166" i="15"/>
  <c r="AA4181" i="15"/>
  <c r="AA4171" i="15"/>
  <c r="AA4167" i="15"/>
  <c r="AA4208" i="15"/>
  <c r="AA4287" i="15"/>
  <c r="AA4154" i="15"/>
  <c r="AA4172" i="15"/>
  <c r="AA5887" i="15"/>
  <c r="AA4209" i="15"/>
  <c r="AA4145" i="15"/>
  <c r="AA4241" i="15"/>
  <c r="AA4146" i="15"/>
  <c r="AA4147" i="15"/>
  <c r="AA4249" i="15"/>
  <c r="AA4202" i="15"/>
  <c r="AA4155" i="15"/>
  <c r="AA4189" i="15"/>
  <c r="AA4168" i="15"/>
  <c r="AA4173" i="15"/>
  <c r="AA4980" i="15"/>
  <c r="AA4250" i="15"/>
  <c r="AA4148" i="15"/>
  <c r="AA4174" i="15"/>
  <c r="AA4175" i="15"/>
  <c r="AA4156" i="15"/>
  <c r="AA4190" i="15"/>
  <c r="AA4293" i="15"/>
  <c r="AA4176" i="15"/>
  <c r="AA4191" i="15"/>
  <c r="AA4521" i="15"/>
  <c r="AA4231" i="15"/>
  <c r="AA4441" i="15"/>
  <c r="AA4139" i="15"/>
  <c r="AA4294" i="15"/>
  <c r="AA4662" i="15"/>
  <c r="AA4113" i="15"/>
  <c r="AA4182" i="15"/>
  <c r="AA4114" i="15"/>
  <c r="AA4119" i="15"/>
  <c r="AA4105" i="15"/>
  <c r="AA4115" i="15"/>
  <c r="AA4120" i="15"/>
  <c r="AA4121" i="15"/>
  <c r="AA4192" i="15"/>
  <c r="AA4157" i="15"/>
  <c r="AA4210" i="15"/>
  <c r="AA4127" i="15"/>
  <c r="AA4128" i="15"/>
  <c r="AA4193" i="15"/>
  <c r="AA4106" i="15"/>
  <c r="AA4140" i="15"/>
  <c r="AA4116" i="15"/>
  <c r="AA4265" i="15"/>
  <c r="AA4107" i="15"/>
  <c r="AA4133" i="15"/>
  <c r="AA4194" i="15"/>
  <c r="AA4149" i="15"/>
  <c r="AA4158" i="15"/>
  <c r="AA4129" i="15"/>
  <c r="AA4273" i="15"/>
  <c r="AA4159" i="15"/>
  <c r="AA4096" i="15"/>
  <c r="AA4097" i="15"/>
  <c r="AA4098" i="15"/>
  <c r="AA4130" i="15"/>
  <c r="AA4675" i="15"/>
  <c r="AA4404" i="15"/>
  <c r="AA4108" i="15"/>
  <c r="AA4131" i="15"/>
  <c r="AA4099" i="15"/>
  <c r="AA4102" i="15"/>
  <c r="AA4122" i="15"/>
  <c r="AA4123" i="15"/>
  <c r="AA4117" i="15"/>
  <c r="AA4089" i="15"/>
  <c r="AA4090" i="15"/>
  <c r="AA4134" i="15"/>
  <c r="AA4081" i="15"/>
  <c r="AA4091" i="15"/>
  <c r="AA4135" i="15"/>
  <c r="AA4663" i="15"/>
  <c r="AA4177" i="15"/>
  <c r="AA4082" i="15"/>
  <c r="AA4083" i="15"/>
  <c r="AA4072" i="15"/>
  <c r="AA4073" i="15"/>
  <c r="AA4109" i="15"/>
  <c r="AA4084" i="15"/>
  <c r="AA4063" i="15"/>
  <c r="AA4064" i="15"/>
  <c r="AA4150" i="15"/>
  <c r="AA4074" i="15"/>
  <c r="AA4085" i="15"/>
  <c r="AA4355" i="15"/>
  <c r="AA5894" i="15"/>
  <c r="AA4141" i="15"/>
  <c r="AA4065" i="15"/>
  <c r="AA4136" i="15"/>
  <c r="AA4137" i="15"/>
  <c r="AA4092" i="15"/>
  <c r="AA4066" i="15"/>
  <c r="AA4211" i="15"/>
  <c r="AA4178" i="15"/>
  <c r="AA4217" i="15"/>
  <c r="AA4059" i="15"/>
  <c r="AA4067" i="15"/>
  <c r="AA4068" i="15"/>
  <c r="AA4060" i="15"/>
  <c r="AA4075" i="15"/>
  <c r="AA4076" i="15"/>
  <c r="AA4086" i="15"/>
  <c r="AA4415" i="15"/>
  <c r="AA4053" i="15"/>
  <c r="AA4061" i="15"/>
  <c r="AA4093" i="15"/>
  <c r="AA4077" i="15"/>
  <c r="AA4368" i="15"/>
  <c r="AA4078" i="15"/>
  <c r="AA4054" i="15"/>
  <c r="AA4151" i="15"/>
  <c r="AA4218" i="15"/>
  <c r="AA4062" i="15"/>
  <c r="AA4087" i="15"/>
  <c r="AA4045" i="15"/>
  <c r="AA4046" i="15"/>
  <c r="AA4055" i="15"/>
  <c r="AA4047" i="15"/>
  <c r="AA4195" i="15"/>
  <c r="AA6140" i="15"/>
  <c r="AA4100" i="15"/>
  <c r="AA4048" i="15"/>
  <c r="AA4142" i="15"/>
  <c r="AA4143" i="15"/>
  <c r="AA4056" i="15"/>
  <c r="AA4103" i="15"/>
  <c r="AA4049" i="15"/>
  <c r="AA4305" i="15"/>
  <c r="AA4118" i="15"/>
  <c r="AA4138" i="15"/>
  <c r="AA4036" i="15"/>
  <c r="AA4050" i="15"/>
  <c r="AA4101" i="15"/>
  <c r="AA4069" i="15"/>
  <c r="AA4232" i="15"/>
  <c r="AA4057" i="15"/>
  <c r="AA4110" i="15"/>
  <c r="AA4037" i="15"/>
  <c r="AA4038" i="15"/>
  <c r="AA4039" i="15"/>
  <c r="AA4306" i="15"/>
  <c r="AA4051" i="15"/>
  <c r="AA4160" i="15"/>
  <c r="AA4040" i="15"/>
  <c r="AA4028" i="15"/>
  <c r="AA4052" i="15"/>
  <c r="AA4709" i="15"/>
  <c r="AA4183" i="15"/>
  <c r="AA4029" i="15"/>
  <c r="AA4030" i="15"/>
  <c r="AA4070" i="15"/>
  <c r="AA4031" i="15"/>
  <c r="AA4017" i="15"/>
  <c r="AA5201" i="15"/>
  <c r="AA4025" i="15"/>
  <c r="AA4018" i="15"/>
  <c r="AA4041" i="15"/>
  <c r="AA4019" i="15"/>
  <c r="AA4042" i="15"/>
  <c r="AA4032" i="15"/>
  <c r="AA4111" i="15"/>
  <c r="AA4643" i="15"/>
  <c r="AA4020" i="15"/>
  <c r="AA4012" i="15"/>
  <c r="AA4071" i="15"/>
  <c r="AA4251" i="15"/>
  <c r="AA4026" i="15"/>
  <c r="AA4013" i="15"/>
  <c r="AA4124" i="15"/>
  <c r="AA4021" i="15"/>
  <c r="AA4125" i="15"/>
  <c r="AA4002" i="15"/>
  <c r="AA4027" i="15"/>
  <c r="AA5192" i="15"/>
  <c r="AA4033" i="15"/>
  <c r="AA5399" i="15"/>
  <c r="AA4014" i="15"/>
  <c r="AA4003" i="15"/>
  <c r="AA3989" i="15"/>
  <c r="AA4004" i="15"/>
  <c r="AA4005" i="15"/>
  <c r="AA4470" i="15"/>
  <c r="AA4196" i="15"/>
  <c r="AA4257" i="15"/>
  <c r="AA4876" i="15"/>
  <c r="AA3980" i="15"/>
  <c r="AA3972" i="15"/>
  <c r="AA3981" i="15"/>
  <c r="AA3990" i="15"/>
  <c r="AA3982" i="15"/>
  <c r="AA4619" i="15"/>
  <c r="AA4058" i="15"/>
  <c r="AA4104" i="15"/>
  <c r="AA4094" i="15"/>
  <c r="AA4095" i="15"/>
  <c r="AA3991" i="15"/>
  <c r="AA3973" i="15"/>
  <c r="AA3974" i="15"/>
  <c r="AA3967" i="15"/>
  <c r="AA3968" i="15"/>
  <c r="AA3961" i="15"/>
  <c r="AA3992" i="15"/>
  <c r="AA3993" i="15"/>
  <c r="AA3975" i="15"/>
  <c r="AA3983" i="15"/>
  <c r="AA3962" i="15"/>
  <c r="AA3994" i="15"/>
  <c r="AA4006" i="15"/>
  <c r="AA3955" i="15"/>
  <c r="AA3956" i="15"/>
  <c r="AA3976" i="15"/>
  <c r="AA4015" i="15"/>
  <c r="AA3963" i="15"/>
  <c r="AA3969" i="15"/>
  <c r="AA3946" i="15"/>
  <c r="AA3984" i="15"/>
  <c r="AA3957" i="15"/>
  <c r="AA3958" i="15"/>
  <c r="AA3947" i="15"/>
  <c r="AA3937" i="15"/>
  <c r="AA4022" i="15"/>
  <c r="AA3970" i="15"/>
  <c r="AA4016" i="15"/>
  <c r="AA3948" i="15"/>
  <c r="AA4758" i="15"/>
  <c r="AA3995" i="15"/>
  <c r="AA3949" i="15"/>
  <c r="AA3938" i="15"/>
  <c r="AA3996" i="15"/>
  <c r="AA3939" i="15"/>
  <c r="AA3940" i="15"/>
  <c r="AA4343" i="15"/>
  <c r="AA3928" i="15"/>
  <c r="AA3929" i="15"/>
  <c r="AA3964" i="15"/>
  <c r="AA3977" i="15"/>
  <c r="AA4007" i="15"/>
  <c r="AA3978" i="15"/>
  <c r="AA4152" i="15"/>
  <c r="AA3985" i="15"/>
  <c r="AA3950" i="15"/>
  <c r="AA4079" i="15"/>
  <c r="AA3930" i="15"/>
  <c r="AA3965" i="15"/>
  <c r="AA4212" i="15"/>
  <c r="AA3931" i="15"/>
  <c r="AA4985" i="15"/>
  <c r="AA3941" i="15"/>
  <c r="AA3932" i="15"/>
  <c r="AA3920" i="15"/>
  <c r="AA3921" i="15"/>
  <c r="AA3922" i="15"/>
  <c r="AA3914" i="15"/>
  <c r="AA3923" i="15"/>
  <c r="AA3924" i="15"/>
  <c r="AA3915" i="15"/>
  <c r="AA3925" i="15"/>
  <c r="AA3903" i="15"/>
  <c r="AA3942" i="15"/>
  <c r="AA3951" i="15"/>
  <c r="AA3904" i="15"/>
  <c r="AA3905" i="15"/>
  <c r="AA3997" i="15"/>
  <c r="AA3916" i="15"/>
  <c r="AA3906" i="15"/>
  <c r="AA3917" i="15"/>
  <c r="AA4008" i="15"/>
  <c r="AA4009" i="15"/>
  <c r="AA3933" i="15"/>
  <c r="AA3911" i="15"/>
  <c r="AA3890" i="15"/>
  <c r="AA3891" i="15"/>
  <c r="AA3892" i="15"/>
  <c r="AA4023" i="15"/>
  <c r="AA3893" i="15"/>
  <c r="AA3907" i="15"/>
  <c r="AA3979" i="15"/>
  <c r="AA4034" i="15"/>
  <c r="AA3884" i="15"/>
  <c r="AA3885" i="15"/>
  <c r="AA3886" i="15"/>
  <c r="AA3943" i="15"/>
  <c r="AA3918" i="15"/>
  <c r="AA4640" i="15"/>
  <c r="AA4035" i="15"/>
  <c r="AA3879" i="15"/>
  <c r="AA3880" i="15"/>
  <c r="AA3894" i="15"/>
  <c r="AA3881" i="15"/>
  <c r="AA3934" i="15"/>
  <c r="AA4614" i="15"/>
  <c r="AA4563" i="15"/>
  <c r="AA3912" i="15"/>
  <c r="AA3887" i="15"/>
  <c r="AA3952" i="15"/>
  <c r="AA3872" i="15"/>
  <c r="AA4010" i="15"/>
  <c r="AA3895" i="15"/>
  <c r="AA3873" i="15"/>
  <c r="AA3864" i="15"/>
  <c r="AA3865" i="15"/>
  <c r="AA3874" i="15"/>
  <c r="AA3856" i="15"/>
  <c r="AA3875" i="15"/>
  <c r="AA3866" i="15"/>
  <c r="AA3908" i="15"/>
  <c r="AA4126" i="15"/>
  <c r="AA3857" i="15"/>
  <c r="AA3858" i="15"/>
  <c r="AA3935" i="15"/>
  <c r="AA3896" i="15"/>
  <c r="AA3867" i="15"/>
  <c r="AA4043" i="15"/>
  <c r="AA3859" i="15"/>
  <c r="AA3848" i="15"/>
  <c r="AA3926" i="15"/>
  <c r="AA3849" i="15"/>
  <c r="AA4161" i="15"/>
  <c r="AA5646" i="15"/>
  <c r="AA3844" i="15"/>
  <c r="AA3845" i="15"/>
  <c r="AA3850" i="15"/>
  <c r="AA3851" i="15"/>
  <c r="AA3846" i="15"/>
  <c r="AA3953" i="15"/>
  <c r="AA3888" i="15"/>
  <c r="AA3868" i="15"/>
  <c r="AA5927" i="15"/>
  <c r="AA3860" i="15"/>
  <c r="AA3944" i="15"/>
  <c r="AA3847" i="15"/>
  <c r="AA3852" i="15"/>
  <c r="AA3861" i="15"/>
  <c r="AA6179" i="15"/>
  <c r="AA3837" i="15"/>
  <c r="AA4024" i="15"/>
  <c r="AA4644" i="15"/>
  <c r="AA3853" i="15"/>
  <c r="AA3838" i="15"/>
  <c r="AA5418" i="15"/>
  <c r="AA3839" i="15"/>
  <c r="AA4112" i="15"/>
  <c r="AA4759" i="15"/>
  <c r="AA3828" i="15"/>
  <c r="AA3829" i="15"/>
  <c r="AA3854" i="15"/>
  <c r="AA3986" i="15"/>
  <c r="AA4080" i="15"/>
  <c r="AA3876" i="15"/>
  <c r="AA3830" i="15"/>
  <c r="AA3840" i="15"/>
  <c r="AA3831" i="15"/>
  <c r="AA3862" i="15"/>
  <c r="AA3863" i="15"/>
  <c r="AA3832" i="15"/>
  <c r="AA3823" i="15"/>
  <c r="AA3824" i="15"/>
  <c r="AA4288" i="15"/>
  <c r="AA3882" i="15"/>
  <c r="AA3998" i="15"/>
  <c r="AA3841" i="15"/>
  <c r="AA3855" i="15"/>
  <c r="AA3806" i="15"/>
  <c r="AA3816" i="15"/>
  <c r="AA3817" i="15"/>
  <c r="AA3966" i="15"/>
  <c r="AA3825" i="15"/>
  <c r="AA3909" i="15"/>
  <c r="AA3811" i="15"/>
  <c r="AA3818" i="15"/>
  <c r="AA3897" i="15"/>
  <c r="AA3812" i="15"/>
  <c r="AA3826" i="15"/>
  <c r="AA3799" i="15"/>
  <c r="AA3807" i="15"/>
  <c r="AA3808" i="15"/>
  <c r="AA4184" i="15"/>
  <c r="AA3809" i="15"/>
  <c r="AA3813" i="15"/>
  <c r="AA4144" i="15"/>
  <c r="AA3842" i="15"/>
  <c r="AA3800" i="15"/>
  <c r="AA3833" i="15"/>
  <c r="AA3801" i="15"/>
  <c r="AA3802" i="15"/>
  <c r="AA3803" i="15"/>
  <c r="AA3814" i="15"/>
  <c r="AA3819" i="15"/>
  <c r="AA3936" i="15"/>
  <c r="AA3898" i="15"/>
  <c r="AA3804" i="15"/>
  <c r="AA3834" i="15"/>
  <c r="AA3869" i="15"/>
  <c r="AA3790" i="15"/>
  <c r="AA3971" i="15"/>
  <c r="AA3870" i="15"/>
  <c r="AA3871" i="15"/>
  <c r="AA3791" i="15"/>
  <c r="AA3792" i="15"/>
  <c r="AA3793" i="15"/>
  <c r="AA3794" i="15"/>
  <c r="AA3959" i="15"/>
  <c r="AA3827" i="15"/>
  <c r="AA3999" i="15"/>
  <c r="AA3783" i="15"/>
  <c r="AA3776" i="15"/>
  <c r="AA3784" i="15"/>
  <c r="AA3785" i="15"/>
  <c r="AA3795" i="15"/>
  <c r="AA3786" i="15"/>
  <c r="AA4088" i="15"/>
  <c r="AA3899" i="15"/>
  <c r="AA4162" i="15"/>
  <c r="AA3796" i="15"/>
  <c r="AA3777" i="15"/>
  <c r="AA3810" i="15"/>
  <c r="AA3753" i="15"/>
  <c r="AA3754" i="15"/>
  <c r="AA3835" i="15"/>
  <c r="AA3761" i="15"/>
  <c r="AA3762" i="15"/>
  <c r="AA3768" i="15"/>
  <c r="AA3769" i="15"/>
  <c r="AA3787" i="15"/>
  <c r="AA3755" i="15"/>
  <c r="AA4179" i="15"/>
  <c r="AA3756" i="15"/>
  <c r="AA3763" i="15"/>
  <c r="AA3757" i="15"/>
  <c r="AA3764" i="15"/>
  <c r="AA3778" i="15"/>
  <c r="AA3765" i="15"/>
  <c r="AA3779" i="15"/>
  <c r="AA3770" i="15"/>
  <c r="AA3748" i="15"/>
  <c r="AA3749" i="15"/>
  <c r="AA3788" i="15"/>
  <c r="AA3836" i="15"/>
  <c r="AA4597" i="15"/>
  <c r="AA3771" i="15"/>
  <c r="AA3740" i="15"/>
  <c r="AA3780" i="15"/>
  <c r="AA3750" i="15"/>
  <c r="AA3741" i="15"/>
  <c r="AA3745" i="15"/>
  <c r="AA3730" i="15"/>
  <c r="AA4388" i="15"/>
  <c r="AA4564" i="15"/>
  <c r="AA3900" i="15"/>
  <c r="AA3731" i="15"/>
  <c r="AA3742" i="15"/>
  <c r="AA3732" i="15"/>
  <c r="AA3772" i="15"/>
  <c r="AA3889" i="15"/>
  <c r="AA3743" i="15"/>
  <c r="AA3733" i="15"/>
  <c r="AA3716" i="15"/>
  <c r="AA3717" i="15"/>
  <c r="AA3706" i="15"/>
  <c r="AA3718" i="15"/>
  <c r="AA3707" i="15"/>
  <c r="AA3734" i="15"/>
  <c r="AA3719" i="15"/>
  <c r="AA3720" i="15"/>
  <c r="AA3721" i="15"/>
  <c r="AA3766" i="15"/>
  <c r="AA3698" i="15"/>
  <c r="AA3708" i="15"/>
  <c r="AA3699" i="15"/>
  <c r="AA3722" i="15"/>
  <c r="AA3815" i="15"/>
  <c r="AA3723" i="15"/>
  <c r="AA3709" i="15"/>
  <c r="AA3710" i="15"/>
  <c r="AA3820" i="15"/>
  <c r="AA3700" i="15"/>
  <c r="AA3724" i="15"/>
  <c r="AA3692" i="15"/>
  <c r="AA3711" i="15"/>
  <c r="AA3693" i="15"/>
  <c r="AA3701" i="15"/>
  <c r="AA3694" i="15"/>
  <c r="AA3735" i="15"/>
  <c r="AA4549" i="15"/>
  <c r="AA3746" i="15"/>
  <c r="AA3712" i="15"/>
  <c r="AA4598" i="15"/>
  <c r="AA3695" i="15"/>
  <c r="AA3702" i="15"/>
  <c r="AA3696" i="15"/>
  <c r="AA4274" i="15"/>
  <c r="AA3713" i="15"/>
  <c r="AA3690" i="15"/>
  <c r="AA3679" i="15"/>
  <c r="AA3680" i="15"/>
  <c r="AA3736" i="15"/>
  <c r="AA4931" i="15"/>
  <c r="AA4489" i="15"/>
  <c r="AA3714" i="15"/>
  <c r="AA3681" i="15"/>
  <c r="AA3697" i="15"/>
  <c r="AA3682" i="15"/>
  <c r="AA3683" i="15"/>
  <c r="AA3703" i="15"/>
  <c r="AA3684" i="15"/>
  <c r="AA3987" i="15"/>
  <c r="AA3685" i="15"/>
  <c r="AA3744" i="15"/>
  <c r="AA3725" i="15"/>
  <c r="AA3670" i="15"/>
  <c r="AA3691" i="15"/>
  <c r="AA3671" i="15"/>
  <c r="AA3672" i="15"/>
  <c r="AA3673" i="15"/>
  <c r="AA3674" i="15"/>
  <c r="AA3675" i="15"/>
  <c r="AA3704" i="15"/>
  <c r="AA3676" i="15"/>
  <c r="AA3651" i="15"/>
  <c r="AA3805" i="15"/>
  <c r="AA3677" i="15"/>
  <c r="AA3660" i="15"/>
  <c r="AA3797" i="15"/>
  <c r="AA3686" i="15"/>
  <c r="AA3664" i="15"/>
  <c r="AA3687" i="15"/>
  <c r="AA4372" i="15"/>
  <c r="AA3661" i="15"/>
  <c r="AA3901" i="15"/>
  <c r="AA3652" i="15"/>
  <c r="AA3653" i="15"/>
  <c r="AA3654" i="15"/>
  <c r="AA3665" i="15"/>
  <c r="AA3655" i="15"/>
  <c r="AA3640" i="15"/>
  <c r="AA3751" i="15"/>
  <c r="AA3656" i="15"/>
  <c r="AA3773" i="15"/>
  <c r="AA3657" i="15"/>
  <c r="AA3641" i="15"/>
  <c r="AA3642" i="15"/>
  <c r="AA3781" i="15"/>
  <c r="AA3737" i="15"/>
  <c r="AA3643" i="15"/>
  <c r="AA3666" i="15"/>
  <c r="AA3644" i="15"/>
  <c r="AA3645" i="15"/>
  <c r="AA3646" i="15"/>
  <c r="AA3688" i="15"/>
  <c r="AA3636" i="15"/>
  <c r="AA3647" i="15"/>
  <c r="AA3726" i="15"/>
  <c r="AA3648" i="15"/>
  <c r="AA3667" i="15"/>
  <c r="AA3715" i="15"/>
  <c r="AA3649" i="15"/>
  <c r="AA3945" i="15"/>
  <c r="AA3668" i="15"/>
  <c r="AA4132" i="15"/>
  <c r="AA3650" i="15"/>
  <c r="AA3629" i="15"/>
  <c r="AA3630" i="15"/>
  <c r="AA4458" i="15"/>
  <c r="AA3618" i="15"/>
  <c r="AA3637" i="15"/>
  <c r="AA3638" i="15"/>
  <c r="AA3631" i="15"/>
  <c r="AA3877" i="15"/>
  <c r="AA3632" i="15"/>
  <c r="AA3619" i="15"/>
  <c r="AA3620" i="15"/>
  <c r="AA3633" i="15"/>
  <c r="AA3621" i="15"/>
  <c r="AA3622" i="15"/>
  <c r="AA3609" i="15"/>
  <c r="AA3610" i="15"/>
  <c r="AA3600" i="15"/>
  <c r="AA3611" i="15"/>
  <c r="AA3601" i="15"/>
  <c r="AA3623" i="15"/>
  <c r="AA3602" i="15"/>
  <c r="AA3603" i="15"/>
  <c r="AA3612" i="15"/>
  <c r="AA3634" i="15"/>
  <c r="AA3597" i="15"/>
  <c r="AA3624" i="15"/>
  <c r="AA3625" i="15"/>
  <c r="AA3613" i="15"/>
  <c r="AA3614" i="15"/>
  <c r="AA3604" i="15"/>
  <c r="AA3615" i="15"/>
  <c r="AA3598" i="15"/>
  <c r="AA3616" i="15"/>
  <c r="AA3626" i="15"/>
  <c r="AA3590" i="15"/>
  <c r="AA3678" i="15"/>
  <c r="AA3798" i="15"/>
  <c r="AA3627" i="15"/>
  <c r="AA3689" i="15"/>
  <c r="AA3591" i="15"/>
  <c r="AA3605" i="15"/>
  <c r="AA3628" i="15"/>
  <c r="AA3752" i="15"/>
  <c r="AA3774" i="15"/>
  <c r="AA3658" i="15"/>
  <c r="AA3927" i="15"/>
  <c r="AA3581" i="15"/>
  <c r="AA3606" i="15"/>
  <c r="AA3592" i="15"/>
  <c r="AA3582" i="15"/>
  <c r="AA3593" i="15"/>
  <c r="AA3594" i="15"/>
  <c r="AA3583" i="15"/>
  <c r="AA3584" i="15"/>
  <c r="AA3585" i="15"/>
  <c r="AA3586" i="15"/>
  <c r="AA3575" i="15"/>
  <c r="AA3669" i="15"/>
  <c r="AA3587" i="15"/>
  <c r="AA3789" i="15"/>
  <c r="AA4000" i="15"/>
  <c r="AA3576" i="15"/>
  <c r="AA3577" i="15"/>
  <c r="AA3578" i="15"/>
  <c r="AA3567" i="15"/>
  <c r="AA3705" i="15"/>
  <c r="AA3595" i="15"/>
  <c r="AA4011" i="15"/>
  <c r="AA3639" i="15"/>
  <c r="AA3599" i="15"/>
  <c r="AA3596" i="15"/>
  <c r="AA3553" i="15"/>
  <c r="AA3560" i="15"/>
  <c r="AA3554" i="15"/>
  <c r="AA3561" i="15"/>
  <c r="AA3555" i="15"/>
  <c r="AA3548" i="15"/>
  <c r="AA3540" i="15"/>
  <c r="AA3562" i="15"/>
  <c r="AA3556" i="15"/>
  <c r="AA3568" i="15"/>
  <c r="AA3549" i="15"/>
  <c r="AA3541" i="15"/>
  <c r="AA3542" i="15"/>
  <c r="AA3588" i="15"/>
  <c r="AA3569" i="15"/>
  <c r="AA3550" i="15"/>
  <c r="AA3551" i="15"/>
  <c r="AA3557" i="15"/>
  <c r="AA3543" i="15"/>
  <c r="AA3913" i="15"/>
  <c r="AA3526" i="15"/>
  <c r="AA3544" i="15"/>
  <c r="AA3563" i="15"/>
  <c r="AA3527" i="15"/>
  <c r="AA3528" i="15"/>
  <c r="AA3552" i="15"/>
  <c r="AA3564" i="15"/>
  <c r="AA3570" i="15"/>
  <c r="AA3579" i="15"/>
  <c r="AA3565" i="15"/>
  <c r="AA3529" i="15"/>
  <c r="AA3566" i="15"/>
  <c r="AA3530" i="15"/>
  <c r="AA3531" i="15"/>
  <c r="AA3635" i="15"/>
  <c r="AA3532" i="15"/>
  <c r="AA3533" i="15"/>
  <c r="AA3545" i="15"/>
  <c r="AA3518" i="15"/>
  <c r="AA3662" i="15"/>
  <c r="AA3883" i="15"/>
  <c r="AA3534" i="15"/>
  <c r="AA3775" i="15"/>
  <c r="AA3546" i="15"/>
  <c r="AA3727" i="15"/>
  <c r="AA3535" i="15"/>
  <c r="AA3509" i="15"/>
  <c r="AA3519" i="15"/>
  <c r="AA3510" i="15"/>
  <c r="AA3520" i="15"/>
  <c r="AA3511" i="15"/>
  <c r="AA3521" i="15"/>
  <c r="AA3571" i="15"/>
  <c r="AA3501" i="15"/>
  <c r="AA3495" i="15"/>
  <c r="AA3512" i="15"/>
  <c r="AA3522" i="15"/>
  <c r="AA3502" i="15"/>
  <c r="AA3496" i="15"/>
  <c r="AA3503" i="15"/>
  <c r="AA3504" i="15"/>
  <c r="AA3523" i="15"/>
  <c r="AA3580" i="15"/>
  <c r="AA3481" i="15"/>
  <c r="AA3617" i="15"/>
  <c r="AA3513" i="15"/>
  <c r="AA3505" i="15"/>
  <c r="AA3514" i="15"/>
  <c r="AA3506" i="15"/>
  <c r="AA3821" i="15"/>
  <c r="AA3497" i="15"/>
  <c r="AA3482" i="15"/>
  <c r="AA3483" i="15"/>
  <c r="AA3484" i="15"/>
  <c r="AA3485" i="15"/>
  <c r="AA3486" i="15"/>
  <c r="AA3515" i="15"/>
  <c r="AA3498" i="15"/>
  <c r="AA3516" i="15"/>
  <c r="AA3487" i="15"/>
  <c r="AA3488" i="15"/>
  <c r="AA3489" i="15"/>
  <c r="AA3471" i="15"/>
  <c r="AA3472" i="15"/>
  <c r="AA3476" i="15"/>
  <c r="AA3490" i="15"/>
  <c r="AA3464" i="15"/>
  <c r="AA3477" i="15"/>
  <c r="AA3589" i="15"/>
  <c r="AA3758" i="15"/>
  <c r="AA3524" i="15"/>
  <c r="AA3465" i="15"/>
  <c r="AA3659" i="15"/>
  <c r="AA3458" i="15"/>
  <c r="AA3536" i="15"/>
  <c r="AA3459" i="15"/>
  <c r="AA3473" i="15"/>
  <c r="AA3466" i="15"/>
  <c r="AA3451" i="15"/>
  <c r="AA3452" i="15"/>
  <c r="AA3467" i="15"/>
  <c r="AA3436" i="15"/>
  <c r="AA4289" i="15"/>
  <c r="AA3453" i="15"/>
  <c r="AA3444" i="15"/>
  <c r="AA3460" i="15"/>
  <c r="AA3445" i="15"/>
  <c r="AA3446" i="15"/>
  <c r="AA3572" i="15"/>
  <c r="AA3478" i="15"/>
  <c r="AA3437" i="15"/>
  <c r="AA3438" i="15"/>
  <c r="AA3454" i="15"/>
  <c r="AA3447" i="15"/>
  <c r="AA3439" i="15"/>
  <c r="AA3432" i="15"/>
  <c r="AA3455" i="15"/>
  <c r="AA3456" i="15"/>
  <c r="AA3499" i="15"/>
  <c r="AA3440" i="15"/>
  <c r="AA3547" i="15"/>
  <c r="AA3448" i="15"/>
  <c r="AA3457" i="15"/>
  <c r="AA3479" i="15"/>
  <c r="AA4185" i="15"/>
  <c r="AA3441" i="15"/>
  <c r="AA3449" i="15"/>
  <c r="AA3442" i="15"/>
  <c r="AA3433" i="15"/>
  <c r="AA3418" i="15"/>
  <c r="AA4624" i="15"/>
  <c r="AA3419" i="15"/>
  <c r="AA3468" i="15"/>
  <c r="AA3420" i="15"/>
  <c r="AA3461" i="15"/>
  <c r="AA3434" i="15"/>
  <c r="AA3573" i="15"/>
  <c r="AA3474" i="15"/>
  <c r="AA5774" i="15"/>
  <c r="AA3491" i="15"/>
  <c r="AA4044" i="15"/>
  <c r="AA3507" i="15"/>
  <c r="AA3409" i="15"/>
  <c r="AA3421" i="15"/>
  <c r="AA3450" i="15"/>
  <c r="AA3410" i="15"/>
  <c r="AA3492" i="15"/>
  <c r="AA3422" i="15"/>
  <c r="AA3411" i="15"/>
  <c r="AA3398" i="15"/>
  <c r="AA3412" i="15"/>
  <c r="AA3423" i="15"/>
  <c r="AA3399" i="15"/>
  <c r="AA3400" i="15"/>
  <c r="AA3424" i="15"/>
  <c r="AA3425" i="15"/>
  <c r="AA3401" i="15"/>
  <c r="AA3402" i="15"/>
  <c r="AA3607" i="15"/>
  <c r="AA3403" i="15"/>
  <c r="AA3404" i="15"/>
  <c r="AA3391" i="15"/>
  <c r="AA3413" i="15"/>
  <c r="AA3388" i="15"/>
  <c r="AA3392" i="15"/>
  <c r="AA3393" i="15"/>
  <c r="AA3394" i="15"/>
  <c r="AA3525" i="15"/>
  <c r="AA3405" i="15"/>
  <c r="AA3380" i="15"/>
  <c r="AA3389" i="15"/>
  <c r="AA3381" i="15"/>
  <c r="AA3390" i="15"/>
  <c r="AA3426" i="15"/>
  <c r="AA3469" i="15"/>
  <c r="AA3382" i="15"/>
  <c r="AA3383" i="15"/>
  <c r="AA3384" i="15"/>
  <c r="AA3414" i="15"/>
  <c r="AA3395" i="15"/>
  <c r="AA3385" i="15"/>
  <c r="AA3376" i="15"/>
  <c r="AA3427" i="15"/>
  <c r="AA3396" i="15"/>
  <c r="AA3428" i="15"/>
  <c r="AA3406" i="15"/>
  <c r="AA3537" i="15"/>
  <c r="AA3462" i="15"/>
  <c r="AA4290" i="15"/>
  <c r="AA3480" i="15"/>
  <c r="AA3429" i="15"/>
  <c r="AA3367" i="15"/>
  <c r="AA3368" i="15"/>
  <c r="AA3377" i="15"/>
  <c r="AA3369" i="15"/>
  <c r="AA3361" i="15"/>
  <c r="AA3370" i="15"/>
  <c r="AA3371" i="15"/>
  <c r="AA3386" i="15"/>
  <c r="AA3435" i="15"/>
  <c r="AA3378" i="15"/>
  <c r="AA3362" i="15"/>
  <c r="AA3363" i="15"/>
  <c r="AA3364" i="15"/>
  <c r="AA3407" i="15"/>
  <c r="AA3365" i="15"/>
  <c r="AA3397" i="15"/>
  <c r="AA3352" i="15"/>
  <c r="AA3415" i="15"/>
  <c r="AA3353" i="15"/>
  <c r="AA3372" i="15"/>
  <c r="AA3843" i="15"/>
  <c r="AA3373" i="15"/>
  <c r="AA3354" i="15"/>
  <c r="AA3339" i="15"/>
  <c r="AA3355" i="15"/>
  <c r="AA4526" i="15"/>
  <c r="AA3374" i="15"/>
  <c r="AA3340" i="15"/>
  <c r="AA3348" i="15"/>
  <c r="AA3349" i="15"/>
  <c r="AA3341" i="15"/>
  <c r="AA3342" i="15"/>
  <c r="AA3343" i="15"/>
  <c r="AA3416" i="15"/>
  <c r="AA3463" i="15"/>
  <c r="AA3475" i="15"/>
  <c r="AA3356" i="15"/>
  <c r="AA3759" i="15"/>
  <c r="AA3366" i="15"/>
  <c r="AA3357" i="15"/>
  <c r="AA3358" i="15"/>
  <c r="AA3335" i="15"/>
  <c r="AA3417" i="15"/>
  <c r="AA3350" i="15"/>
  <c r="AA3344" i="15"/>
  <c r="AA3327" i="15"/>
  <c r="AA3558" i="15"/>
  <c r="AA3328" i="15"/>
  <c r="AA3738" i="15"/>
  <c r="AA3329" i="15"/>
  <c r="AA3336" i="15"/>
  <c r="AA3337" i="15"/>
  <c r="AA3351" i="15"/>
  <c r="AA3330" i="15"/>
  <c r="AA3538" i="15"/>
  <c r="AA3311" i="15"/>
  <c r="AA3470" i="15"/>
  <c r="AA3312" i="15"/>
  <c r="AA3345" i="15"/>
  <c r="AA3375" i="15"/>
  <c r="AA3320" i="15"/>
  <c r="AA3321" i="15"/>
  <c r="AA3322" i="15"/>
  <c r="AA3299" i="15"/>
  <c r="AA3313" i="15"/>
  <c r="AA3300" i="15"/>
  <c r="AA3323" i="15"/>
  <c r="AA3301" i="15"/>
  <c r="AA3302" i="15"/>
  <c r="AA3284" i="15"/>
  <c r="AA3285" i="15"/>
  <c r="AA3303" i="15"/>
  <c r="AA3290" i="15"/>
  <c r="AA3286" i="15"/>
  <c r="AA3291" i="15"/>
  <c r="AA3287" i="15"/>
  <c r="AA3292" i="15"/>
  <c r="AA3304" i="15"/>
  <c r="AA3293" i="15"/>
  <c r="AA3314" i="15"/>
  <c r="AA3305" i="15"/>
  <c r="AA3324" i="15"/>
  <c r="AA3294" i="15"/>
  <c r="AA3276" i="15"/>
  <c r="AA3277" i="15"/>
  <c r="AA3288" i="15"/>
  <c r="AA3278" i="15"/>
  <c r="AA3279" i="15"/>
  <c r="AA3379" i="15"/>
  <c r="AA3262" i="15"/>
  <c r="AA3315" i="15"/>
  <c r="AA3263" i="15"/>
  <c r="AA3280" i="15"/>
  <c r="AA3295" i="15"/>
  <c r="AA3281" i="15"/>
  <c r="AA3264" i="15"/>
  <c r="AA3265" i="15"/>
  <c r="AA3289" i="15"/>
  <c r="AA3266" i="15"/>
  <c r="AA3359" i="15"/>
  <c r="AA3325" i="15"/>
  <c r="AA3296" i="15"/>
  <c r="AA3267" i="15"/>
  <c r="AA3268" i="15"/>
  <c r="AA3282" i="15"/>
  <c r="AA3244" i="15"/>
  <c r="AA3255" i="15"/>
  <c r="AA3269" i="15"/>
  <c r="AA3245" i="15"/>
  <c r="AA3246" i="15"/>
  <c r="AA3256" i="15"/>
  <c r="AA3270" i="15"/>
  <c r="AA3257" i="15"/>
  <c r="AA3258" i="15"/>
  <c r="AA3247" i="15"/>
  <c r="AA3338" i="15"/>
  <c r="AA3500" i="15"/>
  <c r="AA3387" i="15"/>
  <c r="AA3306" i="15"/>
  <c r="AA3271" i="15"/>
  <c r="AA3232" i="15"/>
  <c r="AA3259" i="15"/>
  <c r="AA3248" i="15"/>
  <c r="AA3233" i="15"/>
  <c r="AA3234" i="15"/>
  <c r="AA3211" i="15"/>
  <c r="AA3235" i="15"/>
  <c r="AA3226" i="15"/>
  <c r="AA3212" i="15"/>
  <c r="AA3213" i="15"/>
  <c r="AA3214" i="15"/>
  <c r="AA3236" i="15"/>
  <c r="AA3237" i="15"/>
  <c r="AA3238" i="15"/>
  <c r="AA3203" i="15"/>
  <c r="AA3430" i="15"/>
  <c r="AA3239" i="15"/>
  <c r="AA3204" i="15"/>
  <c r="AA3215" i="15"/>
  <c r="AA3216" i="15"/>
  <c r="AA3227" i="15"/>
  <c r="AA3316" i="15"/>
  <c r="AA3228" i="15"/>
  <c r="AA3217" i="15"/>
  <c r="AA3218" i="15"/>
  <c r="AA3910" i="15"/>
  <c r="AA3219" i="15"/>
  <c r="AA3307" i="15"/>
  <c r="AA3220" i="15"/>
  <c r="AA3249" i="15"/>
  <c r="AA3229" i="15"/>
  <c r="AA3250" i="15"/>
  <c r="AA3205" i="15"/>
  <c r="AA3198" i="15"/>
  <c r="AA3317" i="15"/>
  <c r="AA3331" i="15"/>
  <c r="AA3199" i="15"/>
  <c r="AA3200" i="15"/>
  <c r="AA3206" i="15"/>
  <c r="AA3193" i="15"/>
  <c r="AA3194" i="15"/>
  <c r="AA3230" i="15"/>
  <c r="AA3272" i="15"/>
  <c r="AA3207" i="15"/>
  <c r="AA3240" i="15"/>
  <c r="AA3221" i="15"/>
  <c r="AA3241" i="15"/>
  <c r="AA3222" i="15"/>
  <c r="AA3208" i="15"/>
  <c r="AA3180" i="15"/>
  <c r="AA3195" i="15"/>
  <c r="AA3181" i="15"/>
  <c r="AA3182" i="15"/>
  <c r="AA3231" i="15"/>
  <c r="AA3183" i="15"/>
  <c r="AA3168" i="15"/>
  <c r="AA3223" i="15"/>
  <c r="AA3196" i="15"/>
  <c r="AA3184" i="15"/>
  <c r="AA3185" i="15"/>
  <c r="AA3201" i="15"/>
  <c r="AA3169" i="15"/>
  <c r="AA3186" i="15"/>
  <c r="AA3170" i="15"/>
  <c r="AA3273" i="15"/>
  <c r="AA3187" i="15"/>
  <c r="AA5226" i="15"/>
  <c r="AA3188" i="15"/>
  <c r="AA3171" i="15"/>
  <c r="AA3172" i="15"/>
  <c r="AA3173" i="15"/>
  <c r="AA3157" i="15"/>
  <c r="AA3158" i="15"/>
  <c r="AA3159" i="15"/>
  <c r="AA3197" i="15"/>
  <c r="AA3145" i="15"/>
  <c r="AA3160" i="15"/>
  <c r="AA3161" i="15"/>
  <c r="AA3162" i="15"/>
  <c r="AA3274" i="15"/>
  <c r="AA3443" i="15"/>
  <c r="AA3189" i="15"/>
  <c r="AA3146" i="15"/>
  <c r="AA3202" i="15"/>
  <c r="AA5425" i="15"/>
  <c r="AA3154" i="15"/>
  <c r="AA3308" i="15"/>
  <c r="AA3163" i="15"/>
  <c r="AA3155" i="15"/>
  <c r="AA3164" i="15"/>
  <c r="AA3135" i="15"/>
  <c r="AA3297" i="15"/>
  <c r="AA3121" i="15"/>
  <c r="AA3122" i="15"/>
  <c r="AA3174" i="15"/>
  <c r="AA3147" i="15"/>
  <c r="AA3360" i="15"/>
  <c r="AA3123" i="15"/>
  <c r="AA3175" i="15"/>
  <c r="AA3209" i="15"/>
  <c r="AA3190" i="15"/>
  <c r="AA3136" i="15"/>
  <c r="AA3124" i="15"/>
  <c r="AA3176" i="15"/>
  <c r="AA3105" i="15"/>
  <c r="AA3106" i="15"/>
  <c r="AA3309" i="15"/>
  <c r="AA3107" i="15"/>
  <c r="AA5163" i="15"/>
  <c r="AA3125" i="15"/>
  <c r="AA3177" i="15"/>
  <c r="AA3148" i="15"/>
  <c r="AA3108" i="15"/>
  <c r="AA3126" i="15"/>
  <c r="AA3137" i="15"/>
  <c r="AA3149" i="15"/>
  <c r="AA3138" i="15"/>
  <c r="AA3109" i="15"/>
  <c r="AA3251" i="15"/>
  <c r="AA3095" i="15"/>
  <c r="AA3110" i="15"/>
  <c r="AA3111" i="15"/>
  <c r="AA3224" i="15"/>
  <c r="AA3127" i="15"/>
  <c r="AA3139" i="15"/>
  <c r="AA3128" i="15"/>
  <c r="AA3096" i="15"/>
  <c r="AA3150" i="15"/>
  <c r="AA3097" i="15"/>
  <c r="AA3081" i="15"/>
  <c r="AA3112" i="15"/>
  <c r="AA3088" i="15"/>
  <c r="AA3082" i="15"/>
  <c r="AA3098" i="15"/>
  <c r="AA3099" i="15"/>
  <c r="AA3066" i="15"/>
  <c r="AA3252" i="15"/>
  <c r="AA3140" i="15"/>
  <c r="AA3113" i="15"/>
  <c r="AA3083" i="15"/>
  <c r="AA3100" i="15"/>
  <c r="AA3067" i="15"/>
  <c r="AA3165" i="15"/>
  <c r="AA3101" i="15"/>
  <c r="AA3068" i="15"/>
  <c r="AA3069" i="15"/>
  <c r="AA3053" i="15"/>
  <c r="AA3054" i="15"/>
  <c r="AA3070" i="15"/>
  <c r="AA3049" i="15"/>
  <c r="AA3055" i="15"/>
  <c r="AA3050" i="15"/>
  <c r="AA3089" i="15"/>
  <c r="AA3141" i="15"/>
  <c r="AA3056" i="15"/>
  <c r="AA3057" i="15"/>
  <c r="AA3058" i="15"/>
  <c r="AA3051" i="15"/>
  <c r="AA3191" i="15"/>
  <c r="AA3059" i="15"/>
  <c r="AA3071" i="15"/>
  <c r="AA3035" i="15"/>
  <c r="AA3060" i="15"/>
  <c r="AA3052" i="15"/>
  <c r="AA3178" i="15"/>
  <c r="AA3061" i="15"/>
  <c r="AA3036" i="15"/>
  <c r="AA3072" i="15"/>
  <c r="AA3062" i="15"/>
  <c r="AA3084" i="15"/>
  <c r="AA3037" i="15"/>
  <c r="AA3038" i="15"/>
  <c r="AA3073" i="15"/>
  <c r="AA3151" i="15"/>
  <c r="AA3129" i="15"/>
  <c r="AA3152" i="15"/>
  <c r="AA3023" i="15"/>
  <c r="AA3114" i="15"/>
  <c r="AA3013" i="15"/>
  <c r="AA2997" i="15"/>
  <c r="AA3085" i="15"/>
  <c r="AA3014" i="15"/>
  <c r="AA2998" i="15"/>
  <c r="AA3024" i="15"/>
  <c r="AA3074" i="15"/>
  <c r="AA3559" i="15"/>
  <c r="AA3039" i="15"/>
  <c r="AA3025" i="15"/>
  <c r="AA2999" i="15"/>
  <c r="AA3015" i="15"/>
  <c r="AA3006" i="15"/>
  <c r="AA3007" i="15"/>
  <c r="AA3253" i="15"/>
  <c r="AA3000" i="15"/>
  <c r="AA2987" i="15"/>
  <c r="AA3016" i="15"/>
  <c r="AA2988" i="15"/>
  <c r="AA3508" i="15"/>
  <c r="AA3001" i="15"/>
  <c r="AA3002" i="15"/>
  <c r="AA2989" i="15"/>
  <c r="AA3408" i="15"/>
  <c r="AA2990" i="15"/>
  <c r="AA3040" i="15"/>
  <c r="AA3026" i="15"/>
  <c r="AA5369" i="15"/>
  <c r="AA3142" i="15"/>
  <c r="AA3008" i="15"/>
  <c r="AA3102" i="15"/>
  <c r="AA2975" i="15"/>
  <c r="AA3090" i="15"/>
  <c r="AA3115" i="15"/>
  <c r="AA2991" i="15"/>
  <c r="AA3017" i="15"/>
  <c r="AA3027" i="15"/>
  <c r="AA3156" i="15"/>
  <c r="AA3028" i="15"/>
  <c r="AA3029" i="15"/>
  <c r="AA3179" i="15"/>
  <c r="AA3041" i="15"/>
  <c r="AA3103" i="15"/>
  <c r="AA2992" i="15"/>
  <c r="AA3063" i="15"/>
  <c r="AA3030" i="15"/>
  <c r="AA3003" i="15"/>
  <c r="AA2976" i="15"/>
  <c r="AA3009" i="15"/>
  <c r="AA3104" i="15"/>
  <c r="AA2993" i="15"/>
  <c r="AA2977" i="15"/>
  <c r="AA2978" i="15"/>
  <c r="AA3091" i="15"/>
  <c r="AA3075" i="15"/>
  <c r="AA3042" i="15"/>
  <c r="AA4932" i="15"/>
  <c r="AA3346" i="15"/>
  <c r="AA3043" i="15"/>
  <c r="AA3044" i="15"/>
  <c r="AA2959" i="15"/>
  <c r="AA3332" i="15"/>
  <c r="AA2939" i="15"/>
  <c r="AA2960" i="15"/>
  <c r="AA2940" i="15"/>
  <c r="AA2979" i="15"/>
  <c r="AA2941" i="15"/>
  <c r="AA2942" i="15"/>
  <c r="AA3166" i="15"/>
  <c r="AA2961" i="15"/>
  <c r="AA2962" i="15"/>
  <c r="AA3031" i="15"/>
  <c r="AA3032" i="15"/>
  <c r="AA2924" i="15"/>
  <c r="AA2925" i="15"/>
  <c r="AA3167" i="15"/>
  <c r="AA2943" i="15"/>
  <c r="AA3033" i="15"/>
  <c r="AA2926" i="15"/>
  <c r="AA2927" i="15"/>
  <c r="AA2916" i="15"/>
  <c r="AA3018" i="15"/>
  <c r="AA2944" i="15"/>
  <c r="AA2917" i="15"/>
  <c r="AA2918" i="15"/>
  <c r="AA2945" i="15"/>
  <c r="AA2963" i="15"/>
  <c r="AA3116" i="15"/>
  <c r="AA3004" i="15"/>
  <c r="AA2908" i="15"/>
  <c r="AA2964" i="15"/>
  <c r="AA2909" i="15"/>
  <c r="AA2910" i="15"/>
  <c r="AA2911" i="15"/>
  <c r="AA2896" i="15"/>
  <c r="AA2897" i="15"/>
  <c r="AA2928" i="15"/>
  <c r="AA2965" i="15"/>
  <c r="AA3153" i="15"/>
  <c r="AA2919" i="15"/>
  <c r="AA2898" i="15"/>
  <c r="AA2946" i="15"/>
  <c r="AA2920" i="15"/>
  <c r="AA2912" i="15"/>
  <c r="AA3283" i="15"/>
  <c r="AA2929" i="15"/>
  <c r="AA2947" i="15"/>
  <c r="AA3117" i="15"/>
  <c r="AA3064" i="15"/>
  <c r="AA2966" i="15"/>
  <c r="AA3118" i="15"/>
  <c r="AA2899" i="15"/>
  <c r="AA2967" i="15"/>
  <c r="AA2930" i="15"/>
  <c r="AA2913" i="15"/>
  <c r="AA2900" i="15"/>
  <c r="AA3728" i="15"/>
  <c r="AA2884" i="15"/>
  <c r="AA3019" i="15"/>
  <c r="AA2901" i="15"/>
  <c r="AA2885" i="15"/>
  <c r="AA2980" i="15"/>
  <c r="AA2968" i="15"/>
  <c r="AA2902" i="15"/>
  <c r="AA2948" i="15"/>
  <c r="AA2994" i="15"/>
  <c r="AA3988" i="15"/>
  <c r="AA3347" i="15"/>
  <c r="AA2949" i="15"/>
  <c r="AA2903" i="15"/>
  <c r="AA2872" i="15"/>
  <c r="AA2981" i="15"/>
  <c r="AA2982" i="15"/>
  <c r="AA2886" i="15"/>
  <c r="AA3260" i="15"/>
  <c r="AA4933" i="15"/>
  <c r="AA2983" i="15"/>
  <c r="AA2904" i="15"/>
  <c r="AA2969" i="15"/>
  <c r="AA2950" i="15"/>
  <c r="AA2970" i="15"/>
  <c r="AA2984" i="15"/>
  <c r="AA3076" i="15"/>
  <c r="AA2914" i="15"/>
  <c r="AA3130" i="15"/>
  <c r="AA2873" i="15"/>
  <c r="AA2874" i="15"/>
  <c r="AA2875" i="15"/>
  <c r="AA2876" i="15"/>
  <c r="AA2887" i="15"/>
  <c r="AA2856" i="15"/>
  <c r="AA2877" i="15"/>
  <c r="AA2888" i="15"/>
  <c r="AA2857" i="15"/>
  <c r="AA2858" i="15"/>
  <c r="AA2859" i="15"/>
  <c r="AA2841" i="15"/>
  <c r="AA2842" i="15"/>
  <c r="AA2820" i="15"/>
  <c r="AA2878" i="15"/>
  <c r="AA2843" i="15"/>
  <c r="AA2879" i="15"/>
  <c r="AA2833" i="15"/>
  <c r="AA2834" i="15"/>
  <c r="AA2860" i="15"/>
  <c r="AA3092" i="15"/>
  <c r="AA2889" i="15"/>
  <c r="AA2861" i="15"/>
  <c r="AA2835" i="15"/>
  <c r="AA2836" i="15"/>
  <c r="AA2844" i="15"/>
  <c r="AA2837" i="15"/>
  <c r="AA2845" i="15"/>
  <c r="AA2838" i="15"/>
  <c r="AA2821" i="15"/>
  <c r="AA2822" i="15"/>
  <c r="AA2846" i="15"/>
  <c r="AA2823" i="15"/>
  <c r="AA3005" i="15"/>
  <c r="AA2862" i="15"/>
  <c r="AA2863" i="15"/>
  <c r="AA2864" i="15"/>
  <c r="AA2847" i="15"/>
  <c r="AA2848" i="15"/>
  <c r="AA2824" i="15"/>
  <c r="AA2839" i="15"/>
  <c r="AA2971" i="15"/>
  <c r="AA3020" i="15"/>
  <c r="AA2931" i="15"/>
  <c r="AA2849" i="15"/>
  <c r="AA2810" i="15"/>
  <c r="AA2825" i="15"/>
  <c r="AA2865" i="15"/>
  <c r="AA2811" i="15"/>
  <c r="AA2812" i="15"/>
  <c r="AA2826" i="15"/>
  <c r="AA2813" i="15"/>
  <c r="AA2792" i="15"/>
  <c r="AA3143" i="15"/>
  <c r="AA2827" i="15"/>
  <c r="AA2793" i="15"/>
  <c r="AA2814" i="15"/>
  <c r="AA2880" i="15"/>
  <c r="AA3010" i="15"/>
  <c r="AA4768" i="15"/>
  <c r="AA2794" i="15"/>
  <c r="AA2815" i="15"/>
  <c r="AA2795" i="15"/>
  <c r="AA2921" i="15"/>
  <c r="AA2850" i="15"/>
  <c r="AA2932" i="15"/>
  <c r="AA2796" i="15"/>
  <c r="AA2797" i="15"/>
  <c r="AA2798" i="15"/>
  <c r="AA3093" i="15"/>
  <c r="AA2799" i="15"/>
  <c r="AA2866" i="15"/>
  <c r="AA2951" i="15"/>
  <c r="AA2800" i="15"/>
  <c r="AA2881" i="15"/>
  <c r="AA2816" i="15"/>
  <c r="AA2781" i="15"/>
  <c r="AA2782" i="15"/>
  <c r="AA2828" i="15"/>
  <c r="AA2801" i="15"/>
  <c r="AA2802" i="15"/>
  <c r="AA2829" i="15"/>
  <c r="AA2817" i="15"/>
  <c r="AA2766" i="15"/>
  <c r="AA2783" i="15"/>
  <c r="AA2767" i="15"/>
  <c r="AA3131" i="15"/>
  <c r="AA2784" i="15"/>
  <c r="AA2768" i="15"/>
  <c r="AA2769" i="15"/>
  <c r="AA2770" i="15"/>
  <c r="AA2785" i="15"/>
  <c r="AA2758" i="15"/>
  <c r="AA3077" i="15"/>
  <c r="AA2771" i="15"/>
  <c r="AA2748" i="15"/>
  <c r="AA3078" i="15"/>
  <c r="AA2749" i="15"/>
  <c r="AA2786" i="15"/>
  <c r="AA2772" i="15"/>
  <c r="AA2750" i="15"/>
  <c r="AA2851" i="15"/>
  <c r="AA2952" i="15"/>
  <c r="AA2773" i="15"/>
  <c r="AA2751" i="15"/>
  <c r="AA2759" i="15"/>
  <c r="AA2752" i="15"/>
  <c r="AA2753" i="15"/>
  <c r="AA2774" i="15"/>
  <c r="AA2744" i="15"/>
  <c r="AA2803" i="15"/>
  <c r="AA2775" i="15"/>
  <c r="AA2754" i="15"/>
  <c r="AA3011" i="15"/>
  <c r="AA2736" i="15"/>
  <c r="AA2760" i="15"/>
  <c r="AA2761" i="15"/>
  <c r="AA2905" i="15"/>
  <c r="AA2745" i="15"/>
  <c r="AA2933" i="15"/>
  <c r="AA2953" i="15"/>
  <c r="AA2972" i="15"/>
  <c r="AA2852" i="15"/>
  <c r="AA2804" i="15"/>
  <c r="AA2890" i="15"/>
  <c r="AA2891" i="15"/>
  <c r="AA2830" i="15"/>
  <c r="AA2755" i="15"/>
  <c r="AA2724" i="15"/>
  <c r="AA2711" i="15"/>
  <c r="AA2717" i="15"/>
  <c r="AA2705" i="15"/>
  <c r="AA2776" i="15"/>
  <c r="AA2725" i="15"/>
  <c r="AA2805" i="15"/>
  <c r="AA2698" i="15"/>
  <c r="AA3333" i="15"/>
  <c r="AA2867" i="15"/>
  <c r="AA2699" i="15"/>
  <c r="AA2892" i="15"/>
  <c r="AA2700" i="15"/>
  <c r="AA2718" i="15"/>
  <c r="AA2737" i="15"/>
  <c r="AA2675" i="15"/>
  <c r="AA2973" i="15"/>
  <c r="AA2719" i="15"/>
  <c r="AA2676" i="15"/>
  <c r="AA2995" i="15"/>
  <c r="AA2756" i="15"/>
  <c r="AA3192" i="15"/>
  <c r="AA2712" i="15"/>
  <c r="AA2691" i="15"/>
  <c r="AA2713" i="15"/>
  <c r="AA2806" i="15"/>
  <c r="AA2762" i="15"/>
  <c r="AA2706" i="15"/>
  <c r="AA2665" i="15"/>
  <c r="AA2692" i="15"/>
  <c r="AA2677" i="15"/>
  <c r="AA2693" i="15"/>
  <c r="AA2701" i="15"/>
  <c r="AA2678" i="15"/>
  <c r="AA2679" i="15"/>
  <c r="AA2680" i="15"/>
  <c r="AA2681" i="15"/>
  <c r="AA2707" i="15"/>
  <c r="AA2682" i="15"/>
  <c r="AA2868" i="15"/>
  <c r="AA3132" i="15"/>
  <c r="AA3045" i="15"/>
  <c r="AA2763" i="15"/>
  <c r="AA2702" i="15"/>
  <c r="AA2683" i="15"/>
  <c r="AA2720" i="15"/>
  <c r="AA2666" i="15"/>
  <c r="AA2684" i="15"/>
  <c r="AA2667" i="15"/>
  <c r="AA2893" i="15"/>
  <c r="AA2985" i="15"/>
  <c r="AA2694" i="15"/>
  <c r="AA3739" i="15"/>
  <c r="AA2685" i="15"/>
  <c r="AA2721" i="15"/>
  <c r="AA2668" i="15"/>
  <c r="AA2655" i="15"/>
  <c r="AA2656" i="15"/>
  <c r="AA3021" i="15"/>
  <c r="AA2831" i="15"/>
  <c r="AA2657" i="15"/>
  <c r="AA2708" i="15"/>
  <c r="AA2642" i="15"/>
  <c r="AA2658" i="15"/>
  <c r="AA2659" i="15"/>
  <c r="AA2722" i="15"/>
  <c r="AA2686" i="15"/>
  <c r="AA2669" i="15"/>
  <c r="AA2869" i="15"/>
  <c r="AA2670" i="15"/>
  <c r="AA3079" i="15"/>
  <c r="AA2624" i="15"/>
  <c r="AA2616" i="15"/>
  <c r="AA2625" i="15"/>
  <c r="AA2626" i="15"/>
  <c r="AA2687" i="15"/>
  <c r="AA2627" i="15"/>
  <c r="AA2853" i="15"/>
  <c r="AA2723" i="15"/>
  <c r="AA2671" i="15"/>
  <c r="AA2643" i="15"/>
  <c r="AA2894" i="15"/>
  <c r="AA3310" i="15"/>
  <c r="AA2628" i="15"/>
  <c r="AA2714" i="15"/>
  <c r="AA2617" i="15"/>
  <c r="AA2618" i="15"/>
  <c r="AA2660" i="15"/>
  <c r="AA3086" i="15"/>
  <c r="AA2672" i="15"/>
  <c r="AA2644" i="15"/>
  <c r="AA2629" i="15"/>
  <c r="AA2726" i="15"/>
  <c r="AA2645" i="15"/>
  <c r="AA2661" i="15"/>
  <c r="AA2634" i="15"/>
  <c r="AA2646" i="15"/>
  <c r="AA2635" i="15"/>
  <c r="AA2688" i="15"/>
  <c r="AA2603" i="15"/>
  <c r="AA2647" i="15"/>
  <c r="AA2619" i="15"/>
  <c r="AA2636" i="15"/>
  <c r="AA2648" i="15"/>
  <c r="AA2620" i="15"/>
  <c r="AA2727" i="15"/>
  <c r="AA2604" i="15"/>
  <c r="AA2605" i="15"/>
  <c r="AA2738" i="15"/>
  <c r="AA2606" i="15"/>
  <c r="AA2739" i="15"/>
  <c r="AA2637" i="15"/>
  <c r="AA2607" i="15"/>
  <c r="AA2608" i="15"/>
  <c r="AA2715" i="15"/>
  <c r="AA2818" i="15"/>
  <c r="AA2709" i="15"/>
  <c r="AA2630" i="15"/>
  <c r="AA2609" i="15"/>
  <c r="AA2649" i="15"/>
  <c r="AA2638" i="15"/>
  <c r="AA2610" i="15"/>
  <c r="AA2662" i="15"/>
  <c r="AA2594" i="15"/>
  <c r="AA2611" i="15"/>
  <c r="AA2595" i="15"/>
  <c r="AA2612" i="15"/>
  <c r="AA2596" i="15"/>
  <c r="AA2663" i="15"/>
  <c r="AA2621" i="15"/>
  <c r="AA2582" i="15"/>
  <c r="AA2650" i="15"/>
  <c r="AA2597" i="15"/>
  <c r="AA2583" i="15"/>
  <c r="AA2728" i="15"/>
  <c r="AA2613" i="15"/>
  <c r="AA2740" i="15"/>
  <c r="AA2777" i="15"/>
  <c r="AA3046" i="15"/>
  <c r="AA2598" i="15"/>
  <c r="AA2651" i="15"/>
  <c r="AA2584" i="15"/>
  <c r="AA2585" i="15"/>
  <c r="AA2614" i="15"/>
  <c r="AA2586" i="15"/>
  <c r="AA2587" i="15"/>
  <c r="AA2599" i="15"/>
  <c r="AA2622" i="15"/>
  <c r="AA4363" i="15"/>
  <c r="AA2807" i="15"/>
  <c r="AA2588" i="15"/>
  <c r="AA2570" i="15"/>
  <c r="AA2557" i="15"/>
  <c r="AA2571" i="15"/>
  <c r="AA2741" i="15"/>
  <c r="AA2541" i="15"/>
  <c r="AA2529" i="15"/>
  <c r="AA2542" i="15"/>
  <c r="AA2543" i="15"/>
  <c r="AA2544" i="15"/>
  <c r="AA2600" i="15"/>
  <c r="AA2664" i="15"/>
  <c r="AA2639" i="15"/>
  <c r="AA2545" i="15"/>
  <c r="AA2589" i="15"/>
  <c r="AA2530" i="15"/>
  <c r="AA2546" i="15"/>
  <c r="AA2531" i="15"/>
  <c r="AA2558" i="15"/>
  <c r="AA2559" i="15"/>
  <c r="AA2560" i="15"/>
  <c r="AA2572" i="15"/>
  <c r="AA2573" i="15"/>
  <c r="AA2590" i="15"/>
  <c r="AA2574" i="15"/>
  <c r="AA2532" i="15"/>
  <c r="AA2623" i="15"/>
  <c r="AA2547" i="15"/>
  <c r="AA2561" i="15"/>
  <c r="AA2575" i="15"/>
  <c r="AA2548" i="15"/>
  <c r="AA2533" i="15"/>
  <c r="AA2517" i="15"/>
  <c r="AA2640" i="15"/>
  <c r="AA3065" i="15"/>
  <c r="AA2710" i="15"/>
  <c r="AA2534" i="15"/>
  <c r="AA2778" i="15"/>
  <c r="AA2535" i="15"/>
  <c r="AA2549" i="15"/>
  <c r="AA2652" i="15"/>
  <c r="AA2653" i="15"/>
  <c r="AA3275" i="15"/>
  <c r="AA2654" i="15"/>
  <c r="AA2518" i="15"/>
  <c r="AA2536" i="15"/>
  <c r="AA2519" i="15"/>
  <c r="AA2591" i="15"/>
  <c r="AA2520" i="15"/>
  <c r="AA2779" i="15"/>
  <c r="AA2537" i="15"/>
  <c r="AA2497" i="15"/>
  <c r="AA3326" i="15"/>
  <c r="AA2631" i="15"/>
  <c r="AA2498" i="15"/>
  <c r="AA2576" i="15"/>
  <c r="AA2870" i="15"/>
  <c r="AA2538" i="15"/>
  <c r="AA2499" i="15"/>
  <c r="AA2500" i="15"/>
  <c r="AA2501" i="15"/>
  <c r="AA2562" i="15"/>
  <c r="AA2502" i="15"/>
  <c r="AA2703" i="15"/>
  <c r="AA2521" i="15"/>
  <c r="AA2503" i="15"/>
  <c r="AA2484" i="15"/>
  <c r="AA2695" i="15"/>
  <c r="AA2577" i="15"/>
  <c r="AA2485" i="15"/>
  <c r="AA2504" i="15"/>
  <c r="AA2505" i="15"/>
  <c r="AA2974" i="15"/>
  <c r="AA2506" i="15"/>
  <c r="AA2486" i="15"/>
  <c r="AA2507" i="15"/>
  <c r="AA2487" i="15"/>
  <c r="AA2550" i="15"/>
  <c r="AA2476" i="15"/>
  <c r="AA2488" i="15"/>
  <c r="AA2522" i="15"/>
  <c r="AA2508" i="15"/>
  <c r="AA2729" i="15"/>
  <c r="AA2563" i="15"/>
  <c r="AA2882" i="15"/>
  <c r="AA2489" i="15"/>
  <c r="AA2477" i="15"/>
  <c r="AA2934" i="15"/>
  <c r="AA2490" i="15"/>
  <c r="AA2509" i="15"/>
  <c r="AA2463" i="15"/>
  <c r="AA3608" i="15"/>
  <c r="AA2764" i="15"/>
  <c r="AA2564" i="15"/>
  <c r="AA2954" i="15"/>
  <c r="AA2464" i="15"/>
  <c r="AA2452" i="15"/>
  <c r="AA2469" i="15"/>
  <c r="AA2478" i="15"/>
  <c r="AA2632" i="15"/>
  <c r="AA2565" i="15"/>
  <c r="AA2510" i="15"/>
  <c r="AA2470" i="15"/>
  <c r="AA2453" i="15"/>
  <c r="AA2465" i="15"/>
  <c r="AA2689" i="15"/>
  <c r="AA2566" i="15"/>
  <c r="AA2578" i="15"/>
  <c r="AA2454" i="15"/>
  <c r="AA2479" i="15"/>
  <c r="AA2439" i="15"/>
  <c r="AA2491" i="15"/>
  <c r="AA2730" i="15"/>
  <c r="AA2440" i="15"/>
  <c r="AA2436" i="15"/>
  <c r="AA2551" i="15"/>
  <c r="AA2511" i="15"/>
  <c r="AA2455" i="15"/>
  <c r="AA2437" i="15"/>
  <c r="AA2456" i="15"/>
  <c r="AA2438" i="15"/>
  <c r="AA2441" i="15"/>
  <c r="AA2471" i="15"/>
  <c r="AA2442" i="15"/>
  <c r="AA2492" i="15"/>
  <c r="AA2457" i="15"/>
  <c r="AA2458" i="15"/>
  <c r="AA2427" i="15"/>
  <c r="AA2422" i="15"/>
  <c r="AA2523" i="15"/>
  <c r="AA2443" i="15"/>
  <c r="AA2444" i="15"/>
  <c r="AA2445" i="15"/>
  <c r="AA2552" i="15"/>
  <c r="AA2428" i="15"/>
  <c r="AA2731" i="15"/>
  <c r="AA2429" i="15"/>
  <c r="AA2459" i="15"/>
  <c r="AA2430" i="15"/>
  <c r="AA2423" i="15"/>
  <c r="AA2579" i="15"/>
  <c r="AA2493" i="15"/>
  <c r="AA2403" i="15"/>
  <c r="AA2567" i="15"/>
  <c r="AA2417" i="15"/>
  <c r="AA2524" i="15"/>
  <c r="AA2466" i="15"/>
  <c r="AA2418" i="15"/>
  <c r="AA2446" i="15"/>
  <c r="AA2419" i="15"/>
  <c r="AA2404" i="15"/>
  <c r="AA2424" i="15"/>
  <c r="AA2405" i="15"/>
  <c r="AA2512" i="15"/>
  <c r="AA2425" i="15"/>
  <c r="AA2399" i="15"/>
  <c r="AA2460" i="15"/>
  <c r="AA2412" i="15"/>
  <c r="AA2472" i="15"/>
  <c r="AA2406" i="15"/>
  <c r="AA2407" i="15"/>
  <c r="AA2413" i="15"/>
  <c r="AA2386" i="15"/>
  <c r="AA2580" i="15"/>
  <c r="AA3047" i="15"/>
  <c r="AA2387" i="15"/>
  <c r="AA2388" i="15"/>
  <c r="AA2601" i="15"/>
  <c r="AA2400" i="15"/>
  <c r="AA2401" i="15"/>
  <c r="AA2389" i="15"/>
  <c r="AA2906" i="15"/>
  <c r="AA2390" i="15"/>
  <c r="AA2391" i="15"/>
  <c r="AA2581" i="15"/>
  <c r="AA2392" i="15"/>
  <c r="AA2375" i="15"/>
  <c r="AA2393" i="15"/>
  <c r="AA2376" i="15"/>
  <c r="AA2408" i="15"/>
  <c r="AA2409" i="15"/>
  <c r="AA3517" i="15"/>
  <c r="AA2473" i="15"/>
  <c r="AA2673" i="15"/>
  <c r="AA2402" i="15"/>
  <c r="AA2431" i="15"/>
  <c r="AA2377" i="15"/>
  <c r="AA2378" i="15"/>
  <c r="AA2379" i="15"/>
  <c r="AA2380" i="15"/>
  <c r="AA2461" i="15"/>
  <c r="AA2394" i="15"/>
  <c r="AA2395" i="15"/>
  <c r="AA2381" i="15"/>
  <c r="AA2368" i="15"/>
  <c r="AA2360" i="15"/>
  <c r="AA2369" i="15"/>
  <c r="AA2346" i="15"/>
  <c r="AA2690" i="15"/>
  <c r="AA2355" i="15"/>
  <c r="AA2361" i="15"/>
  <c r="AA2362" i="15"/>
  <c r="AA2480" i="15"/>
  <c r="AA2370" i="15"/>
  <c r="AA3822" i="15"/>
  <c r="AA2447" i="15"/>
  <c r="AA2568" i="15"/>
  <c r="AA2347" i="15"/>
  <c r="AA2396" i="15"/>
  <c r="AA2382" i="15"/>
  <c r="AA2348" i="15"/>
  <c r="AA3119" i="15"/>
  <c r="AA2787" i="15"/>
  <c r="AA2349" i="15"/>
  <c r="AA2420" i="15"/>
  <c r="AA2955" i="15"/>
  <c r="AA2788" i="15"/>
  <c r="AA2335" i="15"/>
  <c r="AA2336" i="15"/>
  <c r="AA2337" i="15"/>
  <c r="AA2338" i="15"/>
  <c r="AA2350" i="15"/>
  <c r="AA2363" i="15"/>
  <c r="AA2364" i="15"/>
  <c r="AA2339" i="15"/>
  <c r="AA2340" i="15"/>
  <c r="AA2414" i="15"/>
  <c r="AA3878" i="15"/>
  <c r="AA2326" i="15"/>
  <c r="AA2895" i="15"/>
  <c r="AA2327" i="15"/>
  <c r="AA2525" i="15"/>
  <c r="AA4395" i="15"/>
  <c r="AA2448" i="15"/>
  <c r="AA2449" i="15"/>
  <c r="AA2513" i="15"/>
  <c r="AA2351" i="15"/>
  <c r="AA2308" i="15"/>
  <c r="AA2922" i="15"/>
  <c r="AA2526" i="15"/>
  <c r="AA2301" i="15"/>
  <c r="AA2481" i="15"/>
  <c r="AA2328" i="15"/>
  <c r="AA2365" i="15"/>
  <c r="AA2325" i="15"/>
  <c r="AA2366" i="15"/>
  <c r="AA3242" i="15"/>
  <c r="AA2352" i="15"/>
  <c r="AA2309" i="15"/>
  <c r="AA4870" i="15"/>
  <c r="AA2371" i="15"/>
  <c r="AA2310" i="15"/>
  <c r="AA2329" i="15"/>
  <c r="AA2279" i="15"/>
  <c r="AA2832" i="15"/>
  <c r="AA2311" i="15"/>
  <c r="AA2280" i="15"/>
  <c r="AA2372" i="15"/>
  <c r="AA2808" i="15"/>
  <c r="AA2330" i="15"/>
  <c r="AA2312" i="15"/>
  <c r="AA3902" i="15"/>
  <c r="AA2286" i="15"/>
  <c r="AA2281" i="15"/>
  <c r="AA2331" i="15"/>
  <c r="AA2302" i="15"/>
  <c r="AA2303" i="15"/>
  <c r="AA3225" i="15"/>
  <c r="AA2313" i="15"/>
  <c r="AA2467" i="15"/>
  <c r="AA2287" i="15"/>
  <c r="AA2304" i="15"/>
  <c r="AA2353" i="15"/>
  <c r="AA2294" i="15"/>
  <c r="AA2282" i="15"/>
  <c r="AA2314" i="15"/>
  <c r="AA3243" i="15"/>
  <c r="AA2415" i="15"/>
  <c r="AA2732" i="15"/>
  <c r="AA2539" i="15"/>
  <c r="AA2272" i="15"/>
  <c r="AA2432" i="15"/>
  <c r="AA2633" i="15"/>
  <c r="AA2356" i="15"/>
  <c r="AA2295" i="15"/>
  <c r="AA2283" i="15"/>
  <c r="AA2341" i="15"/>
  <c r="AA2935" i="15"/>
  <c r="AA2315" i="15"/>
  <c r="AA2316" i="15"/>
  <c r="AA2482" i="15"/>
  <c r="AA2367" i="15"/>
  <c r="AA3298" i="15"/>
  <c r="AA4479" i="15"/>
  <c r="AA2840" i="15"/>
  <c r="AA2592" i="15"/>
  <c r="AA2357" i="15"/>
  <c r="AA2263" i="15"/>
  <c r="AA2317" i="15"/>
  <c r="AA2332" i="15"/>
  <c r="AA2288" i="15"/>
  <c r="AA2264" i="15"/>
  <c r="AA2305" i="15"/>
  <c r="AA2273" i="15"/>
  <c r="AA2265" i="15"/>
  <c r="AA2318" i="15"/>
  <c r="AA2289" i="15"/>
  <c r="AA2274" i="15"/>
  <c r="AA2733" i="15"/>
  <c r="AA2383" i="15"/>
  <c r="AA2296" i="15"/>
  <c r="AA2266" i="15"/>
  <c r="AA2275" i="15"/>
  <c r="AA2641" i="15"/>
  <c r="AA2333" i="15"/>
  <c r="AA2342" i="15"/>
  <c r="AA2483" i="15"/>
  <c r="AA3034" i="15"/>
  <c r="AA2468" i="15"/>
  <c r="AA2276" i="15"/>
  <c r="AA2255" i="15"/>
  <c r="AA2246" i="15"/>
  <c r="AA2256" i="15"/>
  <c r="AA2284" i="15"/>
  <c r="AA2257" i="15"/>
  <c r="AA2242" i="15"/>
  <c r="AA2384" i="15"/>
  <c r="AA2243" i="15"/>
  <c r="AA2244" i="15"/>
  <c r="AA2290" i="15"/>
  <c r="AA2247" i="15"/>
  <c r="AA2258" i="15"/>
  <c r="AA2267" i="15"/>
  <c r="AA2219" i="15"/>
  <c r="AA2231" i="15"/>
  <c r="AA2245" i="15"/>
  <c r="AA2232" i="15"/>
  <c r="AA2936" i="15"/>
  <c r="AA2259" i="15"/>
  <c r="AA2233" i="15"/>
  <c r="AA2234" i="15"/>
  <c r="AA2514" i="15"/>
  <c r="AA2291" i="15"/>
  <c r="AA2416" i="15"/>
  <c r="AA2235" i="15"/>
  <c r="AA3767" i="15"/>
  <c r="AA2248" i="15"/>
  <c r="AA2319" i="15"/>
  <c r="AA2220" i="15"/>
  <c r="AA2221" i="15"/>
  <c r="AA2213" i="15"/>
  <c r="AA2236" i="15"/>
  <c r="AA2214" i="15"/>
  <c r="AA2809" i="15"/>
  <c r="AA2222" i="15"/>
  <c r="AA2237" i="15"/>
  <c r="AA2223" i="15"/>
  <c r="AA3080" i="15"/>
  <c r="AA3729" i="15"/>
  <c r="AA2249" i="15"/>
  <c r="AA2224" i="15"/>
  <c r="AA2410" i="15"/>
  <c r="AA2215" i="15"/>
  <c r="AA2494" i="15"/>
  <c r="AA5193" i="15"/>
  <c r="AA2602" i="15"/>
  <c r="AA2225" i="15"/>
  <c r="AA2204" i="15"/>
  <c r="AA2907" i="15"/>
  <c r="AA2226" i="15"/>
  <c r="AA2421" i="15"/>
  <c r="AA2205" i="15"/>
  <c r="AA2206" i="15"/>
  <c r="AA2426" i="15"/>
  <c r="AA2207" i="15"/>
  <c r="AA2208" i="15"/>
  <c r="AA2553" i="15"/>
  <c r="AA2200" i="15"/>
  <c r="AA2260" i="15"/>
  <c r="AA2216" i="15"/>
  <c r="AA2343" i="15"/>
  <c r="AA2789" i="15"/>
  <c r="AA2746" i="15"/>
  <c r="AA2923" i="15"/>
  <c r="AA2250" i="15"/>
  <c r="AA2227" i="15"/>
  <c r="AA2320" i="15"/>
  <c r="AA2201" i="15"/>
  <c r="AA2285" i="15"/>
  <c r="AA2177" i="15"/>
  <c r="AA2228" i="15"/>
  <c r="AA2171" i="15"/>
  <c r="AA2306" i="15"/>
  <c r="AA2178" i="15"/>
  <c r="AA2209" i="15"/>
  <c r="AA2191" i="15"/>
  <c r="AA2192" i="15"/>
  <c r="AA2179" i="15"/>
  <c r="AA2747" i="15"/>
  <c r="AA2193" i="15"/>
  <c r="AA2180" i="15"/>
  <c r="AA2181" i="15"/>
  <c r="AA2202" i="15"/>
  <c r="AA2194" i="15"/>
  <c r="AA2344" i="15"/>
  <c r="AA2182" i="15"/>
  <c r="AA2251" i="15"/>
  <c r="AA2183" i="15"/>
  <c r="AA2238" i="15"/>
  <c r="AA2184" i="15"/>
  <c r="AA2172" i="15"/>
  <c r="AA2195" i="15"/>
  <c r="AA2173" i="15"/>
  <c r="AA2159" i="15"/>
  <c r="AA2217" i="15"/>
  <c r="AA2554" i="15"/>
  <c r="AA2174" i="15"/>
  <c r="AA2185" i="15"/>
  <c r="AA2175" i="15"/>
  <c r="AA2160" i="15"/>
  <c r="AA2196" i="15"/>
  <c r="AA2297" i="15"/>
  <c r="AA2161" i="15"/>
  <c r="AA2162" i="15"/>
  <c r="AA2229" i="15"/>
  <c r="AA2163" i="15"/>
  <c r="AA2277" i="15"/>
  <c r="AA2149" i="15"/>
  <c r="AA2540" i="15"/>
  <c r="AA2268" i="15"/>
  <c r="AA2164" i="15"/>
  <c r="AA3919" i="15"/>
  <c r="AA3120" i="15"/>
  <c r="AA2298" i="15"/>
  <c r="AA2230" i="15"/>
  <c r="AA2197" i="15"/>
  <c r="AA2150" i="15"/>
  <c r="AA2151" i="15"/>
  <c r="AA2252" i="15"/>
  <c r="AA4834" i="15"/>
  <c r="AA2137" i="15"/>
  <c r="AA2956" i="15"/>
  <c r="AA2186" i="15"/>
  <c r="AA3760" i="15"/>
  <c r="AA2138" i="15"/>
  <c r="AA2354" i="15"/>
  <c r="AA4425" i="15"/>
  <c r="AA2187" i="15"/>
  <c r="AA2152" i="15"/>
  <c r="AA2153" i="15"/>
  <c r="AA2253" i="15"/>
  <c r="AA2188" i="15"/>
  <c r="AA2742" i="15"/>
  <c r="AA2139" i="15"/>
  <c r="AA2165" i="15"/>
  <c r="AA2239" i="15"/>
  <c r="AA2140" i="15"/>
  <c r="AA2154" i="15"/>
  <c r="AA2189" i="15"/>
  <c r="AA2155" i="15"/>
  <c r="AA2141" i="15"/>
  <c r="AA2190" i="15"/>
  <c r="AA4410" i="15"/>
  <c r="AA2142" i="15"/>
  <c r="AA2128" i="15"/>
  <c r="AA2143" i="15"/>
  <c r="AA2156" i="15"/>
  <c r="AA2144" i="15"/>
  <c r="AA2321" i="15"/>
  <c r="AA2145" i="15"/>
  <c r="AA2129" i="15"/>
  <c r="AA2146" i="15"/>
  <c r="AA2198" i="15"/>
  <c r="AA2130" i="15"/>
  <c r="AA2131" i="15"/>
  <c r="AA2132" i="15"/>
  <c r="AA2112" i="15"/>
  <c r="AA2113" i="15"/>
  <c r="AA2133" i="15"/>
  <c r="AA2108" i="15"/>
  <c r="AA2114" i="15"/>
  <c r="AA2115" i="15"/>
  <c r="AA2373" i="15"/>
  <c r="AA2157" i="15"/>
  <c r="AA2096" i="15"/>
  <c r="AA2097" i="15"/>
  <c r="AA2116" i="15"/>
  <c r="AA2117" i="15"/>
  <c r="AA2240" i="15"/>
  <c r="AA2098" i="15"/>
  <c r="AA2433" i="15"/>
  <c r="AA2358" i="15"/>
  <c r="AA2099" i="15"/>
  <c r="AA4426" i="15"/>
  <c r="AA2118" i="15"/>
  <c r="AA2100" i="15"/>
  <c r="AA2101" i="15"/>
  <c r="AA2166" i="15"/>
  <c r="AA2102" i="15"/>
  <c r="AA2119" i="15"/>
  <c r="AA2085" i="15"/>
  <c r="AA2086" i="15"/>
  <c r="AA2120" i="15"/>
  <c r="AA2109" i="15"/>
  <c r="AA2474" i="15"/>
  <c r="AA2087" i="15"/>
  <c r="AA2121" i="15"/>
  <c r="AA2103" i="15"/>
  <c r="AA2104" i="15"/>
  <c r="AA4001" i="15"/>
  <c r="AA2122" i="15"/>
  <c r="AA2359" i="15"/>
  <c r="AA2123" i="15"/>
  <c r="AA2241" i="15"/>
  <c r="AA2088" i="15"/>
  <c r="AA2069" i="15"/>
  <c r="AA2070" i="15"/>
  <c r="AA2124" i="15"/>
  <c r="AA2125" i="15"/>
  <c r="AA2089" i="15"/>
  <c r="AA2071" i="15"/>
  <c r="AA2072" i="15"/>
  <c r="AA2126" i="15"/>
  <c r="AA2090" i="15"/>
  <c r="AA2397" i="15"/>
  <c r="AA2091" i="15"/>
  <c r="AA2073" i="15"/>
  <c r="AA2074" i="15"/>
  <c r="AA2075" i="15"/>
  <c r="AA2134" i="15"/>
  <c r="AA2105" i="15"/>
  <c r="AA2110" i="15"/>
  <c r="AA2555" i="15"/>
  <c r="AA2076" i="15"/>
  <c r="AA2077" i="15"/>
  <c r="AA2078" i="15"/>
  <c r="AA2079" i="15"/>
  <c r="AA2080" i="15"/>
  <c r="AA2058" i="15"/>
  <c r="AA2081" i="15"/>
  <c r="AA2127" i="15"/>
  <c r="AA2059" i="15"/>
  <c r="AA2135" i="15"/>
  <c r="AA2092" i="15"/>
  <c r="AA2060" i="15"/>
  <c r="AA2093" i="15"/>
  <c r="AA5725" i="15"/>
  <c r="AA2082" i="15"/>
  <c r="AA2569" i="15"/>
  <c r="AA3318" i="15"/>
  <c r="AA2041" i="15"/>
  <c r="AA2061" i="15"/>
  <c r="AA2334" i="15"/>
  <c r="AA2062" i="15"/>
  <c r="AA2063" i="15"/>
  <c r="AA2269" i="15"/>
  <c r="AA2042" i="15"/>
  <c r="AA2043" i="15"/>
  <c r="AA2044" i="15"/>
  <c r="AA2045" i="15"/>
  <c r="AA2064" i="15"/>
  <c r="AA2046" i="15"/>
  <c r="AA2047" i="15"/>
  <c r="AA2065" i="15"/>
  <c r="AA2147" i="15"/>
  <c r="AA2871" i="15"/>
  <c r="AA2013" i="15"/>
  <c r="AA2026" i="15"/>
  <c r="AA2027" i="15"/>
  <c r="AA2299" i="15"/>
  <c r="AA2020" i="15"/>
  <c r="AA2028" i="15"/>
  <c r="AA2029" i="15"/>
  <c r="AA2048" i="15"/>
  <c r="AA2049" i="15"/>
  <c r="AA2050" i="15"/>
  <c r="AA2014" i="15"/>
  <c r="AA2030" i="15"/>
  <c r="AA2031" i="15"/>
  <c r="AA2066" i="15"/>
  <c r="AA3133" i="15"/>
  <c r="AA2937" i="15"/>
  <c r="AA2167" i="15"/>
  <c r="AA2021" i="15"/>
  <c r="AA1995" i="15"/>
  <c r="AA2032" i="15"/>
  <c r="AA2033" i="15"/>
  <c r="AA2015" i="15"/>
  <c r="AA2022" i="15"/>
  <c r="AA2051" i="15"/>
  <c r="AA2292" i="15"/>
  <c r="AA1996" i="15"/>
  <c r="AA2067" i="15"/>
  <c r="AA5721" i="15"/>
  <c r="AA2016" i="15"/>
  <c r="AA2034" i="15"/>
  <c r="AA2052" i="15"/>
  <c r="AA2322" i="15"/>
  <c r="AA4411" i="15"/>
  <c r="AA1997" i="15"/>
  <c r="AA2035" i="15"/>
  <c r="AA1998" i="15"/>
  <c r="AA1984" i="15"/>
  <c r="AA1985" i="15"/>
  <c r="AA1999" i="15"/>
  <c r="AA2000" i="15"/>
  <c r="AA2001" i="15"/>
  <c r="AA2053" i="15"/>
  <c r="AA2734" i="15"/>
  <c r="AA2002" i="15"/>
  <c r="AA1986" i="15"/>
  <c r="AA2757" i="15"/>
  <c r="AA2003" i="15"/>
  <c r="AA2168" i="15"/>
  <c r="AA2004" i="15"/>
  <c r="AA2054" i="15"/>
  <c r="AA2106" i="15"/>
  <c r="AA1962" i="15"/>
  <c r="AA1987" i="15"/>
  <c r="AA2055" i="15"/>
  <c r="AA2036" i="15"/>
  <c r="AA3012" i="15"/>
  <c r="AA2017" i="15"/>
  <c r="AA1963" i="15"/>
  <c r="AA1988" i="15"/>
  <c r="AA2005" i="15"/>
  <c r="AA2037" i="15"/>
  <c r="AA1964" i="15"/>
  <c r="AA2018" i="15"/>
  <c r="AA2023" i="15"/>
  <c r="AA1965" i="15"/>
  <c r="AA1966" i="15"/>
  <c r="AA2006" i="15"/>
  <c r="AA2218" i="15"/>
  <c r="AA1967" i="15"/>
  <c r="AA2158" i="15"/>
  <c r="AA1968" i="15"/>
  <c r="AA1989" i="15"/>
  <c r="AA1969" i="15"/>
  <c r="AA1970" i="15"/>
  <c r="AA1949" i="15"/>
  <c r="AA1971" i="15"/>
  <c r="AA3094" i="15"/>
  <c r="AA1972" i="15"/>
  <c r="AA1973" i="15"/>
  <c r="AA1950" i="15"/>
  <c r="AA1951" i="15"/>
  <c r="AA1974" i="15"/>
  <c r="AA1952" i="15"/>
  <c r="AA1953" i="15"/>
  <c r="AA1954" i="15"/>
  <c r="AA2007" i="15"/>
  <c r="AA1990" i="15"/>
  <c r="AA1975" i="15"/>
  <c r="AA1955" i="15"/>
  <c r="AA2495" i="15"/>
  <c r="AA1976" i="15"/>
  <c r="AA2038" i="15"/>
  <c r="AA1991" i="15"/>
  <c r="AA1956" i="15"/>
  <c r="AA1957" i="15"/>
  <c r="AA1958" i="15"/>
  <c r="AA1977" i="15"/>
  <c r="AA1936" i="15"/>
  <c r="AA1937" i="15"/>
  <c r="AA1930" i="15"/>
  <c r="AA1931" i="15"/>
  <c r="AA1938" i="15"/>
  <c r="AA1939" i="15"/>
  <c r="AA3254" i="15"/>
  <c r="AA1978" i="15"/>
  <c r="AA1940" i="15"/>
  <c r="AA1959" i="15"/>
  <c r="AA1919" i="15"/>
  <c r="AA1979" i="15"/>
  <c r="AA1920" i="15"/>
  <c r="AA1921" i="15"/>
  <c r="AA1922" i="15"/>
  <c r="AA1905" i="15"/>
  <c r="AA1932" i="15"/>
  <c r="AA1923" i="15"/>
  <c r="AA3319" i="15"/>
  <c r="AA1980" i="15"/>
  <c r="AA2068" i="15"/>
  <c r="AA1924" i="15"/>
  <c r="AA1906" i="15"/>
  <c r="AA1925" i="15"/>
  <c r="AA2300" i="15"/>
  <c r="AA1907" i="15"/>
  <c r="AA1908" i="15"/>
  <c r="AA2148" i="15"/>
  <c r="AA1941" i="15"/>
  <c r="AA2008" i="15"/>
  <c r="AA1900" i="15"/>
  <c r="AA3144" i="15"/>
  <c r="AA1926" i="15"/>
  <c r="AA1909" i="15"/>
  <c r="AA2203" i="15"/>
  <c r="AA1981" i="15"/>
  <c r="AA2009" i="15"/>
  <c r="AA1910" i="15"/>
  <c r="AA1901" i="15"/>
  <c r="AA1911" i="15"/>
  <c r="AA1912" i="15"/>
  <c r="AA1902" i="15"/>
  <c r="AA4297" i="15"/>
  <c r="AA2024" i="15"/>
  <c r="AA2025" i="15"/>
  <c r="AA1913" i="15"/>
  <c r="AA1927" i="15"/>
  <c r="AA1960" i="15"/>
  <c r="AA1903" i="15"/>
  <c r="AA2374" i="15"/>
  <c r="AA1904" i="15"/>
  <c r="AA1914" i="15"/>
  <c r="AA1879" i="15"/>
  <c r="AA1880" i="15"/>
  <c r="AA1894" i="15"/>
  <c r="AA2176" i="15"/>
  <c r="AA1895" i="15"/>
  <c r="AA1942" i="15"/>
  <c r="AA1896" i="15"/>
  <c r="AA1897" i="15"/>
  <c r="AA1881" i="15"/>
  <c r="AA1898" i="15"/>
  <c r="AA1882" i="15"/>
  <c r="AA1915" i="15"/>
  <c r="AA2056" i="15"/>
  <c r="AA1943" i="15"/>
  <c r="AA1883" i="15"/>
  <c r="AA1944" i="15"/>
  <c r="AA2057" i="15"/>
  <c r="AA1884" i="15"/>
  <c r="AA1945" i="15"/>
  <c r="AA2199" i="15"/>
  <c r="AA1885" i="15"/>
  <c r="AA2270" i="15"/>
  <c r="AA1863" i="15"/>
  <c r="AA1864" i="15"/>
  <c r="AA1843" i="15"/>
  <c r="AA1844" i="15"/>
  <c r="AA1886" i="15"/>
  <c r="AA1855" i="15"/>
  <c r="AA2735" i="15"/>
  <c r="AA2293" i="15"/>
  <c r="AA1865" i="15"/>
  <c r="AA1982" i="15"/>
  <c r="AA1856" i="15"/>
  <c r="AA2254" i="15"/>
  <c r="AA1866" i="15"/>
  <c r="AA1867" i="15"/>
  <c r="AA1868" i="15"/>
  <c r="AA1887" i="15"/>
  <c r="AA1857" i="15"/>
  <c r="AA1869" i="15"/>
  <c r="AA1845" i="15"/>
  <c r="AA1846" i="15"/>
  <c r="AA1888" i="15"/>
  <c r="AA1889" i="15"/>
  <c r="AA1847" i="15"/>
  <c r="AA1890" i="15"/>
  <c r="AA1870" i="15"/>
  <c r="AA1871" i="15"/>
  <c r="AA2039" i="15"/>
  <c r="AA1848" i="15"/>
  <c r="AA1849" i="15"/>
  <c r="AA1828" i="15"/>
  <c r="AA1850" i="15"/>
  <c r="AA1858" i="15"/>
  <c r="AA1851" i="15"/>
  <c r="AA1872" i="15"/>
  <c r="AA2385" i="15"/>
  <c r="AA1829" i="15"/>
  <c r="AA1946" i="15"/>
  <c r="AA1830" i="15"/>
  <c r="AA1831" i="15"/>
  <c r="AA1832" i="15"/>
  <c r="AA1833" i="15"/>
  <c r="AA1834" i="15"/>
  <c r="AA2515" i="15"/>
  <c r="AA1859" i="15"/>
  <c r="AA1835" i="15"/>
  <c r="AA1836" i="15"/>
  <c r="AA1817" i="15"/>
  <c r="AA2210" i="15"/>
  <c r="AA1818" i="15"/>
  <c r="AA2345" i="15"/>
  <c r="AA2261" i="15"/>
  <c r="AA1873" i="15"/>
  <c r="AA1928" i="15"/>
  <c r="AA2040" i="15"/>
  <c r="AA1961" i="15"/>
  <c r="AA1819" i="15"/>
  <c r="AA2169" i="15"/>
  <c r="AA1852" i="15"/>
  <c r="AA1853" i="15"/>
  <c r="AA1820" i="15"/>
  <c r="AA1821" i="15"/>
  <c r="AA1933" i="15"/>
  <c r="AA1837" i="15"/>
  <c r="AA1822" i="15"/>
  <c r="AA1808" i="15"/>
  <c r="AA1860" i="15"/>
  <c r="AA1809" i="15"/>
  <c r="AA1861" i="15"/>
  <c r="AA1874" i="15"/>
  <c r="AA3334" i="15"/>
  <c r="AA1838" i="15"/>
  <c r="AA1810" i="15"/>
  <c r="AA1823" i="15"/>
  <c r="AA1875" i="15"/>
  <c r="AA1797" i="15"/>
  <c r="AA1811" i="15"/>
  <c r="AA1824" i="15"/>
  <c r="AA2615" i="15"/>
  <c r="AA1812" i="15"/>
  <c r="AA2107" i="15"/>
  <c r="AA1813" i="15"/>
  <c r="AA1798" i="15"/>
  <c r="AA2010" i="15"/>
  <c r="AA1799" i="15"/>
  <c r="AA1825" i="15"/>
  <c r="AA2556" i="15"/>
  <c r="AA1862" i="15"/>
  <c r="AA1876" i="15"/>
  <c r="AA1800" i="15"/>
  <c r="AA1801" i="15"/>
  <c r="AA1802" i="15"/>
  <c r="AA1778" i="15"/>
  <c r="AA1779" i="15"/>
  <c r="AA1780" i="15"/>
  <c r="AA1803" i="15"/>
  <c r="AA1839" i="15"/>
  <c r="AA1781" i="15"/>
  <c r="AA1804" i="15"/>
  <c r="AA1761" i="15"/>
  <c r="AA1947" i="15"/>
  <c r="AA1762" i="15"/>
  <c r="AA1782" i="15"/>
  <c r="AA1746" i="15"/>
  <c r="AA1747" i="15"/>
  <c r="AA1783" i="15"/>
  <c r="AA1784" i="15"/>
  <c r="AA1763" i="15"/>
  <c r="AA1764" i="15"/>
  <c r="AA3663" i="15"/>
  <c r="AA1748" i="15"/>
  <c r="AA1785" i="15"/>
  <c r="AA1805" i="15"/>
  <c r="AA1854" i="15"/>
  <c r="AA1749" i="15"/>
  <c r="AA1750" i="15"/>
  <c r="AA1786" i="15"/>
  <c r="AA1751" i="15"/>
  <c r="AA1992" i="15"/>
  <c r="AA1752" i="15"/>
  <c r="AA1840" i="15"/>
  <c r="AA1806" i="15"/>
  <c r="AA1765" i="15"/>
  <c r="AA1731" i="15"/>
  <c r="AA1787" i="15"/>
  <c r="AA1732" i="15"/>
  <c r="AA1733" i="15"/>
  <c r="AA1948" i="15"/>
  <c r="AA1753" i="15"/>
  <c r="AA1734" i="15"/>
  <c r="AA1891" i="15"/>
  <c r="AA1735" i="15"/>
  <c r="AA1766" i="15"/>
  <c r="AA1841" i="15"/>
  <c r="AA3261" i="15"/>
  <c r="AA1788" i="15"/>
  <c r="AA2019" i="15"/>
  <c r="AA1736" i="15"/>
  <c r="AA1737" i="15"/>
  <c r="AA1767" i="15"/>
  <c r="AA2450" i="15"/>
  <c r="AA1789" i="15"/>
  <c r="AA1754" i="15"/>
  <c r="AA1720" i="15"/>
  <c r="AA1738" i="15"/>
  <c r="AA1721" i="15"/>
  <c r="AA1739" i="15"/>
  <c r="AA1755" i="15"/>
  <c r="AA1768" i="15"/>
  <c r="AA1916" i="15"/>
  <c r="AA2957" i="15"/>
  <c r="AA1814" i="15"/>
  <c r="AA1722" i="15"/>
  <c r="AA2854" i="15"/>
  <c r="AA1740" i="15"/>
  <c r="AA1934" i="15"/>
  <c r="AA1723" i="15"/>
  <c r="AA1993" i="15"/>
  <c r="AA2083" i="15"/>
  <c r="AA1769" i="15"/>
  <c r="AA1770" i="15"/>
  <c r="AA1929" i="15"/>
  <c r="AA1877" i="15"/>
  <c r="AA1701" i="15"/>
  <c r="AA1899" i="15"/>
  <c r="AA1702" i="15"/>
  <c r="AA1741" i="15"/>
  <c r="AA1724" i="15"/>
  <c r="AA1790" i="15"/>
  <c r="AA1703" i="15"/>
  <c r="AA2094" i="15"/>
  <c r="AA1878" i="15"/>
  <c r="AA1842" i="15"/>
  <c r="AA1725" i="15"/>
  <c r="AA1742" i="15"/>
  <c r="AA1704" i="15"/>
  <c r="AA3782" i="15"/>
  <c r="AA1705" i="15"/>
  <c r="AA1706" i="15"/>
  <c r="AA1756" i="15"/>
  <c r="AA1757" i="15"/>
  <c r="AA1707" i="15"/>
  <c r="AA1708" i="15"/>
  <c r="AA1726" i="15"/>
  <c r="AA1709" i="15"/>
  <c r="AA1687" i="15"/>
  <c r="AA1771" i="15"/>
  <c r="AA1743" i="15"/>
  <c r="AA1688" i="15"/>
  <c r="AA1710" i="15"/>
  <c r="AA2278" i="15"/>
  <c r="AA1689" i="15"/>
  <c r="AA1711" i="15"/>
  <c r="AA1690" i="15"/>
  <c r="AA5538" i="15"/>
  <c r="AA1712" i="15"/>
  <c r="AA1791" i="15"/>
  <c r="AA1691" i="15"/>
  <c r="AA1807" i="15"/>
  <c r="AA1713" i="15"/>
  <c r="AA1692" i="15"/>
  <c r="AA1714" i="15"/>
  <c r="AA1693" i="15"/>
  <c r="AA1654" i="15"/>
  <c r="AA1694" i="15"/>
  <c r="AA1695" i="15"/>
  <c r="AA1696" i="15"/>
  <c r="AA1671" i="15"/>
  <c r="AA1697" i="15"/>
  <c r="AA1655" i="15"/>
  <c r="AA1672" i="15"/>
  <c r="AA1826" i="15"/>
  <c r="AA1656" i="15"/>
  <c r="AA1698" i="15"/>
  <c r="AA1657" i="15"/>
  <c r="AA1792" i="15"/>
  <c r="AA1673" i="15"/>
  <c r="AA1674" i="15"/>
  <c r="AA1675" i="15"/>
  <c r="AA1758" i="15"/>
  <c r="AA1665" i="15"/>
  <c r="AA1676" i="15"/>
  <c r="AA1699" i="15"/>
  <c r="AA1715" i="15"/>
  <c r="AA1716" i="15"/>
  <c r="AA2855" i="15"/>
  <c r="AA1744" i="15"/>
  <c r="AA1666" i="15"/>
  <c r="AA1658" i="15"/>
  <c r="AA1717" i="15"/>
  <c r="AA1659" i="15"/>
  <c r="AA1644" i="15"/>
  <c r="AA1892" i="15"/>
  <c r="AA1667" i="15"/>
  <c r="AA1660" i="15"/>
  <c r="AA1677" i="15"/>
  <c r="AA1745" i="15"/>
  <c r="AA1645" i="15"/>
  <c r="AA1678" i="15"/>
  <c r="AA2780" i="15"/>
  <c r="AA1718" i="15"/>
  <c r="AA1668" i="15"/>
  <c r="AA1661" i="15"/>
  <c r="AA1679" i="15"/>
  <c r="AA1662" i="15"/>
  <c r="AA1680" i="15"/>
  <c r="AA1681" i="15"/>
  <c r="AA1663" i="15"/>
  <c r="AA1682" i="15"/>
  <c r="AA1700" i="15"/>
  <c r="AA1646" i="15"/>
  <c r="AA1647" i="15"/>
  <c r="AA1648" i="15"/>
  <c r="AA1759" i="15"/>
  <c r="AA1683" i="15"/>
  <c r="AA1727" i="15"/>
  <c r="AA1917" i="15"/>
  <c r="AA2790" i="15"/>
  <c r="AA1684" i="15"/>
  <c r="AA1631" i="15"/>
  <c r="AA1649" i="15"/>
  <c r="AA1650" i="15"/>
  <c r="AA1772" i="15"/>
  <c r="AA1618" i="15"/>
  <c r="AA1619" i="15"/>
  <c r="AA1620" i="15"/>
  <c r="AA1621" i="15"/>
  <c r="AA1632" i="15"/>
  <c r="AA1633" i="15"/>
  <c r="AA1622" i="15"/>
  <c r="AA3954" i="15"/>
  <c r="AA5007" i="15"/>
  <c r="AA1623" i="15"/>
  <c r="AA1773" i="15"/>
  <c r="AA1634" i="15"/>
  <c r="AA1651" i="15"/>
  <c r="AA1635" i="15"/>
  <c r="AA1624" i="15"/>
  <c r="AA1815" i="15"/>
  <c r="AA1636" i="15"/>
  <c r="AA1605" i="15"/>
  <c r="AA1625" i="15"/>
  <c r="AA1626" i="15"/>
  <c r="AA2434" i="15"/>
  <c r="AA1627" i="15"/>
  <c r="AA1793" i="15"/>
  <c r="AA1606" i="15"/>
  <c r="AA1607" i="15"/>
  <c r="AA1579" i="15"/>
  <c r="AA1591" i="15"/>
  <c r="AA1592" i="15"/>
  <c r="AA1608" i="15"/>
  <c r="AA1593" i="15"/>
  <c r="AA1580" i="15"/>
  <c r="AA1594" i="15"/>
  <c r="AA1581" i="15"/>
  <c r="AA1595" i="15"/>
  <c r="AA1609" i="15"/>
  <c r="AA1596" i="15"/>
  <c r="AA1597" i="15"/>
  <c r="AA1566" i="15"/>
  <c r="AA1567" i="15"/>
  <c r="AA1582" i="15"/>
  <c r="AA1583" i="15"/>
  <c r="AA1610" i="15"/>
  <c r="AA1611" i="15"/>
  <c r="AA1568" i="15"/>
  <c r="AA1760" i="15"/>
  <c r="AA1569" i="15"/>
  <c r="AA1570" i="15"/>
  <c r="AA1584" i="15"/>
  <c r="AA1637" i="15"/>
  <c r="AA1612" i="15"/>
  <c r="AA1585" i="15"/>
  <c r="AA1613" i="15"/>
  <c r="AA1586" i="15"/>
  <c r="AA1587" i="15"/>
  <c r="AA1588" i="15"/>
  <c r="AA1664" i="15"/>
  <c r="AA1542" i="15"/>
  <c r="AA2496" i="15"/>
  <c r="AA1543" i="15"/>
  <c r="AA1544" i="15"/>
  <c r="AA1545" i="15"/>
  <c r="AA1628" i="15"/>
  <c r="AA1638" i="15"/>
  <c r="AA1546" i="15"/>
  <c r="AA1774" i="15"/>
  <c r="AA1598" i="15"/>
  <c r="AA1547" i="15"/>
  <c r="AA1571" i="15"/>
  <c r="AA1548" i="15"/>
  <c r="AA1614" i="15"/>
  <c r="AA1639" i="15"/>
  <c r="AA1549" i="15"/>
  <c r="AA1550" i="15"/>
  <c r="AA1589" i="15"/>
  <c r="AA2915" i="15"/>
  <c r="AA1599" i="15"/>
  <c r="AA1551" i="15"/>
  <c r="AA2211" i="15"/>
  <c r="AA1629" i="15"/>
  <c r="AA1552" i="15"/>
  <c r="AA1553" i="15"/>
  <c r="AA1572" i="15"/>
  <c r="AA1529" i="15"/>
  <c r="AA2136" i="15"/>
  <c r="AA1530" i="15"/>
  <c r="AA1573" i="15"/>
  <c r="AA2011" i="15"/>
  <c r="AA1554" i="15"/>
  <c r="AA1590" i="15"/>
  <c r="AA1531" i="15"/>
  <c r="AA1555" i="15"/>
  <c r="AA1574" i="15"/>
  <c r="AA1532" i="15"/>
  <c r="AA1533" i="15"/>
  <c r="AA1534" i="15"/>
  <c r="AA1517" i="15"/>
  <c r="AA1600" i="15"/>
  <c r="AA1535" i="15"/>
  <c r="AA1536" i="15"/>
  <c r="AA1537" i="15"/>
  <c r="AA1538" i="15"/>
  <c r="AA1556" i="15"/>
  <c r="AA1775" i="15"/>
  <c r="AA1640" i="15"/>
  <c r="AA1557" i="15"/>
  <c r="AA1539" i="15"/>
  <c r="AA2527" i="15"/>
  <c r="AA1518" i="15"/>
  <c r="AA1558" i="15"/>
  <c r="AA1575" i="15"/>
  <c r="AA1519" i="15"/>
  <c r="AA1495" i="15"/>
  <c r="AA4798" i="15"/>
  <c r="AA1685" i="15"/>
  <c r="AA1601" i="15"/>
  <c r="AA1559" i="15"/>
  <c r="AA1520" i="15"/>
  <c r="AA1776" i="15"/>
  <c r="AA1496" i="15"/>
  <c r="AA1521" i="15"/>
  <c r="AA1602" i="15"/>
  <c r="AA1497" i="15"/>
  <c r="AA1560" i="15"/>
  <c r="AA1498" i="15"/>
  <c r="AA1994" i="15"/>
  <c r="AA1522" i="15"/>
  <c r="AA1499" i="15"/>
  <c r="AA1500" i="15"/>
  <c r="AA1540" i="15"/>
  <c r="AA2212" i="15"/>
  <c r="AA1603" i="15"/>
  <c r="AA1501" i="15"/>
  <c r="AA1502" i="15"/>
  <c r="AA1503" i="15"/>
  <c r="AA1523" i="15"/>
  <c r="AA1524" i="15"/>
  <c r="AA1504" i="15"/>
  <c r="AA1505" i="15"/>
  <c r="AA1468" i="15"/>
  <c r="AA1456" i="15"/>
  <c r="AA1487" i="15"/>
  <c r="AA1488" i="15"/>
  <c r="AA1489" i="15"/>
  <c r="AA1490" i="15"/>
  <c r="AA1561" i="15"/>
  <c r="AA1469" i="15"/>
  <c r="AA1506" i="15"/>
  <c r="AA1470" i="15"/>
  <c r="AA1471" i="15"/>
  <c r="AA1472" i="15"/>
  <c r="AA1457" i="15"/>
  <c r="AA1507" i="15"/>
  <c r="AA1719" i="15"/>
  <c r="AA1473" i="15"/>
  <c r="AA1604" i="15"/>
  <c r="AA1474" i="15"/>
  <c r="AA1475" i="15"/>
  <c r="AA1458" i="15"/>
  <c r="AA1476" i="15"/>
  <c r="AA1562" i="15"/>
  <c r="AA1491" i="15"/>
  <c r="AA1630" i="15"/>
  <c r="AA1508" i="15"/>
  <c r="AA1477" i="15"/>
  <c r="AA1459" i="15"/>
  <c r="AA1525" i="15"/>
  <c r="AA1563" i="15"/>
  <c r="AA2743" i="15"/>
  <c r="AA1460" i="15"/>
  <c r="AA1478" i="15"/>
  <c r="AA2765" i="15"/>
  <c r="AA1461" i="15"/>
  <c r="AA1509" i="15"/>
  <c r="AA1576" i="15"/>
  <c r="AA1510" i="15"/>
  <c r="AA1511" i="15"/>
  <c r="AA1443" i="15"/>
  <c r="AA1526" i="15"/>
  <c r="AA2398" i="15"/>
  <c r="AA1462" i="15"/>
  <c r="AA1444" i="15"/>
  <c r="AA1445" i="15"/>
  <c r="AA2262" i="15"/>
  <c r="AA1479" i="15"/>
  <c r="AA1446" i="15"/>
  <c r="AA1447" i="15"/>
  <c r="AA1430" i="15"/>
  <c r="AA1448" i="15"/>
  <c r="AA1492" i="15"/>
  <c r="AA1431" i="15"/>
  <c r="AA1449" i="15"/>
  <c r="AA1480" i="15"/>
  <c r="AA3493" i="15"/>
  <c r="AA1450" i="15"/>
  <c r="AA1481" i="15"/>
  <c r="AA1493" i="15"/>
  <c r="AA1482" i="15"/>
  <c r="AA1432" i="15"/>
  <c r="AA1483" i="15"/>
  <c r="AA1512" i="15"/>
  <c r="AA1513" i="15"/>
  <c r="AA1527" i="15"/>
  <c r="AA1451" i="15"/>
  <c r="AA1484" i="15"/>
  <c r="AA1433" i="15"/>
  <c r="AA1434" i="15"/>
  <c r="AA1435" i="15"/>
  <c r="AA1436" i="15"/>
  <c r="AA1417" i="15"/>
  <c r="AA1418" i="15"/>
  <c r="AA1419" i="15"/>
  <c r="AA1463" i="15"/>
  <c r="AA1420" i="15"/>
  <c r="AA1421" i="15"/>
  <c r="AA1437" i="15"/>
  <c r="AA3134" i="15"/>
  <c r="AA2516" i="15"/>
  <c r="AA1514" i="15"/>
  <c r="AA1652" i="15"/>
  <c r="AA1438" i="15"/>
  <c r="AA1422" i="15"/>
  <c r="AA1423" i="15"/>
  <c r="AA1452" i="15"/>
  <c r="AA1424" i="15"/>
  <c r="AA1402" i="15"/>
  <c r="AA1464" i="15"/>
  <c r="AA1403" i="15"/>
  <c r="AA1425" i="15"/>
  <c r="AA1404" i="15"/>
  <c r="AA1405" i="15"/>
  <c r="AA1406" i="15"/>
  <c r="AA1541" i="15"/>
  <c r="AA1465" i="15"/>
  <c r="AA1407" i="15"/>
  <c r="AA1485" i="15"/>
  <c r="AA5726" i="15"/>
  <c r="AA1408" i="15"/>
  <c r="AA1426" i="15"/>
  <c r="AA1409" i="15"/>
  <c r="AA1669" i="15"/>
  <c r="AA1410" i="15"/>
  <c r="AA1387" i="15"/>
  <c r="AA1376" i="15"/>
  <c r="AA1397" i="15"/>
  <c r="AA1398" i="15"/>
  <c r="AA1388" i="15"/>
  <c r="AA1453" i="15"/>
  <c r="AA1389" i="15"/>
  <c r="AA1411" i="15"/>
  <c r="AA1390" i="15"/>
  <c r="AA1377" i="15"/>
  <c r="AA1391" i="15"/>
  <c r="AA1378" i="15"/>
  <c r="AA1392" i="15"/>
  <c r="AA1412" i="15"/>
  <c r="AA1528" i="15"/>
  <c r="AA1379" i="15"/>
  <c r="AA1380" i="15"/>
  <c r="AA1381" i="15"/>
  <c r="AA1777" i="15"/>
  <c r="AA1363" i="15"/>
  <c r="AA1382" i="15"/>
  <c r="AA1427" i="15"/>
  <c r="AA1728" i="15"/>
  <c r="AA2938" i="15"/>
  <c r="AA1364" i="15"/>
  <c r="AA1399" i="15"/>
  <c r="AA1393" i="15"/>
  <c r="AA1365" i="15"/>
  <c r="AA1383" i="15"/>
  <c r="AA1366" i="15"/>
  <c r="AA1413" i="15"/>
  <c r="AA1400" i="15"/>
  <c r="AA1494" i="15"/>
  <c r="AA1454" i="15"/>
  <c r="AA1384" i="15"/>
  <c r="AA1367" i="15"/>
  <c r="AA1439" i="15"/>
  <c r="AA1350" i="15"/>
  <c r="AA1368" i="15"/>
  <c r="AA1466" i="15"/>
  <c r="AA2111" i="15"/>
  <c r="AA1351" i="15"/>
  <c r="AA3048" i="15"/>
  <c r="AA1401" i="15"/>
  <c r="AA1369" i="15"/>
  <c r="AA2271" i="15"/>
  <c r="AA1370" i="15"/>
  <c r="AA1352" i="15"/>
  <c r="AA1564" i="15"/>
  <c r="AA1353" i="15"/>
  <c r="AA3087" i="15"/>
  <c r="AA1340" i="15"/>
  <c r="AA1354" i="15"/>
  <c r="AA1371" i="15"/>
  <c r="AA1355" i="15"/>
  <c r="AA1440" i="15"/>
  <c r="AA2883" i="15"/>
  <c r="AA1414" i="15"/>
  <c r="AA2170" i="15"/>
  <c r="AA1356" i="15"/>
  <c r="AA1341" i="15"/>
  <c r="AA1893" i="15"/>
  <c r="AA1342" i="15"/>
  <c r="AA1330" i="15"/>
  <c r="AA1343" i="15"/>
  <c r="AA1344" i="15"/>
  <c r="AA1816" i="15"/>
  <c r="AA1345" i="15"/>
  <c r="AA1357" i="15"/>
  <c r="AA1331" i="15"/>
  <c r="AA1394" i="15"/>
  <c r="AA1332" i="15"/>
  <c r="AA1395" i="15"/>
  <c r="AA1396" i="15"/>
  <c r="AA1515" i="15"/>
  <c r="AA1317" i="15"/>
  <c r="AA1385" i="15"/>
  <c r="AA1307" i="15"/>
  <c r="AA1318" i="15"/>
  <c r="AA1935" i="15"/>
  <c r="AA1308" i="15"/>
  <c r="AA1372" i="15"/>
  <c r="AA1309" i="15"/>
  <c r="AA2307" i="15"/>
  <c r="AA1441" i="15"/>
  <c r="AA1319" i="15"/>
  <c r="AA1320" i="15"/>
  <c r="AA1321" i="15"/>
  <c r="AA1322" i="15"/>
  <c r="AA1323" i="15"/>
  <c r="AA1324" i="15"/>
  <c r="AA1373" i="15"/>
  <c r="AA1325" i="15"/>
  <c r="AA2435" i="15"/>
  <c r="AA1333" i="15"/>
  <c r="AA2528" i="15"/>
  <c r="AA1310" i="15"/>
  <c r="AA1334" i="15"/>
  <c r="AA1311" i="15"/>
  <c r="AA1292" i="15"/>
  <c r="AA1293" i="15"/>
  <c r="AA6122" i="15"/>
  <c r="AA1284" i="15"/>
  <c r="AA1285" i="15"/>
  <c r="AA1312" i="15"/>
  <c r="AA1286" i="15"/>
  <c r="AA1313" i="15"/>
  <c r="AA1374" i="15"/>
  <c r="AA1294" i="15"/>
  <c r="AA1335" i="15"/>
  <c r="AA1314" i="15"/>
  <c r="AA1653" i="15"/>
  <c r="AA1267" i="15"/>
  <c r="AA1336" i="15"/>
  <c r="AA1375" i="15"/>
  <c r="AA1268" i="15"/>
  <c r="AA2451" i="15"/>
  <c r="AA1269" i="15"/>
  <c r="AA1270" i="15"/>
  <c r="AA1442" i="15"/>
  <c r="AA1337" i="15"/>
  <c r="AA1486" i="15"/>
  <c r="AA1287" i="15"/>
  <c r="AA1467" i="15"/>
  <c r="AA1295" i="15"/>
  <c r="AA1326" i="15"/>
  <c r="AA1271" i="15"/>
  <c r="AA1272" i="15"/>
  <c r="AA1296" i="15"/>
  <c r="AA1297" i="15"/>
  <c r="AA1415" i="15"/>
  <c r="AA1273" i="15"/>
  <c r="AA1298" i="15"/>
  <c r="AA1358" i="15"/>
  <c r="AA1274" i="15"/>
  <c r="AA1275" i="15"/>
  <c r="AA1276" i="15"/>
  <c r="AA1277" i="15"/>
  <c r="AA1278" i="15"/>
  <c r="AA1279" i="15"/>
  <c r="AA1338" i="15"/>
  <c r="AA1280" i="15"/>
  <c r="AA1288" i="15"/>
  <c r="AA1299" i="15"/>
  <c r="AA1641" i="15"/>
  <c r="AA1346" i="15"/>
  <c r="AA1259" i="15"/>
  <c r="AA1315" i="15"/>
  <c r="AA1359" i="15"/>
  <c r="AA1289" i="15"/>
  <c r="AA1242" i="15"/>
  <c r="AA1347" i="15"/>
  <c r="AA1300" i="15"/>
  <c r="AA1260" i="15"/>
  <c r="AA2791" i="15"/>
  <c r="AA1243" i="15"/>
  <c r="AA1244" i="15"/>
  <c r="AA1281" i="15"/>
  <c r="AA1290" i="15"/>
  <c r="AA1245" i="15"/>
  <c r="AA1246" i="15"/>
  <c r="AA1247" i="15"/>
  <c r="AA1248" i="15"/>
  <c r="AA3022" i="15"/>
  <c r="AA1249" i="15"/>
  <c r="AA1250" i="15"/>
  <c r="AA1282" i="15"/>
  <c r="AA1231" i="15"/>
  <c r="AA1232" i="15"/>
  <c r="AA1217" i="15"/>
  <c r="AA1218" i="15"/>
  <c r="AA1219" i="15"/>
  <c r="AA1207" i="15"/>
  <c r="AA1220" i="15"/>
  <c r="AA1233" i="15"/>
  <c r="AA1251" i="15"/>
  <c r="AA1261" i="15"/>
  <c r="AA1221" i="15"/>
  <c r="AA1222" i="15"/>
  <c r="AA2593" i="15"/>
  <c r="AA1223" i="15"/>
  <c r="AA1252" i="15"/>
  <c r="AA1428" i="15"/>
  <c r="AA1234" i="15"/>
  <c r="AA1253" i="15"/>
  <c r="AA1208" i="15"/>
  <c r="AA1301" i="15"/>
  <c r="AA1209" i="15"/>
  <c r="AA1235" i="15"/>
  <c r="AA1360" i="15"/>
  <c r="AA1210" i="15"/>
  <c r="AA1200" i="15"/>
  <c r="AA1254" i="15"/>
  <c r="AA1224" i="15"/>
  <c r="AA1211" i="15"/>
  <c r="AA1236" i="15"/>
  <c r="AA1291" i="15"/>
  <c r="AA1237" i="15"/>
  <c r="AA1255" i="15"/>
  <c r="AA1225" i="15"/>
  <c r="AA1201" i="15"/>
  <c r="AA2696" i="15"/>
  <c r="AA1202" i="15"/>
  <c r="AA4599" i="15"/>
  <c r="AA1189" i="15"/>
  <c r="AA2084" i="15"/>
  <c r="AA1794" i="15"/>
  <c r="AA1795" i="15"/>
  <c r="AA3574" i="15"/>
  <c r="AA1212" i="15"/>
  <c r="AA2697" i="15"/>
  <c r="AA1213" i="15"/>
  <c r="AA1190" i="15"/>
  <c r="AA1191" i="15"/>
  <c r="AA1214" i="15"/>
  <c r="AA1192" i="15"/>
  <c r="AA1203" i="15"/>
  <c r="AA1204" i="15"/>
  <c r="AA1302" i="15"/>
  <c r="AA1193" i="15"/>
  <c r="AA1262" i="15"/>
  <c r="AA1194" i="15"/>
  <c r="AA1226" i="15"/>
  <c r="AA1170" i="15"/>
  <c r="AA1195" i="15"/>
  <c r="AA1263" i="15"/>
  <c r="AA1171" i="15"/>
  <c r="AA1196" i="15"/>
  <c r="AA1172" i="15"/>
  <c r="AA1197" i="15"/>
  <c r="AA1361" i="15"/>
  <c r="AA1173" i="15"/>
  <c r="AA1256" i="15"/>
  <c r="AA1348" i="15"/>
  <c r="AA1174" i="15"/>
  <c r="AA1175" i="15"/>
  <c r="AA1159" i="15"/>
  <c r="AA1198" i="15"/>
  <c r="AA1160" i="15"/>
  <c r="AA1176" i="15"/>
  <c r="AA1177" i="15"/>
  <c r="AA1339" i="15"/>
  <c r="AA1161" i="15"/>
  <c r="AA1178" i="15"/>
  <c r="AA1316" i="15"/>
  <c r="AA1162" i="15"/>
  <c r="AA1163" i="15"/>
  <c r="AA1164" i="15"/>
  <c r="AA1179" i="15"/>
  <c r="AA1146" i="15"/>
  <c r="AA1147" i="15"/>
  <c r="AA1165" i="15"/>
  <c r="AA1148" i="15"/>
  <c r="AA1215" i="15"/>
  <c r="AA1166" i="15"/>
  <c r="AA1227" i="15"/>
  <c r="AA1156" i="15"/>
  <c r="AA1135" i="15"/>
  <c r="AA1157" i="15"/>
  <c r="AA1158" i="15"/>
  <c r="AA1149" i="15"/>
  <c r="AA1150" i="15"/>
  <c r="AA1151" i="15"/>
  <c r="AA1180" i="15"/>
  <c r="AA1152" i="15"/>
  <c r="AA1136" i="15"/>
  <c r="AA1137" i="15"/>
  <c r="AA1138" i="15"/>
  <c r="AA1139" i="15"/>
  <c r="AA1140" i="15"/>
  <c r="AA1181" i="15"/>
  <c r="AA1238" i="15"/>
  <c r="AA1118" i="15"/>
  <c r="AA1141" i="15"/>
  <c r="AA1119" i="15"/>
  <c r="AA1120" i="15"/>
  <c r="AA1167" i="15"/>
  <c r="AA1142" i="15"/>
  <c r="AA1121" i="15"/>
  <c r="AA1143" i="15"/>
  <c r="AA1122" i="15"/>
  <c r="AA1153" i="15"/>
  <c r="AA1123" i="15"/>
  <c r="AA1124" i="15"/>
  <c r="AA1125" i="15"/>
  <c r="AA1126" i="15"/>
  <c r="AA1127" i="15"/>
  <c r="AA1349" i="15"/>
  <c r="AA2996" i="15"/>
  <c r="AA1615" i="15"/>
  <c r="AA1107" i="15"/>
  <c r="AA1108" i="15"/>
  <c r="AA1128" i="15"/>
  <c r="AA1129" i="15"/>
  <c r="AA1303" i="15"/>
  <c r="AA1168" i="15"/>
  <c r="AA1109" i="15"/>
  <c r="AA1283" i="15"/>
  <c r="AA1101" i="15"/>
  <c r="AA1429" i="15"/>
  <c r="AA1304" i="15"/>
  <c r="AA2012" i="15"/>
  <c r="AA1182" i="15"/>
  <c r="AA1110" i="15"/>
  <c r="AA1102" i="15"/>
  <c r="AA1169" i="15"/>
  <c r="AA1144" i="15"/>
  <c r="AA1216" i="15"/>
  <c r="AA1111" i="15"/>
  <c r="AA1228" i="15"/>
  <c r="AA1145" i="15"/>
  <c r="AA1183" i="15"/>
  <c r="AA1103" i="15"/>
  <c r="AA1130" i="15"/>
  <c r="AA1088" i="15"/>
  <c r="AA1089" i="15"/>
  <c r="AA1112" i="15"/>
  <c r="AA1113" i="15"/>
  <c r="AA1090" i="15"/>
  <c r="AA1264" i="15"/>
  <c r="AA1327" i="15"/>
  <c r="AA4835" i="15"/>
  <c r="AA1104" i="15"/>
  <c r="AA1131" i="15"/>
  <c r="AA1091" i="15"/>
  <c r="AA1184" i="15"/>
  <c r="AA1105" i="15"/>
  <c r="AA1065" i="15"/>
  <c r="AA3747" i="15"/>
  <c r="AA1066" i="15"/>
  <c r="AA1075" i="15"/>
  <c r="AA1092" i="15"/>
  <c r="AA1057" i="15"/>
  <c r="AA1093" i="15"/>
  <c r="AA1067" i="15"/>
  <c r="AA1058" i="15"/>
  <c r="AA1076" i="15"/>
  <c r="AA1077" i="15"/>
  <c r="AA1185" i="15"/>
  <c r="AA1094" i="15"/>
  <c r="AA1132" i="15"/>
  <c r="AA1078" i="15"/>
  <c r="AA1079" i="15"/>
  <c r="AA1095" i="15"/>
  <c r="AA1080" i="15"/>
  <c r="AA1059" i="15"/>
  <c r="AA1154" i="15"/>
  <c r="AA1239" i="15"/>
  <c r="AA1068" i="15"/>
  <c r="AA1041" i="15"/>
  <c r="AA1042" i="15"/>
  <c r="AA1060" i="15"/>
  <c r="AA2819" i="15"/>
  <c r="AA1096" i="15"/>
  <c r="AA1061" i="15"/>
  <c r="AA1043" i="15"/>
  <c r="AA1069" i="15"/>
  <c r="AA1097" i="15"/>
  <c r="AA1044" i="15"/>
  <c r="AA1670" i="15"/>
  <c r="AA1045" i="15"/>
  <c r="AA1046" i="15"/>
  <c r="AA1081" i="15"/>
  <c r="AA1240" i="15"/>
  <c r="AA1047" i="15"/>
  <c r="AA1048" i="15"/>
  <c r="AA1049" i="15"/>
  <c r="AA1050" i="15"/>
  <c r="AA1051" i="15"/>
  <c r="AA1052" i="15"/>
  <c r="AA1053" i="15"/>
  <c r="AA1022" i="15"/>
  <c r="AA1098" i="15"/>
  <c r="AA1023" i="15"/>
  <c r="AA1054" i="15"/>
  <c r="AA1024" i="15"/>
  <c r="AA1025" i="15"/>
  <c r="AA1026" i="15"/>
  <c r="AA1027" i="15"/>
  <c r="AA1616" i="15"/>
  <c r="AA1114" i="15"/>
  <c r="AA1115" i="15"/>
  <c r="AA1082" i="15"/>
  <c r="AA1028" i="15"/>
  <c r="AA1029" i="15"/>
  <c r="AA1030" i="15"/>
  <c r="AA1070" i="15"/>
  <c r="AA1071" i="15"/>
  <c r="AA1003" i="15"/>
  <c r="AA1004" i="15"/>
  <c r="AA1186" i="15"/>
  <c r="AA1083" i="15"/>
  <c r="AA1031" i="15"/>
  <c r="AA1072" i="15"/>
  <c r="AA1032" i="15"/>
  <c r="AA1229" i="15"/>
  <c r="AA1106" i="15"/>
  <c r="AA1084" i="15"/>
  <c r="AA1005" i="15"/>
  <c r="AA1055" i="15"/>
  <c r="AA1006" i="15"/>
  <c r="AA1007" i="15"/>
  <c r="AA1033" i="15"/>
  <c r="AA1008" i="15"/>
  <c r="AA982" i="15"/>
  <c r="AA1009" i="15"/>
  <c r="AA1010" i="15"/>
  <c r="AA1011" i="15"/>
  <c r="AA983" i="15"/>
  <c r="AA1034" i="15"/>
  <c r="AA1012" i="15"/>
  <c r="AA1265" i="15"/>
  <c r="AA984" i="15"/>
  <c r="AA1116" i="15"/>
  <c r="AA1013" i="15"/>
  <c r="AA985" i="15"/>
  <c r="AA1133" i="15"/>
  <c r="AA986" i="15"/>
  <c r="AA987" i="15"/>
  <c r="AA1014" i="15"/>
  <c r="AA962" i="15"/>
  <c r="AA944" i="15"/>
  <c r="AA969" i="15"/>
  <c r="AA988" i="15"/>
  <c r="AA970" i="15"/>
  <c r="AA989" i="15"/>
  <c r="AA963" i="15"/>
  <c r="AA971" i="15"/>
  <c r="AA990" i="15"/>
  <c r="AA1015" i="15"/>
  <c r="AA945" i="15"/>
  <c r="AA972" i="15"/>
  <c r="AA964" i="15"/>
  <c r="AA1062" i="15"/>
  <c r="AA973" i="15"/>
  <c r="AA946" i="15"/>
  <c r="AA974" i="15"/>
  <c r="AA975" i="15"/>
  <c r="AA991" i="15"/>
  <c r="AA992" i="15"/>
  <c r="AA1016" i="15"/>
  <c r="AA947" i="15"/>
  <c r="AA993" i="15"/>
  <c r="AA948" i="15"/>
  <c r="AA965" i="15"/>
  <c r="AA949" i="15"/>
  <c r="AA966" i="15"/>
  <c r="AA976" i="15"/>
  <c r="AA994" i="15"/>
  <c r="AA1035" i="15"/>
  <c r="AA977" i="15"/>
  <c r="AA967" i="15"/>
  <c r="AA1036" i="15"/>
  <c r="AA1305" i="15"/>
  <c r="AA1328" i="15"/>
  <c r="AA950" i="15"/>
  <c r="AA1017" i="15"/>
  <c r="AA932" i="15"/>
  <c r="AA933" i="15"/>
  <c r="AA934" i="15"/>
  <c r="AA951" i="15"/>
  <c r="AA1686" i="15"/>
  <c r="AA952" i="15"/>
  <c r="AA1085" i="15"/>
  <c r="AA1983" i="15"/>
  <c r="AA953" i="15"/>
  <c r="AA954" i="15"/>
  <c r="AA1018" i="15"/>
  <c r="AA1019" i="15"/>
  <c r="AA2462" i="15"/>
  <c r="AA955" i="15"/>
  <c r="AA1037" i="15"/>
  <c r="AA935" i="15"/>
  <c r="AA1063" i="15"/>
  <c r="AA936" i="15"/>
  <c r="AA1056" i="15"/>
  <c r="AA995" i="15"/>
  <c r="AA956" i="15"/>
  <c r="AA1038" i="15"/>
  <c r="AA921" i="15"/>
  <c r="AA937" i="15"/>
  <c r="AA922" i="15"/>
  <c r="AA2475" i="15"/>
  <c r="AA923" i="15"/>
  <c r="AA1362" i="15"/>
  <c r="AA1086" i="15"/>
  <c r="AA978" i="15"/>
  <c r="AA979" i="15"/>
  <c r="AA1099" i="15"/>
  <c r="AA938" i="15"/>
  <c r="AA996" i="15"/>
  <c r="AA957" i="15"/>
  <c r="AA924" i="15"/>
  <c r="AA958" i="15"/>
  <c r="AA1205" i="15"/>
  <c r="AA925" i="15"/>
  <c r="AA968" i="15"/>
  <c r="AA926" i="15"/>
  <c r="AA1087" i="15"/>
  <c r="AA1134" i="15"/>
  <c r="AA1073" i="15"/>
  <c r="AA910" i="15"/>
  <c r="AA997" i="15"/>
  <c r="AA911" i="15"/>
  <c r="AA912" i="15"/>
  <c r="AA913" i="15"/>
  <c r="AA959" i="15"/>
  <c r="AA914" i="15"/>
  <c r="AA887" i="15"/>
  <c r="AA915" i="15"/>
  <c r="AA888" i="15"/>
  <c r="AA889" i="15"/>
  <c r="AA927" i="15"/>
  <c r="AA890" i="15"/>
  <c r="AA980" i="15"/>
  <c r="AA939" i="15"/>
  <c r="AA928" i="15"/>
  <c r="AA940" i="15"/>
  <c r="AA1565" i="15"/>
  <c r="AA1020" i="15"/>
  <c r="AA1729" i="15"/>
  <c r="AA891" i="15"/>
  <c r="AA892" i="15"/>
  <c r="AA893" i="15"/>
  <c r="AA1329" i="15"/>
  <c r="AA998" i="15"/>
  <c r="AA916" i="15"/>
  <c r="AA1187" i="15"/>
  <c r="AA894" i="15"/>
  <c r="AA895" i="15"/>
  <c r="AA857" i="15"/>
  <c r="AA896" i="15"/>
  <c r="AA897" i="15"/>
  <c r="AA878" i="15"/>
  <c r="AA898" i="15"/>
  <c r="AA868" i="15"/>
  <c r="AA879" i="15"/>
  <c r="AA869" i="15"/>
  <c r="AA880" i="15"/>
  <c r="AA1516" i="15"/>
  <c r="AA899" i="15"/>
  <c r="AA1074" i="15"/>
  <c r="AA900" i="15"/>
  <c r="AA858" i="15"/>
  <c r="AA870" i="15"/>
  <c r="AA871" i="15"/>
  <c r="AA901" i="15"/>
  <c r="AA872" i="15"/>
  <c r="AA917" i="15"/>
  <c r="AA881" i="15"/>
  <c r="AA882" i="15"/>
  <c r="AA873" i="15"/>
  <c r="AA3960" i="15"/>
  <c r="AA960" i="15"/>
  <c r="AA883" i="15"/>
  <c r="AA902" i="15"/>
  <c r="AA903" i="15"/>
  <c r="AA874" i="15"/>
  <c r="AA859" i="15"/>
  <c r="AA860" i="15"/>
  <c r="AA904" i="15"/>
  <c r="AA861" i="15"/>
  <c r="AA929" i="15"/>
  <c r="AA837" i="15"/>
  <c r="AA905" i="15"/>
  <c r="AA838" i="15"/>
  <c r="AA1199" i="15"/>
  <c r="AA862" i="15"/>
  <c r="AA863" i="15"/>
  <c r="AA839" i="15"/>
  <c r="AA1257" i="15"/>
  <c r="AA2716" i="15"/>
  <c r="AA840" i="15"/>
  <c r="AA841" i="15"/>
  <c r="AA906" i="15"/>
  <c r="AA930" i="15"/>
  <c r="AA842" i="15"/>
  <c r="AA843" i="15"/>
  <c r="AA844" i="15"/>
  <c r="AA845" i="15"/>
  <c r="AA846" i="15"/>
  <c r="AA847" i="15"/>
  <c r="AA848" i="15"/>
  <c r="AA824" i="15"/>
  <c r="AA907" i="15"/>
  <c r="AA908" i="15"/>
  <c r="AA2411" i="15"/>
  <c r="AA2986" i="15"/>
  <c r="AA1230" i="15"/>
  <c r="AA849" i="15"/>
  <c r="AA931" i="15"/>
  <c r="AA825" i="15"/>
  <c r="AA2704" i="15"/>
  <c r="AA826" i="15"/>
  <c r="AA827" i="15"/>
  <c r="AA850" i="15"/>
  <c r="AA1064" i="15"/>
  <c r="AA851" i="15"/>
  <c r="AA828" i="15"/>
  <c r="AA1039" i="15"/>
  <c r="AA875" i="15"/>
  <c r="AA829" i="15"/>
  <c r="AA830" i="15"/>
  <c r="AA831" i="15"/>
  <c r="AA864" i="15"/>
  <c r="AA1642" i="15"/>
  <c r="AA817" i="15"/>
  <c r="AA918" i="15"/>
  <c r="AA1100" i="15"/>
  <c r="AA852" i="15"/>
  <c r="AA1306" i="15"/>
  <c r="AA865" i="15"/>
  <c r="AA853" i="15"/>
  <c r="AA1206" i="15"/>
  <c r="AA818" i="15"/>
  <c r="AA798" i="15"/>
  <c r="AA799" i="15"/>
  <c r="AA819" i="15"/>
  <c r="AA999" i="15"/>
  <c r="AA876" i="15"/>
  <c r="AA800" i="15"/>
  <c r="AA801" i="15"/>
  <c r="AA790" i="15"/>
  <c r="AA791" i="15"/>
  <c r="AA779" i="15"/>
  <c r="AA780" i="15"/>
  <c r="AA792" i="15"/>
  <c r="AA820" i="15"/>
  <c r="AA884" i="15"/>
  <c r="AA781" i="15"/>
  <c r="AA802" i="15"/>
  <c r="AA803" i="15"/>
  <c r="AA782" i="15"/>
  <c r="AA767" i="15"/>
  <c r="AA804" i="15"/>
  <c r="AA854" i="15"/>
  <c r="AA805" i="15"/>
  <c r="AA768" i="15"/>
  <c r="AA806" i="15"/>
  <c r="AA807" i="15"/>
  <c r="AA1188" i="15"/>
  <c r="AA832" i="15"/>
  <c r="AA855" i="15"/>
  <c r="AA783" i="15"/>
  <c r="AA808" i="15"/>
  <c r="AA784" i="15"/>
  <c r="AA769" i="15"/>
  <c r="AA4471" i="15"/>
  <c r="AA3431" i="15"/>
  <c r="AA770" i="15"/>
  <c r="AA758" i="15"/>
  <c r="AA771" i="15"/>
  <c r="AA772" i="15"/>
  <c r="AA785" i="15"/>
  <c r="AA1000" i="15"/>
  <c r="AA786" i="15"/>
  <c r="AA793" i="15"/>
  <c r="AA1021" i="15"/>
  <c r="AA773" i="15"/>
  <c r="AA919" i="15"/>
  <c r="AA759" i="15"/>
  <c r="AA760" i="15"/>
  <c r="AA745" i="15"/>
  <c r="AA746" i="15"/>
  <c r="AA761" i="15"/>
  <c r="AA747" i="15"/>
  <c r="AA809" i="15"/>
  <c r="AA748" i="15"/>
  <c r="AA920" i="15"/>
  <c r="AA762" i="15"/>
  <c r="AA774" i="15"/>
  <c r="AA775" i="15"/>
  <c r="AA749" i="15"/>
  <c r="AA736" i="15"/>
  <c r="AA909" i="15"/>
  <c r="AA737" i="15"/>
  <c r="AA750" i="15"/>
  <c r="AA787" i="15"/>
  <c r="AA751" i="15"/>
  <c r="AA856" i="15"/>
  <c r="AA738" i="15"/>
  <c r="AA794" i="15"/>
  <c r="AA810" i="15"/>
  <c r="AA1643" i="15"/>
  <c r="AA833" i="15"/>
  <c r="AA739" i="15"/>
  <c r="AA1796" i="15"/>
  <c r="AA740" i="15"/>
  <c r="AA724" i="15"/>
  <c r="AA752" i="15"/>
  <c r="AA753" i="15"/>
  <c r="AA763" i="15"/>
  <c r="AA725" i="15"/>
  <c r="AA741" i="15"/>
  <c r="AA2323" i="15"/>
  <c r="AA742" i="15"/>
  <c r="AA726" i="15"/>
  <c r="AA821" i="15"/>
  <c r="AA743" i="15"/>
  <c r="AA727" i="15"/>
  <c r="AA728" i="15"/>
  <c r="AA729" i="15"/>
  <c r="AA754" i="15"/>
  <c r="AA692" i="15"/>
  <c r="AA730" i="15"/>
  <c r="AA707" i="15"/>
  <c r="AA708" i="15"/>
  <c r="AA700" i="15"/>
  <c r="AA701" i="15"/>
  <c r="AA702" i="15"/>
  <c r="AA703" i="15"/>
  <c r="AA693" i="15"/>
  <c r="AA709" i="15"/>
  <c r="AA710" i="15"/>
  <c r="AA711" i="15"/>
  <c r="AA764" i="15"/>
  <c r="AA712" i="15"/>
  <c r="AA694" i="15"/>
  <c r="AA681" i="15"/>
  <c r="AA682" i="15"/>
  <c r="AA683" i="15"/>
  <c r="AA713" i="15"/>
  <c r="AA885" i="15"/>
  <c r="AA704" i="15"/>
  <c r="AA744" i="15"/>
  <c r="AA755" i="15"/>
  <c r="AA695" i="15"/>
  <c r="AA696" i="15"/>
  <c r="AA684" i="15"/>
  <c r="AA714" i="15"/>
  <c r="AA705" i="15"/>
  <c r="AA697" i="15"/>
  <c r="AA2674" i="15"/>
  <c r="AA698" i="15"/>
  <c r="AA788" i="15"/>
  <c r="AA3210" i="15"/>
  <c r="AA715" i="15"/>
  <c r="AA776" i="15"/>
  <c r="AA685" i="15"/>
  <c r="AA1040" i="15"/>
  <c r="AA686" i="15"/>
  <c r="AA716" i="15"/>
  <c r="AA717" i="15"/>
  <c r="AA687" i="15"/>
  <c r="AA699" i="15"/>
  <c r="AA718" i="15"/>
  <c r="AA811" i="15"/>
  <c r="AA688" i="15"/>
  <c r="AA706" i="15"/>
  <c r="AA731" i="15"/>
  <c r="AA1117" i="15"/>
  <c r="AA732" i="15"/>
  <c r="AA812" i="15"/>
  <c r="AA813" i="15"/>
  <c r="AA673" i="15"/>
  <c r="AA657" i="15"/>
  <c r="AA674" i="15"/>
  <c r="AA658" i="15"/>
  <c r="AA675" i="15"/>
  <c r="AA689" i="15"/>
  <c r="AA659" i="15"/>
  <c r="AA814" i="15"/>
  <c r="AA660" i="15"/>
  <c r="AA661" i="15"/>
  <c r="AA662" i="15"/>
  <c r="AA663" i="15"/>
  <c r="AA676" i="15"/>
  <c r="AA664" i="15"/>
  <c r="AA719" i="15"/>
  <c r="AA665" i="15"/>
  <c r="AA677" i="15"/>
  <c r="AA3494" i="15"/>
  <c r="AA678" i="15"/>
  <c r="AA1266" i="15"/>
  <c r="AA641" i="15"/>
  <c r="AA941" i="15"/>
  <c r="AA642" i="15"/>
  <c r="AA643" i="15"/>
  <c r="AA666" i="15"/>
  <c r="AA644" i="15"/>
  <c r="AA645" i="15"/>
  <c r="AA646" i="15"/>
  <c r="AA615" i="15"/>
  <c r="AA628" i="15"/>
  <c r="AA647" i="15"/>
  <c r="AA616" i="15"/>
  <c r="AA648" i="15"/>
  <c r="AA649" i="15"/>
  <c r="AA1455" i="15"/>
  <c r="AA617" i="15"/>
  <c r="AA629" i="15"/>
  <c r="AA667" i="15"/>
  <c r="AA618" i="15"/>
  <c r="AA630" i="15"/>
  <c r="AA668" i="15"/>
  <c r="AA619" i="15"/>
  <c r="AA631" i="15"/>
  <c r="AA669" i="15"/>
  <c r="AA720" i="15"/>
  <c r="AA1730" i="15"/>
  <c r="AA650" i="15"/>
  <c r="AA620" i="15"/>
  <c r="AA795" i="15"/>
  <c r="AA733" i="15"/>
  <c r="AA608" i="15"/>
  <c r="AA690" i="15"/>
  <c r="AA621" i="15"/>
  <c r="AA670" i="15"/>
  <c r="AA622" i="15"/>
  <c r="AA632" i="15"/>
  <c r="AA633" i="15"/>
  <c r="AA609" i="15"/>
  <c r="AA597" i="15"/>
  <c r="AA834" i="15"/>
  <c r="AA610" i="15"/>
  <c r="AA634" i="15"/>
  <c r="AA1001" i="15"/>
  <c r="AA1241" i="15"/>
  <c r="AA651" i="15"/>
  <c r="AA1918" i="15"/>
  <c r="AA598" i="15"/>
  <c r="AA611" i="15"/>
  <c r="AA599" i="15"/>
  <c r="AA600" i="15"/>
  <c r="AA652" i="15"/>
  <c r="AA635" i="15"/>
  <c r="AA1155" i="15"/>
  <c r="AA612" i="15"/>
  <c r="AA601" i="15"/>
  <c r="AA602" i="15"/>
  <c r="AA603" i="15"/>
  <c r="AA582" i="15"/>
  <c r="AA636" i="15"/>
  <c r="AA623" i="15"/>
  <c r="AA1002" i="15"/>
  <c r="AA789" i="15"/>
  <c r="AA583" i="15"/>
  <c r="AA584" i="15"/>
  <c r="AA604" i="15"/>
  <c r="AA585" i="15"/>
  <c r="AA586" i="15"/>
  <c r="AA605" i="15"/>
  <c r="AA765" i="15"/>
  <c r="AA777" i="15"/>
  <c r="AA566" i="15"/>
  <c r="AA587" i="15"/>
  <c r="AA588" i="15"/>
  <c r="AA589" i="15"/>
  <c r="AA590" i="15"/>
  <c r="AA653" i="15"/>
  <c r="AA591" i="15"/>
  <c r="AA671" i="15"/>
  <c r="AA606" i="15"/>
  <c r="AA679" i="15"/>
  <c r="AA567" i="15"/>
  <c r="AA592" i="15"/>
  <c r="AA637" i="15"/>
  <c r="AA568" i="15"/>
  <c r="AA593" i="15"/>
  <c r="AA756" i="15"/>
  <c r="AA594" i="15"/>
  <c r="AA569" i="15"/>
  <c r="AA570" i="15"/>
  <c r="AA721" i="15"/>
  <c r="AA547" i="15"/>
  <c r="AA942" i="15"/>
  <c r="AA613" i="15"/>
  <c r="AA548" i="15"/>
  <c r="AA571" i="15"/>
  <c r="AA549" i="15"/>
  <c r="AA550" i="15"/>
  <c r="AA866" i="15"/>
  <c r="AA551" i="15"/>
  <c r="AA552" i="15"/>
  <c r="AA595" i="15"/>
  <c r="AA572" i="15"/>
  <c r="AA573" i="15"/>
  <c r="AA532" i="15"/>
  <c r="AA553" i="15"/>
  <c r="AA533" i="15"/>
  <c r="AA534" i="15"/>
  <c r="AA526" i="15"/>
  <c r="AA796" i="15"/>
  <c r="AA527" i="15"/>
  <c r="AA554" i="15"/>
  <c r="AA528" i="15"/>
  <c r="AA535" i="15"/>
  <c r="AA536" i="15"/>
  <c r="AA537" i="15"/>
  <c r="AA538" i="15"/>
  <c r="AA555" i="15"/>
  <c r="AA556" i="15"/>
  <c r="AA515" i="15"/>
  <c r="AA557" i="15"/>
  <c r="AA539" i="15"/>
  <c r="AA516" i="15"/>
  <c r="AA574" i="15"/>
  <c r="AA558" i="15"/>
  <c r="AA614" i="15"/>
  <c r="AA559" i="15"/>
  <c r="AA517" i="15"/>
  <c r="AA529" i="15"/>
  <c r="AA530" i="15"/>
  <c r="AA540" i="15"/>
  <c r="AA607" i="15"/>
  <c r="AA886" i="15"/>
  <c r="AA722" i="15"/>
  <c r="AA815" i="15"/>
  <c r="AA638" i="15"/>
  <c r="AA560" i="15"/>
  <c r="AA575" i="15"/>
  <c r="AA541" i="15"/>
  <c r="AA542" i="15"/>
  <c r="AA943" i="15"/>
  <c r="AA518" i="15"/>
  <c r="AA504" i="15"/>
  <c r="AA519" i="15"/>
  <c r="AA2958" i="15"/>
  <c r="AA505" i="15"/>
  <c r="AA561" i="15"/>
  <c r="AA506" i="15"/>
  <c r="AA576" i="15"/>
  <c r="AA543" i="15"/>
  <c r="AA507" i="15"/>
  <c r="AA520" i="15"/>
  <c r="AA521" i="15"/>
  <c r="AA531" i="15"/>
  <c r="AA522" i="15"/>
  <c r="AA624" i="15"/>
  <c r="AA778" i="15"/>
  <c r="AA1386" i="15"/>
  <c r="AA508" i="15"/>
  <c r="AA562" i="15"/>
  <c r="AA544" i="15"/>
  <c r="AA509" i="15"/>
  <c r="AA563" i="15"/>
  <c r="AA577" i="15"/>
  <c r="AA822" i="15"/>
  <c r="AA510" i="15"/>
  <c r="AA578" i="15"/>
  <c r="AA816" i="15"/>
  <c r="AA496" i="15"/>
  <c r="AA596" i="15"/>
  <c r="AA579" i="15"/>
  <c r="AA497" i="15"/>
  <c r="AA823" i="15"/>
  <c r="AA498" i="15"/>
  <c r="AA580" i="15"/>
  <c r="AA479" i="15"/>
  <c r="AA499" i="15"/>
  <c r="AA981" i="15"/>
  <c r="AA523" i="15"/>
  <c r="AA625" i="15"/>
  <c r="AA500" i="15"/>
  <c r="AA511" i="15"/>
  <c r="AA480" i="15"/>
  <c r="AA2324" i="15"/>
  <c r="AA766" i="15"/>
  <c r="AA481" i="15"/>
  <c r="AA482" i="15"/>
  <c r="AA512" i="15"/>
  <c r="AA483" i="15"/>
  <c r="AA484" i="15"/>
  <c r="AA464" i="15"/>
  <c r="AA485" i="15"/>
  <c r="AA486" i="15"/>
  <c r="AA654" i="15"/>
  <c r="AA655" i="15"/>
  <c r="AA639" i="15"/>
  <c r="AA545" i="15"/>
  <c r="AA487" i="15"/>
  <c r="AA513" i="15"/>
  <c r="AA488" i="15"/>
  <c r="AA489" i="15"/>
  <c r="AA797" i="15"/>
  <c r="AA465" i="15"/>
  <c r="AA466" i="15"/>
  <c r="AA490" i="15"/>
  <c r="AA449" i="15"/>
  <c r="AA450" i="15"/>
  <c r="AA451" i="15"/>
  <c r="AA467" i="15"/>
  <c r="AA452" i="15"/>
  <c r="AA439" i="15"/>
  <c r="AA468" i="15"/>
  <c r="AA440" i="15"/>
  <c r="AA469" i="15"/>
  <c r="AA546" i="15"/>
  <c r="AA2095" i="15"/>
  <c r="AA458" i="15"/>
  <c r="AA470" i="15"/>
  <c r="AA491" i="15"/>
  <c r="AA459" i="15"/>
  <c r="AA514" i="15"/>
  <c r="AA867" i="15"/>
  <c r="AA441" i="15"/>
  <c r="AA460" i="15"/>
  <c r="AA1577" i="15"/>
  <c r="AA453" i="15"/>
  <c r="AA442" i="15"/>
  <c r="AA443" i="15"/>
  <c r="AA461" i="15"/>
  <c r="AA427" i="15"/>
  <c r="AA454" i="15"/>
  <c r="AA428" i="15"/>
  <c r="AA471" i="15"/>
  <c r="AA564" i="15"/>
  <c r="AA429" i="15"/>
  <c r="AA472" i="15"/>
  <c r="AA492" i="15"/>
  <c r="AA462" i="15"/>
  <c r="AA524" i="15"/>
  <c r="AA444" i="15"/>
  <c r="AA581" i="15"/>
  <c r="AA455" i="15"/>
  <c r="AA473" i="15"/>
  <c r="AA456" i="15"/>
  <c r="AA430" i="15"/>
  <c r="AA431" i="15"/>
  <c r="AA474" i="15"/>
  <c r="AA432" i="15"/>
  <c r="AA433" i="15"/>
  <c r="AA463" i="15"/>
  <c r="AA419" i="15"/>
  <c r="AA420" i="15"/>
  <c r="AA757" i="15"/>
  <c r="AA525" i="15"/>
  <c r="AA493" i="15"/>
  <c r="AA475" i="15"/>
  <c r="AA565" i="15"/>
  <c r="AA421" i="15"/>
  <c r="AA422" i="15"/>
  <c r="AA434" i="15"/>
  <c r="AA423" i="15"/>
  <c r="AA424" i="15"/>
  <c r="AA445" i="15"/>
  <c r="AA446" i="15"/>
  <c r="AA425" i="15"/>
  <c r="AA407" i="15"/>
  <c r="AA691" i="15"/>
  <c r="AA408" i="15"/>
  <c r="AA494" i="15"/>
  <c r="AA447" i="15"/>
  <c r="AA435" i="15"/>
  <c r="AA409" i="15"/>
  <c r="AA476" i="15"/>
  <c r="AA1578" i="15"/>
  <c r="AA477" i="15"/>
  <c r="AA410" i="15"/>
  <c r="AA411" i="15"/>
  <c r="AA412" i="15"/>
  <c r="AA413" i="15"/>
  <c r="AA414" i="15"/>
  <c r="AA415" i="15"/>
  <c r="AA397" i="15"/>
  <c r="AA398" i="15"/>
  <c r="AA399" i="15"/>
  <c r="AA385" i="15"/>
  <c r="AA400" i="15"/>
  <c r="AA386" i="15"/>
  <c r="AA401" i="15"/>
  <c r="AA402" i="15"/>
  <c r="AA387" i="15"/>
  <c r="AA403" i="15"/>
  <c r="AA404" i="15"/>
  <c r="AA501" i="15"/>
  <c r="AA379" i="15"/>
  <c r="AA388" i="15"/>
  <c r="AA416" i="15"/>
  <c r="AA436" i="15"/>
  <c r="AA389" i="15"/>
  <c r="AA835" i="15"/>
  <c r="AA380" i="15"/>
  <c r="AA448" i="15"/>
  <c r="AA390" i="15"/>
  <c r="AA381" i="15"/>
  <c r="AA391" i="15"/>
  <c r="AA392" i="15"/>
  <c r="AA363" i="15"/>
  <c r="AA393" i="15"/>
  <c r="AA364" i="15"/>
  <c r="AA365" i="15"/>
  <c r="AA382" i="15"/>
  <c r="AA366" i="15"/>
  <c r="AA672" i="15"/>
  <c r="AA367" i="15"/>
  <c r="AA368" i="15"/>
  <c r="AA383" i="15"/>
  <c r="AA369" i="15"/>
  <c r="AA640" i="15"/>
  <c r="AA394" i="15"/>
  <c r="AA352" i="15"/>
  <c r="AA961" i="15"/>
  <c r="AA723" i="15"/>
  <c r="AA478" i="15"/>
  <c r="AA495" i="15"/>
  <c r="AA353" i="15"/>
  <c r="AA354" i="15"/>
  <c r="AA370" i="15"/>
  <c r="AA502" i="15"/>
  <c r="AA417" i="15"/>
  <c r="AA503" i="15"/>
  <c r="AA626" i="15"/>
  <c r="AA355" i="15"/>
  <c r="AA437" i="15"/>
  <c r="AA457" i="15"/>
  <c r="AA344" i="15"/>
  <c r="AA345" i="15"/>
  <c r="AA371" i="15"/>
  <c r="AA372" i="15"/>
  <c r="AA384" i="15"/>
  <c r="AA338" i="15"/>
  <c r="AA339" i="15"/>
  <c r="AA680" i="15"/>
  <c r="AA340" i="15"/>
  <c r="AA356" i="15"/>
  <c r="AA357" i="15"/>
  <c r="AA346" i="15"/>
  <c r="AA347" i="15"/>
  <c r="AA373" i="15"/>
  <c r="AA374" i="15"/>
  <c r="AA877" i="15"/>
  <c r="AA341" i="15"/>
  <c r="AA348" i="15"/>
  <c r="AA342" i="15"/>
  <c r="AA358" i="15"/>
  <c r="AA359" i="15"/>
  <c r="AA343" i="15"/>
  <c r="AA375" i="15"/>
  <c r="AA376" i="15"/>
  <c r="AA395" i="15"/>
  <c r="AA333" i="15"/>
  <c r="AA349" i="15"/>
  <c r="AA334" i="15"/>
  <c r="AA360" i="15"/>
  <c r="AA319" i="15"/>
  <c r="AA335" i="15"/>
  <c r="AA328" i="15"/>
  <c r="AA320" i="15"/>
  <c r="AA308" i="15"/>
  <c r="AA321" i="15"/>
  <c r="AA377" i="15"/>
  <c r="AA329" i="15"/>
  <c r="AA322" i="15"/>
  <c r="AA836" i="15"/>
  <c r="AA323" i="15"/>
  <c r="AA309" i="15"/>
  <c r="AA330" i="15"/>
  <c r="AA331" i="15"/>
  <c r="AA350" i="15"/>
  <c r="AA310" i="15"/>
  <c r="AA311" i="15"/>
  <c r="AA312" i="15"/>
  <c r="AA627" i="15"/>
  <c r="AA324" i="15"/>
  <c r="AA734" i="15"/>
  <c r="AA325" i="15"/>
  <c r="AA313" i="15"/>
  <c r="AA291" i="15"/>
  <c r="AA280" i="15"/>
  <c r="AA302" i="15"/>
  <c r="AA281" i="15"/>
  <c r="AA272" i="15"/>
  <c r="AA282" i="15"/>
  <c r="AA292" i="15"/>
  <c r="AA293" i="15"/>
  <c r="AA283" i="15"/>
  <c r="AA284" i="15"/>
  <c r="AA246" i="15"/>
  <c r="AA247" i="15"/>
  <c r="AA285" i="15"/>
  <c r="AA254" i="15"/>
  <c r="AA314" i="15"/>
  <c r="AA248" i="15"/>
  <c r="AA336" i="15"/>
  <c r="AA361" i="15"/>
  <c r="AA303" i="15"/>
  <c r="AA273" i="15"/>
  <c r="AA265" i="15"/>
  <c r="AA286" i="15"/>
  <c r="AA237" i="15"/>
  <c r="AA656" i="15"/>
  <c r="AA294" i="15"/>
  <c r="AA274" i="15"/>
  <c r="AA396" i="15"/>
  <c r="AA295" i="15"/>
  <c r="AA238" i="15"/>
  <c r="AA287" i="15"/>
  <c r="AA275" i="15"/>
  <c r="AA276" i="15"/>
  <c r="AA296" i="15"/>
  <c r="AA297" i="15"/>
  <c r="AA249" i="15"/>
  <c r="AA230" i="15"/>
  <c r="AA239" i="15"/>
  <c r="AA405" i="15"/>
  <c r="AA351" i="15"/>
  <c r="AA217" i="15"/>
  <c r="AA250" i="15"/>
  <c r="AA231" i="15"/>
  <c r="AA277" i="15"/>
  <c r="AA218" i="15"/>
  <c r="AA266" i="15"/>
  <c r="AA255" i="15"/>
  <c r="AA267" i="15"/>
  <c r="AA256" i="15"/>
  <c r="AA257" i="15"/>
  <c r="AA258" i="15"/>
  <c r="AA278" i="15"/>
  <c r="AA198" i="15"/>
  <c r="AA298" i="15"/>
  <c r="AA259" i="15"/>
  <c r="AA219" i="15"/>
  <c r="AA315" i="15"/>
  <c r="AA316" i="15"/>
  <c r="AA288" i="15"/>
  <c r="AA240" i="15"/>
  <c r="AA299" i="15"/>
  <c r="AA300" i="15"/>
  <c r="AA438" i="15"/>
  <c r="AA241" i="15"/>
  <c r="AA232" i="15"/>
  <c r="AA317" i="15"/>
  <c r="AA189" i="15"/>
  <c r="AA242" i="15"/>
  <c r="AA190" i="15"/>
  <c r="AA233" i="15"/>
  <c r="AA326" i="15"/>
  <c r="AA1258" i="15"/>
  <c r="AA327" i="15"/>
  <c r="AA426" i="15"/>
  <c r="AA279" i="15"/>
  <c r="AA234" i="15"/>
  <c r="AA268" i="15"/>
  <c r="AA269" i="15"/>
  <c r="AA235" i="15"/>
  <c r="AA170" i="15"/>
  <c r="AA209" i="15"/>
  <c r="AA289" i="15"/>
  <c r="AA243" i="15"/>
  <c r="AA210" i="15"/>
  <c r="AA211" i="15"/>
  <c r="AA212" i="15"/>
  <c r="AA318" i="15"/>
  <c r="AA171" i="15"/>
  <c r="AA270" i="15"/>
  <c r="AA213" i="15"/>
  <c r="AA199" i="15"/>
  <c r="AA251" i="15"/>
  <c r="AA220" i="15"/>
  <c r="AA200" i="15"/>
  <c r="AA214" i="15"/>
  <c r="AA191" i="15"/>
  <c r="AA192" i="15"/>
  <c r="AA221" i="15"/>
  <c r="AA182" i="15"/>
  <c r="AA201" i="15"/>
  <c r="AA418" i="15"/>
  <c r="AA193" i="15"/>
  <c r="AA222" i="15"/>
  <c r="AA183" i="15"/>
  <c r="AA194" i="15"/>
  <c r="AA195" i="15"/>
  <c r="AA184" i="15"/>
  <c r="AA260" i="15"/>
  <c r="AA290" i="15"/>
  <c r="AA202" i="15"/>
  <c r="AA196" i="15"/>
  <c r="AA304" i="15"/>
  <c r="AA305" i="15"/>
  <c r="AA172" i="15"/>
  <c r="AA173" i="15"/>
  <c r="AA337" i="15"/>
  <c r="AA160" i="15"/>
  <c r="AA161" i="15"/>
  <c r="AA174" i="15"/>
  <c r="AA203" i="15"/>
  <c r="AA215" i="15"/>
  <c r="AA244" i="15"/>
  <c r="AA362" i="15"/>
  <c r="AA261" i="15"/>
  <c r="AA175" i="15"/>
  <c r="AA176" i="15"/>
  <c r="AA177" i="15"/>
  <c r="AA306" i="15"/>
  <c r="AA223" i="15"/>
  <c r="AA162" i="15"/>
  <c r="AA185" i="15"/>
  <c r="AA146" i="15"/>
  <c r="AA163" i="15"/>
  <c r="AA147" i="15"/>
  <c r="AA164" i="15"/>
  <c r="AA148" i="15"/>
  <c r="AA149" i="15"/>
  <c r="AA165" i="15"/>
  <c r="AA178" i="15"/>
  <c r="AA150" i="15"/>
  <c r="AA151" i="15"/>
  <c r="AA152" i="15"/>
  <c r="AA153" i="15"/>
  <c r="AA134" i="15"/>
  <c r="AA204" i="15"/>
  <c r="AA224" i="15"/>
  <c r="AA135" i="15"/>
  <c r="AA186" i="15"/>
  <c r="AA154" i="15"/>
  <c r="AA155" i="15"/>
  <c r="AA136" i="15"/>
  <c r="AA137" i="15"/>
  <c r="AA138" i="15"/>
  <c r="AA735" i="15"/>
  <c r="AA139" i="15"/>
  <c r="AA140" i="15"/>
  <c r="AA262" i="15"/>
  <c r="AA1617" i="15"/>
  <c r="AA166" i="15"/>
  <c r="AA126" i="15"/>
  <c r="AA187" i="15"/>
  <c r="AA127" i="15"/>
  <c r="AA179" i="15"/>
  <c r="AA141" i="15"/>
  <c r="AA128" i="15"/>
  <c r="AA156" i="15"/>
  <c r="AA129" i="15"/>
  <c r="AA105" i="15"/>
  <c r="AA114" i="15"/>
  <c r="AA115" i="15"/>
  <c r="AA106" i="15"/>
  <c r="AA116" i="15"/>
  <c r="AA197" i="15"/>
  <c r="AA130" i="15"/>
  <c r="AA263" i="15"/>
  <c r="AA131" i="15"/>
  <c r="AA107" i="15"/>
  <c r="AA95" i="15"/>
  <c r="AA117" i="15"/>
  <c r="AA216" i="15"/>
  <c r="AA157" i="15"/>
  <c r="AA108" i="15"/>
  <c r="AA225" i="15"/>
  <c r="AA96" i="15"/>
  <c r="AA142" i="15"/>
  <c r="AA118" i="15"/>
  <c r="AA245" i="15"/>
  <c r="AA132" i="15"/>
  <c r="AA119" i="15"/>
  <c r="AA205" i="15"/>
  <c r="AA97" i="15"/>
  <c r="AA120" i="15"/>
  <c r="AA109" i="15"/>
  <c r="AA98" i="15"/>
  <c r="AA82" i="15"/>
  <c r="AA121" i="15"/>
  <c r="AA99" i="15"/>
  <c r="AA100" i="15"/>
  <c r="AA226" i="15"/>
  <c r="AA122" i="15"/>
  <c r="AA180" i="15"/>
  <c r="AA301" i="15"/>
  <c r="AA101" i="15"/>
  <c r="AA83" i="15"/>
  <c r="AA84" i="15"/>
  <c r="AA143" i="15"/>
  <c r="AA85" i="15"/>
  <c r="AA86" i="15"/>
  <c r="AA181" i="15"/>
  <c r="AA87" i="15"/>
  <c r="AA227" i="15"/>
  <c r="AA88" i="15"/>
  <c r="AA236" i="15"/>
  <c r="AA102" i="15"/>
  <c r="AA167" i="15"/>
  <c r="AA168" i="15"/>
  <c r="AA110" i="15"/>
  <c r="AA77" i="15"/>
  <c r="AA78" i="15"/>
  <c r="AA89" i="15"/>
  <c r="AA103" i="15"/>
  <c r="AA123" i="15"/>
  <c r="AA228" i="15"/>
  <c r="AA90" i="15"/>
  <c r="AA3539" i="15"/>
  <c r="AA332" i="15"/>
  <c r="AA69" i="15"/>
  <c r="AA252" i="15"/>
  <c r="AA91" i="15"/>
  <c r="AA70" i="15"/>
  <c r="AA111" i="15"/>
  <c r="AA79" i="15"/>
  <c r="AA104" i="15"/>
  <c r="AA206" i="15"/>
  <c r="AA188" i="15"/>
  <c r="AA1416" i="15"/>
  <c r="AA158" i="15"/>
  <c r="AA65" i="15"/>
  <c r="AA66" i="15"/>
  <c r="AA124" i="15"/>
  <c r="AA71" i="15"/>
  <c r="AA72" i="15"/>
  <c r="AA92" i="15"/>
  <c r="AA73" i="15"/>
  <c r="AA67" i="15"/>
  <c r="AA93" i="15"/>
  <c r="AA61" i="15"/>
  <c r="AA112" i="15"/>
  <c r="AA68" i="15"/>
  <c r="AA253" i="15"/>
  <c r="AA169" i="15"/>
  <c r="AA62" i="15"/>
  <c r="AA207" i="15"/>
  <c r="AA406" i="15"/>
  <c r="AA133" i="15"/>
  <c r="AA51" i="15"/>
  <c r="AA63" i="15"/>
  <c r="AA64" i="15"/>
  <c r="AA74" i="15"/>
  <c r="AA208" i="15"/>
  <c r="AA52" i="15"/>
  <c r="AA53" i="15"/>
  <c r="AA80" i="15"/>
  <c r="AA271" i="15"/>
  <c r="AA47" i="15"/>
  <c r="AA40" i="15"/>
  <c r="AA54" i="15"/>
  <c r="AA55" i="15"/>
  <c r="AA56" i="15"/>
  <c r="AA378" i="15"/>
  <c r="AA41" i="15"/>
  <c r="AA48" i="15"/>
  <c r="AA81" i="15"/>
  <c r="AA42" i="15"/>
  <c r="AA43" i="15"/>
  <c r="AA57" i="15"/>
  <c r="AA44" i="15"/>
  <c r="AA307" i="15"/>
  <c r="AA36" i="15"/>
  <c r="AA37" i="15"/>
  <c r="AA38" i="15"/>
  <c r="AA45" i="15"/>
  <c r="AA30" i="15"/>
  <c r="AA25" i="15"/>
  <c r="AA26" i="15"/>
  <c r="AA27" i="15"/>
  <c r="AA94" i="15"/>
  <c r="AA28" i="15"/>
  <c r="AA31" i="15"/>
  <c r="AA32" i="15"/>
  <c r="AA33" i="15"/>
  <c r="AA18" i="15"/>
  <c r="AA15" i="15"/>
  <c r="AA39" i="15"/>
  <c r="AA13" i="15"/>
  <c r="AA16" i="15"/>
  <c r="AA14" i="15"/>
  <c r="AA17" i="15"/>
  <c r="AA125" i="15"/>
  <c r="AA144" i="15"/>
  <c r="AA49" i="15"/>
  <c r="AA58" i="15"/>
  <c r="AA19" i="15"/>
  <c r="AA12" i="15"/>
  <c r="AA29" i="15"/>
  <c r="AA46" i="15"/>
  <c r="AA20" i="15"/>
  <c r="AA50" i="15"/>
  <c r="AA8" i="15"/>
  <c r="AA9" i="15"/>
  <c r="AA5" i="15"/>
  <c r="AA6" i="15"/>
  <c r="AA75" i="15"/>
  <c r="AA7" i="15"/>
  <c r="AA34" i="15"/>
  <c r="AA59" i="15"/>
  <c r="AA4" i="15"/>
  <c r="AA21" i="15"/>
  <c r="AA35" i="15"/>
  <c r="AA60" i="15"/>
  <c r="AA22" i="15"/>
  <c r="AA229" i="15"/>
  <c r="AA23" i="15"/>
  <c r="AA1827" i="15"/>
  <c r="AA76" i="15"/>
  <c r="AA145" i="15"/>
  <c r="AA113" i="15"/>
  <c r="AA10" i="15"/>
  <c r="AA24" i="15"/>
  <c r="AA264" i="15"/>
  <c r="AA11" i="15"/>
  <c r="AA159" i="15"/>
  <c r="AA6318" i="15"/>
  <c r="AA6312" i="15"/>
  <c r="AA6300" i="15"/>
  <c r="AA6164" i="15"/>
  <c r="AA6148" i="15"/>
  <c r="AA6337" i="15"/>
  <c r="F31" i="8" a="1"/>
  <c r="F31" i="8" s="1"/>
  <c r="F29" i="10" a="1"/>
  <c r="F29" i="10" s="1"/>
  <c r="C16" i="1"/>
  <c r="F16" i="1" s="1" a="1"/>
  <c r="F16" i="1" s="1"/>
  <c r="F17" i="8" a="1"/>
  <c r="F17" i="8" s="1"/>
  <c r="F25" i="8" a="1"/>
  <c r="F25" i="8" s="1"/>
  <c r="F26" i="8" a="1"/>
  <c r="F26" i="8" s="1"/>
  <c r="F28" i="8" a="1"/>
  <c r="F28" i="8" s="1"/>
  <c r="F35" i="8" a="1"/>
  <c r="F35" i="8" s="1"/>
  <c r="F38" i="8" a="1"/>
  <c r="F38" i="8" s="1"/>
  <c r="F17" i="3" a="1"/>
  <c r="F17" i="3" s="1"/>
  <c r="F23" i="3" a="1"/>
  <c r="F23" i="3" s="1"/>
  <c r="F26" i="3" a="1"/>
  <c r="F26" i="3" s="1"/>
  <c r="F33" i="3" a="1"/>
  <c r="F33" i="3" s="1"/>
  <c r="F36" i="3" a="1"/>
  <c r="F36" i="3" s="1"/>
  <c r="F17" i="2" a="1"/>
  <c r="F17" i="2" s="1"/>
  <c r="F25" i="2" a="1"/>
  <c r="F25" i="2" s="1"/>
  <c r="F32" i="2" a="1"/>
  <c r="F32" i="2" s="1"/>
  <c r="F35" i="2" a="1"/>
  <c r="F35" i="2" s="1"/>
  <c r="F17" i="7" a="1"/>
  <c r="F17" i="7" s="1"/>
  <c r="F25" i="7" a="1"/>
  <c r="F25" i="7" s="1"/>
  <c r="F32" i="7" a="1"/>
  <c r="F32" i="7" s="1"/>
  <c r="F35" i="7" a="1"/>
  <c r="F35" i="7" s="1"/>
  <c r="F17" i="5" a="1"/>
  <c r="F17" i="5" s="1"/>
  <c r="F23" i="5" a="1"/>
  <c r="F23" i="5" s="1"/>
  <c r="F27" i="5" a="1"/>
  <c r="F27" i="5" s="1"/>
  <c r="F34" i="5" a="1"/>
  <c r="F34" i="5" s="1"/>
  <c r="F37" i="5" a="1"/>
  <c r="F37" i="5" s="1"/>
  <c r="F17" i="4" a="1"/>
  <c r="F17" i="4" s="1"/>
  <c r="F25" i="4" a="1"/>
  <c r="F25" i="4" s="1"/>
  <c r="F32" i="4" a="1"/>
  <c r="F32" i="4" s="1"/>
  <c r="F35" i="4" a="1"/>
  <c r="F35" i="4" s="1"/>
  <c r="F17" i="10" a="1"/>
  <c r="F17" i="10" s="1"/>
  <c r="F24" i="10" a="1"/>
  <c r="F24" i="10" s="1"/>
  <c r="F26" i="10" a="1"/>
  <c r="F26" i="10" s="1"/>
  <c r="F33" i="10" a="1"/>
  <c r="F33" i="10" s="1"/>
  <c r="F36" i="10" a="1"/>
  <c r="F36" i="10" s="1"/>
  <c r="F17" i="9" a="1"/>
  <c r="F17" i="9" s="1"/>
  <c r="F25" i="9" a="1"/>
  <c r="F25" i="9" s="1"/>
  <c r="F32" i="9" a="1"/>
  <c r="F32" i="9" s="1"/>
  <c r="F35" i="9" a="1"/>
  <c r="F35" i="9" s="1"/>
  <c r="F17" i="1" a="1"/>
  <c r="F17" i="1" s="1"/>
  <c r="F23" i="1" a="1"/>
  <c r="F23" i="1" s="1"/>
  <c r="F26" i="1" a="1"/>
  <c r="F26" i="1" s="1"/>
  <c r="F33" i="1" a="1"/>
  <c r="F33" i="1" s="1"/>
  <c r="F36" i="1" a="1"/>
  <c r="F36" i="1" s="1"/>
  <c r="D27" i="8"/>
  <c r="D28" i="8"/>
  <c r="D29" i="8"/>
  <c r="D30" i="8"/>
  <c r="D31" i="8"/>
  <c r="D32" i="8"/>
  <c r="D33" i="8"/>
  <c r="D34" i="8"/>
  <c r="D35" i="8"/>
  <c r="D36" i="8"/>
  <c r="D37" i="8"/>
  <c r="D38" i="8"/>
  <c r="D26" i="8"/>
  <c r="D25" i="8"/>
  <c r="D24" i="8"/>
  <c r="D25" i="3"/>
  <c r="D26" i="3"/>
  <c r="D27" i="3"/>
  <c r="D28" i="3"/>
  <c r="D29" i="3"/>
  <c r="D30" i="3"/>
  <c r="D31" i="3"/>
  <c r="D32" i="3"/>
  <c r="D33" i="3"/>
  <c r="D34" i="3"/>
  <c r="D35" i="3"/>
  <c r="D36" i="3"/>
  <c r="D24" i="2"/>
  <c r="D25" i="2"/>
  <c r="D26" i="2"/>
  <c r="D27" i="2"/>
  <c r="D28" i="2"/>
  <c r="D29" i="2"/>
  <c r="D30" i="2"/>
  <c r="D31" i="2"/>
  <c r="D32" i="2"/>
  <c r="D33" i="2"/>
  <c r="D34" i="2"/>
  <c r="D35" i="2"/>
  <c r="D24" i="7"/>
  <c r="D25" i="7"/>
  <c r="D26" i="7"/>
  <c r="D27" i="7"/>
  <c r="D28" i="7"/>
  <c r="D29" i="7"/>
  <c r="D30" i="7"/>
  <c r="D31" i="7"/>
  <c r="D32" i="7"/>
  <c r="D33" i="7"/>
  <c r="D34" i="7"/>
  <c r="D35" i="7"/>
  <c r="D26" i="5"/>
  <c r="D27" i="5"/>
  <c r="D28" i="5"/>
  <c r="D29" i="5"/>
  <c r="D30" i="5"/>
  <c r="D31" i="5"/>
  <c r="D32" i="5"/>
  <c r="D33" i="5"/>
  <c r="D34" i="5"/>
  <c r="D35" i="5"/>
  <c r="D36" i="5"/>
  <c r="D37" i="5"/>
  <c r="D24" i="5"/>
  <c r="D24" i="4"/>
  <c r="D25" i="4"/>
  <c r="D26" i="4"/>
  <c r="D27" i="4"/>
  <c r="D28" i="4"/>
  <c r="D29" i="4"/>
  <c r="D30" i="4"/>
  <c r="D31" i="4"/>
  <c r="D32" i="4"/>
  <c r="D33" i="4"/>
  <c r="D34" i="4"/>
  <c r="D35" i="4"/>
  <c r="D25" i="10"/>
  <c r="D26" i="10"/>
  <c r="D27" i="10"/>
  <c r="D28" i="10"/>
  <c r="D29" i="10"/>
  <c r="D30" i="10"/>
  <c r="D31" i="10"/>
  <c r="D32" i="10"/>
  <c r="D33" i="10"/>
  <c r="D34" i="10"/>
  <c r="D35" i="10"/>
  <c r="D36" i="10"/>
  <c r="D24" i="9"/>
  <c r="D25" i="9"/>
  <c r="D26" i="9"/>
  <c r="D27" i="9"/>
  <c r="D28" i="9"/>
  <c r="D29" i="9"/>
  <c r="D30" i="9"/>
  <c r="D31" i="9"/>
  <c r="D32" i="9"/>
  <c r="D33" i="9"/>
  <c r="D34" i="9"/>
  <c r="D35" i="9"/>
  <c r="D36" i="1"/>
  <c r="D35" i="1"/>
  <c r="D34" i="1"/>
  <c r="D33" i="1"/>
  <c r="D32" i="1"/>
  <c r="D31" i="1"/>
  <c r="D30" i="1"/>
  <c r="D29" i="1"/>
  <c r="D28" i="1"/>
  <c r="D27" i="1"/>
  <c r="D26" i="1"/>
  <c r="D25" i="1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10" i="8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10" i="3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10" i="2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10" i="7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5" i="5"/>
  <c r="D10" i="5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10" i="4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10" i="10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10" i="9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C36" i="16" l="1"/>
  <c r="F36" i="16" s="1" a="1"/>
  <c r="F36" i="16" s="1"/>
  <c r="C33" i="4"/>
  <c r="F33" i="4" s="1" a="1"/>
  <c r="F33" i="4" s="1"/>
  <c r="C34" i="10"/>
  <c r="F34" i="10" s="1" a="1"/>
  <c r="F34" i="10" s="1"/>
  <c r="C35" i="5"/>
  <c r="F35" i="5" s="1" a="1"/>
  <c r="F35" i="5" s="1"/>
  <c r="C33" i="7"/>
  <c r="F33" i="7" s="1" a="1"/>
  <c r="F33" i="7" s="1"/>
  <c r="C33" i="2"/>
  <c r="F33" i="2" s="1" a="1"/>
  <c r="F33" i="2" s="1"/>
  <c r="C34" i="7"/>
  <c r="F34" i="7" s="1" a="1"/>
  <c r="F34" i="7" s="1"/>
  <c r="C34" i="2"/>
  <c r="F34" i="2" s="1" a="1"/>
  <c r="F34" i="2" s="1"/>
  <c r="C35" i="3"/>
  <c r="F35" i="3" s="1" a="1"/>
  <c r="F35" i="3" s="1"/>
  <c r="C37" i="16"/>
  <c r="F37" i="16" s="1" a="1"/>
  <c r="F37" i="16" s="1"/>
  <c r="C35" i="10"/>
  <c r="F35" i="10" s="1" a="1"/>
  <c r="F35" i="10" s="1"/>
  <c r="C34" i="4"/>
  <c r="F34" i="4" s="1" a="1"/>
  <c r="F34" i="4" s="1"/>
  <c r="C24" i="5"/>
  <c r="F24" i="5" s="1" a="1"/>
  <c r="F24" i="5" s="1"/>
  <c r="F25" i="1" a="1"/>
  <c r="F25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99E03B9-87E5-4B62-B25E-EB077F9570F2}" name="Connection311156223111" type="1" refreshedVersion="8" savePassword="1" background="1" saveData="1">
    <dbPr connection="DSN=Onward;Description=Onward;UID=GaryGuo;PWD=Knight20250701;APP=Microsoft Office;WSID=KMIS-JGUO1;DATABASE=WH_ONWARD_pmsppadb;" command="WITH effective AS (_x000d__x000a_SELECT [PolicyNumber]_x000d__x000a_, [Vehicle Identification Number (VIN)]_x000d__x000a_      ,CASE WHEN [Coverage Name] IN ('UMPDV', 'CDW') THEN 'UMPD/CDW' ELSE [Coverage Name] END AS [Coverage Name]_x000d__x000a__x0009_  ,CONVERT(DATE, CASE WHEN [Coverage Effective Date] &lt; [Transaction Effective Date] THEN CONVERT(DATE, [Coverage Effective Date]) _x000d__x000a__x0009__x0009__x0009_WHEN [Coverage Effective Date] = [Transaction Effective Date] THEN CONVERT(DATE, [Transaction Effective Date])_x000d__x000a__x0009__x0009__x0009_END) AS [Coverage Effective Date]_x000d__x000a__x000d__x000a_FROM [WH_ONWARD_pmsppadb].[dbo].[policy_report] p_x000d__x000a__x000d__x000a_WHERE p.[Stat Seq #] IN (SELECT MIN(CONVERT(INT, [Stat Seq #])) FROM [WH_ONWARD_pmsppadb].[dbo].[policy_report] WHERE [Coverage Name] != 'Fees' AND [Transaction Type] NOT IN ('Cancel', 'Recalc Cancel')_x000d__x000a_GROUP BY PolicyNumber, [Vehicle Identification Number (VIN)], CASE WHEN [Coverage Name] IN ('UMPDV', 'CDW') THEN 'UMPD/CDW' ELSE [Coverage Name] END)_x000d__x000a_),_x000d__x000a__x000d__x000a_expiration AS (_x000d__x000a_SELECT [PolicyNumber]_x000d__x000a_, [Vehicle Identification Number (VIN)]_x000d__x000a_      ,CASE WHEN [Coverage Name] IN ('UMPDV', 'CDW') THEN 'UMPD/CDW' ELSE [Coverage Name] END AS [Coverage Name]_x000d__x000a_      ,[Limit of Coverage 1]_x000d__x000a__x0009_  ,[Limit of Coverage 2]_x000d__x000a__x0009_  ,[Limit of Coverage 3]_x000d__x000a__x0009_  ,[Deductible]_x000d__x000a__x0009_  ,[Policy Effective Date]_x000d__x000a_      ,[Policy Expiration Date]_x000d__x000a_      ,[Coverage Effective Date]_x000d__x000a_      ,[Coverage Expiration Date]_x000d__x000a_      ,[Transaction Effective Date]_x000d__x000a_      ,[Accounting Date]_x000d__x000a_      ,[Written Premium]_x000d__x000a_      ,[Transaction Type]_x000d__x000a__x0009_  ,[Location Address]_x000d__x000a__x0009_  ,[Location City]_x000d__x000a__x0009_  ,[Location State]_x000d__x000a__x0009_  ,[Location Zip Code]_x000d__x000a__x0009_  ,[Policy Named Insured (First)]_x000d__x000a__x0009_  ,[Policy Named Insured (Last)]_x000d__x000a__x0009_  ,[Mailing Street Address]_x000d__x000a__x0009_  ,[Mailing City]_x000d__x000a__x0009_  ,[Mailing State]_x000d__x000a__x0009_  ,[Mailing Zip Code]_x000d__x000a__x0009_  ,CASE WHEN [Coverage Expiration Date] &lt; [Transaction Effective Date] THEN CONVERT(DATE, [Policy Expiration Date])_x000d__x000a__x0009__x0009__x0009_WHEN [Coverage Expiration Date] = [Transaction Effective Date] AND [Written Premium] &gt;= 0 THEN CONVERT(DATE, [Policy Expiration Date])_x000d__x000a__x0009__x0009__x0009_WHEN [Coverage Expiration Date] = [Transaction Effective Date] AND [Written Premium] &lt; 0 THEN CONVERT(DATE, [Transaction Effective Date])_x000d__x000a__x0009__x0009__x0009_WHEN [Coverage Expiration Date] &gt; [Transaction Effective Date] THEN CONVERT(DATE, [Policy Expiration Date]) END AS [Coverage Canc/Exp Date]_x000d__x000a__x0009_  ,CASE WHEN [Transaction Type] IN ('Cancel', 'Recalc Cancel', 'OOSE Rollback of -Reinstatement', 'OOSE Rollback of -Recalc Reinstatement') THEN _x000d__x000a__x0009_   CONVERT(DATE, [Transaction Effective Date]) ELSE CONVERT(DATE, [Policy Expiration Date]) END AS [Policy Canc/Exp Date]_x000d__x000a_FROM [WH_ONWARD_pmsppadb].[dbo].[policy_report] p_x000d__x000a_WHERE p.[Stat Seq #] IN (SELECT MAX([Stat Seq #]) FROM [WH_ONWARD_pmsppadb].[dbo].[policy_report] WHERE [Coverage Name] != 'Fees' _x000d__x000a_GROUP BY PolicyNumber, [Vehicle Identification Number (VIN)], CASE WHEN [Coverage Name] IN ('UMPDV', 'CDW') THEN 'UMPD/CDW' ELSE [Coverage Name] END)_x000d__x000a_)_x000d__x000a__x000d__x000a_SELECT [IsPolicyDriver], [IsPolicyVehicle]_x000d__x000a_, [InsuredName]_x000d__x000a_, CONCAT(cp.FirstName, ' ', cp.LastName) AS [Driver Name]_x000d__x000a_,[LossDate]_x000d__x000a_      ,c.[PolicyNumber]_x000d__x000a__x0009_  ,expiration.[Policy Effective Date]_x000d__x000a__x0009_  ,[Policy Expiration Date]_x000d__x000a__x0009_  ,[Number]_x000d__x000a__x0009_  ,[LocationDescription]_x000d__x000a__x0009_  ,[LossTime]_x000d__x000a__x0009_  ,[Make]_x000d__x000a__x0009_  ,v.[Model]_x000d__x000a__x0009_  ,[Year]_x000d__x000a__x0009_  ,v.[VIN]_x000d__x000a_      ,CASE WHEN [Uber] = 1 THEN 'Yes' WHEN [Uber] = 0 THEN 'No' WHEN [Uber] = 3 THEN 'Unknown' END AS [Business Activity]_x000d__x000a__x0009_  ,MAX(CASE WHEN expiration.[Coverage Name] = 'BI' THEN expiration.[Policy Named Insured (last)] END) AS [Insured]_x000d__x000a__x0009_  ,MAX(CASE WHEN expiration.[Coverage Name] = 'BI' THEN expiration.[Mailing Street Address] END) AS [Mailing Street Address]_x000d__x000a__x0009_  ,MAX(CASE WHEN expiration.[Coverage Name] = 'BI' THEN expiration.[Mailing City] END) AS [Mailing City]_x000d__x000a__x0009_  ,MAX(CASE WHEN expiration.[Coverage Name] = 'BI' THEN expiration.[Mailing State] END) AS [Mailing State]_x000d__x000a__x0009_  ,MAX(CASE WHEN expiration.[Coverage Name] = 'BI' THEN expiration.[Mailing Zip Code] END) AS [Mailing Zip Code]_x000d__x000a__x0009_  ,[AdjusterMemberName]_x000d__x000a__x0009_  ,MAX(CASE WHEN expiration.[Coverage Name] = 'BI' THEN CONCAT(expiration.[Location Address], ', ', expiration.[Location City], ' ', expiration.[Location State], ' ', expiration.[Location Zip Code]) END) AS [Garaging Address]_x000d__x000a__x0009_  ,MAX(CASE WHEN expiration.[Policy Expiration Date] &gt; expiration.[Policy Canc/Exp Date] THEN expiration.[Policy Canc/Exp Date] END) AS [Cancellation Date]_x000d__x000a__x0009_  ,CASE WHEN MAX(CASE WHEN expiration.[Coverage Name] = 'BI' THEN expiration.[Location State] END) = 'CA' THEN_x000d__x000a__x0009_  CONCAT(CASE WHEN SUM(CASE WHEN expiration.[Coverage Name] = 'BI' AND [LossDate] BETWEEN effective.[Coverage Effective Date] AND expiration.[Coverage Canc/Exp Date] THEN 1 ELSE 0 END) &gt; 0 THEN_x000d__x000a__x0009_  CONCAT('bodily injury liability of $', MAX(CASE WHEN expiration.[Coverage Name] = 'BI' THEN expiration.[Limit of Coverage 1] END), ' per person/$'_x000d__x000a__x0009_  , MAX(CASE WHEN expiration.[Coverage Name] = 'BI' THEN expiration.[Limit of Coverage 2] END), ' per loss') ELSE '' END_x000d__x000a__x0009_  ,CASE WHEN SUM(CASE WHEN expiration.[Coverage Name] = 'PD' AND [LossDate] BETWEEN effective.[Coverage Effective Date] AND expiration.[Coverage Canc/Exp Date] THEN 1 ELSE 0 END) &gt; 0 THEN_x000d__x000a__x0009_  CONCAT(', property liability of $' , MAX(CASE WHEN expiration.[Coverage Name] = 'PD' THEN expiration.[Limit of Coverage 3] END), ' per loss') ELSE '' END_x000d__x000a__x0009_  ,CASE WHEN SUM(CASE WHEN expiration.[Coverage Name] = 'MEDPM' AND [LossDate] BETWEEN effective.[Coverage Effective Date] AND expiration.[Coverage Canc/Exp Date] THEN 1 ELSE 0 END) &gt; 0 THEN_x000d__x000a__x0009_  CONCAT(', medical payments of $', MAX(CASE WHEN expiration.[Coverage Name] = 'MEDPM' THEN expiration.[Limit of Coverage 3] END), ' per person') ELSE '' END_x000d__x000a__x0009_  ,CASE WHEN SUM(CASE WHEN expiration.[Coverage Name] = 'UMBI' AND [LossDate] BETWEEN effective.[Coverage Effective Date] AND expiration.[Coverage Canc/Exp Date] THEN 1 ELSE 0 END) &gt; 0 THEN_x000d__x000a__x0009_  CONCAT(', uninsured motorist bodily injury of $', MAX(CASE WHEN expiration.[Coverage Name] = 'UMBI' THEN expiration.[Limit of Coverage 1] END), ' per person/$'_x000d__x000a__x0009_  , MAX(CASE WHEN expiration.[Coverage Name] = 'UMBI' THEN expiration.[Limit of Coverage 2] END), ' per loss') ELSE '' END_x000d__x000a__x0009_  ,CASE WHEN SUM(CASE WHEN expiration.[Coverage Name] = 'UMPD/CDW' AND [LossDate] BETWEEN effective.[Coverage Effective Date] AND expiration.[Coverage Canc/Exp Date] THEN 1 ELSE 0 END) &gt; 0 THEN_x000d__x000a__x0009_  CONCAT(', uninsured motorist property damage of $', MAX(CASE WHEN expiration.[Coverage Name] = 'UMPD/CDW' THEN format(CONVERT(INT,expiration.[Limit of Coverage 3]), '#,##0') END), ' or CDW') ELSE '' END_x000d__x000a__x0009_  ,CASE WHEN SUM(CASE WHEN expiration.[Coverage Name] = 'COLL' AND [LossDate] BETWEEN effective.[Coverage Effective Date] AND expiration.[Coverage Canc/Exp Date] THEN 1 ELSE 0 END) &gt; 0 THEN_x000d__x000a__x0009_  CONCAT(', collision and comprehensive coverage with $', MAX(CASE WHEN expiration.[Coverage Name] = 'COLL' THEN format(CONVERT(INT,expiration.[Deductible]), '#,##0') END), ' deductible each') ELSE '' END_x000d__x000a__x0009_  ,CASE WHEN SUM(CASE WHEN expiration.[Coverage Name] = 'RREIM' AND [LossDate] BETWEEN effective.[Coverage Effective Date] AND expiration.[Coverage Canc/Exp Date] THEN 1 ELSE 0 END) &gt; 0 THEN_x000d__x000a__x0009_  CONCAT(', rental reimbursement of $', MAX(CASE WHEN expiration.[Coverage Name] = 'RREIM' THEN expiration.[Limit of Coverage 3] END), ' per-day for 30 days ') ELSE '' END_x000d__x000a__x0009_  ,CASE WHEN SUM(CASE WHEN expiration.[Coverage Name] = 'GLASS' AND [LossDate] BETWEEN effective.[Coverage Effective Date] AND expiration.[Coverage Canc/Exp Date] THEN 1 ELSE 0 END) &gt; 0 THEN ', glass deductible waiver ' ELSE '' END_x000d__x000a__x0009_  ,CASE WHEN SUM(CASE WHEN expiration.[Coverage Name] = 'SPEQ' AND [LossDate] BETWEEN effective.[Coverage Effective Date] AND expiration.[Coverage Canc/Exp Date] THEN 1 ELSE 0 END) &gt; 0 THEN_x000d__x000a__x0009_  CONCAT(', special equipment of $', MAX(CASE WHEN expiration.[Coverage Name] = 'SPEQ' THEN expiration.[Limit of Coverage 3] END), '') ELSE '' END)_x000d__x000a__x0009_  WHEN MAX(CASE WHEN expiration.[Coverage Name] = 'BI' THEN expiration.[Location State] END) = 'TX' THEN_x000d__x000a__x0009_  CONCAT(CASE WHEN SUM(CASE WHEN expiration.[Coverage Name] = 'BI' AND [LossDate] BETWEEN effective.[Coverage Effective Date] AND expiration.[Coverage Canc/Exp Date] THEN 1 ELSE 0 END) &gt; 0 THEN_x000d__x000a__x0009_  CONCAT('bodily injury liability of $', MAX(CASE WHEN expiration.[Coverage Name] = 'BI' THEN expiration.[Limit of Coverage 1] END), ' per person/$'_x000d__x000a__x0009_  , MAX(CASE WHEN expiration.[Coverage Name] = 'BI' THEN expiration.[Limit of Coverage 2] END), ' per loss') ELSE '' END_x000d__x000a__x0009_  ,CASE WHEN SUM(CASE WHEN expiration.[Coverage Name] = 'PD' AND [LossDate] BETWEEN effective.[Coverage Effective Date] AND expiration.[Coverage Canc/Exp Date] THEN 1 ELSE 0 END) &gt; 0 THEN_x000d__x000a__x0009_  CONCAT(', property liability of $', MAX(CASE WHEN expiration.[Coverage Name] = 'PD' THEN expiration.[Limit of Coverage 3] END), ' per loss') ELSE '' END_x000d__x000a__x0009_  ,CASE WHEN SUM(CASE WHEN expiration.[Coverage Name] = 'PIP' AND [LossDate] BETWEEN effective.[Coverage Effective Date] AND expiration.[Coverage Canc/Exp Date] THEN 1 ELSE 0 END) &gt; 0 THEN ', personal injury protection of $2,500 per person' ELSE '' END_x000d__x000a__x0009_  --CONCAT(MAX(CASE WHEN expiration.[Coverage Name] = 'PIP' THEN expiration.[Limit of Coverage 3] END), ' per person') ELSE '' END_x000d__x000a__x0009_  ,CASE WHEN SUM(CASE WHEN expiration.[Coverage Name] = 'MEDPM' AND [LossDate] BETWEEN effective.[Coverage Effective Date] AND expiration.[Coverage Canc/Exp Date] THEN 1 ELSE 0 END) &gt; 0 THEN_x000d__x000a__x0009_  CONCAT(', medical payments of $', MAX(CASE WHEN expiration.[Coverage Name] = 'MEDPM' THEN expiration.[Limit of Coverage 3] END), ' per person') ELSE '' END_x000d__x000a__x0009_  ,CASE WHEN SUM(CASE WHEN expiration.[Coverage Name] = 'UMBI' AND [LossDate] BETWEEN effective.[Coverage Effective Date] AND expiration.[Coverage Canc/Exp Date] THEN 1 ELSE 0 END) &gt; 0 THEN_x000d__x000a__x0009_  CONCAT(', uninsured/underinsured bodily injury of $', MAX(CASE WHEN expiration.[Coverage Name] = 'UMBI' THEN expiration.[Limit of Coverage 1] END), ' per person/$'_x000d__x000a__x0009_  , MAX(CASE WHEN expiration.[Coverage Name] = 'UMBI' THEN expiration.[Limit of Coverage 2] END), ' per loss') ELSE '' END_x000d__x000a__x0009_  ,CASE WHEN SUM(CASE WHEN expiration.[Coverage Name] = 'UMPD/CDW' AND [LossDate] BETWEEN effective.[Coverage Effective Date] AND expiration.[Coverage Canc/Exp Date] THEN 1 ELSE 0 END) &gt; 0 THEN_x000d__x000a__x0009_  ', uninsured/underinsured property damage of $25,000' END_x000d__x000a__x0009_  --CONCAT(', uninsured/underinsured property damage of $', MAX(CASE WHEN expiration.[Coverage Name] = 'UMPD/CDW' THEN format(CONVERT(INT,expiration.[Limit of Coverage 3]), '#,##0') END), ' or CDW') ELSE '' END_x000d__x000a__x0009_  ,CASE WHEN SUM(CASE WHEN expiration.[Coverage Name] = 'COLL' AND [LossDate] BETWEEN effective.[Coverage Effective Date] AND expiration.[Coverage Canc/Exp Date] THEN 1 ELSE 0 END) &gt; 0 THEN_x000d__x000a__x0009_  CONCAT(', collision and comprehensive coverage with $', MAX(CASE WHEN expiration.[Coverage Name] = 'COLL' THEN format(CONVERT(INT,expiration.[Deductible]), '#,##0') END), ' deductible each') ELSE '' END_x000d__x000a__x0009_  ,CASE WHEN SUM(CASE WHEN expiration.[Coverage Name] = 'RREIM' AND [LossDate] BETWEEN effective.[Coverage Effective Date] AND expiration.[Coverage Canc/Exp Date] THEN 1 ELSE 0 END) &gt; 0 THEN _x000d__x000a__x0009_  CONCAT(', rental reimbursement of $', MAX(CASE WHEN expiration.[Coverage Name] = 'RREIM' THEN expiration.[Limit of Coverage 1] END), ' /day - '_x000d__x000a__x0009_  , MAX(CASE WHEN expiration.[Coverage Name] = 'RREIM' THEN expiration.[Limit of Coverage 2] END), ' days') ELSE '' END_x000d__x000a__x0009_  ,CASE WHEN SUM(CASE WHEN expiration.[Coverage Name] = 'GLASS' AND [LossDate] BETWEEN effective.[Coverage Effective Date] AND expiration.[Coverage Canc/Exp Date] THEN 1 ELSE 0 END) &gt; 0 THEN ', glass deductible waiver ' ELSE '' END_x000d__x000a__x0009_  ,CASE WHEN SUM(CASE WHEN expiration.[Coverage Name] = 'SPEQ' AND [LossDate] BETWEEN effective.[Coverage Effective Date] AND expiration.[Coverage Canc/Exp Date] THEN 1 ELSE 0 END) &gt; 0 THEN_x000d__x000a__x0009_  CONCAT(', special equipment of $', MAX(CASE WHEN expiration.[Coverage Name] = 'SPEQ' THEN expiration.[Limit of Coverage 3] END), '') ELSE '' END)_x000d__x000a__x0009_  END AS [Policy Coverages]_x000d__x000a__x000d__x000a_  FROM [WH_ONWARD_claimsystem].[dbo].[Claims] c_x000d__x000a__x000d__x000a_  LEFT JOIN [WH_ONWARD_claimsystem].[dbo].[ClaimPersons] cp _x000d__x000a_  ON c.ID = cp.ClaimID_x000d__x000a__x000d__x000a_  LEFT JOIN [WH_ONWARD_claimsystem].[dbo].[ClaimVehicles] v_x000d__x000a_  on c.ID = v.ClaimID OR v.ID = cp.VehicleID_x000d__x000a__x000d__x000a_  LEFT JOIN [WH_ONWARD_claimsystem].[dbo].[ClaimAdjusterHistory] h _x000d__x000a_  on c.ID = h.ClaimID AND h.ID IN (SELECT MAX(ID) FROM [WH_ONWARD_claimsystem].[dbo].[ClaimAdjusterHistory] GROUP BY [ClaimID])_x000d__x000a__x000d__x000a_  LEFT JOIN [WH_ONWARD_claimsystem].[dbo].[Address] a _x000d__x000a_  ON cp.AddressID = a.ID_x000d__x000a_  _x000d__x000a_  LEFT JOIN expiration ON c.PolicyNumber = expiration.PolicyNumber AND v.VIN = expiration.[Vehicle Identification Number (VIN)]_x000d__x000a__x000d__x000a_  LEFT JOIN effective ON expiration.PolicyNumber = effective.PolicyNumber AND expiration.[Vehicle Identification Number (VIN)] = effective.[Vehicle Identification Number (VIN)] AND expiration.[Coverage Name] = effective.[Coverage Name]_x000d__x000a__x000d__x000a_  WHERE Number IS NOT NULL AND (cp.Type = v.Type OR cp.Type IS NULL) AND (cp.VehicleID = v.ID OR cp.VehicleID IS NULL) --AND (v.Type = 2 OR LEN(VIN) &lt; 17 OR (v.Type = 1 and [VIN] = [Vehicle Identification Number (VIN)]))_x000d__x000a_  AND (cp.[IncidentRole] = 1 AND cp.Type = 1)_x000d__x000a__x000d__x000a_  GROUP BY [IsPolicyDriver], [IsPolicyVehicle]_x000d__x000a_,[InsuredName]_x000d__x000a_,CONCAT(cp.FirstName, ' ', cp.LastName)_x000d__x000a_,[LossDate]_x000d__x000a_      ,c.[PolicyNumber]_x000d__x000a__x0009_  ,expiration.[Policy Effective Date]_x000d__x000a__x0009_  ,[Policy Expiration Date]_x000d__x000a__x0009_  ,[Number]_x000d__x000a__x0009_  ,[LocationDescription]_x000d__x000a__x0009_  ,[LossTime]_x000d__x000a__x0009_  ,[Make]_x000d__x000a__x0009_  ,v.[Model]_x000d__x000a__x0009_  ,[Year]_x000d__x000a__x0009_  ,v.[VIN]_x000d__x000a_      ,CASE WHEN [Uber] = 1 THEN 'Yes' WHEN [Uber] = 0 THEN 'No' WHEN [Uber] = 3 THEN 'Unknown' END_x000d__x000a__x0009_  ,[AdjusterMemberName]_x000d__x000a_  ORDER BY [Number]"/>
    <parameters count="2">
      <parameter name="Parameter1" parameterType="cell" refreshOnChange="1" cell="'K:\Kmis_Public\ONWARD\Gary\[Overall Performance Agency - Fastrak.xlsm]User Guide'!$B$16"/>
      <parameter name="Parameter2" parameterType="cell" refreshOnChange="1" cell="'K:\Kmis_Public\ONWARD\Gary\[Overall Performance Agency - Fastrak.xlsm]User Guide'!$B$19"/>
    </parameters>
  </connection>
  <connection id="2" xr16:uid="{CC7B542E-F1C0-4AC0-918D-A7340BF5460F}" keepAlive="1" name="Query - _DENIAL" description="Connection to the '_DENIAL' query in the workbook." type="5" refreshedVersion="8" background="1" saveData="1">
    <dbPr connection="Provider=Microsoft.Mashup.OleDb.1;Data Source=$Workbook$;Location=_DENIAL;Extended Properties=&quot;&quot;" command="SELECT * FROM [_DENIA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<sst xmlns="http://schemas.openxmlformats.org/spreadsheetml/2006/main" count="113611" uniqueCount="47279">
  <si>
    <t>INPUT FIELDS</t>
  </si>
  <si>
    <t>CLAIM NUMBER</t>
  </si>
  <si>
    <t>NAME FIELD</t>
  </si>
  <si>
    <t>FORM VALUE</t>
  </si>
  <si>
    <t>VARIABLE NAMES</t>
  </si>
  <si>
    <t>VARIABLE TYPE</t>
  </si>
  <si>
    <t>VARIABLE VALUES</t>
  </si>
  <si>
    <t>01_DOCUMENT</t>
  </si>
  <si>
    <t>02_DOCUMENT</t>
  </si>
  <si>
    <t>03_DOCUMENT</t>
  </si>
  <si>
    <t>Insured Name</t>
  </si>
  <si>
    <t>Your Driver</t>
  </si>
  <si>
    <t>Date of Loss</t>
  </si>
  <si>
    <t>Vehicle Make</t>
  </si>
  <si>
    <t>Vehicle Model</t>
  </si>
  <si>
    <t>Vehicle Year</t>
  </si>
  <si>
    <t>VIN</t>
  </si>
  <si>
    <t>Time of Loss</t>
  </si>
  <si>
    <t>Incident City</t>
  </si>
  <si>
    <t>Effective Date</t>
  </si>
  <si>
    <t>Expiration Date</t>
  </si>
  <si>
    <t>Business Activity</t>
  </si>
  <si>
    <t>Policy Number</t>
  </si>
  <si>
    <t>Policy Coverages</t>
  </si>
  <si>
    <t>Claim Number</t>
  </si>
  <si>
    <t>Ford</t>
  </si>
  <si>
    <t>String</t>
  </si>
  <si>
    <t>Date</t>
  </si>
  <si>
    <t>Time</t>
  </si>
  <si>
    <t>Number</t>
  </si>
  <si>
    <t>Signed Driver Exclusion Date</t>
  </si>
  <si>
    <t>Insured Last Name</t>
  </si>
  <si>
    <t>Driver Name</t>
  </si>
  <si>
    <t>Incident State</t>
  </si>
  <si>
    <t>Insured Street Address</t>
  </si>
  <si>
    <t>Insured City</t>
  </si>
  <si>
    <t>Insured State</t>
  </si>
  <si>
    <t>Insured Zip Code</t>
  </si>
  <si>
    <t>Date of Letter</t>
  </si>
  <si>
    <t>Adjuster Name</t>
  </si>
  <si>
    <t>Adjuster Title</t>
  </si>
  <si>
    <t>Adjuster Phone</t>
  </si>
  <si>
    <t>Adjuster Email</t>
  </si>
  <si>
    <t>Adjuster Company</t>
  </si>
  <si>
    <t>Actual Garaging Address</t>
  </si>
  <si>
    <t>Policy Garaging Address</t>
  </si>
  <si>
    <t>Date of Cancellation</t>
  </si>
  <si>
    <t>Time of Cancellation</t>
  </si>
  <si>
    <t>Cancellation Notice Date</t>
  </si>
  <si>
    <t>CAN23004021-03</t>
  </si>
  <si>
    <t>ON-25-002047</t>
  </si>
  <si>
    <t>California</t>
  </si>
  <si>
    <t>1FTER4FH2LLA25226</t>
  </si>
  <si>
    <t>CA</t>
  </si>
  <si>
    <t>Julia Rubalcava</t>
  </si>
  <si>
    <t>IsPolicyVehicle</t>
  </si>
  <si>
    <t>IsPolicyDriver</t>
  </si>
  <si>
    <t>InsuredName</t>
  </si>
  <si>
    <t>LossDate</t>
  </si>
  <si>
    <t>PolicyNumber</t>
  </si>
  <si>
    <t>Policy Effective Date</t>
  </si>
  <si>
    <t>Policy Expiration Date</t>
  </si>
  <si>
    <t>LocationDescription</t>
  </si>
  <si>
    <t>LossTime</t>
  </si>
  <si>
    <t>Make</t>
  </si>
  <si>
    <t>Model</t>
  </si>
  <si>
    <t>Year</t>
  </si>
  <si>
    <t>Insured</t>
  </si>
  <si>
    <t>Mailing Street Address</t>
  </si>
  <si>
    <t>Mailing City</t>
  </si>
  <si>
    <t>Mailing State</t>
  </si>
  <si>
    <t>Mailing Zip Code</t>
  </si>
  <si>
    <t>AdjusterMemberName</t>
  </si>
  <si>
    <t>Garaging Address</t>
  </si>
  <si>
    <t>Cancellation Date</t>
  </si>
  <si>
    <t>PAMELA WILLIAMS</t>
  </si>
  <si>
    <t>CAN22000004-00</t>
  </si>
  <si>
    <t>ON-22-000002</t>
  </si>
  <si>
    <t>Horizon Gas Station
31267 Valley Center Road
Valley Center, CA 92082</t>
  </si>
  <si>
    <t>F-150</t>
  </si>
  <si>
    <t>1FTEX1CM1BFA36513</t>
  </si>
  <si>
    <t>No</t>
  </si>
  <si>
    <t>WILLIAMS</t>
  </si>
  <si>
    <t>PO BOX 517</t>
  </si>
  <si>
    <t>PAUMA VALLEY</t>
  </si>
  <si>
    <t>Alexandra Arteaga</t>
  </si>
  <si>
    <t>2006 TOMANVA RD, PAUMA VALLEY CA 92061</t>
  </si>
  <si>
    <t>JAROLD CARTER</t>
  </si>
  <si>
    <t>CAN22000010-00</t>
  </si>
  <si>
    <t>ON-22-000003</t>
  </si>
  <si>
    <t>Anderson St. , Henderson CA</t>
  </si>
  <si>
    <t>Mercedes Benz</t>
  </si>
  <si>
    <t>C300</t>
  </si>
  <si>
    <t>WDDGF54X68F067377</t>
  </si>
  <si>
    <t>CARTER</t>
  </si>
  <si>
    <t>27930 JOHN F KENNEDY DR UNIT A</t>
  </si>
  <si>
    <t>MORENO VALLEY</t>
  </si>
  <si>
    <t>Judy Brambila</t>
  </si>
  <si>
    <t>27930 JOHN F KENNEDY DR UNIT A, MORENO VALLEY CA 92555</t>
  </si>
  <si>
    <t>ALEXIS LECHEUN POLLAD</t>
  </si>
  <si>
    <t>CAN22000212-00</t>
  </si>
  <si>
    <t>ON-22-000005</t>
  </si>
  <si>
    <t>2101 Sandy Ln Las Vegas NV 89115</t>
  </si>
  <si>
    <t>Toyota</t>
  </si>
  <si>
    <t>CAMRY</t>
  </si>
  <si>
    <t>4T1BE46K57U186613</t>
  </si>
  <si>
    <t>Unknown</t>
  </si>
  <si>
    <t>LECHEUN POLLAD</t>
  </si>
  <si>
    <t>27569 VIRIDIAN ST UNIT 1</t>
  </si>
  <si>
    <t>MURRIETA</t>
  </si>
  <si>
    <t>27569 VIRIDIAN ST UNIT 1, MURRIETA CA 92562</t>
  </si>
  <si>
    <t>LESLIE PEREZ</t>
  </si>
  <si>
    <t>Robert Padilla</t>
  </si>
  <si>
    <t>CAN22000261-00</t>
  </si>
  <si>
    <t>ON-22-000006</t>
  </si>
  <si>
    <t>State St &amp; N Ramona Blvd HEMET, CA</t>
  </si>
  <si>
    <t>Volkswagen</t>
  </si>
  <si>
    <t>JETTA</t>
  </si>
  <si>
    <t>3VW2K7AJ6FM413112</t>
  </si>
  <si>
    <t/>
  </si>
  <si>
    <t>PEREZ</t>
  </si>
  <si>
    <t>42143 MAYBERRY AVE</t>
  </si>
  <si>
    <t>HEMET</t>
  </si>
  <si>
    <t>42143 MAYBERRY AVE, HEMET CA 92544</t>
  </si>
  <si>
    <t>RICARDO RINCONGARCIA</t>
  </si>
  <si>
    <t>CAN22000044-00</t>
  </si>
  <si>
    <t>ON-22-000007</t>
  </si>
  <si>
    <t>20 N Brookhurst St Anaheim CA 92801</t>
  </si>
  <si>
    <t>Honda</t>
  </si>
  <si>
    <t>CIVIC</t>
  </si>
  <si>
    <t>2HGFC2F52JH609301</t>
  </si>
  <si>
    <t>RINCONGARCIA</t>
  </si>
  <si>
    <t xml:space="preserve">2519 W BRITAIN WAY  </t>
  </si>
  <si>
    <t>ANAHEIM</t>
  </si>
  <si>
    <t>1336 LINCOLN AVE, RICHMOND CA 94801</t>
  </si>
  <si>
    <t>JAKERION THURMAN</t>
  </si>
  <si>
    <t>CAN22000223-00</t>
  </si>
  <si>
    <t>ON-22-000008</t>
  </si>
  <si>
    <t>Stevens Creek Blvd San Jose CA 95128</t>
  </si>
  <si>
    <t>Chevrolet</t>
  </si>
  <si>
    <t>IMPALA</t>
  </si>
  <si>
    <t>2G1WD58C989143968</t>
  </si>
  <si>
    <t>THURMAN</t>
  </si>
  <si>
    <t>3676 WATERBURY CT APT 4</t>
  </si>
  <si>
    <t>SAN JOSE</t>
  </si>
  <si>
    <t>3676 WATERBURY CT APT 4, SAN JOSE CA 95117</t>
  </si>
  <si>
    <t>KEYLEAND DAVIS</t>
  </si>
  <si>
    <t>CAN22000240-00</t>
  </si>
  <si>
    <t>ON-22-000010</t>
  </si>
  <si>
    <t>PIDGON ST MORENO VALLEY CA</t>
  </si>
  <si>
    <t>Dodge</t>
  </si>
  <si>
    <t>CHALLENGER</t>
  </si>
  <si>
    <t>2C3CDZAG4FH770440</t>
  </si>
  <si>
    <t>DAVIS</t>
  </si>
  <si>
    <t>10334 TRIBUTARY DR</t>
  </si>
  <si>
    <t>10334 TRIBUTARY DR, MORENO VALLEY CA 92557</t>
  </si>
  <si>
    <t>ANGELA GONZALEZ</t>
  </si>
  <si>
    <t>CAN22000041-00</t>
  </si>
  <si>
    <t>ON-22-000011</t>
  </si>
  <si>
    <t>CA-41 N Fresno CA 93720</t>
  </si>
  <si>
    <t>SIENNA</t>
  </si>
  <si>
    <t>5TDKK3DCXBS165580</t>
  </si>
  <si>
    <t>GONZALEZ</t>
  </si>
  <si>
    <t>PO BOX 6313</t>
  </si>
  <si>
    <t>FRESNO</t>
  </si>
  <si>
    <t>133 W KAVILAND AVE, FRESNO CA 93703</t>
  </si>
  <si>
    <t>MANELY SANTANA</t>
  </si>
  <si>
    <t>CAN22000299-00</t>
  </si>
  <si>
    <t>ON-22-000013</t>
  </si>
  <si>
    <t>Venice Blvd. &amp; S Norton Ave, Los Angeles CA 90019</t>
  </si>
  <si>
    <t>ACCORD</t>
  </si>
  <si>
    <t>1HGCV1F34KA135132</t>
  </si>
  <si>
    <t>SANTANA</t>
  </si>
  <si>
    <t>1634 ARAPAHOE ST # 3/8A</t>
  </si>
  <si>
    <t>LOS ANGELES</t>
  </si>
  <si>
    <t xml:space="preserve">Jonathan Nguyen </t>
  </si>
  <si>
    <t>1634 ARAPAHOE ST # 3/8A, LOS ANGELES CA 90006</t>
  </si>
  <si>
    <t>JESSICA ESPINOSA</t>
  </si>
  <si>
    <t>CAN22000007-01</t>
  </si>
  <si>
    <t>ON-22-000014</t>
  </si>
  <si>
    <t>CA-57 S Orange CA 92868</t>
  </si>
  <si>
    <t>GMC</t>
  </si>
  <si>
    <t>SIERRA</t>
  </si>
  <si>
    <t>1GTN1TEH2EZ138726</t>
  </si>
  <si>
    <t>ESPINOSA</t>
  </si>
  <si>
    <t>2004 W JAN WAY</t>
  </si>
  <si>
    <t>SANTA ANA</t>
  </si>
  <si>
    <t>, SANTA ANA CA 92704</t>
  </si>
  <si>
    <t>MIKE MENDOZA</t>
  </si>
  <si>
    <t>CAN22000270-00</t>
  </si>
  <si>
    <t>ON-22-000015</t>
  </si>
  <si>
    <t>23200 Eucalyptus Ave Moreno Valley CA 92553</t>
  </si>
  <si>
    <t>1HGCP2F60CA055516</t>
  </si>
  <si>
    <t>MENDOZA</t>
  </si>
  <si>
    <t>12034 CLARK ST APT 201</t>
  </si>
  <si>
    <t xml:space="preserve">Ryan Bui </t>
  </si>
  <si>
    <t>12034 CLARK ST APT 201, MORENO VALLEY CA 92557</t>
  </si>
  <si>
    <t>EDUARDO SANCHEZ</t>
  </si>
  <si>
    <t>CAN22000225-00</t>
  </si>
  <si>
    <t>ON-22-000016</t>
  </si>
  <si>
    <t>Willow &amp; Santa Fe SE Long Beach CA 90810</t>
  </si>
  <si>
    <t>BMW</t>
  </si>
  <si>
    <t>328</t>
  </si>
  <si>
    <t>WBA3A5G53FNS87058</t>
  </si>
  <si>
    <t>SANCHEZ</t>
  </si>
  <si>
    <t>25445 SUNNYMEAD BLVD APT 238</t>
  </si>
  <si>
    <t>25445 SUNNYMEAD BLVD APT 238, MORENO VALLEY CA 92553</t>
  </si>
  <si>
    <t>ALEXIS WRIGHT</t>
  </si>
  <si>
    <t>CAN22000011-00</t>
  </si>
  <si>
    <t>ON-22-000017</t>
  </si>
  <si>
    <t>I-680 S Sunol CA 94586</t>
  </si>
  <si>
    <t>2HGFC2F53GH565091</t>
  </si>
  <si>
    <t>WRIGHT</t>
  </si>
  <si>
    <t>1900 ASCOT PKWY</t>
  </si>
  <si>
    <t>VALLEJO</t>
  </si>
  <si>
    <t>1900 ASCOT PKWY, VALLEJO CA 94591</t>
  </si>
  <si>
    <t>ERICH GILLESPIE</t>
  </si>
  <si>
    <t>CAN22000215-00</t>
  </si>
  <si>
    <t>ON-22-000018</t>
  </si>
  <si>
    <t>124 W Ninth St Corona CA 92882</t>
  </si>
  <si>
    <t>X1</t>
  </si>
  <si>
    <t>WBAVM1C58FV316097</t>
  </si>
  <si>
    <t>GILLESPIE</t>
  </si>
  <si>
    <t>3241 S SEPULVEDA BLVD APT 101</t>
  </si>
  <si>
    <t>3241 S SEPULVEDA BLVD APT 101, LOS ANGELES CA 90034</t>
  </si>
  <si>
    <t>CARLOS MORALES BALART</t>
  </si>
  <si>
    <t>CAN22000360-00</t>
  </si>
  <si>
    <t>ON-22-000020</t>
  </si>
  <si>
    <t>4510 Cecilia St Cudahy CA 90201</t>
  </si>
  <si>
    <t>Infiniti</t>
  </si>
  <si>
    <t>G37</t>
  </si>
  <si>
    <t>JN1CV6AP6BM507321</t>
  </si>
  <si>
    <t>MORALES BALART</t>
  </si>
  <si>
    <t>4258 ELIZABETH ST</t>
  </si>
  <si>
    <t>CUDAHY</t>
  </si>
  <si>
    <t>4258 ELIZABETH ST, CUDAHY CA 90201</t>
  </si>
  <si>
    <t>ASHLIE WHITNER</t>
  </si>
  <si>
    <t>CAN22000219-00</t>
  </si>
  <si>
    <t>ON-22-000021</t>
  </si>
  <si>
    <t>29857 Antelope Rd Suite 100 Menifee CA</t>
  </si>
  <si>
    <t>2G1125S30F9264622</t>
  </si>
  <si>
    <t>WHITNER</t>
  </si>
  <si>
    <t>29803 BOATHOUSE CV</t>
  </si>
  <si>
    <t>MENIFEE</t>
  </si>
  <si>
    <t>29803 BOATHOUSE CV, MENIFEE CA 92585</t>
  </si>
  <si>
    <t>LOREN MADISON</t>
  </si>
  <si>
    <t>CAN22000303-00</t>
  </si>
  <si>
    <t>ON-22-000023</t>
  </si>
  <si>
    <t>Hill St Los Angeles CA</t>
  </si>
  <si>
    <t>CAMARO</t>
  </si>
  <si>
    <t>1G1FD1RX3K0159529</t>
  </si>
  <si>
    <t>MADISON</t>
  </si>
  <si>
    <t>808 E LA PALMA DR APT 4</t>
  </si>
  <si>
    <t>INGLEWOOD</t>
  </si>
  <si>
    <t>808 E LA PALMA DR APT 4, INGLEWOOD CA 90301</t>
  </si>
  <si>
    <t>QAIS MOSED AHMED SAMIN</t>
  </si>
  <si>
    <t>sabrina gallegos</t>
  </si>
  <si>
    <t>CAN22000222-00</t>
  </si>
  <si>
    <t>ON-22-000024</t>
  </si>
  <si>
    <t>road 204 lindsay ca</t>
  </si>
  <si>
    <t>4T1F31AK4NU594272</t>
  </si>
  <si>
    <t>SAMIN</t>
  </si>
  <si>
    <t>13968 AVENUE 416</t>
  </si>
  <si>
    <t>OROSI</t>
  </si>
  <si>
    <t>Sean Bonnevie</t>
  </si>
  <si>
    <t>13968 AVENUE 416, OROSI CA 93647</t>
  </si>
  <si>
    <t>JANIE WILLIS</t>
  </si>
  <si>
    <t>CAN22000388-00</t>
  </si>
  <si>
    <t>ON-22-000025</t>
  </si>
  <si>
    <t>2052 Ridge Rd Mokelumne Hill CA 95248</t>
  </si>
  <si>
    <t>Jeep</t>
  </si>
  <si>
    <t>GRAND CHER</t>
  </si>
  <si>
    <t>1C4RJFAG9JC294078</t>
  </si>
  <si>
    <t>WILLIS</t>
  </si>
  <si>
    <t>PO BOX 542</t>
  </si>
  <si>
    <t>RAIL RD FLAT</t>
  </si>
  <si>
    <t>1061 GORLEY LN, RAIL RD FLAT CA 95248</t>
  </si>
  <si>
    <t>EVELYN DOYLE</t>
  </si>
  <si>
    <t>CAN22000065-00</t>
  </si>
  <si>
    <t>ON-22-000026</t>
  </si>
  <si>
    <t>ocean and cherry long beach</t>
  </si>
  <si>
    <t>Kia</t>
  </si>
  <si>
    <t>OPTIMA</t>
  </si>
  <si>
    <t>5XXGN4A76DG113409</t>
  </si>
  <si>
    <t>DOYLE</t>
  </si>
  <si>
    <t>807 BELMONT AVE</t>
  </si>
  <si>
    <t>LONG BEACH</t>
  </si>
  <si>
    <t>807 BELMONT AVE, LONG BEACH CA 90804</t>
  </si>
  <si>
    <t>ANTONIO PAZ GONZALEZ</t>
  </si>
  <si>
    <t>CAN22000063-00</t>
  </si>
  <si>
    <t>ON-22-000029</t>
  </si>
  <si>
    <t>1 World Way Los Ángeles CA 90045</t>
  </si>
  <si>
    <t>Lexus</t>
  </si>
  <si>
    <t>HS 250H</t>
  </si>
  <si>
    <t>JTHBB1BA4A2032890</t>
  </si>
  <si>
    <t>PAZ GONZALEZ</t>
  </si>
  <si>
    <t>560 E 64TH ST APT 17</t>
  </si>
  <si>
    <t>560 E 64TH ST APT 17, LONG BEACH CA 90805</t>
  </si>
  <si>
    <t>ON-22-000030</t>
  </si>
  <si>
    <t>29857 Antelope Rd Menifee CA 92584</t>
  </si>
  <si>
    <t>DIEGO CASTILLO</t>
  </si>
  <si>
    <t>CAN22000263-00</t>
  </si>
  <si>
    <t>ON-22-000031</t>
  </si>
  <si>
    <t>1360 w Blane st Riverside, CA 92507, USA</t>
  </si>
  <si>
    <t>COROLLA</t>
  </si>
  <si>
    <t>JTDEPRAE8LJ035089</t>
  </si>
  <si>
    <t>CASTILLO</t>
  </si>
  <si>
    <t>955 VIA ZAPATA APT 41</t>
  </si>
  <si>
    <t>RIVERSIDE</t>
  </si>
  <si>
    <t>955 VIA ZAPATA APT 41, RIVERSIDE CA 92507</t>
  </si>
  <si>
    <t>ANDREW ESTRADA</t>
  </si>
  <si>
    <t>CAN22000232-00</t>
  </si>
  <si>
    <t>ON-22-000032</t>
  </si>
  <si>
    <t>Taylor StSacramento, CA 95838</t>
  </si>
  <si>
    <t>Nissan</t>
  </si>
  <si>
    <t>SENTRA</t>
  </si>
  <si>
    <t>3N1AB8DV8NY300517</t>
  </si>
  <si>
    <t>ESTRADA</t>
  </si>
  <si>
    <t>3572 BANBURY DR APT 88</t>
  </si>
  <si>
    <t>3572 BANBURY DR APT 88, RIVERSIDE CA 92505</t>
  </si>
  <si>
    <t>BRIGIDO CISNEROS</t>
  </si>
  <si>
    <t>CAN22000192-00</t>
  </si>
  <si>
    <t>ON-23-000001</t>
  </si>
  <si>
    <t xml:space="preserve">Sentri and Vermont ave los angeles ca </t>
  </si>
  <si>
    <t>2HGFE2F53NH509790</t>
  </si>
  <si>
    <t>CISNEROS</t>
  </si>
  <si>
    <t>10438 SAN ANSELMO AVE</t>
  </si>
  <si>
    <t>SOUTH GATE</t>
  </si>
  <si>
    <t>10438 SAN ANSELMO AVE, SOUTH GATE CA 90280</t>
  </si>
  <si>
    <t>YIFAN WANG</t>
  </si>
  <si>
    <t>CAN22000257-00</t>
  </si>
  <si>
    <t>ON-23-000002</t>
  </si>
  <si>
    <t xml:space="preserve">101 N Freeway Salinas CA
</t>
  </si>
  <si>
    <t>Mini</t>
  </si>
  <si>
    <t>COOPER</t>
  </si>
  <si>
    <t>WMWXU3C53F2B56218</t>
  </si>
  <si>
    <t>WANG</t>
  </si>
  <si>
    <t>1345 N KINGSLEY DR APT 414</t>
  </si>
  <si>
    <t>Kyle Medina</t>
  </si>
  <si>
    <t>1345 N KINGSLEY DR APT 414, LOS ANGELES CA 90027</t>
  </si>
  <si>
    <t>KELLY RODRIGUEZ</t>
  </si>
  <si>
    <t>CAN22000167-00</t>
  </si>
  <si>
    <t>ON-23-000003</t>
  </si>
  <si>
    <t xml:space="preserve">210 west highway </t>
  </si>
  <si>
    <t>19XFC2F84KE206667</t>
  </si>
  <si>
    <t>RODRIGUEZ</t>
  </si>
  <si>
    <t>13112 APRIL DR</t>
  </si>
  <si>
    <t>13112 APRIL DR, RIVERSIDE CA 92503</t>
  </si>
  <si>
    <t>LIZELLE-BETH FLOYD</t>
  </si>
  <si>
    <t>CAN22000335-00</t>
  </si>
  <si>
    <t>ON-23-000004</t>
  </si>
  <si>
    <t xml:space="preserve">60 freeway in grove ave </t>
  </si>
  <si>
    <t>GLA250</t>
  </si>
  <si>
    <t>WDCTG4GB0FJ085944</t>
  </si>
  <si>
    <t>FLOYD</t>
  </si>
  <si>
    <t>2967 S GREENWOOD AVE</t>
  </si>
  <si>
    <t>ONTARIO</t>
  </si>
  <si>
    <t>2967 S GREENWOOD AVE, ONTARIO CA 91761</t>
  </si>
  <si>
    <t>GABRIELA VARGAS ROMERO</t>
  </si>
  <si>
    <t>LAURA VARGAS ROMERO</t>
  </si>
  <si>
    <t>CAN22000177-00</t>
  </si>
  <si>
    <t>ON-23-000005</t>
  </si>
  <si>
    <t>I210 E Freeway</t>
  </si>
  <si>
    <t>3N1AB7AP8HY301509</t>
  </si>
  <si>
    <t>VARGAS ROMERO</t>
  </si>
  <si>
    <t>9200 MONTE VISTA AVE APT 66</t>
  </si>
  <si>
    <t>MONTCLAIR</t>
  </si>
  <si>
    <t>David Hernandez</t>
  </si>
  <si>
    <t>460 FERRARA CT APT 301, POMONA CA 91766</t>
  </si>
  <si>
    <t>MARTIN COVARRUBIAS DIAZ</t>
  </si>
  <si>
    <t>CAN22000068-01</t>
  </si>
  <si>
    <t>ON-23-000006</t>
  </si>
  <si>
    <t xml:space="preserve">freeway 91 Anaheim </t>
  </si>
  <si>
    <t>MUSTANG</t>
  </si>
  <si>
    <t>1FA6P8CFXK5125183</t>
  </si>
  <si>
    <t>COVARRUBIAS DIAZ</t>
  </si>
  <si>
    <t>1408 N SPURGON ST APT B</t>
  </si>
  <si>
    <t>1408 n sPurgon st Apt B, SANTA ANA CA 92701</t>
  </si>
  <si>
    <t>JONATHAN MOSQUEDA</t>
  </si>
  <si>
    <t>CAN22000392-00</t>
  </si>
  <si>
    <t>ON-23-000007</t>
  </si>
  <si>
    <t>archibald st and riverside los angeles ca</t>
  </si>
  <si>
    <t>2T1BURHE6HC804466</t>
  </si>
  <si>
    <t>MOSQUEDA</t>
  </si>
  <si>
    <t>4039 MAXSON RD APT 7</t>
  </si>
  <si>
    <t>EL MONTE</t>
  </si>
  <si>
    <t>4039 MAXSON RD APT 7, EL MONTE CA 91732</t>
  </si>
  <si>
    <t>ON-23-000008</t>
  </si>
  <si>
    <t>10334 TRIBUTARY DR MORENO VALLEY, CA 92557</t>
  </si>
  <si>
    <t>BECKI RIGGS</t>
  </si>
  <si>
    <t>CAN22000397-00</t>
  </si>
  <si>
    <t>ON-23-000009</t>
  </si>
  <si>
    <t>Oakdale Rd &amp; Sylvan AveModesto, CA 95355</t>
  </si>
  <si>
    <t xml:space="preserve">Hyundai </t>
  </si>
  <si>
    <t>Accent</t>
  </si>
  <si>
    <t>ADAM BALFOUR</t>
  </si>
  <si>
    <t>ADRIAN BALFOUR</t>
  </si>
  <si>
    <t>CAN23000547-00</t>
  </si>
  <si>
    <t>ON-23-000010</t>
  </si>
  <si>
    <t>10th St E &amp; E Ave S Palmdale, CA 93550,</t>
  </si>
  <si>
    <t>440</t>
  </si>
  <si>
    <t>WBA4W7C59JAB87704</t>
  </si>
  <si>
    <t>BALFOUR</t>
  </si>
  <si>
    <t>3607 DESERT OAK DR</t>
  </si>
  <si>
    <t>PALMDALE</t>
  </si>
  <si>
    <t>3607 desert oak dr, PALMDALE CA 93550</t>
  </si>
  <si>
    <t>RUBEN ZARAGOSA</t>
  </si>
  <si>
    <t>CAN22000114-00</t>
  </si>
  <si>
    <t>ON-23-000011</t>
  </si>
  <si>
    <t>I-15 fallbrook CA</t>
  </si>
  <si>
    <t>JTDEPRAE7LJ059450</t>
  </si>
  <si>
    <t>ZARAGOSA</t>
  </si>
  <si>
    <t>33620 WILLOW HAVEN LN APT 101</t>
  </si>
  <si>
    <t>33620 WILLOW HAVEN LN APT 101, MURRIETA CA 92563</t>
  </si>
  <si>
    <t>DAVID HARRIS</t>
  </si>
  <si>
    <t>DEVONE FLETCHER</t>
  </si>
  <si>
    <t>CAN22000221-00</t>
  </si>
  <si>
    <t>ON-23-000012</t>
  </si>
  <si>
    <t>florance ave los angeles ca</t>
  </si>
  <si>
    <t>Acura</t>
  </si>
  <si>
    <t>MDX</t>
  </si>
  <si>
    <t>2HNYD18926H534390</t>
  </si>
  <si>
    <t>HARRIS</t>
  </si>
  <si>
    <t>2787 N G ST</t>
  </si>
  <si>
    <t>SAN BERNARDINO</t>
  </si>
  <si>
    <t>2787 N G ST , SAN BERNARDINO CA 92405</t>
  </si>
  <si>
    <t>JOHN FERNANDEZ</t>
  </si>
  <si>
    <t>CAN22000369-00</t>
  </si>
  <si>
    <t>ON-23-000013</t>
  </si>
  <si>
    <t>Perry city rd Folsom, CA</t>
  </si>
  <si>
    <t>Mazda</t>
  </si>
  <si>
    <t>MAZDA6</t>
  </si>
  <si>
    <t>1YVFP80C635M45391</t>
  </si>
  <si>
    <t>FERNANDEZ</t>
  </si>
  <si>
    <t>2661 ROLLING RANCH RD</t>
  </si>
  <si>
    <t>SHINGLE SPRINGS</t>
  </si>
  <si>
    <t>2661 ROLLING RANCH RD, SHINGLE SPRINGS CA 95682</t>
  </si>
  <si>
    <t>SEAR SAFI</t>
  </si>
  <si>
    <t>CAN22000364-00</t>
  </si>
  <si>
    <t>ON-23-000014</t>
  </si>
  <si>
    <t>I 101 northbound San Francisco CA</t>
  </si>
  <si>
    <t>Hyundai</t>
  </si>
  <si>
    <t>SANTA FE</t>
  </si>
  <si>
    <t>5NMS24AJ0PH502180</t>
  </si>
  <si>
    <t>SAFI</t>
  </si>
  <si>
    <t>644 EDGEWATER BLVD APT 108</t>
  </si>
  <si>
    <t>FOSTER CITY</t>
  </si>
  <si>
    <t>644 EDGEWATER BLVD APT 108, FOSTER CITY CA 94404</t>
  </si>
  <si>
    <t>AVAIS MORRIS</t>
  </si>
  <si>
    <t>CAN22000322-00</t>
  </si>
  <si>
    <t>ON-23-000016</t>
  </si>
  <si>
    <t>6450 Sunset Blvd Los Angeles, CA 90028,</t>
  </si>
  <si>
    <t>WRANGLER</t>
  </si>
  <si>
    <t>1C4BJWDG8JL807589</t>
  </si>
  <si>
    <t>MORRIS</t>
  </si>
  <si>
    <t>1600 VINE ST APT 1046</t>
  </si>
  <si>
    <t>1600 VINE ST APT 1046, LOS ANGELES CA 90028</t>
  </si>
  <si>
    <t>DOMINIC DIMAIO</t>
  </si>
  <si>
    <t>CAN22000328-00</t>
  </si>
  <si>
    <t>ON-23-000017</t>
  </si>
  <si>
    <t>9254 lake murray blvd unit C st 19119</t>
  </si>
  <si>
    <t>4T1BK1FK4DU533528</t>
  </si>
  <si>
    <t>DIMAIO</t>
  </si>
  <si>
    <t>12001 WOODSIDE AVE APT 21</t>
  </si>
  <si>
    <t>LAKESIDE</t>
  </si>
  <si>
    <t>12001 WOODSIDE AVE APT 21, LAKESIDE CA 92040</t>
  </si>
  <si>
    <t>JOSE VARGAS ALBERTO</t>
  </si>
  <si>
    <t>CAN22000101-01</t>
  </si>
  <si>
    <t>ON-23-000018</t>
  </si>
  <si>
    <t>Gerald Ave Crawford St DINUBA, CA. 93618</t>
  </si>
  <si>
    <t>SILVERADO</t>
  </si>
  <si>
    <t>1GCVKRECXHZ161986</t>
  </si>
  <si>
    <t>VARGAS ALBERTO</t>
  </si>
  <si>
    <t>1809 E GERALD AVE</t>
  </si>
  <si>
    <t>DINUBA</t>
  </si>
  <si>
    <t>1809 E GERALD AVE, DINUBA CA 93618</t>
  </si>
  <si>
    <t>RAYMOND BENCOMA</t>
  </si>
  <si>
    <t>CAN22000376-00</t>
  </si>
  <si>
    <t>ON-23-000019</t>
  </si>
  <si>
    <t>west olive st portobello ca</t>
  </si>
  <si>
    <t>FUSION</t>
  </si>
  <si>
    <t>3FA6P0PU0HR187773</t>
  </si>
  <si>
    <t>BENCOMA</t>
  </si>
  <si>
    <t>670 N. RESERVATION RD</t>
  </si>
  <si>
    <t>PORTERVILLE</t>
  </si>
  <si>
    <t>1012 N. RESERVATION RD, INYOKERN CA 93257</t>
  </si>
  <si>
    <t>RAMSES DELEON</t>
  </si>
  <si>
    <t>CAN23000563-00</t>
  </si>
  <si>
    <t>ON-23-000020</t>
  </si>
  <si>
    <t>Bay Bridge san francisco ca</t>
  </si>
  <si>
    <t>1HGCR2F53GA063147</t>
  </si>
  <si>
    <t>DELEON</t>
  </si>
  <si>
    <t>823 6TH AVE</t>
  </si>
  <si>
    <t>CROCKETT</t>
  </si>
  <si>
    <t>823 6TH AVE, CROCKETT CA 94525</t>
  </si>
  <si>
    <t>DOYLE HENDERSON</t>
  </si>
  <si>
    <t>CAN23000690-00</t>
  </si>
  <si>
    <t>ON-23-000021</t>
  </si>
  <si>
    <t>1120 albert st sacramento 95831</t>
  </si>
  <si>
    <t>IS 250</t>
  </si>
  <si>
    <t>JTHBK262275049588</t>
  </si>
  <si>
    <t>HENDERSON</t>
  </si>
  <si>
    <t>1120 ALDER TREE WAY APT 116</t>
  </si>
  <si>
    <t>SACRAMENTO</t>
  </si>
  <si>
    <t>1120 ALDER TREE WAY APT 116, SACRAMENTO CA 95831</t>
  </si>
  <si>
    <t>WILLIAM SANTEO</t>
  </si>
  <si>
    <t>CAN23000511-00</t>
  </si>
  <si>
    <t>ON-23-000022</t>
  </si>
  <si>
    <t>off ramp on I 91  Riverside CA</t>
  </si>
  <si>
    <t>4T1B11HK0KU717927</t>
  </si>
  <si>
    <t>SANTEO</t>
  </si>
  <si>
    <t>19540 NORWICH DR</t>
  </si>
  <si>
    <t>19540 NORWICH DR, RIVERSIDE CA 92508</t>
  </si>
  <si>
    <t>SARAH FRANCIUC</t>
  </si>
  <si>
    <t>CAN22000207-00</t>
  </si>
  <si>
    <t>ON-23-000023</t>
  </si>
  <si>
    <t>Antonio Prk Avenida de las banderas rancho santa margarita CA</t>
  </si>
  <si>
    <t>TUCSON</t>
  </si>
  <si>
    <t>KM8J33A22HU298466</t>
  </si>
  <si>
    <t>FRANCIUC</t>
  </si>
  <si>
    <t>1768 S NINTH ST</t>
  </si>
  <si>
    <t>1768 S NINTH ST, ANAHEIM CA 92802</t>
  </si>
  <si>
    <t>JAMES BLAKE</t>
  </si>
  <si>
    <t>CAN23000881-00</t>
  </si>
  <si>
    <t>ON-23-000024</t>
  </si>
  <si>
    <t>16320 orick ave victorville ca 92394</t>
  </si>
  <si>
    <t>FORTE</t>
  </si>
  <si>
    <t>KNAFU4A20C5494757</t>
  </si>
  <si>
    <t>BLAKE</t>
  </si>
  <si>
    <t>16320 ORICK AVE APT 1</t>
  </si>
  <si>
    <t>VICTORVILLE</t>
  </si>
  <si>
    <t>16320 ORICK AVE APT 1, VICTORVILLE CA 92394</t>
  </si>
  <si>
    <t>ROBERT MAES</t>
  </si>
  <si>
    <t>CAN22000467-00</t>
  </si>
  <si>
    <t>ON-23-000026</t>
  </si>
  <si>
    <t>marsh lane adn grouse run dr stockton</t>
  </si>
  <si>
    <t>Audi</t>
  </si>
  <si>
    <t>S5</t>
  </si>
  <si>
    <t>WAUVGAFR4FA006932</t>
  </si>
  <si>
    <t>MAES</t>
  </si>
  <si>
    <t>32 E FARGO ST</t>
  </si>
  <si>
    <t>STOCKTON</t>
  </si>
  <si>
    <t>32 E FARGO ST, STOCKTON CA 95204</t>
  </si>
  <si>
    <t>ARTURO SALVADOR MENDEZ</t>
  </si>
  <si>
    <t>JOVANA FLORES</t>
  </si>
  <si>
    <t>CAN23000920-00</t>
  </si>
  <si>
    <t>ON-23-000027</t>
  </si>
  <si>
    <t xml:space="preserve">7610 la orilla encenita ca </t>
  </si>
  <si>
    <t>4T1C11AK1MU603937</t>
  </si>
  <si>
    <t>SALVADOR MENDEZ</t>
  </si>
  <si>
    <t>1033 EVERGREEN DR</t>
  </si>
  <si>
    <t>ENCINITAS</t>
  </si>
  <si>
    <t>1033 EVERGREEN DR, ENCINITAS CA 92024</t>
  </si>
  <si>
    <t>DAKOTA STEVENS</t>
  </si>
  <si>
    <t>CAN23001048-00</t>
  </si>
  <si>
    <t>ON-23-000028</t>
  </si>
  <si>
    <t>Center st STOCKTON ca</t>
  </si>
  <si>
    <t>FOCUS</t>
  </si>
  <si>
    <t>1FADP3K21DL222649</t>
  </si>
  <si>
    <t>STEVENS</t>
  </si>
  <si>
    <t>346 N CALIFORNIA ST APT 2</t>
  </si>
  <si>
    <t>346 N CALIFORNIA ST APT 2, STOCKTON CA 95202</t>
  </si>
  <si>
    <t>CAN23001069-00</t>
  </si>
  <si>
    <t>ON-23-000031</t>
  </si>
  <si>
    <t>Off ramp of I 880 to Mission, hayward Ca</t>
  </si>
  <si>
    <t>JULIO ECHEVERRIA MILLAN</t>
  </si>
  <si>
    <t>CAN23001098-00</t>
  </si>
  <si>
    <t>ON-23-000033</t>
  </si>
  <si>
    <t>I110 S Pasadena, CA 91030</t>
  </si>
  <si>
    <t>1HGCR2F55GA078006</t>
  </si>
  <si>
    <t>ECHEVERRIA MILLAN</t>
  </si>
  <si>
    <t>2004 VIRGINIA ST</t>
  </si>
  <si>
    <t>BAKERSFIELD</t>
  </si>
  <si>
    <t>2004 VIRGINIA ST, BAKERSFIELD CA 93305</t>
  </si>
  <si>
    <t>1NXBU40E89Z130075</t>
  </si>
  <si>
    <t>MIGUEL VARGAS</t>
  </si>
  <si>
    <t>CAN23000734-00</t>
  </si>
  <si>
    <t>ON-23-000036</t>
  </si>
  <si>
    <t>Arlington Ave &amp; Adams St Riverside, CA 92504,</t>
  </si>
  <si>
    <t>SONATA</t>
  </si>
  <si>
    <t>5NPE34AF2FH016445</t>
  </si>
  <si>
    <t>VARGAS</t>
  </si>
  <si>
    <t>3731 1/2 POLK ST</t>
  </si>
  <si>
    <t>3731 1/2 POLK ST, RIVERSIDE CA 92505</t>
  </si>
  <si>
    <t>ERICK NAJERA</t>
  </si>
  <si>
    <t>CAN23001088-00</t>
  </si>
  <si>
    <t>ON-23-000037</t>
  </si>
  <si>
    <t>chaparral st rialto CA</t>
  </si>
  <si>
    <t>CHARGER</t>
  </si>
  <si>
    <t>2C3CDXBG1HH547522</t>
  </si>
  <si>
    <t>NAJERA</t>
  </si>
  <si>
    <t>8186 BUCKTHORN AVE</t>
  </si>
  <si>
    <t>HESPERIA</t>
  </si>
  <si>
    <t>8186 buckthorn ave , HESPERIA CA 92345</t>
  </si>
  <si>
    <t>WANG XUNBEI</t>
  </si>
  <si>
    <t>Francis Yao</t>
  </si>
  <si>
    <t>CAN23000548-00</t>
  </si>
  <si>
    <t>ON-23-000038</t>
  </si>
  <si>
    <t>HOLIDAY CIR STEVENSON RANCH, CA</t>
  </si>
  <si>
    <t>MAZDA3</t>
  </si>
  <si>
    <t>3MZBPABL5LM135667</t>
  </si>
  <si>
    <t>XUNBEI</t>
  </si>
  <si>
    <t>25707 HOLIDAY CIR APT D</t>
  </si>
  <si>
    <t>STEVENSON RANCH</t>
  </si>
  <si>
    <t>25707 HOLIDAY CIR APT D, STEVENSON RANCH CA 91381</t>
  </si>
  <si>
    <t>AARON MARTINEZ</t>
  </si>
  <si>
    <t>CAN23001234-00</t>
  </si>
  <si>
    <t>ON-23-000039</t>
  </si>
  <si>
    <t xml:space="preserve">Freeway exit in paramount </t>
  </si>
  <si>
    <t>2C3CDZFJ3LH165356</t>
  </si>
  <si>
    <t>MARTINEZ</t>
  </si>
  <si>
    <t>913 W ALFRED PL</t>
  </si>
  <si>
    <t>MONTEBELLO</t>
  </si>
  <si>
    <t>913 W ALFRED PL, MONTEBELLO CA 90640</t>
  </si>
  <si>
    <t>ON-23-000040</t>
  </si>
  <si>
    <t xml:space="preserve">frankling ave/ ivar ave los angeles ca </t>
  </si>
  <si>
    <t>TONJAY SAMPLE</t>
  </si>
  <si>
    <t>CAN23000842-00</t>
  </si>
  <si>
    <t>ON-23-000041</t>
  </si>
  <si>
    <t>Harbord N&amp;S/ I110 Intersection lancaster ca</t>
  </si>
  <si>
    <t>CRUZE</t>
  </si>
  <si>
    <t>3G1BE6SMXHS509362</t>
  </si>
  <si>
    <t>SAMPLE</t>
  </si>
  <si>
    <t>530 W JACKMAN ST APT 315</t>
  </si>
  <si>
    <t>LANCASTER</t>
  </si>
  <si>
    <t>530 W JACKMAN ST APT 315, LANCASTER CA 93534</t>
  </si>
  <si>
    <t>DAVID OCHOA</t>
  </si>
  <si>
    <t>CAN23001013-00</t>
  </si>
  <si>
    <t>ON-23-000042</t>
  </si>
  <si>
    <t xml:space="preserve">unknown </t>
  </si>
  <si>
    <t>DART</t>
  </si>
  <si>
    <t>1C3CDFBA2DD324354</t>
  </si>
  <si>
    <t>OCHOA</t>
  </si>
  <si>
    <t>910 S MARIPOSA AVE APT 7</t>
  </si>
  <si>
    <t>910 S MARIPOSA AVE APT 7, LOS ANGELES CA 90006</t>
  </si>
  <si>
    <t>STEVE ARTECHE</t>
  </si>
  <si>
    <t>CAN23000679-00</t>
  </si>
  <si>
    <t>ON-23-000043</t>
  </si>
  <si>
    <t>Freeway 13</t>
  </si>
  <si>
    <t>A5</t>
  </si>
  <si>
    <t>WAUDK78T39A032688</t>
  </si>
  <si>
    <t>ARTECHE</t>
  </si>
  <si>
    <t>2100 PACHECO ST APT 515</t>
  </si>
  <si>
    <t>CONCORD</t>
  </si>
  <si>
    <t>2100 PACHECO ST APT 515, CONCORD CA 94520</t>
  </si>
  <si>
    <t>PAUL JIMENEZ</t>
  </si>
  <si>
    <t>CAN23000766-00</t>
  </si>
  <si>
    <t>ON-23-000044</t>
  </si>
  <si>
    <t>atwater CA</t>
  </si>
  <si>
    <t>1ZVFT82HX55144603</t>
  </si>
  <si>
    <t>JIMENEZ</t>
  </si>
  <si>
    <t>900 SPARROW DR</t>
  </si>
  <si>
    <t>ATWATER</t>
  </si>
  <si>
    <t>900 SPARROW DR, ATWATER CA 95301</t>
  </si>
  <si>
    <t>SHERRY ODONNELL</t>
  </si>
  <si>
    <t>CAN23001004-00</t>
  </si>
  <si>
    <t>ON-23-000045</t>
  </si>
  <si>
    <t>429 north McDowell blvd 94594</t>
  </si>
  <si>
    <t>HHR</t>
  </si>
  <si>
    <t>3GNBABFW6BS532739</t>
  </si>
  <si>
    <t>ODONNELL</t>
  </si>
  <si>
    <t>10 W NAPA DR</t>
  </si>
  <si>
    <t>PETALUMA</t>
  </si>
  <si>
    <t>10 W NAPA DR, PETALUMA CA 94954</t>
  </si>
  <si>
    <t>BERINA YANETH GONZALEZ HERNANDEZ</t>
  </si>
  <si>
    <t>MARIA JULIA SANDOVAL</t>
  </si>
  <si>
    <t>CAN23001221-00</t>
  </si>
  <si>
    <t>ON-23-000047</t>
  </si>
  <si>
    <t xml:space="preserve">Melrose st/ Normandy ave los angeles ca </t>
  </si>
  <si>
    <t>5YFBURHE9FP183222</t>
  </si>
  <si>
    <t>GONZALEZ HERNANDEZ</t>
  </si>
  <si>
    <t>7930 ZELZAH AVE</t>
  </si>
  <si>
    <t>RESEDA</t>
  </si>
  <si>
    <t>7930 zelzah ave, RESEDA CA 91335</t>
  </si>
  <si>
    <t>LUCIA PENATE</t>
  </si>
  <si>
    <t>CAN23000583-00</t>
  </si>
  <si>
    <t>ON-23-000048</t>
  </si>
  <si>
    <t xml:space="preserve">vermont los angeles ca </t>
  </si>
  <si>
    <t>TRAVERSE</t>
  </si>
  <si>
    <t>1GNKRGKD3DJ259810</t>
  </si>
  <si>
    <t>PENATE</t>
  </si>
  <si>
    <t>11233 S BUDLONG AVE</t>
  </si>
  <si>
    <t>11233 S BUDLONG AVE, LOS ANGELES CA 90044</t>
  </si>
  <si>
    <t>JASON FERDIN</t>
  </si>
  <si>
    <t>CAN22000406-00</t>
  </si>
  <si>
    <t>ON-23-000050</t>
  </si>
  <si>
    <t>Paseo Padre Pkwy, Fremont, CA</t>
  </si>
  <si>
    <t>RAM</t>
  </si>
  <si>
    <t>1D3HB18T79S707395</t>
  </si>
  <si>
    <t>FERDIN</t>
  </si>
  <si>
    <t>280 FINCHWOOD DR</t>
  </si>
  <si>
    <t>LATHROP</t>
  </si>
  <si>
    <t>280 FINCHWOOD DR, LATHROP CA 95330</t>
  </si>
  <si>
    <t>JULIEN FRANQUEZ</t>
  </si>
  <si>
    <t>CAN23000717-00</t>
  </si>
  <si>
    <t>ON-23-000051</t>
  </si>
  <si>
    <t xml:space="preserve">Lone Tree WyBrentwood, CA, </t>
  </si>
  <si>
    <t>MALIBU</t>
  </si>
  <si>
    <t>1G11C5SL1FF326503</t>
  </si>
  <si>
    <t>FRANQUEZ</t>
  </si>
  <si>
    <t>15252 WALLACE</t>
  </si>
  <si>
    <t>CHINO HILLS</t>
  </si>
  <si>
    <t>15252 WALLACE, CHINO HILLS CA 91709</t>
  </si>
  <si>
    <t>CRAIG CORSO</t>
  </si>
  <si>
    <t>CAN23000473-00</t>
  </si>
  <si>
    <t>ON-23-000055</t>
  </si>
  <si>
    <t>Bear Valley Road and Pitache Ave</t>
  </si>
  <si>
    <t>3N1AB7AP0HY371120</t>
  </si>
  <si>
    <t>CORSO</t>
  </si>
  <si>
    <t>12471 CLEAR WATER COURT</t>
  </si>
  <si>
    <t>12471 CLEAR WATER COURT, VICTORVILLE CA 92392</t>
  </si>
  <si>
    <t>FRANCISCO RODRIGUEZ MICHACA</t>
  </si>
  <si>
    <t>CAN23001298-00</t>
  </si>
  <si>
    <t>ON-23-000056</t>
  </si>
  <si>
    <t xml:space="preserve">golden road </t>
  </si>
  <si>
    <t>KNAGM4A79E5507766</t>
  </si>
  <si>
    <t>RODRIGUEZ MICHACA</t>
  </si>
  <si>
    <t>27443 SOBOBA ST</t>
  </si>
  <si>
    <t>27443 SOBOBA ST, HEMET CA 92544</t>
  </si>
  <si>
    <t>ANTHONY EVANS III</t>
  </si>
  <si>
    <t>CAN23000891-00</t>
  </si>
  <si>
    <t>ON-23-000057</t>
  </si>
  <si>
    <t>evora rd conquer california 92520</t>
  </si>
  <si>
    <t>Q50</t>
  </si>
  <si>
    <t>JN1BV7AP7EM690220</t>
  </si>
  <si>
    <t>EVANS III</t>
  </si>
  <si>
    <t>2044 EUCALYPTUS WAY</t>
  </si>
  <si>
    <t>ANTIOCH</t>
  </si>
  <si>
    <t>2044 EUCALYPTUS WAY, ANTIOCH CA 94509</t>
  </si>
  <si>
    <t>JOSHUA NAVA</t>
  </si>
  <si>
    <t>Tania Benavidez- Ortez</t>
  </si>
  <si>
    <t>CAN23001009-00</t>
  </si>
  <si>
    <t>ON-23-000058</t>
  </si>
  <si>
    <t>not specified</t>
  </si>
  <si>
    <t>4T1BE32K26U663111</t>
  </si>
  <si>
    <t>NAVA</t>
  </si>
  <si>
    <t>13909 CHAGALL CT APT 61</t>
  </si>
  <si>
    <t>13909 chagall ct apt 61, MORENO VALLEY CA 92553</t>
  </si>
  <si>
    <t>SUZANNA VALDIVIA</t>
  </si>
  <si>
    <t>CAN23001280-00</t>
  </si>
  <si>
    <t>ON-23-000059</t>
  </si>
  <si>
    <t>Whittier Blvd &amp; S Lorena St Los Angeles, CA 90023,</t>
  </si>
  <si>
    <t>ECOSPORT</t>
  </si>
  <si>
    <t>MAJ3P1RE2JC168550</t>
  </si>
  <si>
    <t>VALDIVIA</t>
  </si>
  <si>
    <t>9547 STEPHENS ST</t>
  </si>
  <si>
    <t>PICO RIVERA</t>
  </si>
  <si>
    <t>9547 STEPHENS ST, PICO RIVERA CA 90660</t>
  </si>
  <si>
    <t>TOMMIE JOHNSON</t>
  </si>
  <si>
    <t>CAN22000156-01</t>
  </si>
  <si>
    <t>ON-23-000061</t>
  </si>
  <si>
    <t xml:space="preserve">3750 jasmin ave apt 112 </t>
  </si>
  <si>
    <t>5NPEB4AC1DH658712</t>
  </si>
  <si>
    <t>JOHNSON</t>
  </si>
  <si>
    <t>1793 MUIRFIELD LN</t>
  </si>
  <si>
    <t>BEAUMONT</t>
  </si>
  <si>
    <t>1793 MUIRFIELD LN  , BEAUMONT CA 92223</t>
  </si>
  <si>
    <t>ALEJANDRO GUTIERREZ</t>
  </si>
  <si>
    <t>CAN22000111-01</t>
  </si>
  <si>
    <t>ON-23-000062</t>
  </si>
  <si>
    <t>3553 MERCED AVE DENAIR, CA 95316</t>
  </si>
  <si>
    <t>3GTU2PEJ5HG107722</t>
  </si>
  <si>
    <t>GUTIERREZ</t>
  </si>
  <si>
    <t>3553 MERCED AVE</t>
  </si>
  <si>
    <t>DENAIR</t>
  </si>
  <si>
    <t>3553 Merced ave, DENAIR CA 95316</t>
  </si>
  <si>
    <t>FAVITON CRUZ GONZALEZ</t>
  </si>
  <si>
    <t>CAN23001206-00</t>
  </si>
  <si>
    <t>ON-23-000063</t>
  </si>
  <si>
    <t>110 N Freeway, Pasadena CA</t>
  </si>
  <si>
    <t>3N1AB7AP2JY241782</t>
  </si>
  <si>
    <t>CRUZ GONZALEZ</t>
  </si>
  <si>
    <t>1402 E FLORENCE AVE</t>
  </si>
  <si>
    <t>1402 E florence ave, LOS ANGELES CA 90001</t>
  </si>
  <si>
    <t>MAGDALENA REYES</t>
  </si>
  <si>
    <t>EDEN CALDERON JR</t>
  </si>
  <si>
    <t>CAN23000758-00</t>
  </si>
  <si>
    <t>ON-23-000065</t>
  </si>
  <si>
    <t>Lincon blvd/ Olympic blvd santa monica, ca</t>
  </si>
  <si>
    <t>YUKON</t>
  </si>
  <si>
    <t>1GKS2EEF3BR204582</t>
  </si>
  <si>
    <t>REYES</t>
  </si>
  <si>
    <t>22322 SEINE AVE</t>
  </si>
  <si>
    <t>HAWAIIAN GARDENS</t>
  </si>
  <si>
    <t>22322 SEINE AVE, HAWAIIAN GARDENS CA 90716</t>
  </si>
  <si>
    <t>MYAH METEAU</t>
  </si>
  <si>
    <t>CAN23000812-00</t>
  </si>
  <si>
    <t>ON-23-000066</t>
  </si>
  <si>
    <t>Flower st/ Washington st los angeles ca</t>
  </si>
  <si>
    <t>1G1ZC5ST3HF246822</t>
  </si>
  <si>
    <t>METEAU</t>
  </si>
  <si>
    <t>206 W 6TH ST APT 525</t>
  </si>
  <si>
    <t>206 W 6TH ST APT 525, LOS ANGELES CA 90014</t>
  </si>
  <si>
    <t>MIGUEL LEON</t>
  </si>
  <si>
    <t>CAN22000453-00</t>
  </si>
  <si>
    <t>ON-23-000067</t>
  </si>
  <si>
    <t xml:space="preserve">alameda st </t>
  </si>
  <si>
    <t>COLORADO</t>
  </si>
  <si>
    <t>1GCGTDENXM1153020</t>
  </si>
  <si>
    <t>LEON</t>
  </si>
  <si>
    <t>3603 1/2 ADAIR ST</t>
  </si>
  <si>
    <t>3603 1/2 ADAIR ST, LOS ANGELES CA 90011</t>
  </si>
  <si>
    <t>ROSALYN SPARKS</t>
  </si>
  <si>
    <t>CAN23000792-00</t>
  </si>
  <si>
    <t>ON-23-000068</t>
  </si>
  <si>
    <t xml:space="preserve">westridge and flowsen los angeles ca </t>
  </si>
  <si>
    <t>Chrysler</t>
  </si>
  <si>
    <t>300C</t>
  </si>
  <si>
    <t>2C3CCAEG7FH921253</t>
  </si>
  <si>
    <t>SPARKS</t>
  </si>
  <si>
    <t>304 RECOGNITION LN</t>
  </si>
  <si>
    <t>PERRIS</t>
  </si>
  <si>
    <t>304 recognition ln, PERRIS CA 92571</t>
  </si>
  <si>
    <t>DESTINY ROYBAL</t>
  </si>
  <si>
    <t>CAN23001254-00</t>
  </si>
  <si>
    <t>ON-23-000069</t>
  </si>
  <si>
    <t xml:space="preserve">woodman st/ victorie st Van Nuys ca </t>
  </si>
  <si>
    <t>CROSSTOUR</t>
  </si>
  <si>
    <t>5J6TF1H57CL003024</t>
  </si>
  <si>
    <t>ROYBAL</t>
  </si>
  <si>
    <t>14225 BURBANK BLVD APT 7</t>
  </si>
  <si>
    <t>VAN NUYS</t>
  </si>
  <si>
    <t>14225 burbank bl apt 7, VAN NUYS CA 91401</t>
  </si>
  <si>
    <t>TAREKA RILEY</t>
  </si>
  <si>
    <t>CAN23001590-00</t>
  </si>
  <si>
    <t>ON-23-000070</t>
  </si>
  <si>
    <t>40th St &amp; San Pablo Ave Oakland CA</t>
  </si>
  <si>
    <t>KNAFK4A6XE5253154</t>
  </si>
  <si>
    <t>RILEY</t>
  </si>
  <si>
    <t>550 18TH ST UNIT 315</t>
  </si>
  <si>
    <t>OAKLAND</t>
  </si>
  <si>
    <t>550 18TH ST UNIT 315, OAKLAND CA 94612</t>
  </si>
  <si>
    <t>MIRACLE KENT</t>
  </si>
  <si>
    <t>CAN23000883-00</t>
  </si>
  <si>
    <t>ON-23-000071</t>
  </si>
  <si>
    <t>Navajo Rd &amp; Bear Valley Rd Apple Valley, CA</t>
  </si>
  <si>
    <t>CR-V</t>
  </si>
  <si>
    <t>JHLRD68444C016490</t>
  </si>
  <si>
    <t>KENT</t>
  </si>
  <si>
    <t>13177 MOHAWK RD APT B</t>
  </si>
  <si>
    <t>APPLE VALLEY</t>
  </si>
  <si>
    <t>13177 MOHAWK RD APT B, APPLE VALLEY CA 92308</t>
  </si>
  <si>
    <t>ALEKSANDR NEUMIN</t>
  </si>
  <si>
    <t>CAN23001710-00</t>
  </si>
  <si>
    <t>ON-23-000072</t>
  </si>
  <si>
    <t>I-580 san Quentin CA</t>
  </si>
  <si>
    <t>JTDBCMFE1P3018056</t>
  </si>
  <si>
    <t>NEUMIN</t>
  </si>
  <si>
    <t>3400 RICHMOND PKWY #2324</t>
  </si>
  <si>
    <t>SAN PABLO</t>
  </si>
  <si>
    <t>Bandeth Doul</t>
  </si>
  <si>
    <t>3400 Richmond Pkwy #2324, SAN PABLO CA 94806</t>
  </si>
  <si>
    <t>MICHAEL LADD</t>
  </si>
  <si>
    <t>GISELE LADD</t>
  </si>
  <si>
    <t>CAN23000628-00</t>
  </si>
  <si>
    <t>ON-23-000073</t>
  </si>
  <si>
    <t xml:space="preserve">I210 Freeway San berdino CA </t>
  </si>
  <si>
    <t>3N1AB7AP8JL626132</t>
  </si>
  <si>
    <t>LADD</t>
  </si>
  <si>
    <t>3277 DUFFY ST</t>
  </si>
  <si>
    <t>3277 DUFFY ST, SAN BERNARDINO CA 92407</t>
  </si>
  <si>
    <t>LILIAN GALAS</t>
  </si>
  <si>
    <t>DAVID LUNA</t>
  </si>
  <si>
    <t>CAN23000715-00</t>
  </si>
  <si>
    <t>ON-23-000074</t>
  </si>
  <si>
    <t>2900 Pleasant St/ Park ave Riverside CA</t>
  </si>
  <si>
    <t>3N1AB8DV6NY287346</t>
  </si>
  <si>
    <t>GALAS</t>
  </si>
  <si>
    <t>23117 LAWLESS RD</t>
  </si>
  <si>
    <t>23117 LAWLESS RD, MORENO VALLEY CA 92557</t>
  </si>
  <si>
    <t>ANNA WHITTAKER</t>
  </si>
  <si>
    <t>CAN23001023-00</t>
  </si>
  <si>
    <t>ON-23-000075</t>
  </si>
  <si>
    <t>La Cienega Blvd &amp; Venice Blvd. Los Angeles, CA</t>
  </si>
  <si>
    <t>5YFBURHE4FP288234</t>
  </si>
  <si>
    <t>WHITTAKER</t>
  </si>
  <si>
    <t>2531 S BURNSIDE AVE APT 3</t>
  </si>
  <si>
    <t>2531 S BURNSIDE AVE APT 3, LOS ANGELES CA 90016</t>
  </si>
  <si>
    <t>GINGER LAWRENCE</t>
  </si>
  <si>
    <t>CAN23000953-00</t>
  </si>
  <si>
    <t>ON-23-000076</t>
  </si>
  <si>
    <t xml:space="preserve">noah and mignonette bakersfield </t>
  </si>
  <si>
    <t>2HNYD18843H536953</t>
  </si>
  <si>
    <t>LAWRENCE</t>
  </si>
  <si>
    <t>7100 CRESTWOOD ST</t>
  </si>
  <si>
    <t>7100 CRESTWOOD ST, BAKERSFIELD CA 93308</t>
  </si>
  <si>
    <t>KEONI HARLESS</t>
  </si>
  <si>
    <t>CAN23001451-00</t>
  </si>
  <si>
    <t>ON-23-000077</t>
  </si>
  <si>
    <t xml:space="preserve">imperial ave san diego ca </t>
  </si>
  <si>
    <t>TACOMA</t>
  </si>
  <si>
    <t>5TEWM72N54Z466593</t>
  </si>
  <si>
    <t>HARLESS</t>
  </si>
  <si>
    <t>7403 GUTHRIE WAY</t>
  </si>
  <si>
    <t>SAN DIEGO</t>
  </si>
  <si>
    <t>7403 GUTHRIE WAY, SAN DIEGO CA 92114</t>
  </si>
  <si>
    <t>JACOB SCHMIDT</t>
  </si>
  <si>
    <t>CAN22000437-00</t>
  </si>
  <si>
    <t>ON-23-000078</t>
  </si>
  <si>
    <t xml:space="preserve">amber Massachusetts </t>
  </si>
  <si>
    <t>WDDGF5EB5AR095906</t>
  </si>
  <si>
    <t>SCHMIDT</t>
  </si>
  <si>
    <t>3807 OLIVO CT</t>
  </si>
  <si>
    <t>CAMARILLO</t>
  </si>
  <si>
    <t>3807 OLIVO CT, CAMARILLO CA 93010</t>
  </si>
  <si>
    <t>GUADALUPE PARDO</t>
  </si>
  <si>
    <t>CAN23000666-00</t>
  </si>
  <si>
    <t>ON-23-000080</t>
  </si>
  <si>
    <t>5 stone Blvd. Downey ca</t>
  </si>
  <si>
    <t>HR-V</t>
  </si>
  <si>
    <t>3CZRU5H15NM742575</t>
  </si>
  <si>
    <t>PARDO</t>
  </si>
  <si>
    <t>5665 APPLECROSS DR</t>
  </si>
  <si>
    <t>5665 APPLECROSS DR, RIVERSIDE CA 92507</t>
  </si>
  <si>
    <t>Yuan Yao</t>
  </si>
  <si>
    <t>ON-23-000081</t>
  </si>
  <si>
    <t>24301 Magic Mountain Pkwy, Santa Clarita, CA</t>
  </si>
  <si>
    <t>ERNEL DEVON JONES</t>
  </si>
  <si>
    <t>CAN23001214-00</t>
  </si>
  <si>
    <t>ON-23-000083</t>
  </si>
  <si>
    <t>3200 block of 99th st inglewood ca</t>
  </si>
  <si>
    <t>2C3CDXCT2HH551171</t>
  </si>
  <si>
    <t>JONES</t>
  </si>
  <si>
    <t>10205 S GRAMERCY PL</t>
  </si>
  <si>
    <t>10205 s gramercy pl, LOS ANGELES CA 90047</t>
  </si>
  <si>
    <t>JOHANA RAMIREZ</t>
  </si>
  <si>
    <t>Gabriel  vazquez</t>
  </si>
  <si>
    <t>CAN23000482-00</t>
  </si>
  <si>
    <t>ON-23-000084</t>
  </si>
  <si>
    <t xml:space="preserve">D St daliah Rd Ontario ca </t>
  </si>
  <si>
    <t>1FA6P8TH8F5319041</t>
  </si>
  <si>
    <t>RAMIREZ</t>
  </si>
  <si>
    <t>531 W 13TH ST</t>
  </si>
  <si>
    <t>SAN PEDRO</t>
  </si>
  <si>
    <t>531 west 13th st, SAN PEDRO CA 90731</t>
  </si>
  <si>
    <t>FRANKLIN ACOSTA APARICO</t>
  </si>
  <si>
    <t>CAN23001341-00</t>
  </si>
  <si>
    <t>ON-23-000085</t>
  </si>
  <si>
    <t>saratoga santa clara</t>
  </si>
  <si>
    <t>1HGCP268X8A137214</t>
  </si>
  <si>
    <t>ACOSTA APARICO</t>
  </si>
  <si>
    <t>41 PARK VILLAGE PL</t>
  </si>
  <si>
    <t>41 Park Village Pl, SAN JOSE CA 95136</t>
  </si>
  <si>
    <t>ON-23-000086</t>
  </si>
  <si>
    <t>ictory Blvd &amp; Woodman AveLos Angeles, CA 91401</t>
  </si>
  <si>
    <t>CRISTABEL CHINCHILLA</t>
  </si>
  <si>
    <t>CAN23000884-00</t>
  </si>
  <si>
    <t>ON-23-000089</t>
  </si>
  <si>
    <t>Del Obispo St, Dana Point, CA 92629</t>
  </si>
  <si>
    <t>JHLRD1875YC034676</t>
  </si>
  <si>
    <t>CHINCHILLA</t>
  </si>
  <si>
    <t>32888 CALLE DEL TESORO</t>
  </si>
  <si>
    <t>SAN JUAN CAPISTRANO</t>
  </si>
  <si>
    <t>32888 CALLE DEL TESORO, SAN JUAN CAPISTRANO CA 92139</t>
  </si>
  <si>
    <t>CONNIE LYNN ALVARADO</t>
  </si>
  <si>
    <t>CAN23001596-00</t>
  </si>
  <si>
    <t>ON-23-000091</t>
  </si>
  <si>
    <t>S Maclay Ave &amp; Coronel St San Fernando, CA</t>
  </si>
  <si>
    <t>PROMASTER</t>
  </si>
  <si>
    <t>3C6TRVDG6JE112468</t>
  </si>
  <si>
    <t>ALVARADO</t>
  </si>
  <si>
    <t>227 N HAGAR ST</t>
  </si>
  <si>
    <t>SAN FERNANDO</t>
  </si>
  <si>
    <t>227 n hagar st, SAN FERNANDO CA 91340</t>
  </si>
  <si>
    <t>FRANCISCO VALDIVIA</t>
  </si>
  <si>
    <t>Jacob Valdivia</t>
  </si>
  <si>
    <t>CAN23000626-00</t>
  </si>
  <si>
    <t>ON-23-000092</t>
  </si>
  <si>
    <t>Chaney St &amp; W Minthorn StLake Elsinore, CA</t>
  </si>
  <si>
    <t>4T1BF1FK0EU467629</t>
  </si>
  <si>
    <t>31718 RIDGEVIEW DR</t>
  </si>
  <si>
    <t>LAKE ELSINORE</t>
  </si>
  <si>
    <t>31718 RIDGEVIEW DR, LAKE ELSINORE CA 92532</t>
  </si>
  <si>
    <t>ASHRAFUL HUQ</t>
  </si>
  <si>
    <t>HUQ ASHFIENA</t>
  </si>
  <si>
    <t>CAN23001628-00</t>
  </si>
  <si>
    <t>ON-23-000094</t>
  </si>
  <si>
    <t>3900 Chicago Ave Riverside, CA/ inside Food 4 less parking lot</t>
  </si>
  <si>
    <t>ALTIMA</t>
  </si>
  <si>
    <t>1N4AL21E87N429486</t>
  </si>
  <si>
    <t>HUQ</t>
  </si>
  <si>
    <t>871 PRESCOTT WAY APT C</t>
  </si>
  <si>
    <t>871 PRESCOTT WAY APT C, RIVERSIDE CA 92507</t>
  </si>
  <si>
    <t>EMILIANO LEZAMA VAZQUEZ</t>
  </si>
  <si>
    <t>CAN23001618-00</t>
  </si>
  <si>
    <t>ON-23-000095</t>
  </si>
  <si>
    <t>631 La Paloma Rd El Sobrante, CA</t>
  </si>
  <si>
    <t>Mitsubishi</t>
  </si>
  <si>
    <t>ECLIPSE</t>
  </si>
  <si>
    <t>4A3AC34G14E059021</t>
  </si>
  <si>
    <t>LEZAMA VAZQUEZ</t>
  </si>
  <si>
    <t>1445 DARLENE DR</t>
  </si>
  <si>
    <t>1445 DARLENE DR , CONCORD CA 94520</t>
  </si>
  <si>
    <t>ZURI IZAGUIRRE</t>
  </si>
  <si>
    <t>CAN23001193-00</t>
  </si>
  <si>
    <t>ON-23-000096</t>
  </si>
  <si>
    <t>S Kimball Rd &amp; Telephone Rd Ventura, CA</t>
  </si>
  <si>
    <t>COMPASS</t>
  </si>
  <si>
    <t>3C4NJCBB0JT346203</t>
  </si>
  <si>
    <t>IZAGUIRRE</t>
  </si>
  <si>
    <t>444 GARONNE ST</t>
  </si>
  <si>
    <t>OXNARD</t>
  </si>
  <si>
    <t>444 GARONNE ST, OXNARD CA 93036</t>
  </si>
  <si>
    <t>WENDY OSORIO</t>
  </si>
  <si>
    <t>MARIO OSORIO</t>
  </si>
  <si>
    <t>CAN23000777-00</t>
  </si>
  <si>
    <t>ON-23-000097</t>
  </si>
  <si>
    <t>Mariposa Rd/ Bear Valley Rd Victorville ca</t>
  </si>
  <si>
    <t>3GCPCSE04BG151707</t>
  </si>
  <si>
    <t>OSORIO</t>
  </si>
  <si>
    <t>16156 TAWNEY RIDGE LN APT D</t>
  </si>
  <si>
    <t>16156 TAWNEY RIDGE LN APT D, VICTORVILLE CA 92394</t>
  </si>
  <si>
    <t>ISAAC BARRERA SANCHEZ</t>
  </si>
  <si>
    <t>CAN23002170-00</t>
  </si>
  <si>
    <t>ON-23-000098</t>
  </si>
  <si>
    <t>Workmen rd Broadway ave Los angeles ca</t>
  </si>
  <si>
    <t>1C4HJWDG9FL590961</t>
  </si>
  <si>
    <t>BARRERA SANCHEZ</t>
  </si>
  <si>
    <t>33010 DONNER LN</t>
  </si>
  <si>
    <t>ARROWBEAR</t>
  </si>
  <si>
    <t>33010 Donner Ln, arrowbear CA 92382</t>
  </si>
  <si>
    <t>MERSAISHA B L SJ J ELAINE AGIEWICH</t>
  </si>
  <si>
    <t>DEMITRIUS DESHAWN BLACK</t>
  </si>
  <si>
    <t>CAN23001904-00</t>
  </si>
  <si>
    <t>ON-23-000099</t>
  </si>
  <si>
    <t>unk</t>
  </si>
  <si>
    <t>300</t>
  </si>
  <si>
    <t>2C3CA5CV1AH324803</t>
  </si>
  <si>
    <t>AGIEWICH</t>
  </si>
  <si>
    <t>150 E NUEVO RD APT 61</t>
  </si>
  <si>
    <t>150 E NUEVO RD APT 61, PERRIS CA 92571</t>
  </si>
  <si>
    <t>DEVON SEMEDO</t>
  </si>
  <si>
    <t>CAN23000687-00</t>
  </si>
  <si>
    <t>ON-23-000100</t>
  </si>
  <si>
    <t>New Chicago Ave  Hemet , CA</t>
  </si>
  <si>
    <t>IS 350</t>
  </si>
  <si>
    <t>JTHBE262262003184</t>
  </si>
  <si>
    <t>SEMEDO</t>
  </si>
  <si>
    <t>44602 DATE AVE</t>
  </si>
  <si>
    <t>44602 DATE AVE, LANCASTER CA 93534</t>
  </si>
  <si>
    <t>MARIETTA RUDD</t>
  </si>
  <si>
    <t>Vincent Nolin II</t>
  </si>
  <si>
    <t>CAN23000576-00</t>
  </si>
  <si>
    <t>ON-23-000101</t>
  </si>
  <si>
    <t>E Highway 24 Walnut Creek ca</t>
  </si>
  <si>
    <t>5TDKK3DC8ES437533</t>
  </si>
  <si>
    <t>RUDD</t>
  </si>
  <si>
    <t>3624 WILLOW PASS RD UNIT 207</t>
  </si>
  <si>
    <t>BAY POINT</t>
  </si>
  <si>
    <t>Carlos Penate</t>
  </si>
  <si>
    <t>3624 WILLOW PASS RD UNIT 207, BAY POINT CA 94565</t>
  </si>
  <si>
    <t>AMBERLIN ROSE CHRISTIAN</t>
  </si>
  <si>
    <t>CAN23002258-00</t>
  </si>
  <si>
    <t>ON-23-000102</t>
  </si>
  <si>
    <t>Corte del coronado marfurt ca</t>
  </si>
  <si>
    <t>1HGCS22838A010888</t>
  </si>
  <si>
    <t>CHRISTIAN</t>
  </si>
  <si>
    <t>7270 LAURAS LN</t>
  </si>
  <si>
    <t>VACAVILLE</t>
  </si>
  <si>
    <t>7270 LAURAS LN, VACAVILLE CA 95688</t>
  </si>
  <si>
    <t>IAN CARTER</t>
  </si>
  <si>
    <t>CAN23000993-00</t>
  </si>
  <si>
    <t>ON-23-000103</t>
  </si>
  <si>
    <t>1101 Junipero Serra Blvd San Francisco, CA 94132</t>
  </si>
  <si>
    <t>ODYSSEY</t>
  </si>
  <si>
    <t>5FNRL18093B111712</t>
  </si>
  <si>
    <t>104 CARDENAS AVE</t>
  </si>
  <si>
    <t>SAN FRANCISCO</t>
  </si>
  <si>
    <t>104 CARDENAS AVE, SAN FRANCISCO CA 94132</t>
  </si>
  <si>
    <t>ON-23-000104</t>
  </si>
  <si>
    <t xml:space="preserve">I60 E San Bernardino CA </t>
  </si>
  <si>
    <t>CAN22000063-01</t>
  </si>
  <si>
    <t>ON-23-000105</t>
  </si>
  <si>
    <t>Clinton St &amp; N Larchmont Blvd Los Angeles, CA</t>
  </si>
  <si>
    <t>BIANCA RENEE NIEVES</t>
  </si>
  <si>
    <t>CAN23002347-00</t>
  </si>
  <si>
    <t>ON-23-000106</t>
  </si>
  <si>
    <t xml:space="preserve">Venice Blvd Mentone Ave Culver ut </t>
  </si>
  <si>
    <t>1HGCR2F39DA004503</t>
  </si>
  <si>
    <t>NIEVES</t>
  </si>
  <si>
    <t>2775 E VALLEY BLVD APT 136</t>
  </si>
  <si>
    <t>WEST COVINA</t>
  </si>
  <si>
    <t>2775 E VALI EY BLVD APT 136, WEST COVINA CA 91792</t>
  </si>
  <si>
    <t>JOSE CRUZ FERNANDEZ</t>
  </si>
  <si>
    <t>Carolina Fernandez</t>
  </si>
  <si>
    <t>CAN23001112-00</t>
  </si>
  <si>
    <t>ON-23-000108</t>
  </si>
  <si>
    <t>Riedel st PITTSBURG ca</t>
  </si>
  <si>
    <t>4T1BF30K53U057054</t>
  </si>
  <si>
    <t>CRUZ FERNANDEZ</t>
  </si>
  <si>
    <t>809 DOBRICH CIR</t>
  </si>
  <si>
    <t>PITTSBURG</t>
  </si>
  <si>
    <t>809 Dobrich cir , PITTSBURG CA 94565</t>
  </si>
  <si>
    <t>JESSE TAFOYA</t>
  </si>
  <si>
    <t>CAN23002320-00</t>
  </si>
  <si>
    <t>ON-23-000110</t>
  </si>
  <si>
    <t>Barstow Rd &amp; E Virginia Way Barstow, CA</t>
  </si>
  <si>
    <t>JN1AV7AP8EM692229</t>
  </si>
  <si>
    <t>TAFOYA</t>
  </si>
  <si>
    <t>817 CALIENTE DR</t>
  </si>
  <si>
    <t>BARSTOW</t>
  </si>
  <si>
    <t>817 CALIENTE DR, BARSTOW CA 92311</t>
  </si>
  <si>
    <t>KELLY DANIEL</t>
  </si>
  <si>
    <t>CAN23000744-00</t>
  </si>
  <si>
    <t>ON-23-000111</t>
  </si>
  <si>
    <t>200 GREENLEY RD APT D7
SONORA, CA. 95370</t>
  </si>
  <si>
    <t>SOUL</t>
  </si>
  <si>
    <t>KNDJ23AU6L7068297</t>
  </si>
  <si>
    <t>DANIEL</t>
  </si>
  <si>
    <t>200 GREENLEY RD APT D7</t>
  </si>
  <si>
    <t>SONORA</t>
  </si>
  <si>
    <t>200 GREENLEY RD APT D7, SONORA CA 95370</t>
  </si>
  <si>
    <t>HUGO FLORES-REVOLORIO</t>
  </si>
  <si>
    <t>CAN23001963-00</t>
  </si>
  <si>
    <t>ON-23-000112</t>
  </si>
  <si>
    <t xml:space="preserve">I215 off ramp to freeway I10 san Bernardino CA </t>
  </si>
  <si>
    <t>350Z</t>
  </si>
  <si>
    <t>JN1AZ34EX6M350385</t>
  </si>
  <si>
    <t>FLORES-REVOLORIO</t>
  </si>
  <si>
    <t>1675 PENN CT</t>
  </si>
  <si>
    <t>COLTON</t>
  </si>
  <si>
    <t>1675 PENN CT, COLTON CA 92324</t>
  </si>
  <si>
    <t>JOSHUA LEYVA-MEDINA</t>
  </si>
  <si>
    <t>CAN22000131-01</t>
  </si>
  <si>
    <t>ON-23-000113</t>
  </si>
  <si>
    <t>I99 Liberty ave exit Galt Ca</t>
  </si>
  <si>
    <t>ELANTRA</t>
  </si>
  <si>
    <t>KMHLN4AJ1MU008762</t>
  </si>
  <si>
    <t>LEYVA-MEDINA</t>
  </si>
  <si>
    <t>1621 S RECREATION AVE</t>
  </si>
  <si>
    <t>1621 S RECREATION AVE, FRESNO CA 93702</t>
  </si>
  <si>
    <t>STEVIE PORTER</t>
  </si>
  <si>
    <t>CAN23001090-00</t>
  </si>
  <si>
    <t>ON-23-000114</t>
  </si>
  <si>
    <t xml:space="preserve">I5 colorado exit gladale CA
</t>
  </si>
  <si>
    <t>2HGFC1E56JH700258</t>
  </si>
  <si>
    <t>PORTER</t>
  </si>
  <si>
    <t>8849 VAN NUYS BLVD APT 6</t>
  </si>
  <si>
    <t>PANORAMA CITY</t>
  </si>
  <si>
    <t>8849 van nuys st apt 6, PANORAMA CITY CA 91402</t>
  </si>
  <si>
    <t>JACQUESE WILLIAMS</t>
  </si>
  <si>
    <t>CAN23002076-00</t>
  </si>
  <si>
    <t>ON-23-000116</t>
  </si>
  <si>
    <t xml:space="preserve">Sunnyvale ca
 </t>
  </si>
  <si>
    <t>3N1AB7APXFY256148</t>
  </si>
  <si>
    <t>5055 DENT AVE APT 104</t>
  </si>
  <si>
    <t>5055 DENT AVE APT 104, SAN JOSE CA 95118</t>
  </si>
  <si>
    <t>NANCY ROQUECORNEJO</t>
  </si>
  <si>
    <t>VITO JOHNSON</t>
  </si>
  <si>
    <t>CAN23001062-00</t>
  </si>
  <si>
    <t>ON-23-000117</t>
  </si>
  <si>
    <t>Bancroft Ave &amp; 83rd Ave Oakland ca</t>
  </si>
  <si>
    <t>TAHOE</t>
  </si>
  <si>
    <t>1GNSCCKC4FR740428</t>
  </si>
  <si>
    <t>ROQUECORNEJO</t>
  </si>
  <si>
    <t>13461 AURORA DR APT F</t>
  </si>
  <si>
    <t>SAN LEANDRO</t>
  </si>
  <si>
    <t>13461 Aurora Dr Apt F, SAN LEANDRO CA 94577</t>
  </si>
  <si>
    <t>NKEIRU CHINYERE</t>
  </si>
  <si>
    <t>CAN23001378-00</t>
  </si>
  <si>
    <t>ON-23-000118</t>
  </si>
  <si>
    <t>14st/15 st Oakland CA</t>
  </si>
  <si>
    <t>3C4NJDCB1NC158946</t>
  </si>
  <si>
    <t>CHINYERE</t>
  </si>
  <si>
    <t>690 15TH ST APT 303</t>
  </si>
  <si>
    <t>690 15TH ST APT 303, OAKLAND CA 94612</t>
  </si>
  <si>
    <t>KAREN VICTORIA MENDEZ LOPEZ</t>
  </si>
  <si>
    <t>Auto  Workz LTD</t>
  </si>
  <si>
    <t>CAN23001588-00</t>
  </si>
  <si>
    <t>ON-23-000119</t>
  </si>
  <si>
    <t>Tierra Subida Ave. - Lancaster</t>
  </si>
  <si>
    <t>2G1FB1E35F9307541</t>
  </si>
  <si>
    <t>MENDEZ LOPEZ</t>
  </si>
  <si>
    <t>38634 SUMAC AVE</t>
  </si>
  <si>
    <t>38634 sumac ave, PALMDALE CA 93550</t>
  </si>
  <si>
    <t>CAN22000041-01</t>
  </si>
  <si>
    <t>ON-23-000120</t>
  </si>
  <si>
    <t>Divisadero St &amp; Fresno St Fresno, CA</t>
  </si>
  <si>
    <t>RICARDO RODEZNO CALDERON</t>
  </si>
  <si>
    <t>Ricardo Rodezno Calderon</t>
  </si>
  <si>
    <t>CAN23001564-00</t>
  </si>
  <si>
    <t>ON-23-000121</t>
  </si>
  <si>
    <t>Parthenra/ Hayvenhurst VAN NUYS ca</t>
  </si>
  <si>
    <t>5TEGN92N82Z031741</t>
  </si>
  <si>
    <t>RODEZNO CALDERON</t>
  </si>
  <si>
    <t>15040 PARTHENIA ST APT 7</t>
  </si>
  <si>
    <t>Steve Akinleye</t>
  </si>
  <si>
    <t>15040 PARTHENIA ST APT 7, Van Nuys CA 91343</t>
  </si>
  <si>
    <t>ALEJANDRO MUNGUIA VALENCIA</t>
  </si>
  <si>
    <t>CAN23000554-00</t>
  </si>
  <si>
    <t>ON-23-000123</t>
  </si>
  <si>
    <t xml:space="preserve">I580 oakland ca </t>
  </si>
  <si>
    <t>PKP/XE/SE</t>
  </si>
  <si>
    <t>1N6SD11S1VC428696</t>
  </si>
  <si>
    <t>MUNGUIA VALENCIA</t>
  </si>
  <si>
    <t>9838 BERNHARDT DR</t>
  </si>
  <si>
    <t>9838 BERNHARDT DR, OAKLAND CA 94603</t>
  </si>
  <si>
    <t>MARIA FAUSTA ARIZAMILLAN</t>
  </si>
  <si>
    <t>ROBERTO JUNIOR ALVARADO BENITEZ</t>
  </si>
  <si>
    <t>CAN23000903-00</t>
  </si>
  <si>
    <t>ON-23-000127</t>
  </si>
  <si>
    <t>Dinah Shore Dr  Cathedral City CA</t>
  </si>
  <si>
    <t>KNAGM4A70E5482952</t>
  </si>
  <si>
    <t>ARIZAMILLAN</t>
  </si>
  <si>
    <t>64275 SPYGLASS AVE UNIT 51</t>
  </si>
  <si>
    <t>DESERT HOT SPRINGS</t>
  </si>
  <si>
    <t>64275 SPYGLASS AVE UNIT 51, DESERT HOT SPRINGS CA 92240</t>
  </si>
  <si>
    <t>CRISTINA VASQUEZ OSORIO</t>
  </si>
  <si>
    <t>CAN23000643-00</t>
  </si>
  <si>
    <t>ON-23-000128</t>
  </si>
  <si>
    <t>Bandini Blvd Vernon, CA / near UPS</t>
  </si>
  <si>
    <t>4T1B11HK6JU060677</t>
  </si>
  <si>
    <t>VASQUEZ OSORIO</t>
  </si>
  <si>
    <t>833 N DITMAN AVE</t>
  </si>
  <si>
    <t>833 n ditman ave, los angeles CA 90063</t>
  </si>
  <si>
    <t>ERIKA LEON</t>
  </si>
  <si>
    <t>CAN23002271-00</t>
  </si>
  <si>
    <t>ON-23-000129</t>
  </si>
  <si>
    <t>Iris Ave &amp; Camino Flores Moreno Valley, CA</t>
  </si>
  <si>
    <t>EQUINOX</t>
  </si>
  <si>
    <t>2GNALDEK9C1222775</t>
  </si>
  <si>
    <t xml:space="preserve">214 W 6TH ST  </t>
  </si>
  <si>
    <t>25550 SAND CREEK TRL, MORENO VALLEY CA 92557</t>
  </si>
  <si>
    <t>NOE FELIX</t>
  </si>
  <si>
    <t>David Martinez</t>
  </si>
  <si>
    <t>CAN23000694-00</t>
  </si>
  <si>
    <t>ON-23-000130</t>
  </si>
  <si>
    <t>Jurupa Ave &amp; Tower Rd, Riverside, CA</t>
  </si>
  <si>
    <t>1HGCV2F39LA007198</t>
  </si>
  <si>
    <t>FELIX</t>
  </si>
  <si>
    <t>8979 HOPE AVE</t>
  </si>
  <si>
    <t>8979 HOPE AVE, RIVERSIDE CA 92503</t>
  </si>
  <si>
    <t>DOUGLAS A ROJAS</t>
  </si>
  <si>
    <t>CAN23001506-00</t>
  </si>
  <si>
    <t>ON-23-000131</t>
  </si>
  <si>
    <t>figeroa/ 9th st los angeles ca</t>
  </si>
  <si>
    <t>1HGCV1F46LA070150</t>
  </si>
  <si>
    <t>ROJAS</t>
  </si>
  <si>
    <t>1220 W 61ST ST</t>
  </si>
  <si>
    <t>608 n kingsley dr, LOS ANGELES CA 90004</t>
  </si>
  <si>
    <t>APRIL SIO</t>
  </si>
  <si>
    <t>CAN22000400-01</t>
  </si>
  <si>
    <t>ON-23-000136</t>
  </si>
  <si>
    <t>149 Serramonte Center Daly City, CA 94015</t>
  </si>
  <si>
    <t>3VWDP7AJ5DM310965</t>
  </si>
  <si>
    <t>SIO</t>
  </si>
  <si>
    <t>151 GIANTS DR</t>
  </si>
  <si>
    <t>151 GIANTS DR, SAN FRANCISCO CA 94124</t>
  </si>
  <si>
    <t>NANCY SARABIAA</t>
  </si>
  <si>
    <t>CAN23000843-00</t>
  </si>
  <si>
    <t>ON-23-000137</t>
  </si>
  <si>
    <t>I5 N/ I118 Westbound Mission Hills ca</t>
  </si>
  <si>
    <t>2HGFE1F9XPH307545</t>
  </si>
  <si>
    <t>SARABIAA</t>
  </si>
  <si>
    <t>11106 KESWICK ST</t>
  </si>
  <si>
    <t>SUN VALLEY</t>
  </si>
  <si>
    <t>11106 KESWICK ST, SUN VALLEY CA 91352</t>
  </si>
  <si>
    <t>JUAN CARILLO-NUNEZ</t>
  </si>
  <si>
    <t>CAN23000570-00</t>
  </si>
  <si>
    <t>ON-23-000138</t>
  </si>
  <si>
    <t xml:space="preserve">105 exit long beach blvd 
Lynwood CA </t>
  </si>
  <si>
    <t>Cadillac</t>
  </si>
  <si>
    <t>CTS</t>
  </si>
  <si>
    <t>1G6DZ1EP3E0148513</t>
  </si>
  <si>
    <t>CARILLO-NUNEZ</t>
  </si>
  <si>
    <t>3305 PALM AVE</t>
  </si>
  <si>
    <t>LYNWOOD</t>
  </si>
  <si>
    <t>3305 palm ave, LYNWOOD CA 90262</t>
  </si>
  <si>
    <t>NATHANIEL JONES</t>
  </si>
  <si>
    <t>CAN23001268-00</t>
  </si>
  <si>
    <t>ON-23-000140</t>
  </si>
  <si>
    <t>Downey CA</t>
  </si>
  <si>
    <t>KMHDH4AH2GU488761</t>
  </si>
  <si>
    <t>Yes</t>
  </si>
  <si>
    <t>9858 CEDAR ST</t>
  </si>
  <si>
    <t>BELLFLOWER</t>
  </si>
  <si>
    <t>9858 CEDAR ST, BELLFLOWER CA 90706</t>
  </si>
  <si>
    <t>ON-23-000143</t>
  </si>
  <si>
    <t xml:space="preserve">alicia pkwy and maryland blvd 
aliso viejo ca </t>
  </si>
  <si>
    <t>FERNANDO ORTEGA ROJAS</t>
  </si>
  <si>
    <t>CAN23001969-00</t>
  </si>
  <si>
    <t>ON-23-000144</t>
  </si>
  <si>
    <t>Grand Ave Lake Elsinore Ca</t>
  </si>
  <si>
    <t>2C3CDXBG4HH503871</t>
  </si>
  <si>
    <t>ORTEGA ROJAS</t>
  </si>
  <si>
    <t>33137 JAMIESON ST</t>
  </si>
  <si>
    <t>33137 Jamieson St, LAKE ELSINORE CA 92530</t>
  </si>
  <si>
    <t>OSVIN MIRANDA BALTAZAR</t>
  </si>
  <si>
    <t>ELIAS MIRANDA JIMENEZ</t>
  </si>
  <si>
    <t>CAN23001887-00</t>
  </si>
  <si>
    <t>ON-23-000145</t>
  </si>
  <si>
    <t xml:space="preserve">Roscoe Blvd, Granada Hills, CA </t>
  </si>
  <si>
    <t>4RUNNER</t>
  </si>
  <si>
    <t>JT3GN86R7Y0145170</t>
  </si>
  <si>
    <t>MIRANDA BALTAZAR</t>
  </si>
  <si>
    <t>14124 VICTORY BLVD APT 101</t>
  </si>
  <si>
    <t>14124 Victory Blvd Apt 101, VAN NUYS CA 91401</t>
  </si>
  <si>
    <t>JOSE VARGUEZ</t>
  </si>
  <si>
    <t>CAN23002529-00</t>
  </si>
  <si>
    <t>ON-23-000146</t>
  </si>
  <si>
    <t xml:space="preserve">910 N G St San Bernardino, CA </t>
  </si>
  <si>
    <t>TITAN</t>
  </si>
  <si>
    <t>1N6BA0EC5BN300581</t>
  </si>
  <si>
    <t>VARGUEZ</t>
  </si>
  <si>
    <t>1415 E DATE ST APT 109</t>
  </si>
  <si>
    <t>1415 E DATE ST APT 109, SAN BERNARDINO CA 92404</t>
  </si>
  <si>
    <t>JOSE SANCHEZ</t>
  </si>
  <si>
    <t>KARINA FLORES</t>
  </si>
  <si>
    <t>CAN23001898-00</t>
  </si>
  <si>
    <t>ON-23-000147</t>
  </si>
  <si>
    <t>Bear Valley Rd Victorville, CA</t>
  </si>
  <si>
    <t>3C4NJDBN6PT517397</t>
  </si>
  <si>
    <t>16155 ANDOVER DR</t>
  </si>
  <si>
    <t>16155 ANDOVER DR, VICTORVILLE CA 92394</t>
  </si>
  <si>
    <t>SOODABEH SAFARITAGHVOSTANI</t>
  </si>
  <si>
    <t>CAN23000711-00</t>
  </si>
  <si>
    <t>ON-23-000148</t>
  </si>
  <si>
    <t>Woodrow Ave Modesto, CA</t>
  </si>
  <si>
    <t>3FA6P0K92FR206839</t>
  </si>
  <si>
    <t>SAFARITAGHVOSTANI</t>
  </si>
  <si>
    <t>3800 CROWELL RD APT 33</t>
  </si>
  <si>
    <t>TURLOCK</t>
  </si>
  <si>
    <t>3800 CROWELL RD APT 33, TURLOCK CA 95382</t>
  </si>
  <si>
    <t>ARMANDO SANCHEZ SANCHEZ</t>
  </si>
  <si>
    <t>CAN23002397-00</t>
  </si>
  <si>
    <t>ON-23-000149</t>
  </si>
  <si>
    <t>8919 columbus ave 
north hills ca 91343</t>
  </si>
  <si>
    <t>3N1AB8CV8MY308813</t>
  </si>
  <si>
    <t>SANCHEZ SANCHEZ</t>
  </si>
  <si>
    <t>8919 COLUMBUS AVE APT 5</t>
  </si>
  <si>
    <t>NORTH HILLS</t>
  </si>
  <si>
    <t>8919 COLUMBUS AVE APT 5, NORTH HILLS CA 91343</t>
  </si>
  <si>
    <t>MAHAMMAD IBRAHIMOV</t>
  </si>
  <si>
    <t>CAN23002294-00</t>
  </si>
  <si>
    <t>ON-23-000150</t>
  </si>
  <si>
    <t>La Cienega Blvd/ Beverly Connection  west Hollywood CA</t>
  </si>
  <si>
    <t>PRIUS</t>
  </si>
  <si>
    <t>JTDKN3DU5E1816650</t>
  </si>
  <si>
    <t>IBRAHIMOV</t>
  </si>
  <si>
    <t>1347 N VISTA ST APT 215</t>
  </si>
  <si>
    <t>1347 n vista st apt 215, LOS ANGELES CA 90046</t>
  </si>
  <si>
    <t>CHRIS WILLIAMS</t>
  </si>
  <si>
    <t>CAN23001826-00</t>
  </si>
  <si>
    <t>ON-23-000152</t>
  </si>
  <si>
    <t>Sherman Way Van Nuys, CA</t>
  </si>
  <si>
    <t>1N4BL2EP3BC111120</t>
  </si>
  <si>
    <t>1771 N ORANGE ST</t>
  </si>
  <si>
    <t>1771 N ORANGE ST, RIVERSIDE CA 92501</t>
  </si>
  <si>
    <t>GILBERTO GONZALES</t>
  </si>
  <si>
    <t>GILBERTO GONZALEZS</t>
  </si>
  <si>
    <t>CAN23002602-00</t>
  </si>
  <si>
    <t>ON-23-000153</t>
  </si>
  <si>
    <t>Riverside Ave Rialto, CA</t>
  </si>
  <si>
    <t>1HGCP2F4XAA127706</t>
  </si>
  <si>
    <t>GONZALES</t>
  </si>
  <si>
    <t>451 W EASTON ST</t>
  </si>
  <si>
    <t>RIALTO</t>
  </si>
  <si>
    <t>Jesse Rivera</t>
  </si>
  <si>
    <t>451 W EASTON ST, RIALTO CA 92376</t>
  </si>
  <si>
    <t>GERARDO LOPEZ</t>
  </si>
  <si>
    <t>CAN23000845-00</t>
  </si>
  <si>
    <t>ON-23-000155</t>
  </si>
  <si>
    <t xml:space="preserve">I15 Escondico CA
</t>
  </si>
  <si>
    <t>2HGFG11807H544618</t>
  </si>
  <si>
    <t>LOPEZ</t>
  </si>
  <si>
    <t>19436 QUEBEC AVE</t>
  </si>
  <si>
    <t>CORONA</t>
  </si>
  <si>
    <t>19436 QUEBEC AVE, CORONA CA 92881</t>
  </si>
  <si>
    <t>TAYAH MESHA DYE</t>
  </si>
  <si>
    <t>CAN23000686-00</t>
  </si>
  <si>
    <t>ON-23-000156</t>
  </si>
  <si>
    <t xml:space="preserve">Perris Blvd &amp; Iris Ave. in Moreno Valley CA </t>
  </si>
  <si>
    <t>SONIC</t>
  </si>
  <si>
    <t>1G1JC5SB6E4119056</t>
  </si>
  <si>
    <t>DYE</t>
  </si>
  <si>
    <t>37196 BRUTUS WAY</t>
  </si>
  <si>
    <t>37196 BRUTUS WAY, BEAUMONT CA 92223</t>
  </si>
  <si>
    <t>MARIAM SHIKULA</t>
  </si>
  <si>
    <t>CAN23002383-00</t>
  </si>
  <si>
    <t>ON-23-000157</t>
  </si>
  <si>
    <t>Sherman Way &amp; Cozycroft Ave Los Angeles, CA</t>
  </si>
  <si>
    <t>Q3</t>
  </si>
  <si>
    <t>WA1AECF3XK1077247</t>
  </si>
  <si>
    <t>SHIKULA</t>
  </si>
  <si>
    <t>20535 ENADIA WAY</t>
  </si>
  <si>
    <t>SANTA BARBARA</t>
  </si>
  <si>
    <t>20535 enadia way, SANTA BARBARA CA 93106</t>
  </si>
  <si>
    <t>FABIAN PEREZ</t>
  </si>
  <si>
    <t>CAN23001955-00</t>
  </si>
  <si>
    <t>ON-23-000158</t>
  </si>
  <si>
    <t xml:space="preserve">3rd st and main 
Riverside CA 
</t>
  </si>
  <si>
    <t>KMHDH4AE1DU867719</t>
  </si>
  <si>
    <t>1819 KEITH ST APT 4</t>
  </si>
  <si>
    <t>1819 KEITH ST APT 4, RIVERSIDE CA 92507</t>
  </si>
  <si>
    <t>ON-23-000159</t>
  </si>
  <si>
    <t xml:space="preserve">11603 long beach blvd
lynwood ca </t>
  </si>
  <si>
    <t>IKHLAQ AHMAD</t>
  </si>
  <si>
    <t>CAN23001230-00</t>
  </si>
  <si>
    <t>ON-23-000160</t>
  </si>
  <si>
    <t xml:space="preserve">Ironwood Ave &amp; Heacock St Moreno Valley, CA </t>
  </si>
  <si>
    <t>3FAHP0JA3CR447227</t>
  </si>
  <si>
    <t>AHMAD</t>
  </si>
  <si>
    <t>10714 MENDOZA RD</t>
  </si>
  <si>
    <t>13735 STOCKBROOK ROAD, MORENO VALLEY CA 92553</t>
  </si>
  <si>
    <t>MAGELA ZELAYA</t>
  </si>
  <si>
    <t xml:space="preserve">Valentina navarrete </t>
  </si>
  <si>
    <t>CAN23001645-00</t>
  </si>
  <si>
    <t>ON-23-000161</t>
  </si>
  <si>
    <t>Michigan Ave &amp; E 1st St, 
Beaumont, CA 92223</t>
  </si>
  <si>
    <t>VERSA</t>
  </si>
  <si>
    <t>3N1CE2CP9EL405340</t>
  </si>
  <si>
    <t>ZELAYA</t>
  </si>
  <si>
    <t>38699 FLORENCE ST</t>
  </si>
  <si>
    <t>38699 FLORENCE ST, BEAUMONT CA 92223</t>
  </si>
  <si>
    <t>MICHAEL MORALES</t>
  </si>
  <si>
    <t>CAN23001970-00</t>
  </si>
  <si>
    <t>ON-23-000162</t>
  </si>
  <si>
    <t xml:space="preserve">claireville rd 
modesto ca </t>
  </si>
  <si>
    <t>1GNEK13R2YR177132</t>
  </si>
  <si>
    <t>MORALES</t>
  </si>
  <si>
    <t>2801 GREWAL PKWY APT 217</t>
  </si>
  <si>
    <t>MODESTO</t>
  </si>
  <si>
    <t>2801 GREWAL PKWY APT 217, MODESTO CA 95356</t>
  </si>
  <si>
    <t>KATHERINE DIANE CHAVEZ</t>
  </si>
  <si>
    <t>ISABEL RAMONA CHAVEZ</t>
  </si>
  <si>
    <t>CAN23002573-00</t>
  </si>
  <si>
    <t>ON-23-000164</t>
  </si>
  <si>
    <t xml:space="preserve">rosco blvd (zone coned out)
Resita CA
</t>
  </si>
  <si>
    <t>2HGFE2F58PH542528</t>
  </si>
  <si>
    <t>CHAVEZ</t>
  </si>
  <si>
    <t>9635 WOODMAN AVE APT 4</t>
  </si>
  <si>
    <t>ARLETA</t>
  </si>
  <si>
    <t>9635 woodman ave apt 4, PACOIMA CA 91331</t>
  </si>
  <si>
    <t>MELVIN BRACEY</t>
  </si>
  <si>
    <t>Laura  Hamilton</t>
  </si>
  <si>
    <t>CAN23001937-00</t>
  </si>
  <si>
    <t>ON-23-000166</t>
  </si>
  <si>
    <t>D St Victorville, CA</t>
  </si>
  <si>
    <t>1FTFW1ET2DKF97244</t>
  </si>
  <si>
    <t>BRACEY</t>
  </si>
  <si>
    <t>39449 VIA MONSERATE</t>
  </si>
  <si>
    <t>39449 VIA MONSERATE, MURRIETA CA 92563</t>
  </si>
  <si>
    <t xml:space="preserve">Laura Hamilton </t>
  </si>
  <si>
    <t>ON-23-000167</t>
  </si>
  <si>
    <t>Perry Daskas</t>
  </si>
  <si>
    <t>ON-23-000168</t>
  </si>
  <si>
    <t>D Steet victorville ca</t>
  </si>
  <si>
    <t>LIZETTE REYES</t>
  </si>
  <si>
    <t>LIZZETTE REYES</t>
  </si>
  <si>
    <t>CAN23002662-00</t>
  </si>
  <si>
    <t>ON-23-000169</t>
  </si>
  <si>
    <t xml:space="preserve">anderson st 
redlands ca </t>
  </si>
  <si>
    <t>Tesla</t>
  </si>
  <si>
    <t>MODEL Y</t>
  </si>
  <si>
    <t>5YJYGDEE4MF161677</t>
  </si>
  <si>
    <t>26255 CYPRESS ST</t>
  </si>
  <si>
    <t>HIGHLAND</t>
  </si>
  <si>
    <t>26255 CYPRESS ST, HIGHLAND CA 92346</t>
  </si>
  <si>
    <t>VANESSA VANMUYSEN</t>
  </si>
  <si>
    <t>CAN23001337-00</t>
  </si>
  <si>
    <t>ON-23-000170</t>
  </si>
  <si>
    <t>14786 Monarch Blvd Victorville, CA 92395,</t>
  </si>
  <si>
    <t>1HGFA16877L086248</t>
  </si>
  <si>
    <t>VANMUYSEN</t>
  </si>
  <si>
    <t>22099 US HIGHWAY 18 UNIT 2055</t>
  </si>
  <si>
    <t>22099 US HIGHWAY 18 Unit 2055, APPLE VALLEY CA 92307</t>
  </si>
  <si>
    <t>CHAPPELL HALL</t>
  </si>
  <si>
    <t>CAN23002821-00</t>
  </si>
  <si>
    <t>ON-23-000171</t>
  </si>
  <si>
    <t xml:space="preserve">e 21st ave 
oakland ca </t>
  </si>
  <si>
    <t>E320</t>
  </si>
  <si>
    <t>WDBJF65J51B367567</t>
  </si>
  <si>
    <t>HALL</t>
  </si>
  <si>
    <t>8565 SENECA ST</t>
  </si>
  <si>
    <t>8565 SENECA ST, OAKLAND CA 94605</t>
  </si>
  <si>
    <t>SINTYA HERNANDEZCARBAJAL</t>
  </si>
  <si>
    <t>GABRIEL AVALOSHERNANDEZ</t>
  </si>
  <si>
    <t>CAN23000722-00</t>
  </si>
  <si>
    <t>ON-23-000173</t>
  </si>
  <si>
    <t>Sycamore Ave &amp; Watson Way Vista, CA</t>
  </si>
  <si>
    <t>3N1AB7AP2HL658522</t>
  </si>
  <si>
    <t>HERNANDEZCARBAJAL</t>
  </si>
  <si>
    <t>333 ACATENO AVE</t>
  </si>
  <si>
    <t>VISTA</t>
  </si>
  <si>
    <t>, VISTA CA 92084</t>
  </si>
  <si>
    <t>ON-23-000174</t>
  </si>
  <si>
    <t>Arroyo St, Sylmar, CA</t>
  </si>
  <si>
    <t>Sentra</t>
  </si>
  <si>
    <t>MAGALY ZULEMA RIVAS CRUZ</t>
  </si>
  <si>
    <t>OSCAR AGUILAR</t>
  </si>
  <si>
    <t>CAN23000785-00</t>
  </si>
  <si>
    <t>ON-23-000175</t>
  </si>
  <si>
    <t xml:space="preserve">los angeles ca </t>
  </si>
  <si>
    <t>Subaru</t>
  </si>
  <si>
    <t>WRX</t>
  </si>
  <si>
    <t>JF1VBAF60N9030576</t>
  </si>
  <si>
    <t>RIVAS CRUZ</t>
  </si>
  <si>
    <t>2200 E 21ST ST</t>
  </si>
  <si>
    <t>2200 E 21ST ST, OAKLAND CA 94606</t>
  </si>
  <si>
    <t>YISSEL OGANDO PEREZ</t>
  </si>
  <si>
    <t>CAN23000528-00</t>
  </si>
  <si>
    <t>ON-23-000176</t>
  </si>
  <si>
    <t>US-101 East Palo Alto Ca</t>
  </si>
  <si>
    <t>RAV4</t>
  </si>
  <si>
    <t>JTMZFREVXFJ051183</t>
  </si>
  <si>
    <t>OGANDO PEREZ</t>
  </si>
  <si>
    <t>1405 MARSHALL ST APT 202</t>
  </si>
  <si>
    <t>REDWOOD CITY</t>
  </si>
  <si>
    <t>1405 MARSHALL ST APT 202, REDWOOD CITY CA 94063</t>
  </si>
  <si>
    <t>LATRINA BAILEY</t>
  </si>
  <si>
    <t>CAN23000760-00</t>
  </si>
  <si>
    <t>ON-23-000177</t>
  </si>
  <si>
    <t xml:space="preserve">Rosemond blvd and sierra hwy,
Rosemond, CA </t>
  </si>
  <si>
    <t>5NPLS4AG5PH091466</t>
  </si>
  <si>
    <t>BAILEY</t>
  </si>
  <si>
    <t>1592 BARSTOW RD APT 24</t>
  </si>
  <si>
    <t>MOJAVE</t>
  </si>
  <si>
    <t>1592 BARSTOW RD APT 24, MOJAVE CA 93501</t>
  </si>
  <si>
    <t>ALIX PEREZ PEREZ</t>
  </si>
  <si>
    <t>FRORIDALMA PABLO GOMEZ</t>
  </si>
  <si>
    <t>CAN23003349-00</t>
  </si>
  <si>
    <t>ON-23-000178</t>
  </si>
  <si>
    <t>3251 international blvd Oakland ca</t>
  </si>
  <si>
    <t>HIGHLANDER</t>
  </si>
  <si>
    <t>JTEEP21A050100333</t>
  </si>
  <si>
    <t>PEREZ PEREZ</t>
  </si>
  <si>
    <t>1523 4TH AVE</t>
  </si>
  <si>
    <t>1523 4th ave , OAKLAND CA 94606</t>
  </si>
  <si>
    <t>MARIIA KOVALENKO</t>
  </si>
  <si>
    <t>CAN23003227-00</t>
  </si>
  <si>
    <t>ON-23-000179</t>
  </si>
  <si>
    <t>Manhattan Ave Manhattan Beach, CA</t>
  </si>
  <si>
    <t>IONIQ</t>
  </si>
  <si>
    <t>KMHC65LC4KU159416</t>
  </si>
  <si>
    <t>KOVALENKO</t>
  </si>
  <si>
    <t>4425 PRICE ST APT 1</t>
  </si>
  <si>
    <t>4425 PRICE ST APT 1, LOS ANGELES CA 90027</t>
  </si>
  <si>
    <t>LIKUNE W SISAY</t>
  </si>
  <si>
    <t>CAN23002566-00</t>
  </si>
  <si>
    <t>ON-23-000180</t>
  </si>
  <si>
    <t>W Pico Blvd &amp; S Crescent Heights Blvd Los Angeles, CA</t>
  </si>
  <si>
    <t>4T4BF1FK3DR332214</t>
  </si>
  <si>
    <t>SISAY</t>
  </si>
  <si>
    <t>545 S SAN PEDRO ST</t>
  </si>
  <si>
    <t>Cecilia Rodriguez</t>
  </si>
  <si>
    <t>545 s san pedro st, LOS ANGELES CA 90013</t>
  </si>
  <si>
    <t>EDDIE JOHNSON</t>
  </si>
  <si>
    <t>CAN22000116-01</t>
  </si>
  <si>
    <t>ON-23-000181</t>
  </si>
  <si>
    <t xml:space="preserve">5153 E Dakota ave Fresno ca </t>
  </si>
  <si>
    <t>PASSAT</t>
  </si>
  <si>
    <t>1VWBP7A34DC097291</t>
  </si>
  <si>
    <t>1151 WALNUT AVE APT 8</t>
  </si>
  <si>
    <t>1151 WALNUT AVE APT 8, LONG BEACH CA 90813</t>
  </si>
  <si>
    <t>URIAH RUIZ</t>
  </si>
  <si>
    <t>CAN22000105-01</t>
  </si>
  <si>
    <t>ON-23-000182</t>
  </si>
  <si>
    <t>Imperial Hwy. &amp; S Broadway, Los Angeles, CA</t>
  </si>
  <si>
    <t>JTND4MBE6M3131570</t>
  </si>
  <si>
    <t>RUIZ</t>
  </si>
  <si>
    <t>38116 DASHWOOD WAY</t>
  </si>
  <si>
    <t>38116 DASHWOOD WAY, PALMDALE CA 93552</t>
  </si>
  <si>
    <t>VAOANNE IOSIA</t>
  </si>
  <si>
    <t>CAN23002084-00</t>
  </si>
  <si>
    <t>ON-23-000183</t>
  </si>
  <si>
    <t>E Artesia Blvd, Long Beach, CA</t>
  </si>
  <si>
    <t>Buick</t>
  </si>
  <si>
    <t>REGAL</t>
  </si>
  <si>
    <t>W04GU5GC1B1007482</t>
  </si>
  <si>
    <t>IOSIA</t>
  </si>
  <si>
    <t>3010 E 69TH ST</t>
  </si>
  <si>
    <t>3010 E 69TH ST, LONG BEACH CA 90805</t>
  </si>
  <si>
    <t>JOI ALEXANDER</t>
  </si>
  <si>
    <t>CAN23002467-00</t>
  </si>
  <si>
    <t>ON-23-000184</t>
  </si>
  <si>
    <t>Slauson Ave &amp; West Blvd, Los Angeles, CA</t>
  </si>
  <si>
    <t>5XXGT4L3XGG092410</t>
  </si>
  <si>
    <t>ALEXANDER</t>
  </si>
  <si>
    <t>1845 S LA BREA AVE APT 8</t>
  </si>
  <si>
    <t>1845 S LA BREA AVE APT 8, LOS ANGELES CA 90019</t>
  </si>
  <si>
    <t>ANGELO DUVAN OCANTO ORELLANO</t>
  </si>
  <si>
    <t>CAN23001981-00</t>
  </si>
  <si>
    <t>ON-23-000185</t>
  </si>
  <si>
    <t>Herman Ave rosemead CA</t>
  </si>
  <si>
    <t>FIESTA</t>
  </si>
  <si>
    <t>3FADP4BJ1GM121028</t>
  </si>
  <si>
    <t>OCANTO ORELLANO</t>
  </si>
  <si>
    <t>498 E NORTON ST APT 3</t>
  </si>
  <si>
    <t>498 E Norton st, LONG BEACH CA 90805</t>
  </si>
  <si>
    <t>NANCY CRUZ VARGAS</t>
  </si>
  <si>
    <t>KEVIN MARTINEZ CRUZ</t>
  </si>
  <si>
    <t>CAN23002472-00</t>
  </si>
  <si>
    <t>ON-23-000186</t>
  </si>
  <si>
    <t>Freeway 91/ Central Ave Riverside CA</t>
  </si>
  <si>
    <t>1HGCR2F58HA238090</t>
  </si>
  <si>
    <t>CRUZ VARGAS</t>
  </si>
  <si>
    <t>360 FALMOUTH CT APT 108</t>
  </si>
  <si>
    <t>360 Falmouth Ct Apt 108, CORONA CA 92879</t>
  </si>
  <si>
    <t>GENESIS VARGAS</t>
  </si>
  <si>
    <t>CAN23001505-00</t>
  </si>
  <si>
    <t>ON-23-000187</t>
  </si>
  <si>
    <t>16900 Sherman Way Lake Balboa, CA 91406</t>
  </si>
  <si>
    <t>MURANO</t>
  </si>
  <si>
    <t>JN8AZ18W09W126060</t>
  </si>
  <si>
    <t>8123 SEPULVEDA BLVD # 6</t>
  </si>
  <si>
    <t>8123 sepulveda blvd # 6, PANORAMA CITY CA 91402</t>
  </si>
  <si>
    <t>ALBERT GARDEA</t>
  </si>
  <si>
    <t>CAN23002460-00</t>
  </si>
  <si>
    <t>ON-23-000188</t>
  </si>
  <si>
    <t xml:space="preserve">I210 Freeway going westbound near exit on citrus ave Glendora ca </t>
  </si>
  <si>
    <t>535</t>
  </si>
  <si>
    <t>WBA5B1C55ED475363</t>
  </si>
  <si>
    <t>GARDEA</t>
  </si>
  <si>
    <t>520 CLARADAY ST APT 6</t>
  </si>
  <si>
    <t>GLENDORA</t>
  </si>
  <si>
    <t>520 CLARADAY ST APT 6, GLENDORA CA 91740</t>
  </si>
  <si>
    <t>OLUWASEGUN ADESHOKAN</t>
  </si>
  <si>
    <t>CAN23003241-00</t>
  </si>
  <si>
    <t>ON-23-000190</t>
  </si>
  <si>
    <t xml:space="preserve">76 freeway </t>
  </si>
  <si>
    <t>KNAGM4A70B5117263</t>
  </si>
  <si>
    <t>ADESHOKAN</t>
  </si>
  <si>
    <t>122 HAWKINS ST</t>
  </si>
  <si>
    <t>OCEANSIDE</t>
  </si>
  <si>
    <t>Eric Kistemaker</t>
  </si>
  <si>
    <t>122 HAWKINS ST, OCEANSIDE CA 92058</t>
  </si>
  <si>
    <t>ANDRE JEREZGAYTAN</t>
  </si>
  <si>
    <t>Law Offices of Adrienne  Cohen</t>
  </si>
  <si>
    <t>CAN23000847-00</t>
  </si>
  <si>
    <t>ON-23-000191</t>
  </si>
  <si>
    <t>Rancherias Rd &amp; Kiowa Rd, Apple Valley CA</t>
  </si>
  <si>
    <t>Saturn</t>
  </si>
  <si>
    <t>VUE</t>
  </si>
  <si>
    <t>3GSCL53718S513728</t>
  </si>
  <si>
    <t>JEREZGAYTAN</t>
  </si>
  <si>
    <t>30122 NIGUEL RD APT 201</t>
  </si>
  <si>
    <t>LAGUNA NIGUEL</t>
  </si>
  <si>
    <t>30122 NIGUEL RD APT 201, LAGUNA NIGUEL CA 92677</t>
  </si>
  <si>
    <t>ON-23-000193</t>
  </si>
  <si>
    <t xml:space="preserve">Vanowen St  van nuys ca
</t>
  </si>
  <si>
    <t>FRONTIER</t>
  </si>
  <si>
    <t>1N6ED29X84C455914</t>
  </si>
  <si>
    <t>JONATHAN CURRY</t>
  </si>
  <si>
    <t>CAN22000260-01</t>
  </si>
  <si>
    <t>ON-23-000194</t>
  </si>
  <si>
    <t>Santa Rosalia Dr/Hillcrest Dr Los Angeles, CA</t>
  </si>
  <si>
    <t>XTS</t>
  </si>
  <si>
    <t>2G61P5S34F9222241</t>
  </si>
  <si>
    <t>CURRY</t>
  </si>
  <si>
    <t>850 N BENSON AVE APT 138</t>
  </si>
  <si>
    <t>UPLAND</t>
  </si>
  <si>
    <t>850 n benson ave apt 138, UPLAND CA 91786</t>
  </si>
  <si>
    <t>LEONA MARIE RAMIREZ</t>
  </si>
  <si>
    <t>CAN23002988-00</t>
  </si>
  <si>
    <t>ON-23-000195</t>
  </si>
  <si>
    <t xml:space="preserve">fontana ca </t>
  </si>
  <si>
    <t>5NPE24AF5HH466242</t>
  </si>
  <si>
    <t>324 W PARK ST</t>
  </si>
  <si>
    <t>Rocio Davila</t>
  </si>
  <si>
    <t>324 w park st, ONTARIO CA 91762</t>
  </si>
  <si>
    <t>ON-23-000196</t>
  </si>
  <si>
    <t>Sacramento CA</t>
  </si>
  <si>
    <t xml:space="preserve">Nissan </t>
  </si>
  <si>
    <t>Altima</t>
  </si>
  <si>
    <t>EDWIN RAMIREZ LOPEZ</t>
  </si>
  <si>
    <t>CAN23003089-00</t>
  </si>
  <si>
    <t>ON-23-000197</t>
  </si>
  <si>
    <t>572 HAMPSHIRE AVE APT A
REDWOOD CITY, CA. 94063</t>
  </si>
  <si>
    <t>OUTLANDER</t>
  </si>
  <si>
    <t>4A4AR4AU3FE035817</t>
  </si>
  <si>
    <t>RAMIREZ LOPEZ</t>
  </si>
  <si>
    <t>572 HAMPSHIRE AVE APT A</t>
  </si>
  <si>
    <t>572 HAMPSHIRE AVE APT A, REDWOOD CITY CA 94063</t>
  </si>
  <si>
    <t>GERSON LOPEZ MIRANDA</t>
  </si>
  <si>
    <t>CAN23002683-00</t>
  </si>
  <si>
    <t>ON-23-000198</t>
  </si>
  <si>
    <t xml:space="preserve">good man and van nuys </t>
  </si>
  <si>
    <t>2HNYD18915H526148</t>
  </si>
  <si>
    <t>LOPEZ MIRANDA</t>
  </si>
  <si>
    <t>13635 RUNNYMEDE ST APT 1</t>
  </si>
  <si>
    <t>13635 RUNNYMEDE ST APT 1, VAN NUYS CA 91405</t>
  </si>
  <si>
    <t>ELIZABETH BANUELOS</t>
  </si>
  <si>
    <t>CAN23003121-00</t>
  </si>
  <si>
    <t>ON-23-000199</t>
  </si>
  <si>
    <t>Mt Vernon Ave, Colton, CA/ Inside Walmarts parking lot</t>
  </si>
  <si>
    <t>JM1GJ1W5XF1186301</t>
  </si>
  <si>
    <t>BANUELOS</t>
  </si>
  <si>
    <t>2142 N ARROWHEAD AVE APT 108</t>
  </si>
  <si>
    <t>2142 N ARROWHEAD AVE APT 108, SAN BERNARDINO CA 92405</t>
  </si>
  <si>
    <t>JOHNATHAN MARQUES DARDEN</t>
  </si>
  <si>
    <t>CAN23002350-00</t>
  </si>
  <si>
    <t>ON-23-000201</t>
  </si>
  <si>
    <t>Jamacha Road &amp; Granite Hills Dr, El Cajon, CA</t>
  </si>
  <si>
    <t>3FA6P0PU6GR305064</t>
  </si>
  <si>
    <t>DARDEN</t>
  </si>
  <si>
    <t>929 S TOWNSEND ST APT 4</t>
  </si>
  <si>
    <t>929 s Townsend st apt 4 , SANTA ANA CA 92704</t>
  </si>
  <si>
    <t>ANDREW CASTELLANOS</t>
  </si>
  <si>
    <t>CAN23003116-00</t>
  </si>
  <si>
    <t>ON-23-000202</t>
  </si>
  <si>
    <t>Sawtelle Boulevard &amp; Washington Pl Los Angeles CA</t>
  </si>
  <si>
    <t>C250</t>
  </si>
  <si>
    <t>WDDGF4HBXEG226593</t>
  </si>
  <si>
    <t>CASTELLANOS</t>
  </si>
  <si>
    <t>2003 HILLCREST DR</t>
  </si>
  <si>
    <t>2003 HILLCREST DR, LOS ANGELES CA 90016</t>
  </si>
  <si>
    <t>AXEL MONTALVANO</t>
  </si>
  <si>
    <t>CAN23001595-00</t>
  </si>
  <si>
    <t>ON-23-000203</t>
  </si>
  <si>
    <t xml:space="preserve">pico blvd 
los angeles ca </t>
  </si>
  <si>
    <t>5J6TF1H36AL002183</t>
  </si>
  <si>
    <t>MONTALVANO</t>
  </si>
  <si>
    <t>1101 W 10TH ST APT F</t>
  </si>
  <si>
    <t>1101 W 10TH ST APT F, CORONA CA 92882</t>
  </si>
  <si>
    <t>CHRISTINE THOMPSON</t>
  </si>
  <si>
    <t>CAN23003128-00</t>
  </si>
  <si>
    <t>ON-23-000204</t>
  </si>
  <si>
    <t xml:space="preserve">Primrose 
Burlington ca
</t>
  </si>
  <si>
    <t>5TDKDRBH2PS510006</t>
  </si>
  <si>
    <t>THOMPSON</t>
  </si>
  <si>
    <t>151 BRENTWOOD DR</t>
  </si>
  <si>
    <t>SOUTH SAN FRANCISCO</t>
  </si>
  <si>
    <t>151 brentwood dr, SOUTH SAN FRANCISCO CA 94080</t>
  </si>
  <si>
    <t>MATTHEW LEAL</t>
  </si>
  <si>
    <t>CAN23002189-00</t>
  </si>
  <si>
    <t>ON-23-000205</t>
  </si>
  <si>
    <t>a st and 7th st 
los angeles CA</t>
  </si>
  <si>
    <t>1HGCV1F39LA084390</t>
  </si>
  <si>
    <t>LEAL</t>
  </si>
  <si>
    <t>724 W 45TH ST</t>
  </si>
  <si>
    <t>724 W 45TH ST, LOS ANGELES CA 90037</t>
  </si>
  <si>
    <t>GEVORG PETROSYAN</t>
  </si>
  <si>
    <t>CAN23002354-00</t>
  </si>
  <si>
    <t>ON-23-000206</t>
  </si>
  <si>
    <t xml:space="preserve">forest lawn cemetery </t>
  </si>
  <si>
    <t>KNDJP3A56J7575045</t>
  </si>
  <si>
    <t>PETROSYAN</t>
  </si>
  <si>
    <t>411 E FAIRVIEW AVE APT 203</t>
  </si>
  <si>
    <t>GLENDALE</t>
  </si>
  <si>
    <t>411 e fairview ave apt 203, GLENDALE CA 91207</t>
  </si>
  <si>
    <t>JOSE RIVERA</t>
  </si>
  <si>
    <t>CAN23003038-00</t>
  </si>
  <si>
    <t>ON-23-000207</t>
  </si>
  <si>
    <t>La Sierra Ave &amp; Diana Ave., Riverside, CA 92505</t>
  </si>
  <si>
    <t>1GCSCSE02AZ283311</t>
  </si>
  <si>
    <t>RIVERA</t>
  </si>
  <si>
    <t>3516 BANBURY DR APT 219</t>
  </si>
  <si>
    <t>3516 BANBURY DR APT 209, RIVERSIDE CA 92505</t>
  </si>
  <si>
    <t>ANDY ALFARO</t>
  </si>
  <si>
    <t>CAN23003206-00</t>
  </si>
  <si>
    <t>ON-23-000208</t>
  </si>
  <si>
    <t>10 Freeway in Upland</t>
  </si>
  <si>
    <t>3FADP4AJ5FM213792</t>
  </si>
  <si>
    <t>ALFARO</t>
  </si>
  <si>
    <t>229 S SAN ANTONIO AVE</t>
  </si>
  <si>
    <t>229 s san antonio ave, UPLAND CA 91786</t>
  </si>
  <si>
    <t>SIDRA WASHINGTON</t>
  </si>
  <si>
    <t>CAN22000366-01</t>
  </si>
  <si>
    <t>ON-23-000210</t>
  </si>
  <si>
    <t>1150 n willow ave 
rialto 
ca
92376</t>
  </si>
  <si>
    <t>IMPREZA</t>
  </si>
  <si>
    <t>4S3GTAU63J3705126</t>
  </si>
  <si>
    <t>WASHINGTON</t>
  </si>
  <si>
    <t>3042 N. GOLDEN AVE #212</t>
  </si>
  <si>
    <t>1980 N SIERRA WAY, SAN BERNARDINO CA 92405</t>
  </si>
  <si>
    <t>DERRICK WARREN</t>
  </si>
  <si>
    <t>CAN23002913-00</t>
  </si>
  <si>
    <t>ON-23-000211</t>
  </si>
  <si>
    <t>Redwood St &amp; Sonoma Blvd Vallejo, CA</t>
  </si>
  <si>
    <t>740</t>
  </si>
  <si>
    <t>WBAYE4C54ED137829</t>
  </si>
  <si>
    <t>WARREN</t>
  </si>
  <si>
    <t>100 BICENTENNIAL CIR APT 22</t>
  </si>
  <si>
    <t>100 BICENTENNIAL CIRCLE APT 22, SACRAMENTO CA 95826</t>
  </si>
  <si>
    <t>DESHEENIA BEAUDION</t>
  </si>
  <si>
    <t>CAN23002940-00</t>
  </si>
  <si>
    <t>ON-23-000213</t>
  </si>
  <si>
    <t xml:space="preserve">W Imperial Hwy &amp; S Broadway, Los Angeles CA </t>
  </si>
  <si>
    <t>528</t>
  </si>
  <si>
    <t>WBAXG5C58DD232596</t>
  </si>
  <si>
    <t>BEAUDION</t>
  </si>
  <si>
    <t>12608 S COMPTON AVE</t>
  </si>
  <si>
    <t>COMPTON</t>
  </si>
  <si>
    <t>12608 S COMPTON AVE, COMPTON CA 90222</t>
  </si>
  <si>
    <t>LORYE HAYES</t>
  </si>
  <si>
    <t>CAN23003542-00</t>
  </si>
  <si>
    <t>ON-23-000214</t>
  </si>
  <si>
    <t>Nepal Ct/ Paradise Rd las vegas nv</t>
  </si>
  <si>
    <t>WBA3C1C55FP116535</t>
  </si>
  <si>
    <t>HAYES</t>
  </si>
  <si>
    <t>5150 1/2 ARLINGTON AVE</t>
  </si>
  <si>
    <t>5150 1/2 ARLINGTON AVE, LOS ANGELES CA 90043</t>
  </si>
  <si>
    <t>KENNY WEAVER</t>
  </si>
  <si>
    <t>CAN23002892-00</t>
  </si>
  <si>
    <t>ON-23-000215</t>
  </si>
  <si>
    <t>14511 Palmdale Rd, Victorville, CA</t>
  </si>
  <si>
    <t>2C3KA43R66H299638</t>
  </si>
  <si>
    <t>WEAVER</t>
  </si>
  <si>
    <t>15832 CANDLEWOOD DR</t>
  </si>
  <si>
    <t>15832 CANDLEWOOD DR, VICTORVILLE CA 92395</t>
  </si>
  <si>
    <t>MARIA SANDOVAL</t>
  </si>
  <si>
    <t>CAN23002831-00</t>
  </si>
  <si>
    <t>ON-23-000216</t>
  </si>
  <si>
    <t>W ave 1 
merced county CA</t>
  </si>
  <si>
    <t>1GTU9FELILZ129765</t>
  </si>
  <si>
    <t>SANDOVAL</t>
  </si>
  <si>
    <t>35 GARDEN DR</t>
  </si>
  <si>
    <t>35 GARDEN DR, ATWATER CA 95301</t>
  </si>
  <si>
    <t>NIKOLOZI KOVZADZE</t>
  </si>
  <si>
    <t>CAN23002705-00</t>
  </si>
  <si>
    <t>ON-23-000219</t>
  </si>
  <si>
    <t xml:space="preserve">W 8th St &amp; S Hill St, Los Angeles, CA </t>
  </si>
  <si>
    <t>JTDKN3DU0F0467131</t>
  </si>
  <si>
    <t>KOVZADZE</t>
  </si>
  <si>
    <t>850 W CESAR ESTRADA CHAVEZ AVE APT 7549</t>
  </si>
  <si>
    <t>850 W CESAR ESTRADA CHAVEZ AVE APT 7549, LOS ANGELES CA 90012</t>
  </si>
  <si>
    <t>ON-23-000220</t>
  </si>
  <si>
    <t>Santa Fe / 15th st Vernon CA 
S Santa Fe Ave &amp; E 15th St, Los Angeles, CA</t>
  </si>
  <si>
    <t>SANDRA CARRANZA</t>
  </si>
  <si>
    <t>CAN23003192-00</t>
  </si>
  <si>
    <t>ON-23-000221</t>
  </si>
  <si>
    <t>I110 los angeles ca</t>
  </si>
  <si>
    <t>3FA6P0SUXER329842</t>
  </si>
  <si>
    <t>CARRANZA</t>
  </si>
  <si>
    <t>526 UNION DR</t>
  </si>
  <si>
    <t>526 UNION DR APT 64, LOS ANGELES CA 90017</t>
  </si>
  <si>
    <t>NANCY OZIMEK</t>
  </si>
  <si>
    <t>CAN23003720-00</t>
  </si>
  <si>
    <t>ON-23-000222</t>
  </si>
  <si>
    <t xml:space="preserve">450 w el norte pkwy and s iris ln 
escondido, ca 
92026
</t>
  </si>
  <si>
    <t>WINDSTR/LX</t>
  </si>
  <si>
    <t>2FMZA5144XBB16373</t>
  </si>
  <si>
    <t>OZIMEK</t>
  </si>
  <si>
    <t>1253 RONDA AVE</t>
  </si>
  <si>
    <t>ESCONDIDO</t>
  </si>
  <si>
    <t>2298 CREEK HOLLOW PL, ESCONDIDO CA 92026</t>
  </si>
  <si>
    <t>IRENE LOYA</t>
  </si>
  <si>
    <t>DANIEL LOYA</t>
  </si>
  <si>
    <t>CAN23001622-00</t>
  </si>
  <si>
    <t>ON-23-000226</t>
  </si>
  <si>
    <t>Lagonia St Redlands CA</t>
  </si>
  <si>
    <t>2G61R5S38D9169924</t>
  </si>
  <si>
    <t>LOYA</t>
  </si>
  <si>
    <t>4706 WILDWOOD WAY</t>
  </si>
  <si>
    <t>4706 WILDWOOD WAY, RIVERSIDE CA 92503</t>
  </si>
  <si>
    <t>MYCHAEL WELDON</t>
  </si>
  <si>
    <t>CAN23003657-00</t>
  </si>
  <si>
    <t>ON-23-000228</t>
  </si>
  <si>
    <t>I-15 before Rainbow Valley Blvd in Fallbrook CA.</t>
  </si>
  <si>
    <t>JOURNEY</t>
  </si>
  <si>
    <t>3C4PDCBB9FT587605</t>
  </si>
  <si>
    <t>WELDON</t>
  </si>
  <si>
    <t>1640 RUBY DR APT 80</t>
  </si>
  <si>
    <t>1640 RUBY DR APT 80, PERRIS CA 92571</t>
  </si>
  <si>
    <t>NIKKOLE HABERSTTROH</t>
  </si>
  <si>
    <t>KEITH SANCHEZ</t>
  </si>
  <si>
    <t>CAN23002317-00</t>
  </si>
  <si>
    <t>ON-23-000229</t>
  </si>
  <si>
    <t xml:space="preserve">freeway 
vista ca 
</t>
  </si>
  <si>
    <t>5XXGN4A74FG433685</t>
  </si>
  <si>
    <t>HABERSTTROH</t>
  </si>
  <si>
    <t>32400 CORTE SANTA CATALINA</t>
  </si>
  <si>
    <t>TEMECULA</t>
  </si>
  <si>
    <t>32400 CORTE SANTA CATALINA, TEMECULA CA 92592</t>
  </si>
  <si>
    <t>HAGAR ALAGI</t>
  </si>
  <si>
    <t>CAN23003198-00</t>
  </si>
  <si>
    <t>ON-23-000230</t>
  </si>
  <si>
    <t xml:space="preserve">s 31st st 
richmond ca
</t>
  </si>
  <si>
    <t>NIRO</t>
  </si>
  <si>
    <t>KNDCB3LC6M5469634</t>
  </si>
  <si>
    <t>ALAGI</t>
  </si>
  <si>
    <t>3927 FLEMING AVE</t>
  </si>
  <si>
    <t>RICHMOND</t>
  </si>
  <si>
    <t>3927 FLEMING AVE, RICHMOND CA 94804</t>
  </si>
  <si>
    <t>MARCO GONZALEZ</t>
  </si>
  <si>
    <t>CAN23001716-00</t>
  </si>
  <si>
    <t>ON-23-000231</t>
  </si>
  <si>
    <t xml:space="preserve">freeway 101 exit freemon </t>
  </si>
  <si>
    <t>1HGCV1F33NA091340</t>
  </si>
  <si>
    <t>3216 17TH ST</t>
  </si>
  <si>
    <t>3216 17TH ST, SAN FRANCISCO CA 94110</t>
  </si>
  <si>
    <t>ABDULLAH AGACKIRAN</t>
  </si>
  <si>
    <t>CAN23001720-00</t>
  </si>
  <si>
    <t>ON-23-000232</t>
  </si>
  <si>
    <t>3470 S Sepulveda blvd los angeles ca 90034</t>
  </si>
  <si>
    <t>CT 200H</t>
  </si>
  <si>
    <t>JTHKD5BH4D2125752</t>
  </si>
  <si>
    <t>AGACKIRAN</t>
  </si>
  <si>
    <t>79TH W ST APT 148</t>
  </si>
  <si>
    <t>Christina Miranda</t>
  </si>
  <si>
    <t>148 w 79Th st , LOS ANGELES CA 90003</t>
  </si>
  <si>
    <t>MA DE LOUREDES VICTORIO ORONIA</t>
  </si>
  <si>
    <t>ADILENE ARAUJO LOPEZ</t>
  </si>
  <si>
    <t>CAN23002863-00</t>
  </si>
  <si>
    <t>ON-23-000234</t>
  </si>
  <si>
    <t>Florence ave 
Compton CA</t>
  </si>
  <si>
    <t>EXPLORER</t>
  </si>
  <si>
    <t>1FM5K7D86HGD86396</t>
  </si>
  <si>
    <t>VICTORIO ORONIA</t>
  </si>
  <si>
    <t>648 E 76TH PL</t>
  </si>
  <si>
    <t>648 E 76TH PL, LOS ANGELES CA 90001</t>
  </si>
  <si>
    <t>TAD MILLER</t>
  </si>
  <si>
    <t>CAN23001942-00</t>
  </si>
  <si>
    <t>ON-23-000235</t>
  </si>
  <si>
    <t>serritos and western 
anaheim ca</t>
  </si>
  <si>
    <t>RANGER</t>
  </si>
  <si>
    <t>1FTER4EH4KLA42853</t>
  </si>
  <si>
    <t>MILLER</t>
  </si>
  <si>
    <t>641 S WESTERN AVE</t>
  </si>
  <si>
    <t>641 S WESTERN AVE, ANAHEIM CA 92804</t>
  </si>
  <si>
    <t>KEITH ANDREW GARCES</t>
  </si>
  <si>
    <t>CAN23003334-00</t>
  </si>
  <si>
    <t>ON-23-000236</t>
  </si>
  <si>
    <t>60 eastbound Atlantic exit los angeles ca</t>
  </si>
  <si>
    <t>JHLRE487X7C093719</t>
  </si>
  <si>
    <t>GARCES</t>
  </si>
  <si>
    <t>6540 EASTON ST</t>
  </si>
  <si>
    <t>6540 easton st, LOS ANGELES CA 90022</t>
  </si>
  <si>
    <t>Antonio Banderas</t>
  </si>
  <si>
    <t>ON-23-000238</t>
  </si>
  <si>
    <t>San Mateo–Hayward Bridge, CA</t>
  </si>
  <si>
    <t>WDDGF4HB0CR212431</t>
  </si>
  <si>
    <t>NILS MICHAEL ORTIZ</t>
  </si>
  <si>
    <t>CAN23000857-00</t>
  </si>
  <si>
    <t>ON-23-000239</t>
  </si>
  <si>
    <t xml:space="preserve">GA MINIMAL LIAB PL'S:  25/50/25
4310 powell mill rd 
Augusta GA </t>
  </si>
  <si>
    <t>MX-5 MIATA</t>
  </si>
  <si>
    <t>JM1NDAC78H0120522</t>
  </si>
  <si>
    <t>ORTIZ</t>
  </si>
  <si>
    <t>970 LIGHTHOUSE WAY</t>
  </si>
  <si>
    <t>PORT HUENEME</t>
  </si>
  <si>
    <t>970 LIGHTHOUSE WAY, PORT HUENEME CA 93041</t>
  </si>
  <si>
    <t>STEVEN D MORROW</t>
  </si>
  <si>
    <t>CAN23003598-00</t>
  </si>
  <si>
    <t>ON-23-000240</t>
  </si>
  <si>
    <t>Chino CA</t>
  </si>
  <si>
    <t>1HGCP2F8XAA127028</t>
  </si>
  <si>
    <t>MORROW</t>
  </si>
  <si>
    <t>8123 MAGNOLIA AVE APT 28</t>
  </si>
  <si>
    <t>8123 MAGNOLIA AVE apt 28, RIVERSIDE CA 92504</t>
  </si>
  <si>
    <t>KIMBERLY DEAN</t>
  </si>
  <si>
    <t>CAN23002027-00</t>
  </si>
  <si>
    <t>ON-23-000241</t>
  </si>
  <si>
    <t xml:space="preserve">S Cochran Ave &amp; Pickford St Los Angeles, CA </t>
  </si>
  <si>
    <t>UX 250H</t>
  </si>
  <si>
    <t>JTHU9JBH5K2014353</t>
  </si>
  <si>
    <t>DEAN</t>
  </si>
  <si>
    <t>3671 S WESTERN AVE</t>
  </si>
  <si>
    <t>3671 s western , los angeles CA 90018</t>
  </si>
  <si>
    <t>DEONATHAN GASTON</t>
  </si>
  <si>
    <t>CAN23003160-00</t>
  </si>
  <si>
    <t>ON-23-000242</t>
  </si>
  <si>
    <t>I-10  Phoenix, AZ</t>
  </si>
  <si>
    <t>KNAFX4A62G5533199</t>
  </si>
  <si>
    <t>GASTON</t>
  </si>
  <si>
    <t>225 W 6TH ST</t>
  </si>
  <si>
    <t>225 W 6TH ST, LONG BEACH CA 90802</t>
  </si>
  <si>
    <t>ROSEMARY SANCHEZ</t>
  </si>
  <si>
    <t>CAN23002366-00</t>
  </si>
  <si>
    <t>ON-23-000243</t>
  </si>
  <si>
    <t>Cherokee Dr &amp; Brookshire Ave Downey, CA</t>
  </si>
  <si>
    <t>PATRIOT</t>
  </si>
  <si>
    <t>1C4NJPBB5FD156952</t>
  </si>
  <si>
    <t>9508 BROOKSHIRE AVE APT 105</t>
  </si>
  <si>
    <t>DOWNEY</t>
  </si>
  <si>
    <t>9508 BROOKSHIRE AVE APT 105, DOWNEY CA 90240</t>
  </si>
  <si>
    <t>BELINDA LEON GALEANA</t>
  </si>
  <si>
    <t>CAN23001356-00</t>
  </si>
  <si>
    <t>ON-23-000244</t>
  </si>
  <si>
    <t>1535 PARK BLVD APT 711
ORANGE COVE, CA. 93646</t>
  </si>
  <si>
    <t>1N4AL3AP2DN559329</t>
  </si>
  <si>
    <t>LEON GALEANA</t>
  </si>
  <si>
    <t>1535 PARK BLVD APT 711</t>
  </si>
  <si>
    <t>ORANGE COVE</t>
  </si>
  <si>
    <t>1535 PARK BLVD APT 711, ORANGE COVE CA 93646</t>
  </si>
  <si>
    <t>CHRISTIAN RUBEN MADRIGAL SANCHEZ</t>
  </si>
  <si>
    <t>CAN23001939-00</t>
  </si>
  <si>
    <t>ON-23-000245</t>
  </si>
  <si>
    <t>Daly St &amp; N Broadway, Los Angeles, CA</t>
  </si>
  <si>
    <t>19XFB2F57DE289233</t>
  </si>
  <si>
    <t>MADRIGAL SANCHEZ</t>
  </si>
  <si>
    <t>149 N AVENUE 25</t>
  </si>
  <si>
    <t>149 N AVENUE 25, LOS ANGELES CA 90031</t>
  </si>
  <si>
    <t>MARIA GARCIA GARCIA</t>
  </si>
  <si>
    <t>BRENDA ROMERO</t>
  </si>
  <si>
    <t>CAN23000747-00</t>
  </si>
  <si>
    <t>ON-23-000246</t>
  </si>
  <si>
    <t xml:space="preserve">East Ave fontana Ca </t>
  </si>
  <si>
    <t>2C3CDXCT6JH290780</t>
  </si>
  <si>
    <t>GARCIA GARCIA</t>
  </si>
  <si>
    <t>975 W 6TH ST</t>
  </si>
  <si>
    <t>975 w 6th st, SAN BERNARDINO CA 92411</t>
  </si>
  <si>
    <t>LAIJONNA DAVIS</t>
  </si>
  <si>
    <t>CAN23001739-00</t>
  </si>
  <si>
    <t>ON-23-000247</t>
  </si>
  <si>
    <t xml:space="preserve">Freeport Blvd &amp; Fruitridge Rd Sacramento ca </t>
  </si>
  <si>
    <t>5XXGT4L34JG266639</t>
  </si>
  <si>
    <t>1417 TOPAZ WAY</t>
  </si>
  <si>
    <t>1417 TOPAZ WAY, SACRAMENTO CA 95864</t>
  </si>
  <si>
    <t>CHRISTIE ANDERSON</t>
  </si>
  <si>
    <t>CAN23002048-00</t>
  </si>
  <si>
    <t>ON-23-000248</t>
  </si>
  <si>
    <t>3506 Rosemead Blvd Rosemead, CA 91770
10 W, Rosemead, CA</t>
  </si>
  <si>
    <t>Volvo</t>
  </si>
  <si>
    <t>XC60</t>
  </si>
  <si>
    <t>YV440MDJ3H2074702</t>
  </si>
  <si>
    <t>ANDERSON</t>
  </si>
  <si>
    <t>1843 N CHEROKEE AVE APT 305</t>
  </si>
  <si>
    <t>1843 N CHEROKEE AVE APT 305, LOS ANGELES CA 90028</t>
  </si>
  <si>
    <t>JESSICA MORALES PACHECO</t>
  </si>
  <si>
    <t>CAN23002356-00</t>
  </si>
  <si>
    <t>ON-23-000250</t>
  </si>
  <si>
    <t xml:space="preserve">alameda express way 
san jose california </t>
  </si>
  <si>
    <t>1HGCR2F35EA241944</t>
  </si>
  <si>
    <t>MORALES PACHECO</t>
  </si>
  <si>
    <t>1629 HONEYSUCKLE DR</t>
  </si>
  <si>
    <t>1629 HONEYSUCKLE DR, SAN JOSE CA 95122</t>
  </si>
  <si>
    <t>SHANTELL CHARISE SMITH</t>
  </si>
  <si>
    <t>MALE  DRIVER</t>
  </si>
  <si>
    <t>CAN23003263-00</t>
  </si>
  <si>
    <t>ON-23-000252</t>
  </si>
  <si>
    <t>438 W 84th Pl Los Angeles, CA</t>
  </si>
  <si>
    <t>MODEL 3</t>
  </si>
  <si>
    <t>5YJ3E1EA3KF305356</t>
  </si>
  <si>
    <t>SMITH</t>
  </si>
  <si>
    <t>3215 E DENALI DR</t>
  </si>
  <si>
    <t>3215 E DENALI DR, ONTARIO CA 91762</t>
  </si>
  <si>
    <t>YUSUF ALI</t>
  </si>
  <si>
    <t>CAN23003088-00</t>
  </si>
  <si>
    <t>ON-23-000255</t>
  </si>
  <si>
    <t>Tampa Ave &amp; Business Ctr Dr Los Angeles, CA</t>
  </si>
  <si>
    <t>19XFB2F54FE272148</t>
  </si>
  <si>
    <t>ALI</t>
  </si>
  <si>
    <t>3978 DENKER AVE</t>
  </si>
  <si>
    <t>3978 DENKER AVE, LOS ANGELES CA 90062</t>
  </si>
  <si>
    <t>ALEXANDER III MOGO</t>
  </si>
  <si>
    <t>CAN23001906-00</t>
  </si>
  <si>
    <t>ON-23-000256</t>
  </si>
  <si>
    <t>5 freeway 
city of commerce CA</t>
  </si>
  <si>
    <t>A4</t>
  </si>
  <si>
    <t>WAUKMAF48JA226518</t>
  </si>
  <si>
    <t>MOGO</t>
  </si>
  <si>
    <t>9835 ORR AND DAY RD</t>
  </si>
  <si>
    <t>SANTA FE SPRINGS</t>
  </si>
  <si>
    <t>9835 ORR AND DAY RD, SANTA FE SPRINGS CA 90670</t>
  </si>
  <si>
    <t>FERNANDO GARCIA PEREZ</t>
  </si>
  <si>
    <t>CAN23000475-00</t>
  </si>
  <si>
    <t>ON-23-000258</t>
  </si>
  <si>
    <t>10037 Ave 232 Tulare, CA</t>
  </si>
  <si>
    <t>3GCPCSE0XDG138026</t>
  </si>
  <si>
    <t>GARCIA PEREZ</t>
  </si>
  <si>
    <t>26331 AVENUE 96</t>
  </si>
  <si>
    <t>TERRA BELLA</t>
  </si>
  <si>
    <t>26331 AVENUE 96, TERRA BELLA CA 93270</t>
  </si>
  <si>
    <t>ALONZO BARNETT</t>
  </si>
  <si>
    <t>CAN23001320-00</t>
  </si>
  <si>
    <t>ON-23-000261</t>
  </si>
  <si>
    <t xml:space="preserve">I80 Sb san Jose CA </t>
  </si>
  <si>
    <t>1N4AL3AP7FC448273</t>
  </si>
  <si>
    <t>BARNETT</t>
  </si>
  <si>
    <t>8280 GRIZZLY FLAT RD</t>
  </si>
  <si>
    <t>SOMERSET</t>
  </si>
  <si>
    <t>8280 GRIZZLY FLAT RD, SOMERSET CA 95684</t>
  </si>
  <si>
    <t>BRYAN SAMAYOA FRANCO</t>
  </si>
  <si>
    <t>WENDY CAMACHO BASTIDES</t>
  </si>
  <si>
    <t>CAN23000860-00</t>
  </si>
  <si>
    <t>ON-23-000262</t>
  </si>
  <si>
    <t>Alder Ave &amp; Randall Ave, Fontana, CA</t>
  </si>
  <si>
    <t>YARIS</t>
  </si>
  <si>
    <t>JTDBT923X84029487</t>
  </si>
  <si>
    <t>SAMAYOA FRANCO</t>
  </si>
  <si>
    <t>8429 LAUREL AVE</t>
  </si>
  <si>
    <t>FONTANA</t>
  </si>
  <si>
    <t>8429 laurelave, FONTANA CA 92335</t>
  </si>
  <si>
    <t>RICARDO RAYA CISCNEROS</t>
  </si>
  <si>
    <t>CAN23003335-00</t>
  </si>
  <si>
    <t>ON-23-000263</t>
  </si>
  <si>
    <t>Santa Fe Ave/ Wardlow rd Long Beach, CA</t>
  </si>
  <si>
    <t>2GNALDEK7E6101975</t>
  </si>
  <si>
    <t>RAYA CISCNEROS</t>
  </si>
  <si>
    <t>3265 SANTA FE AVE APT 58</t>
  </si>
  <si>
    <t>3265 SANTA FE AVE APT 58, LONG BEACH CA 90810</t>
  </si>
  <si>
    <t>OLEKSANDER TURUTA</t>
  </si>
  <si>
    <t>CAN23003888-00</t>
  </si>
  <si>
    <t>ON-23-000264</t>
  </si>
  <si>
    <t>5099 CATALON AVE WOODLAND HILLS, CA 91364</t>
  </si>
  <si>
    <t>JTDKN3DU1F1988188</t>
  </si>
  <si>
    <t>TURUTA</t>
  </si>
  <si>
    <t>5099 CATALON AVE</t>
  </si>
  <si>
    <t>WOODLAND HILLS</t>
  </si>
  <si>
    <t>5099 catalon ave, WOODLAND HILLS CA 91364</t>
  </si>
  <si>
    <t>DAJANEE LEE</t>
  </si>
  <si>
    <t>CHRISTIAN LEE</t>
  </si>
  <si>
    <t>CAN23000954-00</t>
  </si>
  <si>
    <t>ON-23-000265</t>
  </si>
  <si>
    <t>Brookside Dr Richmond, CA,</t>
  </si>
  <si>
    <t>5NMZT3LB4JH071944</t>
  </si>
  <si>
    <t>LEE</t>
  </si>
  <si>
    <t>137 MARCUS AVE</t>
  </si>
  <si>
    <t>137 MARCUS AVE, RICHMOND CA 94801</t>
  </si>
  <si>
    <t>ON-23-000266</t>
  </si>
  <si>
    <t>E 74th St &amp; Stanford Ave Los angeles ca</t>
  </si>
  <si>
    <t>ON-23-000267</t>
  </si>
  <si>
    <t>1100 lynnwood 
santa ana CA</t>
  </si>
  <si>
    <t>1FMZU63E42UB04407</t>
  </si>
  <si>
    <t>GELDY OROZCO</t>
  </si>
  <si>
    <t>CAN23004009-00</t>
  </si>
  <si>
    <t>ON-23-000269</t>
  </si>
  <si>
    <t xml:space="preserve">56 and western 
los angeles </t>
  </si>
  <si>
    <t>5FNRL3H27AB060480</t>
  </si>
  <si>
    <t>OROZCO</t>
  </si>
  <si>
    <t>1734 W 56TH ST</t>
  </si>
  <si>
    <t>1734 W 56TH ST, LOS ANGELES CA 90062</t>
  </si>
  <si>
    <t>MANUEL REYES</t>
  </si>
  <si>
    <t>Luis Manuel Reyes SALTATHI</t>
  </si>
  <si>
    <t>CAN23000586-00</t>
  </si>
  <si>
    <t>ON-23-000270</t>
  </si>
  <si>
    <t>kings cannon rd, fresno CA</t>
  </si>
  <si>
    <t>TERRAIN</t>
  </si>
  <si>
    <t>3GKALMEV2LL301484</t>
  </si>
  <si>
    <t>5018 E EL MONTE WAY APT 203</t>
  </si>
  <si>
    <t>5018 E EL MONTE WAY APT 203, FRESNO CA 93727</t>
  </si>
  <si>
    <t>NATHANIEL POUNDS</t>
  </si>
  <si>
    <t>CAN23003667-00</t>
  </si>
  <si>
    <t>ON-23-000271</t>
  </si>
  <si>
    <t xml:space="preserve">5 south freeway Camp Pendleton area
ca  </t>
  </si>
  <si>
    <t>1N4BL4CV8LC202916</t>
  </si>
  <si>
    <t>POUNDS</t>
  </si>
  <si>
    <t>27371 MONFORTE</t>
  </si>
  <si>
    <t>MISSION VIEJO</t>
  </si>
  <si>
    <t>, MISSION VIEJO CA 92692</t>
  </si>
  <si>
    <t>VICTORIA VILMA RODAS</t>
  </si>
  <si>
    <t>Eddie Daniel Osoy Lopez</t>
  </si>
  <si>
    <t>CAN23004234-00</t>
  </si>
  <si>
    <t>ON-23-000272</t>
  </si>
  <si>
    <t>Victory Blvd/ Balboa Blvd VAN NUYS, CA</t>
  </si>
  <si>
    <t>2HGFE2F20PH560849</t>
  </si>
  <si>
    <t>RODAS</t>
  </si>
  <si>
    <t>15915 SHERMAN WAY APT 6</t>
  </si>
  <si>
    <t>15915 Sherman way apt 6 , VAN NUYS CA 91406</t>
  </si>
  <si>
    <t>BENJAMIN ORTIZ</t>
  </si>
  <si>
    <t>CAN23000818-00</t>
  </si>
  <si>
    <t>ON-23-000275</t>
  </si>
  <si>
    <t>palma valley CA</t>
  </si>
  <si>
    <t>3KPF24AD2NE497208</t>
  </si>
  <si>
    <t>1801 HOT SPRINGS MOUNTAIN RD</t>
  </si>
  <si>
    <t>WARNER SPRINGS</t>
  </si>
  <si>
    <t>1801 HOT SPRINGS MOUNTAIN RD, WARNER SPRINGS CA 92086</t>
  </si>
  <si>
    <t>MARIA JIMENEZ LONGORIA</t>
  </si>
  <si>
    <t>CAN23003496-00</t>
  </si>
  <si>
    <t>ON-23-000276</t>
  </si>
  <si>
    <t>1435 167TH AVE APT 21 SAN LEANDRO, CA 94578</t>
  </si>
  <si>
    <t>5NPD84LF0LH548749</t>
  </si>
  <si>
    <t>JIMENEZ LONGORIA</t>
  </si>
  <si>
    <t>1435 167TH AVE APT 21</t>
  </si>
  <si>
    <t>1435 167TH AVE APT 21, SAN LEANDRO CA 94578</t>
  </si>
  <si>
    <t>LIZBETH OCHOA LOPEZ</t>
  </si>
  <si>
    <t>LENIN ZEAS OCHOA</t>
  </si>
  <si>
    <t>CAN23003014-00</t>
  </si>
  <si>
    <t>ON-23-000277</t>
  </si>
  <si>
    <t>124 Scotia Ave San Francisco, CA 94124</t>
  </si>
  <si>
    <t>4T1BE46K28U227586</t>
  </si>
  <si>
    <t>OCHOA LOPEZ</t>
  </si>
  <si>
    <t>234 PINE AVE</t>
  </si>
  <si>
    <t>234 pine ave, SOUTH SAN FRANCISCO CA 94080</t>
  </si>
  <si>
    <t>DENNIS ALEJANDRO SANDOVAL AMBRIZ</t>
  </si>
  <si>
    <t>HAEDEE ALVARADO-AMBRIZ</t>
  </si>
  <si>
    <t>CAN23002736-00</t>
  </si>
  <si>
    <t>ON-23-000279</t>
  </si>
  <si>
    <t>crenshaw and 43rd st
CA</t>
  </si>
  <si>
    <t>EDGE</t>
  </si>
  <si>
    <t>2FMPK3G9XGBB91932</t>
  </si>
  <si>
    <t>SANDOVAL AMBRIZ</t>
  </si>
  <si>
    <t xml:space="preserve">4116 S REAL RD  </t>
  </si>
  <si>
    <t>4116 REAL RD, BAKERSFIELD CA 93313</t>
  </si>
  <si>
    <t>NICANOR TRUJILLO-HERNANDEZ</t>
  </si>
  <si>
    <t>CAN23001075-00</t>
  </si>
  <si>
    <t>ON-23-000280</t>
  </si>
  <si>
    <t xml:space="preserve">I91 Riverside CA </t>
  </si>
  <si>
    <t>PILOT</t>
  </si>
  <si>
    <t>5FNYF28516B034312</t>
  </si>
  <si>
    <t>TRUJILLO-HERNANDEZ</t>
  </si>
  <si>
    <t>7345 LYDIA AVE</t>
  </si>
  <si>
    <t>7345 lydia ave, RIVERSIDE CA 92504</t>
  </si>
  <si>
    <t>LALENA HERNANDEZ</t>
  </si>
  <si>
    <t>CAN23000621-00</t>
  </si>
  <si>
    <t>ON-23-000282</t>
  </si>
  <si>
    <t xml:space="preserve">colusa ave YUBA CITY ca
</t>
  </si>
  <si>
    <t>VENZA</t>
  </si>
  <si>
    <t>4T3BK3BBXDU078967</t>
  </si>
  <si>
    <t>HERNANDEZ</t>
  </si>
  <si>
    <t>562 WASHINGTON AVE</t>
  </si>
  <si>
    <t>YUBA CITY</t>
  </si>
  <si>
    <t>562 WASHINGTON AVE, YUBA CITY CA 95991</t>
  </si>
  <si>
    <t>ENRIQUE RODRIGUEZ BARDALES</t>
  </si>
  <si>
    <t>LOYDI DIAZ</t>
  </si>
  <si>
    <t>CAN23001613-00</t>
  </si>
  <si>
    <t>ON-23-000283</t>
  </si>
  <si>
    <t>Ventura Blvd/ Cedros rd Sherman oaks CA</t>
  </si>
  <si>
    <t>Lincoln</t>
  </si>
  <si>
    <t>MKC</t>
  </si>
  <si>
    <t xml:space="preserve">5LMCJ1A98FUJ06199 </t>
  </si>
  <si>
    <t>RODRIGUEZ BARDALES</t>
  </si>
  <si>
    <t>3546 STRAWBERRY CREEK PL</t>
  </si>
  <si>
    <t>4711 s witon pl , LOS ANGELES CA 90062</t>
  </si>
  <si>
    <t>JOSHUA MOREK</t>
  </si>
  <si>
    <t>CAN23004171-00</t>
  </si>
  <si>
    <t>ON-23-000284</t>
  </si>
  <si>
    <t>bowman ave cherry valley CA</t>
  </si>
  <si>
    <t>5XXGN4A72DG172439</t>
  </si>
  <si>
    <t>MOREK</t>
  </si>
  <si>
    <t>2751 RECHE CANYON RD SPC 166</t>
  </si>
  <si>
    <t>, COLTON CA 92324</t>
  </si>
  <si>
    <t>ELVIRA ANGUIANO</t>
  </si>
  <si>
    <t>John Salas</t>
  </si>
  <si>
    <t>CAN23002724-00</t>
  </si>
  <si>
    <t>ON-23-000285</t>
  </si>
  <si>
    <t xml:space="preserve">Westbound on temple near Vermont Los Angeles Ca </t>
  </si>
  <si>
    <t>1C4JJXN66PW663264</t>
  </si>
  <si>
    <t>ANGUIANO</t>
  </si>
  <si>
    <t>12040 SHELDON ST</t>
  </si>
  <si>
    <t>12040 SHELDON ST, SUN VALLEY CA 91352</t>
  </si>
  <si>
    <t>JUAN CASTILLO</t>
  </si>
  <si>
    <t>CAN23002814-00</t>
  </si>
  <si>
    <t>ON-23-000287</t>
  </si>
  <si>
    <t xml:space="preserve">825 mountain st 
beverly hills </t>
  </si>
  <si>
    <t>1N6AA06AX7N222704</t>
  </si>
  <si>
    <t>1016 BENITO AVE</t>
  </si>
  <si>
    <t>ALHAMBRA</t>
  </si>
  <si>
    <t>1016 benito ave apt d, ALHAMBRA CA 91803</t>
  </si>
  <si>
    <t>JUAN COMPARAN</t>
  </si>
  <si>
    <t>CAN23001575-00</t>
  </si>
  <si>
    <t>ON-23-000288</t>
  </si>
  <si>
    <t>I15 NB Devore  CA</t>
  </si>
  <si>
    <t>1GNERMKWXPJ197856</t>
  </si>
  <si>
    <t>COMPARAN</t>
  </si>
  <si>
    <t>11559 STAR ST</t>
  </si>
  <si>
    <t>ADELANTO</t>
  </si>
  <si>
    <t>11559 STAR ST, ADELANTO CA 92301</t>
  </si>
  <si>
    <t>ROBERT GUYETTE</t>
  </si>
  <si>
    <t>ELISABETH GUYETTE</t>
  </si>
  <si>
    <t>CAN23002538-00</t>
  </si>
  <si>
    <t>ON-23-000289</t>
  </si>
  <si>
    <t>Sr60 Wb pomona freeway Pomona CA</t>
  </si>
  <si>
    <t>CALIBER</t>
  </si>
  <si>
    <t>1B3HB78B69D111607</t>
  </si>
  <si>
    <t>GUYETTE</t>
  </si>
  <si>
    <t>15849 VILLAGE DR</t>
  </si>
  <si>
    <t>15849 VILLAGE DR, VICTORVILLE CA 92394</t>
  </si>
  <si>
    <t>CHRISTIAN ISIAH ESCOBAR</t>
  </si>
  <si>
    <t>CAN22000188-00</t>
  </si>
  <si>
    <t>ON-23-000290</t>
  </si>
  <si>
    <t>I10 WB/ EB I605 Baldwin Park CA</t>
  </si>
  <si>
    <t>SHHFK7H48KU407913</t>
  </si>
  <si>
    <t>ESCOBAR</t>
  </si>
  <si>
    <t>16858 REED ST APT 9</t>
  </si>
  <si>
    <t>16858 REED ST APT 9, FONTANA CA 92336</t>
  </si>
  <si>
    <t>JORGE JUAREZ VARGAS</t>
  </si>
  <si>
    <t>CAN23002440-00</t>
  </si>
  <si>
    <t>ON-23-000291</t>
  </si>
  <si>
    <t>West hills college
Colinga CA 93210</t>
  </si>
  <si>
    <t>PICKUP</t>
  </si>
  <si>
    <t>1C6RR6FG2DS546546</t>
  </si>
  <si>
    <t>JUAREZ VARGAS</t>
  </si>
  <si>
    <t>26719 S EL DORADO AVE</t>
  </si>
  <si>
    <t>COALINGA</t>
  </si>
  <si>
    <t>26719 S EL DORADO AVE, COALINGA CA 93210</t>
  </si>
  <si>
    <t>ASIA ROBINSON</t>
  </si>
  <si>
    <t>Demauria Allan</t>
  </si>
  <si>
    <t>CAN23004558-00</t>
  </si>
  <si>
    <t>ON-23-000292</t>
  </si>
  <si>
    <t>Antioch, CA</t>
  </si>
  <si>
    <t>4T1BF1FK1FU479967</t>
  </si>
  <si>
    <t>ROBINSON</t>
  </si>
  <si>
    <t>126 BYRON ST</t>
  </si>
  <si>
    <t>126 BYRON ST, VALLEJO CA 94590</t>
  </si>
  <si>
    <t>CHARLES JR HERVEY</t>
  </si>
  <si>
    <t>JORDAN HERVEY</t>
  </si>
  <si>
    <t>CAN23002466-00</t>
  </si>
  <si>
    <t>ON-23-000293</t>
  </si>
  <si>
    <t>6215 Ironwood  Riverside CA</t>
  </si>
  <si>
    <t>1N4BL3AP9DC110276</t>
  </si>
  <si>
    <t>HERVEY</t>
  </si>
  <si>
    <t>23630 AIROSA PL</t>
  </si>
  <si>
    <t>23630 AIROSA PL, MORENO VALLEY CA 92557</t>
  </si>
  <si>
    <t>VIJAY KIRAN KUMAR VOOTLA</t>
  </si>
  <si>
    <t>CAN23004031-00</t>
  </si>
  <si>
    <t>ON-23-000294</t>
  </si>
  <si>
    <t xml:space="preserve">Artisia CA </t>
  </si>
  <si>
    <t>4T1S31AK2PU057529</t>
  </si>
  <si>
    <t>VOOTLA</t>
  </si>
  <si>
    <t>3584 RUTLEDGE CMN</t>
  </si>
  <si>
    <t>FREMONT</t>
  </si>
  <si>
    <t>3584 Rutledge Cmn, FREMONT CA 94538</t>
  </si>
  <si>
    <t>CRISTIAN GARZON ROMERO</t>
  </si>
  <si>
    <t>CAN23002112-00</t>
  </si>
  <si>
    <t>ON-23-000295</t>
  </si>
  <si>
    <t xml:space="preserve">san rafael CA </t>
  </si>
  <si>
    <t>5NPD74LF8LH541583</t>
  </si>
  <si>
    <t>GARZON ROMERO</t>
  </si>
  <si>
    <t>500 RACE ST APT 3331</t>
  </si>
  <si>
    <t>500 RACE ST APT 3331, SAN JOSE CA 95126</t>
  </si>
  <si>
    <t>JOEL PEREZ VARGAS</t>
  </si>
  <si>
    <t>CAN23004640-00</t>
  </si>
  <si>
    <t>ON-23-000296</t>
  </si>
  <si>
    <t>8th st/ irolo ST Los Angeles CA 90005</t>
  </si>
  <si>
    <t>Scion</t>
  </si>
  <si>
    <t>XA</t>
  </si>
  <si>
    <t>JTKKT604360131043</t>
  </si>
  <si>
    <t>PEREZ VARGAS</t>
  </si>
  <si>
    <t>402 E PALMER AVE APT 23</t>
  </si>
  <si>
    <t>402 e palmer ave , GLENDALE CA 91205</t>
  </si>
  <si>
    <t>SIMON ASHKAR</t>
  </si>
  <si>
    <t>CAN23003049-00</t>
  </si>
  <si>
    <t>ON-23-000297</t>
  </si>
  <si>
    <t>Elk Grove Blvd &amp; Four Winds Dr Elk Grove, CA</t>
  </si>
  <si>
    <t>GS 350</t>
  </si>
  <si>
    <t>JTHBE1BL1D5004993</t>
  </si>
  <si>
    <t>ASHKAR</t>
  </si>
  <si>
    <t>2325 MOORHEN CT</t>
  </si>
  <si>
    <t>ELK GROVE</t>
  </si>
  <si>
    <t>2325 MOORHEN CT, ELK GROVE CA 95757</t>
  </si>
  <si>
    <t>PERLA RIOS</t>
  </si>
  <si>
    <t>SALVADOR RIOS JR</t>
  </si>
  <si>
    <t>CAN23002709-00</t>
  </si>
  <si>
    <t>ON-23-000299</t>
  </si>
  <si>
    <t xml:space="preserve">hwy 79 s bound 
belmont CA </t>
  </si>
  <si>
    <t>1GCHSBEA5G1217610</t>
  </si>
  <si>
    <t>RIOS</t>
  </si>
  <si>
    <t>32453 SILVER CRK</t>
  </si>
  <si>
    <t>32453 SILVER CRK , LAKE ELSINORE CA 92532</t>
  </si>
  <si>
    <t>MARIA DE LA LUZ MONTES-LEON</t>
  </si>
  <si>
    <t>LESLEY ENDALEWY MONTES-MONTES</t>
  </si>
  <si>
    <t>CAN23002998-00</t>
  </si>
  <si>
    <t>ON-23-000300</t>
  </si>
  <si>
    <t xml:space="preserve">d st 
ontario CA </t>
  </si>
  <si>
    <t>1HGCS2B87BA008262</t>
  </si>
  <si>
    <t>MONTES-LEON</t>
  </si>
  <si>
    <t>202 N ALLYN AVE SPC 13</t>
  </si>
  <si>
    <t>202 n allyn ave spc 13, ONTARIO CA 91764</t>
  </si>
  <si>
    <t>JUAN GARCIA JR</t>
  </si>
  <si>
    <t>CAN23001584-00</t>
  </si>
  <si>
    <t>ON-23-000301</t>
  </si>
  <si>
    <t>Downtown 
Los Angeles CA</t>
  </si>
  <si>
    <t>2HGFE2F59PH527505</t>
  </si>
  <si>
    <t>GARCIA JR</t>
  </si>
  <si>
    <t>541 BELDEN AVE</t>
  </si>
  <si>
    <t>541 BELDEN AVE, CAMARILLO CA 93010</t>
  </si>
  <si>
    <t>SAMANTHA JO STEWARD</t>
  </si>
  <si>
    <t>CAN23002564-00</t>
  </si>
  <si>
    <t>ON-23-000302</t>
  </si>
  <si>
    <t xml:space="preserve">Perris Blvd 
MORENO VALLEY, CA </t>
  </si>
  <si>
    <t>CLA250</t>
  </si>
  <si>
    <t>WDDSJ4EB8KN720942</t>
  </si>
  <si>
    <t>STEWARD</t>
  </si>
  <si>
    <t>25445 SUNNYMEAD BLVD APT 107</t>
  </si>
  <si>
    <t>25445 sunnymead blvd apt 107, MORENO VALLEY CA 92553</t>
  </si>
  <si>
    <t>GOURAV KUMAR</t>
  </si>
  <si>
    <t>CAN23004346-00</t>
  </si>
  <si>
    <t>ON-23-000303</t>
  </si>
  <si>
    <t xml:space="preserve">Arrow Rd
Fontana CA </t>
  </si>
  <si>
    <t>JTDEPRAE8LJ103908</t>
  </si>
  <si>
    <t>KUMAR</t>
  </si>
  <si>
    <t>16007 MERRILL AVE APT 86</t>
  </si>
  <si>
    <t>16007 MERRILL AVE APT 86, FONTANA CA 92335</t>
  </si>
  <si>
    <t>LUIS IBANEZ</t>
  </si>
  <si>
    <t>Brandy  Ibanez</t>
  </si>
  <si>
    <t>CAN23002255-00</t>
  </si>
  <si>
    <t>ON-23-000304</t>
  </si>
  <si>
    <t>Crenshaw Blvd &amp; W Washington BlvdLos Angeles, CA/ Mobil gas station</t>
  </si>
  <si>
    <t>1FA6P8AM5F5352921</t>
  </si>
  <si>
    <t>IBANEZ</t>
  </si>
  <si>
    <t>1415 W 224TH ST APT 9</t>
  </si>
  <si>
    <t>TORRANCE</t>
  </si>
  <si>
    <t>1415 W 224TH ST APT 9, TORRANCE CA 90501</t>
  </si>
  <si>
    <t>MARTIN DUARTE</t>
  </si>
  <si>
    <t>CAN23002247-00</t>
  </si>
  <si>
    <t>ON-23-000305</t>
  </si>
  <si>
    <t>Lincoln Blvd &amp; W 83rd St Westchester ca</t>
  </si>
  <si>
    <t>3CZRU5H12KM723171</t>
  </si>
  <si>
    <t>DUARTE</t>
  </si>
  <si>
    <t>5219 LOCUST AVE</t>
  </si>
  <si>
    <t>5219 LOCUST AVE, LONG BEACH CA 90805</t>
  </si>
  <si>
    <t>BRANDON SMITH</t>
  </si>
  <si>
    <t>NICOLE PHILISTINE</t>
  </si>
  <si>
    <t>CAN23002149-00</t>
  </si>
  <si>
    <t>ON-23-000306</t>
  </si>
  <si>
    <t>Peach Ave &amp; Main St Hesperia, CA</t>
  </si>
  <si>
    <t>CHEROKEE</t>
  </si>
  <si>
    <t>1C4PJLLB4LD619112</t>
  </si>
  <si>
    <t>8632 C AVE APT 136</t>
  </si>
  <si>
    <t>8632 C AVE APT 136, HESPERIA CA 92345</t>
  </si>
  <si>
    <t>SHERE GRIGSBY</t>
  </si>
  <si>
    <t>CAN23003652-00</t>
  </si>
  <si>
    <t>ON-23-000307</t>
  </si>
  <si>
    <t>on freeway unk</t>
  </si>
  <si>
    <t>WDDSJ4EB8EN059546</t>
  </si>
  <si>
    <t>GRIGSBY</t>
  </si>
  <si>
    <t>44045 15TH ST W APT 3</t>
  </si>
  <si>
    <t>44045 15TH ST W APT 3, LANCASTER CA 93534</t>
  </si>
  <si>
    <t>VERONICA CALDERA</t>
  </si>
  <si>
    <t>CAN23003155-00</t>
  </si>
  <si>
    <t>ON-23-000308</t>
  </si>
  <si>
    <t>Sterling Ave &amp; E Highland Ave San Bernardino, CA</t>
  </si>
  <si>
    <t>1GCPDKEK1NZ530036</t>
  </si>
  <si>
    <t>CALDERA</t>
  </si>
  <si>
    <t>7240 TIPPECANOE AVE</t>
  </si>
  <si>
    <t>7240 TIPPECANOE AVE, SAN BERNARDINO CA 92404</t>
  </si>
  <si>
    <t>JOSE BELISARIO JUAREZ</t>
  </si>
  <si>
    <t>CAN23004071-00</t>
  </si>
  <si>
    <t>ON-23-000309</t>
  </si>
  <si>
    <t>12885 Beach Blvd, Stanton, CA 90680/ Parking lot</t>
  </si>
  <si>
    <t>IS 300</t>
  </si>
  <si>
    <t>JTHDA1D22L5107296</t>
  </si>
  <si>
    <t>JUAREZ</t>
  </si>
  <si>
    <t>3609 INDEPENDENCE AVE</t>
  </si>
  <si>
    <t>3609 INDEPENDENCE AVE, SOUTH GATE CA 90280</t>
  </si>
  <si>
    <t>BRITTANY WASHINGTON</t>
  </si>
  <si>
    <t>CAN23000673-00</t>
  </si>
  <si>
    <t>ON-23-000310</t>
  </si>
  <si>
    <t xml:space="preserve">Yucaipa blvd 
yucaipa,ca
</t>
  </si>
  <si>
    <t>TIGUAN</t>
  </si>
  <si>
    <t>WVGAV7AX0CW516124</t>
  </si>
  <si>
    <t>14374 BOREGO RD APT 815</t>
  </si>
  <si>
    <t>14374 BOREGO RD APT 815, VICTORVILLE CA 92392</t>
  </si>
  <si>
    <t>ROBERT RAMIREZ</t>
  </si>
  <si>
    <t>CAN23001242-00</t>
  </si>
  <si>
    <t>ON-23-000311</t>
  </si>
  <si>
    <t>Montclair Ca</t>
  </si>
  <si>
    <t>5XXGT4L30LG391916</t>
  </si>
  <si>
    <t>1364 EDGEHILL DR</t>
  </si>
  <si>
    <t>POMONA</t>
  </si>
  <si>
    <t>1364 EDGEHILL DR, POMONA CA 91767</t>
  </si>
  <si>
    <t>EZEQUIEL SANTOS HERNANDEZ</t>
  </si>
  <si>
    <t>ITZEL SANTOS GARCIA</t>
  </si>
  <si>
    <t>CAN23003462-00</t>
  </si>
  <si>
    <t>ON-23-000312</t>
  </si>
  <si>
    <t>Arlington ave/ 21st st los angeles CA</t>
  </si>
  <si>
    <t>JTDBCMFEXP3008108</t>
  </si>
  <si>
    <t>SANTOS HERNANDEZ</t>
  </si>
  <si>
    <t>959 S ARDMORE AVE # 509</t>
  </si>
  <si>
    <t>959 s ardmore ave # 509, LOS ANGELES CA 90006</t>
  </si>
  <si>
    <t>HAI LUONG</t>
  </si>
  <si>
    <t>CAN23002700-00</t>
  </si>
  <si>
    <t>ON-23-000313</t>
  </si>
  <si>
    <t>1000 W Valley Blvd Alhambra, CA 91803/ Chase bank parking lot</t>
  </si>
  <si>
    <t>4T1BE46KX7U099113</t>
  </si>
  <si>
    <t>LUONG</t>
  </si>
  <si>
    <t>745 E VALLEY BLVD APT 710</t>
  </si>
  <si>
    <t>SAN GABRIEL</t>
  </si>
  <si>
    <t>617 e saxon ave san gabriel, ca 91776, SAN GABRIEL CA 91776</t>
  </si>
  <si>
    <t>CHRISTOPHER PLASCENCIA</t>
  </si>
  <si>
    <t>CAN23001532-00</t>
  </si>
  <si>
    <t>ON-23-000315</t>
  </si>
  <si>
    <t xml:space="preserve">Glendora mountain rd 
Glendora CA </t>
  </si>
  <si>
    <t>FR-S</t>
  </si>
  <si>
    <t>JF1ZNAA1XE8709135</t>
  </si>
  <si>
    <t>PLASCENCIA</t>
  </si>
  <si>
    <t>1203 STONEHENGE DR</t>
  </si>
  <si>
    <t>SAN DIMAS</t>
  </si>
  <si>
    <t>1203 STONEHENGE DR, SAN DIMAS CA 91773</t>
  </si>
  <si>
    <t>CHRISTINE KING</t>
  </si>
  <si>
    <t>NACHE PHILLIPS</t>
  </si>
  <si>
    <t>CAN23002395-00</t>
  </si>
  <si>
    <t>ON-23-000316</t>
  </si>
  <si>
    <t>30340 Temecula parkway Temecula Ca</t>
  </si>
  <si>
    <t>ARMADA</t>
  </si>
  <si>
    <t>JN8AY2NC5KX510581</t>
  </si>
  <si>
    <t>KING</t>
  </si>
  <si>
    <t>48560 SUNNYBROOK CIR</t>
  </si>
  <si>
    <t>AGUANGA</t>
  </si>
  <si>
    <t>48560 SUNNYBROOK CIR, AGUANGA CA 92536</t>
  </si>
  <si>
    <t>MARKAYLA DANIELLE SWEET</t>
  </si>
  <si>
    <t>CAN23003366-00</t>
  </si>
  <si>
    <t>ON-23-000317</t>
  </si>
  <si>
    <t>9001 S CENTRAL AVE APT A LOS ANGELES, CA 90002</t>
  </si>
  <si>
    <t>Alfa Romeo</t>
  </si>
  <si>
    <t>STELVIO</t>
  </si>
  <si>
    <t>ZASPAJAN6K7C70718</t>
  </si>
  <si>
    <t>SWEET</t>
  </si>
  <si>
    <t>9001 S CENTRAL AVE APT A</t>
  </si>
  <si>
    <t>9001 S CENTRAL AVE APT A, LOS ANGELES CA 90002</t>
  </si>
  <si>
    <t>OSVALDO HERNANDEZ</t>
  </si>
  <si>
    <t>CAN23004484-00</t>
  </si>
  <si>
    <t>ON-23-000318</t>
  </si>
  <si>
    <t>Railroad Ave &amp; Oak Ridge Dr, Santa Clarita CA</t>
  </si>
  <si>
    <t>1GNFC13J37R219950</t>
  </si>
  <si>
    <t>23830 NEWHALL AVE SPC 33</t>
  </si>
  <si>
    <t>NEWHALL</t>
  </si>
  <si>
    <t>23830 NEWHALL AVE SPC 33, NEWHALL CA 91321</t>
  </si>
  <si>
    <t>RENE OROZCO</t>
  </si>
  <si>
    <t>CAN23001932-00</t>
  </si>
  <si>
    <t>ON-23-000319</t>
  </si>
  <si>
    <t>Las Vegas Blvd &amp; Convention Center Dr, Las Vegas, NV</t>
  </si>
  <si>
    <t>TC</t>
  </si>
  <si>
    <t>JTKJF5C70FJ003307</t>
  </si>
  <si>
    <t>4390 SILVERBERRY DR</t>
  </si>
  <si>
    <t>4390 SILVERBERRY DR, SAN JOSE CA 95136</t>
  </si>
  <si>
    <t>JESUS JAVIER HERNANDEZ</t>
  </si>
  <si>
    <t>CAN23003977-00</t>
  </si>
  <si>
    <t>ON-23-000320</t>
  </si>
  <si>
    <t>Whittier Blvd &amp; Durfee Ave Pico Rivera, CA / inside parking lot</t>
  </si>
  <si>
    <t>1G1ZJ5SU6GF340044</t>
  </si>
  <si>
    <t>4467 DUNHAM ST</t>
  </si>
  <si>
    <t>4467 dunham st, LOS ANGELES CA 90023</t>
  </si>
  <si>
    <t>INGRY GARCIA</t>
  </si>
  <si>
    <t>CAN23004760-00</t>
  </si>
  <si>
    <t>ON-23-000322</t>
  </si>
  <si>
    <t xml:space="preserve">Florence Ave.
Bell Gardens, CA
</t>
  </si>
  <si>
    <t>5NPE24AF9HH533232</t>
  </si>
  <si>
    <t>GARCIA</t>
  </si>
  <si>
    <t>10961 1/2 HICKORY ST</t>
  </si>
  <si>
    <t>10961 1/2 HICKORY ST, LOS ANGELES CA 90059</t>
  </si>
  <si>
    <t>TAMARA GIBBONS</t>
  </si>
  <si>
    <t>CAN23002859-00</t>
  </si>
  <si>
    <t>ON-23-000323</t>
  </si>
  <si>
    <t xml:space="preserve">lake elsinore
CA </t>
  </si>
  <si>
    <t>TLX</t>
  </si>
  <si>
    <t>19UUB1F53HA001509</t>
  </si>
  <si>
    <t>GIBBONS</t>
  </si>
  <si>
    <t>3476 POPLAR ST</t>
  </si>
  <si>
    <t>3476 POPLAR ST, RIVERSIDE CA 92501</t>
  </si>
  <si>
    <t>CAN22000223-01</t>
  </si>
  <si>
    <t>ON-23-000324</t>
  </si>
  <si>
    <t xml:space="preserve">70 Cristich Ln, Campbell, CA </t>
  </si>
  <si>
    <t>FRANCISCO VARGAS FLORES</t>
  </si>
  <si>
    <t>CAN23003315-00</t>
  </si>
  <si>
    <t>ON-23-000325</t>
  </si>
  <si>
    <t>Lake Ave, Pasadena, CA</t>
  </si>
  <si>
    <t>530I</t>
  </si>
  <si>
    <t>WBAJA5C51KBX87986</t>
  </si>
  <si>
    <t>VARGAS FLORES</t>
  </si>
  <si>
    <t>4321 E 61ST ST</t>
  </si>
  <si>
    <t>HUNTINGTON PARK</t>
  </si>
  <si>
    <t>4321 E 61ST ST, HUNTINGTON PARK CA 90255</t>
  </si>
  <si>
    <t>MARCOS DOS SANTOS</t>
  </si>
  <si>
    <t>Marina Costa Santos</t>
  </si>
  <si>
    <t>CAN23001756-00</t>
  </si>
  <si>
    <t>ON-23-000326</t>
  </si>
  <si>
    <t>Junipero Serra Blvd &amp; John Daly Blvd, Daly City, CA</t>
  </si>
  <si>
    <t>JTDKARFU6G3515632</t>
  </si>
  <si>
    <t>DOS SANTOS</t>
  </si>
  <si>
    <t>65 WARD CT #4</t>
  </si>
  <si>
    <t>DALY CITY</t>
  </si>
  <si>
    <t>65 ward ct #4, DALY CITY CA 94015</t>
  </si>
  <si>
    <t>CLAUDIA PINEDA ALANIZ</t>
  </si>
  <si>
    <t>MARIA PINEDA ALANIZ</t>
  </si>
  <si>
    <t>CAN23002140-00</t>
  </si>
  <si>
    <t>ON-23-000329</t>
  </si>
  <si>
    <t>631 H St Fresno, CA 93721</t>
  </si>
  <si>
    <t>PASSPORT</t>
  </si>
  <si>
    <t>5FNYF7H55MB005129</t>
  </si>
  <si>
    <t>PINEDA ALANIZ</t>
  </si>
  <si>
    <t>1280 W CONEJO AVE</t>
  </si>
  <si>
    <t>CARUTHERS</t>
  </si>
  <si>
    <t>1280 W CONEJO AVE, CARUTHERS CA 93609</t>
  </si>
  <si>
    <t>JESSICA VENABLE</t>
  </si>
  <si>
    <t>CAN23003541-00</t>
  </si>
  <si>
    <t>ON-23-000330</t>
  </si>
  <si>
    <t xml:space="preserve">900 w lowell ave
California </t>
  </si>
  <si>
    <t>1C3CDFBB1FD352416</t>
  </si>
  <si>
    <t>VENABLE</t>
  </si>
  <si>
    <t>2725 PAVILION PKWY APT 6219</t>
  </si>
  <si>
    <t>TRACY</t>
  </si>
  <si>
    <t>2725 PAVILION PKWY APT 6219, TRACY CA 95304</t>
  </si>
  <si>
    <t>MARIA LOPEZ LOPEZ</t>
  </si>
  <si>
    <t>CAN23002359-00</t>
  </si>
  <si>
    <t>ON-23-000332</t>
  </si>
  <si>
    <t>4900 6th Ave Los Angeles, CA</t>
  </si>
  <si>
    <t>2HGFC2F68KH542133</t>
  </si>
  <si>
    <t>LOPEZ LOPEZ</t>
  </si>
  <si>
    <t>1021 S PARK VIEW ST APT 207</t>
  </si>
  <si>
    <t>1021 S PARK VIEW ST APT 207, LOS ANGELES CA 90006</t>
  </si>
  <si>
    <t>LOREA BROWN</t>
  </si>
  <si>
    <t>CAN23002860-00</t>
  </si>
  <si>
    <t>ON-23-000333</t>
  </si>
  <si>
    <t>Haven Ave Rancho Cucamonga, CA</t>
  </si>
  <si>
    <t>XV CROSSTR</t>
  </si>
  <si>
    <t>JF2GPADC6F8313540</t>
  </si>
  <si>
    <t>BROWN</t>
  </si>
  <si>
    <t>10801 LEMON AVE APT 1515</t>
  </si>
  <si>
    <t>RANCHO CUCAMONGA</t>
  </si>
  <si>
    <t>10801 LEMON AVE APT 1515, RANCHO CUCAMONGA CA 91737</t>
  </si>
  <si>
    <t>DESTINY DE ALBA</t>
  </si>
  <si>
    <t>CAN23002986-00</t>
  </si>
  <si>
    <t>ON-23-000334</t>
  </si>
  <si>
    <t>3411 W. Century Blvd Inglewood, CA,/ insured In-n-out parking lot</t>
  </si>
  <si>
    <t>1ZVFT80N365207356</t>
  </si>
  <si>
    <t>DE ALBA</t>
  </si>
  <si>
    <t>11107 S BROADWAY APT 3</t>
  </si>
  <si>
    <t>11107 S BROADWAY APT 3, LOS ANGELES CA 90061</t>
  </si>
  <si>
    <t>JUAN VIZCAINO SEGUNDO</t>
  </si>
  <si>
    <t>EYIS NICOLE VIZCAINO ZAMBRANO</t>
  </si>
  <si>
    <t>CAN23002809-00</t>
  </si>
  <si>
    <t>ON-23-000335</t>
  </si>
  <si>
    <t xml:space="preserve">California </t>
  </si>
  <si>
    <t>ES 300</t>
  </si>
  <si>
    <t>JTHBF30G730111380</t>
  </si>
  <si>
    <t>VIZCAINO SEGUNDO</t>
  </si>
  <si>
    <t>12501 OLD RIVER SCHOOL RD</t>
  </si>
  <si>
    <t>12501 old river school rd, DOWNEY CA 90242</t>
  </si>
  <si>
    <t>MELISSA WASHINGTON BRANCH</t>
  </si>
  <si>
    <t>CAN23003948-00</t>
  </si>
  <si>
    <t>ON-23-000336</t>
  </si>
  <si>
    <t xml:space="preserve">Mayberry Ave/ Columbia St, Hemet, CA </t>
  </si>
  <si>
    <t>CX-9</t>
  </si>
  <si>
    <t>JM3TB2CV2E0446658</t>
  </si>
  <si>
    <t>WASHINGTON BRANCH</t>
  </si>
  <si>
    <t>26491 COLUMBIA ST</t>
  </si>
  <si>
    <t>3800 W DEVONSHIRE AVE APT H197, HEMET CA 92545</t>
  </si>
  <si>
    <t>STEVEN MIRANDA</t>
  </si>
  <si>
    <t>CAN23004718-00</t>
  </si>
  <si>
    <t>ON-23-000337</t>
  </si>
  <si>
    <t>I101 freeway unk</t>
  </si>
  <si>
    <t>1FA6P8TH8G5328016</t>
  </si>
  <si>
    <t>MIRANDA</t>
  </si>
  <si>
    <t>20528 HARTLAND ST APT 5</t>
  </si>
  <si>
    <t>WINNETKA</t>
  </si>
  <si>
    <t>Cheryl Anglim</t>
  </si>
  <si>
    <t>20528 HEARTLAND ST APT 5, WINNETKA CA 91306</t>
  </si>
  <si>
    <t>VARTAN AKOPIAN</t>
  </si>
  <si>
    <t>CAN23003593-00</t>
  </si>
  <si>
    <t>ON-23-000338</t>
  </si>
  <si>
    <t>N Verdugo Rd Glendale, CA</t>
  </si>
  <si>
    <t>KNAGU4LE3J5022657</t>
  </si>
  <si>
    <t>AKOPIAN</t>
  </si>
  <si>
    <t>1139 WESTERN AVE APT 4</t>
  </si>
  <si>
    <t>1139 western ave apt 4, GLENDALE CA 91201</t>
  </si>
  <si>
    <t>HERMINIO ALFONSO TRUJILLO</t>
  </si>
  <si>
    <t>CAN23004474-00</t>
  </si>
  <si>
    <t>ON-23-000339</t>
  </si>
  <si>
    <t>Clark Ave &amp; Mayne St, Bellflower, CA</t>
  </si>
  <si>
    <t>3VWDP7AJ7DM423736</t>
  </si>
  <si>
    <t>ALFONSO TRUJILLO</t>
  </si>
  <si>
    <t>9423 FLOWER ST APT 15</t>
  </si>
  <si>
    <t>9423 FLOWER ST APT 15, BELLFLOWER CA 90706</t>
  </si>
  <si>
    <t>DALICIA CHEATHAM</t>
  </si>
  <si>
    <t>CAN23004038-00</t>
  </si>
  <si>
    <t>ON-23-000340</t>
  </si>
  <si>
    <t xml:space="preserve">Grand and florence 
Los aangeles CA </t>
  </si>
  <si>
    <t>2T3ZF4DV6AW040101</t>
  </si>
  <si>
    <t>CHEATHAM</t>
  </si>
  <si>
    <t>1040 W 75TH ST</t>
  </si>
  <si>
    <t>1040 w 75th st , LOS ANGELES CA 90044</t>
  </si>
  <si>
    <t>ADRIANA ANDRADE GARCIA</t>
  </si>
  <si>
    <t>CAN23001233-00</t>
  </si>
  <si>
    <t>ON-23-000341</t>
  </si>
  <si>
    <t>1064 ELM ST LIVERMORE, CA 94551</t>
  </si>
  <si>
    <t>2C3CDZDJ2FH816788</t>
  </si>
  <si>
    <t>ANDRADE GARCIA</t>
  </si>
  <si>
    <t>1064 ELM ST</t>
  </si>
  <si>
    <t>LIVERMORE</t>
  </si>
  <si>
    <t>1064 ELM ST, LIVERMORE CA 94551</t>
  </si>
  <si>
    <t>RALISHA ROBINSON</t>
  </si>
  <si>
    <t>CAN23003765-00</t>
  </si>
  <si>
    <t>ON-23-000342</t>
  </si>
  <si>
    <t xml:space="preserve">2232 valencia ave 
san bernardino ca </t>
  </si>
  <si>
    <t>X6</t>
  </si>
  <si>
    <t>5UXKU2C50F0N77618</t>
  </si>
  <si>
    <t>2138 WALL AVE</t>
  </si>
  <si>
    <t>2138 WALL AVE, SAN BERNARDINO CA 92404</t>
  </si>
  <si>
    <t>MATTHEW WILLIAMS</t>
  </si>
  <si>
    <t>CAN23002924-00</t>
  </si>
  <si>
    <t>ON-23-000343</t>
  </si>
  <si>
    <t>Valvoline Instant Oil Change
1701 Pacific Coast Hwy, Lomita, CA 90717, Estados Unidos</t>
  </si>
  <si>
    <t>WBA5A7C52GG146529</t>
  </si>
  <si>
    <t>3711 W 230TH ST</t>
  </si>
  <si>
    <t>3711 W 230TH ST, TORRANCE CA 90505</t>
  </si>
  <si>
    <t>CARLA FLORES</t>
  </si>
  <si>
    <t>CAN23000994-00</t>
  </si>
  <si>
    <t>ON-23-000346</t>
  </si>
  <si>
    <t xml:space="preserve">Freeway from San gabriel to Lake elsinore CA </t>
  </si>
  <si>
    <t>1G1105S37KU142438</t>
  </si>
  <si>
    <t>FLORES</t>
  </si>
  <si>
    <t>5406 N CHARLOTTE AVE</t>
  </si>
  <si>
    <t>5406 N CHARLOTTE AVE, SAN GABRIEL CA 91776</t>
  </si>
  <si>
    <t>AMADO SANTIAGO LAZARO</t>
  </si>
  <si>
    <t>CAN23002964-00</t>
  </si>
  <si>
    <t>ON-23-000348</t>
  </si>
  <si>
    <t>2527 Canada blvd Glendale ca</t>
  </si>
  <si>
    <t>3TMJU4GN8EM168510</t>
  </si>
  <si>
    <t>SANTIAGO LAZARO</t>
  </si>
  <si>
    <t>10521 MOUNT GLEASON AVE</t>
  </si>
  <si>
    <t>SUNLAND</t>
  </si>
  <si>
    <t>8172 DE GARMO AVE, SUN VALLEY CA 91352</t>
  </si>
  <si>
    <t>PAOLA SARAI HERRERA RODRIGUEZ</t>
  </si>
  <si>
    <t>CAN23003998-00</t>
  </si>
  <si>
    <t>ON-23-000349</t>
  </si>
  <si>
    <t>I10 near West Covina exit West Covina ca</t>
  </si>
  <si>
    <t>1N4AL3AP7HC250327</t>
  </si>
  <si>
    <t>HERRERA RODRIGUEZ</t>
  </si>
  <si>
    <t>2326 GRANADA AVE</t>
  </si>
  <si>
    <t>SOUTH EL MONTE</t>
  </si>
  <si>
    <t>3729 GIBSON rd apt 22 , EL MONTE CA 91731</t>
  </si>
  <si>
    <t>Joseph A  Echeverria</t>
  </si>
  <si>
    <t>ON-23-000351</t>
  </si>
  <si>
    <t>los angeles ca</t>
  </si>
  <si>
    <t>EDGAR VILLALON</t>
  </si>
  <si>
    <t>CAN23000904-00</t>
  </si>
  <si>
    <t>ON-23-000352</t>
  </si>
  <si>
    <t>4770 PARK AVE RIVERSIDE, CA 92507</t>
  </si>
  <si>
    <t>JTDS4RCE6LJ040798</t>
  </si>
  <si>
    <t>VILLALON</t>
  </si>
  <si>
    <t>4770 PARK AVE</t>
  </si>
  <si>
    <t>4770 PARK AVE, RIVERSIDE CA 92507</t>
  </si>
  <si>
    <t>GERMAN ALVAREZ QUEVEDO</t>
  </si>
  <si>
    <t>CAN23003476-00</t>
  </si>
  <si>
    <t>ON-23-000353</t>
  </si>
  <si>
    <t>8049 workerfield  PANORAMA CITY, CA 91402</t>
  </si>
  <si>
    <t>5NPE24AA1GH413735</t>
  </si>
  <si>
    <t>ALVAREZ QUEVEDO</t>
  </si>
  <si>
    <t>7924 WOODMAN AVE UNIT 42</t>
  </si>
  <si>
    <t>7924 WOODMAN AVE UNIT 42, PANORAMA CITY CA 91402</t>
  </si>
  <si>
    <t>AMANDA WILLIAMS</t>
  </si>
  <si>
    <t>CAN23001239-00</t>
  </si>
  <si>
    <t>ON-23-000354</t>
  </si>
  <si>
    <t>420 E 17TH ST APT A OAKLAND, CA 94606</t>
  </si>
  <si>
    <t>3FA6P0H79GR116739</t>
  </si>
  <si>
    <t>420 E 17TH ST APT A</t>
  </si>
  <si>
    <t>420 E 17TH ST APT A, OAKLAND CA 94606</t>
  </si>
  <si>
    <t>MARISOL CAAL PAAU</t>
  </si>
  <si>
    <t>ELIAS CAC PAAU</t>
  </si>
  <si>
    <t>CAN23001729-00</t>
  </si>
  <si>
    <t>ON-23-000355</t>
  </si>
  <si>
    <t>1150 S Taylor Ave Montebello, CA</t>
  </si>
  <si>
    <t>LUCERO ORTIZLITA</t>
  </si>
  <si>
    <t>CAN23002473-00</t>
  </si>
  <si>
    <t>ON-23-000356</t>
  </si>
  <si>
    <t>108 W VERMONT AVE ESCONDIDO, CA 92025</t>
  </si>
  <si>
    <t>4T1BF1FK6FU069844</t>
  </si>
  <si>
    <t>ORTIZLITA</t>
  </si>
  <si>
    <t>108 W VERMONT AVE</t>
  </si>
  <si>
    <t>108 W VERMONT AVE, ESCONDIDO CA 92025</t>
  </si>
  <si>
    <t>ALBERTO VEGAS GONZALEZ</t>
  </si>
  <si>
    <t>NOEMI RODRIGUEZ</t>
  </si>
  <si>
    <t>CAN23000664-00</t>
  </si>
  <si>
    <t>ON-23-000357</t>
  </si>
  <si>
    <t>Central Ave &amp; Canyon Crest Dr Riverside, CA</t>
  </si>
  <si>
    <t>4T1BF1FK2HU432353</t>
  </si>
  <si>
    <t>VEGAS GONZALEZ</t>
  </si>
  <si>
    <t>13612 PLAYER CT</t>
  </si>
  <si>
    <t>13612 PLAYER CT, MORENO VALLEY CA 92553</t>
  </si>
  <si>
    <t>OSCAR SALAZARROJAS</t>
  </si>
  <si>
    <t>CAN23001319-00</t>
  </si>
  <si>
    <t>ON-23-000359</t>
  </si>
  <si>
    <t>Poway Rd Poway, CA</t>
  </si>
  <si>
    <t>RAM PU1500</t>
  </si>
  <si>
    <t>1B7HC13Y7WJ245320</t>
  </si>
  <si>
    <t>SALAZARROJAS</t>
  </si>
  <si>
    <t>13102 DANA VISTA ST</t>
  </si>
  <si>
    <t>POWAY</t>
  </si>
  <si>
    <t>13102 DANA VISTA ST, POWAY CA 92064</t>
  </si>
  <si>
    <t>TYLER BROWN</t>
  </si>
  <si>
    <t>CAN22000118-01</t>
  </si>
  <si>
    <t>ON-23-000360</t>
  </si>
  <si>
    <t>I10 E freeway Pomona CA</t>
  </si>
  <si>
    <t>1HGCV1F35LA103291</t>
  </si>
  <si>
    <t>3643 MUSTANG DR</t>
  </si>
  <si>
    <t>3643 MUSTANG DR, ONTARIO CA 91761</t>
  </si>
  <si>
    <t>INES OUGHANEM</t>
  </si>
  <si>
    <t>CAN23000514-01</t>
  </si>
  <si>
    <t>ON-23-000363</t>
  </si>
  <si>
    <t xml:space="preserve">freeway 101 s 
californai </t>
  </si>
  <si>
    <t>3GNAXNEV9LS619864</t>
  </si>
  <si>
    <t>OUGHANEM</t>
  </si>
  <si>
    <t>432 S NEW HAMPSHIRE AVE APT 411</t>
  </si>
  <si>
    <t>432 S NEW HAMPSHIRE AVE APT 411, LOS ANGELES CA 90020</t>
  </si>
  <si>
    <t>MATEO MARCOS GASPAR</t>
  </si>
  <si>
    <t>CAN23004949-00</t>
  </si>
  <si>
    <t>ON-23-000364</t>
  </si>
  <si>
    <t>Flanders Dr &amp; Parkdale Ave San Diego, CA</t>
  </si>
  <si>
    <t>3TMDZ5BN9GM007159</t>
  </si>
  <si>
    <t>MARCOS GASPAR</t>
  </si>
  <si>
    <t>927 W 15TH AVE</t>
  </si>
  <si>
    <t>927 W 15TH AVE, ESCONDIDO CA 92025</t>
  </si>
  <si>
    <t>COREAN MCINTOSH</t>
  </si>
  <si>
    <t>CAN23000885-00</t>
  </si>
  <si>
    <t>ON-23-000365</t>
  </si>
  <si>
    <t xml:space="preserve">Victorville CA </t>
  </si>
  <si>
    <t>3N1CE2CP4FL411838</t>
  </si>
  <si>
    <t>MCINTOSH</t>
  </si>
  <si>
    <t>15449 MORADA RD APT A</t>
  </si>
  <si>
    <t>15449 MORADA RD APT A, VICTORVILLE CA 92394</t>
  </si>
  <si>
    <t>STACY SMITH</t>
  </si>
  <si>
    <t>CAN23003999-00</t>
  </si>
  <si>
    <t>ON-23-000366</t>
  </si>
  <si>
    <t>Ridgecrest ca</t>
  </si>
  <si>
    <t>2GNALCEK6E6137120</t>
  </si>
  <si>
    <t>6516 SIERRA AVE</t>
  </si>
  <si>
    <t>INYOKERN</t>
  </si>
  <si>
    <t>6516 sierra ave, INYOKERN CA 93527</t>
  </si>
  <si>
    <t>ON-23-000367</t>
  </si>
  <si>
    <t>101 freeway n and white oak 
LOS ANGELES CA</t>
  </si>
  <si>
    <t>GRACYN SCHMIDT</t>
  </si>
  <si>
    <t>CAN23001959-00</t>
  </si>
  <si>
    <t>ON-23-000368</t>
  </si>
  <si>
    <t>I215 S freeway/ quarter mile before Murrieta hot springs exit Murrieta CA</t>
  </si>
  <si>
    <t>5XXGR4A63FG490066</t>
  </si>
  <si>
    <t>40125 LOS ALAMOS RD APT F252</t>
  </si>
  <si>
    <t>40125 LOS ALAMOS RD APT F252, MURRIETA CA 92562</t>
  </si>
  <si>
    <t>ERIC INGRAM</t>
  </si>
  <si>
    <t>EZEKIEL HOLLIDAY</t>
  </si>
  <si>
    <t>CAN23001469-00</t>
  </si>
  <si>
    <t>ON-23-000369</t>
  </si>
  <si>
    <t>la sierra 
riverside CA</t>
  </si>
  <si>
    <t>WAUEFAFL4BN011632</t>
  </si>
  <si>
    <t>INGRAM</t>
  </si>
  <si>
    <t>21965 OLD ELSINORE RD</t>
  </si>
  <si>
    <t>21965 OLD ELSINORE RD, PERRIS CA 92570</t>
  </si>
  <si>
    <t>NOE LOPEZRAMOS</t>
  </si>
  <si>
    <t>CAN23004156-00</t>
  </si>
  <si>
    <t>ON-23-000370</t>
  </si>
  <si>
    <t>los coches</t>
  </si>
  <si>
    <t>3TYRZ5CN7NT019848</t>
  </si>
  <si>
    <t>LOPEZRAMOS</t>
  </si>
  <si>
    <t>606 N GRAPE ST APT 3</t>
  </si>
  <si>
    <t>606 N GRAPE ST APT 3, ESCONDIDO CA 92025</t>
  </si>
  <si>
    <t>FELIX DEL VALLE</t>
  </si>
  <si>
    <t>CAN23000923-00</t>
  </si>
  <si>
    <t>ON-23-000371</t>
  </si>
  <si>
    <t xml:space="preserve">1200 bridgeway </t>
  </si>
  <si>
    <t>Mercedes (not IV)</t>
  </si>
  <si>
    <t>GLE53</t>
  </si>
  <si>
    <t>4JGFD6BB2PA923502</t>
  </si>
  <si>
    <t>MAURICIO MOLINA PARDO</t>
  </si>
  <si>
    <t>CAN23002309-00</t>
  </si>
  <si>
    <t>ON-23-000372</t>
  </si>
  <si>
    <t>Main st santa monica ca</t>
  </si>
  <si>
    <t>5J6RE3H58BL011480</t>
  </si>
  <si>
    <t>MOLINA PARDO</t>
  </si>
  <si>
    <t>3544 BRENTON AVE APT E</t>
  </si>
  <si>
    <t>3544 BRENTON AVE APT E, LYNWOOD CA 90262</t>
  </si>
  <si>
    <t>VICKIE ROMERO</t>
  </si>
  <si>
    <t>CAN23004715-00</t>
  </si>
  <si>
    <t>ON-23-000373</t>
  </si>
  <si>
    <t xml:space="preserve">freeway </t>
  </si>
  <si>
    <t>E300</t>
  </si>
  <si>
    <t>WDDZF4JB4HA160522</t>
  </si>
  <si>
    <t>ROMERO</t>
  </si>
  <si>
    <t>5050 W PICO BLVD #312</t>
  </si>
  <si>
    <t>4311 e 4th st , LOS ANGELES CA 90022</t>
  </si>
  <si>
    <t>JEROME WILLIS</t>
  </si>
  <si>
    <t>CAN23000786-00</t>
  </si>
  <si>
    <t>ON-23-000375</t>
  </si>
  <si>
    <t xml:space="preserve">11249 lonesone valley rd 
leona valley ca 93551
</t>
  </si>
  <si>
    <t>2GNALCEK4H1602429</t>
  </si>
  <si>
    <t>1130 E ALOSTA AVE UNIT E106</t>
  </si>
  <si>
    <t>AZUSA</t>
  </si>
  <si>
    <t>1130 E ALOSTA AVE UNIT E106, AZUSA CA 91702</t>
  </si>
  <si>
    <t>MARIO VILLATA GUEVARA</t>
  </si>
  <si>
    <t>CAN23004584-00</t>
  </si>
  <si>
    <t>ON-23-000376</t>
  </si>
  <si>
    <t xml:space="preserve">Dennison St East Los Angeles ca </t>
  </si>
  <si>
    <t>1GNFC13J17J108540</t>
  </si>
  <si>
    <t>VILLATA GUEVARA</t>
  </si>
  <si>
    <t>9050 CARRON DR</t>
  </si>
  <si>
    <t>9050 CARRON DR, PICO RIVERA CA 90660</t>
  </si>
  <si>
    <t>ON-23-000377</t>
  </si>
  <si>
    <t>331 Glendale Blvd Los Angeles, CA 90026</t>
  </si>
  <si>
    <t>JN1AV7AR2EM700634</t>
  </si>
  <si>
    <t>IMANI PRICE</t>
  </si>
  <si>
    <t>CAN23004662-00</t>
  </si>
  <si>
    <t>ON-23-000378</t>
  </si>
  <si>
    <t>Santa ana freeway</t>
  </si>
  <si>
    <t>KONA</t>
  </si>
  <si>
    <t>KM8K12AA5LU481879</t>
  </si>
  <si>
    <t>PRICE</t>
  </si>
  <si>
    <t>18605 ARLINE AVE UNIT C</t>
  </si>
  <si>
    <t>ARTESIA</t>
  </si>
  <si>
    <t>18605 ARLINE AVE UNIT C, ARTESIA CA 90701</t>
  </si>
  <si>
    <t>SHAWN SISON</t>
  </si>
  <si>
    <t>CAN23003320-00</t>
  </si>
  <si>
    <t>ON-23-000381</t>
  </si>
  <si>
    <t>Sierra Ave. &amp; Valley Blvd Fontana, CA</t>
  </si>
  <si>
    <t>1G1PE5SB6G7144738</t>
  </si>
  <si>
    <t>SISON</t>
  </si>
  <si>
    <t>13615 CERISE AVE APT 7</t>
  </si>
  <si>
    <t>HAWTHORNE</t>
  </si>
  <si>
    <t>13615 CERISE AVE APT 7, HAWTHORNE CA 90250</t>
  </si>
  <si>
    <t>DAMON RANDALL</t>
  </si>
  <si>
    <t>CAN23005449-00</t>
  </si>
  <si>
    <t>ON-23-000382</t>
  </si>
  <si>
    <t>215s alameda st la 90012</t>
  </si>
  <si>
    <t>WBAWV1C5XAP123853</t>
  </si>
  <si>
    <t>RANDALL</t>
  </si>
  <si>
    <t>1200 S GRAND AVE APT 532</t>
  </si>
  <si>
    <t>1200 S GRAND AVE APT 532, LOS ANGELES CA 90015</t>
  </si>
  <si>
    <t>GARY HAYDEN</t>
  </si>
  <si>
    <t>CAN23003491-00</t>
  </si>
  <si>
    <t>ON-23-000383</t>
  </si>
  <si>
    <t xml:space="preserve">modesto, ca </t>
  </si>
  <si>
    <t>5FNYF485X9B036673</t>
  </si>
  <si>
    <t>HAYDEN</t>
  </si>
  <si>
    <t xml:space="preserve">1700 ALBANY AVE  </t>
  </si>
  <si>
    <t>2168 FOUNTAIN SQUARE AVE, MANTECA CA 95337</t>
  </si>
  <si>
    <t>DOMINIQUE PALACIOS</t>
  </si>
  <si>
    <t>CAN23002887-00</t>
  </si>
  <si>
    <t>ON-23-000384</t>
  </si>
  <si>
    <t>Main and rincon
Corona CA</t>
  </si>
  <si>
    <t>1VWAA7A30LC003483</t>
  </si>
  <si>
    <t>PALACIOS</t>
  </si>
  <si>
    <t>830 WYVAL AVE</t>
  </si>
  <si>
    <t>830 WYVAL AVE, CORONA CA 92882</t>
  </si>
  <si>
    <t>CECILIA LOREDO</t>
  </si>
  <si>
    <t>CAN23005001-00</t>
  </si>
  <si>
    <t>ON-23-000385</t>
  </si>
  <si>
    <t>16576 SULTANA ST 412 HESPERIA, CA 92345</t>
  </si>
  <si>
    <t>5XXGT4L34JG182983</t>
  </si>
  <si>
    <t>LOREDO</t>
  </si>
  <si>
    <t>16576 SULTANA ST 412</t>
  </si>
  <si>
    <t>16576 sultana st 412, HESPERIA CA 92345</t>
  </si>
  <si>
    <t>ABDULMASIH ABOEID</t>
  </si>
  <si>
    <t>CAN23004485-00</t>
  </si>
  <si>
    <t>ON-23-000386</t>
  </si>
  <si>
    <t>Candlewood St &amp; Clark Ave, Lakewood ca</t>
  </si>
  <si>
    <t>QX60</t>
  </si>
  <si>
    <t>5N1DL0MN2KC519837</t>
  </si>
  <si>
    <t>LEO MALAVER CARRIZALES</t>
  </si>
  <si>
    <t>CAN23005416-00</t>
  </si>
  <si>
    <t>ON-23-000387</t>
  </si>
  <si>
    <t>648 W Century Blvd, Los Angeles, CA 90044/ Auto zone parking lot</t>
  </si>
  <si>
    <t>WBA8E9C54GK603903</t>
  </si>
  <si>
    <t>MALAVER CARRIZALES</t>
  </si>
  <si>
    <t>811 W 97TH ST APT 9</t>
  </si>
  <si>
    <t>811 w 97th st apt 9, LOS ANGELES CA 90044</t>
  </si>
  <si>
    <t>ALHAMID JELKS</t>
  </si>
  <si>
    <t>CAN23005439-00</t>
  </si>
  <si>
    <t>ON-23-000388</t>
  </si>
  <si>
    <t xml:space="preserve">48th and arlington 
los angeles ca </t>
  </si>
  <si>
    <t>19XFC2F59GE250340</t>
  </si>
  <si>
    <t>JELKS</t>
  </si>
  <si>
    <t>210 HAMLET ST APT 306</t>
  </si>
  <si>
    <t>210 HAMLET ST APT 306, LOS ANGELES CA 90042</t>
  </si>
  <si>
    <t>KING TERRASON</t>
  </si>
  <si>
    <t>CAN23005079-00</t>
  </si>
  <si>
    <t>ON-23-000389</t>
  </si>
  <si>
    <t>Pasadena CA</t>
  </si>
  <si>
    <t>KMHC05LH6KU049786</t>
  </si>
  <si>
    <t>TERRASON</t>
  </si>
  <si>
    <t>1753 N FAIR OAKS AVE</t>
  </si>
  <si>
    <t>PASADENA</t>
  </si>
  <si>
    <t>1753 fair oaks ave, PASADENA CA 91103</t>
  </si>
  <si>
    <t>AROLDO PAZCOYOY</t>
  </si>
  <si>
    <t>CAN23000957-00</t>
  </si>
  <si>
    <t>ON-23-000390</t>
  </si>
  <si>
    <t>Woodman ave/ VAN NUYS st  arleta CA</t>
  </si>
  <si>
    <t>TUNDRA</t>
  </si>
  <si>
    <t>5TFRM5F17EX072238</t>
  </si>
  <si>
    <t>PAZCOYOY</t>
  </si>
  <si>
    <t>13872 JUDD ST</t>
  </si>
  <si>
    <t>PACOIMA</t>
  </si>
  <si>
    <t>14718 SYLVAN ST APT 201, VAN NUYS CA 91411</t>
  </si>
  <si>
    <t>BIANCA PATTERSON</t>
  </si>
  <si>
    <t>Travis Robinson</t>
  </si>
  <si>
    <t>CAN23004661-00</t>
  </si>
  <si>
    <t>ON-23-000391</t>
  </si>
  <si>
    <t>456 e old ave 
pomona ca 91767</t>
  </si>
  <si>
    <t>5XXGT4L36GG049389</t>
  </si>
  <si>
    <t>PATTERSON</t>
  </si>
  <si>
    <t>394 N MOUNTAIN VIEW AVE APT 5</t>
  </si>
  <si>
    <t>394 N MOUNTAIN VIEW AVE APT 5, POMONA CA 91767</t>
  </si>
  <si>
    <t>KALANI RINNE</t>
  </si>
  <si>
    <t>Brian Lopez Suarez</t>
  </si>
  <si>
    <t>CAN23004100-00</t>
  </si>
  <si>
    <t>ON-23-000392</t>
  </si>
  <si>
    <t>Hwy 15 near Hwy 78 in California</t>
  </si>
  <si>
    <t>Silverado</t>
  </si>
  <si>
    <t>ANILKUMARNAIDU ATTIPATLA</t>
  </si>
  <si>
    <t>Sai Ratakonda</t>
  </si>
  <si>
    <t>CAN23005388-00</t>
  </si>
  <si>
    <t>ON-23-000393</t>
  </si>
  <si>
    <t>Grove St/Gough St San Francisco, CA</t>
  </si>
  <si>
    <t>3FA6P0RU6KR243090</t>
  </si>
  <si>
    <t>ATTIPATLA</t>
  </si>
  <si>
    <t>237 ARMOUR AVE #2</t>
  </si>
  <si>
    <t>237 armour ave #2, SOUTH SAN FRANCISCO CA 94080</t>
  </si>
  <si>
    <t>CHRISTINA WELCH</t>
  </si>
  <si>
    <t>ALEXUS MEJIA</t>
  </si>
  <si>
    <t>CAN23004850-00</t>
  </si>
  <si>
    <t>ON-23-000394</t>
  </si>
  <si>
    <t>Gateway Dr &amp; Day St Moreno Valley, CA</t>
  </si>
  <si>
    <t>3KPF24ADXKE097568</t>
  </si>
  <si>
    <t>WELCH</t>
  </si>
  <si>
    <t>10186 BEACHCOMBER ST</t>
  </si>
  <si>
    <t>10186 BEACHCOMBER ST, MORENO VALLEY CA 92557</t>
  </si>
  <si>
    <t>RICARDO VALENCIA HERNANDEZ</t>
  </si>
  <si>
    <t>CAN23005363-00</t>
  </si>
  <si>
    <t>ON-23-000395</t>
  </si>
  <si>
    <t>850 E 55th St Los Angeles, CA 90011</t>
  </si>
  <si>
    <t>Q40</t>
  </si>
  <si>
    <t>JN1CV6AP9FM580026</t>
  </si>
  <si>
    <t>VALENCIA HERNANDEZ</t>
  </si>
  <si>
    <t>942 E 53RD ST</t>
  </si>
  <si>
    <t>942 E 53RD ST, LOS ANGELES CA 90011</t>
  </si>
  <si>
    <t>GUADALUPE BUHTCHARTR VALDEZ</t>
  </si>
  <si>
    <t>JOSE SALDIVAR</t>
  </si>
  <si>
    <t>CAN23004570-00</t>
  </si>
  <si>
    <t>ON-23-000396</t>
  </si>
  <si>
    <t>Atlantic square Monterey park ca</t>
  </si>
  <si>
    <t>3N1AB7AP1KL612817</t>
  </si>
  <si>
    <t>BUHTCHARTR VALDEZ</t>
  </si>
  <si>
    <t>206 S CUMMINGS ST</t>
  </si>
  <si>
    <t>206 S CUMMINGS ST, LOS ANGELES CA 90033</t>
  </si>
  <si>
    <t>ISMAEL GUZMAN</t>
  </si>
  <si>
    <t>CAN23005067-00</t>
  </si>
  <si>
    <t>ON-23-000397</t>
  </si>
  <si>
    <t xml:space="preserve">I405 santa fe ca </t>
  </si>
  <si>
    <t>1HGCP26339A183960</t>
  </si>
  <si>
    <t>GUZMAN</t>
  </si>
  <si>
    <t>21501 GRESHAM ST APT 501</t>
  </si>
  <si>
    <t>CANOGA PARK</t>
  </si>
  <si>
    <t>21501 GRESHAM ST APT 501, CANOGA PARK CA 91304</t>
  </si>
  <si>
    <t>SY GHASSEDI</t>
  </si>
  <si>
    <t>CAN23005103-00</t>
  </si>
  <si>
    <t>ON-23-000398</t>
  </si>
  <si>
    <t>Ventura County CA 
(Will confirm)</t>
  </si>
  <si>
    <t>E350</t>
  </si>
  <si>
    <t>WDDHF5KBXDA765039</t>
  </si>
  <si>
    <t>GHASSEDI</t>
  </si>
  <si>
    <t>997 ANN ARBOR AVE</t>
  </si>
  <si>
    <t>VENTURA</t>
  </si>
  <si>
    <t>997 ANN ARBOR AVE, VENTURA CA 93004</t>
  </si>
  <si>
    <t>ON-23-000399</t>
  </si>
  <si>
    <t>MARIA RIOS CONTRERAS</t>
  </si>
  <si>
    <t>FERNANDO CARDENAS</t>
  </si>
  <si>
    <t>CAN23000849-00</t>
  </si>
  <si>
    <t>ON-23-000400</t>
  </si>
  <si>
    <t>wilton CA</t>
  </si>
  <si>
    <t>Pontiac</t>
  </si>
  <si>
    <t>G6</t>
  </si>
  <si>
    <t>1G2ZH358364266263</t>
  </si>
  <si>
    <t>RIOS CONTRERAS</t>
  </si>
  <si>
    <t>4225 BRANAM RD</t>
  </si>
  <si>
    <t>MERCED</t>
  </si>
  <si>
    <t>4225 BRANAM RD, MERCED CA 95348</t>
  </si>
  <si>
    <t>FRANCISCO CORADO QUINTEROS</t>
  </si>
  <si>
    <t>CAN23003430-00</t>
  </si>
  <si>
    <t>ON-23-000402</t>
  </si>
  <si>
    <t>Branford St Los Angeles, CA</t>
  </si>
  <si>
    <t>5TETX22N07Z394929</t>
  </si>
  <si>
    <t>CORADO QUINTEROS</t>
  </si>
  <si>
    <t>3446 11TH AVE</t>
  </si>
  <si>
    <t>3446 11TH AVE, LOS ANGELES CA 90018</t>
  </si>
  <si>
    <t>MERILLE RAAGAS</t>
  </si>
  <si>
    <t>CAN23000702-00</t>
  </si>
  <si>
    <t>ON-23-000404</t>
  </si>
  <si>
    <t xml:space="preserve">venice blvd 
Los angeles CA </t>
  </si>
  <si>
    <t>3KPF24AD3PE599829</t>
  </si>
  <si>
    <t>RAAGAS</t>
  </si>
  <si>
    <t>9837 TABOR ST</t>
  </si>
  <si>
    <t>9837 TABOR STreet apartment 14, LOS ANGELES CA 90034</t>
  </si>
  <si>
    <t>JOSE DELGADO</t>
  </si>
  <si>
    <t>CAN23003413-00</t>
  </si>
  <si>
    <t>ON-23-000405</t>
  </si>
  <si>
    <t>Barstow ca</t>
  </si>
  <si>
    <t>C240</t>
  </si>
  <si>
    <t>WDBRF81J05F669464</t>
  </si>
  <si>
    <t>DELGADO</t>
  </si>
  <si>
    <t>34181 TOWNSEND RD</t>
  </si>
  <si>
    <t>34181 TOWNSEND RD, BARSTOW CA 92311</t>
  </si>
  <si>
    <t>SHELLA BROWN</t>
  </si>
  <si>
    <t>JEROME BROWN</t>
  </si>
  <si>
    <t>CAN23000978-00</t>
  </si>
  <si>
    <t>ON-23-000406</t>
  </si>
  <si>
    <t>2nd st san bernardino ca</t>
  </si>
  <si>
    <t>5XXGM4A76DG201363</t>
  </si>
  <si>
    <t>881 W 17TH ST</t>
  </si>
  <si>
    <t>881 W 17TH ST, SAN BERNARDINO CA 92405</t>
  </si>
  <si>
    <t>FERNANDO PERD0M0 GONZALEZ</t>
  </si>
  <si>
    <t>CAN23004194-00</t>
  </si>
  <si>
    <t>ON-23-000407</t>
  </si>
  <si>
    <t xml:space="preserve">ventura blvd 
</t>
  </si>
  <si>
    <t>5YFS4MCE7PP155219</t>
  </si>
  <si>
    <t>PERD0M0 GONZALEZ</t>
  </si>
  <si>
    <t>14959 VANOWEN ST  # 24</t>
  </si>
  <si>
    <t>14959 vanowen, VAN NUYS CA 91405</t>
  </si>
  <si>
    <t>RYAN BYRLEY</t>
  </si>
  <si>
    <t>CAN23000790-00</t>
  </si>
  <si>
    <t>ON-23-000408</t>
  </si>
  <si>
    <t>15N Ted Williams Fwy San Diego</t>
  </si>
  <si>
    <t>1HGCV1F18JA048007</t>
  </si>
  <si>
    <t>BYRLEY</t>
  </si>
  <si>
    <t>P.O. BOX 86864</t>
  </si>
  <si>
    <t>2954 BONITA MESA RD, BONITA CA 91902</t>
  </si>
  <si>
    <t>ON-23-000410</t>
  </si>
  <si>
    <t xml:space="preserve">3168 mission st 
san francisco ca 
</t>
  </si>
  <si>
    <t>ROBERT UWANAWICH</t>
  </si>
  <si>
    <t>DUDA MARKS</t>
  </si>
  <si>
    <t>CAN23001407-00</t>
  </si>
  <si>
    <t>ON-23-000411</t>
  </si>
  <si>
    <t xml:space="preserve">105 freeway w 
</t>
  </si>
  <si>
    <t>SRX</t>
  </si>
  <si>
    <t>3GYFNBE38ES627825</t>
  </si>
  <si>
    <t>UWANAWICH</t>
  </si>
  <si>
    <t>1105 CAMINO DEL MAR STE B</t>
  </si>
  <si>
    <t>DEL MAR</t>
  </si>
  <si>
    <t>1105 CAMINO DEL MAR STE B, DEL MAR CA 92014</t>
  </si>
  <si>
    <t>RAYMOND MARTIN CEBALLOS</t>
  </si>
  <si>
    <t xml:space="preserve">Ashley Monique Ceballos </t>
  </si>
  <si>
    <t>CAN23000967-00</t>
  </si>
  <si>
    <t>ON-23-000412</t>
  </si>
  <si>
    <t>227 S 4th st montebello CA 90640</t>
  </si>
  <si>
    <t>19XFB2F81DE216403</t>
  </si>
  <si>
    <t>CEBALLOS</t>
  </si>
  <si>
    <t>117 N 4TH ST APT A</t>
  </si>
  <si>
    <t>117 N 4TH ST APT A, MONTEBELLO CA 90640</t>
  </si>
  <si>
    <t>ADAM IVAN AISPURO-MERCADO</t>
  </si>
  <si>
    <t>CAN23005447-00</t>
  </si>
  <si>
    <t>ON-23-000413</t>
  </si>
  <si>
    <t>Harrison st 
meca ca</t>
  </si>
  <si>
    <t>5XXGT4L34GG038424</t>
  </si>
  <si>
    <t>AISPURO-MERCADO</t>
  </si>
  <si>
    <t>67075 HIGHWAY 111 SPC 81</t>
  </si>
  <si>
    <t>MECCA</t>
  </si>
  <si>
    <t>Oliver Exmundo</t>
  </si>
  <si>
    <t>67075 hwy 111 spc 81, MECCA CA 92254</t>
  </si>
  <si>
    <t>CRISTIAN TORRES GALEANA</t>
  </si>
  <si>
    <t>CAN23003750-00</t>
  </si>
  <si>
    <t>ON-23-000414</t>
  </si>
  <si>
    <t xml:space="preserve">freeway 405 n 
irvine, ca </t>
  </si>
  <si>
    <t>Cooper</t>
  </si>
  <si>
    <t>YONAIRO DE LOS SANTOS JIMENEZ</t>
  </si>
  <si>
    <t>CAN23002150-00</t>
  </si>
  <si>
    <t>ON-23-000417</t>
  </si>
  <si>
    <t xml:space="preserve">670 minna st 
san francisco ca </t>
  </si>
  <si>
    <t>KM8JN12D26U272641</t>
  </si>
  <si>
    <t>DE LOS SANTOS JIMENEZ</t>
  </si>
  <si>
    <t>33 8TH ST #702</t>
  </si>
  <si>
    <t>33 8th st #702, SAN FRANCISCO CA 94103</t>
  </si>
  <si>
    <t>LISBE ARTEAGA PEREZ</t>
  </si>
  <si>
    <t>CAN23001113-00</t>
  </si>
  <si>
    <t>ON-23-000419</t>
  </si>
  <si>
    <t>L St &amp; California Ave, Bakersfield, CA</t>
  </si>
  <si>
    <t>2HGFB2F89DH582132</t>
  </si>
  <si>
    <t>ARTEAGA PEREZ</t>
  </si>
  <si>
    <t>3425 HORNE ST</t>
  </si>
  <si>
    <t>3425 horne st, BAKERSFIELD CA 93307</t>
  </si>
  <si>
    <t>ANA G DELGADO</t>
  </si>
  <si>
    <t>CAN23002361-00</t>
  </si>
  <si>
    <t>ON-23-000420</t>
  </si>
  <si>
    <t xml:space="preserve">santa monica st </t>
  </si>
  <si>
    <t>1HGCY1F20PA009615</t>
  </si>
  <si>
    <t>11009 S GREVILLEA AVE APT 5</t>
  </si>
  <si>
    <t>11009 S Grevillea Ave Apt 5, INGLEWOOD CA 90304</t>
  </si>
  <si>
    <t>KEVIN LATTIMORE</t>
  </si>
  <si>
    <t>CAN23001278-00</t>
  </si>
  <si>
    <t>ON-23-000421</t>
  </si>
  <si>
    <t xml:space="preserve">21 soledad st 
salinas ca </t>
  </si>
  <si>
    <t>3D3KA28D33G792287</t>
  </si>
  <si>
    <t>LATTIMORE</t>
  </si>
  <si>
    <t>545 CHEROKEE CT</t>
  </si>
  <si>
    <t>SALINAS</t>
  </si>
  <si>
    <t>545 CHEROKEE CT, SALINAS CA 93906</t>
  </si>
  <si>
    <t>ILIA BORZENKOV</t>
  </si>
  <si>
    <t>CAN23004682-00</t>
  </si>
  <si>
    <t>ON-23-000424</t>
  </si>
  <si>
    <t>Victory blvd 22333   Los Angeles 91303</t>
  </si>
  <si>
    <t>4T3R6RFV2MU015856</t>
  </si>
  <si>
    <t>BORZENKOV</t>
  </si>
  <si>
    <t>5533 ALHAMBRA AVE</t>
  </si>
  <si>
    <t>5533 ALHAMBRA ST, LOS ANGELES CA 90032</t>
  </si>
  <si>
    <t>LUIS RAMIREZ</t>
  </si>
  <si>
    <t>CAN23003120-00</t>
  </si>
  <si>
    <t>ON-23-000426</t>
  </si>
  <si>
    <t>9514 1/4 PARK ST BELLFLOWER, CA 90706</t>
  </si>
  <si>
    <t>1C4NJPBA2ED575153</t>
  </si>
  <si>
    <t>9514 1/4 PARK ST</t>
  </si>
  <si>
    <t>1401 MAGNOLIA AVE, LONG BEACH CA 90813</t>
  </si>
  <si>
    <t>ANAYOCHUKWU ILOPUTAIFE</t>
  </si>
  <si>
    <t>CAN23002611-00</t>
  </si>
  <si>
    <t>ON-23-000427</t>
  </si>
  <si>
    <t>2087 w 7th st 
san jacinto ca 92582</t>
  </si>
  <si>
    <t>RENEGADE</t>
  </si>
  <si>
    <t>ZACCJBBTXGPD39219</t>
  </si>
  <si>
    <t>ILOPUTAIFE</t>
  </si>
  <si>
    <t>1421 FAIRCLIFF ST</t>
  </si>
  <si>
    <t>1421 FAIRCLIFF ST, BEAUMONT CA 92223</t>
  </si>
  <si>
    <t>KHYLA THOMAS</t>
  </si>
  <si>
    <t>CAN23005160-00</t>
  </si>
  <si>
    <t>ON-23-000429</t>
  </si>
  <si>
    <t>Lindley Ave &amp; Saticoy St Los Angeles, CA</t>
  </si>
  <si>
    <t>4A4AP4AU8EE022517</t>
  </si>
  <si>
    <t>THOMAS</t>
  </si>
  <si>
    <t>7528 CANBY AVE APT 107</t>
  </si>
  <si>
    <t>Margarita Qualls</t>
  </si>
  <si>
    <t>7528 CANBY AVE APT 107, RESEDA CA 91335</t>
  </si>
  <si>
    <t>ROBERTO PALACIOS</t>
  </si>
  <si>
    <t>CAN23003196-00</t>
  </si>
  <si>
    <t>ON-23-000430</t>
  </si>
  <si>
    <t>1FTRW12W75FA37841</t>
  </si>
  <si>
    <t>113 S OCCIDENTAL BLVD</t>
  </si>
  <si>
    <t>113 S OCCIDENTAL BLVD, LOS ANGELES CA 90057</t>
  </si>
  <si>
    <t>JONATHAN CERVANTES</t>
  </si>
  <si>
    <t>CAN23005295-00</t>
  </si>
  <si>
    <t>ON-23-000431</t>
  </si>
  <si>
    <t>S Figueroa St &amp; W Pico Blvd Los Angeles, CA</t>
  </si>
  <si>
    <t>TL</t>
  </si>
  <si>
    <t>19UUA8F59AA007400</t>
  </si>
  <si>
    <t>CERVANTES</t>
  </si>
  <si>
    <t>2840 FREDERICK ST</t>
  </si>
  <si>
    <t>GLASSELL PARK</t>
  </si>
  <si>
    <t>2840 FREDERICK ST, GLASSELL PARK CA 90065</t>
  </si>
  <si>
    <t>LOVEPREET SINGH</t>
  </si>
  <si>
    <t>CAN23002801-00</t>
  </si>
  <si>
    <t>ON-23-000432</t>
  </si>
  <si>
    <t>SIKH TEMPLE AND MISSION BLVD RIVERSIDE CA</t>
  </si>
  <si>
    <t>320</t>
  </si>
  <si>
    <t>WBA8A9C51GK616832</t>
  </si>
  <si>
    <t>SINGH</t>
  </si>
  <si>
    <t>4669 E ALAMOS AVE APT 117</t>
  </si>
  <si>
    <t>4669 e alamos ave apt 117, FRESNO CA 93726</t>
  </si>
  <si>
    <t>WEXEL LEONEL FLETES MUNGUIA</t>
  </si>
  <si>
    <t>CAN23005661-00</t>
  </si>
  <si>
    <t>ON-23-000433</t>
  </si>
  <si>
    <t>Redlands Blvd &amp; Anderson St Loma Linda, CA</t>
  </si>
  <si>
    <t>1VWAT7A34FC037490</t>
  </si>
  <si>
    <t>FLETES MUNGUIA</t>
  </si>
  <si>
    <t>26845 9TH ST</t>
  </si>
  <si>
    <t>26945 9th ave, HIGHLAND CA 92346</t>
  </si>
  <si>
    <t>PETER GUTIERREZ MAYORGA</t>
  </si>
  <si>
    <t>CAN23001880-00</t>
  </si>
  <si>
    <t>ON-23-000434</t>
  </si>
  <si>
    <t xml:space="preserve">I110 / I10 downtown los angeles </t>
  </si>
  <si>
    <t>FX35</t>
  </si>
  <si>
    <t>JN8AS1MU3BM712004</t>
  </si>
  <si>
    <t>GUTIERREZ MAYORGA</t>
  </si>
  <si>
    <t>2199 CAMBRIDGE ST</t>
  </si>
  <si>
    <t>2199 CAMBRIDGE ST, LOS ANGELES CA 90006</t>
  </si>
  <si>
    <t>EDGAR ANDRADE</t>
  </si>
  <si>
    <t>GERSON ORELLANA GARCIA</t>
  </si>
  <si>
    <t>CAN23003996-00</t>
  </si>
  <si>
    <t>ON-23-000435</t>
  </si>
  <si>
    <t>Vanowen St &amp; Platt Ave West Field ca</t>
  </si>
  <si>
    <t>4T1T11AK7NU628262</t>
  </si>
  <si>
    <t>ANDRADE</t>
  </si>
  <si>
    <t>6161 CORAL PINK CIR</t>
  </si>
  <si>
    <t>6161 CORAL PINK CIR, WOODLAND HILLS CA 91367</t>
  </si>
  <si>
    <t>JOSE ROSAS</t>
  </si>
  <si>
    <t xml:space="preserve">Jeannette Natalie Reyes </t>
  </si>
  <si>
    <t>CAN23001172-00</t>
  </si>
  <si>
    <t>ON-23-000436</t>
  </si>
  <si>
    <t xml:space="preserve">1131 san fernando rd 
San fernando CA </t>
  </si>
  <si>
    <t>2C3CDYBT7EH304540</t>
  </si>
  <si>
    <t>ROSAS</t>
  </si>
  <si>
    <t>12701 MONTFORD ST</t>
  </si>
  <si>
    <t>12701 MONTFORD ST, PACOIMA CA 91331</t>
  </si>
  <si>
    <t>RAFAEL MORENODIAZ</t>
  </si>
  <si>
    <t>MANUEL MORENO</t>
  </si>
  <si>
    <t>CAN23002832-00</t>
  </si>
  <si>
    <t>ON-23-000437</t>
  </si>
  <si>
    <t xml:space="preserve">Orange county ca </t>
  </si>
  <si>
    <t>3GCPWBEK0MG428283</t>
  </si>
  <si>
    <t>MORENODIAZ</t>
  </si>
  <si>
    <t>275A CREELMAN LN</t>
  </si>
  <si>
    <t>RAMONA</t>
  </si>
  <si>
    <t>275A CREELMAN LN, RAMONA CA 92065</t>
  </si>
  <si>
    <t>CORNELL JAHMAR BROWN</t>
  </si>
  <si>
    <t>CAN23002014-00</t>
  </si>
  <si>
    <t>ON-23-000438</t>
  </si>
  <si>
    <t>Davis CA</t>
  </si>
  <si>
    <t>2C3KA53G87H802561</t>
  </si>
  <si>
    <t>2710 STONECREEK DR APT 181</t>
  </si>
  <si>
    <t>2710 STONECREEK DR APT 181, SACRAMENTO CA 95833</t>
  </si>
  <si>
    <t>LORENA MENDEZ</t>
  </si>
  <si>
    <t>CAN23002381-00</t>
  </si>
  <si>
    <t>ON-23-000439</t>
  </si>
  <si>
    <t xml:space="preserve">Devonshire St/ 210 E novel ave los angeles ca </t>
  </si>
  <si>
    <t>3FA6P0G76HR276158</t>
  </si>
  <si>
    <t>MENDEZ</t>
  </si>
  <si>
    <t>13823 MONTAGUE ST</t>
  </si>
  <si>
    <t>13823 MONTAGUE ST, ARLETA CA 91331</t>
  </si>
  <si>
    <t>MARTIMIANO REGALADO</t>
  </si>
  <si>
    <t>CAN23004285-00</t>
  </si>
  <si>
    <t>ON-23-000440</t>
  </si>
  <si>
    <t xml:space="preserve">610 W BROADWAY APT 101
ANAHEIM, CA. 92805/ Parking lot on apt complex </t>
  </si>
  <si>
    <t>G35</t>
  </si>
  <si>
    <t>JNKBV61E67M729628</t>
  </si>
  <si>
    <t>REGALADO</t>
  </si>
  <si>
    <t>610 W BROADWAY APT 101</t>
  </si>
  <si>
    <t>610 W BROADWAY APT 101, ANAHEIM CA 92805</t>
  </si>
  <si>
    <t>LETICIA OROZCO</t>
  </si>
  <si>
    <t>CAN23005760-00</t>
  </si>
  <si>
    <t>ON-23-000441</t>
  </si>
  <si>
    <t>Freeway 605</t>
  </si>
  <si>
    <t>GENESIS</t>
  </si>
  <si>
    <t>KMHHU6KJXFU127853</t>
  </si>
  <si>
    <t>5643 PICKERING AVE</t>
  </si>
  <si>
    <t>WHITTIER</t>
  </si>
  <si>
    <t>5643 pickering ave, WHITTIER CA 90601</t>
  </si>
  <si>
    <t>ALEJANDRO VALENZUELA</t>
  </si>
  <si>
    <t>CAN23000657-01</t>
  </si>
  <si>
    <t>ON-23-000442</t>
  </si>
  <si>
    <t xml:space="preserve">W. Bound on Olympic in
Los Angeles CA 
</t>
  </si>
  <si>
    <t>2HGFC2F75GH561156</t>
  </si>
  <si>
    <t>VALENZUELA</t>
  </si>
  <si>
    <t>4819 E COLONIA DE LOS PINOS B7</t>
  </si>
  <si>
    <t>EAST LOS ANGELES</t>
  </si>
  <si>
    <t>4819 E COLONIA DE LOS PINOS B7, EAST LOS ANGELES CA 90022</t>
  </si>
  <si>
    <t>KELSY WALTHER</t>
  </si>
  <si>
    <t>CAN23001484-00</t>
  </si>
  <si>
    <t>ON-23-000443</t>
  </si>
  <si>
    <t xml:space="preserve">Yuba city, CA
</t>
  </si>
  <si>
    <t>AVALON</t>
  </si>
  <si>
    <t>4T1BK36B65U016700</t>
  </si>
  <si>
    <t>WALTHER</t>
  </si>
  <si>
    <t>1788 HAMMONTON SMARTVILLE RD APT B</t>
  </si>
  <si>
    <t>MARYSVILLE</t>
  </si>
  <si>
    <t>Carlton Robertson</t>
  </si>
  <si>
    <t>1788 HAMMONTON SMARTVILLE RD APT B, MARYSVILLE CA 95901</t>
  </si>
  <si>
    <t>ZAQUEARIEA BROWN</t>
  </si>
  <si>
    <t>CAN23001272-00</t>
  </si>
  <si>
    <t>ON-23-000444</t>
  </si>
  <si>
    <t xml:space="preserve">long beach college </t>
  </si>
  <si>
    <t>ROGUE SPOR</t>
  </si>
  <si>
    <t>JN1BJ1AV7MW302980</t>
  </si>
  <si>
    <t>10242 DARBY AVE</t>
  </si>
  <si>
    <t>10242 DARBY AVE, INGLEWOOD CA 90303</t>
  </si>
  <si>
    <t>TIFFANY WALKER</t>
  </si>
  <si>
    <t>CAN23005908-00</t>
  </si>
  <si>
    <t>ON-23-000445</t>
  </si>
  <si>
    <t>Lariat Rd &amp; Rodeo Dr Victorville, CA</t>
  </si>
  <si>
    <t>1G1JC5SH9E4109111</t>
  </si>
  <si>
    <t>WALKER</t>
  </si>
  <si>
    <t>14200 RODERO DR 204</t>
  </si>
  <si>
    <t>14200 RODERO DR 204, VICTORVILLE CA 92395</t>
  </si>
  <si>
    <t>BOBBY GARCIA</t>
  </si>
  <si>
    <t>CAN23005053-00</t>
  </si>
  <si>
    <t>ON-23-000446</t>
  </si>
  <si>
    <t>I-215 Moreno Valley CA</t>
  </si>
  <si>
    <t>WBAJA5C52KWW19489</t>
  </si>
  <si>
    <t>1646 MONTEREY WAY</t>
  </si>
  <si>
    <t>SAN JACINTO</t>
  </si>
  <si>
    <t>1646 MONTEREY WAY, SAN JACINTO CA 92583</t>
  </si>
  <si>
    <t>ON-23-000447</t>
  </si>
  <si>
    <t xml:space="preserve">Florence Ave &amp; Heliotrope Ave Bell, CA </t>
  </si>
  <si>
    <t>JEROME KEES</t>
  </si>
  <si>
    <t>CAN23004707-00</t>
  </si>
  <si>
    <t>ON-23-000448</t>
  </si>
  <si>
    <t xml:space="preserve">flores st los angeles ca </t>
  </si>
  <si>
    <t>1N4AL3AP8GC126632</t>
  </si>
  <si>
    <t>KEES</t>
  </si>
  <si>
    <t>5553 MONTERO DR</t>
  </si>
  <si>
    <t>JURUPA VALLEY</t>
  </si>
  <si>
    <t>5553 MONTERO DR, JURUPA VALLEY CA 92509</t>
  </si>
  <si>
    <t>ROBERT FAULKNER</t>
  </si>
  <si>
    <t>CAN23003423-00</t>
  </si>
  <si>
    <t>ON-23-000449</t>
  </si>
  <si>
    <t xml:space="preserve">Bowman ave  Bowman ca
</t>
  </si>
  <si>
    <t>WAULFAFR3CA005275</t>
  </si>
  <si>
    <t>FAULKNER</t>
  </si>
  <si>
    <t>13186 ROUNDOAK WAY</t>
  </si>
  <si>
    <t>13186 Roundoak Way, VICTORVILLE CA 92392</t>
  </si>
  <si>
    <t>MELANIE MENDOZA LOPEZ</t>
  </si>
  <si>
    <t>CAN23005888-00</t>
  </si>
  <si>
    <t>ON-23-000450</t>
  </si>
  <si>
    <t>Santa Monica Blvd/ Avenue of the stars , Los Angeles, CA</t>
  </si>
  <si>
    <t>C-HR</t>
  </si>
  <si>
    <t>JTNKHMBX2K1054525</t>
  </si>
  <si>
    <t>MENDOZA LOPEZ</t>
  </si>
  <si>
    <t>6222 HAZELTINE AVE APT 25</t>
  </si>
  <si>
    <t>4827 live oak st, bell gardens CA 90201</t>
  </si>
  <si>
    <t>OLIVIA GRIGGS-WORRELL</t>
  </si>
  <si>
    <t>CAN23006176-00</t>
  </si>
  <si>
    <t>ON-23-000451</t>
  </si>
  <si>
    <t>1803 N Cahuenga Blvd Hollywood, CA/ inside panda express parking lot</t>
  </si>
  <si>
    <t>3CZRZ1H58RM716376</t>
  </si>
  <si>
    <t>GRIGGS-WORRELL</t>
  </si>
  <si>
    <t>601 E 2ND ST APT 414</t>
  </si>
  <si>
    <t>601 E 2ND ST APT 222, LOS ANGELES CA 90012</t>
  </si>
  <si>
    <t>YOLANDA ARVIZU</t>
  </si>
  <si>
    <t>CAN23000907-00</t>
  </si>
  <si>
    <t>ON-23-000453</t>
  </si>
  <si>
    <t xml:space="preserve">Hancock Ave &amp; Los Alamos Rd Murrieta, CA </t>
  </si>
  <si>
    <t>5XXGM4A70FG463821</t>
  </si>
  <si>
    <t>ARVIZU</t>
  </si>
  <si>
    <t>37430 MARY PL</t>
  </si>
  <si>
    <t>37430 MARY PL, MURRIETA CA 92563</t>
  </si>
  <si>
    <t>LUCILA VASQUEZ-BARRITA</t>
  </si>
  <si>
    <t>CELESTE JARQUINVASQUEZ</t>
  </si>
  <si>
    <t>CAN23005344-00</t>
  </si>
  <si>
    <t>ON-23-000454</t>
  </si>
  <si>
    <t xml:space="preserve">W Beech Ave Visalia, CA </t>
  </si>
  <si>
    <t>1N4AL3AP5EN350927</t>
  </si>
  <si>
    <t>VASQUEZ-BARRITA</t>
  </si>
  <si>
    <t>36535 CHURCH DR</t>
  </si>
  <si>
    <t>TRAVER</t>
  </si>
  <si>
    <t>36535 CHURCH DR, TRAVER CA 93673</t>
  </si>
  <si>
    <t>JEROME YATES</t>
  </si>
  <si>
    <t>CAN23002337-00</t>
  </si>
  <si>
    <t>ON-23-000456</t>
  </si>
  <si>
    <t>S Figueroa St &amp; W Florence Ave Los Angeles, CA</t>
  </si>
  <si>
    <t>Q5</t>
  </si>
  <si>
    <t>WA1C2AFP9GA041100</t>
  </si>
  <si>
    <t>YATES</t>
  </si>
  <si>
    <t>1606 W CENTURY BLVD APT 1</t>
  </si>
  <si>
    <t>1606 W CENTURY BLVD APT 1, LOS ANGELES CA 90047</t>
  </si>
  <si>
    <t>JOEL ELDER</t>
  </si>
  <si>
    <t xml:space="preserve">Joseph  Elder </t>
  </si>
  <si>
    <t>CAN23004763-00</t>
  </si>
  <si>
    <t>ON-23-000458</t>
  </si>
  <si>
    <t xml:space="preserve">Freeway Downtown 
Los Angeles CA </t>
  </si>
  <si>
    <t>1GKEC13VX4R111719</t>
  </si>
  <si>
    <t>ELDER</t>
  </si>
  <si>
    <t>3342 CERRITOS AVE APT 302</t>
  </si>
  <si>
    <t>LOS ALAMITOS</t>
  </si>
  <si>
    <t>3342 cerritos ave apt 302, LOS ALAMITOS CA 90720</t>
  </si>
  <si>
    <t>LUIS GAONA ROMERO</t>
  </si>
  <si>
    <t>CAN23004560-00</t>
  </si>
  <si>
    <t>ON-23-000459</t>
  </si>
  <si>
    <t>Vía Palermo Redlands, CA</t>
  </si>
  <si>
    <t>JN1CV6AP5DM718027</t>
  </si>
  <si>
    <t>GAONA ROMERO</t>
  </si>
  <si>
    <t>1274 W 27TH ST</t>
  </si>
  <si>
    <t>1274 W 27TH ST, SAN BERNARDINO CA 92405</t>
  </si>
  <si>
    <t>JUAN CARRILLO</t>
  </si>
  <si>
    <t>CAN23001866-00</t>
  </si>
  <si>
    <t>ON-23-000460</t>
  </si>
  <si>
    <t>Cantlay St, Winnetka, CA</t>
  </si>
  <si>
    <t>ESCAPE</t>
  </si>
  <si>
    <t>1FMCU041X8KE77986</t>
  </si>
  <si>
    <t>CARRILLO</t>
  </si>
  <si>
    <t>7354 KELVIN AVE</t>
  </si>
  <si>
    <t>7354 kelvin ave , WINNETKA CA 91306</t>
  </si>
  <si>
    <t>DULCE HERNANDEZ</t>
  </si>
  <si>
    <t>CAN23003039-00</t>
  </si>
  <si>
    <t>ON-23-000461</t>
  </si>
  <si>
    <t>I 405 near Olympic blvd/ Pico Ave exit  Los Angeles, CA</t>
  </si>
  <si>
    <t>1FAFP42X63F332815</t>
  </si>
  <si>
    <t>1235 E AVENUE R6</t>
  </si>
  <si>
    <t>1235 E AVENUE R6, PALMDALE CA 93550</t>
  </si>
  <si>
    <t>TIMOTHY MORGAN</t>
  </si>
  <si>
    <t>CAN23002345-00</t>
  </si>
  <si>
    <t>ON-23-000462</t>
  </si>
  <si>
    <t>N Central Ave Upland, CA</t>
  </si>
  <si>
    <t>2HGFC2F56GH533543</t>
  </si>
  <si>
    <t>MORGAN</t>
  </si>
  <si>
    <t>13210 MORNING SKY CT</t>
  </si>
  <si>
    <t>13210 MORNING SKY CT, VICTORVILLE CA 92392</t>
  </si>
  <si>
    <t>GRACIELA ELIZABET GARNICA ROMERO</t>
  </si>
  <si>
    <t>CAN23003090-00</t>
  </si>
  <si>
    <t>ON-23-000463</t>
  </si>
  <si>
    <t>La Palma Ave &amp; Sunkist St Anaheim, CA</t>
  </si>
  <si>
    <t>1C4PJMCS6GW199370</t>
  </si>
  <si>
    <t>GARNICA ROMERO</t>
  </si>
  <si>
    <t>517 E SYCAMORE ST APT A1</t>
  </si>
  <si>
    <t>517 e sycamore st apt A1, ANAHEIM CA 92805</t>
  </si>
  <si>
    <t>MIGUEL NAJERA</t>
  </si>
  <si>
    <t>Perkeysha  Brewer</t>
  </si>
  <si>
    <t>CAN23001299-00</t>
  </si>
  <si>
    <t>ON-23-000465</t>
  </si>
  <si>
    <t>Oakley Dr Riverside, CA,</t>
  </si>
  <si>
    <t xml:space="preserve">nissan </t>
  </si>
  <si>
    <t xml:space="preserve">altima </t>
  </si>
  <si>
    <t>8rvc384</t>
  </si>
  <si>
    <t>JANETT ABDULNOUR</t>
  </si>
  <si>
    <t>CAN23006408-00</t>
  </si>
  <si>
    <t>ON-23-000467</t>
  </si>
  <si>
    <t xml:space="preserve">grizzly rd 
portolla ca </t>
  </si>
  <si>
    <t>55SWF4JB6GU098509</t>
  </si>
  <si>
    <t>ABDULNOUR</t>
  </si>
  <si>
    <t>7332 MARILYN WAY</t>
  </si>
  <si>
    <t>PORTOLA</t>
  </si>
  <si>
    <t>7332 Marilyn Way, PORTOLA CA 96122</t>
  </si>
  <si>
    <t>HUGO AVILEZ BARBARON</t>
  </si>
  <si>
    <t>CAN23006360-00</t>
  </si>
  <si>
    <t>ON-23-000469</t>
  </si>
  <si>
    <t xml:space="preserve">I 580 E pasine livermore </t>
  </si>
  <si>
    <t>2CTFLFEY5A6392375</t>
  </si>
  <si>
    <t>AVILEZ BARBARON</t>
  </si>
  <si>
    <t>9819 6TH ST APT 4</t>
  </si>
  <si>
    <t>DELHI</t>
  </si>
  <si>
    <t>15281 OAK ST, DELHI CA 95315</t>
  </si>
  <si>
    <t>ALEJANDRA FLORES ROJAS</t>
  </si>
  <si>
    <t>DOMINGO PEREZ</t>
  </si>
  <si>
    <t>CAN23001811-00</t>
  </si>
  <si>
    <t>ON-23-000471</t>
  </si>
  <si>
    <t>RIVERSIDE CA 
SR 62 HIGHWAY</t>
  </si>
  <si>
    <t>2G1FA1E33C9200826</t>
  </si>
  <si>
    <t>FLORES ROJAS</t>
  </si>
  <si>
    <t>17295 ANTHONY AVE</t>
  </si>
  <si>
    <t>17295 ANTHONY AVE, LAKE ELSINORE CA 92530</t>
  </si>
  <si>
    <t>SALITEA PULU</t>
  </si>
  <si>
    <t>SYLVESTER JENKINS</t>
  </si>
  <si>
    <t>CAN23006466-00</t>
  </si>
  <si>
    <t>ON-23-000472</t>
  </si>
  <si>
    <t>I 15 going N Rainbow ca</t>
  </si>
  <si>
    <t>1FA6P8AM8G5323186</t>
  </si>
  <si>
    <t>PULU</t>
  </si>
  <si>
    <t>41410 JUNIPER ST UNIT 621</t>
  </si>
  <si>
    <t>41410 JUNIPER ST UNIT 621, MURRIETA CA 92562</t>
  </si>
  <si>
    <t>DAYANA ALBARRACIN ORTEGA</t>
  </si>
  <si>
    <t>CAN23005428-00</t>
  </si>
  <si>
    <t>ON-23-000473</t>
  </si>
  <si>
    <t>Crenshaw Blvd &amp; W Redondo Beach Blvd Gardena, CA / Inside 7-11 parking lot</t>
  </si>
  <si>
    <t>1N6AD0ER6CC445651</t>
  </si>
  <si>
    <t>ALBARRACIN ORTEGA</t>
  </si>
  <si>
    <t>17015 CRENSHAW BLVD</t>
  </si>
  <si>
    <t>17015 CRENSHAW BLVD, TORRANCE CA 90504</t>
  </si>
  <si>
    <t>AMBER DEVINE</t>
  </si>
  <si>
    <t>CAN23004451-00</t>
  </si>
  <si>
    <t>ON-23-000474</t>
  </si>
  <si>
    <t>Fulton Ave Sacramento, CA</t>
  </si>
  <si>
    <t>1HGCG16561A065353</t>
  </si>
  <si>
    <t>DEVINE</t>
  </si>
  <si>
    <t>3630 MORSE AVE</t>
  </si>
  <si>
    <t>3630 MORSE AVE, SACRAMENTO CA 95821</t>
  </si>
  <si>
    <t>LORENA OLMEDO</t>
  </si>
  <si>
    <t>CAN23004336-00</t>
  </si>
  <si>
    <t>ON-23-000476</t>
  </si>
  <si>
    <t>84 Hoover St Los Angeles, CA</t>
  </si>
  <si>
    <t>2HKRS4H28PH440768</t>
  </si>
  <si>
    <t>OLMEDO</t>
  </si>
  <si>
    <t>418 E 129TH ST</t>
  </si>
  <si>
    <t>1352 W 36TH ST #5, LOS ANGELES CA 90007</t>
  </si>
  <si>
    <t>MYRIAM URTIZ</t>
  </si>
  <si>
    <t>CAN23004384-00</t>
  </si>
  <si>
    <t>ON-23-000478</t>
  </si>
  <si>
    <t>1401 W El Monte Way Dinuba, CA / parking lot</t>
  </si>
  <si>
    <t>4T1G11AK8NU619006</t>
  </si>
  <si>
    <t>URTIZ</t>
  </si>
  <si>
    <t>12778 S MCCALL AVE</t>
  </si>
  <si>
    <t>SELMA</t>
  </si>
  <si>
    <t>12778 S MCCALL AVE , SELMA CA 93662</t>
  </si>
  <si>
    <t>CHERRELLE TURNER</t>
  </si>
  <si>
    <t>CAN23000542-01</t>
  </si>
  <si>
    <t>ON-23-000479</t>
  </si>
  <si>
    <t xml:space="preserve">Canelle 
New orleans, LA
</t>
  </si>
  <si>
    <t>STINGER</t>
  </si>
  <si>
    <t>KNAE15LA1K6049631</t>
  </si>
  <si>
    <t>TURNER</t>
  </si>
  <si>
    <t>20015 SCOBEY AVE</t>
  </si>
  <si>
    <t>CARSON</t>
  </si>
  <si>
    <t>20015 Scobey ave, CARSON CA 90746</t>
  </si>
  <si>
    <t>EDWIN GOMEZ</t>
  </si>
  <si>
    <t>CAN23006434-00</t>
  </si>
  <si>
    <t>ON-23-000480</t>
  </si>
  <si>
    <t>ROSEMEAD, CA 91770</t>
  </si>
  <si>
    <t>4T1BE46K27U536070</t>
  </si>
  <si>
    <t>GOMEZ</t>
  </si>
  <si>
    <t>2522 NEW AVE</t>
  </si>
  <si>
    <t>ROSEMEAD</t>
  </si>
  <si>
    <t>2522 NEW AVE, ROSEMEAD CA 91770</t>
  </si>
  <si>
    <t>BRAYAN RAMIREZ MOLINA</t>
  </si>
  <si>
    <t>CAN23006131-00</t>
  </si>
  <si>
    <t>ON-23-000481</t>
  </si>
  <si>
    <t>San francisco CA</t>
  </si>
  <si>
    <t>BORREGO</t>
  </si>
  <si>
    <t>KNDJJ741595028969</t>
  </si>
  <si>
    <t>RAMIREZ MOLINA</t>
  </si>
  <si>
    <t>671 VILLA ST APT 4</t>
  </si>
  <si>
    <t>64 exeter st, SAN FRANCISCO CA 94124</t>
  </si>
  <si>
    <t>IVAN JESUS BOCNEGRA</t>
  </si>
  <si>
    <t>CAN23006545-00</t>
  </si>
  <si>
    <t>ON-23-000482</t>
  </si>
  <si>
    <t xml:space="preserve">walmart in cathedral city </t>
  </si>
  <si>
    <t>1G2ZM577174196212</t>
  </si>
  <si>
    <t>BOCNEGRA</t>
  </si>
  <si>
    <t>235 W GROVE ST APT F08</t>
  </si>
  <si>
    <t>235 W GROVE ST APT F08, POMONA CA 91767</t>
  </si>
  <si>
    <t>KEVIN ROJAS</t>
  </si>
  <si>
    <t>CAN23005531-00</t>
  </si>
  <si>
    <t>ON-23-000483</t>
  </si>
  <si>
    <t>Randolph Pl &amp; Maywood Ave
Huntington Park, CA 90255</t>
  </si>
  <si>
    <t>19XFL1H74PE016714</t>
  </si>
  <si>
    <t>5515 EVERETT AVE</t>
  </si>
  <si>
    <t>MAYWOOD</t>
  </si>
  <si>
    <t>5515 everett ave, MAYWOOD CA 90270</t>
  </si>
  <si>
    <t>JULIUS MOORE</t>
  </si>
  <si>
    <t>CAN23006518-00</t>
  </si>
  <si>
    <t>ON-23-000484</t>
  </si>
  <si>
    <t>E 10th St &amp; Long Beach Blvd Long Beach, CA</t>
  </si>
  <si>
    <t>LIBERTY</t>
  </si>
  <si>
    <t>1J4GK38KX3W658369</t>
  </si>
  <si>
    <t>MOORE</t>
  </si>
  <si>
    <t>1100 ELM AVE APT 110</t>
  </si>
  <si>
    <t>1100 ELM AVE APT 110, LONG BEACH CA 90813</t>
  </si>
  <si>
    <t>RONALD BOOTEN</t>
  </si>
  <si>
    <t>CAN23002056-00</t>
  </si>
  <si>
    <t>ON-23-000485</t>
  </si>
  <si>
    <t>Stetson Ave Hemet, CA</t>
  </si>
  <si>
    <t>1G1ND52J82M632844</t>
  </si>
  <si>
    <t>BOOTEN</t>
  </si>
  <si>
    <t>1905 MAYFLOWER PL APT 4</t>
  </si>
  <si>
    <t>1905 MAYFLOWER PL APT 4, HEMET CA 92544</t>
  </si>
  <si>
    <t>ON-23-000486</t>
  </si>
  <si>
    <t>stepson ave hemmet ca</t>
  </si>
  <si>
    <t>BRIYITH RODRIGUEZ</t>
  </si>
  <si>
    <t>ANGEL HUIZAR</t>
  </si>
  <si>
    <t>CAN23006342-00</t>
  </si>
  <si>
    <t>ON-23-000488</t>
  </si>
  <si>
    <t xml:space="preserve">i5 
Orange CA </t>
  </si>
  <si>
    <t>WDCTG4EB6HJ326430</t>
  </si>
  <si>
    <t>26216 MONTEREY LN</t>
  </si>
  <si>
    <t>LAGUNA HILLS</t>
  </si>
  <si>
    <t>26216 MONTEREY LN, LAGUNA HILLS CA 92653</t>
  </si>
  <si>
    <t>NADIA COVA</t>
  </si>
  <si>
    <t>CAN23000824-00</t>
  </si>
  <si>
    <t>ON-23-000490</t>
  </si>
  <si>
    <t>665 E 5TH ST SAN JACINTO, CA 92583</t>
  </si>
  <si>
    <t>JTMZFREV5JJ174835</t>
  </si>
  <si>
    <t>COVA</t>
  </si>
  <si>
    <t>665 E 5TH ST</t>
  </si>
  <si>
    <t>665 E 5TH ST, SAN JACINTO CA 92583</t>
  </si>
  <si>
    <t>ULISES MARTINEZ SANCHEZ</t>
  </si>
  <si>
    <t>EMELY ALARCON</t>
  </si>
  <si>
    <t>CAN23002930-00</t>
  </si>
  <si>
    <t>ON-23-000491</t>
  </si>
  <si>
    <t xml:space="preserve">963 N Harvard Blvd E Hollywood , CA
</t>
  </si>
  <si>
    <t>5FNYF5H32LB027817</t>
  </si>
  <si>
    <t>MARTINEZ SANCHEZ</t>
  </si>
  <si>
    <t>1420 E 49TH ST</t>
  </si>
  <si>
    <t>1420 E 49TH ST, LOS ANGELES CA 90011</t>
  </si>
  <si>
    <t>ON-23-000492</t>
  </si>
  <si>
    <t>2198 E Arapaho Rd Richardson, TX 75081, at McDonalds parking lot</t>
  </si>
  <si>
    <t>SADE DAWNTON</t>
  </si>
  <si>
    <t>CAN23005186-00</t>
  </si>
  <si>
    <t>ON-23-000493</t>
  </si>
  <si>
    <t xml:space="preserve">caesars palace casino
Las Vegas NV </t>
  </si>
  <si>
    <t>1HGCR2F35HA270512</t>
  </si>
  <si>
    <t>DAWNTON</t>
  </si>
  <si>
    <t>14603 TORREY WAY</t>
  </si>
  <si>
    <t>14603 TORREY WAY, ADELANTO CA 92301</t>
  </si>
  <si>
    <t>TAWNI LAFROMBOIS</t>
  </si>
  <si>
    <t>CAN23004099-00</t>
  </si>
  <si>
    <t>ON-23-000494</t>
  </si>
  <si>
    <t xml:space="preserve">jean blonc rd 
Bishop CA </t>
  </si>
  <si>
    <t>1HGCR2F16HA073993</t>
  </si>
  <si>
    <t>LAFROMBOIS</t>
  </si>
  <si>
    <t>661 N PA HA LN</t>
  </si>
  <si>
    <t>BISHOP</t>
  </si>
  <si>
    <t>661 N PAHA LN, BISHOP CA 93514</t>
  </si>
  <si>
    <t>MELISSA TURNER BASS</t>
  </si>
  <si>
    <t>CAN23004028-00</t>
  </si>
  <si>
    <t>ON-23-000495</t>
  </si>
  <si>
    <t>Gerber Rd Sacramento, CA/ Bimbo Bakeries parking lot
7601 Wilbur Way, Sacramento, CA 95828</t>
  </si>
  <si>
    <t>4T1BF1FK2EU374563</t>
  </si>
  <si>
    <t>TURNER BASS</t>
  </si>
  <si>
    <t>10554 BRUCEVILLE RD</t>
  </si>
  <si>
    <t>10554 BRUCEVILLE RD, ELK GROVE CA 95757</t>
  </si>
  <si>
    <t>NARINE NERKARAIAN</t>
  </si>
  <si>
    <t>CAN23006629-00</t>
  </si>
  <si>
    <t>ON-23-000497</t>
  </si>
  <si>
    <t>Porsche</t>
  </si>
  <si>
    <t>CAYENNE</t>
  </si>
  <si>
    <t>WP1AA2A26CLA08196</t>
  </si>
  <si>
    <t>NERKARAIAN</t>
  </si>
  <si>
    <t>13141 OXNARD ST 15</t>
  </si>
  <si>
    <t>13141 oxnard st 15, VAN NUYS CA 91401</t>
  </si>
  <si>
    <t>ALLYSON LOOP</t>
  </si>
  <si>
    <t>JAMES MAYO</t>
  </si>
  <si>
    <t>CAN23003668-00</t>
  </si>
  <si>
    <t>ON-23-000498</t>
  </si>
  <si>
    <t>19047 Bear Valley Rd Apple Valley, CA 92308</t>
  </si>
  <si>
    <t>W1KWF8DB4MR620800</t>
  </si>
  <si>
    <t>LOOP</t>
  </si>
  <si>
    <t>19299 COTTONWOOD DR</t>
  </si>
  <si>
    <t>19299 Cottonwood Dr, APPLE VALLEY CA 92308</t>
  </si>
  <si>
    <t>SALVADOR MENDEZ GARFIA</t>
  </si>
  <si>
    <t>CAN23003943-00</t>
  </si>
  <si>
    <t>ON-23-000499</t>
  </si>
  <si>
    <t xml:space="preserve">marshalls store 
1966 santa rosa ave 
Santa rosa CA </t>
  </si>
  <si>
    <t>1FTEW1CP4PKD45274</t>
  </si>
  <si>
    <t>MENDEZ GARFIA</t>
  </si>
  <si>
    <t>1553 KEATS PL</t>
  </si>
  <si>
    <t>ROHNERT PARK</t>
  </si>
  <si>
    <t>1553 KEATS PL, ROHNERT PARK CA 94928</t>
  </si>
  <si>
    <t>DAVID MOORE</t>
  </si>
  <si>
    <t>CAN22000178-00</t>
  </si>
  <si>
    <t>ON-23-000500</t>
  </si>
  <si>
    <t>E Anaheim St &amp; Ximeno Ave Long Beach, CA</t>
  </si>
  <si>
    <t>1G11B5SL2FF136440</t>
  </si>
  <si>
    <t>7028 CLEMENTE CT</t>
  </si>
  <si>
    <t>7028 clemente ct , RIVERSIDE CA 92503</t>
  </si>
  <si>
    <t>ANDREW TELLES</t>
  </si>
  <si>
    <t>CAN23003082-00</t>
  </si>
  <si>
    <t>ON-23-000501</t>
  </si>
  <si>
    <t xml:space="preserve">200 n yoka ave 
Barstow ca </t>
  </si>
  <si>
    <t>ACADIA</t>
  </si>
  <si>
    <t>1GKKRPKD1EJ318867</t>
  </si>
  <si>
    <t>TELLES</t>
  </si>
  <si>
    <t>20331 RIMROCK RD APT E</t>
  </si>
  <si>
    <t>20331 RIMROCK RD APT E, APPLE VALLEY CA 92307</t>
  </si>
  <si>
    <t>ARSHINETTE WILSON</t>
  </si>
  <si>
    <t>CAN23004412-00</t>
  </si>
  <si>
    <t>ON-23-000502</t>
  </si>
  <si>
    <t>S Normandie Ave &amp; W Gage Ave Los Angeles, CA</t>
  </si>
  <si>
    <t>5NPE24AFXFH127229</t>
  </si>
  <si>
    <t>WILSON</t>
  </si>
  <si>
    <t>1583 1/2 W 51ST ST</t>
  </si>
  <si>
    <t>1583 1/2 W 51ST ST, LOS ANGELES CA 90062</t>
  </si>
  <si>
    <t>EILYN CASTILLO MORA</t>
  </si>
  <si>
    <t>CAN23004849-00</t>
  </si>
  <si>
    <t>ON-23-000503</t>
  </si>
  <si>
    <t xml:space="preserve">century blvd 
Los angeles CA </t>
  </si>
  <si>
    <t>3N1AB7AP2HL694369</t>
  </si>
  <si>
    <t>CASTILLO MORA</t>
  </si>
  <si>
    <t>1424 W 58TH PL</t>
  </si>
  <si>
    <t>1424 W 58TH PL, LOS ANGELES CA 90047</t>
  </si>
  <si>
    <t>MARCUS ABRAHAM</t>
  </si>
  <si>
    <t>CAN23005687-00</t>
  </si>
  <si>
    <t>ON-23-000504</t>
  </si>
  <si>
    <t xml:space="preserve">23960 ironwood ave 
moreno valley ca </t>
  </si>
  <si>
    <t>3FA6P0G75FR297015</t>
  </si>
  <si>
    <t>ABRAHAM</t>
  </si>
  <si>
    <t>23598 LAKE VALLEY DR</t>
  </si>
  <si>
    <t>23598 LAKE VALLEY DR, MORENO VALLEY CA 92557</t>
  </si>
  <si>
    <t>ANDREW FLORADAY</t>
  </si>
  <si>
    <t>CAN23006806-00</t>
  </si>
  <si>
    <t>ON-23-000505</t>
  </si>
  <si>
    <t xml:space="preserve">maria dr 
Petaluma, ca </t>
  </si>
  <si>
    <t>JHLRE3H32BC010350</t>
  </si>
  <si>
    <t>FLORADAY</t>
  </si>
  <si>
    <t>613 WALNUT ST</t>
  </si>
  <si>
    <t>613 WALNUT ST, PETALUMA CA 94952</t>
  </si>
  <si>
    <t>PATRICIO NAVARRO</t>
  </si>
  <si>
    <t>CAN23003436-00</t>
  </si>
  <si>
    <t>ON-23-000506</t>
  </si>
  <si>
    <t xml:space="preserve">freeway 
Lincoln i80
Sacramento, CA </t>
  </si>
  <si>
    <t>5TFCZ5ANXKX184450</t>
  </si>
  <si>
    <t>NAVARRO</t>
  </si>
  <si>
    <t>15 ONONDAGA AVE #12164</t>
  </si>
  <si>
    <t>15 onondaga ave #12164, SAN FRANCISCO CA 94112</t>
  </si>
  <si>
    <t>GLADIS E LINARES</t>
  </si>
  <si>
    <t>CAN23003392-00</t>
  </si>
  <si>
    <t>ON-23-000507</t>
  </si>
  <si>
    <t xml:space="preserve">60 st 
los angeles, ca </t>
  </si>
  <si>
    <t>3KPF24AD9PE630596</t>
  </si>
  <si>
    <t>LINARES</t>
  </si>
  <si>
    <t>1615 W 36TH PL</t>
  </si>
  <si>
    <t>1615 W 36 PL, LOS ANGELES CA 90018</t>
  </si>
  <si>
    <t>EBER PEREZ ORDONEZ</t>
  </si>
  <si>
    <t>SINDY ORTEGA GAMEZ</t>
  </si>
  <si>
    <t>CAN23004650-00</t>
  </si>
  <si>
    <t>ON-23-000509</t>
  </si>
  <si>
    <t xml:space="preserve">roscoe and tobias 
panorama city ca </t>
  </si>
  <si>
    <t>5YFBURHE8GP529052</t>
  </si>
  <si>
    <t>PEREZ ORDONEZ</t>
  </si>
  <si>
    <t>15803 SATICOY ST APT 19</t>
  </si>
  <si>
    <t>14630 SATICOYST APT 228, VAN NUYS CA 91405</t>
  </si>
  <si>
    <t>DIJONAYE GORDON</t>
  </si>
  <si>
    <t>CAN23006741-00</t>
  </si>
  <si>
    <t>ON-23-000510</t>
  </si>
  <si>
    <t xml:space="preserve">florence and hoover
los angeles ca </t>
  </si>
  <si>
    <t>2HGFC2F63LH587725</t>
  </si>
  <si>
    <t>GORDON</t>
  </si>
  <si>
    <t>877 W 47TH ST</t>
  </si>
  <si>
    <t>877 W 47TH ST, LOS ANGELES CA 90037</t>
  </si>
  <si>
    <t>MARTIN MCFADDEN</t>
  </si>
  <si>
    <t xml:space="preserve">Corena  Dyer </t>
  </si>
  <si>
    <t>CAN23005755-00</t>
  </si>
  <si>
    <t>ON-23-000511</t>
  </si>
  <si>
    <t xml:space="preserve">creenshaw and imperial
los angeles ca </t>
  </si>
  <si>
    <t>WBA3C1C59FP116604</t>
  </si>
  <si>
    <t>MCFADDEN</t>
  </si>
  <si>
    <t>1203 W 129TH ST</t>
  </si>
  <si>
    <t>1203 W 129TH ST, LOS ANGELES CA 90044</t>
  </si>
  <si>
    <t>JORGE JIMENEZ</t>
  </si>
  <si>
    <t>EVA ROJAS</t>
  </si>
  <si>
    <t>CAN23003700-00</t>
  </si>
  <si>
    <t>ON-23-000512</t>
  </si>
  <si>
    <t>newport beach</t>
  </si>
  <si>
    <t>JTEGD21A750120774</t>
  </si>
  <si>
    <t>1942 MEYER PL</t>
  </si>
  <si>
    <t>COSTA MESA</t>
  </si>
  <si>
    <t>1942 meyer pl, COSTA MESA CA 92627</t>
  </si>
  <si>
    <t>LAILAH LEETCH</t>
  </si>
  <si>
    <t>CAN23002784-00</t>
  </si>
  <si>
    <t>ON-23-000513</t>
  </si>
  <si>
    <t xml:space="preserve">san jose ca </t>
  </si>
  <si>
    <t>4T1BE46K97U170950</t>
  </si>
  <si>
    <t>LEETCH</t>
  </si>
  <si>
    <t>230 MONTECITO AVE APT 5</t>
  </si>
  <si>
    <t>MONTEREY</t>
  </si>
  <si>
    <t>230 MONTECITO AVE APT 5, MONTEREY CA 93940</t>
  </si>
  <si>
    <t>NATALIE KINCAID</t>
  </si>
  <si>
    <t>CAN23006488-00</t>
  </si>
  <si>
    <t>ON-23-000514</t>
  </si>
  <si>
    <t>Imperial Hwy. &amp; Mona Blvd Watts, CA</t>
  </si>
  <si>
    <t>2G1FB1E34D9129800</t>
  </si>
  <si>
    <t>KINCAID</t>
  </si>
  <si>
    <t>606 SUNSET LN</t>
  </si>
  <si>
    <t>TAFT</t>
  </si>
  <si>
    <t>606 sunset ln, TAFT CA 93268</t>
  </si>
  <si>
    <t>URIEL GARCIA DIAZ</t>
  </si>
  <si>
    <t>CAN23003405-00</t>
  </si>
  <si>
    <t>ON-23-000515</t>
  </si>
  <si>
    <t>6335 oakdale rd
CA</t>
  </si>
  <si>
    <t>1GNKVFKD5GJ230643</t>
  </si>
  <si>
    <t>GARCIA DIAZ</t>
  </si>
  <si>
    <t>628 CEDAR AVE</t>
  </si>
  <si>
    <t>1498 MERCED AVE, MERCED CA 95341</t>
  </si>
  <si>
    <t>CARMEN GONZALEZ</t>
  </si>
  <si>
    <t>CAN23003026-00</t>
  </si>
  <si>
    <t>ON-23-000517</t>
  </si>
  <si>
    <t xml:space="preserve">grand and 14th 
</t>
  </si>
  <si>
    <t>1HGCR2F32FA039614</t>
  </si>
  <si>
    <t>12701 MUSCATINE ST</t>
  </si>
  <si>
    <t>12701 MUSCATINE ST, ARLETA CA 91331</t>
  </si>
  <si>
    <t>DAVID EDESE</t>
  </si>
  <si>
    <t>CAN23005926-00</t>
  </si>
  <si>
    <t>ON-23-000518</t>
  </si>
  <si>
    <t>Jamacha Blvd &amp; Sweetwater Rd Spring Valley, CA</t>
  </si>
  <si>
    <t>JTDKN3DU4D5608024</t>
  </si>
  <si>
    <t>EDESE</t>
  </si>
  <si>
    <t>5741 BATES ST 137</t>
  </si>
  <si>
    <t>5741 BATES ST 137, SAN DIEGO CA 92115</t>
  </si>
  <si>
    <t>MIREYA GONZALEZ</t>
  </si>
  <si>
    <t>Rogelio Marquez</t>
  </si>
  <si>
    <t>CAN23005032-00</t>
  </si>
  <si>
    <t>ON-23-000520</t>
  </si>
  <si>
    <t>Euclid Avenue &amp; Pine Avenue Chino, CA. 91708</t>
  </si>
  <si>
    <t>3MZBPACL1MM201003</t>
  </si>
  <si>
    <t>6130 CAMINO REAL SPC 130</t>
  </si>
  <si>
    <t>6130 CAMINO REAL SPC 130, JURUPA VALLEY CA 92509</t>
  </si>
  <si>
    <t>BOBBIE BUSH</t>
  </si>
  <si>
    <t>CAN23003058-00</t>
  </si>
  <si>
    <t>ON-23-000521</t>
  </si>
  <si>
    <t>HWY 15 Near Lake exit Lake Elsinore
ca</t>
  </si>
  <si>
    <t>SANTA CRUZ</t>
  </si>
  <si>
    <t>5NTJB4AE3NH027883</t>
  </si>
  <si>
    <t>BUSH</t>
  </si>
  <si>
    <t>2940 E FRONTERA ST</t>
  </si>
  <si>
    <t>2940 E FRONTERA ST, ANAHEIM CA 92806</t>
  </si>
  <si>
    <t>BARTOLO MIGUEL PEDRO</t>
  </si>
  <si>
    <t>CAN23006305-00</t>
  </si>
  <si>
    <t>ON-23-000522</t>
  </si>
  <si>
    <t xml:space="preserve">bermont and 41 
los angeles ca </t>
  </si>
  <si>
    <t>1HGCV1F32LA042708</t>
  </si>
  <si>
    <t>MIGUEL PEDRO</t>
  </si>
  <si>
    <t>2252 JOHNSTON ST APT 1</t>
  </si>
  <si>
    <t>2252 johnston st unit 1, LOS ANGELES CA 90031</t>
  </si>
  <si>
    <t>IRMA RODRIGUEZ</t>
  </si>
  <si>
    <t>FABIO SALCEDO BARON</t>
  </si>
  <si>
    <t>CAN23006352-00</t>
  </si>
  <si>
    <t>ON-23-000523</t>
  </si>
  <si>
    <t xml:space="preserve">1520 clark st 
</t>
  </si>
  <si>
    <t>4T4BE46K29R056944</t>
  </si>
  <si>
    <t>10664 OXNARD ST</t>
  </si>
  <si>
    <t>NORTH HOLLYWOOD</t>
  </si>
  <si>
    <t>10664 OXNARD ST, NORTH HOLLYWOOD CA 91606</t>
  </si>
  <si>
    <t>CARLOS CORDON</t>
  </si>
  <si>
    <t>CAN23006740-00</t>
  </si>
  <si>
    <t>ON-23-000524</t>
  </si>
  <si>
    <t>Crenshaw Blvd &amp; W Century Blvd Inglewood, CA</t>
  </si>
  <si>
    <t>320I</t>
  </si>
  <si>
    <t>WBA3B1C54FK136291</t>
  </si>
  <si>
    <t>CORDON</t>
  </si>
  <si>
    <t>3504 W 118TH PL</t>
  </si>
  <si>
    <t>3504 W 118TH PL, INGLEWOOD CA 90303</t>
  </si>
  <si>
    <t>OPAL DREW</t>
  </si>
  <si>
    <t>CAN23006071-00</t>
  </si>
  <si>
    <t>ON-23-000525</t>
  </si>
  <si>
    <t>Florida Ave &amp; N Meridian St East Hemet, CA</t>
  </si>
  <si>
    <t>2G1FB1E31C9183815</t>
  </si>
  <si>
    <t>DREW</t>
  </si>
  <si>
    <t>25775 4TH ST</t>
  </si>
  <si>
    <t>25775 ford st , HEMET CA 92544</t>
  </si>
  <si>
    <t>DARLING MARTINEZ GONZALEZ</t>
  </si>
  <si>
    <t>CAN23002198-00</t>
  </si>
  <si>
    <t>ON-23-000526</t>
  </si>
  <si>
    <t>1712 Ocala Ave San Jose, CA 95122</t>
  </si>
  <si>
    <t>3CZRU6H32GM766746</t>
  </si>
  <si>
    <t>MARTINEZ GONZALEZ</t>
  </si>
  <si>
    <t>1855 LA PORTE AVE</t>
  </si>
  <si>
    <t>1855 LA PORTE AVE, SAN JOSE CA 95122</t>
  </si>
  <si>
    <t>TERRELL NEWSOME</t>
  </si>
  <si>
    <t>CAN23006462-00</t>
  </si>
  <si>
    <t>ON-23-000527</t>
  </si>
  <si>
    <t xml:space="preserve">Western Ave 
Hollywood,CA </t>
  </si>
  <si>
    <t>5XXGN4A77EG262526</t>
  </si>
  <si>
    <t>NEWSOME</t>
  </si>
  <si>
    <t>1234 W 92ND ST APT 3</t>
  </si>
  <si>
    <t>1234 W 92ND ST APT 3, LOS ANGELES CA 90044</t>
  </si>
  <si>
    <t>SARGIS ZARGARYAN</t>
  </si>
  <si>
    <t>Arthur Melkonyan</t>
  </si>
  <si>
    <t>CAN23003059-00</t>
  </si>
  <si>
    <t>ON-23-000528</t>
  </si>
  <si>
    <t>Tuxford / San Fernando Sun valley Ca</t>
  </si>
  <si>
    <t>5NPE24AF6FH166321</t>
  </si>
  <si>
    <t>ZARGARYAN</t>
  </si>
  <si>
    <t>10327 QUILL AVE</t>
  </si>
  <si>
    <t>10327 quill ave, SUNLAND CA 91040</t>
  </si>
  <si>
    <t>EDUARDO CAMARGO GARCIA</t>
  </si>
  <si>
    <t>CAN23001109-00</t>
  </si>
  <si>
    <t>ON-23-000529</t>
  </si>
  <si>
    <t>3GCPCREH3EG491479</t>
  </si>
  <si>
    <t>CAMARGO GARCIA</t>
  </si>
  <si>
    <t>1548 2ND ST</t>
  </si>
  <si>
    <t>LIVINGSTON</t>
  </si>
  <si>
    <t>1548 2nd st, LIVINGSTON CA 95334</t>
  </si>
  <si>
    <t>BRIANA PEREZ</t>
  </si>
  <si>
    <t>CAN23006443-00</t>
  </si>
  <si>
    <t>ON-23-000531</t>
  </si>
  <si>
    <t>5002 EASTVIEW DR STOCKTON, CA 95212</t>
  </si>
  <si>
    <t>19XFC2F69LE212142</t>
  </si>
  <si>
    <t>5002 EASTVIEW DR</t>
  </si>
  <si>
    <t>5002 EASTVIEW DR, STOCKTON CA 95212</t>
  </si>
  <si>
    <t>ARLETH HERNANDEZ TORRES</t>
  </si>
  <si>
    <t>CAN23003459-00</t>
  </si>
  <si>
    <t>ON-23-000532</t>
  </si>
  <si>
    <t xml:space="preserve">El monte way
CA </t>
  </si>
  <si>
    <t>3N1AB7AP3JY302900</t>
  </si>
  <si>
    <t>HERNANDEZ TORRES</t>
  </si>
  <si>
    <t>1645 S EAST AVE APT 5</t>
  </si>
  <si>
    <t>REEDLEY</t>
  </si>
  <si>
    <t>1645 S EAST AVE APT 5, REEDLEY CA 93654</t>
  </si>
  <si>
    <t>APRIL LAKEMAN</t>
  </si>
  <si>
    <t>CAN23004365-00</t>
  </si>
  <si>
    <t>ON-23-000533</t>
  </si>
  <si>
    <t>I58 Ridgecrest ca</t>
  </si>
  <si>
    <t>2FMDK39C79BA59354</t>
  </si>
  <si>
    <t>LAKEMAN</t>
  </si>
  <si>
    <t>1626 SHEPHERD DR</t>
  </si>
  <si>
    <t>PASO ROBLES</t>
  </si>
  <si>
    <t>1626 Shepherd Dr, PASO ROBLES CA 93446</t>
  </si>
  <si>
    <t>JORGE NUNEZ</t>
  </si>
  <si>
    <t>JMARRE NUNEZ</t>
  </si>
  <si>
    <t>CAN23001668-00</t>
  </si>
  <si>
    <t>ON-23-000534</t>
  </si>
  <si>
    <t xml:space="preserve">Mango st 
fontana, ca </t>
  </si>
  <si>
    <t>2T3ZFREV1HW318053</t>
  </si>
  <si>
    <t>NUNEZ</t>
  </si>
  <si>
    <t>2005 HARRISON ST</t>
  </si>
  <si>
    <t>1313 ABBEY PINES DR, PERRIS CA 92571</t>
  </si>
  <si>
    <t>MIGUEL BENITEZ VELIZ</t>
  </si>
  <si>
    <t>Miguel  Benitez</t>
  </si>
  <si>
    <t>CAN23003267-00</t>
  </si>
  <si>
    <t>ON-23-000535</t>
  </si>
  <si>
    <t>Mountain View, CA</t>
  </si>
  <si>
    <t>1G1ZB5E05CF236046</t>
  </si>
  <si>
    <t>BENITEZ VELIZ</t>
  </si>
  <si>
    <t>3032 POPLAR DR</t>
  </si>
  <si>
    <t>3032 POPLAR DR, MERCED CA 95348</t>
  </si>
  <si>
    <t>ELIZABETH GUZMAN GOMEZ</t>
  </si>
  <si>
    <t>ENRIQUE GUZMAN CONTRERAS</t>
  </si>
  <si>
    <t>CAN23005127-00</t>
  </si>
  <si>
    <t>ON-23-000536</t>
  </si>
  <si>
    <t xml:space="preserve">1233 w gate 
Santa Monica CA </t>
  </si>
  <si>
    <t>1FTEW1C51JKF22630</t>
  </si>
  <si>
    <t>GUZMAN GOMEZ</t>
  </si>
  <si>
    <t>6216 SANTA FE AVE</t>
  </si>
  <si>
    <t>6216 santa fe ave, HUNTINGTON PARK CA 90255</t>
  </si>
  <si>
    <t>TONY RAMIREZ</t>
  </si>
  <si>
    <t>CAN23005903-00</t>
  </si>
  <si>
    <t>ON-23-000537</t>
  </si>
  <si>
    <t xml:space="preserve">freeway
san diego CA </t>
  </si>
  <si>
    <t>ROGUE</t>
  </si>
  <si>
    <t>JN8AS5MT4EW606944</t>
  </si>
  <si>
    <t>3249 E 2ND ST</t>
  </si>
  <si>
    <t>3249 E 2ND ST, LOS ANGELES CA 90063</t>
  </si>
  <si>
    <t>ANGEL BAUTISTA VAZQUEZ</t>
  </si>
  <si>
    <t xml:space="preserve">Gabriel Rodriguez Alfonso </t>
  </si>
  <si>
    <t>CAN23003364-00</t>
  </si>
  <si>
    <t>ON-23-000538</t>
  </si>
  <si>
    <t>5919 sepulveda blvd 
van nuys ca
91411</t>
  </si>
  <si>
    <t xml:space="preserve">GMC </t>
  </si>
  <si>
    <t>Sierra</t>
  </si>
  <si>
    <t>2gtec19t911347137</t>
  </si>
  <si>
    <t>JOHN TOBIN</t>
  </si>
  <si>
    <t>CAN23004140-00</t>
  </si>
  <si>
    <t>ON-23-000539</t>
  </si>
  <si>
    <t>87th and Normandy los angeles ca</t>
  </si>
  <si>
    <t>3N1AB7AP5JY208257</t>
  </si>
  <si>
    <t>TOBIN</t>
  </si>
  <si>
    <t>3789 S BUDLONG AVE APT 3</t>
  </si>
  <si>
    <t>3789 S BUDLONG AVE APT 3 , LOS ANGELES CA 90007</t>
  </si>
  <si>
    <t>PRECIOUS HADLEY</t>
  </si>
  <si>
    <t>CAN23001363-00</t>
  </si>
  <si>
    <t>ON-23-000540</t>
  </si>
  <si>
    <t xml:space="preserve">Arlington st 
Los angeles CA </t>
  </si>
  <si>
    <t>1G1ZD5ST1JF205298</t>
  </si>
  <si>
    <t>HADLEY</t>
  </si>
  <si>
    <t>1948 BOLANOS AVE</t>
  </si>
  <si>
    <t>ROWLAND HEIGHTS</t>
  </si>
  <si>
    <t>Luis Miller</t>
  </si>
  <si>
    <t>1948 BOLANOS AVE, ROWLAND HEIGHTS CA 91748</t>
  </si>
  <si>
    <t>DAVID WATSON</t>
  </si>
  <si>
    <t>CAN23006379-00</t>
  </si>
  <si>
    <t>ON-23-000541</t>
  </si>
  <si>
    <t>1758 W 41ST ST LOS ANGELES, CA 90062</t>
  </si>
  <si>
    <t>1G6DV1EP7B0128918</t>
  </si>
  <si>
    <t>WATSON</t>
  </si>
  <si>
    <t>1758 W 41ST ST</t>
  </si>
  <si>
    <t>1758 W 41ST ST, LOS ANGELES CA 90062</t>
  </si>
  <si>
    <t>GERALD VALDIVIA CENTENO</t>
  </si>
  <si>
    <t>CAN23004291-00</t>
  </si>
  <si>
    <t>ON-23-000542</t>
  </si>
  <si>
    <t>101 freeway</t>
  </si>
  <si>
    <t>3CZRU5H30MM728440</t>
  </si>
  <si>
    <t>VALDIVIA CENTENO</t>
  </si>
  <si>
    <t>853 W 65TH ST</t>
  </si>
  <si>
    <t>853 W 65TH ST , LOS ANGELES CA 90044</t>
  </si>
  <si>
    <t>ON-23-000543</t>
  </si>
  <si>
    <t>freeway 91</t>
  </si>
  <si>
    <t>5TFEY5F12JX236847</t>
  </si>
  <si>
    <t>GERARDO VASQUEZRAMIREZ</t>
  </si>
  <si>
    <t>ALEJANDRO VASQUEZCORTES</t>
  </si>
  <si>
    <t>CAN23006290-00</t>
  </si>
  <si>
    <t>ON-23-000544</t>
  </si>
  <si>
    <t xml:space="preserve">College blvd 
Oceanside CA </t>
  </si>
  <si>
    <t>WBA3C1C52FP851604</t>
  </si>
  <si>
    <t>VASQUEZRAMIREZ</t>
  </si>
  <si>
    <t>664 COCAPAH ST</t>
  </si>
  <si>
    <t>664 COCAPAH ST, VISTA CA 92083</t>
  </si>
  <si>
    <t>KIARA WADE</t>
  </si>
  <si>
    <t>CAN23005651-00</t>
  </si>
  <si>
    <t>ON-23-000546</t>
  </si>
  <si>
    <t>Adelanto CA</t>
  </si>
  <si>
    <t>1G1BE5SM7H7273228</t>
  </si>
  <si>
    <t>WADE</t>
  </si>
  <si>
    <t>11422 GRAPE ST</t>
  </si>
  <si>
    <t>11422 GRAPE ST, LOS ANGELES CA 90059</t>
  </si>
  <si>
    <t>JADE TRUJILLO</t>
  </si>
  <si>
    <t>CAN23005637-00</t>
  </si>
  <si>
    <t>ON-23-000547</t>
  </si>
  <si>
    <t xml:space="preserve">Interstate 15 &amp; Dale Evans Parkway, Apple Valley, CA </t>
  </si>
  <si>
    <t>4T4BF1FK6FR461745</t>
  </si>
  <si>
    <t>TRUJILLO</t>
  </si>
  <si>
    <t>46390 ALAMOSA RD</t>
  </si>
  <si>
    <t>NEWBERRY SPRINGS</t>
  </si>
  <si>
    <t>46390 ALAMOSA RD, NEWBERRY SPRINGS CA 92365</t>
  </si>
  <si>
    <t>DANIEL JAQUES</t>
  </si>
  <si>
    <t>CAN23005936-00</t>
  </si>
  <si>
    <t>ON-23-000548</t>
  </si>
  <si>
    <t>I15 near cajalco rd exit corona CA</t>
  </si>
  <si>
    <t>4T1BK36B77U206850</t>
  </si>
  <si>
    <t>JAQUES</t>
  </si>
  <si>
    <t>13358 HEATHER LEE ST</t>
  </si>
  <si>
    <t>EASTVALE</t>
  </si>
  <si>
    <t>13358 HEATHER LEE ST, EASTVALE CA 92880</t>
  </si>
  <si>
    <t>JAIRO RIOS REYES</t>
  </si>
  <si>
    <t>CAN23005349-00</t>
  </si>
  <si>
    <t>ON-23-000550</t>
  </si>
  <si>
    <t>Cottonwood Rd Panama Rd Bakersfield ca</t>
  </si>
  <si>
    <t>5YFEPMAE8MP219416</t>
  </si>
  <si>
    <t>RIOS REYES</t>
  </si>
  <si>
    <t>1326 EVADONNA RD</t>
  </si>
  <si>
    <t>1409 EVADONNA RD , BAKERSFIELD CA 93307</t>
  </si>
  <si>
    <t>PAUL DARGITZ</t>
  </si>
  <si>
    <t>CAN23002036-00</t>
  </si>
  <si>
    <t>ON-23-000551</t>
  </si>
  <si>
    <t>4T1BF28B63U314365</t>
  </si>
  <si>
    <t>DARGITZ</t>
  </si>
  <si>
    <t>11618 LEE AVE</t>
  </si>
  <si>
    <t>11618 LEE AVE, ADELANTO CA 92301</t>
  </si>
  <si>
    <t>KIARRA LAJOI VANCE</t>
  </si>
  <si>
    <t>CAN23003310-00</t>
  </si>
  <si>
    <t>ON-23-000552</t>
  </si>
  <si>
    <t>Freeway 
Los angeles CA</t>
  </si>
  <si>
    <t>2HGFG3B59FH516511</t>
  </si>
  <si>
    <t>VANCE</t>
  </si>
  <si>
    <t>873 COYOTE DR</t>
  </si>
  <si>
    <t>WALNUT</t>
  </si>
  <si>
    <t>873 coyote dr, WALNUT CA 91789</t>
  </si>
  <si>
    <t>SYDNEY PETERSEN HERNANDEZ</t>
  </si>
  <si>
    <t>CAN23006066-00</t>
  </si>
  <si>
    <t>ON-23-000554</t>
  </si>
  <si>
    <t xml:space="preserve">Freeway </t>
  </si>
  <si>
    <t>5J6RW1H86KA020458</t>
  </si>
  <si>
    <t>PETERSEN HERNANDEZ</t>
  </si>
  <si>
    <t>775 MARTIN ST</t>
  </si>
  <si>
    <t>GLEN ELLEN</t>
  </si>
  <si>
    <t>775 MARTIN ST, GLEN ELLEN CA 95442</t>
  </si>
  <si>
    <t>SAIRA BROWN</t>
  </si>
  <si>
    <t xml:space="preserve">Odalis  Camacho </t>
  </si>
  <si>
    <t>CAN23001607-00</t>
  </si>
  <si>
    <t>ON-23-000555</t>
  </si>
  <si>
    <t xml:space="preserve">city of menifee, ca </t>
  </si>
  <si>
    <t>4T1B11HK4KU295743</t>
  </si>
  <si>
    <t>31987 SUGARBUSH LN</t>
  </si>
  <si>
    <t>31987 SUGARBUSH LN, LAKE ELSINORE CA 92532</t>
  </si>
  <si>
    <t>ALLAN DAVIDSON</t>
  </si>
  <si>
    <t>CAN23005306-00</t>
  </si>
  <si>
    <t>ON-23-000556</t>
  </si>
  <si>
    <t xml:space="preserve">howen ave
santa rosa ca </t>
  </si>
  <si>
    <t>3N1AB8CV6MY317266</t>
  </si>
  <si>
    <t>DAVIDSON</t>
  </si>
  <si>
    <t>1525 SHEPARD CT</t>
  </si>
  <si>
    <t>SANTA ROSA</t>
  </si>
  <si>
    <t>1525 SHEPARD CT, SANTA ROSA CA 95405</t>
  </si>
  <si>
    <t>FRANCISCA VASQUEZ LOPEZ DE RAMIREZ</t>
  </si>
  <si>
    <t xml:space="preserve">Carlos Gonzalez Ramirez </t>
  </si>
  <si>
    <t>CAN23004471-00</t>
  </si>
  <si>
    <t>ON-23-000557</t>
  </si>
  <si>
    <t xml:space="preserve">125 coronado ave 
dale city CA </t>
  </si>
  <si>
    <t>4T1BE46K98U735330</t>
  </si>
  <si>
    <t>VASQUEZ LOPEZ DE RAMIREZ</t>
  </si>
  <si>
    <t>55 CHUMASERO DR #11L</t>
  </si>
  <si>
    <t>125 coronado ave #121, DALY CITY CA 94015</t>
  </si>
  <si>
    <t>JOSSUE MORENO NUNEZ</t>
  </si>
  <si>
    <t>CAN23006021-00</t>
  </si>
  <si>
    <t>ON-23-000558</t>
  </si>
  <si>
    <t xml:space="preserve">Sylmar CA </t>
  </si>
  <si>
    <t>1HGCM56827A002690</t>
  </si>
  <si>
    <t>MORENO NUNEZ</t>
  </si>
  <si>
    <t>827 S REGINA ST</t>
  </si>
  <si>
    <t>VISALIA</t>
  </si>
  <si>
    <t>827 S REGINA ST, VISALIA CA 93292</t>
  </si>
  <si>
    <t>MUTASEM KAHLAH</t>
  </si>
  <si>
    <t>CAN23005516-00</t>
  </si>
  <si>
    <t>ON-23-000559</t>
  </si>
  <si>
    <t xml:space="preserve">Freeway 
Belmont ca </t>
  </si>
  <si>
    <t>430</t>
  </si>
  <si>
    <t>WBA4F7C36HG788121</t>
  </si>
  <si>
    <t>KAHLAH</t>
  </si>
  <si>
    <t>12532 NINEBARK ST</t>
  </si>
  <si>
    <t>12532 NINEBARK ST, MORENO VALLEY CA 92555</t>
  </si>
  <si>
    <t>NATHALIE REYES ESCOBAR</t>
  </si>
  <si>
    <t>CAN23001979-00</t>
  </si>
  <si>
    <t>ON-23-000561</t>
  </si>
  <si>
    <t>Grand Ave, Los Angeles CA</t>
  </si>
  <si>
    <t>JM3TCBDY7M0513131</t>
  </si>
  <si>
    <t>REYES ESCOBAR</t>
  </si>
  <si>
    <t>1500 S GRAND AVE APT 201</t>
  </si>
  <si>
    <t>1500 S GRAND AVE APT 201, LOS ANGELES CA 90015</t>
  </si>
  <si>
    <t>MAURICIO MARQUEZ</t>
  </si>
  <si>
    <t>CAN23003897-00</t>
  </si>
  <si>
    <t>ON-23-000562</t>
  </si>
  <si>
    <t>4221 Summit Valley Rd,
Hesperia, CA 92345</t>
  </si>
  <si>
    <t>JHMFC1F36JX003260</t>
  </si>
  <si>
    <t>MARQUEZ</t>
  </si>
  <si>
    <t>12751 MARIPOSA RD SPC 40</t>
  </si>
  <si>
    <t>12751 MARIPOSA RD SPC 40, VICTORVILLE CA 92395</t>
  </si>
  <si>
    <t>KRISTINA MCGRUDER</t>
  </si>
  <si>
    <t>CAN23007022-00</t>
  </si>
  <si>
    <t>ON-23-000564</t>
  </si>
  <si>
    <t>Intersection of Elevado &amp; Mohave
Victorville,CA</t>
  </si>
  <si>
    <t>5XXGM4A73CG034278</t>
  </si>
  <si>
    <t>MCGRUDER</t>
  </si>
  <si>
    <t>16221 VASQUEZ AVE APT 10</t>
  </si>
  <si>
    <t>16221 VASQUEZ AVE APT 10, VICTORVILLE CA 92394</t>
  </si>
  <si>
    <t>CARMELA SAGUINSIN</t>
  </si>
  <si>
    <t>CAN23003803-00</t>
  </si>
  <si>
    <t>ON-23-000565</t>
  </si>
  <si>
    <t xml:space="preserve">san francisco ca </t>
  </si>
  <si>
    <t>JM1BPALM5P1622932</t>
  </si>
  <si>
    <t>SAGUINSIN</t>
  </si>
  <si>
    <t>2200 LEAVENWORTH ST APT 102</t>
  </si>
  <si>
    <t>2200 LEAVENWORTH ST APT 102, SAN FRANCISCO CA 94133</t>
  </si>
  <si>
    <t>JOSHUA KLEINBERGS</t>
  </si>
  <si>
    <t>CAN23003045-00</t>
  </si>
  <si>
    <t>ON-23-000566</t>
  </si>
  <si>
    <t xml:space="preserve">hoover st 
Los angeles CA </t>
  </si>
  <si>
    <t>SELTOS</t>
  </si>
  <si>
    <t>KNDEU2AA5M7059233</t>
  </si>
  <si>
    <t>KLEINBERGS</t>
  </si>
  <si>
    <t>5486 KINSTON AVE</t>
  </si>
  <si>
    <t>CULVER CITY</t>
  </si>
  <si>
    <t>5486 KINSTON AVE, CULVER CITY CA 90230</t>
  </si>
  <si>
    <t>MARGARITA ROBLES</t>
  </si>
  <si>
    <t>CAN23005618-00</t>
  </si>
  <si>
    <t>ON-23-000567</t>
  </si>
  <si>
    <t xml:space="preserve">Whittier Blvd, Boyle Heights, Los Angeles, CA. </t>
  </si>
  <si>
    <t>2HGFE2F55PH567886</t>
  </si>
  <si>
    <t>ROBLES</t>
  </si>
  <si>
    <t>1121 S MOTT ST</t>
  </si>
  <si>
    <t>1121 S MOTT ST, LOS ANGELES CA 90023</t>
  </si>
  <si>
    <t>KEN PADILLA</t>
  </si>
  <si>
    <t>CAN23004555-00</t>
  </si>
  <si>
    <t>ON-23-000568</t>
  </si>
  <si>
    <t xml:space="preserve">Valencia CA </t>
  </si>
  <si>
    <t>K5</t>
  </si>
  <si>
    <t>5XXG64J26MG061569</t>
  </si>
  <si>
    <t>PADILLA</t>
  </si>
  <si>
    <t>13081 BEAVER ST</t>
  </si>
  <si>
    <t>SYLMAR</t>
  </si>
  <si>
    <t>13081 BEAVER ST, SYLMAR CA 91342</t>
  </si>
  <si>
    <t>ASHLEY NICOLE JOHNSON</t>
  </si>
  <si>
    <t>KENNETH  MCINTYRE</t>
  </si>
  <si>
    <t>CAN23002534-00</t>
  </si>
  <si>
    <t>ON-23-000569</t>
  </si>
  <si>
    <t>4426 4TH AVE
LOS ANGELES, CA. 90043</t>
  </si>
  <si>
    <t>1FMCU0F76EUD25253</t>
  </si>
  <si>
    <t>4426 4TH AVE</t>
  </si>
  <si>
    <t>4426 4TH AVE, LOS ANGELES CA 90043</t>
  </si>
  <si>
    <t>EFRAIN LOPEZRODRIGUEZ</t>
  </si>
  <si>
    <t>CAN23000877-01</t>
  </si>
  <si>
    <t>ON-23-000570</t>
  </si>
  <si>
    <t xml:space="preserve">On ramp 405 S Nordhoff St  los angeles ca </t>
  </si>
  <si>
    <t>PT CRUISER</t>
  </si>
  <si>
    <t>3A4FY58B57T506226</t>
  </si>
  <si>
    <t>LOPEZRODRIGUEZ</t>
  </si>
  <si>
    <t>15019 SUNBURST ST</t>
  </si>
  <si>
    <t>15019 SUNBURST ST, NORTH HILLS CA 91343</t>
  </si>
  <si>
    <t>MARIA GARCIA</t>
  </si>
  <si>
    <t>CAN23002715-00</t>
  </si>
  <si>
    <t>ON-23-000571</t>
  </si>
  <si>
    <t>I 15 near I 215  BARSTOW, CA.</t>
  </si>
  <si>
    <t>2T3WFREV1JW424947</t>
  </si>
  <si>
    <t>35215 BIRCH RD</t>
  </si>
  <si>
    <t>35215 BIRCH RD, BARSTOW CA 92311</t>
  </si>
  <si>
    <t>JUAN CARLOS ALEJO</t>
  </si>
  <si>
    <t>CAN23006697-00</t>
  </si>
  <si>
    <t>ON-23-000572</t>
  </si>
  <si>
    <t xml:space="preserve">Parthenia St &amp; Willis Ave panorama city ca </t>
  </si>
  <si>
    <t>1C3CDFAA9DD175300</t>
  </si>
  <si>
    <t>CARLOS ALEJO</t>
  </si>
  <si>
    <t>8832 VAN NUYS BLVD APT 109</t>
  </si>
  <si>
    <t>8832 VAN NUYS BLVD APT 109, PANORAMA CITY CA 91402</t>
  </si>
  <si>
    <t>MARIA RUDD</t>
  </si>
  <si>
    <t>Ashley Rudd</t>
  </si>
  <si>
    <t>CAN23004647-00</t>
  </si>
  <si>
    <t>ON-23-000573</t>
  </si>
  <si>
    <t>Highway 99 Exit 32 chico CA</t>
  </si>
  <si>
    <t>WAUDK78T09A014486</t>
  </si>
  <si>
    <t>3093 DOS RIOS RD</t>
  </si>
  <si>
    <t>BIGGS</t>
  </si>
  <si>
    <t>3093 DOS RIOS RD, BIGGS CA 95917</t>
  </si>
  <si>
    <t>GLADYS ALPISTE NICHO</t>
  </si>
  <si>
    <t>CAN23003893-00</t>
  </si>
  <si>
    <t>ON-23-000574</t>
  </si>
  <si>
    <t>Intersection of Franklin &amp; La Brea
Los Angeles, CA</t>
  </si>
  <si>
    <t>4T3MWRFV2MU030061</t>
  </si>
  <si>
    <t>ALPISTE NICHO</t>
  </si>
  <si>
    <t>1738 S HARVARD BLVD</t>
  </si>
  <si>
    <t>1738 s harvard blvd, LOS ANGELES CA 90006</t>
  </si>
  <si>
    <t>HOLMAN MENDOZA ZAMORA</t>
  </si>
  <si>
    <t>CAN23003108-00</t>
  </si>
  <si>
    <t>ON-23-000576</t>
  </si>
  <si>
    <t xml:space="preserve">540 Parkway south san francisco ca
</t>
  </si>
  <si>
    <t>JNKCV54EX4M304368</t>
  </si>
  <si>
    <t>MENDOZA ZAMORA</t>
  </si>
  <si>
    <t xml:space="preserve">423 PARK WAY  </t>
  </si>
  <si>
    <t>423 parkway , SOUTH SAN FRANCISCO CA 94080</t>
  </si>
  <si>
    <t>DEVIN ROGERS</t>
  </si>
  <si>
    <t>CAN23004006-00</t>
  </si>
  <si>
    <t>ON-23-000577</t>
  </si>
  <si>
    <t>6674 Palm Ave APT A
Riverside, CA 92506</t>
  </si>
  <si>
    <t>2T3K1RFV8MC086755</t>
  </si>
  <si>
    <t>ROGERS</t>
  </si>
  <si>
    <t>6674 PALM AVE APT A</t>
  </si>
  <si>
    <t>6674 PALM AVE APT A, RIVERSIDE CA 92506</t>
  </si>
  <si>
    <t>CANDELARIA GUZMAN</t>
  </si>
  <si>
    <t>CAN23006327-00</t>
  </si>
  <si>
    <t>ON-23-000578</t>
  </si>
  <si>
    <t>Hollywood way exit  los angeles ca</t>
  </si>
  <si>
    <t>3GCEC13C17G541122</t>
  </si>
  <si>
    <t>4862 MARIONWOOD DR APT 306</t>
  </si>
  <si>
    <t>4862 marionwood dr apt 306, CULVER CITY CA 90230</t>
  </si>
  <si>
    <t>ROCIO GUTIERREZ</t>
  </si>
  <si>
    <t>BERNABE PEREZ</t>
  </si>
  <si>
    <t>CAN23002423-00</t>
  </si>
  <si>
    <t>ON-23-000579</t>
  </si>
  <si>
    <t>Acacia E Ave &amp; Girard St East Hemet, CA</t>
  </si>
  <si>
    <t>1GNEVFKW2PJ118221</t>
  </si>
  <si>
    <t>PO BOX 714</t>
  </si>
  <si>
    <t>IDYLLWILD</t>
  </si>
  <si>
    <t>53350 tollgate road , IDYLLWILD CA 92549</t>
  </si>
  <si>
    <t>CARLOS GONZALEZ ESPINOZA</t>
  </si>
  <si>
    <t>CAN23006836-00</t>
  </si>
  <si>
    <t>ON-23-000580</t>
  </si>
  <si>
    <t xml:space="preserve">Intersection of Brea Ave &amp; McKenzie Ave
Los Angeles, CA </t>
  </si>
  <si>
    <t>WDDGF54X28R034861</t>
  </si>
  <si>
    <t>GONZALEZ ESPINOZA</t>
  </si>
  <si>
    <t>501 CUESTA DEL MAR DR APT B</t>
  </si>
  <si>
    <t>501 CUESTA DEL MAR DR APT B, OXNARD CA 93033</t>
  </si>
  <si>
    <t>LUIZA NASCIMENTO</t>
  </si>
  <si>
    <t>CAN23005261-00</t>
  </si>
  <si>
    <t>ON-23-000581</t>
  </si>
  <si>
    <t>350 E TAYLOR ST #1210 SAN JOSE, CA 95112</t>
  </si>
  <si>
    <t>5NPE24AF8JH607102</t>
  </si>
  <si>
    <t>NASCIMENTO</t>
  </si>
  <si>
    <t>350 E TAYLOR ST #1210</t>
  </si>
  <si>
    <t>350 e taylor st #1210, SAN JOSE CA 95112</t>
  </si>
  <si>
    <t>ON-23-000582</t>
  </si>
  <si>
    <t xml:space="preserve">Los angeles CA </t>
  </si>
  <si>
    <t>ADAN LOPEZ GARNICA</t>
  </si>
  <si>
    <t>Kency Maelin  Ponce Montoya</t>
  </si>
  <si>
    <t>CAN23005884-00</t>
  </si>
  <si>
    <t>ON-23-000583</t>
  </si>
  <si>
    <t>Duarte Rd Monrovia, CA</t>
  </si>
  <si>
    <t>KMHD35LH6EU201176</t>
  </si>
  <si>
    <t>LOPEZ GARNICA</t>
  </si>
  <si>
    <t>2540 PECK RD APT 42</t>
  </si>
  <si>
    <t>MONROVIA</t>
  </si>
  <si>
    <t>2540 peck rd apt 42, MONROVIA CA 91016</t>
  </si>
  <si>
    <t>DANIEL SISNEROS</t>
  </si>
  <si>
    <t>CAN23002899-00</t>
  </si>
  <si>
    <t>ON-23-000584</t>
  </si>
  <si>
    <t>RANDALL AVE/CEDAR AVE BLOOMINGTON CA</t>
  </si>
  <si>
    <t>2HGFG4A54CH702556</t>
  </si>
  <si>
    <t>SISNEROS</t>
  </si>
  <si>
    <t>444 W MANZANITA ST</t>
  </si>
  <si>
    <t>444 W MANZANITA ST, RIALTO CA 92376</t>
  </si>
  <si>
    <t>STACEY JOHNSON</t>
  </si>
  <si>
    <t>DEREK JOHNSON</t>
  </si>
  <si>
    <t>CAN23002267-00</t>
  </si>
  <si>
    <t>ON-23-000586</t>
  </si>
  <si>
    <t xml:space="preserve">95 lindon st 
oakland ca </t>
  </si>
  <si>
    <t>WDCTG4GB1GJ233214</t>
  </si>
  <si>
    <t>2336 WESTON CT</t>
  </si>
  <si>
    <t>2336 WESTON CT, ANTIOCH CA 94531</t>
  </si>
  <si>
    <t>TATIANNA DIGIOVANNI</t>
  </si>
  <si>
    <t>CAN23005664-00</t>
  </si>
  <si>
    <t>ON-23-000587</t>
  </si>
  <si>
    <t>3145 S CANFIELD AVE LOS ANGELES, CA 90034</t>
  </si>
  <si>
    <t>TRAX</t>
  </si>
  <si>
    <t>3GNCJPSB1HL141005</t>
  </si>
  <si>
    <t>DIGIOVANNI</t>
  </si>
  <si>
    <t>3145 S CANFIELD AVE</t>
  </si>
  <si>
    <t>3145 s canfield ave, LOS ANGELES CA 90034</t>
  </si>
  <si>
    <t>ANTHONY VASQUEZ</t>
  </si>
  <si>
    <t>CAN23005391-00</t>
  </si>
  <si>
    <t>ON-23-000588</t>
  </si>
  <si>
    <t>10800 Kalama River Ave/ 405 Northbound Fountain Valley, CA</t>
  </si>
  <si>
    <t>5YFBURHE3FP203920</t>
  </si>
  <si>
    <t>VASQUEZ</t>
  </si>
  <si>
    <t>319 BONITO AVE</t>
  </si>
  <si>
    <t>319 bonito ave, LONG BEACH CA 90802</t>
  </si>
  <si>
    <t>ON-23-000589</t>
  </si>
  <si>
    <t xml:space="preserve">Manhattan </t>
  </si>
  <si>
    <t>1HGCP36888A080954</t>
  </si>
  <si>
    <t>MIGUEL CORDOVA AGUILAR</t>
  </si>
  <si>
    <t>EDDY CORDOVA LOPEZ</t>
  </si>
  <si>
    <t>CAN23003197-00</t>
  </si>
  <si>
    <t>ON-23-000590</t>
  </si>
  <si>
    <t>Vanowen St &amp; De Soto Ave canoga park ca</t>
  </si>
  <si>
    <t>4T1BK1FK6CU018285</t>
  </si>
  <si>
    <t>CORDOVA AGUILAR</t>
  </si>
  <si>
    <t>7356 ETON AVE APT 5</t>
  </si>
  <si>
    <t>7356 ETON AVE APT 5, CANOGA PARK CA 91303</t>
  </si>
  <si>
    <t>EDDIE RUSSELL JR</t>
  </si>
  <si>
    <t>CAN23004302-00</t>
  </si>
  <si>
    <t>ON-23-000591</t>
  </si>
  <si>
    <t xml:space="preserve">City park CA </t>
  </si>
  <si>
    <t>1HGCY1F28PA004159</t>
  </si>
  <si>
    <t>RUSSELL JR</t>
  </si>
  <si>
    <t>2601 N OLD STAGE RD #54</t>
  </si>
  <si>
    <t>MOUNT SHASTA</t>
  </si>
  <si>
    <t>55 N WEED BLVD APT 5, WEED CA 96094</t>
  </si>
  <si>
    <t>THI NGOC HUYNH</t>
  </si>
  <si>
    <t>FRANK VO</t>
  </si>
  <si>
    <t>CAN23000479-01</t>
  </si>
  <si>
    <t>ON-23-000592</t>
  </si>
  <si>
    <t xml:space="preserve">Vallejo CA </t>
  </si>
  <si>
    <t>4T1KZ1AK6PU076681</t>
  </si>
  <si>
    <t>HUYNH</t>
  </si>
  <si>
    <t>2266 GARNET DR</t>
  </si>
  <si>
    <t>2266 GARNET DR, VALLEJO CA 94591</t>
  </si>
  <si>
    <t>MELONEY LAMPKIN</t>
  </si>
  <si>
    <t>CAN23004440-00</t>
  </si>
  <si>
    <t>ON-23-000593</t>
  </si>
  <si>
    <t xml:space="preserve">I-105 near Bellflower exit
Los Ángeles, California, EE. UU.
</t>
  </si>
  <si>
    <t>KMHD74LF1HU087265</t>
  </si>
  <si>
    <t>LAMPKIN</t>
  </si>
  <si>
    <t>18400 MONTEZUMA ST APT 9</t>
  </si>
  <si>
    <t>18400 MONTEZUMA ST APT 9, ADELANTO CA 92301</t>
  </si>
  <si>
    <t>ADOLFO LOPEZ BELLO</t>
  </si>
  <si>
    <t>CAN23000789-00</t>
  </si>
  <si>
    <t>ON-23-000594</t>
  </si>
  <si>
    <t>San Marcos, CA</t>
  </si>
  <si>
    <t>1C6RREFG4LN333802</t>
  </si>
  <si>
    <t>LOPEZ BELLO</t>
  </si>
  <si>
    <t>1125 N BROADWAY APT K205</t>
  </si>
  <si>
    <t>1125 N BROADWAY APT K205, ESCONDIDO CA 92026</t>
  </si>
  <si>
    <t>LIDIIA TIGIEVA</t>
  </si>
  <si>
    <t>CAN23003895-00</t>
  </si>
  <si>
    <t>ON-23-000595</t>
  </si>
  <si>
    <t>GEDROS street to PARTHENIA street
Los Angeles, CA</t>
  </si>
  <si>
    <t>KMHEC4A40EA106693</t>
  </si>
  <si>
    <t>TIGIEVA</t>
  </si>
  <si>
    <t>6235 KESTER AVE APT 117</t>
  </si>
  <si>
    <t>6235 KESTER AVE APT 117, VAN NUYS CA 91411</t>
  </si>
  <si>
    <t>EARL DAVENPORT</t>
  </si>
  <si>
    <t>CAN23003051-00</t>
  </si>
  <si>
    <t>ON-23-000596</t>
  </si>
  <si>
    <t>West bound Wilshire Blvd block west of Federal 
Los Angeles, ca</t>
  </si>
  <si>
    <t>BEETLE</t>
  </si>
  <si>
    <t>3VWVA7AT9DM620964</t>
  </si>
  <si>
    <t>DAVENPORT</t>
  </si>
  <si>
    <t>3475 CARMONA AVE</t>
  </si>
  <si>
    <t>3475 CARMONA AVE, LOS ANGELES CA 90016</t>
  </si>
  <si>
    <t>ON-23-000598</t>
  </si>
  <si>
    <t>frederick st moreno valley ca</t>
  </si>
  <si>
    <t>JORGE SERRANO APARIC</t>
  </si>
  <si>
    <t>Hayder Rasheed</t>
  </si>
  <si>
    <t>CAN23004886-00</t>
  </si>
  <si>
    <t>ON-23-000599</t>
  </si>
  <si>
    <t xml:space="preserve">W Girard Ave &amp; N 38th St, Filadelfia, Pensilvania 19104, EE. UU.
</t>
  </si>
  <si>
    <t xml:space="preserve">MASERATI </t>
  </si>
  <si>
    <t>GHIBLI</t>
  </si>
  <si>
    <t>ZAM57XSA5E1103542</t>
  </si>
  <si>
    <t>FERNANDO MAGANA</t>
  </si>
  <si>
    <t>CAN23002210-00</t>
  </si>
  <si>
    <t>ON-23-000601</t>
  </si>
  <si>
    <t>I-210, Duarte, California, EE. UU.</t>
  </si>
  <si>
    <t>3GCNWAEF2MG368463</t>
  </si>
  <si>
    <t>MAGANA</t>
  </si>
  <si>
    <t>12300 OSBORNE PL APT 205</t>
  </si>
  <si>
    <t>12300 OSBORNE PL APT 205, PACOIMA CA 91331</t>
  </si>
  <si>
    <t>EDUARDO URREA</t>
  </si>
  <si>
    <t>ALAN URREA</t>
  </si>
  <si>
    <t>CAN23002961-00</t>
  </si>
  <si>
    <t>ON-23-000602</t>
  </si>
  <si>
    <t>Near Bay Bridge, San Francisco, CA 94111</t>
  </si>
  <si>
    <t>4T1BF1FK4EU385502</t>
  </si>
  <si>
    <t>URREA</t>
  </si>
  <si>
    <t>2740 E TREGALLAS RD</t>
  </si>
  <si>
    <t>2740 E TREGALLAS RD, ANTIOCH CA 94509</t>
  </si>
  <si>
    <t>JOCELYN MORALES</t>
  </si>
  <si>
    <t>CAN23000827-00</t>
  </si>
  <si>
    <t>ON-23-000605</t>
  </si>
  <si>
    <t>14084 Amargosa Rd, Victorville, CA 92392, EE. UU.</t>
  </si>
  <si>
    <t>5NPEC4AC2BH260855</t>
  </si>
  <si>
    <t>20315 THUNDERBIRD RD APT 1</t>
  </si>
  <si>
    <t>20315 THUNDERBIRD RD APT 1, APPLE VALLEY CA 92307</t>
  </si>
  <si>
    <t>KAITLIN MURDICK</t>
  </si>
  <si>
    <t>CAN23003229-00</t>
  </si>
  <si>
    <t>ON-23-000607</t>
  </si>
  <si>
    <t>Near Estero Rd and Silica Dr, Victorville, California, EE. UU.</t>
  </si>
  <si>
    <t>3N1CB51D84L482461</t>
  </si>
  <si>
    <t>MURDICK</t>
  </si>
  <si>
    <t>19233 1ST ST</t>
  </si>
  <si>
    <t>ORO GRANDE</t>
  </si>
  <si>
    <t>19233 1st st, ORO GRANDE CA 92368</t>
  </si>
  <si>
    <t>MICHAEL TIMOTHY CANALES</t>
  </si>
  <si>
    <t>CAN23003017-00</t>
  </si>
  <si>
    <t>ON-23-000608</t>
  </si>
  <si>
    <t xml:space="preserve">N Spruce St &amp; W Beverly Blvd, Montebello, California 90640, EE. UU.
</t>
  </si>
  <si>
    <t>5NPD84LF1KH411429</t>
  </si>
  <si>
    <t>CANALES</t>
  </si>
  <si>
    <t>517 S 6TH ST</t>
  </si>
  <si>
    <t>517 S 6TH ST, MONTEBELLO CA 90640</t>
  </si>
  <si>
    <t>Taylor Unknown</t>
  </si>
  <si>
    <t>ON-23-000609</t>
  </si>
  <si>
    <t>Las Vegas Blvd &amp; Flamingo 
Las Vegas, NV</t>
  </si>
  <si>
    <t>JUAN LOPEZ</t>
  </si>
  <si>
    <t>CAN23005083-00</t>
  </si>
  <si>
    <t>ON-23-000611</t>
  </si>
  <si>
    <t>43rd st san diego CA</t>
  </si>
  <si>
    <t>WBA3G7C53EKN37222</t>
  </si>
  <si>
    <t>23563 CRUISE CIRCLE DR</t>
  </si>
  <si>
    <t>CANYON LAKE</t>
  </si>
  <si>
    <t>244 S 35TH ST, SAN DIEGO CA 92113</t>
  </si>
  <si>
    <t>LIZBETH VILLALOBOS</t>
  </si>
  <si>
    <t>CAN23004730-00</t>
  </si>
  <si>
    <t>ON-23-000613</t>
  </si>
  <si>
    <t xml:space="preserve">Foothill Blvd, Upland, California, EE. UU.
</t>
  </si>
  <si>
    <t>4T1BG22K7YU753734</t>
  </si>
  <si>
    <t>VILLALOBOS</t>
  </si>
  <si>
    <t>24221 HORTON CT</t>
  </si>
  <si>
    <t>24221 HORTON CT, MORENO VALLEY CA 92553</t>
  </si>
  <si>
    <t>JONATHAN VILLEDA CISNEROS</t>
  </si>
  <si>
    <t>SINDY YOC PEREZ</t>
  </si>
  <si>
    <t>CAN23006150-00</t>
  </si>
  <si>
    <t>ON-23-000614</t>
  </si>
  <si>
    <t>FWY 170 exit to Burbank C.A.</t>
  </si>
  <si>
    <t>1HGCV1F37KA058093</t>
  </si>
  <si>
    <t>VILLEDA CISNEROS</t>
  </si>
  <si>
    <t>14701 RAYEN ST APT 311</t>
  </si>
  <si>
    <t>14701 Rayen st apt 311, PANORAMA CITY CA 91402</t>
  </si>
  <si>
    <t>SHYANNE SIMMONS</t>
  </si>
  <si>
    <t>CAN23001436-00</t>
  </si>
  <si>
    <t>ON-23-000615</t>
  </si>
  <si>
    <t>Railroad Ave
Suisun City, CA</t>
  </si>
  <si>
    <t>5NPE24AF0GH393358</t>
  </si>
  <si>
    <t>SIMMONS</t>
  </si>
  <si>
    <t>126 CONTRA COSTA ST</t>
  </si>
  <si>
    <t>126 CONTRA COSTA ST, VALLEJO CA 94590</t>
  </si>
  <si>
    <t>CHRISTIAN SANCHEZ</t>
  </si>
  <si>
    <t>CAN23001034-01</t>
  </si>
  <si>
    <t>ON-23-000616</t>
  </si>
  <si>
    <t xml:space="preserve">Rancho California Rd, Temecula, California, EE. UU.
</t>
  </si>
  <si>
    <t>1FTYR10U86PA49089</t>
  </si>
  <si>
    <t>41945 IVY ST</t>
  </si>
  <si>
    <t>41945 IVY ST, MURRIETA CA 92562</t>
  </si>
  <si>
    <t>BLANCA GONZALEZ AGUILAR</t>
  </si>
  <si>
    <t>CAN23002451-00</t>
  </si>
  <si>
    <t>ON-23-000617</t>
  </si>
  <si>
    <t>Don Antonio Restaurant on Pico St,
Los Angeles, CA</t>
  </si>
  <si>
    <t>3GNAXKEV4NS246234</t>
  </si>
  <si>
    <t>GONZALEZ AGUILAR</t>
  </si>
  <si>
    <t>5662 LA MIRADA AVE APT 108</t>
  </si>
  <si>
    <t>5662 LA MIRADA AVE APT 108, LOS ANGELES CA 90038</t>
  </si>
  <si>
    <t>JASON GUTHRIE</t>
  </si>
  <si>
    <t>HEIDI GUTHRIE</t>
  </si>
  <si>
    <t>CAN23002245-00</t>
  </si>
  <si>
    <t>ON-23-000619</t>
  </si>
  <si>
    <t>Alessandro Blvd &amp; Nason, Moreno Valley, California, EE. UU.</t>
  </si>
  <si>
    <t>A6</t>
  </si>
  <si>
    <t>WAUF8AFC2JN090294</t>
  </si>
  <si>
    <t>GUTHRIE</t>
  </si>
  <si>
    <t>16250 QUARTER HORSE RD</t>
  </si>
  <si>
    <t>16250 QUARTER HORSE RD, RIVERSIDE CA 92504</t>
  </si>
  <si>
    <t>DONGYANG HAN</t>
  </si>
  <si>
    <t>CAN23006269-00</t>
  </si>
  <si>
    <t>ON-23-000620</t>
  </si>
  <si>
    <t>3575 Wilshire Blvd, Los Angeles, CA 90010, EE. UU.</t>
  </si>
  <si>
    <t>2T3H1RFVXLW082794</t>
  </si>
  <si>
    <t>HAN</t>
  </si>
  <si>
    <t>565 OXFORD CIR SHASTA HALL APT 423C</t>
  </si>
  <si>
    <t>565 OXFORD CIR SHASTA HALL APT 423C, DAVIS CA 95616</t>
  </si>
  <si>
    <t>ASHLEY GOMEZ</t>
  </si>
  <si>
    <t xml:space="preserve">Anthony  UNK </t>
  </si>
  <si>
    <t>CAN23006273-00</t>
  </si>
  <si>
    <t>ON-23-000621</t>
  </si>
  <si>
    <t xml:space="preserve">Hellman Street, Long Beach, California 90813
</t>
  </si>
  <si>
    <t>2HGFC1F70HH633280</t>
  </si>
  <si>
    <t>629 E 53RD ST</t>
  </si>
  <si>
    <t>629 e 53rd st, LOS ANGELES CA 90011</t>
  </si>
  <si>
    <t>JANETH MORENO</t>
  </si>
  <si>
    <t>Joel Moreno</t>
  </si>
  <si>
    <t>CAN23000968-00</t>
  </si>
  <si>
    <t>ON-23-000622</t>
  </si>
  <si>
    <t>Clai st, Riverside, California 92509, EE. UU.</t>
  </si>
  <si>
    <t>1N4AL3AP4GN322054</t>
  </si>
  <si>
    <t>MORENO</t>
  </si>
  <si>
    <t>3895 MEGGINSON LN</t>
  </si>
  <si>
    <t>3895 MEGGINSON LN, RIVERSIDE CA 92503</t>
  </si>
  <si>
    <t>JASMINE GODDARD</t>
  </si>
  <si>
    <t>CAN23005508-00</t>
  </si>
  <si>
    <t>ON-23-000623</t>
  </si>
  <si>
    <t xml:space="preserve">Lake Jennings, Lakeside, California 92040, EE. UU.
</t>
  </si>
  <si>
    <t>SPORTAGE</t>
  </si>
  <si>
    <t>KNDPM3AC9L7792478</t>
  </si>
  <si>
    <t>GODDARD</t>
  </si>
  <si>
    <t>12705 JULIAN AVE</t>
  </si>
  <si>
    <t>9981 DUNBAR LN, EL CAJON CA 92021</t>
  </si>
  <si>
    <t>ERIC SOLIS</t>
  </si>
  <si>
    <t>CAN23005018-00</t>
  </si>
  <si>
    <t>ON-23-000625</t>
  </si>
  <si>
    <t xml:space="preserve">S Figueroa St &amp; W 50th St, Los Ángeles, California 90037, EE. UU.
</t>
  </si>
  <si>
    <t>5XXG64J22RG230784</t>
  </si>
  <si>
    <t>SOLIS</t>
  </si>
  <si>
    <t>236 S AVENUE 58</t>
  </si>
  <si>
    <t>236 S AVENUE 58, LOS ANGELES CA 90042</t>
  </si>
  <si>
    <t>YERSON AGUDELO PACHECO</t>
  </si>
  <si>
    <t>CAN23007092-00</t>
  </si>
  <si>
    <t>ON-23-000626</t>
  </si>
  <si>
    <t xml:space="preserve">Stevens Creek and Kiely, California, USA
</t>
  </si>
  <si>
    <t>JTDKN3DU6D5624130</t>
  </si>
  <si>
    <t>AGUDELO PACHECO</t>
  </si>
  <si>
    <t>131 WARREN DR</t>
  </si>
  <si>
    <t>SANTA CLARA</t>
  </si>
  <si>
    <t>131 warren dr apt 2, SANTA CLARA CA 95050</t>
  </si>
  <si>
    <t>JUAN LOPEZ ORNELAS</t>
  </si>
  <si>
    <t>CAN23004511-00</t>
  </si>
  <si>
    <t>ON-23-000627</t>
  </si>
  <si>
    <t xml:space="preserve">E Commonwealth Ave, Fullerton, CA, EE. UU.
</t>
  </si>
  <si>
    <t>4T1G11AK9PU183172</t>
  </si>
  <si>
    <t>LOPEZ ORNELAS</t>
  </si>
  <si>
    <t>7101 9TH ST APT 1</t>
  </si>
  <si>
    <t>BUENA PARK</t>
  </si>
  <si>
    <t>7101 9TH ST APT 1, BUENA PARK CA 90621</t>
  </si>
  <si>
    <t>MARIA PENA</t>
  </si>
  <si>
    <t>ZELMA BANUELOS PENA</t>
  </si>
  <si>
    <t>CAN23002722-00</t>
  </si>
  <si>
    <t>ON-23-000628</t>
  </si>
  <si>
    <t xml:space="preserve">callens commins 
bristol santa ana ca </t>
  </si>
  <si>
    <t>GLE350</t>
  </si>
  <si>
    <t>4JGFB4JB7MA482487</t>
  </si>
  <si>
    <t>PENA</t>
  </si>
  <si>
    <t>1053 N CHEYENNE ST</t>
  </si>
  <si>
    <t>ORANGE</t>
  </si>
  <si>
    <t>1053 n cheyenne, ORANGE CA 92869</t>
  </si>
  <si>
    <t>SHAUNA COTTON</t>
  </si>
  <si>
    <t>SHA'HEEM TAYLOR</t>
  </si>
  <si>
    <t>CAN23003654-00</t>
  </si>
  <si>
    <t>ON-23-000629</t>
  </si>
  <si>
    <t>Cimarron &amp; Gomar Las Vegas</t>
  </si>
  <si>
    <t>1FAFP40644F211499</t>
  </si>
  <si>
    <t>COTTON</t>
  </si>
  <si>
    <t>14862 PROVINCE CIR</t>
  </si>
  <si>
    <t>14862 PROVINCE CIR, MORENO VALLEY CA 92555</t>
  </si>
  <si>
    <t>JOE DELGADO GALVAN</t>
  </si>
  <si>
    <t>CAN23004907-00</t>
  </si>
  <si>
    <t>ON-23-000630</t>
  </si>
  <si>
    <t>I-215 South, San Bernardino CA, Exit of Milles</t>
  </si>
  <si>
    <t>JTNKHMBX5K1050484</t>
  </si>
  <si>
    <t>DELGADO GALVAN</t>
  </si>
  <si>
    <t>254 E 9TH ST</t>
  </si>
  <si>
    <t>254 E 9TH ST, SAN BERNARDINO CA 92410</t>
  </si>
  <si>
    <t>JESSIE ROBINSON</t>
  </si>
  <si>
    <t>CAN23007145-00</t>
  </si>
  <si>
    <t>ON-23-000631</t>
  </si>
  <si>
    <t>Merced St, Fresno, California, EE. UU.</t>
  </si>
  <si>
    <t>TAURUS</t>
  </si>
  <si>
    <t>1FAHP2EW1BG138976</t>
  </si>
  <si>
    <t>2970 S MLK BLVD</t>
  </si>
  <si>
    <t>2970 S MLK BLVD, FRESNO CA 93706</t>
  </si>
  <si>
    <t>FREDDIE GUADALUPE GAUCIN</t>
  </si>
  <si>
    <t>DOMINIK FLORENTINO GAUCIN</t>
  </si>
  <si>
    <t>CAN23003135-00</t>
  </si>
  <si>
    <t>ON-23-000632</t>
  </si>
  <si>
    <t>N Pepper Ave, Colton, California, EE. UU.</t>
  </si>
  <si>
    <t>JN8AT2MV8JW349181</t>
  </si>
  <si>
    <t>GAUCIN</t>
  </si>
  <si>
    <t>1851 DE ANZA DR</t>
  </si>
  <si>
    <t>1851 de anza dr, COLTON CA 92324</t>
  </si>
  <si>
    <t>JOSE VILLA MARTINEZ</t>
  </si>
  <si>
    <t>CAN23007350-00</t>
  </si>
  <si>
    <t>ON-23-000633</t>
  </si>
  <si>
    <t xml:space="preserve">W Anaheim St &amp; Wilmington Blvd, Los Ángeles, California 90744, EE. UU.
</t>
  </si>
  <si>
    <t>1FATP8UH5L5184632</t>
  </si>
  <si>
    <t>VILLA MARTINEZ</t>
  </si>
  <si>
    <t>565 W L ST</t>
  </si>
  <si>
    <t>WILMINGTON</t>
  </si>
  <si>
    <t>565 West L St, WILMINGTON CA 90744</t>
  </si>
  <si>
    <t>KAREN PATLAN</t>
  </si>
  <si>
    <t>CAN23003358-00</t>
  </si>
  <si>
    <t>ON-23-000636</t>
  </si>
  <si>
    <t xml:space="preserve">Lillian Dr &amp; E Virginia Way, Barstow, CA 92311, EE. UU.
</t>
  </si>
  <si>
    <t>1N4BL4DV7NN322373</t>
  </si>
  <si>
    <t>PATLAN</t>
  </si>
  <si>
    <t>2201 MURIEL DR APT 82</t>
  </si>
  <si>
    <t>2201 S MURIEL DR APT 82, BARSTOW CA 92311</t>
  </si>
  <si>
    <t>MARI FRANCO GARCIA</t>
  </si>
  <si>
    <t>CAN23005894-00</t>
  </si>
  <si>
    <t>ON-23-000637</t>
  </si>
  <si>
    <t>76th Ave Los Ángeles, California, EE. UU.</t>
  </si>
  <si>
    <t>3CZRZ1H77RM706889</t>
  </si>
  <si>
    <t>FRANCO GARCIA</t>
  </si>
  <si>
    <t>401 S GRAND VIEW ST APT 404</t>
  </si>
  <si>
    <t>Rose Godinez</t>
  </si>
  <si>
    <t>401 S GRAND VIEW ST APT 404, LOS ANGELES CA 90057</t>
  </si>
  <si>
    <t>YOSELIN PALACIOS ALARCON</t>
  </si>
  <si>
    <t>CAN23006567-00</t>
  </si>
  <si>
    <t>ON-23-000638</t>
  </si>
  <si>
    <t>E Gage Ave, Los Angeles, CA</t>
  </si>
  <si>
    <t>2T1BURHE8GC594533</t>
  </si>
  <si>
    <t>PALACIOS ALARCON</t>
  </si>
  <si>
    <t>1711 E GAGE AVE</t>
  </si>
  <si>
    <t>1711 e gage ave, LOS ANGELES CA 90001</t>
  </si>
  <si>
    <t>GABRIELLA HERNANDEZ CHAVIRA</t>
  </si>
  <si>
    <t>Harryson Rincon</t>
  </si>
  <si>
    <t>CAN23004698-00</t>
  </si>
  <si>
    <t>ON-23-000639</t>
  </si>
  <si>
    <t>Los Angeles, CA.</t>
  </si>
  <si>
    <t>5NPE34AF7GH286885</t>
  </si>
  <si>
    <t>HERNANDEZ CHAVIRA</t>
  </si>
  <si>
    <t>5951 MALABAR ST</t>
  </si>
  <si>
    <t>5951 MALABAR ST, HUNTINGTON PARK CA 90255</t>
  </si>
  <si>
    <t>ERIC BAQUERA</t>
  </si>
  <si>
    <t>CAN23002074-00</t>
  </si>
  <si>
    <t>ON-23-000640</t>
  </si>
  <si>
    <t>Murrieta, California, EE. UU.</t>
  </si>
  <si>
    <t>2HGFA16568H530076</t>
  </si>
  <si>
    <t>BAQUERA</t>
  </si>
  <si>
    <t>25309 CORTE SOMBRERO</t>
  </si>
  <si>
    <t>25309 CORTE SOMBRERO, MURRIETA CA 92563</t>
  </si>
  <si>
    <t>BRITNEY YESENIA DE LA CRUZ</t>
  </si>
  <si>
    <t>CAN22000347-00</t>
  </si>
  <si>
    <t>ON-23-000641</t>
  </si>
  <si>
    <t xml:space="preserve">san bernardino Ca
</t>
  </si>
  <si>
    <t>1C4HJWEG5JL920800</t>
  </si>
  <si>
    <t>DE LA CRUZ</t>
  </si>
  <si>
    <t>2614 N GOLDEN AVE</t>
  </si>
  <si>
    <t>2614 N GOLDEN AVE, SAN BERNARDINO CA 92404</t>
  </si>
  <si>
    <t>MERI ARUTIUNIAN</t>
  </si>
  <si>
    <t>CAN23004280-00</t>
  </si>
  <si>
    <t>ON-23-000642</t>
  </si>
  <si>
    <t xml:space="preserve">Victory Blvd, Los Ángeles, California, EE. UU.
</t>
  </si>
  <si>
    <t>HYUNDAI</t>
  </si>
  <si>
    <t>SONATA GLS</t>
  </si>
  <si>
    <t>5NPEB4AC7BF0824</t>
  </si>
  <si>
    <t>ERVIN DEPAZ MEJIA</t>
  </si>
  <si>
    <t>CAN23006388-00</t>
  </si>
  <si>
    <t>ON-23-000643</t>
  </si>
  <si>
    <t>FWY 24 exit Telegraph Avenue, Oakland, California, EE. UU.</t>
  </si>
  <si>
    <t>NMTKHMBX5JR056127</t>
  </si>
  <si>
    <t>DEPAZ MEJIA</t>
  </si>
  <si>
    <t>22 TUCKER AVE</t>
  </si>
  <si>
    <t>22 TUCKER AVE, SAN FRANCISCO CA 94134</t>
  </si>
  <si>
    <t>ALEJANDRA ACOSTA</t>
  </si>
  <si>
    <t>CAN23002803-00</t>
  </si>
  <si>
    <t>ON-23-000644</t>
  </si>
  <si>
    <t xml:space="preserve">Somerset Blvd &amp; Woodruff Ave, Bellflower, CA 90706, EE. UU.
</t>
  </si>
  <si>
    <t>1N4AL3AP1DC124619</t>
  </si>
  <si>
    <t>ACOSTA</t>
  </si>
  <si>
    <t>13811 SHOEMAKER AVE APT 119</t>
  </si>
  <si>
    <t>NORWALK</t>
  </si>
  <si>
    <t>13811 SHOEMAKER AVE, NORWALK CA 90650</t>
  </si>
  <si>
    <t>REINER FREITES AVILA</t>
  </si>
  <si>
    <t>CAN23007026-00</t>
  </si>
  <si>
    <t>ON-23-000645</t>
  </si>
  <si>
    <t xml:space="preserve">Artesia Blvd &amp; Crenshaw Blvd, Torrance, California 90504, EE. UU.
</t>
  </si>
  <si>
    <t>JTDKN3DU6A5098478</t>
  </si>
  <si>
    <t>FREITES AVILA</t>
  </si>
  <si>
    <t>740 W EL SEGUNDO BLVD</t>
  </si>
  <si>
    <t>GARDENA</t>
  </si>
  <si>
    <t>740 W EL SEGUNDO BLVD, GARDENA CA 90247</t>
  </si>
  <si>
    <t>LITIE WANG</t>
  </si>
  <si>
    <t>CAN23002283-00</t>
  </si>
  <si>
    <t>ON-23-000647</t>
  </si>
  <si>
    <t>I-405 / National Blvd, San Diego</t>
  </si>
  <si>
    <t>4T1BE32KX4U372949</t>
  </si>
  <si>
    <t>191 N NICHOLSON AVE</t>
  </si>
  <si>
    <t>MONTEREY PARK</t>
  </si>
  <si>
    <t>191 n nicholson ave, MONTEREY PARK CA 91755</t>
  </si>
  <si>
    <t>YOLANDA DAVIS</t>
  </si>
  <si>
    <t>EBONY OLIVER</t>
  </si>
  <si>
    <t>CAN23004353-00</t>
  </si>
  <si>
    <t>ON-23-000648</t>
  </si>
  <si>
    <t>N San Jacinto St &amp; Florida Ave Hemet, CA</t>
  </si>
  <si>
    <t>3N1AB7AP2GY320958</t>
  </si>
  <si>
    <t>26366 INVESTORS PL</t>
  </si>
  <si>
    <t>26366 INVESTORS PL, HEMET CA 92544</t>
  </si>
  <si>
    <t>ON-23-000650</t>
  </si>
  <si>
    <t>San Jacinto St &amp; Florida Ave Hemet, CA</t>
  </si>
  <si>
    <t>ANTONIO GUTIERREZCANTELLANO</t>
  </si>
  <si>
    <t>CAN23000603-00</t>
  </si>
  <si>
    <t>ON-23-000651</t>
  </si>
  <si>
    <t>North bound I-5 &amp; Lake Forest Dr Irvine, California, EE. UU.</t>
  </si>
  <si>
    <t>ESCALADE</t>
  </si>
  <si>
    <t>1GYS4EEJ5BR278672</t>
  </si>
  <si>
    <t>GUTIERREZCANTELLANO</t>
  </si>
  <si>
    <t>23332 LA VACA ST</t>
  </si>
  <si>
    <t>LAKE FOREST</t>
  </si>
  <si>
    <t>23332 LA VACA ST, LAKE FOREST CA 92630</t>
  </si>
  <si>
    <t>CAN23001193-01</t>
  </si>
  <si>
    <t>ON-23-000652</t>
  </si>
  <si>
    <t xml:space="preserve">ventura ca </t>
  </si>
  <si>
    <t>ON-23-000653</t>
  </si>
  <si>
    <t xml:space="preserve">925 Victory Blvd, Burbank, CA 91502, EE. UU.
</t>
  </si>
  <si>
    <t>ANGELES RODRIGUEZ</t>
  </si>
  <si>
    <t>CAN23002993-00</t>
  </si>
  <si>
    <t>ON-23-000654</t>
  </si>
  <si>
    <t>Highland Ave, Selma, California, EE. UU.</t>
  </si>
  <si>
    <t>4T1G11AK7NU698202</t>
  </si>
  <si>
    <t>11067 S FOWLER AVE</t>
  </si>
  <si>
    <t>11067 S FOWLER AVE, SELMA CA 93662</t>
  </si>
  <si>
    <t>ON-23-000655</t>
  </si>
  <si>
    <t>Moonstone Beach, CA</t>
  </si>
  <si>
    <t>ERIC MARLE</t>
  </si>
  <si>
    <t>CAN23001420-00</t>
  </si>
  <si>
    <t>ON-23-000656</t>
  </si>
  <si>
    <t xml:space="preserve">McClelland St &amp; E Newlove Dr, Santa María, California 93454, EE. UU.
</t>
  </si>
  <si>
    <t>JTDZN3EU2D3211386</t>
  </si>
  <si>
    <t>MARLE</t>
  </si>
  <si>
    <t>2323 N VICKIE CT</t>
  </si>
  <si>
    <t>2323 N VICKIE CT, VISALIA CA 93291</t>
  </si>
  <si>
    <t>GEMA JAENZ GUIDO</t>
  </si>
  <si>
    <t>CAN23003547-00</t>
  </si>
  <si>
    <t>ON-23-000660</t>
  </si>
  <si>
    <t>605 N Freeway &amp; Slauson Ave, Santa Fe Springs, California, EE. UU.</t>
  </si>
  <si>
    <t>2HKRM3H71EH507286</t>
  </si>
  <si>
    <t>JAENZ GUIDO</t>
  </si>
  <si>
    <t>9529 ORR AND DAY RD</t>
  </si>
  <si>
    <t>9529 ORR AND DAY RD, SANTA FE SPRINGS CA 90670</t>
  </si>
  <si>
    <t>MARIBEL OLIVAREZ</t>
  </si>
  <si>
    <t>CAN23003771-00</t>
  </si>
  <si>
    <t>ON-23-000661</t>
  </si>
  <si>
    <t>S Bound on Alameda Ave, Azusa, Los Angeles, California, EE. UU.</t>
  </si>
  <si>
    <t>2HKRS3H27PH305940</t>
  </si>
  <si>
    <t>OLIVAREZ</t>
  </si>
  <si>
    <t>10109 WALNUT AVE</t>
  </si>
  <si>
    <t>10109 WALNUT AVE, SOUTH GATE CA 90280</t>
  </si>
  <si>
    <t>MAXIMINO PADILLA GOMEZ</t>
  </si>
  <si>
    <t>CAN23003286-00</t>
  </si>
  <si>
    <t>ON-23-000662</t>
  </si>
  <si>
    <t xml:space="preserve">E Olive Ave &amp; N Cedar Ave, Fresno, CA 93702, USA
In Walgreens parking lot
</t>
  </si>
  <si>
    <t>3C4PDCAB2FT542796</t>
  </si>
  <si>
    <t>PADILLA GOMEZ</t>
  </si>
  <si>
    <t>1535 N CEDAR AVE APT 141</t>
  </si>
  <si>
    <t>1535 N CEDAR AVE APT 141, FRESNO CA 93703</t>
  </si>
  <si>
    <t>SAMARIA PEREZ AVENDANO</t>
  </si>
  <si>
    <t>unk unk</t>
  </si>
  <si>
    <t>CAN23002490-00</t>
  </si>
  <si>
    <t>ON-23-000663</t>
  </si>
  <si>
    <t>3N1AB7AP7JL618524</t>
  </si>
  <si>
    <t>PEREZ AVENDANO</t>
  </si>
  <si>
    <t>6541 TEMPLETON ST</t>
  </si>
  <si>
    <t>6541 TEMPLETON ST, HUNTINGTON PARK CA 90255</t>
  </si>
  <si>
    <t>GREGORY BUCKHANON</t>
  </si>
  <si>
    <t>JACQUELINE BUCKANON</t>
  </si>
  <si>
    <t>CAN23002124-00</t>
  </si>
  <si>
    <t>ON-23-000664</t>
  </si>
  <si>
    <t>4353 South Western Avenue, Los Angeles, CA, USA</t>
  </si>
  <si>
    <t>1GNKRFKD2GJ319283</t>
  </si>
  <si>
    <t>BUCKHANON</t>
  </si>
  <si>
    <t>10965 WILLOW LN</t>
  </si>
  <si>
    <t>10965 WILLOW LN, ADELANTO CA 92301</t>
  </si>
  <si>
    <t>KEISHA WILSON</t>
  </si>
  <si>
    <t>CAN23003900-00</t>
  </si>
  <si>
    <t>ON-23-000665</t>
  </si>
  <si>
    <t>West bound I-10 Los Angeles, CA, USA</t>
  </si>
  <si>
    <t>Pacifica</t>
  </si>
  <si>
    <t>00000000000000</t>
  </si>
  <si>
    <t>BROOKE LEFRERE</t>
  </si>
  <si>
    <t>CAN23004875-00</t>
  </si>
  <si>
    <t>ON-23-000666</t>
  </si>
  <si>
    <t xml:space="preserve">10300 Alondra Blvd 
Bellflower, CA
Taco Bell parking lot </t>
  </si>
  <si>
    <t>5YFBURHE8HP611526</t>
  </si>
  <si>
    <t>LEFRERE</t>
  </si>
  <si>
    <t>10918 RINGWOOD AVE</t>
  </si>
  <si>
    <t>10918 ringwood ave apt 1 , SANTA FE SPRINGS CA 90670</t>
  </si>
  <si>
    <t>JAMES BURKHARD</t>
  </si>
  <si>
    <t>KARRI BURKHARD</t>
  </si>
  <si>
    <t>CAN23002623-00</t>
  </si>
  <si>
    <t>ON-23-000667</t>
  </si>
  <si>
    <t>Jurupa Rd, Riverside CA</t>
  </si>
  <si>
    <t>2G1WH52K949390907</t>
  </si>
  <si>
    <t>BURKHARD</t>
  </si>
  <si>
    <t>6521 THISTLEDOWN ST</t>
  </si>
  <si>
    <t>6521 THISTLEDOWN ST, EASTVALE CA 92880</t>
  </si>
  <si>
    <t>MIR HOSEN</t>
  </si>
  <si>
    <t>CAN23007491-00</t>
  </si>
  <si>
    <t>ON-23-000668</t>
  </si>
  <si>
    <t xml:space="preserve">3578 W 3rd St, Los Angeles, CA 90020, USA
</t>
  </si>
  <si>
    <t>1N4AL3AP3FC160833</t>
  </si>
  <si>
    <t>HOSEN</t>
  </si>
  <si>
    <t>511 S KENMORE AVE APT 307</t>
  </si>
  <si>
    <t>511 S KENMORE APT 307, LOS ANGELES CA 90020</t>
  </si>
  <si>
    <t>MARTIN HERNANDEZ</t>
  </si>
  <si>
    <t>CAN23005220-00</t>
  </si>
  <si>
    <t>ON-23-000669</t>
  </si>
  <si>
    <t>Marcella, CA</t>
  </si>
  <si>
    <t>5XXGU4L14LG405862</t>
  </si>
  <si>
    <t>609 KAWEAH ST APT 1</t>
  </si>
  <si>
    <t>HANFORD</t>
  </si>
  <si>
    <t>609 KAWEAH ST APT 1, HANFORD CA 93230</t>
  </si>
  <si>
    <t>CAN23000744-01</t>
  </si>
  <si>
    <t>ON-23-000670</t>
  </si>
  <si>
    <t xml:space="preserve">Farmington CA 
</t>
  </si>
  <si>
    <t>CAN23000576-01</t>
  </si>
  <si>
    <t>ON-23-000671</t>
  </si>
  <si>
    <t>Pyramid Way &amp; 2nd St, Sparks, NV 89431</t>
  </si>
  <si>
    <t>ON-23-000674</t>
  </si>
  <si>
    <t>Slauson Ave, Los Angeles CA</t>
  </si>
  <si>
    <t>SELENA ALVARADO</t>
  </si>
  <si>
    <t>Jaquelyn Buckhanon</t>
  </si>
  <si>
    <t>CAN23002400-00</t>
  </si>
  <si>
    <t>ON-23-000675</t>
  </si>
  <si>
    <t>41st st CA</t>
  </si>
  <si>
    <t>Cheavy</t>
  </si>
  <si>
    <t>Traverse</t>
  </si>
  <si>
    <t>KELLY SHARP</t>
  </si>
  <si>
    <t>CAN23004953-00</t>
  </si>
  <si>
    <t>ON-23-000677</t>
  </si>
  <si>
    <t xml:space="preserve">42 st  los angeles ca </t>
  </si>
  <si>
    <t>1N4AL3APXGC255309</t>
  </si>
  <si>
    <t>SHARP</t>
  </si>
  <si>
    <t>1700 E 62ND ST APT 1</t>
  </si>
  <si>
    <t>1700 E 62ND ST APT 1, LOS ANGELES CA 90001</t>
  </si>
  <si>
    <t>SERGIO BAIRAN HERNANDEZ</t>
  </si>
  <si>
    <t>MARTIN MORALES BAIRAN</t>
  </si>
  <si>
    <t>CAN23001637-00</t>
  </si>
  <si>
    <t>ON-23-000678</t>
  </si>
  <si>
    <t xml:space="preserve">I-10 fwy near W 43rd Pl, Los Angeles CA </t>
  </si>
  <si>
    <t>1GCPWDEDXMZ342489</t>
  </si>
  <si>
    <t>BAIRAN HERNANDEZ</t>
  </si>
  <si>
    <t>CLINTWOOD AVE</t>
  </si>
  <si>
    <t>LA PUENTE</t>
  </si>
  <si>
    <t>clintwood ave, LA PUENTE CA 91744</t>
  </si>
  <si>
    <t>DULCE CASTANEDA</t>
  </si>
  <si>
    <t>Michael Escalante</t>
  </si>
  <si>
    <t>CAN23003298-00</t>
  </si>
  <si>
    <t>ON-23-000679</t>
  </si>
  <si>
    <t>1501 ellsmere ave los angeles ca</t>
  </si>
  <si>
    <t>Cherokee</t>
  </si>
  <si>
    <t>1C4PJLCB1GW110248</t>
  </si>
  <si>
    <t>JOSE VICENTE POVEDA MOSO</t>
  </si>
  <si>
    <t>Jhotin Poveda</t>
  </si>
  <si>
    <t>CAN23003091-00</t>
  </si>
  <si>
    <t>ON-23-000680</t>
  </si>
  <si>
    <t xml:space="preserve">Los Angeles, California, EE. UU.
</t>
  </si>
  <si>
    <t>5NPDH4AE8FH617055</t>
  </si>
  <si>
    <t>POVEDA MOSO</t>
  </si>
  <si>
    <t>1132 PACIFIC AVE</t>
  </si>
  <si>
    <t>1132 PACIFIC AVE, LONG BEACH CA 90813</t>
  </si>
  <si>
    <t>ANYAJH CARTER</t>
  </si>
  <si>
    <t>CAN23002617-00</t>
  </si>
  <si>
    <t>ON-23-000681</t>
  </si>
  <si>
    <t xml:space="preserve">e 43rd pl 
los angeles ca </t>
  </si>
  <si>
    <t>A3</t>
  </si>
  <si>
    <t>WAUAUGFF7H1039409</t>
  </si>
  <si>
    <t>833 W 94TH ST</t>
  </si>
  <si>
    <t>833 W 94TH ST, LOS ANGELES CA 90044</t>
  </si>
  <si>
    <t>MALCOM SMITH</t>
  </si>
  <si>
    <t>CAN23006762-00</t>
  </si>
  <si>
    <t>ON-23-000682</t>
  </si>
  <si>
    <t>1804 Cedar St Unit B, Santa Ana, California, EE. UU.</t>
  </si>
  <si>
    <t>1FA6P8TH8J5172468</t>
  </si>
  <si>
    <t>24055 CLINTON KEITH RD</t>
  </si>
  <si>
    <t>WILDOMAR</t>
  </si>
  <si>
    <t>24055 CLINTON KEITH RD, WILDOMAR CA 92595</t>
  </si>
  <si>
    <t>GLORIA FIGUEROA SANTOS</t>
  </si>
  <si>
    <t>CAN23007233-00</t>
  </si>
  <si>
    <t>ON-23-000683</t>
  </si>
  <si>
    <t>MLK &amp; Broadway Place, Los Angeles, California, EE. UU.</t>
  </si>
  <si>
    <t>JTNKHMBX6M1121999</t>
  </si>
  <si>
    <t>FIGUEROA SANTOS</t>
  </si>
  <si>
    <t>4267 S KANSAS AVE</t>
  </si>
  <si>
    <t>4267 s kansas ave, LOS ANGELES CA 90037</t>
  </si>
  <si>
    <t>KALEIGH ECKERT</t>
  </si>
  <si>
    <t>CAN23003432-00</t>
  </si>
  <si>
    <t>ON-23-000684</t>
  </si>
  <si>
    <t>120 Ramona Expy, Perris, CA 92571, EE. UU.</t>
  </si>
  <si>
    <t>G25</t>
  </si>
  <si>
    <t>JN1DV6APXCM701355</t>
  </si>
  <si>
    <t>ECKERT</t>
  </si>
  <si>
    <t>3084 GOSHAWK WAY</t>
  </si>
  <si>
    <t>3084 GOSHAWK WAY, PERRIS CA 92571</t>
  </si>
  <si>
    <t>MERUZHAN TOSUNYAN</t>
  </si>
  <si>
    <t>STRAMARG TOSUNYAN</t>
  </si>
  <si>
    <t>CAN23006826-00</t>
  </si>
  <si>
    <t>ON-23-000685</t>
  </si>
  <si>
    <t xml:space="preserve">la plaza, ca </t>
  </si>
  <si>
    <t>WDCTG4EB5HJ334020</t>
  </si>
  <si>
    <t>TOSUNYAN</t>
  </si>
  <si>
    <t>835 E LOMITA AVE UNIT 104</t>
  </si>
  <si>
    <t>835 E Lomita Ave unit 104, GLENDALE CA 91205</t>
  </si>
  <si>
    <t>NELSON MELENDEZ</t>
  </si>
  <si>
    <t>MARIA MELENDEZ</t>
  </si>
  <si>
    <t>CAN23005996-00</t>
  </si>
  <si>
    <t>ON-23-000687</t>
  </si>
  <si>
    <t>8622 Beach St, Los Angeles, California, EE. UU.</t>
  </si>
  <si>
    <t>2HKRW1H71NH402679</t>
  </si>
  <si>
    <t>MELENDEZ</t>
  </si>
  <si>
    <t>8622 BEACH ST</t>
  </si>
  <si>
    <t>1823 w commonwealth ave, ALHAMBRA CA 91803</t>
  </si>
  <si>
    <t>DINH KIET LE</t>
  </si>
  <si>
    <t>THI XUAN NGUYEN</t>
  </si>
  <si>
    <t>CAN23003015-00</t>
  </si>
  <si>
    <t>ON-23-000688</t>
  </si>
  <si>
    <t>525 N Garfield Ave, Monterey Park, CA 91754, EE. UU.</t>
  </si>
  <si>
    <t>JTHBE262662006069</t>
  </si>
  <si>
    <t>LE</t>
  </si>
  <si>
    <t>117 S GRANADA AVE APT 4</t>
  </si>
  <si>
    <t>117 S GRANNADA AVE APT 4, ALHAMBRA CA 91801</t>
  </si>
  <si>
    <t>MIRIAM URREA ESCOBEDO</t>
  </si>
  <si>
    <t>CAN23004630-00</t>
  </si>
  <si>
    <t>ON-23-000689</t>
  </si>
  <si>
    <t>800 West Ave S, Turlock, CA 95380, EE. UU.</t>
  </si>
  <si>
    <t>5FNYF28516B023696</t>
  </si>
  <si>
    <t>URREA ESCOBEDO</t>
  </si>
  <si>
    <t>2943 CURTION AVE</t>
  </si>
  <si>
    <t>2943 CURTION AVE, TURLOCK CA 95380</t>
  </si>
  <si>
    <t>DANILO VILLAFUERTE HERNANDEZ</t>
  </si>
  <si>
    <t>CAN23004150-00</t>
  </si>
  <si>
    <t>ON-23-000690</t>
  </si>
  <si>
    <t>mission St Daly City, CA</t>
  </si>
  <si>
    <t>5TENL42NX3Z187667</t>
  </si>
  <si>
    <t>VILLAFUERTE HERNANDEZ</t>
  </si>
  <si>
    <t>408 WINCHESTER ST #5</t>
  </si>
  <si>
    <t>408 winchester st #5, DALY CITY CA 94014</t>
  </si>
  <si>
    <t>JOHNNY PEARSON</t>
  </si>
  <si>
    <t>CAN23007002-00</t>
  </si>
  <si>
    <t>ON-23-000691</t>
  </si>
  <si>
    <t>Telstar Ave &amp; Rosemead Blvd, Rosemead, CA 91770, USA</t>
  </si>
  <si>
    <t>EV6</t>
  </si>
  <si>
    <t>KNDC44LA3N5063665</t>
  </si>
  <si>
    <t>PEARSON</t>
  </si>
  <si>
    <t>11061 DEBRA WAY</t>
  </si>
  <si>
    <t>11061 DEBRA WAY, MORENO VALLEY CA 92557</t>
  </si>
  <si>
    <t>OMAR MURO RODRIGUEZ</t>
  </si>
  <si>
    <t>CAN23006042-00</t>
  </si>
  <si>
    <t>ON-23-000693</t>
  </si>
  <si>
    <t>14485 Seneca Rd, Victorville, California, EE. UU.</t>
  </si>
  <si>
    <t>4T1G11AK2MU535696</t>
  </si>
  <si>
    <t>MURO RODRIGUEZ</t>
  </si>
  <si>
    <t>11289 PRIMROSE RD</t>
  </si>
  <si>
    <t>11289 PRIMROSE RD, ADELANTO CA 92301</t>
  </si>
  <si>
    <t>Thirion Fletcher</t>
  </si>
  <si>
    <t>ON-23-000694</t>
  </si>
  <si>
    <t>Chapel Hills Dr &amp; Briargate Blvd, Colorado Springs, CO 80920, USA</t>
  </si>
  <si>
    <t>1NXBR32E85Z385263</t>
  </si>
  <si>
    <t>ON-23-000695</t>
  </si>
  <si>
    <t>525 starfield medical center 
Alhambra, California</t>
  </si>
  <si>
    <t>JAIME NIETO PEREZ</t>
  </si>
  <si>
    <t>CAN23006204-00</t>
  </si>
  <si>
    <t>ON-23-000696</t>
  </si>
  <si>
    <t>2432 Linden Ave, Long Beach, CA 90806, EE. UU.</t>
  </si>
  <si>
    <t>CLS550</t>
  </si>
  <si>
    <t>WDDLJ7DB4EA117375</t>
  </si>
  <si>
    <t>NIETO PEREZ</t>
  </si>
  <si>
    <t>6003 QUINN ST APT A</t>
  </si>
  <si>
    <t>BELL GARDENS</t>
  </si>
  <si>
    <t>6003 QUINN ST APT A, BELL GARDENS CA 90201</t>
  </si>
  <si>
    <t>MARY AVERY</t>
  </si>
  <si>
    <t>Grandaughter Avery</t>
  </si>
  <si>
    <t>CAN23006070-00</t>
  </si>
  <si>
    <t>ON-23-000697</t>
  </si>
  <si>
    <t xml:space="preserve">chino airport, ca </t>
  </si>
  <si>
    <t>JM1BM1U78G1288526</t>
  </si>
  <si>
    <t>AVERY</t>
  </si>
  <si>
    <t>2327 E MYRRH ST APT B</t>
  </si>
  <si>
    <t>2327 E MYRRH ST APT B, COMPTON CA 90221</t>
  </si>
  <si>
    <t>ON-23-000698</t>
  </si>
  <si>
    <t>Arlington Ave &amp; W Vernon Ave, Los Ángeles, California 90008, EE. UU.</t>
  </si>
  <si>
    <t>7FARW2H57NE047119</t>
  </si>
  <si>
    <t>TIMOTHY PERRY</t>
  </si>
  <si>
    <t>CAN23003031-00</t>
  </si>
  <si>
    <t>ON-23-000699</t>
  </si>
  <si>
    <t xml:space="preserve">CA-55, Anaheim, California, EE. UU.
</t>
  </si>
  <si>
    <t>4T4BE46KX9R100169</t>
  </si>
  <si>
    <t>PERRY</t>
  </si>
  <si>
    <t>32945 GILL LN</t>
  </si>
  <si>
    <t>32945 GILL LN, LAKE ELSINORE CA 92530</t>
  </si>
  <si>
    <t>CLARISSA VILLAFANA</t>
  </si>
  <si>
    <t>ALEXANDRA VILLAFANA</t>
  </si>
  <si>
    <t>CAN23006101-00</t>
  </si>
  <si>
    <t>ON-23-000700</t>
  </si>
  <si>
    <t xml:space="preserve">Artesia &amp; Orange SE, Long Beach, California 90805
</t>
  </si>
  <si>
    <t>1C4NJPFA9GD710402</t>
  </si>
  <si>
    <t>VILLAFANA</t>
  </si>
  <si>
    <t>1164 BORREGO DR</t>
  </si>
  <si>
    <t>1164 BORREGO DR, BARSTOW CA 92311</t>
  </si>
  <si>
    <t>GRISELDA AGUILAR</t>
  </si>
  <si>
    <t>CAN23003877-00</t>
  </si>
  <si>
    <t>ON-23-000702</t>
  </si>
  <si>
    <t>Mc Donals parking lot, Imperial Hwy. &amp; Long Beach Blvd, Lynwood, California 90262, EE. UU.</t>
  </si>
  <si>
    <t>3C6JR6AT4GG338102</t>
  </si>
  <si>
    <t>AGUILAR</t>
  </si>
  <si>
    <t>3577 NORTON AVE APT D</t>
  </si>
  <si>
    <t>3577 norton ave , LYNWOOD CA 90262</t>
  </si>
  <si>
    <t>PETRONA FLORENTINA SEBASTIAN PEDRO</t>
  </si>
  <si>
    <t>CAN23001774-00</t>
  </si>
  <si>
    <t>ON-23-000704</t>
  </si>
  <si>
    <t>Christine Ave, Los Angeles Ca.</t>
  </si>
  <si>
    <t>5FNYG2H42PB006301</t>
  </si>
  <si>
    <t>SEBASTIAN PEDRO</t>
  </si>
  <si>
    <t>5612 COMPTON AVE APT 5</t>
  </si>
  <si>
    <t>5612 s compton ave apt 5, LOS ANGELES CA 90011</t>
  </si>
  <si>
    <t>JUAN URRUTIA RODRIGUEZ</t>
  </si>
  <si>
    <t>CAN23006838-00</t>
  </si>
  <si>
    <t>ON-23-000706</t>
  </si>
  <si>
    <t xml:space="preserve">Slauson Ave &amp; S Western Ave, Los Ángeles, California 90062, EE. UU.
</t>
  </si>
  <si>
    <t>JTDKN3DU7A1235919</t>
  </si>
  <si>
    <t>URRUTIA RODRIGUEZ</t>
  </si>
  <si>
    <t>240 E 82ND ST</t>
  </si>
  <si>
    <t>240 e 82nd st, LOS ANGELES CA 90003</t>
  </si>
  <si>
    <t>MARIA REBOLLEDO-SALGADO</t>
  </si>
  <si>
    <t>ANGEL MAYA REBOLLEDO</t>
  </si>
  <si>
    <t>CAN23006615-00</t>
  </si>
  <si>
    <t>ON-23-000707</t>
  </si>
  <si>
    <t>Sepulveda Blvd &amp; Bonita St Carson, Los Angeles CA</t>
  </si>
  <si>
    <t>5XXGT4L33LG431471</t>
  </si>
  <si>
    <t>REBOLLEDO-SALGADO</t>
  </si>
  <si>
    <t>1029 W 99TH ST</t>
  </si>
  <si>
    <t>1029 w 99th st, LOS ANGELES CA 90044</t>
  </si>
  <si>
    <t>CATRINA CHAVEZ</t>
  </si>
  <si>
    <t xml:space="preserve">Alex Zamora </t>
  </si>
  <si>
    <t>CAN23005089-00</t>
  </si>
  <si>
    <t>ON-23-000708</t>
  </si>
  <si>
    <t>S King Rd &amp; Waverly Ave San Jose, CA</t>
  </si>
  <si>
    <t>1N4AL3AP1JC177414</t>
  </si>
  <si>
    <t>1585 W EL CAMINO REAL APT B213</t>
  </si>
  <si>
    <t>MOUNTAIN VIEW</t>
  </si>
  <si>
    <t>855 N 16TH ST, SAN JOSE CA 95112</t>
  </si>
  <si>
    <t>MARY SOTO</t>
  </si>
  <si>
    <t>CAN23006994-00</t>
  </si>
  <si>
    <t>ON-23-000709</t>
  </si>
  <si>
    <t>605 freeway/ near Carlson exit long beach ca</t>
  </si>
  <si>
    <t>1N4AL3AP6GC204583</t>
  </si>
  <si>
    <t>SOTO</t>
  </si>
  <si>
    <t>5400 ROSEMEAD BLVD APT 16</t>
  </si>
  <si>
    <t>5400 rosemead blvd apt 16, PICO RIVERA CA 90660</t>
  </si>
  <si>
    <t>KEVIN GONZALEZ</t>
  </si>
  <si>
    <t>CAN23003475-00</t>
  </si>
  <si>
    <t>ON-23-000710</t>
  </si>
  <si>
    <t>1FADP3E25GL258098</t>
  </si>
  <si>
    <t>1550 W 2ND ST</t>
  </si>
  <si>
    <t>1550 w 2nd st, LOS ANGELES CA 90026</t>
  </si>
  <si>
    <t>ANDREW RAMOS</t>
  </si>
  <si>
    <t>ANDREA RAMOS</t>
  </si>
  <si>
    <t>CAN23001162-00</t>
  </si>
  <si>
    <t>ON-23-000711</t>
  </si>
  <si>
    <t xml:space="preserve">Amargosa rd 
Victorville ca </t>
  </si>
  <si>
    <t>1J4GX48SX4C385556</t>
  </si>
  <si>
    <t>RAMOS</t>
  </si>
  <si>
    <t>16243 VASQUEZ AVE APT 8</t>
  </si>
  <si>
    <t>16243 VASQUEZ AVE APT 8, VICTORVILLE CA 92394</t>
  </si>
  <si>
    <t>EDWARD VELEZ</t>
  </si>
  <si>
    <t>CAN23003684-00</t>
  </si>
  <si>
    <t>ON-23-000712</t>
  </si>
  <si>
    <t>I110 by convention center LOS ANGELES ca</t>
  </si>
  <si>
    <t>JNKBV61E17M722764</t>
  </si>
  <si>
    <t>VELEZ</t>
  </si>
  <si>
    <t>258 W ALCROSS ST</t>
  </si>
  <si>
    <t>COVINA</t>
  </si>
  <si>
    <t>Anthony Montelongo</t>
  </si>
  <si>
    <t>258 W ALCROSS ST, COVINA CA 91722</t>
  </si>
  <si>
    <t>EDGAR TRUJILLO</t>
  </si>
  <si>
    <t>CAN23006568-00</t>
  </si>
  <si>
    <t>ON-23-000713</t>
  </si>
  <si>
    <t xml:space="preserve">san pedro and 92nd st 
los angeles ca </t>
  </si>
  <si>
    <t>5FNYF5H10GB021034</t>
  </si>
  <si>
    <t>246 E 87TH ST APT 1</t>
  </si>
  <si>
    <t>246 e 87th st apt 1, LOS ANGELES CA 90003</t>
  </si>
  <si>
    <t>BRENDA CORTES GRAJEDA</t>
  </si>
  <si>
    <t>CAN23005744-00</t>
  </si>
  <si>
    <t>ON-23-000714</t>
  </si>
  <si>
    <t xml:space="preserve">1098 Leigh Ave, San Jose, CA </t>
  </si>
  <si>
    <t>ENCORE</t>
  </si>
  <si>
    <t>KL4CJBSM6JB710168</t>
  </si>
  <si>
    <t>CORTES GRAJEDA</t>
  </si>
  <si>
    <t>437B PAGE ST</t>
  </si>
  <si>
    <t>437B PAGE ST , SAN JOSE CA 95126</t>
  </si>
  <si>
    <t>SAID HADDAD</t>
  </si>
  <si>
    <t>CAN23005832-00</t>
  </si>
  <si>
    <t>ON-23-000715</t>
  </si>
  <si>
    <t xml:space="preserve">Oakland ca </t>
  </si>
  <si>
    <t>3FA6P0PU6GR241401</t>
  </si>
  <si>
    <t>HADDAD</t>
  </si>
  <si>
    <t>2925 MONUMENT BLVD APT 42</t>
  </si>
  <si>
    <t>2925 MONUMENT BLVD APT 42, CONCORD CA 94520</t>
  </si>
  <si>
    <t>JOSE GONZALEZ</t>
  </si>
  <si>
    <t>ROBERT GONZALEZ</t>
  </si>
  <si>
    <t>CAN23006730-00</t>
  </si>
  <si>
    <t>ON-23-000716</t>
  </si>
  <si>
    <t>20th St E &amp; E Palmdale Blvd Palmdale, CA 93550</t>
  </si>
  <si>
    <t>1GKEC13T22J209475</t>
  </si>
  <si>
    <t>37739 WESTVIEW DR</t>
  </si>
  <si>
    <t>37739 WESTVIEW DR, PALMDALE CA 93550</t>
  </si>
  <si>
    <t>JOSE ROMERO</t>
  </si>
  <si>
    <t>CAN23004892-00</t>
  </si>
  <si>
    <t>ON-23-000717</t>
  </si>
  <si>
    <t xml:space="preserve">48th st
Oakland ca 
</t>
  </si>
  <si>
    <t>2HGFE2F55NH571255</t>
  </si>
  <si>
    <t>2036 SIERRA RD APT 6</t>
  </si>
  <si>
    <t>1712 48TH AVE, OAKLAND CA 94601</t>
  </si>
  <si>
    <t>SANDRA CHOMO POP</t>
  </si>
  <si>
    <t>CAN23006244-00</t>
  </si>
  <si>
    <t>ON-23-000718</t>
  </si>
  <si>
    <t xml:space="preserve">Monument &amp; Concord hills, Concord CA </t>
  </si>
  <si>
    <t>4T1BE46K39U286048</t>
  </si>
  <si>
    <t>CHOMO POP</t>
  </si>
  <si>
    <t>1091 MI CASA CT APT 113</t>
  </si>
  <si>
    <t>1091 MI CASA CT APT 113, CONCORD CA 94518</t>
  </si>
  <si>
    <t>KEVIN ALBERTO SOLIZ</t>
  </si>
  <si>
    <t>CAN23006606-00</t>
  </si>
  <si>
    <t>ON-23-000719</t>
  </si>
  <si>
    <t>1250 S Vermont Ave Los Angeles, CA 90006</t>
  </si>
  <si>
    <t>M3</t>
  </si>
  <si>
    <t>WBS8M9C58J5J78822</t>
  </si>
  <si>
    <t>SOLIZ</t>
  </si>
  <si>
    <t>924 S MARIPOSA AVE APT 4</t>
  </si>
  <si>
    <t>924 s Mariposa Ave apt 4, LOS ANGELES CA 90006</t>
  </si>
  <si>
    <t>CARLOS GRAMAJO JUAREZ</t>
  </si>
  <si>
    <t>CAN23001680-00</t>
  </si>
  <si>
    <t>ON-23-000720</t>
  </si>
  <si>
    <t>Novato St San Rafael, CA</t>
  </si>
  <si>
    <t>2GNALDEK4C6274687</t>
  </si>
  <si>
    <t>GRAMAJO JUAREZ</t>
  </si>
  <si>
    <t>90 LARKSPUR ST APT 6</t>
  </si>
  <si>
    <t>SAN RAFAEL</t>
  </si>
  <si>
    <t>90 LARKSPUR ST APT 6, SAN RAFAEL CA 94901</t>
  </si>
  <si>
    <t>ON-23-000721</t>
  </si>
  <si>
    <t>2HGFE2F50PH528123</t>
  </si>
  <si>
    <t>KIMBERLY CANAS</t>
  </si>
  <si>
    <t>CAN23006521-00</t>
  </si>
  <si>
    <t>ON-23-000722</t>
  </si>
  <si>
    <t xml:space="preserve">Tampa &amp; Chastworth, Chastworth, CA </t>
  </si>
  <si>
    <t>5YFBU4EE3DP196942</t>
  </si>
  <si>
    <t>CANAS</t>
  </si>
  <si>
    <t>7700 FAIR AVE</t>
  </si>
  <si>
    <t>7700 FAIR AVE, SUN VALLEY CA 91352</t>
  </si>
  <si>
    <t>JAIME CRUZ</t>
  </si>
  <si>
    <t>Andrea Yribe</t>
  </si>
  <si>
    <t>CAN23001063-00</t>
  </si>
  <si>
    <t>ON-23-000723</t>
  </si>
  <si>
    <t>Murietta California</t>
  </si>
  <si>
    <t>1C6SRFMT7NN239049</t>
  </si>
  <si>
    <t>CRUZ</t>
  </si>
  <si>
    <t>357 TERRY LN</t>
  </si>
  <si>
    <t>357 TERRY LN, HEMET CA 92544</t>
  </si>
  <si>
    <t>VINS MENCOS SOSA</t>
  </si>
  <si>
    <t>CAN23007703-00</t>
  </si>
  <si>
    <t>ON-23-000724</t>
  </si>
  <si>
    <t>Guile ave/ Devonshire st granada hills ca 91344</t>
  </si>
  <si>
    <t>1GTN1TEX4DZ380570</t>
  </si>
  <si>
    <t>MENCOS SOSA</t>
  </si>
  <si>
    <t>18406 JAKES WAY APT 101</t>
  </si>
  <si>
    <t>CANYON COUNTRY</t>
  </si>
  <si>
    <t>18406 JAKES WAY APT 101, CANYON COUNTRY CA 91387</t>
  </si>
  <si>
    <t>ISABELLA ROCHA</t>
  </si>
  <si>
    <t>CAN23000814-01</t>
  </si>
  <si>
    <t>ON-23-000725</t>
  </si>
  <si>
    <t xml:space="preserve">Lynwood CA </t>
  </si>
  <si>
    <t>1FA6P8TH2G5243804</t>
  </si>
  <si>
    <t>ROCHA</t>
  </si>
  <si>
    <t>12138 WRIGHT RD</t>
  </si>
  <si>
    <t>12138 WRIGHT RD, LYNWOOD CA 90262</t>
  </si>
  <si>
    <t>MARIA ROCHA</t>
  </si>
  <si>
    <t>CAN23005132-00</t>
  </si>
  <si>
    <t>ON-23-000726</t>
  </si>
  <si>
    <t xml:space="preserve">hoover and pico 
Los angeles CA </t>
  </si>
  <si>
    <t>KNMAT2MV0KP551472</t>
  </si>
  <si>
    <t>2301 BELLEVUE AVE</t>
  </si>
  <si>
    <t>2301 BELLEVUE AVE , LOS ANGELES CA 90026</t>
  </si>
  <si>
    <t>RAUL CANAS</t>
  </si>
  <si>
    <t>CAN23000941-01</t>
  </si>
  <si>
    <t>ON-23-000727</t>
  </si>
  <si>
    <t xml:space="preserve">FLOSDEN RD 
VALLEJO CA </t>
  </si>
  <si>
    <t>550</t>
  </si>
  <si>
    <t>WBAKN9C5XGD962277</t>
  </si>
  <si>
    <t>58 VIA BELLAGIO</t>
  </si>
  <si>
    <t>AMERICAN CANYON</t>
  </si>
  <si>
    <t>58 VIA BELLAGIO, AMERICAN CANYON CA 94503</t>
  </si>
  <si>
    <t>EDVIN PEREZ HERNANDEZ</t>
  </si>
  <si>
    <t>CAN23002643-00</t>
  </si>
  <si>
    <t>ON-23-000728</t>
  </si>
  <si>
    <t>Lemmon ave devonshire st San Fernando CA</t>
  </si>
  <si>
    <t>F150</t>
  </si>
  <si>
    <t>1FTZF1722XKA10059</t>
  </si>
  <si>
    <t>PEREZ HERNANDEZ</t>
  </si>
  <si>
    <t>11206 RUNNYMEDE ST</t>
  </si>
  <si>
    <t>11206 RUNNYMEDE ST, SUN VALLEY CA 91352</t>
  </si>
  <si>
    <t>MATTHEW FLORIDO</t>
  </si>
  <si>
    <t>CAN23006689-00</t>
  </si>
  <si>
    <t>ON-23-000729</t>
  </si>
  <si>
    <t>1527 E La Palma Ave Anaheim, CA</t>
  </si>
  <si>
    <t>5N1AT2MN1HC738327</t>
  </si>
  <si>
    <t>FLORIDO</t>
  </si>
  <si>
    <t>815 W NORTH ST</t>
  </si>
  <si>
    <t>815 W NORTH ST, ANAHEIM CA 92805</t>
  </si>
  <si>
    <t>REYBIN SALGADO DIAZ</t>
  </si>
  <si>
    <t>CAN23006129-00</t>
  </si>
  <si>
    <t>ON-23-000730</t>
  </si>
  <si>
    <t xml:space="preserve">303 spike ave
San Francisco CA </t>
  </si>
  <si>
    <t>JTEES43AX92129890</t>
  </si>
  <si>
    <t>SALGADO DIAZ</t>
  </si>
  <si>
    <t>303 PINE AVE #8</t>
  </si>
  <si>
    <t>303 pine ave #8, SOUTH SAN FRANCISCO CA 94080</t>
  </si>
  <si>
    <t>ANDREA GONZALEZ</t>
  </si>
  <si>
    <t>CAN23004754-00</t>
  </si>
  <si>
    <t>ON-23-000731</t>
  </si>
  <si>
    <t>Bundy Canyon Rd/ Cottonwood Canyon Rd, Menifee, CA</t>
  </si>
  <si>
    <t>4T1G11AK8MU418382</t>
  </si>
  <si>
    <t xml:space="preserve">28625 BAUVARDIA WAY  </t>
  </si>
  <si>
    <t>40162 RAVENWOOD DR, MURRIETA CA 92562</t>
  </si>
  <si>
    <t>ADAN CASTIL ARAUZ</t>
  </si>
  <si>
    <t>CAN23003849-00</t>
  </si>
  <si>
    <t>ON-23-000732</t>
  </si>
  <si>
    <t>862 Jeanne Ave San Jose, CA</t>
  </si>
  <si>
    <t>1D7HU18N82S637812</t>
  </si>
  <si>
    <t>CASTIL ARAUZ</t>
  </si>
  <si>
    <t>1189 HOPKINS DR</t>
  </si>
  <si>
    <t>2151 OAKLAND RD, SAN JOSE CA 95131</t>
  </si>
  <si>
    <t>CAMILA CHAN</t>
  </si>
  <si>
    <t>DANIEL RIVAS</t>
  </si>
  <si>
    <t>CAN23005682-00</t>
  </si>
  <si>
    <t>ON-23-000733</t>
  </si>
  <si>
    <t>La Brea Ave &amp; Century Blvd Inglewood, CA</t>
  </si>
  <si>
    <t>WBA8E1G54GNU11133</t>
  </si>
  <si>
    <t>CHAN</t>
  </si>
  <si>
    <t>6710 6TH AVE</t>
  </si>
  <si>
    <t>6710 6TH AVE, LOS ANGELES CA 90043</t>
  </si>
  <si>
    <t>DORA BOJORQUEZ LOPEZ</t>
  </si>
  <si>
    <t>CAN23006181-00</t>
  </si>
  <si>
    <t>ON-23-000734</t>
  </si>
  <si>
    <t>Larkspur Dr &amp; Hillcrest Ave Antioch, CA</t>
  </si>
  <si>
    <t>5YFBURHE7GP389494</t>
  </si>
  <si>
    <t>BOJORQUEZ LOPEZ</t>
  </si>
  <si>
    <t>100 VIRGINIA DR</t>
  </si>
  <si>
    <t>100 VIRGINIA DR, PITTSBURG CA 94565</t>
  </si>
  <si>
    <t>KEVIN SALAZAR CUEVAS</t>
  </si>
  <si>
    <t>CAN23004367-00</t>
  </si>
  <si>
    <t>ON-23-000737</t>
  </si>
  <si>
    <t>8928 Santa Monica Blvd. west Hollywood ca 90069</t>
  </si>
  <si>
    <t>2G1FB1ED5B9200802</t>
  </si>
  <si>
    <t>SALAZAR CUEVAS</t>
  </si>
  <si>
    <t>1357 W 20TH ST</t>
  </si>
  <si>
    <t>1357 w 20th st , LOS ANGELES CA 90007</t>
  </si>
  <si>
    <t>JAYMAR GELVES GRAJALES</t>
  </si>
  <si>
    <t>JHONATAN TRUJILLO GELVIS</t>
  </si>
  <si>
    <t>CAN23005921-00</t>
  </si>
  <si>
    <t>ON-23-000739</t>
  </si>
  <si>
    <t xml:space="preserve">California St 
San francisco CA </t>
  </si>
  <si>
    <t>JTDKDTB39F1104642</t>
  </si>
  <si>
    <t>GELVES GRAJALES</t>
  </si>
  <si>
    <t>21 LEXINGTON ST B2</t>
  </si>
  <si>
    <t>21 lexington st B2, SAN FRANCISCO CA 94110</t>
  </si>
  <si>
    <t>ELEN NASIBIAN</t>
  </si>
  <si>
    <t>CAN23004015-00</t>
  </si>
  <si>
    <t>ON-23-000740</t>
  </si>
  <si>
    <t>1st St &amp; S Gage Ave East Los Angeles, CA</t>
  </si>
  <si>
    <t>C-MAX</t>
  </si>
  <si>
    <t>1FADP5CU9DL523651</t>
  </si>
  <si>
    <t>NASIBIAN</t>
  </si>
  <si>
    <t>221 E LEXINGTON DR APT 302</t>
  </si>
  <si>
    <t>221 e lexington ave apt 302, GLENDALE CA 91206</t>
  </si>
  <si>
    <t>CINDY SANCHEZ</t>
  </si>
  <si>
    <t>CAN23006558-00</t>
  </si>
  <si>
    <t>ON-23-000741</t>
  </si>
  <si>
    <t>54th St &amp; Western Ave Los Angeles, CA</t>
  </si>
  <si>
    <t>2HGFE2F28NH505644</t>
  </si>
  <si>
    <t>1505 E ADAMS BLVD</t>
  </si>
  <si>
    <t>1505 east adams blvd, LOS ANGELES CA 90011</t>
  </si>
  <si>
    <t>JACOB WINDUST</t>
  </si>
  <si>
    <t>CAN23003802-00</t>
  </si>
  <si>
    <t>ON-23-000742</t>
  </si>
  <si>
    <t xml:space="preserve">CAMP PENDLETON, SAN DIEGO, CA. </t>
  </si>
  <si>
    <t>JTDBCMFE8P3022766</t>
  </si>
  <si>
    <t>WINDUST</t>
  </si>
  <si>
    <t>10920 MAYA ST</t>
  </si>
  <si>
    <t>10920 MAYA ST, ADELANTO CA 92301</t>
  </si>
  <si>
    <t>JOCELYN VEGA</t>
  </si>
  <si>
    <t>CAN23003863-00</t>
  </si>
  <si>
    <t>ON-23-000743</t>
  </si>
  <si>
    <t>I91 Corona CA / close to 71 off ramp</t>
  </si>
  <si>
    <t>1C4HJXDN0MW715331</t>
  </si>
  <si>
    <t>VEGA</t>
  </si>
  <si>
    <t>9329 ELIZABETH AVE APT 2</t>
  </si>
  <si>
    <t>9329 ELIZABETH AVE apt 2 , SOUTH GATE CA 90280</t>
  </si>
  <si>
    <t>ON-23-000744</t>
  </si>
  <si>
    <t xml:space="preserve">Freeway I15 Wildomar ca </t>
  </si>
  <si>
    <t>ELENA MONTERO CANELA</t>
  </si>
  <si>
    <t>CAN23007386-00</t>
  </si>
  <si>
    <t>ON-23-000745</t>
  </si>
  <si>
    <t>Lakewood Blvd Pico Rivera, CA,</t>
  </si>
  <si>
    <t>5NPE24AF6HH502889</t>
  </si>
  <si>
    <t>MONTERO CANELA</t>
  </si>
  <si>
    <t>12048 BELLFLOWER BLVD APT D</t>
  </si>
  <si>
    <t>12048 BELLFLOWER BLVD APT D, DOWNEY CA 90242</t>
  </si>
  <si>
    <t>YAN WANG</t>
  </si>
  <si>
    <t>CAN23005686-00</t>
  </si>
  <si>
    <t>ON-23-000746</t>
  </si>
  <si>
    <t>279 Rodeo, Irvine, , CA</t>
  </si>
  <si>
    <t>JTDKN3DUXF0459652</t>
  </si>
  <si>
    <t>16089 LA MONDE ST</t>
  </si>
  <si>
    <t>HACIENDA HEIGHTS</t>
  </si>
  <si>
    <t>611 PICCOLO, IRVINE CA 92620</t>
  </si>
  <si>
    <t>ALBIN PINEDA FRANCO</t>
  </si>
  <si>
    <t>Zuri Dionicio</t>
  </si>
  <si>
    <t>CAN23005004-00</t>
  </si>
  <si>
    <t>ON-23-000747</t>
  </si>
  <si>
    <t>Van Nuys blvd  Van Nuys ca/ near Bartee ave</t>
  </si>
  <si>
    <t>5YFBURHEXEP069034</t>
  </si>
  <si>
    <t>PINEDA FRANCO</t>
  </si>
  <si>
    <t>8805 ORION AVE APT 206</t>
  </si>
  <si>
    <t>8805 ORION AVE APT 206, NORTH HILLS CA 91343</t>
  </si>
  <si>
    <t>SALEWA AWOSIKA</t>
  </si>
  <si>
    <t>CAN23004585-00</t>
  </si>
  <si>
    <t>ON-23-000748</t>
  </si>
  <si>
    <t xml:space="preserve">10 freeway 
pomona ca </t>
  </si>
  <si>
    <t>Jaguar</t>
  </si>
  <si>
    <t>F-PACE</t>
  </si>
  <si>
    <t>SADCT2FU7PA711410</t>
  </si>
  <si>
    <t>AWOSIKA</t>
  </si>
  <si>
    <t>7656 BEAR CREEK</t>
  </si>
  <si>
    <t>7656 BEAR CREEK, FONTANA CA 92336</t>
  </si>
  <si>
    <t>MARIA CASTRO</t>
  </si>
  <si>
    <t>WENDY CASTILLO CASTRO</t>
  </si>
  <si>
    <t>CAN23006935-00</t>
  </si>
  <si>
    <t>ON-23-000749</t>
  </si>
  <si>
    <t xml:space="preserve">san Francisco CA </t>
  </si>
  <si>
    <t>2T3W1RFVXMW131033</t>
  </si>
  <si>
    <t>CASTRO</t>
  </si>
  <si>
    <t>1670 REVERE AVE #1</t>
  </si>
  <si>
    <t>1670 revere ave #1, SAN FRANCISCO CA 94124</t>
  </si>
  <si>
    <t>JUAN PEREZ ZECENA</t>
  </si>
  <si>
    <t>CAN23002269-00</t>
  </si>
  <si>
    <t>ON-23-000750</t>
  </si>
  <si>
    <t>Tyrone Ave/ Oxnard St Van nuys CA</t>
  </si>
  <si>
    <t>1FAFP40472F120125</t>
  </si>
  <si>
    <t>PEREZ ZECENA</t>
  </si>
  <si>
    <t>17830 SHERMAN WAY APT 157</t>
  </si>
  <si>
    <t>17830 SHERMAN WAY APT 157, RESEDA CA 91335</t>
  </si>
  <si>
    <t>URIEL YANEZ</t>
  </si>
  <si>
    <t>CAN23004228-00</t>
  </si>
  <si>
    <t>ON-23-000751</t>
  </si>
  <si>
    <t xml:space="preserve">northridge CA </t>
  </si>
  <si>
    <t>1D7HA18286S661239</t>
  </si>
  <si>
    <t>YANEZ</t>
  </si>
  <si>
    <t>9029 ORION AVE</t>
  </si>
  <si>
    <t>9029 orion ave, NORTH HILLS CA 91343</t>
  </si>
  <si>
    <t>KARI HEADINGTON</t>
  </si>
  <si>
    <t>CAN23000928-01</t>
  </si>
  <si>
    <t>ON-23-000753</t>
  </si>
  <si>
    <t>170 s freeway 
los angeles ca</t>
  </si>
  <si>
    <t>MACAN</t>
  </si>
  <si>
    <t>WP1AA2A50JLB00539</t>
  </si>
  <si>
    <t>HEADINGTON</t>
  </si>
  <si>
    <t>18053 W TERRA VERDE PL</t>
  </si>
  <si>
    <t>SANTA CLARITA</t>
  </si>
  <si>
    <t>18053 W TERRA VERDE PL, SANTA CLARITA CA 91387</t>
  </si>
  <si>
    <t>RICARDO HERNANDEZ</t>
  </si>
  <si>
    <t>CAN23003264-00</t>
  </si>
  <si>
    <t>ON-23-000755</t>
  </si>
  <si>
    <t xml:space="preserve">162 pacheco ave 
Merced CA </t>
  </si>
  <si>
    <t>3N1AB7AP0KY421456</t>
  </si>
  <si>
    <t>13585 JOHNSON RD</t>
  </si>
  <si>
    <t>LOS BANOS</t>
  </si>
  <si>
    <t>13585 JOHNSON RD, LOS BANOS CA 93635</t>
  </si>
  <si>
    <t>OLIVIO CHAMAN ESTENA</t>
  </si>
  <si>
    <t>CAN23005756-00</t>
  </si>
  <si>
    <t>ON-23-000756</t>
  </si>
  <si>
    <t>Sunvalley Blvd/Willowrd Concord, CA</t>
  </si>
  <si>
    <t>4T1BE46K79U842085</t>
  </si>
  <si>
    <t>CHAMAN ESTENA</t>
  </si>
  <si>
    <t>1620 APPLE DR</t>
  </si>
  <si>
    <t>1620 APPLE DR, CONCORD CA 94518</t>
  </si>
  <si>
    <t>SOSTENES PASOS</t>
  </si>
  <si>
    <t>MIRIAM DIAZ</t>
  </si>
  <si>
    <t>CAN23007687-00</t>
  </si>
  <si>
    <t>ON-23-000757</t>
  </si>
  <si>
    <t xml:space="preserve">Broadway 
Fresno CA
</t>
  </si>
  <si>
    <t>2T3G1RFV7PW406320</t>
  </si>
  <si>
    <t>PASOS</t>
  </si>
  <si>
    <t>1476 N BRAWLEY AVE</t>
  </si>
  <si>
    <t>1476 N BRAWLEY AVE, FRESNO CA 93722</t>
  </si>
  <si>
    <t>ROSARIO MERCADO</t>
  </si>
  <si>
    <t>CAN23006444-00</t>
  </si>
  <si>
    <t>ON-23-000759</t>
  </si>
  <si>
    <t>1389 E Lexington el Cajon 92019</t>
  </si>
  <si>
    <t>1HGCV1F34KA165358</t>
  </si>
  <si>
    <t>MERCADO</t>
  </si>
  <si>
    <t>1556 MARKERRY AVE</t>
  </si>
  <si>
    <t>EL CAJON</t>
  </si>
  <si>
    <t>1556 MARKERRY AVE, EL CAJON CA 92019</t>
  </si>
  <si>
    <t>ON-23-000760</t>
  </si>
  <si>
    <t>1389 E lexington el cajon 92019</t>
  </si>
  <si>
    <t>HERMELO HERDANDEZ ZARATE</t>
  </si>
  <si>
    <t>CAN23002122-00</t>
  </si>
  <si>
    <t>ON-23-000761</t>
  </si>
  <si>
    <t>I105 los angeles ca</t>
  </si>
  <si>
    <t>1N4AL2EP7AC153283</t>
  </si>
  <si>
    <t>HERDANDEZ ZARATE</t>
  </si>
  <si>
    <t>2630 ALVIRA ST</t>
  </si>
  <si>
    <t>2630 ALVIRA ST APT 8 , LOS ANGELES CA 90034</t>
  </si>
  <si>
    <t>DAMION GITTENS</t>
  </si>
  <si>
    <t>CAN23007589-00</t>
  </si>
  <si>
    <t>ON-23-000763</t>
  </si>
  <si>
    <t>I5 North Sun valley</t>
  </si>
  <si>
    <t>KNMAT2MT6LP511607</t>
  </si>
  <si>
    <t>GITTENS</t>
  </si>
  <si>
    <t>18407 DEARBORN ST # 105</t>
  </si>
  <si>
    <t>NORTHRIDGE</t>
  </si>
  <si>
    <t>18407 Dearborne St #105, NORTHRIDGE CA 91325</t>
  </si>
  <si>
    <t>MIRIAM PADILLA</t>
  </si>
  <si>
    <t>Guliver Alonso</t>
  </si>
  <si>
    <t>CAN23006959-00</t>
  </si>
  <si>
    <t>ON-23-000764</t>
  </si>
  <si>
    <t>redlands ca</t>
  </si>
  <si>
    <t>1G6DP1E32C0104681</t>
  </si>
  <si>
    <t>15344 FREMONT DR</t>
  </si>
  <si>
    <t>15344 FREMONT DR, ADELANTO CA 92301</t>
  </si>
  <si>
    <t>KAILIE ESTRADA LOPEZ</t>
  </si>
  <si>
    <t>CAN23003552-00</t>
  </si>
  <si>
    <t>ON-23-000765</t>
  </si>
  <si>
    <t xml:space="preserve">Compton St 
Los angeles CA </t>
  </si>
  <si>
    <t>2HGFE2F28PH542406</t>
  </si>
  <si>
    <t>ESTRADA LOPEZ</t>
  </si>
  <si>
    <t>161 W 46TH ST</t>
  </si>
  <si>
    <t>161 W 46TH ST , LOS ANGELES CA 90037</t>
  </si>
  <si>
    <t>EDWARD WILLIS</t>
  </si>
  <si>
    <t xml:space="preserve">Anthony  Thompson </t>
  </si>
  <si>
    <t>CAN23005638-00</t>
  </si>
  <si>
    <t>ON-23-000766</t>
  </si>
  <si>
    <t>Orange Ave &amp; S Beach Blvd Anaheim, CA</t>
  </si>
  <si>
    <t>WDDZF4JB6JA336623</t>
  </si>
  <si>
    <t>1608 W ALOMAR AVE</t>
  </si>
  <si>
    <t>1608 W ALOMAR AVE, ANAHEIM CA 92802</t>
  </si>
  <si>
    <t>BIANCA COVA</t>
  </si>
  <si>
    <t>CAN23000824-01</t>
  </si>
  <si>
    <t>ON-23-000767</t>
  </si>
  <si>
    <t xml:space="preserve">Ramona Expy &amp; Lake Park Dr San Jacinto, CA </t>
  </si>
  <si>
    <t>3TMAZ5CN1HM033192</t>
  </si>
  <si>
    <t>MARTIN GARCIA</t>
  </si>
  <si>
    <t>CAN23005734-00</t>
  </si>
  <si>
    <t>ON-23-000769</t>
  </si>
  <si>
    <t xml:space="preserve">Ventura freeway near buena vista exit buena vista ca </t>
  </si>
  <si>
    <t>ASTRO</t>
  </si>
  <si>
    <t>1GNDM19W6XB111953</t>
  </si>
  <si>
    <t>19538 LEADWELL ST</t>
  </si>
  <si>
    <t>19538 LEADWELL ST, RESEDA CA 91335</t>
  </si>
  <si>
    <t>ON-23-000770</t>
  </si>
  <si>
    <t>Temple city</t>
  </si>
  <si>
    <t>KARLA BULLOCK</t>
  </si>
  <si>
    <t>ELIANOVA BULLOCK</t>
  </si>
  <si>
    <t>CAN23005939-00</t>
  </si>
  <si>
    <t>ON-23-000771</t>
  </si>
  <si>
    <t>Venice Blvd. &amp; Crenshaw Blvd Los Angeles, CA</t>
  </si>
  <si>
    <t>1N4AL3AP2HC181627</t>
  </si>
  <si>
    <t>BULLOCK</t>
  </si>
  <si>
    <t>2128 4TH AVE</t>
  </si>
  <si>
    <t>2128 4TH AVE, LOS ANGELES CA 90018</t>
  </si>
  <si>
    <t>JOSE GARCIA RODRIGUEZ</t>
  </si>
  <si>
    <t>Andrea Garcia</t>
  </si>
  <si>
    <t>CAN23003686-00</t>
  </si>
  <si>
    <t>ON-23-000772</t>
  </si>
  <si>
    <t>Florence Ave &amp; Marbrisa Ave Huntington Park, CA</t>
  </si>
  <si>
    <t>KNAE15LAXJ6033877</t>
  </si>
  <si>
    <t>GARCIA RODRIGUEZ</t>
  </si>
  <si>
    <t>6324 FISHBURN AVE APT C</t>
  </si>
  <si>
    <t>6324 fishburn ave apt c, BELL GARDENS CA 90201</t>
  </si>
  <si>
    <t>TARON AVDISHOEV</t>
  </si>
  <si>
    <t>CAN23006431-00</t>
  </si>
  <si>
    <t>ON-23-000773</t>
  </si>
  <si>
    <t>3647 Los Feliz Blvd Los Angeles, CA 90027</t>
  </si>
  <si>
    <t>5YFBURHE2JP798221</t>
  </si>
  <si>
    <t>AVDISHOEV</t>
  </si>
  <si>
    <t>29281 DISCOVERY RIDGE RD</t>
  </si>
  <si>
    <t>SAUGUS</t>
  </si>
  <si>
    <t>29281 discovery ridge rd, saugus CA 91390</t>
  </si>
  <si>
    <t>PETER GARCIA</t>
  </si>
  <si>
    <t>LORRAINE MARTINEZGUERRERO</t>
  </si>
  <si>
    <t>CAN23003706-00</t>
  </si>
  <si>
    <t>ON-23-000774</t>
  </si>
  <si>
    <t xml:space="preserve">951 Armory Rd, Barstow, CA </t>
  </si>
  <si>
    <t>SPARK</t>
  </si>
  <si>
    <t>KL8CB6SA2NC031927</t>
  </si>
  <si>
    <t>24957 CAMINO DEL NORTE</t>
  </si>
  <si>
    <t>24957 CAMINO DEL NORTE, BARSTOW CA 92311</t>
  </si>
  <si>
    <t>JORGE GODINEZ MARQUEZ</t>
  </si>
  <si>
    <t>MIGUEL MARQUEZ GALINDO</t>
  </si>
  <si>
    <t>CAN23001572-01</t>
  </si>
  <si>
    <t>ON-23-000775</t>
  </si>
  <si>
    <t xml:space="preserve">Lincoln Blvd &amp; Michigan St
Santa Monica, CA </t>
  </si>
  <si>
    <t>4T1B11HK8KU772092</t>
  </si>
  <si>
    <t>GODINEZ MARQUEZ</t>
  </si>
  <si>
    <t>1037 S MARIPOSA AVE</t>
  </si>
  <si>
    <t>1037 S Mariposa Ave, LOS ANGELES CA 90006</t>
  </si>
  <si>
    <t>ALMA MARES</t>
  </si>
  <si>
    <t>JOSE HERRERA</t>
  </si>
  <si>
    <t>CAN23007339-00</t>
  </si>
  <si>
    <t>ON-23-000776</t>
  </si>
  <si>
    <t>paramount Blvd. &amp; Comolette St  Downey ca 90242</t>
  </si>
  <si>
    <t>5TETX22N95Z030361</t>
  </si>
  <si>
    <t>MARES</t>
  </si>
  <si>
    <t>12007 PARAMOUNT BLVD APT 18</t>
  </si>
  <si>
    <t>12007 paramount blvd apt 18, DOWNEY CA 90242</t>
  </si>
  <si>
    <t>RAFAEL AREYAN</t>
  </si>
  <si>
    <t>DYLAN ABRAJANO</t>
  </si>
  <si>
    <t>CAN23002776-00</t>
  </si>
  <si>
    <t>ON-23-000777</t>
  </si>
  <si>
    <t>110 fwy sb &amp; Pacific Highway Wilmington ca</t>
  </si>
  <si>
    <t>WAUCFAFC5DN134432</t>
  </si>
  <si>
    <t>AREYAN</t>
  </si>
  <si>
    <t>2017 OSTROM AVE</t>
  </si>
  <si>
    <t>2017 OSTROM AVE, LONG BEACH CA 90815</t>
  </si>
  <si>
    <t>TERESA ANGUIANO</t>
  </si>
  <si>
    <t>CAN23000825-01</t>
  </si>
  <si>
    <t>ON-23-000778</t>
  </si>
  <si>
    <t>Sherman Rd &amp; Ethanac Rd Perris, CA</t>
  </si>
  <si>
    <t>5YFBURHE8JP777969</t>
  </si>
  <si>
    <t>520 VALENCIA ST</t>
  </si>
  <si>
    <t>520 VALENCIA ST, PERRIS CA 92571</t>
  </si>
  <si>
    <t>ORLANDO MARTINEZ</t>
  </si>
  <si>
    <t>ESTHER MALDONADO</t>
  </si>
  <si>
    <t>CAN23004519-00</t>
  </si>
  <si>
    <t>ON-23-000779</t>
  </si>
  <si>
    <t>Rode 400 Dinuba ca 93618</t>
  </si>
  <si>
    <t>1C4HJXDG7MW614255</t>
  </si>
  <si>
    <t>1320 UNION ST</t>
  </si>
  <si>
    <t>KINGSBURG</t>
  </si>
  <si>
    <t>1320 UNION ST, KINGSBURG CA 93631</t>
  </si>
  <si>
    <t>LUIS RIVERA QUINONES</t>
  </si>
  <si>
    <t>LESLIE RIVERA</t>
  </si>
  <si>
    <t>CAN23005612-00</t>
  </si>
  <si>
    <t>ON-23-000780</t>
  </si>
  <si>
    <t>405 S Bound
NorthHills CA</t>
  </si>
  <si>
    <t>KNMAT2MT1HP521095</t>
  </si>
  <si>
    <t>RIVERA QUINONES</t>
  </si>
  <si>
    <t>8554 LANGDON AVE</t>
  </si>
  <si>
    <t>8554 LANGDON AVE, NORTH HILLS CA 91343</t>
  </si>
  <si>
    <t>LYNA RIOS</t>
  </si>
  <si>
    <t>CAN23006777-00</t>
  </si>
  <si>
    <t>ON-23-000781</t>
  </si>
  <si>
    <t>County Center Dr &amp; Ashland Ave Visalia, CA 93277</t>
  </si>
  <si>
    <t>4T1K61AKXPU730476</t>
  </si>
  <si>
    <t>2927 W ROYAL OAKS DR</t>
  </si>
  <si>
    <t>2927 W ROYAL DR, VISALIA CA 93277</t>
  </si>
  <si>
    <t>CAN23000702-01</t>
  </si>
  <si>
    <t>ON-23-000783</t>
  </si>
  <si>
    <t xml:space="preserve">san vicente CA 
</t>
  </si>
  <si>
    <t>WBAVC53587FZ74119</t>
  </si>
  <si>
    <t>ABRAHAM SANTIAGO</t>
  </si>
  <si>
    <t>CAN23006241-00</t>
  </si>
  <si>
    <t>ON-23-000784</t>
  </si>
  <si>
    <t xml:space="preserve">Auto Park Way Escondido, CA 92029 </t>
  </si>
  <si>
    <t>1G1ZG5ST9PF142418</t>
  </si>
  <si>
    <t>SANTIAGO</t>
  </si>
  <si>
    <t>1202 BORDEN RD SPC 26</t>
  </si>
  <si>
    <t>1202 BORDEN RD SPC 26, ESCONDIDO CA 92026</t>
  </si>
  <si>
    <t>ABILIO PEREZ</t>
  </si>
  <si>
    <t>JAZMIN PEREZ</t>
  </si>
  <si>
    <t>CAN23007593-00</t>
  </si>
  <si>
    <t>ON-23-000785</t>
  </si>
  <si>
    <t xml:space="preserve">99 freeway fowler ca </t>
  </si>
  <si>
    <t>4T1BF1FK8EU397541</t>
  </si>
  <si>
    <t>12171 ACEVES AVE</t>
  </si>
  <si>
    <t>12171 ACEVES AVE, OROSI CA 93647</t>
  </si>
  <si>
    <t>CLAYTON LEOPOLD</t>
  </si>
  <si>
    <t>CAN23003237-00</t>
  </si>
  <si>
    <t>ON-23-000787</t>
  </si>
  <si>
    <t>4407 Oakhollow Dr Sacramento, CA 95842</t>
  </si>
  <si>
    <t>JHMCM56603C036864</t>
  </si>
  <si>
    <t>LEOPOLD</t>
  </si>
  <si>
    <t>11587 ESTRELLA CT</t>
  </si>
  <si>
    <t>DUBLIN</t>
  </si>
  <si>
    <t>11587 ESTRELLA CT, DUBLIN CA 94568</t>
  </si>
  <si>
    <t>ERIK SARMIENTO PINEDA</t>
  </si>
  <si>
    <t>CAN23004095-00</t>
  </si>
  <si>
    <t>ON-23-000788</t>
  </si>
  <si>
    <t>400 S Market ST Inglewood, CA 90301</t>
  </si>
  <si>
    <t>2G1FB1E36E9158751</t>
  </si>
  <si>
    <t>SARMIENTO PINEDA</t>
  </si>
  <si>
    <t>719 S FLOWER ST APT 1</t>
  </si>
  <si>
    <t>719 s flower st apt 1, INGLEWOOD CA 90301</t>
  </si>
  <si>
    <t>NATHANIEL GRAY</t>
  </si>
  <si>
    <t>CAN23003912-00</t>
  </si>
  <si>
    <t>ON-23-000789</t>
  </si>
  <si>
    <t>Godde Hill Rd Palmdale, CA</t>
  </si>
  <si>
    <t>GR86</t>
  </si>
  <si>
    <t>JF1ZNBC19N8754960</t>
  </si>
  <si>
    <t>GRAY</t>
  </si>
  <si>
    <t>40405 HOMERIDGE DR</t>
  </si>
  <si>
    <t>40405 HOMERIDGE DR, PALMDALE CA 93551</t>
  </si>
  <si>
    <t>JUAN MERCADO</t>
  </si>
  <si>
    <t>CAN23002945-00</t>
  </si>
  <si>
    <t>ON-23-000790</t>
  </si>
  <si>
    <t>273 Shirley St Brentwood, CA 94513</t>
  </si>
  <si>
    <t>1GCEC19J88Z222632</t>
  </si>
  <si>
    <t>1466 BARBARA ST</t>
  </si>
  <si>
    <t>BRENTWOOD</t>
  </si>
  <si>
    <t>1466 BARBARA ST, BRENTWOOD CA 94513</t>
  </si>
  <si>
    <t>JOSE NUNEZ</t>
  </si>
  <si>
    <t>CAN23005617-00</t>
  </si>
  <si>
    <t>ON-23-000791</t>
  </si>
  <si>
    <t>210 fwy wb Fillmore ca</t>
  </si>
  <si>
    <t>EDUARDO SORIANO RODRIGUEZ</t>
  </si>
  <si>
    <t>CARLOS HERNANDEZ RAMOS</t>
  </si>
  <si>
    <t>CAN23002501-00</t>
  </si>
  <si>
    <t>ON-23-000792</t>
  </si>
  <si>
    <t>101 fwy &amp; Santa Clarita los angeles ca</t>
  </si>
  <si>
    <t>4T1B11HK5JU079561</t>
  </si>
  <si>
    <t>SORIANO RODRIGUEZ</t>
  </si>
  <si>
    <t>6305 HOME AVE</t>
  </si>
  <si>
    <t>BELL</t>
  </si>
  <si>
    <t>6305 HOME AVE, BELL CA 90201</t>
  </si>
  <si>
    <t>HAYDER RASHEED</t>
  </si>
  <si>
    <t>CAN23004888-00</t>
  </si>
  <si>
    <t>ON-23-000793</t>
  </si>
  <si>
    <t xml:space="preserve">W Girard Ave &amp; N 38th St, Philadelphia, Pennsylvania 19104 </t>
  </si>
  <si>
    <t>Maserati</t>
  </si>
  <si>
    <t>RASHEED</t>
  </si>
  <si>
    <t>454 S INGA ST</t>
  </si>
  <si>
    <t>454 s inga st , EL CAJON CA 92020</t>
  </si>
  <si>
    <t>GEORGINA COOKE</t>
  </si>
  <si>
    <t>CAN23003981-00</t>
  </si>
  <si>
    <t>ON-23-000794</t>
  </si>
  <si>
    <t xml:space="preserve">Imperial highway &amp; Crenshaw Blvd Inglewood ca 90303 </t>
  </si>
  <si>
    <t>Camry</t>
  </si>
  <si>
    <t>4T1G11AK0MU424161</t>
  </si>
  <si>
    <t>COOKE</t>
  </si>
  <si>
    <t>1838 W 82ND ST</t>
  </si>
  <si>
    <t>1838 W 82ND ST, LOS ANGELES CA 90047</t>
  </si>
  <si>
    <t>ON-23-000795</t>
  </si>
  <si>
    <t xml:space="preserve">Intersection Glenn Oaks Blvd &amp; Peroria Blvd
Sun Valley, CA </t>
  </si>
  <si>
    <t>SANDRA CORTEZ CONTRERAS</t>
  </si>
  <si>
    <t>CAN23006510-00</t>
  </si>
  <si>
    <t>ON-23-000796</t>
  </si>
  <si>
    <t>CA-79 &amp; Beaumont Ave California 92555</t>
  </si>
  <si>
    <t>JTDBDMHEXPJ002122</t>
  </si>
  <si>
    <t>CORTEZ CONTRERAS</t>
  </si>
  <si>
    <t>914 LEONARD LN</t>
  </si>
  <si>
    <t>914 LEONARD LN, SAN JACINTO CA 92582</t>
  </si>
  <si>
    <t>MARCO MAYAARROYO</t>
  </si>
  <si>
    <t>CAN23007146-00</t>
  </si>
  <si>
    <t>ON-23-000798</t>
  </si>
  <si>
    <t xml:space="preserve">W Vine St &amp; S Hutchins St Lodi, CA 95240
</t>
  </si>
  <si>
    <t>1NXBR32E94Z222863</t>
  </si>
  <si>
    <t>MAYAARROYO</t>
  </si>
  <si>
    <t>1753 S SUTTER ST</t>
  </si>
  <si>
    <t>1753 S Sutter St, STOCKTON CA 95206</t>
  </si>
  <si>
    <t>JAIME AVILES GARCIA</t>
  </si>
  <si>
    <t>CAN23007917-00</t>
  </si>
  <si>
    <t>ON-23-000799</t>
  </si>
  <si>
    <t xml:space="preserve">Mission Blvd &amp; Riverview Dr Jurupa Valley, CA 92509
</t>
  </si>
  <si>
    <t>C350</t>
  </si>
  <si>
    <t>WDDGF56X89R066745</t>
  </si>
  <si>
    <t>AVILES GARCIA</t>
  </si>
  <si>
    <t>8392 BRUCE AVE</t>
  </si>
  <si>
    <t>8392 BRUCE AVE, RIVERSIDE CA 92503</t>
  </si>
  <si>
    <t>HAROLLESHA LA SHAWN PARKS</t>
  </si>
  <si>
    <t>Miguel  Benitez Saldana</t>
  </si>
  <si>
    <t>CAN23003276-00</t>
  </si>
  <si>
    <t>ON-23-000800</t>
  </si>
  <si>
    <t xml:space="preserve">I101 exit 398 sunnyvale ca </t>
  </si>
  <si>
    <t>Malibu</t>
  </si>
  <si>
    <t>VICENTE TRINIDAD MIGUEL</t>
  </si>
  <si>
    <t>CAN23006964-00</t>
  </si>
  <si>
    <t>ON-23-000801</t>
  </si>
  <si>
    <t xml:space="preserve">van owen 
Van nuys CA </t>
  </si>
  <si>
    <t>2GCEC19T141217339</t>
  </si>
  <si>
    <t>TRINIDAD MIGUEL</t>
  </si>
  <si>
    <t>6737 WOODLEY AVE APT 5</t>
  </si>
  <si>
    <t>6737 WOODLEY AVE APT 5, VAN NUYS CA 91406</t>
  </si>
  <si>
    <t>JOSE ZAVALA VILCHIS</t>
  </si>
  <si>
    <t>YESSENIA CURAZO</t>
  </si>
  <si>
    <t>CAN23005626-00</t>
  </si>
  <si>
    <t>ON-23-000802</t>
  </si>
  <si>
    <t>Wilford &amp; Doheny Beverly hills ca 90211</t>
  </si>
  <si>
    <t>5J6RW1H56KA003990</t>
  </si>
  <si>
    <t>ZAVALA VILCHIS</t>
  </si>
  <si>
    <t>1428 W GAGE AVE</t>
  </si>
  <si>
    <t>1428 w gage ave, LOS ANGELES CA 90047</t>
  </si>
  <si>
    <t>MELODY DUDLEY</t>
  </si>
  <si>
    <t>Barbara  Odom</t>
  </si>
  <si>
    <t>CAN22000097-02</t>
  </si>
  <si>
    <t>ON-23-000803</t>
  </si>
  <si>
    <t>road 196 Strathmore ca 93267</t>
  </si>
  <si>
    <t>JN8AT2MT6KW500793</t>
  </si>
  <si>
    <t>DUDLEY</t>
  </si>
  <si>
    <t>19566 AVENUE 195</t>
  </si>
  <si>
    <t>STRATHMORE</t>
  </si>
  <si>
    <t>19566 AVENUE 195, STRATHMORE CA 93267</t>
  </si>
  <si>
    <t>ROBERT LANGLEY</t>
  </si>
  <si>
    <t>XIOMARA LANGLEY</t>
  </si>
  <si>
    <t>CAN23004966-00</t>
  </si>
  <si>
    <t>ON-23-000804</t>
  </si>
  <si>
    <t>150 E Main St Alhambra, CA 91801</t>
  </si>
  <si>
    <t>4T1G11AKXMU411921</t>
  </si>
  <si>
    <t>LANGLEY</t>
  </si>
  <si>
    <t>134 N 21ST ST</t>
  </si>
  <si>
    <t>134 N 21ST ST, MONTEBELLO CA 90640</t>
  </si>
  <si>
    <t>ON-23-000805</t>
  </si>
  <si>
    <t>Vanowen St &amp; Woodman Ave Los Angeles, CA 91405</t>
  </si>
  <si>
    <t xml:space="preserve">Sportage Hybrid </t>
  </si>
  <si>
    <t>KNDPU3AG4P7107358</t>
  </si>
  <si>
    <t>COLTIN GRIFFITH</t>
  </si>
  <si>
    <t>CAN23005152-00</t>
  </si>
  <si>
    <t>ON-23-000806</t>
  </si>
  <si>
    <t>Artesia Blvd &amp; Western Ave Torrance, CA 90247</t>
  </si>
  <si>
    <t>LEAF</t>
  </si>
  <si>
    <t>1N4AZ1BV6PC559897</t>
  </si>
  <si>
    <t>GRIFFITH</t>
  </si>
  <si>
    <t>4017 W 164TH ST</t>
  </si>
  <si>
    <t>LAWNDALE</t>
  </si>
  <si>
    <t>4017 W 164TH ST, LAWNDALE CA 90260</t>
  </si>
  <si>
    <t>HARRISON MALDONADO</t>
  </si>
  <si>
    <t>CAN23003471-00</t>
  </si>
  <si>
    <t>ON-23-000807</t>
  </si>
  <si>
    <t>27470 Alicia Pkwy Laguna Niguel, CA 92677</t>
  </si>
  <si>
    <t>KNAGT4LE3J5020314</t>
  </si>
  <si>
    <t>MALDONADO</t>
  </si>
  <si>
    <t>15 BEL FLORA CT</t>
  </si>
  <si>
    <t>ALISO VIEJO</t>
  </si>
  <si>
    <t>15 BEL FLORA CT, ALISO VIEJO CA 92656</t>
  </si>
  <si>
    <t>CESAR ZELADA FERMAN</t>
  </si>
  <si>
    <t>JAZMIN ORTEGA</t>
  </si>
  <si>
    <t>CAN23008017-00</t>
  </si>
  <si>
    <t>ON-23-000808</t>
  </si>
  <si>
    <t>Main St &amp; Alondra Blvd Carson, CA 90248</t>
  </si>
  <si>
    <t>2HKRW1H53HH507520</t>
  </si>
  <si>
    <t>ZELADA FERMAN</t>
  </si>
  <si>
    <t>4433 ARLINGTON AVE</t>
  </si>
  <si>
    <t>4433 arlington ave , LOS ANGELES CA 90043</t>
  </si>
  <si>
    <t>GABRIEL RODRIGUEZ ALFONSO</t>
  </si>
  <si>
    <t>CAN23004161-00</t>
  </si>
  <si>
    <t>ON-23-000809</t>
  </si>
  <si>
    <t>2GTEC19T911347137</t>
  </si>
  <si>
    <t>RODRIGUEZ ALFONSO</t>
  </si>
  <si>
    <t>37731 92ND ST E</t>
  </si>
  <si>
    <t>LITTLEROCK</t>
  </si>
  <si>
    <t>37731 92ND ST E, LITTLEROCK CA 93543</t>
  </si>
  <si>
    <t>FABIOMYCORTSTEVE ZAPATAOTERO</t>
  </si>
  <si>
    <t>CAN22000430-01</t>
  </si>
  <si>
    <t>ON-23-000810</t>
  </si>
  <si>
    <t>2201 Senter Rd San Jose, CA 95112</t>
  </si>
  <si>
    <t>2C3CCAEG8FH828967</t>
  </si>
  <si>
    <t>ZAPATAOTERO</t>
  </si>
  <si>
    <t>1283 MONTEAGLE DR</t>
  </si>
  <si>
    <t>1283 MONTEAGLE DR, SAN JOSE CA 95127</t>
  </si>
  <si>
    <t>CAN23001337-01</t>
  </si>
  <si>
    <t>ON-23-000811</t>
  </si>
  <si>
    <t>CA-18 Highway &amp; Corwin Rd Apple Valley, CA 92307,</t>
  </si>
  <si>
    <t>MONICA HERNANDEZ</t>
  </si>
  <si>
    <t>CAN23006058-00</t>
  </si>
  <si>
    <t>ON-23-000812</t>
  </si>
  <si>
    <t>145 N Melrose Dr Vista, CA 92083</t>
  </si>
  <si>
    <t>1N4AL2AP5CN403844</t>
  </si>
  <si>
    <t>515 W CALIFORNIA AVE</t>
  </si>
  <si>
    <t>515 W CALIFORNIA AVE, VISTA CA 92083</t>
  </si>
  <si>
    <t>GUILLERMO LOPEZ ZELAYA</t>
  </si>
  <si>
    <t>Anthony  Martin Naranjo</t>
  </si>
  <si>
    <t>CAN23005565-00</t>
  </si>
  <si>
    <t>ON-23-000813</t>
  </si>
  <si>
    <t>101 Freeway North Los Angeles ca</t>
  </si>
  <si>
    <t>4T1BF1FK9HU368411</t>
  </si>
  <si>
    <t>LOPEZ ZELAYA</t>
  </si>
  <si>
    <t>18611 COLLINS ST APT E35</t>
  </si>
  <si>
    <t>TARZANA</t>
  </si>
  <si>
    <t>18611 COLLINS ST APT E35, TARZANA CA 91356</t>
  </si>
  <si>
    <t>NATHANAEL GREGOR</t>
  </si>
  <si>
    <t>CAN23001436-01</t>
  </si>
  <si>
    <t>ON-23-000814</t>
  </si>
  <si>
    <t>Waterman Blvd Fairfield, CA</t>
  </si>
  <si>
    <t>JTHBE1BL7FA009514</t>
  </si>
  <si>
    <t>JOSELYN L CHAVEZ HERNANDEZ</t>
  </si>
  <si>
    <t>LORENZO VLADIMIR SANCHEZ NORALES</t>
  </si>
  <si>
    <t>CAN23003545-00</t>
  </si>
  <si>
    <t>ON-23-000815</t>
  </si>
  <si>
    <t>Chapman Ave &amp; Euclid St Garden Grove, CA 92840</t>
  </si>
  <si>
    <t>3VW2K7AJ0DM271496</t>
  </si>
  <si>
    <t>CHAVEZ HERNANDEZ</t>
  </si>
  <si>
    <t>10622 DOROTHY AVE</t>
  </si>
  <si>
    <t>GARDEN GROVE</t>
  </si>
  <si>
    <t>10622 DOROTHY AVE  , GARDEN GROVE CA 92843</t>
  </si>
  <si>
    <t>GEINER A LUNA CRUZ</t>
  </si>
  <si>
    <t>Unk Unk</t>
  </si>
  <si>
    <t>CAN23004955-00</t>
  </si>
  <si>
    <t>ON-23-000817</t>
  </si>
  <si>
    <t xml:space="preserve">Utah Ave/ Corey way South San Francisco, CA </t>
  </si>
  <si>
    <t>3N1CE2CP2GL385354</t>
  </si>
  <si>
    <t>LUNA CRUZ</t>
  </si>
  <si>
    <t>1925 SANTIAGO ST</t>
  </si>
  <si>
    <t>1925 Santiago st, SAN FRANCISCO CA 94116</t>
  </si>
  <si>
    <t>ERNESTO MARTINEZ</t>
  </si>
  <si>
    <t>JOSHUA MARTINEZ</t>
  </si>
  <si>
    <t>CAN23002917-00</t>
  </si>
  <si>
    <t>ON-23-000818</t>
  </si>
  <si>
    <t xml:space="preserve">115 freeway &amp; 138 ramp El Cajon ca </t>
  </si>
  <si>
    <t>VELOSTER</t>
  </si>
  <si>
    <t>KMHTC6AE3GU263406</t>
  </si>
  <si>
    <t>16585 CACTUS ST</t>
  </si>
  <si>
    <t>16585 CACTUS ST, HESPERIA CA 92345</t>
  </si>
  <si>
    <t>GERALDIN ARIAS</t>
  </si>
  <si>
    <t>CAN23003347-00</t>
  </si>
  <si>
    <t>ON-23-000819</t>
  </si>
  <si>
    <t>W Walnut St &amp; S Wilmington Ave Compton, CA</t>
  </si>
  <si>
    <t>1N4AL3AP8HC246657</t>
  </si>
  <si>
    <t>ARIAS</t>
  </si>
  <si>
    <t>8725 BANDERA ST</t>
  </si>
  <si>
    <t>8725 BANDERA ST, LOS ANGELES CA 90002</t>
  </si>
  <si>
    <t>STEVEN ALEXANDER BONILLA</t>
  </si>
  <si>
    <t>CAN23002399-00</t>
  </si>
  <si>
    <t>ON-23-000820</t>
  </si>
  <si>
    <t xml:space="preserve">Los Angeles ca </t>
  </si>
  <si>
    <t>JTDKAMFUXM3127835</t>
  </si>
  <si>
    <t>BONILLA</t>
  </si>
  <si>
    <t>2356 MEADOWVALE AVE</t>
  </si>
  <si>
    <t>2356 meadowvale ave, LOS ANGELES CA 90031</t>
  </si>
  <si>
    <t>LEONARD SMITH</t>
  </si>
  <si>
    <t>CAN23007623-00</t>
  </si>
  <si>
    <t>ON-23-000821</t>
  </si>
  <si>
    <t xml:space="preserve">I105 Wilmington / Central LA, CA
</t>
  </si>
  <si>
    <t>5UXKU0C52G0F93179</t>
  </si>
  <si>
    <t>1639 E SOUTH ST APT 1</t>
  </si>
  <si>
    <t>1639 E SOUTH ST APT 1, LONG BEACH CA 90805</t>
  </si>
  <si>
    <t>CHARLES CARSON</t>
  </si>
  <si>
    <t>CAN23003195-00</t>
  </si>
  <si>
    <t>ON-23-000822</t>
  </si>
  <si>
    <t xml:space="preserve">1275 South Santa Fe Avenue Vista California. </t>
  </si>
  <si>
    <t>1N6AA1E5XJN512040</t>
  </si>
  <si>
    <t>2000 MONTEGO AVE APT 122</t>
  </si>
  <si>
    <t>2000 MONTEGO AVE APT 122, ESCONDIDO CA 92026</t>
  </si>
  <si>
    <t>LEONARDO CASTRO</t>
  </si>
  <si>
    <t>CAN23005978-00</t>
  </si>
  <si>
    <t>ON-23-000824</t>
  </si>
  <si>
    <t xml:space="preserve">el camino st and canyo dr 
Carlsband CA </t>
  </si>
  <si>
    <t>1N4AL3AP7GN369353</t>
  </si>
  <si>
    <t>280 N CITRUS AVE APT 34</t>
  </si>
  <si>
    <t>280 N CITRUS  AVE APT 34, VISTA CA 92084</t>
  </si>
  <si>
    <t>DOMINGO VASQUEZ LOPEZ</t>
  </si>
  <si>
    <t>CAN23002412-00</t>
  </si>
  <si>
    <t>ON-23-000825</t>
  </si>
  <si>
    <t xml:space="preserve">Daly CIty </t>
  </si>
  <si>
    <t>5YFBURHE4EP168738</t>
  </si>
  <si>
    <t>VASQUEZ LOPEZ</t>
  </si>
  <si>
    <t>300 PARK PLAZA DR #318</t>
  </si>
  <si>
    <t>125 coronado ave #114, DALY CITY CA 94015</t>
  </si>
  <si>
    <t>JENNESY HERNANDEZ</t>
  </si>
  <si>
    <t>CAN23004278-00</t>
  </si>
  <si>
    <t>ON-23-000827</t>
  </si>
  <si>
    <t xml:space="preserve">tna mini market 
victorville ca </t>
  </si>
  <si>
    <t>1G1ZD5ST1LF123767</t>
  </si>
  <si>
    <t>14374 BOREGO RD APT 704</t>
  </si>
  <si>
    <t>14374 BOREGO RD APT 704, VICTORVILLE CA 92392</t>
  </si>
  <si>
    <t>CARLOS RODRIGUEZ</t>
  </si>
  <si>
    <t>CAN23005650-00</t>
  </si>
  <si>
    <t>ON-23-000828</t>
  </si>
  <si>
    <t>649 E 87TH ST LOS ANGELES, CA. 90002</t>
  </si>
  <si>
    <t>PATHFINDER</t>
  </si>
  <si>
    <t>5N1AR2MN6DC619312</t>
  </si>
  <si>
    <t>649 E 87TH ST</t>
  </si>
  <si>
    <t>649 e 87th st, LOS ANGELES CA 90002</t>
  </si>
  <si>
    <t>JOSE LOPEZ RECINOS</t>
  </si>
  <si>
    <t>CAN23007671-00</t>
  </si>
  <si>
    <t>ON-23-000829</t>
  </si>
  <si>
    <t>7926 valley view st buena park ca 90620</t>
  </si>
  <si>
    <t>2T1BURHE9GC571312</t>
  </si>
  <si>
    <t>LOPEZ RECINOS</t>
  </si>
  <si>
    <t>14535 SATICOY ST APT 105</t>
  </si>
  <si>
    <t>14535 SATICOY ST APT 105, VAN NUYS CA 91405</t>
  </si>
  <si>
    <t>ELIZABETH GODINEZ</t>
  </si>
  <si>
    <t>KEVIN VAZQUEZ</t>
  </si>
  <si>
    <t>CAN23008002-00</t>
  </si>
  <si>
    <t>ON-23-000831</t>
  </si>
  <si>
    <t xml:space="preserve">Irwindale CA </t>
  </si>
  <si>
    <t>3GTU9CET1MG259903</t>
  </si>
  <si>
    <t>GODINEZ</t>
  </si>
  <si>
    <t>3387 COMER AVE</t>
  </si>
  <si>
    <t>3387 COMER AVE, RIVERSIDE CA 92507</t>
  </si>
  <si>
    <t>ADISA PERKINS</t>
  </si>
  <si>
    <t>ANIYA PERKINS</t>
  </si>
  <si>
    <t>CAN23008026-00</t>
  </si>
  <si>
    <t>ON-23-000832</t>
  </si>
  <si>
    <t>1623 Maria St Burbank, CA 91504,</t>
  </si>
  <si>
    <t>5NPE34AF7GH332411</t>
  </si>
  <si>
    <t>PERKINS</t>
  </si>
  <si>
    <t>171 E 36TH ST</t>
  </si>
  <si>
    <t>171 E 36TH ST, LONG BEACH CA 90807</t>
  </si>
  <si>
    <t>CHARLES WILLIAMS</t>
  </si>
  <si>
    <t>CAN23002375-00</t>
  </si>
  <si>
    <t>ON-23-000833</t>
  </si>
  <si>
    <t>18215 Sherman Way Reseda, CA 91335,</t>
  </si>
  <si>
    <t>4T1K61AKXLU971545</t>
  </si>
  <si>
    <t>7333 LOUISE AVE</t>
  </si>
  <si>
    <t>7333 LOUISE AVE, VAN NUYS CA 91406</t>
  </si>
  <si>
    <t>RIKKI CLARK</t>
  </si>
  <si>
    <t>CAN23001750-00</t>
  </si>
  <si>
    <t>ON-23-000834</t>
  </si>
  <si>
    <t xml:space="preserve">highland 
san Bernardino ca </t>
  </si>
  <si>
    <t>1HGCV1F36KA044749</t>
  </si>
  <si>
    <t>CLARK</t>
  </si>
  <si>
    <t>2225 PUMALO ST APT 118</t>
  </si>
  <si>
    <t>2225 PUMALO ST APT 118, SAN BERNARDINO CA 92404</t>
  </si>
  <si>
    <t>CAN22000397-01</t>
  </si>
  <si>
    <t>ON-23-000835</t>
  </si>
  <si>
    <t>Service Rd &amp; Mountain View Rd Hughson California</t>
  </si>
  <si>
    <t>JT2BG12K1T0374106</t>
  </si>
  <si>
    <t>RIGGS</t>
  </si>
  <si>
    <t>1419 LA LOMA AVE</t>
  </si>
  <si>
    <t>1419 LA LOMA AVE, MODESTO CA 95354</t>
  </si>
  <si>
    <t>MARCO ROSSATTI</t>
  </si>
  <si>
    <t>CAN23002315-00</t>
  </si>
  <si>
    <t>ON-23-000836</t>
  </si>
  <si>
    <t>118 freeway northbound &amp; mc road Simi Valley ca
Adjuster info 
Devona Garrett #877-707-7978 EXT 20357</t>
  </si>
  <si>
    <t>3GCPCREC7FG146252</t>
  </si>
  <si>
    <t>ROSSATTI</t>
  </si>
  <si>
    <t>18540 SOLEDAD CANYON RD SPC 140</t>
  </si>
  <si>
    <t>18540 SOLEDAD CANYON RD SPC 140, CANYON COUNTRY CA 91351</t>
  </si>
  <si>
    <t>JOSE GARIBAY</t>
  </si>
  <si>
    <t>CITLHALHY CORTEZ</t>
  </si>
  <si>
    <t>CAN23003209-00</t>
  </si>
  <si>
    <t>ON-23-000837</t>
  </si>
  <si>
    <t>Vineland Ave &amp; Sherman way sun valley ca 91605</t>
  </si>
  <si>
    <t>1GCPWBEK8MZ205845</t>
  </si>
  <si>
    <t>GARIBAY</t>
  </si>
  <si>
    <t>13135 VANOWEN ST APT 5</t>
  </si>
  <si>
    <t>13135 VANOWEN ST APT 5, NORTH HOLLYWOOD CA 91605</t>
  </si>
  <si>
    <t>JASON HUERTA</t>
  </si>
  <si>
    <t>CAN23006705-00</t>
  </si>
  <si>
    <t>ON-23-000838</t>
  </si>
  <si>
    <t>Highland avenue Los Angeles California 90068</t>
  </si>
  <si>
    <t>7FARS5H50RE002705</t>
  </si>
  <si>
    <t>HUERTA</t>
  </si>
  <si>
    <t>1016 1/2 W 61ST ST</t>
  </si>
  <si>
    <t>1016 1/2 w 61st st, LOS ANGELES CA 90044</t>
  </si>
  <si>
    <t>LAURA HAMILTON</t>
  </si>
  <si>
    <t>CAN23001937-01</t>
  </si>
  <si>
    <t>ON-23-000840</t>
  </si>
  <si>
    <t xml:space="preserve">Insertion of Viriginia way &amp; Lilian Drive Barstow California 92311 </t>
  </si>
  <si>
    <t>3N1CB7AA6HY259916</t>
  </si>
  <si>
    <t>TATIANA LOZA</t>
  </si>
  <si>
    <t>CAN23007857-00</t>
  </si>
  <si>
    <t>ON-23-000841</t>
  </si>
  <si>
    <t xml:space="preserve">Ridgely Dr
Los Angeles </t>
  </si>
  <si>
    <t>3CZRZ1H51RM718194</t>
  </si>
  <si>
    <t>LOZA</t>
  </si>
  <si>
    <t>2734 THURMAN AVE</t>
  </si>
  <si>
    <t>2734 Thurman Ave, LOS ANGELES CA 90016</t>
  </si>
  <si>
    <t>ON-23-000844</t>
  </si>
  <si>
    <t>LOS ANGELES, CA</t>
  </si>
  <si>
    <t>ALEC DEAN MEYEN</t>
  </si>
  <si>
    <t>CAN23004344-00</t>
  </si>
  <si>
    <t>ON-23-000845</t>
  </si>
  <si>
    <t>Doty Ave &amp; W 182nd St Torrance, CA 90504</t>
  </si>
  <si>
    <t>JTDKB20U173278920</t>
  </si>
  <si>
    <t>MEYEN</t>
  </si>
  <si>
    <t>2538 S ALMA ST APT 2</t>
  </si>
  <si>
    <t>2538 S ALMA ST APT 2, SAN PEDRO CA 90731</t>
  </si>
  <si>
    <t>ON-23-000846</t>
  </si>
  <si>
    <t>1061 Meadow Lake Dr Vista, CA 92084</t>
  </si>
  <si>
    <t>ON-23-000847</t>
  </si>
  <si>
    <t xml:space="preserve">Ruther Avenue Santa Clarita California </t>
  </si>
  <si>
    <t>unknown</t>
  </si>
  <si>
    <t>123</t>
  </si>
  <si>
    <t>MARGARITO PANZO CALIHUA</t>
  </si>
  <si>
    <t>CAN23003137-00</t>
  </si>
  <si>
    <t>ON-23-000848</t>
  </si>
  <si>
    <t xml:space="preserve"> I-5 freeway Santa Ana Ca</t>
  </si>
  <si>
    <t>1GCCS13E378214660</t>
  </si>
  <si>
    <t>PANZO CALIHUA</t>
  </si>
  <si>
    <t xml:space="preserve">10032 RIDGLEY DR  </t>
  </si>
  <si>
    <t>11241 TRASK AVE, GARDEN GROVE CA 92843</t>
  </si>
  <si>
    <t>LUCIA AGUILAR</t>
  </si>
  <si>
    <t>CAN23004328-00</t>
  </si>
  <si>
    <t>ON-23-000849</t>
  </si>
  <si>
    <t>N State st escondido ca</t>
  </si>
  <si>
    <t>WAUAUGFF1J1021798</t>
  </si>
  <si>
    <t>427 W 4TH AVE</t>
  </si>
  <si>
    <t>427 W 4TH AVE, ESCONDIDO CA 92025</t>
  </si>
  <si>
    <t>LARRY WILLIAMS</t>
  </si>
  <si>
    <t>NINA NIELSEN</t>
  </si>
  <si>
    <t>CAN22000209-00</t>
  </si>
  <si>
    <t>ON-23-000850</t>
  </si>
  <si>
    <t>2 freeway WB &amp; oak glen place  ca</t>
  </si>
  <si>
    <t>JTMZFREV7JJ745077</t>
  </si>
  <si>
    <t>10987 BLUFFSIDE DR APT 4115</t>
  </si>
  <si>
    <t>STUDIO CITY</t>
  </si>
  <si>
    <t>10987 BLUFFSIDE DR APT 4115, STUDIO CITY CA 91604</t>
  </si>
  <si>
    <t>TED C CITIZEN</t>
  </si>
  <si>
    <t>CAN23003062-00</t>
  </si>
  <si>
    <t>ON-23-000851</t>
  </si>
  <si>
    <t>405 freeway Northridge ca</t>
  </si>
  <si>
    <t>M35</t>
  </si>
  <si>
    <t>JNKAY01E27M310370</t>
  </si>
  <si>
    <t>CITIZEN</t>
  </si>
  <si>
    <t>4928 3RD AVE</t>
  </si>
  <si>
    <t>4928 3rd ave, LOS ANGELES CA 90043</t>
  </si>
  <si>
    <t>ANGELINA DICKERSON</t>
  </si>
  <si>
    <t>CAN23001209-01</t>
  </si>
  <si>
    <t>ON-23-000852</t>
  </si>
  <si>
    <t>Canyon country cross road Sierra highway &amp; villa Princesa LOS ANGELES CA 91387</t>
  </si>
  <si>
    <t>1HGCR2F39EA168223</t>
  </si>
  <si>
    <t>DICKERSON</t>
  </si>
  <si>
    <t>12375 OSBORNE PL UNIT 8</t>
  </si>
  <si>
    <t>12375 OSBORNE PL UNIT 8, PACOIMA CA 91331</t>
  </si>
  <si>
    <t>CASSANDRA ARREOLA</t>
  </si>
  <si>
    <t>CAN23002671-00</t>
  </si>
  <si>
    <t>ON-23-000853</t>
  </si>
  <si>
    <t xml:space="preserve">Canyon Hills Rd Lake Elsinore, CA 92532, EE. UU.
</t>
  </si>
  <si>
    <t>VOLT</t>
  </si>
  <si>
    <t>1G1RC6S57GU120027</t>
  </si>
  <si>
    <t>ARREOLA</t>
  </si>
  <si>
    <t>32203 ARNOLD LN</t>
  </si>
  <si>
    <t>32203 ARNOLD LN, WILDOMAR CA 92595</t>
  </si>
  <si>
    <t>GOLUIA JOHNSON</t>
  </si>
  <si>
    <t>CAN23000936-01</t>
  </si>
  <si>
    <t>ON-23-000854</t>
  </si>
  <si>
    <t xml:space="preserve">19590 Ventura Boulevard Tarzana California 91356
</t>
  </si>
  <si>
    <t>3N1AB7AP2KY354844</t>
  </si>
  <si>
    <t>2640 1/2 S MANHATTAN PL</t>
  </si>
  <si>
    <t>2640 1/2 S MANHATTAN PL, LOS ANGELES CA 90018</t>
  </si>
  <si>
    <t>MONA OBAID</t>
  </si>
  <si>
    <t>TURKI  ALSHEHRI</t>
  </si>
  <si>
    <t>CAN23006885-00</t>
  </si>
  <si>
    <t>ON-23-000855</t>
  </si>
  <si>
    <t xml:space="preserve">I-605 freeway SB Baldwin park ca </t>
  </si>
  <si>
    <t>TOYOTA</t>
  </si>
  <si>
    <t>4T1G11AK7LU948535</t>
  </si>
  <si>
    <t>OBAID</t>
  </si>
  <si>
    <t>19270 LYDLE CREEK PL</t>
  </si>
  <si>
    <t>19270 LYDLE CREEK PL, WALNUT CA 91789</t>
  </si>
  <si>
    <t>ON-23-000856</t>
  </si>
  <si>
    <t>downtown 
Los angeles CA</t>
  </si>
  <si>
    <t>LESLIE SELDEN</t>
  </si>
  <si>
    <t>CAN23002633-00</t>
  </si>
  <si>
    <t>ON-23-000857</t>
  </si>
  <si>
    <t xml:space="preserve">Hinson st Moreno valley California </t>
  </si>
  <si>
    <t>4T1BE46K57U604300</t>
  </si>
  <si>
    <t>SELDEN</t>
  </si>
  <si>
    <t>17273 TULLOCK ST</t>
  </si>
  <si>
    <t>17273 TULLOCK ST, FONTANA CA 92335</t>
  </si>
  <si>
    <t>SONJA YEVETTE DARNELL</t>
  </si>
  <si>
    <t>CAN23002523-00</t>
  </si>
  <si>
    <t>ON-23-000859</t>
  </si>
  <si>
    <t>3428 W Exposition Blvd Los Angeles, CA 90018</t>
  </si>
  <si>
    <t>5N1DR2MN2HC911574</t>
  </si>
  <si>
    <t>DARNELL</t>
  </si>
  <si>
    <t>1443 N ALVARADO ST</t>
  </si>
  <si>
    <t>1443 N ALVARADO ST, LOS ANGELES CA 90026</t>
  </si>
  <si>
    <t>ERIKA PLASCENCIA DIAZ</t>
  </si>
  <si>
    <t>JUAN TORRES</t>
  </si>
  <si>
    <t>CAN23003814-00</t>
  </si>
  <si>
    <t>ON-23-000861</t>
  </si>
  <si>
    <t>28th st in Figueroa Los Angeles California 90007</t>
  </si>
  <si>
    <t>2C3CDXHG1GH233245</t>
  </si>
  <si>
    <t>PLASCENCIA DIAZ</t>
  </si>
  <si>
    <t>616 W 109TH ST</t>
  </si>
  <si>
    <t>616 W 109TH ST, LOS ANGELES CA 90044</t>
  </si>
  <si>
    <t>SELENA GOMEZ-BOJORQUEZ</t>
  </si>
  <si>
    <t xml:space="preserve">Efrain  Gomez </t>
  </si>
  <si>
    <t>CAN23007149-00</t>
  </si>
  <si>
    <t>ON-23-000863</t>
  </si>
  <si>
    <t>4979 E kings Canyon Road Fresno California 93727</t>
  </si>
  <si>
    <t>MAXIMA</t>
  </si>
  <si>
    <t>1N4AA5AP0AC856690</t>
  </si>
  <si>
    <t>GOMEZ-BOJORQUEZ</t>
  </si>
  <si>
    <t>1366 N WILLOW AVE</t>
  </si>
  <si>
    <t>1366 N WILLOW AVE, FRESNO CA 93727</t>
  </si>
  <si>
    <t>ANDROSOV ANDREI</t>
  </si>
  <si>
    <t>CAN23005563-00</t>
  </si>
  <si>
    <t>ON-23-000864</t>
  </si>
  <si>
    <t>4361 Brewster Ave Los Angeles ca 90262</t>
  </si>
  <si>
    <t>4T1BD1FK2EU103069</t>
  </si>
  <si>
    <t>ANDREI</t>
  </si>
  <si>
    <t>6138 FRANKLIN AVE APT 310</t>
  </si>
  <si>
    <t>6138 Franklin Ave Apt 310, LOS ANGELES CA 90028</t>
  </si>
  <si>
    <t>BENJAMIN HUERTA</t>
  </si>
  <si>
    <t>EMILIA MARTINEZ</t>
  </si>
  <si>
    <t>CAN23004547-00</t>
  </si>
  <si>
    <t>ON-23-000866</t>
  </si>
  <si>
    <t xml:space="preserve">32105 State highway 79 Temecula California 92592 Temecula parkway red hawk park way </t>
  </si>
  <si>
    <t>5YFBU4EE4CP049950</t>
  </si>
  <si>
    <t>28840 STONE LN</t>
  </si>
  <si>
    <t>28840 STONE LN, MENIFEE CA 92585</t>
  </si>
  <si>
    <t>MARIA CAMARENA</t>
  </si>
  <si>
    <t>GERARDO TAFOYA</t>
  </si>
  <si>
    <t>CAN23006218-00</t>
  </si>
  <si>
    <t>ON-23-000867</t>
  </si>
  <si>
    <t xml:space="preserve">Mt Whitney Ave Riverdale, CA 93656, </t>
  </si>
  <si>
    <t>1N4BL4DV3MN338133</t>
  </si>
  <si>
    <t>CAMARENA</t>
  </si>
  <si>
    <t>20547 S GRANTLAND AVE</t>
  </si>
  <si>
    <t>RIVERDALE</t>
  </si>
  <si>
    <t>20547 S GRANTLAND AVE, RIVERDALE CA 93656</t>
  </si>
  <si>
    <t>NATASHA GARDNER</t>
  </si>
  <si>
    <t>CAN23007991-00</t>
  </si>
  <si>
    <t>ON-23-000868</t>
  </si>
  <si>
    <t>810 PRESCOTT WAY APT C
RIVERSIDE, CA. 92507</t>
  </si>
  <si>
    <t>5XXGT4L31KG313921</t>
  </si>
  <si>
    <t>GARDNER</t>
  </si>
  <si>
    <t>810 PRESCOTT WAY APT C</t>
  </si>
  <si>
    <t>810 PRESCOTT WAY APT C, RIVERSIDE CA 92507</t>
  </si>
  <si>
    <t>LUIS GONZALEZ PAVA</t>
  </si>
  <si>
    <t>CAN23007552-00</t>
  </si>
  <si>
    <t>ON-23-000869</t>
  </si>
  <si>
    <t>1301-1399 Newhall st San Francisco California 94124</t>
  </si>
  <si>
    <t>JTDKBRFU7G3003634</t>
  </si>
  <si>
    <t>GONZALEZ PAVA</t>
  </si>
  <si>
    <t>31 CASTELO AVE</t>
  </si>
  <si>
    <t>31 CASTELO AVE, SAN FRANCISCO CA 94132</t>
  </si>
  <si>
    <t>ARCY BUSTAMANTE</t>
  </si>
  <si>
    <t>VICTOR REYES</t>
  </si>
  <si>
    <t>CAN23004352-00</t>
  </si>
  <si>
    <t>ON-23-000870</t>
  </si>
  <si>
    <t>Central &amp; Nadel St Los Angeles ca</t>
  </si>
  <si>
    <t>JN1CV6AP9DM711310</t>
  </si>
  <si>
    <t>BUSTAMANTE</t>
  </si>
  <si>
    <t>4712 FLORENCE AVE APT A</t>
  </si>
  <si>
    <t>4712 florence ave apt a, BELL GARDENS CA 90201</t>
  </si>
  <si>
    <t>ADRIAN MAGANO</t>
  </si>
  <si>
    <t>CAN23001672-01</t>
  </si>
  <si>
    <t>ON-23-000871</t>
  </si>
  <si>
    <t xml:space="preserve">freeway 580 west bound California </t>
  </si>
  <si>
    <t>5N1AR2MN1DC619492</t>
  </si>
  <si>
    <t>MAGANO</t>
  </si>
  <si>
    <t>1130 14TH ST</t>
  </si>
  <si>
    <t>1130 14TH ST, OAKLAND CA 94607</t>
  </si>
  <si>
    <t>MELANIE SORIA</t>
  </si>
  <si>
    <t>DANIEL HERNANDEZ</t>
  </si>
  <si>
    <t>CAN23008250-00</t>
  </si>
  <si>
    <t>ON-23-000872</t>
  </si>
  <si>
    <t xml:space="preserve">34557 Yucaipa Blvd Yucaipa, CA 92399, EE. UU.
</t>
  </si>
  <si>
    <t>5TBRT34194S454570</t>
  </si>
  <si>
    <t>SORIA</t>
  </si>
  <si>
    <t>33812 WOODY LN</t>
  </si>
  <si>
    <t>YUCAIPA</t>
  </si>
  <si>
    <t>33812 WOODY LN, YUCAIPA CA 92399</t>
  </si>
  <si>
    <t>ERICK ORELLANA QUINTEROS</t>
  </si>
  <si>
    <t>CAN23004085-00</t>
  </si>
  <si>
    <t>ON-23-000874</t>
  </si>
  <si>
    <t>180 st on south to Kerman California 93630</t>
  </si>
  <si>
    <t>1GTR1UEC4FZ237464</t>
  </si>
  <si>
    <t>ORELLANA QUINTEROS</t>
  </si>
  <si>
    <t>15641 WOOTEN CT</t>
  </si>
  <si>
    <t>KERMAN</t>
  </si>
  <si>
    <t>15641 WOOTEN CT, KERMAN CA 93630</t>
  </si>
  <si>
    <t>CAN23001004-01</t>
  </si>
  <si>
    <t>ON-23-000875</t>
  </si>
  <si>
    <t>10 W NAPA DR
PETALUMA, CA. 94954</t>
  </si>
  <si>
    <t>JF2GPAKC9E8293009</t>
  </si>
  <si>
    <t>SANTOS CHUC GUINEA</t>
  </si>
  <si>
    <t>CARLOS CHAVEZ CHUC</t>
  </si>
  <si>
    <t>CAN23002463-00</t>
  </si>
  <si>
    <t>ON-23-000877</t>
  </si>
  <si>
    <t>Roscoe Blvd &amp; Winnetka Ave Reseda Ca</t>
  </si>
  <si>
    <t>5YFBURHE5FP300780</t>
  </si>
  <si>
    <t>CHUC GUINEA</t>
  </si>
  <si>
    <t>15415 VANOWEN ST APT 17</t>
  </si>
  <si>
    <t>15415 VANOWEN ST APT 17, VAN NUYS CA 91406</t>
  </si>
  <si>
    <t>JIUXUN ZHOU</t>
  </si>
  <si>
    <t>CAN23003406-00</t>
  </si>
  <si>
    <t>ON-23-000878</t>
  </si>
  <si>
    <t>Crosspoint &amp; Chino California 91710</t>
  </si>
  <si>
    <t>2T3ZFREV7HW373624</t>
  </si>
  <si>
    <t>ZHOU</t>
  </si>
  <si>
    <t>3297 SKYVIEW RIDGE</t>
  </si>
  <si>
    <t>3297 skyview ridge, CHINO HILLS CA 91709</t>
  </si>
  <si>
    <t>LUZ SANTANA SANTANA</t>
  </si>
  <si>
    <t>CAN23002824-00</t>
  </si>
  <si>
    <t>ON-23-000879</t>
  </si>
  <si>
    <t>14 S Bonnie Brae St Los Angeles, CA
4 WAY STOP</t>
  </si>
  <si>
    <t>1FMYU60E43UB96197</t>
  </si>
  <si>
    <t>SANTANA SANTANA</t>
  </si>
  <si>
    <t>1809 W 11TH ST</t>
  </si>
  <si>
    <t>1809 w 11th st, LOS ANGELES CA 90006</t>
  </si>
  <si>
    <t>RAUL MANCILLAS CORDOVA</t>
  </si>
  <si>
    <t>CAN23007649-00</t>
  </si>
  <si>
    <t>ON-23-000880</t>
  </si>
  <si>
    <t>4 freeway Martinez Ca 94553</t>
  </si>
  <si>
    <t>1C6RR7KT7ES290706</t>
  </si>
  <si>
    <t>MANCILLAS CORDOVA</t>
  </si>
  <si>
    <t>384 OCEANA DR</t>
  </si>
  <si>
    <t>50 ANCHOR DR, bay point CA 94565</t>
  </si>
  <si>
    <t>KEITH LEANDER JR ROYSTON</t>
  </si>
  <si>
    <t>CAN23003222-00</t>
  </si>
  <si>
    <t>ON-23-000881</t>
  </si>
  <si>
    <t xml:space="preserve">126th and normandy 
los angeles CA </t>
  </si>
  <si>
    <t>WA1ANAFY3K2110082</t>
  </si>
  <si>
    <t>ROYSTON</t>
  </si>
  <si>
    <t>3631 CALLAGHAN RD APT 231</t>
  </si>
  <si>
    <t>SAN ANTONIO</t>
  </si>
  <si>
    <t>TX</t>
  </si>
  <si>
    <t>14374 borego rd apt 1503, VICTORVILLE CA 92392</t>
  </si>
  <si>
    <t>NICOLAS RODRIGUEZ CHAVEZ</t>
  </si>
  <si>
    <t>CAN23003507-00</t>
  </si>
  <si>
    <t>ON-23-000882</t>
  </si>
  <si>
    <t xml:space="preserve">6th Ave &amp; excelsior Ave Hanford California </t>
  </si>
  <si>
    <t>2T1BU4EE3AC388101</t>
  </si>
  <si>
    <t>RODRIGUEZ CHAVEZ</t>
  </si>
  <si>
    <t>93649 ROAD 57 SPC A</t>
  </si>
  <si>
    <t>93649 ROAD 57 SPC A, DINUBA CA 93618</t>
  </si>
  <si>
    <t>HEBER ROJAS</t>
  </si>
  <si>
    <t>CAN23006610-00</t>
  </si>
  <si>
    <t>ON-23-000883</t>
  </si>
  <si>
    <t>W 75th St &amp; S Flower St Los Angeles, CA 90003</t>
  </si>
  <si>
    <t>1HGCY1F38PA054357</t>
  </si>
  <si>
    <t>8315 WILLIS AVE APT 19</t>
  </si>
  <si>
    <t>4100 HAYVENHURST AVE, ENCINO CA 91436</t>
  </si>
  <si>
    <t>MIKAYLA SCALES</t>
  </si>
  <si>
    <t>CAN23006187-00</t>
  </si>
  <si>
    <t>ON-23-000884</t>
  </si>
  <si>
    <t>10th freeway east bound Hoover st Los Angeles California 90007</t>
  </si>
  <si>
    <t>1C4PJLDS4FW525481</t>
  </si>
  <si>
    <t>SCALES</t>
  </si>
  <si>
    <t>14210 S VERMONT AVE APT 123</t>
  </si>
  <si>
    <t>14210 s vermont ave apt 123, GARDENA CA 90247</t>
  </si>
  <si>
    <t>GABRIELLA HERNANDEZ</t>
  </si>
  <si>
    <t>CARLOS ALBERTO GONZALES</t>
  </si>
  <si>
    <t>CAN23007023-00</t>
  </si>
  <si>
    <t>ON-23-000885</t>
  </si>
  <si>
    <t>60 freeway eastbound, Los Angeles CA</t>
  </si>
  <si>
    <t>1GCRCPEC6FZ296284</t>
  </si>
  <si>
    <t>3800 W DEVONSHIRE AVE APT J14</t>
  </si>
  <si>
    <t>3800 WEST DEVONSHIRE AVE  APT J14, HEMET CA 92545</t>
  </si>
  <si>
    <t>FRANCISCO VARGAS LOPEZ</t>
  </si>
  <si>
    <t>CAN23006825-00</t>
  </si>
  <si>
    <t>ON-23-000887</t>
  </si>
  <si>
    <t>Alosta Ave &amp; Citrus Ave Azusa California 91702</t>
  </si>
  <si>
    <t>GALANT</t>
  </si>
  <si>
    <t>4A3AB26F07E025531</t>
  </si>
  <si>
    <t>VARGAS LOPEZ</t>
  </si>
  <si>
    <t>688 E LEE PL</t>
  </si>
  <si>
    <t>688 E LEE PL, AZUSA CA 91702</t>
  </si>
  <si>
    <t>JUAN JIMENEZ PASCUAL</t>
  </si>
  <si>
    <t>CAN23008330-00</t>
  </si>
  <si>
    <t>ON-23-000888</t>
  </si>
  <si>
    <t>Hoover ST &amp; 20th St. Los Angeles ca 90007</t>
  </si>
  <si>
    <t>1FMCU0J98EUA30129</t>
  </si>
  <si>
    <t>JIMENEZ PASCUAL</t>
  </si>
  <si>
    <t>408 E 64TH ST</t>
  </si>
  <si>
    <t>408 e 64th st , LOS ANGELES CA 90003</t>
  </si>
  <si>
    <t>EDMUNDO MARTINEZ</t>
  </si>
  <si>
    <t>ALEXANDER GARCIA MENDEZ</t>
  </si>
  <si>
    <t>CAN23006098-00</t>
  </si>
  <si>
    <t>ON-23-000891</t>
  </si>
  <si>
    <t>1-5 S Buena Park CA 90621</t>
  </si>
  <si>
    <t>JNKCV61E19M306057</t>
  </si>
  <si>
    <t>800 W WASHINGTON BLVD</t>
  </si>
  <si>
    <t>800 W WASHINGTON BLVD, LOS ANGELES CA 90015</t>
  </si>
  <si>
    <t>ON-23-000892</t>
  </si>
  <si>
    <t xml:space="preserve">1523 4th ave 
oakland ca </t>
  </si>
  <si>
    <t>F-250</t>
  </si>
  <si>
    <t>1FTSX21595ED23323</t>
  </si>
  <si>
    <t>NORMA MARTINEZ</t>
  </si>
  <si>
    <t>JAIME MARTINEZ</t>
  </si>
  <si>
    <t>CAN23002417-00</t>
  </si>
  <si>
    <t>ON-23-000894</t>
  </si>
  <si>
    <t xml:space="preserve">Freeway 60 &amp; Grove exit Ontario California </t>
  </si>
  <si>
    <t>4TANL42N2YZ637892</t>
  </si>
  <si>
    <t>24351 BION DR</t>
  </si>
  <si>
    <t>24351 BION DR, MORENO VALLEY CA 92553</t>
  </si>
  <si>
    <t>ON-23-000895</t>
  </si>
  <si>
    <t>S Figueroa St &amp; W 83rd St Los Angeles, CA 90044</t>
  </si>
  <si>
    <t>WDCTG4EB5GJ231629</t>
  </si>
  <si>
    <t>PATRICK CHAN</t>
  </si>
  <si>
    <t>CAN23007538-00</t>
  </si>
  <si>
    <t>ON-23-000897</t>
  </si>
  <si>
    <t xml:space="preserve">hwy 79 </t>
  </si>
  <si>
    <t>JT2BG22K7W0201037</t>
  </si>
  <si>
    <t>1948 MEDOC CIR</t>
  </si>
  <si>
    <t>1948 MEDOC CIR, SAN JACINTO CA 92583</t>
  </si>
  <si>
    <t>RAMONA FELIX</t>
  </si>
  <si>
    <t>CAN23004335-00</t>
  </si>
  <si>
    <t>ON-23-000899</t>
  </si>
  <si>
    <t>343 N AVENUE 52 APT 8 LOS ANGELES, CA 90042</t>
  </si>
  <si>
    <t>1HGCY2F85PA037906</t>
  </si>
  <si>
    <t>343 N AVENUE 52 APT 8</t>
  </si>
  <si>
    <t>343 N AVENUE 52 APT 8, LOS ANGELES CA 90042</t>
  </si>
  <si>
    <t>MERCEY WATFA</t>
  </si>
  <si>
    <t>JIMMY WATFA</t>
  </si>
  <si>
    <t>CAN23007093-00</t>
  </si>
  <si>
    <t>ON-23-000900</t>
  </si>
  <si>
    <t>Barcity st State Ave Ventura California 93003</t>
  </si>
  <si>
    <t>KMHLM4AG0MU146820</t>
  </si>
  <si>
    <t>WATFA</t>
  </si>
  <si>
    <t>1465 RAVEN AVE</t>
  </si>
  <si>
    <t>1465 RAVEN AVE, VENTURA CA 93003</t>
  </si>
  <si>
    <t>KAILA SAUNDERS</t>
  </si>
  <si>
    <t>CAN23008064-00</t>
  </si>
  <si>
    <t>ON-23-000901</t>
  </si>
  <si>
    <t>Los Angeles CA</t>
  </si>
  <si>
    <t>19XFC2F66LE208212</t>
  </si>
  <si>
    <t>SAUNDERS</t>
  </si>
  <si>
    <t>6330 1/2 BRYNHURST AVE</t>
  </si>
  <si>
    <t>6330 1/2 Brynhurst Ave, LOS ANGELES CA 90043</t>
  </si>
  <si>
    <t>ODELON ROMAWAC</t>
  </si>
  <si>
    <t>REMELIN ROMAWAC</t>
  </si>
  <si>
    <t>CAN23004940-00</t>
  </si>
  <si>
    <t>ON-23-000903</t>
  </si>
  <si>
    <t>60 freeway W Moreno valley ca</t>
  </si>
  <si>
    <t>1FADP3K27EL266656</t>
  </si>
  <si>
    <t>ROMAWAC</t>
  </si>
  <si>
    <t>22545 SHEFFIELD DR</t>
  </si>
  <si>
    <t>22545 SHEFFIELD DR, MORENO VALLEY CA 92557</t>
  </si>
  <si>
    <t>DEBORAH GUTIERREZ</t>
  </si>
  <si>
    <t>JESSICA CERECERES</t>
  </si>
  <si>
    <t>CAN23001310-01</t>
  </si>
  <si>
    <t>ON-23-000904</t>
  </si>
  <si>
    <t>91 freeway &amp; paramount Blvd Lakewood California</t>
  </si>
  <si>
    <t>3C4PDCBG3DT626245</t>
  </si>
  <si>
    <t>4815 MATNEY AVE</t>
  </si>
  <si>
    <t>4815 MATNEY AVE, LONG BEACH CA 90807</t>
  </si>
  <si>
    <t>EDGAR CARDENAS</t>
  </si>
  <si>
    <t>CAN23003140-00</t>
  </si>
  <si>
    <t>ON-23-000905</t>
  </si>
  <si>
    <t>Ignacio Blvd. &amp; Velma kits Novato ca 94949</t>
  </si>
  <si>
    <t>1FTSW21P96EA09497</t>
  </si>
  <si>
    <t>CARDENAS</t>
  </si>
  <si>
    <t>882 MCCLAY RD</t>
  </si>
  <si>
    <t>NOVATO</t>
  </si>
  <si>
    <t>882 MCCLAY RD, NOVATO CA 94947</t>
  </si>
  <si>
    <t>GONZALO SANCHEZ</t>
  </si>
  <si>
    <t>CAN23000796-01</t>
  </si>
  <si>
    <t>ON-23-000906</t>
  </si>
  <si>
    <t>Lemon Hill Sacramento California 95824</t>
  </si>
  <si>
    <t>3TYCZ5ANXPT115937</t>
  </si>
  <si>
    <t>7544 NORBECK WAY</t>
  </si>
  <si>
    <t>7544 NORBECK WAY, SACRAMENTO CA 95824</t>
  </si>
  <si>
    <t>MARVIN MELENDEZ</t>
  </si>
  <si>
    <t>CAN23005142-00</t>
  </si>
  <si>
    <t>ON-23-000907</t>
  </si>
  <si>
    <t xml:space="preserve">22nd &amp; 23rd vermont ave los angeles california </t>
  </si>
  <si>
    <t>4T1B11HK1KU705348</t>
  </si>
  <si>
    <t>9137 BARING CROSS ST</t>
  </si>
  <si>
    <t>9137 BARRINGCROSS ST, LOS ANGELES CA 90044</t>
  </si>
  <si>
    <t>LEVENT ARIF TEZER</t>
  </si>
  <si>
    <t>ALEXANDRA ANNA ROMANOVA</t>
  </si>
  <si>
    <t>CAN23002479-00</t>
  </si>
  <si>
    <t>ON-23-000909</t>
  </si>
  <si>
    <t>Valley Vista Blvd &amp; Noble Ave Sherman Oaks California 94103</t>
  </si>
  <si>
    <t>JTDKBRFU7J3584642</t>
  </si>
  <si>
    <t>TEZER</t>
  </si>
  <si>
    <t>4607 WILLIS AVE APT 27</t>
  </si>
  <si>
    <t>SHERMAN OAKS</t>
  </si>
  <si>
    <t>4607 WILLIS AVE apt 27, SHERMAN OAKS CA 91403</t>
  </si>
  <si>
    <t>ON-23-000913</t>
  </si>
  <si>
    <t xml:space="preserve">68th st &amp; Hoover st Los Angeles California </t>
  </si>
  <si>
    <t>MELVIN ROQUE MORALES</t>
  </si>
  <si>
    <t>KIMBERLY ORELLANA LINARES</t>
  </si>
  <si>
    <t>CAN23008289-00</t>
  </si>
  <si>
    <t>ON-23-000914</t>
  </si>
  <si>
    <t xml:space="preserve">54th st 
los angeles ca </t>
  </si>
  <si>
    <t>WMWMF3C51ATZ22346</t>
  </si>
  <si>
    <t>ROQUE MORALES</t>
  </si>
  <si>
    <t>2686 JAMES M WOOD BLVD APT 2</t>
  </si>
  <si>
    <t>2686 JAMES M WOOD BLVD APT 2, LOS ANGELES CA 90006</t>
  </si>
  <si>
    <t>JOEY LEE HILL</t>
  </si>
  <si>
    <t>CAN23001636-01</t>
  </si>
  <si>
    <t>ON-23-000916</t>
  </si>
  <si>
    <t>i-215 freeway NB Grand Terrace ca</t>
  </si>
  <si>
    <t>1GCHSBEA0H1210260</t>
  </si>
  <si>
    <t>HILL</t>
  </si>
  <si>
    <t>10190 MEDALLION PL</t>
  </si>
  <si>
    <t>10190 medallion pl, RIVERSIDE CA 92503</t>
  </si>
  <si>
    <t>MELISSA HOLMAN</t>
  </si>
  <si>
    <t>CAN23006300-00</t>
  </si>
  <si>
    <t>ON-23-000918</t>
  </si>
  <si>
    <t xml:space="preserve">Highland Ave &amp; Hollywood Blvd Hollywood California </t>
  </si>
  <si>
    <t>WA1GFCFS0FR000280</t>
  </si>
  <si>
    <t>HOLMAN</t>
  </si>
  <si>
    <t>9122 ORION AVE 301</t>
  </si>
  <si>
    <t>9122 orion ave 301, NORTH HILLS CA 91343</t>
  </si>
  <si>
    <t>ALFREDO HERNANDEZ VASQUEZ</t>
  </si>
  <si>
    <t>CAN23003592-00</t>
  </si>
  <si>
    <t>ON-23-000920</t>
  </si>
  <si>
    <t xml:space="preserve">rancho cucamonga ca </t>
  </si>
  <si>
    <t>JTMZF35V195009382</t>
  </si>
  <si>
    <t>HERNANDEZ VASQUEZ</t>
  </si>
  <si>
    <t>8734 BURNET AVE APT  6</t>
  </si>
  <si>
    <t>8734 BURNET AVE APT  6, NORTH HILLS CA 91343</t>
  </si>
  <si>
    <t>MAX MELTON SCHOTTENSTEIN</t>
  </si>
  <si>
    <t>CAN23005691-00</t>
  </si>
  <si>
    <t>ON-23-000921</t>
  </si>
  <si>
    <t>Santa Monica Blvd &amp; West Hollywood Los Angeles California 90069</t>
  </si>
  <si>
    <t>5J6RM3H38EL013784</t>
  </si>
  <si>
    <t>SCHOTTENSTEIN</t>
  </si>
  <si>
    <t>11225 MORRISON ST APT 210</t>
  </si>
  <si>
    <t>11225 morrison st apt 210, NORTH HOLLYWOOD CA 91601</t>
  </si>
  <si>
    <t>ORLANDO DOMINGUEZ</t>
  </si>
  <si>
    <t>CAN23005241-00</t>
  </si>
  <si>
    <t>ON-23-000922</t>
  </si>
  <si>
    <t>3756 RAYMOND AVE APT 11
LOS ANGELES, CA. 90007</t>
  </si>
  <si>
    <t>1FTEW1CG5JKD46408</t>
  </si>
  <si>
    <t>DOMINGUEZ</t>
  </si>
  <si>
    <t>3756 RAYMOND AVE APT 11</t>
  </si>
  <si>
    <t>3756 RAYMOND AVE APT 11, LOS ANGELES CA 90007</t>
  </si>
  <si>
    <t>ON-23-000923</t>
  </si>
  <si>
    <t xml:space="preserve">Valley Blvd 
EL monte Ca </t>
  </si>
  <si>
    <t>CARMEN ORTIZ</t>
  </si>
  <si>
    <t>CAN23003457-00</t>
  </si>
  <si>
    <t>ON-23-000924</t>
  </si>
  <si>
    <t>Palmdale &amp; I-15 freeway Victorville ca 92394</t>
  </si>
  <si>
    <t>PRIUS PRIM</t>
  </si>
  <si>
    <t>JTDKARFP4L3148458</t>
  </si>
  <si>
    <t>14831 INDIAN WELLS DR</t>
  </si>
  <si>
    <t>14831 Indian Wells Dr, VICTORVILLE CA 92394</t>
  </si>
  <si>
    <t>ELEASAR FLORES MONTOYA</t>
  </si>
  <si>
    <t xml:space="preserve">Lizeth  Eleasar </t>
  </si>
  <si>
    <t>CAN23005244-00</t>
  </si>
  <si>
    <t>ON-23-000925</t>
  </si>
  <si>
    <t>Durfee Ave &amp; Beverly Blvd Pico Rivera, CA 90660</t>
  </si>
  <si>
    <t>4T1G11AK0PU835130</t>
  </si>
  <si>
    <t>FLORES MONTOYA</t>
  </si>
  <si>
    <t>15491 QUIAL ST</t>
  </si>
  <si>
    <t>15491 QUIAL ST, CHINO HILLS CA 91709</t>
  </si>
  <si>
    <t>RAQUEL PEREZ</t>
  </si>
  <si>
    <t>ROBERTO PEREZ</t>
  </si>
  <si>
    <t>CAN23005009-00</t>
  </si>
  <si>
    <t>ON-23-000927</t>
  </si>
  <si>
    <t>Cleon Ave &amp; Camarillo ST north Hollywood ca 91602</t>
  </si>
  <si>
    <t>2HGFC2F65KH527329</t>
  </si>
  <si>
    <t>31685 CANYON RIDGE DR</t>
  </si>
  <si>
    <t>31685 CANYON RIDGE DR, LAKE ELSINORE CA 92532</t>
  </si>
  <si>
    <t>SOLANGE FICHMAN</t>
  </si>
  <si>
    <t>Andre Luiz  Bueno De Oliveira</t>
  </si>
  <si>
    <t>CAN23005860-00</t>
  </si>
  <si>
    <t>ON-23-000928</t>
  </si>
  <si>
    <t xml:space="preserve">Bristol &amp; Dover wood RD Los Angeles ca 90230 </t>
  </si>
  <si>
    <t>JTDKB20U263130340</t>
  </si>
  <si>
    <t>FICHMAN</t>
  </si>
  <si>
    <t>1811 NOVATO BLVD APT 59</t>
  </si>
  <si>
    <t>1811 NOVATO BLVD APT 59, NOVATO CA 94947</t>
  </si>
  <si>
    <t>EMMA BERNABE FERNANDEZ</t>
  </si>
  <si>
    <t>FELIPA GUTIERREZ</t>
  </si>
  <si>
    <t>CAN23008170-00</t>
  </si>
  <si>
    <t>ON-23-000929</t>
  </si>
  <si>
    <t>Escondido Canyon Rd Acton, CA 93510</t>
  </si>
  <si>
    <t>3N1CB51D65L572449</t>
  </si>
  <si>
    <t>BERNABE FERNANDEZ</t>
  </si>
  <si>
    <t>3809 GILLESPIE AVE</t>
  </si>
  <si>
    <t>ACTON</t>
  </si>
  <si>
    <t>3809 GILLESPIE AVE, ACTON CA 93510</t>
  </si>
  <si>
    <t>FIDEL ERNESTO WILKINSON RIOS</t>
  </si>
  <si>
    <t>CAN23001089-00</t>
  </si>
  <si>
    <t>ON-23-000931</t>
  </si>
  <si>
    <t>Mission Blvd near intersection grove ave Ontario California 91761</t>
  </si>
  <si>
    <t>3FA6P0G79GR200898</t>
  </si>
  <si>
    <t>WILKINSON RIOS</t>
  </si>
  <si>
    <t>10050 GOULD ST APT 37</t>
  </si>
  <si>
    <t>10050 Gould St Apt 37, RIVERSIDE CA 92503</t>
  </si>
  <si>
    <t>VICTOR DEL CID</t>
  </si>
  <si>
    <t>CAN23008342-00</t>
  </si>
  <si>
    <t>ON-23-000932</t>
  </si>
  <si>
    <t>Costco parking lot Sepulveda st Panorama California 91402</t>
  </si>
  <si>
    <t>3CZRU5H19NM706372</t>
  </si>
  <si>
    <t>DEL CID</t>
  </si>
  <si>
    <t>9546 ARLETA AVE</t>
  </si>
  <si>
    <t>9546 ARLETA AVE, ARLETA CA 91331</t>
  </si>
  <si>
    <t>EMILY LAMONICA</t>
  </si>
  <si>
    <t>CAN23002385-00</t>
  </si>
  <si>
    <t>ON-23-000933</t>
  </si>
  <si>
    <t>Main st 3rd Ave Hesperia California 92345</t>
  </si>
  <si>
    <t>1ZVBP8AM2E5291676</t>
  </si>
  <si>
    <t>LAMONICA</t>
  </si>
  <si>
    <t>13313 COUNTRY CLUB DR</t>
  </si>
  <si>
    <t>13313 COUNTRY CLUB DR, VICTORVILLE CA 92395</t>
  </si>
  <si>
    <t>LESLIE CARRILLO</t>
  </si>
  <si>
    <t>CAN23002652-00</t>
  </si>
  <si>
    <t>ON-23-000934</t>
  </si>
  <si>
    <t>Woodman Ave &amp; Parthenia St Pacoima ca 91331</t>
  </si>
  <si>
    <t>1G11A5SA4DU111047</t>
  </si>
  <si>
    <t>8935 SNOWDEN AVE</t>
  </si>
  <si>
    <t>8935 SNOWDEN AVE, ARLETA CA 91331</t>
  </si>
  <si>
    <t>ON-23-000935</t>
  </si>
  <si>
    <t>Arrow Head drive&amp; Green Tree Blvd Victorville California 92395</t>
  </si>
  <si>
    <t>HENRY TYRELL</t>
  </si>
  <si>
    <t>CAN23005787-00</t>
  </si>
  <si>
    <t>ON-23-000937</t>
  </si>
  <si>
    <t>Coe Ave &amp; Bird Ave San Jose, CA 95125</t>
  </si>
  <si>
    <t>1N4AL3AP3GC237413</t>
  </si>
  <si>
    <t>TYRELL</t>
  </si>
  <si>
    <t>880 WILLOW ST APT 8</t>
  </si>
  <si>
    <t>880 WILLOW ST APT 8, SAN JOSE CA 95125</t>
  </si>
  <si>
    <t>REINA GRIEGO</t>
  </si>
  <si>
    <t>CAN23008467-00</t>
  </si>
  <si>
    <t>ON-23-000938</t>
  </si>
  <si>
    <t xml:space="preserve">Highway Route 66 Barstow California 92311 </t>
  </si>
  <si>
    <t>4T1B11HK9KU696088</t>
  </si>
  <si>
    <t>GRIEGO</t>
  </si>
  <si>
    <t>15930 NISQUALLI RD APT 1E</t>
  </si>
  <si>
    <t>15930 NISQUALLI RD APT 1E, VICTORVILLE CA 92395</t>
  </si>
  <si>
    <t>ALANIS RODRIGUEZ</t>
  </si>
  <si>
    <t>CAN23001454-00</t>
  </si>
  <si>
    <t>ON-23-000939</t>
  </si>
  <si>
    <t xml:space="preserve">985 Imperial Beach Blvd Imperial Beach California 91932 </t>
  </si>
  <si>
    <t>1HGCV1F1XJA085706</t>
  </si>
  <si>
    <t>30830 CARROLL AVE</t>
  </si>
  <si>
    <t>HAYWARD</t>
  </si>
  <si>
    <t>30830 CARROLL AVE, HAYWARD CA 94544</t>
  </si>
  <si>
    <t>JERRY BUSTAMANTE</t>
  </si>
  <si>
    <t>ON-23-000940</t>
  </si>
  <si>
    <t xml:space="preserve">Manchester Ave &amp; Central Ave Los Angeles California </t>
  </si>
  <si>
    <t>WBAFR7C54DC825959</t>
  </si>
  <si>
    <t>RAUL ARMENTA AYALA</t>
  </si>
  <si>
    <t>CAN23002699-00</t>
  </si>
  <si>
    <t>ON-23-000941</t>
  </si>
  <si>
    <t>Etiwanda &amp; Sherman way Reseda ca</t>
  </si>
  <si>
    <t>3TMKU4HN8AM025344</t>
  </si>
  <si>
    <t>ARMENTA AYALA</t>
  </si>
  <si>
    <t>18711 SHERMAN WAY UNIT 406</t>
  </si>
  <si>
    <t>18711 SHERMAN WAY UNIT 406, RESEDA CA 91335</t>
  </si>
  <si>
    <t>JARED SILVA SOLORIO</t>
  </si>
  <si>
    <t>CAN23005923-00</t>
  </si>
  <si>
    <t>ON-23-000943</t>
  </si>
  <si>
    <t>Capitol st &amp; Express Way San Jose California  95111</t>
  </si>
  <si>
    <t>1ZVFT84N055207596</t>
  </si>
  <si>
    <t>SILVA SOLORIO</t>
  </si>
  <si>
    <t>598 S 9TH ST</t>
  </si>
  <si>
    <t>598 S 9th St, SAN JOSE CA 95112</t>
  </si>
  <si>
    <t>DIONISIO YGLESIAS NEGRETE</t>
  </si>
  <si>
    <t>PAULINA YGLESIAS GUTIERREZ</t>
  </si>
  <si>
    <t>CAN23003517-00</t>
  </si>
  <si>
    <t>ON-23-000944</t>
  </si>
  <si>
    <t>Vesllain st &amp; Pepper st RIALTO California 92376</t>
  </si>
  <si>
    <t>19XFB2F84FE275531</t>
  </si>
  <si>
    <t>YGLESIAS NEGRETE</t>
  </si>
  <si>
    <t>1559 N CLIFFORD AVE</t>
  </si>
  <si>
    <t>1559 n clifford ave, RIALTO CA 92376</t>
  </si>
  <si>
    <t>SERGIO NUNEZ TIRADO</t>
  </si>
  <si>
    <t>CAN23003130-00</t>
  </si>
  <si>
    <t>ON-23-000946</t>
  </si>
  <si>
    <t xml:space="preserve">carmen ave 
south gate ca </t>
  </si>
  <si>
    <t>3KPF24AD6KE115516</t>
  </si>
  <si>
    <t>NUNEZ TIRADO</t>
  </si>
  <si>
    <t>916 S MANHATTAN PL APT 101</t>
  </si>
  <si>
    <t>916 S MANHATTAN PL APT 101, LOS ANGELES CA 90019</t>
  </si>
  <si>
    <t>JAVIER QUIROGA CHAPARRO</t>
  </si>
  <si>
    <t>CAN23006147-00</t>
  </si>
  <si>
    <t>ON-23-000947</t>
  </si>
  <si>
    <t xml:space="preserve">monterey 
san jose ca </t>
  </si>
  <si>
    <t>JTDKN3DU8A1244452</t>
  </si>
  <si>
    <t>QUIROGA CHAPARRO</t>
  </si>
  <si>
    <t>1640 LA ROSSA CIR # 1567</t>
  </si>
  <si>
    <t>1640 LA ROSSA CIRCLE #1567, SAN JOSE CA 95125</t>
  </si>
  <si>
    <t>MARGARITA CANSECO GARCIA</t>
  </si>
  <si>
    <t>DANIEL IBANEZ</t>
  </si>
  <si>
    <t>CAN23007871-00</t>
  </si>
  <si>
    <t>ON-23-000948</t>
  </si>
  <si>
    <t>15 Freeway close to Camino del Norte Rancho Bernardo California 92129</t>
  </si>
  <si>
    <t>3FA6P0HD6KR135487</t>
  </si>
  <si>
    <t>CANSECO GARCIA</t>
  </si>
  <si>
    <t>619 W 7TH AVE</t>
  </si>
  <si>
    <t>619 W 7TH AVE, ESCONDIDO CA 92025</t>
  </si>
  <si>
    <t>GABRIELA DIAZ</t>
  </si>
  <si>
    <t>CAN23006491-00</t>
  </si>
  <si>
    <t>ON-23-000949</t>
  </si>
  <si>
    <t>Stanton Ave &amp; Beach Blvd Buena Park California 90620</t>
  </si>
  <si>
    <t>5FNYF5H52HB017085</t>
  </si>
  <si>
    <t>DIAZ</t>
  </si>
  <si>
    <t>3917 DENKER AVE</t>
  </si>
  <si>
    <t>3917 denker ave, LOS ANGELES CA 90062</t>
  </si>
  <si>
    <t>WEGNER GUTIERREZ</t>
  </si>
  <si>
    <t>CAN23003555-00</t>
  </si>
  <si>
    <t>ON-23-000950</t>
  </si>
  <si>
    <t>Maywood city &amp; Huntington Park Los Angeles California 90255</t>
  </si>
  <si>
    <t>1HGCR2F88EA132258</t>
  </si>
  <si>
    <t>3532 E 59TH PL APT C</t>
  </si>
  <si>
    <t>3532 e 59th pl apt c, HUNTINGTON PARK CA 90255</t>
  </si>
  <si>
    <t>JAVAID SADIQ</t>
  </si>
  <si>
    <t>SULAMAN JAVAID</t>
  </si>
  <si>
    <t>CAN23001689-01</t>
  </si>
  <si>
    <t>ON-23-000951</t>
  </si>
  <si>
    <t>CA-238 freeway San Lorenzo CA 94580</t>
  </si>
  <si>
    <t>2G4GK5EX3G9180100</t>
  </si>
  <si>
    <t>SADIQ</t>
  </si>
  <si>
    <t>16578 KENT AVE</t>
  </si>
  <si>
    <t>SAN LORENZO</t>
  </si>
  <si>
    <t>16578 KENT AVE, SAN LORENZO CA 94580</t>
  </si>
  <si>
    <t>SANTA JERONIMO</t>
  </si>
  <si>
    <t>CAN23006967-00</t>
  </si>
  <si>
    <t>ON-23-000952</t>
  </si>
  <si>
    <t>Hester st &amp; Adam st  San Leandro California 94577</t>
  </si>
  <si>
    <t>5N1DR2MM9KC611741</t>
  </si>
  <si>
    <t>JERONIMO</t>
  </si>
  <si>
    <t>1035 76TH AVE APT 1</t>
  </si>
  <si>
    <t>1035 76TH AVE APT 1, OAKLAND CA 94621</t>
  </si>
  <si>
    <t>DANA WILLIAMS</t>
  </si>
  <si>
    <t>CALEB MITCHELL</t>
  </si>
  <si>
    <t>CAN23008359-00</t>
  </si>
  <si>
    <t>ON-23-000953</t>
  </si>
  <si>
    <t xml:space="preserve">Clark st &amp; Arkansas st Bellflower Ca.lifornia 90706 </t>
  </si>
  <si>
    <t>1HGCV1F33JA188015</t>
  </si>
  <si>
    <t>9220 CEDAR ST APT 2</t>
  </si>
  <si>
    <t>9220 CEDAR ST APT 2, BELLFLOWER CA 90706</t>
  </si>
  <si>
    <t>GERALD ABURTO TALAVERA</t>
  </si>
  <si>
    <t>HERBERTO ABURTO ARAGON</t>
  </si>
  <si>
    <t>CAN23006501-00</t>
  </si>
  <si>
    <t>ON-23-000954</t>
  </si>
  <si>
    <t>Grand Ave &amp; Spruce Ave South San Francisco, CA</t>
  </si>
  <si>
    <t>1HGCM56386A120374</t>
  </si>
  <si>
    <t>ABURTO TALAVERA</t>
  </si>
  <si>
    <t xml:space="preserve">560 3RD LN  </t>
  </si>
  <si>
    <t>560 third st, SOUTH SAN FRANCISCO CA 94080</t>
  </si>
  <si>
    <t>NATASHA PETERSON</t>
  </si>
  <si>
    <t>CAN23006963-00</t>
  </si>
  <si>
    <t>ON-23-000956</t>
  </si>
  <si>
    <t>1802 Elm Field Ave &amp; flower Long Beach, CA 90815,</t>
  </si>
  <si>
    <t>1HGCT1B39GA005575</t>
  </si>
  <si>
    <t>PETERSON</t>
  </si>
  <si>
    <t>5560 ACKERFIELD AVE APT 211</t>
  </si>
  <si>
    <t>5560 ACKERFIELD AVE APT 211, LONG BEACH CA 90805</t>
  </si>
  <si>
    <t>CARRIE CARTER</t>
  </si>
  <si>
    <t>CIERRA CLARK</t>
  </si>
  <si>
    <t>CAN23005831-00</t>
  </si>
  <si>
    <t>ON-23-000957</t>
  </si>
  <si>
    <t>Amargosa Road Victorville CA</t>
  </si>
  <si>
    <t>KNDJ23AUXP7839270</t>
  </si>
  <si>
    <t>13085 CAMDEN LN</t>
  </si>
  <si>
    <t>13085 camden ln, VICTORVILLE CA 92392</t>
  </si>
  <si>
    <t>ELVIS ORTEGA CARREÑO</t>
  </si>
  <si>
    <t>GUILLERMO RINCON DELGADO</t>
  </si>
  <si>
    <t>CAN23007713-00</t>
  </si>
  <si>
    <t>ON-23-000958</t>
  </si>
  <si>
    <t xml:space="preserve">san Francisco ca </t>
  </si>
  <si>
    <t>JTDKARFU4H3042489</t>
  </si>
  <si>
    <t>ORTEGA CARREÑO</t>
  </si>
  <si>
    <t>1101 NORTON ST APT G</t>
  </si>
  <si>
    <t>SAN MATEO</t>
  </si>
  <si>
    <t>1101 NORTON ST APT G, SAN MATEO CA 94401</t>
  </si>
  <si>
    <t>GREGORY MINIFIELD</t>
  </si>
  <si>
    <t>CAN23003685-00</t>
  </si>
  <si>
    <t>ON-23-000959</t>
  </si>
  <si>
    <t>10 freeway &amp; king Jr blvd  los Angeles ca 90008</t>
  </si>
  <si>
    <t>WDDSJ4EB4FN174467</t>
  </si>
  <si>
    <t>MINIFIELD</t>
  </si>
  <si>
    <t>427 W 80TH ST</t>
  </si>
  <si>
    <t>427 W 80TH ST, LOS ANGELES CA 90003</t>
  </si>
  <si>
    <t>LYDELL LAWRENCE</t>
  </si>
  <si>
    <t>CAN23004430-00</t>
  </si>
  <si>
    <t>ON-23-000960</t>
  </si>
  <si>
    <t>free way 110 s 
Los angeles CA</t>
  </si>
  <si>
    <t>WDDHF5KB3EB030642</t>
  </si>
  <si>
    <t>751 S ARANBE AVE</t>
  </si>
  <si>
    <t>751 S ARANBE AVE, COMPTON CA 90220</t>
  </si>
  <si>
    <t>RITO VILLAREAL</t>
  </si>
  <si>
    <t>REGINA VILLAREAL</t>
  </si>
  <si>
    <t>CAN23000947-01</t>
  </si>
  <si>
    <t>ON-23-000962</t>
  </si>
  <si>
    <t xml:space="preserve">Citrus Ave &amp; Foothill Blvd. Fontana ca </t>
  </si>
  <si>
    <t>3KPF24AD9PE549775</t>
  </si>
  <si>
    <t>VILLAREAL</t>
  </si>
  <si>
    <t>1115 VALLEY VIEW DR</t>
  </si>
  <si>
    <t>1115 Valley View, SAN BERNARDINO CA 92408</t>
  </si>
  <si>
    <t>ERIK HARDEN</t>
  </si>
  <si>
    <t>OLIVIA HARDEN</t>
  </si>
  <si>
    <t>CAN23004543-00</t>
  </si>
  <si>
    <t>ON-23-000963</t>
  </si>
  <si>
    <t>101 South Freeway Santa Barbara CA</t>
  </si>
  <si>
    <t>MIRAI</t>
  </si>
  <si>
    <t>JTDBVRBD1JA004102</t>
  </si>
  <si>
    <t>HARDEN</t>
  </si>
  <si>
    <t>671 SIMS ST</t>
  </si>
  <si>
    <t>BANNING</t>
  </si>
  <si>
    <t>671 SIMS ST, BANNING CA 92220</t>
  </si>
  <si>
    <t>MARIA QUIRARTE</t>
  </si>
  <si>
    <t>Felipe  Heredia</t>
  </si>
  <si>
    <t>CAN23008297-00</t>
  </si>
  <si>
    <t>ON-23-000964</t>
  </si>
  <si>
    <t>Marion Ave &amp; park Ave Hemet, CA, 92544</t>
  </si>
  <si>
    <t>3N1AB7AP7DL694815</t>
  </si>
  <si>
    <t>QUIRARTE</t>
  </si>
  <si>
    <t>40061 STETSON AVE</t>
  </si>
  <si>
    <t>40061 STETSON AVE, HEMET CA 92543</t>
  </si>
  <si>
    <t>FREDERICK ESPINOZA</t>
  </si>
  <si>
    <t>CAN23002947-00</t>
  </si>
  <si>
    <t>ON-23-000967</t>
  </si>
  <si>
    <t>telegraph Ave &amp; Painter Ave Santa Fe Springs ca 90670</t>
  </si>
  <si>
    <t>1N4AA5AP2CC831583</t>
  </si>
  <si>
    <t>ESPINOZA</t>
  </si>
  <si>
    <t>11555 SANTA GERTRUDES AVE APT 23</t>
  </si>
  <si>
    <t>11555 SANTA GERTRUDES AVE APT 23, WHITTIER CA 90604</t>
  </si>
  <si>
    <t>JOVANNA MABRIE</t>
  </si>
  <si>
    <t>CAN23007979-00</t>
  </si>
  <si>
    <t>ON-23-000968</t>
  </si>
  <si>
    <t>Vermont st &amp; Gardena st LA CA</t>
  </si>
  <si>
    <t>1FADP3K23JL313417</t>
  </si>
  <si>
    <t>MABRIE</t>
  </si>
  <si>
    <t>802 E 6TH ST APT 301</t>
  </si>
  <si>
    <t>802 E 6th St APt 301, LOS ANGELES CA 90021</t>
  </si>
  <si>
    <t>ON-23-000970</t>
  </si>
  <si>
    <t xml:space="preserve"> SATICOY ST, LOS ANGELES CA</t>
  </si>
  <si>
    <t>RODNEY GASTON</t>
  </si>
  <si>
    <t>RAYNEESHA OWENS</t>
  </si>
  <si>
    <t>CAN23006782-00</t>
  </si>
  <si>
    <t>ON-23-000971</t>
  </si>
  <si>
    <t>I580 E Freeway Dublin CA</t>
  </si>
  <si>
    <t>Mercedes benz</t>
  </si>
  <si>
    <t>a220</t>
  </si>
  <si>
    <t>na</t>
  </si>
  <si>
    <t>RAQUEL CUEVA</t>
  </si>
  <si>
    <t>CAN23003907-00</t>
  </si>
  <si>
    <t>ON-23-000972</t>
  </si>
  <si>
    <t>PERRIS CA</t>
  </si>
  <si>
    <t>55SWF4JB8FU077904</t>
  </si>
  <si>
    <t>CUEVA</t>
  </si>
  <si>
    <t>1033 ENCANTO DR</t>
  </si>
  <si>
    <t>1033 ENCANTO DR, SAN JACINTO CA 92582</t>
  </si>
  <si>
    <t>OBED ALVAREZ</t>
  </si>
  <si>
    <t>JASON ALVAREZ</t>
  </si>
  <si>
    <t>CAN23000992-01</t>
  </si>
  <si>
    <t>ON-23-000973</t>
  </si>
  <si>
    <t>Sierra Ave &amp; Foothill Blvd Fontana CA</t>
  </si>
  <si>
    <t>19XFB4F36DE203095</t>
  </si>
  <si>
    <t>ALVAREZ</t>
  </si>
  <si>
    <t>10330 RANCHO ST</t>
  </si>
  <si>
    <t>10330 RANCHo st , RANCHO CUCAMONGA CA 91737</t>
  </si>
  <si>
    <t>SAMUEL AMADOR</t>
  </si>
  <si>
    <t>CAN23002989-00</t>
  </si>
  <si>
    <t>ON-23-000974</t>
  </si>
  <si>
    <t xml:space="preserve">North 60 freeway between main st &amp; Market st Riverside CA  </t>
  </si>
  <si>
    <t>5XXGT4L3XJG198833</t>
  </si>
  <si>
    <t>AMADOR</t>
  </si>
  <si>
    <t>22822 PALM AVE APT 22</t>
  </si>
  <si>
    <t>GRAND TERRACE</t>
  </si>
  <si>
    <t>22822 PALM AVE APT 22, GRAND TERRACE CA 92313</t>
  </si>
  <si>
    <t>LESLY LANDIN</t>
  </si>
  <si>
    <t>CAN22000028-00</t>
  </si>
  <si>
    <t>ON-23-000975</t>
  </si>
  <si>
    <t>townset west covina ca 91710</t>
  </si>
  <si>
    <t>KM8K12AA4MU703538</t>
  </si>
  <si>
    <t>LANDIN</t>
  </si>
  <si>
    <t>2528 EDWARDS AVE APT 4</t>
  </si>
  <si>
    <t>2528 EDWARDS AVE APT 4, EL MONTE CA 91733</t>
  </si>
  <si>
    <t>FELIPE ANTONIO LOPEZ</t>
  </si>
  <si>
    <t>CAN23005743-00</t>
  </si>
  <si>
    <t>ON-23-000976</t>
  </si>
  <si>
    <t xml:space="preserve">victorville CA </t>
  </si>
  <si>
    <t>2HGFC2F8XKH601961</t>
  </si>
  <si>
    <t>ANTONIO LOPEZ</t>
  </si>
  <si>
    <t>16604 E ST</t>
  </si>
  <si>
    <t>16604 e st , VICTORVILLE CA 92395</t>
  </si>
  <si>
    <t>ELVIS BARRERA CHINCHILLA</t>
  </si>
  <si>
    <t>CAN23006427-00</t>
  </si>
  <si>
    <t>ON-23-000978</t>
  </si>
  <si>
    <t>Corbin ave &amp; Saticoy st Winnetka CA</t>
  </si>
  <si>
    <t>1N6AA1EK5HN540991</t>
  </si>
  <si>
    <t>BARRERA CHINCHILLA</t>
  </si>
  <si>
    <t>20334 SATICOY ST APT 4</t>
  </si>
  <si>
    <t>20334 SATICOY ST APT 4, WINNETKA CA 91306</t>
  </si>
  <si>
    <t>CHRISTOPHER DOTTS</t>
  </si>
  <si>
    <t>CAN23004051-00</t>
  </si>
  <si>
    <t>ON-23-000979</t>
  </si>
  <si>
    <t xml:space="preserve">Washington st Pasadena CA </t>
  </si>
  <si>
    <t>JTKJF5C79E3072984</t>
  </si>
  <si>
    <t>DOTTS</t>
  </si>
  <si>
    <t>1680 N FAIR OAKS AVE</t>
  </si>
  <si>
    <t>1680 N FAIR OAKS AVE, PASADENA CA 91103</t>
  </si>
  <si>
    <t>JOSEPH SOLOMACHA</t>
  </si>
  <si>
    <t>CAN23007378-00</t>
  </si>
  <si>
    <t>ON-23-000980</t>
  </si>
  <si>
    <t>El Camino real Tustin ca 92782</t>
  </si>
  <si>
    <t>3FA6P0LU4JR173399</t>
  </si>
  <si>
    <t>SOLOMACHA</t>
  </si>
  <si>
    <t>7562 ELLIS AVE APT F8</t>
  </si>
  <si>
    <t>HUNTINGTON BEACH</t>
  </si>
  <si>
    <t>7562 ELLIS AVE APT F8, HUNTINGTON BEACH CA 92648</t>
  </si>
  <si>
    <t>ON-23-000981</t>
  </si>
  <si>
    <t xml:space="preserve">Foothill and citrus 
Fontana ca </t>
  </si>
  <si>
    <t>HECTOR PLASCENCIA</t>
  </si>
  <si>
    <t>CAN23001182-00</t>
  </si>
  <si>
    <t>ON-23-000982</t>
  </si>
  <si>
    <t>Benson Ave &amp; Plaza dr Montclair  ca 91763</t>
  </si>
  <si>
    <t>3TYRX5GN1LT000564</t>
  </si>
  <si>
    <t>100 S OAK AVE</t>
  </si>
  <si>
    <t>100 s oak ave#4, PASADENA CA 91107</t>
  </si>
  <si>
    <t>LYNN BURLINGTON</t>
  </si>
  <si>
    <t>CAN23004374-00</t>
  </si>
  <si>
    <t>ON-23-000983</t>
  </si>
  <si>
    <t xml:space="preserve">349 Palm Dr. San Marcos CA </t>
  </si>
  <si>
    <t>5TFTX4GN6FX047633</t>
  </si>
  <si>
    <t>BURLINGTON</t>
  </si>
  <si>
    <t>32547 MESA LILAC RD</t>
  </si>
  <si>
    <t>32547 MESA LILAC RD, ESCONDIDO CA 92026</t>
  </si>
  <si>
    <t>DAISY BARAJAS</t>
  </si>
  <si>
    <t>CAN23001773-00</t>
  </si>
  <si>
    <t>ON-23-000984</t>
  </si>
  <si>
    <t>Turner rd &amp; Michelle Ave Hilmar ca 95324</t>
  </si>
  <si>
    <t>3TMAZ5CNXKM095567</t>
  </si>
  <si>
    <t>BARAJAS</t>
  </si>
  <si>
    <t>16586 DELHI AVE</t>
  </si>
  <si>
    <t>16586 DELHI AVE, DELHI CA 95315</t>
  </si>
  <si>
    <t>FRANCISCO CHANAX AZ</t>
  </si>
  <si>
    <t>CAN23001333-01</t>
  </si>
  <si>
    <t>ON-23-000985</t>
  </si>
  <si>
    <t xml:space="preserve">Hoover st &amp; 20st LA CA </t>
  </si>
  <si>
    <t>ML320</t>
  </si>
  <si>
    <t>4JGAB54E4YA157940</t>
  </si>
  <si>
    <t>CHANAX AZ</t>
  </si>
  <si>
    <t>801 S UNION AVE</t>
  </si>
  <si>
    <t>801 S UNION AVE, LOS ANGELES CA 90017</t>
  </si>
  <si>
    <t>CENIA MARTINEZ</t>
  </si>
  <si>
    <t>MARLENE MARTINEZ</t>
  </si>
  <si>
    <t>CAN23005335-00</t>
  </si>
  <si>
    <t>ON-23-000986</t>
  </si>
  <si>
    <t>Beach Blvd, unknown city CA</t>
  </si>
  <si>
    <t>5YFBURHE7KP890037</t>
  </si>
  <si>
    <t>609 N 3RD ST</t>
  </si>
  <si>
    <t>609 n 3rd st, COLTON CA 92324</t>
  </si>
  <si>
    <t>SHAMARI ONEAL</t>
  </si>
  <si>
    <t>CAN23002154-01</t>
  </si>
  <si>
    <t>ON-23-000987</t>
  </si>
  <si>
    <t>Lincoln blvd Marina del rey ca 90292</t>
  </si>
  <si>
    <t>WBA3C3C55EF983773</t>
  </si>
  <si>
    <t>ONEAL</t>
  </si>
  <si>
    <t>303 S CALLE EL SEGUNDO APT 137</t>
  </si>
  <si>
    <t>PALM SPRINGS</t>
  </si>
  <si>
    <t>303 CALLE EL SEGUNDO APT 137, PALM SPRINGS CA 92262</t>
  </si>
  <si>
    <t>WUILIAN TUPUL CAHUEC</t>
  </si>
  <si>
    <t>CAN23005786-00</t>
  </si>
  <si>
    <t>ON-23-000988</t>
  </si>
  <si>
    <t>306 Bartlett st San Francisco CA 94110</t>
  </si>
  <si>
    <t>4T1BE32K74U821231</t>
  </si>
  <si>
    <t>TUPUL CAHUEC</t>
  </si>
  <si>
    <t>300 WESTLAKE AVE</t>
  </si>
  <si>
    <t>300 westlake ave, DALY CITY CA 94014</t>
  </si>
  <si>
    <t>ROBINSON MONSALVE CERON</t>
  </si>
  <si>
    <t>CAN23007104-00</t>
  </si>
  <si>
    <t>ON-23-000989</t>
  </si>
  <si>
    <t>Arlington Ave &amp; W 39th St Los Angeles, CA</t>
  </si>
  <si>
    <t>JTDKN3D03E1767996</t>
  </si>
  <si>
    <t>MONSALVE CERON</t>
  </si>
  <si>
    <t>427 E 84TH ST APT 3</t>
  </si>
  <si>
    <t>427 e 84th st apt 3, LOS ANGELES CA 90003</t>
  </si>
  <si>
    <t>SERGIO HUERTA-MARTINEZ</t>
  </si>
  <si>
    <t>CAN23007896-00</t>
  </si>
  <si>
    <t>ON-23-000990</t>
  </si>
  <si>
    <t xml:space="preserve">Moreno Valley, CA </t>
  </si>
  <si>
    <t>5TFDY5F12HX641998</t>
  </si>
  <si>
    <t>HUERTA-MARTINEZ</t>
  </si>
  <si>
    <t>10314 LAKE SUMMIT DR</t>
  </si>
  <si>
    <t>10314 LAKE SUMMIT DR, MORENO VALLEY CA 92557</t>
  </si>
  <si>
    <t>ABEL VASQUEZ GONZALEZ</t>
  </si>
  <si>
    <t>CAN23007708-00</t>
  </si>
  <si>
    <t>ON-23-000992</t>
  </si>
  <si>
    <t>I10 West Covina CA</t>
  </si>
  <si>
    <t>5TFFY5F10MX292813</t>
  </si>
  <si>
    <t>VASQUEZ GONZALEZ</t>
  </si>
  <si>
    <t>7669 S SAN PEDRO ST APT 2</t>
  </si>
  <si>
    <t>7669 s san pedro st apt 2, LOS ANGELES CA 90003</t>
  </si>
  <si>
    <t>JOSE GALINDO JACINTOS</t>
  </si>
  <si>
    <t>CAN23005309-00</t>
  </si>
  <si>
    <t>ON-23-000993</t>
  </si>
  <si>
    <t xml:space="preserve">Gage st &amp; Figueroa st LA CA </t>
  </si>
  <si>
    <t>ACCORD EX</t>
  </si>
  <si>
    <t>1HGCE1893VA003694</t>
  </si>
  <si>
    <t>GALINDO JACINTOS</t>
  </si>
  <si>
    <t>2980 E YOSEMITE AVE APT 1425</t>
  </si>
  <si>
    <t>2980 E YOSEMITE AVE apt 1425, MERCED CA 95340</t>
  </si>
  <si>
    <t>MARIA ALDAPA ALVAREZ</t>
  </si>
  <si>
    <t>ANTONIO VERA</t>
  </si>
  <si>
    <t>CAN23002477-01</t>
  </si>
  <si>
    <t>ON-23-000995</t>
  </si>
  <si>
    <t xml:space="preserve">4377 Colfax Ave in Studio City CA </t>
  </si>
  <si>
    <t>JTDKDTB35H1592281</t>
  </si>
  <si>
    <t>ALDAPA ALVAREZ</t>
  </si>
  <si>
    <t>4377 COLFAX AVE APT 29</t>
  </si>
  <si>
    <t>4377 colfax ave apt 29, STUDIO CITY CA 91604</t>
  </si>
  <si>
    <t>SONIA ADAME SALGADO</t>
  </si>
  <si>
    <t>GERARDO JIMENEZ</t>
  </si>
  <si>
    <t>CAN23005747-00</t>
  </si>
  <si>
    <t>ON-23-000996</t>
  </si>
  <si>
    <t xml:space="preserve">Tracy California </t>
  </si>
  <si>
    <t>3C6JR6CT6HG734269</t>
  </si>
  <si>
    <t>ADAME SALGADO</t>
  </si>
  <si>
    <t>23225 MARIGOLD AVE</t>
  </si>
  <si>
    <t>23225 MARIGOLD AVE, TORRANCE CA 90502</t>
  </si>
  <si>
    <t>MARAT DUDAITY</t>
  </si>
  <si>
    <t>ALBERT GADZAOV</t>
  </si>
  <si>
    <t>CAN23003628-00</t>
  </si>
  <si>
    <t>ON-23-000997</t>
  </si>
  <si>
    <t>Fountain Ave &amp; N Detroit St Los Angeles, CA 90046</t>
  </si>
  <si>
    <t>3FA6P0LU5JR197243</t>
  </si>
  <si>
    <t>DUDAITY</t>
  </si>
  <si>
    <t>811 E ORANGE GROVE AVE</t>
  </si>
  <si>
    <t>BURBANK</t>
  </si>
  <si>
    <t>811 e orange grive ave , BURBANK CA 91501</t>
  </si>
  <si>
    <t>XAVIER GUNN</t>
  </si>
  <si>
    <t>MIYA GUNN</t>
  </si>
  <si>
    <t>CAN23006890-00</t>
  </si>
  <si>
    <t>ON-23-000998</t>
  </si>
  <si>
    <t xml:space="preserve">Stetson Hemet CA  </t>
  </si>
  <si>
    <t>1FATP8UH8M5156244</t>
  </si>
  <si>
    <t>GUNN</t>
  </si>
  <si>
    <t>40725 ROSALIE AVE</t>
  </si>
  <si>
    <t>40725 ROSALIE AVE, HEMET CA 92544</t>
  </si>
  <si>
    <t>ON-23-001002</t>
  </si>
  <si>
    <t xml:space="preserve">roscoe blvd 
north hills ca </t>
  </si>
  <si>
    <t>JACOB AGUILAR</t>
  </si>
  <si>
    <t>SUNI AGUILAR</t>
  </si>
  <si>
    <t>CAN23007243-00</t>
  </si>
  <si>
    <t>ON-23-001005</t>
  </si>
  <si>
    <t xml:space="preserve">Base Line st Highland CA </t>
  </si>
  <si>
    <t>JTND4MBE0N3154487</t>
  </si>
  <si>
    <t>28234 EUCALYPTUS AVE</t>
  </si>
  <si>
    <t>28234 EUCALYPTUS AVE, HIGHLAND CA 92346</t>
  </si>
  <si>
    <t>ANGEL MOLINA GERMAN</t>
  </si>
  <si>
    <t>CAN23001148-01</t>
  </si>
  <si>
    <t>ON-23-001006</t>
  </si>
  <si>
    <t xml:space="preserve">Broadway st &amp; 25 st San Diego CA </t>
  </si>
  <si>
    <t>3TMDZ5BN8PM155318</t>
  </si>
  <si>
    <t>MOLINA GERMAN</t>
  </si>
  <si>
    <t>673 PARK AVE APT 12</t>
  </si>
  <si>
    <t>EL CENTRO</t>
  </si>
  <si>
    <t>Adriane Wallace</t>
  </si>
  <si>
    <t>673 PARK AVE APT 12, EL CENTRO CA 92243</t>
  </si>
  <si>
    <t>JAIRO RIVAS</t>
  </si>
  <si>
    <t>BEATRIZ DE RIVAS</t>
  </si>
  <si>
    <t>CAN23007085-00</t>
  </si>
  <si>
    <t>ON-23-001007</t>
  </si>
  <si>
    <t xml:space="preserve">Beaudry Ave 
Los Angeles CA </t>
  </si>
  <si>
    <t>5TDJZRFH3KS919860</t>
  </si>
  <si>
    <t>RIVAS</t>
  </si>
  <si>
    <t>508 S PARK VIEW ST APT 102</t>
  </si>
  <si>
    <t>508 S PARKVIEW ST APT 102, LOS ANGELES CA 90057</t>
  </si>
  <si>
    <t>ERIC SANTOS JR</t>
  </si>
  <si>
    <t>CAN23001807-01</t>
  </si>
  <si>
    <t>ON-23-001008</t>
  </si>
  <si>
    <t>I680/ Delta fare Blvd. Pittsburgh CA</t>
  </si>
  <si>
    <t>JHMFA36257S008142</t>
  </si>
  <si>
    <t>SANTOS JR</t>
  </si>
  <si>
    <t>2601 MARINA BLVD APT 14</t>
  </si>
  <si>
    <t>2601 MARINA BLVD APT 14, SAN LEANDRO CA 94577</t>
  </si>
  <si>
    <t>KENNETH LIGHTFOOT</t>
  </si>
  <si>
    <t>CAN23002746-00</t>
  </si>
  <si>
    <t>ON-23-001009</t>
  </si>
  <si>
    <t xml:space="preserve">normandy and 80th st 
Los angeles CA </t>
  </si>
  <si>
    <t>4T1BE46K59U902977</t>
  </si>
  <si>
    <t>LIGHTFOOT</t>
  </si>
  <si>
    <t>12112 MCKINLEY AVE</t>
  </si>
  <si>
    <t>12112 MCKINLEY AVE, LOS ANGELES CA 90059</t>
  </si>
  <si>
    <t>VICTOR QUINTERO</t>
  </si>
  <si>
    <t>CAN23003898-00</t>
  </si>
  <si>
    <t>ON-23-001010</t>
  </si>
  <si>
    <t xml:space="preserve">10 Freeway &amp; Vineyard Ave Ontario CA </t>
  </si>
  <si>
    <t>3GKFK16Z33G264771</t>
  </si>
  <si>
    <t>QUINTERO</t>
  </si>
  <si>
    <t>15421 BEAR VALLEY RD</t>
  </si>
  <si>
    <t>15421 BEAR VALLEY RD, HESPERIA CA 92345</t>
  </si>
  <si>
    <t>MARIO IBANEZ</t>
  </si>
  <si>
    <t>CAN23005897-00</t>
  </si>
  <si>
    <t>ON-23-001011</t>
  </si>
  <si>
    <t>WBA3A5C56EF605382</t>
  </si>
  <si>
    <t>10025 S WILTON PL APT 4</t>
  </si>
  <si>
    <t>10025 S WILTON PL APT 4, LOS ANGELES CA 90047</t>
  </si>
  <si>
    <t>DYLAN RAMLI</t>
  </si>
  <si>
    <t>CAN23004178-00</t>
  </si>
  <si>
    <t>ON-23-001012</t>
  </si>
  <si>
    <t xml:space="preserve">405 Interstate on the exit of Wilshire Los Angeles CA </t>
  </si>
  <si>
    <t>4T1BE46K47U048691</t>
  </si>
  <si>
    <t>RAMLI</t>
  </si>
  <si>
    <t>18530 MAYALL ST UNIT C</t>
  </si>
  <si>
    <t>18530 MAYALL ST UNIT C, NORTHRIDGE CA 91324</t>
  </si>
  <si>
    <t>LALA HARUTYUNYAN</t>
  </si>
  <si>
    <t>ON-23-001013</t>
  </si>
  <si>
    <t>Victor Blvd &amp; Laurel Canyon North Hollywood CA</t>
  </si>
  <si>
    <t>5NPE24AF7FH199800</t>
  </si>
  <si>
    <t>ARUTIUNIAN</t>
  </si>
  <si>
    <t>6611 GENTRY AVE</t>
  </si>
  <si>
    <t>6611 gentry ave , NORTH HOLLYWOOD CA 91606</t>
  </si>
  <si>
    <t>FELIPE SILVA</t>
  </si>
  <si>
    <t>CAN23008214-00</t>
  </si>
  <si>
    <t>ON-23-001014</t>
  </si>
  <si>
    <t xml:space="preserve">605 freeway Pico Rivera ca </t>
  </si>
  <si>
    <t>1FA6P8TH2L5179192</t>
  </si>
  <si>
    <t>SILVA</t>
  </si>
  <si>
    <t>2540 PECK RD APT 26</t>
  </si>
  <si>
    <t>2540 PECK RD APT 26, MONROVIA CA 91016</t>
  </si>
  <si>
    <t>MARIA VASQUEZ</t>
  </si>
  <si>
    <t>Tracy Peterlin</t>
  </si>
  <si>
    <t>CAN23006938-00</t>
  </si>
  <si>
    <t>ON-23-001015</t>
  </si>
  <si>
    <t>Clinton Keith Rd Murrieta, CA</t>
  </si>
  <si>
    <t>Prius</t>
  </si>
  <si>
    <t>unkk</t>
  </si>
  <si>
    <t>DIONDRE JONES</t>
  </si>
  <si>
    <t>CAN23006843-00</t>
  </si>
  <si>
    <t>ON-23-001016</t>
  </si>
  <si>
    <t xml:space="preserve">Roy Rogers st &amp; Civic dr Victorville CA </t>
  </si>
  <si>
    <t>JF1VA1B60H9815693</t>
  </si>
  <si>
    <t>15774 TUSCOLA RD APT 2</t>
  </si>
  <si>
    <t>15774 TUSCOLA RD APT 2, APPLE VALLEY CA 92307</t>
  </si>
  <si>
    <t>TRACY PETERLIN</t>
  </si>
  <si>
    <t>CAN23006936-00</t>
  </si>
  <si>
    <t>ON-23-001017</t>
  </si>
  <si>
    <t>JTDKN3DU7D0349400</t>
  </si>
  <si>
    <t>PETERLIN</t>
  </si>
  <si>
    <t>31224 SCOTT RD</t>
  </si>
  <si>
    <t>WINCHESTER</t>
  </si>
  <si>
    <t>31224 SCOTT RD, WINCHESTER CA 92596</t>
  </si>
  <si>
    <t>KAYLIE GRAHAM</t>
  </si>
  <si>
    <t>CAN23005720-00</t>
  </si>
  <si>
    <t>ON-23-001019</t>
  </si>
  <si>
    <t>Elm Ave Auburn, CA 95603</t>
  </si>
  <si>
    <t>1FAHP3H27CL457824</t>
  </si>
  <si>
    <t>GRAHAM</t>
  </si>
  <si>
    <t>450 THRELKEL ST</t>
  </si>
  <si>
    <t>NEWCASTLE</t>
  </si>
  <si>
    <t>450 THRELKEL ST, NEWCASTLE CA 95658</t>
  </si>
  <si>
    <t>CAN23001278-01</t>
  </si>
  <si>
    <t>ON-23-001020</t>
  </si>
  <si>
    <t xml:space="preserve">Salinas CA </t>
  </si>
  <si>
    <t>VANESSA VELASQUEZ</t>
  </si>
  <si>
    <t>CAN23007879-00</t>
  </si>
  <si>
    <t>ON-23-001021</t>
  </si>
  <si>
    <t>Winchester Ave &amp; Willow Ave Murrieta ca 92563</t>
  </si>
  <si>
    <t>WBA8E1G52GNT37193</t>
  </si>
  <si>
    <t>VELASQUEZ</t>
  </si>
  <si>
    <t>25163 ELAN DR</t>
  </si>
  <si>
    <t>25163 ELAN DR, HEMET CA 92544</t>
  </si>
  <si>
    <t>BERENICE CONTRERAS LOMELI</t>
  </si>
  <si>
    <t>GERMAN MUNOZ AYALA</t>
  </si>
  <si>
    <t>CAN23002332-00</t>
  </si>
  <si>
    <t>ON-23-001022</t>
  </si>
  <si>
    <t xml:space="preserve">Woodside Rd &amp; Seaport Blvd Redwood city CA </t>
  </si>
  <si>
    <t>1ZVBP8CF0C5266531</t>
  </si>
  <si>
    <t>CONTRERAS LOMELI</t>
  </si>
  <si>
    <t>422 W LOCUST AVE</t>
  </si>
  <si>
    <t>422 W LOCUST AVE, FRESNO CA 93650</t>
  </si>
  <si>
    <t>ON-23-001023</t>
  </si>
  <si>
    <t>110 freeway Los Angeles ca</t>
  </si>
  <si>
    <t>ALEJANDRO DELREAL</t>
  </si>
  <si>
    <t>CAN23005467-00</t>
  </si>
  <si>
    <t>ON-23-001024</t>
  </si>
  <si>
    <t>17080 Muskrat Ave Adelanto, CA 92301,</t>
  </si>
  <si>
    <t>1HGCG31772A020217</t>
  </si>
  <si>
    <t>DELREAL</t>
  </si>
  <si>
    <t>18131 POINCIANA RD</t>
  </si>
  <si>
    <t>18131 poinciana rd , ADELANTO CA 92301</t>
  </si>
  <si>
    <t>KEITH BARTHOLOMEW</t>
  </si>
  <si>
    <t xml:space="preserve">Shani  Wonakui </t>
  </si>
  <si>
    <t>CAN23003991-00</t>
  </si>
  <si>
    <t>ON-23-001025</t>
  </si>
  <si>
    <t xml:space="preserve">long beach blvd long beach ca </t>
  </si>
  <si>
    <t>1G1ZG57B69F150334</t>
  </si>
  <si>
    <t>BARTHOLOMEW</t>
  </si>
  <si>
    <t>2221 EARL AVE APT G</t>
  </si>
  <si>
    <t>2221 EARL AVE APT G, LONG BEACH CA 90806</t>
  </si>
  <si>
    <t>ANA P RAMIREZ VILCHIS</t>
  </si>
  <si>
    <t>ANA ALTAMIRANO</t>
  </si>
  <si>
    <t>CAN23001539-01</t>
  </si>
  <si>
    <t>ON-23-001026</t>
  </si>
  <si>
    <t>Golden west st &amp; Heil st  Huntington beach CA</t>
  </si>
  <si>
    <t>2T3A1RFVXNW251605</t>
  </si>
  <si>
    <t>RAMIREZ VILCHIS</t>
  </si>
  <si>
    <t>500 E 51ST ST APT 6</t>
  </si>
  <si>
    <t>500 east 51 st apt 6, LONG BEACH CA 90805</t>
  </si>
  <si>
    <t>JUAN ESPINAL</t>
  </si>
  <si>
    <t>AMANDA JONES</t>
  </si>
  <si>
    <t>CAN23001125-01</t>
  </si>
  <si>
    <t>ON-23-001027</t>
  </si>
  <si>
    <t>20059 Rinaldi porter ranch CA 91326</t>
  </si>
  <si>
    <t>R350</t>
  </si>
  <si>
    <t>4JGCB6FEXBA122516</t>
  </si>
  <si>
    <t>ESPINAL</t>
  </si>
  <si>
    <t>19710 SEPTO ST</t>
  </si>
  <si>
    <t>CHATSWORTH</t>
  </si>
  <si>
    <t>19710 SEPTO ST, Chatsworth  CA 91311</t>
  </si>
  <si>
    <t>HORTENSIA DUARTE RIVERA</t>
  </si>
  <si>
    <t>SERGIO SALGUERO CARTAGENA</t>
  </si>
  <si>
    <t>CAN23008291-00</t>
  </si>
  <si>
    <t>ON-23-001028</t>
  </si>
  <si>
    <t xml:space="preserve">Washington St &amp; Vermont st Los Angeles CA </t>
  </si>
  <si>
    <t>1N6ED29XX3C451684</t>
  </si>
  <si>
    <t>DUARTE RIVERA</t>
  </si>
  <si>
    <t>4017 W 28TH ST APT 19</t>
  </si>
  <si>
    <t>4019 w 28th apt 19, LOS ANGELES CA 90018</t>
  </si>
  <si>
    <t>BLANCA LEONOR CARBAJAL</t>
  </si>
  <si>
    <t>ADRIAN PINEDA</t>
  </si>
  <si>
    <t>CAN23002403-01</t>
  </si>
  <si>
    <t>ON-23-001029</t>
  </si>
  <si>
    <t xml:space="preserve">6th st &amp; Wilton st Los Angeles CA </t>
  </si>
  <si>
    <t>2HKRS5H56PH713237</t>
  </si>
  <si>
    <t>CARBAJAL</t>
  </si>
  <si>
    <t>1061 W 81ST ST</t>
  </si>
  <si>
    <t>1061  w 81st , LOS ANGELES CA 90044</t>
  </si>
  <si>
    <t>LUIZ ALONZO</t>
  </si>
  <si>
    <t>CAN23007128-00</t>
  </si>
  <si>
    <t>ON-23-001030</t>
  </si>
  <si>
    <t xml:space="preserve">e vista way 
vista ca </t>
  </si>
  <si>
    <t>JTND4MBE8P3198899</t>
  </si>
  <si>
    <t>ALONZO</t>
  </si>
  <si>
    <t>8012 VIA URNER WAY</t>
  </si>
  <si>
    <t>BONSALL</t>
  </si>
  <si>
    <t>8012 VIA URNER WAY, BONSALL CA 92003</t>
  </si>
  <si>
    <t>YECENIA NAVA</t>
  </si>
  <si>
    <t>JEREMY VARGAS</t>
  </si>
  <si>
    <t>CAN23007499-00</t>
  </si>
  <si>
    <t>ON-23-001031</t>
  </si>
  <si>
    <t xml:space="preserve">J Drive, Homeland CA </t>
  </si>
  <si>
    <t>3N1AB8BV0MY313151</t>
  </si>
  <si>
    <t>8786 MANN LN</t>
  </si>
  <si>
    <t>8786 MANN LN, HEMET CA 92545</t>
  </si>
  <si>
    <t>ANTONIO VELARDE</t>
  </si>
  <si>
    <t>CAN23002236-01</t>
  </si>
  <si>
    <t>ON-23-001032</t>
  </si>
  <si>
    <t>Yuma, AZ</t>
  </si>
  <si>
    <t>KNAGT4LE6H5014436</t>
  </si>
  <si>
    <t>VELARDE</t>
  </si>
  <si>
    <t>15983 IRIS DR</t>
  </si>
  <si>
    <t>15983 IRIS DR, FONTANA CA 92335</t>
  </si>
  <si>
    <t>JOEL MORENO</t>
  </si>
  <si>
    <t>CAN23007406-00</t>
  </si>
  <si>
    <t>ON-23-001034</t>
  </si>
  <si>
    <t>Mission Blvd, Riverside CA</t>
  </si>
  <si>
    <t>CAN23005012-00</t>
  </si>
  <si>
    <t>ON-23-001035</t>
  </si>
  <si>
    <t xml:space="preserve">Gary st 
Studio City CA </t>
  </si>
  <si>
    <t>JTEGH20VX30119978</t>
  </si>
  <si>
    <t>37826 KITTYHAWK LN</t>
  </si>
  <si>
    <t>37826 KITTYHAWK LN, PALMDALE CA 93550</t>
  </si>
  <si>
    <t>JORGE GALLEGOS MIRANDA</t>
  </si>
  <si>
    <t>CAN23004602-00</t>
  </si>
  <si>
    <t>ON-23-001036</t>
  </si>
  <si>
    <t>Anai Blvd &amp; Rosco Blvd, Panorama City CA</t>
  </si>
  <si>
    <t>KNDJN2A20E7056004</t>
  </si>
  <si>
    <t>GALLEGOS MIRANDA</t>
  </si>
  <si>
    <t>6615 SEPULVEDA BLVD APT 303</t>
  </si>
  <si>
    <t>7247 NORWICH AVE, VAN NUYS CA 91406</t>
  </si>
  <si>
    <t>EDDIE DUNN</t>
  </si>
  <si>
    <t>CAN23006016-00</t>
  </si>
  <si>
    <t>ON-23-001037</t>
  </si>
  <si>
    <t xml:space="preserve">Oakland CA </t>
  </si>
  <si>
    <t>5NPE34AF0FH036693</t>
  </si>
  <si>
    <t>DUNN</t>
  </si>
  <si>
    <t>15808 HESPERIAN BLVD UNIT 732</t>
  </si>
  <si>
    <t>15808 HESPERIAN BLVD UNIT 732, SAN LORENZO CA 94580</t>
  </si>
  <si>
    <t>ROSIE DUMAS</t>
  </si>
  <si>
    <t>CAN23004289-00</t>
  </si>
  <si>
    <t>ON-23-001038</t>
  </si>
  <si>
    <t>13TH st West &amp; West Avenue K Lancaster CA</t>
  </si>
  <si>
    <t>JN8AT2MT6JW462870</t>
  </si>
  <si>
    <t>DUMAS</t>
  </si>
  <si>
    <t>44063 BEECH AVE APT 7</t>
  </si>
  <si>
    <t>44063 BEECH AVE APT 7, LANCASTER CA 93534</t>
  </si>
  <si>
    <t>FERNANDO MUNOZ HURTADO</t>
  </si>
  <si>
    <t>CAN23006845-00</t>
  </si>
  <si>
    <t>ON-23-001039</t>
  </si>
  <si>
    <t xml:space="preserve">Los Tios BBQ parking lot, Montabello CA </t>
  </si>
  <si>
    <t>5NPE24AF5GH262779</t>
  </si>
  <si>
    <t>MUNOZ HURTADO</t>
  </si>
  <si>
    <t>8555 CITRUS AVE APT # 141</t>
  </si>
  <si>
    <t>8555 citrus ave apt # 141 , FONTANA CA 92335</t>
  </si>
  <si>
    <t>ANDREW GARCIA</t>
  </si>
  <si>
    <t>CAN23007368-00</t>
  </si>
  <si>
    <t>ON-23-001040</t>
  </si>
  <si>
    <t>Stetson st &amp; Palm st Hemet Ca</t>
  </si>
  <si>
    <t>2HGFE2F57RH504730</t>
  </si>
  <si>
    <t>4698 THORNBUSH DR</t>
  </si>
  <si>
    <t>4698 THORNBUSH DR, HEMET CA 92545</t>
  </si>
  <si>
    <t>ROSALIA TURNERHINDS</t>
  </si>
  <si>
    <t>CAN23001216-00</t>
  </si>
  <si>
    <t>ON-23-001041</t>
  </si>
  <si>
    <t xml:space="preserve">Can Buren Blvd Riverside CA </t>
  </si>
  <si>
    <t>2C3CDXHG0HH546188</t>
  </si>
  <si>
    <t>TURNERHINDS</t>
  </si>
  <si>
    <t>17147 BIRCH HILL RD</t>
  </si>
  <si>
    <t>17147 BIRCH HILL RD, RIVERSIDE CA 92504</t>
  </si>
  <si>
    <t>ALVARO ALVES DOS SANTOS</t>
  </si>
  <si>
    <t>Maria Victoria Diaz Ortiz</t>
  </si>
  <si>
    <t>CAN23007303-00</t>
  </si>
  <si>
    <t>ON-23-001042</t>
  </si>
  <si>
    <t>Barents &amp; Hillary Ln
Laguna Hills, CA 92653</t>
  </si>
  <si>
    <t>JTDKN3DUXD5601157</t>
  </si>
  <si>
    <t>ALVES DOS SANTOS</t>
  </si>
  <si>
    <t>26562 VIA MONDELO</t>
  </si>
  <si>
    <t>26562 VIA MONDELO, MISSION VIEJO CA 92692</t>
  </si>
  <si>
    <t>CAN23001254-01</t>
  </si>
  <si>
    <t>ON-23-001043</t>
  </si>
  <si>
    <t>N Bound 101 Freeway
Feno CA</t>
  </si>
  <si>
    <t>STEPHON TAYLOR</t>
  </si>
  <si>
    <t>CAN23001933-01</t>
  </si>
  <si>
    <t>ON-23-001044</t>
  </si>
  <si>
    <t>1907 Bear Valley Rd.
Apple Valley CA 92308</t>
  </si>
  <si>
    <t>1N4BL4CV9LC136375</t>
  </si>
  <si>
    <t>TAYLOR</t>
  </si>
  <si>
    <t>15822 APACHE PLUME LN</t>
  </si>
  <si>
    <t>15635 INDIAN HEAD CT, VICTORVILLE CA 92394</t>
  </si>
  <si>
    <t>ANTHONY RUEDAS</t>
  </si>
  <si>
    <t>CAN22000055-02</t>
  </si>
  <si>
    <t>ON-23-001045</t>
  </si>
  <si>
    <t>923 E second St Pamona CA
Vehicle was parked at street.</t>
  </si>
  <si>
    <t>2C3CDZBT3KH661263</t>
  </si>
  <si>
    <t>RUEDAS</t>
  </si>
  <si>
    <t>111 E GRAND AVE B</t>
  </si>
  <si>
    <t>111 E GRAND AVE B, POMONA CA 91766</t>
  </si>
  <si>
    <t>KENNETT MALABANAN</t>
  </si>
  <si>
    <t>CAN23003440-00</t>
  </si>
  <si>
    <t>ON-23-001046</t>
  </si>
  <si>
    <t>1734 Gaugh st San Francisco CA</t>
  </si>
  <si>
    <t>1FM5K7D87FGC40053</t>
  </si>
  <si>
    <t>MALABANAN</t>
  </si>
  <si>
    <t>8538 MERRIBROOK DR</t>
  </si>
  <si>
    <t>8538 MERRIBROOK DR, SACRAMENTO CA 95826</t>
  </si>
  <si>
    <t>JAHNAYAH JOHNSON</t>
  </si>
  <si>
    <t>CAN23002543-01</t>
  </si>
  <si>
    <t>ON-23-001047</t>
  </si>
  <si>
    <t>KICKS</t>
  </si>
  <si>
    <t>3N1CP5CU5KL477620</t>
  </si>
  <si>
    <t>12665 COBALT RD</t>
  </si>
  <si>
    <t>12665 COBALT RD, VICTORVILLE CA 92392</t>
  </si>
  <si>
    <t>ALEXSANDR GARASTEI</t>
  </si>
  <si>
    <t>CAN23008797-00</t>
  </si>
  <si>
    <t>ON-23-001048</t>
  </si>
  <si>
    <t>134 Freeway from Glendale to Burbank CA</t>
  </si>
  <si>
    <t>KNAGM4AD7F5089652</t>
  </si>
  <si>
    <t>GARASTEI</t>
  </si>
  <si>
    <t>1151 SONORA AVE</t>
  </si>
  <si>
    <t>1151 SONORA AVE, GLENDALE CA 91201</t>
  </si>
  <si>
    <t>EVELYN GARABEDIAN</t>
  </si>
  <si>
    <t>CAN23008612-00</t>
  </si>
  <si>
    <t>ON-23-001049</t>
  </si>
  <si>
    <t xml:space="preserve">Freeway 60th E, exiting off central.
Chino CA.
</t>
  </si>
  <si>
    <t>3KPF24AD2KE105078</t>
  </si>
  <si>
    <t>GARABEDIAN</t>
  </si>
  <si>
    <t>902 LEWISTON ST</t>
  </si>
  <si>
    <t>902 LEWISTON ST, DUARTE CA 91010</t>
  </si>
  <si>
    <t>ON-23-001050</t>
  </si>
  <si>
    <t>65th St &amp; McMahon Dr Sacramento, CA</t>
  </si>
  <si>
    <t>EBONY WILLIAMS</t>
  </si>
  <si>
    <t>CAN23004449-00</t>
  </si>
  <si>
    <t>ON-23-001051</t>
  </si>
  <si>
    <t>90266 Manhattan beach CA</t>
  </si>
  <si>
    <t>WBA3B1C56EK131771</t>
  </si>
  <si>
    <t>2022 LIME AVE</t>
  </si>
  <si>
    <t>2022 LIME AVE, LONG BEACH CA 90806</t>
  </si>
  <si>
    <t>DEVANCE NELSON</t>
  </si>
  <si>
    <t>CAN23002910-00</t>
  </si>
  <si>
    <t>ON-23-001052</t>
  </si>
  <si>
    <t xml:space="preserve">Torrance CA </t>
  </si>
  <si>
    <t>1G1ZE5ST8HF290888</t>
  </si>
  <si>
    <t>NELSON</t>
  </si>
  <si>
    <t>1721 W 144TH ST APT C</t>
  </si>
  <si>
    <t>1721 w 144th st apt c, GARDENA CA 90247</t>
  </si>
  <si>
    <t>CHANNEL CATON</t>
  </si>
  <si>
    <t>CAN23007644-00</t>
  </si>
  <si>
    <t>ON-23-001053</t>
  </si>
  <si>
    <t xml:space="preserve">53th ST &amp; Western Ave Los Angeles CA </t>
  </si>
  <si>
    <t>5NMS23AD8LH152764</t>
  </si>
  <si>
    <t>CATON</t>
  </si>
  <si>
    <t>3747 S VAN NESS AVE</t>
  </si>
  <si>
    <t>3747 S Van Ness Ave , LOS ANGELES CA 90018</t>
  </si>
  <si>
    <t>EDUARDO MANUEL QUINTERO GOMEZ</t>
  </si>
  <si>
    <t>CAN23001335-01</t>
  </si>
  <si>
    <t>ON-23-001055</t>
  </si>
  <si>
    <t xml:space="preserve">Olivo St 
Mercer CA </t>
  </si>
  <si>
    <t>1FTMF1CP7FKD12151</t>
  </si>
  <si>
    <t>QUINTERO GOMEZ</t>
  </si>
  <si>
    <t>7221 N PACIFIC AVE</t>
  </si>
  <si>
    <t>7221 N PACIFIC AVE, LIVINGSTON CA 95334</t>
  </si>
  <si>
    <t>CHRISTOPHER MICHAEL JR BRENNAN</t>
  </si>
  <si>
    <t>CAN23001878-01</t>
  </si>
  <si>
    <t>ON-23-001056</t>
  </si>
  <si>
    <t xml:space="preserve">Mary st Riverside CA </t>
  </si>
  <si>
    <t>1HGCP2F76BA157975</t>
  </si>
  <si>
    <t>BRENNAN</t>
  </si>
  <si>
    <t>6842 RYCROFT DR</t>
  </si>
  <si>
    <t>6842 RYCROFT DR, RIVERSIDE CA 92506</t>
  </si>
  <si>
    <t>ESPERANZA ROBLES</t>
  </si>
  <si>
    <t>CAN23008406-00</t>
  </si>
  <si>
    <t>ON-23-001057</t>
  </si>
  <si>
    <t>Rd 80 &amp; AV 28th going to Beneva.
Vinalia CA.</t>
  </si>
  <si>
    <t>4T1G11AK0MU426282</t>
  </si>
  <si>
    <t>1778 GOLDEN WAY</t>
  </si>
  <si>
    <t>1778 GOLDEN WAY, DINUBA CA 93618</t>
  </si>
  <si>
    <t>FRANCISCO GONZALEZ</t>
  </si>
  <si>
    <t>CAN22000399-01</t>
  </si>
  <si>
    <t>ON-23-001058</t>
  </si>
  <si>
    <t>405 Freeway, Los Angeles CA.</t>
  </si>
  <si>
    <t>DURANGO</t>
  </si>
  <si>
    <t>1C4RDHAG9FC695012</t>
  </si>
  <si>
    <t>1324 W 83RD PL</t>
  </si>
  <si>
    <t>1324 W 83RD PL, LOS ANGELES CA 90044</t>
  </si>
  <si>
    <t>MONICA SUTTON</t>
  </si>
  <si>
    <t>CAN23005008-00</t>
  </si>
  <si>
    <t>ON-23-001059</t>
  </si>
  <si>
    <t>Osage Ave Englewood CA</t>
  </si>
  <si>
    <t>1C4RJEAG7GC339649</t>
  </si>
  <si>
    <t>SUTTON</t>
  </si>
  <si>
    <t>536 S FLOWER ST APT 3</t>
  </si>
  <si>
    <t>536 S FLOWER ST APT 3, INGLEWOOD CA 90301</t>
  </si>
  <si>
    <t>TOMAS SANCHEZ RUIZ</t>
  </si>
  <si>
    <t>CAN23008122-00</t>
  </si>
  <si>
    <t>ON-23-001060</t>
  </si>
  <si>
    <t xml:space="preserve">301 E San Joaquin st Avenal CA </t>
  </si>
  <si>
    <t>1FMCU93G39KA07620</t>
  </si>
  <si>
    <t>SANCHEZ RUIZ</t>
  </si>
  <si>
    <t>1112 E WHITNEY ST</t>
  </si>
  <si>
    <t>AVENAL</t>
  </si>
  <si>
    <t>1112 E WHITNEY ST, AVENAL CA 93204</t>
  </si>
  <si>
    <t>ROCIO RODRIGUEZ PRIETO</t>
  </si>
  <si>
    <t>CAN23007990-00</t>
  </si>
  <si>
    <t>ON-23-001061</t>
  </si>
  <si>
    <t xml:space="preserve">San Marcos Blvd &amp; Discovery St. in San Marcos, CA- reported by the CC @ Progressive Ins.  </t>
  </si>
  <si>
    <t>JTDS4MCE1R3521171</t>
  </si>
  <si>
    <t>RODRIGUEZ PRIETO</t>
  </si>
  <si>
    <t>475 BEAUMONT GLN APT 229</t>
  </si>
  <si>
    <t>475 BEAUMONT GLN APT 229, ESCONDIDO CA 92026</t>
  </si>
  <si>
    <t>JOSE GARCIA</t>
  </si>
  <si>
    <t>CAN23007139-00</t>
  </si>
  <si>
    <t>ON-23-001062</t>
  </si>
  <si>
    <t>9001 Venice Blvd Los Angeles Ca</t>
  </si>
  <si>
    <t>3N1CE2CP7HL379521</t>
  </si>
  <si>
    <t>7015 SHADYGROVE ST</t>
  </si>
  <si>
    <t>TUJUNGA</t>
  </si>
  <si>
    <t>7015 SHADYGROVE ST, TUJUNGA CA 91042</t>
  </si>
  <si>
    <t>ROHIT SRIDHAR</t>
  </si>
  <si>
    <t>CAN22000375-02</t>
  </si>
  <si>
    <t>ON-23-001063</t>
  </si>
  <si>
    <t>I 580 Livermore ca</t>
  </si>
  <si>
    <t>1N4BL4DW5PN308886</t>
  </si>
  <si>
    <t>SRIDHAR</t>
  </si>
  <si>
    <t>3600 W GRANT LINE RD APT 237</t>
  </si>
  <si>
    <t>3600 W GRANT LINE RD APT 237, TRACY CA 95304</t>
  </si>
  <si>
    <t>JENNY COVINGTON</t>
  </si>
  <si>
    <t>Tyler  Covington</t>
  </si>
  <si>
    <t>CAN23007918-00</t>
  </si>
  <si>
    <t>ON-23-001064</t>
  </si>
  <si>
    <t>Main st Barstow CA 92311</t>
  </si>
  <si>
    <t>5YFBURHE5HT560882</t>
  </si>
  <si>
    <t>COVINGTON</t>
  </si>
  <si>
    <t>2780 COUNTRY CLUB DR</t>
  </si>
  <si>
    <t>2780 COUNTRY CLUB DR, BARSTOW CA 92311</t>
  </si>
  <si>
    <t>LEONARDO VALENTE</t>
  </si>
  <si>
    <t>CAN23001273-01</t>
  </si>
  <si>
    <t>ON-23-001065</t>
  </si>
  <si>
    <t>Smart Stop Self Storage - storage yard
7611 Howard Ave, Huntington Beach CA.</t>
  </si>
  <si>
    <t>ATLAS</t>
  </si>
  <si>
    <t>1V2DR2CA8KC593193</t>
  </si>
  <si>
    <t>VALENTE</t>
  </si>
  <si>
    <t>7611 TALBERT AVE</t>
  </si>
  <si>
    <t>7611 talbert ave, HUNTINGTON BEACH CA 92648</t>
  </si>
  <si>
    <t>MARKANTHONY HALL</t>
  </si>
  <si>
    <t>CAN23007473-00</t>
  </si>
  <si>
    <t>ON-23-001066</t>
  </si>
  <si>
    <t>800 E WASHINGTON ST APT 833 COLTON, CA 92324</t>
  </si>
  <si>
    <t>WAUBFAFL2CA112437</t>
  </si>
  <si>
    <t>800 E WASHINGTON ST APT 833</t>
  </si>
  <si>
    <t>800 e washington st apt 833, COLTON CA 92324</t>
  </si>
  <si>
    <t>ANDREA WILLINGHAM</t>
  </si>
  <si>
    <t>CAN23003594-00</t>
  </si>
  <si>
    <t>ON-23-001067</t>
  </si>
  <si>
    <t>1099 Artasia Blvd, Gardena CA 90248
Jack In The Box Parkinglot.</t>
  </si>
  <si>
    <t>WDCTG4GB8FJ088803</t>
  </si>
  <si>
    <t>WILLINGHAM</t>
  </si>
  <si>
    <t>5317 S NORMANDIE AVE</t>
  </si>
  <si>
    <t>5317 S NORMANDIE AVE, LOS ANGELES CA 90037</t>
  </si>
  <si>
    <t>AARON EMILIANO</t>
  </si>
  <si>
    <t>CAN23001696-01</t>
  </si>
  <si>
    <t>ON-23-001068</t>
  </si>
  <si>
    <t xml:space="preserve">Martinez, CA </t>
  </si>
  <si>
    <t>3VWRZ71KX9M088049</t>
  </si>
  <si>
    <t>EMILIANO</t>
  </si>
  <si>
    <t>1867 ROBIN LN APT 7</t>
  </si>
  <si>
    <t>1867 roboin ln apt 7, CONCORD CA 94520</t>
  </si>
  <si>
    <t>KRISTIAN HOSBURG</t>
  </si>
  <si>
    <t>KIMBERLY HOSBURG</t>
  </si>
  <si>
    <t>CAN23002953-00</t>
  </si>
  <si>
    <t>ON-23-001069</t>
  </si>
  <si>
    <t>Buckman springs road Campo California 91906</t>
  </si>
  <si>
    <t>KM8K33A50KU268677</t>
  </si>
  <si>
    <t>HOSBURG</t>
  </si>
  <si>
    <t>1253 BUCKWHEAT TRL</t>
  </si>
  <si>
    <t>CAMPO</t>
  </si>
  <si>
    <t>1253 BUCKWHEAT TRL, CAMPO CA 91906</t>
  </si>
  <si>
    <t>SINDY SALGUERO ENAMORADO</t>
  </si>
  <si>
    <t>CAN23006688-00</t>
  </si>
  <si>
    <t>ON-23-001073</t>
  </si>
  <si>
    <t>Sherman way Canoga Park CA</t>
  </si>
  <si>
    <t>1GCPSCEK2P1196077</t>
  </si>
  <si>
    <t>SALGUERO ENAMORADO</t>
  </si>
  <si>
    <t>7307 VARIEL AVE APT 4</t>
  </si>
  <si>
    <t>7307 VARIEL AVE APT 4, CANOGA PARK CA 91303</t>
  </si>
  <si>
    <t>HAILEY MEJIA</t>
  </si>
  <si>
    <t>CAN23002054-01</t>
  </si>
  <si>
    <t>ON-23-001075</t>
  </si>
  <si>
    <t>Brookes, Riverside CA</t>
  </si>
  <si>
    <t>SHHFK7H48LU414538</t>
  </si>
  <si>
    <t>MEJIA</t>
  </si>
  <si>
    <t>575 S MAPLE AVE</t>
  </si>
  <si>
    <t>3717 1/2 CORONA AVE, NORCO CA 92860</t>
  </si>
  <si>
    <t>LUIS VEGA</t>
  </si>
  <si>
    <t>CAN23001336-01</t>
  </si>
  <si>
    <t>ON-23-001076</t>
  </si>
  <si>
    <t xml:space="preserve">Clinton Keith Road Murrieta CA </t>
  </si>
  <si>
    <t>3GCPYCEL0MG255678</t>
  </si>
  <si>
    <t>33107 MARVELLA LN</t>
  </si>
  <si>
    <t>33107 MARVELLA LN, LAKE ELSINORE CA 92530</t>
  </si>
  <si>
    <t>ON-23-001078</t>
  </si>
  <si>
    <t xml:space="preserve">Canyon crest and Villa Vista st Riverside CA </t>
  </si>
  <si>
    <t>VIVIAN BUKFIN</t>
  </si>
  <si>
    <t>BRANDON JACKSON</t>
  </si>
  <si>
    <t>CAN23001922-01</t>
  </si>
  <si>
    <t>ON-23-001079</t>
  </si>
  <si>
    <t xml:space="preserve">Riverside CA </t>
  </si>
  <si>
    <t>CLS500</t>
  </si>
  <si>
    <t>WDDDJ75X76A060556</t>
  </si>
  <si>
    <t>BUKFIN</t>
  </si>
  <si>
    <t>24575 QUALTON CT</t>
  </si>
  <si>
    <t>24575 QUALTON CT, MORENO VALLEY CA 92553</t>
  </si>
  <si>
    <t>TYLER COVINGTON</t>
  </si>
  <si>
    <t>CAN23007839-00</t>
  </si>
  <si>
    <t>ON-23-001080</t>
  </si>
  <si>
    <t>Main St Barsto CA 93311</t>
  </si>
  <si>
    <t>JAMES ALVARADO</t>
  </si>
  <si>
    <t>CAN23006428-00</t>
  </si>
  <si>
    <t>ON-23-001081</t>
  </si>
  <si>
    <t xml:space="preserve">1844 e Washington Blvd.
los angeles ca </t>
  </si>
  <si>
    <t>2G1FB1E32F9305634</t>
  </si>
  <si>
    <t>1235 N VIRGIL AVE APT 6</t>
  </si>
  <si>
    <t>1235 virgil ave apt 6, LOS ANGELES CA 90029</t>
  </si>
  <si>
    <t>CAN23002746-01</t>
  </si>
  <si>
    <t>ON-23-001082</t>
  </si>
  <si>
    <t>Carson, CA.</t>
  </si>
  <si>
    <t>JONATHAN VAZQUEZ CEJA</t>
  </si>
  <si>
    <t>CAN23005397-00</t>
  </si>
  <si>
    <t>ON-23-001084</t>
  </si>
  <si>
    <t>EAGLEROCK BLVD AND (CLOSES MAIN ST AND YORK). 
Los angeles</t>
  </si>
  <si>
    <t>2HGFG12886H571143</t>
  </si>
  <si>
    <t>VAZQUEZ CEJA</t>
  </si>
  <si>
    <t>715 N AVENUE 50</t>
  </si>
  <si>
    <t>715 n avenue 50, LOS ANGELES CA 90042</t>
  </si>
  <si>
    <t>LARRY BELL</t>
  </si>
  <si>
    <t>ANISSA NELLUM</t>
  </si>
  <si>
    <t>CAN23006436-00</t>
  </si>
  <si>
    <t>ON-23-001085</t>
  </si>
  <si>
    <t xml:space="preserve">Mariposa Rd Victorville, CA, USA
</t>
  </si>
  <si>
    <t>QX50</t>
  </si>
  <si>
    <t>JN1BJ0RP0HM381023</t>
  </si>
  <si>
    <t>15160 XIRCON DR</t>
  </si>
  <si>
    <t>15160 XIRCON DR, VICTORVILLE CA 92394</t>
  </si>
  <si>
    <t>LAMAR RUTLEDGE</t>
  </si>
  <si>
    <t>TONYA RUTLEDGE</t>
  </si>
  <si>
    <t>CAN23006608-00</t>
  </si>
  <si>
    <t>ON-23-001086</t>
  </si>
  <si>
    <t xml:space="preserve">Pala CA </t>
  </si>
  <si>
    <t>1GNSCNKD2MR196576</t>
  </si>
  <si>
    <t>RUTLEDGE</t>
  </si>
  <si>
    <t>35008 PALA TEMECULA RD</t>
  </si>
  <si>
    <t>PALA</t>
  </si>
  <si>
    <t>35008 pala temecula rd, PALA CA 92059</t>
  </si>
  <si>
    <t>SHAWN HILL</t>
  </si>
  <si>
    <t>CAN23007533-00</t>
  </si>
  <si>
    <t>ON-23-001087</t>
  </si>
  <si>
    <t>16701 Main St Hesperia, CA 92345</t>
  </si>
  <si>
    <t>3KPF34AD2KE023607</t>
  </si>
  <si>
    <t>12815 PACOIMA RD</t>
  </si>
  <si>
    <t>12815 PACOIMA RD, VICTORVILLE CA 92392</t>
  </si>
  <si>
    <t>BARBARA RAMOS</t>
  </si>
  <si>
    <t>CAN23006194-00</t>
  </si>
  <si>
    <t>ON-23-001088</t>
  </si>
  <si>
    <t>Amazon Warehouse 1568 N Benden Av, Realto, CA.</t>
  </si>
  <si>
    <t>3KPF24ADXLE228144</t>
  </si>
  <si>
    <t>8380 HERMOSA AVE APT G</t>
  </si>
  <si>
    <t>1518 WATERS AVE, POMONA CA 91766</t>
  </si>
  <si>
    <t>JOSE LOPEZ</t>
  </si>
  <si>
    <t>CAN22000064-02</t>
  </si>
  <si>
    <t>ON-23-001089</t>
  </si>
  <si>
    <t xml:space="preserve">Merchant ave
pomona ca </t>
  </si>
  <si>
    <t>DAKOTA</t>
  </si>
  <si>
    <t>1D7RW3GK0BS651009</t>
  </si>
  <si>
    <t>11364 HALIFAX LN</t>
  </si>
  <si>
    <t>Amanda Prescott</t>
  </si>
  <si>
    <t>11364 halifax ln, POMONA CA 91766</t>
  </si>
  <si>
    <t>MAYLIN BERNAL MORALES</t>
  </si>
  <si>
    <t>CAN23005956-00</t>
  </si>
  <si>
    <t>ON-23-001090</t>
  </si>
  <si>
    <t xml:space="preserve">5906 Atlantic Blvd Maywood CA </t>
  </si>
  <si>
    <t>3N1AB8DV3MY230715</t>
  </si>
  <si>
    <t>BERNAL MORALES</t>
  </si>
  <si>
    <t>3731 MAPLE AVE</t>
  </si>
  <si>
    <t>3731 MAPLE AVE, LOS ANGELES CA 90011</t>
  </si>
  <si>
    <t>AMBER HINTON</t>
  </si>
  <si>
    <t>Alonte  Lofton</t>
  </si>
  <si>
    <t>CAN23006097-00</t>
  </si>
  <si>
    <t>ON-23-001091</t>
  </si>
  <si>
    <t>Pacific Coast Highway st &amp; Mccoy st Harbor city CA</t>
  </si>
  <si>
    <t>2HGFE2F25PH568879</t>
  </si>
  <si>
    <t>HINTON</t>
  </si>
  <si>
    <t>3318 DREW ST APT 7</t>
  </si>
  <si>
    <t>3318 drew st apt 7, LOS ANGELES CA 90065</t>
  </si>
  <si>
    <t>KEANDRA PARKER</t>
  </si>
  <si>
    <t>CAN23001474-01</t>
  </si>
  <si>
    <t>ON-23-001093</t>
  </si>
  <si>
    <t>7th St &amp; Rava Dr, Victorville CA</t>
  </si>
  <si>
    <t>2C3CDZFJ4GH240331</t>
  </si>
  <si>
    <t>PARKER</t>
  </si>
  <si>
    <t>14050 KICKING HORSE CIR</t>
  </si>
  <si>
    <t>14050 KICKING HORSE CIR, VICTORVILLE CA 92394</t>
  </si>
  <si>
    <t>MARIBELL MARTINEZFRANCO</t>
  </si>
  <si>
    <t>XYTHLALY TENORIO</t>
  </si>
  <si>
    <t>CAN23004263-00</t>
  </si>
  <si>
    <t>ON-23-001094</t>
  </si>
  <si>
    <t xml:space="preserve">Bakersfield CA </t>
  </si>
  <si>
    <t>1HGCR2F36HA233498</t>
  </si>
  <si>
    <t>MARTINEZFRANCO</t>
  </si>
  <si>
    <t>3112 PEPPERTREE LN</t>
  </si>
  <si>
    <t>3112 PEPPERTREE LN, BAKERSFIELD CA 93309</t>
  </si>
  <si>
    <t>CHRISTINE MARTINEZ</t>
  </si>
  <si>
    <t>MARLON MONGE MURCIA</t>
  </si>
  <si>
    <t>CAN23005504-00</t>
  </si>
  <si>
    <t>ON-23-001095</t>
  </si>
  <si>
    <t xml:space="preserve">880 freeway 
hayward CA </t>
  </si>
  <si>
    <t>3TYCZ5AN1PT154321</t>
  </si>
  <si>
    <t>17532 OLIVE ST</t>
  </si>
  <si>
    <t>17532 Olive St, HESPERIA CA 92345</t>
  </si>
  <si>
    <t>FRANCISCO ARREDONDO FLORES</t>
  </si>
  <si>
    <t>CAN23003804-00</t>
  </si>
  <si>
    <t>ON-23-001096</t>
  </si>
  <si>
    <t>17300 Slowver Av, Fontana CA.
Parking lot of place of work.</t>
  </si>
  <si>
    <t>WDDHF5GB9AA113596</t>
  </si>
  <si>
    <t>ARREDONDO FLORES</t>
  </si>
  <si>
    <t>6158 TYLER ST APT 2</t>
  </si>
  <si>
    <t>6158 TYLER ST APT 2, RIVERSIDE CA 92503</t>
  </si>
  <si>
    <t>GINA LANFOR</t>
  </si>
  <si>
    <t>CAN23003284-01</t>
  </si>
  <si>
    <t>ON-23-001097</t>
  </si>
  <si>
    <t>215 S N of cactus Av Exit, Marino Valley CA.</t>
  </si>
  <si>
    <t>3FA6P0LU5KR253473</t>
  </si>
  <si>
    <t>LANFOR</t>
  </si>
  <si>
    <t>14184 TOPMAST DR 1004</t>
  </si>
  <si>
    <t>HELENDALE</t>
  </si>
  <si>
    <t>14184 TOPMAST DR 1004, HELENDALE CA 92342</t>
  </si>
  <si>
    <t>YESENIA LEYVA LARUMBE</t>
  </si>
  <si>
    <t>CAN23002958-01</t>
  </si>
  <si>
    <t>ON-23-001098</t>
  </si>
  <si>
    <t xml:space="preserve">Sharman Way 
North Hollywood, CA </t>
  </si>
  <si>
    <t>2HGFE2F52PH547210</t>
  </si>
  <si>
    <t>LEYVA LARUMBE</t>
  </si>
  <si>
    <t>4146 1/2 CHEVY CHASE DR</t>
  </si>
  <si>
    <t>4146 1/2 cuvy chase dr, LOS ANGELES CA 90039</t>
  </si>
  <si>
    <t>HECTOR MARTINEZ</t>
  </si>
  <si>
    <t>CAN23008137-00</t>
  </si>
  <si>
    <t>ON-23-001099</t>
  </si>
  <si>
    <t xml:space="preserve">main st 
hesperia CA </t>
  </si>
  <si>
    <t>2HGFE2F58NH506755</t>
  </si>
  <si>
    <t>16825 TRACY ST APT C</t>
  </si>
  <si>
    <t>16825 TRACY ST APT C, VICTORVILLE CA 92395</t>
  </si>
  <si>
    <t>AISLINN VALENZUELA</t>
  </si>
  <si>
    <t>CAN23004705-00</t>
  </si>
  <si>
    <t>ON-23-001100</t>
  </si>
  <si>
    <t>6248 BISSELL ST HUNTINGTON PARK, CA 90255</t>
  </si>
  <si>
    <t>3FA6P0H78ER204579</t>
  </si>
  <si>
    <t>6248 BISSELL ST</t>
  </si>
  <si>
    <t>6248 bissell st, HUNTINGTON PARK CA 90255</t>
  </si>
  <si>
    <t>ON-23-001101</t>
  </si>
  <si>
    <t>Via Vista &amp; Canyon Crest, Riverside CA.</t>
  </si>
  <si>
    <t>MICHAEL REYES CASTRO</t>
  </si>
  <si>
    <t>CAN23003602-00</t>
  </si>
  <si>
    <t>ON-23-001102</t>
  </si>
  <si>
    <t>Glendale &amp; St Ines, Los Angeles CA</t>
  </si>
  <si>
    <t>Oddesy</t>
  </si>
  <si>
    <t>5FNRL5H43EB135193</t>
  </si>
  <si>
    <t>CAN23002784-01</t>
  </si>
  <si>
    <t>ON-23-001103</t>
  </si>
  <si>
    <t>1130 Foxworthy Ave San Jose, CA</t>
  </si>
  <si>
    <t>ON-23-001104</t>
  </si>
  <si>
    <t xml:space="preserve">Winesca &amp; Rosco Parking Lot of Laundrymat.
WINNETKA CA.
</t>
  </si>
  <si>
    <t>TOMMIE MCDANIELS</t>
  </si>
  <si>
    <t>TOMMY MCDANIELS</t>
  </si>
  <si>
    <t>CAN23007651-00</t>
  </si>
  <si>
    <t>ON-23-001105</t>
  </si>
  <si>
    <t xml:space="preserve">16th st Richmond CA </t>
  </si>
  <si>
    <t>WDDGF4HB6EA953569</t>
  </si>
  <si>
    <t>MCDANIELS</t>
  </si>
  <si>
    <t>1356 BATTERY ST</t>
  </si>
  <si>
    <t>1356 BATTERY ST, RICHMOND CA 94801</t>
  </si>
  <si>
    <t>JOSE MAGANA VALENCIA</t>
  </si>
  <si>
    <t>CAN23003464-00</t>
  </si>
  <si>
    <t>ON-23-001106</t>
  </si>
  <si>
    <t xml:space="preserve">Route 66 Portersville CA </t>
  </si>
  <si>
    <t>5TFRY5F15LX256840</t>
  </si>
  <si>
    <t>MAGANA VALENCIA</t>
  </si>
  <si>
    <t>138 S CLARENCE ST</t>
  </si>
  <si>
    <t>138 S CLARENCE ST, LOS ANGELES CA 90033</t>
  </si>
  <si>
    <t>KENIA REYES OBANDO</t>
  </si>
  <si>
    <t>OLMAN MATAMORES JIMENEZ</t>
  </si>
  <si>
    <t>CAN23004811-00</t>
  </si>
  <si>
    <t>ON-23-001107</t>
  </si>
  <si>
    <t>851 E 116TH ST LOS ANGELES, CA 90059</t>
  </si>
  <si>
    <t>5NPDH4AE2GH787462</t>
  </si>
  <si>
    <t>REYES OBANDO</t>
  </si>
  <si>
    <t>851 E 116TH ST</t>
  </si>
  <si>
    <t>851 E 116TH ST, LOS ANGELES CA 90059</t>
  </si>
  <si>
    <t>ASHLEY ANDERSON</t>
  </si>
  <si>
    <t>CAN23005169-00</t>
  </si>
  <si>
    <t>ON-23-001108</t>
  </si>
  <si>
    <t>Hilgard Av, Los Angeles  CA 90024.</t>
  </si>
  <si>
    <t>1N4AL3AP9JC218999</t>
  </si>
  <si>
    <t>900 WEYBURN PL APT 515</t>
  </si>
  <si>
    <t>900 WEYBURN PL APT 515, LOS ANGELES CA 90024</t>
  </si>
  <si>
    <t>ARCHIE HOWARD II</t>
  </si>
  <si>
    <t>ARCHIE HOWARD III</t>
  </si>
  <si>
    <t>CAN22000402-02</t>
  </si>
  <si>
    <t>ON-23-001110</t>
  </si>
  <si>
    <t xml:space="preserve">22 freeway 
long beach  CA </t>
  </si>
  <si>
    <t>1N4AL3AP3FC598204</t>
  </si>
  <si>
    <t>HOWARD II</t>
  </si>
  <si>
    <t>11863 VILLA HERMOSA</t>
  </si>
  <si>
    <t>11863 VILLA HERMOSA , MORENO VALLEY CA 92557</t>
  </si>
  <si>
    <t>ON-23-001111</t>
  </si>
  <si>
    <t xml:space="preserve">Los Angeles CA </t>
  </si>
  <si>
    <t>SERGIO LEMUSRAMIREZ</t>
  </si>
  <si>
    <t>DANIEL LEMUS LIRA</t>
  </si>
  <si>
    <t>CAN23000646-01</t>
  </si>
  <si>
    <t>ON-23-001112</t>
  </si>
  <si>
    <t xml:space="preserve">25090 Avenue 208 Strathmore CA </t>
  </si>
  <si>
    <t>1C4RJFAG8FC720933</t>
  </si>
  <si>
    <t>LEMUSRAMIREZ</t>
  </si>
  <si>
    <t xml:space="preserve">25090 AVENUE 208  </t>
  </si>
  <si>
    <t>25090 AVE 208, STRATHMORE CA 93267</t>
  </si>
  <si>
    <t>RAUL BERNAL</t>
  </si>
  <si>
    <t>CAN23001927-01</t>
  </si>
  <si>
    <t>ON-23-001113</t>
  </si>
  <si>
    <t>WDDGF5EB2AR121460</t>
  </si>
  <si>
    <t>BERNAL</t>
  </si>
  <si>
    <t>9256 WAKEFIELD AVE APT 6</t>
  </si>
  <si>
    <t>9256 WAKEFIELD AVE APT 6, PANORAMA CITY CA 91402</t>
  </si>
  <si>
    <t>ANDREW SUGDEN</t>
  </si>
  <si>
    <t>CAN23000662-01</t>
  </si>
  <si>
    <t>ON-23-001114</t>
  </si>
  <si>
    <t>Near off ramp foothill, Ontario  CA.</t>
  </si>
  <si>
    <t>WBA3C1C52FP854101</t>
  </si>
  <si>
    <t>SUGDEN</t>
  </si>
  <si>
    <t>2170 MALLORY ST</t>
  </si>
  <si>
    <t>SN BERNRDNO</t>
  </si>
  <si>
    <t>2170 MALLORY ST, SN BERNRDNO CA 92407</t>
  </si>
  <si>
    <t>MARIA AGUILAR</t>
  </si>
  <si>
    <t>CAN23000703-01</t>
  </si>
  <si>
    <t>ON-23-001115</t>
  </si>
  <si>
    <t xml:space="preserve">Freeway 101 Ventura CA </t>
  </si>
  <si>
    <t>1FTFX1CF9BKD21103</t>
  </si>
  <si>
    <t>3038 N VENTURA RD</t>
  </si>
  <si>
    <t>3038 N VENTURA RD, OXNARD CA 93036</t>
  </si>
  <si>
    <t>JOSE BELTRAN</t>
  </si>
  <si>
    <t>CAN23001099-01</t>
  </si>
  <si>
    <t>ON-23-001116</t>
  </si>
  <si>
    <t>Mission Ave &amp; Escondido, Escondido CA</t>
  </si>
  <si>
    <t>1FTRX17213NA85261</t>
  </si>
  <si>
    <t>BELTRAN</t>
  </si>
  <si>
    <t>600 MILLS ST</t>
  </si>
  <si>
    <t>600 MILLS ST, ESCONDIDO CA 92027</t>
  </si>
  <si>
    <t>ALAN NGUYEN</t>
  </si>
  <si>
    <t>GIA NGUYEN</t>
  </si>
  <si>
    <t>CAN23005288-00</t>
  </si>
  <si>
    <t>ON-23-001117</t>
  </si>
  <si>
    <t>Interstate 880 South bound Fremont CA</t>
  </si>
  <si>
    <t>JTDKN3DU0B5307523</t>
  </si>
  <si>
    <t>NGUYEN</t>
  </si>
  <si>
    <t>909 STORY RD #235</t>
  </si>
  <si>
    <t>909 story rd #235, SAN JOSE CA 95122</t>
  </si>
  <si>
    <t>JORGE VERDE</t>
  </si>
  <si>
    <t>CAN23008693-00</t>
  </si>
  <si>
    <t>ON-23-001118</t>
  </si>
  <si>
    <t>101 West heading 405 North Sherman Oaks CA</t>
  </si>
  <si>
    <t>1N4AL11D25N466628</t>
  </si>
  <si>
    <t>VERDE</t>
  </si>
  <si>
    <t>616 N KINGSLEY DR</t>
  </si>
  <si>
    <t>616 N KINGSLEY DR, LOS ANGELES CA 90004</t>
  </si>
  <si>
    <t>NANCY MORALES</t>
  </si>
  <si>
    <t>Liam Morales</t>
  </si>
  <si>
    <t>CAN23004663-00</t>
  </si>
  <si>
    <t>ON-23-001119</t>
  </si>
  <si>
    <t xml:space="preserve">WHITTIER, CA. </t>
  </si>
  <si>
    <t>WBAXA5C53FD691412</t>
  </si>
  <si>
    <t>13217 ROPER AVE</t>
  </si>
  <si>
    <t>13217 ROPER AVE, NORWALK CA 90650</t>
  </si>
  <si>
    <t>ARIEL GARCIA</t>
  </si>
  <si>
    <t>CAN23004363-00</t>
  </si>
  <si>
    <t>ON-23-001120</t>
  </si>
  <si>
    <t>Petit Ave &amp; Ventura Blvd Encino CA</t>
  </si>
  <si>
    <t>19XFB2F54FE220874</t>
  </si>
  <si>
    <t>2029 W 41ST PL</t>
  </si>
  <si>
    <t>2029 W 41ST PL, LOS ANGELES CA 90062</t>
  </si>
  <si>
    <t>GUADALUPE MENDOZA</t>
  </si>
  <si>
    <t>CAN22000337-02</t>
  </si>
  <si>
    <t>ON-23-001121</t>
  </si>
  <si>
    <t>2316 Miramar Walk, Oxnard CA 93035</t>
  </si>
  <si>
    <t>4T1T11AK3NU702938</t>
  </si>
  <si>
    <t>1817 E KETTERING ST</t>
  </si>
  <si>
    <t>1817 E KETTERING ST, LANCASTER CA 93535</t>
  </si>
  <si>
    <t>DAVID ZENTENO</t>
  </si>
  <si>
    <t>Karen  Zenteno</t>
  </si>
  <si>
    <t>CAN23008285-00</t>
  </si>
  <si>
    <t>ON-23-001122</t>
  </si>
  <si>
    <t xml:space="preserve">1979 West Slauson Los Angeles CA </t>
  </si>
  <si>
    <t>3CZRU5H57NM726803</t>
  </si>
  <si>
    <t>ZENTENO</t>
  </si>
  <si>
    <t>937 E 35TH ST</t>
  </si>
  <si>
    <t>937 E 35TH ST, LOS ANGELES CA 90011</t>
  </si>
  <si>
    <t>CUONG CHAU</t>
  </si>
  <si>
    <t>CAN23008108-00</t>
  </si>
  <si>
    <t>ON-23-001123</t>
  </si>
  <si>
    <t>8821 Valley Blvd, Rosemead CA.</t>
  </si>
  <si>
    <t>4T1BE32K85U549029</t>
  </si>
  <si>
    <t>CHAU</t>
  </si>
  <si>
    <t>10837 WEAVER AVE</t>
  </si>
  <si>
    <t>10837 WAEVER AVE, SOUTH EL MONTE CA 91733</t>
  </si>
  <si>
    <t>ISAAC ARIAS QUEZADA</t>
  </si>
  <si>
    <t>ISABELLA RODRIGUEZ</t>
  </si>
  <si>
    <t>CAN23003468-00</t>
  </si>
  <si>
    <t>ON-23-001124</t>
  </si>
  <si>
    <t>Freeway 215, Gran Terrence CA.</t>
  </si>
  <si>
    <t>3KPFK4A78HE050848</t>
  </si>
  <si>
    <t>ARIAS QUEZADA</t>
  </si>
  <si>
    <t>12541 DARWIN AVE</t>
  </si>
  <si>
    <t>12541 DARWIN AVE, GRAND TERRACE CA 92313</t>
  </si>
  <si>
    <t>CAROL MARTINEZ</t>
  </si>
  <si>
    <t>CAN23001235-01</t>
  </si>
  <si>
    <t>ON-23-001125</t>
  </si>
  <si>
    <t>Bravo Burger &amp; 1215 N White Av, Pomona CA</t>
  </si>
  <si>
    <t>1C4PJLAB2GW351285</t>
  </si>
  <si>
    <t>12658 ALVEDA ST</t>
  </si>
  <si>
    <t>12658 ALVEDA ST, VICTORVILLE CA 92394</t>
  </si>
  <si>
    <t>YORDY LARIN TORRES</t>
  </si>
  <si>
    <t>CAN23007327-00</t>
  </si>
  <si>
    <t>ON-23-001126</t>
  </si>
  <si>
    <t>S. Grand Ave and W. Vernon Ave. in
Los Angeles CA</t>
  </si>
  <si>
    <t>1HGCY1F35PA060312</t>
  </si>
  <si>
    <t>LARIN TORRES</t>
  </si>
  <si>
    <t>2212 WORKMAN ST APT 2</t>
  </si>
  <si>
    <t>2212 workman st apt 2, LOS ANGELES CA 90031</t>
  </si>
  <si>
    <t>JAVIER VILLEGAS GARCIA</t>
  </si>
  <si>
    <t>CAN23001040-01</t>
  </si>
  <si>
    <t>ON-23-001127</t>
  </si>
  <si>
    <t xml:space="preserve">concord ca </t>
  </si>
  <si>
    <t>TMA PRERUN</t>
  </si>
  <si>
    <t>4TASM92N5WZ138160</t>
  </si>
  <si>
    <t>VILLEGAS GARCIA</t>
  </si>
  <si>
    <t>4052 SARASTA DR</t>
  </si>
  <si>
    <t>4052 sarasta dr, PITTSBURG CA 94565</t>
  </si>
  <si>
    <t>PAULO ENRIQUE PALOMBO</t>
  </si>
  <si>
    <t>ON-23-001128</t>
  </si>
  <si>
    <t xml:space="preserve">Pacific coast highway Hermosa CA </t>
  </si>
  <si>
    <t>JTDKN3DU5F0434772</t>
  </si>
  <si>
    <t>LUIS MARROQUIN FLORES</t>
  </si>
  <si>
    <t>CAN23008873-00</t>
  </si>
  <si>
    <t>ON-23-001130</t>
  </si>
  <si>
    <t>2700Hians  St, Los Angeles</t>
  </si>
  <si>
    <t>19XFB2F95EE235739</t>
  </si>
  <si>
    <t>MARROQUIN FLORES</t>
  </si>
  <si>
    <t>340 S LAFAYETTE PARK PL APT 126</t>
  </si>
  <si>
    <t>340 S LAFAYETTE PARK PL apt 126, LOS ANGELES CA 90057</t>
  </si>
  <si>
    <t>CAN23001062-01</t>
  </si>
  <si>
    <t>ON-23-001131</t>
  </si>
  <si>
    <t>NORMA CRESPO RAZO</t>
  </si>
  <si>
    <t>CAN23008530-00</t>
  </si>
  <si>
    <t>ON-23-001132</t>
  </si>
  <si>
    <t>2650 Canyon springs parkway Riverside CA</t>
  </si>
  <si>
    <t>1HGCR2F31EA149911</t>
  </si>
  <si>
    <t>CRESPO RAZO</t>
  </si>
  <si>
    <t>22715 VOUGHT ST</t>
  </si>
  <si>
    <t>22715 VOUGHT ST, MORENO VALLEY CA 92553</t>
  </si>
  <si>
    <t>ON-23-001133</t>
  </si>
  <si>
    <t>2200 LEAVENWORTH ST APT 102 SAN FRANCISCO, CA 94133</t>
  </si>
  <si>
    <t>DONN HOBBS</t>
  </si>
  <si>
    <t>CAN23007948-00</t>
  </si>
  <si>
    <t>ON-23-001134</t>
  </si>
  <si>
    <t>Garth Ave, west los angeles ca</t>
  </si>
  <si>
    <t>1C4PJLDX3MD179928</t>
  </si>
  <si>
    <t>HOBBS</t>
  </si>
  <si>
    <t>2827 OSMUNDA CT</t>
  </si>
  <si>
    <t>2827 Osmunda Ct, PALMDALE CA 93551</t>
  </si>
  <si>
    <t>CRAIG WILSON</t>
  </si>
  <si>
    <t>CAN23002266-01</t>
  </si>
  <si>
    <t>ON-23-001135</t>
  </si>
  <si>
    <t>Cross Street of Simpson Rd Lindenberg, Menapii California</t>
  </si>
  <si>
    <t>1FADP3L97GL260001</t>
  </si>
  <si>
    <t>31423 LINDEN FLOWER RD</t>
  </si>
  <si>
    <t>31423 LINDEN FLOWER RD, WINCHESTER CA 92596</t>
  </si>
  <si>
    <t>ON-23-001137</t>
  </si>
  <si>
    <t>109 Normandie Ave Los Angeles, CA</t>
  </si>
  <si>
    <t>ROBERTO RESENDIZ</t>
  </si>
  <si>
    <t>MARIA RESENDIZ</t>
  </si>
  <si>
    <t>CAN23006722-00</t>
  </si>
  <si>
    <t>ON-23-001138</t>
  </si>
  <si>
    <t>1466 BONAIR RD APT 77 VISTA, CA 92084</t>
  </si>
  <si>
    <t>5FNYF5H39LB028933</t>
  </si>
  <si>
    <t>RESENDIZ</t>
  </si>
  <si>
    <t>1466 BONAIR RD APT 77</t>
  </si>
  <si>
    <t>1466 BONAIR RD APT 77, VISTA CA 92084</t>
  </si>
  <si>
    <t>WILLIAM MILLER</t>
  </si>
  <si>
    <t>CAN23001789-01</t>
  </si>
  <si>
    <t>ON-23-001139</t>
  </si>
  <si>
    <t>2530 SUNSET DR
VENTURA, CA. 93001</t>
  </si>
  <si>
    <t>19XFC1F37LE200653</t>
  </si>
  <si>
    <t>2530 SUNSET DR</t>
  </si>
  <si>
    <t>2530 SUNSET DR, VENTURA CA 93001</t>
  </si>
  <si>
    <t>JOHN MARTINEZ CASTRO</t>
  </si>
  <si>
    <t xml:space="preserve">Luis Martinez Castro </t>
  </si>
  <si>
    <t>CAN23007900-00</t>
  </si>
  <si>
    <t>ON-23-001140</t>
  </si>
  <si>
    <t>Pigeon Pass Road Moreno Valley CA</t>
  </si>
  <si>
    <t>4T1C11AK4NU694137</t>
  </si>
  <si>
    <t>MARTINEZ CASTRO</t>
  </si>
  <si>
    <t>9827 SYCAMORE CANYON RD</t>
  </si>
  <si>
    <t>9827 SYCAMORE CANYON RD, MORENO VALLEY CA 92557</t>
  </si>
  <si>
    <t>ROBERT AGUAYO</t>
  </si>
  <si>
    <t>FRANK NICK AGUAYO</t>
  </si>
  <si>
    <t>CAN23008813-00</t>
  </si>
  <si>
    <t>ON-23-001141</t>
  </si>
  <si>
    <t>University Ave/ Mulberry St Riverside, CA</t>
  </si>
  <si>
    <t>3VWC57BU5KM084188</t>
  </si>
  <si>
    <t>AGUAYO</t>
  </si>
  <si>
    <t>3980 CEDAR ST</t>
  </si>
  <si>
    <t>3980 CEDAR ST, RIVERSIDE CA 92501</t>
  </si>
  <si>
    <t>JESUS AYALA SANDOVAL</t>
  </si>
  <si>
    <t>CAN23008113-00</t>
  </si>
  <si>
    <t>ON-23-001143</t>
  </si>
  <si>
    <t>3075 Harrington Ave, Los Angeles CA 90006</t>
  </si>
  <si>
    <t>JM3TB3DVXE0431149</t>
  </si>
  <si>
    <t>AYALA SANDOVAL</t>
  </si>
  <si>
    <t>4626 OBAMA BLVD UNIT 2</t>
  </si>
  <si>
    <t>8626 OBAMA BLVD UNIT 2, LOS ANGELES CA 90016</t>
  </si>
  <si>
    <t>JOANNE MORENO</t>
  </si>
  <si>
    <t>MARTHA MONIQUE GUTIERREZ</t>
  </si>
  <si>
    <t>CAN23002972-01</t>
  </si>
  <si>
    <t>ON-23-001144</t>
  </si>
  <si>
    <t>15 freeway San Bernadino CA</t>
  </si>
  <si>
    <t>4T1BE32K64U289356</t>
  </si>
  <si>
    <t>11816 FERN PINE ST</t>
  </si>
  <si>
    <t>11876  FERN PINE, VICTORVILLE CA 92392</t>
  </si>
  <si>
    <t>MARCO LOPEZ GONZALEZ</t>
  </si>
  <si>
    <t>NOE LOPEZ GONZALEZ</t>
  </si>
  <si>
    <t>CAN23007792-00</t>
  </si>
  <si>
    <t>ON-23-001145</t>
  </si>
  <si>
    <t>Intersection Imperial &amp; Broadway, South Central Los Angeles, CA</t>
  </si>
  <si>
    <t>JTEGH20V330112869</t>
  </si>
  <si>
    <t>LOPEZ GONZALEZ</t>
  </si>
  <si>
    <t>1045 E 50TH ST</t>
  </si>
  <si>
    <t>1045 e 50th st, LOS ANGELES CA 90011</t>
  </si>
  <si>
    <t>GINA BROWN</t>
  </si>
  <si>
    <t>CAN23004770-00</t>
  </si>
  <si>
    <t>ON-23-001146</t>
  </si>
  <si>
    <t xml:space="preserve">10th st E los angeles ca </t>
  </si>
  <si>
    <t xml:space="preserve">dodge </t>
  </si>
  <si>
    <t xml:space="preserve">avenger </t>
  </si>
  <si>
    <t>FERNANDO BAUTISTA-PEREZ</t>
  </si>
  <si>
    <t>CAN23005696-00</t>
  </si>
  <si>
    <t>ON-23-001147</t>
  </si>
  <si>
    <t>BAUTISTA-PEREZ</t>
  </si>
  <si>
    <t>1663 W 11TH PL APT 204</t>
  </si>
  <si>
    <t>1663 w 11th pl apt 204, LOS ANGELES CA 90015</t>
  </si>
  <si>
    <t>ANA RAMOS</t>
  </si>
  <si>
    <t>ON-23-001149</t>
  </si>
  <si>
    <t>Sepulveda Blvd &amp; Sherman Way in Van Nuys, CA</t>
  </si>
  <si>
    <t>JN1CV6AP5FM502181</t>
  </si>
  <si>
    <t>JOSE RAMIREZ BAUTISTA</t>
  </si>
  <si>
    <t>CAN23007507-00</t>
  </si>
  <si>
    <t>ON-23-001150</t>
  </si>
  <si>
    <t>51 st &amp; Broadway st Los Angeles CA</t>
  </si>
  <si>
    <t>XB</t>
  </si>
  <si>
    <t>JTLZE4FE8B1130936</t>
  </si>
  <si>
    <t>RAMIREZ BAUTISTA</t>
  </si>
  <si>
    <t>153 W 59TH PL</t>
  </si>
  <si>
    <t>153 W 59TH PL, LOS ANGELES CA 90003</t>
  </si>
  <si>
    <t>ON-23-001151</t>
  </si>
  <si>
    <t>Compton &amp; 46, Los Angeles, CA</t>
  </si>
  <si>
    <t>MARIA ESTRADA ROJAS</t>
  </si>
  <si>
    <t>ROMUALDO ESTRADA SERTORIO</t>
  </si>
  <si>
    <t>CAN23003571-00</t>
  </si>
  <si>
    <t>ON-23-001153</t>
  </si>
  <si>
    <t>Washington &amp; Figg, Escondido CA.</t>
  </si>
  <si>
    <t>3TMDZ5BN4KM061185</t>
  </si>
  <si>
    <t>ESTRADA ROJAS</t>
  </si>
  <si>
    <t>672 N GRAPE ST APT B</t>
  </si>
  <si>
    <t>672 N GRAPE ST APT B, ESCONDIDO CA 92025</t>
  </si>
  <si>
    <t>FAHKER GHANEM</t>
  </si>
  <si>
    <t>NOHA HAWARA</t>
  </si>
  <si>
    <t>CAN23006927-00</t>
  </si>
  <si>
    <t>ON-23-001154</t>
  </si>
  <si>
    <t>Costco Parking Lot.
2001 E Ventura Blvd, Oxnard CA 93036.</t>
  </si>
  <si>
    <t>2HNYD28227H507443</t>
  </si>
  <si>
    <t>GHANEM</t>
  </si>
  <si>
    <t>1245 PETIT AVE</t>
  </si>
  <si>
    <t>1245 petit ave, VENTURA CA 93004</t>
  </si>
  <si>
    <t>MARINA ALEXANDER</t>
  </si>
  <si>
    <t>CAN23007935-00</t>
  </si>
  <si>
    <t>ON-23-001155</t>
  </si>
  <si>
    <t xml:space="preserve">Hanford CA </t>
  </si>
  <si>
    <t>1GNSCAKC3HR369205</t>
  </si>
  <si>
    <t>1024 S ANACAPA AVE</t>
  </si>
  <si>
    <t>1024 S ANACAPA AVE, HANFORD CA 93230</t>
  </si>
  <si>
    <t>LUZ MARIA BARRAGAN</t>
  </si>
  <si>
    <t>RUFINO FLORES</t>
  </si>
  <si>
    <t>CAN23000828-01</t>
  </si>
  <si>
    <t>ON-23-001156</t>
  </si>
  <si>
    <t xml:space="preserve">Indiana st &amp; Tyler st Riverside CA </t>
  </si>
  <si>
    <t>1FTEW1E5XLKD57919</t>
  </si>
  <si>
    <t>BARRAGAN</t>
  </si>
  <si>
    <t>2902 MONROE ST</t>
  </si>
  <si>
    <t>2902 MONROE ST , RIVERSIDE CA 92504</t>
  </si>
  <si>
    <t>ON-23-001157</t>
  </si>
  <si>
    <t>Chapman Ave Orange CA</t>
  </si>
  <si>
    <t>RASHID WARD</t>
  </si>
  <si>
    <t>CAN23005967-00</t>
  </si>
  <si>
    <t>ON-23-001158</t>
  </si>
  <si>
    <t>I -170 Hollywood CA</t>
  </si>
  <si>
    <t>200</t>
  </si>
  <si>
    <t>1C3CCCAB1FN631569</t>
  </si>
  <si>
    <t>WARD</t>
  </si>
  <si>
    <t>5016 ABBEYVILLE AVE</t>
  </si>
  <si>
    <t>5016 abbeyville ave, WOODLAND HILLS CA 91364</t>
  </si>
  <si>
    <t>THIAGO ALCANTARA ARUAJO</t>
  </si>
  <si>
    <t>CAN23007288-00</t>
  </si>
  <si>
    <t>ON-23-001159</t>
  </si>
  <si>
    <t xml:space="preserve">1190 Garnert San Diego CA </t>
  </si>
  <si>
    <t>1G1FA1RXXG0178319</t>
  </si>
  <si>
    <t>ALCANTARA ARUAJO</t>
  </si>
  <si>
    <t>2807 ADRIAN ST APT 2807</t>
  </si>
  <si>
    <t>2807 adrian st apt 2807, SAN DIEGO CA 92110</t>
  </si>
  <si>
    <t>JONATHAN VINCENT GONZALEZ</t>
  </si>
  <si>
    <t>Vicente  Gonzalez</t>
  </si>
  <si>
    <t>CAN23005442-00</t>
  </si>
  <si>
    <t>ON-23-001160</t>
  </si>
  <si>
    <t xml:space="preserve">Montclair CA </t>
  </si>
  <si>
    <t>1GTR1VE04CZ148145</t>
  </si>
  <si>
    <t>9057 CATAWBA AVE</t>
  </si>
  <si>
    <t>9057 CATAWBA, FONTANA CA 92335</t>
  </si>
  <si>
    <t>ANTHONY HILL</t>
  </si>
  <si>
    <t>CAN23002568-01</t>
  </si>
  <si>
    <t>ON-23-001161</t>
  </si>
  <si>
    <t>101 Freeway S/B near Leangership Collenga, Studio City, CA.</t>
  </si>
  <si>
    <t>CORVETTE</t>
  </si>
  <si>
    <t>1G1YB2D44M5115255</t>
  </si>
  <si>
    <t>670 SKYLINE AVE</t>
  </si>
  <si>
    <t>670 SKYLINE AVE, BAKERSFIELD CA 93305</t>
  </si>
  <si>
    <t>CAN23001880-01</t>
  </si>
  <si>
    <t>ON-23-001162</t>
  </si>
  <si>
    <t>10th freeway Los Angeles CA</t>
  </si>
  <si>
    <t>JAGDISH PABLA</t>
  </si>
  <si>
    <t>GURMINDER PABLA</t>
  </si>
  <si>
    <t>CAN23007729-00</t>
  </si>
  <si>
    <t>ON-23-001163</t>
  </si>
  <si>
    <t>112353 Mariposa Rd, Victorville CA 92395.</t>
  </si>
  <si>
    <t>2HGFE1F75RH301881</t>
  </si>
  <si>
    <t>PABLA</t>
  </si>
  <si>
    <t>13217 NINTH AVE</t>
  </si>
  <si>
    <t>13217 9TH AVE, VICTORVILLE CA 92395</t>
  </si>
  <si>
    <t>JESID JAIMES VILLAMIZAR</t>
  </si>
  <si>
    <t>DIXON OSPINOCAVIEDEZ</t>
  </si>
  <si>
    <t>CAN23007845-00</t>
  </si>
  <si>
    <t>ON-23-001164</t>
  </si>
  <si>
    <t>Alemany Blvd &amp; San Jose Ave San Francisco CA</t>
  </si>
  <si>
    <t>JTDKN3DU7C1530957</t>
  </si>
  <si>
    <t>JAIMES VILLAMIZAR</t>
  </si>
  <si>
    <t>1810 S NORFOLK ST APT D</t>
  </si>
  <si>
    <t>1810 S NORFOLK ST APT D, SAN MATEO CA 94403</t>
  </si>
  <si>
    <t>BEATRICE GARCIA</t>
  </si>
  <si>
    <t>Jose Garcia</t>
  </si>
  <si>
    <t>CAN23004431-00</t>
  </si>
  <si>
    <t>ON-23-001165</t>
  </si>
  <si>
    <t>60 before Fedrick &amp; pidget pass Rd Exit, Boma/Bloomington CA.</t>
  </si>
  <si>
    <t>MAVERICK</t>
  </si>
  <si>
    <t>3FTTW8E33NRA60519</t>
  </si>
  <si>
    <t>25216 STEINER DR</t>
  </si>
  <si>
    <t>25216 STEINER DR, HEMET CA 92544</t>
  </si>
  <si>
    <t>MALIA COLEMAN</t>
  </si>
  <si>
    <t>CAN23004496-00</t>
  </si>
  <si>
    <t>ON-23-001168</t>
  </si>
  <si>
    <t>6668 Carnelian Rancho Cucamonga 91701</t>
  </si>
  <si>
    <t>1GNERFKW6LJ293537</t>
  </si>
  <si>
    <t>COLEMAN</t>
  </si>
  <si>
    <t>1034 E 6TH ST APT 703</t>
  </si>
  <si>
    <t>1034 E 6TH ST APT 703, ONTARIO CA 91764</t>
  </si>
  <si>
    <t>GILBERT BUENNTELLO</t>
  </si>
  <si>
    <t>CAN23007997-00</t>
  </si>
  <si>
    <t>ON-23-001169</t>
  </si>
  <si>
    <t>Olive St. &amp; Rancho St. Colton CA</t>
  </si>
  <si>
    <t>1C6RREFT9KN891799</t>
  </si>
  <si>
    <t>BUENNTELLO</t>
  </si>
  <si>
    <t>285 S 3RD ST</t>
  </si>
  <si>
    <t>285 S 3RD ST, COLTON CA 92324</t>
  </si>
  <si>
    <t>YESENIA MORALES BARRIENTOS</t>
  </si>
  <si>
    <t>CAN23006132-00</t>
  </si>
  <si>
    <t>ON-23-001170</t>
  </si>
  <si>
    <t xml:space="preserve">5529 Walnut Blossom drive San Jose CA </t>
  </si>
  <si>
    <t>2HGFC2F54JH547030</t>
  </si>
  <si>
    <t>MORALES BARRIENTOS</t>
  </si>
  <si>
    <t>150 GRAHAM AVE APT 9</t>
  </si>
  <si>
    <t>150 GRAHAM AVE APT 9, SAN JOSE CA 95110</t>
  </si>
  <si>
    <t>ELENA GRINAGER</t>
  </si>
  <si>
    <t>CAN23005647-00</t>
  </si>
  <si>
    <t>ON-23-001171</t>
  </si>
  <si>
    <t xml:space="preserve">15 Freeway going N/B on the Cajon Pass, heading to Victorville, CA.- </t>
  </si>
  <si>
    <t>KMHD74LF3HU093083</t>
  </si>
  <si>
    <t>GRINAGER</t>
  </si>
  <si>
    <t>13022 SNOWVIEW RD</t>
  </si>
  <si>
    <t>13022 SNOW VIEW RD , VICTORVILLE CA 92392</t>
  </si>
  <si>
    <t>CAN23003475-01</t>
  </si>
  <si>
    <t>ON-23-001172</t>
  </si>
  <si>
    <t>8th st &amp; San Francisco st Los Angeles CA</t>
  </si>
  <si>
    <t>DANIEL CARVALHO</t>
  </si>
  <si>
    <t>Sierra Clark</t>
  </si>
  <si>
    <t>CAN23005031-00</t>
  </si>
  <si>
    <t>ON-23-001173</t>
  </si>
  <si>
    <t>N Bound Amargosa Rd Eucalyptus St, Victorville CA.</t>
  </si>
  <si>
    <t>KIA</t>
  </si>
  <si>
    <t>Uknown</t>
  </si>
  <si>
    <t>QUN LIANG</t>
  </si>
  <si>
    <t>CAN23007968-00</t>
  </si>
  <si>
    <t>ON-23-001174</t>
  </si>
  <si>
    <t xml:space="preserve">Highway 86 &amp; Tyler st Riverside CA </t>
  </si>
  <si>
    <t>WVGAV7AX4CW541754</t>
  </si>
  <si>
    <t>LIANG</t>
  </si>
  <si>
    <t>20763 GREENSIDE DR</t>
  </si>
  <si>
    <t>20763 GREENSIDE DR, WALNUT CA 91789</t>
  </si>
  <si>
    <t>MICHAEL HEBDA</t>
  </si>
  <si>
    <t>WILLIAM HEBDA</t>
  </si>
  <si>
    <t>CAN23002786-01</t>
  </si>
  <si>
    <t>ON-23-001175</t>
  </si>
  <si>
    <t xml:space="preserve">University st &amp; Ottawa st Riverside CA </t>
  </si>
  <si>
    <t>3N1CN7APXCL901180</t>
  </si>
  <si>
    <t>HEBDA</t>
  </si>
  <si>
    <t>7538 MAGNOLIA AVE APT 2</t>
  </si>
  <si>
    <t>7538 MAGNOLIA AVE APT 2, RIVERSIDE CA 92504</t>
  </si>
  <si>
    <t>SVETLANA PETROSYAN</t>
  </si>
  <si>
    <t>CAN23008742-00</t>
  </si>
  <si>
    <t>ON-23-001176</t>
  </si>
  <si>
    <t>17822 Roanaway St Reeseder Van Nuys, CA</t>
  </si>
  <si>
    <t>3KPF24AD3ME296111</t>
  </si>
  <si>
    <t>14826 ENADIA WAY</t>
  </si>
  <si>
    <t>14826 ENADIA WAY, VAN NUYS CA 91405</t>
  </si>
  <si>
    <t>ANGELA DAVIS</t>
  </si>
  <si>
    <t>CAN23003101-01</t>
  </si>
  <si>
    <t>ON-23-001177</t>
  </si>
  <si>
    <t>Corona CA</t>
  </si>
  <si>
    <t>1C6RREMT7NN324403</t>
  </si>
  <si>
    <t>13764 BENNINGTON CT</t>
  </si>
  <si>
    <t>13764 BENNINGTON CT, FONTANA CA 92336</t>
  </si>
  <si>
    <t>MARIA TORRES</t>
  </si>
  <si>
    <t>CAN23005200-00</t>
  </si>
  <si>
    <t>ON-23-001178</t>
  </si>
  <si>
    <t>Freeway 15 N Allemon, Eastvale CA.</t>
  </si>
  <si>
    <t>W1KAF4GBXPR137766</t>
  </si>
  <si>
    <t>TORRES</t>
  </si>
  <si>
    <t>41106 PASCALI LN</t>
  </si>
  <si>
    <t>41106 PASCALI LN, LAKE ELSINORE CA 92532</t>
  </si>
  <si>
    <t>ON-23-001180</t>
  </si>
  <si>
    <t>101 freeway Studio City CA</t>
  </si>
  <si>
    <t>JAHAN JAMES</t>
  </si>
  <si>
    <t>CAN23008465-00</t>
  </si>
  <si>
    <t>ON-23-001181</t>
  </si>
  <si>
    <t xml:space="preserve">91 freeway Riverside CA </t>
  </si>
  <si>
    <t>428</t>
  </si>
  <si>
    <t>WBA4A9C51GGL88896</t>
  </si>
  <si>
    <t>JAMES</t>
  </si>
  <si>
    <t>13945 FREDERICK ST APT F</t>
  </si>
  <si>
    <t>13945 FREDERICK ST APT F, MORENO VALLEY CA 92553</t>
  </si>
  <si>
    <t>JAVIER SALGADO MARIN</t>
  </si>
  <si>
    <t>CAN23002896-01</t>
  </si>
  <si>
    <t>ON-23-001182</t>
  </si>
  <si>
    <t>17 Potrero st San Francisco 94110</t>
  </si>
  <si>
    <t>2B3CL5CT6BH569166</t>
  </si>
  <si>
    <t>SALGADO MARIN</t>
  </si>
  <si>
    <t>579 POTRERO AVE</t>
  </si>
  <si>
    <t>2029 mission st, SAN FRANCISCO CA 94110</t>
  </si>
  <si>
    <t>JOSE SILVA</t>
  </si>
  <si>
    <t>CAN23005379-00</t>
  </si>
  <si>
    <t>ON-24-000001</t>
  </si>
  <si>
    <t>W Grand Blvd &amp; W 2nd St, Corona CA.</t>
  </si>
  <si>
    <t>4T1C11AK5PU182230</t>
  </si>
  <si>
    <t>33221 BOOTH ST</t>
  </si>
  <si>
    <t>33221 BOOTH ST, LAKE ELSINORE CA 92530</t>
  </si>
  <si>
    <t>DAVID MENDOZA</t>
  </si>
  <si>
    <t>CAN23001082-01</t>
  </si>
  <si>
    <t>ON-24-000002</t>
  </si>
  <si>
    <t xml:space="preserve">Ridgecrest, CA </t>
  </si>
  <si>
    <t>2G11Z5SA1H9149363</t>
  </si>
  <si>
    <t>9179 63RD ST</t>
  </si>
  <si>
    <t>9179 63RD ST, JURUPA VALLEY CA 92509</t>
  </si>
  <si>
    <t>RAHEEM TAYLOR</t>
  </si>
  <si>
    <t>ON-24-000003</t>
  </si>
  <si>
    <t>West Sahara Ave &amp; Fairfield Ave, Las Vegas NV.</t>
  </si>
  <si>
    <t>14guess truck</t>
  </si>
  <si>
    <t>1FDXE45SXADA52415</t>
  </si>
  <si>
    <t>JORDAN ORTEGA  CAMPOS</t>
  </si>
  <si>
    <t>CAN23000660-01</t>
  </si>
  <si>
    <t>ON-24-000005</t>
  </si>
  <si>
    <t xml:space="preserve">mapple st 
pasadena, CA </t>
  </si>
  <si>
    <t>4T1G11AK5LU943527</t>
  </si>
  <si>
    <t>ORTEGA  CAMPOS</t>
  </si>
  <si>
    <t>271 PARKE ST APT 4</t>
  </si>
  <si>
    <t>271 PARKE ST APT 4, PASADENA CA 91101</t>
  </si>
  <si>
    <t>JAMES HIGENBOTHAM</t>
  </si>
  <si>
    <t>CAN23004721-00</t>
  </si>
  <si>
    <t>ON-24-000007</t>
  </si>
  <si>
    <t>939 W 82nd St Apt 4 Los Angeles, CA 90044.</t>
  </si>
  <si>
    <t>CT5</t>
  </si>
  <si>
    <t>1G6DP5RK6P0123152</t>
  </si>
  <si>
    <t>HIGENBOTHAM</t>
  </si>
  <si>
    <t>939 W 82ND ST APT 4</t>
  </si>
  <si>
    <t>939 w 82nd st apt 4, LOS ANGELES CA 90044</t>
  </si>
  <si>
    <t>HUSEYIN GONENC</t>
  </si>
  <si>
    <t>CAN23004036-00</t>
  </si>
  <si>
    <t>ON-24-000010</t>
  </si>
  <si>
    <t xml:space="preserve">Lacienega Blvd Los Angeles CA </t>
  </si>
  <si>
    <t>5YFS4MCE3MP061799</t>
  </si>
  <si>
    <t>GONENC</t>
  </si>
  <si>
    <t>937 FEDORA ST</t>
  </si>
  <si>
    <t>937 FEDORA ST, LOS ANGELES CA 90006</t>
  </si>
  <si>
    <t>ALFREDO GALAN</t>
  </si>
  <si>
    <t>LUIS LUNA RODRIGUEZ</t>
  </si>
  <si>
    <t>CAN23000995-01</t>
  </si>
  <si>
    <t>ON-24-000011</t>
  </si>
  <si>
    <t xml:space="preserve">12255 pigeon pass rd 
moreno valley ca </t>
  </si>
  <si>
    <t>5FNRL5H67GB095043</t>
  </si>
  <si>
    <t>GALAN</t>
  </si>
  <si>
    <t>22135 COTTONWOOD AVE</t>
  </si>
  <si>
    <t>22135 Cottonwood Ave, MORENO VALLEY CA 92553</t>
  </si>
  <si>
    <t>ANDREW ALCARAZ</t>
  </si>
  <si>
    <t>CAN23008116-00</t>
  </si>
  <si>
    <t>ON-24-000012</t>
  </si>
  <si>
    <t xml:space="preserve">9164 summerset blvd bellflower ca </t>
  </si>
  <si>
    <t>2G1FC1ED2B9213214</t>
  </si>
  <si>
    <t>ALCARAZ</t>
  </si>
  <si>
    <t>9537 1/2 SOMERSET BLVD</t>
  </si>
  <si>
    <t>9537 1/2 SOMERSET BLVD, BELLFLOWER CA 90706</t>
  </si>
  <si>
    <t>SOTELO NEFRIZ</t>
  </si>
  <si>
    <t>CAN23005495-00</t>
  </si>
  <si>
    <t>ON-24-000013</t>
  </si>
  <si>
    <t xml:space="preserve">Park ave &amp; 3rd st Pomona CA </t>
  </si>
  <si>
    <t>1ZVBP8AM5D5264650</t>
  </si>
  <si>
    <t>NEFRIZ</t>
  </si>
  <si>
    <t>1819 KEITH ST APT 14</t>
  </si>
  <si>
    <t>2226 10TH ST, RIVERSIDE CA 92507</t>
  </si>
  <si>
    <t>CAN23002824-01</t>
  </si>
  <si>
    <t>ON-24-000014</t>
  </si>
  <si>
    <t>1809 W 11TH ST LOS ANGELES, CA 90006.</t>
  </si>
  <si>
    <t>FRANCISCO OROZCO</t>
  </si>
  <si>
    <t>CAN23008870-00</t>
  </si>
  <si>
    <t>ON-24-000016</t>
  </si>
  <si>
    <t>Puposeria in Santa Ana, CA.</t>
  </si>
  <si>
    <t>1GCRWBEK8MZ367371</t>
  </si>
  <si>
    <t>914 N LACY ST</t>
  </si>
  <si>
    <t>914 N LACY ST, SANTA ANA CA 92701</t>
  </si>
  <si>
    <t>REBECA BARRERAS</t>
  </si>
  <si>
    <t>CAN23006942-00</t>
  </si>
  <si>
    <t>ON-24-000017</t>
  </si>
  <si>
    <t>2941 W LOWELL AVE APT 121 TRACY, CA 95377</t>
  </si>
  <si>
    <t>1C4PJLCB1KD297754</t>
  </si>
  <si>
    <t>BARRERAS</t>
  </si>
  <si>
    <t>2941 W LOWELL AVE APT 121</t>
  </si>
  <si>
    <t>2941 W LOWELL AVE APT 121, TRACY CA 95377</t>
  </si>
  <si>
    <t>CHARLESETA BROWN</t>
  </si>
  <si>
    <t>Henry Benson</t>
  </si>
  <si>
    <t>CAN23001822-00</t>
  </si>
  <si>
    <t>ON-24-000018</t>
  </si>
  <si>
    <t>Beach St &amp; E 103rd St Los Angeles, CA</t>
  </si>
  <si>
    <t>EXPEDITION</t>
  </si>
  <si>
    <t>1FMFU16558LA56688</t>
  </si>
  <si>
    <t>10023 GRAPE ST</t>
  </si>
  <si>
    <t>10023 GRAPE ST, LOS ANGELES CA 90002</t>
  </si>
  <si>
    <t>BRITTNEY FARRIS</t>
  </si>
  <si>
    <t>CAN23009120-00</t>
  </si>
  <si>
    <t>ON-24-000019</t>
  </si>
  <si>
    <t>215 Freeway east bound Riverside CA</t>
  </si>
  <si>
    <t>PACIFICA</t>
  </si>
  <si>
    <t>2C4RC1EG4JR149884</t>
  </si>
  <si>
    <t>FARRIS</t>
  </si>
  <si>
    <t>27191 GOLDEN FIELD CT</t>
  </si>
  <si>
    <t>27191 GOLDEN FIELD CT, MORENO VALLEY CA 92555</t>
  </si>
  <si>
    <t>ANGELIQUE MORENO</t>
  </si>
  <si>
    <t>CAN23001800-01</t>
  </si>
  <si>
    <t>ON-24-000021</t>
  </si>
  <si>
    <t>14 Freeway, Agua Dulce CA.</t>
  </si>
  <si>
    <t>RIO</t>
  </si>
  <si>
    <t>KNADM4A3XG6637990</t>
  </si>
  <si>
    <t>19005 NEARBROOK ST</t>
  </si>
  <si>
    <t>19005 Nearbrook St, CANYON COUNTRY CA 91351</t>
  </si>
  <si>
    <t>CHRISTIAN ALEJANDRA NIETO SALAS</t>
  </si>
  <si>
    <t>CAN23001219-01</t>
  </si>
  <si>
    <t>ON-24-000022</t>
  </si>
  <si>
    <t>Highway 99 heading S, Modesto-Atwater CA.</t>
  </si>
  <si>
    <t>5TDJKRFH2FS151671</t>
  </si>
  <si>
    <t>NIETO SALAS</t>
  </si>
  <si>
    <t>2996 PIRO DR</t>
  </si>
  <si>
    <t>2996 PIRO DR, ATWATER CA 95301</t>
  </si>
  <si>
    <t>DESTINY BAILEY</t>
  </si>
  <si>
    <t>CAN23003204-01</t>
  </si>
  <si>
    <t>ON-24-000024</t>
  </si>
  <si>
    <t>391 MONTCLAIR DR SPC 51 BIG BEAR CITY, CA 92314</t>
  </si>
  <si>
    <t>2T3RWRFV0KW042499</t>
  </si>
  <si>
    <t>391 MONTCLAIR DR SPC 51</t>
  </si>
  <si>
    <t>BIG BEAR CITY</t>
  </si>
  <si>
    <t>391 MONTCLAIR DR SPC 51, BIG BEAR CITY CA 92314</t>
  </si>
  <si>
    <t>MITILIANA ORTIZ CALMA</t>
  </si>
  <si>
    <t>MACARIO PABLO CALMO</t>
  </si>
  <si>
    <t>CAN23006909-00</t>
  </si>
  <si>
    <t>ON-24-000025</t>
  </si>
  <si>
    <t>Passing Livermore CA. Freeway 580.</t>
  </si>
  <si>
    <t>5TFLA5DB6PX091005</t>
  </si>
  <si>
    <t>ORTIZ CALMA</t>
  </si>
  <si>
    <t>1536 40TH AVE</t>
  </si>
  <si>
    <t>1536 40TH AVE, OAKLAND CA 94601</t>
  </si>
  <si>
    <t>Annett Johnson</t>
  </si>
  <si>
    <t>CAN22000366-00</t>
  </si>
  <si>
    <t>ON-24-000026</t>
  </si>
  <si>
    <t>Sierra Way &amp; 19 San Bernandino, CA.</t>
  </si>
  <si>
    <t>Corolla</t>
  </si>
  <si>
    <t xml:space="preserve">5YFBURHE3EP067514  </t>
  </si>
  <si>
    <t>DANIEL HURTADO</t>
  </si>
  <si>
    <t>CAN23007995-00</t>
  </si>
  <si>
    <t>ON-24-000027</t>
  </si>
  <si>
    <t>15 Freeway exit going north to Marrietta hot springs Riverside CA</t>
  </si>
  <si>
    <t>5TDZZRAH8NS119330</t>
  </si>
  <si>
    <t>HURTADO</t>
  </si>
  <si>
    <t>40055 BUCKWOOD WAY</t>
  </si>
  <si>
    <t>40055 BUCKWOOD WAY, MURRIETA CA 92562</t>
  </si>
  <si>
    <t>JOSE MONTILLA</t>
  </si>
  <si>
    <t>MARCIA GAMEZ ZACIPA</t>
  </si>
  <si>
    <t>CAN23008006-00</t>
  </si>
  <si>
    <t>ON-24-000028</t>
  </si>
  <si>
    <t>110 freeway &amp; Washington exit Los Angeles CA</t>
  </si>
  <si>
    <t>5N1DR3BB1PC273413</t>
  </si>
  <si>
    <t>MONTILLA</t>
  </si>
  <si>
    <t>825 W 131ST ST</t>
  </si>
  <si>
    <t>825 W 131ST ST, COMPTON CA 90222</t>
  </si>
  <si>
    <t>YVONNE VILLA</t>
  </si>
  <si>
    <t>CAN23007229-00</t>
  </si>
  <si>
    <t>ON-24-000029</t>
  </si>
  <si>
    <t>Riverside &amp; Moreno Valley, CA.</t>
  </si>
  <si>
    <t>1GKKNLLA0KZ210195</t>
  </si>
  <si>
    <t>VILLA</t>
  </si>
  <si>
    <t xml:space="preserve">14393 PIONEER WAY  </t>
  </si>
  <si>
    <t>238 MAGNOLIA GLEN DR, RIVERSIDE CA 92506</t>
  </si>
  <si>
    <t>BRAULIO ROA</t>
  </si>
  <si>
    <t>CAN23007447-00</t>
  </si>
  <si>
    <t>ON-24-000030</t>
  </si>
  <si>
    <t xml:space="preserve">Talmadge Rd Big bear lake CA </t>
  </si>
  <si>
    <t>1C6SRFHT4LN307847</t>
  </si>
  <si>
    <t>ROA</t>
  </si>
  <si>
    <t xml:space="preserve">696 TEMPLE LN  </t>
  </si>
  <si>
    <t>BIG BEAR LAKE</t>
  </si>
  <si>
    <t>696 TEMPLE LANE, BIG BEAR LAKE CA 92315</t>
  </si>
  <si>
    <t>ON-24-000032</t>
  </si>
  <si>
    <t xml:space="preserve">Brighton ave &amp; Hellman ave los angeles ca </t>
  </si>
  <si>
    <t>TERESA NAVARRO</t>
  </si>
  <si>
    <t>CAN23005458-00</t>
  </si>
  <si>
    <t>ON-24-000033</t>
  </si>
  <si>
    <t xml:space="preserve">Shopping center 
Long beach CA </t>
  </si>
  <si>
    <t>5FNYF5H38NB007106</t>
  </si>
  <si>
    <t>1517 E 92ND ST APT 1</t>
  </si>
  <si>
    <t>1517 e 92nd st apt 1 , LOS ANGELES CA 90002</t>
  </si>
  <si>
    <t>INGRID ROSALES MARTINEZ</t>
  </si>
  <si>
    <t>MARCO CERNA FIGUEROA</t>
  </si>
  <si>
    <t>CAN23006707-00</t>
  </si>
  <si>
    <t>ON-24-000034</t>
  </si>
  <si>
    <t xml:space="preserve">8th St. in Los Angeles CA </t>
  </si>
  <si>
    <t>2HGFA16938H317492</t>
  </si>
  <si>
    <t>ROSALES MARTINEZ</t>
  </si>
  <si>
    <t>7055 LENNOX AVE APT 232</t>
  </si>
  <si>
    <t>7055 LENNOX AVE APT 232, VAN NUYS CA 91405</t>
  </si>
  <si>
    <t>MARYLINDA PUIG</t>
  </si>
  <si>
    <t>CAN23004757-00</t>
  </si>
  <si>
    <t>ON-24-000035</t>
  </si>
  <si>
    <t>Exit 95 Freeway Orange Store Ave &amp; Magnolia Ave, Fullerton CA.</t>
  </si>
  <si>
    <t>1N4AL3AP2FC223310</t>
  </si>
  <si>
    <t>PUIG</t>
  </si>
  <si>
    <t>14175 VIBURNUM DR</t>
  </si>
  <si>
    <t>14175 viburnum, WHITTIER CA 90604</t>
  </si>
  <si>
    <t>MIGUEL BARRERA</t>
  </si>
  <si>
    <t>MELANIE BARRERA DE JESUS</t>
  </si>
  <si>
    <t>CAN23005461-00</t>
  </si>
  <si>
    <t>ON-24-000036</t>
  </si>
  <si>
    <t>1229 S CENTRAL AVE. 
GLENDALE CA 
91204</t>
  </si>
  <si>
    <t>1HGCV1F15LA132594</t>
  </si>
  <si>
    <t>BARRERA</t>
  </si>
  <si>
    <t>233 N NEW HAMPSHIRE AVE APT 1</t>
  </si>
  <si>
    <t>233 n new hampshire ave apt 1, LOS ANGELES CA 90004</t>
  </si>
  <si>
    <t>TIBURCIO MENDOZA RIOS</t>
  </si>
  <si>
    <t>ABIGAIL MENDOZA - CRUZ</t>
  </si>
  <si>
    <t>CAN23008738-00</t>
  </si>
  <si>
    <t>ON-24-000037</t>
  </si>
  <si>
    <t xml:space="preserve">ontario mills mall 
ONTARIO, CA. 
</t>
  </si>
  <si>
    <t>1HGFA16526L055249</t>
  </si>
  <si>
    <t>MENDOZA RIOS</t>
  </si>
  <si>
    <t>1610 S MONTEREY AVE</t>
  </si>
  <si>
    <t>1610 S MONTEREY AVE, ONTARIO CA 91761</t>
  </si>
  <si>
    <t>GUILLERMO HERNANDEZ CULMA</t>
  </si>
  <si>
    <t>INGRID BELTRAN GOMEZ</t>
  </si>
  <si>
    <t>CAN23003269-01</t>
  </si>
  <si>
    <t>ON-24-000038</t>
  </si>
  <si>
    <t xml:space="preserve">bascon ave 
san jose ca </t>
  </si>
  <si>
    <t>CX-5</t>
  </si>
  <si>
    <t>JM3KFACL3H0191760</t>
  </si>
  <si>
    <t>HERNANDEZ CULMA</t>
  </si>
  <si>
    <t>10080 MANCHADO LN</t>
  </si>
  <si>
    <t>10080 MANCHADO LN, SAN JOSE CA 95127</t>
  </si>
  <si>
    <t>ON-24-000039</t>
  </si>
  <si>
    <t xml:space="preserve">washington and hoover 
Los angeles CA </t>
  </si>
  <si>
    <t>ANTONIO ROCHA RAMOS</t>
  </si>
  <si>
    <t>CAN23002029-01</t>
  </si>
  <si>
    <t>ON-24-000040</t>
  </si>
  <si>
    <t>555 N Spring St, Los Angeles CA 90012.</t>
  </si>
  <si>
    <t>19XFL2H81PE002736</t>
  </si>
  <si>
    <t>ROCHA RAMOS</t>
  </si>
  <si>
    <t>5610 E AVENUE R12</t>
  </si>
  <si>
    <t>5610 E AVENUE R12, PALMDALE CA 93552</t>
  </si>
  <si>
    <t>EVANGELINA QUINONES PINEDO</t>
  </si>
  <si>
    <t>CAN23004603-00</t>
  </si>
  <si>
    <t>ON-24-000041</t>
  </si>
  <si>
    <t xml:space="preserve">3rd south &amp; crescent st Los Angeles CA </t>
  </si>
  <si>
    <t>5FNYF8H56PB014478</t>
  </si>
  <si>
    <t>QUINONES PINEDO</t>
  </si>
  <si>
    <t>1044 W 17TH ST APT7</t>
  </si>
  <si>
    <t>1044 W 17TH ST APT7, LOS ANGELES CA 90015</t>
  </si>
  <si>
    <t>ESTUARDO HERNANDEZ</t>
  </si>
  <si>
    <t>CAN23003210-01</t>
  </si>
  <si>
    <t>ON-24-000042</t>
  </si>
  <si>
    <t>8077 E ADAMS AVE FOWLER, CA 93625</t>
  </si>
  <si>
    <t>1C3CDFAA7GD591706</t>
  </si>
  <si>
    <t>8077 E ADAMS AVE</t>
  </si>
  <si>
    <t>FOWLER</t>
  </si>
  <si>
    <t>8077 E ADAMS AVE, FOWLER CA 93625</t>
  </si>
  <si>
    <t>DANIEL GABARRETE VELASQUEZ</t>
  </si>
  <si>
    <t>CAN23007371-00</t>
  </si>
  <si>
    <t>ON-24-000043</t>
  </si>
  <si>
    <t xml:space="preserve">figueroa and martin luther king jr blvd 
los angeles ca </t>
  </si>
  <si>
    <t>2HGFG3B5XDH510410</t>
  </si>
  <si>
    <t>GABARRETE VELASQUEZ</t>
  </si>
  <si>
    <t>52920 LEE LN</t>
  </si>
  <si>
    <t>COACHELLA</t>
  </si>
  <si>
    <t>52920 LEE LN, COACHELLA CA 92236</t>
  </si>
  <si>
    <t>JULIE FLORES</t>
  </si>
  <si>
    <t>CHRISTOPHER CHAVEZ VALLADARES</t>
  </si>
  <si>
    <t>CAN23008894-00</t>
  </si>
  <si>
    <t>ON-24-000045</t>
  </si>
  <si>
    <t>RDX</t>
  </si>
  <si>
    <t>5J8TB18229A007463</t>
  </si>
  <si>
    <t>1943 ESTRELLA AVE</t>
  </si>
  <si>
    <t>1943 estrella ave, LOS ANGELES CA 90007</t>
  </si>
  <si>
    <t>NANCY HERNANDEZ</t>
  </si>
  <si>
    <t>KATHERINE LANDEROS</t>
  </si>
  <si>
    <t>CAN23008737-00</t>
  </si>
  <si>
    <t>ON-24-000046</t>
  </si>
  <si>
    <t>Highland Ave, Highland CA</t>
  </si>
  <si>
    <t>1G11C5SA3DF164983</t>
  </si>
  <si>
    <t>3385 20TH ST</t>
  </si>
  <si>
    <t>3385 20TH ST, HIGHLAND CA 92346</t>
  </si>
  <si>
    <t>HERNAN HERNANDEZ</t>
  </si>
  <si>
    <t>CAN23008056-00</t>
  </si>
  <si>
    <t>ON-24-000047</t>
  </si>
  <si>
    <t>WEST BOUND OF 91 FREEWAY FULLERTON CA</t>
  </si>
  <si>
    <t>4A3AB36F94E062286</t>
  </si>
  <si>
    <t>1426 S HIGHLAND AVE APT M101</t>
  </si>
  <si>
    <t>FULLERTON</t>
  </si>
  <si>
    <t>1426 S HIGHLAND AVE APT M101, FULLERTON CA 92832</t>
  </si>
  <si>
    <t>JUANA MENDOZA</t>
  </si>
  <si>
    <t>Imanol  Ramirez</t>
  </si>
  <si>
    <t>CAN23007784-00</t>
  </si>
  <si>
    <t>ON-24-000050</t>
  </si>
  <si>
    <t>10140 black mountain rd San Diego CA</t>
  </si>
  <si>
    <t>1NXBR32E83Z038951</t>
  </si>
  <si>
    <t>8495 JADE COAST DR</t>
  </si>
  <si>
    <t>8495 JADE COAST DR, SAN DIEGO CA 92126</t>
  </si>
  <si>
    <t>PAMELA BENTLEY</t>
  </si>
  <si>
    <t>CAN23004987-00</t>
  </si>
  <si>
    <t>ON-24-000051</t>
  </si>
  <si>
    <t>433 East Manchester Inglewood CA</t>
  </si>
  <si>
    <t>3VWDP7AJ8DM217339</t>
  </si>
  <si>
    <t>BENTLEY</t>
  </si>
  <si>
    <t>10050 SEPULVEDA BLVD 207</t>
  </si>
  <si>
    <t>MISSION HILLS</t>
  </si>
  <si>
    <t>10050 SEPULVEDA BLVD APT 207, MISSION HILLS CA 91345</t>
  </si>
  <si>
    <t>ON-24-000052</t>
  </si>
  <si>
    <t xml:space="preserve">I-580 exit 22b Oakland ca </t>
  </si>
  <si>
    <t>JASON CHAVEZ</t>
  </si>
  <si>
    <t>GINO CHAVEZ</t>
  </si>
  <si>
    <t>CAN23001307-01</t>
  </si>
  <si>
    <t>ON-24-000054</t>
  </si>
  <si>
    <t>63 Freeway, Going Westbound, Moreno Valley CA.</t>
  </si>
  <si>
    <t>MATRIX</t>
  </si>
  <si>
    <t>2T1KR32E15C319476</t>
  </si>
  <si>
    <t>242 N GILBERT ST</t>
  </si>
  <si>
    <t>242 N GILBERT ST, HEMET CA 92543</t>
  </si>
  <si>
    <t>LANAYA BUSH</t>
  </si>
  <si>
    <t>CAN23005640-00</t>
  </si>
  <si>
    <t>ON-24-000056</t>
  </si>
  <si>
    <t xml:space="preserve">915 Sunset Ave, SANTA MARIA CA 93458.
</t>
  </si>
  <si>
    <t>WBA8E5G5XGNU20684</t>
  </si>
  <si>
    <t>612 MAYTEN ST</t>
  </si>
  <si>
    <t>SANTA MARIA</t>
  </si>
  <si>
    <t>612 MAYTEN ST, SANTA MARIA CA 93458</t>
  </si>
  <si>
    <t>JAMAEL ANTWAUN KAZEE</t>
  </si>
  <si>
    <t>CAN23001874-00</t>
  </si>
  <si>
    <t>ON-24-000057</t>
  </si>
  <si>
    <t>1090 N F St, San Bernandino CA 92410</t>
  </si>
  <si>
    <t>3N1AB7AP6GY255645</t>
  </si>
  <si>
    <t>KAZEE</t>
  </si>
  <si>
    <t>41715 ROYAL PALM DR</t>
  </si>
  <si>
    <t>41715 ROYAL PALM DR, HEMET CA 92544</t>
  </si>
  <si>
    <t>RAMONA ASOAU</t>
  </si>
  <si>
    <t>FAAVAEINA ASOAU</t>
  </si>
  <si>
    <t>CAN23007609-00</t>
  </si>
  <si>
    <t>ON-24-000058</t>
  </si>
  <si>
    <t xml:space="preserve">Cactus st &amp; Elsworth Moreno valley CA </t>
  </si>
  <si>
    <t>1GNSCBKC7FR159211</t>
  </si>
  <si>
    <t>ASOAU</t>
  </si>
  <si>
    <t>157 GILLEY ST</t>
  </si>
  <si>
    <t>MARCH AIR RESERVE BASE</t>
  </si>
  <si>
    <t>157 gilley st , MARCH AIR RESERVE BASE CA 92518</t>
  </si>
  <si>
    <t>IRIS JUAREZ  RAMIREZ</t>
  </si>
  <si>
    <t>CAN23006727-00</t>
  </si>
  <si>
    <t>ON-24-000059</t>
  </si>
  <si>
    <t xml:space="preserve">109 st &amp; Campton Ave Los Angeles CA </t>
  </si>
  <si>
    <t>KNDJ23AU6L7039432</t>
  </si>
  <si>
    <t>JUAREZ  RAMIREZ</t>
  </si>
  <si>
    <t>10918 COMPTON AVE</t>
  </si>
  <si>
    <t>10918 campton ave, LOS ANGELES CA 90059</t>
  </si>
  <si>
    <t>ON-24-000060</t>
  </si>
  <si>
    <t xml:space="preserve">909 mack ave
Anaheim Ca </t>
  </si>
  <si>
    <t>LETICIA CERVANTES</t>
  </si>
  <si>
    <t>CAN23006914-00</t>
  </si>
  <si>
    <t>ON-24-000061</t>
  </si>
  <si>
    <t>Upland CA</t>
  </si>
  <si>
    <t>KNDJT2A29A7080088</t>
  </si>
  <si>
    <t>525 E 14TH ST</t>
  </si>
  <si>
    <t>525 E 14TH ST, UPLAND CA 91786</t>
  </si>
  <si>
    <t>LARRY THOMAS</t>
  </si>
  <si>
    <t>CAN23005319-00</t>
  </si>
  <si>
    <t>ON-24-000062</t>
  </si>
  <si>
    <t>112 San Pedro, Los Angeles CA 90003.</t>
  </si>
  <si>
    <t>CADENZA</t>
  </si>
  <si>
    <t>KNALN4D78E5133061</t>
  </si>
  <si>
    <t>29603 SINGING WOOD LN</t>
  </si>
  <si>
    <t>29603 SINGING WOOD LN, MENIFEE CA 92586</t>
  </si>
  <si>
    <t>TAMICA TOWNSEL</t>
  </si>
  <si>
    <t>AVERY TOWNSEL</t>
  </si>
  <si>
    <t>CAN22000407-02</t>
  </si>
  <si>
    <t>ON-24-000064</t>
  </si>
  <si>
    <t>4313 NORMA WAY</t>
  </si>
  <si>
    <t>5NPE24AF5GH262023</t>
  </si>
  <si>
    <t>TOWNSEL</t>
  </si>
  <si>
    <t>897 MATHER RD</t>
  </si>
  <si>
    <t>897 MATHER RD, MERCED CA 95341</t>
  </si>
  <si>
    <t>ON-24-000065</t>
  </si>
  <si>
    <t>SINAI FERNANDEZ</t>
  </si>
  <si>
    <t>CAROLINA BENAVIDES</t>
  </si>
  <si>
    <t>CAN22000054-02</t>
  </si>
  <si>
    <t>ON-24-000066</t>
  </si>
  <si>
    <t>Intersection Rubioux Blvd of Mission Ave, Carrupa Valley/Riverside, CA.</t>
  </si>
  <si>
    <t>AVIATOR</t>
  </si>
  <si>
    <t>5LMEU68H75ZJ26147</t>
  </si>
  <si>
    <t>5728 BIRCHWOOD DR</t>
  </si>
  <si>
    <t>6354 STOBBS WAY APT B, RIVERSIDE CA 92509</t>
  </si>
  <si>
    <t>JUAN JAVIER SOLORIO BALTAZAR</t>
  </si>
  <si>
    <t>SONIA SOLORIOGONZALEZ</t>
  </si>
  <si>
    <t>CAN23002817-01</t>
  </si>
  <si>
    <t>ON-24-000067</t>
  </si>
  <si>
    <t xml:space="preserve">Ball Rd &amp; S. Dale Ave in Anaheim, CA </t>
  </si>
  <si>
    <t>JM3KFBDM2P0177862</t>
  </si>
  <si>
    <t>BALTAZAR</t>
  </si>
  <si>
    <t>1306 E BANYAN AVE</t>
  </si>
  <si>
    <t>1306 e banyan ave, ANAHEIM CA 92805</t>
  </si>
  <si>
    <t>ON-24-000068</t>
  </si>
  <si>
    <t>Summer Crest Apt 2828 West Anaheim, CA.</t>
  </si>
  <si>
    <t>BRANDON STONE</t>
  </si>
  <si>
    <t>CAN23006799-00</t>
  </si>
  <si>
    <t>ON-24-000070</t>
  </si>
  <si>
    <t>Place of employment.
1500 E Main St, Barstool CA 93391.</t>
  </si>
  <si>
    <t>KNDJX3A54G7385771</t>
  </si>
  <si>
    <t>STONE</t>
  </si>
  <si>
    <t>640 W BUENA ST</t>
  </si>
  <si>
    <t>640 W BUENA ST, BARSTOW CA 92311</t>
  </si>
  <si>
    <t>LESLIE SANTIAGO</t>
  </si>
  <si>
    <t>ON-24-000071</t>
  </si>
  <si>
    <t>Lincoln Ave and Broadway, San Diego CA</t>
  </si>
  <si>
    <t>1G1FD1RS5R0104823</t>
  </si>
  <si>
    <t>MONICA PAMPLIN</t>
  </si>
  <si>
    <t>CAN23006880-00</t>
  </si>
  <si>
    <t>ON-24-000072</t>
  </si>
  <si>
    <t xml:space="preserve">rsr 60 w bound 
moreno valley ca </t>
  </si>
  <si>
    <t>2C3CCAAG7FH848956</t>
  </si>
  <si>
    <t>PAMPLIN</t>
  </si>
  <si>
    <t>23324 BAY AVE</t>
  </si>
  <si>
    <t>23324 BAY AVE, MORENO VALLEY CA 92553</t>
  </si>
  <si>
    <t>ON-24-000073</t>
  </si>
  <si>
    <t>Sunset Blvd &amp; Alta Loma Rd. West Hollywood, CA 90069.</t>
  </si>
  <si>
    <t>ROBERT RUBALCABA</t>
  </si>
  <si>
    <t>CAN23008387-00</t>
  </si>
  <si>
    <t>ON-24-000074</t>
  </si>
  <si>
    <t>624 DE LUZ RD APT 41 FALLBROOK, CA 92028</t>
  </si>
  <si>
    <t>5TFAX5GN4LX186894</t>
  </si>
  <si>
    <t>RUBALCABA</t>
  </si>
  <si>
    <t>624 DE LUZ RD APT 41</t>
  </si>
  <si>
    <t>FALLBROOK</t>
  </si>
  <si>
    <t>624 DE LUZ RD APT 41, FALLBROOK CA 92028</t>
  </si>
  <si>
    <t>RODOLFO ANAYA REYNA</t>
  </si>
  <si>
    <t>CAN23007163-00</t>
  </si>
  <si>
    <t>ON-24-000075</t>
  </si>
  <si>
    <t>Freeway 
SANTA ANA CA</t>
  </si>
  <si>
    <t>4T1K61AK4RU846548</t>
  </si>
  <si>
    <t>ANAYA REYNA</t>
  </si>
  <si>
    <t>3403 W CAMILLE ST</t>
  </si>
  <si>
    <t>3403 W CAMILLE ST, SANTA ANA CA 92704</t>
  </si>
  <si>
    <t>LORRAINE MORALES</t>
  </si>
  <si>
    <t>CAN23001545-01</t>
  </si>
  <si>
    <t>ON-24-000076</t>
  </si>
  <si>
    <t>2029 PATTERSON ST RIVERSIDE, CA 92507</t>
  </si>
  <si>
    <t>RAM PICKUP</t>
  </si>
  <si>
    <t>1C6RD7LT8CS123877</t>
  </si>
  <si>
    <t>2029 PATTERSON ST</t>
  </si>
  <si>
    <t>2029 PATTERSON ST, RIVERSIDE CA 92507</t>
  </si>
  <si>
    <t>ZHENGYU GAO</t>
  </si>
  <si>
    <t>CAN23004315-00</t>
  </si>
  <si>
    <t>ON-24-000078</t>
  </si>
  <si>
    <t>Highway near
7711 Sage Cross Rd, Riverton CA (NI's new address).</t>
  </si>
  <si>
    <t>W1K5J4GB4NN251170</t>
  </si>
  <si>
    <t>GAO</t>
  </si>
  <si>
    <t>1100 EVERTON PL</t>
  </si>
  <si>
    <t>1100 EVERTON PL APT213, RIVERSIDE CA 92507</t>
  </si>
  <si>
    <t>DARREN WILKERSON</t>
  </si>
  <si>
    <t>Kaylan Davis</t>
  </si>
  <si>
    <t>CAN23002756-01</t>
  </si>
  <si>
    <t>ON-24-000079</t>
  </si>
  <si>
    <t>15 S Hesperia CA.</t>
  </si>
  <si>
    <t>5NPEB4AC4CH499716</t>
  </si>
  <si>
    <t>WILKERSON</t>
  </si>
  <si>
    <t>14625 HUMMINGBIRD RD</t>
  </si>
  <si>
    <t>14625 HUMMINGBIRD RD, VICTORVILLE CA 92394</t>
  </si>
  <si>
    <t>TIMOTEO NUNEZ ALVARADO</t>
  </si>
  <si>
    <t>CAN23006484-00</t>
  </si>
  <si>
    <t>ON-24-000080</t>
  </si>
  <si>
    <t xml:space="preserve">Brea &amp; Washington, Los Angeles CA </t>
  </si>
  <si>
    <t>2FTRX17W64CA67994</t>
  </si>
  <si>
    <t>NUNEZ ALVARADO</t>
  </si>
  <si>
    <t>9224 ARLETA AVE</t>
  </si>
  <si>
    <t>9224 arleta ave , PACOIMA CA 91331</t>
  </si>
  <si>
    <t>LORETO MANAL</t>
  </si>
  <si>
    <t>JUANA MANOE</t>
  </si>
  <si>
    <t>CAN23001510-01</t>
  </si>
  <si>
    <t>ON-24-000081</t>
  </si>
  <si>
    <t>Grape Vine St. Lake Elsinore CA</t>
  </si>
  <si>
    <t>GLB250</t>
  </si>
  <si>
    <t>W1N4M4GB1MW078657</t>
  </si>
  <si>
    <t>MANAL</t>
  </si>
  <si>
    <t>24506 SNAPDRAGON WAY</t>
  </si>
  <si>
    <t>24506 SNAPDRAGON WAY, LAKE ELSINORE CA 92532</t>
  </si>
  <si>
    <t>AMEER HACK</t>
  </si>
  <si>
    <t>CAN23003964-01</t>
  </si>
  <si>
    <t>ON-24-000082</t>
  </si>
  <si>
    <t>1400 Calzona St, Los Angeles 90023</t>
  </si>
  <si>
    <t>2HGFC1F78MH702789</t>
  </si>
  <si>
    <t>HACK</t>
  </si>
  <si>
    <t>2702 HILL ST</t>
  </si>
  <si>
    <t>2702 HILL ST, HUNTINGTON PARK CA 90255</t>
  </si>
  <si>
    <t>MARITZA HERNANDEZ</t>
  </si>
  <si>
    <t>CAN23002974-01</t>
  </si>
  <si>
    <t>ON-24-000083</t>
  </si>
  <si>
    <t xml:space="preserve">Murrieta Hot Springs St. &amp; Winchester Rd. in Temecula, CA </t>
  </si>
  <si>
    <t>2HGFC2F73HH524902</t>
  </si>
  <si>
    <t>1599 APPLE BLOSSOM WAY</t>
  </si>
  <si>
    <t>1599 APPLE BLOSSOM WAY, HEMET CA 92545</t>
  </si>
  <si>
    <t>YULISA SALAS</t>
  </si>
  <si>
    <t>CAN23008236-00</t>
  </si>
  <si>
    <t>ON-24-000084</t>
  </si>
  <si>
    <t>Parking lot of home:
11034 ELLIOT AVE APT 4 SOUTH EL MONTE, CA 91733.</t>
  </si>
  <si>
    <t>3N1AB8BV8LY207738</t>
  </si>
  <si>
    <t>SALAS</t>
  </si>
  <si>
    <t>11034 ELLIOT AVE APT 4</t>
  </si>
  <si>
    <t>11034 elliot ave apt 4, SOUTH EL MONTE CA 91733</t>
  </si>
  <si>
    <t>ON-24-000085</t>
  </si>
  <si>
    <t>BREIANNA WARD</t>
  </si>
  <si>
    <t>CAN23008747-00</t>
  </si>
  <si>
    <t>ON-24-000086</t>
  </si>
  <si>
    <t>3501 Sunset Blvd. Rocklin CA</t>
  </si>
  <si>
    <t>3N1CB51D55L569171</t>
  </si>
  <si>
    <t>3720 IMMACULATA ST</t>
  </si>
  <si>
    <t>3720 IMMACULATA ST, SACRAMENTO CA 95838</t>
  </si>
  <si>
    <t>KEMAL REID</t>
  </si>
  <si>
    <t>Petrson Geremias</t>
  </si>
  <si>
    <t>CAN23004804-00</t>
  </si>
  <si>
    <t>ON-24-000087</t>
  </si>
  <si>
    <t>Junipero &amp; Sier, South San Francisco CA.</t>
  </si>
  <si>
    <t>Fusion</t>
  </si>
  <si>
    <t>3FA6P0UU7ER368899</t>
  </si>
  <si>
    <t>MIRZA CRUZ IXCO DE GARCIA</t>
  </si>
  <si>
    <t>CAN23007187-00</t>
  </si>
  <si>
    <t>ON-24-000088</t>
  </si>
  <si>
    <t xml:space="preserve">Near the Coliseum, Oakland CA.
</t>
  </si>
  <si>
    <t>1FTER4EH0KLA27721</t>
  </si>
  <si>
    <t>CRUZ IXCO DE GARCIA</t>
  </si>
  <si>
    <t>45 MCCARTHY AVE</t>
  </si>
  <si>
    <t>45 mccarthy ave, SAN FRANCISCO CA 94134</t>
  </si>
  <si>
    <t>ELIZABETH BARRAGAN</t>
  </si>
  <si>
    <t>CAN23001005-01</t>
  </si>
  <si>
    <t>ON-24-000089</t>
  </si>
  <si>
    <t>I-80 Sacramento ca near El camino exit</t>
  </si>
  <si>
    <t>4T1G11AK5NU687991</t>
  </si>
  <si>
    <t>6319 CLARA WAY</t>
  </si>
  <si>
    <t>NORTH HIGHLANDS</t>
  </si>
  <si>
    <t>6319 CLARA WAY, NORTH HIGHLANDS CA 95660</t>
  </si>
  <si>
    <t>SHARDALE CROPPER</t>
  </si>
  <si>
    <t>CAN23008432-00</t>
  </si>
  <si>
    <t>ON-24-000090</t>
  </si>
  <si>
    <t xml:space="preserve">COSTCO DR &amp; SEPULVEDA BLVD VANNUYS CA </t>
  </si>
  <si>
    <t>3N1AB8DV8MY231861</t>
  </si>
  <si>
    <t>CROPPER</t>
  </si>
  <si>
    <t>8155 VAN NUYS BLVD APT 205</t>
  </si>
  <si>
    <t>8155 VAN NUYS BLVD APT 205, PANORAMA CITY CA 91402</t>
  </si>
  <si>
    <t>WAGNER SANTOS</t>
  </si>
  <si>
    <t>CAN23007408-00</t>
  </si>
  <si>
    <t>ON-24-000092</t>
  </si>
  <si>
    <t>354 San Carlos St, San Francisco CA.</t>
  </si>
  <si>
    <t>3FA6P0PUXDR332201</t>
  </si>
  <si>
    <t>SANTOS</t>
  </si>
  <si>
    <t>1101 NORTON ST APT F</t>
  </si>
  <si>
    <t>1101 NORTON ST APT F, SAN MATEO CA 94401</t>
  </si>
  <si>
    <t>ON-24-000094</t>
  </si>
  <si>
    <t xml:space="preserve">I210 W/B  150 feet east of Sunflower Ave 
Glendora CA </t>
  </si>
  <si>
    <t>RICARDO FERREIRA DE SOUZA</t>
  </si>
  <si>
    <t>CAN23008945-00</t>
  </si>
  <si>
    <t>ON-24-000095</t>
  </si>
  <si>
    <t>N El Camino Real, San Mateo CA.</t>
  </si>
  <si>
    <t>JTDKN3DU7D0345699</t>
  </si>
  <si>
    <t>FERREIRA DE SOUZA</t>
  </si>
  <si>
    <t>751 N EL CAMINO REAL APT 303</t>
  </si>
  <si>
    <t>Lea Martinez-Salomon</t>
  </si>
  <si>
    <t>751 N EL CAMINO REAL APT 303, SAN MATEO CA 94401</t>
  </si>
  <si>
    <t xml:space="preserve">Liliana  Maravilla </t>
  </si>
  <si>
    <t>CAN24009264-00</t>
  </si>
  <si>
    <t>ON-24-000096</t>
  </si>
  <si>
    <t>Falcon dr Concord CA</t>
  </si>
  <si>
    <t>1N4AL3AP9GC152592</t>
  </si>
  <si>
    <t>4453 OVEREND AVE</t>
  </si>
  <si>
    <t>4453 OVEREND AVE, RICHMOND CA 94804</t>
  </si>
  <si>
    <t>YASMAN EDMONDSON</t>
  </si>
  <si>
    <t>CAN23005817-00</t>
  </si>
  <si>
    <t>ON-24-000097</t>
  </si>
  <si>
    <t xml:space="preserve">E Slauson ave &amp; Central ave Los Angeles CA </t>
  </si>
  <si>
    <t>2HGFC2F55JH528776</t>
  </si>
  <si>
    <t>EDMONDSON</t>
  </si>
  <si>
    <t>4323 1/2 HONDURAS ST</t>
  </si>
  <si>
    <t>4323 1/2 HONDURAS ST, LOS ANGELES CA 90011</t>
  </si>
  <si>
    <t>ROBERTO GONZALEZANGUIANO</t>
  </si>
  <si>
    <t>DULCE GONZALEZ MURILLO</t>
  </si>
  <si>
    <t>CAN23002943-01</t>
  </si>
  <si>
    <t>ON-24-000099</t>
  </si>
  <si>
    <t>4555 Santa Fe Dr. Encinitas CA</t>
  </si>
  <si>
    <t>3TMAZ5CN5KM091930</t>
  </si>
  <si>
    <t>GONZALEZANGUIANO</t>
  </si>
  <si>
    <t>13606 POINSETTIA DR SPC 125</t>
  </si>
  <si>
    <t>13606 POINSETTIA DR SPC 125, POWAY CA 92064</t>
  </si>
  <si>
    <t>PEDRO GONZALEZ</t>
  </si>
  <si>
    <t>CAN23008132-00</t>
  </si>
  <si>
    <t>ON-24-000100</t>
  </si>
  <si>
    <t>Vallartas Super Market Budler CA.</t>
  </si>
  <si>
    <t>5FNRL5H65FB104076</t>
  </si>
  <si>
    <t>6676 AVENUE 416 SPC 47</t>
  </si>
  <si>
    <t>6676 AVENUE 416 SPC 47, DINUBA CA 93618</t>
  </si>
  <si>
    <t>ON-24-000101</t>
  </si>
  <si>
    <t>I10 E freeway Ontario CA</t>
  </si>
  <si>
    <t>GLORIA LOPEZ</t>
  </si>
  <si>
    <t>CAN23005115-00</t>
  </si>
  <si>
    <t>ON-24-000104</t>
  </si>
  <si>
    <t>9825 SALLY AVE CALIFORNIA CITY, CA 93505.</t>
  </si>
  <si>
    <t>1GYS3LKJ9FR739387</t>
  </si>
  <si>
    <t>9825 SALLY AVE</t>
  </si>
  <si>
    <t>CALIFORNIA CITY</t>
  </si>
  <si>
    <t>9825 sally ave, CALIFORNIA CITY CA 93505</t>
  </si>
  <si>
    <t>SAUL PINEDA HENRIQUEZ</t>
  </si>
  <si>
    <t>CAN23007725-00</t>
  </si>
  <si>
    <t>ON-24-000105</t>
  </si>
  <si>
    <t xml:space="preserve">Osborn St. &amp; Foothill Ave in Fillmore CA </t>
  </si>
  <si>
    <t>1GTR8BEK2LZ154232</t>
  </si>
  <si>
    <t>PINEDA HENRIQUEZ</t>
  </si>
  <si>
    <t>21450 CHASE ST APT 213</t>
  </si>
  <si>
    <t>15552 Nordhoff St Apt 204, NORTH HILLS CA 91343</t>
  </si>
  <si>
    <t>CARLOS REGALADOMARTINEZ</t>
  </si>
  <si>
    <t>KIMBERLY REGALADO</t>
  </si>
  <si>
    <t>CAN24009476-00</t>
  </si>
  <si>
    <t>ON-24-000107</t>
  </si>
  <si>
    <t>In front of San Francisco Zoo.</t>
  </si>
  <si>
    <t>4T1G11AK3NU058777</t>
  </si>
  <si>
    <t>REGALADOMARTINEZ</t>
  </si>
  <si>
    <t>379 HANOVER ST</t>
  </si>
  <si>
    <t>379 HANOVER ST, SAN FRANCISCO CA 94112</t>
  </si>
  <si>
    <t>ON-24-000108</t>
  </si>
  <si>
    <t xml:space="preserve">Parking lot 
Compton, CA </t>
  </si>
  <si>
    <t>ERICKA MANGUAL</t>
  </si>
  <si>
    <t>CAN22000435-02</t>
  </si>
  <si>
    <t>ON-24-000109</t>
  </si>
  <si>
    <t xml:space="preserve">8989 Mission Blvd, APT  318, Riverside CA 92509.
</t>
  </si>
  <si>
    <t>KNAFU4A2XD5655407</t>
  </si>
  <si>
    <t>MANGUAL</t>
  </si>
  <si>
    <t>1025 N TIPPECANOE AVE UNIT Q143</t>
  </si>
  <si>
    <t>1025 N TIPPECANOE AVE UNIT Q143, SN BERNRDNO CA 92410</t>
  </si>
  <si>
    <t>RICARDO PAREDES IBARRA</t>
  </si>
  <si>
    <t>CAN23007805-00</t>
  </si>
  <si>
    <t>ON-24-000110</t>
  </si>
  <si>
    <t xml:space="preserve">76th and Grand Ave. in
Los Angeles CA.  </t>
  </si>
  <si>
    <t>2HGFB2F50CH569046</t>
  </si>
  <si>
    <t>PAREDES IBARRA</t>
  </si>
  <si>
    <t>326 E 131ST ST</t>
  </si>
  <si>
    <t>326 E 131ST ST, LOS ANGELES CA 90061</t>
  </si>
  <si>
    <t>ON-24-000111</t>
  </si>
  <si>
    <t>Parking lot of Bank of America at Alisal ST, Salinas CA.</t>
  </si>
  <si>
    <t>ANGELA EVANS</t>
  </si>
  <si>
    <t>ANTHONY LEON</t>
  </si>
  <si>
    <t>CAN23001394-01</t>
  </si>
  <si>
    <t>ON-24-000113</t>
  </si>
  <si>
    <t>I210 near exit Pasadena dr Pasadena Ca</t>
  </si>
  <si>
    <t>3N1CN7APXJL810276</t>
  </si>
  <si>
    <t>EVANS</t>
  </si>
  <si>
    <t>29818 KILLINGTON DR</t>
  </si>
  <si>
    <t>29818 KILLINGTON DR, MENIFEE CA 92586</t>
  </si>
  <si>
    <t>TRAVIS NASH</t>
  </si>
  <si>
    <t>CAN23004645-00</t>
  </si>
  <si>
    <t>ON-24-000114</t>
  </si>
  <si>
    <t>60th Freeway between Nogalas &amp; Fernway.</t>
  </si>
  <si>
    <t>GLK350</t>
  </si>
  <si>
    <t>WDCGG5HB1EG315346</t>
  </si>
  <si>
    <t>NASH</t>
  </si>
  <si>
    <t>13737 ROBINBROOK CT</t>
  </si>
  <si>
    <t>13737 ROBINBROOK CT, EASTVALE CA 92880</t>
  </si>
  <si>
    <t>VANESSA PINAJERO</t>
  </si>
  <si>
    <t>GAVINO DELGADO</t>
  </si>
  <si>
    <t>CAN23005948-00</t>
  </si>
  <si>
    <t>ON-24-000115</t>
  </si>
  <si>
    <t xml:space="preserve">North bound of Menifee Rd &amp; Newport Ave in Menifee CA  </t>
  </si>
  <si>
    <t>KNAGM4A72F5651516</t>
  </si>
  <si>
    <t>PINAJERO</t>
  </si>
  <si>
    <t>32705 BRIGGS RD</t>
  </si>
  <si>
    <t>32705 BRIGGS RD, MENIFEE CA 92584</t>
  </si>
  <si>
    <t>JAVIER GUDINO</t>
  </si>
  <si>
    <t>CAN23008366-00</t>
  </si>
  <si>
    <t>ON-24-000116</t>
  </si>
  <si>
    <t xml:space="preserve">monte vista ave
Montclair, CA </t>
  </si>
  <si>
    <t>JTDB4MEE9P3005716</t>
  </si>
  <si>
    <t>GUDINO</t>
  </si>
  <si>
    <t>701 BUENA VISTA AVE</t>
  </si>
  <si>
    <t>701 BUENA VISTA AVE, POMONA CA 91766</t>
  </si>
  <si>
    <t>RAISSA CRISTINE ZIBELL</t>
  </si>
  <si>
    <t>ELIABE CARDOSO DA SILVA</t>
  </si>
  <si>
    <t>CAN23005064-00</t>
  </si>
  <si>
    <t>ON-24-000117</t>
  </si>
  <si>
    <t xml:space="preserve">portolla dr </t>
  </si>
  <si>
    <t>CLARITY</t>
  </si>
  <si>
    <t>JHMZC5F36JC008258</t>
  </si>
  <si>
    <t>ZIBELL</t>
  </si>
  <si>
    <t>745 VICENTE ST</t>
  </si>
  <si>
    <t>745 vicente st, SAN FRANCISCO CA 94116</t>
  </si>
  <si>
    <t>HECTOR RAMIREZ VALDEZ</t>
  </si>
  <si>
    <t>PEDRO RODRIGUEZ BORUNDA</t>
  </si>
  <si>
    <t>CAN23007737-00</t>
  </si>
  <si>
    <t>ON-24-000118</t>
  </si>
  <si>
    <t>Freeway 5, before freeway 18 exit, San Fernando CA.</t>
  </si>
  <si>
    <t>1N4AL21E18N503834</t>
  </si>
  <si>
    <t>RAMIREZ VALDEZ</t>
  </si>
  <si>
    <t>1945 2ND ST</t>
  </si>
  <si>
    <t>1945 2ND ST, SAN FERNANDO CA 91340</t>
  </si>
  <si>
    <t>YANETH LINO VELASQUEZ</t>
  </si>
  <si>
    <t>REINA MORGADO LINO</t>
  </si>
  <si>
    <t>CAN23005779-00</t>
  </si>
  <si>
    <t>ON-24-000119</t>
  </si>
  <si>
    <t>393 silver lake blvd Los Angeles CA 90026</t>
  </si>
  <si>
    <t>1FADP3E23EL432232</t>
  </si>
  <si>
    <t>LINO VELASQUEZ</t>
  </si>
  <si>
    <t>2065 W 6TH ST APT 410</t>
  </si>
  <si>
    <t>43831 SAN FRANCISCO AVE, LANCASTER CA 93535</t>
  </si>
  <si>
    <t>YULIANA ALONSO</t>
  </si>
  <si>
    <t>CAN23005085-00</t>
  </si>
  <si>
    <t>ON-24-000121</t>
  </si>
  <si>
    <t>3085 S Avelinda el camino, CA.</t>
  </si>
  <si>
    <t>5XXG34J29MG010575</t>
  </si>
  <si>
    <t>ALONSO</t>
  </si>
  <si>
    <t>27148 SHADOWCREST LN</t>
  </si>
  <si>
    <t>CATHEDRAL CITY</t>
  </si>
  <si>
    <t>27148 SHADOWCREST LN, CATHEDRAL CITY CA 92234</t>
  </si>
  <si>
    <t>CLAUDIA RIVAS</t>
  </si>
  <si>
    <t>CAN23005539-00</t>
  </si>
  <si>
    <t>ON-24-000122</t>
  </si>
  <si>
    <t>Lincoln ave &amp; Westchester dr Riverside CA</t>
  </si>
  <si>
    <t>2HGFG12688H543456</t>
  </si>
  <si>
    <t>3030 VAN BUREN BLVD APT 32</t>
  </si>
  <si>
    <t>3030 VAN BUREN BLVD APT 32, RIVERSIDE CA 92503</t>
  </si>
  <si>
    <t>NINA HILLIARD</t>
  </si>
  <si>
    <t>NIJARHEA WARD</t>
  </si>
  <si>
    <t>CAN23007537-00</t>
  </si>
  <si>
    <t>ON-24-000123</t>
  </si>
  <si>
    <t>3724 n bogol ct 
las vegas nv</t>
  </si>
  <si>
    <t>1G1ZE5STXHF117390</t>
  </si>
  <si>
    <t>HILLIARD</t>
  </si>
  <si>
    <t>14848 DEERFIELD ST</t>
  </si>
  <si>
    <t>14848 DEERFIELD ST, VICTORVILLE CA 92394</t>
  </si>
  <si>
    <t>ON-24-000124</t>
  </si>
  <si>
    <t xml:space="preserve">Vernon st &amp; Grandt ave Long Beach CA </t>
  </si>
  <si>
    <t>1HGCY1F34RA024162</t>
  </si>
  <si>
    <t>MICHAEL GREEN</t>
  </si>
  <si>
    <t>CAN23007400-00</t>
  </si>
  <si>
    <t>ON-24-000125</t>
  </si>
  <si>
    <t>60 Freeway, Riverside CA.</t>
  </si>
  <si>
    <t>KNAGM4A76F5663927</t>
  </si>
  <si>
    <t>GREEN</t>
  </si>
  <si>
    <t>9301 JACARANDA AVE</t>
  </si>
  <si>
    <t>9301 JACARANDA AVE, CALIFORNIA CITY CA 93505</t>
  </si>
  <si>
    <t>MONICA RODRIGUEZ SANCHEZ</t>
  </si>
  <si>
    <t xml:space="preserve">Jolette Salazar </t>
  </si>
  <si>
    <t>CAN23005833-00</t>
  </si>
  <si>
    <t>ON-24-000126</t>
  </si>
  <si>
    <t>Clinton Keith Rd &amp; Toulon Dr Murrieta, CA</t>
  </si>
  <si>
    <t>2GCEC13T551317244</t>
  </si>
  <si>
    <t>RODRIGUEZ SANCHEZ</t>
  </si>
  <si>
    <t>1030 HAWTHORNE DR</t>
  </si>
  <si>
    <t>1030 HAWTHORNE DR, HEMET CA 92545</t>
  </si>
  <si>
    <t>RIGOBERTO HERNANDEZ</t>
  </si>
  <si>
    <t>CAN23007945-00</t>
  </si>
  <si>
    <t>ON-24-000127</t>
  </si>
  <si>
    <t xml:space="preserve">Mountain st &amp; Evergreen ave Monrovia CA  </t>
  </si>
  <si>
    <t>3N1CN8EV3LL813537</t>
  </si>
  <si>
    <t>10434 HASKELL AVE</t>
  </si>
  <si>
    <t>GRANADA HILLS</t>
  </si>
  <si>
    <t>10434 HASKELL AVE, GRANADA HILLS CA 91344</t>
  </si>
  <si>
    <t>ON-24-000128</t>
  </si>
  <si>
    <t>215 Fwy towards Muskway in San Bernardino CA.</t>
  </si>
  <si>
    <t>MICHAEL DAVID PARADA</t>
  </si>
  <si>
    <t>CAN23000865-00</t>
  </si>
  <si>
    <t>ON-24-000129</t>
  </si>
  <si>
    <t>Freeway 101 Los angeles CA</t>
  </si>
  <si>
    <t>1C4PJLCB7HW508274</t>
  </si>
  <si>
    <t>PARADA</t>
  </si>
  <si>
    <t>8008 MAGNOLIA AVE APT 40</t>
  </si>
  <si>
    <t>8008 MAGNOLIA AVE APT 40, RIVERSIDE CA 92504</t>
  </si>
  <si>
    <t>MIGUEL AVILA RODRIGUEZ</t>
  </si>
  <si>
    <t>Elente  Sarrel</t>
  </si>
  <si>
    <t>CAN23007226-00</t>
  </si>
  <si>
    <t>ON-24-000131</t>
  </si>
  <si>
    <t>Standard St. &amp; Wilshire Ave. Santa Ana, CA</t>
  </si>
  <si>
    <t>3VWRZ71K18M168290</t>
  </si>
  <si>
    <t>AVILA RODRIGUEZ</t>
  </si>
  <si>
    <t>5700 CARBON CANYON RD SPC 16</t>
  </si>
  <si>
    <t>BREA</t>
  </si>
  <si>
    <t>5700 CARBON CANYON RD SPC 16, BREA CA 92823</t>
  </si>
  <si>
    <t>ANDRES SILVA BANUELOS</t>
  </si>
  <si>
    <t>CAN23007783-00</t>
  </si>
  <si>
    <t>ON-24-000132</t>
  </si>
  <si>
    <t>Jeanne ave San Jose CA 95116</t>
  </si>
  <si>
    <t>1HGCR2F16HA302317</t>
  </si>
  <si>
    <t>SILVA BANUELOS</t>
  </si>
  <si>
    <t>871 JEANNE AVE APT 2</t>
  </si>
  <si>
    <t>871 JEANNE AVE APT 2, SAN JOSE CA 95116</t>
  </si>
  <si>
    <t>BRIAN BARRON</t>
  </si>
  <si>
    <t>CAN23009010-00</t>
  </si>
  <si>
    <t>ON-24-000133</t>
  </si>
  <si>
    <t>4038 Olive Dr, Oceanside CA, 92056.</t>
  </si>
  <si>
    <t>JN1BV7AP4FM342036</t>
  </si>
  <si>
    <t>BARRON</t>
  </si>
  <si>
    <t>403 N CITRUS AVE</t>
  </si>
  <si>
    <t>403 N CITRUS AVE, VISTA CA 92084</t>
  </si>
  <si>
    <t>PAUL VENEGAS</t>
  </si>
  <si>
    <t>ON-24-000135</t>
  </si>
  <si>
    <t>170 hidden valley parkway Norco CA</t>
  </si>
  <si>
    <t>2GCEC130171726396</t>
  </si>
  <si>
    <t>ON-24-000136</t>
  </si>
  <si>
    <t>S Vermont Los Angeles CA 90044</t>
  </si>
  <si>
    <t>ON-24-000137</t>
  </si>
  <si>
    <t xml:space="preserve">highway 605 Los Angles CA </t>
  </si>
  <si>
    <t>FRANCO SANCHEZ OLARTE</t>
  </si>
  <si>
    <t>ELAM HERNANDEZ OROZCO</t>
  </si>
  <si>
    <t>CAN23007550-00</t>
  </si>
  <si>
    <t>ON-24-000138</t>
  </si>
  <si>
    <t xml:space="preserve">San fracisco CA </t>
  </si>
  <si>
    <t>1FADP5CU5EL521378</t>
  </si>
  <si>
    <t>SANCHEZ OLARTE</t>
  </si>
  <si>
    <t>815 CATAMARAN ST APT 1</t>
  </si>
  <si>
    <t>815 CATAMARAN ST APT 1, FOSTER CITY CA 94404</t>
  </si>
  <si>
    <t>JOSE CUMI PUNCHE</t>
  </si>
  <si>
    <t>CAN23009021-00</t>
  </si>
  <si>
    <t>ON-24-000139</t>
  </si>
  <si>
    <t>Olympic Blvd Normandy Ave, Los Angeles CA.</t>
  </si>
  <si>
    <t>5TFRX5GN6JX108505</t>
  </si>
  <si>
    <t>CUMI PUNCHE</t>
  </si>
  <si>
    <t>1212 E AVENUE Q5</t>
  </si>
  <si>
    <t>1212 E AVE Q-5, PALMDALE CA 93550</t>
  </si>
  <si>
    <t>ROSA GONZALEZ</t>
  </si>
  <si>
    <t xml:space="preserve">Consuelo  Gonzalez </t>
  </si>
  <si>
    <t>CAN23001490-01</t>
  </si>
  <si>
    <t>ON-24-000140</t>
  </si>
  <si>
    <t xml:space="preserve">29260 Central Ave Lake Elsinore CA </t>
  </si>
  <si>
    <t>2HGFC1F31HH643037</t>
  </si>
  <si>
    <t>33136 LIME ST</t>
  </si>
  <si>
    <t>33136 LIME ST, LAKE ELSINORE CA 92530</t>
  </si>
  <si>
    <t>JOSE ESTRADA RAMIREZ</t>
  </si>
  <si>
    <t>CAN23004693-00</t>
  </si>
  <si>
    <t>ON-24-000141</t>
  </si>
  <si>
    <t>Intersection N Mission Rd &amp; Karney St, Los Angeles CA.</t>
  </si>
  <si>
    <t>4T1BF1FK0EU870252</t>
  </si>
  <si>
    <t>ESTRADA RAMIREZ</t>
  </si>
  <si>
    <t>256 SOUTH RAMPART #B</t>
  </si>
  <si>
    <t>256 south rampart #b, LOS ANGELES CA 90057</t>
  </si>
  <si>
    <t>DARIUS BENNS</t>
  </si>
  <si>
    <t>CAN23009008-00</t>
  </si>
  <si>
    <t>ON-24-000142</t>
  </si>
  <si>
    <t>8 East Freeway El Cajon CA</t>
  </si>
  <si>
    <t>ES 350</t>
  </si>
  <si>
    <t>JTHBK1GG5G2231209</t>
  </si>
  <si>
    <t>BENNS</t>
  </si>
  <si>
    <t>950 E MADISON AVE</t>
  </si>
  <si>
    <t>950 e madison ave, EL CAJON CA 92021</t>
  </si>
  <si>
    <t>JOSE RAMIREZ</t>
  </si>
  <si>
    <t>DAVID RAMIREZ</t>
  </si>
  <si>
    <t>CAN23008265-00</t>
  </si>
  <si>
    <t>ON-24-000143</t>
  </si>
  <si>
    <t>91 freeway w bound
riverside ca</t>
  </si>
  <si>
    <t>5TBET34105S490776</t>
  </si>
  <si>
    <t>7606 LINCOLN AVE APT 2</t>
  </si>
  <si>
    <t>7606 LINCOLN AVE APT 2, RIVERSIDE CA 92504</t>
  </si>
  <si>
    <t>FREDERICK CHISM</t>
  </si>
  <si>
    <t>LARONICA CHISM</t>
  </si>
  <si>
    <t>CAN23008657-00</t>
  </si>
  <si>
    <t>ON-24-000144</t>
  </si>
  <si>
    <t>San Jacinto CA</t>
  </si>
  <si>
    <t>1GNEC13T1YJ210659</t>
  </si>
  <si>
    <t>CHISM</t>
  </si>
  <si>
    <t>2127 E FLORIDA AVE #220</t>
  </si>
  <si>
    <t>329 SANTO DR, SAN JACINTO CA 92583</t>
  </si>
  <si>
    <t>ON-24-000145</t>
  </si>
  <si>
    <t>1257 Martin ave Fresno CA 93706</t>
  </si>
  <si>
    <t>ON-24-000146</t>
  </si>
  <si>
    <t xml:space="preserve">main st &amp; Broadway st Los Angeles </t>
  </si>
  <si>
    <t>CAN23003209-01</t>
  </si>
  <si>
    <t>ON-24-000147</t>
  </si>
  <si>
    <t>13135 Vanowen St, North Hollywood, CA 91605.</t>
  </si>
  <si>
    <t>FABIOLA ALVAREZ SOSA</t>
  </si>
  <si>
    <t>JOSE HERNANDEZ BAJXAC</t>
  </si>
  <si>
    <t>CAN23004586-00</t>
  </si>
  <si>
    <t>ON-24-000148</t>
  </si>
  <si>
    <t xml:space="preserve">Hyperion Ave &amp; Franklin Hill in Los Angeles </t>
  </si>
  <si>
    <t>1FTPW14V19FB17864</t>
  </si>
  <si>
    <t>ALVAREZ SOSA</t>
  </si>
  <si>
    <t>6614 BALBOA BLVD APT 3</t>
  </si>
  <si>
    <t>6614 BALBOA BLVD APT 3, VAN NUYS CA 91406</t>
  </si>
  <si>
    <t>ON-24-000149</t>
  </si>
  <si>
    <t xml:space="preserve">Hwy 101 Seagaze DR oceanside ca </t>
  </si>
  <si>
    <t>un</t>
  </si>
  <si>
    <t>MARCELA RODRIGUEZ</t>
  </si>
  <si>
    <t>CAN23003753-01</t>
  </si>
  <si>
    <t>ON-24-000150</t>
  </si>
  <si>
    <t>91 FREEWAY BEFORE ARLINGTON EXIT Riverside CA</t>
  </si>
  <si>
    <t>WDCGG5HB6DG139537</t>
  </si>
  <si>
    <t>3205 BLOSSOM WAY</t>
  </si>
  <si>
    <t>3205 BLOSSOM WAY, RIVERSIDE CA 92506</t>
  </si>
  <si>
    <t>JUAN GARCIA PRECIADO</t>
  </si>
  <si>
    <t>CAN23006344-00</t>
  </si>
  <si>
    <t>ON-24-000151</t>
  </si>
  <si>
    <t>9830 San Fernando Rd, Pacoima CA, 91331.</t>
  </si>
  <si>
    <t>1FTEX1CM5DKF21201</t>
  </si>
  <si>
    <t>GARCIA PRECIADO</t>
  </si>
  <si>
    <t>6722 BAKMAN AVE APT 3</t>
  </si>
  <si>
    <t>6722 BAKMAN AVE APT 3, NORTH HOLLYWOOD CA 91606</t>
  </si>
  <si>
    <t>VERONICA DELACRUZ</t>
  </si>
  <si>
    <t>CAN22000127-02</t>
  </si>
  <si>
    <t>ON-24-000152</t>
  </si>
  <si>
    <t xml:space="preserve">1612 N blackstone ave fresno CA </t>
  </si>
  <si>
    <t>3GTU2PEJ5HG188558</t>
  </si>
  <si>
    <t>DELACRUZ</t>
  </si>
  <si>
    <t>1204 TORONADO DR</t>
  </si>
  <si>
    <t>MADERA</t>
  </si>
  <si>
    <t>1204 TORONADO DR, MADERA CA 93638</t>
  </si>
  <si>
    <t>EDGARDO BU SANCHEZ</t>
  </si>
  <si>
    <t>CAN23006593-00</t>
  </si>
  <si>
    <t>ON-24-000153</t>
  </si>
  <si>
    <t>101 Freeway in 
Los Angeles, CA</t>
  </si>
  <si>
    <t>MAZDA5</t>
  </si>
  <si>
    <t>JM1CW2CL5C0101746</t>
  </si>
  <si>
    <t>BU SANCHEZ</t>
  </si>
  <si>
    <t>1761 E MISSION BLVD SPC 60</t>
  </si>
  <si>
    <t>1761 E MISSION BLVD SPC 60, POMONA CA 91766</t>
  </si>
  <si>
    <t>CARLOS CASTELLANOS</t>
  </si>
  <si>
    <t>CAN23004613-00</t>
  </si>
  <si>
    <t>ON-24-000155</t>
  </si>
  <si>
    <t>11624 Venice Blvd.
Los Angeles, CA 90066</t>
  </si>
  <si>
    <t>3N1AB8CV3PY277717</t>
  </si>
  <si>
    <t>6533 1/2 MARLOW AVE</t>
  </si>
  <si>
    <t>6533 1/2 marlow ave, BELL GARDENS CA 90201</t>
  </si>
  <si>
    <t>SANDRA VIDAL RIZO</t>
  </si>
  <si>
    <t>ANGEL GONZALEZ</t>
  </si>
  <si>
    <t>CAN23005849-00</t>
  </si>
  <si>
    <t>ON-24-000156</t>
  </si>
  <si>
    <t xml:space="preserve">Santa Rosa st &amp; Montalvan st San Luis Obispo CA </t>
  </si>
  <si>
    <t>KMHLM4AJ6PU081150</t>
  </si>
  <si>
    <t>VIDAL RIZO</t>
  </si>
  <si>
    <t xml:space="preserve">916 E SHASTA ST  </t>
  </si>
  <si>
    <t>916 SHASTA ST, AVENAL CA 93204</t>
  </si>
  <si>
    <t>SONIA RUIZ VELAZQUEZ</t>
  </si>
  <si>
    <t>CAN23008139-00</t>
  </si>
  <si>
    <t>ON-24-000157</t>
  </si>
  <si>
    <t>15851 Poppe Ave, Valley CA 93065.</t>
  </si>
  <si>
    <t>5NPEB4AC3CH400559</t>
  </si>
  <si>
    <t>RUIZ VELAZQUEZ</t>
  </si>
  <si>
    <t>1851 POPE AVE</t>
  </si>
  <si>
    <t>SIMI VALLEY</t>
  </si>
  <si>
    <t>1851 POPE AVE, SIMI VALLEY CA 93065</t>
  </si>
  <si>
    <t>MARIA MARTINEZ ARCHULETA</t>
  </si>
  <si>
    <t>ROBERT ARCHULETA</t>
  </si>
  <si>
    <t>CAN23007745-00</t>
  </si>
  <si>
    <t>ON-24-000158</t>
  </si>
  <si>
    <t xml:space="preserve">1190 n palm ave 
hemet CA </t>
  </si>
  <si>
    <t>AVENGER</t>
  </si>
  <si>
    <t>1B3CC4FBOAN125140</t>
  </si>
  <si>
    <t>MARTINEZ ARCHULETA</t>
  </si>
  <si>
    <t>1190 N. PLAM AVE SP 357</t>
  </si>
  <si>
    <t>1190 N. PLAM AVE SP 357, HEMET CA 92543</t>
  </si>
  <si>
    <t>SARAH VICTORIA CRUZ</t>
  </si>
  <si>
    <t>CAN23002992-01</t>
  </si>
  <si>
    <t>ON-24-000160</t>
  </si>
  <si>
    <t>Pico Rivera, Passon Blvd &amp; Blossom, CA.</t>
  </si>
  <si>
    <t>SORENTO</t>
  </si>
  <si>
    <t>KNDRHDLG0P5167049</t>
  </si>
  <si>
    <t>7039 CAMELLIA LN</t>
  </si>
  <si>
    <t>7039 camellia ln, PICO RIVERA CA 90660</t>
  </si>
  <si>
    <t>GRISELDA RAMONMALDONADO</t>
  </si>
  <si>
    <t>CAN23007470-00</t>
  </si>
  <si>
    <t>ON-24-000161</t>
  </si>
  <si>
    <t xml:space="preserve">Sante fe st &amp; Cananea st Vista CA 92084 </t>
  </si>
  <si>
    <t>JTDEPMAE2MJ173683</t>
  </si>
  <si>
    <t>RAMONMALDONADO</t>
  </si>
  <si>
    <t>1275 N CITRUS AVE APT C</t>
  </si>
  <si>
    <t>1275 N CITRUS AVE APT C, VISTA CA 92084</t>
  </si>
  <si>
    <t>DESTINY PETTIGREW</t>
  </si>
  <si>
    <t>CAN23007127-00</t>
  </si>
  <si>
    <t>ON-24-000162</t>
  </si>
  <si>
    <t>1913 120st 
los angeles ca 
90059</t>
  </si>
  <si>
    <t>KNAGM4A75F5630840</t>
  </si>
  <si>
    <t>PETTIGREW</t>
  </si>
  <si>
    <t>3612 W 102ND ST APT 10</t>
  </si>
  <si>
    <t>3612 102ND ST APT 10, INGLEWOOD CA 90303</t>
  </si>
  <si>
    <t>MONICA MONTES VASQUEZ</t>
  </si>
  <si>
    <t>UCIEL MONTES VAZQUEZ</t>
  </si>
  <si>
    <t>CAN23007824-00</t>
  </si>
  <si>
    <t>ON-24-000163</t>
  </si>
  <si>
    <t>Imperial Highway &amp; Wilmington, Compton CA.</t>
  </si>
  <si>
    <t>19XFL2H81RE004005</t>
  </si>
  <si>
    <t>MONTES VASQUEZ</t>
  </si>
  <si>
    <t>1559 E 51ST ST</t>
  </si>
  <si>
    <t>1559 e 51st st , LOS ANGELES CA 90011</t>
  </si>
  <si>
    <t>EDGAR GARCIA</t>
  </si>
  <si>
    <t>CAN23006008-00</t>
  </si>
  <si>
    <t>ON-24-000164</t>
  </si>
  <si>
    <t xml:space="preserve">Freeway 105 Long beach CA </t>
  </si>
  <si>
    <t>1GNEC13V05R264713</t>
  </si>
  <si>
    <t>710 E 118TH ST</t>
  </si>
  <si>
    <t>710 e 118th st, LOS ANGELES CA 90059</t>
  </si>
  <si>
    <t>JUAN SANCHEZ ORTIZ</t>
  </si>
  <si>
    <t>CAN23008905-00</t>
  </si>
  <si>
    <t>ON-24-000165</t>
  </si>
  <si>
    <t>De La Vina St &amp; W Carrillo St Santa Barbara, CA</t>
  </si>
  <si>
    <t>1N4AL3AP7HC286597</t>
  </si>
  <si>
    <t>SANCHEZ ORTIZ</t>
  </si>
  <si>
    <t>140 W ALAMAR AVE</t>
  </si>
  <si>
    <t>140 W ALAMAR AVE, SANTA BARBARA CA 93105</t>
  </si>
  <si>
    <t>WANDA JONES</t>
  </si>
  <si>
    <t>CAN24009584-00</t>
  </si>
  <si>
    <t>ON-24-000166</t>
  </si>
  <si>
    <t>18243 BELLFLOWER ST APT 2 ADELANTO, CA 92301.</t>
  </si>
  <si>
    <t>KNDPM3AC4K7509189</t>
  </si>
  <si>
    <t>18243 BELLFLOWER ST APT 2</t>
  </si>
  <si>
    <t>18243 BELLFLOWER ST APT 2, ADELANTO CA 92301</t>
  </si>
  <si>
    <t>JONANNAH HARPER</t>
  </si>
  <si>
    <t>CAN23001864-01</t>
  </si>
  <si>
    <t>ON-24-000167</t>
  </si>
  <si>
    <t xml:space="preserve">Highland Ave. &amp; Del Rosa in 
San Bernardino, CA </t>
  </si>
  <si>
    <t>3N1AB7AP7EY311024</t>
  </si>
  <si>
    <t>HARPER</t>
  </si>
  <si>
    <t>260 E 46TH ST</t>
  </si>
  <si>
    <t>260 E 46TH ST, SAN BERNARDINO CA 92404</t>
  </si>
  <si>
    <t>STARLENE MENDOZA</t>
  </si>
  <si>
    <t>CAN24009804-00</t>
  </si>
  <si>
    <t>ON-24-000168</t>
  </si>
  <si>
    <t>215 Highway, Reno Valley CA.</t>
  </si>
  <si>
    <t>1N4AL3AP7EN236217</t>
  </si>
  <si>
    <t>21872 ALESSANDRO BLVD</t>
  </si>
  <si>
    <t>21872 ALESSANDRO BLVD, MORENO VALLEY CA 92553</t>
  </si>
  <si>
    <t>ALFREDO RODRIGUEZ SAUCEDA</t>
  </si>
  <si>
    <t>ARIANNY RODRIGUEZ RAMOS</t>
  </si>
  <si>
    <t>CAN24009650-00</t>
  </si>
  <si>
    <t>ON-24-000169</t>
  </si>
  <si>
    <t xml:space="preserve">SCHAEFER AVE CHINO CA </t>
  </si>
  <si>
    <t>1N4BL4BV6LC242123</t>
  </si>
  <si>
    <t>RODRIGUEZ SAUCEDA</t>
  </si>
  <si>
    <t>10370 VERNON AVE APT 4</t>
  </si>
  <si>
    <t>10370 vernon ave apt 4, MONTCLAIR CA 91763</t>
  </si>
  <si>
    <t>LAVAL COATES</t>
  </si>
  <si>
    <t>CAN23007638-00</t>
  </si>
  <si>
    <t>ON-24-000170</t>
  </si>
  <si>
    <t>8935 disloyal Av, Canoga park 891034.</t>
  </si>
  <si>
    <t>1G11B5SL2FF138849</t>
  </si>
  <si>
    <t>COATES</t>
  </si>
  <si>
    <t>21500 LASSEN ST SPC 151</t>
  </si>
  <si>
    <t>21500 LASSEN STR SPC 151, CHATSWORTH CA 91311</t>
  </si>
  <si>
    <t>MARISSA CASTRO</t>
  </si>
  <si>
    <t xml:space="preserve">Matthew Mcginnis </t>
  </si>
  <si>
    <t>CAN23001837-01</t>
  </si>
  <si>
    <t>ON-24-000171</t>
  </si>
  <si>
    <t xml:space="preserve">California Ave &amp; Lido st Riverside CA </t>
  </si>
  <si>
    <t xml:space="preserve">Jaguar </t>
  </si>
  <si>
    <t>XE</t>
  </si>
  <si>
    <t>SAJAD4FX1JCP37665</t>
  </si>
  <si>
    <t>JOHN VELA DURAN</t>
  </si>
  <si>
    <t>DYLAN VELA DIAZ</t>
  </si>
  <si>
    <t>CAN23009158-00</t>
  </si>
  <si>
    <t>ON-24-000172</t>
  </si>
  <si>
    <t>67-21 Woodside Ave, Queens NY 11377</t>
  </si>
  <si>
    <t>3KPF44AC7PE519448</t>
  </si>
  <si>
    <t>VELA DURAN</t>
  </si>
  <si>
    <t>26571 NORMANDALE DR APT 2M</t>
  </si>
  <si>
    <t>26571 NORMANDALE DR APT 2M, LAKE FOREST CA 92630</t>
  </si>
  <si>
    <t>CAN22000409-02</t>
  </si>
  <si>
    <t>ON-24-000173</t>
  </si>
  <si>
    <t xml:space="preserve">30st &amp; N st Palmdale CA </t>
  </si>
  <si>
    <t>Volkwagon</t>
  </si>
  <si>
    <t>Jetta</t>
  </si>
  <si>
    <t>Unk</t>
  </si>
  <si>
    <t>IMANI LEONARD</t>
  </si>
  <si>
    <t>CAN24009639-00</t>
  </si>
  <si>
    <t>ON-24-000174</t>
  </si>
  <si>
    <t>Southbound 405 freeway in Sherman Oaks CA</t>
  </si>
  <si>
    <t>CC</t>
  </si>
  <si>
    <t>WVWBP7AN9FE827806</t>
  </si>
  <si>
    <t>LEONARD</t>
  </si>
  <si>
    <t>15425 SHERMAN WAY APT 145F</t>
  </si>
  <si>
    <t>15425 sherman way apt 145f, VAN NUYS CA 91406</t>
  </si>
  <si>
    <t>JOSEPH ARMSTRONG</t>
  </si>
  <si>
    <t>CAN23002895-01</t>
  </si>
  <si>
    <t>ON-24-000175</t>
  </si>
  <si>
    <t>607 E MAGNOLIA BLVD APT D BURBANK, CA 91501</t>
  </si>
  <si>
    <t>5YFBURHE7KP911999</t>
  </si>
  <si>
    <t>ARMSTRONG</t>
  </si>
  <si>
    <t>607 E MAGNOLIA BLVD APT D</t>
  </si>
  <si>
    <t>607 E MAGNOLIA BLVD APT D, BURBANK CA 91501</t>
  </si>
  <si>
    <t>YESENIA ANGUIANO SOTO</t>
  </si>
  <si>
    <t>ALEJANDRO GAMA MUNOZ</t>
  </si>
  <si>
    <t>CAN23008789-00</t>
  </si>
  <si>
    <t>ON-24-000176</t>
  </si>
  <si>
    <t>99 close to very Dr, Vasalia CA.</t>
  </si>
  <si>
    <t>1GCNCNECXGZ377762</t>
  </si>
  <si>
    <t>ANGUIANO SOTO</t>
  </si>
  <si>
    <t>7427 AVENUE 308</t>
  </si>
  <si>
    <t>7427 AVENUE 308, VISALIA CA 93291</t>
  </si>
  <si>
    <t>WILSON PAZ ORTIZ</t>
  </si>
  <si>
    <t>CAN23000957-01</t>
  </si>
  <si>
    <t>ON-24-000177</t>
  </si>
  <si>
    <t xml:space="preserve">Kester Ave &amp; Rosco Blvd Panorama CA </t>
  </si>
  <si>
    <t>1HGEM22902L010662</t>
  </si>
  <si>
    <t>13872 judd st, PACOIMA CA 91331</t>
  </si>
  <si>
    <t>MARCIO ALVES PINTO TEIXEIRA</t>
  </si>
  <si>
    <t>CAN23007911-00</t>
  </si>
  <si>
    <t>ON-24-000178</t>
  </si>
  <si>
    <t xml:space="preserve">freeway 405 
</t>
  </si>
  <si>
    <t>JTDKN3DU9C1511682</t>
  </si>
  <si>
    <t>ALVES PINTO TEIXEIRA</t>
  </si>
  <si>
    <t>15901 BELFAST LN</t>
  </si>
  <si>
    <t>1555 MESA VERDE DR E APT 26L, COSTA MESA CA 92626</t>
  </si>
  <si>
    <t>LLEWELLYN DICKSON</t>
  </si>
  <si>
    <t>CAN24009676-00</t>
  </si>
  <si>
    <t>ON-24-000179</t>
  </si>
  <si>
    <t>Central &amp; Flossen, Los Angeles CA.</t>
  </si>
  <si>
    <t>2HGFC1F96MH700329</t>
  </si>
  <si>
    <t>DICKSON</t>
  </si>
  <si>
    <t>937 E 25TH ST APT 303</t>
  </si>
  <si>
    <t>937 e 25th apt 303, LOS ANGELES CA 90011</t>
  </si>
  <si>
    <t>ADRIANA PAZ ORTIZ</t>
  </si>
  <si>
    <t>CAN23000943-01</t>
  </si>
  <si>
    <t>ON-24-000180</t>
  </si>
  <si>
    <t>Santa Mateo Canyon Redlands CA</t>
  </si>
  <si>
    <t>5FNYF5H31JB032455</t>
  </si>
  <si>
    <t>PAZ ORTIZ</t>
  </si>
  <si>
    <t>14637 MUIRFIELD ST</t>
  </si>
  <si>
    <t>3696 ROSS ST , RIVERSIDE CA 92503</t>
  </si>
  <si>
    <t>JAHMAI JONES</t>
  </si>
  <si>
    <t xml:space="preserve">INSURED  PARTNER </t>
  </si>
  <si>
    <t>CAN23000556-01</t>
  </si>
  <si>
    <t>ON-24-000181</t>
  </si>
  <si>
    <t xml:space="preserve">1500 west 10th st Antioch CA </t>
  </si>
  <si>
    <t>2C3CDXGJ3MH559170</t>
  </si>
  <si>
    <t>2701 VIOLET CT</t>
  </si>
  <si>
    <t>2701 VIOLET CT, ANTIOCH CA 94531</t>
  </si>
  <si>
    <t>JORGE CASTILLO JOVEN</t>
  </si>
  <si>
    <t>CAN23006493-00</t>
  </si>
  <si>
    <t>ON-24-000182</t>
  </si>
  <si>
    <t>Firestone Pl &amp; Garfield Ave South Gate, CA</t>
  </si>
  <si>
    <t>3VVNB7AX0PM063211</t>
  </si>
  <si>
    <t>CASTILLO JOVEN</t>
  </si>
  <si>
    <t>6818 HANNON ST</t>
  </si>
  <si>
    <t>6818 hannon st , BELL GARDENS CA 90201</t>
  </si>
  <si>
    <t>DAVID BOOKER</t>
  </si>
  <si>
    <t>LESLIE BOOKER</t>
  </si>
  <si>
    <t>CAN23008547-00</t>
  </si>
  <si>
    <t>ON-24-000183</t>
  </si>
  <si>
    <t>west bound 60 at exit. 59 Moreno valley CA</t>
  </si>
  <si>
    <t>KNAGT4L32G5101988</t>
  </si>
  <si>
    <t>BOOKER</t>
  </si>
  <si>
    <t>1242 UNIVERSITY AVE</t>
  </si>
  <si>
    <t>2005 MT VERNON AVE, RIVERSIDE CA 92507</t>
  </si>
  <si>
    <t>KELCIE COFFMAN</t>
  </si>
  <si>
    <t>CAN24009575-00</t>
  </si>
  <si>
    <t>ON-24-000184</t>
  </si>
  <si>
    <t>East bound on Ramona express way CA</t>
  </si>
  <si>
    <t>3C4PDCAB2ET268384</t>
  </si>
  <si>
    <t>COFFMAN</t>
  </si>
  <si>
    <t>3653 ALHAMBRA LN</t>
  </si>
  <si>
    <t>3653 ALHAMBRA LN, PERRIS CA 92571</t>
  </si>
  <si>
    <t>YOLANDA CASTANEDA</t>
  </si>
  <si>
    <t>CAN23002342-01</t>
  </si>
  <si>
    <t>ON-24-000185</t>
  </si>
  <si>
    <t xml:space="preserve">5635 Shila st Commerce CA </t>
  </si>
  <si>
    <t>1HGCY1F38PA024968</t>
  </si>
  <si>
    <t>CASTANEDA</t>
  </si>
  <si>
    <t>11722. 1/2 LAKEWOOD BLVD</t>
  </si>
  <si>
    <t>11722. 1/2 Lakewood blvd, DOWNEY CA 90241</t>
  </si>
  <si>
    <t>SUZANNE GARCIA</t>
  </si>
  <si>
    <t>ANGELINA GUTIERREZ</t>
  </si>
  <si>
    <t>CAN23003201-01</t>
  </si>
  <si>
    <t>ON-24-000186</t>
  </si>
  <si>
    <t>13th st &amp; 14th st Riverside ca</t>
  </si>
  <si>
    <t>GR SUPRA</t>
  </si>
  <si>
    <t>WZ1DB0C03NW047973</t>
  </si>
  <si>
    <t>241 E N ST</t>
  </si>
  <si>
    <t>241 E N ST, COLTON CA 92324</t>
  </si>
  <si>
    <t>DIANA CARBAJAL</t>
  </si>
  <si>
    <t>CAN23004480-01</t>
  </si>
  <si>
    <t>ON-24-000187</t>
  </si>
  <si>
    <t xml:space="preserve">Vermont and 92nd 
los angeles ca </t>
  </si>
  <si>
    <t>1HGCY2F67PA052065</t>
  </si>
  <si>
    <t>2944 SHELLY LN</t>
  </si>
  <si>
    <t>2944 SHELLY LN, BAKERSFIELD CA 93306</t>
  </si>
  <si>
    <t>ABDULLAEV LUTFILLO</t>
  </si>
  <si>
    <t>FAYZIYEV RIVOJIDDIN</t>
  </si>
  <si>
    <t>CAN23008563-00</t>
  </si>
  <si>
    <t>ON-24-000190</t>
  </si>
  <si>
    <t>West Washington Blvd, Los Angeles CA.</t>
  </si>
  <si>
    <t>KMHE34L14GA009731</t>
  </si>
  <si>
    <t>LUTFILLO</t>
  </si>
  <si>
    <t>344 S ALEXANDRIA AVE APT 426</t>
  </si>
  <si>
    <t>344 S ALEXANDRIA AVE APT 426, LOS ANGELES CA 90020</t>
  </si>
  <si>
    <t>LAUREN WILLIAMS</t>
  </si>
  <si>
    <t>CAN23008582-00</t>
  </si>
  <si>
    <t>ON-24-000191</t>
  </si>
  <si>
    <t xml:space="preserve">Antioch CA </t>
  </si>
  <si>
    <t>1N4AL3AP5DN475991</t>
  </si>
  <si>
    <t>351 W VALPICO RD APT 833</t>
  </si>
  <si>
    <t>351 W VALPICO RD APT 833, TRACY CA 95376</t>
  </si>
  <si>
    <t>MARIYLIN GRAVES</t>
  </si>
  <si>
    <t>CAN23006499-00</t>
  </si>
  <si>
    <t>ON-24-000192</t>
  </si>
  <si>
    <t>Victorville CA</t>
  </si>
  <si>
    <t>5NPE24AF0GH409333</t>
  </si>
  <si>
    <t>GRAVES</t>
  </si>
  <si>
    <t>16603 RAMADA DR APT B</t>
  </si>
  <si>
    <t>16603 RAMADA DR APT B, VICTORVILLE CA 92395</t>
  </si>
  <si>
    <t>RONALD AGUILERA FLORES</t>
  </si>
  <si>
    <t>ON-24-000193</t>
  </si>
  <si>
    <t>405 N Bound, before la Tijera Blvd, Los Angeles CA.</t>
  </si>
  <si>
    <t>HECTOR CERDA</t>
  </si>
  <si>
    <t>CAN23002539-01</t>
  </si>
  <si>
    <t>ON-24-000195</t>
  </si>
  <si>
    <t>Fullerton Rd, Galantina Rollen Highs CA.</t>
  </si>
  <si>
    <t xml:space="preserve">3GCPCSE02CG266212 </t>
  </si>
  <si>
    <t>JUAN CARILLO</t>
  </si>
  <si>
    <t>JASON ELIAS  REGINFO GOITIA</t>
  </si>
  <si>
    <t>CAN24009916-00</t>
  </si>
  <si>
    <t>ON-24-000196</t>
  </si>
  <si>
    <t>N Western Ave Los Angeles, CA</t>
  </si>
  <si>
    <t>3FADP4EJ9FM162274</t>
  </si>
  <si>
    <t>CARILLO</t>
  </si>
  <si>
    <t>4715 LIVE OAK ST</t>
  </si>
  <si>
    <t>4715 LIVE OAK ST, CUDAHY CA 90201</t>
  </si>
  <si>
    <t>SANTOS RENOJ GOMEZ</t>
  </si>
  <si>
    <t>CAN23007121-00</t>
  </si>
  <si>
    <t>ON-24-000197</t>
  </si>
  <si>
    <t xml:space="preserve">Olympic Blvd. &amp; highpoint st Westwood CA </t>
  </si>
  <si>
    <t>7FARW1H51NE011047</t>
  </si>
  <si>
    <t>RENOJ GOMEZ</t>
  </si>
  <si>
    <t>501 S GRAND VIEW ST APT 311</t>
  </si>
  <si>
    <t>501 S Grand View St APt 311, LOS ANGELES CA 90057</t>
  </si>
  <si>
    <t>JACOB NICHOLAS</t>
  </si>
  <si>
    <t>VINNY DENNIS</t>
  </si>
  <si>
    <t>CAN23008380-00</t>
  </si>
  <si>
    <t>ON-24-000199</t>
  </si>
  <si>
    <t>29556 Lindenberger Rd, Menaphy CA.</t>
  </si>
  <si>
    <t>1C6RRFBG2PN529366</t>
  </si>
  <si>
    <t>NICHOLAS</t>
  </si>
  <si>
    <t>29661 TULIPWOOD ST</t>
  </si>
  <si>
    <t>29661 TULIPWOOD ST, MENIFEE CA 92584</t>
  </si>
  <si>
    <t>OLGA MARQUEZ</t>
  </si>
  <si>
    <t>NORMA JIMENEZ AZUCENA</t>
  </si>
  <si>
    <t>CAN23005236-00</t>
  </si>
  <si>
    <t>ON-24-000200</t>
  </si>
  <si>
    <t>2199 west gate ave los angeles CA</t>
  </si>
  <si>
    <t>WBA3A5C52DF354472</t>
  </si>
  <si>
    <t>349 W SCHOOL ST</t>
  </si>
  <si>
    <t>349 w school st, COMPTON CA 90220</t>
  </si>
  <si>
    <t>ARTHUR LARANJEIRAS DA SILVA</t>
  </si>
  <si>
    <t>CAN23006479-00</t>
  </si>
  <si>
    <t>ON-24-000201</t>
  </si>
  <si>
    <t>Costa mesa CA</t>
  </si>
  <si>
    <t>JTDKN3DU1E1743308</t>
  </si>
  <si>
    <t>LARANJEIRAS DA SILVA</t>
  </si>
  <si>
    <t>2775 MESA VERDE DR E APT E</t>
  </si>
  <si>
    <t>2775 mesa verde Apt e, COSTA MESA CA 92626</t>
  </si>
  <si>
    <t>CAN23000548-01</t>
  </si>
  <si>
    <t>ON-24-000202</t>
  </si>
  <si>
    <t>Hemingway Ave Stevenson Ranch CA</t>
  </si>
  <si>
    <t>MARIA DE LOS ANGELES TORRES</t>
  </si>
  <si>
    <t>ARACELI ROSALES</t>
  </si>
  <si>
    <t>CAN23001408-01</t>
  </si>
  <si>
    <t>ON-24-000203</t>
  </si>
  <si>
    <t>Ruthland &amp; Phillip, Riverside, CA.</t>
  </si>
  <si>
    <t>1GKEC13V66J132438</t>
  </si>
  <si>
    <t>DE LOS ANGELES TORRES</t>
  </si>
  <si>
    <t>3916 TWINING ST</t>
  </si>
  <si>
    <t>3916 TWINING ST, RIVERSIDE CA 92509</t>
  </si>
  <si>
    <t>Maria De los angel gavino de cueva</t>
  </si>
  <si>
    <t>ON-24-000204</t>
  </si>
  <si>
    <t xml:space="preserve">Moreno valley CA </t>
  </si>
  <si>
    <t xml:space="preserve">Chevrolet </t>
  </si>
  <si>
    <t>malibu</t>
  </si>
  <si>
    <t>1G1ZD5ST5RF130276</t>
  </si>
  <si>
    <t>RYLIE NASH</t>
  </si>
  <si>
    <t>CAN23004645-01</t>
  </si>
  <si>
    <t>ON-24-000205</t>
  </si>
  <si>
    <t>10800 Magnolia Ave. 
Riverside CA. 
92505</t>
  </si>
  <si>
    <t>GX 470</t>
  </si>
  <si>
    <t>JTJBT20X660106452</t>
  </si>
  <si>
    <t>VICTOR JUAREZ GOMEZ</t>
  </si>
  <si>
    <t>CAN23006533-00</t>
  </si>
  <si>
    <t>ON-24-000206</t>
  </si>
  <si>
    <t>oxnord st &amp; custer st vannuys CA</t>
  </si>
  <si>
    <t>1FTFW1E87MFC06965</t>
  </si>
  <si>
    <t>JUAREZ GOMEZ</t>
  </si>
  <si>
    <t>10025 SEPULVEDA BLVD APT D</t>
  </si>
  <si>
    <t>10025 SEPULVEDA BLVD APT D, MISSION HILLS CA 91345</t>
  </si>
  <si>
    <t>MICHAEL GRUSZKA</t>
  </si>
  <si>
    <t>CAN23003187-01</t>
  </si>
  <si>
    <t>ON-24-000207</t>
  </si>
  <si>
    <t>I405 near ortega exit san juan capistrano ca</t>
  </si>
  <si>
    <t>5YFBURHE7HP630830</t>
  </si>
  <si>
    <t>GRUSZKA</t>
  </si>
  <si>
    <t>104 W AVENIDA CORDOBA</t>
  </si>
  <si>
    <t>SAN CLEMENTE</t>
  </si>
  <si>
    <t>104 W AVENIDA CORDOBA, SAN CLEMENTE CA 92672</t>
  </si>
  <si>
    <t>ELENO MARTINEZ</t>
  </si>
  <si>
    <t>CAN23001766-01</t>
  </si>
  <si>
    <t>ON-24-000208</t>
  </si>
  <si>
    <t>92600 New Port Rd, Unit 124,Menaphy CA.</t>
  </si>
  <si>
    <t>CR-V LX</t>
  </si>
  <si>
    <t>JHLRD2848WC018139</t>
  </si>
  <si>
    <t>26346 KELLEY LN</t>
  </si>
  <si>
    <t>HOMELAND</t>
  </si>
  <si>
    <t>26346 KELLEY LN, HOMELAND CA 92548</t>
  </si>
  <si>
    <t>LADI SOREMEKUN</t>
  </si>
  <si>
    <t>CAN23000898-01</t>
  </si>
  <si>
    <t>ON-24-000209</t>
  </si>
  <si>
    <t>San Bernandino, off highland at bio life, CA.</t>
  </si>
  <si>
    <t>3TYRX5GN6MT007110</t>
  </si>
  <si>
    <t>SOREMEKUN</t>
  </si>
  <si>
    <t>16278 GREEN HILL DR</t>
  </si>
  <si>
    <t>16278 GREEN HILL DR, VICTORVILLE CA 92394</t>
  </si>
  <si>
    <t>MARIE ONTIVEROS</t>
  </si>
  <si>
    <t xml:space="preserve">Adrian  Ontiveros </t>
  </si>
  <si>
    <t>CAN24009232-00</t>
  </si>
  <si>
    <t>ON-24-000210</t>
  </si>
  <si>
    <t>777 San Manuel Blvd Highland CA</t>
  </si>
  <si>
    <t>WBAPH57539NL77571</t>
  </si>
  <si>
    <t>ONTIVEROS</t>
  </si>
  <si>
    <t>31257 CAPISTRANO LN</t>
  </si>
  <si>
    <t>MENTONE</t>
  </si>
  <si>
    <t>31257 CAPISTRANO LN, MENTONE CA 92359</t>
  </si>
  <si>
    <t>TAYNARA MOREIRA DE CASTRO PETERS</t>
  </si>
  <si>
    <t>FELIPE TAPLER</t>
  </si>
  <si>
    <t>CAN23007271-00</t>
  </si>
  <si>
    <t>ON-24-000211</t>
  </si>
  <si>
    <t>2704 Aviation Blvd Redondo Beach, CA 90278.</t>
  </si>
  <si>
    <t>Smart</t>
  </si>
  <si>
    <t>FORTWO</t>
  </si>
  <si>
    <t>WMEFJ9BA5HK230846</t>
  </si>
  <si>
    <t>MOREIRA DE CASTRO PETERS</t>
  </si>
  <si>
    <t>2700 AVIATION BLVD APT 6</t>
  </si>
  <si>
    <t>REDONDO BEACH</t>
  </si>
  <si>
    <t>2700 AVIATION BLVD APT 6, REDONDO BEACH CA 90278</t>
  </si>
  <si>
    <t>ALYSSA FONBUENA</t>
  </si>
  <si>
    <t>CAN23001491-01</t>
  </si>
  <si>
    <t>ON-24-000212</t>
  </si>
  <si>
    <t>Russell Blvd Davis, CA</t>
  </si>
  <si>
    <t>3KPF24AD1KE009619</t>
  </si>
  <si>
    <t>FONBUENA</t>
  </si>
  <si>
    <t>581 9TH ST APT 20</t>
  </si>
  <si>
    <t>581 9TH ST APT 20, DAVIS CA 95616</t>
  </si>
  <si>
    <t>HERLINDO VASQUEZ ALARCON</t>
  </si>
  <si>
    <t>JEOVANNI VASQUEZ RAMOS</t>
  </si>
  <si>
    <t>CAN23001700-01</t>
  </si>
  <si>
    <t>ON-24-000213</t>
  </si>
  <si>
    <t>7862 Lindley ave Reseda CA</t>
  </si>
  <si>
    <t>4RUNNERLTD</t>
  </si>
  <si>
    <t>JT3GN87R1V0055118</t>
  </si>
  <si>
    <t>VASQUEZ ALARCON</t>
  </si>
  <si>
    <t>8260 QUARTZ AVE</t>
  </si>
  <si>
    <t>8260 QUARTZAVE, WINNETKA CA 91306</t>
  </si>
  <si>
    <t>JUAN MARTINEZ HERNANDEZ</t>
  </si>
  <si>
    <t>CAN22000063-03</t>
  </si>
  <si>
    <t>ON-24-000214</t>
  </si>
  <si>
    <t>10 Freeway tone Ave, Pamona CA.</t>
  </si>
  <si>
    <t>KARINA ALLAYAROVA</t>
  </si>
  <si>
    <t>CAN23007942-00</t>
  </si>
  <si>
    <t>ON-24-000215</t>
  </si>
  <si>
    <t>Concord ave &amp; Port Chicago blvd Concord CA</t>
  </si>
  <si>
    <t>JTDBA30K160027094</t>
  </si>
  <si>
    <t>ALLAYAROVA</t>
  </si>
  <si>
    <t>1619 5TH ST UNIT B</t>
  </si>
  <si>
    <t>1619 5TH ST UNIT B, CONCORD CA 94519</t>
  </si>
  <si>
    <t>RAQUEL AYALA</t>
  </si>
  <si>
    <t>CAN23008863-00</t>
  </si>
  <si>
    <t>ON-24-000216</t>
  </si>
  <si>
    <t>535 Florence st imperial beach 91932</t>
  </si>
  <si>
    <t>5XYPG4A30LG623899</t>
  </si>
  <si>
    <t>AYALA</t>
  </si>
  <si>
    <t>PO BOX 121721</t>
  </si>
  <si>
    <t>CHULA VISTA</t>
  </si>
  <si>
    <t>855 W SAN YSIDRO BLVD UNIT 6, SAN YSIDRO CA 92173</t>
  </si>
  <si>
    <t>ARMANDO BENITEZ</t>
  </si>
  <si>
    <t>CAN24009610-00</t>
  </si>
  <si>
    <t>ON-24-000217</t>
  </si>
  <si>
    <t xml:space="preserve">118 freeway Topanga CA </t>
  </si>
  <si>
    <t>1FA6P8TH3N5106528</t>
  </si>
  <si>
    <t>BENITEZ</t>
  </si>
  <si>
    <t>3629 POMONA ST</t>
  </si>
  <si>
    <t>3629 POMONA ST, LOS ANGELES CA 90031</t>
  </si>
  <si>
    <t>STEPHANIE MERAZ</t>
  </si>
  <si>
    <t>CAN24009555-00</t>
  </si>
  <si>
    <t>ON-24-000218</t>
  </si>
  <si>
    <t>110 freeway southbound Los Angeles CA</t>
  </si>
  <si>
    <t>1N4AL3AP5EC102074</t>
  </si>
  <si>
    <t>MERAZ</t>
  </si>
  <si>
    <t>2865 STOCKTON CT</t>
  </si>
  <si>
    <t>2865 STOCKTON CT, RIVERSIDE CA 92503</t>
  </si>
  <si>
    <t>MELISSA FLEMING</t>
  </si>
  <si>
    <t>CAN23005844-00</t>
  </si>
  <si>
    <t>ON-24-000219</t>
  </si>
  <si>
    <t xml:space="preserve">79 Highway, Regular Springs CA.
</t>
  </si>
  <si>
    <t>1N4AL3AP5HC273119</t>
  </si>
  <si>
    <t>FLEMING</t>
  </si>
  <si>
    <t>1204 S VINE ST 5</t>
  </si>
  <si>
    <t>1560 s escondido blvd 209, ESCONDIDO CA 92025</t>
  </si>
  <si>
    <t>AARON STARNES</t>
  </si>
  <si>
    <t>CAN23009003-00</t>
  </si>
  <si>
    <t>ON-24-000220</t>
  </si>
  <si>
    <t>I-5 freeway in Los Angeles CA</t>
  </si>
  <si>
    <t>1N4BL4BV2KC198832</t>
  </si>
  <si>
    <t>STARNES</t>
  </si>
  <si>
    <t>2029 W 65TH ST</t>
  </si>
  <si>
    <t>2029 w 65th st , LOS ANGELES CA 90047</t>
  </si>
  <si>
    <t>KENNETH KANENBLEY</t>
  </si>
  <si>
    <t>CAN23007748-00</t>
  </si>
  <si>
    <t>ON-24-000221</t>
  </si>
  <si>
    <t>60 Freeway, passing Diamon bar, CA.</t>
  </si>
  <si>
    <t>CROSSTREK</t>
  </si>
  <si>
    <t>4S4GUHU66R3726825</t>
  </si>
  <si>
    <t>KANENBLEY</t>
  </si>
  <si>
    <t>13716 WALNUT ST</t>
  </si>
  <si>
    <t>13716 walnut St, WHITTIER CA 90602</t>
  </si>
  <si>
    <t>APRIL TUCKER</t>
  </si>
  <si>
    <t>MADISON MCCAULY</t>
  </si>
  <si>
    <t>CAN23006651-00</t>
  </si>
  <si>
    <t>ON-24-000222</t>
  </si>
  <si>
    <t>7190 Airway Ave, Yaca Valley CA.</t>
  </si>
  <si>
    <t>3N1AB7AP7KY310533</t>
  </si>
  <si>
    <t>TUCKER</t>
  </si>
  <si>
    <t>7855 ELWOOD ST</t>
  </si>
  <si>
    <t>JOSHUA TREE</t>
  </si>
  <si>
    <t>7855 ELWOOD ST, JOSHUA TREE CA 92252</t>
  </si>
  <si>
    <t>STACEY WILSON</t>
  </si>
  <si>
    <t>CAN23002665-01</t>
  </si>
  <si>
    <t>ON-24-000223</t>
  </si>
  <si>
    <t>Intersection Concort Blvd &amp; Old Chicago, Concourt CA.</t>
  </si>
  <si>
    <t>5NPDH4AE8EH540962</t>
  </si>
  <si>
    <t>238 SUMMERFIELD DR</t>
  </si>
  <si>
    <t>238 SUMMERFIELD DR, BAY POINT CA 94565</t>
  </si>
  <si>
    <t>Lindsay  Rose</t>
  </si>
  <si>
    <t>ON-24-000224</t>
  </si>
  <si>
    <t xml:space="preserve">Del-Obispo st &amp; Calle Aspero st San Juan Capsitrano CA   </t>
  </si>
  <si>
    <t>BRENDA RUBIO ROSALES</t>
  </si>
  <si>
    <t>CAN24009681-00</t>
  </si>
  <si>
    <t>ON-24-000225</t>
  </si>
  <si>
    <t xml:space="preserve">La cienega 
Los angeles Ca </t>
  </si>
  <si>
    <t>JTMK1RFV5KJ014762</t>
  </si>
  <si>
    <t>RUBIO ROSALES</t>
  </si>
  <si>
    <t>812 N AZUSA AVE APT 2</t>
  </si>
  <si>
    <t>812 N AZUSA AVE APT 2, WEST COVINA CA 91791</t>
  </si>
  <si>
    <t>ON-24-000226</t>
  </si>
  <si>
    <t xml:space="preserve">544 E Fedrick's st Barstow CA </t>
  </si>
  <si>
    <t>Sharon Binford</t>
  </si>
  <si>
    <t>JOSE FERRIN</t>
  </si>
  <si>
    <t>CAN23006585-00</t>
  </si>
  <si>
    <t>ON-24-000227</t>
  </si>
  <si>
    <t xml:space="preserve">2nd st &amp; Figueroa Los Angeles CA </t>
  </si>
  <si>
    <t>WBA3B1G56ENS78987</t>
  </si>
  <si>
    <t>FERRIN</t>
  </si>
  <si>
    <t>524 W 41ST PL</t>
  </si>
  <si>
    <t>524 W 41ST PL, LOS ANGELES CA 90037</t>
  </si>
  <si>
    <t>ANGELINA DUARTE SANDOVAL</t>
  </si>
  <si>
    <t>SARAHI HERNANDEZ-DUARTE</t>
  </si>
  <si>
    <t>CAN23002829-01</t>
  </si>
  <si>
    <t>ON-24-000228</t>
  </si>
  <si>
    <t>S 8th St &amp; E San Salvador St San Jose, CA</t>
  </si>
  <si>
    <t>3VW267AJ9GM352439</t>
  </si>
  <si>
    <t>DUARTE SANDOVAL</t>
  </si>
  <si>
    <t>433 WILLIAMS RD APT 12</t>
  </si>
  <si>
    <t>433 WILLIAMS RD APT 12, SALINAS CA 93905</t>
  </si>
  <si>
    <t>FABIAN VARGAS CORTES</t>
  </si>
  <si>
    <t>CAN23001257-01</t>
  </si>
  <si>
    <t>ON-24-000229</t>
  </si>
  <si>
    <t>San Fernando rd Lankershim blvd sun valley ca</t>
  </si>
  <si>
    <t>1FTRX17LXYNA52730</t>
  </si>
  <si>
    <t>VARGAS CORTES</t>
  </si>
  <si>
    <t>36656 86TH ST E</t>
  </si>
  <si>
    <t>36656 86TH ST E, LITTLEROCK CA 93543</t>
  </si>
  <si>
    <t>SILVIA GASTELO AVILA</t>
  </si>
  <si>
    <t>LUIS MUNOZ HUAMAN</t>
  </si>
  <si>
    <t>CAN24009957-00</t>
  </si>
  <si>
    <t>ON-24-000230</t>
  </si>
  <si>
    <t xml:space="preserve">Yosemite ave &amp; East molton Simi Valley CA 93063 </t>
  </si>
  <si>
    <t>WVGAV3AXXEW006679</t>
  </si>
  <si>
    <t>GASTELO AVILA</t>
  </si>
  <si>
    <t>2293 YOSEMITE AVE</t>
  </si>
  <si>
    <t>1718 BUYERS ST , SIMI VALLEY CA 93063</t>
  </si>
  <si>
    <t>DAHYAN FLOREZ BEJARNO</t>
  </si>
  <si>
    <t>CAN23007510-00</t>
  </si>
  <si>
    <t>ON-24-000231</t>
  </si>
  <si>
    <t>3015 E Finald, Westcovina CA.</t>
  </si>
  <si>
    <t>3KPF34AD5KE036058</t>
  </si>
  <si>
    <t>FLOREZ BEJARNO</t>
  </si>
  <si>
    <t>626 N AZUSA AVE</t>
  </si>
  <si>
    <t>1310 W PUENTE AVE, WEST COVINA CA 91790</t>
  </si>
  <si>
    <t>LUIS VASQUEZ LOPEZ</t>
  </si>
  <si>
    <t>CAN23007888-00</t>
  </si>
  <si>
    <t>ON-24-000232</t>
  </si>
  <si>
    <t xml:space="preserve">Panocha RD Mendoza CA </t>
  </si>
  <si>
    <t>KMHD74LF8JU607578</t>
  </si>
  <si>
    <t>2011 HELM CANAL RD APT B</t>
  </si>
  <si>
    <t>FIREBAUGH</t>
  </si>
  <si>
    <t>2011 HELM CANAL RD APT B, FIREBAUGH CA 93622</t>
  </si>
  <si>
    <t>KHAI NGUYEN</t>
  </si>
  <si>
    <t>CAN23008821-00</t>
  </si>
  <si>
    <t>ON-24-000233</t>
  </si>
  <si>
    <t xml:space="preserve">9505 Gardvi S El Monte CA.
Sun Shine &amp; Laundy,
</t>
  </si>
  <si>
    <t>LS 400</t>
  </si>
  <si>
    <t>JT8BH28F0W0134259</t>
  </si>
  <si>
    <t>790 PEPPER ST</t>
  </si>
  <si>
    <t>790 PEPPER ST, MONTEREY PARK CA 91755</t>
  </si>
  <si>
    <t>IVAN MARROQUIN</t>
  </si>
  <si>
    <t>CAN23005625-00</t>
  </si>
  <si>
    <t>ON-24-000235</t>
  </si>
  <si>
    <t>19350 STILLMORE ST APT 160 CANYON COUNTRY, CA 91351</t>
  </si>
  <si>
    <t>19XFA1F54AE038484</t>
  </si>
  <si>
    <t>MARROQUIN</t>
  </si>
  <si>
    <t>19350 STILLMORE ST APT 160</t>
  </si>
  <si>
    <t>19350 STILLMORE ST APT 160, CANYON COUNTRY CA 91351</t>
  </si>
  <si>
    <t>YOSELYN ORTIZ</t>
  </si>
  <si>
    <t>CAN23002367-01</t>
  </si>
  <si>
    <t>ON-24-000236</t>
  </si>
  <si>
    <t xml:space="preserve">Arlington st &amp; Vanburen st Riverside CA </t>
  </si>
  <si>
    <t>3TMAZ5CN0HM045429</t>
  </si>
  <si>
    <t>5759 DODD ST</t>
  </si>
  <si>
    <t>5759 DODD ST, MIRA LOMA CA 91752</t>
  </si>
  <si>
    <t>NERY OROZCO MENDEZ</t>
  </si>
  <si>
    <t>CAN23005171-00</t>
  </si>
  <si>
    <t>ON-24-000237</t>
  </si>
  <si>
    <t>N Alvarado St &amp; W Temple St Los Angeles, CA</t>
  </si>
  <si>
    <t>3TMDZ5BN9NM129873</t>
  </si>
  <si>
    <t>OROZCO MENDEZ</t>
  </si>
  <si>
    <t>5452 SIERRA VISTA AVE APT 208</t>
  </si>
  <si>
    <t>5452 SIERRA VISTA AVE APT 208, LOS ANGELES CA 90038</t>
  </si>
  <si>
    <t>JOHN NATALE</t>
  </si>
  <si>
    <t>CAN23001670-00</t>
  </si>
  <si>
    <t>ON-24-000239</t>
  </si>
  <si>
    <t xml:space="preserve">interstate 15 northbound close to L ST San Bernadino CA </t>
  </si>
  <si>
    <t>CAVALIER</t>
  </si>
  <si>
    <t>1G1JC52F047126021</t>
  </si>
  <si>
    <t>NATALE</t>
  </si>
  <si>
    <t>34950 CEDAR RD</t>
  </si>
  <si>
    <t>34950 CEDAR RD, BARSTOW CA 92311</t>
  </si>
  <si>
    <t>ON-24-000240</t>
  </si>
  <si>
    <t>101 &amp; Desoto, Freeway Exit in Canoga Park CA.</t>
  </si>
  <si>
    <t>RAMIRO ARTERO</t>
  </si>
  <si>
    <t>CAN23008525-00</t>
  </si>
  <si>
    <t>ON-24-000241</t>
  </si>
  <si>
    <t>110 freeway &amp; roscran blvd CA</t>
  </si>
  <si>
    <t>4T1G11AK8NU621841</t>
  </si>
  <si>
    <t>ARTERO</t>
  </si>
  <si>
    <t>428 1/2 W 62ND ST</t>
  </si>
  <si>
    <t>428 1/2 W 62nd St, LOS ANGELES CA 90003</t>
  </si>
  <si>
    <t>ON-24-000242</t>
  </si>
  <si>
    <t>Stevenson Ranch pkwy 
Stevensen Ranch CA 
91381</t>
  </si>
  <si>
    <t>FRANK GARCIA</t>
  </si>
  <si>
    <t>CAN23003674-01</t>
  </si>
  <si>
    <t>ON-24-000243</t>
  </si>
  <si>
    <t>15 freeway San Diego CA</t>
  </si>
  <si>
    <t>4T1G11AK0LU345006</t>
  </si>
  <si>
    <t>6306 RANCHO MISSION RD APT 286</t>
  </si>
  <si>
    <t>1440 HEMLOCK AVE APT G, IMPERIAL BEACH CA 91932</t>
  </si>
  <si>
    <t>ON-24-000244</t>
  </si>
  <si>
    <t>I210 near sun set exit santa clarita ca</t>
  </si>
  <si>
    <t>ELIAS MELQUIN</t>
  </si>
  <si>
    <t>CAN23008673-00</t>
  </si>
  <si>
    <t>ON-24-000245</t>
  </si>
  <si>
    <t xml:space="preserve">Sherman way &amp; Laurel canyon North Hollywood CA </t>
  </si>
  <si>
    <t>3TMKU72N06M007258</t>
  </si>
  <si>
    <t>MELQUIN</t>
  </si>
  <si>
    <t>4505 AXMINSTER ST</t>
  </si>
  <si>
    <t>4505 Axminster St, BAKERSFIELD CA 93307</t>
  </si>
  <si>
    <t>JACQUELINE MORENO-MEZA</t>
  </si>
  <si>
    <t>CAN23006162-00</t>
  </si>
  <si>
    <t>ON-24-000246</t>
  </si>
  <si>
    <t>6103 LUCERO DR SACRAMENTO, CA 95824</t>
  </si>
  <si>
    <t>2T1BURHE0JC034853</t>
  </si>
  <si>
    <t>MORENO-MEZA</t>
  </si>
  <si>
    <t>6103 LUCERO DR</t>
  </si>
  <si>
    <t>6103 LUCERO DR, SACRAMENTO CA 95824</t>
  </si>
  <si>
    <t>HOWARD LAWES</t>
  </si>
  <si>
    <t>CAN23007231-00</t>
  </si>
  <si>
    <t>ON-24-000247</t>
  </si>
  <si>
    <t>215 freeway between cactus exit banburan exit riverside CA</t>
  </si>
  <si>
    <t>KNDCB3LC2K5304788</t>
  </si>
  <si>
    <t>LAWES</t>
  </si>
  <si>
    <t>23048 DRACAEA AVE</t>
  </si>
  <si>
    <t>23048 DRACAEA AVE, MORENO VALLEY CA 92553</t>
  </si>
  <si>
    <t>VICTORIA BENNETT</t>
  </si>
  <si>
    <t>CAN24009500-00</t>
  </si>
  <si>
    <t>ON-24-000248</t>
  </si>
  <si>
    <t>1241 E BELGRAVIA AVE FRESNO, CA 93706</t>
  </si>
  <si>
    <t>QX80</t>
  </si>
  <si>
    <t>JN8AZ2AF8M9720211</t>
  </si>
  <si>
    <t>BENNETT</t>
  </si>
  <si>
    <t>1241 E BELGRAVIA AVE</t>
  </si>
  <si>
    <t>1241 E BELGRAVIA AVE, FRESNO CA 93706</t>
  </si>
  <si>
    <t>ROSELYN FLORES</t>
  </si>
  <si>
    <t>JOSE TERRAZAS</t>
  </si>
  <si>
    <t>CAN23005930-00</t>
  </si>
  <si>
    <t>ON-24-000249</t>
  </si>
  <si>
    <t>6600 HAYVENHURST AVE APT 122 VAN NUYS, CA 91406</t>
  </si>
  <si>
    <t>GRAND CARA</t>
  </si>
  <si>
    <t>2D8HN44E79R637148</t>
  </si>
  <si>
    <t>6600 HAYVENHURST AVE APT 122</t>
  </si>
  <si>
    <t>6600 HAYVENHURST AVE, VAN NUYS CA 91406</t>
  </si>
  <si>
    <t>PHILLIP BANKS</t>
  </si>
  <si>
    <t>CAN23003865-01</t>
  </si>
  <si>
    <t>ON-24-000250</t>
  </si>
  <si>
    <t xml:space="preserve">4130 gilbert st los angeles </t>
  </si>
  <si>
    <t>5NMS23AD9KH061243</t>
  </si>
  <si>
    <t>BANKS</t>
  </si>
  <si>
    <t>3706 W 60TH ST</t>
  </si>
  <si>
    <t>3706 w 60Th st, LOS ANGELES CA 90043</t>
  </si>
  <si>
    <t>YORDIN ZACARIAS CARRILLO</t>
  </si>
  <si>
    <t>YESICA GARCIAS MIGUEL</t>
  </si>
  <si>
    <t>CAN23005331-00</t>
  </si>
  <si>
    <t>ON-24-000251</t>
  </si>
  <si>
    <t>752 N VAN NESS AVE LOS ANGELES, CA 90038</t>
  </si>
  <si>
    <t>3N1AB7AP4FY280591</t>
  </si>
  <si>
    <t>ZACARIAS CARRILLO</t>
  </si>
  <si>
    <t>766 N VAN NESS AVE</t>
  </si>
  <si>
    <t>766 N VAN NESS AVE, LOS ANGELES CA 90038</t>
  </si>
  <si>
    <t>SALVADOR CASTANEDA MARTINEZ</t>
  </si>
  <si>
    <t>LUCIO CASTANEDA</t>
  </si>
  <si>
    <t>CAN23005080-01</t>
  </si>
  <si>
    <t>ON-24-000252</t>
  </si>
  <si>
    <t xml:space="preserve">Buena park high school parking lot 8833 Academy drive buena  park CA </t>
  </si>
  <si>
    <t>1N4AL2APXCC209709</t>
  </si>
  <si>
    <t>CASTANEDA MARTINEZ</t>
  </si>
  <si>
    <t>5478 CONESTOGA LN</t>
  </si>
  <si>
    <t>5478 CONESTOGA LN, RIVERSIDE CA 92504</t>
  </si>
  <si>
    <t>ELIZER SILVESTRE ALVAREZ</t>
  </si>
  <si>
    <t>CAN23007851-00</t>
  </si>
  <si>
    <t>ON-24-000255</t>
  </si>
  <si>
    <t xml:space="preserve">avalon blvd 
los angeles ca </t>
  </si>
  <si>
    <t>5FNYF5H58MB038842</t>
  </si>
  <si>
    <t>SILVESTRE ALVAREZ</t>
  </si>
  <si>
    <t>2501 SATURN AVE APT J</t>
  </si>
  <si>
    <t>2501 SATURN AVE APT J, HUNTINGTON PARK CA 90255</t>
  </si>
  <si>
    <t>ON-24-000256</t>
  </si>
  <si>
    <t>6547 Van Buren blvd, Riverside CA 92503.</t>
  </si>
  <si>
    <t>GARFIELD SENIOR</t>
  </si>
  <si>
    <t>CAN23001038-00</t>
  </si>
  <si>
    <t>ON-24-000257</t>
  </si>
  <si>
    <t>10215 SILICONE ave Chino CA 91710</t>
  </si>
  <si>
    <t xml:space="preserve">ford </t>
  </si>
  <si>
    <t xml:space="preserve">fiesta </t>
  </si>
  <si>
    <t>3FADH4EJ8JM122714</t>
  </si>
  <si>
    <t>AYASHA BUASEN</t>
  </si>
  <si>
    <t>Amber Buasen</t>
  </si>
  <si>
    <t>CAN23000809-01</t>
  </si>
  <si>
    <t>ON-24-000258</t>
  </si>
  <si>
    <t xml:space="preserve">402 S Main st Corona CA </t>
  </si>
  <si>
    <t>4T1BE46K87U193667</t>
  </si>
  <si>
    <t>BUASEN</t>
  </si>
  <si>
    <t>4068 MOODY ST APT 1</t>
  </si>
  <si>
    <t>4068 moody st apt 1, CORONA CA 92879</t>
  </si>
  <si>
    <t>JOSEPH SKAGGS</t>
  </si>
  <si>
    <t>CAN23007966-00</t>
  </si>
  <si>
    <t>ON-24-000259</t>
  </si>
  <si>
    <t>E 1st Ave in Chico CA.</t>
  </si>
  <si>
    <t>1HGCR2F54HA266291</t>
  </si>
  <si>
    <t>SKAGGS</t>
  </si>
  <si>
    <t>95 HOWELL AVE</t>
  </si>
  <si>
    <t>RED BLUFF</t>
  </si>
  <si>
    <t>95 HOWELL AVE, RED BLUFF CA 96080</t>
  </si>
  <si>
    <t>MARCO DELAPOSSA</t>
  </si>
  <si>
    <t>CAN23007338-00</t>
  </si>
  <si>
    <t>ON-24-000260</t>
  </si>
  <si>
    <t xml:space="preserve">405 freeway 
Gardena CA </t>
  </si>
  <si>
    <t>JTDKN3DU8A0223820</t>
  </si>
  <si>
    <t>DELAPOSSA</t>
  </si>
  <si>
    <t>15660 TUSTIN VILLAGE WAY APT 10</t>
  </si>
  <si>
    <t>TUSTIN</t>
  </si>
  <si>
    <t>15660 TUSTIN VILLAGE WAY APT 10, TUSTIN CA 92780</t>
  </si>
  <si>
    <t>RANDALL CLINES</t>
  </si>
  <si>
    <t>CAN23009048-00</t>
  </si>
  <si>
    <t>ON-24-000261</t>
  </si>
  <si>
    <t>Highway 49 intersection, Albern CA.</t>
  </si>
  <si>
    <t>2G1FA1ED2B9108582</t>
  </si>
  <si>
    <t>CLINES</t>
  </si>
  <si>
    <t>3945 GRASS VALLEY HWY SPC 3</t>
  </si>
  <si>
    <t>AUBURN</t>
  </si>
  <si>
    <t>3945 GRASS VALLEY HWY SPC 3, AUBURN CA 95602</t>
  </si>
  <si>
    <t>CAN22000192-02</t>
  </si>
  <si>
    <t>ON-24-000262</t>
  </si>
  <si>
    <t xml:space="preserve">Alameda st &amp; Imperial highway Los Angeles </t>
  </si>
  <si>
    <t>JANEE ASHANTI JOHNSON</t>
  </si>
  <si>
    <t>ALICIA MAGEE</t>
  </si>
  <si>
    <t>CAN23003757-01</t>
  </si>
  <si>
    <t>ON-24-000263</t>
  </si>
  <si>
    <t xml:space="preserve">Valley &amp; Locus Fontana CA </t>
  </si>
  <si>
    <t>2HGFE1F99NH309980</t>
  </si>
  <si>
    <t>17923 ARROW BLVD APT 508</t>
  </si>
  <si>
    <t>17923 arrow blvd apt 508, FONTANA CA 92335</t>
  </si>
  <si>
    <t>LAURA FLORES</t>
  </si>
  <si>
    <t>LUIS GONZALEZ FLORES</t>
  </si>
  <si>
    <t>CAN23008281-00</t>
  </si>
  <si>
    <t>ON-24-000264</t>
  </si>
  <si>
    <t>Los Angeles, 3rd St &amp; Fairfax, CA.</t>
  </si>
  <si>
    <t>1C4RJFAG5CC108426</t>
  </si>
  <si>
    <t>275 S NEW HAMPSHIRE AVE</t>
  </si>
  <si>
    <t>295 s new hampshire, LOS ANGELES CA 90006</t>
  </si>
  <si>
    <t>NEMESIO LOPEZ MARTINEZ</t>
  </si>
  <si>
    <t>ARISELIA REYES MARTINEZ</t>
  </si>
  <si>
    <t>CAN23007421-00</t>
  </si>
  <si>
    <t>ON-24-000265</t>
  </si>
  <si>
    <t>81th st &amp; San Pedro st Los Angeles CA</t>
  </si>
  <si>
    <t>5TESM92N64Z415999</t>
  </si>
  <si>
    <t>LOPEZ MARTINEZ</t>
  </si>
  <si>
    <t>196 E 116TH ST</t>
  </si>
  <si>
    <t>196 E 116TH ST, LOS ANGELES CA 90061</t>
  </si>
  <si>
    <t>CANDELARIA JUAN DIEGO</t>
  </si>
  <si>
    <t>CAN23001074-01</t>
  </si>
  <si>
    <t>ON-24-000267</t>
  </si>
  <si>
    <t>Cactus ave Moreno Valley CA</t>
  </si>
  <si>
    <t>5YFS4MCE0NP134645</t>
  </si>
  <si>
    <t>JUAN DIEGO</t>
  </si>
  <si>
    <t>7322 DIAMOND ST</t>
  </si>
  <si>
    <t>7322 diamond st, RIVERSIDE CA 92504</t>
  </si>
  <si>
    <t>PATRICIA AMBROSSA</t>
  </si>
  <si>
    <t>CAN23002341-01</t>
  </si>
  <si>
    <t>ON-24-000268</t>
  </si>
  <si>
    <t>At walmart parking lot, Soton CA.</t>
  </si>
  <si>
    <t>3N1CP5CU8KL542122</t>
  </si>
  <si>
    <t>AMBROSSA</t>
  </si>
  <si>
    <t>1740 LONG BARN WAY</t>
  </si>
  <si>
    <t>1740 long barn way, STOCKTON CA 95207</t>
  </si>
  <si>
    <t>FRANK MORALES FUENTES</t>
  </si>
  <si>
    <t>AZUCENA MORALES-FUENTES</t>
  </si>
  <si>
    <t>CAN23005955-00</t>
  </si>
  <si>
    <t>ON-24-000269</t>
  </si>
  <si>
    <t xml:space="preserve">Balboa st &amp; Vanowen st Van Nuys CA </t>
  </si>
  <si>
    <t>3VWD17AJXEM220925</t>
  </si>
  <si>
    <t>MORALES FUENTES</t>
  </si>
  <si>
    <t>19501 INGOMAR ST</t>
  </si>
  <si>
    <t>19501 INGOMAR ST, RESEDA CA 91335</t>
  </si>
  <si>
    <t>SULEYMAN AVCI</t>
  </si>
  <si>
    <t>MURAT OZHAN</t>
  </si>
  <si>
    <t>CAN23005518-00</t>
  </si>
  <si>
    <t>ON-24-000270</t>
  </si>
  <si>
    <t xml:space="preserve">700710 north Higland ave Los Angeles </t>
  </si>
  <si>
    <t>JTDKDTB38C1526722</t>
  </si>
  <si>
    <t>AVCI</t>
  </si>
  <si>
    <t>2041 S BURNSIDE AVE</t>
  </si>
  <si>
    <t>2041 south burnside ave, LOS ANGELES CA 90016</t>
  </si>
  <si>
    <t>BERTHA NUNEZ</t>
  </si>
  <si>
    <t>IVAN NUNEZ</t>
  </si>
  <si>
    <t>CAN24009344-00</t>
  </si>
  <si>
    <t>ON-24-000271</t>
  </si>
  <si>
    <t xml:space="preserve">new port rd
menifee ca </t>
  </si>
  <si>
    <t>5YFBURHE8EP164658</t>
  </si>
  <si>
    <t>1128 REGALA ST</t>
  </si>
  <si>
    <t>1128 REGALA ST, PERRIS CA 92571</t>
  </si>
  <si>
    <t>ERICA AVALOS</t>
  </si>
  <si>
    <t>CAN23004712-01</t>
  </si>
  <si>
    <t>ON-24-000272</t>
  </si>
  <si>
    <t>S hoover st &amp; W 91st st Los Angeles CA</t>
  </si>
  <si>
    <t>1C4SDHCT3FC931276</t>
  </si>
  <si>
    <t>AVALOS</t>
  </si>
  <si>
    <t>6011 11TH AVE</t>
  </si>
  <si>
    <t>6011 11TH AVE, LOS ANGELES CA 90043</t>
  </si>
  <si>
    <t>ALEJANDRO HERNANDEZ</t>
  </si>
  <si>
    <t>CAN24009305-00</t>
  </si>
  <si>
    <t>ON-24-000273</t>
  </si>
  <si>
    <t xml:space="preserve">Sierra highway near Soledad canon Santa Clarita ca </t>
  </si>
  <si>
    <t>5TEKU72N76Z219125</t>
  </si>
  <si>
    <t>17197 SIERRA HWY SPC 1</t>
  </si>
  <si>
    <t>17197 Sierra Hwy Spc 1, CANYON COUNTRY CA 91351</t>
  </si>
  <si>
    <t>ALBERTO JIMENEZ JR</t>
  </si>
  <si>
    <t>CAN23007492-00</t>
  </si>
  <si>
    <t>ON-24-000274</t>
  </si>
  <si>
    <t xml:space="preserve">99 freeway between shafter &amp; 7th standard Bakersfield CA  </t>
  </si>
  <si>
    <t>TELLURIDE</t>
  </si>
  <si>
    <t>5XYP54HCXLG060064</t>
  </si>
  <si>
    <t>JIMENEZ JR</t>
  </si>
  <si>
    <t>8201 STONECREST WAY</t>
  </si>
  <si>
    <t>8201 STONECREST WAY, BAKERSFIELD CA 93313</t>
  </si>
  <si>
    <t>BRAULIO ALONSO</t>
  </si>
  <si>
    <t>CAN23002960-01</t>
  </si>
  <si>
    <t>ON-24-000275</t>
  </si>
  <si>
    <t>Pacific Coast Highway, Freeway 1, Capistrano Beach, CA.</t>
  </si>
  <si>
    <t>JTDS4RCE5LJ042686</t>
  </si>
  <si>
    <t>10725 KEARSARGE PL</t>
  </si>
  <si>
    <t>10725 KEARSARGE PL, RIVERSIDE CA 92503</t>
  </si>
  <si>
    <t>DANIEL NUNEZ</t>
  </si>
  <si>
    <t>BROOKE NUNEZ</t>
  </si>
  <si>
    <t>CAN22000110-02</t>
  </si>
  <si>
    <t>ON-24-000276</t>
  </si>
  <si>
    <t xml:space="preserve">W ABEQUIA AVE &amp; S WILLIS ST VISALIA CA  </t>
  </si>
  <si>
    <t>1FM5K7D81FGB12147</t>
  </si>
  <si>
    <t>1218 S SOWELL ST</t>
  </si>
  <si>
    <t>1218 S SOWELL ST, VISALIA CA 93277</t>
  </si>
  <si>
    <t>HILLIARD SMITH</t>
  </si>
  <si>
    <t>CAN23006835-00</t>
  </si>
  <si>
    <t>ON-24-000277</t>
  </si>
  <si>
    <t xml:space="preserve">240 E 6th st Los Angeles CA </t>
  </si>
  <si>
    <t>VENUE</t>
  </si>
  <si>
    <t>KMHRC8A3XLU034087</t>
  </si>
  <si>
    <t>8110 S SAN PEDRO ST APT 2</t>
  </si>
  <si>
    <t>8110 S SAN pedro st apt 2, LOS ANGELES CA 90003</t>
  </si>
  <si>
    <t>ASHLEY VERA</t>
  </si>
  <si>
    <t>CAN23003946-01</t>
  </si>
  <si>
    <t>ON-24-000278</t>
  </si>
  <si>
    <t xml:space="preserve">13th st &amp; horning st San Jose CA </t>
  </si>
  <si>
    <t>YARIS IA</t>
  </si>
  <si>
    <t>3MYDLBYV7HY175742</t>
  </si>
  <si>
    <t>VERA</t>
  </si>
  <si>
    <t>26 S 19TH ST APT 8</t>
  </si>
  <si>
    <t>26 S 19TH ST APT 8, SAN JOSE CA 95116</t>
  </si>
  <si>
    <t>MIGUEL SAINTUS</t>
  </si>
  <si>
    <t>CAN23008529-00</t>
  </si>
  <si>
    <t>ON-24-000279</t>
  </si>
  <si>
    <t>Selmot Ave, San Diego CA.</t>
  </si>
  <si>
    <t>19XFC2F57HE070291</t>
  </si>
  <si>
    <t>SAINTUS</t>
  </si>
  <si>
    <t>4614 33RD ST APT 3</t>
  </si>
  <si>
    <t>4614 33th st apt 3, SAN DIEGO CA 92116</t>
  </si>
  <si>
    <t>JEANPIERRE SALAZAR</t>
  </si>
  <si>
    <t>CAN23006744-00</t>
  </si>
  <si>
    <t>ON-24-000280</t>
  </si>
  <si>
    <t>1002 E pine ave Lompoc CA 93436</t>
  </si>
  <si>
    <t>4T1C11AK3LU959014</t>
  </si>
  <si>
    <t>SALAZAR</t>
  </si>
  <si>
    <t>1120 W NECTARINE AVE</t>
  </si>
  <si>
    <t>LOMPOC</t>
  </si>
  <si>
    <t>1120 nectarine ave , lompoc CA 93436</t>
  </si>
  <si>
    <t>FERNANDO RESENDIZ</t>
  </si>
  <si>
    <t>CAN23003103-01</t>
  </si>
  <si>
    <t>ON-24-000281</t>
  </si>
  <si>
    <t xml:space="preserve">S sante fe ave &amp; Eucalyptus ave Vista CA </t>
  </si>
  <si>
    <t>1GCUDDET2NZ583464</t>
  </si>
  <si>
    <t>735 MELROSE PL</t>
  </si>
  <si>
    <t>735 MELROSE PL, VISTA CA 92083</t>
  </si>
  <si>
    <t>TALMADGE WHITING</t>
  </si>
  <si>
    <t>CAN23008124-00</t>
  </si>
  <si>
    <t>ON-24-000282</t>
  </si>
  <si>
    <t xml:space="preserve">Highway 99 north bound thru the city of Tulare </t>
  </si>
  <si>
    <t>4T1G11AK1MU561058</t>
  </si>
  <si>
    <t>WHITING</t>
  </si>
  <si>
    <t>885 WOODRIDGE CIR</t>
  </si>
  <si>
    <t>LEMOORE</t>
  </si>
  <si>
    <t>885 WOODRIDGE CIR, LEMOORE CA 93245</t>
  </si>
  <si>
    <t>JERRY LOPEZ</t>
  </si>
  <si>
    <t>CAN23007461-00</t>
  </si>
  <si>
    <t>ON-24-000285</t>
  </si>
  <si>
    <t xml:space="preserve">Central Ave &amp; 81st St. in Los Angeles CA </t>
  </si>
  <si>
    <t>5TDZK23C88S182557</t>
  </si>
  <si>
    <t>327 W 84TH ST</t>
  </si>
  <si>
    <t>327 w 84th st, LOS ANGELES CA 90003</t>
  </si>
  <si>
    <t>BARBARA GONZALEZ</t>
  </si>
  <si>
    <t>TASHEEM GONZALEZ</t>
  </si>
  <si>
    <t>CAN23007926-00</t>
  </si>
  <si>
    <t>ON-24-000286</t>
  </si>
  <si>
    <t>608 San Anders Pl, Los Angeles CA.</t>
  </si>
  <si>
    <t>3KPF44AC5ME272622</t>
  </si>
  <si>
    <t>27928 JOHN F KENNEDY DR UNIT A</t>
  </si>
  <si>
    <t>27928 JOHN F KENNEDY DR UNIT A, MORENO VALLEY CA 92555</t>
  </si>
  <si>
    <t>MANUEL JERONIMO CARRILLO</t>
  </si>
  <si>
    <t>CAN23009039-00</t>
  </si>
  <si>
    <t>ON-24-000287</t>
  </si>
  <si>
    <t xml:space="preserve">Hesperian Blvd in Hayward CA </t>
  </si>
  <si>
    <t>3TMAZ5CN4KM106725</t>
  </si>
  <si>
    <t>JERONIMO CARRILLO</t>
  </si>
  <si>
    <t>1278 84TH AVE</t>
  </si>
  <si>
    <t>1335 SEMINARY AVE, OAKLAND CA 94621</t>
  </si>
  <si>
    <t>ADRIAN LIRA</t>
  </si>
  <si>
    <t>CAN23008162-00</t>
  </si>
  <si>
    <t>ON-24-000288</t>
  </si>
  <si>
    <t>420 N NEWMAN RD
TIPTON, CA. 93272</t>
  </si>
  <si>
    <t>2G1115S39G9198558</t>
  </si>
  <si>
    <t>LIRA</t>
  </si>
  <si>
    <t>420 N NEWMAN RD</t>
  </si>
  <si>
    <t>TIPTON</t>
  </si>
  <si>
    <t>420 NEWMAN RD, TIPTON CA 93272</t>
  </si>
  <si>
    <t>WALTER AGUILAR CINTO</t>
  </si>
  <si>
    <t>CAN23007375-00</t>
  </si>
  <si>
    <t>ON-24-000289</t>
  </si>
  <si>
    <t>75 HierBuena lane &amp; Mision st San Francisco CA</t>
  </si>
  <si>
    <t xml:space="preserve">chevy </t>
  </si>
  <si>
    <t xml:space="preserve">express </t>
  </si>
  <si>
    <t>1GCGG25C381135424</t>
  </si>
  <si>
    <t>JUAQUIN SANCHEZ</t>
  </si>
  <si>
    <t>CAN23008869-00</t>
  </si>
  <si>
    <t>ON-24-000290</t>
  </si>
  <si>
    <t>17051 Windflower Ave Fontana, CA 92336</t>
  </si>
  <si>
    <t>4T1G31AK8LU534187</t>
  </si>
  <si>
    <t>14306 SUN VALLEY ST</t>
  </si>
  <si>
    <t>14306 SUN VALLEY ST, ADELANTO CA 92301</t>
  </si>
  <si>
    <t>ROBERT COLEMAN</t>
  </si>
  <si>
    <t>CAN24009686-00</t>
  </si>
  <si>
    <t>ON-24-000291</t>
  </si>
  <si>
    <t xml:space="preserve">Hamner ave Eastville CA </t>
  </si>
  <si>
    <t>5NPE34ABXFH051358</t>
  </si>
  <si>
    <t>1000 LUCERNE DR</t>
  </si>
  <si>
    <t>640 W VESTA ST APT J, ONTARIO CA 91762</t>
  </si>
  <si>
    <t>ANGELICA MARTINEZ</t>
  </si>
  <si>
    <t>CAN23002417-01</t>
  </si>
  <si>
    <t>ON-24-000292</t>
  </si>
  <si>
    <t>Cottonwood Ave &amp; Graham St Moreno Valley, CA</t>
  </si>
  <si>
    <t>1HGCP26329A138122</t>
  </si>
  <si>
    <t>WENDY HERNANDEZ</t>
  </si>
  <si>
    <t>CAN23000722-01</t>
  </si>
  <si>
    <t>ON-24-000293</t>
  </si>
  <si>
    <t>cypress st &amp; monte vista st vista CA</t>
  </si>
  <si>
    <t>JTND4MBEXP3203004</t>
  </si>
  <si>
    <t>ERICK MARROQUIN DAVILA</t>
  </si>
  <si>
    <t>CAN23008528-00</t>
  </si>
  <si>
    <t>ON-24-000294</t>
  </si>
  <si>
    <t>100 Blvd, Coolver City, CA.</t>
  </si>
  <si>
    <t>5FNRL38665B039113</t>
  </si>
  <si>
    <t>MARROQUIN DAVILA</t>
  </si>
  <si>
    <t>2536 S GENESEE AVE APT 5</t>
  </si>
  <si>
    <t>2536 S GENESEE AVE APT 5, LOS ANGELES CA 90016</t>
  </si>
  <si>
    <t>CAN23007758-00</t>
  </si>
  <si>
    <t>ON-24-000295</t>
  </si>
  <si>
    <t>3FADP4EJ8JM122714</t>
  </si>
  <si>
    <t>SENIOR</t>
  </si>
  <si>
    <t>12015 SILICON AVE</t>
  </si>
  <si>
    <t>CHINO</t>
  </si>
  <si>
    <t>12015 SILICON AVE , CHINO CA 91710</t>
  </si>
  <si>
    <t>CAN23000790-01</t>
  </si>
  <si>
    <t>ON-24-000296</t>
  </si>
  <si>
    <t>2954 Bonita Mesa Rd, Bonita CA 91902</t>
  </si>
  <si>
    <t>P.O. BOX 90275</t>
  </si>
  <si>
    <t>JOSE ORTIZ</t>
  </si>
  <si>
    <t>CAN23006169-00</t>
  </si>
  <si>
    <t>ON-24-000297</t>
  </si>
  <si>
    <t>10 Freeway, Near 60 Fwy Junction in LA, CA.</t>
  </si>
  <si>
    <t>1GCRCREH0EZ273895</t>
  </si>
  <si>
    <t>903 E 73RD ST</t>
  </si>
  <si>
    <t>903 E 73RD ST, LOS ANGELES CA 90001</t>
  </si>
  <si>
    <t>JOSE CASTANEDA-SANCHEZ</t>
  </si>
  <si>
    <t>MIRIAM CASTANEDA</t>
  </si>
  <si>
    <t>CAN23002213-01</t>
  </si>
  <si>
    <t>ON-24-000298</t>
  </si>
  <si>
    <t>Indiana &amp; Maddison, Riverside CA.</t>
  </si>
  <si>
    <t>5NPE34AF0JH663628</t>
  </si>
  <si>
    <t>CASTANEDA-SANCHEZ</t>
  </si>
  <si>
    <t>2735 JANE ST</t>
  </si>
  <si>
    <t>2735 JANE ST, RIVERSIDE CA 92506</t>
  </si>
  <si>
    <t>ON-24-000299</t>
  </si>
  <si>
    <t xml:space="preserve">Marthing luther king jr blvd 
los angeles ca 
</t>
  </si>
  <si>
    <t>SOMSANOUK PHONGSY</t>
  </si>
  <si>
    <t>HELEN PHONGSY</t>
  </si>
  <si>
    <t>CAN23001902-01</t>
  </si>
  <si>
    <t>ON-24-000300</t>
  </si>
  <si>
    <t>404 Merging to 65, Costa Mesa, CA&gt;</t>
  </si>
  <si>
    <t>NX 300</t>
  </si>
  <si>
    <t>JTJYARBZ3J2104405</t>
  </si>
  <si>
    <t>PHONGSY</t>
  </si>
  <si>
    <t>4406 MEADOWLARK DR</t>
  </si>
  <si>
    <t>NAPA</t>
  </si>
  <si>
    <t>4406 MEADOWLARK DR, NAPA CA 94558</t>
  </si>
  <si>
    <t>ON-24-000301</t>
  </si>
  <si>
    <t>91 freeway 
CA</t>
  </si>
  <si>
    <t>MELISSA AVITIA VILLELA</t>
  </si>
  <si>
    <t>CAN23002582-01</t>
  </si>
  <si>
    <t>ON-24-000303</t>
  </si>
  <si>
    <t>405 S, near Olympic Exit.</t>
  </si>
  <si>
    <t>WAGONEER</t>
  </si>
  <si>
    <t>1C4SJVDT7NS200957</t>
  </si>
  <si>
    <t>AVITIA VILLELA</t>
  </si>
  <si>
    <t>16858 MCCORMICK ST</t>
  </si>
  <si>
    <t>ENCINO</t>
  </si>
  <si>
    <t>16858 MCCORMICK ST, ENCINO CA 91436</t>
  </si>
  <si>
    <t>JOSE CURIEL</t>
  </si>
  <si>
    <t>CAN24010063-00</t>
  </si>
  <si>
    <t>ON-24-000305</t>
  </si>
  <si>
    <t>60th Freeway E bound, East Los Angeles, CA.</t>
  </si>
  <si>
    <t>KNDJ23AU5L7114542</t>
  </si>
  <si>
    <t>CURIEL</t>
  </si>
  <si>
    <t>2106 OAK CANYON LN</t>
  </si>
  <si>
    <t>2106 OAK CANYON LN, CHINO HILLS CA 91709</t>
  </si>
  <si>
    <t>ISIDRO OCAMPO</t>
  </si>
  <si>
    <t>CAN23008957-00</t>
  </si>
  <si>
    <t>ON-24-000306</t>
  </si>
  <si>
    <t>13885 Polk St, Filmore CA 91342.</t>
  </si>
  <si>
    <t>1C6RR6GT3FS589565</t>
  </si>
  <si>
    <t>OCAMPO</t>
  </si>
  <si>
    <t>11201 RUNNYMEDE ST</t>
  </si>
  <si>
    <t>11201 RUNNYMEDE ST, SUN VALLEY CA 91352</t>
  </si>
  <si>
    <t>PATRICIA ANDRADE</t>
  </si>
  <si>
    <t>Florencio Sandoval</t>
  </si>
  <si>
    <t>CAN23002034-00</t>
  </si>
  <si>
    <t>ON-24-000307</t>
  </si>
  <si>
    <t>Highway 65, before highway 68, Exeter CA 93221</t>
  </si>
  <si>
    <t xml:space="preserve">Morano S </t>
  </si>
  <si>
    <t>JNF18U79W014712</t>
  </si>
  <si>
    <t>BELMARIS RODRIGUEZ</t>
  </si>
  <si>
    <t>CAN23006135-00</t>
  </si>
  <si>
    <t>ON-24-000308</t>
  </si>
  <si>
    <t>Morning Side &amp; Evergreen, San Francisco.</t>
  </si>
  <si>
    <t>JM3KFABM2J1408175</t>
  </si>
  <si>
    <t>1136 MORNINGSIDE AVE</t>
  </si>
  <si>
    <t>1136 morningside ave, SOUTH SAN FRANCISCO CA 94080</t>
  </si>
  <si>
    <t>NICHOLAS LANE</t>
  </si>
  <si>
    <t>CAN23002291-01</t>
  </si>
  <si>
    <t>ON-24-000310</t>
  </si>
  <si>
    <t>Honda Center parking lot, Anaheim CA.</t>
  </si>
  <si>
    <t>325</t>
  </si>
  <si>
    <t>WBAAZ33483PH33841</t>
  </si>
  <si>
    <t>LANE</t>
  </si>
  <si>
    <t>1209 N LYMAN AVE APT 8-206</t>
  </si>
  <si>
    <t>1209 N LYMAN AVE APT 8-206, COVINA CA 91724</t>
  </si>
  <si>
    <t>CHARITY BLACKBURN</t>
  </si>
  <si>
    <t>CAN23005727-00</t>
  </si>
  <si>
    <t>ON-24-000311</t>
  </si>
  <si>
    <t xml:space="preserve">14 Aviation Blvd, Inglewood CA.
</t>
  </si>
  <si>
    <t>3C4NJCBB6JT233582</t>
  </si>
  <si>
    <t>BLACKBURN</t>
  </si>
  <si>
    <t>1746 W 146TH ST APT D</t>
  </si>
  <si>
    <t>1746 w 146th st apt d, GARDENA CA 90247</t>
  </si>
  <si>
    <t>JOVANI MARQUINA</t>
  </si>
  <si>
    <t>CAN24009275-00</t>
  </si>
  <si>
    <t>ON-24-000312</t>
  </si>
  <si>
    <t xml:space="preserve">1731 W 66TH ST LOS ANGELES, CA 90047.
</t>
  </si>
  <si>
    <t>2HGFE2F23NH520472</t>
  </si>
  <si>
    <t>MARQUINA</t>
  </si>
  <si>
    <t>1731 W 66TH ST</t>
  </si>
  <si>
    <t>1731 w 66th st, LOS ANGELES CA 90047</t>
  </si>
  <si>
    <t>WENDY PAOLA JIMENEZ</t>
  </si>
  <si>
    <t>IRIS LIZBETH VAZQUEZ LIRA</t>
  </si>
  <si>
    <t>CAN23002830-01</t>
  </si>
  <si>
    <t>ON-24-000314</t>
  </si>
  <si>
    <t>Franklyn Ave, Los Angeles CA.</t>
  </si>
  <si>
    <t>1HGCY1F38PA052592</t>
  </si>
  <si>
    <t>4030 NEWMARK AVE</t>
  </si>
  <si>
    <t>4030 NEWMARK AVE, SAN BERNARDINO CA 92407</t>
  </si>
  <si>
    <t>VINODH DUTHULURU JANARDHANA RAO</t>
  </si>
  <si>
    <t>JAYACHANDRA DUTHULURU</t>
  </si>
  <si>
    <t>CAN24010353-00</t>
  </si>
  <si>
    <t>ON-24-000315</t>
  </si>
  <si>
    <t>Hayward ca</t>
  </si>
  <si>
    <t>2T3RWRFV9RW206195</t>
  </si>
  <si>
    <t>DUTHULURU JANARDHANA RAO</t>
  </si>
  <si>
    <t>5729 W LAS POSITAS BLVD APT 210</t>
  </si>
  <si>
    <t>PLEASANTON</t>
  </si>
  <si>
    <t>5729 W LAS POSITAS BLVD APT 210, PLEASANTON CA 94588</t>
  </si>
  <si>
    <t>ANTONIO VILLEGAS</t>
  </si>
  <si>
    <t>CAN23002935-01</t>
  </si>
  <si>
    <t>ON-24-000316</t>
  </si>
  <si>
    <t xml:space="preserve">I-80 Fwy near -between Fairfield and Vacaville, CA </t>
  </si>
  <si>
    <t>1G1ZB5ST2JF158997</t>
  </si>
  <si>
    <t>VILLEGAS</t>
  </si>
  <si>
    <t>309 14TH ST</t>
  </si>
  <si>
    <t>309 14TH ST, VALLEJO CA 94590</t>
  </si>
  <si>
    <t>EDWAR JUAREZ SOSA</t>
  </si>
  <si>
    <t>CAN23004506-01</t>
  </si>
  <si>
    <t>ON-24-000317</t>
  </si>
  <si>
    <t>Freeway 710, heading to long beach, Washington exit, Los Angeles CA.</t>
  </si>
  <si>
    <t>JTNK4RBE2K3051684</t>
  </si>
  <si>
    <t>JUAREZ SOSA</t>
  </si>
  <si>
    <t>1148 E 84TH ST</t>
  </si>
  <si>
    <t>1148 e 84th st , LOS ANGELES CA 90001</t>
  </si>
  <si>
    <t>GANBAYAR GANBAATAR</t>
  </si>
  <si>
    <t>CAN24009459-00</t>
  </si>
  <si>
    <t>ON-24-000318</t>
  </si>
  <si>
    <t>At Costco Parking Lot, Burbank CA.</t>
  </si>
  <si>
    <t>5TDBBRCH5PS569474</t>
  </si>
  <si>
    <t>GANBAATAR</t>
  </si>
  <si>
    <t>526 W HUNTINGTON DR APT I</t>
  </si>
  <si>
    <t>ARCADIA</t>
  </si>
  <si>
    <t>526 W HUNTINGTON DR APT I, ARCADIA CA 91007</t>
  </si>
  <si>
    <t>ANTWON WHITE</t>
  </si>
  <si>
    <t>CAN23006088-00</t>
  </si>
  <si>
    <t>ON-24-000319</t>
  </si>
  <si>
    <t>Pico &amp; corner Olympic, Los Angeles CA.</t>
  </si>
  <si>
    <t>3N1CP5CV2LL547214</t>
  </si>
  <si>
    <t>WHITE</t>
  </si>
  <si>
    <t>240 S RODEO DR</t>
  </si>
  <si>
    <t>BEVERLY HILLS</t>
  </si>
  <si>
    <t>240 S RODEO DR, BEVERLY HILLS CA 90212</t>
  </si>
  <si>
    <t>LIBERTAD GONZALEZ</t>
  </si>
  <si>
    <t>SHIELA GONZALEZ</t>
  </si>
  <si>
    <t>CAN23008749-00</t>
  </si>
  <si>
    <t>ON-24-000320</t>
  </si>
  <si>
    <t>Frasey Rd, oceanside CA.</t>
  </si>
  <si>
    <t>JTND4RBE9L3098866</t>
  </si>
  <si>
    <t>610 ELAINE AVE</t>
  </si>
  <si>
    <t>610 ELAINE AVE, OCEANSIDE CA 92057</t>
  </si>
  <si>
    <t>CRUZ MORALES TAPIA</t>
  </si>
  <si>
    <t>CAN24009694-00</t>
  </si>
  <si>
    <t>ON-24-000321</t>
  </si>
  <si>
    <t xml:space="preserve">Union and 11th 
Los angeles CA </t>
  </si>
  <si>
    <t>3MZBM1V78FM140048</t>
  </si>
  <si>
    <t>MORALES TAPIA</t>
  </si>
  <si>
    <t>1630 S BERENDO ST</t>
  </si>
  <si>
    <t>1630 s berendo st , LOS ANGELES CA 90006</t>
  </si>
  <si>
    <t>FLORENCIO SANDOVAL GALVAN</t>
  </si>
  <si>
    <t>CAN23001834-01</t>
  </si>
  <si>
    <t>ON-24-000322</t>
  </si>
  <si>
    <t>JN8AZ18U79W014712</t>
  </si>
  <si>
    <t>SANDOVAL GALVAN</t>
  </si>
  <si>
    <t>512 S G ST</t>
  </si>
  <si>
    <t>EXETER</t>
  </si>
  <si>
    <t>512 S G ST, EXETER CA 93221</t>
  </si>
  <si>
    <t>JENNIEFER PHILLIPSSHORT</t>
  </si>
  <si>
    <t>Brian Barron</t>
  </si>
  <si>
    <t>CAN23009016-00</t>
  </si>
  <si>
    <t>ON-24-000323</t>
  </si>
  <si>
    <t>San Diego CA.</t>
  </si>
  <si>
    <t>Infinity</t>
  </si>
  <si>
    <t>ON-24-000324</t>
  </si>
  <si>
    <t>901 Arnold Dr, Martinez CA.</t>
  </si>
  <si>
    <t>BONIFACIO ALCALA SERRANO</t>
  </si>
  <si>
    <t>CAN23004773-01</t>
  </si>
  <si>
    <t>ON-24-000325</t>
  </si>
  <si>
    <t>Linden Ave, South San Francisco, CA.</t>
  </si>
  <si>
    <t>3N1AB7AP3GY244215</t>
  </si>
  <si>
    <t>ALCALA SERRANO</t>
  </si>
  <si>
    <t>610 OLIVE AVE #7</t>
  </si>
  <si>
    <t>610 olive ave #7, SOUTH SAN FRANCISCO CA 94080</t>
  </si>
  <si>
    <t>VICTORIA JACKSON</t>
  </si>
  <si>
    <t>CAN23001492-01</t>
  </si>
  <si>
    <t>ON-24-000326</t>
  </si>
  <si>
    <t>Freeway 91, Riverside CA.
Near Chicago Exit.</t>
  </si>
  <si>
    <t>2HGFC1F45HH642577</t>
  </si>
  <si>
    <t>JACKSON</t>
  </si>
  <si>
    <t>14510 RIO BRAVO RD</t>
  </si>
  <si>
    <t>14510 RIO BRAVO RD, MORENO VALLEY CA 92553</t>
  </si>
  <si>
    <t>GLEN GURNIAK</t>
  </si>
  <si>
    <t>CAN23005871-00</t>
  </si>
  <si>
    <t>ON-24-000327</t>
  </si>
  <si>
    <t>Fire Hookah Lounge 8485 Wellons Blvd, intersection of meltanton Glen oaks, CA.</t>
  </si>
  <si>
    <t>1ZVBP8CF9B5103858</t>
  </si>
  <si>
    <t>GURNIAK</t>
  </si>
  <si>
    <t>4437 BOSTON AVE</t>
  </si>
  <si>
    <t>LA CRESCENTA</t>
  </si>
  <si>
    <t>4437 boston ave, LA CRESCENTA CA 91214</t>
  </si>
  <si>
    <t>EVELYN GARCIA ZENDEJAS</t>
  </si>
  <si>
    <t>CAN23005071-01</t>
  </si>
  <si>
    <t>ON-24-000328</t>
  </si>
  <si>
    <t>Freeway, Valinda CA</t>
  </si>
  <si>
    <t>WBA3C1C56DK103237</t>
  </si>
  <si>
    <t>GARCIA ZENDEJAS</t>
  </si>
  <si>
    <t>11066 CYNTHIA CIR APT 78</t>
  </si>
  <si>
    <t>11000 cynthia cir apt 78, GARDEN GROVE CA 92843</t>
  </si>
  <si>
    <t>MAYRA MENDEZ MONRREAL</t>
  </si>
  <si>
    <t>CAN23006377-00</t>
  </si>
  <si>
    <t>ON-24-000330</t>
  </si>
  <si>
    <t>111 St Ocean, Manantan Beach, CA.</t>
  </si>
  <si>
    <t>2HGFC2F66LH558171</t>
  </si>
  <si>
    <t>MENDEZ MONRREAL</t>
  </si>
  <si>
    <t>3415 W 112TH ST</t>
  </si>
  <si>
    <t>3415 W 112TH ST, INGLEWOOD CA 90303</t>
  </si>
  <si>
    <t>ON-24-000331</t>
  </si>
  <si>
    <t>BLANCA AVILA</t>
  </si>
  <si>
    <t>CAN23003253-01</t>
  </si>
  <si>
    <t>ON-24-000332</t>
  </si>
  <si>
    <t>1985 N WINERY AVE APT 215 FRESNO, CA 93703</t>
  </si>
  <si>
    <t>KNDEUCA24M7124295</t>
  </si>
  <si>
    <t>AVILA</t>
  </si>
  <si>
    <t>1985 N WINERY AVE APT 215</t>
  </si>
  <si>
    <t>1985 N WINERY AVE APT 215, FRESNO CA 93703</t>
  </si>
  <si>
    <t>GUILLERMO AVILES</t>
  </si>
  <si>
    <t>CAN23008423-00</t>
  </si>
  <si>
    <t>ON-24-000333</t>
  </si>
  <si>
    <t>Adams &amp; hoover, Los Angeles CA.</t>
  </si>
  <si>
    <t>19XFC2F8XLE213611</t>
  </si>
  <si>
    <t>AVILES</t>
  </si>
  <si>
    <t>916 E 28TH ST</t>
  </si>
  <si>
    <t>916 E 28th St, LOS ANGELES CA 90011</t>
  </si>
  <si>
    <t>ON-24-000334</t>
  </si>
  <si>
    <t>Colton CA</t>
  </si>
  <si>
    <t>RIGOBERTO DONATEMARROQUIN</t>
  </si>
  <si>
    <t>JESUS ARTEAGA SANTIAGO</t>
  </si>
  <si>
    <t>CAN23004944-01</t>
  </si>
  <si>
    <t>ON-24-000335</t>
  </si>
  <si>
    <t>Sanderson Ave &amp; 7th, San Jacinto CA.</t>
  </si>
  <si>
    <t>WAUHE78P49A045106</t>
  </si>
  <si>
    <t>DONATEMARROQUIN</t>
  </si>
  <si>
    <t>1765 KAREN CT</t>
  </si>
  <si>
    <t>1765 KAREN CT, HEMET CA 92545</t>
  </si>
  <si>
    <t>CAITLYN MARTINEZ</t>
  </si>
  <si>
    <t>CAN23002126-01</t>
  </si>
  <si>
    <t>ON-24-000336</t>
  </si>
  <si>
    <t>Van Gurring &amp; Woodcrest, Riverside CA.</t>
  </si>
  <si>
    <t>3MZBPACL5MM201084</t>
  </si>
  <si>
    <t>8316 RAINTREE AVE</t>
  </si>
  <si>
    <t>8316 raintree ave, RIVERSIDE CA 92504</t>
  </si>
  <si>
    <t>ERIKA HANNON</t>
  </si>
  <si>
    <t>CAMERON MALDONADO</t>
  </si>
  <si>
    <t>CAN23009165-00</t>
  </si>
  <si>
    <t>ON-24-000338</t>
  </si>
  <si>
    <t>Near Fontana, San Bernandino CA.</t>
  </si>
  <si>
    <t>1N4AL3AP9JC148937</t>
  </si>
  <si>
    <t>HANNON</t>
  </si>
  <si>
    <t>13612 ROCKLEDGE DR</t>
  </si>
  <si>
    <t>13612 ROCKLEDGE DR, VICTORVILLE CA 92392</t>
  </si>
  <si>
    <t>VU QUYNH GIANG NGUYEN</t>
  </si>
  <si>
    <t>CAN23008714-00</t>
  </si>
  <si>
    <t>ON-24-000339</t>
  </si>
  <si>
    <t>Near intersection of Valley Blvd Garfield Ave, Alhambra CA.</t>
  </si>
  <si>
    <t>2HGFC2F77JH581853</t>
  </si>
  <si>
    <t>7535 COLUMBIA ST</t>
  </si>
  <si>
    <t>7535 COLUMBIA ST, ROSEMEAD CA 91770</t>
  </si>
  <si>
    <t>BRENDA ROMERO ESCAMILLA</t>
  </si>
  <si>
    <t>CAN23006235-00</t>
  </si>
  <si>
    <t>ON-24-000340</t>
  </si>
  <si>
    <t>2212 W VIA CORONA APT 26 MONTEBELLO, CA 90640</t>
  </si>
  <si>
    <t>1G1FF1R71H0112194</t>
  </si>
  <si>
    <t>ROMERO ESCAMILLA</t>
  </si>
  <si>
    <t>2212 W VIA CORONA APT 26</t>
  </si>
  <si>
    <t>2212 W VIA CORONA APT 26, MONTEBELLO CA 90640</t>
  </si>
  <si>
    <t>CHRISTOPHER ROGERS</t>
  </si>
  <si>
    <t>CAN23007381-00</t>
  </si>
  <si>
    <t>ON-24-000341</t>
  </si>
  <si>
    <t xml:space="preserve">3891 state st 
santa barbara ca </t>
  </si>
  <si>
    <t>BZ4X</t>
  </si>
  <si>
    <t>JTMAAAAAXPA022705</t>
  </si>
  <si>
    <t>4129 BRIDGEPORT RD</t>
  </si>
  <si>
    <t>4129 BRIDGEPORT RD, SANTA MARIA CA 93455</t>
  </si>
  <si>
    <t>BIANCA DE LUNA-REYNOSO</t>
  </si>
  <si>
    <t>JOSHUA OLIVARRIA</t>
  </si>
  <si>
    <t>CAN23009092-00</t>
  </si>
  <si>
    <t>ON-24-000342</t>
  </si>
  <si>
    <t>Mesa &amp; San Antonio, Pomona CA,</t>
  </si>
  <si>
    <t>4T1BF3EK1BU666973</t>
  </si>
  <si>
    <t>DE LUNA-REYNOSO</t>
  </si>
  <si>
    <t>700 SAN FRANCISCO AVE</t>
  </si>
  <si>
    <t>700 SAN FRANCISCO AVE, POMONA CA 91767</t>
  </si>
  <si>
    <t>GISELLE PINZON</t>
  </si>
  <si>
    <t>JOSHUA GIOVANNI RUANO</t>
  </si>
  <si>
    <t>CAN23001244-01</t>
  </si>
  <si>
    <t>ON-24-000343</t>
  </si>
  <si>
    <t xml:space="preserve">15 freeway 
CA 
Vehicle not on policy, IV at dealership so they provided Kia rental </t>
  </si>
  <si>
    <t xml:space="preserve">KIA </t>
  </si>
  <si>
    <t xml:space="preserve">Forte </t>
  </si>
  <si>
    <t>FABIAN CONTRERAS</t>
  </si>
  <si>
    <t>Jannier HenaoGarcia</t>
  </si>
  <si>
    <t>CAN23005658-00</t>
  </si>
  <si>
    <t>ON-24-000344</t>
  </si>
  <si>
    <t>Lakewood Blvd to I-105 WB in Los Angeles CA</t>
  </si>
  <si>
    <t>3N1CE2CP6EL405098</t>
  </si>
  <si>
    <t>CONTRERAS</t>
  </si>
  <si>
    <t>4318 STRIDE WAY</t>
  </si>
  <si>
    <t>4318 stride way, BAKERSFIELD CA 93312</t>
  </si>
  <si>
    <t>OMID GHAELI</t>
  </si>
  <si>
    <t>CAN23007004-00</t>
  </si>
  <si>
    <t>ON-24-000345</t>
  </si>
  <si>
    <t>Columbus Ave &amp; Roscoe Blvd Panorama City ca</t>
  </si>
  <si>
    <t>1G11F5SL9FF305227</t>
  </si>
  <si>
    <t>GHAELI</t>
  </si>
  <si>
    <t>20134 LEADWELL ST</t>
  </si>
  <si>
    <t>20134 leadwell st, WINNETKA CA 91306</t>
  </si>
  <si>
    <t>ON-24-000346</t>
  </si>
  <si>
    <t>580 N 80 , Okland CA 90462.</t>
  </si>
  <si>
    <t>DESIREE FREEMANROMERO</t>
  </si>
  <si>
    <t>CAN23006870-00</t>
  </si>
  <si>
    <t>ON-24-000347</t>
  </si>
  <si>
    <t>Grand ave LAKE ELSINORE CA</t>
  </si>
  <si>
    <t>WAUAUGFF3J1045455</t>
  </si>
  <si>
    <t>FREEMANROMERO</t>
  </si>
  <si>
    <t>33080 JAMIESON ST APT 3</t>
  </si>
  <si>
    <t>33080 JAMIESON ST APT 3, LAKE ELSINORE CA 92530</t>
  </si>
  <si>
    <t>TONY BLANKS</t>
  </si>
  <si>
    <t>CAN23006703-00</t>
  </si>
  <si>
    <t>ON-24-000348</t>
  </si>
  <si>
    <t>104 &amp; Perry, Los Angeles/Inglewood CA.</t>
  </si>
  <si>
    <t>2HGFC1E59KH702023</t>
  </si>
  <si>
    <t>BLANKS</t>
  </si>
  <si>
    <t>2101 W 93RD ST</t>
  </si>
  <si>
    <t>2101 W 93RD ST, LOS ANGELES CA 90047</t>
  </si>
  <si>
    <t>VERONICA URIBE TORRES</t>
  </si>
  <si>
    <t>CAN23005018-01</t>
  </si>
  <si>
    <t>ON-24-000349</t>
  </si>
  <si>
    <t>236 S AVENUE 58 LOS ANGELES, CA 90042</t>
  </si>
  <si>
    <t>4T1G11AK1NU038544</t>
  </si>
  <si>
    <t>LE CONG NGUYEN NGUYEN</t>
  </si>
  <si>
    <t>CAN23008767-00</t>
  </si>
  <si>
    <t>ON-24-000351</t>
  </si>
  <si>
    <t>E walnut ave  Pasadena CA</t>
  </si>
  <si>
    <t>JT8BF28G615106024</t>
  </si>
  <si>
    <t>9840 BROCKWAY ST</t>
  </si>
  <si>
    <t>9840 BROCKWAY ST, SOUTH EL MONTE CA 91733</t>
  </si>
  <si>
    <t>CAN23001363-01</t>
  </si>
  <si>
    <t>ON-24-000352</t>
  </si>
  <si>
    <t>Glandalle Galeria Mall parking.</t>
  </si>
  <si>
    <t>MELISSA RAMIREZ</t>
  </si>
  <si>
    <t>CAN23004119-01</t>
  </si>
  <si>
    <t>ON-24-000353</t>
  </si>
  <si>
    <t>1431 W 9tj St, Okland CA.</t>
  </si>
  <si>
    <t>1G1PC5SB1F7128693</t>
  </si>
  <si>
    <t>4064 ROSEBAY ST</t>
  </si>
  <si>
    <t>4064 ROSEBAY ST, CHINO HILLS CA 91709</t>
  </si>
  <si>
    <t>ANGELA HARO</t>
  </si>
  <si>
    <t>CAN24010514-00</t>
  </si>
  <si>
    <t>ON-24-000354</t>
  </si>
  <si>
    <t>Riverside Plaza, Riverside CA.</t>
  </si>
  <si>
    <t>4T1BF32K73U055240</t>
  </si>
  <si>
    <t>HARO</t>
  </si>
  <si>
    <t>7450 WELLS AVE APT 101</t>
  </si>
  <si>
    <t>7450 WELLS AVE APT 101, RIVERSIDE CA 92503</t>
  </si>
  <si>
    <t>HAILEY MOLINA</t>
  </si>
  <si>
    <t>CAN24010069-00</t>
  </si>
  <si>
    <t>ON-24-000355</t>
  </si>
  <si>
    <t>605 Dover Dr, San Bernandino CA 92407.</t>
  </si>
  <si>
    <t>KNDJP3A54H7884619</t>
  </si>
  <si>
    <t>MOLINA</t>
  </si>
  <si>
    <t>29119 WILLIAMS AVE</t>
  </si>
  <si>
    <t>29119 WILLIAMS AVE, MORENO VALLEY CA 92555</t>
  </si>
  <si>
    <t>TARA TORREZ</t>
  </si>
  <si>
    <t>JULIAN TORREZ</t>
  </si>
  <si>
    <t>CAN23002876-01</t>
  </si>
  <si>
    <t>ON-24-000357</t>
  </si>
  <si>
    <t>Lance Canion &amp; Crunchy County Rd, San Centro/Boma CA.</t>
  </si>
  <si>
    <t>ACCENT</t>
  </si>
  <si>
    <t>KMHCU4AEXEU765764</t>
  </si>
  <si>
    <t>TORREZ</t>
  </si>
  <si>
    <t>42891 BERKLEY AVE</t>
  </si>
  <si>
    <t>42891 BERKLEY AVE, HEMET CA 92544</t>
  </si>
  <si>
    <t>JOSE JIMENEZ GONZALEZ</t>
  </si>
  <si>
    <t>CAN23003983-01</t>
  </si>
  <si>
    <t>ON-24-000358</t>
  </si>
  <si>
    <t xml:space="preserve">Fulton Ave Sacramento CA </t>
  </si>
  <si>
    <t>Z4</t>
  </si>
  <si>
    <t>4USBU53588LW93650</t>
  </si>
  <si>
    <t>JIMENEZ GONZALEZ</t>
  </si>
  <si>
    <t>2398 ANGLERS CT</t>
  </si>
  <si>
    <t>MARIPOSA</t>
  </si>
  <si>
    <t>2398 ANGLERS CT, MARIPOSA CA 95338</t>
  </si>
  <si>
    <t>LORENA MOURA DELAPOSSA</t>
  </si>
  <si>
    <t xml:space="preserve">Jessica Oliveira Martins </t>
  </si>
  <si>
    <t>CAN23008743-00</t>
  </si>
  <si>
    <t>ON-24-000359</t>
  </si>
  <si>
    <t xml:space="preserve">I91 w Merging on 57 on ramp Anaheim CA </t>
  </si>
  <si>
    <t>JTDKB20U153051157</t>
  </si>
  <si>
    <t>MOURA DELAPOSSA</t>
  </si>
  <si>
    <t>87 AUSTIN</t>
  </si>
  <si>
    <t>IRVINE</t>
  </si>
  <si>
    <t>87 AUSTIN, IRVINE CA 92604</t>
  </si>
  <si>
    <t>RUDY ORTIZ GUADRON</t>
  </si>
  <si>
    <t>CAN23004223-01</t>
  </si>
  <si>
    <t>ON-24-000360</t>
  </si>
  <si>
    <t>Copper Hill &amp; Kelly Jonhson Ave, Valencia CA.</t>
  </si>
  <si>
    <t>2T3W1RFV8PW275541</t>
  </si>
  <si>
    <t>ORTIZ GUADRON</t>
  </si>
  <si>
    <t>14919 NARCISSUS CREST AVE</t>
  </si>
  <si>
    <t>18540 SOLEDAD CANYON RD SPC 133, CANYON COUNTRY CA 91351</t>
  </si>
  <si>
    <t>CAN23002643-01</t>
  </si>
  <si>
    <t>ON-24-000361</t>
  </si>
  <si>
    <t xml:space="preserve">N/B on Sepulveda Blvd. in Mission Hills CA </t>
  </si>
  <si>
    <t>JOSE TRUJILLO GUTIERREZ</t>
  </si>
  <si>
    <t xml:space="preserve">Esmeralda Yesenia Salazar </t>
  </si>
  <si>
    <t>CAN23003655-01</t>
  </si>
  <si>
    <t>ON-24-000362</t>
  </si>
  <si>
    <t xml:space="preserve">Imperial st/ main st los angeles ca </t>
  </si>
  <si>
    <t>2HGFC2F64KH521635</t>
  </si>
  <si>
    <t>TRUJILLO GUTIERREZ</t>
  </si>
  <si>
    <t>152 E 103RD ST</t>
  </si>
  <si>
    <t>152 e 103rd st , LOS ANGELES CA 90003</t>
  </si>
  <si>
    <t>ON-24-000363</t>
  </si>
  <si>
    <t>Panera Bread parking lot:
6344 Topanga Canion Blvd, Woodland, CA 91367.</t>
  </si>
  <si>
    <t>CAN23003462-01</t>
  </si>
  <si>
    <t>ON-24-000364</t>
  </si>
  <si>
    <t>W 7th St &amp; S Carondelet St, Los Angeles.</t>
  </si>
  <si>
    <t>WENDY CHAVEZ</t>
  </si>
  <si>
    <t>CAN23007278-00</t>
  </si>
  <si>
    <t>ON-24-000365</t>
  </si>
  <si>
    <t xml:space="preserve">910 S CATALINA ST APT 5
LOS ANGELES, CA. 90006
Insured vehicle located at:
Sugarcoat Innovations
1172 N Western Ave, Los Angeles, CA 90029
Phone 323-352-4648
</t>
  </si>
  <si>
    <t>1HGCY2F53RA001480</t>
  </si>
  <si>
    <t>910 S CATALINA ST APT 5</t>
  </si>
  <si>
    <t>910 s catalina st apt 5 , LOS ANGELES CA 90006</t>
  </si>
  <si>
    <t>TRENNEL HOLLINS</t>
  </si>
  <si>
    <t>HEATHER WILLIAMS</t>
  </si>
  <si>
    <t>CAN23005610-01</t>
  </si>
  <si>
    <t>ON-24-000366</t>
  </si>
  <si>
    <t>McQuinly &amp; Woodson, Fresno CA.</t>
  </si>
  <si>
    <t>5XXGU4L18KG366725</t>
  </si>
  <si>
    <t>HOLLINS</t>
  </si>
  <si>
    <t>6193 E BALCH AVE</t>
  </si>
  <si>
    <t>6193 E BALCH AVE, FRESNO CA 93727</t>
  </si>
  <si>
    <t>JOSUE PRECIADO SANCHEZ</t>
  </si>
  <si>
    <t>CAN23008694-00</t>
  </si>
  <si>
    <t>ON-24-000367</t>
  </si>
  <si>
    <t xml:space="preserve">Virginia Ln &amp; Monument Blvd Concord, CA </t>
  </si>
  <si>
    <t>4T1BE32K32U009888</t>
  </si>
  <si>
    <t>PRECIADO SANCHEZ</t>
  </si>
  <si>
    <t>1091 MI CASA CT APT 109</t>
  </si>
  <si>
    <t>1091 mi casa ct apt 109, CONCORD CA 94520</t>
  </si>
  <si>
    <t>CLARISSA RAYMOND</t>
  </si>
  <si>
    <t>CAN23002934-01</t>
  </si>
  <si>
    <t>ON-24-000368</t>
  </si>
  <si>
    <t>2265 TRAFALGAR AVE
RIVERSIDE, CA. 92506</t>
  </si>
  <si>
    <t>1GYS4CKJ9FR196555</t>
  </si>
  <si>
    <t>RAYMOND</t>
  </si>
  <si>
    <t>2265 TRAFALGAR AVE</t>
  </si>
  <si>
    <t>2265 TRAFALGAR AVE, RIVERSIDE CA 92506</t>
  </si>
  <si>
    <t>KAMRON ALLISON</t>
  </si>
  <si>
    <t>CAN23002674-01</t>
  </si>
  <si>
    <t>ON-24-000369</t>
  </si>
  <si>
    <t>614 N MARKET ST INGLEWOOD, CA 90302</t>
  </si>
  <si>
    <t>5XXGT4L34GG052002</t>
  </si>
  <si>
    <t>ALLISON</t>
  </si>
  <si>
    <t>614 N MARKET ST</t>
  </si>
  <si>
    <t>614 n market st apt 614, INGLEWOOD CA 90302</t>
  </si>
  <si>
    <t>OLHA NIKOLENKO</t>
  </si>
  <si>
    <t>CAN23007765-00</t>
  </si>
  <si>
    <t>ON-24-000370</t>
  </si>
  <si>
    <t>73-200 Kupipi St Kailua-Kona, HI 96740</t>
  </si>
  <si>
    <t>Sienna</t>
  </si>
  <si>
    <t>CRISTAL HERNANDEZ</t>
  </si>
  <si>
    <t>CAN23008522-00</t>
  </si>
  <si>
    <t>ON-24-000371</t>
  </si>
  <si>
    <t>Freeway going to Santa Ana CA.</t>
  </si>
  <si>
    <t>2HGFE2F58PH518438</t>
  </si>
  <si>
    <t>2131 E CENTURY BLVD APT 101</t>
  </si>
  <si>
    <t>2131 E CENTURY BLVD Apt 101, LOS ANGELES CA 90002</t>
  </si>
  <si>
    <t>DANIEL GOMEZ</t>
  </si>
  <si>
    <t>CAN23005737-01</t>
  </si>
  <si>
    <t>ON-24-000372</t>
  </si>
  <si>
    <t>Western Ave, near freeway 10th entrance, Los Angeles CA.</t>
  </si>
  <si>
    <t>1C6SRFBT3KN872596</t>
  </si>
  <si>
    <t xml:space="preserve">24700 BROAD AVE  </t>
  </si>
  <si>
    <t>235 w 47th st apt 2, LOS ANGELES CA 90037</t>
  </si>
  <si>
    <t>ERNESTO FERNANDEZ BOBADILLA</t>
  </si>
  <si>
    <t>VERONICA MURGO</t>
  </si>
  <si>
    <t>CAN23003551-01</t>
  </si>
  <si>
    <t>ON-24-000373</t>
  </si>
  <si>
    <t>Moreno Beach Dr, N of Moreno Valley, CA.</t>
  </si>
  <si>
    <t>1FADP3E29FL314641</t>
  </si>
  <si>
    <t>FERNANDEZ BOBADILLA</t>
  </si>
  <si>
    <t>12444 PRAIRIE WIND TRL</t>
  </si>
  <si>
    <t>12444 PRAIRIE WIND TRL, MORENO VALLEY CA 92555</t>
  </si>
  <si>
    <t>EVERTH TORRES</t>
  </si>
  <si>
    <t>CAN23004479-01</t>
  </si>
  <si>
    <t>ON-24-000375</t>
  </si>
  <si>
    <t>i89 &amp; central avenue, Richarman CA.</t>
  </si>
  <si>
    <t>4T1BF1FK6FU114068</t>
  </si>
  <si>
    <t>1050 EAST 10TH ST</t>
  </si>
  <si>
    <t>1050 EAST 10TH ST, OAKLAND CA 94605</t>
  </si>
  <si>
    <t>KIRSTEN JIMENEZ</t>
  </si>
  <si>
    <t>ON-24-000377</t>
  </si>
  <si>
    <t>S on Cowenga Blvd, Waiting on Red light, Los Angeles.</t>
  </si>
  <si>
    <t>5YFBURHE3HP689406</t>
  </si>
  <si>
    <t>JESUS BOCARDO MENDOZA</t>
  </si>
  <si>
    <t>CAN24010285-00</t>
  </si>
  <si>
    <t>ON-24-000378</t>
  </si>
  <si>
    <t>Normandie Ave, Torrance, CA</t>
  </si>
  <si>
    <t>2HGFC2F79GH577876</t>
  </si>
  <si>
    <t>BOCARDO MENDOZA</t>
  </si>
  <si>
    <t>547 E 223RD ST APT D</t>
  </si>
  <si>
    <t>547 E 223RD ST APT D, CARSON CA 90745</t>
  </si>
  <si>
    <t>CAN23002479-01</t>
  </si>
  <si>
    <t>ON-24-000379</t>
  </si>
  <si>
    <t>Figueroa  st Downtown la</t>
  </si>
  <si>
    <t>JTDKN3DU0A0231328</t>
  </si>
  <si>
    <t>EDER JAIME</t>
  </si>
  <si>
    <t>ON-24-000380</t>
  </si>
  <si>
    <t>Kenneth Rd, Glendale, CA.</t>
  </si>
  <si>
    <t>3N1CP5CV2ML542337</t>
  </si>
  <si>
    <t>JUDITH DECEANO CARRILLO</t>
  </si>
  <si>
    <t>CAN23005285-01</t>
  </si>
  <si>
    <t>ON-24-000383</t>
  </si>
  <si>
    <t>Swap Meet, 9200 Valley View St in Cypress CA.</t>
  </si>
  <si>
    <t>2GNAXHEV6L6248324</t>
  </si>
  <si>
    <t>DECEANO CARRILLO</t>
  </si>
  <si>
    <t>8060 GARFIELD AVE</t>
  </si>
  <si>
    <t>8060 garfield ave, BELL GARDENS CA 90201</t>
  </si>
  <si>
    <t>DANTE MOSLEY</t>
  </si>
  <si>
    <t>JADE MOSLEY</t>
  </si>
  <si>
    <t>CAN24010378-00</t>
  </si>
  <si>
    <t>ON-24-000384</t>
  </si>
  <si>
    <t>5475 Arlington Ave,
Riverside, CA 92504</t>
  </si>
  <si>
    <t>4T1BF1FK4GU588358</t>
  </si>
  <si>
    <t>MOSLEY</t>
  </si>
  <si>
    <t>8859 INDIANA AVE APT A</t>
  </si>
  <si>
    <t>8859 INDIANA AVE APT A, RIVERSIDE CA 92503</t>
  </si>
  <si>
    <t>ON-24-000385</t>
  </si>
  <si>
    <t xml:space="preserve">4614 33RD ST APT 3 SAN DIEGO, CA 92116.
</t>
  </si>
  <si>
    <t>JANAE FLORES</t>
  </si>
  <si>
    <t>CHRISTIAN GOVEA</t>
  </si>
  <si>
    <t>CAN24010600-00</t>
  </si>
  <si>
    <t>ON-24-000386</t>
  </si>
  <si>
    <t>Bar &amp; Road round abound, Gran Terrace CA.</t>
  </si>
  <si>
    <t>3VWE57BU0KM090389</t>
  </si>
  <si>
    <t>903 WEST CT ST</t>
  </si>
  <si>
    <t>903 WEST CT ST, COLTON CA 92324</t>
  </si>
  <si>
    <t>OSCAR ARANA</t>
  </si>
  <si>
    <t>CAN24009884-00</t>
  </si>
  <si>
    <t>ON-24-000387</t>
  </si>
  <si>
    <t>1199 N Western Ave, Los Angeles CA.</t>
  </si>
  <si>
    <t>3N1AB8CV7MY250743</t>
  </si>
  <si>
    <t>ARANA</t>
  </si>
  <si>
    <t>6604 LANSTON ST</t>
  </si>
  <si>
    <t>6604 lanston st, SAN DIEGO CA 92111</t>
  </si>
  <si>
    <t>ABHIDHAR JOSHI</t>
  </si>
  <si>
    <t>CAN23002183-01</t>
  </si>
  <si>
    <t>ON-24-000388</t>
  </si>
  <si>
    <t>85 RIO ROBLES E UNIT 1431
SAN JOSE, CA. 95134</t>
  </si>
  <si>
    <t>1FATP8FF3K5151140</t>
  </si>
  <si>
    <t>JOSHI</t>
  </si>
  <si>
    <t>85 RIO ROBLES E UNIT 1431</t>
  </si>
  <si>
    <t>85 RIO ROBLES E UNIT 1431, SAN JOSE CA 95134</t>
  </si>
  <si>
    <t>ARYNA MOORER</t>
  </si>
  <si>
    <t>CAN24010624-00</t>
  </si>
  <si>
    <t>ON-24-000389</t>
  </si>
  <si>
    <t>52 &amp; Main, Los Angeles CA, 90011.</t>
  </si>
  <si>
    <t>WBAXG5C56CDX03790</t>
  </si>
  <si>
    <t>MOORER</t>
  </si>
  <si>
    <t>751 VALENCIA ST APT 408</t>
  </si>
  <si>
    <t>751 VALENCIA ST APT 408, LOS ANGELES CA 90017</t>
  </si>
  <si>
    <t>ZACHARY GONZALEZ</t>
  </si>
  <si>
    <t>CAN24010614-00</t>
  </si>
  <si>
    <t>ON-24-000390</t>
  </si>
  <si>
    <t>218 S VALENCIA BLVD
WOODLAKE, CA. 93286</t>
  </si>
  <si>
    <t>1HGCY1F21PA010188</t>
  </si>
  <si>
    <t>218 S VALENCIA BLVD</t>
  </si>
  <si>
    <t>WOODLAKE</t>
  </si>
  <si>
    <t>218 S VALENCIA BLVD, WOODLAKE CA 93286</t>
  </si>
  <si>
    <t>ROBBIE CLAYTON</t>
  </si>
  <si>
    <t>CAN23008526-00</t>
  </si>
  <si>
    <t>ON-24-000391</t>
  </si>
  <si>
    <t>Gas station parking lot: Figueroa &amp; 111 St, Los Angeles CA.</t>
  </si>
  <si>
    <t>E500</t>
  </si>
  <si>
    <t>WDBUF70J34A586841</t>
  </si>
  <si>
    <t>CLAYTON</t>
  </si>
  <si>
    <t>439 W 107TH ST</t>
  </si>
  <si>
    <t>1242 W 42ND ST, LOS ANGELES CA 90037</t>
  </si>
  <si>
    <t>SYUZANNA KHANZADYAN</t>
  </si>
  <si>
    <t>CAN24009309-00</t>
  </si>
  <si>
    <t>ON-24-000392</t>
  </si>
  <si>
    <t>Pavilion Super Market Parking lot; Sunset Blvd, Los Angeles W Hollywood, CA.</t>
  </si>
  <si>
    <t>WDCTG4GB1FJ102265</t>
  </si>
  <si>
    <t>KHANZADYAN</t>
  </si>
  <si>
    <t>1710 N FULELR AVE APT 401</t>
  </si>
  <si>
    <t>1710 N FULELR AVE APT 401, LOS ANGELES CA 90046</t>
  </si>
  <si>
    <t>KIMBERLY MANRIQUEZ</t>
  </si>
  <si>
    <t>JASON FIERRO</t>
  </si>
  <si>
    <t>CAN23006789-00</t>
  </si>
  <si>
    <t>ON-24-000393</t>
  </si>
  <si>
    <t>Arrow Route Rancho Cucamonga, CA</t>
  </si>
  <si>
    <t>CHEVY</t>
  </si>
  <si>
    <t>1GNFK13097J383678</t>
  </si>
  <si>
    <t>MANRIQUEZ</t>
  </si>
  <si>
    <t>16061 IVY AVE</t>
  </si>
  <si>
    <t>16061 IVY AVE, FONTANA CA 92335</t>
  </si>
  <si>
    <t>CARLA PUENTE</t>
  </si>
  <si>
    <t>CAN24009229-00</t>
  </si>
  <si>
    <t>ON-24-000394</t>
  </si>
  <si>
    <t>2100 Vista Way, Oceanside CA.
Walmart Shopping Center- Parking Lot.</t>
  </si>
  <si>
    <t>JTNKHMBX4M1095886</t>
  </si>
  <si>
    <t>PUENTE</t>
  </si>
  <si>
    <t>422 BROOKS ST APT 9</t>
  </si>
  <si>
    <t>422 BROOKS ST APT 9, OCEANSIDE CA 92054</t>
  </si>
  <si>
    <t>HAZEL ARREDONDO</t>
  </si>
  <si>
    <t>CAN23005421-01</t>
  </si>
  <si>
    <t>ON-24-000395</t>
  </si>
  <si>
    <t>Canal St, Harrupa Valley, CA 92509.</t>
  </si>
  <si>
    <t>JM1BL1UGOC1553047</t>
  </si>
  <si>
    <t>ARREDONDO</t>
  </si>
  <si>
    <t>6251 JARED CIR</t>
  </si>
  <si>
    <t>6251 JARED CIR, RIVERSIDE CA 92509</t>
  </si>
  <si>
    <t>ON-24-000396</t>
  </si>
  <si>
    <t>Vista Way, CA.</t>
  </si>
  <si>
    <t>X5</t>
  </si>
  <si>
    <t>TARA CHAU</t>
  </si>
  <si>
    <t>CAN23001852-00</t>
  </si>
  <si>
    <t>ON-24-000397</t>
  </si>
  <si>
    <t xml:space="preserve">Cahuenga blvd los angeles ca </t>
  </si>
  <si>
    <t>JTDKN3DU4A0008418</t>
  </si>
  <si>
    <t>400 N CHAPEL AVE APT 221</t>
  </si>
  <si>
    <t>400 N CHAPEL AVE APT 221, ALHAMBRA CA 91801</t>
  </si>
  <si>
    <t>JAROTH RODRIGUEZ SOBALVARRO</t>
  </si>
  <si>
    <t>CAN24010545-00</t>
  </si>
  <si>
    <t>ON-24-000398</t>
  </si>
  <si>
    <t xml:space="preserve">2951 5th ave los angeles </t>
  </si>
  <si>
    <t>JTDKARFP7H3014146</t>
  </si>
  <si>
    <t>RODRIGUEZ SOBALVARRO</t>
  </si>
  <si>
    <t>728 N ROSALIND AVE</t>
  </si>
  <si>
    <t>728 N ROSALIND AVE, RIALTO CA 92376</t>
  </si>
  <si>
    <t>VICTOR RODRIGUEZ CAMPOS</t>
  </si>
  <si>
    <t>Rafael Ferreira</t>
  </si>
  <si>
    <t>CAN23004930-01</t>
  </si>
  <si>
    <t>ON-24-000401</t>
  </si>
  <si>
    <t>El Toro Rd/ Trabuco, Lake Forest, CA</t>
  </si>
  <si>
    <t>3FA6P0LU5HR247701</t>
  </si>
  <si>
    <t>RODRIGUEZ CAMPOS</t>
  </si>
  <si>
    <t>29785 NIGUEL RD APT A</t>
  </si>
  <si>
    <t>29785 NIGUEL RD APT A, LAGUNA NIGUEL CA 92677</t>
  </si>
  <si>
    <t>DIEGO PINEDA BENITEZ</t>
  </si>
  <si>
    <t>LEODEGARIO PINEDA OCHOA</t>
  </si>
  <si>
    <t>CAN24010437-00</t>
  </si>
  <si>
    <t>ON-24-000402</t>
  </si>
  <si>
    <t>Flowong &amp; Malabar, Los Angeles CA.</t>
  </si>
  <si>
    <t>JTKDE177970162174</t>
  </si>
  <si>
    <t>PINEDA BENITEZ</t>
  </si>
  <si>
    <t>157 E 112TH ST</t>
  </si>
  <si>
    <t>6700 MIDDLETON ST APT 209, HUNTINGTON PARK CA 90255</t>
  </si>
  <si>
    <t>ALESSANDRA BEZERRA DA SILVA</t>
  </si>
  <si>
    <t>ON-24-000403</t>
  </si>
  <si>
    <t>Harbor Blvd Costa Mesa, CA</t>
  </si>
  <si>
    <t>3FA6P0SUXER164519</t>
  </si>
  <si>
    <t>ON-24-000404</t>
  </si>
  <si>
    <t>S Bound 7 10, Los Angeles, CA.</t>
  </si>
  <si>
    <t>ERIKA MARTINEZ</t>
  </si>
  <si>
    <t>CAN24009433-00</t>
  </si>
  <si>
    <t>ON-24-000405</t>
  </si>
  <si>
    <t>3127 W 134TH ST HAWTHORNE, CA 90250.</t>
  </si>
  <si>
    <t>2HKRS4H21PH440708</t>
  </si>
  <si>
    <t>3127 W 134TH ST</t>
  </si>
  <si>
    <t>3127 W 134TH ST, HAWTHORNE CA 90250</t>
  </si>
  <si>
    <t>LOUIS KUSINSKY</t>
  </si>
  <si>
    <t>KASSANDRA KUSINSKY</t>
  </si>
  <si>
    <t>CAN23009213-00</t>
  </si>
  <si>
    <t>ON-24-000406</t>
  </si>
  <si>
    <t>1010 West La Vida Ave,
Orange CA 92868</t>
  </si>
  <si>
    <t>KNAFX5A80F5315476</t>
  </si>
  <si>
    <t>KUSINSKY</t>
  </si>
  <si>
    <t>15046 DELAWARE ST</t>
  </si>
  <si>
    <t>15046 DELAWARE st , ADELANTO CA 92301</t>
  </si>
  <si>
    <t>BRIANA MEDINA</t>
  </si>
  <si>
    <t>URIEL SOTO</t>
  </si>
  <si>
    <t>CAN23009171-00</t>
  </si>
  <si>
    <t>ON-24-000407</t>
  </si>
  <si>
    <t>N Bound on Montanari Ave, Palm Desert CA. 92260
44694 Monterey Ave Palm Desert CA. 92260</t>
  </si>
  <si>
    <t xml:space="preserve">JTDS4MCE4MJ072170 </t>
  </si>
  <si>
    <t>JOSE MARTINEZ FLORES</t>
  </si>
  <si>
    <t>CAN24010759-00</t>
  </si>
  <si>
    <t>ON-24-000408</t>
  </si>
  <si>
    <t>Jefferson coming from Culver City, before arriving at Obama.</t>
  </si>
  <si>
    <t>3CZRZ1H77RM709792</t>
  </si>
  <si>
    <t>MARTINEZ FLORES</t>
  </si>
  <si>
    <t>1343 W 68TH ST</t>
  </si>
  <si>
    <t>1343 W 68TH ST, LOS ANGELES CA 90044</t>
  </si>
  <si>
    <t>ROBERTO HERNANDEZ</t>
  </si>
  <si>
    <t>CATALINA HERNANDEZ</t>
  </si>
  <si>
    <t>CAN24010338-00</t>
  </si>
  <si>
    <t>ON-24-000409</t>
  </si>
  <si>
    <t>Enioc near dear valley RD, Enioc CA.</t>
  </si>
  <si>
    <t>5NPLM4AG4PH106310</t>
  </si>
  <si>
    <t>2760 EL REY ST</t>
  </si>
  <si>
    <t>2760 EL REY ST, ANTIOCH CA 94509</t>
  </si>
  <si>
    <t>ON-24-000410</t>
  </si>
  <si>
    <t xml:space="preserve">Washington st los angeles ca </t>
  </si>
  <si>
    <t>AUSTIN GARZON</t>
  </si>
  <si>
    <t>CAN23002670-01</t>
  </si>
  <si>
    <t>ON-24-000411</t>
  </si>
  <si>
    <t>1335 Cypress St, San Dimas CA 91773.</t>
  </si>
  <si>
    <t>3CZRU6H51MM753628</t>
  </si>
  <si>
    <t>GARZON</t>
  </si>
  <si>
    <t>27217 ARLA ST</t>
  </si>
  <si>
    <t>27217 ARLA ST, MORENO VALLEY CA 92555</t>
  </si>
  <si>
    <t>JUAN VALDERRAMA</t>
  </si>
  <si>
    <t>CAN24010772-00</t>
  </si>
  <si>
    <t>ON-24-000412</t>
  </si>
  <si>
    <t>State St &amp; Independence Ave South Gate, CA</t>
  </si>
  <si>
    <t>3GCUKREC2EG489314</t>
  </si>
  <si>
    <t>VALDERRAMA</t>
  </si>
  <si>
    <t>2931 GRAND AVE</t>
  </si>
  <si>
    <t>2931 GRAND AVE, HUNTINGTON PARK CA 90255</t>
  </si>
  <si>
    <t>ON-24-000413</t>
  </si>
  <si>
    <t>South Gate, Almore &amp; State, South Gate CA.</t>
  </si>
  <si>
    <t>EMILIO GUIZAR</t>
  </si>
  <si>
    <t>CAN23004548-00</t>
  </si>
  <si>
    <t>ON-24-000414</t>
  </si>
  <si>
    <t>Lienwood, CA.</t>
  </si>
  <si>
    <t>KNAGM4A71D5442166</t>
  </si>
  <si>
    <t>GUIZAR</t>
  </si>
  <si>
    <t>8316 HOOPER AVE</t>
  </si>
  <si>
    <t>8316 HOOPER AVE, LOS ANGELES CA 90001</t>
  </si>
  <si>
    <t>JESSICA DIAZ MEDINA</t>
  </si>
  <si>
    <t>SINDER RIZO HERRERA</t>
  </si>
  <si>
    <t>CAN23008916-00</t>
  </si>
  <si>
    <t>ON-24-000416</t>
  </si>
  <si>
    <t>Hayword Ave, Los Angeles CA.</t>
  </si>
  <si>
    <t>3FAHP0HA1BR191920</t>
  </si>
  <si>
    <t>DIAZ MEDINA</t>
  </si>
  <si>
    <t>151 N NORMANDIE AVE APT 10</t>
  </si>
  <si>
    <t>151 N NORMANDIE AVE APT 10, LOS ANGELES CA 90004</t>
  </si>
  <si>
    <t>ERIKA PINEDA</t>
  </si>
  <si>
    <t>CAN24009316-00</t>
  </si>
  <si>
    <t>ON-24-000418</t>
  </si>
  <si>
    <t>91 w Bound Freeway, Gorbolita CA.</t>
  </si>
  <si>
    <t>1C4JJXN60PW621141</t>
  </si>
  <si>
    <t>PINEDA</t>
  </si>
  <si>
    <t>6874 BARCELONA WAY</t>
  </si>
  <si>
    <t>6874 BARCELONA WAY, RIVERSIDE CA 92504</t>
  </si>
  <si>
    <t>MARTA AVILES</t>
  </si>
  <si>
    <t>CAN23008275-00</t>
  </si>
  <si>
    <t>ON-24-000419</t>
  </si>
  <si>
    <t>Goodwill Parking lot Santa clarita ca</t>
  </si>
  <si>
    <t>JTEHD20V546020502</t>
  </si>
  <si>
    <t>3537 SOUTHVIEW CT</t>
  </si>
  <si>
    <t>3537 SOUTHVIEW CT, PALMDALE CA 93550</t>
  </si>
  <si>
    <t>JOEL GUERRERO</t>
  </si>
  <si>
    <t>CAN23008105-00</t>
  </si>
  <si>
    <t>ON-24-000420</t>
  </si>
  <si>
    <t>I05 Santa Ana CA</t>
  </si>
  <si>
    <t>2G1FT1EW1B9108875</t>
  </si>
  <si>
    <t>GUERRERO</t>
  </si>
  <si>
    <t>15364 NARANJA AVE</t>
  </si>
  <si>
    <t>PARAMOUNT</t>
  </si>
  <si>
    <t>15364 NARANJA AVE, PARAMOUNT CA 90723</t>
  </si>
  <si>
    <t>JOSE REYES CERVANTES</t>
  </si>
  <si>
    <t>CAN23002608-01</t>
  </si>
  <si>
    <t>ON-24-000421</t>
  </si>
  <si>
    <t>A block away from home address; 3520 ROLISON RD APT 8 REDWOOD CITY, CA 94063.</t>
  </si>
  <si>
    <t>1FTDX1761VND09385</t>
  </si>
  <si>
    <t>REYES CERVANTES</t>
  </si>
  <si>
    <t>3520 ROLISON RD APT 8</t>
  </si>
  <si>
    <t>3520 ROLISON RD APT 8, REDWOOD CITY CA 94063</t>
  </si>
  <si>
    <t>NICOLAS CORIO</t>
  </si>
  <si>
    <t>CAN23007122-00</t>
  </si>
  <si>
    <t>ON-24-000422</t>
  </si>
  <si>
    <t xml:space="preserve">Orion Ave North Hills, CA </t>
  </si>
  <si>
    <t>1NXBU4EE7AZ167180</t>
  </si>
  <si>
    <t>CORIO</t>
  </si>
  <si>
    <t>15555 PARTHENIA ST APT 105</t>
  </si>
  <si>
    <t>15555 PARTHENIA ST APT 105, NORTH HILLS CA 91343</t>
  </si>
  <si>
    <t>XIOMARA LOPEZ DOMINGUEZ</t>
  </si>
  <si>
    <t>CAN24010037-00</t>
  </si>
  <si>
    <t>ON-24-000423</t>
  </si>
  <si>
    <t xml:space="preserve">14th St &amp; Castro St San Francisco, CA </t>
  </si>
  <si>
    <t>4T1BF1FK1GU540770</t>
  </si>
  <si>
    <t>LOPEZ DOMINGUEZ</t>
  </si>
  <si>
    <t>800 JAMESTOWN AVE</t>
  </si>
  <si>
    <t>800 jamestown ave, SAN FRANCISCO CA 94124</t>
  </si>
  <si>
    <t>JEANA JACKSON</t>
  </si>
  <si>
    <t>CAN23003540-01</t>
  </si>
  <si>
    <t>ON-24-000424</t>
  </si>
  <si>
    <t>Barstool CA.</t>
  </si>
  <si>
    <t>KMHDH4AE0GU557498</t>
  </si>
  <si>
    <t>7063 1/2 W MANCHESTER AVE</t>
  </si>
  <si>
    <t>7063 1/2 W MANCHESTER AVE, LOS ANGELES CA 90045</t>
  </si>
  <si>
    <t>ZOLIA XILONZOCHITL SALINAS</t>
  </si>
  <si>
    <t>GERARDO GARCIA XILOZOCHILT</t>
  </si>
  <si>
    <t>CAN23006957-00</t>
  </si>
  <si>
    <t>ON-24-000425</t>
  </si>
  <si>
    <t xml:space="preserve">5100 FOOTHILL BLVD APT 2 OAKLAND, CA 94601.
</t>
  </si>
  <si>
    <t>JTNB11HK5J3022086</t>
  </si>
  <si>
    <t>XILONZOCHITL SALINAS</t>
  </si>
  <si>
    <t>5100 FOOTHILL BLVD APT 2</t>
  </si>
  <si>
    <t>5100 FOOTHILL BLVD APT 2, OAKLAND CA 94601</t>
  </si>
  <si>
    <t>BLANCA FLORESMENDEZ</t>
  </si>
  <si>
    <t>CAN23002836-01</t>
  </si>
  <si>
    <t>ON-24-000426</t>
  </si>
  <si>
    <t>San Marcos near double pick ride.</t>
  </si>
  <si>
    <t>BRONCO</t>
  </si>
  <si>
    <t>3FMCR9B69PRE23223</t>
  </si>
  <si>
    <t>FLORESMENDEZ</t>
  </si>
  <si>
    <t>750 BEGONIA ST</t>
  </si>
  <si>
    <t>750 BEGONIA ST, ESCONDIDO CA 92027</t>
  </si>
  <si>
    <t>ON-24-000427</t>
  </si>
  <si>
    <t xml:space="preserve">venice 
los angeles </t>
  </si>
  <si>
    <t>1G1ZD5ST7JF292799</t>
  </si>
  <si>
    <t>MOSES RODRIGUEZ</t>
  </si>
  <si>
    <t>CAN23006487-01</t>
  </si>
  <si>
    <t>ON-24-000428</t>
  </si>
  <si>
    <t>1512 E 5th Street, Ontario CA 91764.</t>
  </si>
  <si>
    <t>1N4BL4DV9LC261987</t>
  </si>
  <si>
    <t>1512 E 5TH ST SPC 143</t>
  </si>
  <si>
    <t>1512 E 5TH ST SPC 143, ONTARIO CA 91764</t>
  </si>
  <si>
    <t>KIMBERLY TAYLOR</t>
  </si>
  <si>
    <t>CAN23004908-01</t>
  </si>
  <si>
    <t>ON-24-000429</t>
  </si>
  <si>
    <t>98 &amp; Vermont, Los Angeles CA.</t>
  </si>
  <si>
    <t>MKZ</t>
  </si>
  <si>
    <t>3LNDL2L33BR775286</t>
  </si>
  <si>
    <t>10975 S BUDLONG AVE APT A</t>
  </si>
  <si>
    <t>10975 s budlong ave apt a, LOS ANGELES CA 90044</t>
  </si>
  <si>
    <t>ESMERALDA BAUTISTA</t>
  </si>
  <si>
    <t>CAN23009192-00</t>
  </si>
  <si>
    <t>ON-24-000431</t>
  </si>
  <si>
    <t>Hayward CA.</t>
  </si>
  <si>
    <t>1HGCY1F29RA017957</t>
  </si>
  <si>
    <t>BAUTISTA</t>
  </si>
  <si>
    <t>963 W TENNYSON RD APT 44</t>
  </si>
  <si>
    <t>963 W TENNYSON RD APT 44, HAYWARD CA 94544</t>
  </si>
  <si>
    <t>ON-24-000434</t>
  </si>
  <si>
    <t>Victory Blvd &amp; Magnolia Blvd Burbank, CA</t>
  </si>
  <si>
    <t>ON-24-000435</t>
  </si>
  <si>
    <t>Velvant Blvd  Vermont CA.</t>
  </si>
  <si>
    <t>AUSTIN FALLAS</t>
  </si>
  <si>
    <t>CAN23003621-01</t>
  </si>
  <si>
    <t>ON-24-000436</t>
  </si>
  <si>
    <t>HANFORD, CA</t>
  </si>
  <si>
    <t>JTEMU5JR2M5889842</t>
  </si>
  <si>
    <t>FALLAS</t>
  </si>
  <si>
    <t xml:space="preserve">212 BARD LN  </t>
  </si>
  <si>
    <t>823 E PALM DR, HANFORD CA 93230</t>
  </si>
  <si>
    <t>CAN24010057-00</t>
  </si>
  <si>
    <t>ON-24-000437</t>
  </si>
  <si>
    <t>Lynwood, CA</t>
  </si>
  <si>
    <t>8316 hooper ave, LOS ANGELES CA 90001</t>
  </si>
  <si>
    <t>JOSE REYNAGA</t>
  </si>
  <si>
    <t>CAN23000553-02</t>
  </si>
  <si>
    <t>ON-24-000438</t>
  </si>
  <si>
    <t>24HRS FITNESS 
1335 w renaissance pkwy
rialto ca 
92376</t>
  </si>
  <si>
    <t>JF1VBAA69N9015050</t>
  </si>
  <si>
    <t>REYNAGA</t>
  </si>
  <si>
    <t>4744 N SIERRA WAY APT 19</t>
  </si>
  <si>
    <t>4744 n sierra way apt 19, SAN BERNARDINO CA 92404</t>
  </si>
  <si>
    <t>FERHAT GOV</t>
  </si>
  <si>
    <t>CAN24010736-00</t>
  </si>
  <si>
    <t>ON-24-000439</t>
  </si>
  <si>
    <t>7825 Beverly Blvd. Los Angeles CA</t>
  </si>
  <si>
    <t>1HGCY2F55RA036750</t>
  </si>
  <si>
    <t>GOV</t>
  </si>
  <si>
    <t>3306 PADDY LN</t>
  </si>
  <si>
    <t>BALDWIN PARK</t>
  </si>
  <si>
    <t>3306 paddy ln, BALDWIN PARK CA 91706</t>
  </si>
  <si>
    <t>DONALD CROUL</t>
  </si>
  <si>
    <t>CAN23005246-01</t>
  </si>
  <si>
    <t>ON-24-000440</t>
  </si>
  <si>
    <t>215 Freeway, San Bernardino CA.</t>
  </si>
  <si>
    <t>5NPDH4AE5DH234929</t>
  </si>
  <si>
    <t>CROUL</t>
  </si>
  <si>
    <t>PO BOX 303</t>
  </si>
  <si>
    <t>WRIGHTWOOD</t>
  </si>
  <si>
    <t>4553 Bobolink Rd, PHELAN CA 92371</t>
  </si>
  <si>
    <t>ON-24-000441</t>
  </si>
  <si>
    <t>NICOLAS SANTANA PENA</t>
  </si>
  <si>
    <t>CAN23001999-01</t>
  </si>
  <si>
    <t>ON-24-000442</t>
  </si>
  <si>
    <t>I-10 Freeway, Los Angeles CA.</t>
  </si>
  <si>
    <t>4T1G11AK8PU133430</t>
  </si>
  <si>
    <t>SANTANA PENA</t>
  </si>
  <si>
    <t>130 E 70TH ST</t>
  </si>
  <si>
    <t>130 E 70TH ST, LOS ANGELES CA 90003</t>
  </si>
  <si>
    <t>GABRIEL IBARRA</t>
  </si>
  <si>
    <t>CAN24009940-00</t>
  </si>
  <si>
    <t>ON-24-000443</t>
  </si>
  <si>
    <t xml:space="preserve">Freeway 
CA </t>
  </si>
  <si>
    <t>4T1K61BK1MU019890</t>
  </si>
  <si>
    <t>IBARRA</t>
  </si>
  <si>
    <t>222 E PINE ST</t>
  </si>
  <si>
    <t>222 E PINE ST, STOCKTON CA 95204</t>
  </si>
  <si>
    <t>ON-24-000444</t>
  </si>
  <si>
    <t xml:space="preserve">San Bernardino CA 
</t>
  </si>
  <si>
    <t>2HGFC2F64LH509843</t>
  </si>
  <si>
    <t>FATOUMATA LAMINE KONE</t>
  </si>
  <si>
    <t>CAN23003967-01</t>
  </si>
  <si>
    <t>ON-24-000445</t>
  </si>
  <si>
    <t>San Diego Mall. Fast Valley.</t>
  </si>
  <si>
    <t>JTNKHMBX3K1018598</t>
  </si>
  <si>
    <t>KONE</t>
  </si>
  <si>
    <t>1395 HUSSEY RD</t>
  </si>
  <si>
    <t>RIDGECREST</t>
  </si>
  <si>
    <t>1395 Hussey Rd, RIDGECREST CA 93555</t>
  </si>
  <si>
    <t>JENNIFER BABB</t>
  </si>
  <si>
    <t>CAN23002137-01</t>
  </si>
  <si>
    <t>ON-24-000446</t>
  </si>
  <si>
    <t>1525 W MAIN ST SPC 4 BARSTOW, CA 92311</t>
  </si>
  <si>
    <t>1B7GL2AN4YS663065</t>
  </si>
  <si>
    <t>BABB</t>
  </si>
  <si>
    <t>1525 W MAIN ST SPC 4</t>
  </si>
  <si>
    <t>1525 W MAIN ST SPC 4, BARSTOW CA 92311</t>
  </si>
  <si>
    <t>JENNIFER SIGUENZA GARCIA</t>
  </si>
  <si>
    <t>CAN23006338-01</t>
  </si>
  <si>
    <t>ON-24-000447</t>
  </si>
  <si>
    <t>Near the tunnel that is close to In &amp; out alameda CA.</t>
  </si>
  <si>
    <t>JTDS4MCE8PJ103263</t>
  </si>
  <si>
    <t>SIGUENZA GARCIA</t>
  </si>
  <si>
    <t>2300 FRUITVALE AVE</t>
  </si>
  <si>
    <t>2300 FRUITVALE AVE, OAKLAND CA 94601</t>
  </si>
  <si>
    <t>JUAN TEC POOL</t>
  </si>
  <si>
    <t>MARIO MORALES NOLASCO</t>
  </si>
  <si>
    <t>CAN23007063-00</t>
  </si>
  <si>
    <t>ON-24-000448</t>
  </si>
  <si>
    <t xml:space="preserve">990 w a st 
los angeles ca 
</t>
  </si>
  <si>
    <t>3C4NJCBB1KT637388</t>
  </si>
  <si>
    <t>TEC POOL</t>
  </si>
  <si>
    <t>4615 AVALON BLVD APT 3</t>
  </si>
  <si>
    <t>4615 AVALON BLVD APT 3, LOS ANGELES CA 90011</t>
  </si>
  <si>
    <t>CHARLES COSSER</t>
  </si>
  <si>
    <t>CAN23005608-00</t>
  </si>
  <si>
    <t>ON-24-000449</t>
  </si>
  <si>
    <t>West Hollywood CA.</t>
  </si>
  <si>
    <t>WBXHT3C37GP886307</t>
  </si>
  <si>
    <t>COSSER</t>
  </si>
  <si>
    <t>1019 N NEW HAMPSHIRE AVE</t>
  </si>
  <si>
    <t>1019 n new hampshire ave, LOS ANGELES CA 90029</t>
  </si>
  <si>
    <t>HERODE MONESTIME</t>
  </si>
  <si>
    <t>CAN23008140-00</t>
  </si>
  <si>
    <t>ON-24-000450</t>
  </si>
  <si>
    <t>8327 Spring St, La Meza, CA 91419.</t>
  </si>
  <si>
    <t>JTDKBRFUXG3516327</t>
  </si>
  <si>
    <t>MONESTIME</t>
  </si>
  <si>
    <t>8176 LEMON GROVE WAY APT C</t>
  </si>
  <si>
    <t>LEMON GROVE</t>
  </si>
  <si>
    <t>8176 lEMON GROVE wAY, LEMON GROVE CA 91945</t>
  </si>
  <si>
    <t>MARIA JIMENEZ</t>
  </si>
  <si>
    <t>CAN23000500-02</t>
  </si>
  <si>
    <t>ON-24-000451</t>
  </si>
  <si>
    <t>Around the corner from NI's home 147 1/2 E 88TH PL LOS ANGELES, CA 90003.</t>
  </si>
  <si>
    <t>2GNAXHEV7J6290336</t>
  </si>
  <si>
    <t>147 1/2 E 88TH PL</t>
  </si>
  <si>
    <t>147 1/2 E 88TH PL, LOS ANGELES CA 90003</t>
  </si>
  <si>
    <t>DAIVION FLOWERS</t>
  </si>
  <si>
    <t>CAN23007111-00</t>
  </si>
  <si>
    <t>ON-24-000453</t>
  </si>
  <si>
    <t>12435 BASSETT DR VICTORVILLE, CA 92392.</t>
  </si>
  <si>
    <t>1FA6P8AM6F5326490</t>
  </si>
  <si>
    <t>FLOWERS</t>
  </si>
  <si>
    <t>12435 BASSETT DR</t>
  </si>
  <si>
    <t>12435 Bassett Dr, VICTORVILLE CA 92392</t>
  </si>
  <si>
    <t>MARIA SOUZA DE FREITAS</t>
  </si>
  <si>
    <t>CAN24010501-00</t>
  </si>
  <si>
    <t>ON-24-000454</t>
  </si>
  <si>
    <t>Intersection Stop Light, Camino del Sol &amp; Rice Ave, Oxnard CA.</t>
  </si>
  <si>
    <t>3FA6P0LU3KR207799</t>
  </si>
  <si>
    <t>SOUZA DE FREITAS</t>
  </si>
  <si>
    <t>3400 RICHMOND PKWY APT 1417</t>
  </si>
  <si>
    <t>3400 RICHMOND PKWY APT 1417, SAN PABLO CA 94806</t>
  </si>
  <si>
    <t>BARRY BRIOR</t>
  </si>
  <si>
    <t>CAN23002172-01</t>
  </si>
  <si>
    <t>ON-24-000455</t>
  </si>
  <si>
    <t>Ramona Express Way, Before 7th, CA.</t>
  </si>
  <si>
    <t>JN8AS5MV1EW702872</t>
  </si>
  <si>
    <t>BRIOR</t>
  </si>
  <si>
    <t>1025 SUNWEST DR APT 329</t>
  </si>
  <si>
    <t>1025 SUNWEST DR APT 329, HEMET CA 92545</t>
  </si>
  <si>
    <t>NICOLE HEARRING</t>
  </si>
  <si>
    <t>SEAN TORRES</t>
  </si>
  <si>
    <t>CAN23006652-00</t>
  </si>
  <si>
    <t>ON-24-000456</t>
  </si>
  <si>
    <t xml:space="preserve">AWANDA ST, FONTANA CA </t>
  </si>
  <si>
    <t>3FA6P0SU1HR116976</t>
  </si>
  <si>
    <t>HEARRING</t>
  </si>
  <si>
    <t>9312 PAPAYA PL</t>
  </si>
  <si>
    <t>9312 Papaya , FONTANA CA 92335</t>
  </si>
  <si>
    <t>EDGAR BAHENA</t>
  </si>
  <si>
    <t>CAN23005139-00</t>
  </si>
  <si>
    <t>ON-24-000457</t>
  </si>
  <si>
    <t>Alley of 600 W 7th Ave, Escondido CA.</t>
  </si>
  <si>
    <t>1GNFK13067R108982</t>
  </si>
  <si>
    <t>BAHENA</t>
  </si>
  <si>
    <t>31 PARAMOUNT ST</t>
  </si>
  <si>
    <t>31 paramount ave, ESCONDIDO CA 92027</t>
  </si>
  <si>
    <t>ON-24-000458</t>
  </si>
  <si>
    <t>Freeway 15 - Northbound, Starterwill Rd, in Victorville CA.</t>
  </si>
  <si>
    <t>DIEGO GARCIA VEGA</t>
  </si>
  <si>
    <t>CAN23003230-01</t>
  </si>
  <si>
    <t>ON-24-000459</t>
  </si>
  <si>
    <t>Drive trough ATM, Wells Fargo Bank, Bell, CA.</t>
  </si>
  <si>
    <t>3GCPCSEC0GG349363</t>
  </si>
  <si>
    <t>GARCIA VEGA</t>
  </si>
  <si>
    <t>4621 LIVE OAK ST APT D</t>
  </si>
  <si>
    <t>4621 LIVE OAK ST APT D, CUDAHY CA 90201</t>
  </si>
  <si>
    <t>VLADIMIR ORTIZ CALDERON</t>
  </si>
  <si>
    <t>CAN24010879-00</t>
  </si>
  <si>
    <t>ON-24-000460</t>
  </si>
  <si>
    <t>Upland CA, foot hill Freeway.</t>
  </si>
  <si>
    <t>19XFC2F83LE201445</t>
  </si>
  <si>
    <t>ORTIZ CALDERON</t>
  </si>
  <si>
    <t>401 E 81ST ST</t>
  </si>
  <si>
    <t>401 E 81ST ST , LOS ANGELES CA 90003</t>
  </si>
  <si>
    <t>DAVID ROJAS</t>
  </si>
  <si>
    <t>CAN23006822-00</t>
  </si>
  <si>
    <t>ON-24-000461</t>
  </si>
  <si>
    <t>I10 wb Freeway POMONA, CA</t>
  </si>
  <si>
    <t>3GCPYFED2LG448990</t>
  </si>
  <si>
    <t>967 ERICKSEN DR</t>
  </si>
  <si>
    <t>967 ERICKSEN DR, POMONA CA 91768</t>
  </si>
  <si>
    <t>SIONE MAHE</t>
  </si>
  <si>
    <t>CAN23009191-00</t>
  </si>
  <si>
    <t>ON-24-000462</t>
  </si>
  <si>
    <t>Highway 46, Interstate 5, Possle CA.</t>
  </si>
  <si>
    <t>1HGCR3F88FA010815</t>
  </si>
  <si>
    <t>MAHE</t>
  </si>
  <si>
    <t>25800 INDUSTRIAL BLVD #W3347</t>
  </si>
  <si>
    <t>25800 INDUSTRIAL BLVD #W3347, HAYWARD CA 94545</t>
  </si>
  <si>
    <t>RONALD PERKINS</t>
  </si>
  <si>
    <t>CAN23007919-00</t>
  </si>
  <si>
    <t>ON-24-000463</t>
  </si>
  <si>
    <t>Left Hand turn Artista to butler St, Licor store in the corner, CA.</t>
  </si>
  <si>
    <t>1HGCV1F19LA068124</t>
  </si>
  <si>
    <t>9903 SANTA MONICA BLVD STE 658</t>
  </si>
  <si>
    <t>9903 SANTA MONICA BLVD STE 658, BEVERLY HILLS CA 90212</t>
  </si>
  <si>
    <t>NELSON CAMPO OCHOA</t>
  </si>
  <si>
    <t>HEINER DUARTE MANDON</t>
  </si>
  <si>
    <t>CAN23001723-01</t>
  </si>
  <si>
    <t>ON-24-000464</t>
  </si>
  <si>
    <t>7th and s Lorena st Los Angeles CA</t>
  </si>
  <si>
    <t>JTDKB20U740050501</t>
  </si>
  <si>
    <t>CAMPO OCHOA</t>
  </si>
  <si>
    <t>15719 CHASE ST</t>
  </si>
  <si>
    <t>15719 chase st , NORTH HILLS CA 91343</t>
  </si>
  <si>
    <t>DAVID PRADA</t>
  </si>
  <si>
    <t>LUIS RAMIREZ CORDERO</t>
  </si>
  <si>
    <t>CAN23003337-01</t>
  </si>
  <si>
    <t>ON-24-000465</t>
  </si>
  <si>
    <t>Drive Thru "Lucky Guys"
401 S Main St. 
Santa Ana CA 
92701</t>
  </si>
  <si>
    <t>2HGFC1F36HH657130</t>
  </si>
  <si>
    <t>PRADA</t>
  </si>
  <si>
    <t>510 E CHESTNUT AVE APT 23</t>
  </si>
  <si>
    <t>510 E CHESTNUT AVE APT 23, SANTA ANA CA 92701</t>
  </si>
  <si>
    <t>GREG SCHMIDT</t>
  </si>
  <si>
    <t>KIERA SCHMIDT</t>
  </si>
  <si>
    <t>CAN24009798-00</t>
  </si>
  <si>
    <t>ON-24-000466</t>
  </si>
  <si>
    <t>5 N Bound &amp; 14 N, Sylmar CA.</t>
  </si>
  <si>
    <t>5YFS4MCE6NP106557</t>
  </si>
  <si>
    <t>15550 SORBONNE ST</t>
  </si>
  <si>
    <t>15550 Sorbonne st, SYLMAR CA 91342</t>
  </si>
  <si>
    <t>DEALLO DAVISON</t>
  </si>
  <si>
    <t xml:space="preserve">kenisha Sims </t>
  </si>
  <si>
    <t>CAN24009713-00</t>
  </si>
  <si>
    <t>ON-24-000467</t>
  </si>
  <si>
    <t>Ave A sierra Hwy Lancaster CA</t>
  </si>
  <si>
    <t>3FAHP0HA1CR130844</t>
  </si>
  <si>
    <t>DAVISON</t>
  </si>
  <si>
    <t>1815 W AVENUE J15</t>
  </si>
  <si>
    <t>1815 w avenue j15, LANCASTER CA 93534</t>
  </si>
  <si>
    <t>OSCAR TORRES RAMIREZ</t>
  </si>
  <si>
    <t>DAFNY TORRES</t>
  </si>
  <si>
    <t>CAN24009906-00</t>
  </si>
  <si>
    <t>ON-24-000468</t>
  </si>
  <si>
    <t>822 &amp; Hassard Ave, East LA/City Terrance CA.</t>
  </si>
  <si>
    <t>JTHBF5C25C5173861</t>
  </si>
  <si>
    <t>TORRES RAMIREZ</t>
  </si>
  <si>
    <t>3869 PERCY ST</t>
  </si>
  <si>
    <t>3869 percy st, LOS ANGELES CA 90023</t>
  </si>
  <si>
    <t>SANTOS RODRIGUEZ</t>
  </si>
  <si>
    <t>HEATHER RODRIGUEZ</t>
  </si>
  <si>
    <t>CAN23008226-00</t>
  </si>
  <si>
    <t>ON-24-000469</t>
  </si>
  <si>
    <t>Home; 3933 MISSION INN AVE APT 310 RIVERSIDE, CA 92501.</t>
  </si>
  <si>
    <t>3TMAZ5CN1MM142875</t>
  </si>
  <si>
    <t>3933 MISSION INN AVE APT 310</t>
  </si>
  <si>
    <t>3933 MISSION INN AVE APT 310, RIVERSIDE CA 92501</t>
  </si>
  <si>
    <t>BRIAN BERESFORD</t>
  </si>
  <si>
    <t>Shannon Breresford</t>
  </si>
  <si>
    <t>CAN23001527-01</t>
  </si>
  <si>
    <t>ON-24-000470</t>
  </si>
  <si>
    <t>Indian Reservation near San Diego County, CA.</t>
  </si>
  <si>
    <t>1C6SRFJM5NN257613</t>
  </si>
  <si>
    <t>BERESFORD</t>
  </si>
  <si>
    <t>PO BOX 242</t>
  </si>
  <si>
    <t>5 MILE MARKER BIA 47 SAN YSABEL, CA 92070, SANTA YSABEL CA 92070</t>
  </si>
  <si>
    <t>CASSIUS WADE</t>
  </si>
  <si>
    <t>CAN23004649-01</t>
  </si>
  <si>
    <t>ON-24-000472</t>
  </si>
  <si>
    <t>Cross &amp; H St, Telere CA 92374.</t>
  </si>
  <si>
    <t>300S</t>
  </si>
  <si>
    <t>2C3CA2CV4AH328908</t>
  </si>
  <si>
    <t>2359 W SONORA AVE</t>
  </si>
  <si>
    <t>TULARE</t>
  </si>
  <si>
    <t>2359 W SONORA AVE, TULARE CA 93274</t>
  </si>
  <si>
    <t>RAMON SAAVEDRA PAZ</t>
  </si>
  <si>
    <t>CAN24009603-00</t>
  </si>
  <si>
    <t>ON-24-000473</t>
  </si>
  <si>
    <t>3251 International Blvd, Okland CA 94601.</t>
  </si>
  <si>
    <t>LandRover</t>
  </si>
  <si>
    <t>RANGE ROVE</t>
  </si>
  <si>
    <t>SALMF15436A228913</t>
  </si>
  <si>
    <t>SAAVEDRA PAZ</t>
  </si>
  <si>
    <t>25437 MUIR ST</t>
  </si>
  <si>
    <t>25437 MUIR ST, HAYWARD CA 94544</t>
  </si>
  <si>
    <t>RYTCH WILLIAMS</t>
  </si>
  <si>
    <t>CAN24010387-00</t>
  </si>
  <si>
    <t>ON-24-000475</t>
  </si>
  <si>
    <t>Redondo &amp; Venice, Los Angeles CA.</t>
  </si>
  <si>
    <t>1N4CL2AP9AC118310</t>
  </si>
  <si>
    <t>13920 VICTORIA DR</t>
  </si>
  <si>
    <t>13920 VICTORIA DR, VICTORVILLE CA 92395</t>
  </si>
  <si>
    <t>JUAN MARTINEZ CORREA</t>
  </si>
  <si>
    <t>CAN23007736-00</t>
  </si>
  <si>
    <t>ON-24-000476</t>
  </si>
  <si>
    <t>(Home Depot)18282 Collier Ave, Lake Elsinore, CA 92530</t>
  </si>
  <si>
    <t>2GTEC19V711306412</t>
  </si>
  <si>
    <t>MARTINEZ CORREA</t>
  </si>
  <si>
    <t>17629 NELSON AVE</t>
  </si>
  <si>
    <t>20327 MOBILE WAY, WILDOMAR CA 92595</t>
  </si>
  <si>
    <t>ANGELICA ZAMORA</t>
  </si>
  <si>
    <t>CAN24010831-00</t>
  </si>
  <si>
    <t>ON-24-000477</t>
  </si>
  <si>
    <t xml:space="preserve">Walmart, 732 Center Dr, San Marcos CA 92029.
</t>
  </si>
  <si>
    <t>5N1DR2MN2HC696911</t>
  </si>
  <si>
    <t>ZAMORA</t>
  </si>
  <si>
    <t>8845 TOBIRA DR</t>
  </si>
  <si>
    <t>8845 TOBIRA DR, ESCONDIDO CA 92026</t>
  </si>
  <si>
    <t>JUANTA FELICIANO</t>
  </si>
  <si>
    <t>CAN24010668-00</t>
  </si>
  <si>
    <t>ON-24-000478</t>
  </si>
  <si>
    <t>6 &amp; Bonibrea, Los Angeles CA.</t>
  </si>
  <si>
    <t>2T1BURHE2KC142327</t>
  </si>
  <si>
    <t>FELICIANO</t>
  </si>
  <si>
    <t>1832 W 11TH PL</t>
  </si>
  <si>
    <t>1832 w 11th pl, LOS ANGELES CA 90006</t>
  </si>
  <si>
    <t>KENEDYN ALVENO VILLANUEVA</t>
  </si>
  <si>
    <t>CAN23007198-00</t>
  </si>
  <si>
    <t>ON-24-000479</t>
  </si>
  <si>
    <t>On the freeway coming from San Pedro CA.</t>
  </si>
  <si>
    <t>1HGCR2F89FA119939</t>
  </si>
  <si>
    <t>ALVENO VILLANUEVA</t>
  </si>
  <si>
    <t>10349 54TH ST</t>
  </si>
  <si>
    <t>MIRA LOMA</t>
  </si>
  <si>
    <t>10349 54th st, MIRA LOMA CA 91752</t>
  </si>
  <si>
    <t>GUSTAVO DE ARAUJO GUARNIERI</t>
  </si>
  <si>
    <t>ON-24-000480</t>
  </si>
  <si>
    <t xml:space="preserve">Santa Monica Blvd 
Beverly Hills Ca </t>
  </si>
  <si>
    <t>GUSTAVO CRUZ</t>
  </si>
  <si>
    <t>CAN23002472-01</t>
  </si>
  <si>
    <t>ON-24-000481</t>
  </si>
  <si>
    <t>Indio CA</t>
  </si>
  <si>
    <t>1D3HV13T89S792598</t>
  </si>
  <si>
    <t>LATRINA LATRINA ROSE LANCASTER</t>
  </si>
  <si>
    <t>AKASHA ROBERTS</t>
  </si>
  <si>
    <t>CAN23005825-01</t>
  </si>
  <si>
    <t>ON-24-000482</t>
  </si>
  <si>
    <t>NORTH CAROLINA LOSS
E Independence Blvd &amp; Village Lake Dr Charlotte, NC</t>
  </si>
  <si>
    <t>3N1AB7AP1GY252331</t>
  </si>
  <si>
    <t>LATRINA ROSE LANCASTER</t>
  </si>
  <si>
    <t>1422 SATINWOOD CT</t>
  </si>
  <si>
    <t>1422 SATINWOOD CT, RIVERSIDE CA 92501</t>
  </si>
  <si>
    <t>MONICA THARP</t>
  </si>
  <si>
    <t>MICHAEL THARP</t>
  </si>
  <si>
    <t>CAN23008379-00</t>
  </si>
  <si>
    <t>ON-24-000483</t>
  </si>
  <si>
    <t>15 Freeway, before Main St, Hesperia CA.</t>
  </si>
  <si>
    <t>KMHCT4AE7HU205675</t>
  </si>
  <si>
    <t>THARP</t>
  </si>
  <si>
    <t>18980 LIVE OAK ST</t>
  </si>
  <si>
    <t>18980 Live Oak St, HESPERIA CA 92345</t>
  </si>
  <si>
    <t>RAUL PEREZ</t>
  </si>
  <si>
    <t>CAN23003164-01</t>
  </si>
  <si>
    <t>ON-24-000485</t>
  </si>
  <si>
    <t>Daila Rent, near home of 206 N PROSPECT ST APT B ORANGE, CA 92869.</t>
  </si>
  <si>
    <t>1HGCP3F86CA035505</t>
  </si>
  <si>
    <t>206 N PROSPECT ST APT B</t>
  </si>
  <si>
    <t>206 N PROSPECT ST APT B, ORANGE CA 92869</t>
  </si>
  <si>
    <t>CINDY RAMIREZ</t>
  </si>
  <si>
    <t>CAN23005941-01</t>
  </si>
  <si>
    <t>ON-24-000486</t>
  </si>
  <si>
    <t>Rancho Cucamonga, CA.</t>
  </si>
  <si>
    <t>JHLRE38729C011155</t>
  </si>
  <si>
    <t>16638 VALENCIA AVE APT 3</t>
  </si>
  <si>
    <t>16638 VALENCIA AVE APT 3, FONTANA CA 92335</t>
  </si>
  <si>
    <t>BRYAN LORENZO</t>
  </si>
  <si>
    <t>CAN23009164-00</t>
  </si>
  <si>
    <t>ON-24-000487</t>
  </si>
  <si>
    <t>9633 JUNIPER AVE FONTANA, CA 92335</t>
  </si>
  <si>
    <t>1N4AL3AP1JC282096</t>
  </si>
  <si>
    <t>LORENZO</t>
  </si>
  <si>
    <t>9633 JUNIPER AVE</t>
  </si>
  <si>
    <t>9633 JUNIPER AVE, FONTANA CA 92335</t>
  </si>
  <si>
    <t>ALBERT RAMIREZ</t>
  </si>
  <si>
    <t xml:space="preserve">LAW OFFICES OF  TIMOTHY COMBS </t>
  </si>
  <si>
    <t>CAN23003957-00</t>
  </si>
  <si>
    <t>ON-24-000488</t>
  </si>
  <si>
    <t>Palm Ave, Riverside CA.</t>
  </si>
  <si>
    <t>JN1EV7AP7JM362657</t>
  </si>
  <si>
    <t>SUREN ALEKSANYAN</t>
  </si>
  <si>
    <t>CAN24009854-00</t>
  </si>
  <si>
    <t>ON-24-000490</t>
  </si>
  <si>
    <t>707 S Western Ave, Los Angeles Ave CA.</t>
  </si>
  <si>
    <t>5NPD84LF1HH010147</t>
  </si>
  <si>
    <t>ALEKSANYAN</t>
  </si>
  <si>
    <t>409 W LOMITA AVE APT 103</t>
  </si>
  <si>
    <t>409 W LOMITA AVE APT 103, GLENDALE CA 91204</t>
  </si>
  <si>
    <t>MICHELL OSPINA CALDERON</t>
  </si>
  <si>
    <t>JORGE SUAREZ ORTIZ</t>
  </si>
  <si>
    <t>CAN23007551-00</t>
  </si>
  <si>
    <t>ON-24-000491</t>
  </si>
  <si>
    <t>13 Walnuc Reek, near San Francisco CA.</t>
  </si>
  <si>
    <t>JTDEAMDE5MJ027839</t>
  </si>
  <si>
    <t>OSPINA CALDERON</t>
  </si>
  <si>
    <t>1533 ALTA GLEN DR APT 2</t>
  </si>
  <si>
    <t>1533 alta glen dr apt 2, SAN JOSE CA 95125</t>
  </si>
  <si>
    <t>SERENITY TURNER</t>
  </si>
  <si>
    <t>SHANTEL JOHNSON</t>
  </si>
  <si>
    <t>CAN24010604-00</t>
  </si>
  <si>
    <t>ON-24-000492</t>
  </si>
  <si>
    <t>West Blvd, Los Angeles CA.</t>
  </si>
  <si>
    <t>5XXGT4L39GG099039</t>
  </si>
  <si>
    <t>3521 W 63RD ST APT 2</t>
  </si>
  <si>
    <t>3521 W 63rd st apt 2, LOS ANGELES CA 90043</t>
  </si>
  <si>
    <t>CIRO MIRANDA</t>
  </si>
  <si>
    <t>CAN23009206-00</t>
  </si>
  <si>
    <t>ON-24-000493</t>
  </si>
  <si>
    <t>2951 Jackson St, Riverside, California</t>
  </si>
  <si>
    <t>3B7HC13Y3VG797817</t>
  </si>
  <si>
    <t>7235 FIESTA AVE</t>
  </si>
  <si>
    <t>7235 FIESTA AVE, RIVERSIDE CA 92504</t>
  </si>
  <si>
    <t>DENILSON JUAREZ GOMEZ</t>
  </si>
  <si>
    <t>CAN24011039-00</t>
  </si>
  <si>
    <t>ON-24-000494</t>
  </si>
  <si>
    <t>Burnet &amp; North, North Hills CA.</t>
  </si>
  <si>
    <t>3GTU2PEJ9JG172692</t>
  </si>
  <si>
    <t>8834 BURNET AVE UNIT 14</t>
  </si>
  <si>
    <t>8834 BURNET AVE UNIT 14, NORTH HILLS CA 91343</t>
  </si>
  <si>
    <t>MICHELLE HATCH</t>
  </si>
  <si>
    <t>ON-24-000495</t>
  </si>
  <si>
    <t>Fallbrook Ca</t>
  </si>
  <si>
    <t>5YFS4RCE6LP053059</t>
  </si>
  <si>
    <t>MICHELLE GONZALEZ PENA</t>
  </si>
  <si>
    <t>CAN23003495-01</t>
  </si>
  <si>
    <t>ON-24-000496</t>
  </si>
  <si>
    <t>Highway 15 going North going to Victorville, CA.</t>
  </si>
  <si>
    <t>3GCPCSE07CG199574</t>
  </si>
  <si>
    <t>GONZALEZ PENA</t>
  </si>
  <si>
    <t>3042 SANTA FE AVE APT B</t>
  </si>
  <si>
    <t>3042 Santa Fe Ave Apt b, LONG BEACH CA 90810</t>
  </si>
  <si>
    <t>LOUIS TELFOR</t>
  </si>
  <si>
    <t>Tiona Daejah Lashae Telfor</t>
  </si>
  <si>
    <t>CAN24009302-00</t>
  </si>
  <si>
    <t>ON-24-000497</t>
  </si>
  <si>
    <t>Highway 24, exit 7B, Orinda CA.</t>
  </si>
  <si>
    <t>5XXGR4A60FG511570</t>
  </si>
  <si>
    <t>TELFOR</t>
  </si>
  <si>
    <t>2200 SYCAMORE DR APT 259</t>
  </si>
  <si>
    <t>BERKELEY</t>
  </si>
  <si>
    <t>2200 SYCAMORE DR apt 259, BERKELEY CA 94709</t>
  </si>
  <si>
    <t>CAN24011209-00</t>
  </si>
  <si>
    <t>ON-24-000498</t>
  </si>
  <si>
    <t>White LN/ Acorn Rd Bakersfield ca</t>
  </si>
  <si>
    <t>3MZBN1U73JM255020</t>
  </si>
  <si>
    <t>1509 GORRILL ST</t>
  </si>
  <si>
    <t>1509 GORRILL ST, BAKERSFIELD CA 93307</t>
  </si>
  <si>
    <t>OMAR MENDEZ SANTIAGO</t>
  </si>
  <si>
    <t>NISSI MENDEZ</t>
  </si>
  <si>
    <t>CAN24010140-00</t>
  </si>
  <si>
    <t>ON-24-000499</t>
  </si>
  <si>
    <t>IV was going to coffee Shop call Tierra Mia Long Beach, CA&gt;</t>
  </si>
  <si>
    <t>19UUA66218A055462</t>
  </si>
  <si>
    <t>MENDEZ SANTIAGO</t>
  </si>
  <si>
    <t>9702 CEDAR ST</t>
  </si>
  <si>
    <t>9702 CEDAR ST, BELLFLOWER CA 90706</t>
  </si>
  <si>
    <t>ALEXANDRIA OJEDA</t>
  </si>
  <si>
    <t>CAN24009871-00</t>
  </si>
  <si>
    <t>ON-24-000500</t>
  </si>
  <si>
    <t>In front of Jersey Mikes, 367 S Mountain Ave, Upland CA.</t>
  </si>
  <si>
    <t>2HGFC2F74JH558773</t>
  </si>
  <si>
    <t>OJEDA</t>
  </si>
  <si>
    <t>1153 MOUNTAIN GATE RD</t>
  </si>
  <si>
    <t>1153 MOUNTAIN GATE RD, UPLAND CA 91786</t>
  </si>
  <si>
    <t>CAN23002399-01</t>
  </si>
  <si>
    <t>ON-24-000501</t>
  </si>
  <si>
    <t>110 Freeway, near the Rochelle Exit, Los Angeles CA.</t>
  </si>
  <si>
    <t>MARIA TRACEY</t>
  </si>
  <si>
    <t>DIANA TRACEY</t>
  </si>
  <si>
    <t>CAN23008086-00</t>
  </si>
  <si>
    <t>ON-24-000502</t>
  </si>
  <si>
    <t>27625 Trail Ridge Way, Moreno Valley CA 92555.</t>
  </si>
  <si>
    <t>5NPE24AFXGH387566</t>
  </si>
  <si>
    <t>TRACEY</t>
  </si>
  <si>
    <t>1560 W WESTMONT AVE</t>
  </si>
  <si>
    <t>1560 W WESTMONT AVE, HEMET CA 92543</t>
  </si>
  <si>
    <t>YUZO YAMADA</t>
  </si>
  <si>
    <t>CAN23004404-01</t>
  </si>
  <si>
    <t>ON-24-000503</t>
  </si>
  <si>
    <t>Capital &amp; Western, San Pedro CA.</t>
  </si>
  <si>
    <t>3N1CN7AP3GL829633</t>
  </si>
  <si>
    <t>YAMADA</t>
  </si>
  <si>
    <t>1846 TRUDIE DR</t>
  </si>
  <si>
    <t>RANCHO PALOS VERDES</t>
  </si>
  <si>
    <t>1846 TRUDIE DR, RANCHO PALOS VERDES CA 90275</t>
  </si>
  <si>
    <t>JAVIER MORENO LOPEZ</t>
  </si>
  <si>
    <t>ISRAEL LOPEZ MONTOYA</t>
  </si>
  <si>
    <t>CAN24009657-00</t>
  </si>
  <si>
    <t>ON-24-000504</t>
  </si>
  <si>
    <t>680 N E, Concourt CA.</t>
  </si>
  <si>
    <t>3KPF24AD3ME406459</t>
  </si>
  <si>
    <t>MORENO LOPEZ</t>
  </si>
  <si>
    <t>951 WALNUT ST</t>
  </si>
  <si>
    <t>951 WALNUT ST, MARTINEZ CA 94553</t>
  </si>
  <si>
    <t>RAFAEL PLASCENCIA</t>
  </si>
  <si>
    <t>CAN23005216-01</t>
  </si>
  <si>
    <t>ON-24-000505</t>
  </si>
  <si>
    <t xml:space="preserve">2805 laglee rd 
ca </t>
  </si>
  <si>
    <t>1GCPYFED1KZ358289</t>
  </si>
  <si>
    <t>1045 WINTER CT</t>
  </si>
  <si>
    <t>1045 winter ct, TRACY CA 95376</t>
  </si>
  <si>
    <t>DAVID BELTRAN</t>
  </si>
  <si>
    <t>CAN23004904-01</t>
  </si>
  <si>
    <t>ON-24-000506</t>
  </si>
  <si>
    <t xml:space="preserve">san mateo and elcamino rd 
</t>
  </si>
  <si>
    <t>435</t>
  </si>
  <si>
    <t>WBA3T3C54FP939730</t>
  </si>
  <si>
    <t>888 N SAN MATEO DR APT A403</t>
  </si>
  <si>
    <t>888 N SAN MATEO DR APT A403, SAN MATEO CA 94401</t>
  </si>
  <si>
    <t>EFREN AYALA</t>
  </si>
  <si>
    <t>CAN24011130-00</t>
  </si>
  <si>
    <t>ON-24-000507</t>
  </si>
  <si>
    <t xml:space="preserve">Costa Mesa 
CA </t>
  </si>
  <si>
    <t>1FA6P8CF9L5101054</t>
  </si>
  <si>
    <t>13066 BLACKBIRD ST</t>
  </si>
  <si>
    <t>13066 BLACKBIRD ST APT , GARDEN GROVE CA 92843</t>
  </si>
  <si>
    <t>JESUS MARTINEZ</t>
  </si>
  <si>
    <t>CAN23005706-01</t>
  </si>
  <si>
    <t>ON-24-000508</t>
  </si>
  <si>
    <t xml:space="preserve">Ramona expressway 
Perris ca
</t>
  </si>
  <si>
    <t>KNDJN2A23J7536502</t>
  </si>
  <si>
    <t>26088 WANDERLUST DR</t>
  </si>
  <si>
    <t>26088 WANDERLUST DR, HEMET CA 92544</t>
  </si>
  <si>
    <t>BRENDA GUTIERREZ</t>
  </si>
  <si>
    <t>GONZALO ALVAREZ</t>
  </si>
  <si>
    <t>CAN24009487-00</t>
  </si>
  <si>
    <t>ON-24-000509</t>
  </si>
  <si>
    <t xml:space="preserve">Jaffey and Summerland
in San Pedro CA. 
</t>
  </si>
  <si>
    <t>1FTVW1EL8PWG41000</t>
  </si>
  <si>
    <t>5545 KENT AVE</t>
  </si>
  <si>
    <t>5545 KENT AVE, RIVERSIDE CA 92503</t>
  </si>
  <si>
    <t>ANA GUTIERREZ</t>
  </si>
  <si>
    <t>CAN24009737-00</t>
  </si>
  <si>
    <t>ON-24-000510</t>
  </si>
  <si>
    <t>15810 Inyo St, Victorville CA 92315 (Current New Garaging Address).</t>
  </si>
  <si>
    <t>2FMPK4G96PBA07916</t>
  </si>
  <si>
    <t>6334 COYOTE RD</t>
  </si>
  <si>
    <t>PHELAN</t>
  </si>
  <si>
    <t>6334 COYOTE RD, PHELAN CA 92371</t>
  </si>
  <si>
    <t>MIGUEL HERNANDEZ</t>
  </si>
  <si>
    <t>CAN24010895-00</t>
  </si>
  <si>
    <t>ON-24-000511</t>
  </si>
  <si>
    <t>Freeway i10, Ontario CA.</t>
  </si>
  <si>
    <t>1HGCV1F12LA020206</t>
  </si>
  <si>
    <t>4136 6TH ST</t>
  </si>
  <si>
    <t>4136 6TH ST, RIVERSIDE CA 92501</t>
  </si>
  <si>
    <t>MICHAEL MCFARLAND</t>
  </si>
  <si>
    <t>Christian Alexander Scherck</t>
  </si>
  <si>
    <t>CAN24010630-00</t>
  </si>
  <si>
    <t>ON-24-000512</t>
  </si>
  <si>
    <t>Beach Blvd &amp; Pier Blvd, Huntington Beach, CA.</t>
  </si>
  <si>
    <t>5YFBURHE8GP457091</t>
  </si>
  <si>
    <t>MCFARLAND</t>
  </si>
  <si>
    <t>100 E 65TH ST</t>
  </si>
  <si>
    <t>100 E 65TH ST, LOS ANGELES CA 90003</t>
  </si>
  <si>
    <t>RANEETA DIXON</t>
  </si>
  <si>
    <t>CAN24010414-00</t>
  </si>
  <si>
    <t>ON-24-000514</t>
  </si>
  <si>
    <t>Martin Luther King Blvd &amp; Walton Ave, Los Angeles CA.</t>
  </si>
  <si>
    <t>3GYFNAEY5BS516540</t>
  </si>
  <si>
    <t>DIXON</t>
  </si>
  <si>
    <t>13034 BARLIN AVE</t>
  </si>
  <si>
    <t>13034 BARLIN AVE, DOWNEY CA 90242</t>
  </si>
  <si>
    <t>ANTHONY ANGELS</t>
  </si>
  <si>
    <t>CAN23005509-01</t>
  </si>
  <si>
    <t>ON-24-000515</t>
  </si>
  <si>
    <t>8938 Praueweie Rd, Riverside CA.</t>
  </si>
  <si>
    <t>JF1VBAF67P9807029</t>
  </si>
  <si>
    <t>ANGELS</t>
  </si>
  <si>
    <t>19468 TANGELO DR</t>
  </si>
  <si>
    <t>19468 TANGELO DR, RIVERSIDE CA 92508</t>
  </si>
  <si>
    <t>CATALINO BALDONADO VIGIL DIAZ</t>
  </si>
  <si>
    <t>CAN23003525-00</t>
  </si>
  <si>
    <t>ON-24-000516</t>
  </si>
  <si>
    <t>6317 W Slauson Ave Culver City, CA</t>
  </si>
  <si>
    <t>5FNYF3H76DB045214</t>
  </si>
  <si>
    <t>VIGIL DIAZ</t>
  </si>
  <si>
    <t>3822 E 58TH ST APT A</t>
  </si>
  <si>
    <t>3822 e 58th st apt a, MAYWOOD CA 90270</t>
  </si>
  <si>
    <t>JOSUE RAMIREZ</t>
  </si>
  <si>
    <t>CAN23007929-00</t>
  </si>
  <si>
    <t>ON-24-000517</t>
  </si>
  <si>
    <t>North bound 5 freeway 
CA</t>
  </si>
  <si>
    <t>1FMZU67E83UB37017</t>
  </si>
  <si>
    <t>27325 CAMP PLENTY RD APT 3</t>
  </si>
  <si>
    <t>27325 CAMP PLENTY RD APT 3, CANYON COUNTRY CA 91351</t>
  </si>
  <si>
    <t>DENESSA ARGUELLO</t>
  </si>
  <si>
    <t>TENAYA MATHES</t>
  </si>
  <si>
    <t>CAN24009283-00</t>
  </si>
  <si>
    <t>ON-24-000518</t>
  </si>
  <si>
    <t xml:space="preserve">60 freeway 
Riverside CA </t>
  </si>
  <si>
    <t>3C4NJCAB5MT514570</t>
  </si>
  <si>
    <t>ARGUELLO</t>
  </si>
  <si>
    <t>1507 WILLOW LEAF DR</t>
  </si>
  <si>
    <t>1507 WILLOW LEAF DR, HEMET CA 92545</t>
  </si>
  <si>
    <t>ALFREDO PARRA ROMERO</t>
  </si>
  <si>
    <t>ANGIBELL PARRA ROMERO</t>
  </si>
  <si>
    <t>CAN23008973-00</t>
  </si>
  <si>
    <t>ON-24-000519</t>
  </si>
  <si>
    <t>Highland &amp; Valleria, Highland CA.</t>
  </si>
  <si>
    <t>JTKKT624960137913</t>
  </si>
  <si>
    <t>PARRA ROMERO</t>
  </si>
  <si>
    <t>5432 34TH ST</t>
  </si>
  <si>
    <t>5432 34TH ST, JURUPA VALLEY CA 92509</t>
  </si>
  <si>
    <t>CERVANTAE WILLIAMS-JOYCE</t>
  </si>
  <si>
    <t>CAN23002580-00</t>
  </si>
  <si>
    <t>ON-24-000521</t>
  </si>
  <si>
    <t>Around Woolsher &amp; Bundy, Texas Ave, Los Angeles CA.</t>
  </si>
  <si>
    <t>JN8AS1MWXAM854348</t>
  </si>
  <si>
    <t>WILLIAMS-JOYCE</t>
  </si>
  <si>
    <t>11905 GRAHAM ST</t>
  </si>
  <si>
    <t>11905 GRAHAM ST, MORENO VALLEY CA 92557</t>
  </si>
  <si>
    <t>SALLY CABRERA</t>
  </si>
  <si>
    <t>Bradley  Sproule</t>
  </si>
  <si>
    <t>CAN23008511-00</t>
  </si>
  <si>
    <t>ON-24-000522</t>
  </si>
  <si>
    <t>Fuente Ave 
Hesperia CA</t>
  </si>
  <si>
    <t>1D7RB1GP6BS593080</t>
  </si>
  <si>
    <t>CABRERA</t>
  </si>
  <si>
    <t>14436 BIRCHWOOD DR</t>
  </si>
  <si>
    <t>14436 BIRCHWOOD DR, HESPERIA CA 92344</t>
  </si>
  <si>
    <t>ON-24-000523</t>
  </si>
  <si>
    <t>Figuero St &amp; 90th St, Los Angeles CA.</t>
  </si>
  <si>
    <t>JONNATHAN RAMOS ALFONZO</t>
  </si>
  <si>
    <t>CAN24009721-00</t>
  </si>
  <si>
    <t>ON-24-000524</t>
  </si>
  <si>
    <t>alvarado 169 
Los angeles CA</t>
  </si>
  <si>
    <t>5YFBU4EE2DP177704</t>
  </si>
  <si>
    <t>RAMOS ALFONZO</t>
  </si>
  <si>
    <t>123 S FIGUEROA ST</t>
  </si>
  <si>
    <t>18307 burbank blvd, TARZANA CA 91356</t>
  </si>
  <si>
    <t>ON-24-000525</t>
  </si>
  <si>
    <t>Perris CA.</t>
  </si>
  <si>
    <t>1FADP3N27DL271205</t>
  </si>
  <si>
    <t>CAN23005930-01</t>
  </si>
  <si>
    <t>ON-24-000527</t>
  </si>
  <si>
    <t>Good for less parking lot, 16530 Sherman way, Vannice CA 91406</t>
  </si>
  <si>
    <t>JTDP4MCEXNJ087053</t>
  </si>
  <si>
    <t>6600 HAYVENHURST AVE APT 122, VAN NUYS CA 91406</t>
  </si>
  <si>
    <t>JESUS VELAZQUEZARIAS</t>
  </si>
  <si>
    <t>CAN23004159-00</t>
  </si>
  <si>
    <t>ON-24-000528</t>
  </si>
  <si>
    <t>12628 Foxley Dr, Whittier, CA 90602</t>
  </si>
  <si>
    <t>2HGFC2E87LH550714</t>
  </si>
  <si>
    <t>VELAZQUEZARIAS</t>
  </si>
  <si>
    <t>7312 MILTON AVE APT D</t>
  </si>
  <si>
    <t>7312 MILTON AVE APT D, WHITTIER CA 90602</t>
  </si>
  <si>
    <t>PETER PENA</t>
  </si>
  <si>
    <t>ANGELINA PENA</t>
  </si>
  <si>
    <t>CAN24010662-00</t>
  </si>
  <si>
    <t>ON-24-000529</t>
  </si>
  <si>
    <t>Los Angeles CA.</t>
  </si>
  <si>
    <t>1N4AL3AP1EN345465</t>
  </si>
  <si>
    <t>27847 CLIFF TOP CT</t>
  </si>
  <si>
    <t>SUN CITY</t>
  </si>
  <si>
    <t>27847 CLIFF TOP CT, SUN CITY CA 92585</t>
  </si>
  <si>
    <t>SHIRLEY VILLAFANA</t>
  </si>
  <si>
    <t>ELIZABETH VILLAFANA</t>
  </si>
  <si>
    <t>CAN23001916-01</t>
  </si>
  <si>
    <t>ON-24-000530</t>
  </si>
  <si>
    <t>I-58 Fwy in BARSTOW, CA</t>
  </si>
  <si>
    <t>2HGFB2F98FH522595</t>
  </si>
  <si>
    <t xml:space="preserve">1400 DE ANZA ST  </t>
  </si>
  <si>
    <t>1400 DEANZA ST, BARSTOW CA 92311</t>
  </si>
  <si>
    <t>DANIEL CORNEJO</t>
  </si>
  <si>
    <t>CAN24010166-00</t>
  </si>
  <si>
    <t>ON-24-000531</t>
  </si>
  <si>
    <t xml:space="preserve">Long beach CA </t>
  </si>
  <si>
    <t>JNKCV54E14M805374</t>
  </si>
  <si>
    <t>CORNEJO</t>
  </si>
  <si>
    <t>900 E VIA WANDA</t>
  </si>
  <si>
    <t>900 E VIA WANDA, LONG BEACH CA 90805</t>
  </si>
  <si>
    <t>ARTEMIO HERNANDEZ</t>
  </si>
  <si>
    <t>NOHEMI VALENCIA PINEDA</t>
  </si>
  <si>
    <t>CAN24010458-00</t>
  </si>
  <si>
    <t>ON-24-000532</t>
  </si>
  <si>
    <t>Florence Ave, before getting Atlantic, Bell, CA.</t>
  </si>
  <si>
    <t>5TDYK3DCXDS394838</t>
  </si>
  <si>
    <t>375 COLUMBIA AVE APT 10</t>
  </si>
  <si>
    <t>375 columbia ave apt 10, LOS ANGELES CA 90037</t>
  </si>
  <si>
    <t>JUSTIN MILLER</t>
  </si>
  <si>
    <t>KATHERINE MILLER</t>
  </si>
  <si>
    <t>CAN23001070-01</t>
  </si>
  <si>
    <t>ON-24-000533</t>
  </si>
  <si>
    <t>Broken Yolk Restaurant, Harbour &amp; Lemon/Brokers, Fullerton CA.</t>
  </si>
  <si>
    <t>RIO5</t>
  </si>
  <si>
    <t>KNADM5A35G6621525</t>
  </si>
  <si>
    <t>37886 GRANDVIEW AVE</t>
  </si>
  <si>
    <t>YERMO</t>
  </si>
  <si>
    <t>37886 grandview ave, YERMO CA 92398</t>
  </si>
  <si>
    <t>JOANNA VELASQUEZ LOPEZ</t>
  </si>
  <si>
    <t>CAN24010451-00</t>
  </si>
  <si>
    <t>ON-24-000534</t>
  </si>
  <si>
    <t xml:space="preserve">9013 bared ave
northridge, ca </t>
  </si>
  <si>
    <t>1VWSA7A38MC006248</t>
  </si>
  <si>
    <t>VELASQUEZ LOPEZ</t>
  </si>
  <si>
    <t>8601 INTERNATIONAL AVE UNIT 157</t>
  </si>
  <si>
    <t>8601 iNTERNATIONAL aVE uNIT 157, CANOGA PARK CA 91304</t>
  </si>
  <si>
    <t>LORRAINE HESLIN</t>
  </si>
  <si>
    <t xml:space="preserve">Shannon  Heslin </t>
  </si>
  <si>
    <t>CAN23006441-01</t>
  </si>
  <si>
    <t>ON-24-000535</t>
  </si>
  <si>
    <t>Eucalyptus St. in
Hesperia, CA</t>
  </si>
  <si>
    <t>1NXBR30E97Z906366</t>
  </si>
  <si>
    <t>HESLIN</t>
  </si>
  <si>
    <t xml:space="preserve">16380 SOLVANG AVE  </t>
  </si>
  <si>
    <t>16380 slovang ave , VICTORVILLE CA 92394</t>
  </si>
  <si>
    <t>SOL ARIANNA LOPEZ</t>
  </si>
  <si>
    <t>CAN23002506-01</t>
  </si>
  <si>
    <t>ON-24-000537</t>
  </si>
  <si>
    <t>911 E Francis, La Habra CA.</t>
  </si>
  <si>
    <t>NEW BEETLE</t>
  </si>
  <si>
    <t>3VWRG3ALXAM004632</t>
  </si>
  <si>
    <t>642 WARNE ST</t>
  </si>
  <si>
    <t>LA HABRA</t>
  </si>
  <si>
    <t>642 warne st, LA HABRA CA 90631</t>
  </si>
  <si>
    <t>ARIELLE TAYLOR</t>
  </si>
  <si>
    <t>CAN24011365-00</t>
  </si>
  <si>
    <t>ON-24-000538</t>
  </si>
  <si>
    <t>Susana Rd, Freeway Delama Blvd Exit, Long Beach.</t>
  </si>
  <si>
    <t>3FA6P0HD2KR235263</t>
  </si>
  <si>
    <t>2200 E EL SEGUNDO BLVD APT 3</t>
  </si>
  <si>
    <t>2200 E EL SEGUNDO BLVD APT 3, COMPTON CA 90222</t>
  </si>
  <si>
    <t>ON-24-000540</t>
  </si>
  <si>
    <t>Guildlike &amp; Champman (In front of Kiser), Garden Grove.</t>
  </si>
  <si>
    <t>CARLOS SEGURA</t>
  </si>
  <si>
    <t>CAN24010474-00</t>
  </si>
  <si>
    <t>ON-24-000541</t>
  </si>
  <si>
    <t xml:space="preserve">2900 W LAWSON AVE
LOS ANGELES CA </t>
  </si>
  <si>
    <t>1D7HA16K36J208218</t>
  </si>
  <si>
    <t>SEGURA</t>
  </si>
  <si>
    <t>1329 E 28TH ST</t>
  </si>
  <si>
    <t>1329 E 28th St, LOS ANGELES CA 90011</t>
  </si>
  <si>
    <t>VICKY WILLIAMS</t>
  </si>
  <si>
    <t>DONAVAN PETTIS</t>
  </si>
  <si>
    <t>CAN24010912-00</t>
  </si>
  <si>
    <t>ON-24-000542</t>
  </si>
  <si>
    <t>1729 W Florida Ave, Hemmit CA.</t>
  </si>
  <si>
    <t>5XXGT4L3XJG261087</t>
  </si>
  <si>
    <t>16519 WELSH CT</t>
  </si>
  <si>
    <t>16519 WELSCH CT , MORENO VALLEY CA 92555</t>
  </si>
  <si>
    <t>ANA MEJIA MERIDA</t>
  </si>
  <si>
    <t>CAN23002217-01</t>
  </si>
  <si>
    <t>ON-24-000543</t>
  </si>
  <si>
    <t xml:space="preserve">Normandy Ave &amp; W.120th St. West Athens CA
</t>
  </si>
  <si>
    <t xml:space="preserve">CRV </t>
  </si>
  <si>
    <t>7FARW1H57NE000702</t>
  </si>
  <si>
    <t>MEJIA MERIDA</t>
  </si>
  <si>
    <t>122 N COMMONWEALTH AVE</t>
  </si>
  <si>
    <t>122 n commonwealth ave, LOS ANGELES CA 90004</t>
  </si>
  <si>
    <t>GERARDO LOPEZ ZACARIAS</t>
  </si>
  <si>
    <t>CAN24009331-00</t>
  </si>
  <si>
    <t>ON-24-000544</t>
  </si>
  <si>
    <t>99 N &amp; 41 N, Fresno CA.</t>
  </si>
  <si>
    <t>4T1G11AK7RU193864</t>
  </si>
  <si>
    <t>LOPEZ ZACARIAS</t>
  </si>
  <si>
    <t>531 W KERN ST</t>
  </si>
  <si>
    <t>531 W KERN ST, DINUBA CA 93618</t>
  </si>
  <si>
    <t>MIGUEL LARAGASTELUM</t>
  </si>
  <si>
    <t>CAN23002285-01</t>
  </si>
  <si>
    <t>ON-24-000545</t>
  </si>
  <si>
    <t>Indio Springs Parkway &amp; Golf Parkway, North Indio CA.</t>
  </si>
  <si>
    <t>1FA6P8CF0L5190903</t>
  </si>
  <si>
    <t>LARAGASTELUM</t>
  </si>
  <si>
    <t>77405 MICHIGAN DR</t>
  </si>
  <si>
    <t>PALM DESERT</t>
  </si>
  <si>
    <t>77405 MICHIGAN DR, PALM DESERT CA 92211</t>
  </si>
  <si>
    <t>RODRIGO GONZALEZ</t>
  </si>
  <si>
    <t>CAN24010483-00</t>
  </si>
  <si>
    <t>ON-24-000546</t>
  </si>
  <si>
    <t xml:space="preserve">dogwiller valle del loro
terraza ca </t>
  </si>
  <si>
    <t>2G1FE1ED4B9153835</t>
  </si>
  <si>
    <t>24350 SWEETSHADE LN UNIT 204</t>
  </si>
  <si>
    <t>24350 sweetside ln unit 204, NEWHALL CA 91321</t>
  </si>
  <si>
    <t>JOHN TULLY</t>
  </si>
  <si>
    <t>CAN23002485-01</t>
  </si>
  <si>
    <t>ON-24-000547</t>
  </si>
  <si>
    <t>8th St &amp; S Grand Ave Los Angeles, CA</t>
  </si>
  <si>
    <t>ML350</t>
  </si>
  <si>
    <t>4JGBB2FB3AA618248</t>
  </si>
  <si>
    <t>TULLY</t>
  </si>
  <si>
    <t>117 WINSTON ST APT 601</t>
  </si>
  <si>
    <t>117 WINSTON ST APT 601, LOS ANGELES CA 90013</t>
  </si>
  <si>
    <t>LUIS ESCOBAR</t>
  </si>
  <si>
    <t>SHEILA TOLENTO</t>
  </si>
  <si>
    <t>CAN23004571-01</t>
  </si>
  <si>
    <t>ON-24-000548</t>
  </si>
  <si>
    <t>Freeway 5 merging to 10, Los Angeles.</t>
  </si>
  <si>
    <t>3N1AB8CV4LY250245</t>
  </si>
  <si>
    <t>1259 VELASCO ST</t>
  </si>
  <si>
    <t>1259 VELASCO ST, LOS ANGELES CA 90023</t>
  </si>
  <si>
    <t>ON-24-000549</t>
  </si>
  <si>
    <t>Stater Brothers Grocery Center/CVS, Rancho Cucamonga, CA.</t>
  </si>
  <si>
    <t>YORDY HERWIN ESTRADA REYES</t>
  </si>
  <si>
    <t>CAN23003266-01</t>
  </si>
  <si>
    <t>ON-24-000550</t>
  </si>
  <si>
    <t xml:space="preserve">pacifico rd 
long beach ca 
</t>
  </si>
  <si>
    <t>WBAPH5G55BNM73272</t>
  </si>
  <si>
    <t>ESTRADA REYES</t>
  </si>
  <si>
    <t>22701 LONGVUE RD</t>
  </si>
  <si>
    <t>22701 Longvue Rd, DESERT HOT SPRINGS CA 92241</t>
  </si>
  <si>
    <t>ON-24-000551</t>
  </si>
  <si>
    <t>University of California, Los Angeles</t>
  </si>
  <si>
    <t>JOSHUA RODRIGUEZ</t>
  </si>
  <si>
    <t>CAN24010075-00</t>
  </si>
  <si>
    <t>ON-24-000552</t>
  </si>
  <si>
    <t>Corner of Via Acosta &amp; HaiStreet, Montebbello CA.</t>
  </si>
  <si>
    <t>1G1PC5SB5D7325802</t>
  </si>
  <si>
    <t>566 1/2 N GARFIELD AVE</t>
  </si>
  <si>
    <t>566 1/2 N GARFIELD AVE , MONTEBELLO CA 90640</t>
  </si>
  <si>
    <t>LUIS LOPEZ DAZA</t>
  </si>
  <si>
    <t>CAN24009624-00</t>
  </si>
  <si>
    <t>ON-24-000553</t>
  </si>
  <si>
    <t xml:space="preserve">el camino real 
California </t>
  </si>
  <si>
    <t>JTDKN3DU3D5670899</t>
  </si>
  <si>
    <t>LOPEZ DAZA</t>
  </si>
  <si>
    <t>1000 NATIONAL AVE APT 225</t>
  </si>
  <si>
    <t>SAN BRUNO</t>
  </si>
  <si>
    <t>1000 NATIONAL AVE APT 225, SAN BRUNO CA 94066</t>
  </si>
  <si>
    <t>ASHIQUE LANE</t>
  </si>
  <si>
    <t>Jamonte Davis</t>
  </si>
  <si>
    <t>CAN24009792-00</t>
  </si>
  <si>
    <t>ON-24-000554</t>
  </si>
  <si>
    <t>San Monica i10 entrance ramp freeway, Hollywood, CA.</t>
  </si>
  <si>
    <t>5NPE24AF1GH268434</t>
  </si>
  <si>
    <t>963 KATE LINDE CIR</t>
  </si>
  <si>
    <t>963 KATE LINDE CIR, STOCKTON CA 95206</t>
  </si>
  <si>
    <t>TONI RUBLE</t>
  </si>
  <si>
    <t>MICHAEL RUBLE</t>
  </si>
  <si>
    <t>CAN24009533-00</t>
  </si>
  <si>
    <t>ON-24-000555</t>
  </si>
  <si>
    <t xml:space="preserve">lakeshore and riverside dr
lake elsinore ca </t>
  </si>
  <si>
    <t>KL4CJDSB4JB655326</t>
  </si>
  <si>
    <t>RUBLE</t>
  </si>
  <si>
    <t>15721 SHADOW MOUNTAIN LN</t>
  </si>
  <si>
    <t>15721 shadow mountain ln, lake elsinore CA 92530</t>
  </si>
  <si>
    <t>DARRYL LYNCH</t>
  </si>
  <si>
    <t>CAN23009017-00</t>
  </si>
  <si>
    <t>ON-24-000556</t>
  </si>
  <si>
    <t xml:space="preserve">manchester 
los angeles ca </t>
  </si>
  <si>
    <t>CROWN</t>
  </si>
  <si>
    <t>JTDAFAAF4P3003536</t>
  </si>
  <si>
    <t>LYNCH</t>
  </si>
  <si>
    <t>12499 VENTOSA LN</t>
  </si>
  <si>
    <t>12499 VENTOSA LN, EASTVALE CA 91752</t>
  </si>
  <si>
    <t>ROBERTO SANCHEZ</t>
  </si>
  <si>
    <t>CAN24011102-00</t>
  </si>
  <si>
    <t>ON-24-000557</t>
  </si>
  <si>
    <t>Western &amp; Bornen Ave, Los Angeles.</t>
  </si>
  <si>
    <t>5FNYF5H53GB006756</t>
  </si>
  <si>
    <t>2707 S GRAND AVE</t>
  </si>
  <si>
    <t>2707 S GRAND AVE, LOS ANGELES CA 90007</t>
  </si>
  <si>
    <t>ILLYRIA CABEZA</t>
  </si>
  <si>
    <t>CAN24010914-00</t>
  </si>
  <si>
    <t>ON-24-000558</t>
  </si>
  <si>
    <t>92nd St &amp; Western Ave Los Angeles, CA</t>
  </si>
  <si>
    <t>5XXG64J2XNG164530</t>
  </si>
  <si>
    <t>CABEZA</t>
  </si>
  <si>
    <t>20341 HARVARD BLVD APT 218</t>
  </si>
  <si>
    <t>20341 HARVARD BLVD APT 218, TORRANCE CA 90501</t>
  </si>
  <si>
    <t>MOLLY LOPEZ</t>
  </si>
  <si>
    <t>Albert Uknown</t>
  </si>
  <si>
    <t>CAN24011487-00</t>
  </si>
  <si>
    <t>ON-24-000559</t>
  </si>
  <si>
    <t>Exit Joshua &amp; Ranchero, Hesperia, CA.</t>
  </si>
  <si>
    <t>1N4AL3AP6HC141731</t>
  </si>
  <si>
    <t>15275 LIME ST</t>
  </si>
  <si>
    <t>15275 LIME ST, HESPERIA CA 92345</t>
  </si>
  <si>
    <t>RUBEN HUINAC OXLAJ</t>
  </si>
  <si>
    <t>CAN23004599-01</t>
  </si>
  <si>
    <t>ON-24-000560</t>
  </si>
  <si>
    <t xml:space="preserve">Downton Long Beach CA.
</t>
  </si>
  <si>
    <t>4T1BE46K17U177794</t>
  </si>
  <si>
    <t>HUINAC OXLAJ</t>
  </si>
  <si>
    <t>220 E 30TH ST # 1</t>
  </si>
  <si>
    <t>220  30th st # 1, LOS ANGELES CA 90011</t>
  </si>
  <si>
    <t>JOHN MCGHEE</t>
  </si>
  <si>
    <t>CAN24010830-00</t>
  </si>
  <si>
    <t>ON-24-000561</t>
  </si>
  <si>
    <t>Manchester &amp; Bemont, Los Angeles CA.</t>
  </si>
  <si>
    <t>4T1B11HK1KU769955</t>
  </si>
  <si>
    <t>MCGHEE</t>
  </si>
  <si>
    <t>1250 W 104TH ST</t>
  </si>
  <si>
    <t>1250 W 104TH ST, LOS ANGELES CA 90044</t>
  </si>
  <si>
    <t>JESSICA ZAMORA</t>
  </si>
  <si>
    <t>CHRISTIAN ZAMORA</t>
  </si>
  <si>
    <t>CAN23005058-01</t>
  </si>
  <si>
    <t>ON-24-000562</t>
  </si>
  <si>
    <t>34.371562 &amp; -10019.306579
Ventura County, Oak View CA.</t>
  </si>
  <si>
    <t>WRANGLR SE</t>
  </si>
  <si>
    <t>1J4FY29P3WP754907</t>
  </si>
  <si>
    <t>1300 DAHLIA CT APT 53</t>
  </si>
  <si>
    <t>CARPINTERIA</t>
  </si>
  <si>
    <t>1300 DAHLIA CT APT 53, CARPINTERIA CA 93013</t>
  </si>
  <si>
    <t>GUADALUPE COVARRUBIA</t>
  </si>
  <si>
    <t>MONICA MENDOZA</t>
  </si>
  <si>
    <t>CAN23008450-00</t>
  </si>
  <si>
    <t>ON-24-000563</t>
  </si>
  <si>
    <t>Avenida la pata rancho mission viejo ca</t>
  </si>
  <si>
    <t>2HGFE1F77PH315827</t>
  </si>
  <si>
    <t>COVARRUBIA</t>
  </si>
  <si>
    <t>116 S CHESTNUT ST APT B</t>
  </si>
  <si>
    <t>116 S CHESTNUT ST APT B, LAKE ELSINORE CA 92530</t>
  </si>
  <si>
    <t>RAFAEL RALDA CABRERA</t>
  </si>
  <si>
    <t>CAN24009667-00</t>
  </si>
  <si>
    <t>ON-24-000564</t>
  </si>
  <si>
    <t xml:space="preserve">I-5 
exit 26b  in
Oakland CA </t>
  </si>
  <si>
    <t>2G1FD1E37F9135278</t>
  </si>
  <si>
    <t>RALDA CABRERA</t>
  </si>
  <si>
    <t>1347 89TH AVE</t>
  </si>
  <si>
    <t>1347 89TH AVE, OAKLAND CA 94621</t>
  </si>
  <si>
    <t>ROBERTO MACIAS</t>
  </si>
  <si>
    <t>CAN24010193-00</t>
  </si>
  <si>
    <t>ON-24-000565</t>
  </si>
  <si>
    <t>Slotten Ave, before Santa Fe Spring Rd, Wittier CA.</t>
  </si>
  <si>
    <t>JF2GTANC2KH234015</t>
  </si>
  <si>
    <t>MACIAS</t>
  </si>
  <si>
    <t>14178 ANOLA ST</t>
  </si>
  <si>
    <t>14178 anola st, WHITTIER CA 90604</t>
  </si>
  <si>
    <t>CESAR ZUNIGA RISUENO</t>
  </si>
  <si>
    <t>Monica Mendoza</t>
  </si>
  <si>
    <t>CAN23008456-00</t>
  </si>
  <si>
    <t>ON-24-000566</t>
  </si>
  <si>
    <t>Antonio Parkway, Las Flores CA.</t>
  </si>
  <si>
    <t>Civic</t>
  </si>
  <si>
    <t>1HGCP2F35BA125063</t>
  </si>
  <si>
    <t>CAROLINA HERRERA</t>
  </si>
  <si>
    <t>CAN23005907-00</t>
  </si>
  <si>
    <t>ON-24-000567</t>
  </si>
  <si>
    <t>Norfolf, coming out of drive way, waiting to make a left, North Hills CA.</t>
  </si>
  <si>
    <t>WBA3B1C56FK137457</t>
  </si>
  <si>
    <t>HERRERA</t>
  </si>
  <si>
    <t>13113 KADEL CANYON ST</t>
  </si>
  <si>
    <t>13113 KADEL CANYON ST, PACOIMA CA 91331</t>
  </si>
  <si>
    <t>FELIX GALEANA PITA</t>
  </si>
  <si>
    <t>MARIO GALEANA</t>
  </si>
  <si>
    <t>CAN24009417-00</t>
  </si>
  <si>
    <t>ON-24-000568</t>
  </si>
  <si>
    <t>Cotton Wood &amp; Federick St, Moreno Valley, CA.</t>
  </si>
  <si>
    <t>3N1AB7AP9GY237849</t>
  </si>
  <si>
    <t>GALEANA PITA</t>
  </si>
  <si>
    <t>23079 VOUGHT ST</t>
  </si>
  <si>
    <t>23079 VOUGHT ST, MORENO VALLEY CA 92553</t>
  </si>
  <si>
    <t>SABINA FLORES GOMEZ</t>
  </si>
  <si>
    <t>CAN24011058-00</t>
  </si>
  <si>
    <t>ON-24-000569</t>
  </si>
  <si>
    <t>Rosco &amp; Orion, Van Ice, CA.</t>
  </si>
  <si>
    <t>5XYKW4A29CG294379</t>
  </si>
  <si>
    <t>FLORES GOMEZ</t>
  </si>
  <si>
    <t>7841 RESEDA BLVD APT 114H</t>
  </si>
  <si>
    <t>7841 RESEDA BLVD APT 114H, RESEDA CA 91335</t>
  </si>
  <si>
    <t>ELIZABETH ANDERSON</t>
  </si>
  <si>
    <t>AVERY ANDERSON</t>
  </si>
  <si>
    <t>CAN23001168-02</t>
  </si>
  <si>
    <t>ON-24-000570</t>
  </si>
  <si>
    <t xml:space="preserve">menifee and watson 
vallejo ca </t>
  </si>
  <si>
    <t>KMHLS4AG5PU518825</t>
  </si>
  <si>
    <t>31475 ELECTRIC AVE</t>
  </si>
  <si>
    <t>NUEVO</t>
  </si>
  <si>
    <t>31475 ELECTRIC AVE, NUEVO CA 92567</t>
  </si>
  <si>
    <t>ARMANDO MANDUJANO</t>
  </si>
  <si>
    <t>EVA VAZQUEZ SANCHEZ</t>
  </si>
  <si>
    <t>CAN23007721-00</t>
  </si>
  <si>
    <t>ON-24-000571</t>
  </si>
  <si>
    <t>Floran Ave, corner of Walmart, Selma CA.</t>
  </si>
  <si>
    <t>2GTV2LEC3K1186094</t>
  </si>
  <si>
    <t>MANDUJANO</t>
  </si>
  <si>
    <t>2428 KNOWLES ST</t>
  </si>
  <si>
    <t>2428 KNOWLES ST, SELMA CA 93662</t>
  </si>
  <si>
    <t>EDER ALMEIDA RAMOS COSTA</t>
  </si>
  <si>
    <t>CAN23008313-00</t>
  </si>
  <si>
    <t>ON-24-000572</t>
  </si>
  <si>
    <t>5672 Claison, Los Angeles CA 90016.</t>
  </si>
  <si>
    <t>JTDKB20UX77659819</t>
  </si>
  <si>
    <t>ALMEIDA RAMOS COSTA</t>
  </si>
  <si>
    <t>18 TOPEKA</t>
  </si>
  <si>
    <t>18 TOPEKA , IRVINE CA 92604</t>
  </si>
  <si>
    <t>FAUSTINO MERIDARUBIO</t>
  </si>
  <si>
    <t>NESTOR MERIDA</t>
  </si>
  <si>
    <t>CAN23008560-00</t>
  </si>
  <si>
    <t>ON-24-000573</t>
  </si>
  <si>
    <t>Tamara, CA.</t>
  </si>
  <si>
    <t>5FNYF4H96DB047598</t>
  </si>
  <si>
    <t>MERIDARUBIO</t>
  </si>
  <si>
    <t>877 STEVENS AVE APT 4101</t>
  </si>
  <si>
    <t>SOLANA BEACH</t>
  </si>
  <si>
    <t>877 STEVENS AVE APT 4101, SOLANA BEACH CA 92075</t>
  </si>
  <si>
    <t>DELILAH GARCIA</t>
  </si>
  <si>
    <t>CAN24011188-00</t>
  </si>
  <si>
    <t>ON-24-000574</t>
  </si>
  <si>
    <t>S Peach Ave/ Dakota Ave Fresno, CA</t>
  </si>
  <si>
    <t>1G1BC5SM2J7140419</t>
  </si>
  <si>
    <t>2245 PEACH AVE APT 20</t>
  </si>
  <si>
    <t>CLOVIS</t>
  </si>
  <si>
    <t>2245 PEACH AVE APT 20, CLOVIS CA 93612</t>
  </si>
  <si>
    <t>ORETIENNE ALEXANDRE</t>
  </si>
  <si>
    <t>CAN23008279-00</t>
  </si>
  <si>
    <t>ON-24-000575</t>
  </si>
  <si>
    <t>Balboa International market parking lot, 5905 Balboa Ave San Diego CA.</t>
  </si>
  <si>
    <t>5YFBURHE1JP775545</t>
  </si>
  <si>
    <t>ALEXANDRE</t>
  </si>
  <si>
    <t>425 E BRADLEY AVE APT 158</t>
  </si>
  <si>
    <t>425 BRADLEY AVE APT 158, EL CAJON CA 92021</t>
  </si>
  <si>
    <t>JESUS CUEVAS-NAVA</t>
  </si>
  <si>
    <t>CAN23009097-00</t>
  </si>
  <si>
    <t>ON-24-000576</t>
  </si>
  <si>
    <t>14 N R Street, Merced CA.</t>
  </si>
  <si>
    <t>1N4BL4DV4MN359329</t>
  </si>
  <si>
    <t>CUEVAS-NAVA</t>
  </si>
  <si>
    <t>1543 LA SIERRA ST</t>
  </si>
  <si>
    <t>1543 LA SIERRA ST, MERCED CA 95348</t>
  </si>
  <si>
    <t>SANTOS MORALES</t>
  </si>
  <si>
    <t>PATRICIA AJCA</t>
  </si>
  <si>
    <t>CAN23007065-00</t>
  </si>
  <si>
    <t>ON-24-000577</t>
  </si>
  <si>
    <t>Allan Reed Ave &amp; Hellman Ave, Rosemid CA.</t>
  </si>
  <si>
    <t>BOXSTER</t>
  </si>
  <si>
    <t>WP0CB29805S730448</t>
  </si>
  <si>
    <t>3235 ALANREED AVE</t>
  </si>
  <si>
    <t>3235 alanreed ave, ROSEMEAD  CA 91770</t>
  </si>
  <si>
    <t>MARIA BAUTISTA</t>
  </si>
  <si>
    <t>Jesus Cuevas Navas</t>
  </si>
  <si>
    <t>CAN23009071-00</t>
  </si>
  <si>
    <t>ON-24-000578</t>
  </si>
  <si>
    <t>R Street &amp; 14 St, Merced CA.</t>
  </si>
  <si>
    <t>Isabella Shannon</t>
  </si>
  <si>
    <t>ON-24-000579</t>
  </si>
  <si>
    <t>eucaliptos 
Hesperia CA
92345</t>
  </si>
  <si>
    <t>KEITH AARON</t>
  </si>
  <si>
    <t>CAN24010925-00</t>
  </si>
  <si>
    <t>ON-24-000580</t>
  </si>
  <si>
    <t>E Valley Park Way, CA.</t>
  </si>
  <si>
    <t>3KPC24A38KE059590</t>
  </si>
  <si>
    <t>AARON</t>
  </si>
  <si>
    <t>728 ERICA ST</t>
  </si>
  <si>
    <t>728 ERICA ST, ESCONDIDO CA 92027</t>
  </si>
  <si>
    <t>Kevin Gonzalez</t>
  </si>
  <si>
    <t>ON-24-000581</t>
  </si>
  <si>
    <t xml:space="preserve">Intersection W 2nd &amp; Witmer, Los Angeles CA. </t>
  </si>
  <si>
    <t>Focus</t>
  </si>
  <si>
    <t>DORA PACAS</t>
  </si>
  <si>
    <t>CAN24010074-00</t>
  </si>
  <si>
    <t>ON-24-000582</t>
  </si>
  <si>
    <t xml:space="preserve">1642 w 59th st 
los angeles ca </t>
  </si>
  <si>
    <t>2HKRS3H71RH315636</t>
  </si>
  <si>
    <t>PACAS</t>
  </si>
  <si>
    <t>5914 S HOOVER ST APT 4</t>
  </si>
  <si>
    <t>5914 S HOOVER ST APT 4, LOS ANGELES CA 90044</t>
  </si>
  <si>
    <t>VERONICA PINEDA</t>
  </si>
  <si>
    <t>PRISCILLA LUEVANO</t>
  </si>
  <si>
    <t>CAN23008367-00</t>
  </si>
  <si>
    <t>ON-24-000583</t>
  </si>
  <si>
    <t>12670 Memorial Way Moreno Valley, CA 92553</t>
  </si>
  <si>
    <t>2HGFE2F52RH514579</t>
  </si>
  <si>
    <t>12175 13TH ST APT 27</t>
  </si>
  <si>
    <t>12175 13TH ST APT 27, YUCAIPA CA 92399</t>
  </si>
  <si>
    <t>NARINDER KAUR</t>
  </si>
  <si>
    <t>CAN23005248-01</t>
  </si>
  <si>
    <t>ON-24-000584</t>
  </si>
  <si>
    <t>14500 DAY LILY LN PANORAMA CITY, CA 91402.</t>
  </si>
  <si>
    <t>1HGCV1F15LA096101</t>
  </si>
  <si>
    <t>KAUR</t>
  </si>
  <si>
    <t>14500 DAY LILY LN</t>
  </si>
  <si>
    <t>14500 Day Lily Ln, PANORAMA CITY CA 91402</t>
  </si>
  <si>
    <t>ADRIAN BECERRA</t>
  </si>
  <si>
    <t>ELIDE SANCHEZ BARRAZA</t>
  </si>
  <si>
    <t>CAN23003225-01</t>
  </si>
  <si>
    <t>ON-24-000585</t>
  </si>
  <si>
    <t>Freeway 55</t>
  </si>
  <si>
    <t>4T1G11AK4PU162410</t>
  </si>
  <si>
    <t>BECERRA</t>
  </si>
  <si>
    <t>217 W ASH AVE</t>
  </si>
  <si>
    <t>SHAFTER</t>
  </si>
  <si>
    <t>217 W ASH AVE, SHAFTER CA 93263</t>
  </si>
  <si>
    <t>STEPHANIE HERNANDEZ</t>
  </si>
  <si>
    <t>CAMERON REED</t>
  </si>
  <si>
    <t>CAN23007208-01</t>
  </si>
  <si>
    <t>ON-24-000586</t>
  </si>
  <si>
    <t xml:space="preserve">4820 Santa Fe Ave los angeles, CA 90221 </t>
  </si>
  <si>
    <t>KMHLS4AG7PU633197</t>
  </si>
  <si>
    <t>923 S PARK VIEW ST APT 203</t>
  </si>
  <si>
    <t>923 s park view st apt 203, LOS ANGELES CA 90006</t>
  </si>
  <si>
    <t>ELISEO TENORIO MARTINEZ</t>
  </si>
  <si>
    <t>Ruben  Guerrero</t>
  </si>
  <si>
    <t>CAN23007330-00</t>
  </si>
  <si>
    <t>ON-24-000587</t>
  </si>
  <si>
    <t>Crenshaw Blvd &amp; Jack Northrop Ave, Hawthorne, CA.</t>
  </si>
  <si>
    <t>3GCPWCETXMG449849</t>
  </si>
  <si>
    <t>TENORIO MARTINEZ</t>
  </si>
  <si>
    <t>8127 STATE ST</t>
  </si>
  <si>
    <t>8127 STATE ST, SOUTH GATE CA 90280</t>
  </si>
  <si>
    <t>BRANDON FRANK RIVERA</t>
  </si>
  <si>
    <t>CAN23005816-01</t>
  </si>
  <si>
    <t>ON-24-000588</t>
  </si>
  <si>
    <t>105 Freeway E/B, in Inglewood CA.</t>
  </si>
  <si>
    <t>3GCUKREC9JG409307</t>
  </si>
  <si>
    <t>460 RANCHO LOS NOGALES DR</t>
  </si>
  <si>
    <t>460 RANCHO LOS NOGALES DR, COVINA CA 91724</t>
  </si>
  <si>
    <t>CAN23003137-01</t>
  </si>
  <si>
    <t>ON-24-000589</t>
  </si>
  <si>
    <t xml:space="preserve">BROOKHURST/TRASK
garden grove ca
</t>
  </si>
  <si>
    <t>10032 RIDGLEY ST, GARDEN GROVE CA 92843</t>
  </si>
  <si>
    <t>ON-24-000590</t>
  </si>
  <si>
    <t>Sierra Highway &amp; Linda Vista, Canion Country CA.</t>
  </si>
  <si>
    <t>3GCPCSE00CG301491</t>
  </si>
  <si>
    <t>ON-24-000591</t>
  </si>
  <si>
    <t>14500 DAY LILY LN PANORAMA CITY, CA 91402</t>
  </si>
  <si>
    <t>JORIS AHOUANSOU</t>
  </si>
  <si>
    <t>CAN23006544-01</t>
  </si>
  <si>
    <t>ON-24-000592</t>
  </si>
  <si>
    <t>10521 S Broadway &amp; 106 15th, Los Angeles CA 90003.</t>
  </si>
  <si>
    <t>5XYPG4A36GG014337</t>
  </si>
  <si>
    <t>AHOUANSOU</t>
  </si>
  <si>
    <t>23566 ROSE MEADOW CT</t>
  </si>
  <si>
    <t>23566 ROSE MEADOW CT, MORENO VALLEY CA 92557</t>
  </si>
  <si>
    <t>LILIANA HIGAREDA MAGANA</t>
  </si>
  <si>
    <t>SALVADOR SANCHEZ</t>
  </si>
  <si>
    <t>CAN24010219-00</t>
  </si>
  <si>
    <t>ON-24-000593</t>
  </si>
  <si>
    <t>Rubios, Ontario CA.</t>
  </si>
  <si>
    <t>JTDB4MEE6R3024405</t>
  </si>
  <si>
    <t>HIGAREDA MAGANA</t>
  </si>
  <si>
    <t>14202 MONTERRA DR</t>
  </si>
  <si>
    <t>14202 MONTERRA DR, FONTANA CA 92337</t>
  </si>
  <si>
    <t>JULIAN MANRIQUE SILVA</t>
  </si>
  <si>
    <t>CAN23007070-01</t>
  </si>
  <si>
    <t>ON-24-000594</t>
  </si>
  <si>
    <t>1495 S De Anza Blvd, CUPERTINO CA</t>
  </si>
  <si>
    <t>JTDKN3DU5B0295110</t>
  </si>
  <si>
    <t>MANRIQUE SILVA</t>
  </si>
  <si>
    <t>536 CAPITOL VILLAGE CIR APT 536</t>
  </si>
  <si>
    <t>392 capitol village cir apt 392, SAN JOSE CA 95136</t>
  </si>
  <si>
    <t>FRANCISCO MADRIGAL</t>
  </si>
  <si>
    <t>CAN24010101-00</t>
  </si>
  <si>
    <t>ON-24-000596</t>
  </si>
  <si>
    <t>Walmart, Los Angeles, CA.</t>
  </si>
  <si>
    <t>2HGFC2F55GH500243</t>
  </si>
  <si>
    <t>MADRIGAL</t>
  </si>
  <si>
    <t>1517 W 156TH ST</t>
  </si>
  <si>
    <t>1517 W 156TH ST, COMPTON CA 90220</t>
  </si>
  <si>
    <t>HECTOR SANTOS MEJICANOS</t>
  </si>
  <si>
    <t>CAN24009293-00</t>
  </si>
  <si>
    <t>ON-24-000597</t>
  </si>
  <si>
    <t>101 Freeway S, North Hollywood, CA.</t>
  </si>
  <si>
    <t>1HGCY1F2XPA043447</t>
  </si>
  <si>
    <t>SANTOS MEJICANOS</t>
  </si>
  <si>
    <t>6417 S VERMONT AVE #3</t>
  </si>
  <si>
    <t>6417 S VERMONT AVE #3, LOS ANGELES CA 90044</t>
  </si>
  <si>
    <t>GUADALUPE CASTRO</t>
  </si>
  <si>
    <t>TANIA INOJOZA</t>
  </si>
  <si>
    <t>CAN24009468-00</t>
  </si>
  <si>
    <t>ON-24-000598</t>
  </si>
  <si>
    <t>Indian &amp; Atwork, Moreno Valley CA.</t>
  </si>
  <si>
    <t>5XYPG4A54HG228875</t>
  </si>
  <si>
    <t>23662 DAVID LN</t>
  </si>
  <si>
    <t>23662 DAVID LN, MORENO VALLEY CA 92557</t>
  </si>
  <si>
    <t>ON-24-000599</t>
  </si>
  <si>
    <t>Walnut Creek, CA.</t>
  </si>
  <si>
    <t>ALEJANDRA FARFAN</t>
  </si>
  <si>
    <t>JOSE FARFAN</t>
  </si>
  <si>
    <t>CAN24010866-00</t>
  </si>
  <si>
    <t>ON-24-000600</t>
  </si>
  <si>
    <t>Seville Ave, Huntington Park, CA</t>
  </si>
  <si>
    <t>2T3C1RFVXNC211082</t>
  </si>
  <si>
    <t>FARFAN</t>
  </si>
  <si>
    <t>4544 E 52ND PL</t>
  </si>
  <si>
    <t>4544 E 52ND PL, MAYWOOD CA 90270</t>
  </si>
  <si>
    <t>CRYSTAL BENNETT</t>
  </si>
  <si>
    <t>CAN24011763-00</t>
  </si>
  <si>
    <t>ON-24-000601</t>
  </si>
  <si>
    <t>Near Iris &amp; Bitsy, Moreno Valley CA.</t>
  </si>
  <si>
    <t>JN1EV7AP4HM742758</t>
  </si>
  <si>
    <t>17705 CAMINO SONRISA</t>
  </si>
  <si>
    <t>17705 CAMINO SONRISA, MORENO VALLEY CA 92551</t>
  </si>
  <si>
    <t>SHARLINE CROPPER</t>
  </si>
  <si>
    <t>CAN24009817-00</t>
  </si>
  <si>
    <t>ON-24-000602</t>
  </si>
  <si>
    <t xml:space="preserve">18649 via princesa
Santa clarita CA 91387 </t>
  </si>
  <si>
    <t>JNKBV61E57M724193</t>
  </si>
  <si>
    <t>23724 VALLE DEL ORO APT 201</t>
  </si>
  <si>
    <t>23724 VALLE DEL ORO APT 201, SANTA CLARITA CA 91321</t>
  </si>
  <si>
    <t>SHANEIKA HALL</t>
  </si>
  <si>
    <t>CAN24010840-00</t>
  </si>
  <si>
    <t>ON-24-000603</t>
  </si>
  <si>
    <t>Alamic Ave &amp; Pacific Coast Island, Long Beach CA.</t>
  </si>
  <si>
    <t>5FNYF6H03GB071102</t>
  </si>
  <si>
    <t>4064 S MUIRFIELD RD APT A</t>
  </si>
  <si>
    <t>4064 S MUIRFIELD RD APT A, LOS ANGELES CA 90008</t>
  </si>
  <si>
    <t>ON-24-000605</t>
  </si>
  <si>
    <t xml:space="preserve">Vermont st 
Los angeles ca </t>
  </si>
  <si>
    <t>5FNYG2H48RB002224</t>
  </si>
  <si>
    <t>JUSTIN SANCHEZ</t>
  </si>
  <si>
    <t>CAN24010341-00</t>
  </si>
  <si>
    <t>ON-24-000606</t>
  </si>
  <si>
    <t xml:space="preserve">15123 broker st 
west minister  CA </t>
  </si>
  <si>
    <t>1GKS1CE0XCR115936</t>
  </si>
  <si>
    <t>15123 BROOKHURST ST APT 120</t>
  </si>
  <si>
    <t>WESTMINSTER</t>
  </si>
  <si>
    <t>801 S HARBOR BLVD, SANTA ANA CA 92704</t>
  </si>
  <si>
    <t>YEIMY ROSALES DE PAZ</t>
  </si>
  <si>
    <t>CAN23006169-01</t>
  </si>
  <si>
    <t>ON-24-000607</t>
  </si>
  <si>
    <t>W 71st, Los Angeles CA.</t>
  </si>
  <si>
    <t>RSX</t>
  </si>
  <si>
    <t>JH4DC54884S002707</t>
  </si>
  <si>
    <t>WILLIE MURRAY</t>
  </si>
  <si>
    <t>CAN24011339-00</t>
  </si>
  <si>
    <t>ON-24-000608</t>
  </si>
  <si>
    <t xml:space="preserve">Imperial Hwy in
Inglewood CA </t>
  </si>
  <si>
    <t>RC 350</t>
  </si>
  <si>
    <t>JTHHE5BC1H5015421</t>
  </si>
  <si>
    <t>MURRAY</t>
  </si>
  <si>
    <t>7260 RICHFIELD ST UNIT 309</t>
  </si>
  <si>
    <t>7260 RICHFIELD ST UNIT 309, PARAMOUNT CA 90723</t>
  </si>
  <si>
    <t>SOFIA GONZALEZ</t>
  </si>
  <si>
    <t>CAN23002929-01</t>
  </si>
  <si>
    <t>ON-24-000609</t>
  </si>
  <si>
    <t xml:space="preserve">10th st 
palmdale ca </t>
  </si>
  <si>
    <t>BLAZER</t>
  </si>
  <si>
    <t>3GNKBBRA9MS561958</t>
  </si>
  <si>
    <t>36844 KANOW AVE</t>
  </si>
  <si>
    <t>36844 KANOW AVE, LITTLEROCK CA 93543</t>
  </si>
  <si>
    <t>ON-24-000610</t>
  </si>
  <si>
    <t>Chicago Ave &amp; Riverside, CA.</t>
  </si>
  <si>
    <t>ELIZABETH GUTIERREZ</t>
  </si>
  <si>
    <t>CAN23004199-01</t>
  </si>
  <si>
    <t>ON-24-000611</t>
  </si>
  <si>
    <t>Munroe St &amp; Fair Oaks Blvd Sacramento, CA</t>
  </si>
  <si>
    <t>1HGCV1F37LA046091</t>
  </si>
  <si>
    <t>2960 CALDERWOOD LN APT 67</t>
  </si>
  <si>
    <t>2960 CALDERWOOD LN APT 67, SACRAMENTO CA 95821</t>
  </si>
  <si>
    <t>ON-24-000612</t>
  </si>
  <si>
    <t>Tenison &amp; Ladick Ct, Hayward CA.</t>
  </si>
  <si>
    <t>JASON O'NEAL JR</t>
  </si>
  <si>
    <t>CAN24010291-00</t>
  </si>
  <si>
    <t>ON-24-000613</t>
  </si>
  <si>
    <t>big corn
elk grove ca</t>
  </si>
  <si>
    <t>JTKKT624765021936</t>
  </si>
  <si>
    <t>O'NEAL JR</t>
  </si>
  <si>
    <t>8485 CARAMBOLA WAY</t>
  </si>
  <si>
    <t>8485 CARAMBOLA WAY, ELK GROVE CA 95757</t>
  </si>
  <si>
    <t>JOSUE TOVAR</t>
  </si>
  <si>
    <t>RUTH LOPEZ</t>
  </si>
  <si>
    <t>CAN23001483-01</t>
  </si>
  <si>
    <t>ON-24-000615</t>
  </si>
  <si>
    <t xml:space="preserve">14 freeway 
palmdale ca </t>
  </si>
  <si>
    <t>2T1KR32E87C673174</t>
  </si>
  <si>
    <t>TOVAR</t>
  </si>
  <si>
    <t>959 E AVENUE Q4 APT 1</t>
  </si>
  <si>
    <t>959 E AVENUE Q4 APT 1, Palmdale  CA 93550</t>
  </si>
  <si>
    <t>ANTONIO MONTALVO VASQUEZ</t>
  </si>
  <si>
    <t>CAN23007847-00</t>
  </si>
  <si>
    <t>ON-24-000616</t>
  </si>
  <si>
    <t xml:space="preserve">Broadway St. in 
Los Angeles, CA </t>
  </si>
  <si>
    <t>2HGFC2F51JH568062</t>
  </si>
  <si>
    <t>MONTALVO VASQUEZ</t>
  </si>
  <si>
    <t>616 W 77TH ST</t>
  </si>
  <si>
    <t>616 W 77TH ST , LOS ANGELES CA 90044</t>
  </si>
  <si>
    <t>AZUCENA SANCHEZ</t>
  </si>
  <si>
    <t>CAN23004612-01</t>
  </si>
  <si>
    <t>ON-24-000617</t>
  </si>
  <si>
    <t xml:space="preserve">burbank blvd 
north Hollywood ca </t>
  </si>
  <si>
    <t>JHMFE1F7XNX009212</t>
  </si>
  <si>
    <t>9807 ROSLYNDALE AVE</t>
  </si>
  <si>
    <t>9807 ROSLYNDALE AVE, ARLETA CA 91331</t>
  </si>
  <si>
    <t>JAMES POUANGA</t>
  </si>
  <si>
    <t>OLIVIA POUANGA</t>
  </si>
  <si>
    <t>CAN23002365-01</t>
  </si>
  <si>
    <t>ON-24-000618</t>
  </si>
  <si>
    <t xml:space="preserve">60 freeway 
city of industry, ca </t>
  </si>
  <si>
    <t>5YJ3E1EA8MF027931</t>
  </si>
  <si>
    <t>POUANGA</t>
  </si>
  <si>
    <t>2737 SUNBRIGHT DR</t>
  </si>
  <si>
    <t>DIAMOND BAR</t>
  </si>
  <si>
    <t>2737 SUNBRIGHT DR, Diamond bar CA 91765</t>
  </si>
  <si>
    <t>ALEJANDRO CRISPIN GARCIA</t>
  </si>
  <si>
    <t>CAN23003644-01</t>
  </si>
  <si>
    <t>ON-24-000619</t>
  </si>
  <si>
    <t xml:space="preserve">405 freeway 
northhill ca </t>
  </si>
  <si>
    <t>4TASN92N7YZ626350</t>
  </si>
  <si>
    <t>CRISPIN GARCIA</t>
  </si>
  <si>
    <t>9009 LANGDON AVE APT 18</t>
  </si>
  <si>
    <t>9009 LANGDON AVE APT 18, NORTH HILLS CA 91343</t>
  </si>
  <si>
    <t>MARTIN ESTRADA VASQUEZ</t>
  </si>
  <si>
    <t>CAN23004937-01</t>
  </si>
  <si>
    <t>ON-24-000620</t>
  </si>
  <si>
    <t xml:space="preserve">vista way 
oceanside CA </t>
  </si>
  <si>
    <t>4T1G11AK6PU118876</t>
  </si>
  <si>
    <t>ESTRADA VASQUEZ</t>
  </si>
  <si>
    <t>1204 N BROADWAY APT C</t>
  </si>
  <si>
    <t>1204 N BROADWAY APT C, ESCONDIDO CA 92026</t>
  </si>
  <si>
    <t>ON-24-000621</t>
  </si>
  <si>
    <t xml:space="preserve">los gatos ca </t>
  </si>
  <si>
    <t>ANTON VASHCHUK</t>
  </si>
  <si>
    <t>CAN23004455-01</t>
  </si>
  <si>
    <t>ON-24-000622</t>
  </si>
  <si>
    <t>San Jose CA</t>
  </si>
  <si>
    <t>3FADP4BJ3EM133551</t>
  </si>
  <si>
    <t>VASHCHUK</t>
  </si>
  <si>
    <t>816 SARATOGA AVE APT M311</t>
  </si>
  <si>
    <t>10181 CALGARY CT, SAN JOSE CA 95127</t>
  </si>
  <si>
    <t>LISA REED</t>
  </si>
  <si>
    <t>JAYLIN STEVENSON</t>
  </si>
  <si>
    <t>CAN23009094-00</t>
  </si>
  <si>
    <t>ON-24-000623</t>
  </si>
  <si>
    <t>Nesa Renda &amp; Palaruma, Victorville, CA.</t>
  </si>
  <si>
    <t>1N4AA6AV8KC361532</t>
  </si>
  <si>
    <t>REED</t>
  </si>
  <si>
    <t>13207 FORDHAM CIR</t>
  </si>
  <si>
    <t>13207 FORDHAM CIR, VICTORVILLE CA 92392</t>
  </si>
  <si>
    <t>ON-24-000624</t>
  </si>
  <si>
    <t xml:space="preserve">Circle Circles, B building.
2880, Las Vegas Blvd S, Las Vegas NV 891091120/
</t>
  </si>
  <si>
    <t>JORGE ANZURES TORRES</t>
  </si>
  <si>
    <t>CAN24010551-00</t>
  </si>
  <si>
    <t>ON-24-000625</t>
  </si>
  <si>
    <t>Outside of home parking lot: 260 N MIDWAY DR APT B35 ESCONDIDO, CA 92027.</t>
  </si>
  <si>
    <t>3GCPDKEK3RG221979</t>
  </si>
  <si>
    <t>ANZURES TORRES</t>
  </si>
  <si>
    <t>260 N MIDWAY DR APT B35</t>
  </si>
  <si>
    <t>260 N MIDWAY DR APT B35, ESCONDIDO CA 92027</t>
  </si>
  <si>
    <t>LUZ ENRIQUEZ CONTRERAS</t>
  </si>
  <si>
    <t>ALEXANDRA ENRIQUEZ</t>
  </si>
  <si>
    <t>CAN23007700-00</t>
  </si>
  <si>
    <t>ON-24-000626</t>
  </si>
  <si>
    <t xml:space="preserve">wildomar ca </t>
  </si>
  <si>
    <t>1HGCP2F85CA117915</t>
  </si>
  <si>
    <t>ENRIQUEZ CONTRERAS</t>
  </si>
  <si>
    <t>35355 FREDERICK ST</t>
  </si>
  <si>
    <t>35355 FREDERICK ST, WILDOMAR CA 92595</t>
  </si>
  <si>
    <t>NO NAME GIVEN GAGANDEEP</t>
  </si>
  <si>
    <t>ADRIANNA WATSON</t>
  </si>
  <si>
    <t>CAN24010298-00</t>
  </si>
  <si>
    <t>ON-24-000627</t>
  </si>
  <si>
    <t>Freeway CA</t>
  </si>
  <si>
    <t>1HGCY1F37RA013785</t>
  </si>
  <si>
    <t>GAGANDEEP</t>
  </si>
  <si>
    <t>4020 AMHERST FOREST RD</t>
  </si>
  <si>
    <t>4020 AMHERST FOREST RD, BAKERSFIELD CA 93313</t>
  </si>
  <si>
    <t>HUGO GONZALEZ TORRES</t>
  </si>
  <si>
    <t>CAN24010296-00</t>
  </si>
  <si>
    <t>ON-24-000628</t>
  </si>
  <si>
    <t>664 N NORMANDIE AVE LOS ANGELES, CA 90004</t>
  </si>
  <si>
    <t>5YFBURHE3HP570271</t>
  </si>
  <si>
    <t>GONZALEZ TORRES</t>
  </si>
  <si>
    <t>664 N NORMANDIE AVE</t>
  </si>
  <si>
    <t>664 n normandie ave , LOS ANGELES CA 90004</t>
  </si>
  <si>
    <t>RENE VELASCO</t>
  </si>
  <si>
    <t>CAN23004588-01</t>
  </si>
  <si>
    <t>ON-24-000629</t>
  </si>
  <si>
    <t>6415 MAKEE AVE # B LOS ANGELES, CA 90001</t>
  </si>
  <si>
    <t>KNDPB3AC6G7839297</t>
  </si>
  <si>
    <t>VELASCO</t>
  </si>
  <si>
    <t>6415 MAKEE AVE # B</t>
  </si>
  <si>
    <t>6415 makee ave # b, LOS ANGELES CA 90001</t>
  </si>
  <si>
    <t>DESIREE ALVAREZ</t>
  </si>
  <si>
    <t>CAN23008278-00</t>
  </si>
  <si>
    <t>ON-24-000630</t>
  </si>
  <si>
    <t>Los Palos St, Union Pacific, Los Angeles, CA.</t>
  </si>
  <si>
    <t>5XXGM4A78DG172836</t>
  </si>
  <si>
    <t>5539 GARDENDALE ST APT B</t>
  </si>
  <si>
    <t>5539 GARDENDALE ST APT B, SOUTH GATE CA 90280</t>
  </si>
  <si>
    <t>TERESA RAMIREZ MARINEZ</t>
  </si>
  <si>
    <t>OSCAR PUCHETA</t>
  </si>
  <si>
    <t>CAN24011215-00</t>
  </si>
  <si>
    <t>ON-24-000631</t>
  </si>
  <si>
    <t>110 Freeway, Los Angeles, CA.</t>
  </si>
  <si>
    <t>19XFL2H51PE008820</t>
  </si>
  <si>
    <t>RAMIREZ MARINEZ</t>
  </si>
  <si>
    <t>333 S VIRGIL AVE APT 107</t>
  </si>
  <si>
    <t>333 s virgil ave apt 107, LOS ANGELES CA 90020</t>
  </si>
  <si>
    <t>KARL PERRY</t>
  </si>
  <si>
    <t>CAN24011421-00</t>
  </si>
  <si>
    <t>ON-24-000632</t>
  </si>
  <si>
    <t xml:space="preserve">101 freeway 
Burlingame, CA  </t>
  </si>
  <si>
    <t>SUBURBAN</t>
  </si>
  <si>
    <t>1GNFK16T9YJ208354</t>
  </si>
  <si>
    <t>2100 REVERE AVE</t>
  </si>
  <si>
    <t>2100 revere ave, SAN FRANCISCO CA 94124</t>
  </si>
  <si>
    <t>JOSEPH ECHEVERRIA GARCIA</t>
  </si>
  <si>
    <t>CAN23001098-02</t>
  </si>
  <si>
    <t>ON-24-000633</t>
  </si>
  <si>
    <t>33 Hoover St, Los Angeles CA (Home).</t>
  </si>
  <si>
    <t>JH4DC53042C005039</t>
  </si>
  <si>
    <t>ON-24-000634</t>
  </si>
  <si>
    <t>Hope St Los Angeles, CA</t>
  </si>
  <si>
    <t>ANA CANALES</t>
  </si>
  <si>
    <t>HECTOR HERNANDEZ</t>
  </si>
  <si>
    <t>CAN24011431-00</t>
  </si>
  <si>
    <t>ON-24-000635</t>
  </si>
  <si>
    <t xml:space="preserve">riverside county, ca </t>
  </si>
  <si>
    <t>5TFDY5F16FX466619</t>
  </si>
  <si>
    <t>6867 CONEJO DR</t>
  </si>
  <si>
    <t>6867 CONEJO DR, SAN BERNARDINO CA 92404</t>
  </si>
  <si>
    <t>JOYCE GERI</t>
  </si>
  <si>
    <t>CAN23004093-01</t>
  </si>
  <si>
    <t>ON-24-000636</t>
  </si>
  <si>
    <t>365 S Airport Blvd, Ihop parking lot, South San Francisco CA. 94080</t>
  </si>
  <si>
    <t>LESABRE</t>
  </si>
  <si>
    <t>1G4HP52K65U106149</t>
  </si>
  <si>
    <t>GERI</t>
  </si>
  <si>
    <t>1543 SLOAT BLVD BOX 320723</t>
  </si>
  <si>
    <t>50 zoo rd, SAN FRANCISCO CA 94132</t>
  </si>
  <si>
    <t>SEBASTIAN LOZANO</t>
  </si>
  <si>
    <t>CAN24010821-00</t>
  </si>
  <si>
    <t>ON-24-000637</t>
  </si>
  <si>
    <t xml:space="preserve">Bell Gardens CA </t>
  </si>
  <si>
    <t>2G1FP32G212142991</t>
  </si>
  <si>
    <t>LOZANO</t>
  </si>
  <si>
    <t xml:space="preserve">6534 SANTA FE AVE  </t>
  </si>
  <si>
    <t>6534 SANTA FE, HUNTINGTON PARK CA 90255</t>
  </si>
  <si>
    <t>ISAAC IRAHETA</t>
  </si>
  <si>
    <t>CAN23007337-01</t>
  </si>
  <si>
    <t>ON-24-000638</t>
  </si>
  <si>
    <t>58 E Freeway, 99 Freeway, Bakersfield CA.</t>
  </si>
  <si>
    <t>19XFB2F91FE269002</t>
  </si>
  <si>
    <t>IRAHETA</t>
  </si>
  <si>
    <t>704 QUAILRIDGE RD APT D</t>
  </si>
  <si>
    <t>704 QUAILRIDGE RD APT D, BAKERSFIELD CA 93309</t>
  </si>
  <si>
    <t>ELIODORO MOLINA MORENO</t>
  </si>
  <si>
    <t>LUIS DIAZ OROZCO</t>
  </si>
  <si>
    <t>CAN23008799-00</t>
  </si>
  <si>
    <t>ON-24-000639</t>
  </si>
  <si>
    <t>1100 Sullivan Ave, Valley CA.</t>
  </si>
  <si>
    <t>JTDKN3DU0A0061181</t>
  </si>
  <si>
    <t>MOLINA MORENO</t>
  </si>
  <si>
    <t>1472 48TH AVE APT 5</t>
  </si>
  <si>
    <t>1472 48TH AVE APT 5, SAN FRANCISCO CA 94122</t>
  </si>
  <si>
    <t>JOHNNY JIMENEZ</t>
  </si>
  <si>
    <t>CAN24010681-00</t>
  </si>
  <si>
    <t>ON-24-000640</t>
  </si>
  <si>
    <t>Highway 43 &amp; Ace Ave, Handford CA 92330.</t>
  </si>
  <si>
    <t>KMHC75LC9LU240037</t>
  </si>
  <si>
    <t>826 N 10TH AVE</t>
  </si>
  <si>
    <t>826 N 10TH AVE, HANFORD CA 93230</t>
  </si>
  <si>
    <t>ISABELLA SILVA MORAES</t>
  </si>
  <si>
    <t xml:space="preserve">Andi Saiti </t>
  </si>
  <si>
    <t>CAN24011674-00</t>
  </si>
  <si>
    <t>ON-24-000641</t>
  </si>
  <si>
    <t xml:space="preserve">Freeway 
Costa mesa </t>
  </si>
  <si>
    <t>JTDKB20U857039077</t>
  </si>
  <si>
    <t>SILVA MORAES</t>
  </si>
  <si>
    <t>1895 SHERINGTON PL APT TS201</t>
  </si>
  <si>
    <t>NEWPORT BEACH</t>
  </si>
  <si>
    <t>1895 SHERINGTON PL APT TS201, NEWPORT BEACH CA 92663</t>
  </si>
  <si>
    <t>LARISSA ALVARADO MEJIA</t>
  </si>
  <si>
    <t>JONATHAN ALVARADO MEJIA</t>
  </si>
  <si>
    <t>CAN23004472-01</t>
  </si>
  <si>
    <t>ON-24-000642</t>
  </si>
  <si>
    <t>(Freeway)2 Circle Star Way San Carlos, CA 94070</t>
  </si>
  <si>
    <t>JHMZC5F18LC002530</t>
  </si>
  <si>
    <t>ALVARADO MEJIA</t>
  </si>
  <si>
    <t>456 N 7TH ST</t>
  </si>
  <si>
    <t>456 N 7TH ST, SAN JOSE CA 95112</t>
  </si>
  <si>
    <t>EDUARDO RAMIREZ</t>
  </si>
  <si>
    <t>CAN23005777-01</t>
  </si>
  <si>
    <t>ON-24-000643</t>
  </si>
  <si>
    <t xml:space="preserve">Canyon </t>
  </si>
  <si>
    <t>1HGCY2F79PA058152</t>
  </si>
  <si>
    <t>6895 DAKOTA AVE</t>
  </si>
  <si>
    <t>6895 Dakota ave, RANCHO CUCAMONGA CA 91701</t>
  </si>
  <si>
    <t>DANIEL SCOBIE</t>
  </si>
  <si>
    <t>ON-24-000644</t>
  </si>
  <si>
    <t>1533 Sloat Blvd San Francisco, CA 94132</t>
  </si>
  <si>
    <t>1FTSX21596EB47116</t>
  </si>
  <si>
    <t>BERNAVE BARCENES MORAN</t>
  </si>
  <si>
    <t>CAN24010133-00</t>
  </si>
  <si>
    <t>ON-24-000645</t>
  </si>
  <si>
    <t xml:space="preserve">Grand Ave. 
Lake Elsinore CA </t>
  </si>
  <si>
    <t>1HGCV1F47NA058009</t>
  </si>
  <si>
    <t>BARCENES MORAN</t>
  </si>
  <si>
    <t>507 W LIMITED AVE APT C</t>
  </si>
  <si>
    <t>507 W LIMITED AVE APT C, LAKE ELSINORE CA 92530</t>
  </si>
  <si>
    <t>MARCO EPITACIO PEREZ</t>
  </si>
  <si>
    <t>CAN24011621-00</t>
  </si>
  <si>
    <t>ON-24-000646</t>
  </si>
  <si>
    <t xml:space="preserve">Angeles Forest Highway Lancaster ca </t>
  </si>
  <si>
    <t>KMHTG6AF9KU004263</t>
  </si>
  <si>
    <t>EPITACIO PEREZ</t>
  </si>
  <si>
    <t>43759 GADSDEN AVE</t>
  </si>
  <si>
    <t>43759 GADSDEN AVE, LANCASTER CA 93534</t>
  </si>
  <si>
    <t>MARIO ANDRADE BUCIO</t>
  </si>
  <si>
    <t>CAN24010974-00</t>
  </si>
  <si>
    <t>ON-24-000647</t>
  </si>
  <si>
    <t xml:space="preserve">alvarado and 6th 
los angeles ca </t>
  </si>
  <si>
    <t>1HGCR2F68GA203962</t>
  </si>
  <si>
    <t>ANDRADE BUCIO</t>
  </si>
  <si>
    <t>149 N COMMONWEALTH AVE APT 207</t>
  </si>
  <si>
    <t>149 N COMMONWEALTH AVE APT 207, LOS ANGELES CA 90004</t>
  </si>
  <si>
    <t>ARACELI CAMACHO</t>
  </si>
  <si>
    <t>JOEL CAMACHO</t>
  </si>
  <si>
    <t>CAN23007976-00</t>
  </si>
  <si>
    <t>ON-24-000648</t>
  </si>
  <si>
    <t>Main St, S Campes Ave &amp; Philadelphia, 682 E Skylark St,  Ontario CA.</t>
  </si>
  <si>
    <t>TRAILBLAZE</t>
  </si>
  <si>
    <t>1GNDS13S242414218</t>
  </si>
  <si>
    <t>CAMACHO</t>
  </si>
  <si>
    <t>3610 BANBURY DR APT 10A</t>
  </si>
  <si>
    <t>3610 banbury dr apt 10A , RIVERSIDE CA 92503</t>
  </si>
  <si>
    <t>PORTIA ADAMS</t>
  </si>
  <si>
    <t>Robert Valentino  Miser</t>
  </si>
  <si>
    <t>CAN24010161-00</t>
  </si>
  <si>
    <t>ON-24-000649</t>
  </si>
  <si>
    <t>Palmdale Rd, Victorville CA.</t>
  </si>
  <si>
    <t>Buic</t>
  </si>
  <si>
    <t>Lasaber</t>
  </si>
  <si>
    <t>1G4HC5EM1BU103308</t>
  </si>
  <si>
    <t>ABNER ALVAREZ DEL CID</t>
  </si>
  <si>
    <t>CAN24009534-00</t>
  </si>
  <si>
    <t>ON-24-000650</t>
  </si>
  <si>
    <t xml:space="preserve">Moreno Beach Dr, Moreno valley CA </t>
  </si>
  <si>
    <t>5TFTX4GN0EX029465</t>
  </si>
  <si>
    <t>ALVAREZ DEL CID</t>
  </si>
  <si>
    <t>3688 WALLACE ST</t>
  </si>
  <si>
    <t>27326 BASALT WAY, MORENO VALLEY CA 92555</t>
  </si>
  <si>
    <t>EDUARDO DE LA TORRE</t>
  </si>
  <si>
    <t>CAN23004996-01</t>
  </si>
  <si>
    <t>ON-24-000651</t>
  </si>
  <si>
    <t xml:space="preserve">23996 eucalyptus ave 
Moreno valley CA </t>
  </si>
  <si>
    <t>ES 300H</t>
  </si>
  <si>
    <t>JTHBW1GG8E2042166</t>
  </si>
  <si>
    <t>DE LA TORRE</t>
  </si>
  <si>
    <t>13087 TONIKAN DR</t>
  </si>
  <si>
    <t>13087 TONIKAN DR, MORENO VALLEY CA 92553</t>
  </si>
  <si>
    <t>RONNIE SOTO</t>
  </si>
  <si>
    <t>MAYA HICKMAN</t>
  </si>
  <si>
    <t>CAN23004391-01</t>
  </si>
  <si>
    <t>ON-24-000652</t>
  </si>
  <si>
    <t xml:space="preserve">Oceanside CA </t>
  </si>
  <si>
    <t>1G1FB1RX1N0124076</t>
  </si>
  <si>
    <t>23668 MORNING GLORY DR</t>
  </si>
  <si>
    <t>23668 MORNING GLORY DR, MURRIETA CA 92562</t>
  </si>
  <si>
    <t>AURORA LAGUNA</t>
  </si>
  <si>
    <t>CAN23007168-01</t>
  </si>
  <si>
    <t>ON-24-000653</t>
  </si>
  <si>
    <t>Exiting Alway Dr, Barstow CA.</t>
  </si>
  <si>
    <t>1G1BC5SM3J7152885</t>
  </si>
  <si>
    <t>LAGUNA</t>
  </si>
  <si>
    <t>108 CAL AVE</t>
  </si>
  <si>
    <t>108 CAL AVE, BARSTOW CA 92311</t>
  </si>
  <si>
    <t>GERSON DAVID AVILA FUNES</t>
  </si>
  <si>
    <t>CAN23008986-00</t>
  </si>
  <si>
    <t>ON-24-000654</t>
  </si>
  <si>
    <t>Home: 14067 ASTORIA ST APT 312 SYLMAR, CA 91342.</t>
  </si>
  <si>
    <t>1N6BD0CT0GN760703</t>
  </si>
  <si>
    <t>AVILA FUNES</t>
  </si>
  <si>
    <t>14067 ASTORIA ST APT 312</t>
  </si>
  <si>
    <t>14067 ASTORIA ST apt 312, SYLMAR CA 91342</t>
  </si>
  <si>
    <t>VICTORIA GRAMAJO</t>
  </si>
  <si>
    <t>CAN23006695-01</t>
  </si>
  <si>
    <t>ON-24-000655</t>
  </si>
  <si>
    <t>Woodman &amp; Erwin, Van Nuys CA.</t>
  </si>
  <si>
    <t>5YFS4MCE3MP060426</t>
  </si>
  <si>
    <t>GRAMAJO</t>
  </si>
  <si>
    <t>7320 LENNOX AVE UNIT G19</t>
  </si>
  <si>
    <t>7320 LENNOX AVE UNIT G19, VAN NUYS CA 91405</t>
  </si>
  <si>
    <t>ULYSSES ALVARADO SALVADOR</t>
  </si>
  <si>
    <t>CAN24011971-00</t>
  </si>
  <si>
    <t>ON-24-000656</t>
  </si>
  <si>
    <t>Arrow Route &amp; Vineyard Ave Rancho Cucamonga</t>
  </si>
  <si>
    <t>2T3S1RFV1NW254333</t>
  </si>
  <si>
    <t>ALVARADO SALVADOR</t>
  </si>
  <si>
    <t>10016 LEMON AVE</t>
  </si>
  <si>
    <t>10016 LEMON AVE, FONTANA CA 92335</t>
  </si>
  <si>
    <t>DENZEL CALERO GRIJALVA</t>
  </si>
  <si>
    <t>CAN23006053-01</t>
  </si>
  <si>
    <t>ON-24-000657</t>
  </si>
  <si>
    <t xml:space="preserve">9th st/ Octavia St San Francisco, CA
</t>
  </si>
  <si>
    <t>1NXBR38E04Z285423</t>
  </si>
  <si>
    <t>CALERO GRIJALVA</t>
  </si>
  <si>
    <t xml:space="preserve">615 SAWYER ST  </t>
  </si>
  <si>
    <t>3180 san jose ave, SAN FRANCISCO CA 94112</t>
  </si>
  <si>
    <t>OGLA MORAN MARTINEZ</t>
  </si>
  <si>
    <t>CAN23008073-00</t>
  </si>
  <si>
    <t>ON-24-000658</t>
  </si>
  <si>
    <t>Wilsher near park view/ramp park, Los Angeles CA 90057.</t>
  </si>
  <si>
    <t>1FMCU0GX3EUC10110</t>
  </si>
  <si>
    <t>MORAN MARTINEZ</t>
  </si>
  <si>
    <t>1315 W 20TH ST APT 8</t>
  </si>
  <si>
    <t>1315 W 20TH ST APT 8, LOS ANGELES CA 90007</t>
  </si>
  <si>
    <t>CAN23001172-02</t>
  </si>
  <si>
    <t>ON-24-000659</t>
  </si>
  <si>
    <t>12701 Montford Street, Pacoima, CA 91331</t>
  </si>
  <si>
    <t>1FMRU15L11LB53924</t>
  </si>
  <si>
    <t>ON-24-000660</t>
  </si>
  <si>
    <t>360 FALMOUTH CT APT 108 CORONA, CA 92879</t>
  </si>
  <si>
    <t>RAYMOND RAMIREZ MACIAS</t>
  </si>
  <si>
    <t>CAN24011436-00</t>
  </si>
  <si>
    <t>ON-24-000661</t>
  </si>
  <si>
    <t xml:space="preserve">8655 santa fe ave e space 30
hesperia ca </t>
  </si>
  <si>
    <t>2GCEC19V241183851</t>
  </si>
  <si>
    <t>RAMIREZ MACIAS</t>
  </si>
  <si>
    <t>7773 OAKWOOD AVE</t>
  </si>
  <si>
    <t>7773 OAKWOOD AVE, HESPERIA CA 92345</t>
  </si>
  <si>
    <t>ANTHONY ORTEGA</t>
  </si>
  <si>
    <t>CAN23004761-01</t>
  </si>
  <si>
    <t>ON-24-000663</t>
  </si>
  <si>
    <t>3430 Laurel Ave Oakland, CA</t>
  </si>
  <si>
    <t>1HGCV1F36NA032038</t>
  </si>
  <si>
    <t>ORTEGA</t>
  </si>
  <si>
    <t>9632 OLIVE ST</t>
  </si>
  <si>
    <t>9632 OLIVE ST, OAKLAND CA 94603</t>
  </si>
  <si>
    <t>CHRISTOPHER KHAN</t>
  </si>
  <si>
    <t>CAN24010765-00</t>
  </si>
  <si>
    <t>ON-24-000664</t>
  </si>
  <si>
    <t>5th st 
los angeles ca 
90013</t>
  </si>
  <si>
    <t>3FADP0L34AR395763</t>
  </si>
  <si>
    <t>KHAN</t>
  </si>
  <si>
    <t>517 SAN JULIAN ST</t>
  </si>
  <si>
    <t>517 SAN JULIAN ST, LOS ANGELES CA 90013</t>
  </si>
  <si>
    <t>EMERIE JOHNSON</t>
  </si>
  <si>
    <t>CAN24010156-00</t>
  </si>
  <si>
    <t>ON-24-000665</t>
  </si>
  <si>
    <t>Slauson Ave &amp; Alameda St, Los Angeles CA.</t>
  </si>
  <si>
    <t>5YFEPRAE4LP041032</t>
  </si>
  <si>
    <t>13882 HARPER ST</t>
  </si>
  <si>
    <t>13882 harper st, SANTA ANA CA 92703</t>
  </si>
  <si>
    <t>PABLO CASTANEDA ANTONIO</t>
  </si>
  <si>
    <t>CAN23001074-02</t>
  </si>
  <si>
    <t>ON-24-000666</t>
  </si>
  <si>
    <t>12625 Frederick St Moreno Valley, CA 92553/ Wells Fargo parking lot</t>
  </si>
  <si>
    <t>2GCEC19X321218640</t>
  </si>
  <si>
    <t>LUCRECIA REASONER</t>
  </si>
  <si>
    <t>CAN24010476-00</t>
  </si>
  <si>
    <t>ON-24-000667</t>
  </si>
  <si>
    <t xml:space="preserve">broadway 
los angeles ca 
</t>
  </si>
  <si>
    <t>3CZRU5H55NM722071</t>
  </si>
  <si>
    <t>REASONER</t>
  </si>
  <si>
    <t>1211 W 61ST ST</t>
  </si>
  <si>
    <t>2011 W 61ST ST, LOS ANGELES CA 90047</t>
  </si>
  <si>
    <t>LISA YANEZ</t>
  </si>
  <si>
    <t>CAN23004469-01</t>
  </si>
  <si>
    <t>ON-24-000668</t>
  </si>
  <si>
    <t>Moreno Valley, CA, near the DMV.</t>
  </si>
  <si>
    <t>2FMPK4G97GBB15512</t>
  </si>
  <si>
    <t>24400 ELECTRA CT</t>
  </si>
  <si>
    <t>24771 NORTHERN DANCER DR, MORENO VALLEY CA 92551</t>
  </si>
  <si>
    <t>ON-24-000669</t>
  </si>
  <si>
    <t>alvarado 169, Los angeles CA</t>
  </si>
  <si>
    <t>ON-24-000670</t>
  </si>
  <si>
    <t>ON-24-000671</t>
  </si>
  <si>
    <t>MOSES KUOL</t>
  </si>
  <si>
    <t>CAN23007717-00</t>
  </si>
  <si>
    <t>ON-24-000672</t>
  </si>
  <si>
    <t xml:space="preserve">Freeway 
San Diego CA 
</t>
  </si>
  <si>
    <t>1GCEC19W81Z136450</t>
  </si>
  <si>
    <t>KUOL</t>
  </si>
  <si>
    <t>205 BEECH ST APT 4</t>
  </si>
  <si>
    <t>205 BEECH ST APT 4, EL CAJON CA 92020</t>
  </si>
  <si>
    <t>ROSA FUENTES HERNANDEZ</t>
  </si>
  <si>
    <t>CAN23002497-01</t>
  </si>
  <si>
    <t>ON-24-000674</t>
  </si>
  <si>
    <t>Walmart Parking Lot, 3600 W Marksaven Ave, Santa Ana CA.</t>
  </si>
  <si>
    <t>5N1AA08D28N626443</t>
  </si>
  <si>
    <t>FUENTES HERNANDEZ</t>
  </si>
  <si>
    <t>4029 W MCFADDEN AVE APT B</t>
  </si>
  <si>
    <t>4029 W MCFADDEN AVE APT B, SANTA ANA CA 92704</t>
  </si>
  <si>
    <t>VERNESSA THOMAS</t>
  </si>
  <si>
    <t>DANIELLE BOYD</t>
  </si>
  <si>
    <t>CAN24011197-00</t>
  </si>
  <si>
    <t>ON-24-000675</t>
  </si>
  <si>
    <t>Rosesan and Hothorn, near a Wallgreens &amp; 7/11, Horthorn CA.</t>
  </si>
  <si>
    <t>A220</t>
  </si>
  <si>
    <t>WDD3G4EBXLW038384</t>
  </si>
  <si>
    <t>15446 SHERMAN WAY APT 3208</t>
  </si>
  <si>
    <t>15446 SHERMAN WAY APT 3208, VAN NUYS CA 91406</t>
  </si>
  <si>
    <t>HENRY JOSE TORBAR GONZALEZ</t>
  </si>
  <si>
    <t>CAN24011201-00</t>
  </si>
  <si>
    <t>ON-24-000676</t>
  </si>
  <si>
    <t>Lobos St &amp; Capitol Ave San Francisco, CA</t>
  </si>
  <si>
    <t>KMHD84LF8LU022483</t>
  </si>
  <si>
    <t>TORBAR GONZALEZ</t>
  </si>
  <si>
    <t>5530 MISSION ST APT 8</t>
  </si>
  <si>
    <t>5530 MISSION ST APT 8, SAN FRANCISCO CA 94112</t>
  </si>
  <si>
    <t>MARIA MORALES SANCHEZ</t>
  </si>
  <si>
    <t>JOSE MORALES SANCHEZ</t>
  </si>
  <si>
    <t>CAN23007750-00</t>
  </si>
  <si>
    <t>ON-24-000677</t>
  </si>
  <si>
    <t>8395 4th St, Gilroy CA.</t>
  </si>
  <si>
    <t>JN8BT3AB4PW467287</t>
  </si>
  <si>
    <t>MORALES SANCHEZ</t>
  </si>
  <si>
    <t>14161 LA RUE ST</t>
  </si>
  <si>
    <t>14161 LA RUE ST, SAN FERNANDO CA 91340</t>
  </si>
  <si>
    <t>ADAM CHANDLER</t>
  </si>
  <si>
    <t>CAN24009365-00</t>
  </si>
  <si>
    <t>ON-24-000678</t>
  </si>
  <si>
    <t>Max Gilles Rd &amp; Leon Rd, Marieta CA.</t>
  </si>
  <si>
    <t>MAJ3S2GE9LC367847</t>
  </si>
  <si>
    <t>CHANDLER</t>
  </si>
  <si>
    <t>1383 CHERIE CT</t>
  </si>
  <si>
    <t>1383 CHERIE CT, SAN JACINTO CA 92583</t>
  </si>
  <si>
    <t>DEREK MILLER</t>
  </si>
  <si>
    <t>CAN24010026-00</t>
  </si>
  <si>
    <t>ON-24-000679</t>
  </si>
  <si>
    <t>State Road 18, Greenway Dr, San Bernandino Co, Big Bear CA.</t>
  </si>
  <si>
    <t>2GNAXKEV1L6162304</t>
  </si>
  <si>
    <t>320 W AEROPLANE BLVD</t>
  </si>
  <si>
    <t>320 W AEROPLANE BLVD, BIG BEAR CITY CA 92314</t>
  </si>
  <si>
    <t>SHARON ASIIMWE</t>
  </si>
  <si>
    <t>FRED BALUKU</t>
  </si>
  <si>
    <t>CAN23007264-01</t>
  </si>
  <si>
    <t>ON-24-000680</t>
  </si>
  <si>
    <t xml:space="preserve">I-405 Santa Monica ca </t>
  </si>
  <si>
    <t>2C4RDGBG1FR550918</t>
  </si>
  <si>
    <t>ASIIMWE</t>
  </si>
  <si>
    <t>8031 SEPULVEDA BLVD APT 32</t>
  </si>
  <si>
    <t>8031 SEPULVEDA BLVD APT 32, PANORAMA CITY CA 91402</t>
  </si>
  <si>
    <t>ANDREA LEE</t>
  </si>
  <si>
    <t>CAN23008684-00</t>
  </si>
  <si>
    <t>ON-24-000681</t>
  </si>
  <si>
    <t xml:space="preserve">freeway 
Glendale CA 
</t>
  </si>
  <si>
    <t>1HGCY2F57PA056396</t>
  </si>
  <si>
    <t>437 GREENBERRY DR</t>
  </si>
  <si>
    <t>437 green berry dr , LA PUENTE CA 91744</t>
  </si>
  <si>
    <t>YVONNE MENDOZA</t>
  </si>
  <si>
    <t>MONICA GUTIERREZ</t>
  </si>
  <si>
    <t>CAN23008569-00</t>
  </si>
  <si>
    <t>ON-24-000683</t>
  </si>
  <si>
    <t>Prosperity, Hallery CA.</t>
  </si>
  <si>
    <t>4T1G11AK0RU843750</t>
  </si>
  <si>
    <t>PO BOX 964</t>
  </si>
  <si>
    <t>151 S ADAMS RD, TIPTON CA 93272</t>
  </si>
  <si>
    <t>OSWALDO ZACARIAS</t>
  </si>
  <si>
    <t>AUTUMN LIEBRECHT</t>
  </si>
  <si>
    <t>CAN22000227-02</t>
  </si>
  <si>
    <t>ON-24-000684</t>
  </si>
  <si>
    <t>2HGFC2F87LH524600</t>
  </si>
  <si>
    <t>ZACARIAS</t>
  </si>
  <si>
    <t>16510 SEATTLE SLEW DR</t>
  </si>
  <si>
    <t>16510 SEATTLE SLEW DR, MORENO VALLEY CA 92551</t>
  </si>
  <si>
    <t>MOZAIR DA SILVA</t>
  </si>
  <si>
    <t>CAN24009753-00</t>
  </si>
  <si>
    <t>ON-24-000686</t>
  </si>
  <si>
    <t>10014 Bryanc St, San Francisco, CA 94103
In front of a restaurant.</t>
  </si>
  <si>
    <t>3FA6P0RU0LR141463</t>
  </si>
  <si>
    <t>DA SILVA</t>
  </si>
  <si>
    <t>100 AVRAM AVE APT 535</t>
  </si>
  <si>
    <t>100 AVRAM AVE APT 535, ROHNERT PARK CA 94928</t>
  </si>
  <si>
    <t>DALYAIR SANTIAGO-ACEVEDO</t>
  </si>
  <si>
    <t>CAN24011284-00</t>
  </si>
  <si>
    <t>ON-24-000687</t>
  </si>
  <si>
    <t>Murrieta Hot Springs Rd Murrieta, CA</t>
  </si>
  <si>
    <t>1FTNW21P74ED71421</t>
  </si>
  <si>
    <t>SANTIAGO-ACEVEDO</t>
  </si>
  <si>
    <t>27159 RAINBOW CREEK DR</t>
  </si>
  <si>
    <t>27159 RAINBOW CREEK DR, TEMECULA CA 92591</t>
  </si>
  <si>
    <t>ALEJANDRO RENTERIA</t>
  </si>
  <si>
    <t>CAN23000930-02</t>
  </si>
  <si>
    <t>ON-24-000688</t>
  </si>
  <si>
    <t>60 freeway near santa anita exit LA</t>
  </si>
  <si>
    <t>4T1BE46K78U741210</t>
  </si>
  <si>
    <t>RENTERIA</t>
  </si>
  <si>
    <t>2594 RECHE CANYON RD</t>
  </si>
  <si>
    <t>2594 RICHE CANYON RD, COLTON CA 92324</t>
  </si>
  <si>
    <t>MIGUEL ESTRADA</t>
  </si>
  <si>
    <t>YURIDIA ESTRADA CATALAN</t>
  </si>
  <si>
    <t>CAN24011456-00</t>
  </si>
  <si>
    <t>ON-24-000689</t>
  </si>
  <si>
    <t xml:space="preserve">1st st/ Wright St Santa Ana ca </t>
  </si>
  <si>
    <t>3CZRU5H51MM711938</t>
  </si>
  <si>
    <t>2205 W MYRTLE ST APT 4</t>
  </si>
  <si>
    <t>2205 w myrtle st apt 4, SANTA ANA CA 92703</t>
  </si>
  <si>
    <t>CAN23003668-01</t>
  </si>
  <si>
    <t>ON-24-000692</t>
  </si>
  <si>
    <t>Humdale Rd, Pierblossom CA.</t>
  </si>
  <si>
    <t>ON-24-000693</t>
  </si>
  <si>
    <t>Erwin St &amp; Widmen Ave, Valley Glenn CA.</t>
  </si>
  <si>
    <t>JAMES JILES</t>
  </si>
  <si>
    <t>CAN24010303-00</t>
  </si>
  <si>
    <t>ON-24-000694</t>
  </si>
  <si>
    <t>2000 Railroad Ave, Pittsburg CA 9465</t>
  </si>
  <si>
    <t>1G6DF5EG8A0100371</t>
  </si>
  <si>
    <t>JILES</t>
  </si>
  <si>
    <t>443 PRADO WAY</t>
  </si>
  <si>
    <t>443 PRADO WAY, STOCKTON CA 95207</t>
  </si>
  <si>
    <t>OSCAR GOMEZ</t>
  </si>
  <si>
    <t>OSCAR ORTEGA</t>
  </si>
  <si>
    <t>CAN24009455-00</t>
  </si>
  <si>
    <t>ON-24-000695</t>
  </si>
  <si>
    <t>Coming out of district shops, District &amp; Bronco Park Way, Tuson CA.</t>
  </si>
  <si>
    <t>3N1CB51D74L474397</t>
  </si>
  <si>
    <t>832 ARTHUR AVE</t>
  </si>
  <si>
    <t>832 ARTHUR AVE, OCEANSIDE CA 92057</t>
  </si>
  <si>
    <t>GLORIA FLORES MERINO</t>
  </si>
  <si>
    <t>JUAN MEDINA CAMPOS</t>
  </si>
  <si>
    <t>CAN23001982-01</t>
  </si>
  <si>
    <t>ON-24-000697</t>
  </si>
  <si>
    <t>Freeway almost on freeway 60, Los Angeles CA.</t>
  </si>
  <si>
    <t>3GCPCTEJ4EG305142</t>
  </si>
  <si>
    <t>FLORES MERINO</t>
  </si>
  <si>
    <t>2422 LINCOLN HIGH DR</t>
  </si>
  <si>
    <t>2422 LINCOLN HIGH DR, LOS ANGELES CA 90031</t>
  </si>
  <si>
    <t>JESUS MEDINA CALDERON</t>
  </si>
  <si>
    <t>BIANCA BERMUDEZ</t>
  </si>
  <si>
    <t>CAN23005874-01</t>
  </si>
  <si>
    <t>ON-24-000698</t>
  </si>
  <si>
    <t>Long beach CA</t>
  </si>
  <si>
    <t>1GCPYFED0MZ209150</t>
  </si>
  <si>
    <t>MEDINA CALDERON</t>
  </si>
  <si>
    <t>16721 TRACY ST</t>
  </si>
  <si>
    <t>16721 TRACY ST, VICTORVILLE CA 92395</t>
  </si>
  <si>
    <t>SHANNON COOPER</t>
  </si>
  <si>
    <t>XAVIER LAZO</t>
  </si>
  <si>
    <t>CAN24010746-00</t>
  </si>
  <si>
    <t>ON-24-000699</t>
  </si>
  <si>
    <t>Dollar Tree, Riverside CA.</t>
  </si>
  <si>
    <t>JN1EV7AP9LM207482</t>
  </si>
  <si>
    <t>2032 W LINDEN ST APT 11</t>
  </si>
  <si>
    <t>2032 W LINDEN ST APT 11, RIVERSIDE CA 92507</t>
  </si>
  <si>
    <t>CAN23000542-02</t>
  </si>
  <si>
    <t>ON-24-000700</t>
  </si>
  <si>
    <t>Williams &amp; 44th st  Kenner, PARISH Louisiana</t>
  </si>
  <si>
    <t>MARGARITA RODRIGUEZ GUTIERREZ</t>
  </si>
  <si>
    <t>CAN23007572-00</t>
  </si>
  <si>
    <t>ON-24-000701</t>
  </si>
  <si>
    <t>1306 S Tamarindo Ave, Compton CA 90220.</t>
  </si>
  <si>
    <t>KNAGM4A73D5319145</t>
  </si>
  <si>
    <t>RODRIGUEZ GUTIERREZ</t>
  </si>
  <si>
    <t>230 E JOHNSON ST APT A</t>
  </si>
  <si>
    <t>230 e johnson st apt a, COMPTON CA 90220</t>
  </si>
  <si>
    <t>JOSE CAMPOS</t>
  </si>
  <si>
    <t>GRISELDA MEDINA NAVAS</t>
  </si>
  <si>
    <t>CAN24012209-00</t>
  </si>
  <si>
    <t>ON-24-000702</t>
  </si>
  <si>
    <t>Honduras &amp; Bendon, Los Angeles CA.</t>
  </si>
  <si>
    <t>ZACNJCBB5MPM72453</t>
  </si>
  <si>
    <t>CAMPOS</t>
  </si>
  <si>
    <t>1658 E VERNON AVE</t>
  </si>
  <si>
    <t>1658 E VERNON AVE, LOS ANGELES CA 90011</t>
  </si>
  <si>
    <t>EDDIE DEZEURN</t>
  </si>
  <si>
    <t>CAN23001247-00</t>
  </si>
  <si>
    <t>ON-24-000703</t>
  </si>
  <si>
    <t xml:space="preserve">S Winchester
Murrieta CA  </t>
  </si>
  <si>
    <t>X3</t>
  </si>
  <si>
    <t>5UXWX9C53D0A21840</t>
  </si>
  <si>
    <t>DEZEURN</t>
  </si>
  <si>
    <t>29358 BROKEN ARROW WAY</t>
  </si>
  <si>
    <t>29358 BROKEN ARROW WAY, MURRIETA CA 92563</t>
  </si>
  <si>
    <t>SUMMER ESPINOZA</t>
  </si>
  <si>
    <t xml:space="preserve">unknown  unknown </t>
  </si>
  <si>
    <t>CAN23007798-00</t>
  </si>
  <si>
    <t>ON-24-000705</t>
  </si>
  <si>
    <t xml:space="preserve">fresno ca </t>
  </si>
  <si>
    <t>TSX</t>
  </si>
  <si>
    <t>JH4CU2F42DC012581</t>
  </si>
  <si>
    <t>335 J ST APT 106</t>
  </si>
  <si>
    <t>SANGER</t>
  </si>
  <si>
    <t>335 J ST APT 106, SANGER CA 93657</t>
  </si>
  <si>
    <t>MARIA HURTADO</t>
  </si>
  <si>
    <t>LEONIDAS VASQUEZ</t>
  </si>
  <si>
    <t>CAN23007321-01</t>
  </si>
  <si>
    <t>ON-24-000706</t>
  </si>
  <si>
    <t xml:space="preserve">sherman way
van nuys ca </t>
  </si>
  <si>
    <t>1N6ED0EA0LN725811</t>
  </si>
  <si>
    <t>15516 NORDHOFF ST UNIT 225</t>
  </si>
  <si>
    <t>15516 NORDHOFF ST UNIT 225, NORTH HILLS CA 91343</t>
  </si>
  <si>
    <t>PATRICIA JILES-PERRY</t>
  </si>
  <si>
    <t>CAN24009902-00</t>
  </si>
  <si>
    <t>ON-24-000707</t>
  </si>
  <si>
    <t xml:space="preserve">normandy st 
gardena ca </t>
  </si>
  <si>
    <t>KMHD84LF7HU063940</t>
  </si>
  <si>
    <t>JILES-PERRY</t>
  </si>
  <si>
    <t>6811 10TH AVE APT 10</t>
  </si>
  <si>
    <t>6811 10TH AVE APT 10, LOS ANGELES CA 90043</t>
  </si>
  <si>
    <t>JACOB DUNCAN</t>
  </si>
  <si>
    <t>ON-24-000708</t>
  </si>
  <si>
    <t xml:space="preserve">91 freeway w 
riverside ca </t>
  </si>
  <si>
    <t>1GC4YUEY2MF320357</t>
  </si>
  <si>
    <t>GERMAN LONDONO CURCHO</t>
  </si>
  <si>
    <t>CAN23005317-01</t>
  </si>
  <si>
    <t>ON-24-000709</t>
  </si>
  <si>
    <t xml:space="preserve">Parking lot 
san jose ca </t>
  </si>
  <si>
    <t>JM1BM1W7XE1142638</t>
  </si>
  <si>
    <t>LONDONO CURCHO</t>
  </si>
  <si>
    <t>1039 COLEMAN RD APT 6205</t>
  </si>
  <si>
    <t>1039 coleman rd apt 6205, SAN JOSE CA 95123</t>
  </si>
  <si>
    <t>ON-24-000710</t>
  </si>
  <si>
    <t>Western Ave &amp; 54th, Los Angeles CA.</t>
  </si>
  <si>
    <t>JUAN PEREZ AYALA</t>
  </si>
  <si>
    <t>CAN24009353-00</t>
  </si>
  <si>
    <t>ON-24-000712</t>
  </si>
  <si>
    <t>Staward Ave &amp; Stacia, Cerritos CA.</t>
  </si>
  <si>
    <t>2GC2CREG3K1222517</t>
  </si>
  <si>
    <t>PEREZ AYALA</t>
  </si>
  <si>
    <t>628 E 80TH ST</t>
  </si>
  <si>
    <t>628 E 80TH ST , LOS ANGELES CA 90001</t>
  </si>
  <si>
    <t>VANESSA HERNANDEZ</t>
  </si>
  <si>
    <t>DIEGO HERNANDEZ BERNAVE</t>
  </si>
  <si>
    <t>CAN23001343-02</t>
  </si>
  <si>
    <t>ON-24-000713</t>
  </si>
  <si>
    <t xml:space="preserve">210 w freeway 
Rialto ca </t>
  </si>
  <si>
    <t>2HGFA1F53BH503702</t>
  </si>
  <si>
    <t>25973 AVENIDA DE PLATA</t>
  </si>
  <si>
    <t>25973 AVENIDA DE PLATA, MORENO VALLEY CA 92551</t>
  </si>
  <si>
    <t>SHAKIRA HUGHES</t>
  </si>
  <si>
    <t>CAN24010679-00</t>
  </si>
  <si>
    <t>ON-24-000714</t>
  </si>
  <si>
    <t>943 S THORNE AVE FRESNO, CA 93706</t>
  </si>
  <si>
    <t>1G1ZD5ST4MF027052</t>
  </si>
  <si>
    <t>HUGHES</t>
  </si>
  <si>
    <t>943 S THORNE AVE</t>
  </si>
  <si>
    <t>943 S THORNE AVE, FRESNO CA 93706</t>
  </si>
  <si>
    <t>CHRISTINA THOMPSON</t>
  </si>
  <si>
    <t>SHAMAJAY HENRY</t>
  </si>
  <si>
    <t>CAN23002130-01</t>
  </si>
  <si>
    <t>ON-24-000715</t>
  </si>
  <si>
    <t>WBA3X5C52ED243156</t>
  </si>
  <si>
    <t>15218 PERRIS BLVD APT 203</t>
  </si>
  <si>
    <t>15218 PERRIS BLVD APT 203, MORENO VALLEY CA 92551</t>
  </si>
  <si>
    <t>ON-24-000716</t>
  </si>
  <si>
    <t xml:space="preserve">gilroy </t>
  </si>
  <si>
    <t>ON-24-000717</t>
  </si>
  <si>
    <t>Current home: 2079 McLaughline Ave, APT 101, San Jose CA 95122.</t>
  </si>
  <si>
    <t>JTDEAMDE6NJ041590</t>
  </si>
  <si>
    <t>KATHERINE ANDRADES GRANDE</t>
  </si>
  <si>
    <t>EVER ANDRADES</t>
  </si>
  <si>
    <t>CAN23005214-01</t>
  </si>
  <si>
    <t>ON-24-000718</t>
  </si>
  <si>
    <t xml:space="preserve">vermont and 48th st 
los angeles ca </t>
  </si>
  <si>
    <t>JHMCP26488C052239</t>
  </si>
  <si>
    <t>ANDRADES GRANDE</t>
  </si>
  <si>
    <t>1448 W 55TH ST</t>
  </si>
  <si>
    <t>1448 w 55th , LOS ANGELES CA 90062</t>
  </si>
  <si>
    <t>RAUL GARCIA LOPEZ</t>
  </si>
  <si>
    <t>CRISTIAN REYES BARRIOS</t>
  </si>
  <si>
    <t>CAN23007080-01</t>
  </si>
  <si>
    <t>ON-24-000719</t>
  </si>
  <si>
    <t>5 Freeway, Los Angeles CA.</t>
  </si>
  <si>
    <t>XTERRA</t>
  </si>
  <si>
    <t>5N1ED28T5YC577729</t>
  </si>
  <si>
    <t>GARCIA LOPEZ</t>
  </si>
  <si>
    <t>7348 MILWOOD AVE APT 1</t>
  </si>
  <si>
    <t>7348 MILWOOD AVE APT 1, CANOGA PARK CA 91303</t>
  </si>
  <si>
    <t>Tatiana Campo</t>
  </si>
  <si>
    <t>CAN23004161-01</t>
  </si>
  <si>
    <t>ON-24-000720</t>
  </si>
  <si>
    <t>110 S Bound, near 56 St Exit, Los Angeles CA.</t>
  </si>
  <si>
    <t>DAVID BREWER</t>
  </si>
  <si>
    <t>CAN23006555-01</t>
  </si>
  <si>
    <t>ON-24-000721</t>
  </si>
  <si>
    <t>999 Johnson st 
Berkeley ca</t>
  </si>
  <si>
    <t>KNMAT2MT7HP507783</t>
  </si>
  <si>
    <t>BREWER</t>
  </si>
  <si>
    <t>1173 LAS JUNTAS WAY</t>
  </si>
  <si>
    <t>WALNUT CREEK</t>
  </si>
  <si>
    <t>1173 LAS JUNTAS WAY, WALNUT CREEK CA 94597</t>
  </si>
  <si>
    <t>SAMANTHA HARPERTORRES</t>
  </si>
  <si>
    <t>HENRY CHAVEZ JR</t>
  </si>
  <si>
    <t>CAN23008288-00</t>
  </si>
  <si>
    <t>ON-24-000722</t>
  </si>
  <si>
    <t>W Nevso St &amp; Dicator, Las Vegas NV.</t>
  </si>
  <si>
    <t>1N6AD0ER7HN761300</t>
  </si>
  <si>
    <t>HARPERTORRES</t>
  </si>
  <si>
    <t>14434 SILENT SPRING ST</t>
  </si>
  <si>
    <t>15951 RANCHERIAS RD APT 2, APPLE VALLEYAPPLE VALLEY CA 92307</t>
  </si>
  <si>
    <t>BRENDA ALVARENGA DE PERAZA</t>
  </si>
  <si>
    <t>JESUS VILLEGAS FLORES</t>
  </si>
  <si>
    <t>CAN23008959-00</t>
  </si>
  <si>
    <t>ON-24-000723</t>
  </si>
  <si>
    <t>1GKUKCE01AR212901</t>
  </si>
  <si>
    <t>ALVARENGA DE PERAZA</t>
  </si>
  <si>
    <t>925 HENSLEY AVE</t>
  </si>
  <si>
    <t>925 HENSLEY AVE, SAN BRUNO CA 94066</t>
  </si>
  <si>
    <t>ZAHRA SYAL</t>
  </si>
  <si>
    <t>CAN24009426-00</t>
  </si>
  <si>
    <t>ON-24-000724</t>
  </si>
  <si>
    <t>Victoria Ave &amp; Grays St, Riverside CA</t>
  </si>
  <si>
    <t>2HGFE2F28NH511914</t>
  </si>
  <si>
    <t>SYAL</t>
  </si>
  <si>
    <t>140 W BIG SPRINGS RD APT 20</t>
  </si>
  <si>
    <t>140 W BIG SPRINGS RD APT 20, RIVERSIDE CA 92507</t>
  </si>
  <si>
    <t>CAN23001062-02</t>
  </si>
  <si>
    <t>ON-24-000725</t>
  </si>
  <si>
    <t>Freeway heading to San Francisco, on the bay bridge.</t>
  </si>
  <si>
    <t>5YFBURHE4EP164060</t>
  </si>
  <si>
    <t>EDITH DOMINGUEZ GOMEZ</t>
  </si>
  <si>
    <t>CAN24011145-00</t>
  </si>
  <si>
    <t>ON-24-000726</t>
  </si>
  <si>
    <t>W Gage Ave &amp; Main St, Los Angeles, CA 90003</t>
  </si>
  <si>
    <t>JTDACAAU4P3003124</t>
  </si>
  <si>
    <t>DOMINGUEZ GOMEZ</t>
  </si>
  <si>
    <t>148 W 92ND ST</t>
  </si>
  <si>
    <t>148 W 92ND ST, LOS ANGELES CA 90003</t>
  </si>
  <si>
    <t>PETERSON ALVES GEREMIAS</t>
  </si>
  <si>
    <t>Marisol Diaz</t>
  </si>
  <si>
    <t>CAN23008404-00</t>
  </si>
  <si>
    <t>ON-24-000727</t>
  </si>
  <si>
    <t>1861 University drive vista ca 92083</t>
  </si>
  <si>
    <t xml:space="preserve">Ford </t>
  </si>
  <si>
    <t>3FA6PORU4FR273677</t>
  </si>
  <si>
    <t>CAN23002122-01</t>
  </si>
  <si>
    <t>ON-24-000728</t>
  </si>
  <si>
    <t xml:space="preserve">405 freeway </t>
  </si>
  <si>
    <t>3739 MENTONE AVE APT 10</t>
  </si>
  <si>
    <t>CYNTHIA CECILIA CASTILLO MINGO</t>
  </si>
  <si>
    <t>CAN23005407-01</t>
  </si>
  <si>
    <t>ON-24-000729</t>
  </si>
  <si>
    <t xml:space="preserve">Los Angeles </t>
  </si>
  <si>
    <t>WAUGMAF43KN021785</t>
  </si>
  <si>
    <t>CASTILLO MINGO</t>
  </si>
  <si>
    <t>6750 CEDROS AVE APT 101</t>
  </si>
  <si>
    <t>6750 cedros ave apt 101, VAN NUYS CA 91405</t>
  </si>
  <si>
    <t>LATISHA BIRD</t>
  </si>
  <si>
    <t>LEON SMITH</t>
  </si>
  <si>
    <t>CAN24012350-00</t>
  </si>
  <si>
    <t>ON-24-000730</t>
  </si>
  <si>
    <t xml:space="preserve">Hesperia CA </t>
  </si>
  <si>
    <t>Hummer</t>
  </si>
  <si>
    <t>H2</t>
  </si>
  <si>
    <t>5GRGN23U25H118536</t>
  </si>
  <si>
    <t>BIRD</t>
  </si>
  <si>
    <t>11506 4TH AVE</t>
  </si>
  <si>
    <t>11506 4TH AVE, HESPERIA CA 92345</t>
  </si>
  <si>
    <t>WENDY HERNANDEZ RAMOS</t>
  </si>
  <si>
    <t>BESSY HERNANDEZ RAMOS</t>
  </si>
  <si>
    <t>CAN23005252-01</t>
  </si>
  <si>
    <t>ON-24-000731</t>
  </si>
  <si>
    <t>Market St &amp; 9th St, San Francisco CA.</t>
  </si>
  <si>
    <t>1FMCU59H68KD85437</t>
  </si>
  <si>
    <t>HERNANDEZ RAMOS</t>
  </si>
  <si>
    <t>17 KISKA RD</t>
  </si>
  <si>
    <t>17 kiska rd, SAN FRANCISCO CA 94124</t>
  </si>
  <si>
    <t>MARIA PAZ</t>
  </si>
  <si>
    <t>REBECCA ROJO</t>
  </si>
  <si>
    <t>CAN24011037-00</t>
  </si>
  <si>
    <t>ON-24-000732</t>
  </si>
  <si>
    <t>Corner of 40th, San Bernandino CA.</t>
  </si>
  <si>
    <t>5NPE24AF9HH504992</t>
  </si>
  <si>
    <t>PAZ</t>
  </si>
  <si>
    <t>279 W COUNTRY LINE RD</t>
  </si>
  <si>
    <t>CALIMESA</t>
  </si>
  <si>
    <t>279 W COUNTRY LINE RD, CALIMESA CA 92320</t>
  </si>
  <si>
    <t>ON-24-000733</t>
  </si>
  <si>
    <t xml:space="preserve">Vernon St 
Long Beach Ca </t>
  </si>
  <si>
    <t>CIARA MATTHEWS</t>
  </si>
  <si>
    <t>ON-24-000734</t>
  </si>
  <si>
    <t>los angeles</t>
  </si>
  <si>
    <t>5NPE34AF7GH414879</t>
  </si>
  <si>
    <t>ANYELIS ALVAREZ MEDINA</t>
  </si>
  <si>
    <t>GABRIEL LEON FERNANDEZ</t>
  </si>
  <si>
    <t>CAN23008761-00</t>
  </si>
  <si>
    <t>ON-24-000735</t>
  </si>
  <si>
    <t xml:space="preserve">Royal ave, San Mateo, CA, near home., </t>
  </si>
  <si>
    <t>JTDKN3DUXA0102478</t>
  </si>
  <si>
    <t>ALVAREZ MEDINA</t>
  </si>
  <si>
    <t>1101 NORTON ST APT D</t>
  </si>
  <si>
    <t>1101 NORTON ST APT D, SAN MATEO CA 94401</t>
  </si>
  <si>
    <t>ZENAIDO RAMIREZ</t>
  </si>
  <si>
    <t>CAN24011250-00</t>
  </si>
  <si>
    <t>ON-24-000736</t>
  </si>
  <si>
    <t xml:space="preserve">Santa Clarita CA </t>
  </si>
  <si>
    <t>3TMAZ5CNXMM148657</t>
  </si>
  <si>
    <t>20401 SOLEDAD CANYON RD SPC 369</t>
  </si>
  <si>
    <t>20401 SOLEDAD CANYON RD SPC 369, CANYON COUNTRY CA 91351</t>
  </si>
  <si>
    <t>JEREMIAS NICOLAS</t>
  </si>
  <si>
    <t>CAN23003917-01</t>
  </si>
  <si>
    <t>ON-24-000737</t>
  </si>
  <si>
    <t>3201 S Central Ave, Los Angeles CA 90011.</t>
  </si>
  <si>
    <t>ATS</t>
  </si>
  <si>
    <t>1G6AB5SX2J0157300</t>
  </si>
  <si>
    <t>NICOLAS</t>
  </si>
  <si>
    <t>1539 CAMBRIA ST</t>
  </si>
  <si>
    <t>1539 CAMBRIA ST, LOS ANGELES CA 90017</t>
  </si>
  <si>
    <t>KYTZIA HERNANDEZ</t>
  </si>
  <si>
    <t>JUVENTINO ARELLANO</t>
  </si>
  <si>
    <t>CAN24009329-00</t>
  </si>
  <si>
    <t>ON-24-000738</t>
  </si>
  <si>
    <t xml:space="preserve">SUNLAND CA 
</t>
  </si>
  <si>
    <t>2HGFE1E55RH474090</t>
  </si>
  <si>
    <t>2737 WINTER ST</t>
  </si>
  <si>
    <t>2737 winter st, LOS ANGELES CA 90033</t>
  </si>
  <si>
    <t>MARLITO BALZA</t>
  </si>
  <si>
    <t>CATHERINE BALZA</t>
  </si>
  <si>
    <t>CAN23008420-00</t>
  </si>
  <si>
    <t>ON-24-000739</t>
  </si>
  <si>
    <t xml:space="preserve">I10 S garfield ave
freemont ca </t>
  </si>
  <si>
    <t>3KPA24AD4ME366404</t>
  </si>
  <si>
    <t>BALZA</t>
  </si>
  <si>
    <t>301 N MOORE AVE APT A</t>
  </si>
  <si>
    <t>301 N MOORE AVE Apt A, MONTEREY PARK CA 91754</t>
  </si>
  <si>
    <t>WILMAR BARRERA PENA</t>
  </si>
  <si>
    <t>CAN24010511-00</t>
  </si>
  <si>
    <t>ON-24-000740</t>
  </si>
  <si>
    <t xml:space="preserve">4062 victoria park 
san jose ca </t>
  </si>
  <si>
    <t>JTDKB20UX63128612</t>
  </si>
  <si>
    <t>BARRERA PENA</t>
  </si>
  <si>
    <t>4647 GERRILYN WAY APT 129</t>
  </si>
  <si>
    <t>4647 GERRILYN WAY APT 129, LIVERMORE CA 94550</t>
  </si>
  <si>
    <t>RAMA GOPALA REDDY BHAVANAM</t>
  </si>
  <si>
    <t>SWAPNA BHAVANAM</t>
  </si>
  <si>
    <t>CAN23002446-01</t>
  </si>
  <si>
    <t>ON-24-000741</t>
  </si>
  <si>
    <t>5FNYF5H84GB027352</t>
  </si>
  <si>
    <t>REDDY BHAVANAM</t>
  </si>
  <si>
    <t>1001 S MAIN ST APT K102</t>
  </si>
  <si>
    <t>MILPITAS</t>
  </si>
  <si>
    <t>1001 S MAIN ST APT K102, MILPITAS CA 95035</t>
  </si>
  <si>
    <t>MARIBEL CERVANTES</t>
  </si>
  <si>
    <t>CAN24012319-00</t>
  </si>
  <si>
    <t>ON-24-000742</t>
  </si>
  <si>
    <t>IV REAR ENDED CV</t>
  </si>
  <si>
    <t>1NXBR12E7YZ410517</t>
  </si>
  <si>
    <t>6923 FARRIER AVE</t>
  </si>
  <si>
    <t>6923 FARRIER AVE, RIVERSIDE CA 92503</t>
  </si>
  <si>
    <t>ON-24-000743</t>
  </si>
  <si>
    <t>Harbord Blvd. &amp; Berkley, Fullerton CA.</t>
  </si>
  <si>
    <t>ROBERTO MEZA CHAVEZ</t>
  </si>
  <si>
    <t>AMAYRANI MEZA</t>
  </si>
  <si>
    <t>CAN22000183-03</t>
  </si>
  <si>
    <t>ON-24-000744</t>
  </si>
  <si>
    <t>fresno ca</t>
  </si>
  <si>
    <t>1G1JC5SH5C4123200</t>
  </si>
  <si>
    <t>MEZA CHAVEZ</t>
  </si>
  <si>
    <t>3848 E PITT AVE</t>
  </si>
  <si>
    <t>447 N ORCHARD ST, FRESNO CA 93701</t>
  </si>
  <si>
    <t>WEN ZHAO</t>
  </si>
  <si>
    <t>WINSTON LIU</t>
  </si>
  <si>
    <t>CAN23006261-01</t>
  </si>
  <si>
    <t>ON-24-000745</t>
  </si>
  <si>
    <t>7545 charmant dr 
san diego ca 
92122</t>
  </si>
  <si>
    <t>3VV3B7AX5KM132510</t>
  </si>
  <si>
    <t>ZHAO</t>
  </si>
  <si>
    <t>7545 CHARMANT DR UNIT 1311</t>
  </si>
  <si>
    <t>7545 CHARMANT DR UNIT 1311, SAN DIEGO CA 92122</t>
  </si>
  <si>
    <t>OSCAR SALAS SANTILLAN</t>
  </si>
  <si>
    <t>CAN23005729-01</t>
  </si>
  <si>
    <t>ON-24-000746</t>
  </si>
  <si>
    <t>2003 VILLA DRIVE #202 PITTSBURG, CA 94565</t>
  </si>
  <si>
    <t>JTDKN3DU9A0226094</t>
  </si>
  <si>
    <t>SALAS SANTILLAN</t>
  </si>
  <si>
    <t>2003 VILLA DRIVE #202</t>
  </si>
  <si>
    <t>107 belle harbor cir, PITTSBURG CA 94565</t>
  </si>
  <si>
    <t>GAGE PENA</t>
  </si>
  <si>
    <t>CAN23001079-02</t>
  </si>
  <si>
    <t>ON-24-000747</t>
  </si>
  <si>
    <t xml:space="preserve">s The colony texas </t>
  </si>
  <si>
    <t>5YFBURHE9KP898737</t>
  </si>
  <si>
    <t>825 OAK AVE</t>
  </si>
  <si>
    <t>825 OAK AVE, PORTERVILLE CA 93257</t>
  </si>
  <si>
    <t>AARON MAGDALENO</t>
  </si>
  <si>
    <t>CAN24011640-00</t>
  </si>
  <si>
    <t>ON-24-000748</t>
  </si>
  <si>
    <t>Palmdale Rd/i15 Overpass, Victorville CA.</t>
  </si>
  <si>
    <t>BOLT EUV</t>
  </si>
  <si>
    <t>1G1FY6S07P4208388</t>
  </si>
  <si>
    <t>MAGDALENO</t>
  </si>
  <si>
    <t>8896 SVL BOX</t>
  </si>
  <si>
    <t>SPRING VALLEY LAKE</t>
  </si>
  <si>
    <t>8896 SVL BOX, SPRING VALLEY LAKE CA 92395</t>
  </si>
  <si>
    <t>MATEO ZAMORA CUAXILOTL</t>
  </si>
  <si>
    <t>CAN24010979-00</t>
  </si>
  <si>
    <t>ON-24-000749</t>
  </si>
  <si>
    <t>A few houses away from his home: 1719 W 146TH ST APT C GARDENA, CA 90247.</t>
  </si>
  <si>
    <t>3N1AB7APXKY434019</t>
  </si>
  <si>
    <t>ZAMORA CUAXILOTL</t>
  </si>
  <si>
    <t>1719 W 146TH ST APT C</t>
  </si>
  <si>
    <t>1719 W 146TH ST APT C, GARDENA CA 90247</t>
  </si>
  <si>
    <t>DIONNE BANDY</t>
  </si>
  <si>
    <t>SHONTIARA HUBBARD</t>
  </si>
  <si>
    <t>CAN24009997-00</t>
  </si>
  <si>
    <t>ON-24-000750</t>
  </si>
  <si>
    <t xml:space="preserve">phoenix arizona </t>
  </si>
  <si>
    <t>toyota</t>
  </si>
  <si>
    <t>camry</t>
  </si>
  <si>
    <t>4T1G11AK4PU098904</t>
  </si>
  <si>
    <t>MIKAL THORNTON</t>
  </si>
  <si>
    <t>MARTIN THORNTON</t>
  </si>
  <si>
    <t>CAN24011376-00</t>
  </si>
  <si>
    <t>ON-24-000751</t>
  </si>
  <si>
    <t>ASHLNAD AND 99e IN FRESNO</t>
  </si>
  <si>
    <t>1GNSKBE06DR233543</t>
  </si>
  <si>
    <t>THORNTON</t>
  </si>
  <si>
    <t>5585 W NORWICH AVE</t>
  </si>
  <si>
    <t>5585 W NORWICH AVE, FRESNO CA 93722</t>
  </si>
  <si>
    <t>ON-24-000752</t>
  </si>
  <si>
    <t xml:space="preserve">hwy 78 w bound 
san marcos ca </t>
  </si>
  <si>
    <t>JUANA ROJAS ESPINOSA</t>
  </si>
  <si>
    <t>ANTONI LOPEZ</t>
  </si>
  <si>
    <t>CAN24010205-00</t>
  </si>
  <si>
    <t>ON-24-000753</t>
  </si>
  <si>
    <t>Rd Carm Alameda, Compton CA.</t>
  </si>
  <si>
    <t>2T1BURHE3JC106337</t>
  </si>
  <si>
    <t>ROJAS ESPINOSA</t>
  </si>
  <si>
    <t>12517 HARRIS AVE</t>
  </si>
  <si>
    <t>12517 HARRIS AVE , LYNWOOD CA 90262</t>
  </si>
  <si>
    <t>LICIA WHEELER</t>
  </si>
  <si>
    <t>LICIA BARRINUEVO</t>
  </si>
  <si>
    <t>CAN24012116-00</t>
  </si>
  <si>
    <t>ON-24-000754</t>
  </si>
  <si>
    <t xml:space="preserve">Reseda Blvd. 
Northridge, CA </t>
  </si>
  <si>
    <t>3FA6P0HD6ER200178</t>
  </si>
  <si>
    <t>WHEELER</t>
  </si>
  <si>
    <t>15388 LA CASA DR</t>
  </si>
  <si>
    <t>15388 LA CASA DR, MORENO VALLEY CA 92555</t>
  </si>
  <si>
    <t>BEN NGUYEN</t>
  </si>
  <si>
    <t>CAN23008834-00</t>
  </si>
  <si>
    <t>ON-24-000755</t>
  </si>
  <si>
    <t>4107 WALNUT GROVE AVE ROSEMEAD, CA 91770</t>
  </si>
  <si>
    <t>5TDKK3DC9BS095912</t>
  </si>
  <si>
    <t xml:space="preserve">4107 WALNUT GROVE AVE  </t>
  </si>
  <si>
    <t>2606 TROY AVE, SOUTH EL MONTE CA 91733</t>
  </si>
  <si>
    <t>ANTONIO GONZALEZ</t>
  </si>
  <si>
    <t>ON-24-000756</t>
  </si>
  <si>
    <t>Garden Grove &amp; Harbord Blvd, Garden Grove CA.</t>
  </si>
  <si>
    <t>540</t>
  </si>
  <si>
    <t>WBAJE5C36HG478108</t>
  </si>
  <si>
    <t>11000 CYNTHIA CIR APT 78, GARDEN GROVE CA 92843</t>
  </si>
  <si>
    <t>STEPHANIE MANCILLA-MENDOZA</t>
  </si>
  <si>
    <t>ERICK ABELARDO MENDOZA TRUJILLO</t>
  </si>
  <si>
    <t>CAN24011512-00</t>
  </si>
  <si>
    <t>ON-24-000757</t>
  </si>
  <si>
    <t>32510 State Highway, Sun Valley CA 92356.</t>
  </si>
  <si>
    <t>1FTEX1EP4FKD36213</t>
  </si>
  <si>
    <t>MANCILLA-MENDOZA</t>
  </si>
  <si>
    <t>PO BOX 4139</t>
  </si>
  <si>
    <t>572 JEFFERYS RD, BIG BEAR LAKE CA 92315</t>
  </si>
  <si>
    <t>JAIME CONTRERAS CRUZ</t>
  </si>
  <si>
    <t>CAN23006128-00</t>
  </si>
  <si>
    <t>ON-24-000758</t>
  </si>
  <si>
    <t>CA.</t>
  </si>
  <si>
    <t>2T3ZF4DV4BW098984</t>
  </si>
  <si>
    <t>CONTRERAS CRUZ</t>
  </si>
  <si>
    <t>14010 VANOWEN ST APT 101</t>
  </si>
  <si>
    <t>14010 VANOWEN ST APT 101, VAN NUYS CA 91405</t>
  </si>
  <si>
    <t>STEVEN MEDRANO</t>
  </si>
  <si>
    <t>CAN23007346-01</t>
  </si>
  <si>
    <t>ON-24-000759</t>
  </si>
  <si>
    <t xml:space="preserve">willshare and normandy 
los angeles ca 
</t>
  </si>
  <si>
    <t>2HGFE2F35RH502280</t>
  </si>
  <si>
    <t>MEDRANO</t>
  </si>
  <si>
    <t>720 S NORMANDIE AVE</t>
  </si>
  <si>
    <t>720 S NORMANDIE AVE , LOS ANGELES CA 90005</t>
  </si>
  <si>
    <t>SASHA NAVARRO</t>
  </si>
  <si>
    <t>CAN24011977-00</t>
  </si>
  <si>
    <t>ON-24-000761</t>
  </si>
  <si>
    <t xml:space="preserve">GARCY AND RICHMOND 
SANTA ANA CA </t>
  </si>
  <si>
    <t>W1K3G4EB2LJ234719</t>
  </si>
  <si>
    <t>3202 S MAIN ST APT 59B</t>
  </si>
  <si>
    <t>3202 S MAIN ST APT 59B, SANTA ANA CA 92707</t>
  </si>
  <si>
    <t>BRENDA MARTINEZ HERNANDEZ</t>
  </si>
  <si>
    <t>CAN23005003-01</t>
  </si>
  <si>
    <t>ON-24-000762</t>
  </si>
  <si>
    <t xml:space="preserve">1203 Sunrise View, San Marcos, CA 92078.
</t>
  </si>
  <si>
    <t>5YFBURHE0KP923878</t>
  </si>
  <si>
    <t>MARTINEZ HERNANDEZ</t>
  </si>
  <si>
    <t>1 CREEKSIDE DR UNIT 203</t>
  </si>
  <si>
    <t>SAN MARCOS</t>
  </si>
  <si>
    <t>1 CREEKSIDE DR UNIT 203, SAN MARCOS CA 92078</t>
  </si>
  <si>
    <t>YOLANDA PEREZ</t>
  </si>
  <si>
    <t>JASON PEREZ</t>
  </si>
  <si>
    <t>CAN23002637-01</t>
  </si>
  <si>
    <t>ON-24-000763</t>
  </si>
  <si>
    <t xml:space="preserve">215 freeway moreno valley ca 
</t>
  </si>
  <si>
    <t>5FNYF8H59PB003975</t>
  </si>
  <si>
    <t>13215 BARBARA ST APT 2</t>
  </si>
  <si>
    <t>13215 BARBARA ST APT 2, MORENO VALLEY CA 92553</t>
  </si>
  <si>
    <t>ON-24-000764</t>
  </si>
  <si>
    <t>JAVIER ROA ROMERO</t>
  </si>
  <si>
    <t>CAN23006711-01</t>
  </si>
  <si>
    <t>ON-24-000765</t>
  </si>
  <si>
    <t xml:space="preserve">101 s 
San Francisco ca </t>
  </si>
  <si>
    <t>5YFEPMAE3MP180217</t>
  </si>
  <si>
    <t>ROA ROMERO</t>
  </si>
  <si>
    <t>394 SAN BRUNO AVE #A</t>
  </si>
  <si>
    <t>BRISBANE</t>
  </si>
  <si>
    <t>612 callippe ct, BRISBANE CA 94005</t>
  </si>
  <si>
    <t>ALICIA ARNOLDMESTAS</t>
  </si>
  <si>
    <t>CAN24010832-00</t>
  </si>
  <si>
    <t>ON-24-000766</t>
  </si>
  <si>
    <t>Ranchero Rasquero Rd &amp; 7th St, Hesperia CA.</t>
  </si>
  <si>
    <t>5XYPG4A30LG698781</t>
  </si>
  <si>
    <t>ARNOLDMESTAS</t>
  </si>
  <si>
    <t>8808 C AVE APT 102</t>
  </si>
  <si>
    <t>8808 C AVE APT 102, HESPERIA CA 92345</t>
  </si>
  <si>
    <t>MOHAMMAD SULAIMAN KHALIQEE</t>
  </si>
  <si>
    <t>CAN24011442-00</t>
  </si>
  <si>
    <t>ON-24-000767</t>
  </si>
  <si>
    <t>Alameda Shopping Center, Alameda CA.</t>
  </si>
  <si>
    <t>3CZRU5H30MM708821</t>
  </si>
  <si>
    <t>KHALIQEE</t>
  </si>
  <si>
    <t>2020 SANTA CLARA AVE APT 309</t>
  </si>
  <si>
    <t>ALAMEDA</t>
  </si>
  <si>
    <t>2020 SANTA CLARA AVE APT 309, ALAMEDA CA 94501</t>
  </si>
  <si>
    <t>BEATRIZ OROZCO</t>
  </si>
  <si>
    <t>JESUS OROZCO</t>
  </si>
  <si>
    <t>CAN23003511-01</t>
  </si>
  <si>
    <t>ON-24-000768</t>
  </si>
  <si>
    <t xml:space="preserve">santa ana road, Hollister CA
</t>
  </si>
  <si>
    <t>2FMDK4JC6BBB61834</t>
  </si>
  <si>
    <t>455 WESTSIDE BLVD APT 123</t>
  </si>
  <si>
    <t>HOLLISTER</t>
  </si>
  <si>
    <t>455 WESTSIDE BLVD APT 123, HOLLISTER CA 95023</t>
  </si>
  <si>
    <t>JAVIER ALEMAN CALERO</t>
  </si>
  <si>
    <t>CAN23003370-01</t>
  </si>
  <si>
    <t>ON-24-000769</t>
  </si>
  <si>
    <t>Bel Air Ave &amp; Strathern St, CA.</t>
  </si>
  <si>
    <t>5TBRT34143S353323</t>
  </si>
  <si>
    <t>ALEMAN CALERO</t>
  </si>
  <si>
    <t>14750 ERWIN ST</t>
  </si>
  <si>
    <t>14750 ERWIN ST, CHATSWORTH CA 91411</t>
  </si>
  <si>
    <t>CAN23005658-01</t>
  </si>
  <si>
    <t>ON-24-000770</t>
  </si>
  <si>
    <t>inglewood ca</t>
  </si>
  <si>
    <t>1C4RDHDG2FC146828</t>
  </si>
  <si>
    <t>YARA PACHECO CASTILLO</t>
  </si>
  <si>
    <t>CAN23002398-00</t>
  </si>
  <si>
    <t>ON-24-000771</t>
  </si>
  <si>
    <t xml:space="preserve">220 E LA CADENA DR 
RIVERSIDE CA 
</t>
  </si>
  <si>
    <t>1HGCY1F26PA024278</t>
  </si>
  <si>
    <t>PACHECO CASTILLO</t>
  </si>
  <si>
    <t>220 E LA CADENA DR</t>
  </si>
  <si>
    <t>17133 FERN STREET, FONTANA CA 92336</t>
  </si>
  <si>
    <t>SANDRA SORIANO</t>
  </si>
  <si>
    <t>GREG SORIANO</t>
  </si>
  <si>
    <t>CAN24010081-00</t>
  </si>
  <si>
    <t>ON-24-000772</t>
  </si>
  <si>
    <t>JTDKN3DU5D5650525</t>
  </si>
  <si>
    <t>SORIANO</t>
  </si>
  <si>
    <t>12122 LEIF ERICSON DR</t>
  </si>
  <si>
    <t>12122 LEIF ERICSON DR, MORENO VALLEY CA 92557</t>
  </si>
  <si>
    <t>FILIBERTO MARTINEZ GARCIA</t>
  </si>
  <si>
    <t>BERTHA MARTIN GARCIA</t>
  </si>
  <si>
    <t>CAN23002620-01</t>
  </si>
  <si>
    <t>ON-24-000773</t>
  </si>
  <si>
    <t xml:space="preserve">41st &amp; avalon 
los angeles ca </t>
  </si>
  <si>
    <t>JN1BJ1AV5MW312911</t>
  </si>
  <si>
    <t>MARTINEZ GARCIA</t>
  </si>
  <si>
    <t>1775 CHAUCER DR</t>
  </si>
  <si>
    <t>1775 chaucer dr, SAN JOSE CA 95116</t>
  </si>
  <si>
    <t>JOSE BENJAMIN GONZALEZ GARCIA</t>
  </si>
  <si>
    <t>ALMA D DOMINGUEZ DOMINGUEZ</t>
  </si>
  <si>
    <t>CAN23005764-01</t>
  </si>
  <si>
    <t>ON-24-000774</t>
  </si>
  <si>
    <t>WA1DECF36M1105979</t>
  </si>
  <si>
    <t>GONZALEZ GARCIA</t>
  </si>
  <si>
    <t>228 S J ST</t>
  </si>
  <si>
    <t>228 S J ST, LOMPOC CA 93436</t>
  </si>
  <si>
    <t>RICHARD LOPEZ</t>
  </si>
  <si>
    <t>CAN24011973-00</t>
  </si>
  <si>
    <t>ON-24-000775</t>
  </si>
  <si>
    <t xml:space="preserve">alta vista 
valencia ca </t>
  </si>
  <si>
    <t>WAUKMAF45JA210695</t>
  </si>
  <si>
    <t>14506 ORO GRANDE ST</t>
  </si>
  <si>
    <t>14506 ORO GRANDE ST, SYLMAR CA 91342</t>
  </si>
  <si>
    <t>ON-24-000776</t>
  </si>
  <si>
    <t>999 Jones St, Berkley CA 94710.</t>
  </si>
  <si>
    <t>ON-24-000777</t>
  </si>
  <si>
    <t>Woodman Ave, Valley Glen, Los Angeles CA.</t>
  </si>
  <si>
    <t>TATIANA CAMPBELL</t>
  </si>
  <si>
    <t>CAN23004167-00</t>
  </si>
  <si>
    <t>ON-24-000778</t>
  </si>
  <si>
    <t>19UUB1F58HA010335</t>
  </si>
  <si>
    <t>CAMPBELL</t>
  </si>
  <si>
    <t>833 E IMPERIAL HWY APT 9</t>
  </si>
  <si>
    <t>833 East Imperial hwy apt 9, LOS ANGELES CA 90059</t>
  </si>
  <si>
    <t>JONATHAN ESCALANTE ESTRADA</t>
  </si>
  <si>
    <t>ERICKA NAVARRETE MENDOZA</t>
  </si>
  <si>
    <t>CAN23004337-01</t>
  </si>
  <si>
    <t>ON-24-000779</t>
  </si>
  <si>
    <t>Main St, Exist Freeway 15, Barstool CA.</t>
  </si>
  <si>
    <t>1HGCR2F71GA000131</t>
  </si>
  <si>
    <t>ESCALANTE ESTRADA</t>
  </si>
  <si>
    <t>208 N 7TH AVE</t>
  </si>
  <si>
    <t>208 N 7TH AVE, BARSTOW CA 92311</t>
  </si>
  <si>
    <t>GEORGES MAURICETTE</t>
  </si>
  <si>
    <t>CAN23008721-00</t>
  </si>
  <si>
    <t>ON-24-000780</t>
  </si>
  <si>
    <t>Sprouts Farmers Market Parking Lot, 4175 Park Blvd, San Diego CA.</t>
  </si>
  <si>
    <t>5NPDH4AE7DH242885</t>
  </si>
  <si>
    <t>MAURICETTE</t>
  </si>
  <si>
    <t>3950 C ST</t>
  </si>
  <si>
    <t>3950 c st, SAN DIEGO CA 92102</t>
  </si>
  <si>
    <t>ON-24-000782</t>
  </si>
  <si>
    <t xml:space="preserve">california </t>
  </si>
  <si>
    <t>JEFFERSON DURAN REATIGA</t>
  </si>
  <si>
    <t>CAN24012401-00</t>
  </si>
  <si>
    <t>ON-24-000783</t>
  </si>
  <si>
    <t>Raising Cane's Drive thru lane in Redlands, CA</t>
  </si>
  <si>
    <t>5YFEPMAE8MP201353</t>
  </si>
  <si>
    <t>DURAN REATIGA</t>
  </si>
  <si>
    <t>1240 EDWARDS ST APT E</t>
  </si>
  <si>
    <t>REDLANDS</t>
  </si>
  <si>
    <t>1260 E LUGONIA AVE APT F, REDLANDS CA 92374</t>
  </si>
  <si>
    <t>LIZETH CONDE GARZON</t>
  </si>
  <si>
    <t>CAN23003384-01</t>
  </si>
  <si>
    <t>ON-24-000784</t>
  </si>
  <si>
    <t>5396 las grove SAN JOSE, CA</t>
  </si>
  <si>
    <t>KNADM5A37D6252887</t>
  </si>
  <si>
    <t>CONDE GARZON</t>
  </si>
  <si>
    <t>187 S 12TH ST #3</t>
  </si>
  <si>
    <t>187 S 12TH ST #3, SAN JOSE CA 95112</t>
  </si>
  <si>
    <t>ON-24-000785</t>
  </si>
  <si>
    <t>4 Ave &amp; 84 Ave, Dinuba CA.</t>
  </si>
  <si>
    <t>ZOILA MENDEZ VEGA</t>
  </si>
  <si>
    <t>CAN23002229-01</t>
  </si>
  <si>
    <t>ON-24-000786</t>
  </si>
  <si>
    <t>Cold Water Canyon Blvd &amp; Rosco Blvd, Los Angeles CA.</t>
  </si>
  <si>
    <t>4T1C11AK5LU367212</t>
  </si>
  <si>
    <t>MENDEZ VEGA</t>
  </si>
  <si>
    <t>12753 BARBARA ANN ST APT 6</t>
  </si>
  <si>
    <t>12753 BARBARA ANN ST APT 6, NORTH HOLLYWOOD CA 91605</t>
  </si>
  <si>
    <t>CHRISTIAN TORRES</t>
  </si>
  <si>
    <t>CAN23008407-00</t>
  </si>
  <si>
    <t>ON-24-000787</t>
  </si>
  <si>
    <t>113 KELLOG AVE FULLERTON, CA 92833</t>
  </si>
  <si>
    <t>2HGFE2F5XRH519688</t>
  </si>
  <si>
    <t>113 KELLOG AVE</t>
  </si>
  <si>
    <t>113 KELLOG AVE, FULLERTON CA 92833</t>
  </si>
  <si>
    <t>BRIAN STRONG</t>
  </si>
  <si>
    <t>DESIREE HOLIK</t>
  </si>
  <si>
    <t>CAN24010028-00</t>
  </si>
  <si>
    <t>ON-24-000788</t>
  </si>
  <si>
    <t>Carrington Collage, Reno Nevada.</t>
  </si>
  <si>
    <t>LEGACY</t>
  </si>
  <si>
    <t>4S3BNAS60H3029722</t>
  </si>
  <si>
    <t>STRONG</t>
  </si>
  <si>
    <t>120 CIRCLE DR</t>
  </si>
  <si>
    <t>120 CIRCLE DR, AUBURN CA 95603</t>
  </si>
  <si>
    <t>MARVIN NUNEZ</t>
  </si>
  <si>
    <t xml:space="preserve">Ulani  Mendoza </t>
  </si>
  <si>
    <t>CAN24011786-00</t>
  </si>
  <si>
    <t>ON-24-000789</t>
  </si>
  <si>
    <t xml:space="preserve">Glendora CA </t>
  </si>
  <si>
    <t>2HGFA16876H502942</t>
  </si>
  <si>
    <t>8879 INDIANA AVE APT D</t>
  </si>
  <si>
    <t>8879 INDIANA AVE APT D, RIVERSIDE CA 92503</t>
  </si>
  <si>
    <t>ANGEL HERNANDEZ GUEVARA</t>
  </si>
  <si>
    <t>CAN23008000-00</t>
  </si>
  <si>
    <t>ON-24-000790</t>
  </si>
  <si>
    <t xml:space="preserve">101 freeway </t>
  </si>
  <si>
    <t>JTDT4MCE1RJ105010</t>
  </si>
  <si>
    <t>HERNANDEZ GUEVARA</t>
  </si>
  <si>
    <t>1656 DEJOY ST</t>
  </si>
  <si>
    <t>1659 n dejoy st , SANTA MARIA CA 93458</t>
  </si>
  <si>
    <t>SANTOS SEQUEIRA JIRON</t>
  </si>
  <si>
    <t>JONATHAN SEQUEIRA JIRON</t>
  </si>
  <si>
    <t>CAN23007181-01</t>
  </si>
  <si>
    <t>ON-24-000791</t>
  </si>
  <si>
    <t xml:space="preserve">Francis St. 
San Francisco CA </t>
  </si>
  <si>
    <t>RONDO</t>
  </si>
  <si>
    <t>KNAFG528797266283</t>
  </si>
  <si>
    <t>SEQUEIRA JIRON</t>
  </si>
  <si>
    <t>18 LATONA ST</t>
  </si>
  <si>
    <t>4132 mission st #2, SAN FRANCISCO CA 94112</t>
  </si>
  <si>
    <t>JONATHAN CISNEROSLOPEZ</t>
  </si>
  <si>
    <t>CAN23003726-01</t>
  </si>
  <si>
    <t>ON-24-000792</t>
  </si>
  <si>
    <t>254 SANTOS ST SAN FRANCISCO, CA 94134.
IV location: Hb Auto Service
1600 Armstrong Ave/San Francisco/94124
4153686246 &amp; 415 757 0323</t>
  </si>
  <si>
    <t>1FTEX1CP2FKE22557</t>
  </si>
  <si>
    <t>CISNEROSLOPEZ</t>
  </si>
  <si>
    <t>254 SANTOS ST</t>
  </si>
  <si>
    <t>254 santos st, SAN FRANCISCO CA 94134</t>
  </si>
  <si>
    <t>ELIV GARZA</t>
  </si>
  <si>
    <t>DELMI OLIVARES PINEDA</t>
  </si>
  <si>
    <t>CAN23001662-01</t>
  </si>
  <si>
    <t>ON-24-000793</t>
  </si>
  <si>
    <t xml:space="preserve">willis and strader </t>
  </si>
  <si>
    <t>5TEGN92N44Z350783</t>
  </si>
  <si>
    <t>GARZA</t>
  </si>
  <si>
    <t>8750 KESTER AVE # 24</t>
  </si>
  <si>
    <t>8750 KESTER #24, PANORAMA CITY CA 91402</t>
  </si>
  <si>
    <t>ON-24-000794</t>
  </si>
  <si>
    <t>1N4AL3AP2HC152709</t>
  </si>
  <si>
    <t>CAN23006608-01</t>
  </si>
  <si>
    <t>ON-24-000795</t>
  </si>
  <si>
    <t>elementary school 
bontel california</t>
  </si>
  <si>
    <t>REYNALDA SORIANO DIAZ</t>
  </si>
  <si>
    <t>SHEILA CONTRERAS RIOS</t>
  </si>
  <si>
    <t>CAN23008497-00</t>
  </si>
  <si>
    <t>ON-24-000796</t>
  </si>
  <si>
    <t>903 W 41ST ST LOS ANGELES, CA 90037.</t>
  </si>
  <si>
    <t>2HGFE2F54NH516277</t>
  </si>
  <si>
    <t>SORIANO DIAZ</t>
  </si>
  <si>
    <t>903 W 41ST ST</t>
  </si>
  <si>
    <t>903 W 41st St, LOS ANGELES CA 90037</t>
  </si>
  <si>
    <t>MIGUEL LOPEZ JUAREZ</t>
  </si>
  <si>
    <t>DENISSE PENA</t>
  </si>
  <si>
    <t>CAN24011325-00</t>
  </si>
  <si>
    <t>ON-24-000797</t>
  </si>
  <si>
    <t>Fairfax ave/Drexel Ave Los Angeles, CA</t>
  </si>
  <si>
    <t>KNDPUCAG8P7028663</t>
  </si>
  <si>
    <t>LOPEZ JUAREZ</t>
  </si>
  <si>
    <t>27723 ST ARDALE DR</t>
  </si>
  <si>
    <t>27723 st ardale dr, SANTA CLARITA CA 91350</t>
  </si>
  <si>
    <t>SHARMAINE AREVALO</t>
  </si>
  <si>
    <t>IMMANUEL PORTER</t>
  </si>
  <si>
    <t>CAN24010430-00</t>
  </si>
  <si>
    <t>ON-24-000798</t>
  </si>
  <si>
    <t xml:space="preserve">Bailey Rd, Nipton California - San Bernardino County. </t>
  </si>
  <si>
    <t>1C4RDHAG1JC209351</t>
  </si>
  <si>
    <t>AREVALO</t>
  </si>
  <si>
    <t>2903 W 137TH ST</t>
  </si>
  <si>
    <t>2903 W 137TH ST, GARDENA CA 90249</t>
  </si>
  <si>
    <t>ANDRES GALVIS PEDRAZA</t>
  </si>
  <si>
    <t>CAN23008125-00</t>
  </si>
  <si>
    <t>ON-24-000799</t>
  </si>
  <si>
    <t>Bancrob &amp; 133 St, Oakland CA.</t>
  </si>
  <si>
    <t>INSIGHT</t>
  </si>
  <si>
    <t>19XZE4F5XME011197</t>
  </si>
  <si>
    <t>GALVIS PEDRAZA</t>
  </si>
  <si>
    <t>5245 S WILLARD AVE APT 12</t>
  </si>
  <si>
    <t>5245 s willard ave apt 12, SAN JOSE CA 95126</t>
  </si>
  <si>
    <t>ON-24-000800</t>
  </si>
  <si>
    <t>Main St, Barstool CA.
In Front of Carls Jr.</t>
  </si>
  <si>
    <t>SHABLI JACKSON</t>
  </si>
  <si>
    <t>James Alwadin Scott</t>
  </si>
  <si>
    <t>CAN23008058-00</t>
  </si>
  <si>
    <t>ON-24-000802</t>
  </si>
  <si>
    <t>Jonathan st/ Benton St Adelanto ca</t>
  </si>
  <si>
    <t>4T1BE46K47U185954</t>
  </si>
  <si>
    <t>10732 PALMYRA ST</t>
  </si>
  <si>
    <t>10732 PALMYRA ST, ADELANTO CA 92301</t>
  </si>
  <si>
    <t>HIEDI SANCHES</t>
  </si>
  <si>
    <t>CAN23003156-01</t>
  </si>
  <si>
    <t>ON-24-000803</t>
  </si>
  <si>
    <t xml:space="preserve">60 e bound </t>
  </si>
  <si>
    <t>JM3KE2CYXG0662080</t>
  </si>
  <si>
    <t>SANCHES</t>
  </si>
  <si>
    <t>16350 VIA ULTIMO</t>
  </si>
  <si>
    <t>16350 VIA ULTIMO, MORENO VALLEY CA 92551</t>
  </si>
  <si>
    <t>SUSANNA SHADKAM</t>
  </si>
  <si>
    <t>CAN23008581-00</t>
  </si>
  <si>
    <t>ON-24-000804</t>
  </si>
  <si>
    <t>Pomona Freeway 60, Rancho Cucamonga, CA.</t>
  </si>
  <si>
    <t>MUSTANG MA</t>
  </si>
  <si>
    <t>3FMTK1R46PMA66753</t>
  </si>
  <si>
    <t>SHADKAM</t>
  </si>
  <si>
    <t>5700 ETIWANDA AVE APT 228</t>
  </si>
  <si>
    <t>5700 ETIWANDA AVE APT 228, TARZANA CA 91356</t>
  </si>
  <si>
    <t>NANCY MAGANA RODRIGUEZ</t>
  </si>
  <si>
    <t>JOSE ALFREDO TABOADA HERNANDEZ</t>
  </si>
  <si>
    <t>CAN24010999-00</t>
  </si>
  <si>
    <t>ON-24-000805</t>
  </si>
  <si>
    <t>10185 GOULD ST RIVERSIDE, CA 92503</t>
  </si>
  <si>
    <t>1GTEC19C68Z221965</t>
  </si>
  <si>
    <t>MAGANA RODRIGUEZ</t>
  </si>
  <si>
    <t>10185 GOULD ST</t>
  </si>
  <si>
    <t>10185 GOULD ST, RIVERSIDE CA 92503</t>
  </si>
  <si>
    <t>ANDREW GERARDO</t>
  </si>
  <si>
    <t>Tiona Daejah Lashae Talfor</t>
  </si>
  <si>
    <t>CAN24009802-00</t>
  </si>
  <si>
    <t>ON-24-000806</t>
  </si>
  <si>
    <t>I24 Orinda ca</t>
  </si>
  <si>
    <t>Optima</t>
  </si>
  <si>
    <t>KEYNIA JORDAN</t>
  </si>
  <si>
    <t>CAN24010015-00</t>
  </si>
  <si>
    <t>ON-24-000807</t>
  </si>
  <si>
    <t>Home: 1237 E 45TH ST LOS ANGELES, CA 90011.</t>
  </si>
  <si>
    <t>1N4BL4DVXNN356971</t>
  </si>
  <si>
    <t>JORDAN</t>
  </si>
  <si>
    <t>1237 E 45TH ST</t>
  </si>
  <si>
    <t>1237 e 45th st , LOS ANGELES CA 90011</t>
  </si>
  <si>
    <t>ON-24-000808</t>
  </si>
  <si>
    <t xml:space="preserve">Baseline Rd. 
Rialto CA 
</t>
  </si>
  <si>
    <t>JOANNA GONZALEZ</t>
  </si>
  <si>
    <t>CAN24009899-00</t>
  </si>
  <si>
    <t>ON-24-000809</t>
  </si>
  <si>
    <t>170 Freeway, South Hollywood, CA.</t>
  </si>
  <si>
    <t>3N1AB8BV8MY303516</t>
  </si>
  <si>
    <t>13259 MONTAGUE ST</t>
  </si>
  <si>
    <t>13259 MONTAGUE ST, ARLETA CA 91331</t>
  </si>
  <si>
    <t>ALFONSO VIELMAS VALLE</t>
  </si>
  <si>
    <t>ZULEMA VIELMAS</t>
  </si>
  <si>
    <t>CAN24009920-00</t>
  </si>
  <si>
    <t>ON-24-000810</t>
  </si>
  <si>
    <t xml:space="preserve">delano ca </t>
  </si>
  <si>
    <t>1G1ZE5STXGF212434</t>
  </si>
  <si>
    <t>VIELMAS VALLE</t>
  </si>
  <si>
    <t>732 MARIN AVE</t>
  </si>
  <si>
    <t>EARLIMART</t>
  </si>
  <si>
    <t>732 MARIN AVE, EARLIMART CA 93219</t>
  </si>
  <si>
    <t>HAZEL GRANADA</t>
  </si>
  <si>
    <t>CAN23006287-01</t>
  </si>
  <si>
    <t>ON-24-000811</t>
  </si>
  <si>
    <t>san jose</t>
  </si>
  <si>
    <t>TAOS</t>
  </si>
  <si>
    <t>3VVEX7B21PM361531</t>
  </si>
  <si>
    <t>GRANADA</t>
  </si>
  <si>
    <t>10757 LEMON AVE APT 411</t>
  </si>
  <si>
    <t>10757 LEMON AVE APT 411, RANCHO CUCAMONGA CA 91737</t>
  </si>
  <si>
    <t>CHERYL HILLIARD</t>
  </si>
  <si>
    <t>CAN23008843-00</t>
  </si>
  <si>
    <t>ON-24-000812</t>
  </si>
  <si>
    <t>2971 E SIMPSON AVE FRESNO, CA 93703</t>
  </si>
  <si>
    <t>KM8K12AA8LU482864</t>
  </si>
  <si>
    <t>2971 E SIMPSON AVE</t>
  </si>
  <si>
    <t>2971e simpson ave, FRESNO CA 93703</t>
  </si>
  <si>
    <t>MATTHEW AVENDANO</t>
  </si>
  <si>
    <t>CAN23005749-01</t>
  </si>
  <si>
    <t>ON-24-000813</t>
  </si>
  <si>
    <t xml:space="preserve">san jose california </t>
  </si>
  <si>
    <t>1B7GL32X22S504218</t>
  </si>
  <si>
    <t>AVENDANO</t>
  </si>
  <si>
    <t>405 KEYES ST</t>
  </si>
  <si>
    <t>405 keyes st , SAN JOSE CA 95112</t>
  </si>
  <si>
    <t>MONICA FIGUEROA MARTIN DEL CAMPO</t>
  </si>
  <si>
    <t>CAN23005036-01</t>
  </si>
  <si>
    <t>ON-24-000814</t>
  </si>
  <si>
    <t xml:space="preserve">Florence ave / san pedro st los angeles ca </t>
  </si>
  <si>
    <t>4T1G11AKXNU004800</t>
  </si>
  <si>
    <t>FIGUEROA MARTIN DEL CAMPO</t>
  </si>
  <si>
    <t>1917 S CENTRAL AVE APT 19</t>
  </si>
  <si>
    <t>1917 s central ave  apt 19, LOS ANGELES CA 90011</t>
  </si>
  <si>
    <t>JOSEPH JIMENEZ</t>
  </si>
  <si>
    <t>CAN24011715-00</t>
  </si>
  <si>
    <t>ON-24-000815</t>
  </si>
  <si>
    <t xml:space="preserve">LOS ANGELES, CA </t>
  </si>
  <si>
    <t>3CZRZ1H53RM741184</t>
  </si>
  <si>
    <t>1300 S WOODS AVE APT 7</t>
  </si>
  <si>
    <t>1300 s woods ave apt 7, LOS ANGELES CA 90022</t>
  </si>
  <si>
    <t>SKYLAR SHELTON</t>
  </si>
  <si>
    <t>THOMASINA CLINTON</t>
  </si>
  <si>
    <t>CAN24010709-00</t>
  </si>
  <si>
    <t>ON-24-000816</t>
  </si>
  <si>
    <t>New addres: 4403 Daythe Ave, Lancaste Ave 93534.</t>
  </si>
  <si>
    <t>5XYPG4A3XGG134206</t>
  </si>
  <si>
    <t>SHELTON</t>
  </si>
  <si>
    <t>481 E LANCASTER BLVD</t>
  </si>
  <si>
    <t>481 E LANCASTER BLVD, LANCASTER CA 93535</t>
  </si>
  <si>
    <t>ON-24-000817</t>
  </si>
  <si>
    <t>841st St &amp; Avalan Blvd, Los Angeles CA.</t>
  </si>
  <si>
    <t>GABRIEL EDUARDO HIGUERA COTA</t>
  </si>
  <si>
    <t>CAN23004504-01</t>
  </si>
  <si>
    <t>ON-24-000818</t>
  </si>
  <si>
    <t>3140 Senter Rd San Jose, CA 95111</t>
  </si>
  <si>
    <t>5TFRX5GN2JX106413</t>
  </si>
  <si>
    <t>HIGUERA COTA</t>
  </si>
  <si>
    <t>2142 SUNPARK DR</t>
  </si>
  <si>
    <t>2142 sunpark dr, PERRIS CA 92570</t>
  </si>
  <si>
    <t>RIGOBERTO ZAFRAGRACIDA</t>
  </si>
  <si>
    <t>CAN23003124-01</t>
  </si>
  <si>
    <t>ON-24-000819</t>
  </si>
  <si>
    <t>812 N Citrus Ave, Vista CA.</t>
  </si>
  <si>
    <t>3N1AB7AP6HY258885</t>
  </si>
  <si>
    <t>ZAFRAGRACIDA</t>
  </si>
  <si>
    <t>812 N CITRUS AVE</t>
  </si>
  <si>
    <t>812 N CITRUS AVE, VISTA CA 92084</t>
  </si>
  <si>
    <t>NINA GALLION</t>
  </si>
  <si>
    <t>CAN24009981-00</t>
  </si>
  <si>
    <t>ON-24-000820</t>
  </si>
  <si>
    <t>295 Embryo Lane, San Bernardino CA.</t>
  </si>
  <si>
    <t>5XXGT4L3XGG101056</t>
  </si>
  <si>
    <t>GALLION</t>
  </si>
  <si>
    <t>43611 FLORIDA AVE APT 1</t>
  </si>
  <si>
    <t>43611 FLORIDA AVE APT 1, HEMET CA 92544</t>
  </si>
  <si>
    <t>MANUEL LOPEZ FUNES</t>
  </si>
  <si>
    <t>CAN24010215-00</t>
  </si>
  <si>
    <t>ON-24-000821</t>
  </si>
  <si>
    <t>Oceanside, CA</t>
  </si>
  <si>
    <t>1GC4YPEY9MF239342</t>
  </si>
  <si>
    <t>LOPEZ FUNES</t>
  </si>
  <si>
    <t>1108 NARDO RD</t>
  </si>
  <si>
    <t>1108 NARDO RD, ENCINITAS CA 92024</t>
  </si>
  <si>
    <t>CHRISTIAN MUNOZ NUNEZ</t>
  </si>
  <si>
    <t>CAN23007684-00</t>
  </si>
  <si>
    <t>ON-24-000822</t>
  </si>
  <si>
    <t>Monterrey St San Jose CA 95110</t>
  </si>
  <si>
    <t>JTDKN3DU7D1707234</t>
  </si>
  <si>
    <t>MUNOZ NUNEZ</t>
  </si>
  <si>
    <t>1439 LITTLE ORCHARD ST</t>
  </si>
  <si>
    <t>555 s 10th st apt 25 , SAN JOSE CA 95112</t>
  </si>
  <si>
    <t>ABUAFAN BILAL</t>
  </si>
  <si>
    <t>CAN23004942-01</t>
  </si>
  <si>
    <t>ON-24-000823</t>
  </si>
  <si>
    <t xml:space="preserve">long beach ca </t>
  </si>
  <si>
    <t>W1KZF8DB6NB084326</t>
  </si>
  <si>
    <t>BILAL</t>
  </si>
  <si>
    <t>3123 E THERESA ST APT B</t>
  </si>
  <si>
    <t>3123 E Theresa St Apt B, LONG BEACH CA 90814</t>
  </si>
  <si>
    <t>ANGEL RUIZ</t>
  </si>
  <si>
    <t>CAN23006145-01</t>
  </si>
  <si>
    <t>ON-24-000825</t>
  </si>
  <si>
    <t xml:space="preserve">Benson Rd. and Jonathan Rd. 
Adelanto CA 
</t>
  </si>
  <si>
    <t>4T1G11AK1PU839090</t>
  </si>
  <si>
    <t>11936 CLIFFROSE CT</t>
  </si>
  <si>
    <t>11936 CLIFFROSE CT, ADELANTO CA 92301</t>
  </si>
  <si>
    <t>JESSICA LONGORIA</t>
  </si>
  <si>
    <t>CAN24011518-00</t>
  </si>
  <si>
    <t>ON-24-000826</t>
  </si>
  <si>
    <t>305 Rd 76, APT 6, VISALIA, CA 93291.</t>
  </si>
  <si>
    <t>KL4CJCSB0GB600682</t>
  </si>
  <si>
    <t>LONGORIA</t>
  </si>
  <si>
    <t>30549 ROAD 76 APT 3</t>
  </si>
  <si>
    <t>30549 ROAD 76 apt 3, VISALIA CA 93291</t>
  </si>
  <si>
    <t>JESSICA JONES</t>
  </si>
  <si>
    <t>JERRIK JONES</t>
  </si>
  <si>
    <t>CAN24011041-00</t>
  </si>
  <si>
    <t>ON-24-000828</t>
  </si>
  <si>
    <t xml:space="preserve">Modesto CA </t>
  </si>
  <si>
    <t>5XYZT3LB7FG232739</t>
  </si>
  <si>
    <t>2010 E ORANGEBURG AVE</t>
  </si>
  <si>
    <t>2010 E ORANGEBURG AVE, MODESTO CA 95355</t>
  </si>
  <si>
    <t>ILEKKA JONES</t>
  </si>
  <si>
    <t>CAN24010629-00</t>
  </si>
  <si>
    <t>ON-24-000830</t>
  </si>
  <si>
    <t>San Pedro St, San Bernardino, Los Angeles CA.</t>
  </si>
  <si>
    <t>GRACIELA MARTINEZ MENDOZA</t>
  </si>
  <si>
    <t>CAN23005865-01</t>
  </si>
  <si>
    <t>ON-24-000831</t>
  </si>
  <si>
    <t>freeway 
hesperia CA</t>
  </si>
  <si>
    <t>3CZRU5H1XKG706553</t>
  </si>
  <si>
    <t>MARTINEZ MENDOZA</t>
  </si>
  <si>
    <t>15625 FERNDALE RD</t>
  </si>
  <si>
    <t>15625 FERNDALE RD, VICTORVILLE CA 92394</t>
  </si>
  <si>
    <t>DANIEL RODRIGUEZ HILARIO</t>
  </si>
  <si>
    <t>CAN24009675-00</t>
  </si>
  <si>
    <t>ON-24-000832</t>
  </si>
  <si>
    <t xml:space="preserve">4th st and lorena 
los angeles ca </t>
  </si>
  <si>
    <t>2HGFC2F8XMH541361</t>
  </si>
  <si>
    <t>RODRIGUEZ HILARIO</t>
  </si>
  <si>
    <t>122 S LORENA ST</t>
  </si>
  <si>
    <t>122 S LORENA ST, LOS ANGELES CA 90063</t>
  </si>
  <si>
    <t>RUBEN TORRES</t>
  </si>
  <si>
    <t>ANTONIO MENDOZA</t>
  </si>
  <si>
    <t>CAN23008653-00</t>
  </si>
  <si>
    <t>ON-24-000833</t>
  </si>
  <si>
    <t>19031 Soledad Canyon Rd, Canyon County CA 91351</t>
  </si>
  <si>
    <t>3N1AB7AP0JL635603</t>
  </si>
  <si>
    <t>27301 WHITES CANYON RD APT 206</t>
  </si>
  <si>
    <t>27301 whites canyon rd apt 206, CANYON COUNTRY CA 91351</t>
  </si>
  <si>
    <t>SANDI CABRERA</t>
  </si>
  <si>
    <t>CAN24010003-00</t>
  </si>
  <si>
    <t>ON-24-000834</t>
  </si>
  <si>
    <t>San Francisco, CA.</t>
  </si>
  <si>
    <t>SHHFK7H61KU408578</t>
  </si>
  <si>
    <t>121 N WESTERN AVE APT 23</t>
  </si>
  <si>
    <t>121 n western ave apt 23, SANTA MARIA CA 93458</t>
  </si>
  <si>
    <t>SUSAN ALLNUTT</t>
  </si>
  <si>
    <t>CAN23007138-01</t>
  </si>
  <si>
    <t>ON-24-000835</t>
  </si>
  <si>
    <t>2HKRM3H50FH502192</t>
  </si>
  <si>
    <t>ALLNUTT</t>
  </si>
  <si>
    <t>18989 ALLEGHENY RD APT 6</t>
  </si>
  <si>
    <t>18989 ALLEGHENY RD APT 6, APPLE VALLEY CA 92307</t>
  </si>
  <si>
    <t>ELVA MENDEZ</t>
  </si>
  <si>
    <t>CAN24010507-00</t>
  </si>
  <si>
    <t>ON-24-000836</t>
  </si>
  <si>
    <t>Barstow, CA</t>
  </si>
  <si>
    <t>1HGCP2F6XCA142176</t>
  </si>
  <si>
    <t>275 E ARTESIA BLVD APT 1</t>
  </si>
  <si>
    <t>275 E ARTESIA BLVD APT 1, LONG BEACH CA 90805</t>
  </si>
  <si>
    <t>LUCRECIA MUNNS</t>
  </si>
  <si>
    <t>CAN23009154-00</t>
  </si>
  <si>
    <t>ON-24-000838</t>
  </si>
  <si>
    <t xml:space="preserve">I111 N Palm Springs  </t>
  </si>
  <si>
    <t>JTJYARBZ6J2104706</t>
  </si>
  <si>
    <t>MUNNS</t>
  </si>
  <si>
    <t>1365 ORANGE AVE</t>
  </si>
  <si>
    <t>1365 ORANGE AVE, BEAUMONT CA 92223</t>
  </si>
  <si>
    <t>RAUL RAMIREZ</t>
  </si>
  <si>
    <t>LAURA MORALES</t>
  </si>
  <si>
    <t>CAN24011125-00</t>
  </si>
  <si>
    <t>ON-24-000839</t>
  </si>
  <si>
    <t>45 St E, S4, Palmdale CA 923552.</t>
  </si>
  <si>
    <t>3FA6P0LU1KR140572</t>
  </si>
  <si>
    <t>3808 HOLLOWGLEN DR</t>
  </si>
  <si>
    <t>LAKE LOS ANGELES</t>
  </si>
  <si>
    <t>3808 HOLLOWGLEN DR, LAKE LOS ANGELES CA 93550</t>
  </si>
  <si>
    <t>JORGE GONZALEZ PERALTA</t>
  </si>
  <si>
    <t>George Anthony  Gonzalez</t>
  </si>
  <si>
    <t>CAN23001362-01</t>
  </si>
  <si>
    <t>ON-24-000840</t>
  </si>
  <si>
    <t>Paris &amp; Cactus, Moreno Valley, CA.</t>
  </si>
  <si>
    <t>WA1AUCF39M1086169</t>
  </si>
  <si>
    <t>GONZALEZ PERALTA</t>
  </si>
  <si>
    <t>12898 VALLEY SPRINGS DR</t>
  </si>
  <si>
    <t>12898 VALLEY SPRINGS DR, MORENO VALLEY CA 92553</t>
  </si>
  <si>
    <t>MIGUEL FACIO</t>
  </si>
  <si>
    <t>CAN24011639-00</t>
  </si>
  <si>
    <t>ON-24-000841</t>
  </si>
  <si>
    <t>Atlantic &amp; Tweedy Blvd, Southgate CA 90280.</t>
  </si>
  <si>
    <t>WBXHT3C39G5E52825</t>
  </si>
  <si>
    <t>FACIO</t>
  </si>
  <si>
    <t>10406 MARIPOSA LN</t>
  </si>
  <si>
    <t>10406 MARIPOSA LN, SOUTH GATE CA 90280</t>
  </si>
  <si>
    <t>JOSE BENITEZ</t>
  </si>
  <si>
    <t>CAN23006468-01</t>
  </si>
  <si>
    <t>ON-24-000842</t>
  </si>
  <si>
    <t>Calamar Air Port Rd &amp; West San Marcos Blvd, San Marcos CA.</t>
  </si>
  <si>
    <t>2GNALAEKXF1148091</t>
  </si>
  <si>
    <t>2000 MONTEGO AVE APT 207</t>
  </si>
  <si>
    <t>2000 MONTEGO AVE APT 207, ESCONDIDO CA 92026</t>
  </si>
  <si>
    <t>ASLAN NURIYEV</t>
  </si>
  <si>
    <t>CAN23004556-01</t>
  </si>
  <si>
    <t>ON-24-000844</t>
  </si>
  <si>
    <t>S Mary Ave, W Olive Ave, Sunnyvale  CA.</t>
  </si>
  <si>
    <t>JTDKN3DU6D5607537</t>
  </si>
  <si>
    <t>NURIYEV</t>
  </si>
  <si>
    <t>330 N MATHILDA AVE APT 113</t>
  </si>
  <si>
    <t>SUNNYVALE</t>
  </si>
  <si>
    <t>330 n mathild ave apt 113, SUNNYVALE CA 94085</t>
  </si>
  <si>
    <t>CARLA LUGO</t>
  </si>
  <si>
    <t>EZEQUIEL GRADO</t>
  </si>
  <si>
    <t>CAN23006602-01</t>
  </si>
  <si>
    <t>ON-24-000845</t>
  </si>
  <si>
    <t xml:space="preserve">Clovis 
Fresno CA </t>
  </si>
  <si>
    <t>JHMES96625S004965</t>
  </si>
  <si>
    <t>LUGO</t>
  </si>
  <si>
    <t>1949 S ORANGE AVE</t>
  </si>
  <si>
    <t>1949 S ORANGE AVE, FRESNO CA 93702</t>
  </si>
  <si>
    <t>MICHELLE DEMPSEY</t>
  </si>
  <si>
    <t>CAN23007099-01</t>
  </si>
  <si>
    <t>ON-24-000846</t>
  </si>
  <si>
    <t>BARSTOW, CA 92311</t>
  </si>
  <si>
    <t>KMHHU6KJ4FU124298</t>
  </si>
  <si>
    <t>DEMPSEY</t>
  </si>
  <si>
    <t>25345 GOOD WATER CT</t>
  </si>
  <si>
    <t>25345 GOOD WATER CT, BARSTOW CA 92311</t>
  </si>
  <si>
    <t>JUAN ALAS BAUTISTA</t>
  </si>
  <si>
    <t>CAN24011878-00</t>
  </si>
  <si>
    <t>ON-24-000847</t>
  </si>
  <si>
    <t>FRIAR ST VAN NUYS, CA</t>
  </si>
  <si>
    <t>1GT49PEY5RF355691</t>
  </si>
  <si>
    <t>ALAS BAUTISTA</t>
  </si>
  <si>
    <t>14245 FRIAR ST APT 3</t>
  </si>
  <si>
    <t>14245 friar st apt 3, VAN NUYS CA 91401</t>
  </si>
  <si>
    <t>LEONARDO LOPEZ HERNANDEZ</t>
  </si>
  <si>
    <t>CAN23000868-02</t>
  </si>
  <si>
    <t>ON-24-000848</t>
  </si>
  <si>
    <t xml:space="preserve">Freeway 
San Jose CA </t>
  </si>
  <si>
    <t>5TDKK4CC9AS304958</t>
  </si>
  <si>
    <t>LOPEZ HERNANDEZ</t>
  </si>
  <si>
    <t>2806 GAVILAN CT</t>
  </si>
  <si>
    <t>2806 GAVILAN CT, SAN JOSE CA 95148</t>
  </si>
  <si>
    <t>JOSE DIAZ RODRIGUEZ</t>
  </si>
  <si>
    <t>CAN23006045-01</t>
  </si>
  <si>
    <t>ON-24-000849</t>
  </si>
  <si>
    <t>Sylmar CA</t>
  </si>
  <si>
    <t>JF2GPACC5E8330913</t>
  </si>
  <si>
    <t>DIAZ RODRIGUEZ</t>
  </si>
  <si>
    <t>1770 N SIERRA BONITA AVE APT 2</t>
  </si>
  <si>
    <t>1770 n sierra bonita ave apt 2, PASADENA CA 91104</t>
  </si>
  <si>
    <t>MIGUEL PALOMARES</t>
  </si>
  <si>
    <t>DELIA PALOMARES</t>
  </si>
  <si>
    <t>CAN23008981-00</t>
  </si>
  <si>
    <t>ON-24-000850</t>
  </si>
  <si>
    <t xml:space="preserve">parking lot at Sam's Club 
in Riverside CA.  </t>
  </si>
  <si>
    <t>1FM5K7F85EGB54123</t>
  </si>
  <si>
    <t>PALOMARES</t>
  </si>
  <si>
    <t>22681 BROMPTON ST</t>
  </si>
  <si>
    <t>22681 BROMPTON ST, MORENO VALLEY CA 92553</t>
  </si>
  <si>
    <t>BILLY MORALES</t>
  </si>
  <si>
    <t>CAN23003211-01</t>
  </si>
  <si>
    <t>ON-24-000851</t>
  </si>
  <si>
    <t>5350 W 3rd St, Los Angeles CA.</t>
  </si>
  <si>
    <t>KNAFX4A67G5544067</t>
  </si>
  <si>
    <t>1818 W 35TH PL</t>
  </si>
  <si>
    <t>1818 W 35TH PL, LOS ANGELES CA 90018</t>
  </si>
  <si>
    <t>ON-24-000852</t>
  </si>
  <si>
    <t>680 near Okland CA.</t>
  </si>
  <si>
    <t>JUAN ORTEGA</t>
  </si>
  <si>
    <t>CAN23005290-01</t>
  </si>
  <si>
    <t>ON-24-000853</t>
  </si>
  <si>
    <t>1617 S HOOVER ST LOS ANGELES, CA 90006</t>
  </si>
  <si>
    <t>1FTEW1CG6FFA59532</t>
  </si>
  <si>
    <t>1617 S HOOVER ST</t>
  </si>
  <si>
    <t>1617 s hoover, LOS ANGELES CA 90006</t>
  </si>
  <si>
    <t>GERBER RAMIREZ DIAZ</t>
  </si>
  <si>
    <t>CAN23007114-01</t>
  </si>
  <si>
    <t>ON-24-000854</t>
  </si>
  <si>
    <t>Scott St.
San Francisco CA</t>
  </si>
  <si>
    <t>nissan</t>
  </si>
  <si>
    <t>altima</t>
  </si>
  <si>
    <t>EDGAR SANTOS CONTRERAS</t>
  </si>
  <si>
    <t>ELIEZER SANTOS</t>
  </si>
  <si>
    <t>CAN23005294-01</t>
  </si>
  <si>
    <t>ON-24-000855</t>
  </si>
  <si>
    <t xml:space="preserve">Mission, San Francisco CA </t>
  </si>
  <si>
    <t>MONTERO</t>
  </si>
  <si>
    <t>JA4LS21R74J001902</t>
  </si>
  <si>
    <t>SANTOS CONTRERAS</t>
  </si>
  <si>
    <t>5925A MISSION ST</t>
  </si>
  <si>
    <t>5925a mission st, SAN FRANCISCO CA 94112</t>
  </si>
  <si>
    <t>DONALDO ZAFRA</t>
  </si>
  <si>
    <t>CAN23007698-01</t>
  </si>
  <si>
    <t>ON-24-000856</t>
  </si>
  <si>
    <t>INGLEWOOD ca</t>
  </si>
  <si>
    <t>TRANSIT CO</t>
  </si>
  <si>
    <t>NM0LS7BN4DT171814</t>
  </si>
  <si>
    <t>ZAFRA</t>
  </si>
  <si>
    <t>223 W REGENT ST APT 4</t>
  </si>
  <si>
    <t>516 W REgent ST, INGLEWOOD CA 90302</t>
  </si>
  <si>
    <t>MILAGROS RUIZ</t>
  </si>
  <si>
    <t>CAN23007923-01</t>
  </si>
  <si>
    <t>ON-24-000857</t>
  </si>
  <si>
    <t xml:space="preserve">12165 kaiowa rd
apple valley ca </t>
  </si>
  <si>
    <t>2HGFE2F5XRH513065</t>
  </si>
  <si>
    <t>15530 UTE RD</t>
  </si>
  <si>
    <t>15530 UTE RD, APPLE VALLEY CA 92307</t>
  </si>
  <si>
    <t>ANNA PLIEVA</t>
  </si>
  <si>
    <t>CAN23003628-01</t>
  </si>
  <si>
    <t>ON-24-000858</t>
  </si>
  <si>
    <t>345 S Sparks St, Burbank CA 91506.</t>
  </si>
  <si>
    <t>KMHEC4A42FA138594</t>
  </si>
  <si>
    <t>JAIME CALDERA</t>
  </si>
  <si>
    <t>CAN24012113-00</t>
  </si>
  <si>
    <t>ON-24-000859</t>
  </si>
  <si>
    <t>Duarte Sentral/Buena Vista, 
CA.</t>
  </si>
  <si>
    <t>1ZVBP8AM3D5282614</t>
  </si>
  <si>
    <t>435 W WALNUT AVE</t>
  </si>
  <si>
    <t>435 W WALNUT AVE, MONROVIA CA 91016</t>
  </si>
  <si>
    <t>SHAUN SANDERS</t>
  </si>
  <si>
    <t>SHAKEEL SANDERS</t>
  </si>
  <si>
    <t>CAN24012337-00</t>
  </si>
  <si>
    <t>ON-24-000860</t>
  </si>
  <si>
    <t>Crenshaw &amp; 48th, Los Angels CA.</t>
  </si>
  <si>
    <t>KM8J33A47MU396257</t>
  </si>
  <si>
    <t>SANDERS</t>
  </si>
  <si>
    <t>4610 ANGELES VISTA BLVD</t>
  </si>
  <si>
    <t>4610 Angeles Vista Blvd, LOS ANGELES CA 90043</t>
  </si>
  <si>
    <t>MA MACIAS ROMERO</t>
  </si>
  <si>
    <t>CAN22000415-02</t>
  </si>
  <si>
    <t>ON-24-000861</t>
  </si>
  <si>
    <t xml:space="preserve">Alta &amp; adams st
OROSI, CA </t>
  </si>
  <si>
    <t>KNMAT2MV0JP535027</t>
  </si>
  <si>
    <t>MACIAS ROMERO</t>
  </si>
  <si>
    <t xml:space="preserve">11881 AVENUE 416  </t>
  </si>
  <si>
    <t>2326 W BUENA VISTA AVE, VISALIA CA 93291</t>
  </si>
  <si>
    <t>KELLY BU FERNANDEZ</t>
  </si>
  <si>
    <t>DANIEL SILVA RODRIGUEZ</t>
  </si>
  <si>
    <t>CAN24011510-00</t>
  </si>
  <si>
    <t>ON-24-000862</t>
  </si>
  <si>
    <t xml:space="preserve">328 w south st 
Anaheim ca </t>
  </si>
  <si>
    <t>1N4BL4BVXLC221520</t>
  </si>
  <si>
    <t>BU FERNANDEZ</t>
  </si>
  <si>
    <t>507 DUNSVIEW AVE</t>
  </si>
  <si>
    <t>507 DUNSVIEW AVE, LA PUENTE CA 91744</t>
  </si>
  <si>
    <t>JAVIEN HEWITT</t>
  </si>
  <si>
    <t>CAN24012912-00</t>
  </si>
  <si>
    <t>ON-24-000863</t>
  </si>
  <si>
    <t xml:space="preserve">Fontana CA </t>
  </si>
  <si>
    <t>3VW167AJ1HM379342</t>
  </si>
  <si>
    <t>HEWITT</t>
  </si>
  <si>
    <t>8666 ENCINA AVE</t>
  </si>
  <si>
    <t>8666 ENCINA AVE, FONTANA CA 92335</t>
  </si>
  <si>
    <t>DESHONYA GARNETT</t>
  </si>
  <si>
    <t>CAN23008100-00</t>
  </si>
  <si>
    <t>ON-24-000864</t>
  </si>
  <si>
    <t>Roy Rogers, Victorville, CA.</t>
  </si>
  <si>
    <t>3N1AB8CV0MY307865</t>
  </si>
  <si>
    <t>GARNETT</t>
  </si>
  <si>
    <t>14779 SENECA RD APT 100</t>
  </si>
  <si>
    <t>14779 SENECA RD APT 100, VICTORVILLE CA 92392</t>
  </si>
  <si>
    <t>HERBER GARCIA HERRERA</t>
  </si>
  <si>
    <t>CAN23006906-01</t>
  </si>
  <si>
    <t>ON-24-000865</t>
  </si>
  <si>
    <t>Corner of Pico &amp; Central, Los Angeles.</t>
  </si>
  <si>
    <t>KNAGM4A74B5118285</t>
  </si>
  <si>
    <t>GARCIA HERRERA</t>
  </si>
  <si>
    <t>3228 S CENTRAL AVE</t>
  </si>
  <si>
    <t>3228 s central ave, LOS ANGELES CA 90011</t>
  </si>
  <si>
    <t>DESERIE LOPEZ</t>
  </si>
  <si>
    <t>CAN24011850-00</t>
  </si>
  <si>
    <t>ON-24-000866</t>
  </si>
  <si>
    <t xml:space="preserve">10 freewar w 
ontario ca </t>
  </si>
  <si>
    <t>KL79MVSL5NB135175</t>
  </si>
  <si>
    <t>11878 PINE ST</t>
  </si>
  <si>
    <t>BLOOMINGTON</t>
  </si>
  <si>
    <t>11878 PINE ST, BLOOMINGTON CA 92316</t>
  </si>
  <si>
    <t>CARLOS MONZON-ORTIZ</t>
  </si>
  <si>
    <t>CAN24010521-00</t>
  </si>
  <si>
    <t>ON-24-000867</t>
  </si>
  <si>
    <t>Rd 152 Ave 192, Telere CA.</t>
  </si>
  <si>
    <t>1G1ZD5ST2LF058511</t>
  </si>
  <si>
    <t>MONZON-ORTIZ</t>
  </si>
  <si>
    <t>248 E WADE AVE</t>
  </si>
  <si>
    <t>248 E WADE AVE, TULARE CA 93274</t>
  </si>
  <si>
    <t>MICHAEL ROBERT NEAL</t>
  </si>
  <si>
    <t>CAN24011142-00</t>
  </si>
  <si>
    <t>ON-24-000868</t>
  </si>
  <si>
    <t xml:space="preserve">i10 freeway 
ontario ca </t>
  </si>
  <si>
    <t>1B7FL23X6NS534606</t>
  </si>
  <si>
    <t>NEAL</t>
  </si>
  <si>
    <t>7689 CITRUS AVE</t>
  </si>
  <si>
    <t>7689 CITRUS AVE, FONTANA CA 92336</t>
  </si>
  <si>
    <t>FRANCISCO GODINEZ</t>
  </si>
  <si>
    <t>JULIO GODINEZ OROZCO</t>
  </si>
  <si>
    <t>CAN24012332-00</t>
  </si>
  <si>
    <t>ON-24-000869</t>
  </si>
  <si>
    <t>Cañada Forest, Pandale/Los Angeles CA.</t>
  </si>
  <si>
    <t>Suzuki</t>
  </si>
  <si>
    <t>VITARA JS</t>
  </si>
  <si>
    <t>2S3TE52V0X6108996</t>
  </si>
  <si>
    <t>3529 E AVENUE R11</t>
  </si>
  <si>
    <t>3529 E AVENUE R11, PALMDALE CA 93550</t>
  </si>
  <si>
    <t>ERICK GUTIERREZ</t>
  </si>
  <si>
    <t>CAN23006925-01</t>
  </si>
  <si>
    <t>ON-24-000870</t>
  </si>
  <si>
    <t xml:space="preserve">alessandro 
moreno valley 
ca 
</t>
  </si>
  <si>
    <t>1G1Y12D70H5102652</t>
  </si>
  <si>
    <t>24359 FIR AVE</t>
  </si>
  <si>
    <t>24359 FIR AVE, MORENO VALLEY CA 92553</t>
  </si>
  <si>
    <t>MINDY KOEHN</t>
  </si>
  <si>
    <t>CAN23006449-01</t>
  </si>
  <si>
    <t>ON-24-000871</t>
  </si>
  <si>
    <t>E 7th St &amp; S San Jacinto Ave, San Jacinto CA 92583.</t>
  </si>
  <si>
    <t>1YVHP84C785M07422</t>
  </si>
  <si>
    <t>KOEHN</t>
  </si>
  <si>
    <t>2005 DELAWARE ST</t>
  </si>
  <si>
    <t>2005 DELAWARE ST, HUNTINGTON BEACH CA 92648</t>
  </si>
  <si>
    <t>MATEO GASPAR MATEO</t>
  </si>
  <si>
    <t>CAN23007673-01</t>
  </si>
  <si>
    <t>ON-24-000872</t>
  </si>
  <si>
    <t>Indiana St, Riverside CA</t>
  </si>
  <si>
    <t>5TBJN321X4S440980</t>
  </si>
  <si>
    <t>GASPAR MATEO</t>
  </si>
  <si>
    <t>7434 YSMAEL VILLEGAS ST</t>
  </si>
  <si>
    <t>7434 YSMAEL VILLEGAS ST, RIVERSIDE CA 92504</t>
  </si>
  <si>
    <t>ROGELIO ALVAREZ ROBLES</t>
  </si>
  <si>
    <t>CAN24012613-00</t>
  </si>
  <si>
    <t>ON-24-000873</t>
  </si>
  <si>
    <t>Rosecran and Hawthorne CA.</t>
  </si>
  <si>
    <t>JTKDE177570215386</t>
  </si>
  <si>
    <t>ALVAREZ ROBLES</t>
  </si>
  <si>
    <t>6200 CHERRY AVE</t>
  </si>
  <si>
    <t>6200 CHERRY AVE, LONG BEACH CA 90805</t>
  </si>
  <si>
    <t>ALEXSANDRIA JENKINS</t>
  </si>
  <si>
    <t>DORIS ANDERSON</t>
  </si>
  <si>
    <t>CAN24010729-00</t>
  </si>
  <si>
    <t>ON-24-000874</t>
  </si>
  <si>
    <t>Staneellis, CA Highway, Fresno, CA.</t>
  </si>
  <si>
    <t>JN1BJ1CR4HW135497</t>
  </si>
  <si>
    <t>JENKINS</t>
  </si>
  <si>
    <t>1022 E JOLSON AVE</t>
  </si>
  <si>
    <t>1022 E JOLSON AVE, FRESNO CA 93706</t>
  </si>
  <si>
    <t>LARRY ORTEGA</t>
  </si>
  <si>
    <t>CAN23006454-01</t>
  </si>
  <si>
    <t>ON-24-000875</t>
  </si>
  <si>
    <t xml:space="preserve">Highland 
san bernardino ca </t>
  </si>
  <si>
    <t>19XFC2F6XLE201036</t>
  </si>
  <si>
    <t>24534 HIDDEN HILLS DR</t>
  </si>
  <si>
    <t>24534 HIDDEN HILLS DR, MENIFEE CA 92584</t>
  </si>
  <si>
    <t>JESUS JOSE TAFOLLA</t>
  </si>
  <si>
    <t>CAN24012218-00</t>
  </si>
  <si>
    <t>ON-24-000876</t>
  </si>
  <si>
    <t>Tense Orizaba CA.</t>
  </si>
  <si>
    <t>WBXHT3C37G5E47090</t>
  </si>
  <si>
    <t>TAFOLLA</t>
  </si>
  <si>
    <t>1033 ORIZABA AVE APT 2</t>
  </si>
  <si>
    <t>1033 ORIZABA AVE APT 2, LONG BEACH CA 90804</t>
  </si>
  <si>
    <t>CAN23007538-01</t>
  </si>
  <si>
    <t>ON-24-000877</t>
  </si>
  <si>
    <t>WBAPH7G54ANM48163</t>
  </si>
  <si>
    <t>SALVADOR JR MORENO</t>
  </si>
  <si>
    <t>CAN23001376-02</t>
  </si>
  <si>
    <t>ON-24-000878</t>
  </si>
  <si>
    <t>603 S Sapota Blvd, El Segundo CA 90245.</t>
  </si>
  <si>
    <t>1C4RJEBG0EC228016</t>
  </si>
  <si>
    <t>357 E EL SEGUNDO BLVD</t>
  </si>
  <si>
    <t>357 e el segundo blvd , LOS ANGELES CA 90061</t>
  </si>
  <si>
    <t>ON-24-000879</t>
  </si>
  <si>
    <t xml:space="preserve">Inglewood CA
Imperial Hwy &amp; Prairie </t>
  </si>
  <si>
    <t>JESUS GONZALEZ</t>
  </si>
  <si>
    <t>MA DEL ROSARIO SANCHEZ CUEVAS</t>
  </si>
  <si>
    <t>CAN23009117-00</t>
  </si>
  <si>
    <t>ON-24-000880</t>
  </si>
  <si>
    <t>Jedeedih Smith Rd &amp; St Iness, Temecula CA.</t>
  </si>
  <si>
    <t>3CZRU5H58JM700463</t>
  </si>
  <si>
    <t>41203 VIA CEDRO</t>
  </si>
  <si>
    <t>41203 VIA CEDRO, MURRIETA CA 92562</t>
  </si>
  <si>
    <t>MARIA REYNA SANCHEZ</t>
  </si>
  <si>
    <t>DIANA HUERTA REYNA</t>
  </si>
  <si>
    <t>CAN24011671-00</t>
  </si>
  <si>
    <t>ON-24-000881</t>
  </si>
  <si>
    <t xml:space="preserve">2021  Pacific Ave 
Long Beach Ca 
</t>
  </si>
  <si>
    <t>1GCRWDED6LZ286025</t>
  </si>
  <si>
    <t>REYNA SANCHEZ</t>
  </si>
  <si>
    <t>1959 PINE AVE APT 4</t>
  </si>
  <si>
    <t>1959 PINE AVE APT 4, LONG BEACH CA 90806</t>
  </si>
  <si>
    <t>CAN22000055-03</t>
  </si>
  <si>
    <t>ON-24-000882</t>
  </si>
  <si>
    <t>POMONA, CA</t>
  </si>
  <si>
    <t>KELVIN RAMOS RIZO</t>
  </si>
  <si>
    <t>CAN24011071-00</t>
  </si>
  <si>
    <t>ON-24-000883</t>
  </si>
  <si>
    <t>Katherine Ave &amp; Gramar, Panorama CA.</t>
  </si>
  <si>
    <t>KMHD35LEXDU072542</t>
  </si>
  <si>
    <t>RAMOS RIZO</t>
  </si>
  <si>
    <t>8517 KATHERINE AVE</t>
  </si>
  <si>
    <t>8517 KATHERINE AVE, PANORAMA CITY CA 91402</t>
  </si>
  <si>
    <t>LUZ REYES</t>
  </si>
  <si>
    <t>CAN23008500-00</t>
  </si>
  <si>
    <t>ON-24-000884</t>
  </si>
  <si>
    <t>15 Freeway, Tawa near Lemonada St, CA.</t>
  </si>
  <si>
    <t>ECLIPSE CR</t>
  </si>
  <si>
    <t>JA4AS3AAXJZ041752</t>
  </si>
  <si>
    <t>16200 MONACHE LN</t>
  </si>
  <si>
    <t>16200 MONACHE LN, APPLE VALLEY CA 92307</t>
  </si>
  <si>
    <t>CHRISTINE MAIDEN</t>
  </si>
  <si>
    <t>JAMAR MAIDEN</t>
  </si>
  <si>
    <t>CAN23004453-01</t>
  </si>
  <si>
    <t>ON-24-000885</t>
  </si>
  <si>
    <t xml:space="preserve">HWY 60 riverside ca </t>
  </si>
  <si>
    <t>NMTKHMBX5JR025265</t>
  </si>
  <si>
    <t>MAIDEN</t>
  </si>
  <si>
    <t>152 E SAGE AVE</t>
  </si>
  <si>
    <t>152 E SAGE AVE, SAN JACINTO CA 92582</t>
  </si>
  <si>
    <t>RUBY MARTINEZ</t>
  </si>
  <si>
    <t>CAN23002882-01</t>
  </si>
  <si>
    <t>ON-24-000886</t>
  </si>
  <si>
    <t xml:space="preserve">ontario ca </t>
  </si>
  <si>
    <t>4T1BF1FK9EU819641</t>
  </si>
  <si>
    <t>2732 TUMBLEWEED ST</t>
  </si>
  <si>
    <t>2732 tumbleweed st, ONTARIO CA 91761</t>
  </si>
  <si>
    <t>CATHY FETALAIGA</t>
  </si>
  <si>
    <t>VIRGINIA FETALAIGA</t>
  </si>
  <si>
    <t>CAN24011949-00</t>
  </si>
  <si>
    <t>ON-24-000887</t>
  </si>
  <si>
    <t xml:space="preserve">401 FREEWAY SAN MATEO </t>
  </si>
  <si>
    <t>3CZRZ1H52RM728667</t>
  </si>
  <si>
    <t>FETALAIGA</t>
  </si>
  <si>
    <t>152 BLYTHEDALE AVE</t>
  </si>
  <si>
    <t>152 BLYTHEDALE AVE, SAN FRANCISCO CA 94134</t>
  </si>
  <si>
    <t>IRMA GAVINA</t>
  </si>
  <si>
    <t>JORGE GAVINA</t>
  </si>
  <si>
    <t>CAN24010749-00</t>
  </si>
  <si>
    <t>ON-24-000888</t>
  </si>
  <si>
    <t>Indiana &amp; Arlington, Riverside CA.</t>
  </si>
  <si>
    <t>19XFL2H87NE020445</t>
  </si>
  <si>
    <t>GAVINA</t>
  </si>
  <si>
    <t>24275 SUN VALLEY RD</t>
  </si>
  <si>
    <t>24275 SUN VALLEY RD, MORENO VALLEY CA 92553</t>
  </si>
  <si>
    <t>ON-24-000889</t>
  </si>
  <si>
    <t xml:space="preserve">louie ave and vanowen st
van nuys ca </t>
  </si>
  <si>
    <t>I30/I30T</t>
  </si>
  <si>
    <t>JNKCA21A3XT776854</t>
  </si>
  <si>
    <t>RAYMOND RODRIGUEZ</t>
  </si>
  <si>
    <t>SONIA DELAO</t>
  </si>
  <si>
    <t>CAN23007690-01</t>
  </si>
  <si>
    <t>ON-24-000890</t>
  </si>
  <si>
    <t xml:space="preserve">Alessandro,  Moreno valley 
ca </t>
  </si>
  <si>
    <t>3GCPCPEH7JG143540</t>
  </si>
  <si>
    <t>22851 ADRIENNE AVE APT D</t>
  </si>
  <si>
    <t>22851 ADRIENNE AVE APT D, MORENO VALLEY CA 92553</t>
  </si>
  <si>
    <t>FEDRA MARTINEZ</t>
  </si>
  <si>
    <t>JOSE JAIVAL</t>
  </si>
  <si>
    <t>CAN24012562-00</t>
  </si>
  <si>
    <t>ON-24-000891</t>
  </si>
  <si>
    <t>New Port Beach.</t>
  </si>
  <si>
    <t>1FATP8UH2K5109840</t>
  </si>
  <si>
    <t>811 S FAIRVIEW ST APT W4</t>
  </si>
  <si>
    <t>811 S FAIRVIEW ST APT W4, SANTA ANA CA 92704</t>
  </si>
  <si>
    <t>ON-24-000892</t>
  </si>
  <si>
    <t xml:space="preserve">lancaster ca </t>
  </si>
  <si>
    <t xml:space="preserve">Durriyon  Nolen </t>
  </si>
  <si>
    <t>ANGEL CASTRELLON</t>
  </si>
  <si>
    <t>CAN23001638-02</t>
  </si>
  <si>
    <t>ON-24-000893</t>
  </si>
  <si>
    <t xml:space="preserve">Hamlin st 
van olden ca </t>
  </si>
  <si>
    <t>KNDJT2A23B7253380</t>
  </si>
  <si>
    <t>CASTRELLON</t>
  </si>
  <si>
    <t>9044 E AVE T-12</t>
  </si>
  <si>
    <t>9044 E ave t-12, LITTLEROCK CA 93543</t>
  </si>
  <si>
    <t>CAN23004555-01</t>
  </si>
  <si>
    <t>ON-24-000894</t>
  </si>
  <si>
    <t>Haskoll Ave &amp; Hanes St, Sylmar CA.</t>
  </si>
  <si>
    <t>CARLOS MADERA</t>
  </si>
  <si>
    <t>NORMA GARCIA OROZCO</t>
  </si>
  <si>
    <t>CAN24011745-00</t>
  </si>
  <si>
    <t>ON-24-000895</t>
  </si>
  <si>
    <t xml:space="preserve">habner and citrus st 
east bell ca </t>
  </si>
  <si>
    <t>1C4RJEAG3HC745669</t>
  </si>
  <si>
    <t>6822 JOHN DR</t>
  </si>
  <si>
    <t>6822 JOHN DR, RIVERSIDE CA 92509</t>
  </si>
  <si>
    <t>JESSE TORRES</t>
  </si>
  <si>
    <t>BIANCA VERA BELMAR</t>
  </si>
  <si>
    <t>CAN23004195-01</t>
  </si>
  <si>
    <t>ON-24-000896</t>
  </si>
  <si>
    <t>Intersection, El Cajon Blvd &amp; Orlando CT, San Diego CA.</t>
  </si>
  <si>
    <t>WMWXP7C52F2A34464</t>
  </si>
  <si>
    <t>4155 GEORGIA ST APT 202</t>
  </si>
  <si>
    <t>4155 GEORGIA ST APT 202, SAN DIEGO CA 92103</t>
  </si>
  <si>
    <t>Brandy Ibanez</t>
  </si>
  <si>
    <t>CAN23002255-01</t>
  </si>
  <si>
    <t>ON-24-000897</t>
  </si>
  <si>
    <t xml:space="preserve">Figueroa St. &amp; 223rd St.  Los Angeles, CA </t>
  </si>
  <si>
    <t>MARIO RAMIREZ CAPRIEL</t>
  </si>
  <si>
    <t>CAN23002103-01</t>
  </si>
  <si>
    <t>ON-24-000898</t>
  </si>
  <si>
    <t xml:space="preserve">3rd and Highland in 
Los Angeles CA </t>
  </si>
  <si>
    <t>Kick</t>
  </si>
  <si>
    <t>3N1CP5CVXML472182</t>
  </si>
  <si>
    <t>ROLANDO ESPINOZA</t>
  </si>
  <si>
    <t>Jerry Calvo</t>
  </si>
  <si>
    <t>CAN24012867-00</t>
  </si>
  <si>
    <t>ON-24-000899</t>
  </si>
  <si>
    <t>Paris Blvd, Paris CA.</t>
  </si>
  <si>
    <t>1G1BE5SM1G7313706</t>
  </si>
  <si>
    <t>23774 POST RD</t>
  </si>
  <si>
    <t>23774 POST RD, PERRIS CA 92570</t>
  </si>
  <si>
    <t>ON-24-000900</t>
  </si>
  <si>
    <t xml:space="preserve">east los angeles ca </t>
  </si>
  <si>
    <t>ON-24-000901</t>
  </si>
  <si>
    <t xml:space="preserve">Normandy and 43rd Ave
los angeles ca </t>
  </si>
  <si>
    <t>James Aldwin Scoot</t>
  </si>
  <si>
    <t>ON-24-000902</t>
  </si>
  <si>
    <t>Jonathan St &amp; Benton Ave, Adelanto CA.</t>
  </si>
  <si>
    <t>DAVID ELIZALDE ATILANO</t>
  </si>
  <si>
    <t>CAN23007078-01</t>
  </si>
  <si>
    <t>ON-24-000903</t>
  </si>
  <si>
    <t>1316 s los angeles st
los angeles ca 
90015</t>
  </si>
  <si>
    <t>2T1BU4EE9DC087076</t>
  </si>
  <si>
    <t>ELIZALDE ATILANO</t>
  </si>
  <si>
    <t>1226 STANFORD AVE</t>
  </si>
  <si>
    <t>1226 STANFORD AVE, LOS ANGELES CA 90021</t>
  </si>
  <si>
    <t>ROSA MARIA MENA ENRIQUEZ</t>
  </si>
  <si>
    <t>ISABEL RUIZ MENA</t>
  </si>
  <si>
    <t>CAN23003012-01</t>
  </si>
  <si>
    <t>ON-24-000904</t>
  </si>
  <si>
    <t xml:space="preserve">los banos ca </t>
  </si>
  <si>
    <t>19UUA66246A054268</t>
  </si>
  <si>
    <t>MENA ENRIQUEZ</t>
  </si>
  <si>
    <t>1768 CORTEZ AVE</t>
  </si>
  <si>
    <t>1768 CORTEZ AVE, SAN JOSE CA 95122</t>
  </si>
  <si>
    <t>GABRIELA POBLANO</t>
  </si>
  <si>
    <t>CAN23003697-01</t>
  </si>
  <si>
    <t>ON-24-000905</t>
  </si>
  <si>
    <t xml:space="preserve">east los angeles </t>
  </si>
  <si>
    <t>JN1DA31D72T416925</t>
  </si>
  <si>
    <t>POBLANO</t>
  </si>
  <si>
    <t>643 S DOWNEY RD</t>
  </si>
  <si>
    <t>643 S DOWNEY RD, LOS ANGELES CA 90023</t>
  </si>
  <si>
    <t>ON-24-000906</t>
  </si>
  <si>
    <t xml:space="preserve">highland and 3rd st 
los angeles ca </t>
  </si>
  <si>
    <t>sv</t>
  </si>
  <si>
    <t>CHARLES LEFRERE</t>
  </si>
  <si>
    <t>CAN23004980-01</t>
  </si>
  <si>
    <t>ON-24-000907</t>
  </si>
  <si>
    <t>Norwalk Blvd &amp; Union St, Norwalk, CA 90650.</t>
  </si>
  <si>
    <t>JNKCV64E98M130806</t>
  </si>
  <si>
    <t>10918 RINGWOOD AVE, SANTA FE SPRINGS CA 90670</t>
  </si>
  <si>
    <t>MAYRA CHAVEZ</t>
  </si>
  <si>
    <t>CAN23001294-01</t>
  </si>
  <si>
    <t>ON-24-000908</t>
  </si>
  <si>
    <t>Palmdale Rd &amp; Dimond Rd, Victorville CA.</t>
  </si>
  <si>
    <t>5YFBURHE5JP807624</t>
  </si>
  <si>
    <t>10720 VILLA ST</t>
  </si>
  <si>
    <t>10720 VILLA ST , ADELANTO CA 92301</t>
  </si>
  <si>
    <t>CAN23002354-01</t>
  </si>
  <si>
    <t>ON-24-000909</t>
  </si>
  <si>
    <t>Freeway, Glendale to Panorama City, 5 North, close to the 34th Exchange, CA.</t>
  </si>
  <si>
    <t>ON-24-000910</t>
  </si>
  <si>
    <t>I15 NB Corona CA</t>
  </si>
  <si>
    <t>Robbie Clayton</t>
  </si>
  <si>
    <t>ON-24-000911</t>
  </si>
  <si>
    <t>Peery Ave &amp; Imperial Highway, Inglewood CA.</t>
  </si>
  <si>
    <t>Mercedez</t>
  </si>
  <si>
    <t>Gray</t>
  </si>
  <si>
    <t>JAMARI JOHNSON</t>
  </si>
  <si>
    <t>CAN23008331-00</t>
  </si>
  <si>
    <t>ON-24-000912</t>
  </si>
  <si>
    <t>Highway 14 N, Palmdale CA, near exit of pear blossom.</t>
  </si>
  <si>
    <t>1GC1CXC87EF123398</t>
  </si>
  <si>
    <t>38546 3RD ST E</t>
  </si>
  <si>
    <t>146 E AVE Q4, PALMDALE CA 93550</t>
  </si>
  <si>
    <t>PAMELA CARTER</t>
  </si>
  <si>
    <t>CAN23004275-01</t>
  </si>
  <si>
    <t>ON-24-000914</t>
  </si>
  <si>
    <t>Home Depot, Jefferson Blvd, Los Angeles.</t>
  </si>
  <si>
    <t>2HKRS4H42PH432876</t>
  </si>
  <si>
    <t>339 W 74TH ST</t>
  </si>
  <si>
    <t>339 w 74th st, LOS ANGELES CA 90003</t>
  </si>
  <si>
    <t>VANESSA BEJARANO</t>
  </si>
  <si>
    <t>CAN23008609-00</t>
  </si>
  <si>
    <t>ON-24-000915</t>
  </si>
  <si>
    <t>E Bound parkey &amp; Atlantic Ave, Long Beach CA.</t>
  </si>
  <si>
    <t>19XFA1F50AE078738</t>
  </si>
  <si>
    <t>BEJARANO</t>
  </si>
  <si>
    <t>14598 PASEO VERDE PL</t>
  </si>
  <si>
    <t>14598 PASEO VERDE PL , VICTORVILLE CA 92394</t>
  </si>
  <si>
    <t>FERNANDO MEJIA III ROMERO</t>
  </si>
  <si>
    <t>CAN23005451-01</t>
  </si>
  <si>
    <t>ON-24-000917</t>
  </si>
  <si>
    <t>Victoria Blvd &amp; Elitas Prk way, Gonzalez Rd, Ventura CA.</t>
  </si>
  <si>
    <t>1HGCR2F52FA051117</t>
  </si>
  <si>
    <t>169 ANN AVE</t>
  </si>
  <si>
    <t>169 ann ave, PORT HUENEME CA 93041</t>
  </si>
  <si>
    <t>LAURA HERNANDEZ</t>
  </si>
  <si>
    <t>CAN24013111-00</t>
  </si>
  <si>
    <t>ON-24-000918</t>
  </si>
  <si>
    <t>2216 Webster Ave, Long Beach CA 90810.</t>
  </si>
  <si>
    <t>JTDEAMDE0MJ027330</t>
  </si>
  <si>
    <t>4775 VIRGINIA AVE</t>
  </si>
  <si>
    <t>4775 VIRGINIA AVE, LONG BEACH CA 90805</t>
  </si>
  <si>
    <t>CAN23005894-01</t>
  </si>
  <si>
    <t>ON-24-000919</t>
  </si>
  <si>
    <t xml:space="preserve">3rd and new Hampshire 
Los angeles CA </t>
  </si>
  <si>
    <t>CAN23000849-02</t>
  </si>
  <si>
    <t>ON-24-000921</t>
  </si>
  <si>
    <t>Santa Fe, coming from Modesto CA.</t>
  </si>
  <si>
    <t>SL1</t>
  </si>
  <si>
    <t>1G8ZH5285XZ270230</t>
  </si>
  <si>
    <t>WALTER HERNANDEZ</t>
  </si>
  <si>
    <t>CAN24010633-00</t>
  </si>
  <si>
    <t>ON-24-000922</t>
  </si>
  <si>
    <t xml:space="preserve">Cherry and Jurupa Ave. in
Fontana CA </t>
  </si>
  <si>
    <t>KMHD35LH7EU220335</t>
  </si>
  <si>
    <t>1205 E 26TH ST</t>
  </si>
  <si>
    <t>1205 E 26th St, SAN BERNARDINO CA 92404</t>
  </si>
  <si>
    <t>TIMOTHY TACKETT</t>
  </si>
  <si>
    <t>BRANDON PADILLA AGUILERA</t>
  </si>
  <si>
    <t>CAN23007320-01</t>
  </si>
  <si>
    <t>ON-24-000923</t>
  </si>
  <si>
    <t xml:space="preserve">barstow rd 
barstow </t>
  </si>
  <si>
    <t>1C4RDHAG2JC438928</t>
  </si>
  <si>
    <t>TACKETT</t>
  </si>
  <si>
    <t>301 CHANDLER AVE</t>
  </si>
  <si>
    <t>301 CHANDLER AVE, BARSTOW CA 92311</t>
  </si>
  <si>
    <t>LORENZO BALDWIN</t>
  </si>
  <si>
    <t>CAN23002885-01</t>
  </si>
  <si>
    <t>ON-24-000924</t>
  </si>
  <si>
    <t>Long Beach CA.</t>
  </si>
  <si>
    <t>GIULIA</t>
  </si>
  <si>
    <t>ZARFAECN5H7559712</t>
  </si>
  <si>
    <t>BALDWIN</t>
  </si>
  <si>
    <t>1501 E 3RD ST APT G</t>
  </si>
  <si>
    <t>1501 E 3RD ST APT G, LONG BEACH CA 90802</t>
  </si>
  <si>
    <t>MIKE GARCIA</t>
  </si>
  <si>
    <t>BREANNA CARRILLO</t>
  </si>
  <si>
    <t>CAN23007988-01</t>
  </si>
  <si>
    <t>ON-24-000925</t>
  </si>
  <si>
    <t xml:space="preserve">Belmont ave 
belmont ca </t>
  </si>
  <si>
    <t>JN1EV7AP6LM206094</t>
  </si>
  <si>
    <t>13667 GOLDEN EAGLE CT</t>
  </si>
  <si>
    <t>13667 GOLDEN EAGLE CT, MORENO VALLEY CA 92553</t>
  </si>
  <si>
    <t>LAURA SALAZAR RODRIGUEZ</t>
  </si>
  <si>
    <t>CAN23005833-01</t>
  </si>
  <si>
    <t>ON-24-000926</t>
  </si>
  <si>
    <t>Fontana CA</t>
  </si>
  <si>
    <t>3N1AB8CV1PY228192</t>
  </si>
  <si>
    <t>MIGUEL JIMENEZ MORENO</t>
  </si>
  <si>
    <t>CHABELLY CUARTAS ESPINOSA</t>
  </si>
  <si>
    <t>CAN24012080-00</t>
  </si>
  <si>
    <t>ON-24-000927</t>
  </si>
  <si>
    <t>Bockingham Way 107, San Francisco CA. (Current Address).</t>
  </si>
  <si>
    <t>JTDKN3DU0C5398844</t>
  </si>
  <si>
    <t>JIMENEZ MORENO</t>
  </si>
  <si>
    <t>500 KING DR APT 1113</t>
  </si>
  <si>
    <t>500 KING DR APT 1113, DALY CITY CA 94015</t>
  </si>
  <si>
    <t>ESMERALDA BARRAGAN</t>
  </si>
  <si>
    <t>UNKNOWN UNKNOWN</t>
  </si>
  <si>
    <t>CAN23007571-01</t>
  </si>
  <si>
    <t>ON-24-000928</t>
  </si>
  <si>
    <t xml:space="preserve">perris ca </t>
  </si>
  <si>
    <t>3VWDZ7AJ0BM396970</t>
  </si>
  <si>
    <t>138 PEROU ST APT 3</t>
  </si>
  <si>
    <t>138 PEROU ST APT 3, PERRIS CA 92570</t>
  </si>
  <si>
    <t>ON-24-000929</t>
  </si>
  <si>
    <t>Avenue 60 &amp; Monterey Rd, Los Angeles/Pasadena CA.</t>
  </si>
  <si>
    <t>BRANDON MARTINEZ DUARTE</t>
  </si>
  <si>
    <t>CAN24012087-00</t>
  </si>
  <si>
    <t>ON-24-000930</t>
  </si>
  <si>
    <t>Freeway 605, El Monte CA.</t>
  </si>
  <si>
    <t>1HGCV1F37MA087984</t>
  </si>
  <si>
    <t>MARTINEZ DUARTE</t>
  </si>
  <si>
    <t>2127 S MYRTLE AVE</t>
  </si>
  <si>
    <t>2127 S MYRTLE AVE, MONROVIA CA 91016</t>
  </si>
  <si>
    <t>GIANPIERRE VALERA SERNAQUE</t>
  </si>
  <si>
    <t>CAN23007408-01</t>
  </si>
  <si>
    <t>ON-24-000931</t>
  </si>
  <si>
    <t xml:space="preserve">McDonald Ave 
Richmond ca </t>
  </si>
  <si>
    <t>JTDKB20U083387273</t>
  </si>
  <si>
    <t>JORDAN DIAZ MACHIN</t>
  </si>
  <si>
    <t xml:space="preserve">Rocha  Daimer </t>
  </si>
  <si>
    <t>CAN24009741-00</t>
  </si>
  <si>
    <t>ON-24-000932</t>
  </si>
  <si>
    <t xml:space="preserve">I-680 Northbound &amp; Koopman Road 
Alameda, CA </t>
  </si>
  <si>
    <t>JTDKN3DU5C1606840</t>
  </si>
  <si>
    <t>DIAZ MACHIN</t>
  </si>
  <si>
    <t>335 VINEYARD DR</t>
  </si>
  <si>
    <t>335 VINEYARD DR, SAN JOSE CA 95119</t>
  </si>
  <si>
    <t>RICARDO ANGUIANO AGUILAR</t>
  </si>
  <si>
    <t>CAN24011881-00</t>
  </si>
  <si>
    <t>ON-24-000933</t>
  </si>
  <si>
    <t xml:space="preserve">telegraph rd 
commerce ca </t>
  </si>
  <si>
    <t>5FNYF287X6B029093</t>
  </si>
  <si>
    <t>ANGUIANO AGUILAR</t>
  </si>
  <si>
    <t>16632 SEQUOIA ST APT A</t>
  </si>
  <si>
    <t>16632 SEQUOIA ST APT A, HESPERIA CA 92345</t>
  </si>
  <si>
    <t>JUAN OLIVEROS</t>
  </si>
  <si>
    <t>CAN23007336-01</t>
  </si>
  <si>
    <t>ON-24-000934</t>
  </si>
  <si>
    <t xml:space="preserve">richmond ca </t>
  </si>
  <si>
    <t>JTDZN3EU7D3258557</t>
  </si>
  <si>
    <t>OLIVEROS</t>
  </si>
  <si>
    <t>1101 NORTON ST B</t>
  </si>
  <si>
    <t>1101 NORTON ST b, SAN MATEO CA 94401</t>
  </si>
  <si>
    <t>YALMAR GARCIA PEREZ</t>
  </si>
  <si>
    <t>BRENDA ROSA CRUZ</t>
  </si>
  <si>
    <t>CAN24012639-00</t>
  </si>
  <si>
    <t>ON-24-000935</t>
  </si>
  <si>
    <t xml:space="preserve">9630 s harbor blvd
los angeles ca 
90047 </t>
  </si>
  <si>
    <t>4T1K31AK9PU618356</t>
  </si>
  <si>
    <t>1630 7TH AVE</t>
  </si>
  <si>
    <t>1630 7th Ave , LOS ANGELES CA 90019</t>
  </si>
  <si>
    <t>CAN23006098-01</t>
  </si>
  <si>
    <t>ON-24-000936</t>
  </si>
  <si>
    <t xml:space="preserve">Hoover and 17th St. in
Los Angeles, CA  </t>
  </si>
  <si>
    <t>2C4RDGCG2DR685515</t>
  </si>
  <si>
    <t>PAOLO ESQUIVEL BERRU</t>
  </si>
  <si>
    <t>CAN23004849-01</t>
  </si>
  <si>
    <t>ON-24-000937</t>
  </si>
  <si>
    <t xml:space="preserve">hoover 
los angeles ca </t>
  </si>
  <si>
    <t>MIGUEL GUADALUPE</t>
  </si>
  <si>
    <t>CAN23008202-01</t>
  </si>
  <si>
    <t>ON-24-000938</t>
  </si>
  <si>
    <t>Glenndale Blv, close to del montez, Glendale CA.</t>
  </si>
  <si>
    <t>5TFLA5DB1NX056062</t>
  </si>
  <si>
    <t>GUADALUPE</t>
  </si>
  <si>
    <t>13096 GLAMIS ST</t>
  </si>
  <si>
    <t>13096 GLAMIS ST, PACOIMA CA 91331</t>
  </si>
  <si>
    <t>SERGIO CURRICHI GUTIERREZ</t>
  </si>
  <si>
    <t>CAN23006420-01</t>
  </si>
  <si>
    <t>ON-24-000939</t>
  </si>
  <si>
    <t xml:space="preserve">arlington ave 
freeway 91 
riverside ca </t>
  </si>
  <si>
    <t>2GCVKPECXK1119838</t>
  </si>
  <si>
    <t>CURRICHI GUTIERREZ</t>
  </si>
  <si>
    <t>10556 GRAMERCY PL</t>
  </si>
  <si>
    <t>10556 GRAMERCY PL, RIVERSIDE CA 92505</t>
  </si>
  <si>
    <t>ALBERTO ROJAS</t>
  </si>
  <si>
    <t>JOSE FONSECA</t>
  </si>
  <si>
    <t>CAN23007076-01</t>
  </si>
  <si>
    <t>ON-24-000940</t>
  </si>
  <si>
    <t>La Habra  CA.</t>
  </si>
  <si>
    <t>CX5</t>
  </si>
  <si>
    <t>JM3KE4BY6F0506727</t>
  </si>
  <si>
    <t>650 TAMARACK AVE APT 2603</t>
  </si>
  <si>
    <t>650 TAMARACK AVE APT 2603, BREA CA 92821</t>
  </si>
  <si>
    <t>JOSE RODRIGUEZ</t>
  </si>
  <si>
    <t>CAN24012394-00</t>
  </si>
  <si>
    <t>ON-24-000941</t>
  </si>
  <si>
    <t>Glen &amp; Hover St, Los Angeles CA.</t>
  </si>
  <si>
    <t>1GCRCNEH0GZ111695</t>
  </si>
  <si>
    <t>925 GRISWOLD AVE</t>
  </si>
  <si>
    <t>925 GRISWOLD AVE, SAN FERNANDO CA 91340</t>
  </si>
  <si>
    <t>GLORIA CARRANZA</t>
  </si>
  <si>
    <t>YATZIRY CARRANZA</t>
  </si>
  <si>
    <t>CAN24010757-00</t>
  </si>
  <si>
    <t>ON-24-000942</t>
  </si>
  <si>
    <t>Sultana Ave &amp; Foothill Ave, in Fontana  CA 92336.</t>
  </si>
  <si>
    <t>1C4RJEAG1JC168937</t>
  </si>
  <si>
    <t>7642 POPPY LN</t>
  </si>
  <si>
    <t>7642 POPPY LN, FONTANA CA 92336</t>
  </si>
  <si>
    <t>MARTHA ALICIA MENDEZ MENDEZ</t>
  </si>
  <si>
    <t>JESUS RAFAEL MENDEZ MENDEZ</t>
  </si>
  <si>
    <t>CAN23007831-01</t>
  </si>
  <si>
    <t>ON-24-000943</t>
  </si>
  <si>
    <t xml:space="preserve">Gaviota's 101 s bound 
</t>
  </si>
  <si>
    <t>1GCUDDED1NZ525693</t>
  </si>
  <si>
    <t>MENDEZ MENDEZ</t>
  </si>
  <si>
    <t>3530 SAMUEL AVE APT 8</t>
  </si>
  <si>
    <t>3530 SAMUEL AVE APT 8, OXNARD CA 93033</t>
  </si>
  <si>
    <t>CAN24010103-00</t>
  </si>
  <si>
    <t>ON-24-000944</t>
  </si>
  <si>
    <t>955 E 120TH ST</t>
  </si>
  <si>
    <t>833 e imperial hwy apt 9, LOS ANGELES CA 90059</t>
  </si>
  <si>
    <t>ON-24-000945</t>
  </si>
  <si>
    <t>Vista Way, Vista  CA.</t>
  </si>
  <si>
    <t xml:space="preserve">JM3KFBDM8P0116208 </t>
  </si>
  <si>
    <t>ON-24-000946</t>
  </si>
  <si>
    <t>5th St &amp; Sterling, San Bernardino CA.</t>
  </si>
  <si>
    <t>ON-24-000947</t>
  </si>
  <si>
    <t>moreno valley ca</t>
  </si>
  <si>
    <t>IHESHA SHNAE AINA</t>
  </si>
  <si>
    <t>CAN23005411-01</t>
  </si>
  <si>
    <t>ON-24-000948</t>
  </si>
  <si>
    <t>Figueroa St &amp; Main St, Los Angeles CA.</t>
  </si>
  <si>
    <t>3N1AB7AP1JY306539</t>
  </si>
  <si>
    <t>AINA</t>
  </si>
  <si>
    <t>4110 W 118TH ST APT B</t>
  </si>
  <si>
    <t>2155 1/2 e 17th st, LONG BEACH CA 90804</t>
  </si>
  <si>
    <t>ON-24-000949</t>
  </si>
  <si>
    <t xml:space="preserve">riverside ca </t>
  </si>
  <si>
    <t>IVAN LIBRADO</t>
  </si>
  <si>
    <t>CAN23007819-00</t>
  </si>
  <si>
    <t>ON-24-000950</t>
  </si>
  <si>
    <t>State Rte 57 Fwy, in Anaheim CA.</t>
  </si>
  <si>
    <t>WBAVC53518F010222</t>
  </si>
  <si>
    <t>LIBRADO</t>
  </si>
  <si>
    <t>2514 W MCFADDEN AVE APT C</t>
  </si>
  <si>
    <t>2514 W MCFADDEN AVE APT C, SANTA ANA CA 92704</t>
  </si>
  <si>
    <t>ON-24-000951</t>
  </si>
  <si>
    <t xml:space="preserve">beach st 
Stanton ca </t>
  </si>
  <si>
    <t>1C4NJPBB9GD808411</t>
  </si>
  <si>
    <t>ROBERT KASBERGER</t>
  </si>
  <si>
    <t>CAN24012618-00</t>
  </si>
  <si>
    <t>ON-24-000952</t>
  </si>
  <si>
    <t>5XYP6DHC8NG288211</t>
  </si>
  <si>
    <t>KASBERGER</t>
  </si>
  <si>
    <t>22549 SCHOOLCRAFT ST</t>
  </si>
  <si>
    <t>WEST HILLS</t>
  </si>
  <si>
    <t>22549 SCHOOLCRAFT ST, WEST HILLS CA 91307</t>
  </si>
  <si>
    <t>LUIS FAJARDO MEDINA</t>
  </si>
  <si>
    <t>CAN24009958-00</t>
  </si>
  <si>
    <t>ON-24-000953</t>
  </si>
  <si>
    <t>Sherman way &amp; Hasco, Van Nuys CA.</t>
  </si>
  <si>
    <t>19XFB2F76FE271617</t>
  </si>
  <si>
    <t>FAJARDO MEDINA</t>
  </si>
  <si>
    <t>19024 LEADWELL ST</t>
  </si>
  <si>
    <t>19024 LEADWELL ST, RESEDA CA 91335</t>
  </si>
  <si>
    <t>VERONICA LOPEZ</t>
  </si>
  <si>
    <t>ISIDRO SANCHEZ</t>
  </si>
  <si>
    <t>CAN23002514-01</t>
  </si>
  <si>
    <t>ON-24-000954</t>
  </si>
  <si>
    <t>Valley Center Rd, CA 92082.</t>
  </si>
  <si>
    <t>1N6ED1EJ2RN614756</t>
  </si>
  <si>
    <t>1314 S JUNIPER ST APT B</t>
  </si>
  <si>
    <t>1314 S JUNIPER ST APT B, ESCONDIDO CA 92025</t>
  </si>
  <si>
    <t>ALEXIS CLAY</t>
  </si>
  <si>
    <t>CAN23002990-01</t>
  </si>
  <si>
    <t>ON-24-000955</t>
  </si>
  <si>
    <t xml:space="preserve">I91 express Anaheim Hills
</t>
  </si>
  <si>
    <t>4T1K61AK6LU375025</t>
  </si>
  <si>
    <t>CLAY</t>
  </si>
  <si>
    <t>5225 CANYON CREST DR STE 71</t>
  </si>
  <si>
    <t>5225 CANYON CREST DR STE 71, RIVERSIDE CA 92507</t>
  </si>
  <si>
    <t>EDDIE BABAUTA</t>
  </si>
  <si>
    <t>GRACIELA  BABUTA</t>
  </si>
  <si>
    <t>CAN24012387-00</t>
  </si>
  <si>
    <t>ON-24-000956</t>
  </si>
  <si>
    <t xml:space="preserve">Parking lot; Navi Federal Credit Union, 4365 Imperial Ave, San Diego CA 92113.
</t>
  </si>
  <si>
    <t>4T1G11AK2RU255946</t>
  </si>
  <si>
    <t>BABAUTA</t>
  </si>
  <si>
    <t>34884 STAR JASMINE PL</t>
  </si>
  <si>
    <t>34884 STAR JASMINE PL, MURRIETA CA 92563</t>
  </si>
  <si>
    <t>ISAAC ROMERO</t>
  </si>
  <si>
    <t>CAN23003105-01</t>
  </si>
  <si>
    <t>ON-24-000957</t>
  </si>
  <si>
    <t>McCall &amp; Barbara, Summit CA.</t>
  </si>
  <si>
    <t>3KPFL4A71JE260310</t>
  </si>
  <si>
    <t>2138 HILLCREST ST</t>
  </si>
  <si>
    <t>2138 HILLCREST ST, SELMA CA 93662</t>
  </si>
  <si>
    <t>JOSHUA GARCIA</t>
  </si>
  <si>
    <t>CAN24013024-00</t>
  </si>
  <si>
    <t>ON-24-000958</t>
  </si>
  <si>
    <t>15614 Withwood Ln, Whittier CA 906, parking lot of a Target.</t>
  </si>
  <si>
    <t>WBAVB13506KX63840</t>
  </si>
  <si>
    <t>13425 MULLBERY DR APT 14</t>
  </si>
  <si>
    <t>13145 MULLBERY DR APT 14, WHITTIER CA 90605</t>
  </si>
  <si>
    <t>ELIZABETH CRUZ</t>
  </si>
  <si>
    <t>CAN24012579-00</t>
  </si>
  <si>
    <t>ON-24-000959</t>
  </si>
  <si>
    <t>10th freeway</t>
  </si>
  <si>
    <t>1HGCV1F16KA011989</t>
  </si>
  <si>
    <t>10539 OLEANDER AVE</t>
  </si>
  <si>
    <t>10539 OLEANDER AVE, FONTANA CA 92337</t>
  </si>
  <si>
    <t>MARISSA ALFARO</t>
  </si>
  <si>
    <t>KRISTINA ALFARO</t>
  </si>
  <si>
    <t>CAN23008660-00</t>
  </si>
  <si>
    <t>ON-24-000960</t>
  </si>
  <si>
    <t xml:space="preserve">La joya pkwy
San diego ca </t>
  </si>
  <si>
    <t>ZACCJABB6HPF51988</t>
  </si>
  <si>
    <t xml:space="preserve">1554 CUMBRE VW  </t>
  </si>
  <si>
    <t>BONITA</t>
  </si>
  <si>
    <t>725 J PL, CHULA VISTA CA 91910</t>
  </si>
  <si>
    <t>JOSE FLORES MARTINEZ</t>
  </si>
  <si>
    <t>CAN24012139-00</t>
  </si>
  <si>
    <t>ON-24-000961</t>
  </si>
  <si>
    <t xml:space="preserve">San Francisco ca </t>
  </si>
  <si>
    <t>2GC4YREY5R1185175</t>
  </si>
  <si>
    <t>FLORES MARTINEZ</t>
  </si>
  <si>
    <t>24679 PONTIAC ST</t>
  </si>
  <si>
    <t>24679 Pontiac St, HAYWARD CA 94544</t>
  </si>
  <si>
    <t>CAN23003700-01</t>
  </si>
  <si>
    <t>ON-24-000962</t>
  </si>
  <si>
    <t>1942 MEYER PL COSTA MESA, CA 92627</t>
  </si>
  <si>
    <t>3TYAZ5CN8PT034827</t>
  </si>
  <si>
    <t>MATTHEW BELL</t>
  </si>
  <si>
    <t>CAN23008731-00</t>
  </si>
  <si>
    <t>ON-24-000963</t>
  </si>
  <si>
    <t>5TDZA23CX6S419601</t>
  </si>
  <si>
    <t>28829 HOWARD RD</t>
  </si>
  <si>
    <t>28829 HOWARD RD, BARSTOW CA 92311</t>
  </si>
  <si>
    <t>AYNEISHA FRAZIER</t>
  </si>
  <si>
    <t>ON-24-000964</t>
  </si>
  <si>
    <t>E Palomar Rd. &amp; Brandy Wine Ave, in Chula Vista CA 91111</t>
  </si>
  <si>
    <t>KL4CJASB5JB628098</t>
  </si>
  <si>
    <t>950 E MADISON AVE, EL CAJON CA 92021</t>
  </si>
  <si>
    <t>JOSE CHABEZ TORRES</t>
  </si>
  <si>
    <t>CAN24013427-00</t>
  </si>
  <si>
    <t>ON-24-000965</t>
  </si>
  <si>
    <t xml:space="preserve">santa ana ca </t>
  </si>
  <si>
    <t>2GCEC13C471553192</t>
  </si>
  <si>
    <t>CHABEZ TORRES</t>
  </si>
  <si>
    <t>9422 51ST ST</t>
  </si>
  <si>
    <t>9422 51ST ST, RIVERSIDE CA 92509</t>
  </si>
  <si>
    <t>BRIANA COUCH</t>
  </si>
  <si>
    <t>THERESIA COUCH</t>
  </si>
  <si>
    <t>CAN23008965-00</t>
  </si>
  <si>
    <t>ON-24-000966</t>
  </si>
  <si>
    <t xml:space="preserve">powerhouse rd 
northfork ca </t>
  </si>
  <si>
    <t>1G1ZD5ST6LF041386</t>
  </si>
  <si>
    <t>COUCH</t>
  </si>
  <si>
    <t>2325 S G ST</t>
  </si>
  <si>
    <t>2325 S G ST, FRESNO CA 93721</t>
  </si>
  <si>
    <t>MAKSUD SHEYKHZADE</t>
  </si>
  <si>
    <t>CAN23008274-01</t>
  </si>
  <si>
    <t>ON-24-000967</t>
  </si>
  <si>
    <t>Miramesa San Diego CA.</t>
  </si>
  <si>
    <t>KMHC65LC3JU072797</t>
  </si>
  <si>
    <t>SHEYKHZADE</t>
  </si>
  <si>
    <t>11506 OCULTO RD</t>
  </si>
  <si>
    <t>11506 OCULTO RD, San Diego CA 92127</t>
  </si>
  <si>
    <t>JAVIER CONSEPCION</t>
  </si>
  <si>
    <t>CAN23004342-01</t>
  </si>
  <si>
    <t>ON-24-000968</t>
  </si>
  <si>
    <t xml:space="preserve">intercenter dr 
san bernardino 
</t>
  </si>
  <si>
    <t>2HGFE1F93NH317105</t>
  </si>
  <si>
    <t>CONSEPCION</t>
  </si>
  <si>
    <t>7514 FARMDALE AVE</t>
  </si>
  <si>
    <t>7514 FARMDALE AVE, HESPERIA CA 92345</t>
  </si>
  <si>
    <t>MIGUEL CEDILLOHERNANDEZ</t>
  </si>
  <si>
    <t>ANTHONY CEDILLO</t>
  </si>
  <si>
    <t>CAN24010871-00</t>
  </si>
  <si>
    <t>ON-24-000969</t>
  </si>
  <si>
    <t xml:space="preserve">SAN MARCOS CA </t>
  </si>
  <si>
    <t>1FTNW21F13EB08928</t>
  </si>
  <si>
    <t>CEDILLOHERNANDEZ</t>
  </si>
  <si>
    <t>838 VIA FELICIDAD</t>
  </si>
  <si>
    <t>838 VIA FELICIDAD, VISTA CA 92084</t>
  </si>
  <si>
    <t>ELIA LUNA</t>
  </si>
  <si>
    <t>HERMINA BARBOSA</t>
  </si>
  <si>
    <t>CAN23002555-00</t>
  </si>
  <si>
    <t>ON-24-000970</t>
  </si>
  <si>
    <t>hwy 38 
big bear city ca</t>
  </si>
  <si>
    <t>NX 350</t>
  </si>
  <si>
    <t>2T2GGCEZ7RC037595</t>
  </si>
  <si>
    <t>LUNA</t>
  </si>
  <si>
    <t>50 REDROCK LN</t>
  </si>
  <si>
    <t>50 REDROCK LN, POMONA CA 91766</t>
  </si>
  <si>
    <t>JOSE MARTINEZ GALLEGOS</t>
  </si>
  <si>
    <t>CAN24013282-00</t>
  </si>
  <si>
    <t>ON-24-000971</t>
  </si>
  <si>
    <t>3848 Nicolas, Los Angeles CA.</t>
  </si>
  <si>
    <t>1C6RRERT1PN608685</t>
  </si>
  <si>
    <t>MARTINEZ GALLEGOS</t>
  </si>
  <si>
    <t>779 N RESERVOIR ST</t>
  </si>
  <si>
    <t>779 N RESERVOIR ST, POMONA CA 91767</t>
  </si>
  <si>
    <t>MARGOT PATINO</t>
  </si>
  <si>
    <t>MARVIN SARABIA</t>
  </si>
  <si>
    <t>CAN24011806-00</t>
  </si>
  <si>
    <t>ON-24-000972</t>
  </si>
  <si>
    <t xml:space="preserve">arllington turning to tyler </t>
  </si>
  <si>
    <t>JTHBD192950099849</t>
  </si>
  <si>
    <t>PATINO</t>
  </si>
  <si>
    <t>6310 JONES AVE</t>
  </si>
  <si>
    <t>6310 JONES AVE, RIVERSIDE CA 92505</t>
  </si>
  <si>
    <t>NATHANIEL PORTER</t>
  </si>
  <si>
    <t>DAWNSHARIE RODDY</t>
  </si>
  <si>
    <t>CAN24010251-00</t>
  </si>
  <si>
    <t>ON-24-000973</t>
  </si>
  <si>
    <t>Demure ave/walnut ave visalia CA</t>
  </si>
  <si>
    <t>5N1DR2AN3LC632955</t>
  </si>
  <si>
    <t>1845 S COURT ST</t>
  </si>
  <si>
    <t>1845 south court st , VISALIA CA 93277</t>
  </si>
  <si>
    <t>MISTIE PARCHEM</t>
  </si>
  <si>
    <t>CHASITY BROOKS-DICKERSON</t>
  </si>
  <si>
    <t>CAN24011967-00</t>
  </si>
  <si>
    <t>ON-24-000974</t>
  </si>
  <si>
    <t xml:space="preserve">santa fe ave 
empire ca </t>
  </si>
  <si>
    <t>3GCPYFED4LG215273</t>
  </si>
  <si>
    <t>PARCHEM</t>
  </si>
  <si>
    <t>245 W A ST</t>
  </si>
  <si>
    <t>OAKDALE</t>
  </si>
  <si>
    <t>245 W A ST, OAKDALE CA 95361</t>
  </si>
  <si>
    <t>ON-24-000975</t>
  </si>
  <si>
    <t>Lalandon, Sepulveda CA.</t>
  </si>
  <si>
    <t>1GKEC16T33J225262</t>
  </si>
  <si>
    <t>CAN23004156-01</t>
  </si>
  <si>
    <t>ON-24-000976</t>
  </si>
  <si>
    <t xml:space="preserve">ASH ST 
SAN DIEGO CA 
</t>
  </si>
  <si>
    <t>1GCHK29K98E193499</t>
  </si>
  <si>
    <t>JULIANA RODRIGUEZ PAEZ</t>
  </si>
  <si>
    <t>CAN23009076-00</t>
  </si>
  <si>
    <t>ON-24-000977</t>
  </si>
  <si>
    <t>6510 Atlantic Ave.
Bell CA 
90201</t>
  </si>
  <si>
    <t>2HGFE2F52NH513345</t>
  </si>
  <si>
    <t>RODRIGUEZ PAEZ</t>
  </si>
  <si>
    <t>4625 E 59TH PL APT A</t>
  </si>
  <si>
    <t>4625 e 59th pl apt a, MAYWOOD CA 90270</t>
  </si>
  <si>
    <t>FREDERICK LEWIS JR</t>
  </si>
  <si>
    <t>CAMELIA WARD</t>
  </si>
  <si>
    <t>CAN23004387-01</t>
  </si>
  <si>
    <t>ON-24-000978</t>
  </si>
  <si>
    <t xml:space="preserve">great mall 
milpitas california 
</t>
  </si>
  <si>
    <t>3CZRM3H37EG711865</t>
  </si>
  <si>
    <t>LEWIS JR</t>
  </si>
  <si>
    <t>2260 FREYA DR</t>
  </si>
  <si>
    <t>2260 FREYA DR, SAN JOSE CA 95148</t>
  </si>
  <si>
    <t>ON-24-000979</t>
  </si>
  <si>
    <t xml:space="preserve">nodhill st 
san marcos ca </t>
  </si>
  <si>
    <t>ON-24-000980</t>
  </si>
  <si>
    <t xml:space="preserve">Greenford, ca 
</t>
  </si>
  <si>
    <t>ANGEL OSEGUERA</t>
  </si>
  <si>
    <t>CAN24012030-00</t>
  </si>
  <si>
    <t>ON-24-000981</t>
  </si>
  <si>
    <t>Near El Centro, 8th Freeway, San Diego CA.</t>
  </si>
  <si>
    <t>2HGFC2F57HH516722</t>
  </si>
  <si>
    <t>OSEGUERA</t>
  </si>
  <si>
    <t>805 BEACON DR</t>
  </si>
  <si>
    <t>805 BEACON DR, SAN DIEGO CA 92114</t>
  </si>
  <si>
    <t>LUIS MONREAL</t>
  </si>
  <si>
    <t>CAN24011847-00</t>
  </si>
  <si>
    <t>ON-24-000982</t>
  </si>
  <si>
    <t xml:space="preserve">atlantic blvd 
east los angeles ca </t>
  </si>
  <si>
    <t>2HGFE2F56RH549528</t>
  </si>
  <si>
    <t>MONREAL</t>
  </si>
  <si>
    <t>4805 E COLONIA DE LOS PINOS BLDG 8</t>
  </si>
  <si>
    <t>4805 E COLONIA DE LOS PINOS BLDG 8, LOS ANGELES CA 90022</t>
  </si>
  <si>
    <t>ROSA CHAVEZ</t>
  </si>
  <si>
    <t>CAN24013166-00</t>
  </si>
  <si>
    <t>ON-24-000983</t>
  </si>
  <si>
    <t xml:space="preserve">Brea St 
Los Angeles ca </t>
  </si>
  <si>
    <t>1HGCV1F35KA160444</t>
  </si>
  <si>
    <t>960 S ARDMORE AVE APT 1</t>
  </si>
  <si>
    <t>960 S ARDMORE AVE APT 1, LOS ANGELES CA 90006</t>
  </si>
  <si>
    <t>CAN23003948-01</t>
  </si>
  <si>
    <t>ON-24-000984</t>
  </si>
  <si>
    <t>Los Angeles CA 90007.</t>
  </si>
  <si>
    <t>26491 COLUMBIA ST, HEMET CA 92544</t>
  </si>
  <si>
    <t xml:space="preserve">Jainer Haenover Garcia </t>
  </si>
  <si>
    <t>ON-24-000985</t>
  </si>
  <si>
    <t>manchester ave 
inglewood ca</t>
  </si>
  <si>
    <t xml:space="preserve">versa </t>
  </si>
  <si>
    <t>JOSE LUNA LARIOS</t>
  </si>
  <si>
    <t>CAN24010650-00</t>
  </si>
  <si>
    <t>ON-24-000986</t>
  </si>
  <si>
    <t xml:space="preserve">pomona ca </t>
  </si>
  <si>
    <t>2GNAXJEV3J6268325</t>
  </si>
  <si>
    <t>LUNA LARIOS</t>
  </si>
  <si>
    <t>207 S MOORE AVE</t>
  </si>
  <si>
    <t>207 S MOORE AVE, MONTEREY PARK CA 91754</t>
  </si>
  <si>
    <t>DAISEY LOPEZ</t>
  </si>
  <si>
    <t>ROBERTO LUCERO</t>
  </si>
  <si>
    <t>CAN23006614-01</t>
  </si>
  <si>
    <t>ON-24-000987</t>
  </si>
  <si>
    <t xml:space="preserve">2530 wilshire blvd 
santa monica ca 
</t>
  </si>
  <si>
    <t>2HGFE1F94PH324213</t>
  </si>
  <si>
    <t>1027 W 48TH ST</t>
  </si>
  <si>
    <t>1027 W 48TH ST, LOS ANGELES CA 90037</t>
  </si>
  <si>
    <t>MARITZA LOPEZ</t>
  </si>
  <si>
    <t>CAN23006259-01</t>
  </si>
  <si>
    <t>ON-24-000988</t>
  </si>
  <si>
    <t xml:space="preserve">sierra blvd 
fontana ca 
</t>
  </si>
  <si>
    <t>3GNAXHEV9LS530362</t>
  </si>
  <si>
    <t>17456 SAN BERNARDINO AVE</t>
  </si>
  <si>
    <t>17456 SAN BERNARDINO AVE, FONTANA CA 92335</t>
  </si>
  <si>
    <t>MONTSERRAT ROSAS MORENO</t>
  </si>
  <si>
    <t>CAN24013052-00</t>
  </si>
  <si>
    <t>ON-24-000989</t>
  </si>
  <si>
    <t>3N1AB7AP2KY310942</t>
  </si>
  <si>
    <t>ROSAS MORENO</t>
  </si>
  <si>
    <t>PO BOX 101</t>
  </si>
  <si>
    <t>TRANQUILLITY</t>
  </si>
  <si>
    <t>25323 W SCAGGS ST , SAN JOAQUIN CA 93660</t>
  </si>
  <si>
    <t>MARCUS CARDOSO DE SOUZA</t>
  </si>
  <si>
    <t>CAN23006807-01</t>
  </si>
  <si>
    <t>ON-24-000990</t>
  </si>
  <si>
    <t>445 Webster St, San Francisco CA.</t>
  </si>
  <si>
    <t>3GCUDFED7NG616009</t>
  </si>
  <si>
    <t>CARDOSO DE SOUZA</t>
  </si>
  <si>
    <t>742 SKYLINE DR</t>
  </si>
  <si>
    <t>742 SKYLINE DR, DALY CITY CA 94015</t>
  </si>
  <si>
    <t>CAN23007567-00</t>
  </si>
  <si>
    <t>ON-24-000991</t>
  </si>
  <si>
    <t>Parking Lot of Elders In: Bueno Vista 
1721 Webster St, Albina CA 95401.</t>
  </si>
  <si>
    <t>3C4NJDCN8PT547578</t>
  </si>
  <si>
    <t>CARLOS DEJESUS MUNOZTEJADA</t>
  </si>
  <si>
    <t>FERNANDO ALONZO MUNOZ TEJADA</t>
  </si>
  <si>
    <t>CAN24009756-00</t>
  </si>
  <si>
    <t>ON-24-000992</t>
  </si>
  <si>
    <t>Plesant Valley, Coins/Cypress, Oxnard CA.</t>
  </si>
  <si>
    <t>1GNEC13T75R193251</t>
  </si>
  <si>
    <t>MUNOZTEJADA</t>
  </si>
  <si>
    <t>5303 CYPRESS RD APT 1</t>
  </si>
  <si>
    <t>5303 CYPRESS RD APT 1, OXNARD CA 93033</t>
  </si>
  <si>
    <t>GERSON PEREZ HERRERA</t>
  </si>
  <si>
    <t>CAN23008906-00</t>
  </si>
  <si>
    <t>ON-24-000993</t>
  </si>
  <si>
    <t>19451 HEMMINGWAY ST RESEDA, CA 91335</t>
  </si>
  <si>
    <t>JTHKD5BH7E2185915</t>
  </si>
  <si>
    <t>PEREZ HERRERA</t>
  </si>
  <si>
    <t>19451 HEMMINGWAY ST</t>
  </si>
  <si>
    <t>19451 HEMMINGWAY ST, RESEDA CA 91335</t>
  </si>
  <si>
    <t>SHAWNIECE SHEPHERD</t>
  </si>
  <si>
    <t>CAN23005443-01</t>
  </si>
  <si>
    <t>ON-24-000994</t>
  </si>
  <si>
    <t>Los Angeles, CA</t>
  </si>
  <si>
    <t>2HGFE2F27PH568107</t>
  </si>
  <si>
    <t>SHEPHERD</t>
  </si>
  <si>
    <t>14762 LOUISA CT</t>
  </si>
  <si>
    <t>14762 louisa ct, ADELANTO CA 92301</t>
  </si>
  <si>
    <t>ELIA BECERRA LUNA</t>
  </si>
  <si>
    <t>CAN23008884-00</t>
  </si>
  <si>
    <t>ON-24-000995</t>
  </si>
  <si>
    <t>hwy 38, big bear city, ca</t>
  </si>
  <si>
    <t>BECERRA LUNA</t>
  </si>
  <si>
    <t>MICHELE REGALADO</t>
  </si>
  <si>
    <t>NOEL BERNAL</t>
  </si>
  <si>
    <t>CAN24013326-00</t>
  </si>
  <si>
    <t>ON-24-000997</t>
  </si>
  <si>
    <t>Mater Dei High School, 1202 W Edinger Ave, Santa Ana CA.</t>
  </si>
  <si>
    <t>5N1AL0MM1FC536046</t>
  </si>
  <si>
    <t>924 CAMPUS AVE</t>
  </si>
  <si>
    <t>924 CAMPUS AVE, REDLANDS CA 92374</t>
  </si>
  <si>
    <t>MICHAEL PARADA</t>
  </si>
  <si>
    <t>CAN23008681-00</t>
  </si>
  <si>
    <t>ON-24-000998</t>
  </si>
  <si>
    <t xml:space="preserve">palma st 
valley center ca </t>
  </si>
  <si>
    <t>3C6JR6AT9EG161110</t>
  </si>
  <si>
    <t>107 MORNINGSTAR RD</t>
  </si>
  <si>
    <t>VALLEY CENTER</t>
  </si>
  <si>
    <t>107 morningstar rd, VALLEY CENTER CA 92082</t>
  </si>
  <si>
    <t>JESUS GUTIERREZ BONILLA</t>
  </si>
  <si>
    <t>CAN24010185-00</t>
  </si>
  <si>
    <t>ON-24-000999</t>
  </si>
  <si>
    <t xml:space="preserve"> 7-11 on Olympic street in Los Angeles, CA</t>
  </si>
  <si>
    <t>5J6RW2H81NA003514</t>
  </si>
  <si>
    <t>GUTIERREZ BONILLA</t>
  </si>
  <si>
    <t>1132 S LAKE ST</t>
  </si>
  <si>
    <t>1132 S LAKE ST , LOS ANGELES CA 90006</t>
  </si>
  <si>
    <t>GIOVANNI MENDEZ TORRES</t>
  </si>
  <si>
    <t>CAN23000875-02</t>
  </si>
  <si>
    <t>ON-24-001000</t>
  </si>
  <si>
    <t xml:space="preserve">pacific ave 
Huntington park, ca </t>
  </si>
  <si>
    <t>5XXGT4L3XGG081990</t>
  </si>
  <si>
    <t>MENDEZ TORRES</t>
  </si>
  <si>
    <t>6316 SEVILLE AVE APT E</t>
  </si>
  <si>
    <t>6316 Seville Ave Apt E, HUNTINGTON PARK CA 90255</t>
  </si>
  <si>
    <t>ON-24-001001</t>
  </si>
  <si>
    <t>Figueroa &amp; State Drive, Los Angeles CA.</t>
  </si>
  <si>
    <t>ESTELA CALVILLO</t>
  </si>
  <si>
    <t>CAN24009860-00</t>
  </si>
  <si>
    <t>ON-24-001003</t>
  </si>
  <si>
    <t>Ericks Express Way &amp; Belflower, Adelanta CA.</t>
  </si>
  <si>
    <t>5XYPG4A58LG635008</t>
  </si>
  <si>
    <t>CALVILLO</t>
  </si>
  <si>
    <t>15916 GREEN HILL DR APT 1</t>
  </si>
  <si>
    <t>15916 GREEN HILL DR APT 1, VICTORVILLE CA 92394</t>
  </si>
  <si>
    <t>ON-24-001004</t>
  </si>
  <si>
    <t xml:space="preserve">10th freeway 
covina ca </t>
  </si>
  <si>
    <t>5YFS4MCE5NP113998</t>
  </si>
  <si>
    <t>AMBER AMRHEIN</t>
  </si>
  <si>
    <t>CAN24011650-00</t>
  </si>
  <si>
    <t>ON-24-001005</t>
  </si>
  <si>
    <t>Uknown, Almani CA.</t>
  </si>
  <si>
    <t>4JGFD6BB1MA251265</t>
  </si>
  <si>
    <t>AMRHEIN</t>
  </si>
  <si>
    <t>8745 DELGANY AVE</t>
  </si>
  <si>
    <t>PLAYA DEL REY</t>
  </si>
  <si>
    <t>8745 DELGANY AVE, PLAYA DEL REY CA 90293</t>
  </si>
  <si>
    <t>BRANDON HICKS</t>
  </si>
  <si>
    <t>BIANCA HICKS</t>
  </si>
  <si>
    <t>CAN23009202-00</t>
  </si>
  <si>
    <t>ON-24-001006</t>
  </si>
  <si>
    <t xml:space="preserve">Victoria and pacific 
Highland, CA </t>
  </si>
  <si>
    <t>5XYPG4A39KG592487</t>
  </si>
  <si>
    <t>HICKS</t>
  </si>
  <si>
    <t>9406 HARBIN AVE</t>
  </si>
  <si>
    <t>9406 HARBIN AVE, HESPERIA CA 92345</t>
  </si>
  <si>
    <t>MARCIANO GONZALEZ GALICIA</t>
  </si>
  <si>
    <t>CAN23008092-01</t>
  </si>
  <si>
    <t>ON-24-001007</t>
  </si>
  <si>
    <t xml:space="preserve">santa maria ca </t>
  </si>
  <si>
    <t>5TDKK3DC7DS328849</t>
  </si>
  <si>
    <t>GONZALEZ GALICIA</t>
  </si>
  <si>
    <t>632 S BROADWAYSANTA MARIA  CA 93454  EE. UU.</t>
  </si>
  <si>
    <t>614 W MORRISSON AVE SPC 9, SANTA MARIA CA 93458</t>
  </si>
  <si>
    <t>JASMINE ESPINOZA</t>
  </si>
  <si>
    <t>CAN24009960-00</t>
  </si>
  <si>
    <t>ON-24-001008</t>
  </si>
  <si>
    <t xml:space="preserve">toyota arena 
parking lot 
</t>
  </si>
  <si>
    <t>5TDKDRAH9PS504768</t>
  </si>
  <si>
    <t>15180 MORENO BEACH DR APT 1323</t>
  </si>
  <si>
    <t>15180 MORENO BEACH DR APT 1323, MORENO VALLEY CA 92555</t>
  </si>
  <si>
    <t>NANCY GODOY ISLAS</t>
  </si>
  <si>
    <t>CAN24012920-00</t>
  </si>
  <si>
    <t>ON-24-001009</t>
  </si>
  <si>
    <t>710 Freeway, coming from Long Beach CA.</t>
  </si>
  <si>
    <t>2HGFC2F69LH502306</t>
  </si>
  <si>
    <t>GODOY ISLAS</t>
  </si>
  <si>
    <t>8818 MENLO AVE</t>
  </si>
  <si>
    <t>8818 MENLO AVE, LOS ANGELES CA 90044</t>
  </si>
  <si>
    <t>ON-24-001010</t>
  </si>
  <si>
    <t xml:space="preserve">a st 
Antioch ca </t>
  </si>
  <si>
    <t>CARLOS GONZALEZ</t>
  </si>
  <si>
    <t>CAN24009319-00</t>
  </si>
  <si>
    <t>ON-24-001011</t>
  </si>
  <si>
    <t xml:space="preserve">Long Beach CA </t>
  </si>
  <si>
    <t>1NXBR32E74Z305546</t>
  </si>
  <si>
    <t>4210 CARLIN AVE</t>
  </si>
  <si>
    <t>4210 carlin ave , LYNWOOD CA 90262</t>
  </si>
  <si>
    <t>ASCENCION VENTURA FLORES</t>
  </si>
  <si>
    <t>Martin Ventura Flores</t>
  </si>
  <si>
    <t>CAN23005218-01</t>
  </si>
  <si>
    <t>ON-24-001013</t>
  </si>
  <si>
    <t xml:space="preserve">Before Intersection cold water canyon &amp; Rosco Blvd, Stone Valley CA.
</t>
  </si>
  <si>
    <t>3GCUKREC8HG117495</t>
  </si>
  <si>
    <t>VENTURA FLORES</t>
  </si>
  <si>
    <t>14801 ALEXANDER ST</t>
  </si>
  <si>
    <t>14801 Alexander, MISSION HILLS CA 91345</t>
  </si>
  <si>
    <t>CHANSEY SADLER</t>
  </si>
  <si>
    <t>CAN24012420-00</t>
  </si>
  <si>
    <t>ON-24-001014</t>
  </si>
  <si>
    <t xml:space="preserve">western ave 
los angeles ca </t>
  </si>
  <si>
    <t>DISCOVERY</t>
  </si>
  <si>
    <t>SALCJ2FX7NH906156</t>
  </si>
  <si>
    <t>SADLER</t>
  </si>
  <si>
    <t>2063 CHARLE ST APT A3</t>
  </si>
  <si>
    <t>2063 CHARLE ST APT A3, COSTA MESA CA 92627</t>
  </si>
  <si>
    <t>CARLA VACA</t>
  </si>
  <si>
    <t>CAN23007210-00</t>
  </si>
  <si>
    <t>ON-24-001015</t>
  </si>
  <si>
    <t>N Spring St &amp; W Hills Ave, Lake Elsinore CA.</t>
  </si>
  <si>
    <t>2HGFC4B0XJH300357</t>
  </si>
  <si>
    <t>VACA</t>
  </si>
  <si>
    <t>15164 GRAND AVE APT 3</t>
  </si>
  <si>
    <t>15164 GRAND AVE APT 3, LAKE ELSINORE CA 92530</t>
  </si>
  <si>
    <t>ERIC ARRIOLA</t>
  </si>
  <si>
    <t>CAN24011097-00</t>
  </si>
  <si>
    <t>ON-24-001016</t>
  </si>
  <si>
    <t>City of Industry CA</t>
  </si>
  <si>
    <t>Wrangler</t>
  </si>
  <si>
    <t>1C4HJWDGXEL197615</t>
  </si>
  <si>
    <t>SABRINA CASTILLO</t>
  </si>
  <si>
    <t>CAN24012913-00</t>
  </si>
  <si>
    <t>ON-24-001017</t>
  </si>
  <si>
    <t>Bristol, parking structure, Santa Ana CA.</t>
  </si>
  <si>
    <t>5N1AT2MVXEC767031</t>
  </si>
  <si>
    <t>811 S FAIRVIEW ST APT D7</t>
  </si>
  <si>
    <t>811 S FAIRVIEW ST APT D7, SANTA ANA CA 92704</t>
  </si>
  <si>
    <t>ON-24-001018</t>
  </si>
  <si>
    <t>Pasadena CA.</t>
  </si>
  <si>
    <t>CAN23007942-01</t>
  </si>
  <si>
    <t>ON-24-001019</t>
  </si>
  <si>
    <t xml:space="preserve">CLAYTON RD 
 CA </t>
  </si>
  <si>
    <t>ON-24-001020</t>
  </si>
  <si>
    <t>1630 7TH AVE LOS ANGELES, CA 90019</t>
  </si>
  <si>
    <t>19UUB6F58PA002120</t>
  </si>
  <si>
    <t>EMILIA GUITIERREZ</t>
  </si>
  <si>
    <t>JASON MARTINEZ</t>
  </si>
  <si>
    <t>CAN23004468-01</t>
  </si>
  <si>
    <t>ON-24-001021</t>
  </si>
  <si>
    <t>Highway 395 
victorville CA</t>
  </si>
  <si>
    <t>2HGFC1F35MH701497</t>
  </si>
  <si>
    <t>GUITIERREZ</t>
  </si>
  <si>
    <t>626 HUSKEY DR</t>
  </si>
  <si>
    <t>626 HUSKEY DR, BAKERSFIELD CA 93308</t>
  </si>
  <si>
    <t>DONNA MITCHELL</t>
  </si>
  <si>
    <t>DONNA  MITCHELL</t>
  </si>
  <si>
    <t>CAN23005267-01</t>
  </si>
  <si>
    <t>ON-24-001022</t>
  </si>
  <si>
    <t>Creenshaw, Los Angles CA</t>
  </si>
  <si>
    <t>3GYFNBE38FS536684</t>
  </si>
  <si>
    <t>MITCHELL</t>
  </si>
  <si>
    <t>13010 S VERMONT AVE APT 8</t>
  </si>
  <si>
    <t>13010 s vermount ave apt 8, GARDENA CA 90247</t>
  </si>
  <si>
    <t>ANGELICA VILLAVICENCIO</t>
  </si>
  <si>
    <t>LUIS GARCIAGALLEGOS</t>
  </si>
  <si>
    <t>CAN23004525-01</t>
  </si>
  <si>
    <t>ON-24-001023</t>
  </si>
  <si>
    <t>Ocean Park Blvd &amp; Bundy Dr, Los Angeles CA 90064.</t>
  </si>
  <si>
    <t>RAM PU2500</t>
  </si>
  <si>
    <t>3B7KC23D8VM544471</t>
  </si>
  <si>
    <t>VILLAVICENCIO</t>
  </si>
  <si>
    <t>11230 NORRIS AVE</t>
  </si>
  <si>
    <t>11230 NORRIS AVE, PACOIMA CA 91331</t>
  </si>
  <si>
    <t>ON-24-001024</t>
  </si>
  <si>
    <t>crenshaw, 
inglewood ca</t>
  </si>
  <si>
    <t>GRAZYELLY RODRIGUES ROSA CHEIN</t>
  </si>
  <si>
    <t>ANDRES OCAMPO AGUDELO</t>
  </si>
  <si>
    <t>CAN23008222-01</t>
  </si>
  <si>
    <t>ON-24-001025</t>
  </si>
  <si>
    <t xml:space="preserve">1432 NEW BRIDGE AVE 
SAN MATEO CA </t>
  </si>
  <si>
    <t>3FA6P0RU6ER170601</t>
  </si>
  <si>
    <t>RODRIGUES ROSA CHEIN</t>
  </si>
  <si>
    <t>1108 DENNIS CT</t>
  </si>
  <si>
    <t>RODEO</t>
  </si>
  <si>
    <t>1108 DENNIS CT, RODEO CA 94572</t>
  </si>
  <si>
    <t>FRANK VERMILLION</t>
  </si>
  <si>
    <t>HAZEL VERMILLION</t>
  </si>
  <si>
    <t>CAN23007497-01</t>
  </si>
  <si>
    <t>ON-24-001026</t>
  </si>
  <si>
    <t>La Jolla CA.</t>
  </si>
  <si>
    <t>4T3ZK3BBXDU053744</t>
  </si>
  <si>
    <t>VERMILLION</t>
  </si>
  <si>
    <t>15739 TURNBERRY ST</t>
  </si>
  <si>
    <t>15739 TURNBERRY ST, MORENO VALLEY CA 92555</t>
  </si>
  <si>
    <t>MARC LANDROBLE</t>
  </si>
  <si>
    <t>CAN23007916-01</t>
  </si>
  <si>
    <t>ON-24-001027</t>
  </si>
  <si>
    <t>91 Free way W Bound, before Anaheim Hills, CA.</t>
  </si>
  <si>
    <t>1G1ZC5ST0HF266414</t>
  </si>
  <si>
    <t>LANDROBLE</t>
  </si>
  <si>
    <t>15671 SUENO LN APT 7</t>
  </si>
  <si>
    <t>15671 SUENO LN APT 7, VICTORVILLE CA 92394</t>
  </si>
  <si>
    <t>TERRELL SIMMONS</t>
  </si>
  <si>
    <t>CAN23006035-01</t>
  </si>
  <si>
    <t>ON-24-001028</t>
  </si>
  <si>
    <t xml:space="preserve">fairfield, ca </t>
  </si>
  <si>
    <t>19UUA66228A037066</t>
  </si>
  <si>
    <t>2005 FLORIDA ST</t>
  </si>
  <si>
    <t>2005 FLORIDA ST, VALLEJO CA 94590</t>
  </si>
  <si>
    <t>JESUS ROJASGARCIA</t>
  </si>
  <si>
    <t>CAN24011394-00</t>
  </si>
  <si>
    <t>ON-24-001029</t>
  </si>
  <si>
    <t>Civic Center, before train tracks, Vista CA.</t>
  </si>
  <si>
    <t>1FMCU9H69LUA78932</t>
  </si>
  <si>
    <t>ROJASGARCIA</t>
  </si>
  <si>
    <t>2319 PASEO DE LAURA APT 12</t>
  </si>
  <si>
    <t>2319 PASEO DE LAURA APT 12, OCEANSIDE CA 92056</t>
  </si>
  <si>
    <t>ON-24-001032</t>
  </si>
  <si>
    <t xml:space="preserve">San francisco ca </t>
  </si>
  <si>
    <t>MARIA DE RANGEL</t>
  </si>
  <si>
    <t>CAN24009684-00</t>
  </si>
  <si>
    <t>ON-24-001033</t>
  </si>
  <si>
    <t>Rigin &amp; Tinary, Vaicelia CA.</t>
  </si>
  <si>
    <t>2T3F1RFV8NW288187</t>
  </si>
  <si>
    <t>DE RANGEL</t>
  </si>
  <si>
    <t>3420 E DOUGLAS AVE</t>
  </si>
  <si>
    <t>3420 e douglas ave, VISALIA CA 93292</t>
  </si>
  <si>
    <t>JACOB ESTRADA</t>
  </si>
  <si>
    <t>ON-24-001034</t>
  </si>
  <si>
    <t xml:space="preserve">Freewat 91 
Bellflower, California </t>
  </si>
  <si>
    <t>IVEET PITONES</t>
  </si>
  <si>
    <t>CAN23001308-02</t>
  </si>
  <si>
    <t>ON-24-001035</t>
  </si>
  <si>
    <t>1037 Beverley Blvd, Withier CA 90601.</t>
  </si>
  <si>
    <t>JTEAAAAH2RJ174246</t>
  </si>
  <si>
    <t>PITONES</t>
  </si>
  <si>
    <t>616 FOREST AVE</t>
  </si>
  <si>
    <t>616 Forest Ave, LOS ANGELES CA 90033</t>
  </si>
  <si>
    <t>ON-24-001036</t>
  </si>
  <si>
    <t xml:space="preserve">oso st 
Northridge ca </t>
  </si>
  <si>
    <t>FRANCISCO CAMPOVERDE</t>
  </si>
  <si>
    <t>JORGE CAMPOVERDE</t>
  </si>
  <si>
    <t>CAN23007286-01</t>
  </si>
  <si>
    <t>ON-24-001037</t>
  </si>
  <si>
    <t xml:space="preserve">spring st 
Pasa Roblos Ca 
</t>
  </si>
  <si>
    <t>1C3CDZAB4CN310489</t>
  </si>
  <si>
    <t>CAMPOVERDE</t>
  </si>
  <si>
    <t>2025 PINE ST # C</t>
  </si>
  <si>
    <t>2025 PINE ST # C, PASO ROBLES CA 93446</t>
  </si>
  <si>
    <t>CINTIA LOPEZ ESPINOZA</t>
  </si>
  <si>
    <t>JOSE LUA AVILA</t>
  </si>
  <si>
    <t>CAN23005857-01</t>
  </si>
  <si>
    <t>ON-24-001038</t>
  </si>
  <si>
    <t>2075 E Highland Ave, San Bernandino CA.</t>
  </si>
  <si>
    <t>3TMAZ5CN0GM011683</t>
  </si>
  <si>
    <t>LOPEZ ESPINOZA</t>
  </si>
  <si>
    <t>6601 VICTORIA AVE APT 229</t>
  </si>
  <si>
    <t>6601 VICTORIA AVE APT 229, HIGHLAND CA 92346</t>
  </si>
  <si>
    <t>CAN23006963-01</t>
  </si>
  <si>
    <t>ON-24-001039</t>
  </si>
  <si>
    <t xml:space="preserve">paramount blvd 
long beach ca 
</t>
  </si>
  <si>
    <t>JN8BT3BA0PW004200</t>
  </si>
  <si>
    <t>CAN23008275-01</t>
  </si>
  <si>
    <t>ON-24-001040</t>
  </si>
  <si>
    <t xml:space="preserve">35th st 
Palmdale ca </t>
  </si>
  <si>
    <t>ON-24-001041</t>
  </si>
  <si>
    <t xml:space="preserve">Ales St. California </t>
  </si>
  <si>
    <t>JOAO ARAUJO PONTES</t>
  </si>
  <si>
    <t>CAN23007431-00</t>
  </si>
  <si>
    <t>ON-24-001042</t>
  </si>
  <si>
    <t>Sunset Blvd, San Francisco CA.</t>
  </si>
  <si>
    <t>JTDKN3DU7A1300851</t>
  </si>
  <si>
    <t>ARAUJO PONTES</t>
  </si>
  <si>
    <t>14 WESTLINE DR</t>
  </si>
  <si>
    <t>14 WESTLINE DR, DALY CITY CA 94015</t>
  </si>
  <si>
    <t>DANTE SMITH</t>
  </si>
  <si>
    <t>CAN24012229-00</t>
  </si>
  <si>
    <t>ON-24-001043</t>
  </si>
  <si>
    <t>5233 SIERRA CROSS WAY JURUPA VALLEY, CA 92509</t>
  </si>
  <si>
    <t>5XXG64J2XNG099789</t>
  </si>
  <si>
    <t>5233 SIERRA CROSS WAY</t>
  </si>
  <si>
    <t>5233 SIERRA CROSS WAY, JURUPA VALLEY CA 92509</t>
  </si>
  <si>
    <t>DURFAY ARIAS MEDINA</t>
  </si>
  <si>
    <t>HENRY BERNAL ALVAREZ</t>
  </si>
  <si>
    <t>CAN23008431-00</t>
  </si>
  <si>
    <t>ON-24-001044</t>
  </si>
  <si>
    <t>1C3CCCAB5FN732114</t>
  </si>
  <si>
    <t>ARIAS MEDINA</t>
  </si>
  <si>
    <t>3012 S MAIN ST APT 87E</t>
  </si>
  <si>
    <t>3012 MAIN ST # 3, SANTA ANA CA 92707</t>
  </si>
  <si>
    <t>JUAN CARRIZALES</t>
  </si>
  <si>
    <t>CAN24009738-00</t>
  </si>
  <si>
    <t>ON-24-001045</t>
  </si>
  <si>
    <t>Cactus &amp; 215 S, near freeway, Moreno Valley.</t>
  </si>
  <si>
    <t>1G11E5SAXGU149794</t>
  </si>
  <si>
    <t>CARRIZALES</t>
  </si>
  <si>
    <t>31310 BYERS RD</t>
  </si>
  <si>
    <t>31310 BYERS RD, MENIFEE CA 92584</t>
  </si>
  <si>
    <t>SALVADOR SOTELO</t>
  </si>
  <si>
    <t>CAN23006867-00</t>
  </si>
  <si>
    <t>ON-24-001047</t>
  </si>
  <si>
    <t xml:space="preserve">Vallarta Supermarket
Hesperia ca </t>
  </si>
  <si>
    <t>3N1AB8BVXLY239865</t>
  </si>
  <si>
    <t>SOTELO</t>
  </si>
  <si>
    <t>18096 CAPRI ST</t>
  </si>
  <si>
    <t>18096 CAPRI ST, HESPERIA CA 92345</t>
  </si>
  <si>
    <t>Anthony Esquivel</t>
  </si>
  <si>
    <t>CAN23002347-01</t>
  </si>
  <si>
    <t>ON-24-001048</t>
  </si>
  <si>
    <t>76 Gas Station, 16051 Gale Ave, City of Industry CA 91745.</t>
  </si>
  <si>
    <t>ON-24-001049</t>
  </si>
  <si>
    <t xml:space="preserve">Webbster Ca
</t>
  </si>
  <si>
    <t>JEREE ANN MCCLELLAN</t>
  </si>
  <si>
    <t>CAN23004072-01</t>
  </si>
  <si>
    <t>ON-24-001050</t>
  </si>
  <si>
    <t xml:space="preserve">89th and broadway  
los angeles ca </t>
  </si>
  <si>
    <t>19XFB2F50EE211684</t>
  </si>
  <si>
    <t>MCCLELLAN</t>
  </si>
  <si>
    <t>7310 S HOOVER ST APT 3</t>
  </si>
  <si>
    <t>7310 S HOOVER ST APT 3, LOS ANGELES CA 90044</t>
  </si>
  <si>
    <t>LAURA FIGUEROA</t>
  </si>
  <si>
    <t>CAN24011329-00</t>
  </si>
  <si>
    <t>ON-24-001051</t>
  </si>
  <si>
    <t>13572 BLUE PRUCE CT MORENO VALLEY, CA 92553.</t>
  </si>
  <si>
    <t>1C4RJEBG7HC782870</t>
  </si>
  <si>
    <t>FIGUEROA</t>
  </si>
  <si>
    <t>24886 GATEWOOD ST</t>
  </si>
  <si>
    <t>13572 BLUE PRUCE CT, MORENO VALLEY CA 92553</t>
  </si>
  <si>
    <t>LEONEL GUTIERREZV</t>
  </si>
  <si>
    <t>GRICELDA PAZGALINDO</t>
  </si>
  <si>
    <t>CAN23008022-01</t>
  </si>
  <si>
    <t>ON-24-001052</t>
  </si>
  <si>
    <t>Camino Real &amp; Palomar, Carlosville CA.</t>
  </si>
  <si>
    <t>5TDKZRFH6HS515044</t>
  </si>
  <si>
    <t>GUTIERREZV</t>
  </si>
  <si>
    <t>225 SMILAX RD APT 105</t>
  </si>
  <si>
    <t>225 SMILAX RD APT 105, VISTA CA 92083</t>
  </si>
  <si>
    <t>LINDA WHITENER</t>
  </si>
  <si>
    <t>CAN23007051-01</t>
  </si>
  <si>
    <t>ON-24-001053</t>
  </si>
  <si>
    <t xml:space="preserve">espanade and villians 
san jacinto ca </t>
  </si>
  <si>
    <t>1GCPCREC2JF102072</t>
  </si>
  <si>
    <t>WHITENER</t>
  </si>
  <si>
    <t>PO BOX 1389</t>
  </si>
  <si>
    <t>24116 POPPET FLATS, SAN JACINTO CA 92583</t>
  </si>
  <si>
    <t>ON-24-001054</t>
  </si>
  <si>
    <t xml:space="preserve">bay point california </t>
  </si>
  <si>
    <t>NARCISO LOPEZ HERNANDEZ</t>
  </si>
  <si>
    <t>ALEJANDRO GODINEZ HERNANDEZ</t>
  </si>
  <si>
    <t>CAN23007789-00</t>
  </si>
  <si>
    <t>ON-24-001055</t>
  </si>
  <si>
    <t>91 Freeway, near Cherry Ave Exit, Long Beach CA.</t>
  </si>
  <si>
    <t>3GNBAADB6AS541269</t>
  </si>
  <si>
    <t>1408 S WHITEMARSH AVE</t>
  </si>
  <si>
    <t>1408 S WHITEMARSH AVE, COMPTON CA 90220</t>
  </si>
  <si>
    <t>CLARISA HURTADO</t>
  </si>
  <si>
    <t>WILSON ORTIZ MENDOZA</t>
  </si>
  <si>
    <t>CAN24011246-00</t>
  </si>
  <si>
    <t>ON-24-001056</t>
  </si>
  <si>
    <t xml:space="preserve">Irvine CA </t>
  </si>
  <si>
    <t>JHLRE48767C081230</t>
  </si>
  <si>
    <t>713 W 79TH ST APT 4</t>
  </si>
  <si>
    <t>713 W 79TH ST APT 4, LOS ANGELES CA 90044</t>
  </si>
  <si>
    <t>IRMA JANET VILLA</t>
  </si>
  <si>
    <t>CAN24012484-00</t>
  </si>
  <si>
    <t>ON-24-001057</t>
  </si>
  <si>
    <t xml:space="preserve">45th st and wall st 
los angeles ca </t>
  </si>
  <si>
    <t>5FNYG2H49RB005178</t>
  </si>
  <si>
    <t>2102 ELBERGLEN DR</t>
  </si>
  <si>
    <t>2102 ELBERGLEN DR, HACIENDA HEIGHTS CA 91745</t>
  </si>
  <si>
    <t>PAMELA POWELL</t>
  </si>
  <si>
    <t>ALONZO WASHINGTON</t>
  </si>
  <si>
    <t>CAN23001610-02</t>
  </si>
  <si>
    <t>ON-24-001058</t>
  </si>
  <si>
    <t xml:space="preserve">Hastings ave 
vallejo ca </t>
  </si>
  <si>
    <t>1C4RJFBG9EC460068</t>
  </si>
  <si>
    <t>POWELL</t>
  </si>
  <si>
    <t>1232 LOUISIANA ST APT C</t>
  </si>
  <si>
    <t>1232 LOUISIANA ST APT C, VALLEJO CA 94590</t>
  </si>
  <si>
    <t>ON-24-001059</t>
  </si>
  <si>
    <t>9458 Rushing Creek Ct, Elk Grove CA.</t>
  </si>
  <si>
    <t>MADISON WOOD</t>
  </si>
  <si>
    <t>CAN24013746-00</t>
  </si>
  <si>
    <t>ON-24-001060</t>
  </si>
  <si>
    <t>16800 S DENKER AVE APT 1 GARDENA, CA 90247</t>
  </si>
  <si>
    <t>5NMS34AJ4NH467654</t>
  </si>
  <si>
    <t>WOOD</t>
  </si>
  <si>
    <t>16800 S DENKER AVE APT 1</t>
  </si>
  <si>
    <t>16800 S DENKER AVE APT 1, GARDENA CA 90247</t>
  </si>
  <si>
    <t>ON-24-001062</t>
  </si>
  <si>
    <t xml:space="preserve">Alejandro Humbolt 19234
Xicotencatl leyva 
Tijuana, MX </t>
  </si>
  <si>
    <t>VICTORINO LAINEZ</t>
  </si>
  <si>
    <t>CAN24011100-00</t>
  </si>
  <si>
    <t>ON-24-001063</t>
  </si>
  <si>
    <t>Olive St &amp; Sultana Ave, Aplan CA.</t>
  </si>
  <si>
    <t>WBAXG5C5XDDY35291</t>
  </si>
  <si>
    <t>LAINEZ</t>
  </si>
  <si>
    <t>11306 S CENTRAL AVE</t>
  </si>
  <si>
    <t>11306 S CENTRAL AVE, LOS ANGELES CA 90059</t>
  </si>
  <si>
    <t>MARICRUZ NAVA</t>
  </si>
  <si>
    <t>CAN23005601-01</t>
  </si>
  <si>
    <t>ON-24-001064</t>
  </si>
  <si>
    <t xml:space="preserve">Rotchester St
Rancho Cucamonga CA </t>
  </si>
  <si>
    <t>5J6RE3H33AL048675</t>
  </si>
  <si>
    <t>2497 W 3RD AVE</t>
  </si>
  <si>
    <t>2497 W 3RD AVE, SAN BERNARDINO CA 92407</t>
  </si>
  <si>
    <t>FERRON NICHOLS</t>
  </si>
  <si>
    <t>CAN24012830-00</t>
  </si>
  <si>
    <t>ON-24-001065</t>
  </si>
  <si>
    <t>Palmdale, Ca. 
US Air Force Plant 42 Palmdale CA 93550</t>
  </si>
  <si>
    <t>5NPE34AF0GH266218</t>
  </si>
  <si>
    <t>NICHOLS</t>
  </si>
  <si>
    <t>170 E WALNUT ST APT 210</t>
  </si>
  <si>
    <t>170 E WALNUT ST APT 210, PASADENA CA 91103</t>
  </si>
  <si>
    <t>ROXANNE RAMIREZ</t>
  </si>
  <si>
    <t>Alicia Raya</t>
  </si>
  <si>
    <t>CAN23003661-01</t>
  </si>
  <si>
    <t>ON-24-001066</t>
  </si>
  <si>
    <t xml:space="preserve">1611 w 9th st 
upland ca </t>
  </si>
  <si>
    <t>1C4RDHAG3LC252141</t>
  </si>
  <si>
    <t>14951 FOOTHILL BLVD APT 2101</t>
  </si>
  <si>
    <t>14951 FOOTHILL BLVD APT 2101, FONTANA CA 92335</t>
  </si>
  <si>
    <t>NICHOLAS DEADMAN</t>
  </si>
  <si>
    <t>CAN24009922-00</t>
  </si>
  <si>
    <t>ON-24-001067</t>
  </si>
  <si>
    <t>49971 Carmen Ave, Cabazon CA 922330.</t>
  </si>
  <si>
    <t>1GCHK23142F200523</t>
  </si>
  <si>
    <t>DEADMAN</t>
  </si>
  <si>
    <t>PO BOX 713</t>
  </si>
  <si>
    <t>CABAZON</t>
  </si>
  <si>
    <t>49971 CARMEN AVE, CABAZON CA 92230</t>
  </si>
  <si>
    <t>ON-24-001068</t>
  </si>
  <si>
    <t xml:space="preserve">35th st 
palmdale ca </t>
  </si>
  <si>
    <t>MARIO GARCIA</t>
  </si>
  <si>
    <t>ASLIN GARCIA</t>
  </si>
  <si>
    <t>CAN24013553-00</t>
  </si>
  <si>
    <t>ON-24-001069</t>
  </si>
  <si>
    <t>Walmart 44665 Valley Central Way, Lancaster CA 93536.</t>
  </si>
  <si>
    <t>19XFC2F86LE010019</t>
  </si>
  <si>
    <t>GARCIA BONE</t>
  </si>
  <si>
    <t>2057 E IVESBROOK ST</t>
  </si>
  <si>
    <t>2057 E IVESBROOK ST, LANCASTER CA 93535</t>
  </si>
  <si>
    <t>KRIS NEELY-HOUSTON</t>
  </si>
  <si>
    <t>CAN24012973-00</t>
  </si>
  <si>
    <t>ON-24-001070</t>
  </si>
  <si>
    <t xml:space="preserve">91 freeway 
corona, ca </t>
  </si>
  <si>
    <t>1N4AL3AP4EC273348</t>
  </si>
  <si>
    <t>NEELY-HOUSTON</t>
  </si>
  <si>
    <t>24213 FAWN ST</t>
  </si>
  <si>
    <t>24213 FAWN ST, MORENO VALLEY CA 92553</t>
  </si>
  <si>
    <t>ANA CAPELA</t>
  </si>
  <si>
    <t>CAN23003816-01</t>
  </si>
  <si>
    <t>ON-24-001071</t>
  </si>
  <si>
    <t>707 WASHINGTON AVE KENSINGTON, CA 94706</t>
  </si>
  <si>
    <t>KMHEC4A48DA094713</t>
  </si>
  <si>
    <t>CAPELA</t>
  </si>
  <si>
    <t>707 WASHINGTON AVE</t>
  </si>
  <si>
    <t>KENSINGTON</t>
  </si>
  <si>
    <t>707 WASHINGTON AVE, KENSINGTON CA 94706</t>
  </si>
  <si>
    <t>JASMINE YARBROUGH</t>
  </si>
  <si>
    <t>CAN24010301-00</t>
  </si>
  <si>
    <t>ON-24-001072</t>
  </si>
  <si>
    <t>168 Foxtroth, Moreno Valley CA.</t>
  </si>
  <si>
    <t>2T3WFREV6JW515521</t>
  </si>
  <si>
    <t>YARBROUGH</t>
  </si>
  <si>
    <t>16847 FOX TROT LN</t>
  </si>
  <si>
    <t>16847 FOX TROT LN, MORENO VALLEY CA 92555</t>
  </si>
  <si>
    <t>LUIS GARCIA</t>
  </si>
  <si>
    <t>CAN24013834-00</t>
  </si>
  <si>
    <t>ON-24-001074</t>
  </si>
  <si>
    <t xml:space="preserve">Compton CA </t>
  </si>
  <si>
    <t>1C3CDFBB7FD302488</t>
  </si>
  <si>
    <t>4717 HOOPER AVE</t>
  </si>
  <si>
    <t>4717 HOOPER AVE, LOS ANGELES CA 90011</t>
  </si>
  <si>
    <t>VALENCIO MARTINEZ</t>
  </si>
  <si>
    <t>CAN23008853-00</t>
  </si>
  <si>
    <t>ON-24-001076</t>
  </si>
  <si>
    <t>1GCDT136358214312</t>
  </si>
  <si>
    <t>907 W 65TH ST</t>
  </si>
  <si>
    <t>907 W 65TH ST, LOS ANGELES CA 90044</t>
  </si>
  <si>
    <t>ANUHAR MIGUEL CARMONA</t>
  </si>
  <si>
    <t>CAN23007388-00</t>
  </si>
  <si>
    <t>ON-24-001077</t>
  </si>
  <si>
    <t>Pleasant Hill, CA 94523</t>
  </si>
  <si>
    <t>1N4AL11D65N443501</t>
  </si>
  <si>
    <t>MIGUEL CARMONA</t>
  </si>
  <si>
    <t>1443 SUNSHINE DR</t>
  </si>
  <si>
    <t>1443 SUNSHINE DR, CONCORD CA 94520</t>
  </si>
  <si>
    <t>NICOLE POOLE</t>
  </si>
  <si>
    <t>CAN23007463-01</t>
  </si>
  <si>
    <t>ON-24-001078</t>
  </si>
  <si>
    <t xml:space="preserve">7956 Lancaster Blvd. 
North Hollywood ca </t>
  </si>
  <si>
    <t>E-PACE</t>
  </si>
  <si>
    <t>SADFJ2FX8J1Z06615</t>
  </si>
  <si>
    <t>POOLE</t>
  </si>
  <si>
    <t>8250 LANKERSHIM BLVD SPC 5</t>
  </si>
  <si>
    <t>8250 LANKERSHIM BLVD SPC 5, NORTH HOLLYWOOD CA 91605</t>
  </si>
  <si>
    <t>CLAUIDIA QUINTANA GARCIA</t>
  </si>
  <si>
    <t>CAN23000619-02</t>
  </si>
  <si>
    <t>ON-24-001079</t>
  </si>
  <si>
    <t xml:space="preserve">Mc Bean Pkwy 
Valencia CA  </t>
  </si>
  <si>
    <t>KNMAT2MT0LP500540</t>
  </si>
  <si>
    <t>QUINTANA GARCIA</t>
  </si>
  <si>
    <t xml:space="preserve">26728 PAMELA DR  </t>
  </si>
  <si>
    <t>16431 PALOMINO PL APT 102, CANYON COUNTRY CA 91387</t>
  </si>
  <si>
    <t>LAURA GALARZA</t>
  </si>
  <si>
    <t>CAN23003399-00</t>
  </si>
  <si>
    <t>ON-24-001080</t>
  </si>
  <si>
    <t xml:space="preserve">ferrous, California </t>
  </si>
  <si>
    <t>5XXGT4L35KG336814</t>
  </si>
  <si>
    <t>GALARZA</t>
  </si>
  <si>
    <t>5820 FAIR OAKS BLVD APT 209</t>
  </si>
  <si>
    <t>CARMICHAEL</t>
  </si>
  <si>
    <t>5820 FAIR OAKS BLVD APT 209, CARMICHAEL CA 95608</t>
  </si>
  <si>
    <t>GERALDINE DELGADO</t>
  </si>
  <si>
    <t>CAN23002752-01</t>
  </si>
  <si>
    <t>ON-24-001081</t>
  </si>
  <si>
    <t>Mohabi &amp; Armagosa, Victorville.</t>
  </si>
  <si>
    <t>2G1FB1E31F9132320</t>
  </si>
  <si>
    <t>15104 RUSHILL CT</t>
  </si>
  <si>
    <t>15104 RUSHILL CT, VICTORVILLE CA 92394</t>
  </si>
  <si>
    <t>THIAGO LESSA</t>
  </si>
  <si>
    <t>EVELYN ALVES VIERA BRITO</t>
  </si>
  <si>
    <t>CAN24012874-00</t>
  </si>
  <si>
    <t>ON-24-001083</t>
  </si>
  <si>
    <t xml:space="preserve">euclid and orange
Fullerton ca </t>
  </si>
  <si>
    <t>JTDKB20U087729474</t>
  </si>
  <si>
    <t>LESSA</t>
  </si>
  <si>
    <t>18 TOPEKA APT 18</t>
  </si>
  <si>
    <t>18 TOPEKA APT 18, IRVINE CA 92604</t>
  </si>
  <si>
    <t>PAOLA SOTELO</t>
  </si>
  <si>
    <t>CAN24011356-00</t>
  </si>
  <si>
    <t>ON-24-001084</t>
  </si>
  <si>
    <t>17390 mains t 
hesperia CA 92345</t>
  </si>
  <si>
    <t>ALFREDO ARIAS</t>
  </si>
  <si>
    <t>YDAIRE CHACIN RIOS</t>
  </si>
  <si>
    <t>CAN23008187-01</t>
  </si>
  <si>
    <t>ON-24-001085</t>
  </si>
  <si>
    <t>Osburn Pl, 5633 Osburn Pl, Riverside CA 92506.</t>
  </si>
  <si>
    <t>Yaris</t>
  </si>
  <si>
    <t>JTDKTUD30DD556335</t>
  </si>
  <si>
    <t>5470 OLIVEWOOD AVE APT 16</t>
  </si>
  <si>
    <t>5470 OLIVEWOOD AVE APT 16, RIVERSIDE CA 92506</t>
  </si>
  <si>
    <t>VICTOR CARDOZA ESCOBAR</t>
  </si>
  <si>
    <t>CAN24013046-00</t>
  </si>
  <si>
    <t>ON-24-001086</t>
  </si>
  <si>
    <t>Sadico St &amp; Willis, Vanice CA.</t>
  </si>
  <si>
    <t>JTDEPMAE3MJ163518</t>
  </si>
  <si>
    <t>CARDOZA ESCOBAR</t>
  </si>
  <si>
    <t>2219 GRIFFIN AVE APT 1</t>
  </si>
  <si>
    <t>2219 GRIFFIN AVE Apt 1, LOS ANGELES CA 90031</t>
  </si>
  <si>
    <t>LESLIE MAGANA</t>
  </si>
  <si>
    <t>GABRIEL FRAUSTO</t>
  </si>
  <si>
    <t>CAN23005680-01</t>
  </si>
  <si>
    <t>ON-24-001087</t>
  </si>
  <si>
    <t>Del Porto Parking Lot, Downey CA.</t>
  </si>
  <si>
    <t>JTDEPMAE1MJ141906</t>
  </si>
  <si>
    <t>6501 WALKER AVE APT 6</t>
  </si>
  <si>
    <t>6501 WALKER AVE APT 6, BELL CA 90201</t>
  </si>
  <si>
    <t>MAXINE WILLIAMS</t>
  </si>
  <si>
    <t>UNKNOWN INSD SON</t>
  </si>
  <si>
    <t>CAN23008151-01</t>
  </si>
  <si>
    <t>ON-24-001088</t>
  </si>
  <si>
    <t>Rose Crensent &amp; Peral Santa Fe, Compton CA.</t>
  </si>
  <si>
    <t>KMHGN4JEOFUO84542</t>
  </si>
  <si>
    <t>1210 N PEARL AVE</t>
  </si>
  <si>
    <t>1210 n pearl ave, COMPTON CA 90221</t>
  </si>
  <si>
    <t>ULISSES PINEDA ESTRADA</t>
  </si>
  <si>
    <t>CAN24009898-00</t>
  </si>
  <si>
    <t>ON-24-001089</t>
  </si>
  <si>
    <t xml:space="preserve">56th and san pedro
los angeles ca </t>
  </si>
  <si>
    <t>55SWF4JBXHU200752</t>
  </si>
  <si>
    <t>PINEDA ESTRADA</t>
  </si>
  <si>
    <t>1010 LARCH ST APT 4</t>
  </si>
  <si>
    <t>1010 LARCH ST APT 4, INGLEWOOD CA 90301</t>
  </si>
  <si>
    <t>KEITH BUTLER</t>
  </si>
  <si>
    <t>CAN23009033-00</t>
  </si>
  <si>
    <t>ON-24-001090</t>
  </si>
  <si>
    <t xml:space="preserve">ONTARIO CA </t>
  </si>
  <si>
    <t>19XFL1H88NE015362</t>
  </si>
  <si>
    <t>BUTLER</t>
  </si>
  <si>
    <t>14848 SEQUOIA ST APT 5</t>
  </si>
  <si>
    <t>14848 Sequoia St Apt 5, HESPERIA CA 92345</t>
  </si>
  <si>
    <t>ALMA VALDEZ ESTRADA</t>
  </si>
  <si>
    <t>CAN23009090-00</t>
  </si>
  <si>
    <t>ON-24-001091</t>
  </si>
  <si>
    <t>Heading to Lancaster, 130 Freeway, CA.</t>
  </si>
  <si>
    <t>4T1BF1FK5HU640405</t>
  </si>
  <si>
    <t>VALDEZ ESTRADA</t>
  </si>
  <si>
    <t>1105 W E ST</t>
  </si>
  <si>
    <t>1105 W E ST, ONTARIO CA 91762</t>
  </si>
  <si>
    <t>SANIA KAUFFMAN MCCRAY</t>
  </si>
  <si>
    <t>BRITNEY KAUFFMAN</t>
  </si>
  <si>
    <t>CAN24011901-00</t>
  </si>
  <si>
    <t>ON-24-001092</t>
  </si>
  <si>
    <t>1HGCM56316A015577</t>
  </si>
  <si>
    <t>KAUFFMAN MCCRAY</t>
  </si>
  <si>
    <t>819 E HAWTHORNE ST</t>
  </si>
  <si>
    <t>819 E HAWTHORNE ST, ONTARIO CA 91764</t>
  </si>
  <si>
    <t>ON-24-001093</t>
  </si>
  <si>
    <t>Brandywine &amp; E Palomar St, Chula Vista, CA 91913</t>
  </si>
  <si>
    <t>ELVIS MEZA FLORES</t>
  </si>
  <si>
    <t>CAN24013612-00</t>
  </si>
  <si>
    <t>ON-24-001094</t>
  </si>
  <si>
    <t xml:space="preserve">Antioch, near 97th entrance CA 94509.
</t>
  </si>
  <si>
    <t>5YFBURHE9FP304606</t>
  </si>
  <si>
    <t>MEZA FLORES</t>
  </si>
  <si>
    <t>2163 KNOX AVE</t>
  </si>
  <si>
    <t>2163 KNOX AVE, PITTSBURG CA 94565</t>
  </si>
  <si>
    <t>ON-24-001095</t>
  </si>
  <si>
    <t xml:space="preserve">424 N. Vista St. 
Los Angeles CA 
90036
</t>
  </si>
  <si>
    <t>JUAN GARNICA GONZALEZ</t>
  </si>
  <si>
    <t>ANTONIO PINEDASANCHEZ</t>
  </si>
  <si>
    <t>CAN23008337-01</t>
  </si>
  <si>
    <t>ON-24-001096</t>
  </si>
  <si>
    <t xml:space="preserve">FREEWAY 10 
CHERRY BLVD 
cali meza 
ca </t>
  </si>
  <si>
    <t>4T1BD1FK2CU049835</t>
  </si>
  <si>
    <t>GARNICA GONZALEZ</t>
  </si>
  <si>
    <t>26194 LAKE ST</t>
  </si>
  <si>
    <t>26194 LAKE ST, HEMET CA 92544</t>
  </si>
  <si>
    <t>VICTOR MARINELLY JUAREZ GONZALEZ</t>
  </si>
  <si>
    <t>CAN23004042-01</t>
  </si>
  <si>
    <t>ON-24-001097</t>
  </si>
  <si>
    <t xml:space="preserve">Magnolia St 
Garden Grove CA </t>
  </si>
  <si>
    <t>1GKKRNEDXEJ187809</t>
  </si>
  <si>
    <t>JUAREZ GONZALEZ</t>
  </si>
  <si>
    <t>9042 JENNRICH AVE</t>
  </si>
  <si>
    <t>9042 jennrich ave, WESTMINSTER CA 92683</t>
  </si>
  <si>
    <t>CARLOS SANTACRUZ LOPERA</t>
  </si>
  <si>
    <t>CAN24013810-00</t>
  </si>
  <si>
    <t>ON-24-001098</t>
  </si>
  <si>
    <t xml:space="preserve">hortens st 
valley village ca </t>
  </si>
  <si>
    <t>1HGCR2F87DA026558</t>
  </si>
  <si>
    <t>SANTACRUZ LOPERA</t>
  </si>
  <si>
    <t>5308 HARMONY AVE APT 8</t>
  </si>
  <si>
    <t>5308 HARMONY AVE APT 8, NORTH HOLLYWOOD CA 91601</t>
  </si>
  <si>
    <t>ATHENIA ARSCOTT</t>
  </si>
  <si>
    <t>CAN23006119-01</t>
  </si>
  <si>
    <t>ON-24-001099</t>
  </si>
  <si>
    <t xml:space="preserve">18251 van owen st 
resita ca 
</t>
  </si>
  <si>
    <t>3VV3B7AX9LM149084</t>
  </si>
  <si>
    <t>ARSCOTT</t>
  </si>
  <si>
    <t>743 SANTEE ST APT 1004</t>
  </si>
  <si>
    <t>743 SANTEE ST APT 1004, LOS ANGELES CA 90014</t>
  </si>
  <si>
    <t>GABRIEL SANTOS SOUZA</t>
  </si>
  <si>
    <t>CAN23007633-00</t>
  </si>
  <si>
    <t>ON-24-001100</t>
  </si>
  <si>
    <t xml:space="preserve">golden gate bridge toll 
san francisco ca </t>
  </si>
  <si>
    <t>3LN6L2LU2GR611214</t>
  </si>
  <si>
    <t>SANTOS SOUZA</t>
  </si>
  <si>
    <t>821 SHELL BLVD APT 204</t>
  </si>
  <si>
    <t>821 SHELL BLVD APT 204, FOSTER CITY CA 94404</t>
  </si>
  <si>
    <t>JOSE ANTONIO ARELLANO</t>
  </si>
  <si>
    <t>CAN24011523-00</t>
  </si>
  <si>
    <t>ON-24-001101</t>
  </si>
  <si>
    <t xml:space="preserve">Balboa Blvd and Victory Blvd 
Los Angeles, CA  </t>
  </si>
  <si>
    <t>1FMSK7DH7LGC47387</t>
  </si>
  <si>
    <t>ARELLANO</t>
  </si>
  <si>
    <t>21715 LANARK ST APT 203</t>
  </si>
  <si>
    <t>21715 LANARK S APT 203, CANOGA PARK CA 91304</t>
  </si>
  <si>
    <t>1FTER4EHXKLA27645</t>
  </si>
  <si>
    <t>CAN24010902-00</t>
  </si>
  <si>
    <t>ON-24-001102</t>
  </si>
  <si>
    <t>10637 MINA ST WHITTIER, CA 90605</t>
  </si>
  <si>
    <t>3N1CN8EV3ML844501</t>
  </si>
  <si>
    <t>10637 MINA ST</t>
  </si>
  <si>
    <t>10637 MINA ST, WHITTIER CA 90605</t>
  </si>
  <si>
    <t>JUANA BARAJAS</t>
  </si>
  <si>
    <t>KATHERINE BARAJAS</t>
  </si>
  <si>
    <t>CAN23001694-02</t>
  </si>
  <si>
    <t>ON-24-001103</t>
  </si>
  <si>
    <t>1199 n e st 
san bernardino ca 
92410</t>
  </si>
  <si>
    <t>FIAT</t>
  </si>
  <si>
    <t>500E</t>
  </si>
  <si>
    <t>3C3CFFGEXGT184140</t>
  </si>
  <si>
    <t>7039 ELMWOOD RD</t>
  </si>
  <si>
    <t>7039 ELMWOOD RD, SAN BERNARDINO CA 92404</t>
  </si>
  <si>
    <t>GABRIELLA VASQUEZ</t>
  </si>
  <si>
    <t>BOBBY SPEARS</t>
  </si>
  <si>
    <t>CAN24010938-00</t>
  </si>
  <si>
    <t>ON-24-001104</t>
  </si>
  <si>
    <t xml:space="preserve">Rosecrans &amp; Gardena, Figueroa/Vermont CA.
</t>
  </si>
  <si>
    <t>SALME11443A119056</t>
  </si>
  <si>
    <t>3647 W 104TH ST APT 4</t>
  </si>
  <si>
    <t>3647 W 104TH ST APT 4, INGLEWOOD CA 90303</t>
  </si>
  <si>
    <t>BRENDA BALBANEDA</t>
  </si>
  <si>
    <t>CAN23002661-01</t>
  </si>
  <si>
    <t>ON-24-001105</t>
  </si>
  <si>
    <t>5 Freeway S, South Land Blvd, Sun Valley CA.</t>
  </si>
  <si>
    <t>2C3CDXHG3LH192899</t>
  </si>
  <si>
    <t>BALBANEDA</t>
  </si>
  <si>
    <t>8108 DE GARMO AVE</t>
  </si>
  <si>
    <t>8108 DE GARMO AVE, SUN VALLEY CA 91352</t>
  </si>
  <si>
    <t>BRITTANY WOLCOTT</t>
  </si>
  <si>
    <t>CAN24011641-00</t>
  </si>
  <si>
    <t>ON-24-001106</t>
  </si>
  <si>
    <t>Altern Parkway, Irvine CA.</t>
  </si>
  <si>
    <t>JM1BK144571768020</t>
  </si>
  <si>
    <t>WOLCOTT</t>
  </si>
  <si>
    <t>16465 PINYON ST</t>
  </si>
  <si>
    <t>16465 PINYON ST, LAKE ELSINORE CA 92530</t>
  </si>
  <si>
    <t>DAVID SEVERINO</t>
  </si>
  <si>
    <t>CAN24013902-00</t>
  </si>
  <si>
    <t>ON-24-001107</t>
  </si>
  <si>
    <t xml:space="preserve">los angeles ca 
</t>
  </si>
  <si>
    <t>WDBUF65J74A495493</t>
  </si>
  <si>
    <t>SEVERINO</t>
  </si>
  <si>
    <t>4200 ARCH DR APT 204</t>
  </si>
  <si>
    <t>4200 ARCH DR APT 204, STUDIO CITY CA 91604</t>
  </si>
  <si>
    <t>ADRIAN CELAYA</t>
  </si>
  <si>
    <t>CAN23007871-01</t>
  </si>
  <si>
    <t>ON-24-001108</t>
  </si>
  <si>
    <t>Corner of Hickory &amp; Pennsylvania Ave, Escondido CA.</t>
  </si>
  <si>
    <t>1FA6P8TH4R5121304</t>
  </si>
  <si>
    <t>JORGE ACOSTA CHINCHIA</t>
  </si>
  <si>
    <t>ON-24-001109</t>
  </si>
  <si>
    <t xml:space="preserve">285 winston dr 
san francisco ca </t>
  </si>
  <si>
    <t>JTDKN3DU1A0037133</t>
  </si>
  <si>
    <t>ELIAS JIMENEZ PACHECO</t>
  </si>
  <si>
    <t>Jesus Antonio Jimenez</t>
  </si>
  <si>
    <t>CAN23006915-01</t>
  </si>
  <si>
    <t>ON-24-001110</t>
  </si>
  <si>
    <t xml:space="preserve">woodland hills ca 
</t>
  </si>
  <si>
    <t>1HGCR2F30EA257615</t>
  </si>
  <si>
    <t>JIMENEZ PACHECO</t>
  </si>
  <si>
    <t>23755 VIA CANON 106</t>
  </si>
  <si>
    <t>23755 VIA CANON 106, NEWHALL CA 91321</t>
  </si>
  <si>
    <t>MARTIN GONZALEZ CRUZ</t>
  </si>
  <si>
    <t>CAN24012734-00</t>
  </si>
  <si>
    <t>ON-24-001111</t>
  </si>
  <si>
    <t xml:space="preserve">freeway 10 
ontario airport </t>
  </si>
  <si>
    <t>1G1FD1RX5H0105965</t>
  </si>
  <si>
    <t>GONZALEZ CRUZ</t>
  </si>
  <si>
    <t>25840 BASIL CT</t>
  </si>
  <si>
    <t>25840 BASIL CT, MORENO VALLEY CA 92553</t>
  </si>
  <si>
    <t>DIOR COTTON</t>
  </si>
  <si>
    <t>ON-24-001112</t>
  </si>
  <si>
    <t xml:space="preserve">Perris CA </t>
  </si>
  <si>
    <t>5XXG64J29MG055054</t>
  </si>
  <si>
    <t>ON-24-001113</t>
  </si>
  <si>
    <t>Market, San Francisco CA.</t>
  </si>
  <si>
    <t>ADAN FLORES GARRIDO</t>
  </si>
  <si>
    <t>CAN24013071-00</t>
  </si>
  <si>
    <t>ON-24-001114</t>
  </si>
  <si>
    <t>605 N Freeway, Downey CA.</t>
  </si>
  <si>
    <t>2HGFE2F52RH566388</t>
  </si>
  <si>
    <t>FLORES GARRIDO</t>
  </si>
  <si>
    <t>3454 ATHOL ST</t>
  </si>
  <si>
    <t>3454 ATHOL ST, BALDWIN PARK CA 91706</t>
  </si>
  <si>
    <t>ROSA OLIVEROS HERNANDEZ</t>
  </si>
  <si>
    <t>CAN24009782-00</t>
  </si>
  <si>
    <t>ON-24-001115</t>
  </si>
  <si>
    <t>10714 LA REINA AVE APT 4 DOWNEY, CA 90241</t>
  </si>
  <si>
    <t>JTHBK262482079873</t>
  </si>
  <si>
    <t>OLIVEROS HERNANDEZ</t>
  </si>
  <si>
    <t>10714 LA REINA AVE APT 4</t>
  </si>
  <si>
    <t>10714 LA REINA AVE APT 4, DOWNEY CA 90241</t>
  </si>
  <si>
    <t>ENRIQUE GONZALEZ DIAZ</t>
  </si>
  <si>
    <t>CAN24012803-00</t>
  </si>
  <si>
    <t>ON-24-001116</t>
  </si>
  <si>
    <t>210 W, Lincon, Altadena CA.</t>
  </si>
  <si>
    <t>3GCPCREC7JG213697</t>
  </si>
  <si>
    <t>GONZALEZ DIAZ</t>
  </si>
  <si>
    <t>720 VENTURA ST</t>
  </si>
  <si>
    <t>ALTADENA</t>
  </si>
  <si>
    <t>720 VENTURA ST, ALTADENA CA 91001</t>
  </si>
  <si>
    <t>LILLY DENYS-CORTEZ</t>
  </si>
  <si>
    <t>CAN23003689-01</t>
  </si>
  <si>
    <t>ON-24-001117</t>
  </si>
  <si>
    <t xml:space="preserve">roseville, ca </t>
  </si>
  <si>
    <t>4T4BF1FK0FR471137</t>
  </si>
  <si>
    <t>DENYS-CORTEZ</t>
  </si>
  <si>
    <t>3250 LAURELHURST DR APT 260</t>
  </si>
  <si>
    <t>RANCHO CORDOVA</t>
  </si>
  <si>
    <t>3250 LAURELHURST DR APT 260, RANCHO CORDOVA CA 95670</t>
  </si>
  <si>
    <t>CONCHA MEJIA</t>
  </si>
  <si>
    <t>CORALIA RAMIREZ</t>
  </si>
  <si>
    <t>CAN24011285-00</t>
  </si>
  <si>
    <t>ON-24-001118</t>
  </si>
  <si>
    <t>Doson &amp; 7th St, Long Beach CA.</t>
  </si>
  <si>
    <t>5FNYF5H31JB031435</t>
  </si>
  <si>
    <t>807 E VERNON AVE</t>
  </si>
  <si>
    <t>807 E VERNON AVE, LOS ANGELES CA 90011</t>
  </si>
  <si>
    <t>YUSUF SHABAZZ</t>
  </si>
  <si>
    <t>Regina Diggs</t>
  </si>
  <si>
    <t>CAN23003356-01</t>
  </si>
  <si>
    <t>ON-24-001119</t>
  </si>
  <si>
    <t>LACROSSE</t>
  </si>
  <si>
    <t>1G4GC5ED9BF330620</t>
  </si>
  <si>
    <t>SHABAZZ</t>
  </si>
  <si>
    <t>6347 MOJAVE AVE</t>
  </si>
  <si>
    <t>TWENTYNINE PALMS</t>
  </si>
  <si>
    <t>6347 MOJAVE AVE, TWENTYNINE PALMS CA 92277</t>
  </si>
  <si>
    <t>FABIO  DA SILVA ASSUNAÇÃO.</t>
  </si>
  <si>
    <t>CAN23008404-01</t>
  </si>
  <si>
    <t>ON-24-001120</t>
  </si>
  <si>
    <t>S Airport Blvd, South San Francisco, CA.</t>
  </si>
  <si>
    <t>ALVES GEREMIAS</t>
  </si>
  <si>
    <t>251 SAN FERNANDO WAY APT B</t>
  </si>
  <si>
    <t>251 SAN FERNANDO WAY APT B, DALY CITY CA 94015</t>
  </si>
  <si>
    <t>CAN23005650-01</t>
  </si>
  <si>
    <t>ON-24-001121</t>
  </si>
  <si>
    <t xml:space="preserve">Manchester Ave 
Los Angeles ca 
</t>
  </si>
  <si>
    <t>5NPE34AF0FH133957</t>
  </si>
  <si>
    <t>EDAENA VILLEGAS</t>
  </si>
  <si>
    <t>CAN23006051-01</t>
  </si>
  <si>
    <t>ON-24-001122</t>
  </si>
  <si>
    <t>A23 E Compton Blvd, Rancho Dominguez CA 90220.</t>
  </si>
  <si>
    <t>3N1AB8DV9NY210180</t>
  </si>
  <si>
    <t>5400 8TH AVE</t>
  </si>
  <si>
    <t>5400 8TH AVE apt 4 , LOS ANGELES CA 90043</t>
  </si>
  <si>
    <t>ANDREW OLIVIA</t>
  </si>
  <si>
    <t>CAN24013082-00</t>
  </si>
  <si>
    <t>ON-24-001123</t>
  </si>
  <si>
    <t>San Pedro St &amp; E 55th St, Los Angeles CA 90011.</t>
  </si>
  <si>
    <t>1FA6P8TH7L5134880</t>
  </si>
  <si>
    <t>1014 E 80TH ST</t>
  </si>
  <si>
    <t>1014 e 80th st, LOS ANGELES CA 90001</t>
  </si>
  <si>
    <t>CAN23005004-01</t>
  </si>
  <si>
    <t>ON-24-001124</t>
  </si>
  <si>
    <t>Highway Interstate 5, Los Angeles CA.</t>
  </si>
  <si>
    <t>JTDKN3DU8A0062367</t>
  </si>
  <si>
    <t>ELMER LEIVA</t>
  </si>
  <si>
    <t>NINNETTE FUENTES</t>
  </si>
  <si>
    <t>CAN23006514-01</t>
  </si>
  <si>
    <t>ON-24-001125</t>
  </si>
  <si>
    <t xml:space="preserve">74th St Los Angeles ca </t>
  </si>
  <si>
    <t>5XYRG4LC7PG233054</t>
  </si>
  <si>
    <t>LEIVA</t>
  </si>
  <si>
    <t>955 N DUESENBERG DR # 4314</t>
  </si>
  <si>
    <t>955 n duesenberg dr # 4314, ONTARIO CA 91764</t>
  </si>
  <si>
    <t>CESAR AGUILAR LEDEZMA</t>
  </si>
  <si>
    <t>CAN24009734-00</t>
  </si>
  <si>
    <t>ON-24-001126</t>
  </si>
  <si>
    <t xml:space="preserve">Coachella CA </t>
  </si>
  <si>
    <t>1FT7W2BTXKED53206</t>
  </si>
  <si>
    <t>AGUILAR LEDEZMA</t>
  </si>
  <si>
    <t>84545 VERMOUTH DR</t>
  </si>
  <si>
    <t>84545 VERMOUTH DR, COACHELLA CA 92236</t>
  </si>
  <si>
    <t>ROMAN GARCIA VILCHIS</t>
  </si>
  <si>
    <t>CAN23008783-00</t>
  </si>
  <si>
    <t>ON-24-001127</t>
  </si>
  <si>
    <t>Mountain Way &amp; Mendosino, Salmar CA.</t>
  </si>
  <si>
    <t>1N4AL3AP0EC320813</t>
  </si>
  <si>
    <t>GARCIA VILCHIS</t>
  </si>
  <si>
    <t>1153 E MILLARD WAY APT 101</t>
  </si>
  <si>
    <t>1153 E MILLARD WAY APT 101, DINUBA CA 93618</t>
  </si>
  <si>
    <t>LUCINA GARCIA</t>
  </si>
  <si>
    <t>CAN23000938-02</t>
  </si>
  <si>
    <t>ON-24-001128</t>
  </si>
  <si>
    <t xml:space="preserve">91 freeway 
Anaheim hills ca </t>
  </si>
  <si>
    <t>1GCGSDEN9H1201616</t>
  </si>
  <si>
    <t>722 W 9TH ST</t>
  </si>
  <si>
    <t>722 W 9TH ST, CORONA CA 92882</t>
  </si>
  <si>
    <t>CAN23004367-01</t>
  </si>
  <si>
    <t>ON-24-001129</t>
  </si>
  <si>
    <t>1357 W 20TH ST LOS ANGELES, CA 90007</t>
  </si>
  <si>
    <t>ROCIO CALDERON OLIVAR</t>
  </si>
  <si>
    <t>JOSE MAGANDA CALDERON</t>
  </si>
  <si>
    <t>CAN24013218-00</t>
  </si>
  <si>
    <t>ON-24-001130</t>
  </si>
  <si>
    <t>Glenoaks Blvd and Griswold Ave
San Fernando, CA 91340</t>
  </si>
  <si>
    <t>JTHBF5C25C5165064</t>
  </si>
  <si>
    <t>CALDERON OLIVAR</t>
  </si>
  <si>
    <t>12491 TIBBETTS ST</t>
  </si>
  <si>
    <t>12491 TIBBETTS ST, SYLMAR CA 91342</t>
  </si>
  <si>
    <t>RENE GOMEZ</t>
  </si>
  <si>
    <t>CAN24010123-00</t>
  </si>
  <si>
    <t>ON-24-001131</t>
  </si>
  <si>
    <t>Corner of Hall &amp; Magnolia, Riverside CA.</t>
  </si>
  <si>
    <t>5YFEPMAE1NP308116</t>
  </si>
  <si>
    <t>3761 HARRISON ST APT K</t>
  </si>
  <si>
    <t>3761 HARRISON ST APT K, RIVERSIDE CA 92503</t>
  </si>
  <si>
    <t>JESSE SOTO</t>
  </si>
  <si>
    <t>LESLIE CASTANEDA CAMA</t>
  </si>
  <si>
    <t>CAN23007971-01</t>
  </si>
  <si>
    <t>ON-24-001132</t>
  </si>
  <si>
    <t xml:space="preserve">hemlock and perris 
moreno valley ca </t>
  </si>
  <si>
    <t>WBA8E9C55GK603876</t>
  </si>
  <si>
    <t>15176 JOSEPHINE CT</t>
  </si>
  <si>
    <t>15176 JOSEPHINE CT, MORENO VALLEY CA 92551</t>
  </si>
  <si>
    <t>FRANCISCO REYES</t>
  </si>
  <si>
    <t>CAN24010273-00</t>
  </si>
  <si>
    <t>ON-24-001134</t>
  </si>
  <si>
    <t xml:space="preserve">Wilmington 
los angeles ca </t>
  </si>
  <si>
    <t>3KPF24AD4KE138941</t>
  </si>
  <si>
    <t>642 E 118TH ST</t>
  </si>
  <si>
    <t>642 e 118th st , LOS ANGELES CA 90059</t>
  </si>
  <si>
    <t>CRISTIAN BUENROSTRO</t>
  </si>
  <si>
    <t>CAN24011835-00</t>
  </si>
  <si>
    <t>ON-24-001135</t>
  </si>
  <si>
    <t xml:space="preserve">60 freeway 
monte bello ca </t>
  </si>
  <si>
    <t>1ZVBP8EM1E5292201</t>
  </si>
  <si>
    <t>BUENROSTRO</t>
  </si>
  <si>
    <t>12416 1/2 POINSETTIA AVE</t>
  </si>
  <si>
    <t>12416 1/2 POINSETTIA AVE, EL MONTE CA 91732</t>
  </si>
  <si>
    <t>MARCO BALTAZAR RODRIGUEZ</t>
  </si>
  <si>
    <t>Jonathan Antonio  Bautista</t>
  </si>
  <si>
    <t>CAN23009166-00</t>
  </si>
  <si>
    <t>ON-24-001136</t>
  </si>
  <si>
    <t>101 Freeway, before Vermont Exit, Los Angeles CA.</t>
  </si>
  <si>
    <t>1N4DL01D81C114716</t>
  </si>
  <si>
    <t>BALTAZAR RODRIGUEZ</t>
  </si>
  <si>
    <t>81 S SERRANO AVE 28</t>
  </si>
  <si>
    <t>81 S SERRANO AVE 28, LOS ANGELES CA 90005</t>
  </si>
  <si>
    <t>LUIS AGUILAR ZAMUDIO</t>
  </si>
  <si>
    <t>CAN24011492-00</t>
  </si>
  <si>
    <t>ON-24-001137</t>
  </si>
  <si>
    <t>12516 S MONA BLVD COMPTON, CA 90222</t>
  </si>
  <si>
    <t>1GCRCNEC2HZ331474</t>
  </si>
  <si>
    <t>AGUILAR ZAMUDIO</t>
  </si>
  <si>
    <t>12516 S MONA BLVD</t>
  </si>
  <si>
    <t>12516 S MONA BLVD, COMPTON CA 90222</t>
  </si>
  <si>
    <t>JUDITH UZUEGBU</t>
  </si>
  <si>
    <t>PRECIOUS OTEWOGBOLA</t>
  </si>
  <si>
    <t>CAN24012743-00</t>
  </si>
  <si>
    <t>ON-24-001138</t>
  </si>
  <si>
    <t>Freeway 180 W, CA.</t>
  </si>
  <si>
    <t>5NPLN4AG0MH017939</t>
  </si>
  <si>
    <t>UZUEGBU</t>
  </si>
  <si>
    <t>4747 N WOODROW AVE UNIT 130</t>
  </si>
  <si>
    <t>4747 N WOODROW AVE UNIT 130, FRESNO CA 93726</t>
  </si>
  <si>
    <t>ON-24-001139</t>
  </si>
  <si>
    <t>1424 W 58TH PL LOS ANGELES, CA 90047</t>
  </si>
  <si>
    <t>JEAN PEREZ BRAVO</t>
  </si>
  <si>
    <t>CAN24013799-00</t>
  </si>
  <si>
    <t>ON-24-001140</t>
  </si>
  <si>
    <t>Pacific, Los Angeles CA.</t>
  </si>
  <si>
    <t>1FM5K7B81FGA34407</t>
  </si>
  <si>
    <t>PEREZ BRAVO</t>
  </si>
  <si>
    <t>3120 LOUISE ST</t>
  </si>
  <si>
    <t>901 denver pl, oxnard CA 93033</t>
  </si>
  <si>
    <t>DAISY CALIX AMAYA</t>
  </si>
  <si>
    <t>ON-24-001141</t>
  </si>
  <si>
    <t>Rosco Blvd, Van Nuys CA.</t>
  </si>
  <si>
    <t>KEVIN RODRIGUEZ AGRAZ</t>
  </si>
  <si>
    <t>CAN23007143-01</t>
  </si>
  <si>
    <t>ON-24-001142</t>
  </si>
  <si>
    <t>Imperial Highway CA.</t>
  </si>
  <si>
    <t>1C4RJEBG6FC622573</t>
  </si>
  <si>
    <t>RODRIGUEZ AGRAZ</t>
  </si>
  <si>
    <t>700 W LAUREL ST</t>
  </si>
  <si>
    <t>700 W LAUREL ST , COMPTON CA 90220</t>
  </si>
  <si>
    <t>STEPHANIE GOODWIN</t>
  </si>
  <si>
    <t>CAN24010953-00</t>
  </si>
  <si>
    <t>ON-24-001143</t>
  </si>
  <si>
    <t>4311 W 120 St, Harthorn CA.</t>
  </si>
  <si>
    <t>3GNKDCRJ4RS176699</t>
  </si>
  <si>
    <t>GOODWIN</t>
  </si>
  <si>
    <t>309 E 124TH ST</t>
  </si>
  <si>
    <t>309 E 124TH ST, LOS ANGELES CA 90061</t>
  </si>
  <si>
    <t>PRISCILLA HERNANDEZ</t>
  </si>
  <si>
    <t>CAN24011831-00</t>
  </si>
  <si>
    <t>ON-24-001144</t>
  </si>
  <si>
    <t>Freeway near 91, passing Riverside CA.</t>
  </si>
  <si>
    <t>1N4BL4DV9RN356675</t>
  </si>
  <si>
    <t>15176 GRAND AVE APT 3</t>
  </si>
  <si>
    <t>15176 GRAND AVE APT 3, LAKE ELSINORE CA 92530</t>
  </si>
  <si>
    <t>JORGE RAMIREZ</t>
  </si>
  <si>
    <t>MARIA ESCOBEDO MARTINEZ</t>
  </si>
  <si>
    <t>CAN23006414-01</t>
  </si>
  <si>
    <t>ON-24-001145</t>
  </si>
  <si>
    <t>Central Ave, to exit parking section, Los Angeles CA.</t>
  </si>
  <si>
    <t>KL79MVSL5MB061447</t>
  </si>
  <si>
    <t>480 E 47TH ST</t>
  </si>
  <si>
    <t>480 e 47th st, LOS ANGELES CA 90011</t>
  </si>
  <si>
    <t>FERNANDO SANCHEZ HERNANDEZ</t>
  </si>
  <si>
    <t>CAN23003852-01</t>
  </si>
  <si>
    <t>ON-24-001146</t>
  </si>
  <si>
    <t>1104 E 47TH PL APT 8 LOS ANGELES, CA 90011.</t>
  </si>
  <si>
    <t>2HGFE2F20PH555795</t>
  </si>
  <si>
    <t>SANCHEZ HERNANDEZ</t>
  </si>
  <si>
    <t>1104 E 47TH PL APT 8</t>
  </si>
  <si>
    <t>1104 e 47th pl apt 8, LOS ANGELES CA 90011</t>
  </si>
  <si>
    <t>BRIEANNA PERRY</t>
  </si>
  <si>
    <t>HAYLEI NUNLEY</t>
  </si>
  <si>
    <t>CAN23006702-01</t>
  </si>
  <si>
    <t>ON-24-001147</t>
  </si>
  <si>
    <t>543 Victoria St, Costa Meza CA.</t>
  </si>
  <si>
    <t>3N1AB7AP8EL698180</t>
  </si>
  <si>
    <t>10325 SILVERBERRY ST</t>
  </si>
  <si>
    <t>10325 SILVERBERRY ST , APPLE VALLEY CA 92307</t>
  </si>
  <si>
    <t>CAN23002472-02</t>
  </si>
  <si>
    <t>ON-24-001148</t>
  </si>
  <si>
    <t>Kitten St &amp; Ave 46, Indio CA.</t>
  </si>
  <si>
    <t>22840 STERLING AVE SPC 44</t>
  </si>
  <si>
    <t>MARIA FERNANDEZ</t>
  </si>
  <si>
    <t>CAN24011734-00</t>
  </si>
  <si>
    <t>ON-24-001149</t>
  </si>
  <si>
    <t>2GTEC19V431141373</t>
  </si>
  <si>
    <t>2612 COOPER CT</t>
  </si>
  <si>
    <t>2612 Cooper Ct, Antioch CA 94509</t>
  </si>
  <si>
    <t>LAVORAH TYLER</t>
  </si>
  <si>
    <t>CAN24011669-00</t>
  </si>
  <si>
    <t>ON-24-001151</t>
  </si>
  <si>
    <t>New Address: 2145 E 115 St, APT 157, Los Angeles CA.</t>
  </si>
  <si>
    <t>1N4AL3AP3DN508308</t>
  </si>
  <si>
    <t>TYLER</t>
  </si>
  <si>
    <t>123 E REEVE ST</t>
  </si>
  <si>
    <t>123 E REEVE ST, COMPTON CA 90220</t>
  </si>
  <si>
    <t>ON-24-001152</t>
  </si>
  <si>
    <t>1301 N Pearl Ave Compton, CA 90221</t>
  </si>
  <si>
    <t xml:space="preserve">Genesis </t>
  </si>
  <si>
    <t xml:space="preserve">KMHGN4JE0FU084142 </t>
  </si>
  <si>
    <t>ANTOINETTE GARCIA</t>
  </si>
  <si>
    <t>CAN24009325-00</t>
  </si>
  <si>
    <t>ON-24-001153</t>
  </si>
  <si>
    <t>229 S BARTON AVE FRESNO, CA 93702.</t>
  </si>
  <si>
    <t>KNDPMCAC4N7013393</t>
  </si>
  <si>
    <t>229 S BARTON AVE</t>
  </si>
  <si>
    <t>229 s barton ave , FRESNO CA 93702</t>
  </si>
  <si>
    <t>YOON HO LEE</t>
  </si>
  <si>
    <t>CAN24010420-00</t>
  </si>
  <si>
    <t>ON-24-001154</t>
  </si>
  <si>
    <t>Irolo St, Los Angeles CA.</t>
  </si>
  <si>
    <t>19XFL2H82PE014538</t>
  </si>
  <si>
    <t>215 W 14TH ST APT 323</t>
  </si>
  <si>
    <t>215 W 14TH ST APT 323, LOS ANGELES CA 90015</t>
  </si>
  <si>
    <t>SONIA CASTRO</t>
  </si>
  <si>
    <t>CAN24012052-00</t>
  </si>
  <si>
    <t>ON-24-001155</t>
  </si>
  <si>
    <t>White Rd Tully Rd san Jose CA</t>
  </si>
  <si>
    <t>1FMCU0GD2KUC05305</t>
  </si>
  <si>
    <t>3871 GLENGARRY DR</t>
  </si>
  <si>
    <t>3871 GLENGARRY DR, SAN JOSE CA 95121</t>
  </si>
  <si>
    <t>ANTHONY KROPF</t>
  </si>
  <si>
    <t>CAN24010702-00</t>
  </si>
  <si>
    <t>ON-24-001156</t>
  </si>
  <si>
    <t>Tulare CA</t>
  </si>
  <si>
    <t>KM8HB3AB8RU116319</t>
  </si>
  <si>
    <t>KROPF</t>
  </si>
  <si>
    <t>3582 S PRATT ST</t>
  </si>
  <si>
    <t>3582 S PRATT ST, TULARE CA 93274</t>
  </si>
  <si>
    <t>MARIA GONZALEZ</t>
  </si>
  <si>
    <t>Jerzain  Torres</t>
  </si>
  <si>
    <t>CAN23007197-01</t>
  </si>
  <si>
    <t>ON-24-001157</t>
  </si>
  <si>
    <t>Mono St &amp; D Street, Fresno CA.</t>
  </si>
  <si>
    <t>3GNKBBRA6MS521207</t>
  </si>
  <si>
    <t>901 HEARLD ST APT 110</t>
  </si>
  <si>
    <t>901 HEARLD ST APT 110, KINGSBURG CA 93631</t>
  </si>
  <si>
    <t>SAMUEL HERNANDEZ SOLORIO</t>
  </si>
  <si>
    <t>CAN23006308-01</t>
  </si>
  <si>
    <t>ON-24-001158</t>
  </si>
  <si>
    <t>Perris CA</t>
  </si>
  <si>
    <t>1GKKRNED2FJ169838</t>
  </si>
  <si>
    <t>HERNANDEZ SOLORIO</t>
  </si>
  <si>
    <t>22109 ROCKY HILLS RD.</t>
  </si>
  <si>
    <t>22109 ROCKY HILLS RD. , PERRIS CA 92570</t>
  </si>
  <si>
    <t>DONITA WAKEFIELD</t>
  </si>
  <si>
    <t>CAN23005091-01</t>
  </si>
  <si>
    <t>ON-24-001159</t>
  </si>
  <si>
    <t>Brookshire &amp; Adoree St, Downey CA 90241</t>
  </si>
  <si>
    <t>5TDZK3EH8DS094875</t>
  </si>
  <si>
    <t>WAKEFIELD</t>
  </si>
  <si>
    <t>13202 DOWNEY AVE APT 45</t>
  </si>
  <si>
    <t>13202 downey ave apt 45, PARAMOUNT CA 90723</t>
  </si>
  <si>
    <t>CAN23005366-00</t>
  </si>
  <si>
    <t>ON-24-001160</t>
  </si>
  <si>
    <t>DONNA BEKSTROM</t>
  </si>
  <si>
    <t>CAN23004614-01</t>
  </si>
  <si>
    <t>ON-24-001161</t>
  </si>
  <si>
    <t>1500 Block Berker St, West Minister CA.</t>
  </si>
  <si>
    <t>CX-30</t>
  </si>
  <si>
    <t>3MVDMBCM6PM534951</t>
  </si>
  <si>
    <t>BEKSTROM</t>
  </si>
  <si>
    <t>CARLOS SANDOVAL ALVAREZ</t>
  </si>
  <si>
    <t>CAN23002831-02</t>
  </si>
  <si>
    <t>ON-24-001162</t>
  </si>
  <si>
    <t>Near Martin Luther King, Merced CA.</t>
  </si>
  <si>
    <t>1GTU9FEL1LZ129765</t>
  </si>
  <si>
    <t>Phuc Le</t>
  </si>
  <si>
    <t>ON-24-001163</t>
  </si>
  <si>
    <t xml:space="preserve">Cali mart plaza 
Alhambra ca </t>
  </si>
  <si>
    <t>ON-24-001164</t>
  </si>
  <si>
    <t>Compton, CA.</t>
  </si>
  <si>
    <t>ANA PIZANO</t>
  </si>
  <si>
    <t>CAN24013058-00</t>
  </si>
  <si>
    <t>ON-24-001165</t>
  </si>
  <si>
    <t>in front of Church 
cross street Ball Rd and Nutwood Anaheim, CA.
in front of Gilbert High School 
1800 W Ball Rd, Anaheim, CA 92804</t>
  </si>
  <si>
    <t>JTDS4MCE7N3502845</t>
  </si>
  <si>
    <t>PIZANO</t>
  </si>
  <si>
    <t>920 S NUTWOOD ST APT 32</t>
  </si>
  <si>
    <t>920 S NUTWOOD ST apt 32, ANAHEIM CA 92804</t>
  </si>
  <si>
    <t>ELIZABETH AVILA</t>
  </si>
  <si>
    <t>SOL DAVIS</t>
  </si>
  <si>
    <t>CAN24010411-00</t>
  </si>
  <si>
    <t>ON-24-001166</t>
  </si>
  <si>
    <t>Craner &amp; Oxnard, North Hollywood.</t>
  </si>
  <si>
    <t>5TFTX4CN9FX068384</t>
  </si>
  <si>
    <t>13172 GARBER ST</t>
  </si>
  <si>
    <t>13172 GARBER ST, PACOIMA CA 91331</t>
  </si>
  <si>
    <t>LORENA PEDRAZA</t>
  </si>
  <si>
    <t>JUAN GARCIA</t>
  </si>
  <si>
    <t>CAN23002339-02</t>
  </si>
  <si>
    <t>ON-24-001167</t>
  </si>
  <si>
    <t xml:space="preserve">Mission
Jurupa Valley </t>
  </si>
  <si>
    <t>1FTEW1CP9PKE59836</t>
  </si>
  <si>
    <t>PEDRAZA</t>
  </si>
  <si>
    <t>6768 RAVEN CIR</t>
  </si>
  <si>
    <t>6768 RAVEN CIR, JURUPA VALLEY CA 92509</t>
  </si>
  <si>
    <t>EMGRACIA REYEZ MORENO</t>
  </si>
  <si>
    <t>CAN24010432-00</t>
  </si>
  <si>
    <t>ON-24-001168</t>
  </si>
  <si>
    <t xml:space="preserve">WATERMAN 
San bernardino CA </t>
  </si>
  <si>
    <t>2G1105S39H9155911</t>
  </si>
  <si>
    <t>REYEZ MORENO</t>
  </si>
  <si>
    <t>1531 W RIALTO AVE APT 303</t>
  </si>
  <si>
    <t>1531 W RIALTO AVE APT 303, FONTANA CA 92335</t>
  </si>
  <si>
    <t>CAN23000475-02</t>
  </si>
  <si>
    <t>ON-24-001169</t>
  </si>
  <si>
    <t>W Cliff Dr Santa Cruz, CA</t>
  </si>
  <si>
    <t>1GT49NEY8LF115353</t>
  </si>
  <si>
    <t>MAJDOLINE MAKHOUL SAED</t>
  </si>
  <si>
    <t>CAN23004260-01</t>
  </si>
  <si>
    <t>ON-24-001170</t>
  </si>
  <si>
    <t>Bank Of America Driver Tru, 40 W Fortel Blvd, Aplan City, CA 91786.</t>
  </si>
  <si>
    <t>5TDKRKEC5MS050019</t>
  </si>
  <si>
    <t>MAKHOUL SAED</t>
  </si>
  <si>
    <t>8120 ARROW RTE</t>
  </si>
  <si>
    <t>8120 ARROW RTE, RANCHO CUCAMONGA CA 91730</t>
  </si>
  <si>
    <t>DIWASJEET SINGH BAWA</t>
  </si>
  <si>
    <t>CAN24012369-00</t>
  </si>
  <si>
    <t>ON-24-001171</t>
  </si>
  <si>
    <t>Fresno PD</t>
  </si>
  <si>
    <t>4T1B61HKXJU559077</t>
  </si>
  <si>
    <t>SINGH BAWA</t>
  </si>
  <si>
    <t>6207 E PROVIDENCE AVE</t>
  </si>
  <si>
    <t>6207 E PROVIDENCE AVE, FRESNO CA 93727</t>
  </si>
  <si>
    <t>MICHAEL BRANDON</t>
  </si>
  <si>
    <t>CAN24009317-00</t>
  </si>
  <si>
    <t>ON-24-001172</t>
  </si>
  <si>
    <t xml:space="preserve">I10 N Sepulveda Los Anegels CA </t>
  </si>
  <si>
    <t>3GCPCREC2FG444823</t>
  </si>
  <si>
    <t>BRANDON</t>
  </si>
  <si>
    <t>1315 E 21ST ST APT 320</t>
  </si>
  <si>
    <t>1315 E 21ST ST APT 320, LOS ANGELES CA 90011</t>
  </si>
  <si>
    <t>JAZ MARSHALL</t>
  </si>
  <si>
    <t>CAN24012988-00</t>
  </si>
  <si>
    <t>ON-24-001173</t>
  </si>
  <si>
    <t>1752 N HUDSON AVE LOS ANGELES, CA 90028.</t>
  </si>
  <si>
    <t>X4</t>
  </si>
  <si>
    <t>5UXXW3C52H0T78885</t>
  </si>
  <si>
    <t>MARSHALL</t>
  </si>
  <si>
    <t>1752 N HUDSON AVE</t>
  </si>
  <si>
    <t>1752 N HUDSON AVE, LOS ANGELES CA 90028</t>
  </si>
  <si>
    <t>ARYIANTE BELL</t>
  </si>
  <si>
    <t>Tiara Cooks</t>
  </si>
  <si>
    <t>CAN24012198-00</t>
  </si>
  <si>
    <t>ON-24-001174</t>
  </si>
  <si>
    <t>Imperial Highway &amp; Long Beach St, Lynwood CA.</t>
  </si>
  <si>
    <t>1C3CCCAB7GN149142</t>
  </si>
  <si>
    <t>325 S SAN DIMAS CANYON RD APT 134</t>
  </si>
  <si>
    <t>325 S SAN DIMAS CANYON RD APT 134, SAN DIMAS CA 91773</t>
  </si>
  <si>
    <t>JORDEN HUSBANDS</t>
  </si>
  <si>
    <t>DANIEL COLLY</t>
  </si>
  <si>
    <t>CAN23001232-00</t>
  </si>
  <si>
    <t>ON-24-001176</t>
  </si>
  <si>
    <t>Bailey Rd SR4, Bay Point CA.</t>
  </si>
  <si>
    <t>19XFB2F58CE322559</t>
  </si>
  <si>
    <t>HUSBANDS</t>
  </si>
  <si>
    <t>2931 MARY ANN LN APT 263</t>
  </si>
  <si>
    <t>2931 MARY ANN LN APT 263, BAY POINT CA 94565</t>
  </si>
  <si>
    <t>ABEL FRANCISCO NICOLAS</t>
  </si>
  <si>
    <t>CAN24010206-00</t>
  </si>
  <si>
    <t>ON-24-001177</t>
  </si>
  <si>
    <t>Alessandro Blvd Riverside, CA</t>
  </si>
  <si>
    <t>5TFCZ5AN8MX267913</t>
  </si>
  <si>
    <t>FRANCISCO NICOLAS</t>
  </si>
  <si>
    <t>2807 MADISON ST</t>
  </si>
  <si>
    <t>2807 MADISON ST, RIVERSIDE CA 92504</t>
  </si>
  <si>
    <t>ON-24-001178</t>
  </si>
  <si>
    <t>Walmart, CA Highway 18, Apple Valley CA.</t>
  </si>
  <si>
    <t>WDCTG4EB3LU027100</t>
  </si>
  <si>
    <t>J RESENDIZ</t>
  </si>
  <si>
    <t>CAN23002067-02</t>
  </si>
  <si>
    <t>ON-24-001179</t>
  </si>
  <si>
    <t xml:space="preserve">Chula Vista CA </t>
  </si>
  <si>
    <t>RAM WAGON</t>
  </si>
  <si>
    <t>2B4HB15Y0XK516916</t>
  </si>
  <si>
    <t>32106 CORTE PARADO</t>
  </si>
  <si>
    <t>32106 CORTE PARADO, TEMECULA CA 92592</t>
  </si>
  <si>
    <t>ROGELIO CRUZ-AGUSTIN</t>
  </si>
  <si>
    <t>CAN23008424-01</t>
  </si>
  <si>
    <t>ON-24-001180</t>
  </si>
  <si>
    <t>4630 VENICE BLVD APT 11 LOS ANGELES, CA 90019.</t>
  </si>
  <si>
    <t>5FNYG2H44RB005203</t>
  </si>
  <si>
    <t>CRUZ-AGUSTIN</t>
  </si>
  <si>
    <t>4630 VENICE BLVD APT 11</t>
  </si>
  <si>
    <t>4630 venice blvd apt 11, LOS ANGELES CA 90019</t>
  </si>
  <si>
    <t>JOSE AHUMADA</t>
  </si>
  <si>
    <t>CAN24013428-00</t>
  </si>
  <si>
    <t>ON-24-001181</t>
  </si>
  <si>
    <t>Freeway 10, 215, before Bernold Exit, Colton CA.</t>
  </si>
  <si>
    <t>5TDZARFHXHS030816</t>
  </si>
  <si>
    <t>AHUMADA</t>
  </si>
  <si>
    <t>240 S 7TH ST</t>
  </si>
  <si>
    <t>240 S 7th st , COLTON CA 92324</t>
  </si>
  <si>
    <t>AMANDA HERNANDEZ</t>
  </si>
  <si>
    <t>NATHANIEL DIAZ</t>
  </si>
  <si>
    <t>CAN24012470-00</t>
  </si>
  <si>
    <t>ON-24-001183</t>
  </si>
  <si>
    <t>N Haven Ave Ontario, CA</t>
  </si>
  <si>
    <t>WAUAFAFLXEN003330</t>
  </si>
  <si>
    <t>1350 WILLIAM MCGRATH ST</t>
  </si>
  <si>
    <t>1350 WILLIAM MCGRATH ST, COLTON CA 92324</t>
  </si>
  <si>
    <t>RAFAEL LEIVA RAMIREZ</t>
  </si>
  <si>
    <t>Tatiana  Amador</t>
  </si>
  <si>
    <t>CAN24010256-00</t>
  </si>
  <si>
    <t>ON-24-001184</t>
  </si>
  <si>
    <t>Near Bonelli Regional Park, San Dimas, CA</t>
  </si>
  <si>
    <t>5N1AR2MN3EC627224</t>
  </si>
  <si>
    <t>LEIVA RAMIREZ</t>
  </si>
  <si>
    <t>3057 LEEWARD AVE # 3</t>
  </si>
  <si>
    <t>3057 leeward ave, LOS ANGELES CA 90005</t>
  </si>
  <si>
    <t>ON-24-001185</t>
  </si>
  <si>
    <t>Fresno, CA</t>
  </si>
  <si>
    <t>SANTOS EUGENIO SUAREZ</t>
  </si>
  <si>
    <t>CAN23008652-01</t>
  </si>
  <si>
    <t>ON-24-001186</t>
  </si>
  <si>
    <t xml:space="preserve">Gardena CA </t>
  </si>
  <si>
    <t>1GCPABEK8PZ109913</t>
  </si>
  <si>
    <t>EUGENIO SUAREZ</t>
  </si>
  <si>
    <t>13224 CORDARY AVE</t>
  </si>
  <si>
    <t>13224 CORDARY AVE, HAWTHORNE CA 90250</t>
  </si>
  <si>
    <t>ANGEL AGNES RANSBY</t>
  </si>
  <si>
    <t>CAN23007514-00</t>
  </si>
  <si>
    <t>ON-24-001187</t>
  </si>
  <si>
    <t>KMHLM4AJ3PU086838</t>
  </si>
  <si>
    <t>AGNES RANSBY</t>
  </si>
  <si>
    <t>2405 HAUSER BLVD APT 104A</t>
  </si>
  <si>
    <t>2405 hauser blvd apt 104a, LOS ANGELES CA 90016</t>
  </si>
  <si>
    <t>RUDY CALDERON ENRIQUEZ</t>
  </si>
  <si>
    <t>CAN24012328-00</t>
  </si>
  <si>
    <t>ON-24-001188</t>
  </si>
  <si>
    <t xml:space="preserve">180 e 55th st 
los angeles </t>
  </si>
  <si>
    <t>2HGFC2F69LH529294</t>
  </si>
  <si>
    <t>CALDERON ENRIQUEZ</t>
  </si>
  <si>
    <t>4309 DENKER AVE</t>
  </si>
  <si>
    <t>4309 DENKER AVE, LOS ANGELES CA 90062</t>
  </si>
  <si>
    <t>SYLVIA INEZ HUTCHINSONWALKER</t>
  </si>
  <si>
    <t>CAN23003950-01</t>
  </si>
  <si>
    <t>ON-24-001189</t>
  </si>
  <si>
    <t>395 Going towards Ridgecrest, CA.</t>
  </si>
  <si>
    <t>WAU67LFF6G1003005</t>
  </si>
  <si>
    <t>HUTCHINSONWALKER</t>
  </si>
  <si>
    <t>11711 FRESH MEADOW PL</t>
  </si>
  <si>
    <t>11711 fresh meadow pl, VICTORVILLE CA 92392</t>
  </si>
  <si>
    <t>JASON OSORIO</t>
  </si>
  <si>
    <t>CAN24012473-00</t>
  </si>
  <si>
    <t>ON-24-001190</t>
  </si>
  <si>
    <t xml:space="preserve">CORONA CA </t>
  </si>
  <si>
    <t>5NPD74LF7KH494240</t>
  </si>
  <si>
    <t>5640 W HOMECOMING CIR APT A</t>
  </si>
  <si>
    <t>5640 W HOMECOMING CIR APT A, EASTVALE CA 91752</t>
  </si>
  <si>
    <t>SHAYNA ALEXANDER</t>
  </si>
  <si>
    <t>CAN23004913-01</t>
  </si>
  <si>
    <t>ON-24-001191</t>
  </si>
  <si>
    <t>National Trai Off Highway, Barstow CA.</t>
  </si>
  <si>
    <t>5N1ED28T04C682060</t>
  </si>
  <si>
    <t>1250 BARSTOW RD APT 20</t>
  </si>
  <si>
    <t>11162 VILLA ST, ADELANTO CA 92301</t>
  </si>
  <si>
    <t>AIRREAL BARNES</t>
  </si>
  <si>
    <t>CEDRICK BUCKNER</t>
  </si>
  <si>
    <t>CAN23008699-00</t>
  </si>
  <si>
    <t>ON-24-001192</t>
  </si>
  <si>
    <t xml:space="preserve"> 7th Ave and Sequia, Hesperia CA.</t>
  </si>
  <si>
    <t>1GNEC13TX1R139890</t>
  </si>
  <si>
    <t>BARNES</t>
  </si>
  <si>
    <t>16751 TRACY ST</t>
  </si>
  <si>
    <t>16751 TRACY ST, VICTORVILLE CA 92395</t>
  </si>
  <si>
    <t>HECTOR RODRIGUEZ ORTEGA</t>
  </si>
  <si>
    <t>CAN23009028-00</t>
  </si>
  <si>
    <t>ON-24-001193</t>
  </si>
  <si>
    <t>2706 FLORIDA AVE RICHMOND, CA 94804</t>
  </si>
  <si>
    <t>19UUA8F78CA015265</t>
  </si>
  <si>
    <t>RODRIGUEZ ORTEGA</t>
  </si>
  <si>
    <t>2706 FLORIDA AVE</t>
  </si>
  <si>
    <t>2706 FLORIDA AVE, RICHMOND CA 94804</t>
  </si>
  <si>
    <t>OSCAR MARTINEZ</t>
  </si>
  <si>
    <t>CAN23007132-01</t>
  </si>
  <si>
    <t>ON-24-001194</t>
  </si>
  <si>
    <t>I-10 in Los Angeles, CA</t>
  </si>
  <si>
    <t>5FNYF5H33LB028913</t>
  </si>
  <si>
    <t>875 E 42ND ST</t>
  </si>
  <si>
    <t>441 hartford ave apt 301, LOS ANGELES CA 90017</t>
  </si>
  <si>
    <t>EVA DAVENPORT</t>
  </si>
  <si>
    <t>CAN24012018-00</t>
  </si>
  <si>
    <t>ON-24-001195</t>
  </si>
  <si>
    <t xml:space="preserve">Riverside, CA. </t>
  </si>
  <si>
    <t>5XXGN4A72EG280769</t>
  </si>
  <si>
    <t>430 S STATE ST</t>
  </si>
  <si>
    <t>430 S STATE ST, HEMET CA 92543</t>
  </si>
  <si>
    <t>CAN23006967-01</t>
  </si>
  <si>
    <t>ON-24-001197</t>
  </si>
  <si>
    <t xml:space="preserve">oakland ca </t>
  </si>
  <si>
    <t>DORIEN DAVENPORT</t>
  </si>
  <si>
    <t>CAN24013790-00</t>
  </si>
  <si>
    <t>ON-24-001199</t>
  </si>
  <si>
    <t>915 CHERRY AVE APT 210 LONG BEACH, CA 90813.</t>
  </si>
  <si>
    <t>3N1AB8CV4RY273906</t>
  </si>
  <si>
    <t>915 CHERRY AVE APT 210</t>
  </si>
  <si>
    <t>915 CHERRY AVE APT 210, LONG BEACH CA 90813</t>
  </si>
  <si>
    <t>NANCY PEREA</t>
  </si>
  <si>
    <t>CAN24012890-00</t>
  </si>
  <si>
    <t>ON-24-001200</t>
  </si>
  <si>
    <t xml:space="preserve">1699 s broadway 
santa ana ca </t>
  </si>
  <si>
    <t>5XXGM4A78EG340041</t>
  </si>
  <si>
    <t>PEREA</t>
  </si>
  <si>
    <t>1800 S BROADWAY APT 108</t>
  </si>
  <si>
    <t>1800 S BROADWAY apt 108, SANTA ANA CA 92707</t>
  </si>
  <si>
    <t>ON-24-001201</t>
  </si>
  <si>
    <t xml:space="preserve">Jurupa Valley CA  </t>
  </si>
  <si>
    <t>TATIANA LOVE</t>
  </si>
  <si>
    <t>CAN24009969-00</t>
  </si>
  <si>
    <t>ON-24-001202</t>
  </si>
  <si>
    <t>91 Freeway, CA.</t>
  </si>
  <si>
    <t>1HGCV1F34JA266026</t>
  </si>
  <si>
    <t>LOVE</t>
  </si>
  <si>
    <t>1358 PACKARD DR</t>
  </si>
  <si>
    <t>1358 PACKARD DR, POMONA CA 91766</t>
  </si>
  <si>
    <t>CAN23006558-01</t>
  </si>
  <si>
    <t>ON-24-001203</t>
  </si>
  <si>
    <t>LEONARDO PEQUINI</t>
  </si>
  <si>
    <t>BARBARA RODRIGUES</t>
  </si>
  <si>
    <t>CAN23007417-01</t>
  </si>
  <si>
    <t>ON-24-001204</t>
  </si>
  <si>
    <t>Sunside Ave, Clovis CA.</t>
  </si>
  <si>
    <t>1FADP5CU1DL536541</t>
  </si>
  <si>
    <t>PEQUINI</t>
  </si>
  <si>
    <t>636 FAIRVIEW AVE # 228</t>
  </si>
  <si>
    <t>636 FAIRVIEW AVE # 228, ARCADIA CA 91007</t>
  </si>
  <si>
    <t>CAN23003276-01</t>
  </si>
  <si>
    <t>ON-24-001205</t>
  </si>
  <si>
    <t>W Base Line St &amp; N G St San Bernardino, CA</t>
  </si>
  <si>
    <t>3N1CE2CP6HL367277</t>
  </si>
  <si>
    <t>PARKS</t>
  </si>
  <si>
    <t>92 KANSAS ST APT B16</t>
  </si>
  <si>
    <t>92 Kansas St Apt b16, REDLANDS CA 92373</t>
  </si>
  <si>
    <t>LUIS MACIAS</t>
  </si>
  <si>
    <t>ISSAC MACIAS</t>
  </si>
  <si>
    <t>CAN23005717-01</t>
  </si>
  <si>
    <t>ON-24-001206</t>
  </si>
  <si>
    <t>63 Freeway &amp; Park Rd, Diamond Bar.</t>
  </si>
  <si>
    <t>WAUAUGFF7J1012779</t>
  </si>
  <si>
    <t>3815 E 52ND ST</t>
  </si>
  <si>
    <t>3815 E 52ND ST, MAYWOOD CA 90270</t>
  </si>
  <si>
    <t>AUDI</t>
  </si>
  <si>
    <t>WAUGUDGY4PA143461</t>
  </si>
  <si>
    <t>ON-24-001207</t>
  </si>
  <si>
    <t xml:space="preserve">7th st and mission bay dr 
san francisco CA </t>
  </si>
  <si>
    <t>MIRABELLE PONTANILLA-CAPACETE</t>
  </si>
  <si>
    <t>NAOMI CAPACETE</t>
  </si>
  <si>
    <t>CAN24011651-00</t>
  </si>
  <si>
    <t>ON-24-001208</t>
  </si>
  <si>
    <t xml:space="preserve">19th Ave San Francisco ca </t>
  </si>
  <si>
    <t>SHHFK7H67LU418100</t>
  </si>
  <si>
    <t>PONTANILLA-CAPACETE</t>
  </si>
  <si>
    <t>13201 PRAIRESTONE DR</t>
  </si>
  <si>
    <t>13201 PRAIRESTONE DR, CORONA CA 92883</t>
  </si>
  <si>
    <t>CONG UY VU</t>
  </si>
  <si>
    <t>MINH TUNG VU</t>
  </si>
  <si>
    <t>CAN24009404-00</t>
  </si>
  <si>
    <t>ON-24-001209</t>
  </si>
  <si>
    <t>RX 350</t>
  </si>
  <si>
    <t>JTJGK31U980010563</t>
  </si>
  <si>
    <t>VU</t>
  </si>
  <si>
    <t>9100 GARVEY AVE APT 308</t>
  </si>
  <si>
    <t>9100 GARVEY AVE APT 308, ROSEMEAD CA 91770</t>
  </si>
  <si>
    <t>RYLAN CHRISTOPHER</t>
  </si>
  <si>
    <t>CAN24012099-00</t>
  </si>
  <si>
    <t>ON-24-001211</t>
  </si>
  <si>
    <t>W Sunset Blvd &amp; N Bulent St, West Hollywood.</t>
  </si>
  <si>
    <t>2HGFE2F5XPH501625</t>
  </si>
  <si>
    <t>CHRISTOPHER</t>
  </si>
  <si>
    <t>10935 S WILTON PL</t>
  </si>
  <si>
    <t>10935 s wILTON pL, LOS ANGELES CA 90047</t>
  </si>
  <si>
    <t>JAQUELINE REYNOSO MORALES</t>
  </si>
  <si>
    <t>JULIO ANDRADE</t>
  </si>
  <si>
    <t>CAN24009499-00</t>
  </si>
  <si>
    <t>ON-24-001212</t>
  </si>
  <si>
    <t>South La Brea Ave &amp; W Adams Blvd - Los Angeles CA</t>
  </si>
  <si>
    <t>19XFL2H83RE015717</t>
  </si>
  <si>
    <t>REYNOSO MORALES</t>
  </si>
  <si>
    <t>227 N BERENDO ST APT 100</t>
  </si>
  <si>
    <t>227 n berendo st apt 100, LOS ANGELES CA 90004</t>
  </si>
  <si>
    <t>ROSA GOMEZ</t>
  </si>
  <si>
    <t>MAGDA CAMPA</t>
  </si>
  <si>
    <t>CAN23004847-01</t>
  </si>
  <si>
    <t>ON-24-001213</t>
  </si>
  <si>
    <t>Aten Rd Imperial, CA</t>
  </si>
  <si>
    <t>JTEDS41A892079702</t>
  </si>
  <si>
    <t>32504 CRESCENT AVE</t>
  </si>
  <si>
    <t>32504 CRESCENT AVE, LAKE ELSINORE CA 92530</t>
  </si>
  <si>
    <t>TUSHAWN GALLOWAY</t>
  </si>
  <si>
    <t>CAN24014159-00</t>
  </si>
  <si>
    <t>ON-24-001214</t>
  </si>
  <si>
    <t>Martin Luther King Blvd, Sacramento CA.</t>
  </si>
  <si>
    <t>5GZCZ63415S813233</t>
  </si>
  <si>
    <t>GALLOWAY</t>
  </si>
  <si>
    <t>10371 BRUCEVILLE RD APT 111</t>
  </si>
  <si>
    <t>10371 BRUCEVILLE RD APT 111, ELK GROVE CA 95757</t>
  </si>
  <si>
    <t>MARIA SEGOVIA</t>
  </si>
  <si>
    <t>David Niko Meza</t>
  </si>
  <si>
    <t>CAN23007921-01</t>
  </si>
  <si>
    <t>ON-24-001215</t>
  </si>
  <si>
    <t xml:space="preserve">Austin Texas </t>
  </si>
  <si>
    <t>JTNBB46K273031662</t>
  </si>
  <si>
    <t>SEGOVIA</t>
  </si>
  <si>
    <t>987 W THORNTON AVE</t>
  </si>
  <si>
    <t>987 W THORNTON AVE, HEMET CA 92543</t>
  </si>
  <si>
    <t>EVERTO ACOSTA</t>
  </si>
  <si>
    <t>CAN23003762-01</t>
  </si>
  <si>
    <t>ON-24-001216</t>
  </si>
  <si>
    <t>12876 Saratoga-Sunny Vale Rd, Saratoga CA.</t>
  </si>
  <si>
    <t>2G1WC58R179180454</t>
  </si>
  <si>
    <t>560 3RD LN</t>
  </si>
  <si>
    <t>560 3rd Ln, SOUTH SAN FRANCISCO CA 94080</t>
  </si>
  <si>
    <t>QUOC TIEN HUYNH</t>
  </si>
  <si>
    <t>CAN24011966-00</t>
  </si>
  <si>
    <t>ON-24-001217</t>
  </si>
  <si>
    <t xml:space="preserve">covina CA </t>
  </si>
  <si>
    <t>RX 330</t>
  </si>
  <si>
    <t>JTJGA31U640027978</t>
  </si>
  <si>
    <t>1257 VAN WIG AVE</t>
  </si>
  <si>
    <t>1257 VAN WIG AVE, LA PUENTE CA 91746</t>
  </si>
  <si>
    <t>AURELIO HERRERA</t>
  </si>
  <si>
    <t>CAN23003360-01</t>
  </si>
  <si>
    <t>ON-24-001218</t>
  </si>
  <si>
    <t xml:space="preserve">405 freeway 
los angeles ca </t>
  </si>
  <si>
    <t>JM3TB2DV0B0323984</t>
  </si>
  <si>
    <t>1639 E 87TH PL</t>
  </si>
  <si>
    <t>1639 E 87TH PL, LOS ANGELES CA 90002</t>
  </si>
  <si>
    <t>NEW DA VANG</t>
  </si>
  <si>
    <t>CAN24010867-00</t>
  </si>
  <si>
    <t>ON-24-001219</t>
  </si>
  <si>
    <t xml:space="preserve">willow st 
fresno ca </t>
  </si>
  <si>
    <t>2T3P1RFV1RW435752</t>
  </si>
  <si>
    <t>VANG</t>
  </si>
  <si>
    <t>5186 E BENJAMIN AVE</t>
  </si>
  <si>
    <t>5186 E BENJAMIN, FRESNO CA 93727</t>
  </si>
  <si>
    <t>ON-24-001220</t>
  </si>
  <si>
    <t xml:space="preserve">willow and chesnut 
fresno ca </t>
  </si>
  <si>
    <t>AGUSTIN BERNAL</t>
  </si>
  <si>
    <t>CAN23001736-02</t>
  </si>
  <si>
    <t>ON-24-001221</t>
  </si>
  <si>
    <t>Mason &amp; Kane St, San Bruno CA.</t>
  </si>
  <si>
    <t>5TEGN92N23Z206356</t>
  </si>
  <si>
    <t>48 SEAVIEW DR</t>
  </si>
  <si>
    <t>48 Seaview Dr , PITTSBURG CA 94565</t>
  </si>
  <si>
    <t>STEVEN BARNES</t>
  </si>
  <si>
    <t>CAN24013979-00</t>
  </si>
  <si>
    <t>ON-24-001222</t>
  </si>
  <si>
    <t>Hall St &amp; Marconia St, Sacramento, CA.</t>
  </si>
  <si>
    <t>WDDKK5KF8EF282187</t>
  </si>
  <si>
    <t>3900 NATOMA WAY</t>
  </si>
  <si>
    <t>3900 NATOMA WAY, SACRAMENTO CA 95838</t>
  </si>
  <si>
    <t>MARISELA LOPEZ</t>
  </si>
  <si>
    <t>CAN23008877-01</t>
  </si>
  <si>
    <t>ON-24-001223</t>
  </si>
  <si>
    <t>Whittier Blvd./ Lorena St Los Angeles, CA</t>
  </si>
  <si>
    <t>1HGCY2F55RA033718</t>
  </si>
  <si>
    <t>11323 WADDELL ST</t>
  </si>
  <si>
    <t>11323 WADDELL ST, WHITTIER CA 90606</t>
  </si>
  <si>
    <t>TAMIKA HOY</t>
  </si>
  <si>
    <t>CAN24012046-00</t>
  </si>
  <si>
    <t>ON-24-001225</t>
  </si>
  <si>
    <t>Ceter &amp; Budler, Fresno C.</t>
  </si>
  <si>
    <t>5YFB4MDE2PP042275</t>
  </si>
  <si>
    <t>HOY</t>
  </si>
  <si>
    <t>2402 N 2ND ST</t>
  </si>
  <si>
    <t>2404 N 2ND ST, FRESNO CA 93703</t>
  </si>
  <si>
    <t>ASHLEY JOHNSON</t>
  </si>
  <si>
    <t>CAN23000895-01</t>
  </si>
  <si>
    <t>ON-24-001226</t>
  </si>
  <si>
    <t xml:space="preserve">CA 65, Rocklin, CA </t>
  </si>
  <si>
    <t>WA1LFAFP6DA101334</t>
  </si>
  <si>
    <t>8725 LA RIVIERA DR APT 89</t>
  </si>
  <si>
    <t>8725 LA RIVIERA DR APT 89, SACRAMENTO CA 95826</t>
  </si>
  <si>
    <t>JOSE ROMERO RAMOS</t>
  </si>
  <si>
    <t>JOSE ROMERO LUNA</t>
  </si>
  <si>
    <t>CAN24013068-00</t>
  </si>
  <si>
    <t>ON-24-001227</t>
  </si>
  <si>
    <t xml:space="preserve">Compton Ave/ 111th ST los angeles CA 
</t>
  </si>
  <si>
    <t>1HGCV2F3XMA027803</t>
  </si>
  <si>
    <t>ROMERO RAMOS</t>
  </si>
  <si>
    <t>11168 ANTWERP AVE</t>
  </si>
  <si>
    <t>11168 ANTWERP AVE, LOS ANGELES CA 90059</t>
  </si>
  <si>
    <t>RAFAYEL KHACHATRYAN</t>
  </si>
  <si>
    <t>CAN24009645-00</t>
  </si>
  <si>
    <t>ON-24-001228</t>
  </si>
  <si>
    <t xml:space="preserve">santa monica blvd and beverly glenn
century city ca </t>
  </si>
  <si>
    <t>1G1RC6S56JU141233</t>
  </si>
  <si>
    <t>KHACHATRYAN</t>
  </si>
  <si>
    <t>410 E ELMWOOD AVE APT 205</t>
  </si>
  <si>
    <t>610 E ACACIA AVE APT 17 , GLENDALE CA 91205</t>
  </si>
  <si>
    <t>ERWIN CORONEL</t>
  </si>
  <si>
    <t>Susan  Aleman</t>
  </si>
  <si>
    <t>CAN24013821-00</t>
  </si>
  <si>
    <t>ON-24-001229</t>
  </si>
  <si>
    <t>Thomson &amp; Floral Ave, Selma CA.</t>
  </si>
  <si>
    <t>1FTRF12W84NB02829</t>
  </si>
  <si>
    <t>CORONEL</t>
  </si>
  <si>
    <t>217 KELLY AVE</t>
  </si>
  <si>
    <t>PARLIER</t>
  </si>
  <si>
    <t>217 KELLY AVE, PARLIER CA 93648</t>
  </si>
  <si>
    <t>BRITTANY GARCIA</t>
  </si>
  <si>
    <t>CAN23001990-02</t>
  </si>
  <si>
    <t>ON-24-001230</t>
  </si>
  <si>
    <t>Highway Ave 52, Coachella CA.</t>
  </si>
  <si>
    <t>TITAN XD</t>
  </si>
  <si>
    <t>1N6BA1F15HN558692</t>
  </si>
  <si>
    <t>51740 CALLE PERA</t>
  </si>
  <si>
    <t>51740 CALLE PERA, COACHELLA CA 92236</t>
  </si>
  <si>
    <t>DAVID WOODS</t>
  </si>
  <si>
    <t>CAN23002208-02</t>
  </si>
  <si>
    <t>ON-24-001231</t>
  </si>
  <si>
    <t xml:space="preserve">Hermosa Ave. 
Rancho Cucamonga CA. </t>
  </si>
  <si>
    <t>5XXGM4A78DG147225</t>
  </si>
  <si>
    <t>WOODS</t>
  </si>
  <si>
    <t>10935 TERRA VISTA PKWY</t>
  </si>
  <si>
    <t>10935 terra vista pkwy, RANCHO CUCAMONGA CA 91730</t>
  </si>
  <si>
    <t>DANIEL ALTRECHE</t>
  </si>
  <si>
    <t>KIARA ALTRECHE</t>
  </si>
  <si>
    <t>CAN23005774-01</t>
  </si>
  <si>
    <t>ON-24-001232</t>
  </si>
  <si>
    <t>AM/PM 222 Main St, Riverside CA.</t>
  </si>
  <si>
    <t>KNDJN2A28E7072967</t>
  </si>
  <si>
    <t>ALTRECHE</t>
  </si>
  <si>
    <t>7610 MAGNOLIA AVE APT 3</t>
  </si>
  <si>
    <t>7610 MAGNOLIA AVE APT 3, RIVERSIDE CA 92504</t>
  </si>
  <si>
    <t>BLANCA ANGELICA RODRIGUEZ</t>
  </si>
  <si>
    <t>CAN24013572-00</t>
  </si>
  <si>
    <t>ON-24-001233</t>
  </si>
  <si>
    <t>25765 Baysland St, San Bernardino CA.</t>
  </si>
  <si>
    <t>1G1FB1RS5R0113446</t>
  </si>
  <si>
    <t>24686 E LITTLE THIRD ST</t>
  </si>
  <si>
    <t>24686 E LITTLE THIRD ST, SAN BERNARDINO CA 92410</t>
  </si>
  <si>
    <t>JUAN VELASQUEZ AJANEL</t>
  </si>
  <si>
    <t>ALEJANDRO VELASQUEZ</t>
  </si>
  <si>
    <t>CAN23001615-02</t>
  </si>
  <si>
    <t>ON-24-001234</t>
  </si>
  <si>
    <t>6531 Magnolia Ave Riverside, CA</t>
  </si>
  <si>
    <t>JHMFA16547S004422</t>
  </si>
  <si>
    <t>VELASQUEZ AJANEL</t>
  </si>
  <si>
    <t>3065 APPALOOSA  ST</t>
  </si>
  <si>
    <t>NORCO</t>
  </si>
  <si>
    <t>658 REDONDO LN, corona CA 92882</t>
  </si>
  <si>
    <t>KENLLI CRUZ</t>
  </si>
  <si>
    <t>CAN24012170-00</t>
  </si>
  <si>
    <t>ON-24-001235</t>
  </si>
  <si>
    <t>21 F Point St, Santa Ana CA.</t>
  </si>
  <si>
    <t>KM8J33A4XGU145768</t>
  </si>
  <si>
    <t>2112 E 1ST ST UNIT 439</t>
  </si>
  <si>
    <t>133 REMINGTON, IRVINE CA 92620</t>
  </si>
  <si>
    <t>MICHAEL BRIONES</t>
  </si>
  <si>
    <t>CAN24011846-00</t>
  </si>
  <si>
    <t>ON-24-001236</t>
  </si>
  <si>
    <t>I10 Freeway san dimas CA</t>
  </si>
  <si>
    <t>55SWF8DB5KU316922</t>
  </si>
  <si>
    <t>BRIONES</t>
  </si>
  <si>
    <t>5152 SAN BERNARDINO ST APT E</t>
  </si>
  <si>
    <t>5152 SAN BERNARDINO ST APT E, MONTCLAIR CA 91763</t>
  </si>
  <si>
    <t>BY VAN NGUYEN</t>
  </si>
  <si>
    <t>CAN23007124-01</t>
  </si>
  <si>
    <t>ON-24-001237</t>
  </si>
  <si>
    <t>710 Freeway, Long Beach CA.</t>
  </si>
  <si>
    <t>JHMCG5652XC061172</t>
  </si>
  <si>
    <t>1235 LONG BEACH BLVD APT 224</t>
  </si>
  <si>
    <t>1235 LONG BEACH BLVD APT 224, LONG BEACH CA 90813</t>
  </si>
  <si>
    <t>STEPHEN FISCHETTI</t>
  </si>
  <si>
    <t>CAN23008776-01</t>
  </si>
  <si>
    <t>ON-24-001238</t>
  </si>
  <si>
    <t xml:space="preserve">Trinnity Texas </t>
  </si>
  <si>
    <t>GLADIATOR</t>
  </si>
  <si>
    <t>1C6HJTAGXPL548620</t>
  </si>
  <si>
    <t>FISCHETTI</t>
  </si>
  <si>
    <t>1659 BRANHAM LN</t>
  </si>
  <si>
    <t>208 Union Ave , Los Gatos CA 95032</t>
  </si>
  <si>
    <t>CRISTIAN CASTANEDA</t>
  </si>
  <si>
    <t>DOLORES BARTOLO JUAN</t>
  </si>
  <si>
    <t>CAN24011764-00</t>
  </si>
  <si>
    <t>ON-24-001239</t>
  </si>
  <si>
    <t xml:space="preserve">peris ca </t>
  </si>
  <si>
    <t>1FADP3F29FL306456</t>
  </si>
  <si>
    <t>21565 NANCE ST</t>
  </si>
  <si>
    <t>21565 NANCE ST, PERRIS CA 92570</t>
  </si>
  <si>
    <t>ELIAS MARTIN</t>
  </si>
  <si>
    <t>CAN24009270-00</t>
  </si>
  <si>
    <t>ON-24-001240</t>
  </si>
  <si>
    <t xml:space="preserve">San Pedro, CA </t>
  </si>
  <si>
    <t>1G4HR54K52U227774</t>
  </si>
  <si>
    <t>MARTIN</t>
  </si>
  <si>
    <t>745 BRADY AVE</t>
  </si>
  <si>
    <t>745 BRADY AVE , LOS ANGELES CA 90022</t>
  </si>
  <si>
    <t>CAN23007461-01</t>
  </si>
  <si>
    <t>ON-24-001241</t>
  </si>
  <si>
    <t xml:space="preserve">81st and central ave 
Los angeles CA </t>
  </si>
  <si>
    <t>NICOLE ZEPEDA PERDOMO</t>
  </si>
  <si>
    <t>Carlos  Ochoa Valdivia</t>
  </si>
  <si>
    <t>CAN24011564-00</t>
  </si>
  <si>
    <t>ON-24-001242</t>
  </si>
  <si>
    <t>I 60 Montebello CA</t>
  </si>
  <si>
    <t>ECONOLINE</t>
  </si>
  <si>
    <t>1FTRE14262HB01204</t>
  </si>
  <si>
    <t>ZEPEDA PERDOMO</t>
  </si>
  <si>
    <t>8711 MCKINLEY PL</t>
  </si>
  <si>
    <t>8711 MCKINLEY PL, LOS ANGELES CA 90002</t>
  </si>
  <si>
    <t>ANDREW COAN</t>
  </si>
  <si>
    <t>CAN23006563-01</t>
  </si>
  <si>
    <t>ON-24-001243</t>
  </si>
  <si>
    <t xml:space="preserve">3906 missouiri flat rd 
Placerville California </t>
  </si>
  <si>
    <t>honda</t>
  </si>
  <si>
    <t xml:space="preserve">civic </t>
  </si>
  <si>
    <t>19XFC2F89KE204042</t>
  </si>
  <si>
    <t>ON-24-001244</t>
  </si>
  <si>
    <t>SELVIN HERNANDEZ</t>
  </si>
  <si>
    <t>CAN24013784-00</t>
  </si>
  <si>
    <t>ON-24-001245</t>
  </si>
  <si>
    <t xml:space="preserve">Von and North Street
San Fernando CA </t>
  </si>
  <si>
    <t>3GCPCREC3EG192983</t>
  </si>
  <si>
    <t>12700 VAN NUYS BLVD APT 256</t>
  </si>
  <si>
    <t>12700 VAN NUYS BLVD APT 256, ARLETA CA 91331</t>
  </si>
  <si>
    <t>CHRISTOPHER BOVET</t>
  </si>
  <si>
    <t>CAN24013454-00</t>
  </si>
  <si>
    <t>ON-24-001246</t>
  </si>
  <si>
    <t>2433 Country Club Blvd, Stockton CA 95204 .</t>
  </si>
  <si>
    <t>1FATP8EMXG5238573</t>
  </si>
  <si>
    <t>BOVET</t>
  </si>
  <si>
    <t>423 E CANTERBURY DR</t>
  </si>
  <si>
    <t>423 E CANTERBURY DR, STOCKTON CA 95207</t>
  </si>
  <si>
    <t>RENE GONZALEZ</t>
  </si>
  <si>
    <t>CAN24010010-00</t>
  </si>
  <si>
    <t>ON-24-001247</t>
  </si>
  <si>
    <t xml:space="preserve">605 s freeway
santa fe springs ca </t>
  </si>
  <si>
    <t>3TMAZ5CNXMM144981</t>
  </si>
  <si>
    <t>14558 CAROB ST</t>
  </si>
  <si>
    <t>14558 CAROB ST, VICTORVILLE CA 92394</t>
  </si>
  <si>
    <t>JUAN VILLASANO</t>
  </si>
  <si>
    <t>Priscilla  Valenzuela</t>
  </si>
  <si>
    <t>CAN24011527-00</t>
  </si>
  <si>
    <t>ON-24-001249</t>
  </si>
  <si>
    <t>Avalon &amp; 50th St, Los Angels CA.</t>
  </si>
  <si>
    <t>1C4RJEAG0FC634946</t>
  </si>
  <si>
    <t>VILLASANO</t>
  </si>
  <si>
    <t>3564 1/2 E 53RD ST</t>
  </si>
  <si>
    <t>3564 1/2 E 53RD ST, MAYWOOD CA 90270</t>
  </si>
  <si>
    <t>ROBERTO RODRIGUEZ YANEZ</t>
  </si>
  <si>
    <t>ON-24-001250</t>
  </si>
  <si>
    <t>1FTPX14567KD34294</t>
  </si>
  <si>
    <t>DENNYS CARDENAS ARELLANO</t>
  </si>
  <si>
    <t>CAN24014303-00</t>
  </si>
  <si>
    <t>ON-24-001251</t>
  </si>
  <si>
    <t>Fell St San Francisco CA</t>
  </si>
  <si>
    <t>JTDKN3DU1A1011433</t>
  </si>
  <si>
    <t>CARDENAS ARELLANO</t>
  </si>
  <si>
    <t>15 PONCETTA DR #322</t>
  </si>
  <si>
    <t>15 poncetta dr #322, DALY CITY CA 94015</t>
  </si>
  <si>
    <t>MACAJIAH VANDERHORST</t>
  </si>
  <si>
    <t>CAN24010445-00</t>
  </si>
  <si>
    <t>ON-24-001252</t>
  </si>
  <si>
    <t xml:space="preserve">91 freeway 
california </t>
  </si>
  <si>
    <t>1C3BC2FG3BN516461</t>
  </si>
  <si>
    <t>VANDERHORST</t>
  </si>
  <si>
    <t>406 N VIA ROMA</t>
  </si>
  <si>
    <t>406 N VIA ROMA, ANAHEIM CA 92806</t>
  </si>
  <si>
    <t>MATTHEW GENE WINFREY</t>
  </si>
  <si>
    <t>CAN23004515-01</t>
  </si>
  <si>
    <t>ON-24-001253</t>
  </si>
  <si>
    <t>Canyon lake dr 
PLACENTIA ca</t>
  </si>
  <si>
    <t>4T1BF1FK3EU426363</t>
  </si>
  <si>
    <t>WINFREY</t>
  </si>
  <si>
    <t>310 S JEFFERSON ST APT 20A</t>
  </si>
  <si>
    <t>PLACENTIA</t>
  </si>
  <si>
    <t>22242 LOCH LOMON DR , MENIFEE CA 92587</t>
  </si>
  <si>
    <t>AKECH LAANG</t>
  </si>
  <si>
    <t>CAN23007717-01</t>
  </si>
  <si>
    <t>ON-24-001254</t>
  </si>
  <si>
    <t>Telon &amp; Tamarack Rd, i5 N, Carlsback  CA.</t>
  </si>
  <si>
    <t>JTDKN3DU3F1920071</t>
  </si>
  <si>
    <t>JIMMY LINARES</t>
  </si>
  <si>
    <t>CAN24010014-00</t>
  </si>
  <si>
    <t>ON-24-001255</t>
  </si>
  <si>
    <t>Vermont San Marino, Los Angeles CA.</t>
  </si>
  <si>
    <t>2T1BURHE0KC161765</t>
  </si>
  <si>
    <t>1306 W 97TH ST</t>
  </si>
  <si>
    <t>1306 W 97TH ST, LOS ANGELES CA 90044</t>
  </si>
  <si>
    <t>ISIDRO PALENCIA</t>
  </si>
  <si>
    <t>CAN23005197-00</t>
  </si>
  <si>
    <t>ON-24-001256</t>
  </si>
  <si>
    <t>Bell Flowers CA 90706.</t>
  </si>
  <si>
    <t>JTHBE262572008977</t>
  </si>
  <si>
    <t>PALENCIA</t>
  </si>
  <si>
    <t>5736 CARDALE ST</t>
  </si>
  <si>
    <t>LAKEWOOD</t>
  </si>
  <si>
    <t>5736 CARDALE ST, LAKEWOOD CA 90713</t>
  </si>
  <si>
    <t>CAN23001545-02</t>
  </si>
  <si>
    <t>ON-24-001257</t>
  </si>
  <si>
    <t>60 W, Before Sino, Maclear CA.</t>
  </si>
  <si>
    <t>JUAN MANUEL MARTINEZ LARA</t>
  </si>
  <si>
    <t>CAN23007981-01</t>
  </si>
  <si>
    <t>ON-24-001258</t>
  </si>
  <si>
    <t>490 Woollomes Ave, Delano CA 92315.
Parking Lot.</t>
  </si>
  <si>
    <t>JTDBR32E670104902</t>
  </si>
  <si>
    <t>MARTINEZ LARA</t>
  </si>
  <si>
    <t>1350 MCGINNESS AVE</t>
  </si>
  <si>
    <t>1350 McGinness AvE, SAN JOSE CA 95127</t>
  </si>
  <si>
    <t>SURINA PRADIA</t>
  </si>
  <si>
    <t>CAN23008362-01</t>
  </si>
  <si>
    <t>ON-24-001259</t>
  </si>
  <si>
    <t>2521 E MARSH ST APT O2 STOCKTON, CA 95205.</t>
  </si>
  <si>
    <t>5NPE24AF6HH590374</t>
  </si>
  <si>
    <t>PRADIA</t>
  </si>
  <si>
    <t>2521 E MARSH ST APT O2</t>
  </si>
  <si>
    <t>2521 E MARSH ST APT O2, STOCKTON CA 95205</t>
  </si>
  <si>
    <t>CHERADEN WRIGHT</t>
  </si>
  <si>
    <t>CAN23005662-01</t>
  </si>
  <si>
    <t>ON-24-001260</t>
  </si>
  <si>
    <t>829 SPOONBILL LN SUISUN CITY, CA 94585.</t>
  </si>
  <si>
    <t>5N1AR18U26C667761</t>
  </si>
  <si>
    <t>829 SPOONBILL LN</t>
  </si>
  <si>
    <t>SUISUN CITY</t>
  </si>
  <si>
    <t>829 SPOONBILL LN, SUISUN CITY CA 94585</t>
  </si>
  <si>
    <t>MIGUEL GARCIA REYES</t>
  </si>
  <si>
    <t>CAN24011328-00</t>
  </si>
  <si>
    <t>ON-24-001261</t>
  </si>
  <si>
    <t>Orange Belt Dr &amp; E Citrus St, Lindsey CA.</t>
  </si>
  <si>
    <t>3KPF44AC0ME371879</t>
  </si>
  <si>
    <t>GARCIA REYES</t>
  </si>
  <si>
    <t>24921 AVENUE 212</t>
  </si>
  <si>
    <t>LINDSAY</t>
  </si>
  <si>
    <t>24921 AVENUE 212, LINDSAY CA 93247</t>
  </si>
  <si>
    <t>MELQUI MEJIA LOPEZ</t>
  </si>
  <si>
    <t>ONEYDA MARQUEZ GUTIERREZ</t>
  </si>
  <si>
    <t>CAN24013376-00</t>
  </si>
  <si>
    <t>ON-24-001262</t>
  </si>
  <si>
    <t>Sopota Blvd &amp; Gardena CA, North Hills CA.</t>
  </si>
  <si>
    <t>WDDGF4HB3DR271717</t>
  </si>
  <si>
    <t>MEJIA LOPEZ</t>
  </si>
  <si>
    <t>8338 WOODLEY PL UNIT 30</t>
  </si>
  <si>
    <t>8338 WOODLEY PL UNIT 30, NORTH HILLS CA 91343</t>
  </si>
  <si>
    <t>JAMESHA WILLIAMS</t>
  </si>
  <si>
    <t>CAN24011234-00</t>
  </si>
  <si>
    <t>ON-24-001263</t>
  </si>
  <si>
    <t>Plaza Mexico, Imperial Long Beach Blvd, Lynwood CA.</t>
  </si>
  <si>
    <t>1FMHK7F88CGA17414</t>
  </si>
  <si>
    <t>12223 ATLANTIC AVE APT 1319</t>
  </si>
  <si>
    <t>12223 atlantic blvd apt 1319, LYNWOOD CA 90262</t>
  </si>
  <si>
    <t>ALEX FIGUEROA</t>
  </si>
  <si>
    <t>CAN24013545-00</t>
  </si>
  <si>
    <t>ON-24-001264</t>
  </si>
  <si>
    <t>Burnwood &amp; Jetta, Lynwood CA.</t>
  </si>
  <si>
    <t>1HGCR2F54GA089238</t>
  </si>
  <si>
    <t>11371 DUNCAN AVE</t>
  </si>
  <si>
    <t>11371 DUNCAN AVE, LYNWOOD CA 90262</t>
  </si>
  <si>
    <t>AMILCAR AVILA CASCO</t>
  </si>
  <si>
    <t>CAN24009489-00</t>
  </si>
  <si>
    <t>ON-24-001265</t>
  </si>
  <si>
    <t>14 S Freeway, Palmdale CA.</t>
  </si>
  <si>
    <t>JTDKN3DU9F0394941</t>
  </si>
  <si>
    <t>AVILA CASCO</t>
  </si>
  <si>
    <t>1212 e ave q5, PALMDALE CA 93550</t>
  </si>
  <si>
    <t>SARAH MAE TORY</t>
  </si>
  <si>
    <t>CAN23003029-02</t>
  </si>
  <si>
    <t>ON-24-001266</t>
  </si>
  <si>
    <t>100 Block Willobrock &amp; Compton Blvd, Compton CA.</t>
  </si>
  <si>
    <t>1N4BL4BV7LC153757</t>
  </si>
  <si>
    <t>TORY</t>
  </si>
  <si>
    <t>8232 2ND ST APT 7</t>
  </si>
  <si>
    <t>8232 2nd st apt 7, PARAMOUNT CA 90723</t>
  </si>
  <si>
    <t>PERLA ARANA</t>
  </si>
  <si>
    <t>BRYANT HERNANDEZ</t>
  </si>
  <si>
    <t>CAN24012766-00</t>
  </si>
  <si>
    <t>ON-24-001267</t>
  </si>
  <si>
    <t>105 W. Inglewood CA 90304.</t>
  </si>
  <si>
    <t>1G1FB1RS2J0124764</t>
  </si>
  <si>
    <t>10004 CAPISTRANO AVE</t>
  </si>
  <si>
    <t>10004 CAPISTRANO AVE, SOUTH GATE CA 90280</t>
  </si>
  <si>
    <t>GINA RODRIGUEZ</t>
  </si>
  <si>
    <t>CAN23006445-01</t>
  </si>
  <si>
    <t>ON-24-001268</t>
  </si>
  <si>
    <t>La Brea &amp; Lexington, West Hollywood CA.</t>
  </si>
  <si>
    <t>KMHD84LF3JU496726</t>
  </si>
  <si>
    <t>1710 N FULLER AVE APT 124</t>
  </si>
  <si>
    <t>17361 athol st, fontana CA 92335</t>
  </si>
  <si>
    <t>JOSIE TINGLE</t>
  </si>
  <si>
    <t>CAN23003833-01</t>
  </si>
  <si>
    <t>ON-24-001269</t>
  </si>
  <si>
    <t>Figuera &amp; 43 St, off of Bernand, Los Angeles CA.</t>
  </si>
  <si>
    <t>2HGFE2F25NH505648</t>
  </si>
  <si>
    <t>TINGLE</t>
  </si>
  <si>
    <t>1124 1/2 E 70TH ST</t>
  </si>
  <si>
    <t>1124 1/2 e 70th st , LOS ANGELES CA 90001</t>
  </si>
  <si>
    <t>ON-24-001270</t>
  </si>
  <si>
    <t>Highway 356, Trinity Texas.</t>
  </si>
  <si>
    <t>ON-24-001271</t>
  </si>
  <si>
    <t>2420 e cedar st 
los angeles ca</t>
  </si>
  <si>
    <t>5FNYF7H24MB003734</t>
  </si>
  <si>
    <t>LAURA GALLEGOS</t>
  </si>
  <si>
    <t>CAN23001051-02</t>
  </si>
  <si>
    <t>ON-24-001272</t>
  </si>
  <si>
    <t>3101 GLEASON AVE LOS ANGELES, CA 90063.</t>
  </si>
  <si>
    <t>3CZRU5H1XNM745391</t>
  </si>
  <si>
    <t>GALLEGOS</t>
  </si>
  <si>
    <t>3101 GLEASON AVE</t>
  </si>
  <si>
    <t>3101 GLEASON AVE, LOS ANGELES CA 90063</t>
  </si>
  <si>
    <t>CAN23004263-01</t>
  </si>
  <si>
    <t>ON-24-001273</t>
  </si>
  <si>
    <t>Apple Blossom &amp; Stein Rd, Bakersfield CA.</t>
  </si>
  <si>
    <t xml:space="preserve">Odyssey      </t>
  </si>
  <si>
    <t>5FNRL6H52LB028874</t>
  </si>
  <si>
    <t>RONEL EUSANTOS</t>
  </si>
  <si>
    <t>CAN24013099-00</t>
  </si>
  <si>
    <t>ON-24-001274</t>
  </si>
  <si>
    <t>280 Hwy in
Daly City CA</t>
  </si>
  <si>
    <t>55SWF4KB5FU039366</t>
  </si>
  <si>
    <t>EUSANTOS</t>
  </si>
  <si>
    <t>443 S MAYFAIR AVE</t>
  </si>
  <si>
    <t>443 s mayfair ave, DALY CITY CA 94015</t>
  </si>
  <si>
    <t>MELIAME HALA</t>
  </si>
  <si>
    <t>CAN24012924-00</t>
  </si>
  <si>
    <t>ON-24-001275</t>
  </si>
  <si>
    <t>60 Freeway, Herupa Valley/Ontario CA.</t>
  </si>
  <si>
    <t>2C3CCAEG0HH549919</t>
  </si>
  <si>
    <t>HALA</t>
  </si>
  <si>
    <t>3512 W 118TH PL</t>
  </si>
  <si>
    <t>3512 W 118TH PL, INGLEWOOD CA 90303</t>
  </si>
  <si>
    <t>CAN23008660-01</t>
  </si>
  <si>
    <t>ON-24-001276</t>
  </si>
  <si>
    <t>Crackjack Taco Shop, Chilies, San Diego CA.</t>
  </si>
  <si>
    <t>1554 CUMBRE VIEW, BONITA CA 91902</t>
  </si>
  <si>
    <t>CAN23001310-02</t>
  </si>
  <si>
    <t>ON-24-001277</t>
  </si>
  <si>
    <t xml:space="preserve">compton ca </t>
  </si>
  <si>
    <t>4T1BF1FK6FU485313</t>
  </si>
  <si>
    <t>CAN23002863-01</t>
  </si>
  <si>
    <t>ON-24-001278</t>
  </si>
  <si>
    <t>110 S Bound, Near Lawndale CA.</t>
  </si>
  <si>
    <t>JTHBK262792089041</t>
  </si>
  <si>
    <t>ALISA URTEZ</t>
  </si>
  <si>
    <t>CAN24011928-00</t>
  </si>
  <si>
    <t>ON-24-001279</t>
  </si>
  <si>
    <t>Martin Luther King, Riverside CA.</t>
  </si>
  <si>
    <t>5NPE24AF9GH309022</t>
  </si>
  <si>
    <t>URTEZ</t>
  </si>
  <si>
    <t>2565 PENNSYLVANIA AVE</t>
  </si>
  <si>
    <t>2565 PENNSYLVANIA AVE, RIVERSIDE CA 92507</t>
  </si>
  <si>
    <t>CAN23007229-01</t>
  </si>
  <si>
    <t>ON-24-001280</t>
  </si>
  <si>
    <t>14393 PIONEER WAY VICTORVILLE, CA 92394.</t>
  </si>
  <si>
    <t>14393 PIONEER WAY</t>
  </si>
  <si>
    <t>14393 pioneer rd , VICTORVILLE CA 92394</t>
  </si>
  <si>
    <t>ON-24-001281</t>
  </si>
  <si>
    <t>Uknown.</t>
  </si>
  <si>
    <t>19XFL2H83PE023457</t>
  </si>
  <si>
    <t>TERESA GARCIA MENDOZA</t>
  </si>
  <si>
    <t>CAN24011903-00</t>
  </si>
  <si>
    <t>ON-24-001282</t>
  </si>
  <si>
    <t xml:space="preserve">SUNSET PLAZA </t>
  </si>
  <si>
    <t>JTMB6RFV9ND051611</t>
  </si>
  <si>
    <t>GARCIA MENDOZA</t>
  </si>
  <si>
    <t>11155 COHASSET ST</t>
  </si>
  <si>
    <t>11155 COHASSET ST, SUN VALLEY CA 91352</t>
  </si>
  <si>
    <t>MARIA MORENO LOPEZ</t>
  </si>
  <si>
    <t>CAN24010315-00</t>
  </si>
  <si>
    <t>ON-24-001283</t>
  </si>
  <si>
    <t>Clark Ave/ Hold Blvd Pomona CA</t>
  </si>
  <si>
    <t>5YFBU4EE6DP136623</t>
  </si>
  <si>
    <t>421 E MONTEREY AVE</t>
  </si>
  <si>
    <t>421 E MONTEREY AVE, POMONA CA 91767</t>
  </si>
  <si>
    <t>VANESSA VALLEZ</t>
  </si>
  <si>
    <t>CALEB VALLEZ</t>
  </si>
  <si>
    <t>CAN23007365-01</t>
  </si>
  <si>
    <t>ON-24-001284</t>
  </si>
  <si>
    <t>Pier View Way Oceanside, CA</t>
  </si>
  <si>
    <t>JN1BJ1CP2JW103295</t>
  </si>
  <si>
    <t>VALLEZ</t>
  </si>
  <si>
    <t>1064 OLIVE AVE</t>
  </si>
  <si>
    <t>1064 OLIVE AVE, VISTA CA 92083</t>
  </si>
  <si>
    <t>LUIS DE LA CRUZ BUENO</t>
  </si>
  <si>
    <t>ULISES REYES</t>
  </si>
  <si>
    <t>CAN23002921-02</t>
  </si>
  <si>
    <t>ON-24-001285</t>
  </si>
  <si>
    <t>I 105 near exit 13 Compton ca</t>
  </si>
  <si>
    <t>JTND4RBE6L3086089</t>
  </si>
  <si>
    <t>DE LA CRUZ BUENO</t>
  </si>
  <si>
    <t>3843 3RD ST APT LW</t>
  </si>
  <si>
    <t>3843 3RD ST APT LW, RIVERSIDE CA 92501</t>
  </si>
  <si>
    <t>MATTHEW PAVELICH</t>
  </si>
  <si>
    <t>CAN24010512-00</t>
  </si>
  <si>
    <t>ON-24-001286</t>
  </si>
  <si>
    <t xml:space="preserve">4498 N Cornelia Ave Fresno, CA </t>
  </si>
  <si>
    <t>3KPA24AD9ME385465</t>
  </si>
  <si>
    <t>PAVELICH</t>
  </si>
  <si>
    <t>3734 E DAKOTA AVE</t>
  </si>
  <si>
    <t>3734 E DAKOTA AVE, FRESNO CA 93726</t>
  </si>
  <si>
    <t>MICHAEL BELLOMY</t>
  </si>
  <si>
    <t>CAN23004925-01</t>
  </si>
  <si>
    <t>ON-24-001287</t>
  </si>
  <si>
    <t>Foothill Blvd, Rancho Cucamonga, CA Chuze Gyms parking lot</t>
  </si>
  <si>
    <t>2HGFC2F54GH568274</t>
  </si>
  <si>
    <t>BELLOMY</t>
  </si>
  <si>
    <t>6572 SAN BENITO AVE</t>
  </si>
  <si>
    <t>6572 SAN BENITO AVE, RANCHO CUCAMONGA CA 91701</t>
  </si>
  <si>
    <t>ON-24-001288</t>
  </si>
  <si>
    <t>24275 SUN VALLEY RD MORENO VALLEY, CA 92553</t>
  </si>
  <si>
    <t>3N1CP5CV3PL537474</t>
  </si>
  <si>
    <t>DAVID MEZA</t>
  </si>
  <si>
    <t>ON-24-001289</t>
  </si>
  <si>
    <t>13100 N Ih35 Certis Rd N Bound, Often, Round Rock TX.</t>
  </si>
  <si>
    <t>KATHERINE WESTEK</t>
  </si>
  <si>
    <t>CAN23001282-00</t>
  </si>
  <si>
    <t>ON-24-001290</t>
  </si>
  <si>
    <t>30th St W, Lancaster CA.</t>
  </si>
  <si>
    <t>2C3CDXHG9KH616813</t>
  </si>
  <si>
    <t>WESTEK</t>
  </si>
  <si>
    <t>43007 22ND ST W</t>
  </si>
  <si>
    <t>43007 22nd st west, LANCASTER CA 93536</t>
  </si>
  <si>
    <t>CAN23007510-01</t>
  </si>
  <si>
    <t>ON-24-001291</t>
  </si>
  <si>
    <t>San Bernardino CA.</t>
  </si>
  <si>
    <t>626 n azusa ave apt 233, AZUSA CA 91702</t>
  </si>
  <si>
    <t>EDMOND BARNA</t>
  </si>
  <si>
    <t>Edmond Joseph  Barna</t>
  </si>
  <si>
    <t>CAN24013523-00</t>
  </si>
  <si>
    <t>ON-24-001292</t>
  </si>
  <si>
    <t>890 SERRANA CT PITTSBURG, CA 94565</t>
  </si>
  <si>
    <t>5N1DR2BM0LC595949</t>
  </si>
  <si>
    <t>BARNA</t>
  </si>
  <si>
    <t>890 SERRANA CT</t>
  </si>
  <si>
    <t>890 SERRANA CT, PITTSBURG CA 94565</t>
  </si>
  <si>
    <t>TIJAYAH DORSEY</t>
  </si>
  <si>
    <t>JAVON JACKSON</t>
  </si>
  <si>
    <t>CAN23005038-01</t>
  </si>
  <si>
    <t>ON-24-001293</t>
  </si>
  <si>
    <t xml:space="preserve">Crenshaw Blvd Gardena CA
</t>
  </si>
  <si>
    <t>5N1AT2MN1GC775411</t>
  </si>
  <si>
    <t>DORSEY</t>
  </si>
  <si>
    <t>820 W BEACH AVE APT 12</t>
  </si>
  <si>
    <t>820 w beach ave apt 12, INGLEWOOD CA 90302</t>
  </si>
  <si>
    <t>KIMBERLY JORDAN</t>
  </si>
  <si>
    <t>KYNDRA JORDAN</t>
  </si>
  <si>
    <t>CAN23001364-02</t>
  </si>
  <si>
    <t>ON-24-001295</t>
  </si>
  <si>
    <t>14690 Hondo Dr, Victorville CA (Kyndra's address).</t>
  </si>
  <si>
    <t>KMHLL4AG3PU515807</t>
  </si>
  <si>
    <t>18462 MONTEZUMA ST APT 7</t>
  </si>
  <si>
    <t>18462 MONTEZUMA apt 7 , ADELANTO CA 92301</t>
  </si>
  <si>
    <t>TAMARA KORKINA</t>
  </si>
  <si>
    <t>CAN24014245-00</t>
  </si>
  <si>
    <t>ON-24-001296</t>
  </si>
  <si>
    <t xml:space="preserve">Highway near Elkhorn Blvd Sacramento CA 
</t>
  </si>
  <si>
    <t>COROLLA CR</t>
  </si>
  <si>
    <t>7MUCAAAG2PV044994</t>
  </si>
  <si>
    <t>KORKINA</t>
  </si>
  <si>
    <t>7508 VERSAILLES WAY</t>
  </si>
  <si>
    <t>7508 VERSAILLES WAY, SACRAMENTO CA 95842</t>
  </si>
  <si>
    <t>MARIBEL PEREZ</t>
  </si>
  <si>
    <t>URIEL SALDANA</t>
  </si>
  <si>
    <t>CAN23001047-02</t>
  </si>
  <si>
    <t>ON-24-001297</t>
  </si>
  <si>
    <t xml:space="preserve">Highway 04 San Marcos Exit Bay point CA
</t>
  </si>
  <si>
    <t>1N4AL3AP6GC276741</t>
  </si>
  <si>
    <t>1409 D ST</t>
  </si>
  <si>
    <t>1409 D st , Oakley CA 94509</t>
  </si>
  <si>
    <t>MARIA LUISA URIASESCOBOZA</t>
  </si>
  <si>
    <t>JOSE ANTONIO GUERREROHERNANDEZ</t>
  </si>
  <si>
    <t>CAN24010425-00</t>
  </si>
  <si>
    <t>ON-24-001298</t>
  </si>
  <si>
    <t>Pershing Ave Stockton, CA</t>
  </si>
  <si>
    <t>WDBUF65J84A446447</t>
  </si>
  <si>
    <t>URIASESCOBOZA</t>
  </si>
  <si>
    <t>4133 N PERSHING AVE</t>
  </si>
  <si>
    <t>4133 N PERSHING AVE, STOCKTON CA 95207</t>
  </si>
  <si>
    <t>JOSE DE LA MORA CHAVEZ</t>
  </si>
  <si>
    <t>CAN23002226-02</t>
  </si>
  <si>
    <t>ON-24-001299</t>
  </si>
  <si>
    <t xml:space="preserve">CHINO HILLS, CA </t>
  </si>
  <si>
    <t>JTDKN3DU7B1461508</t>
  </si>
  <si>
    <t>DE LA MORA CHAVEZ</t>
  </si>
  <si>
    <t>6310 STEARNS ST</t>
  </si>
  <si>
    <t>6310 STEARNS ST, RIVERSIDE CA 92504</t>
  </si>
  <si>
    <t>PAULO QUEIROZ</t>
  </si>
  <si>
    <t>CAN23006103-01</t>
  </si>
  <si>
    <t>ON-24-001301</t>
  </si>
  <si>
    <t>2100 Mongolia st Huntington beach CA</t>
  </si>
  <si>
    <t>1HGCY2F59PA052818</t>
  </si>
  <si>
    <t>QUEIROZ</t>
  </si>
  <si>
    <t>16701 ALGONQUIN ST APT 108</t>
  </si>
  <si>
    <t>16701 algonquin st apt 108, HUNTINGTON BEACH CA 92649</t>
  </si>
  <si>
    <t>PARVEEN SANDHU</t>
  </si>
  <si>
    <t>NOGIVENAME KRISH</t>
  </si>
  <si>
    <t>CAN24012277-00</t>
  </si>
  <si>
    <t>ON-24-001302</t>
  </si>
  <si>
    <t>Walmar Shan Ave, Fresno CA.</t>
  </si>
  <si>
    <t>3VWD17AJ3FM237907</t>
  </si>
  <si>
    <t>SANDHU</t>
  </si>
  <si>
    <t>5503 W ACACIA AVE</t>
  </si>
  <si>
    <t>5503 W ACACIA AVE, FRESNO CA 93722</t>
  </si>
  <si>
    <t>ANA RUELAS</t>
  </si>
  <si>
    <t>JESUS RUELAS</t>
  </si>
  <si>
    <t>CAN24013913-00</t>
  </si>
  <si>
    <t>ON-24-001303</t>
  </si>
  <si>
    <t>La Cienega Blvd &amp; Centinela Ave Los Angeles, CA 90056 / near i405 entrance</t>
  </si>
  <si>
    <t>1GC4YNEY7LF109482</t>
  </si>
  <si>
    <t>RUELAS</t>
  </si>
  <si>
    <t>3415 THORPE AVE</t>
  </si>
  <si>
    <t>3415 THORPE AVE, GLASSELL PARK CA 90065</t>
  </si>
  <si>
    <t>ON-24-001304</t>
  </si>
  <si>
    <t>605 freeway Long beach CA</t>
  </si>
  <si>
    <t>1FTYR10D83PA88793</t>
  </si>
  <si>
    <t>WARD SMALLEY</t>
  </si>
  <si>
    <t>SPENCER SMALLEY</t>
  </si>
  <si>
    <t>CAN23008960-01</t>
  </si>
  <si>
    <t>ON-24-001305</t>
  </si>
  <si>
    <t>16758 lakeshore dr 
lake elsinore ca 
92530</t>
  </si>
  <si>
    <t>1FT7X2B65BED03644</t>
  </si>
  <si>
    <t>SMALLEY</t>
  </si>
  <si>
    <t>248 SOUTHSHORE DR</t>
  </si>
  <si>
    <t>248 SOUTHSHORE DR, LAKE ELSINORE CA 92530</t>
  </si>
  <si>
    <t>CAN23001999-02</t>
  </si>
  <si>
    <t>ON-24-001306</t>
  </si>
  <si>
    <t>Ventura Blvd/ Carpenter Ave Los Angeles CA</t>
  </si>
  <si>
    <t>JOSEPH DIPIETRO</t>
  </si>
  <si>
    <t>MATTHEW DIPIETRO</t>
  </si>
  <si>
    <t>CAN24010946-00</t>
  </si>
  <si>
    <t>ON-24-001307</t>
  </si>
  <si>
    <t>I91 E Anaheim CA</t>
  </si>
  <si>
    <t>W1KWK8DB4NG114327</t>
  </si>
  <si>
    <t>DIPIETRO</t>
  </si>
  <si>
    <t>413 W 223RD ST</t>
  </si>
  <si>
    <t>413 W 223RD ST, CARSON CA 90745</t>
  </si>
  <si>
    <t>JOSE GUERRERO</t>
  </si>
  <si>
    <t>CAN24012822-00</t>
  </si>
  <si>
    <t>ON-24-001308</t>
  </si>
  <si>
    <t>N Broadway Blvd Santa Maria ca</t>
  </si>
  <si>
    <t>3TMAZ5CN6LM139968</t>
  </si>
  <si>
    <t>12733 PENSKE ST</t>
  </si>
  <si>
    <t>12733 PENSKE ST, MORENO VALLEY CA 92553</t>
  </si>
  <si>
    <t>KENIA RAMOS LOPEZ</t>
  </si>
  <si>
    <t>CAN24010143-00</t>
  </si>
  <si>
    <t>ON-24-001310</t>
  </si>
  <si>
    <t>Jackson St &amp; Magnolia Ave Riverside, CA</t>
  </si>
  <si>
    <t>5FNYF3H98EB011729</t>
  </si>
  <si>
    <t>RAMOS LOPEZ</t>
  </si>
  <si>
    <t>3738 HARRISON ST UNIT 33</t>
  </si>
  <si>
    <t>3738 HARRISON ST UNIT 33, RIVERSIDE CA 92503</t>
  </si>
  <si>
    <t>HOREISH WHITE</t>
  </si>
  <si>
    <t>JASMINE MCCRORY</t>
  </si>
  <si>
    <t>CAN24014072-00</t>
  </si>
  <si>
    <t>ON-24-001311</t>
  </si>
  <si>
    <t>Highway 80, El Sobrante CA.</t>
  </si>
  <si>
    <t>3VV3B7AXXMM049139</t>
  </si>
  <si>
    <t>2401 WATERMAN BLVD APT 305</t>
  </si>
  <si>
    <t>FAIRFIELD</t>
  </si>
  <si>
    <t>2401 WATERMAN BLVD APT 305, FAIRFIELD CA 94534</t>
  </si>
  <si>
    <t>ARTHUR TALBOT</t>
  </si>
  <si>
    <t>CAN24012158-00</t>
  </si>
  <si>
    <t>ON-24-001312</t>
  </si>
  <si>
    <t xml:space="preserve">8901 valley view st, La Palma, CA 
</t>
  </si>
  <si>
    <t>3FA6P0H70ER203328</t>
  </si>
  <si>
    <t>TALBOT</t>
  </si>
  <si>
    <t>7401 COLOMBIA DR</t>
  </si>
  <si>
    <t>7401 COLOMBIA DR, BUENA PARK CA 90620</t>
  </si>
  <si>
    <t>JAZMINE GUZMAN</t>
  </si>
  <si>
    <t>CAN24010627-00</t>
  </si>
  <si>
    <t>ON-24-001313</t>
  </si>
  <si>
    <t>Mason St, Moreno Valley CA.</t>
  </si>
  <si>
    <t>5XXG64J29PG198705</t>
  </si>
  <si>
    <t>27405 SHIMMER CT</t>
  </si>
  <si>
    <t>27405 SHIMMER CT, MORENO VALLEY CA 92555</t>
  </si>
  <si>
    <t>ON-24-001314</t>
  </si>
  <si>
    <t xml:space="preserve">chino hills pkwy 
</t>
  </si>
  <si>
    <t>ON-24-001315</t>
  </si>
  <si>
    <t>3512 W 118TH PL INGLEWOOD, CA 90303</t>
  </si>
  <si>
    <t>CHRISTOPHER RODRIGUEZ</t>
  </si>
  <si>
    <t>CAN24010333-00</t>
  </si>
  <si>
    <t>ON-24-001316</t>
  </si>
  <si>
    <t xml:space="preserve"> Florida Ave &amp; N Gilbert St Hemet, CA</t>
  </si>
  <si>
    <t>1G1ZB5ST0HF159933</t>
  </si>
  <si>
    <t>2127 E FLORIDA AVE</t>
  </si>
  <si>
    <t>2127 E FLORIDA AVE, HEMET CA 92544</t>
  </si>
  <si>
    <t>MIGUEL PEREZ</t>
  </si>
  <si>
    <t>CAN23001883-02</t>
  </si>
  <si>
    <t>ON-24-001317</t>
  </si>
  <si>
    <t>500 Block High Park Place, near 509 E High Park Place, Inglewood CA.</t>
  </si>
  <si>
    <t>2HGFE2F50PH542071</t>
  </si>
  <si>
    <t>579 HYDE PARK PL APT 2</t>
  </si>
  <si>
    <t>579 HYDE PARK PL APT 2, INGLEWOOD CA 90302</t>
  </si>
  <si>
    <t>RUBI RIZOS MERAZ</t>
  </si>
  <si>
    <t>CAN23008263-01</t>
  </si>
  <si>
    <t>ON-24-001318</t>
  </si>
  <si>
    <t>230 W 90TH ST
LOS ANGELES, CA. 90003</t>
  </si>
  <si>
    <t>3KPF24AD8NE437367</t>
  </si>
  <si>
    <t>RIZOS MERAZ</t>
  </si>
  <si>
    <t>230 W 90TH ST</t>
  </si>
  <si>
    <t>230 w 90th st, LOS ANGELES CA 90003</t>
  </si>
  <si>
    <t>BENJAMIN NOLASCO ACEVEDO</t>
  </si>
  <si>
    <t>NELLY RAMOS MACHORRO PEREZ</t>
  </si>
  <si>
    <t>CAN24013263-00</t>
  </si>
  <si>
    <t>ON-24-001319</t>
  </si>
  <si>
    <t>Atlantic Ave/Beechwood Ave  Lynwood, CA</t>
  </si>
  <si>
    <t>3N1CP5CV9NL506985</t>
  </si>
  <si>
    <t>NOLASCO ACEVEDO</t>
  </si>
  <si>
    <t>3839 BALDWIN AVE APT 102</t>
  </si>
  <si>
    <t>3839 BALDWIN AVE APT 102, EL MONTE CA 91731</t>
  </si>
  <si>
    <t>DELIA DOMINGUEZ CARDENAS</t>
  </si>
  <si>
    <t>JOSE ELISEO MALDONADO DOMINGUEZ</t>
  </si>
  <si>
    <t>CAN23005790-01</t>
  </si>
  <si>
    <t>ON-24-001320</t>
  </si>
  <si>
    <t>W Lacy Blvd N 11th Ave Hanford Ca 93230</t>
  </si>
  <si>
    <t>2G1FE1EDXB9197998</t>
  </si>
  <si>
    <t>DOMINGUEZ CARDENAS</t>
  </si>
  <si>
    <t>769 CHERRY AVE APT 7</t>
  </si>
  <si>
    <t>769 CHERRY AVE APT 7, LONG BEACH CA 90813</t>
  </si>
  <si>
    <t>DILBERT HERCULES ARRUE</t>
  </si>
  <si>
    <t>CAN24013133-00</t>
  </si>
  <si>
    <t>ON-24-001322</t>
  </si>
  <si>
    <t>Gage Ave/ Central Ave Los Angeles CA</t>
  </si>
  <si>
    <t>2HGFE2F59RH560782</t>
  </si>
  <si>
    <t>HERCULES ARRUE</t>
  </si>
  <si>
    <t>1118 E 59TH ST</t>
  </si>
  <si>
    <t>1915 W 38TH PL , LOS ANGELES CA 90062</t>
  </si>
  <si>
    <t>GABRIEL VILLASENOR</t>
  </si>
  <si>
    <t>ANA VILLASENOR</t>
  </si>
  <si>
    <t>CAN24014237-00</t>
  </si>
  <si>
    <t>ON-24-001324</t>
  </si>
  <si>
    <t>331 Railroad Canyon Rd, Lake Elsinore, CA 92532/ At In N out parking lot</t>
  </si>
  <si>
    <t>4T1T11AK5RU892733</t>
  </si>
  <si>
    <t>VILLASENOR</t>
  </si>
  <si>
    <t>4 VISTA RIPALTI</t>
  </si>
  <si>
    <t>4 VISTA RIPALTI  , LAKE ELSINORE CA 92532</t>
  </si>
  <si>
    <t>CAN24010956-00</t>
  </si>
  <si>
    <t>ON-24-001325</t>
  </si>
  <si>
    <t>125 W off ramp/ Commerce Ave. Valencia CA.</t>
  </si>
  <si>
    <t>1GNDS13S822145042</t>
  </si>
  <si>
    <t>19101 NADAL ST APT 138</t>
  </si>
  <si>
    <t>19101 NADAL ST APT 138, CANYON COUNTRY CA 91351</t>
  </si>
  <si>
    <t>REYES ROSALES PUAC</t>
  </si>
  <si>
    <t>CECILIO JIMENEZ HERNANDEZ</t>
  </si>
  <si>
    <t>CAN23009133-00</t>
  </si>
  <si>
    <t>ON-24-001326</t>
  </si>
  <si>
    <t>Carmenita Rd and Leffingwell Rd, Los Angeles CA</t>
  </si>
  <si>
    <t>2HGFE1F96RH319131</t>
  </si>
  <si>
    <t>ROSALES PUAC</t>
  </si>
  <si>
    <t>1800 S UNION AVE</t>
  </si>
  <si>
    <t>1800 S Union Ave, LOS ANGELES CA 90015</t>
  </si>
  <si>
    <t>LEE LEONCIO</t>
  </si>
  <si>
    <t>CAN24014365-00</t>
  </si>
  <si>
    <t>ON-24-001327</t>
  </si>
  <si>
    <t>101 Freeway, Near Alameda Exit, Los Angeles, CA.</t>
  </si>
  <si>
    <t>19XFL2H86RE031457</t>
  </si>
  <si>
    <t>LEONCIO</t>
  </si>
  <si>
    <t>307 S RENO ST</t>
  </si>
  <si>
    <t>307 S RENO ST, LOS ANGELES CA 90057</t>
  </si>
  <si>
    <t>RAYMUNDO REYES</t>
  </si>
  <si>
    <t>JUAN REYES</t>
  </si>
  <si>
    <t>CAN24012228-00</t>
  </si>
  <si>
    <t>ON-24-001328</t>
  </si>
  <si>
    <t>1301 E Katella Ave Orange, CA 92867</t>
  </si>
  <si>
    <t>3N1CB51D06L457282</t>
  </si>
  <si>
    <t>11911 HEWES ST</t>
  </si>
  <si>
    <t>11911 HEWES ST, ORANGE CA 92869</t>
  </si>
  <si>
    <t>ANDERSON FARFAN</t>
  </si>
  <si>
    <t>ON-24-001329</t>
  </si>
  <si>
    <t>Rosecrans Ave &amp; N Long Beach Blvd Compton, CA</t>
  </si>
  <si>
    <t>1FTEW1C87GKD58173</t>
  </si>
  <si>
    <t>CAN22000192-03</t>
  </si>
  <si>
    <t>ON-24-001330</t>
  </si>
  <si>
    <t>I5 freeway CA</t>
  </si>
  <si>
    <t>ON-24-001331</t>
  </si>
  <si>
    <t>Emerald ST/ Seneca RD Victorville ca</t>
  </si>
  <si>
    <t>CAN23004650-01</t>
  </si>
  <si>
    <t>ON-24-001332</t>
  </si>
  <si>
    <t>Tobias Ave &amp; Chase Ave in Panorama City CA.</t>
  </si>
  <si>
    <t>1GCHSAE35F1247877</t>
  </si>
  <si>
    <t>15803 saticoy apt 19, VAN NUYS CA 91406</t>
  </si>
  <si>
    <t>ON-24-001333</t>
  </si>
  <si>
    <t xml:space="preserve">CAHUENGA BLVD  AND UNKNOWN CROSS STREET
hollywood california </t>
  </si>
  <si>
    <t>OSCAR MENA HERNANDEZ</t>
  </si>
  <si>
    <t>Edwin Mejia Duran</t>
  </si>
  <si>
    <t>CAN24011625-00</t>
  </si>
  <si>
    <t>ON-24-001334</t>
  </si>
  <si>
    <t>Tobias Ave Chase Ave Panorama City CA</t>
  </si>
  <si>
    <t>JTHBK262682061438</t>
  </si>
  <si>
    <t>MENA HERNANDEZ</t>
  </si>
  <si>
    <t>13547 OSBORNE ST</t>
  </si>
  <si>
    <t>13547 OSBORNE ST, ARLETA CA 91331</t>
  </si>
  <si>
    <t>KARLA POP XO</t>
  </si>
  <si>
    <t>CAN24011839-00</t>
  </si>
  <si>
    <t>ON-24-001335</t>
  </si>
  <si>
    <t xml:space="preserve">sharming way 
wineca ca </t>
  </si>
  <si>
    <t>5NPDH4AE5DH275626</t>
  </si>
  <si>
    <t>POP XO</t>
  </si>
  <si>
    <t>19928 KITTRIDGE ST</t>
  </si>
  <si>
    <t>19928 KITTRIDGE ST, WINNETKA CA 91306</t>
  </si>
  <si>
    <t>ANGELA MARQUEZ CRUZ</t>
  </si>
  <si>
    <t>CAN24009909-00</t>
  </si>
  <si>
    <t>ON-24-001336</t>
  </si>
  <si>
    <t>sentry blvd Broadway blvd los angeles ca</t>
  </si>
  <si>
    <t>Titan</t>
  </si>
  <si>
    <t xml:space="preserve">1N6AA07D69N318437  </t>
  </si>
  <si>
    <t>MARQUEZ CRUZ</t>
  </si>
  <si>
    <t>649 E 111TH PL</t>
  </si>
  <si>
    <t>649 E 111TH PL, LOS ANGELES CA 90059</t>
  </si>
  <si>
    <t>ON-24-001337</t>
  </si>
  <si>
    <t>Whittier ave La habra CA</t>
  </si>
  <si>
    <t>GERARDO TELLEZ</t>
  </si>
  <si>
    <t>CAN23007429-00</t>
  </si>
  <si>
    <t>ON-24-001338</t>
  </si>
  <si>
    <t>I-5 Freeway near exit on Frazier Mountain Park Rd Lebec CA.</t>
  </si>
  <si>
    <t>1GCRCREA8CZ288063</t>
  </si>
  <si>
    <t>MIGUEL SANCHEZ</t>
  </si>
  <si>
    <t>CAN23007630-01</t>
  </si>
  <si>
    <t>ON-24-001339</t>
  </si>
  <si>
    <t>I10 westbound / Vineyard ave ontario ca</t>
  </si>
  <si>
    <t>5UX43DP01N9M21071</t>
  </si>
  <si>
    <t>25116 VISTA ORIENTE</t>
  </si>
  <si>
    <t>1007 STICKNEY CIR, REDLANDS CA 92374</t>
  </si>
  <si>
    <t>OLGA MOKEROVA</t>
  </si>
  <si>
    <t>CAN24012505-00</t>
  </si>
  <si>
    <t>ON-24-001340</t>
  </si>
  <si>
    <t xml:space="preserve">Greenback Lane, CITRUS HEIGHTS, CA </t>
  </si>
  <si>
    <t>CG57H93</t>
  </si>
  <si>
    <t xml:space="preserve">Audy Alberto Cherinos </t>
  </si>
  <si>
    <t>CAN23007550-01</t>
  </si>
  <si>
    <t>ON-24-001341</t>
  </si>
  <si>
    <t>Pacheco Blvd East Bound 
Foster City, CA</t>
  </si>
  <si>
    <t>JTDKN3DUXA5076550</t>
  </si>
  <si>
    <t>ON-24-001342</t>
  </si>
  <si>
    <t>Perry &amp; 108, Inglewood CA.</t>
  </si>
  <si>
    <t>GL450</t>
  </si>
  <si>
    <t>4JGBF7BE5AA617619</t>
  </si>
  <si>
    <t>ENRIQUE LOPEZ BALLESTEROS</t>
  </si>
  <si>
    <t>CAN24014208-00</t>
  </si>
  <si>
    <t>ON-24-001343</t>
  </si>
  <si>
    <t xml:space="preserve">12738 van owen st N Hollywood CA </t>
  </si>
  <si>
    <t>CANYON</t>
  </si>
  <si>
    <t>1GTCS199388177587</t>
  </si>
  <si>
    <t>LOPEZ BALLESTEROS</t>
  </si>
  <si>
    <t>7350 LANKERSHIM BLVD APT 158</t>
  </si>
  <si>
    <t>7350 LANKERSHIM BLVD APT 158, NORTH HOLLYWOOD CA 91605</t>
  </si>
  <si>
    <t>UBALDO OLAGUE RIVAS</t>
  </si>
  <si>
    <t>CAN24013525-00</t>
  </si>
  <si>
    <t>ON-24-001344</t>
  </si>
  <si>
    <t xml:space="preserve">vine st 
fallbrook ca </t>
  </si>
  <si>
    <t>1GNKRFED4GJ108050</t>
  </si>
  <si>
    <t>OLAGUE RIVAS</t>
  </si>
  <si>
    <t>606 ELBROOK DR</t>
  </si>
  <si>
    <t>606 ELBROOK DR, FALLBROOK CA 92028</t>
  </si>
  <si>
    <t>ALEJANDRO JAIME</t>
  </si>
  <si>
    <t>ON-24-001345</t>
  </si>
  <si>
    <t xml:space="preserve">18693 susue rd riveside ca </t>
  </si>
  <si>
    <t>KMHTG6AF0KU011649</t>
  </si>
  <si>
    <t>KEVIN YOUNG</t>
  </si>
  <si>
    <t>FATIMA YOUNG</t>
  </si>
  <si>
    <t>CAN24011483-00</t>
  </si>
  <si>
    <t>ON-24-001346</t>
  </si>
  <si>
    <t>Loma Alta Dr &amp; Lincoln Ave Altadena, CA</t>
  </si>
  <si>
    <t>JTDZN3EU2D3288744</t>
  </si>
  <si>
    <t>YOUNG</t>
  </si>
  <si>
    <t>339 W LOMA ALTA DR</t>
  </si>
  <si>
    <t>339 W LOMA ALTA DR, ALTADENA CA 91001</t>
  </si>
  <si>
    <t>ANDREA PEREZ</t>
  </si>
  <si>
    <t>ALEJANDRO DUARTE</t>
  </si>
  <si>
    <t>CAN24012979-00</t>
  </si>
  <si>
    <t>ON-24-001347</t>
  </si>
  <si>
    <t>I-101 Freeway merging onto the 405 in Ventura, CA</t>
  </si>
  <si>
    <t>1G1YB2D74H5114672</t>
  </si>
  <si>
    <t>1437 W 98TH ST</t>
  </si>
  <si>
    <t>1437 W 98TH ST, LOS ANGELES CA 90047</t>
  </si>
  <si>
    <t>LILY ORTEGA</t>
  </si>
  <si>
    <t>CAN24013788-00</t>
  </si>
  <si>
    <t>ON-24-001348</t>
  </si>
  <si>
    <t xml:space="preserve">Holt Ave/ Reservoir ST
Pomona CA
 </t>
  </si>
  <si>
    <t>3GYFNCE30DS634207</t>
  </si>
  <si>
    <t>13421 BUNKER HILL PL</t>
  </si>
  <si>
    <t>13421 BUNKER HILL PL, CHINO CA 91710</t>
  </si>
  <si>
    <t>TRINITY WLSON</t>
  </si>
  <si>
    <t xml:space="preserve">Leroy  Lewis </t>
  </si>
  <si>
    <t>CAN23005728-00</t>
  </si>
  <si>
    <t>ON-24-001349</t>
  </si>
  <si>
    <t xml:space="preserve">ELSWORTH &amp; COTTONWOOD, Moreno Valley, CA </t>
  </si>
  <si>
    <t>1N4BL4DW4KN309973</t>
  </si>
  <si>
    <t>WLSON</t>
  </si>
  <si>
    <t>3725 CRANFORD AVE APT 26</t>
  </si>
  <si>
    <t>3725 CRANFORD AVE APT 26, RIVERSIDE CA 92507</t>
  </si>
  <si>
    <t>NAOMI PLANCARTE REYES</t>
  </si>
  <si>
    <t>CAN24012453-00</t>
  </si>
  <si>
    <t>ON-24-001350</t>
  </si>
  <si>
    <t xml:space="preserve">stockton ca </t>
  </si>
  <si>
    <t>BRZ</t>
  </si>
  <si>
    <t>JF1ZCAB11J9602810</t>
  </si>
  <si>
    <t>PLANCARTE REYES</t>
  </si>
  <si>
    <t>1506 W LONGVIEW AVE</t>
  </si>
  <si>
    <t>1506 w longview ave, STOCKTON CA 95207</t>
  </si>
  <si>
    <t>RAQUEL TAYLOR</t>
  </si>
  <si>
    <t>NICOLAS TAYLOR</t>
  </si>
  <si>
    <t>CAN23008197-00</t>
  </si>
  <si>
    <t>ON-24-001351</t>
  </si>
  <si>
    <t xml:space="preserve">indio ca </t>
  </si>
  <si>
    <t xml:space="preserve">Challenger </t>
  </si>
  <si>
    <t>2c3cdcjg3mh641764</t>
  </si>
  <si>
    <t>ON-24-001352</t>
  </si>
  <si>
    <t>1740 Articia Blvd, near by In-N-Out, Gardena CA.</t>
  </si>
  <si>
    <t>LANARD WHITE</t>
  </si>
  <si>
    <t>LEANDRE WHITE</t>
  </si>
  <si>
    <t>CAN24012385-00</t>
  </si>
  <si>
    <t>ON-24-001353</t>
  </si>
  <si>
    <t xml:space="preserve">prairy 
harthone ca </t>
  </si>
  <si>
    <t>JN1DV6AP6BM831521</t>
  </si>
  <si>
    <t>12648 RAMONA AVE APT A</t>
  </si>
  <si>
    <t>12648 RAMONA AVE APT A, HAWTHORNE CA 90250</t>
  </si>
  <si>
    <t>ON-24-001355</t>
  </si>
  <si>
    <t xml:space="preserve">91 WEST </t>
  </si>
  <si>
    <t>JN1BV7AP0FM344351</t>
  </si>
  <si>
    <t>TIYEAR PETTAWAY</t>
  </si>
  <si>
    <t>CAN24010496-00</t>
  </si>
  <si>
    <t>ON-24-001356</t>
  </si>
  <si>
    <t>Chino CA.</t>
  </si>
  <si>
    <t>1HGCV1F33LA130795</t>
  </si>
  <si>
    <t>PETTAWAY</t>
  </si>
  <si>
    <t>13436 BUGGY WHIP CT</t>
  </si>
  <si>
    <t>13436 Buggy Whip Ct, VICTORVILLE CA 92392</t>
  </si>
  <si>
    <t>CAN23008738-01</t>
  </si>
  <si>
    <t>ON-24-001357</t>
  </si>
  <si>
    <t>57th s santa ana hwy 
CA</t>
  </si>
  <si>
    <t>KEVIN NAVA</t>
  </si>
  <si>
    <t>CAN23009025-00</t>
  </si>
  <si>
    <t>ON-24-001358</t>
  </si>
  <si>
    <t>400 n central ave 
compton ca 
90220</t>
  </si>
  <si>
    <t>19XFB2F88FE257078</t>
  </si>
  <si>
    <t>400 1/2 N CENTRAL AVE</t>
  </si>
  <si>
    <t>400 1/2 N CENTRAL AVE, COMPTON CA 90222</t>
  </si>
  <si>
    <t>LUIS BERNAL SANTOS</t>
  </si>
  <si>
    <t>CAN24012085-00</t>
  </si>
  <si>
    <t>ON-24-001359</t>
  </si>
  <si>
    <t>East Nuevo rd.  cross street with north Perris Blvd. / Perris California  on a business parking lot</t>
  </si>
  <si>
    <t>1FTEW1CP3KKD46747</t>
  </si>
  <si>
    <t>BERNAL SANTOS</t>
  </si>
  <si>
    <t>5710 DODD ST</t>
  </si>
  <si>
    <t>5710 DODD ST, JURUPA VALLEY CA 91752</t>
  </si>
  <si>
    <t>VLADIMIR OGORODOV</t>
  </si>
  <si>
    <t>CAN23008963-00</t>
  </si>
  <si>
    <t>ON-24-001360</t>
  </si>
  <si>
    <t>glendale area/ free way i5 /los angeles ca zip 91201</t>
  </si>
  <si>
    <t>XC90</t>
  </si>
  <si>
    <t>YV4A22PL1K1433976</t>
  </si>
  <si>
    <t>OGORODOV</t>
  </si>
  <si>
    <t>626 N AZUSA AVE APT 102</t>
  </si>
  <si>
    <t>626 N AZUSA AVE APT 102, AZUSA CA 91702</t>
  </si>
  <si>
    <t>JOSE LUJANO RODRIGUEZ</t>
  </si>
  <si>
    <t>CAN24010194-00</t>
  </si>
  <si>
    <t>ON-24-001361</t>
  </si>
  <si>
    <t xml:space="preserve">iv was driven straight when cv side swipped
on driver side </t>
  </si>
  <si>
    <t>2GTEC13C481138343</t>
  </si>
  <si>
    <t>LUJANO RODRIGUEZ</t>
  </si>
  <si>
    <t>809 E IMPERIAL HWY APT 4</t>
  </si>
  <si>
    <t>809 E IMPERIAL HWY APT 4, LOS ANGELES CA 90059</t>
  </si>
  <si>
    <t>CARLOS RIVERA CHICAS</t>
  </si>
  <si>
    <t>CAN24014382-00</t>
  </si>
  <si>
    <t>ON-24-001362</t>
  </si>
  <si>
    <t xml:space="preserve">1506 57th St Los Angeles, CA 90047, EE. UU.  In front of CV home
</t>
  </si>
  <si>
    <t>5TBRU34196S483602</t>
  </si>
  <si>
    <t>RIVERA CHICAS</t>
  </si>
  <si>
    <t>1829 W 80TH ST</t>
  </si>
  <si>
    <t>1829 w 80th st , LOS ANGELES CA 90047</t>
  </si>
  <si>
    <t>MANUEL GONZALES</t>
  </si>
  <si>
    <t>CAN23003634-02</t>
  </si>
  <si>
    <t>ON-24-001363</t>
  </si>
  <si>
    <t>21012 Box Springs Rd, Moreno Valley, CA 92557</t>
  </si>
  <si>
    <t>1G1ZG5ST9NF183337</t>
  </si>
  <si>
    <t>10372 HOLE AVE</t>
  </si>
  <si>
    <t>10372 HOLE AVE, RIVERSIDE CA 92505</t>
  </si>
  <si>
    <t>ZAHER ATEIA</t>
  </si>
  <si>
    <t>CAN23001661-02</t>
  </si>
  <si>
    <t>ON-24-001364</t>
  </si>
  <si>
    <t xml:space="preserve">Moreno Valley Ca </t>
  </si>
  <si>
    <t xml:space="preserve">Silverado </t>
  </si>
  <si>
    <t>1GCUYGED8KZ145509</t>
  </si>
  <si>
    <t>ATEIA</t>
  </si>
  <si>
    <t>26980 CAMPUS POINT DR</t>
  </si>
  <si>
    <t>26980 CAMPUS POINT DR, MORENO VALLEY CA 92555</t>
  </si>
  <si>
    <t>HECTOR CUEVAS</t>
  </si>
  <si>
    <t>CAN23002822-02</t>
  </si>
  <si>
    <t>ON-24-001365</t>
  </si>
  <si>
    <t>on hwy east 91 anahain hills</t>
  </si>
  <si>
    <t>3GCPCREC0JG517678</t>
  </si>
  <si>
    <t>CUEVAS</t>
  </si>
  <si>
    <t>2952 PIPER PL</t>
  </si>
  <si>
    <t>2952 piper pl , RIVERSIDE CA 92503</t>
  </si>
  <si>
    <t>ARMANDO SERPAS CARDENAS</t>
  </si>
  <si>
    <t>CAN23006151-01</t>
  </si>
  <si>
    <t>ON-24-001366</t>
  </si>
  <si>
    <t xml:space="preserve">avenue 54 highland park Los Angeles, CA 90042, EE. UU.
</t>
  </si>
  <si>
    <t>1C6RREFT8KN642460</t>
  </si>
  <si>
    <t>SERPAS CARDENAS</t>
  </si>
  <si>
    <t>7121 WOODLEY AVE # 220</t>
  </si>
  <si>
    <t>7121 woodley ave # 220, VAN NUYS CA 91406</t>
  </si>
  <si>
    <t>JAFERT HERNANDEZ</t>
  </si>
  <si>
    <t>CAN23006903-00</t>
  </si>
  <si>
    <t>ON-24-001367</t>
  </si>
  <si>
    <t>395 freeway El Cajon CA</t>
  </si>
  <si>
    <t>2HGFE2F54PH505668</t>
  </si>
  <si>
    <t>325 S RICHMOND RD APT A</t>
  </si>
  <si>
    <t>325 S Richmond Rd APT A , RIDGECREST CA 93555</t>
  </si>
  <si>
    <t>CAN23007198-01</t>
  </si>
  <si>
    <t>ON-24-001368</t>
  </si>
  <si>
    <t xml:space="preserve">2754 Duffy St. 
San Bernardino CA </t>
  </si>
  <si>
    <t>FRANCISCO RAUDA HERNANDEZ</t>
  </si>
  <si>
    <t>YURI OJEDA</t>
  </si>
  <si>
    <t>CAN23002422-02</t>
  </si>
  <si>
    <t>ON-24-001369</t>
  </si>
  <si>
    <t>Studio City Los Angeles ca 91604</t>
  </si>
  <si>
    <t>1HGCY2F58RA060993</t>
  </si>
  <si>
    <t>RAUDA HERNANDEZ</t>
  </si>
  <si>
    <t>10385 PRIMROSE AVE</t>
  </si>
  <si>
    <t>10385 PRIMROSE AVE, HESPERIA CA 92345</t>
  </si>
  <si>
    <t>SYANN MOTEN</t>
  </si>
  <si>
    <t>CAN23007902-01</t>
  </si>
  <si>
    <t>ON-24-001370</t>
  </si>
  <si>
    <t>Figueroa StLos Angeles, CA 90037, EE. U
cross st with 43 pl</t>
  </si>
  <si>
    <t>2HGFE2F53RH507690</t>
  </si>
  <si>
    <t>MOTEN</t>
  </si>
  <si>
    <t>10330 ANZAC AVE</t>
  </si>
  <si>
    <t>10330 Anzac ave, LOS ANGELES CA 90002</t>
  </si>
  <si>
    <t>ON-24-001371</t>
  </si>
  <si>
    <t>4322 s figueroa st los angeles ca 90037</t>
  </si>
  <si>
    <t>BRENDA PEREA MATOS</t>
  </si>
  <si>
    <t>CAN24012055-00</t>
  </si>
  <si>
    <t>ON-24-001372</t>
  </si>
  <si>
    <t xml:space="preserve">freeway 105 west exit wimelton Compton
</t>
  </si>
  <si>
    <t>1HGCV1F10NA004329</t>
  </si>
  <si>
    <t>PEREA MATOS</t>
  </si>
  <si>
    <t>7426 IRONDALE AVE</t>
  </si>
  <si>
    <t>1033 W Spruce St, COMPTON CA 90220</t>
  </si>
  <si>
    <t>FRANCISCO DE LA TORRE</t>
  </si>
  <si>
    <t>VICTORIA DE LA TORRE</t>
  </si>
  <si>
    <t>CAN24009764-00</t>
  </si>
  <si>
    <t>ON-24-001373</t>
  </si>
  <si>
    <t xml:space="preserve">10747 Kearsarge Pl Riverside, CA 92503, </t>
  </si>
  <si>
    <t>JM3KFACM0J1312463</t>
  </si>
  <si>
    <t xml:space="preserve">10747 KEARSARGE PL  </t>
  </si>
  <si>
    <t>3533 MILLHOUSE CT, RIVERSIDE CA 92503</t>
  </si>
  <si>
    <t>JOSE VAZQUEZ</t>
  </si>
  <si>
    <t>GUADALUPE VAZQUEZ</t>
  </si>
  <si>
    <t>CAN23005326-01</t>
  </si>
  <si>
    <t>ON-24-001374</t>
  </si>
  <si>
    <t>Florence Ave, Huntington Park, CA 90255</t>
  </si>
  <si>
    <t>3TMJU62N49M078571</t>
  </si>
  <si>
    <t>VAZQUEZ</t>
  </si>
  <si>
    <t>3013 GRAND AVE</t>
  </si>
  <si>
    <t>3013 GRAND AVE, HUNTINGTON PARK CA 90255</t>
  </si>
  <si>
    <t>KMYA HOWSE</t>
  </si>
  <si>
    <t>CAN24014439-00</t>
  </si>
  <si>
    <t>ON-24-001376</t>
  </si>
  <si>
    <t xml:space="preserve">los angeles </t>
  </si>
  <si>
    <t>W1K5J4HB8PN409561</t>
  </si>
  <si>
    <t>HOWSE</t>
  </si>
  <si>
    <t>8200 HAVEN AVE APT 14210</t>
  </si>
  <si>
    <t>8200 HAVEN AVE APT 14210, RANCHO CUCAMONGA CA 91730</t>
  </si>
  <si>
    <t>DENISE PADILLA</t>
  </si>
  <si>
    <t>LIDIA BENAVIDES</t>
  </si>
  <si>
    <t>CAN24014753-00</t>
  </si>
  <si>
    <t>ON-24-001377</t>
  </si>
  <si>
    <t>CARMENITA ST 
FONTANA CA</t>
  </si>
  <si>
    <t>19XFB2F51CE393117</t>
  </si>
  <si>
    <t>11443 MARQUARDT AVE</t>
  </si>
  <si>
    <t>11443 MARQUARDT AVE, WHITTIER CA 90605</t>
  </si>
  <si>
    <t>RYAN WALDRON</t>
  </si>
  <si>
    <t>BRIANNA WALDRON</t>
  </si>
  <si>
    <t>CAN24013982-00</t>
  </si>
  <si>
    <t>ON-24-001378</t>
  </si>
  <si>
    <t>hwy 18 cross rd bellflower st  adelanto ca 92301</t>
  </si>
  <si>
    <t>1GNKRGKD0HJ164014</t>
  </si>
  <si>
    <t>WALDRON</t>
  </si>
  <si>
    <t>14352 MONTE VISTA RD</t>
  </si>
  <si>
    <t>14352 MONTE VISTA RD, PHELAN CA 92371</t>
  </si>
  <si>
    <t>SHARANBIR SINGH</t>
  </si>
  <si>
    <t>CAN24013401-00</t>
  </si>
  <si>
    <t>ON-24-001379</t>
  </si>
  <si>
    <t>SALVP2BGXFH991623</t>
  </si>
  <si>
    <t>1279 POPLAR AVE APT 118</t>
  </si>
  <si>
    <t>1279 POPLAR AVE APT 118, SUNNYVALE CA 94086</t>
  </si>
  <si>
    <t>ERYK NASH</t>
  </si>
  <si>
    <t>CAN23007495-01</t>
  </si>
  <si>
    <t>ON-24-001380</t>
  </si>
  <si>
    <t>Golfcrest Dr &amp; Navajo Rd San Diego, CA</t>
  </si>
  <si>
    <t>JTJBT20X430023176</t>
  </si>
  <si>
    <t>8705 CROSSWAY CT UNIT 51</t>
  </si>
  <si>
    <t>SANTEE</t>
  </si>
  <si>
    <t>8705 CROSSWAY CT UNIT 51, SANTEE CA 92071</t>
  </si>
  <si>
    <t>SANDRO MOREIRA NEVES</t>
  </si>
  <si>
    <t>ALICIA DA HORA NEVES</t>
  </si>
  <si>
    <t>CAN23007640-01</t>
  </si>
  <si>
    <t>ON-24-001381</t>
  </si>
  <si>
    <t>Adams Ave, Costa Mesa.</t>
  </si>
  <si>
    <t>JTDKB20U250125770</t>
  </si>
  <si>
    <t>MOREIRA NEVES</t>
  </si>
  <si>
    <t>1855 SHERINGTON PL APT MS316</t>
  </si>
  <si>
    <t>1855 SHERINGTON PL APT MS316, NEWPORT BEACH CA 92663</t>
  </si>
  <si>
    <t>WENDY VALLADARES CUBIAS</t>
  </si>
  <si>
    <t>CAN23006354-01</t>
  </si>
  <si>
    <t>ON-24-001383</t>
  </si>
  <si>
    <t>unkn</t>
  </si>
  <si>
    <t>JTDKDTB30J1606030</t>
  </si>
  <si>
    <t>VALLADARES CUBIAS</t>
  </si>
  <si>
    <t>12883 COMETA AVE</t>
  </si>
  <si>
    <t>12883 COMETA AVE, SAN FERNANDO CA 91340</t>
  </si>
  <si>
    <t>ALBERTO RAMIREZ ESTRADA</t>
  </si>
  <si>
    <t>CAN24014235-00</t>
  </si>
  <si>
    <t>ON-24-001384</t>
  </si>
  <si>
    <t>3355 FOLSOM ST LOS ANGELES, CA 90063</t>
  </si>
  <si>
    <t>3TMJU4GN6FM192774</t>
  </si>
  <si>
    <t>RAMIREZ ESTRADA</t>
  </si>
  <si>
    <t>3355 FOLSOM ST</t>
  </si>
  <si>
    <t>3355 FOLSOM ST, LOS ANGELES CA 90063</t>
  </si>
  <si>
    <t>RAKEETA CHARELLE COLE</t>
  </si>
  <si>
    <t>CAN23005266-01</t>
  </si>
  <si>
    <t>ON-24-001385</t>
  </si>
  <si>
    <t>Parthenia StLos Angeles, CA, EE. UU</t>
  </si>
  <si>
    <t>IA</t>
  </si>
  <si>
    <t>3MYDLBZV4GY142856</t>
  </si>
  <si>
    <t>COLE</t>
  </si>
  <si>
    <t>21174 78TH ST</t>
  </si>
  <si>
    <t>21174 78 st, CALIFORNIA CITY CA 93505</t>
  </si>
  <si>
    <t>JAMES FINLEY</t>
  </si>
  <si>
    <t>CAN24013621-00</t>
  </si>
  <si>
    <t>ON-24-001387</t>
  </si>
  <si>
    <t xml:space="preserve">CA-43 &amp; E Mountain View and Sagina Ave  Selma, CA. 93662  
</t>
  </si>
  <si>
    <t>1GT12UEY5HF156774</t>
  </si>
  <si>
    <t>FINLEY</t>
  </si>
  <si>
    <t>1880 CENTENNIAL DR APT 207</t>
  </si>
  <si>
    <t>1880 CENTENNIAL DR APT 207, HANFORD CA 93230</t>
  </si>
  <si>
    <t>ON-24-001388</t>
  </si>
  <si>
    <t>55 &amp; Avalon, Los Angeles CA.</t>
  </si>
  <si>
    <t>CARAVAN</t>
  </si>
  <si>
    <t>1D8GP45R57B171206</t>
  </si>
  <si>
    <t>RACHEL ARROYO</t>
  </si>
  <si>
    <t>CAN24012443-00</t>
  </si>
  <si>
    <t>ON-24-001390</t>
  </si>
  <si>
    <t>Ave 48La Quinta, CA, EE. UU</t>
  </si>
  <si>
    <t>2T3WFREV7GW304370</t>
  </si>
  <si>
    <t>ARROYO</t>
  </si>
  <si>
    <t>47704 CROCUS PL</t>
  </si>
  <si>
    <t>INDIO</t>
  </si>
  <si>
    <t>47704 CROCUS PL, INDIO CA 92201</t>
  </si>
  <si>
    <t>EMILIO LOPEZ PEREZ</t>
  </si>
  <si>
    <t>CAN24009704-00</t>
  </si>
  <si>
    <t>ON-24-001391</t>
  </si>
  <si>
    <t>LANCER</t>
  </si>
  <si>
    <t>JA3AU86U48U006940</t>
  </si>
  <si>
    <t>LOPEZ PEREZ</t>
  </si>
  <si>
    <t>3932 VAN BUREN BLVD</t>
  </si>
  <si>
    <t>3932 VAN BUREN BLVD, RIVERSIDE CA 92503</t>
  </si>
  <si>
    <t>CRISTIAN LOPEZ CANO</t>
  </si>
  <si>
    <t>CAN24010389-00</t>
  </si>
  <si>
    <t>ON-24-001392</t>
  </si>
  <si>
    <t xml:space="preserve">s state st and chamber st
hemet ca </t>
  </si>
  <si>
    <t>3N1AB7AP3DL701324</t>
  </si>
  <si>
    <t>LOPEZ CANO</t>
  </si>
  <si>
    <t>42764 TIERRA ROBLES PL</t>
  </si>
  <si>
    <t>42764 TIERRA ROBLES PL, TEMECULA CA 92592</t>
  </si>
  <si>
    <t>ON-24-001393</t>
  </si>
  <si>
    <t>James M Wood &amp; New Hampshire Ave.
los angeles ca 90005</t>
  </si>
  <si>
    <t>CAROLINA RODARTE</t>
  </si>
  <si>
    <t>Hector  Gurrola</t>
  </si>
  <si>
    <t>CAN24013882-00</t>
  </si>
  <si>
    <t>ON-24-001395</t>
  </si>
  <si>
    <t xml:space="preserve"> Sierra hwy on  Palmdale California, EE. UU.
</t>
  </si>
  <si>
    <t>4T1BK36BX6U154399</t>
  </si>
  <si>
    <t>RODARTE</t>
  </si>
  <si>
    <t>10575 VINEDALE ST</t>
  </si>
  <si>
    <t>10575 VINEDALE ST, SUN VALLEY CA 91352</t>
  </si>
  <si>
    <t>SANG HAN</t>
  </si>
  <si>
    <t>CAN23005371-01</t>
  </si>
  <si>
    <t>ON-24-001397</t>
  </si>
  <si>
    <t>2HGFC2F75JH541402</t>
  </si>
  <si>
    <t>3761 VAN BUREN BLVD STE E</t>
  </si>
  <si>
    <t>3761 VAN BUREN BLVD STE E, RIVERSIDE CA 92503</t>
  </si>
  <si>
    <t>BEAU VELOSO</t>
  </si>
  <si>
    <t>CAN24012036-00</t>
  </si>
  <si>
    <t>ON-24-001398</t>
  </si>
  <si>
    <t xml:space="preserve">2386 glenndale blvd 
los angeles ca 
</t>
  </si>
  <si>
    <t>3KPF24AD9RE786057</t>
  </si>
  <si>
    <t>VELOSO</t>
  </si>
  <si>
    <t>752 S MAIN ST APT 343</t>
  </si>
  <si>
    <t>752 s main st apt 343, LOS ANGELES CA 90014</t>
  </si>
  <si>
    <t>LESLY DEANDA</t>
  </si>
  <si>
    <t>OSCAR DEANDA</t>
  </si>
  <si>
    <t>CAN24011412-00</t>
  </si>
  <si>
    <t>ON-24-001399</t>
  </si>
  <si>
    <t xml:space="preserve">60 freeway </t>
  </si>
  <si>
    <t>ZACNJDB12PPP43227</t>
  </si>
  <si>
    <t>DEANDA</t>
  </si>
  <si>
    <t>10400 SNOWY PLOVER CT</t>
  </si>
  <si>
    <t>10400 SNOWY PLOVER CT, MORENO VALLEY CA 92557</t>
  </si>
  <si>
    <t>PETROS KIRAKOSYAN</t>
  </si>
  <si>
    <t>CAN23006627-01</t>
  </si>
  <si>
    <t>ON-24-001401</t>
  </si>
  <si>
    <t xml:space="preserve">city of ventura </t>
  </si>
  <si>
    <t>3FA6P0LU3HR400561</t>
  </si>
  <si>
    <t>KIRAKOSYAN</t>
  </si>
  <si>
    <t>7050 CALHOUN AVE</t>
  </si>
  <si>
    <t>82233 CHAMBERLAIN LN, RESEDA CA 91335</t>
  </si>
  <si>
    <t>CHEYENNE PITTMAN</t>
  </si>
  <si>
    <t>CAN23007323-01</t>
  </si>
  <si>
    <t>ON-24-001403</t>
  </si>
  <si>
    <t>1326 W Carson St. in Torrance, CA 90501 apt # 203</t>
  </si>
  <si>
    <t>3N1AB7AP1GL660101</t>
  </si>
  <si>
    <t>PITTMAN</t>
  </si>
  <si>
    <t>5672 WAGONWHEEL RD</t>
  </si>
  <si>
    <t>5672 WAGONWHEEL RD, SAN BERNARDINO CA 92407</t>
  </si>
  <si>
    <t>CAN23007995-01</t>
  </si>
  <si>
    <t>ON-24-001404</t>
  </si>
  <si>
    <t>Jackson Ave California, EE. UU.
and murrieta</t>
  </si>
  <si>
    <t>CAN23007381-01</t>
  </si>
  <si>
    <t>ON-24-001405</t>
  </si>
  <si>
    <t>Murdock Rd, near la Cumbre, Santa Barba CA.</t>
  </si>
  <si>
    <t>KAREN ESTORPE</t>
  </si>
  <si>
    <t>CAN23009065-01</t>
  </si>
  <si>
    <t>ON-24-001406</t>
  </si>
  <si>
    <t xml:space="preserve">freeway 5
san francisco ca </t>
  </si>
  <si>
    <t>5FNYG2H79RB015476</t>
  </si>
  <si>
    <t>ESTORPE</t>
  </si>
  <si>
    <t>4033 HOME AVE APT 59</t>
  </si>
  <si>
    <t>4033 HOME AVE APT 59, SAN DIEGO CA 92105</t>
  </si>
  <si>
    <t>TIYANA SIPP</t>
  </si>
  <si>
    <t>CAN23008999-01</t>
  </si>
  <si>
    <t>ON-24-001407</t>
  </si>
  <si>
    <t xml:space="preserve">10 FREEWAY POMONA CA </t>
  </si>
  <si>
    <t>W1K3G4EB1LW047748</t>
  </si>
  <si>
    <t>SIPP</t>
  </si>
  <si>
    <t>950 N DUESENBERG DR APT 8308</t>
  </si>
  <si>
    <t>950 N DUESENBERG DR APT 8308, ONTARIO CA 91764</t>
  </si>
  <si>
    <t>JOSE MORALES</t>
  </si>
  <si>
    <t>Jose Armando morales</t>
  </si>
  <si>
    <t>CAN23009200-01</t>
  </si>
  <si>
    <t>ON-24-001408</t>
  </si>
  <si>
    <t>3181 E Imperial Hwy Lynwood, CA 90262, EE</t>
  </si>
  <si>
    <t>5XXG24J21MG041600</t>
  </si>
  <si>
    <t>9120 1/4 S VERMONT AVE</t>
  </si>
  <si>
    <t>9120 1/4 S VERMONT AVE , LOS ANGELES CA 90044</t>
  </si>
  <si>
    <t>BARBARA BLANCO MARTINEZ</t>
  </si>
  <si>
    <t>Gilberto Velazquez</t>
  </si>
  <si>
    <t>CAN24010750-00</t>
  </si>
  <si>
    <t>ON-24-001409</t>
  </si>
  <si>
    <t>echo park ave los Angeles ca</t>
  </si>
  <si>
    <t>2T1BU4EEXDC935143</t>
  </si>
  <si>
    <t>BLANCO MARTINEZ</t>
  </si>
  <si>
    <t>3801 S MAIN ST</t>
  </si>
  <si>
    <t>3801 s main st , LOS ANGELES CA 90037</t>
  </si>
  <si>
    <t>YOLANDA GARIBAY</t>
  </si>
  <si>
    <t>JOSUE VILLALBA</t>
  </si>
  <si>
    <t>CAN24011084-00</t>
  </si>
  <si>
    <t>ON-24-001410</t>
  </si>
  <si>
    <t>Shaman Way, North Hollywood.</t>
  </si>
  <si>
    <t>1N4BL4BV7KC124824</t>
  </si>
  <si>
    <t>13135 VANOWEN ST APT 8</t>
  </si>
  <si>
    <t>13135 VANOWEN ST APT 8, NORTH HOLLYWOOD CA 91605</t>
  </si>
  <si>
    <t>IQBAL  SINGH CHOHAN</t>
  </si>
  <si>
    <t>CAN24010293-00</t>
  </si>
  <si>
    <t>ON-24-001411</t>
  </si>
  <si>
    <t xml:space="preserve">Interstate 10 west bound in Ontario CA </t>
  </si>
  <si>
    <t>7FARS6H5XRE007187</t>
  </si>
  <si>
    <t>CHOHAN</t>
  </si>
  <si>
    <t>16405 VALENCIA AVE APT 208</t>
  </si>
  <si>
    <t>16405 VALENCIA AVE APT 208, FONTANA CA 92335</t>
  </si>
  <si>
    <t>ON-24-001412</t>
  </si>
  <si>
    <t xml:space="preserve">jackson st
avenida florida 
murrieta ca </t>
  </si>
  <si>
    <t>DANIELLE SAMU</t>
  </si>
  <si>
    <t>CAN23007201-01</t>
  </si>
  <si>
    <t>ON-24-001414</t>
  </si>
  <si>
    <t>5305 arlington ave riverside ca 92504</t>
  </si>
  <si>
    <t>1GKEC13T24R264948</t>
  </si>
  <si>
    <t>SAMU</t>
  </si>
  <si>
    <t>5266 SIERRA ST</t>
  </si>
  <si>
    <t>5266 SIERRA ST, RIVERSIDE CA 92504</t>
  </si>
  <si>
    <t>ADRIANA TALAVERA</t>
  </si>
  <si>
    <t>KARLA TALAVERA</t>
  </si>
  <si>
    <t>CAN23007237-01</t>
  </si>
  <si>
    <t>ON-24-001415</t>
  </si>
  <si>
    <t>78 freewaw by escondido</t>
  </si>
  <si>
    <t>5N1AZ2MGXHN101490</t>
  </si>
  <si>
    <t>TALAVERA</t>
  </si>
  <si>
    <t>260 LADY BELL WAY</t>
  </si>
  <si>
    <t>260 LADY BELL WAY, PERRIS CA 92571</t>
  </si>
  <si>
    <t>CAN23002291-02</t>
  </si>
  <si>
    <t>ON-24-001416</t>
  </si>
  <si>
    <t xml:space="preserve">1605 W 9th St, Pomona, CA 91766 </t>
  </si>
  <si>
    <t>ON-24-001417</t>
  </si>
  <si>
    <t>JULIO MIRALLES</t>
  </si>
  <si>
    <t>JEOVANNY MIRALLES</t>
  </si>
  <si>
    <t>CAN23002261-02</t>
  </si>
  <si>
    <t>ON-24-001418</t>
  </si>
  <si>
    <t xml:space="preserve">Silverlake Blvd
Los angeles CA </t>
  </si>
  <si>
    <t>JTDBE32K320099040</t>
  </si>
  <si>
    <t>MIRALLES</t>
  </si>
  <si>
    <t>2134 SANTA YNEZ ST # 2</t>
  </si>
  <si>
    <t>2134 santa ynez st # 2, LOS ANGELES CA 90026</t>
  </si>
  <si>
    <t>VANESSA SANTIBANEZ</t>
  </si>
  <si>
    <t>CAN23007893-01</t>
  </si>
  <si>
    <t>ON-24-001419</t>
  </si>
  <si>
    <t xml:space="preserve">41040 california oaks rd 
murrieta ca </t>
  </si>
  <si>
    <t>4T1G11AK2PU758230</t>
  </si>
  <si>
    <t>SANTIBANEZ</t>
  </si>
  <si>
    <t>733 N ASH ST</t>
  </si>
  <si>
    <t>733 N ASH ST, ESCONDIDO CA 92027</t>
  </si>
  <si>
    <t>MARIO SANCHEZ</t>
  </si>
  <si>
    <t>CAN24013670-00</t>
  </si>
  <si>
    <t>ON-24-001420</t>
  </si>
  <si>
    <t>china grande loop bakersfield california  93306</t>
  </si>
  <si>
    <t>JN1EV7AP6HM740073</t>
  </si>
  <si>
    <t>724 MEADOWS ST</t>
  </si>
  <si>
    <t>724 MEADOWS ST, BAKERSFIELD CA 93306</t>
  </si>
  <si>
    <t>ALBERT PEREZ</t>
  </si>
  <si>
    <t>CAN24010948-00</t>
  </si>
  <si>
    <t>ON-24-001421</t>
  </si>
  <si>
    <t xml:space="preserve">40207 Rd. 24 
Kingsburg, CA </t>
  </si>
  <si>
    <t>3GTP8CED2LG147859</t>
  </si>
  <si>
    <t>40207 ROAD 24</t>
  </si>
  <si>
    <t>40207 Road 24, KINGSBURG CA 93631</t>
  </si>
  <si>
    <t>REGINALD JONES</t>
  </si>
  <si>
    <t>CAN23001735-02</t>
  </si>
  <si>
    <t>ON-24-001422</t>
  </si>
  <si>
    <t>2100 S Figueroa St Los Angeles, CA 90007,</t>
  </si>
  <si>
    <t>JM1BM1T74G1320793</t>
  </si>
  <si>
    <t>232 E 27TH ST</t>
  </si>
  <si>
    <t>232 E 27TH ST, LOS ANGELES CA 90011</t>
  </si>
  <si>
    <t>DENNIS HIDALGO RODRIGUEZ</t>
  </si>
  <si>
    <t>CAN23001315-02</t>
  </si>
  <si>
    <t>ON-24-001423</t>
  </si>
  <si>
    <t xml:space="preserve">Glamis StLos Angeles, CA, EE. UU.
</t>
  </si>
  <si>
    <t>KNAFK4A63G5527443</t>
  </si>
  <si>
    <t>HIDALGO RODRIGUEZ</t>
  </si>
  <si>
    <t>13335 GLAMIS ST</t>
  </si>
  <si>
    <t>13335 GLAMIS ST, PACOIMA CA 91331</t>
  </si>
  <si>
    <t>LUIS GUERRERO</t>
  </si>
  <si>
    <t>CAN24012251-00</t>
  </si>
  <si>
    <t>ON-24-001424</t>
  </si>
  <si>
    <t>2200 N Rose AveOxnard, CA 93036,</t>
  </si>
  <si>
    <t>WDDGF5EB9AR130706</t>
  </si>
  <si>
    <t>630 W GONZALES RD APT A</t>
  </si>
  <si>
    <t>630 W GONZALES RD APT A, OXNARD CA 93036</t>
  </si>
  <si>
    <t>JANEEN SLOAN</t>
  </si>
  <si>
    <t>CAN24010652-00</t>
  </si>
  <si>
    <t>ON-24-001425</t>
  </si>
  <si>
    <t>531 WARREN LN APT 4 INGLEWOOD, CA 90302</t>
  </si>
  <si>
    <t>1G1ZD5ST5MF066250</t>
  </si>
  <si>
    <t>SLOAN</t>
  </si>
  <si>
    <t>531 WARREN LN APT 4</t>
  </si>
  <si>
    <t>531 WARREN LN APT 4, INGLEWOOD CA 90302</t>
  </si>
  <si>
    <t>ON-24-001426</t>
  </si>
  <si>
    <t>2902 Gibson St &amp; Lincon, Riverside CA.</t>
  </si>
  <si>
    <t>ON-24-001427</t>
  </si>
  <si>
    <t>abc Steels power Supply's 13010 Halldale AveGardena, CA 90249</t>
  </si>
  <si>
    <t>RIDGELINE</t>
  </si>
  <si>
    <t>5FPYK3F54PB005044</t>
  </si>
  <si>
    <t>YAHAIRA VILLAVICENCIO</t>
  </si>
  <si>
    <t>NOHEMI VILLAVICENCIO</t>
  </si>
  <si>
    <t>CAN23004270-01</t>
  </si>
  <si>
    <t>ON-24-001428</t>
  </si>
  <si>
    <t>56375 Napa StYucca Valley, CA 92284,</t>
  </si>
  <si>
    <t>3TMDZ5BN9KM060338</t>
  </si>
  <si>
    <t>56375 NAPA ST</t>
  </si>
  <si>
    <t>YUCCA VALLEY</t>
  </si>
  <si>
    <t>56375 NAPA ST, YUCCA VALLEY CA 92284</t>
  </si>
  <si>
    <t>WILFRIDO GIRON</t>
  </si>
  <si>
    <t>CAN24013278-00</t>
  </si>
  <si>
    <t>ON-24-001429</t>
  </si>
  <si>
    <t xml:space="preserve">Broadway &amp; Graves Ave in El Cajon, CA 92021 
</t>
  </si>
  <si>
    <t>1FTEW1EG5HFC90583</t>
  </si>
  <si>
    <t>GIRON</t>
  </si>
  <si>
    <t>10380 PROSPECT AVE</t>
  </si>
  <si>
    <t>10380 PROSPECT AVE, SANTEE CA 92071</t>
  </si>
  <si>
    <t>CINDY DELGADO</t>
  </si>
  <si>
    <t>INES RODRIGUEZ VIEYRA</t>
  </si>
  <si>
    <t>CAN24011036-00</t>
  </si>
  <si>
    <t>ON-24-001430</t>
  </si>
  <si>
    <t>Home: 10521 Freemon Ave, Inglewood CA.</t>
  </si>
  <si>
    <t>1HGCV1F32LA112191</t>
  </si>
  <si>
    <t>8840 ROCKINGHAM AVE</t>
  </si>
  <si>
    <t>8840 ROCKINGHAM AVE, HESPERIA CA 92344</t>
  </si>
  <si>
    <t>MARIA MAYA HERNANDEZ</t>
  </si>
  <si>
    <t>CAN24009491-00</t>
  </si>
  <si>
    <t>ON-24-001431</t>
  </si>
  <si>
    <t>leewar st los angeles ca 90005</t>
  </si>
  <si>
    <t>JTKDE177350060267</t>
  </si>
  <si>
    <t>MAYA HERNANDEZ</t>
  </si>
  <si>
    <t>2885 LEEWARD AVE APT 207</t>
  </si>
  <si>
    <t>2885 LEEWARD AVE APT 207, LOS ANGELES CA 90005</t>
  </si>
  <si>
    <t>ASHLEY VARGAS</t>
  </si>
  <si>
    <t>ON-24-001432</t>
  </si>
  <si>
    <t>11053 riverside dr mira loma ca at Gas Station</t>
  </si>
  <si>
    <t>5YFBURHE5JP831146</t>
  </si>
  <si>
    <t>SELVIN CALDERON</t>
  </si>
  <si>
    <t>CAN23004914-01</t>
  </si>
  <si>
    <t>ON-24-001433</t>
  </si>
  <si>
    <t>Freeway 5 south bond Los Angeles ca</t>
  </si>
  <si>
    <t>2HGFC2F60KH546824</t>
  </si>
  <si>
    <t>CALDERON</t>
  </si>
  <si>
    <t>1325 DE NEVE LN</t>
  </si>
  <si>
    <t>1325 DE NEVE LN, LOS ANGELES CA 90033</t>
  </si>
  <si>
    <t>MARLO JOHNSON</t>
  </si>
  <si>
    <t>EVELYN PEREZ JOHNSON</t>
  </si>
  <si>
    <t>CAN24014993-00</t>
  </si>
  <si>
    <t>ON-24-001434</t>
  </si>
  <si>
    <t xml:space="preserve">Washington state </t>
  </si>
  <si>
    <t>5FPYK2F59HB001549</t>
  </si>
  <si>
    <t>1644 KAUFMAN AVE</t>
  </si>
  <si>
    <t>CORNING</t>
  </si>
  <si>
    <t>1644 KAUFMAN AVE, CORNING CA 96021</t>
  </si>
  <si>
    <t>GUADALUPE VILLEGAS</t>
  </si>
  <si>
    <t>SARA BENITEZ</t>
  </si>
  <si>
    <t>CAN23005924-01</t>
  </si>
  <si>
    <t>ON-24-001435</t>
  </si>
  <si>
    <t>4346 Charger Blvd San Diego, CA 92117</t>
  </si>
  <si>
    <t>5XYPG4A30KG479608</t>
  </si>
  <si>
    <t>3680 ALTADENA AVE APT 1</t>
  </si>
  <si>
    <t>3680 ALTADINA AVE APT 1, SAN DIEGO CA 92105</t>
  </si>
  <si>
    <t>TERESA CAO</t>
  </si>
  <si>
    <t>CAN24014777-00</t>
  </si>
  <si>
    <t>ON-24-001436</t>
  </si>
  <si>
    <t xml:space="preserve">san leandro blvd 
san leandro ca </t>
  </si>
  <si>
    <t>4T4BE46K38R042792</t>
  </si>
  <si>
    <t>CAO</t>
  </si>
  <si>
    <t>2306 13TH AVE</t>
  </si>
  <si>
    <t>2306 13TH AVE, OAKLAND CA 94606</t>
  </si>
  <si>
    <t>NORY RENTERIA</t>
  </si>
  <si>
    <t>CAN23002607-02</t>
  </si>
  <si>
    <t>ON-24-001437</t>
  </si>
  <si>
    <t>Michigan St. in Southgate, CA 90280</t>
  </si>
  <si>
    <t>WDDSJ4EB2KN707880</t>
  </si>
  <si>
    <t>3219 LANDMARK CT</t>
  </si>
  <si>
    <t>4316 Martin luther king Blvd, LYNWOOD CA 90262</t>
  </si>
  <si>
    <t>NICHOLAS VARGAS</t>
  </si>
  <si>
    <t>ROCIO GOMEZ</t>
  </si>
  <si>
    <t>CAN23004332-01</t>
  </si>
  <si>
    <t>ON-24-001439</t>
  </si>
  <si>
    <t>Deinuba CA.</t>
  </si>
  <si>
    <t>5XXGT4L37LG397356</t>
  </si>
  <si>
    <t>4611 S CLOVIS AVE</t>
  </si>
  <si>
    <t>4611 S CLOVIS AVE, FRESNO CA 93725</t>
  </si>
  <si>
    <t>MATIAS JUAN GONZALEZ</t>
  </si>
  <si>
    <t>CAN24014748-00</t>
  </si>
  <si>
    <t>ON-24-001440</t>
  </si>
  <si>
    <t>830 W Lincoln AveEscondido, CA 92026, EE. U</t>
  </si>
  <si>
    <t>5TBET34135S495034</t>
  </si>
  <si>
    <t>JUAN GONZALEZ</t>
  </si>
  <si>
    <t>1113 N FIG ST</t>
  </si>
  <si>
    <t>1113 N FIG ST, ESCONDIDO CA 92026</t>
  </si>
  <si>
    <t>CAN23002130-02</t>
  </si>
  <si>
    <t>ON-24-001441</t>
  </si>
  <si>
    <t>87 &amp; Compton Ave, Los Angeles CA.</t>
  </si>
  <si>
    <t>1GNSCHKC0KR245392</t>
  </si>
  <si>
    <t>CAN24014991-00</t>
  </si>
  <si>
    <t>ON-24-001443</t>
  </si>
  <si>
    <t>744 N Anaheim Blvd, Anaheim CA.</t>
  </si>
  <si>
    <t>JTDKARFU4H3038233</t>
  </si>
  <si>
    <t>12013 LASSELLE ST</t>
  </si>
  <si>
    <t>12013 LASSELLE ST, MORENO VALLEY CA 92557</t>
  </si>
  <si>
    <t>FENGYUN MA</t>
  </si>
  <si>
    <t>XIAOJUAN WANG</t>
  </si>
  <si>
    <t>CAN24014765-00</t>
  </si>
  <si>
    <t>ON-24-001444</t>
  </si>
  <si>
    <t>freeway 10 on ontario ca</t>
  </si>
  <si>
    <t>JHLRE38588C048532</t>
  </si>
  <si>
    <t>MA</t>
  </si>
  <si>
    <t>15957 RANDALL AVE APT 39</t>
  </si>
  <si>
    <t>15947 PITZER ST, FONTANA CA 92336</t>
  </si>
  <si>
    <t>JESSICA PEREZ</t>
  </si>
  <si>
    <t>CAN24009356-01</t>
  </si>
  <si>
    <t>ON-24-001445</t>
  </si>
  <si>
    <t>Mountain Ave , Hemet, CA 92544</t>
  </si>
  <si>
    <t>JHMFC1F33JX032361</t>
  </si>
  <si>
    <t>26431 RIM RD</t>
  </si>
  <si>
    <t>26431 RIM RD, HEMET CA 92544</t>
  </si>
  <si>
    <t>JUNIOR RAMIREZ</t>
  </si>
  <si>
    <t>CAN23008599-01</t>
  </si>
  <si>
    <t>ON-24-001447</t>
  </si>
  <si>
    <t>820 N Kingsley Dr. Los Angeles, CA 90005, EE</t>
  </si>
  <si>
    <t>2HGFE1E51RH470490</t>
  </si>
  <si>
    <t>2971 W 8TH ST APT 211</t>
  </si>
  <si>
    <t>2971 W 8TH ST APT 211, LOS ANGELES CA 90005</t>
  </si>
  <si>
    <t>RAFAEL SCHULTZ</t>
  </si>
  <si>
    <t>CAN24011089-00</t>
  </si>
  <si>
    <t>ON-24-001451</t>
  </si>
  <si>
    <t>507 Datsun city San Diego 92154</t>
  </si>
  <si>
    <t>JTDKN3DU2D5654550</t>
  </si>
  <si>
    <t>SCHULTZ</t>
  </si>
  <si>
    <t>6100 EDINGER AVE APT 628</t>
  </si>
  <si>
    <t>6100 EDINGER AVE APT 628, HUNTINGTON BEACH CA 92647</t>
  </si>
  <si>
    <t>ON-24-001452</t>
  </si>
  <si>
    <t>4424 8MILE
CAMINO, CA. 95709</t>
  </si>
  <si>
    <t>JN8AS5MV7DW666135</t>
  </si>
  <si>
    <t>COAN</t>
  </si>
  <si>
    <t>4424 8MILE</t>
  </si>
  <si>
    <t>CAMINO</t>
  </si>
  <si>
    <t>4424 8MILE, CAMINO CA 95709</t>
  </si>
  <si>
    <t>ADRIANNA MARIE CISNEROS</t>
  </si>
  <si>
    <t>CAN23005499-01</t>
  </si>
  <si>
    <t>ON-24-001453</t>
  </si>
  <si>
    <t>Wells AveRiverside, CA, EE. UU</t>
  </si>
  <si>
    <t>1G11A5SL5FU128038</t>
  </si>
  <si>
    <t>908 CORONA AVE</t>
  </si>
  <si>
    <t>908 CORONA AVE, CORONA CA 92879</t>
  </si>
  <si>
    <t>ON-24-001454</t>
  </si>
  <si>
    <t>IV driven on freeway on traffic around 17 miles per hour when IV collides with 18 wheeler in front of her</t>
  </si>
  <si>
    <t>KNAGV4LD5H5014865</t>
  </si>
  <si>
    <t>MARIA DOMINGUEZ</t>
  </si>
  <si>
    <t>CAN24010237-00</t>
  </si>
  <si>
    <t>ON-24-001455</t>
  </si>
  <si>
    <t>138 w palmdale ca</t>
  </si>
  <si>
    <t>1C4RDHAG7EC418342</t>
  </si>
  <si>
    <t>13795 DEAUVILLE DR</t>
  </si>
  <si>
    <t>13795 DEAUVILLE DR, VICTORVILLE CA 92395</t>
  </si>
  <si>
    <t>RAYMUNDO SOLANO JULIAN</t>
  </si>
  <si>
    <t>JONNY SOLANO GONZALEZ</t>
  </si>
  <si>
    <t>CAN24009801-00</t>
  </si>
  <si>
    <t>ON-24-001456</t>
  </si>
  <si>
    <t>avalon 41 st los angeles ca 90011</t>
  </si>
  <si>
    <t>5TFJX4GN2FX039262</t>
  </si>
  <si>
    <t>SOLANO JULIAN</t>
  </si>
  <si>
    <t>705 E 41ST ST APT 2</t>
  </si>
  <si>
    <t>705 E 41ST ST APT 2, LOS ANGELES CA 90011</t>
  </si>
  <si>
    <t>ISMAEL MACIAS</t>
  </si>
  <si>
    <t>JANETH MACIAS</t>
  </si>
  <si>
    <t>CAN24014101-00</t>
  </si>
  <si>
    <t>ON-24-001457</t>
  </si>
  <si>
    <t>Missouri Ave south gate California 90280</t>
  </si>
  <si>
    <t>1HGCP3F81BA019274</t>
  </si>
  <si>
    <t>2703 OHIO AVE</t>
  </si>
  <si>
    <t>2703 OHIO AVE, SOUTH GATE CA 90280</t>
  </si>
  <si>
    <t>LOGAN CHAVEZ</t>
  </si>
  <si>
    <t>CAN23008232-01</t>
  </si>
  <si>
    <t>ON-24-001459</t>
  </si>
  <si>
    <t xml:space="preserve">1959 Main St, Riverside, CA 92501 </t>
  </si>
  <si>
    <t>5YFS4RCE5LP033773</t>
  </si>
  <si>
    <t>14624 ANTILLES DR</t>
  </si>
  <si>
    <t>14624 ANTILLES DR, MORENO VALLEY CA 92553</t>
  </si>
  <si>
    <t>ANDRANIK BOGHAJAJYAN</t>
  </si>
  <si>
    <t>CAN23004778-01</t>
  </si>
  <si>
    <t>ON-24-001461</t>
  </si>
  <si>
    <t>North Hills in Van Nuys California</t>
  </si>
  <si>
    <t>WAUAFAFL4DA177979</t>
  </si>
  <si>
    <t>BOGHAJAJYAN</t>
  </si>
  <si>
    <t>16400 SUPERIOR ST</t>
  </si>
  <si>
    <t>16400 SUPERIOR ST, NORTH HILLS CA 91343</t>
  </si>
  <si>
    <t>JAMES WILLIAMS</t>
  </si>
  <si>
    <t>CAN24014306-00</t>
  </si>
  <si>
    <t>ON-24-001462</t>
  </si>
  <si>
    <t>60 Freeway, Day Street &amp; Federick, Moreno Valley CA.</t>
  </si>
  <si>
    <t>JTLZE4FE0CJ005236</t>
  </si>
  <si>
    <t>636 NANTUCKET ST</t>
  </si>
  <si>
    <t>636 NANTUCKET ST, SAN JACINTO CA 92583</t>
  </si>
  <si>
    <t>MANUEL LINDO</t>
  </si>
  <si>
    <t>CAN24011232-00</t>
  </si>
  <si>
    <t>ON-24-001463</t>
  </si>
  <si>
    <t>6 st Ogden dr los Angeles ca 90036</t>
  </si>
  <si>
    <t>JHMCM56603C023953</t>
  </si>
  <si>
    <t>LINDO</t>
  </si>
  <si>
    <t>3000 SUSSEX LN APT 11</t>
  </si>
  <si>
    <t>3000 SUSSEX LN, LOS ANGELES CA 90023</t>
  </si>
  <si>
    <t>RICHARD MOODY</t>
  </si>
  <si>
    <t>avianka Finister</t>
  </si>
  <si>
    <t>CAN24014347-00</t>
  </si>
  <si>
    <t>ON-24-001464</t>
  </si>
  <si>
    <t>944 Waterloo Rd Stockton, CA 95205, EE</t>
  </si>
  <si>
    <t>5NPD74LF8KH468715</t>
  </si>
  <si>
    <t>MOODY</t>
  </si>
  <si>
    <t>4312 HERITAGE DR</t>
  </si>
  <si>
    <t>4312 HERITAGE DR, MODESTO CA 95356</t>
  </si>
  <si>
    <t>ON-24-001465</t>
  </si>
  <si>
    <t>Florida ave hamet 92543</t>
  </si>
  <si>
    <t>JIMMY PENAGOS</t>
  </si>
  <si>
    <t>CAN23007686-01</t>
  </si>
  <si>
    <t>ON-24-001466</t>
  </si>
  <si>
    <t>Vincent - San Marcos, California, United States</t>
  </si>
  <si>
    <t>3VW2B7AJ7HM274031</t>
  </si>
  <si>
    <t>PENAGOS</t>
  </si>
  <si>
    <t>225 SMILAX RD #232</t>
  </si>
  <si>
    <t>225 SMILAX RD #232, VISTA CA 92083</t>
  </si>
  <si>
    <t>Andrew Calderon</t>
  </si>
  <si>
    <t>CAN23002661-02</t>
  </si>
  <si>
    <t>ON-24-001467</t>
  </si>
  <si>
    <t>I 5 burkbank 91505</t>
  </si>
  <si>
    <t>2T1BURHE4HC928557</t>
  </si>
  <si>
    <t>ARAM KELEZ LOPEZ</t>
  </si>
  <si>
    <t>CAN23002728-02</t>
  </si>
  <si>
    <t>ON-24-001468</t>
  </si>
  <si>
    <t>14 Freeway, Valencia/Santa Clarita CA.</t>
  </si>
  <si>
    <t>2HGFG4A58EH703714</t>
  </si>
  <si>
    <t>KELEZ LOPEZ</t>
  </si>
  <si>
    <t>3244 E AVENUE R14</t>
  </si>
  <si>
    <t>3244 E AVENUE R14, PALMDALE CA 93550</t>
  </si>
  <si>
    <t>ANA SANCHEZ</t>
  </si>
  <si>
    <t>CAN24011930-00</t>
  </si>
  <si>
    <t>ON-24-001469</t>
  </si>
  <si>
    <t>215 BELIZE DR BAKERSFIELD, CA 93307</t>
  </si>
  <si>
    <t>1FMCU0GX6EUB99555</t>
  </si>
  <si>
    <t>215 BELIZE DR</t>
  </si>
  <si>
    <t>215 BELIZE DR, BAKERSFIELD CA 93307</t>
  </si>
  <si>
    <t>KARLA MIRANDA GARCIA</t>
  </si>
  <si>
    <t>CAN24013422-00</t>
  </si>
  <si>
    <t>ON-24-001470</t>
  </si>
  <si>
    <t xml:space="preserve">Saticoy St Los Angeles, CA, EE. UU.
</t>
  </si>
  <si>
    <t>4T1G11AK8LU979082</t>
  </si>
  <si>
    <t>MIRANDA GARCIA</t>
  </si>
  <si>
    <t>7933 BECK AVE</t>
  </si>
  <si>
    <t>7933 BECK AVE, NORTH HOLLYWOOD CA 91605</t>
  </si>
  <si>
    <t>ANDRYNA SIGALA</t>
  </si>
  <si>
    <t>CAN24013324-00</t>
  </si>
  <si>
    <t>ON-24-001471</t>
  </si>
  <si>
    <t>Elm St &amp; Main, Santa Paula CA.</t>
  </si>
  <si>
    <t>3C4PDDBG6GT129085</t>
  </si>
  <si>
    <t>SIGALA</t>
  </si>
  <si>
    <t>1319 HIGH ST APT F</t>
  </si>
  <si>
    <t>SANTA PAULA</t>
  </si>
  <si>
    <t>1319 HIGH ST APT F, SANTA PAULA CA 93060</t>
  </si>
  <si>
    <t>ON-24-001472</t>
  </si>
  <si>
    <t>536 CAPITOL VILLAGE CIR APT 536 SAN JOSE, CA 95136</t>
  </si>
  <si>
    <t>CAN23007736-01</t>
  </si>
  <si>
    <t>ON-24-001473</t>
  </si>
  <si>
    <t xml:space="preserve"> costa mesa california </t>
  </si>
  <si>
    <t>1C6RR6JM4FS541347</t>
  </si>
  <si>
    <t>17629 NELSON AVE, Lake elsinore CA 92595</t>
  </si>
  <si>
    <t>CORINA BAUTISTA</t>
  </si>
  <si>
    <t>CAN23007277-01</t>
  </si>
  <si>
    <t>ON-24-001474</t>
  </si>
  <si>
    <t>pierce ave  riverside ca 92505</t>
  </si>
  <si>
    <t>19UUA8F76DA006887</t>
  </si>
  <si>
    <t>4655 MINNIER AVE APT 18B</t>
  </si>
  <si>
    <t>4655  MINNIER AVE APT 18B, RIVERSIDE CA 92505</t>
  </si>
  <si>
    <t>JOSE LOPEZ LOPEZ</t>
  </si>
  <si>
    <t>CAN24011261-00</t>
  </si>
  <si>
    <t>ON-24-001475</t>
  </si>
  <si>
    <t>11327 Chenault StLos Angeles, CA 90049</t>
  </si>
  <si>
    <t>ANDRES CUEVAS</t>
  </si>
  <si>
    <t>ALEJANDRO ZAMORA</t>
  </si>
  <si>
    <t>CAN24012809-00</t>
  </si>
  <si>
    <t>ON-24-001476</t>
  </si>
  <si>
    <t>Oxnard Blvd &amp; Gonzalez Rd, Oxnard CA.</t>
  </si>
  <si>
    <t>JN8AS58V28W118849</t>
  </si>
  <si>
    <t>229 BRYCE CANYON AVE</t>
  </si>
  <si>
    <t>229 BRYCE CANYON AVE, OXNARD CA 93033</t>
  </si>
  <si>
    <t>JULIO HERNANDEZ</t>
  </si>
  <si>
    <t>CAN24012386-00</t>
  </si>
  <si>
    <t>ON-24-001477</t>
  </si>
  <si>
    <t>santa Ana Ca</t>
  </si>
  <si>
    <t>3GNEC16T54G208615</t>
  </si>
  <si>
    <t>1805 W MARTHA LN</t>
  </si>
  <si>
    <t>1805 W MARTHA LN, SANTA ANA CA 92706</t>
  </si>
  <si>
    <t>ON-24-001478</t>
  </si>
  <si>
    <t>1801 Avenue of the Stars Los Angeles, CA 90067, EE. UU</t>
  </si>
  <si>
    <t>JESUS AYALA</t>
  </si>
  <si>
    <t>CAN23007677-01</t>
  </si>
  <si>
    <t>ON-24-001480</t>
  </si>
  <si>
    <t xml:space="preserve">Calle Rodriguez in Temecula CA. </t>
  </si>
  <si>
    <t>1N6BA07D58N349570</t>
  </si>
  <si>
    <t>44778 CALLE BANUELOS</t>
  </si>
  <si>
    <t>44778 CALLE BANUELOS, TEMECULA CA 92592</t>
  </si>
  <si>
    <t>YVETTE GOULET</t>
  </si>
  <si>
    <t>CAN24009570-01</t>
  </si>
  <si>
    <t>ON-24-001481</t>
  </si>
  <si>
    <t>Borchard RdCalifornia 92530, E</t>
  </si>
  <si>
    <t>2G4WD582861220660</t>
  </si>
  <si>
    <t>GOULET</t>
  </si>
  <si>
    <t>33071 CASE ST</t>
  </si>
  <si>
    <t>33071 CASE ST, LAKE ELSINORE CA 92530</t>
  </si>
  <si>
    <t>CARMEN ORNELAS TRUJILIO</t>
  </si>
  <si>
    <t>CAN24012125-00</t>
  </si>
  <si>
    <t>ON-24-001482</t>
  </si>
  <si>
    <t xml:space="preserve"> 215 Hwy Mission in ave Exit  Riverside ca </t>
  </si>
  <si>
    <t>1G1BC5SMXH7129517</t>
  </si>
  <si>
    <t>ORNELAS TRUJILIO</t>
  </si>
  <si>
    <t>2710 N STATE ST APT 19</t>
  </si>
  <si>
    <t>2710 N STATE ST APT 19, SAN BERNARDINO CA 92407</t>
  </si>
  <si>
    <t>DAVID VILLALPANDO MEDINA</t>
  </si>
  <si>
    <t>CAN23002431-02</t>
  </si>
  <si>
    <t>ON-24-001483</t>
  </si>
  <si>
    <t xml:space="preserve">carpinteria CA </t>
  </si>
  <si>
    <t>KNDPZDAH5P7063239</t>
  </si>
  <si>
    <t>VILLALPANDO MEDINA</t>
  </si>
  <si>
    <t>470 FOREST PARK BLVD APT 225</t>
  </si>
  <si>
    <t>470 FOREST PARK BLVD APT 225, OXNARD CA 93036</t>
  </si>
  <si>
    <t>CAN24009263-00</t>
  </si>
  <si>
    <t>ON-24-001485</t>
  </si>
  <si>
    <t xml:space="preserve">Santa Ana St South Gate, CA 90280, EE. UU.
</t>
  </si>
  <si>
    <t>1GKFK63828J183212</t>
  </si>
  <si>
    <t>4071 SANTA ANA ST APT A</t>
  </si>
  <si>
    <t>4071 SANTA ANA ST APT A, HUNTINGTON PARK CA 90255</t>
  </si>
  <si>
    <t>ON-24-001487</t>
  </si>
  <si>
    <t>EL MONTE CA</t>
  </si>
  <si>
    <t>ANGELICA ROYAL</t>
  </si>
  <si>
    <t>JALANTAE REESE</t>
  </si>
  <si>
    <t>CAN24009237-00</t>
  </si>
  <si>
    <t>ON-24-001488</t>
  </si>
  <si>
    <t xml:space="preserve">15 n bound temecula ca </t>
  </si>
  <si>
    <t>WBAWV13547P117782</t>
  </si>
  <si>
    <t>ROYAL</t>
  </si>
  <si>
    <t>26880 REDWOOD CIR</t>
  </si>
  <si>
    <t>26880 REDWOOD CIR, MURRIETA CA 92563</t>
  </si>
  <si>
    <t>YOLANDA ISLAS</t>
  </si>
  <si>
    <t>CAN24011821-00</t>
  </si>
  <si>
    <t>ON-24-001489</t>
  </si>
  <si>
    <t>1G1ZD5ST5LF072984</t>
  </si>
  <si>
    <t>ISLAS</t>
  </si>
  <si>
    <t>940 N ROWAN AVE</t>
  </si>
  <si>
    <t>940 N ROWAN AVE, LOS ANGELES CA 90063</t>
  </si>
  <si>
    <t>DANIEL RUIZ RAMIS</t>
  </si>
  <si>
    <t>CAN24012147-00</t>
  </si>
  <si>
    <t>ON-24-001490</t>
  </si>
  <si>
    <t xml:space="preserve">1524 ace ave,
san francisco, ca 
</t>
  </si>
  <si>
    <t>JTNKHMBX3L1072808</t>
  </si>
  <si>
    <t>RUIZ RAMIS</t>
  </si>
  <si>
    <t>1524 8TH AVE</t>
  </si>
  <si>
    <t>26 HAYWARD AVE APT 202, SAN MATEO CA 94401</t>
  </si>
  <si>
    <t>ARACELY COLINDRES  PALACIOS</t>
  </si>
  <si>
    <t xml:space="preserve">Marina Rosales </t>
  </si>
  <si>
    <t>CAN23005101-01</t>
  </si>
  <si>
    <t>ON-24-001491</t>
  </si>
  <si>
    <t xml:space="preserve">palm springs, CA </t>
  </si>
  <si>
    <t>4T1KZ1AK3PU087654</t>
  </si>
  <si>
    <t>COLINDRES  PALACIOS</t>
  </si>
  <si>
    <t>13878 DEL RAY LN</t>
  </si>
  <si>
    <t>13878 DEL RAY LN, DESERT HOT SPRINGS CA 92240</t>
  </si>
  <si>
    <t>ISABEL RAMOS</t>
  </si>
  <si>
    <t>FRANCISCO ROMO</t>
  </si>
  <si>
    <t>CAN24013382-00</t>
  </si>
  <si>
    <t>ON-24-001492</t>
  </si>
  <si>
    <t>10th St turning Rancho Vista Blvd, Palm Dale CA.</t>
  </si>
  <si>
    <t>5XXG34J26NG155011</t>
  </si>
  <si>
    <t>5321 KARLING PL</t>
  </si>
  <si>
    <t>5321 KARLING PL, PALMDALE CA 93552</t>
  </si>
  <si>
    <t>ABDEL JABBAR</t>
  </si>
  <si>
    <t>MUNIR JABBAR</t>
  </si>
  <si>
    <t>CAN23007579-01</t>
  </si>
  <si>
    <t>ON-24-001493</t>
  </si>
  <si>
    <t>Ramp Of Ethernor &amp; 215 Freeway, Paris CA.</t>
  </si>
  <si>
    <t>4T1BK36B16U079284</t>
  </si>
  <si>
    <t>JABBAR</t>
  </si>
  <si>
    <t>15727 GALAXY CT</t>
  </si>
  <si>
    <t>15727 GALAXY CT , MORENO VALLEY CA 92551</t>
  </si>
  <si>
    <t>LONG YANG</t>
  </si>
  <si>
    <t>CAN23009107-01</t>
  </si>
  <si>
    <t>ON-24-001494</t>
  </si>
  <si>
    <t>city of Fresno</t>
  </si>
  <si>
    <t>5TDZA22CX6S478696</t>
  </si>
  <si>
    <t>YANG</t>
  </si>
  <si>
    <t>4682 E HARVARD AVE</t>
  </si>
  <si>
    <t>4682 E HARVARD AVE, FRESNO CA 93703</t>
  </si>
  <si>
    <t>LARYSSA REEDHERNANDEZ</t>
  </si>
  <si>
    <t>CAN23005163-01</t>
  </si>
  <si>
    <t>ON-24-001497</t>
  </si>
  <si>
    <t xml:space="preserve">parkin lot </t>
  </si>
  <si>
    <t>2HGFG3B57FH511680</t>
  </si>
  <si>
    <t>REEDHERNANDEZ</t>
  </si>
  <si>
    <t>1151 BURTON DR APT 149</t>
  </si>
  <si>
    <t>1151 BURTON DR APT 149, VACAVILLE CA 95687</t>
  </si>
  <si>
    <t>YESENIA RAMIREZ AMEZCUA</t>
  </si>
  <si>
    <t>CAN23004836-01</t>
  </si>
  <si>
    <t>ON-24-001498</t>
  </si>
  <si>
    <t>Gas Station in, Livingston CA.</t>
  </si>
  <si>
    <t>5N1AT2MN1GC801232</t>
  </si>
  <si>
    <t>RAMIREZ AMEZCUA</t>
  </si>
  <si>
    <t>2050 LOMA VISTA CT</t>
  </si>
  <si>
    <t>2050 LOMA VISTA CT, LIVINGSTON CA 95334</t>
  </si>
  <si>
    <t>HANY TORKY</t>
  </si>
  <si>
    <t>CAN24012325-00</t>
  </si>
  <si>
    <t>ON-24-001499</t>
  </si>
  <si>
    <t xml:space="preserve">crown valley &amp; cabot 
laguna niguel, ca  
</t>
  </si>
  <si>
    <t>1HGCY2F56PA025219</t>
  </si>
  <si>
    <t>TORKY</t>
  </si>
  <si>
    <t>7206 SPECTRUM</t>
  </si>
  <si>
    <t>7206 SPECTRUM, IRVINE CA 92618</t>
  </si>
  <si>
    <t>JULITZA SANCHEZ RIVERA</t>
  </si>
  <si>
    <t>CAN23003023-02</t>
  </si>
  <si>
    <t>ON-24-001500</t>
  </si>
  <si>
    <t>Oakland, California</t>
  </si>
  <si>
    <t>1HGFA16516L153690</t>
  </si>
  <si>
    <t>SANCHEZ RIVERA</t>
  </si>
  <si>
    <t>401 SAN ANSELMO AVE S #2</t>
  </si>
  <si>
    <t>401 San Anselmo Ave S #2, SAN BRUNO CA 94066</t>
  </si>
  <si>
    <t>YVETTE TRISTAN-TAYLOR</t>
  </si>
  <si>
    <t>MARINA PAUL</t>
  </si>
  <si>
    <t>CAN23008177-01</t>
  </si>
  <si>
    <t>ON-24-001501</t>
  </si>
  <si>
    <t>5636 N Warren, Fresno CA.</t>
  </si>
  <si>
    <t>5NPLL4AG1NH080488</t>
  </si>
  <si>
    <t>TRISTAN-TAYLOR</t>
  </si>
  <si>
    <t>2395 MAGILL AVE</t>
  </si>
  <si>
    <t>2395 MAGILL AVE, CLOVIS CA 93611</t>
  </si>
  <si>
    <t>ALISA OWENS</t>
  </si>
  <si>
    <t>CAN23003480-02</t>
  </si>
  <si>
    <t>ON-24-001502</t>
  </si>
  <si>
    <t>Little Mountain Dr San Bernardino, CA</t>
  </si>
  <si>
    <t>5XYKT4A24BG059671</t>
  </si>
  <si>
    <t>OWENS</t>
  </si>
  <si>
    <t>3057 LITTLE MOUNTAIN DR</t>
  </si>
  <si>
    <t>3057 LITTLE MOUNTAIN DR, SAN BERNARDINO CA 92405</t>
  </si>
  <si>
    <t>FAUSTO LEON</t>
  </si>
  <si>
    <t>LUIS RODRIGUEZ</t>
  </si>
  <si>
    <t>CAN24010978-00</t>
  </si>
  <si>
    <t>ON-24-001503</t>
  </si>
  <si>
    <t>518 S Long Beach BlvdCompton, CA 90221, E</t>
  </si>
  <si>
    <t>1HGCR2F51GA018403</t>
  </si>
  <si>
    <t>1152 SHADY CREEK DR</t>
  </si>
  <si>
    <t>1152 SHADY CREEK DR, SAN BERNARDINO CA 92407</t>
  </si>
  <si>
    <t>VALERIE ESCALANTE</t>
  </si>
  <si>
    <t>JAIME ESTRELLA</t>
  </si>
  <si>
    <t>CAN24011069-00</t>
  </si>
  <si>
    <t>ON-24-001504</t>
  </si>
  <si>
    <t xml:space="preserve">parking lot 
victorville ca </t>
  </si>
  <si>
    <t>1C4RDHAGXFC139498</t>
  </si>
  <si>
    <t>ESCALANTE</t>
  </si>
  <si>
    <t>14839 ANN DR</t>
  </si>
  <si>
    <t>14839 ANN DR, VICTORVILLE CA 92394</t>
  </si>
  <si>
    <t>GARRETT CAPOZZI</t>
  </si>
  <si>
    <t>CAN24011048-00</t>
  </si>
  <si>
    <t>ON-24-001505</t>
  </si>
  <si>
    <t>Fresno CA</t>
  </si>
  <si>
    <t>KL7CJLSB7KB870844</t>
  </si>
  <si>
    <t>CAPOZZI</t>
  </si>
  <si>
    <t>214 W DAKOTA AVE APT D</t>
  </si>
  <si>
    <t>214 W DAKOTA AVE APT D, FRESNO CA 93705</t>
  </si>
  <si>
    <t>J JESUS JIMENEZ PENALOZA</t>
  </si>
  <si>
    <t>Jeremy James Silvas</t>
  </si>
  <si>
    <t>CAN24015161-00</t>
  </si>
  <si>
    <t>ON-24-001507</t>
  </si>
  <si>
    <t>2657 Maude St, Riverside, CA 92506</t>
  </si>
  <si>
    <t>2T3WFREV2DW072076</t>
  </si>
  <si>
    <t>JIMENEZ PENALOZA</t>
  </si>
  <si>
    <t>7672 FERN ST</t>
  </si>
  <si>
    <t>7672 FERN ST, RIVERSIDE CA 92504</t>
  </si>
  <si>
    <t>CAN23007492-01</t>
  </si>
  <si>
    <t>ON-24-001509</t>
  </si>
  <si>
    <t>Northen California.</t>
  </si>
  <si>
    <t>ALEJANDRO OSORIO</t>
  </si>
  <si>
    <t>CAN24012475-00</t>
  </si>
  <si>
    <t>ON-24-001510</t>
  </si>
  <si>
    <t xml:space="preserve">Mountain Ave California 91710, EE. UU.
</t>
  </si>
  <si>
    <t>1GCHSBEA8G1232053</t>
  </si>
  <si>
    <t>1072 E NOCTA ST APT 43</t>
  </si>
  <si>
    <t>1072 E NOCTA ST APT 43, ONTARIO CA 91764</t>
  </si>
  <si>
    <t>GERMAN CABRERA ARRIAGA</t>
  </si>
  <si>
    <t>CAN24009994-00</t>
  </si>
  <si>
    <t>ON-24-001512</t>
  </si>
  <si>
    <t>500 s vigil Ave los Angeles ca 90020</t>
  </si>
  <si>
    <t>1GNFC16077R343738</t>
  </si>
  <si>
    <t>CABRERA ARRIAGA</t>
  </si>
  <si>
    <t>333 S SERRANO AVE APT 3</t>
  </si>
  <si>
    <t>333 S SERRANO AVE APT 3, LOS ANGELES CA 90020</t>
  </si>
  <si>
    <t>CAN23001932-02</t>
  </si>
  <si>
    <t>ON-24-001513</t>
  </si>
  <si>
    <t>101 Freeway, Exit Jackson Ville, San Jose CA.</t>
  </si>
  <si>
    <t>AUSTIN BARRIOS</t>
  </si>
  <si>
    <t>CAN23002730-02</t>
  </si>
  <si>
    <t>ON-24-001515</t>
  </si>
  <si>
    <t xml:space="preserve"> riverside dr ontario ca 91761</t>
  </si>
  <si>
    <t>4T1G11AK5PU797085</t>
  </si>
  <si>
    <t>BARRIOS</t>
  </si>
  <si>
    <t>11362 PYRAMID PEAK CT</t>
  </si>
  <si>
    <t>11362 PYRAMID PEAK CT, RANCHO CUCAMONGA CA 91737</t>
  </si>
  <si>
    <t>ARIANNA CASTILLO</t>
  </si>
  <si>
    <t>ARIEL NOMBERTO</t>
  </si>
  <si>
    <t>CAN24015073-00</t>
  </si>
  <si>
    <t>ON-24-001516</t>
  </si>
  <si>
    <t xml:space="preserve"> Burbank CA 91502
</t>
  </si>
  <si>
    <t>2HGFC2F60MH518816</t>
  </si>
  <si>
    <t>220 E VALENCIA AVE APT 1</t>
  </si>
  <si>
    <t>220 E VALENCIA AVE APT 1, BURBANK CA 91502</t>
  </si>
  <si>
    <t>ALI HAMDAN</t>
  </si>
  <si>
    <t>CAN24014207-00</t>
  </si>
  <si>
    <t>ON-24-001517</t>
  </si>
  <si>
    <t>9475 warner ave 
mountain valley ca 
92708</t>
  </si>
  <si>
    <t>M550</t>
  </si>
  <si>
    <t>WBAJS7C02LCD98477</t>
  </si>
  <si>
    <t>HAMDAN</t>
  </si>
  <si>
    <t>9432 RAMONA ST</t>
  </si>
  <si>
    <t>9432 RAMONA ST, BELLFLOWER CA 90706</t>
  </si>
  <si>
    <t>CAN23000664-02</t>
  </si>
  <si>
    <t>ON-24-001518</t>
  </si>
  <si>
    <t xml:space="preserve">Rubidoux ca </t>
  </si>
  <si>
    <t>OLGA STEFASHINA</t>
  </si>
  <si>
    <t>Mkrtchian  Gor</t>
  </si>
  <si>
    <t>CAN23008070-01</t>
  </si>
  <si>
    <t>ON-24-001519</t>
  </si>
  <si>
    <t xml:space="preserve">45 S El Camino Beverly Hills, CA 90212, EE. UU.
</t>
  </si>
  <si>
    <t>JM1BM1K77F1222311</t>
  </si>
  <si>
    <t>STEFASHINA</t>
  </si>
  <si>
    <t>1802 E GLENOAKS BLVD APT C</t>
  </si>
  <si>
    <t>1802 E GLENOAKS BLVD APT C, GLENDALE CA 91206</t>
  </si>
  <si>
    <t>VANESSA GONZALEZ</t>
  </si>
  <si>
    <t>CAN24012971-00</t>
  </si>
  <si>
    <t>ON-24-001521</t>
  </si>
  <si>
    <t>El Cajon freeway 15</t>
  </si>
  <si>
    <t>1GNERHKW1LJ148613</t>
  </si>
  <si>
    <t>14285 POPLAR ST</t>
  </si>
  <si>
    <t>14285 POPLAR ST, HESPERIA CA 92344</t>
  </si>
  <si>
    <t>CAN23001315-01</t>
  </si>
  <si>
    <t>ON-24-001523</t>
  </si>
  <si>
    <t>1J4GK48KX7W621687</t>
  </si>
  <si>
    <t>VICTOR CONTRERAS</t>
  </si>
  <si>
    <t>CAN24009944-00</t>
  </si>
  <si>
    <t>ON-24-001524</t>
  </si>
  <si>
    <t>Gilman Springs Rd, San Jacinto, CA 92555</t>
  </si>
  <si>
    <t>1N6DD26S7YC436944</t>
  </si>
  <si>
    <t>812 LEXINGTON ST</t>
  </si>
  <si>
    <t>812 LEXINGTON ST, HEMET CA 92545</t>
  </si>
  <si>
    <t>AUXI SOLANO</t>
  </si>
  <si>
    <t>MARK ARDON SOLANO</t>
  </si>
  <si>
    <t>CAN24012480-00</t>
  </si>
  <si>
    <t>ON-24-001525</t>
  </si>
  <si>
    <t xml:space="preserve">IV was driven on oak hill going to San Bernardino ca on 15 Freeway when gets rear ended by cv 1 and cv1 gets rear ended by cv2 </t>
  </si>
  <si>
    <t>JT3GP10V1X7056899</t>
  </si>
  <si>
    <t>SOLANO</t>
  </si>
  <si>
    <t>21101 SITKAN RD</t>
  </si>
  <si>
    <t>21101 SITKAN RD, APPLE VALLEY CA 92308</t>
  </si>
  <si>
    <t>FRANCINE RODRIGUEZ</t>
  </si>
  <si>
    <t>Isak Lopes</t>
  </si>
  <si>
    <t>CAN23005492-01</t>
  </si>
  <si>
    <t>ON-24-001526</t>
  </si>
  <si>
    <t>123 E 9th St, Madera, CA 93638</t>
  </si>
  <si>
    <t>1N4AL3AP8EC137613</t>
  </si>
  <si>
    <t>1399 SAN PIETRO DR</t>
  </si>
  <si>
    <t>1399 SAN PIETRO DR, MADERA CA 93637</t>
  </si>
  <si>
    <t>MARIBELA SAZO</t>
  </si>
  <si>
    <t>CAN23007342-01</t>
  </si>
  <si>
    <t>ON-24-001527</t>
  </si>
  <si>
    <t>4000 s figeroa ast los angeles california 90037</t>
  </si>
  <si>
    <t>SHHFK7H4XMU410606</t>
  </si>
  <si>
    <t>SAZO</t>
  </si>
  <si>
    <t>716 W 42ND PL</t>
  </si>
  <si>
    <t>716 W 42ND PL, LOS ANGELES CA 90037</t>
  </si>
  <si>
    <t>CAN23003602-02</t>
  </si>
  <si>
    <t>ON-24-001528</t>
  </si>
  <si>
    <t>E 23rd St Los Angeles, CA, EE. U</t>
  </si>
  <si>
    <t>2GCEC190X71658879</t>
  </si>
  <si>
    <t>REYES CASTRO</t>
  </si>
  <si>
    <t>659 EASTMONT AVE</t>
  </si>
  <si>
    <t>2860 GLENN AVE, LOS ANGELES CA 90023</t>
  </si>
  <si>
    <t>NAKEIA LARKIN</t>
  </si>
  <si>
    <t>CAN24011449-00</t>
  </si>
  <si>
    <t>ON-24-001529</t>
  </si>
  <si>
    <t xml:space="preserve">rancho vista
Palmdale, ca </t>
  </si>
  <si>
    <t>1GNKRFKD1HJ169071</t>
  </si>
  <si>
    <t>LARKIN</t>
  </si>
  <si>
    <t>421 E KILDARE ST</t>
  </si>
  <si>
    <t>421 E KILDARE ST, LANCASTER CA 93535</t>
  </si>
  <si>
    <t>ALAN RODRIGUEZ</t>
  </si>
  <si>
    <t>CAN24009335-01</t>
  </si>
  <si>
    <t>ON-24-001530</t>
  </si>
  <si>
    <t>Visalia, CA</t>
  </si>
  <si>
    <t>5YFS4RCE7LP014979</t>
  </si>
  <si>
    <t>PO BOX 193</t>
  </si>
  <si>
    <t>YETTEM</t>
  </si>
  <si>
    <t>13887 AVE 384 UNIT 5, YETTEM CA 93670</t>
  </si>
  <si>
    <t>ON-24-001531</t>
  </si>
  <si>
    <t xml:space="preserve">290735 th ave
oakland ca </t>
  </si>
  <si>
    <t>FERNANDO SALINAS HERNANDEZ</t>
  </si>
  <si>
    <t>CAN22000447-01</t>
  </si>
  <si>
    <t>ON-24-001532</t>
  </si>
  <si>
    <t>Hollywood blvd near Vermont Ave los angeles ca</t>
  </si>
  <si>
    <t>JHMFA36296S023323</t>
  </si>
  <si>
    <t>SALINAS HERNANDEZ</t>
  </si>
  <si>
    <t>38220 11TH ST E APT 5</t>
  </si>
  <si>
    <t>38220 11TH ST E APT 5, PALMDALE CA 93550</t>
  </si>
  <si>
    <t>TRACY JU</t>
  </si>
  <si>
    <t>CAN24011997-00</t>
  </si>
  <si>
    <t>ON-24-001533</t>
  </si>
  <si>
    <t xml:space="preserve">west field mall </t>
  </si>
  <si>
    <t>2HKRS4H2XRH430262</t>
  </si>
  <si>
    <t>JU</t>
  </si>
  <si>
    <t>3868 S CENTINELA AVE APT 9</t>
  </si>
  <si>
    <t>3868 s centinela ave apt 9, LOS ANGELES CA 90066</t>
  </si>
  <si>
    <t>ON-24-001534</t>
  </si>
  <si>
    <t xml:space="preserve">cabazon, CA </t>
  </si>
  <si>
    <t>5FNYF3H44DB033455</t>
  </si>
  <si>
    <t>15140 VIA VISTA</t>
  </si>
  <si>
    <t>15140 VIA VISTA, DESERT HOT SPRINGS CA 92240</t>
  </si>
  <si>
    <t>JUAN DIEGO LUCAS</t>
  </si>
  <si>
    <t xml:space="preserve">LUCAS FRANCISCO  DIEGO LUCAS </t>
  </si>
  <si>
    <t>CAN24014954-00</t>
  </si>
  <si>
    <t>ON-24-001535</t>
  </si>
  <si>
    <t>Riverside 92503</t>
  </si>
  <si>
    <t>2HGFA16557H510349</t>
  </si>
  <si>
    <t>DIEGO LUCAS</t>
  </si>
  <si>
    <t>8927 AMBER ST</t>
  </si>
  <si>
    <t>8927  AMBER ST, RIVERSIDE CA 92503</t>
  </si>
  <si>
    <t>NO GIVEN NAME SANJEET</t>
  </si>
  <si>
    <t>CAN24014415-00</t>
  </si>
  <si>
    <t>ON-24-001536</t>
  </si>
  <si>
    <t>326 Lincoln Blvd.  Los Angeles CA</t>
  </si>
  <si>
    <t>5NPE34AF2JH601812</t>
  </si>
  <si>
    <t>SANJEET</t>
  </si>
  <si>
    <t>320 S ALEXANDRIA AVE APT 300</t>
  </si>
  <si>
    <t>320 S ALEXANDRIA AVE APT 300, LOS ANGELES CA 90020</t>
  </si>
  <si>
    <t>MICHELE SPECCHIO</t>
  </si>
  <si>
    <t>CAN23007178-01</t>
  </si>
  <si>
    <t>ON-24-001537</t>
  </si>
  <si>
    <t>palmdale rd victorville ca 92392</t>
  </si>
  <si>
    <t>F-350</t>
  </si>
  <si>
    <t>1FT8W3DT9NEC11604</t>
  </si>
  <si>
    <t>SPECCHIO</t>
  </si>
  <si>
    <t>19275 EL MIRAGE AIRPORT RD</t>
  </si>
  <si>
    <t>19275 el mirage airport rd, ADELANTO CA 92301</t>
  </si>
  <si>
    <t>BERON THOMPKINS</t>
  </si>
  <si>
    <t>CAN23001373-00</t>
  </si>
  <si>
    <t>ON-24-001538</t>
  </si>
  <si>
    <t>105 Exit 12th, Long Beach CA.</t>
  </si>
  <si>
    <t>3VWLA7AJ5FM421354</t>
  </si>
  <si>
    <t>THOMPKINS</t>
  </si>
  <si>
    <t>3501 SOMERSET DR</t>
  </si>
  <si>
    <t>3501 SOMERSET DR, LOS ANGELES CA 90016</t>
  </si>
  <si>
    <t>ALBERT BRADFORD</t>
  </si>
  <si>
    <t>CAN24013723-00</t>
  </si>
  <si>
    <t>ON-24-001539</t>
  </si>
  <si>
    <t>Freeway 99 south</t>
  </si>
  <si>
    <t>WBAFR1C54BC738086</t>
  </si>
  <si>
    <t>BRADFORD</t>
  </si>
  <si>
    <t>21 WINDANCE CT</t>
  </si>
  <si>
    <t>21 WINDANCE CT, SACRAMENTO CA 95823</t>
  </si>
  <si>
    <t>ON-24-001540</t>
  </si>
  <si>
    <t>13202 Downey Ave APT 45, Paramount CA 90723</t>
  </si>
  <si>
    <t>KNDJ23AU9N7827642</t>
  </si>
  <si>
    <t>KUMBIRAI MATEMADOMBO</t>
  </si>
  <si>
    <t>CAN23006527-01</t>
  </si>
  <si>
    <t>ON-24-001541</t>
  </si>
  <si>
    <t xml:space="preserve">Washington Ave and Garden St. in
Escondido CA -  </t>
  </si>
  <si>
    <t>1FAFP40483F349365</t>
  </si>
  <si>
    <t>MATEMADOMBO</t>
  </si>
  <si>
    <t>1331 ROCK SPRINGS RD</t>
  </si>
  <si>
    <t>1331 ROCK SPRINGS RD, ESCONDIDO CA 92026</t>
  </si>
  <si>
    <t>JOSE HERNANDEZ  LAINEZ</t>
  </si>
  <si>
    <t>CAN24009529-01</t>
  </si>
  <si>
    <t>ON-24-001542</t>
  </si>
  <si>
    <t>Laurel Canyon Boulevard</t>
  </si>
  <si>
    <t>JHMCP26728C037519</t>
  </si>
  <si>
    <t>HERNANDEZ  LAINEZ</t>
  </si>
  <si>
    <t>8816 REMICK AVE</t>
  </si>
  <si>
    <t>11970 Allegheny St Apt 209, SUN VALLEY CA 91352</t>
  </si>
  <si>
    <t>KIMBERLY PAULEY CLARK</t>
  </si>
  <si>
    <t>CAN24012560-00</t>
  </si>
  <si>
    <t>ON-24-001545</t>
  </si>
  <si>
    <t>740 east gate Ave los Angeles 90001</t>
  </si>
  <si>
    <t>1HGCV1F36KA167483</t>
  </si>
  <si>
    <t>PAULEY CLARK</t>
  </si>
  <si>
    <t>11227 BILTMORE ST</t>
  </si>
  <si>
    <t>11227 BILTMORE ST, ADELANTO CA 92301</t>
  </si>
  <si>
    <t xml:space="preserve">Joel  Moreno </t>
  </si>
  <si>
    <t>ON-24-001546</t>
  </si>
  <si>
    <t xml:space="preserve">mission blvd and agate
jurupa valley ca </t>
  </si>
  <si>
    <t>JAQUELYNE PEREZ</t>
  </si>
  <si>
    <t>CAN24014141-00</t>
  </si>
  <si>
    <t>ON-24-001547</t>
  </si>
  <si>
    <t>Frezno ca  93704</t>
  </si>
  <si>
    <t>5YFEPMAE9NP274720</t>
  </si>
  <si>
    <t>6414 N CARRUTH AVE</t>
  </si>
  <si>
    <t>3129 w Sussex way , FRESNO CA 93722</t>
  </si>
  <si>
    <t>CAN23004730-01</t>
  </si>
  <si>
    <t>ON-24-001548</t>
  </si>
  <si>
    <t>3400 La Sierra Ave Riverside, CA 92503,</t>
  </si>
  <si>
    <t>3701 FILLMORE ST</t>
  </si>
  <si>
    <t>AMY DAVIS</t>
  </si>
  <si>
    <t>CODY DAVIS</t>
  </si>
  <si>
    <t>CAN23003235-01</t>
  </si>
  <si>
    <t>ON-24-001549</t>
  </si>
  <si>
    <t>37548 Coffeeberry CtMurrieta, CA 92563, E</t>
  </si>
  <si>
    <t>2GCEC19V831355251</t>
  </si>
  <si>
    <t>21685 CORSO ALTO AVE</t>
  </si>
  <si>
    <t>21685 CORSO ALTO AVE, NUEVO CA 92567</t>
  </si>
  <si>
    <t>KAREN HAWKINS PETERS</t>
  </si>
  <si>
    <t>CAN24009430-01</t>
  </si>
  <si>
    <t>ON-24-001550</t>
  </si>
  <si>
    <t xml:space="preserve">89 Figueroa DrLos Angeles, CA 90015, EE. UU.
</t>
  </si>
  <si>
    <t>KNDPU3AF6P7172851</t>
  </si>
  <si>
    <t>HAWKINS PETERS</t>
  </si>
  <si>
    <t>1592 BARSTOW RD APT 21</t>
  </si>
  <si>
    <t>1592 BARSTOW RD APT 21, MOJAVE CA 93501</t>
  </si>
  <si>
    <t>ELISA SINGH</t>
  </si>
  <si>
    <t>CAN24010962-00</t>
  </si>
  <si>
    <t>ON-24-001551</t>
  </si>
  <si>
    <t>4 th st  san francisco 94102</t>
  </si>
  <si>
    <t>WDDGF5HBXDA758370</t>
  </si>
  <si>
    <t>2133 STOCKTON ST APT B307</t>
  </si>
  <si>
    <t>431 STARDUST PL, ALAMEDA CA 94501</t>
  </si>
  <si>
    <t>ABIDA AWAN</t>
  </si>
  <si>
    <t>CAN23002827-01</t>
  </si>
  <si>
    <t>ON-24-001553</t>
  </si>
  <si>
    <t>Hesperia California</t>
  </si>
  <si>
    <t>4T1BK46K39U078731</t>
  </si>
  <si>
    <t>AWAN</t>
  </si>
  <si>
    <t>12326 JASON LN</t>
  </si>
  <si>
    <t>12326 Jason Ln, VICTORVILLE CA 92395</t>
  </si>
  <si>
    <t>JOSE CASIMIRO RIVERA</t>
  </si>
  <si>
    <t>CAN23002497-02</t>
  </si>
  <si>
    <t>ON-24-001554</t>
  </si>
  <si>
    <t>1022 E Chestnut AveSanta Ana, CA 92701,</t>
  </si>
  <si>
    <t>3GCUYDED2MG238981</t>
  </si>
  <si>
    <t>MARIA LOPEZTORRES</t>
  </si>
  <si>
    <t>BRANDON CABRERA</t>
  </si>
  <si>
    <t>CAN24013027-00</t>
  </si>
  <si>
    <t>ON-24-001555</t>
  </si>
  <si>
    <t>10026 campo rd green valley california</t>
  </si>
  <si>
    <t>Charger GT</t>
  </si>
  <si>
    <t>2C3CDXHG9MH557734</t>
  </si>
  <si>
    <t>JOSE LUCAS</t>
  </si>
  <si>
    <t>CAN23008406-01</t>
  </si>
  <si>
    <t>ON-24-001556</t>
  </si>
  <si>
    <t>Watson St Visalia, CA</t>
  </si>
  <si>
    <t>1J8HR78318C174727</t>
  </si>
  <si>
    <t>KIRSTYN GIANFALA</t>
  </si>
  <si>
    <t>CAN24013939-00</t>
  </si>
  <si>
    <t>ON-24-001557</t>
  </si>
  <si>
    <t>bridge unkoun</t>
  </si>
  <si>
    <t>1GNSCCKC7GR248154</t>
  </si>
  <si>
    <t>GIANFALA</t>
  </si>
  <si>
    <t>5988 WALLACE DR</t>
  </si>
  <si>
    <t>5988 WALLACE DR, CLAYTON CA 94517</t>
  </si>
  <si>
    <t>MATILDE TELLO</t>
  </si>
  <si>
    <t>CAN24014136-00</t>
  </si>
  <si>
    <t>ON-24-001558</t>
  </si>
  <si>
    <t xml:space="preserve"> Intestate 10 on Vanin California</t>
  </si>
  <si>
    <t>3KPFK4A79HE062412</t>
  </si>
  <si>
    <t>TELLO</t>
  </si>
  <si>
    <t>3475 HILL ST</t>
  </si>
  <si>
    <t>3475 HILL ST, HUNTINGTON PARK CA 90255</t>
  </si>
  <si>
    <t>LAURA LOPEZ</t>
  </si>
  <si>
    <t>CAN24009449-01</t>
  </si>
  <si>
    <t>ON-24-001559</t>
  </si>
  <si>
    <t>A house away from her recidence16028 MARIPOSA AVE
RIVERSIDE, CA. 92504</t>
  </si>
  <si>
    <t>2HGFC2F51HH523701</t>
  </si>
  <si>
    <t>16028 MARIPOSA AVE</t>
  </si>
  <si>
    <t>16028 MARIPOSA AVE, RIVERSIDE CA 92504</t>
  </si>
  <si>
    <t>CHANDA DRIVER</t>
  </si>
  <si>
    <t>DECHAWN WALLACE</t>
  </si>
  <si>
    <t>CAN24009380-01</t>
  </si>
  <si>
    <t>ON-24-001560</t>
  </si>
  <si>
    <t xml:space="preserve">PEACOCK &amp; Cottonwood 
Moreno Valley CA </t>
  </si>
  <si>
    <t>1G1PH5SB9E7209912</t>
  </si>
  <si>
    <t>DRIVER</t>
  </si>
  <si>
    <t>2464 WIND FLOWER DR</t>
  </si>
  <si>
    <t>2464 WIND FLOWER DR, MORENO VALLEY CA 92557</t>
  </si>
  <si>
    <t>WALLY MIJANGOS</t>
  </si>
  <si>
    <t>SANDRA MIJANGOS</t>
  </si>
  <si>
    <t>CAN23003857-02</t>
  </si>
  <si>
    <t>ON-24-001561</t>
  </si>
  <si>
    <t xml:space="preserve">  Riverside  ca</t>
  </si>
  <si>
    <t>5TDZK23C18S169021</t>
  </si>
  <si>
    <t>MIJANGOS</t>
  </si>
  <si>
    <t>3170 JANE ST</t>
  </si>
  <si>
    <t>3170 JANE ST, RIVERSIDE CA 92506</t>
  </si>
  <si>
    <t>DANA ROBINSON ROBERTS</t>
  </si>
  <si>
    <t>TROY ROBERTS</t>
  </si>
  <si>
    <t>CAN23008583-01</t>
  </si>
  <si>
    <t>ON-24-001562</t>
  </si>
  <si>
    <t>wall nut st ANTIOCH California</t>
  </si>
  <si>
    <t>caravan</t>
  </si>
  <si>
    <t>0000000000000000</t>
  </si>
  <si>
    <t>AISHA JORDAN</t>
  </si>
  <si>
    <t>ALVIN HARRISON JR</t>
  </si>
  <si>
    <t>CAN24014417-00</t>
  </si>
  <si>
    <t>ON-24-001564</t>
  </si>
  <si>
    <t>Highway 35, Airs Express Way, Victorville CA.</t>
  </si>
  <si>
    <t>WDCTG4GB3JJ511151</t>
  </si>
  <si>
    <t>16160 TAWNEY RIDGE LN APT 3</t>
  </si>
  <si>
    <t>16160 TAWNEY RIDGE LN APT 3, VICTORVILLE CA 92394</t>
  </si>
  <si>
    <t>JOSEFINA RAMIREZ</t>
  </si>
  <si>
    <t>MELISSA RAMIREZ GOMEZ</t>
  </si>
  <si>
    <t>CAN24013722-00</t>
  </si>
  <si>
    <t>ON-24-001565</t>
  </si>
  <si>
    <t>freeway 60 insurance moreno valley ca</t>
  </si>
  <si>
    <t>SHHFK7H32KU422169</t>
  </si>
  <si>
    <t>11468 GOLD BLUFF RD</t>
  </si>
  <si>
    <t>11468 GOLD BLUFF RD, MORENO VALLEY CA 92557</t>
  </si>
  <si>
    <t>IVAN LINARES</t>
  </si>
  <si>
    <t>Andrew  linares</t>
  </si>
  <si>
    <t>CAN24010190-00</t>
  </si>
  <si>
    <t>ON-24-001566</t>
  </si>
  <si>
    <t xml:space="preserve">3233 S Sepulveda BlvdLos Angeles, CA 90034, </t>
  </si>
  <si>
    <t>1FTYR10D04PA57426</t>
  </si>
  <si>
    <t>2651 INDEPENDENCE AVE</t>
  </si>
  <si>
    <t>2651 INDEPENDENCE AVE, HUNTINGTON PARK CA 90255</t>
  </si>
  <si>
    <t>NANCY PICHEL</t>
  </si>
  <si>
    <t>JOE ANDRADE</t>
  </si>
  <si>
    <t>CAN23007305-01</t>
  </si>
  <si>
    <t>ON-24-001567</t>
  </si>
  <si>
    <t xml:space="preserve">Mariposa Rd &amp; Main St
Hesperia, CA 92345
</t>
  </si>
  <si>
    <t>1FTER4EHXKLB22299</t>
  </si>
  <si>
    <t>PICHEL</t>
  </si>
  <si>
    <t>36747 CLEMENS AVE</t>
  </si>
  <si>
    <t>36747 CLEmens AVE, BARSTOW CA 92311</t>
  </si>
  <si>
    <t>ALBA MEZA REYES</t>
  </si>
  <si>
    <t>Anahi Giselle Torres</t>
  </si>
  <si>
    <t>CAN23007546-00</t>
  </si>
  <si>
    <t>ON-24-001568</t>
  </si>
  <si>
    <t>37500 Pietiest St E, Palmdale CA.</t>
  </si>
  <si>
    <t>Accord</t>
  </si>
  <si>
    <t>1HGCRQF32EA115931</t>
  </si>
  <si>
    <t>CHRISTOPHER BROWN JR</t>
  </si>
  <si>
    <t>CAN24012832-00</t>
  </si>
  <si>
    <t>ON-24-001569</t>
  </si>
  <si>
    <t xml:space="preserve">99th HWY &amp; Panama St, Bakersfield CA </t>
  </si>
  <si>
    <t>1GTR1UEC4FZ429984</t>
  </si>
  <si>
    <t>BROWN JR</t>
  </si>
  <si>
    <t>25463 BARBARA ST</t>
  </si>
  <si>
    <t>ARVIN</t>
  </si>
  <si>
    <t>25463 barbara st, ARVIN CA 93203</t>
  </si>
  <si>
    <t>LUCIANA DE ALMEIDA CARVALHO</t>
  </si>
  <si>
    <t>CAN23009053-01</t>
  </si>
  <si>
    <t>ON-24-001570</t>
  </si>
  <si>
    <t>U.S.  101 in California</t>
  </si>
  <si>
    <t>1FADP5AU7DL506656</t>
  </si>
  <si>
    <t>DE ALMEIDA CARVALHO</t>
  </si>
  <si>
    <t>476 CAPITOL VILLAGE CIR</t>
  </si>
  <si>
    <t>476 CAPITOL VILLAGE CIR, SAN JOSE CA 95136</t>
  </si>
  <si>
    <t>MA VELAZQUEZ HERNANDEZ</t>
  </si>
  <si>
    <t>GUADALUPE FLORES</t>
  </si>
  <si>
    <t>CAN24012190-00</t>
  </si>
  <si>
    <t>ON-24-001571</t>
  </si>
  <si>
    <t>Etiwanda St</t>
  </si>
  <si>
    <t>19XFC2F82LE203297</t>
  </si>
  <si>
    <t>VELAZQUEZ HERNANDEZ</t>
  </si>
  <si>
    <t>9910 BEN NEVIS BLVD APT 1</t>
  </si>
  <si>
    <t>9910 BEN NEVIS BLVD APT 1, RIVERSIDE CA 92509</t>
  </si>
  <si>
    <t>ON-24-001572</t>
  </si>
  <si>
    <t>141 west 90TH ST
LOS ANGELES, CA. 90003</t>
  </si>
  <si>
    <t>ERICK ROMERO VEGA</t>
  </si>
  <si>
    <t>CAN24011779-00</t>
  </si>
  <si>
    <t>ON-24-001573</t>
  </si>
  <si>
    <t>1604 N H StSan Bernardino, CA 92405,</t>
  </si>
  <si>
    <t>3N1AB7AP0HY307384</t>
  </si>
  <si>
    <t>ROMERO VEGA</t>
  </si>
  <si>
    <t>1235 W BELLEVIEW ST</t>
  </si>
  <si>
    <t>1235 W BELLEVIEW ST, SAN BERNARDINO CA 92410</t>
  </si>
  <si>
    <t>JOSE JAIME</t>
  </si>
  <si>
    <t>CAN24012301-00</t>
  </si>
  <si>
    <t>ON-24-001574</t>
  </si>
  <si>
    <t>3.2TL</t>
  </si>
  <si>
    <t>19UUA66255A040796</t>
  </si>
  <si>
    <t>JAIME</t>
  </si>
  <si>
    <t>109 S ANDES PL</t>
  </si>
  <si>
    <t>109 S ANDES PL, SANTA ANA CA 92704</t>
  </si>
  <si>
    <t>PAUL ORTEGA</t>
  </si>
  <si>
    <t>CAN24011984-00</t>
  </si>
  <si>
    <t>ON-24-001576</t>
  </si>
  <si>
    <t>1550 Murchison AvePomona, CA 91768,</t>
  </si>
  <si>
    <t>3G1BC5SM9HS522071</t>
  </si>
  <si>
    <t>1336 W STONERIDGE CT APT N</t>
  </si>
  <si>
    <t>Alex Rodriguez</t>
  </si>
  <si>
    <t>1336 W STONERIDGE CT APT N, ONTARIO CA 91762</t>
  </si>
  <si>
    <t>SARAH WILLIAMS</t>
  </si>
  <si>
    <t>CAN24015318-00</t>
  </si>
  <si>
    <t>ON-24-001578</t>
  </si>
  <si>
    <t>3399 Central AveRiverside, CA 92506,</t>
  </si>
  <si>
    <t>1GCGSDEN6H1249185</t>
  </si>
  <si>
    <t>8008 MAGNOLIA AVE APT 38</t>
  </si>
  <si>
    <t>8008 MAGNOLIA AVE APT 38, RIVERSIDE CA 92504</t>
  </si>
  <si>
    <t>ENRIQUE SANCHEZ ARAIZA</t>
  </si>
  <si>
    <t>CAN23006429-01</t>
  </si>
  <si>
    <t>ON-24-001579</t>
  </si>
  <si>
    <t>luis and south st long beach ca 90805</t>
  </si>
  <si>
    <t>5NMS23AD4LH244499</t>
  </si>
  <si>
    <t>SANCHEZ ARAIZA</t>
  </si>
  <si>
    <t>4127 BECK AVE</t>
  </si>
  <si>
    <t>4127 BECK AVE, BELL CA 90201</t>
  </si>
  <si>
    <t>MISAEL RAMIREZ GONZALES</t>
  </si>
  <si>
    <t>CAN24013256-00</t>
  </si>
  <si>
    <t>ON-24-001580</t>
  </si>
  <si>
    <t>unk 2 blocks from home address</t>
  </si>
  <si>
    <t>NMTKHMBX3JR003877</t>
  </si>
  <si>
    <t>RAMIREZ GONZALES</t>
  </si>
  <si>
    <t>29 BISMARK ST</t>
  </si>
  <si>
    <t>29 bismark st, DALY CITY CA 94014</t>
  </si>
  <si>
    <t>PATRICIA WILLIAMS</t>
  </si>
  <si>
    <t>CAN23004132-01</t>
  </si>
  <si>
    <t>ON-24-001581</t>
  </si>
  <si>
    <t>Fairmont Dr San Leandro California</t>
  </si>
  <si>
    <t>335</t>
  </si>
  <si>
    <t>WBAWL73568PX58295</t>
  </si>
  <si>
    <t>1731 100TH AVE</t>
  </si>
  <si>
    <t>1731 100TH AVE, OAKLAND CA 94603</t>
  </si>
  <si>
    <t>MARIA NAVA</t>
  </si>
  <si>
    <t>CAN24010696-00</t>
  </si>
  <si>
    <t>ON-24-001582</t>
  </si>
  <si>
    <t>Palomar Rd CA 92585</t>
  </si>
  <si>
    <t>5XXGR4A63DG179086</t>
  </si>
  <si>
    <t>1025 S GILBERT ST APT 19</t>
  </si>
  <si>
    <t>1025 S GILBERT ST APT 19, HEMET CA 92543</t>
  </si>
  <si>
    <t>ROBYN MENDEZ</t>
  </si>
  <si>
    <t>CAN24015689-00</t>
  </si>
  <si>
    <t>ON-24-001583</t>
  </si>
  <si>
    <t>3675 BARNARD DR APT 213 OCEANSIDE, CA 92056</t>
  </si>
  <si>
    <t>2FMPK3J97GBB53258</t>
  </si>
  <si>
    <t>3675 BARNARD DR APT 213</t>
  </si>
  <si>
    <t>3675 BARNARD DR APT 213, OCEANSIDE CA 92056</t>
  </si>
  <si>
    <t>RODOLFO ITZEP AZ</t>
  </si>
  <si>
    <t>EDGAR ITZEP AZ</t>
  </si>
  <si>
    <t>CAN24013250-00</t>
  </si>
  <si>
    <t>ON-24-001584</t>
  </si>
  <si>
    <t>Corona ca 92880</t>
  </si>
  <si>
    <t>3GKALPEV7LL236018</t>
  </si>
  <si>
    <t>ITZEP AZ</t>
  </si>
  <si>
    <t>10986 STONEHENGE PL</t>
  </si>
  <si>
    <t>10986 STONEHENGE PL, RIVERSIDE CA 92503</t>
  </si>
  <si>
    <t>ASRAA AL SHAMMARI</t>
  </si>
  <si>
    <t>CAN24011753-00</t>
  </si>
  <si>
    <t>ON-24-001585</t>
  </si>
  <si>
    <t xml:space="preserve"> 1635 S San Jacinto Ave, San Jacinto, CA 92583, Estados Unidos</t>
  </si>
  <si>
    <t>19XFL2H82PE020498</t>
  </si>
  <si>
    <t>AL SHAMMARI</t>
  </si>
  <si>
    <t>2770 W DEVONSHIRE AVE APT K12</t>
  </si>
  <si>
    <t>2770 W DEVONSHIRE AVE APT K12, HEMET CA 92545</t>
  </si>
  <si>
    <t>RONNESHA GORDON</t>
  </si>
  <si>
    <t>CAN23002318-02</t>
  </si>
  <si>
    <t>ON-24-001586</t>
  </si>
  <si>
    <t>pamdale 93550</t>
  </si>
  <si>
    <t>3N1AB8CV0MY291523</t>
  </si>
  <si>
    <t>43664 CHALLENGER WAY APT 39</t>
  </si>
  <si>
    <t>43664 CHALLENGER WAY APT 39, LANCASTER CA 93535</t>
  </si>
  <si>
    <t>ON-24-001587</t>
  </si>
  <si>
    <t xml:space="preserve">Katella Ave, Garden Grove, CA </t>
  </si>
  <si>
    <t>BENJAMIN GRIFFIN</t>
  </si>
  <si>
    <t>CAN24010553-00</t>
  </si>
  <si>
    <t>ON-24-001588</t>
  </si>
  <si>
    <t xml:space="preserve">HWY 20
</t>
  </si>
  <si>
    <t>JTDKBRFU1H3034301</t>
  </si>
  <si>
    <t>GRIFFIN</t>
  </si>
  <si>
    <t>17784 REDSIDE CT</t>
  </si>
  <si>
    <t>PENN VALLEY</t>
  </si>
  <si>
    <t>17784 REDSIDE CT, PENN VALLEY CA 95946</t>
  </si>
  <si>
    <t>ALBERTO ALMENDRA-SUAREZ</t>
  </si>
  <si>
    <t>CAN24013776-00</t>
  </si>
  <si>
    <t>ON-24-001589</t>
  </si>
  <si>
    <t xml:space="preserve">Pacific Coast   South Sepulveda Boulevard
</t>
  </si>
  <si>
    <t>1FTRW07623KC94347</t>
  </si>
  <si>
    <t>ALMENDRA-SUAREZ</t>
  </si>
  <si>
    <t>323 W OFARRELL ST APT 3</t>
  </si>
  <si>
    <t>323 W OFARRELL ST APT 3, SAN PEDRO CA 90731</t>
  </si>
  <si>
    <t>PEDRO NOLASCO</t>
  </si>
  <si>
    <t>CAN24014829-00</t>
  </si>
  <si>
    <t>ON-24-001590</t>
  </si>
  <si>
    <t>14199 Hawthorne Blvd Hawthorne, CA 90250, Parking lot</t>
  </si>
  <si>
    <t>F150/S</t>
  </si>
  <si>
    <t>1FTDF15N8LPB03253</t>
  </si>
  <si>
    <t>NOLASCO</t>
  </si>
  <si>
    <t>824 W 97TH ST</t>
  </si>
  <si>
    <t>824 W 97TH ST, LOS ANGELES CA 90044</t>
  </si>
  <si>
    <t>JOAQUIN PINTO ORTIZ</t>
  </si>
  <si>
    <t>Alexis  Pinto</t>
  </si>
  <si>
    <t>CAN23005574-01</t>
  </si>
  <si>
    <t>ON-24-001591</t>
  </si>
  <si>
    <t>Florence and going in on 710 freeway bell ca.</t>
  </si>
  <si>
    <t>1G1FB1RS9H0213029</t>
  </si>
  <si>
    <t>6904 BEAR AVE APT D</t>
  </si>
  <si>
    <t>6904 bear ave apt d, BELL GARDENS CA 90201</t>
  </si>
  <si>
    <t>EDGAR MARTINEZ SANCHEZ</t>
  </si>
  <si>
    <t>CAN24012201-00</t>
  </si>
  <si>
    <t>ON-24-001592</t>
  </si>
  <si>
    <t>Freeway 91, near Madisson Exit, Riverside CA.</t>
  </si>
  <si>
    <t>5TFCZ5AN1GX017398</t>
  </si>
  <si>
    <t>1627 N PARTON ST</t>
  </si>
  <si>
    <t>1627 N PARTON ST, SANTA ANA CA 92706</t>
  </si>
  <si>
    <t>ALISHA MACK</t>
  </si>
  <si>
    <t>CAN24015022-00</t>
  </si>
  <si>
    <t>ON-24-001593</t>
  </si>
  <si>
    <t>Del Western E St, Los Angeles CA.</t>
  </si>
  <si>
    <t>3CZRZ1H52RM750331</t>
  </si>
  <si>
    <t>MACK</t>
  </si>
  <si>
    <t>1819 S OXFORD AVE</t>
  </si>
  <si>
    <t>1819 s oxford ave apt 9, LOS ANGELES CA 90006</t>
  </si>
  <si>
    <t>EVA CORRINE HERNANDEZ</t>
  </si>
  <si>
    <t>CAN23002889-02</t>
  </si>
  <si>
    <t>ON-24-001594</t>
  </si>
  <si>
    <t>215 freeway</t>
  </si>
  <si>
    <t>1G11C5SA1GF147300</t>
  </si>
  <si>
    <t>747 S BREA BLVD #33</t>
  </si>
  <si>
    <t>5730 lotus st, JURUPA VALLEY CA 92509</t>
  </si>
  <si>
    <t>MARCOS ALVARENGA</t>
  </si>
  <si>
    <t>ERIC ALVARENGA REYES</t>
  </si>
  <si>
    <t>CAN24015401-00</t>
  </si>
  <si>
    <t>ON-24-001595</t>
  </si>
  <si>
    <t>37134 47th St Palmdale, CA 93552, E</t>
  </si>
  <si>
    <t>3N1AB7AP5HY394800</t>
  </si>
  <si>
    <t>ALVARENGA</t>
  </si>
  <si>
    <t>39334 169TH ST E</t>
  </si>
  <si>
    <t>39334 169TH ST E, PALMDALE CA 93591</t>
  </si>
  <si>
    <t>MAXIMILIANO RODRIGUEZ JR</t>
  </si>
  <si>
    <t>CAN23001544-02</t>
  </si>
  <si>
    <t>ON-24-001597</t>
  </si>
  <si>
    <t>Walmart 290 East Brunswick NJ 08816</t>
  </si>
  <si>
    <t>3TMAZ5CN4KM091515</t>
  </si>
  <si>
    <t>RODRIGUEZ JR</t>
  </si>
  <si>
    <t>28698 MEMORY LN</t>
  </si>
  <si>
    <t>28698 MEMORY LN, WINCHESTER CA 92596</t>
  </si>
  <si>
    <t>MATTHEW THARP</t>
  </si>
  <si>
    <t>CAN24013675-00</t>
  </si>
  <si>
    <t>ON-24-001598</t>
  </si>
  <si>
    <t>Hesperia CA 92345</t>
  </si>
  <si>
    <t>1HGCR2F55GA201920</t>
  </si>
  <si>
    <t>18980 LIVE OAK ST, HESPERIA CA 92345</t>
  </si>
  <si>
    <t>OLIVIA HINOJOS</t>
  </si>
  <si>
    <t>VALERIE MEZA</t>
  </si>
  <si>
    <t>CAN24012341-00</t>
  </si>
  <si>
    <t>ON-24-001599</t>
  </si>
  <si>
    <t xml:space="preserve">911 freeway  </t>
  </si>
  <si>
    <t>JTND4MBE7M3117841</t>
  </si>
  <si>
    <t>HINOJOS</t>
  </si>
  <si>
    <t>13431 HIAWATHA LN</t>
  </si>
  <si>
    <t>13431 HIAWATHA LN, MORENO VALLEY CA 92553</t>
  </si>
  <si>
    <t>ON-24-001600</t>
  </si>
  <si>
    <t>MORENO VALLEY, CA 92553</t>
  </si>
  <si>
    <t>3KPC24A69NE158045</t>
  </si>
  <si>
    <t>montegomery Evans</t>
  </si>
  <si>
    <t>CAN23003356-02</t>
  </si>
  <si>
    <t>ON-24-001601</t>
  </si>
  <si>
    <t xml:space="preserve">110 freeway los angeles </t>
  </si>
  <si>
    <t>5350 BAGLEY AVE APT 4</t>
  </si>
  <si>
    <t>BENITO LOPEZ</t>
  </si>
  <si>
    <t>CHAYLENE LATANZI</t>
  </si>
  <si>
    <t>CAN24015300-00</t>
  </si>
  <si>
    <t>ON-24-001602</t>
  </si>
  <si>
    <t>47th &amp; Ave R, coming out of Target, Palmdale CA.</t>
  </si>
  <si>
    <t>1ZVHT82H885156701</t>
  </si>
  <si>
    <t>38235 10TH ST E APT 305</t>
  </si>
  <si>
    <t>38235 10TH ST E APT 305, PALMDALE CA 93550</t>
  </si>
  <si>
    <t>BERLINDA GUERRERO</t>
  </si>
  <si>
    <t>KORANA  RATANABOUAPHA</t>
  </si>
  <si>
    <t>CAN24011149-00</t>
  </si>
  <si>
    <t>ON-24-001603</t>
  </si>
  <si>
    <t>E Clayton Ave California</t>
  </si>
  <si>
    <t>1HGCP2F32AA102452</t>
  </si>
  <si>
    <t>2373 S PIERCE AVE</t>
  </si>
  <si>
    <t>2373 S PIERCE AVE, FRESNO CA 93725</t>
  </si>
  <si>
    <t>ALVARO RAMIREZ</t>
  </si>
  <si>
    <t>GLEYSI RAMIREZ RAMIREZ</t>
  </si>
  <si>
    <t>CAN24010240-00</t>
  </si>
  <si>
    <t>ON-24-001604</t>
  </si>
  <si>
    <t xml:space="preserve">Wall mart </t>
  </si>
  <si>
    <t>2HGFC2F72GH529216</t>
  </si>
  <si>
    <t>951 FLORENCE AVE</t>
  </si>
  <si>
    <t>951 FLORENCE AVE , COLTON CA 92324</t>
  </si>
  <si>
    <t>ABEL EVANGELISTA III</t>
  </si>
  <si>
    <t>CAN24009575-01</t>
  </si>
  <si>
    <t>ON-24-001605</t>
  </si>
  <si>
    <t>Hwy 74</t>
  </si>
  <si>
    <t>5XXGT4L30GG088284</t>
  </si>
  <si>
    <t>ANANDA ANTONELI DE ANDRADE</t>
  </si>
  <si>
    <t>CAN24010397-00</t>
  </si>
  <si>
    <t>ON-24-001606</t>
  </si>
  <si>
    <t>302 micheoson irvine ca</t>
  </si>
  <si>
    <t>3GNCJNSB5HL270949</t>
  </si>
  <si>
    <t>ANTONELI DE ANDRADE</t>
  </si>
  <si>
    <t>1744 REDONDO AVE APT 22</t>
  </si>
  <si>
    <t>1744 REDONDO AVE APT 22, LONG BEACH CA 90804</t>
  </si>
  <si>
    <t>MARIA AYALA RAMIREZ</t>
  </si>
  <si>
    <t>Carlos Garcia</t>
  </si>
  <si>
    <t>CAN24011278-00</t>
  </si>
  <si>
    <t>ON-24-001608</t>
  </si>
  <si>
    <t xml:space="preserve">figeroa s </t>
  </si>
  <si>
    <t xml:space="preserve">scion </t>
  </si>
  <si>
    <t>xb</t>
  </si>
  <si>
    <t>00000000000000000000</t>
  </si>
  <si>
    <t>LIILIANA REYES</t>
  </si>
  <si>
    <t>CARLOS GARCIA DIAZ</t>
  </si>
  <si>
    <t>CAN24011273-00</t>
  </si>
  <si>
    <t>ON-24-001609</t>
  </si>
  <si>
    <t>Figueroa st los angeles</t>
  </si>
  <si>
    <t>JTLZE4FE8A1115092</t>
  </si>
  <si>
    <t>441 1/2 W 49TH ST</t>
  </si>
  <si>
    <t>441 1/2 W 49TH ST, LOS ANGELES CA 90037</t>
  </si>
  <si>
    <t>SAMANTHA THIBEAUX</t>
  </si>
  <si>
    <t>CAN24013543-00</t>
  </si>
  <si>
    <t>ON-24-001611</t>
  </si>
  <si>
    <t>capital and ocean san francisco</t>
  </si>
  <si>
    <t>I35</t>
  </si>
  <si>
    <t>JNKDA31A74T203820</t>
  </si>
  <si>
    <t>THIBEAUX</t>
  </si>
  <si>
    <t>1830 ALEMANY BLVD #309</t>
  </si>
  <si>
    <t>1830 Alemany Blvd #309, SAN FRANCISCO CA 94112</t>
  </si>
  <si>
    <t>ELONTE QUINN</t>
  </si>
  <si>
    <t>Tyree Quinn</t>
  </si>
  <si>
    <t>CAN23002486-02</t>
  </si>
  <si>
    <t>ON-24-001612</t>
  </si>
  <si>
    <t>los angeles 90043</t>
  </si>
  <si>
    <t>Toyota camry</t>
  </si>
  <si>
    <t>4t1r11ak7pu796</t>
  </si>
  <si>
    <t>RAQUEL CISNEROS</t>
  </si>
  <si>
    <t>CAN24014858-00</t>
  </si>
  <si>
    <t>ON-24-001614</t>
  </si>
  <si>
    <t>Ave m Lancaster</t>
  </si>
  <si>
    <t>3N1CB7AP7KY274898</t>
  </si>
  <si>
    <t>9620 E AVENUE Q4</t>
  </si>
  <si>
    <t>9620 E AVENUE Q4, LAKE LA CA 93591</t>
  </si>
  <si>
    <t>MARILYN MONROE</t>
  </si>
  <si>
    <t>CAN23004973-01</t>
  </si>
  <si>
    <t>ON-24-001615</t>
  </si>
  <si>
    <t>Eaton and Lyon intersection  Hemet  92543</t>
  </si>
  <si>
    <t>1GCRCREHXEZ386673</t>
  </si>
  <si>
    <t>MONROE</t>
  </si>
  <si>
    <t>967 DUNBAR CT</t>
  </si>
  <si>
    <t>967 DUNBAR CT, HEMET CA 92543</t>
  </si>
  <si>
    <t>DANIEL VASQUEZ</t>
  </si>
  <si>
    <t>CAN23008984-01</t>
  </si>
  <si>
    <t>ON-24-001616</t>
  </si>
  <si>
    <t xml:space="preserve">Hwy 4 </t>
  </si>
  <si>
    <t>5XXGT4L36KG306446</t>
  </si>
  <si>
    <t>440 DOHRMANN LN</t>
  </si>
  <si>
    <t>PINOLE</t>
  </si>
  <si>
    <t>440 DOHRMANN LN, PINOLE CA 94564</t>
  </si>
  <si>
    <t>DOUGLAS ALVARADO LETONA</t>
  </si>
  <si>
    <t>CAN24014277-00</t>
  </si>
  <si>
    <t>ON-24-001617</t>
  </si>
  <si>
    <t>240 w court st los angeles ca 90026</t>
  </si>
  <si>
    <t>JA32U8FW9GU003679</t>
  </si>
  <si>
    <t>ALVARADO LETONA</t>
  </si>
  <si>
    <t>10237 FERNGLEN AVE UNIT 205</t>
  </si>
  <si>
    <t>1240 w court st, LOS ANGELES CA 90026</t>
  </si>
  <si>
    <t>ELIZABETH VACA TORRES</t>
  </si>
  <si>
    <t>ANAHY TORRES</t>
  </si>
  <si>
    <t>CAN23007548-01</t>
  </si>
  <si>
    <t>ON-24-001618</t>
  </si>
  <si>
    <t xml:space="preserve">50 st </t>
  </si>
  <si>
    <t>4T4BF1FK4ER431545</t>
  </si>
  <si>
    <t>VACA TORRES</t>
  </si>
  <si>
    <t>37644 15TH ST E</t>
  </si>
  <si>
    <t>37644 15TH ST E, PALMDALE CA 93550</t>
  </si>
  <si>
    <t>LEE DAVIS</t>
  </si>
  <si>
    <t>CAN23003235-02</t>
  </si>
  <si>
    <t>ON-24-001619</t>
  </si>
  <si>
    <t>cajalko express way  Perris ca  92570</t>
  </si>
  <si>
    <t>JA3AJ36E94U044209</t>
  </si>
  <si>
    <t>Regina  Sonja Diggs</t>
  </si>
  <si>
    <t>ON-24-001620</t>
  </si>
  <si>
    <t>Intersection on Urica st Elmwood rd  San berarnardino</t>
  </si>
  <si>
    <t>DAISY ESPINOZA</t>
  </si>
  <si>
    <t>ON-24-001621</t>
  </si>
  <si>
    <t>c st and 4th st perris ca 92570</t>
  </si>
  <si>
    <t>YOSELIN PAZ</t>
  </si>
  <si>
    <t>CAN24015748-00</t>
  </si>
  <si>
    <t>ON-24-001622</t>
  </si>
  <si>
    <t xml:space="preserve">1820 W Slauson AveLos Angeles, CA 90047, EE. UU.
</t>
  </si>
  <si>
    <t>SHHFK7H95HU425323</t>
  </si>
  <si>
    <t>1254 W 59TH ST</t>
  </si>
  <si>
    <t>1254 W 59TH ST, LOS ANGELES CA 90044</t>
  </si>
  <si>
    <t>RAHUL NFN</t>
  </si>
  <si>
    <t>CAN24013658-00</t>
  </si>
  <si>
    <t>ON-24-001623</t>
  </si>
  <si>
    <t>Clovis california</t>
  </si>
  <si>
    <t>5XXGU4L35GG065502</t>
  </si>
  <si>
    <t>NFN</t>
  </si>
  <si>
    <t>1436 PIERCE DR APT 107</t>
  </si>
  <si>
    <t>1436 pierce dr apt 107, CLOVIS CA 93612</t>
  </si>
  <si>
    <t>ROSA DAVENPORT</t>
  </si>
  <si>
    <t>CAN24014871-00</t>
  </si>
  <si>
    <t>ON-24-001624</t>
  </si>
  <si>
    <t>Temecula</t>
  </si>
  <si>
    <t>ZACCJABB4JPH37325</t>
  </si>
  <si>
    <t>21429 ILLINOIS ST</t>
  </si>
  <si>
    <t>21429 ILLINOIS ST, WILDOMAR CA 92595</t>
  </si>
  <si>
    <t>ON-24-001625</t>
  </si>
  <si>
    <t>FM356, Pulk County CA.</t>
  </si>
  <si>
    <t>BRYANT POLANCO EVANS</t>
  </si>
  <si>
    <t>ANDREW POLANCO</t>
  </si>
  <si>
    <t>CAN24014551-00</t>
  </si>
  <si>
    <t>ON-24-001626</t>
  </si>
  <si>
    <t>944 san antonio st los angeles 90029</t>
  </si>
  <si>
    <t>5XYPG4A38GG032872</t>
  </si>
  <si>
    <t>POLANCO EVANS</t>
  </si>
  <si>
    <t>934 1/4 CENTENNIAL ST</t>
  </si>
  <si>
    <t>934 1/4 CENTENNIAL ST, LOS ANGELES CA 90012</t>
  </si>
  <si>
    <t>DAROLD CALDWELL</t>
  </si>
  <si>
    <t>CAN24013831-00</t>
  </si>
  <si>
    <t>ON-24-001627</t>
  </si>
  <si>
    <t>Riverside CA</t>
  </si>
  <si>
    <t xml:space="preserve">Mazda </t>
  </si>
  <si>
    <t>3</t>
  </si>
  <si>
    <t>3MZBPACMXPM357635</t>
  </si>
  <si>
    <t>RAPHAEL GOMEZ GARCIA</t>
  </si>
  <si>
    <t>LESLIE GARCIA</t>
  </si>
  <si>
    <t>CAN24015314-00</t>
  </si>
  <si>
    <t>ON-24-001628</t>
  </si>
  <si>
    <t xml:space="preserve">Long beach 2nd st </t>
  </si>
  <si>
    <t>5NPLM4AG5MH035761</t>
  </si>
  <si>
    <t>GOMEZ GARCIA</t>
  </si>
  <si>
    <t>16575 FREMONTIA ST</t>
  </si>
  <si>
    <t>16575 FREMONTIA ST, HESPERIA CA 92345</t>
  </si>
  <si>
    <t>ON-24-001630</t>
  </si>
  <si>
    <t xml:space="preserve">ARIZONA LOSS
frontage rd paysan dr umah Arizona  south </t>
  </si>
  <si>
    <t>MARISOL ARGUELLEZ</t>
  </si>
  <si>
    <t>ADRIAN AGUILERA</t>
  </si>
  <si>
    <t>CAN23004127-02</t>
  </si>
  <si>
    <t>ON-24-001631</t>
  </si>
  <si>
    <t>Freeway, Rancho Cucamonga CA.</t>
  </si>
  <si>
    <t>3GNEC16T01G270242</t>
  </si>
  <si>
    <t>ARGUELLEZ</t>
  </si>
  <si>
    <t>11050 NEOLA RD</t>
  </si>
  <si>
    <t>20275 THUNDERBIRD RD APT C, APPLE VALLEY CA 92307</t>
  </si>
  <si>
    <t>OMAR LOPEZ CRUZ</t>
  </si>
  <si>
    <t>JUAN VARGAS LOZANO</t>
  </si>
  <si>
    <t>CAN24011525-00</t>
  </si>
  <si>
    <t>ON-24-001633</t>
  </si>
  <si>
    <t xml:space="preserve">long beach ca 
</t>
  </si>
  <si>
    <t>3KPA24ADXNE435050</t>
  </si>
  <si>
    <t>LOPEZ CRUZ</t>
  </si>
  <si>
    <t>2845 RONCADOR PL</t>
  </si>
  <si>
    <t>2845 RONCADOR PL, RIVERSIDE CA 92503</t>
  </si>
  <si>
    <t>GIL DUENAS</t>
  </si>
  <si>
    <t>CAN24012163-00</t>
  </si>
  <si>
    <t>ON-24-001635</t>
  </si>
  <si>
    <t>Victorville, CA</t>
  </si>
  <si>
    <t>3N1CN8FVXNL827176</t>
  </si>
  <si>
    <t>DUENAS</t>
  </si>
  <si>
    <t>15828 JASMINE ST</t>
  </si>
  <si>
    <t>15828 JASMINE ST, VICTORVILLE CA 92395</t>
  </si>
  <si>
    <t>JOSE BARRIOS</t>
  </si>
  <si>
    <t>CAN23002464-02</t>
  </si>
  <si>
    <t>ON-24-001636</t>
  </si>
  <si>
    <t>12477 Sheldon St, Sun Valley, CA 91352</t>
  </si>
  <si>
    <t>5TEJU62N66Z293271</t>
  </si>
  <si>
    <t>5206 KATRINA PL</t>
  </si>
  <si>
    <t>5206 KATRINA PL, PALMDALE CA 93552</t>
  </si>
  <si>
    <t>LYNNE RANDOLPH</t>
  </si>
  <si>
    <t>CAN23005579-01</t>
  </si>
  <si>
    <t>ON-24-001637</t>
  </si>
  <si>
    <t>Patenga Prkway &amp; Murfield, Tamecula CA.</t>
  </si>
  <si>
    <t>1HGCR2F87EA199319</t>
  </si>
  <si>
    <t>RANDOLPH</t>
  </si>
  <si>
    <t>45522 OLIVE CT</t>
  </si>
  <si>
    <t>45522 OLIVE CT, TEMECULA CA 92592</t>
  </si>
  <si>
    <t>NORMA RODRIGUEZ CABRERA</t>
  </si>
  <si>
    <t>CAN24011405-00</t>
  </si>
  <si>
    <t>ON-24-001640</t>
  </si>
  <si>
    <t>4261 DENNISON ST COMMERCE, CA 90023</t>
  </si>
  <si>
    <t>1G1ZE5ST2GF322331</t>
  </si>
  <si>
    <t>RODRIGUEZ CABRERA</t>
  </si>
  <si>
    <t>4261 DENNISON ST</t>
  </si>
  <si>
    <t>COMMERCE</t>
  </si>
  <si>
    <t>4261 DENNISON ST, COMMERCE CA 90023</t>
  </si>
  <si>
    <t>ON-24-001641</t>
  </si>
  <si>
    <t xml:space="preserve">Nordahl San marcos  RdCalifornia, EE. UU.
 </t>
  </si>
  <si>
    <t>1HGCP2F85AA144965</t>
  </si>
  <si>
    <t>LORENA CASILLAS</t>
  </si>
  <si>
    <t>JUAN C CASILLAS GONZALEZ</t>
  </si>
  <si>
    <t>CAN24010331-00</t>
  </si>
  <si>
    <t>ON-24-001642</t>
  </si>
  <si>
    <t xml:space="preserve"> Pacific Ave in San Pedro CA 90731</t>
  </si>
  <si>
    <t>1GCGSBEA9J1233876</t>
  </si>
  <si>
    <t>CASILLAS</t>
  </si>
  <si>
    <t xml:space="preserve">2520 SANTA ANA S  </t>
  </si>
  <si>
    <t>2520 s SANTA ANA, LOS ANGELES CA 90059</t>
  </si>
  <si>
    <t>CAN23008673-01</t>
  </si>
  <si>
    <t>ON-24-001643</t>
  </si>
  <si>
    <t>Lower Canion Blvd &amp; Oxnard St, CA.</t>
  </si>
  <si>
    <t>KACIE OROZCO</t>
  </si>
  <si>
    <t>MYKALA GARBER</t>
  </si>
  <si>
    <t>CAN24013033-00</t>
  </si>
  <si>
    <t>ON-24-001644</t>
  </si>
  <si>
    <t xml:space="preserve">210 freeway 
</t>
  </si>
  <si>
    <t>KNDJP3A50J7576840</t>
  </si>
  <si>
    <t>8767 DEL ROSA RD</t>
  </si>
  <si>
    <t>8767 DEL ROSA RD, VICTORVILLE CA 92392</t>
  </si>
  <si>
    <t>EMELIN FOLGAR SANDOVAL</t>
  </si>
  <si>
    <t>DANY BONILLA CHAVEZ</t>
  </si>
  <si>
    <t>CAN23007169-01</t>
  </si>
  <si>
    <t>ON-24-001645</t>
  </si>
  <si>
    <t>646 NATOMA ST SAN FRANCISCO, CA 94103</t>
  </si>
  <si>
    <t>5TDXK3DC5FS675461</t>
  </si>
  <si>
    <t>FOLGAR SANDOVAL</t>
  </si>
  <si>
    <t>646 NATOMA ST</t>
  </si>
  <si>
    <t>646 NATOMA ST, SAN FRANCISCO CA 94103</t>
  </si>
  <si>
    <t>CAN23000885-02</t>
  </si>
  <si>
    <t>ON-24-001646</t>
  </si>
  <si>
    <t xml:space="preserve">7th St near Salvation Army in Victorville CA
92394 </t>
  </si>
  <si>
    <t>JESUS IBARRA</t>
  </si>
  <si>
    <t>RUTH SORIANO</t>
  </si>
  <si>
    <t>CAN24012468-00</t>
  </si>
  <si>
    <t>ON-24-001647</t>
  </si>
  <si>
    <t xml:space="preserve">moreno valley </t>
  </si>
  <si>
    <t>1N4BL4FV8KC150939</t>
  </si>
  <si>
    <t>264 N ALLEN ST</t>
  </si>
  <si>
    <t>264 N ALLEN ST, SAN BERNARDINO CA 92408</t>
  </si>
  <si>
    <t>JUAN OCEGUEDA AGUIRRE</t>
  </si>
  <si>
    <t>CAN24014688-00</t>
  </si>
  <si>
    <t>ON-24-001648</t>
  </si>
  <si>
    <t>Ramona express way</t>
  </si>
  <si>
    <t>PICKUP1500</t>
  </si>
  <si>
    <t>2GCEC19Z3R1150531</t>
  </si>
  <si>
    <t>OCEGUEDA AGUIRRE</t>
  </si>
  <si>
    <t>4253 N WEBSTER AVE</t>
  </si>
  <si>
    <t>4253 N WEBSTER AVE, PERRIS CA 92571</t>
  </si>
  <si>
    <t>ABELARDO SOSA</t>
  </si>
  <si>
    <t>CAN24009242-01</t>
  </si>
  <si>
    <t>ON-24-001649</t>
  </si>
  <si>
    <t>W Riggin AveCalifornia 93291, EE</t>
  </si>
  <si>
    <t>3GKALMEG6PL265810</t>
  </si>
  <si>
    <t>SOSA</t>
  </si>
  <si>
    <t>1601 N DOUTY ST</t>
  </si>
  <si>
    <t>1601 N DOUTY ST, HANFORD CA 93230</t>
  </si>
  <si>
    <t>PAULO OLIVEIRA DE PAULA</t>
  </si>
  <si>
    <t>CAN24015496-00</t>
  </si>
  <si>
    <t>ON-24-001650</t>
  </si>
  <si>
    <t xml:space="preserve">Hwy 101 Palo Alto  ca </t>
  </si>
  <si>
    <t>fusion</t>
  </si>
  <si>
    <t>3FA6P0LU3JR163379</t>
  </si>
  <si>
    <t>OLIVEIRA DE PAULA</t>
  </si>
  <si>
    <t>429 MISSION BLVD</t>
  </si>
  <si>
    <t>429 MISSION BLVD, SANTA ROSA CA 95409</t>
  </si>
  <si>
    <t>CRISTAL CUELLAR POLVOS</t>
  </si>
  <si>
    <t>FERNANDO CUELLAR</t>
  </si>
  <si>
    <t>CAN24014153-00</t>
  </si>
  <si>
    <t>ON-24-001651</t>
  </si>
  <si>
    <t>Walmart at Century West, Palmdale CA</t>
  </si>
  <si>
    <t>1FTMF1CB9LKD12538</t>
  </si>
  <si>
    <t>CUELLAR POLVOS</t>
  </si>
  <si>
    <t>6536 COTTAGE ST APT A</t>
  </si>
  <si>
    <t>6536 COTTAGE ST APT A, HUNTINGTON PARK CA 90255</t>
  </si>
  <si>
    <t>ALI ALTINTAS</t>
  </si>
  <si>
    <t>CAN24009626-01</t>
  </si>
  <si>
    <t>ON-24-001653</t>
  </si>
  <si>
    <t>Venise Blvd  Covbecity</t>
  </si>
  <si>
    <t>JTDKN3DU1C5488519</t>
  </si>
  <si>
    <t>ALTINTAS</t>
  </si>
  <si>
    <t>3620 DENKER AVE</t>
  </si>
  <si>
    <t>3620 denker ave , LOS ANGELES CA 90018</t>
  </si>
  <si>
    <t>SALVADOR BARRAGAN ZARAGOZA</t>
  </si>
  <si>
    <t>CAN24014883-00</t>
  </si>
  <si>
    <t>ON-24-001655</t>
  </si>
  <si>
    <t>interstate 5 south central Los Angeles</t>
  </si>
  <si>
    <t>JTDP4MCE0R3521460</t>
  </si>
  <si>
    <t>BARRAGAN ZARAGOZA</t>
  </si>
  <si>
    <t>733 E 84TH ST</t>
  </si>
  <si>
    <t>733 E 84TH ST, LOS ANGELES CA 90001</t>
  </si>
  <si>
    <t>NORVIN TORREZ TORRES</t>
  </si>
  <si>
    <t>CAN23004846-02</t>
  </si>
  <si>
    <t>ON-24-001656</t>
  </si>
  <si>
    <t>230 W 91st St, Los Angeles, CA 90003</t>
  </si>
  <si>
    <t>2T3W1RFV6LW093671</t>
  </si>
  <si>
    <t>TORREZ TORRES</t>
  </si>
  <si>
    <t>115 W 91ST ST</t>
  </si>
  <si>
    <t>115 w 91th street, LOS ANGELES CA 90003</t>
  </si>
  <si>
    <t>JONATHAN CASALLAS VARGAS</t>
  </si>
  <si>
    <t>FAISURY HERNANDEZ</t>
  </si>
  <si>
    <t>CAN24011822-00</t>
  </si>
  <si>
    <t>ON-24-001659</t>
  </si>
  <si>
    <t>Freeway 101 los angeles ca</t>
  </si>
  <si>
    <t>KM8K12AA9MU612376</t>
  </si>
  <si>
    <t>CASALLAS VARGAS</t>
  </si>
  <si>
    <t>6050 PEDLEY RD</t>
  </si>
  <si>
    <t>6050 Pedley Rd, JURUPA VALLEY CA 92509</t>
  </si>
  <si>
    <t>JOEL PARRA CALDERON</t>
  </si>
  <si>
    <t>CAN23004898-01</t>
  </si>
  <si>
    <t>ON-24-001661</t>
  </si>
  <si>
    <t>North Hollywood, CA</t>
  </si>
  <si>
    <t>3TMJU4GN6DM155799</t>
  </si>
  <si>
    <t>PARRA CALDERON</t>
  </si>
  <si>
    <t>22831 HARTLAND ST</t>
  </si>
  <si>
    <t>22831 hartland, WEST HILLS CA 91307</t>
  </si>
  <si>
    <t>JOSE RODRIGUEZ ALVAREZ</t>
  </si>
  <si>
    <t>CAN23002994-02</t>
  </si>
  <si>
    <t>ON-24-001662</t>
  </si>
  <si>
    <t>freway 91</t>
  </si>
  <si>
    <t>GTI</t>
  </si>
  <si>
    <t>3VW6T7AU5MM007425</t>
  </si>
  <si>
    <t>RODRIGUEZ ALVAREZ</t>
  </si>
  <si>
    <t>4045 HAVENHURST AVE</t>
  </si>
  <si>
    <t>4045 HAVENHURST AVE, RIVERSIDE CA 92507</t>
  </si>
  <si>
    <t>ON-24-001664</t>
  </si>
  <si>
    <t>3420 La Sierra Ave Riverside, CA 92503,</t>
  </si>
  <si>
    <t>DELMY SANCHEZ CHEN</t>
  </si>
  <si>
    <t>CAN24015016-00</t>
  </si>
  <si>
    <t>ON-24-001665</t>
  </si>
  <si>
    <t>7 blocks from her residence</t>
  </si>
  <si>
    <t>2HGFE2F52RH592604</t>
  </si>
  <si>
    <t>SANCHEZ CHEN</t>
  </si>
  <si>
    <t>3011 1/2 W 54TH ST</t>
  </si>
  <si>
    <t>3011 1/2 w54th st , LOS ANGELES CA 90043</t>
  </si>
  <si>
    <t>CAN23003996-02</t>
  </si>
  <si>
    <t>ON-24-001666</t>
  </si>
  <si>
    <t>Freeway 101 close to Sepulveda and Ventura. Los Angeles, CA</t>
  </si>
  <si>
    <t>FRAIMAN MACARIO LOPEZ</t>
  </si>
  <si>
    <t>DANNI GODINEZ RAMIREZ</t>
  </si>
  <si>
    <t>CAN23006622-01</t>
  </si>
  <si>
    <t>ON-24-001667</t>
  </si>
  <si>
    <t xml:space="preserve">Normandy and 12 st </t>
  </si>
  <si>
    <t>JTDEPRAE9LJ045565</t>
  </si>
  <si>
    <t>MACARIO LOPEZ</t>
  </si>
  <si>
    <t>5404 LA MIRADA AVE APT 7</t>
  </si>
  <si>
    <t>5404 la mirada ave apt 7, LOS ANGELES CA 90029</t>
  </si>
  <si>
    <t>DORIS GUERRA</t>
  </si>
  <si>
    <t>CAN24015302-00</t>
  </si>
  <si>
    <t>ON-24-001668</t>
  </si>
  <si>
    <t>Los Angeles - Wilbur &amp; Plummer St. - 91324</t>
  </si>
  <si>
    <t>2HGFE2F56RH542269</t>
  </si>
  <si>
    <t>GUERRA</t>
  </si>
  <si>
    <t>17331 CHATSWORTH ST APT 1</t>
  </si>
  <si>
    <t>17331 CHATSWORTH ST APT 1, GRANADA HILLS CA 91344</t>
  </si>
  <si>
    <t>KRISTINE CARR</t>
  </si>
  <si>
    <t>CAN24012244-00</t>
  </si>
  <si>
    <t>ON-24-001669</t>
  </si>
  <si>
    <t>7534 KRAFT AVE
NORTH HOLLYWOOD, CA. 91605</t>
  </si>
  <si>
    <t>KM8K23AG5NU151038</t>
  </si>
  <si>
    <t>CARR</t>
  </si>
  <si>
    <t>7534 KRAFT AVE</t>
  </si>
  <si>
    <t>7534 KRAFT AVE, NORTH HOLLYWOOD CA 91605</t>
  </si>
  <si>
    <t>LAKEISHA THOMAS</t>
  </si>
  <si>
    <t>CAN24014288-00</t>
  </si>
  <si>
    <t>ON-24-001670</t>
  </si>
  <si>
    <t>111 st and wiminton</t>
  </si>
  <si>
    <t>3C4PDCBG7FT711589</t>
  </si>
  <si>
    <t>10516 JUNIPER ST</t>
  </si>
  <si>
    <t>10516 JUNIPER ST, LOS ANGELES CA 90002</t>
  </si>
  <si>
    <t>FRANCES FUNEZ HERNANDEZ</t>
  </si>
  <si>
    <t>RUBI FUNEZ MEDINA</t>
  </si>
  <si>
    <t>CAN24014757-00</t>
  </si>
  <si>
    <t>ON-24-001672</t>
  </si>
  <si>
    <t xml:space="preserve">110 freway on exit on riverside 
</t>
  </si>
  <si>
    <t>3TMJU4GN4DM153064</t>
  </si>
  <si>
    <t>FUNEZ HERNANDEZ</t>
  </si>
  <si>
    <t>857 CHESTNUT AVE</t>
  </si>
  <si>
    <t>857 CHESTNUT AVE, LOS ANGELES CA 90042</t>
  </si>
  <si>
    <t>ON-24-001673</t>
  </si>
  <si>
    <t>I-15 NB, Barstow Road, Barstow, CA 92346</t>
  </si>
  <si>
    <t>ON-24-001674</t>
  </si>
  <si>
    <t>WEST CLINTON AVE FRESNO</t>
  </si>
  <si>
    <t>ON-24-001678</t>
  </si>
  <si>
    <t xml:space="preserve">I 10 freeway </t>
  </si>
  <si>
    <t>BRIANA FLORES</t>
  </si>
  <si>
    <t>CAN23002666-02</t>
  </si>
  <si>
    <t>ON-24-001679</t>
  </si>
  <si>
    <t xml:space="preserve">Parking lot 
ihop
hesperia CA </t>
  </si>
  <si>
    <t>2HGFE2F29PH538154</t>
  </si>
  <si>
    <t>13230 PLACENTIA ST</t>
  </si>
  <si>
    <t>13230 Placentia St, HESPERIA CA 92344</t>
  </si>
  <si>
    <t>LEONARDO VELASQUEZ COTOM</t>
  </si>
  <si>
    <t>CAN23006805-01</t>
  </si>
  <si>
    <t>ON-24-001680</t>
  </si>
  <si>
    <t>Sherman Way Canoga Park CA</t>
  </si>
  <si>
    <t>5TFRY5F10MX275359</t>
  </si>
  <si>
    <t>VELASQUEZ COTOM</t>
  </si>
  <si>
    <t>7251 MILWOOD AVE APT 207</t>
  </si>
  <si>
    <t>7251 MILWOOD AVE APT 7, CANOGA PARK CA 91303</t>
  </si>
  <si>
    <t>MARCUS GLASGOW</t>
  </si>
  <si>
    <t>JAMIR GLASGOW</t>
  </si>
  <si>
    <t>CAN24009648-01</t>
  </si>
  <si>
    <t>ON-24-001682</t>
  </si>
  <si>
    <t>43039 Cromley CT Lancaster, CA 93534,</t>
  </si>
  <si>
    <t>2HGFG3B03CH515497</t>
  </si>
  <si>
    <t>GLASGOW</t>
  </si>
  <si>
    <t>12658 MEMORIAL WAY APT 1178</t>
  </si>
  <si>
    <t>12658 MEMORIAL WAY APT 1178, MORENO VALLEY CA 92553</t>
  </si>
  <si>
    <t>DAVID CABRERA</t>
  </si>
  <si>
    <t>ARACELI MARTINEZ SANCHEZ</t>
  </si>
  <si>
    <t>CAN23007195-01</t>
  </si>
  <si>
    <t>ON-24-001683</t>
  </si>
  <si>
    <t>shopping center unknown address</t>
  </si>
  <si>
    <t>3CZRZ1H57RM719415</t>
  </si>
  <si>
    <t>1653 W 38TH PL UNIT A</t>
  </si>
  <si>
    <t>1653 W 38TH PL UNIT A , LOS ANGELES CA 90062</t>
  </si>
  <si>
    <t>JENITA VACA</t>
  </si>
  <si>
    <t>CAN24011762-00</t>
  </si>
  <si>
    <t>ON-24-001684</t>
  </si>
  <si>
    <t>Hemet ca</t>
  </si>
  <si>
    <t>4T1K61AK8LU501451</t>
  </si>
  <si>
    <t>279 N CORNELL ST</t>
  </si>
  <si>
    <t>279 N CORNELL ST, HEMET CA 92544</t>
  </si>
  <si>
    <t>EDUARDO MENDEZ</t>
  </si>
  <si>
    <t>CAN23003980-02</t>
  </si>
  <si>
    <t>ON-24-001685</t>
  </si>
  <si>
    <t>Florance Ave &amp; Old School River Road, Downy CA.</t>
  </si>
  <si>
    <t>2HGFE2F56PH555598</t>
  </si>
  <si>
    <t>7013 MALABAR ST</t>
  </si>
  <si>
    <t>7013 malabar st, huntington park CA 90255</t>
  </si>
  <si>
    <t>ELIZABETH REYES</t>
  </si>
  <si>
    <t>CAN24015311-00</t>
  </si>
  <si>
    <t>ON-24-001686</t>
  </si>
  <si>
    <t>180 going E to Bankar, CA.</t>
  </si>
  <si>
    <t>2T3RWRFV7MW117153</t>
  </si>
  <si>
    <t>858 E ANN DR</t>
  </si>
  <si>
    <t>858 E ANN DR, REEDLEY CA 93654</t>
  </si>
  <si>
    <t>ANNTINIA GILMORE</t>
  </si>
  <si>
    <t>JOHN WILLIAMS</t>
  </si>
  <si>
    <t>CAN24012605-00</t>
  </si>
  <si>
    <t>ON-24-001687</t>
  </si>
  <si>
    <t>7th &amp; Flors, Victorville CA</t>
  </si>
  <si>
    <t>2C3KA43R88H206511</t>
  </si>
  <si>
    <t>GILMORE</t>
  </si>
  <si>
    <t>11374 VILLA ST</t>
  </si>
  <si>
    <t>11374 VILLA ST, ADELANTO CA 92301</t>
  </si>
  <si>
    <t>MARIO FLORES</t>
  </si>
  <si>
    <t>ZAIDA COTA FLORES</t>
  </si>
  <si>
    <t>CAN23008683-01</t>
  </si>
  <si>
    <t>ON-24-001688</t>
  </si>
  <si>
    <t xml:space="preserve"> freeway  E 35    Roundrock city</t>
  </si>
  <si>
    <t>JA4AD3A31HZ070322</t>
  </si>
  <si>
    <t>35038 PAINTED ROCK ST</t>
  </si>
  <si>
    <t>35038 PAINTED ROCK ST, WINCHESTER CA 92596</t>
  </si>
  <si>
    <t>ALFONZO MAGALONA</t>
  </si>
  <si>
    <t>CAN23004575-02</t>
  </si>
  <si>
    <t>ON-24-001689</t>
  </si>
  <si>
    <t xml:space="preserve">2274 Highview TrailCalifornia 92084, EE. UU.
</t>
  </si>
  <si>
    <t>4T1G11AK0LU329582</t>
  </si>
  <si>
    <t>MAGALONA</t>
  </si>
  <si>
    <t>2127 BAY SONORA</t>
  </si>
  <si>
    <t>2127 Bay Sonora , OCEANSIDE CA 92054</t>
  </si>
  <si>
    <t>MARICSA ESPINOZA</t>
  </si>
  <si>
    <t>CAN24015917-00</t>
  </si>
  <si>
    <t>ON-24-001690</t>
  </si>
  <si>
    <t>13600 WOOD ST UNIT 146 MADERA, CA 93638.</t>
  </si>
  <si>
    <t>4T1DAACK2SU511217</t>
  </si>
  <si>
    <t>13600 WOOD ST UNIT 146</t>
  </si>
  <si>
    <t>13600 WOOD ST UNIT 146, MADERA CA 93638</t>
  </si>
  <si>
    <t>CAN23004325-02</t>
  </si>
  <si>
    <t>ON-24-001691</t>
  </si>
  <si>
    <t xml:space="preserve">20965 Geronimo RdApple Valley, CA 92308, EE. UU.
</t>
  </si>
  <si>
    <t>SHHFK7H4XMU405597</t>
  </si>
  <si>
    <t>11865 PECOS RD</t>
  </si>
  <si>
    <t>11865 PECOS RD, APPLE VALLEY CA 92308</t>
  </si>
  <si>
    <t>THAER ABOU ASSAF</t>
  </si>
  <si>
    <t>CAN23001816-02</t>
  </si>
  <si>
    <t>ON-24-001692</t>
  </si>
  <si>
    <t xml:space="preserve">Colton CA </t>
  </si>
  <si>
    <t>3KPF54AD4PE622655</t>
  </si>
  <si>
    <t>ABOU ASSAF</t>
  </si>
  <si>
    <t>2110 S GLENWOOD AVE</t>
  </si>
  <si>
    <t>2110 S GLENWOOD AVE, COLTON CA 92324</t>
  </si>
  <si>
    <t>JOSE REYNOSO CHARAR</t>
  </si>
  <si>
    <t>CAN24015913-00</t>
  </si>
  <si>
    <t>ON-24-001693</t>
  </si>
  <si>
    <t xml:space="preserve">3410 Western AveLos Angeles, CA 90018, </t>
  </si>
  <si>
    <t>WVWBP7AN6DE566034</t>
  </si>
  <si>
    <t>REYNOSO CHARAR</t>
  </si>
  <si>
    <t>410 S HESPERIA ST</t>
  </si>
  <si>
    <t>410 S HESPERIA ST, SANTA ANA CA 92703</t>
  </si>
  <si>
    <t>CAN23008278-01</t>
  </si>
  <si>
    <t>ON-24-001694</t>
  </si>
  <si>
    <t xml:space="preserve">Eastern Ave California, EE. UU.
</t>
  </si>
  <si>
    <t>2HGFC2F55HH504374</t>
  </si>
  <si>
    <t>CAN23007857-01</t>
  </si>
  <si>
    <t>ON-24-001695</t>
  </si>
  <si>
    <t>E Colorado St Glendale, CA, E 91204</t>
  </si>
  <si>
    <t>REY SUNGA</t>
  </si>
  <si>
    <t>CAN24009271-01</t>
  </si>
  <si>
    <t>ON-24-001696</t>
  </si>
  <si>
    <t>4th Street &amp; Mission, San Francisco CA.</t>
  </si>
  <si>
    <t>5XYRL4LC2MG048854</t>
  </si>
  <si>
    <t>SUNGA</t>
  </si>
  <si>
    <t>330 17TH ST UNIT 711</t>
  </si>
  <si>
    <t>330 17TH ST UNIT 711, OAKLAND CA 94612</t>
  </si>
  <si>
    <t>RUTH RIVERA</t>
  </si>
  <si>
    <t>CAN23006896-01</t>
  </si>
  <si>
    <t>ON-24-001697</t>
  </si>
  <si>
    <t>Crenshaw Blvd &amp; W Florence Ave Los Angeles, CA</t>
  </si>
  <si>
    <t>19XFB2F54EE221232</t>
  </si>
  <si>
    <t>1159 E 65TH ST APT E</t>
  </si>
  <si>
    <t>1159 E 65TH ST APT E, INGLEWOOD CA 90302</t>
  </si>
  <si>
    <t>GUILLERMINA CONTRERAS</t>
  </si>
  <si>
    <t xml:space="preserve">Alejandro Elias  Juarez </t>
  </si>
  <si>
    <t>CAN24012338-00</t>
  </si>
  <si>
    <t>ON-24-001698</t>
  </si>
  <si>
    <t xml:space="preserve">13360 Van Nuys CA 91331.
</t>
  </si>
  <si>
    <t>4TAVN52N3XZ508610</t>
  </si>
  <si>
    <t>13940 NORDHOFF ST</t>
  </si>
  <si>
    <t>9365 VARNA AVE, PACOIMA CA 91331</t>
  </si>
  <si>
    <t>DWAYNE HAMILTON</t>
  </si>
  <si>
    <t>CAN24010313-01</t>
  </si>
  <si>
    <t>ON-24-001699</t>
  </si>
  <si>
    <t xml:space="preserve">Vermont and Wilshire </t>
  </si>
  <si>
    <t>3VWC57BU4KM180281</t>
  </si>
  <si>
    <t>HAMILTON</t>
  </si>
  <si>
    <t>2200 W 8TH ST APT 411</t>
  </si>
  <si>
    <t>2200 W 8TH ST APT 411, LOS ANGELES CA 90057</t>
  </si>
  <si>
    <t>JHON RODRIGUEZ PINEROS</t>
  </si>
  <si>
    <t>PABLO PENA</t>
  </si>
  <si>
    <t>CAN23004001-02</t>
  </si>
  <si>
    <t>ON-24-001700</t>
  </si>
  <si>
    <t>Jurupa Valley.</t>
  </si>
  <si>
    <t>3N1CN7AP5GL828015</t>
  </si>
  <si>
    <t>RODRIGUEZ PINEROS</t>
  </si>
  <si>
    <t>7837 GALENA ST</t>
  </si>
  <si>
    <t>7837 GALENA ST, JURUPA VALLEY CA 92509</t>
  </si>
  <si>
    <t>CAN22000453-03</t>
  </si>
  <si>
    <t>ON-24-001701</t>
  </si>
  <si>
    <t>MICHAEL FANTON</t>
  </si>
  <si>
    <t>CAN24011155-00</t>
  </si>
  <si>
    <t>ON-24-001702</t>
  </si>
  <si>
    <t>1807 n 11 ave handford ca</t>
  </si>
  <si>
    <t>1FTEX1CP8HFC82655</t>
  </si>
  <si>
    <t>FANTON</t>
  </si>
  <si>
    <t>618 W FARGO AVE APT F</t>
  </si>
  <si>
    <t>618 W FARGO AVE APT F, HANFORD CA 93230</t>
  </si>
  <si>
    <t>BLANCA GUERRERO MELENDEZ</t>
  </si>
  <si>
    <t>LESLY SANCHEZ GUERRERO</t>
  </si>
  <si>
    <t>CAN24011427-00</t>
  </si>
  <si>
    <t>ON-24-001703</t>
  </si>
  <si>
    <t>sanbernardino</t>
  </si>
  <si>
    <t>1G1BE5SM1K7127558</t>
  </si>
  <si>
    <t>GUERRERO MELENDEZ</t>
  </si>
  <si>
    <t>2065 ADAMS ST</t>
  </si>
  <si>
    <t>2065 ADAMS ST, SAN BERNARDINO CA 92407</t>
  </si>
  <si>
    <t>ALVARO DELOSSANTOS ESPINO</t>
  </si>
  <si>
    <t>Sebastián  Garcia</t>
  </si>
  <si>
    <t>CAN24010945-00</t>
  </si>
  <si>
    <t>ON-24-001704</t>
  </si>
  <si>
    <t xml:space="preserve">TARGET 5700 Firestone BlvdSouth Gate, CA 90280, EE. </t>
  </si>
  <si>
    <t>2HGFE2F58RH552950</t>
  </si>
  <si>
    <t>DELOSSANTOS ESPINO</t>
  </si>
  <si>
    <t>418 E EDGEWARE RD</t>
  </si>
  <si>
    <t>418 E Edgeware Rd, LOS ANGELES CA 90026</t>
  </si>
  <si>
    <t>AZARIA SMITH</t>
  </si>
  <si>
    <t>CAN23006980-01</t>
  </si>
  <si>
    <t>ON-24-001706</t>
  </si>
  <si>
    <t>1046 Mission AveOceanside, CA 92054, EE. U</t>
  </si>
  <si>
    <t>5YFBURHE7KP874890</t>
  </si>
  <si>
    <t>3216 MISSION AVE APT 137</t>
  </si>
  <si>
    <t>3216 MISSION AVE APT 137, OCEANSIDE CA 92058</t>
  </si>
  <si>
    <t>SONIA MELCHOR</t>
  </si>
  <si>
    <t>CAN24011096-00</t>
  </si>
  <si>
    <t>ON-24-001707</t>
  </si>
  <si>
    <t>420 W 53rd St, Los Angeles CA.</t>
  </si>
  <si>
    <t>ZARFAMBN0K7606969</t>
  </si>
  <si>
    <t>MELCHOR</t>
  </si>
  <si>
    <t>1631 3/4 S BURLINGTON AVE</t>
  </si>
  <si>
    <t>1631 3/4 S BURLINGTON AVE, LOS ANGELES CA 90006</t>
  </si>
  <si>
    <t>ARMANDO REYES</t>
  </si>
  <si>
    <t>CAN24010431-00</t>
  </si>
  <si>
    <t>ON-24-001708</t>
  </si>
  <si>
    <t xml:space="preserve">ocean side  ca 92057292 Douglas DrOceanside, CA 92058, EE. </t>
  </si>
  <si>
    <t>2FMDK38C58BA74130</t>
  </si>
  <si>
    <t>561 ARTHUR AVE</t>
  </si>
  <si>
    <t>561 ARTHUR AVE, OCEANSIDE CA 92057</t>
  </si>
  <si>
    <t>ON-24-001709</t>
  </si>
  <si>
    <t>Fallbrook ca</t>
  </si>
  <si>
    <t>3GNAXUEV2KL221902</t>
  </si>
  <si>
    <t>DOROTEO CASTILLO ROMAN</t>
  </si>
  <si>
    <t>Aquileo Mota</t>
  </si>
  <si>
    <t>CAN23003869-02</t>
  </si>
  <si>
    <t>ON-24-001710</t>
  </si>
  <si>
    <t>Intersection Sidrus Ave &amp; Murdock St, Los Angeles CA.</t>
  </si>
  <si>
    <t>1FTZX07WXWKB91582</t>
  </si>
  <si>
    <t>CASTILLO ROMAN</t>
  </si>
  <si>
    <t>14636 NURMI ST</t>
  </si>
  <si>
    <t>14636 NURMI ST, SYLMAR CA 91342</t>
  </si>
  <si>
    <t>LUCILA DIAZ DE ESTRADA</t>
  </si>
  <si>
    <t>CAN24015084-00</t>
  </si>
  <si>
    <t>ON-24-001711</t>
  </si>
  <si>
    <t>Hood Ave, Huntington Park, CA 90255</t>
  </si>
  <si>
    <t>2HGFE1F70RH339826</t>
  </si>
  <si>
    <t>DIAZ DE ESTRADA</t>
  </si>
  <si>
    <t>6720 HOOD AVE</t>
  </si>
  <si>
    <t>2730 WALNUT AVE, HUNTINGTON PARK CA 90255</t>
  </si>
  <si>
    <t>CAN24012040-00</t>
  </si>
  <si>
    <t>ON-24-001712</t>
  </si>
  <si>
    <t xml:space="preserve">anaheim ca </t>
  </si>
  <si>
    <t>4T1C11AK3RU249605</t>
  </si>
  <si>
    <t>653 JOANN ST</t>
  </si>
  <si>
    <t>653 JOANN ST, COSTA MESA CA 92627</t>
  </si>
  <si>
    <t>CAN23003135-02</t>
  </si>
  <si>
    <t>ON-24-001713</t>
  </si>
  <si>
    <t xml:space="preserve">south east  </t>
  </si>
  <si>
    <t>HUGO CHOX GUARCHAJ</t>
  </si>
  <si>
    <t>CAN23004226-02</t>
  </si>
  <si>
    <t>ON-24-001714</t>
  </si>
  <si>
    <t>Before Exit 02, Freeway, heading to San Francisco CA.</t>
  </si>
  <si>
    <t>JTMBFREV8HJ120201</t>
  </si>
  <si>
    <t>CHOX GUARCHAJ</t>
  </si>
  <si>
    <t>742 DELTA ST</t>
  </si>
  <si>
    <t>742 delta st, SAN FRANCISCO CA 94134</t>
  </si>
  <si>
    <t>ARTURO RAMIREZ</t>
  </si>
  <si>
    <t>CAN23008553-00</t>
  </si>
  <si>
    <t>ON-24-001715</t>
  </si>
  <si>
    <t>395 Bervalley, Victorville CA.</t>
  </si>
  <si>
    <t>4TAVL52N7XZ539865</t>
  </si>
  <si>
    <t>11886 FOREST PARK LN</t>
  </si>
  <si>
    <t>11886 Forest Park Ln, VICTORVILLE CA 92392</t>
  </si>
  <si>
    <t>LE THANH HA NGUYEN</t>
  </si>
  <si>
    <t>CAN23007943-01</t>
  </si>
  <si>
    <t>ON-24-001716</t>
  </si>
  <si>
    <t xml:space="preserve">freeway 10 </t>
  </si>
  <si>
    <t>5YFBURHEXFP284186</t>
  </si>
  <si>
    <t>10603 OLIVE ST</t>
  </si>
  <si>
    <t>TEMPLE CITY</t>
  </si>
  <si>
    <t>10603 OLIVE ST, TEMPLE CITY CA 91780</t>
  </si>
  <si>
    <t>ARMANDO VELAZQUEZ ARMENTA</t>
  </si>
  <si>
    <t>CAN23008827-01</t>
  </si>
  <si>
    <t>ON-24-001717</t>
  </si>
  <si>
    <t xml:space="preserve">Concord City ca </t>
  </si>
  <si>
    <t>3GKALPEVXKL192594</t>
  </si>
  <si>
    <t>VELAZQUEZ ARMENTA</t>
  </si>
  <si>
    <t>1410 COURT ST</t>
  </si>
  <si>
    <t>1410 court st, MARTINEZ CA 94553</t>
  </si>
  <si>
    <t>MELVIN CARNELL</t>
  </si>
  <si>
    <t>CAN24011921-00</t>
  </si>
  <si>
    <t>ON-24-001718</t>
  </si>
  <si>
    <t>11645 Mapledale, APT#14 Norwalk CA 90650.</t>
  </si>
  <si>
    <t>3LN6L2GKXER817662</t>
  </si>
  <si>
    <t>CARNELL</t>
  </si>
  <si>
    <t>10728 S CENTRAL AVE</t>
  </si>
  <si>
    <t>10728 S CENTRAL AVE, LOS ANGELES CA 90059</t>
  </si>
  <si>
    <t>KARLA ARZATECRUZ</t>
  </si>
  <si>
    <t>CAP24000039-00</t>
  </si>
  <si>
    <t>ON-24-001719</t>
  </si>
  <si>
    <t>415 PLYMOUTH DR APT 6 VISTA, CA 92083</t>
  </si>
  <si>
    <t>1HGCY1F20PA010067</t>
  </si>
  <si>
    <t>ARZATECRUZ</t>
  </si>
  <si>
    <t>415 PLYMOUTH DR APT 6</t>
  </si>
  <si>
    <t>415 PLYMOUTH DR APT 6, VISTA CA 92083</t>
  </si>
  <si>
    <t>RUDIS LOPEZ</t>
  </si>
  <si>
    <t>CAN24011749-00</t>
  </si>
  <si>
    <t>ON-24-001721</t>
  </si>
  <si>
    <t>Hayvenhurst Ave &amp; Vanowen St, Van Nuys CA.</t>
  </si>
  <si>
    <t>1N4AL3AP8GN385738</t>
  </si>
  <si>
    <t>7812 ZELZAH AVE</t>
  </si>
  <si>
    <t>7812 ZELZAH AVE, RESEDA CA 91335</t>
  </si>
  <si>
    <t>ERIKA CRUZ MEDINA</t>
  </si>
  <si>
    <t>CAN24015761-00</t>
  </si>
  <si>
    <t>ON-24-001722</t>
  </si>
  <si>
    <t xml:space="preserve">9031 Burnet AveNorth Hills, CA 91343, EE. </t>
  </si>
  <si>
    <t>3GCPCREC8EG466050</t>
  </si>
  <si>
    <t>CRUZ MEDINA</t>
  </si>
  <si>
    <t>9029 BURNET AVE APT A</t>
  </si>
  <si>
    <t>9029 BURNET AVE APT A, NORTH HILLS CA 91343</t>
  </si>
  <si>
    <t>CARLOS REINA</t>
  </si>
  <si>
    <t>JOSE REINA</t>
  </si>
  <si>
    <t>CAN23008792-00</t>
  </si>
  <si>
    <t>ON-24-001724</t>
  </si>
  <si>
    <t xml:space="preserve">Osborne St, san fernando, ca </t>
  </si>
  <si>
    <t>5TBET38144S439872</t>
  </si>
  <si>
    <t>REINA</t>
  </si>
  <si>
    <t>11886 FOOTHILL BLVD APT B101</t>
  </si>
  <si>
    <t>11886 FOOTHILL BLVD APT B101, SYLMAR CA 91342</t>
  </si>
  <si>
    <t>KRISTIAN KASTNER</t>
  </si>
  <si>
    <t>CAN24014206-00</t>
  </si>
  <si>
    <t>ON-24-001725</t>
  </si>
  <si>
    <t>4330 Monroe St. Riverside, CA 92504,</t>
  </si>
  <si>
    <t>5N1ED28TX1C557384</t>
  </si>
  <si>
    <t>KASTNER</t>
  </si>
  <si>
    <t>4465 CLIO CT</t>
  </si>
  <si>
    <t>4465 CLIO CT, RIVERSIDE CA 92503</t>
  </si>
  <si>
    <t>EDUARDO PEREZ ROJOP</t>
  </si>
  <si>
    <t>CAN24014859-00</t>
  </si>
  <si>
    <t>ON-24-001726</t>
  </si>
  <si>
    <t>526 E 21st Los Angeles 90011</t>
  </si>
  <si>
    <t>2HGFE2F53RH593924</t>
  </si>
  <si>
    <t>PEREZ ROJOP</t>
  </si>
  <si>
    <t>1008 E 32ND ST</t>
  </si>
  <si>
    <t>1008 e 32nd st, LOS ANGELES CA 90011</t>
  </si>
  <si>
    <t>YUYUAN LI</t>
  </si>
  <si>
    <t>JIZHE TIAN</t>
  </si>
  <si>
    <t>CAN24015378-00</t>
  </si>
  <si>
    <t>ON-24-001727</t>
  </si>
  <si>
    <t>91 freeway</t>
  </si>
  <si>
    <t>JTDBCMFE6PJ009266</t>
  </si>
  <si>
    <t>LI</t>
  </si>
  <si>
    <t>15947 PITZER ST</t>
  </si>
  <si>
    <t>15947 PITER ST, FONTANA CA 92336</t>
  </si>
  <si>
    <t>SAIRA AGUILAR</t>
  </si>
  <si>
    <t>EDWARD AGUILAR CORTEZ</t>
  </si>
  <si>
    <t>CAN23004619-02</t>
  </si>
  <si>
    <t>ON-24-001728</t>
  </si>
  <si>
    <t>60 freeway west  riverside ca</t>
  </si>
  <si>
    <t>1N6AD0ER3EN736406</t>
  </si>
  <si>
    <t>4548 FELSPAR ST</t>
  </si>
  <si>
    <t>4548 FELSPAR ST, JURUPA VALLEY CA 92509</t>
  </si>
  <si>
    <t>BEATRIZ AYELEN CASTILLO</t>
  </si>
  <si>
    <t>JORDAN CABELLO YARLEQUE</t>
  </si>
  <si>
    <t>CAN23006847-01</t>
  </si>
  <si>
    <t>ON-24-001729</t>
  </si>
  <si>
    <t>710 freeway</t>
  </si>
  <si>
    <t>CX-7</t>
  </si>
  <si>
    <t>JM3ER2WM5A0315807</t>
  </si>
  <si>
    <t>445 W GATE AVE</t>
  </si>
  <si>
    <t>445 W GATE AVE , LOS ANGELES CA 90003</t>
  </si>
  <si>
    <t>PEDRO PRADO</t>
  </si>
  <si>
    <t xml:space="preserve">Joseph Christian Williams </t>
  </si>
  <si>
    <t>CAN23005697-01</t>
  </si>
  <si>
    <t>ON-24-001730</t>
  </si>
  <si>
    <t xml:space="preserve">bolsom ca  folson rd </t>
  </si>
  <si>
    <t>dodge r</t>
  </si>
  <si>
    <t>ram</t>
  </si>
  <si>
    <t>3b7kf2369xg155669</t>
  </si>
  <si>
    <t>ON-24-001732</t>
  </si>
  <si>
    <t>mission blvd</t>
  </si>
  <si>
    <t>BERNICE MAYA</t>
  </si>
  <si>
    <t>Jesse  Hernandez</t>
  </si>
  <si>
    <t>CAN23004086-00</t>
  </si>
  <si>
    <t>ON-24-001733</t>
  </si>
  <si>
    <t>Fair dr Costa Mesa, CA</t>
  </si>
  <si>
    <t>19XFB2F56FE268196</t>
  </si>
  <si>
    <t>MAYA</t>
  </si>
  <si>
    <t>17644 SCOTTSDALE RD</t>
  </si>
  <si>
    <t>17644 SCOTTSDALE RD, RIVERSIDE CA 92504</t>
  </si>
  <si>
    <t>JORGE ALFARO GUTIERREZ</t>
  </si>
  <si>
    <t>CAN23006504-01</t>
  </si>
  <si>
    <t>ON-24-001734</t>
  </si>
  <si>
    <t>2HGFE1F72RH316581</t>
  </si>
  <si>
    <t>ALFARO GUTIERREZ</t>
  </si>
  <si>
    <t>6543 WOODLEY AVE APT 7</t>
  </si>
  <si>
    <t>11215 DANUBE AVE, GRANADA HILLS CA 91344</t>
  </si>
  <si>
    <t>SAMANTHA BRENDAL</t>
  </si>
  <si>
    <t>CAN23003848-02</t>
  </si>
  <si>
    <t>ON-24-001735</t>
  </si>
  <si>
    <t>Padeo Padre Open Pass, Fremont CA.</t>
  </si>
  <si>
    <t>4T1BF1FK8DU254488</t>
  </si>
  <si>
    <t>BRENDAL</t>
  </si>
  <si>
    <t>271 WINNIPEG TER</t>
  </si>
  <si>
    <t>271 WINNIPEG TER, FREMONT CA 94538</t>
  </si>
  <si>
    <t>SUSANA FONSECA</t>
  </si>
  <si>
    <t>JOSSELIN FONSECA</t>
  </si>
  <si>
    <t>CAN23003629-02</t>
  </si>
  <si>
    <t>ON-24-001736</t>
  </si>
  <si>
    <t>317 Brandis ln H St, Bakersfield,</t>
  </si>
  <si>
    <t>19XFC2F88HE223996</t>
  </si>
  <si>
    <t>FONSECA</t>
  </si>
  <si>
    <t>1204 ASTOR AVE</t>
  </si>
  <si>
    <t>1204 Astor Ave, BAKERSFIELD CA 93307</t>
  </si>
  <si>
    <t>SOKPANNA RETH</t>
  </si>
  <si>
    <t>CAN24016025-00</t>
  </si>
  <si>
    <t>ON-24-001737</t>
  </si>
  <si>
    <t>Broadway, Celaida CA.</t>
  </si>
  <si>
    <t>1HGCS12338A015636</t>
  </si>
  <si>
    <t>RETH</t>
  </si>
  <si>
    <t>4108 GROSVENOR LN</t>
  </si>
  <si>
    <t>SALIDA</t>
  </si>
  <si>
    <t>4108 GROSVENOR LN, SALIDA CA 95368</t>
  </si>
  <si>
    <t>PEDRO ARRUDA CABRAL</t>
  </si>
  <si>
    <t>CAN23005587-01</t>
  </si>
  <si>
    <t>ON-24-001738</t>
  </si>
  <si>
    <t xml:space="preserve"> Costa Mesa Arco's Gas Station, Newport Blvd and Baker Street, Costa Mesa CA</t>
  </si>
  <si>
    <t>Town and Country</t>
  </si>
  <si>
    <t>2C4RC1BG3FR696415</t>
  </si>
  <si>
    <t>JEEWANJOT KAUR</t>
  </si>
  <si>
    <t>CAN24015208-00</t>
  </si>
  <si>
    <t>ON-24-001739</t>
  </si>
  <si>
    <t>17815 Van Buren BoulevardRiverside, CA 92508, EE</t>
  </si>
  <si>
    <t>JTNBK46K273008947</t>
  </si>
  <si>
    <t>19423 JOHN F KENNEDY DR</t>
  </si>
  <si>
    <t>19423 JOHN F KENNEDY DR, RIVERSIDE CA 92508</t>
  </si>
  <si>
    <t>FRANCISCO MARTINEZ</t>
  </si>
  <si>
    <t>CAN24009254-01</t>
  </si>
  <si>
    <t>ON-24-001740</t>
  </si>
  <si>
    <t xml:space="preserve"> 3175 Case RdPerris, CA 92570, E quick car wash</t>
  </si>
  <si>
    <t>1HGCR2F88DA028996</t>
  </si>
  <si>
    <t>OSCAR CORONA</t>
  </si>
  <si>
    <t>CAN24013774-00</t>
  </si>
  <si>
    <t>ON-24-001741</t>
  </si>
  <si>
    <t>coates  ave</t>
  </si>
  <si>
    <t>3TMBZ5DNXHM005829</t>
  </si>
  <si>
    <t>1213 COATES AVE</t>
  </si>
  <si>
    <t>1213 COATES AVE, LOS ANGELES CA 90063</t>
  </si>
  <si>
    <t>CAROLINA CASTILLO OLVERA</t>
  </si>
  <si>
    <t>DOMERICA GARCIAOLVERA</t>
  </si>
  <si>
    <t>CAN23005459-01</t>
  </si>
  <si>
    <t>ON-24-001742</t>
  </si>
  <si>
    <t>white ln Bakersfield ca 93313</t>
  </si>
  <si>
    <t>4T1G11AK7NU618610</t>
  </si>
  <si>
    <t>CASTILLO OLVERA</t>
  </si>
  <si>
    <t>705 STOCKTON AVE</t>
  </si>
  <si>
    <t>705 stockton ave, ARVIN CA 93203</t>
  </si>
  <si>
    <t>ARCADIO RIVAS AYALA</t>
  </si>
  <si>
    <t>CAN24013189-00</t>
  </si>
  <si>
    <t>ON-24-001743</t>
  </si>
  <si>
    <t xml:space="preserve">Roscoe Blvd. and Wilborn Ave-  intersection
</t>
  </si>
  <si>
    <t>1B7FL26X0XS128335</t>
  </si>
  <si>
    <t>RIVAS AYALA</t>
  </si>
  <si>
    <t>7134 AMIGO AVE APT 101</t>
  </si>
  <si>
    <t>7134 AMIGO AVE APT 101, RESEDA CA 91335</t>
  </si>
  <si>
    <t>RAFAEL SANTACRUZ RODRIGUEZ</t>
  </si>
  <si>
    <t>CAN23007803-01</t>
  </si>
  <si>
    <t>ON-24-001744</t>
  </si>
  <si>
    <t xml:space="preserve">Valerio
Van nuys CA </t>
  </si>
  <si>
    <t>5TDZA23C55S382049</t>
  </si>
  <si>
    <t>SANTACRUZ RODRIGUEZ</t>
  </si>
  <si>
    <t>14522 GAULT ST APT A</t>
  </si>
  <si>
    <t>14522 GAULT ST APT A, VAN NUYS CA 91405</t>
  </si>
  <si>
    <t>ROBERT ROUNDS</t>
  </si>
  <si>
    <t>CALEB ROUNDS</t>
  </si>
  <si>
    <t>CAN24009427-01</t>
  </si>
  <si>
    <t>ON-24-001745</t>
  </si>
  <si>
    <t>57 n   Fullerton ca</t>
  </si>
  <si>
    <t>3KPF34AD3KE088613</t>
  </si>
  <si>
    <t>ROUNDS</t>
  </si>
  <si>
    <t>2239 WOODHOLLOW LN</t>
  </si>
  <si>
    <t>2239 WOODHOLLOW LN, CHINO HILLS CA 91709</t>
  </si>
  <si>
    <t>YOLANDA SIERRA DE GARCIA</t>
  </si>
  <si>
    <t>CAN24011463-00</t>
  </si>
  <si>
    <t>ON-24-001746</t>
  </si>
  <si>
    <t>Vermont Ave</t>
  </si>
  <si>
    <t>3CZRU5H58KM729494</t>
  </si>
  <si>
    <t>SIERRA DE GARCIA</t>
  </si>
  <si>
    <t>1464 W 25TH ST</t>
  </si>
  <si>
    <t>1464 W 25TH ST, LOS ANGELES CA 90007</t>
  </si>
  <si>
    <t>ALFREDO MENEDEZ LOPEZ</t>
  </si>
  <si>
    <t>CAN24015883-00</t>
  </si>
  <si>
    <t>ON-24-001747</t>
  </si>
  <si>
    <t>57 N &amp; 91 W, Anaheim CA.</t>
  </si>
  <si>
    <t>3GCUKREC7JG485284</t>
  </si>
  <si>
    <t>MENEDEZ LOPEZ</t>
  </si>
  <si>
    <t>812 E WILHELMINA ST</t>
  </si>
  <si>
    <t>812 E WILHELMINA ST, ANAHEIM CA 92805</t>
  </si>
  <si>
    <t>PERRY WILSON</t>
  </si>
  <si>
    <t>CAN24012861-00</t>
  </si>
  <si>
    <t>ON-24-001748</t>
  </si>
  <si>
    <t>Downtown W 6th St, S Hope St, Los Angeles CA.</t>
  </si>
  <si>
    <t>WBA8E9G54GNU29226</t>
  </si>
  <si>
    <t>10948 S MANHATTAN PL</t>
  </si>
  <si>
    <t>10948 S MANHATTAN PL, LOS ANGELES CA 90047</t>
  </si>
  <si>
    <t>ON-24-001749</t>
  </si>
  <si>
    <t>91 freway</t>
  </si>
  <si>
    <t>2T3H1RFV7RW321856</t>
  </si>
  <si>
    <t>KASHAY BROWN</t>
  </si>
  <si>
    <t>CAN24010537-00</t>
  </si>
  <si>
    <t>ON-24-001750</t>
  </si>
  <si>
    <t xml:space="preserve">Wallmart </t>
  </si>
  <si>
    <t>3C4PDCBG5JT511920</t>
  </si>
  <si>
    <t>1445 E HOLT AVE UNIT 233</t>
  </si>
  <si>
    <t>1445 E HOLT AVE UNIT 233, POMONA CA 91767</t>
  </si>
  <si>
    <t>KIANNA PEREZ</t>
  </si>
  <si>
    <t>CAN23008906-01</t>
  </si>
  <si>
    <t>ON-24-001751</t>
  </si>
  <si>
    <t>Near Tampa &amp; Saticois St, Resida CA.</t>
  </si>
  <si>
    <t>DAVID FOSTER</t>
  </si>
  <si>
    <t>CAN24009796-01</t>
  </si>
  <si>
    <t>ON-24-001752</t>
  </si>
  <si>
    <t xml:space="preserve">Visalia CA </t>
  </si>
  <si>
    <t>1FADP3F28JL250292</t>
  </si>
  <si>
    <t>FOSTER</t>
  </si>
  <si>
    <t>2879 S LOVERS LN APT C</t>
  </si>
  <si>
    <t>2879 S LOVERS LN APT C, VISALIA CA 93292</t>
  </si>
  <si>
    <t>CAN23002876-02</t>
  </si>
  <si>
    <t>ON-24-001753</t>
  </si>
  <si>
    <t>42891 BERKELEY AVE HEMET, CA</t>
  </si>
  <si>
    <t>1HGCV1F30NA100558</t>
  </si>
  <si>
    <t>SHONTE DAVIS</t>
  </si>
  <si>
    <t>MAKAYLA DAVIS</t>
  </si>
  <si>
    <t>CAN24015226-00</t>
  </si>
  <si>
    <t>ON-24-001755</t>
  </si>
  <si>
    <t xml:space="preserve">10 freeway </t>
  </si>
  <si>
    <t>JM1BK324571655196</t>
  </si>
  <si>
    <t>901 E WASHINGTON ST APT 373</t>
  </si>
  <si>
    <t>901 E WASHINGTON ST APT 373, COLTON CA 92324</t>
  </si>
  <si>
    <t>JERIC CAPIN</t>
  </si>
  <si>
    <t>CAN23003068-02</t>
  </si>
  <si>
    <t>ON-24-001756</t>
  </si>
  <si>
    <t xml:space="preserve">60 w 
moreno valley ca </t>
  </si>
  <si>
    <t>3N1AB7AP5JY202250</t>
  </si>
  <si>
    <t>CAPIN</t>
  </si>
  <si>
    <t>15665 LASSELLE ST APT 81</t>
  </si>
  <si>
    <t>15665 LASSELLE ST APT 81, MORENO VALLEY CA 92551</t>
  </si>
  <si>
    <t>ALYSSA SHEPPARD</t>
  </si>
  <si>
    <t>CAN23007580-01</t>
  </si>
  <si>
    <t>ON-24-001757</t>
  </si>
  <si>
    <t>Ocean St &amp; Near Price &amp; Socker, Santa Cruz CA.</t>
  </si>
  <si>
    <t>3N1CP5BV0LL506355</t>
  </si>
  <si>
    <t>SHEPPARD</t>
  </si>
  <si>
    <t>319 W AVENTINO AVE</t>
  </si>
  <si>
    <t>MOUNTAIN HOUSE</t>
  </si>
  <si>
    <t>319 W AVENTINO AVE, MOUNTAIN HOUSE CA 95391</t>
  </si>
  <si>
    <t>LUIS ROMERO FUENTES</t>
  </si>
  <si>
    <t>Alexander Rosales</t>
  </si>
  <si>
    <t>CAN24012304-00</t>
  </si>
  <si>
    <t>ON-24-001758</t>
  </si>
  <si>
    <t>HWY 22  traffic</t>
  </si>
  <si>
    <t>5FNRL18553B032579</t>
  </si>
  <si>
    <t>ROMERO FUENTES</t>
  </si>
  <si>
    <t>8915 HEWITT PL APT 1</t>
  </si>
  <si>
    <t>8915 HEWITT PL APT 1, GARDEN GROVE CA 92844</t>
  </si>
  <si>
    <t>CAN24012643-00</t>
  </si>
  <si>
    <t>ON-24-001759</t>
  </si>
  <si>
    <t>6545 Gilmore St, Van Nyus St, CA.</t>
  </si>
  <si>
    <t>4T1C11AKXPU149370</t>
  </si>
  <si>
    <t>220 E LA CADENA DR SPC 19</t>
  </si>
  <si>
    <t>220 E LA CADENA DR SPC 19, RIVERSIDE CA 92507</t>
  </si>
  <si>
    <t>CAN23004914-02</t>
  </si>
  <si>
    <t>ON-24-001760</t>
  </si>
  <si>
    <t>Florence Ave, los Angeles California,</t>
  </si>
  <si>
    <t>MESHA GARRETT</t>
  </si>
  <si>
    <t>CAN24010802-00</t>
  </si>
  <si>
    <t>ON-24-001761</t>
  </si>
  <si>
    <t xml:space="preserve">
2414 W 54th St t, Los Angeles, CA 90043, EE. UU.
</t>
  </si>
  <si>
    <t>3GYFNGE33CS532390</t>
  </si>
  <si>
    <t>GARRETT</t>
  </si>
  <si>
    <t>2509 W COMPTON BLVD APT D</t>
  </si>
  <si>
    <t>2509 W COMPTON BLVD APT D, COMPTON CA 90220</t>
  </si>
  <si>
    <t>BENEDICTA BECERRA</t>
  </si>
  <si>
    <t>CAN23003671-01</t>
  </si>
  <si>
    <t>ON-24-001762</t>
  </si>
  <si>
    <t>19 PASADENA ST
SAN FRANCISCO, CA. 94134</t>
  </si>
  <si>
    <t>JTDKAMFP4N3226078</t>
  </si>
  <si>
    <t>19 PASADENA ST</t>
  </si>
  <si>
    <t>19 PASADENA ST, SAN FRANCISCO CA 94134</t>
  </si>
  <si>
    <t>MICHAEL DOWLING</t>
  </si>
  <si>
    <t>SOVANN DOWLING</t>
  </si>
  <si>
    <t>CAN24010795-00</t>
  </si>
  <si>
    <t>ON-24-001763</t>
  </si>
  <si>
    <t xml:space="preserve">419 east sun set st long beach ca </t>
  </si>
  <si>
    <t>1HGCV1F12KA138951</t>
  </si>
  <si>
    <t>DOWLING</t>
  </si>
  <si>
    <t>455 E SUNSET ST</t>
  </si>
  <si>
    <t>455 E SUNSET ST, LONG BEACH CA 90805</t>
  </si>
  <si>
    <t>OSCAR ALEJANDRO DE LA CRUZ</t>
  </si>
  <si>
    <t>CAN24012212-00</t>
  </si>
  <si>
    <t>ON-24-001764</t>
  </si>
  <si>
    <t>Lilly ST GARDEN GROVE, CA 92843</t>
  </si>
  <si>
    <t>3N1CN7AP3GL825758</t>
  </si>
  <si>
    <t>ALEJANDRO DE LA CRUZ</t>
  </si>
  <si>
    <t>12862 PEARCE ST</t>
  </si>
  <si>
    <t>12862 PEARCE ST, GARDEN GROVE CA 92843</t>
  </si>
  <si>
    <t>JAYLEEN DOWLING</t>
  </si>
  <si>
    <t>ON-24-001765</t>
  </si>
  <si>
    <t>710 south freeway</t>
  </si>
  <si>
    <t>1HGCP3F81CA025383</t>
  </si>
  <si>
    <t>JENNY GONZALEZ</t>
  </si>
  <si>
    <t>ASHLEY ARCEO</t>
  </si>
  <si>
    <t>CAN23008814-01</t>
  </si>
  <si>
    <t>ON-24-001766</t>
  </si>
  <si>
    <t>River side  Agua manta road</t>
  </si>
  <si>
    <t>3N1AB8BV3MY277679</t>
  </si>
  <si>
    <t>10582 INYO CT</t>
  </si>
  <si>
    <t>10582 INYO CT, ADELANTO CA 92301</t>
  </si>
  <si>
    <t>DAVID MCFARLIN</t>
  </si>
  <si>
    <t>CAN23004354-01</t>
  </si>
  <si>
    <t>ON-24-001767</t>
  </si>
  <si>
    <t>600 HOSKING AVE APT 17D BAKERSFIELD, CA 93307</t>
  </si>
  <si>
    <t>KNDJ23AUXM7762430</t>
  </si>
  <si>
    <t>MCFARLIN</t>
  </si>
  <si>
    <t>600 HOSKING AVE APT 17D</t>
  </si>
  <si>
    <t>600 HOSKING AVE APT 17D, BAKERSFIELD CA 93307</t>
  </si>
  <si>
    <t>MARIA BENITEZ ALBARRAN</t>
  </si>
  <si>
    <t>Valeria Carrillo Carrillo</t>
  </si>
  <si>
    <t>CAN24014337-00</t>
  </si>
  <si>
    <t>ON-24-001768</t>
  </si>
  <si>
    <t>Bridgemore and College in Modesto CA</t>
  </si>
  <si>
    <t>5YFBURHE6FP282127</t>
  </si>
  <si>
    <t>BENITEZ ALBARRAN</t>
  </si>
  <si>
    <t>2691 OLIVE AVE APT 4</t>
  </si>
  <si>
    <t>2691 OLIVE AVE APT 4, ATWATER CA 95301</t>
  </si>
  <si>
    <t>JONATHAN HERRERA REYES</t>
  </si>
  <si>
    <t>CAN24014618-00</t>
  </si>
  <si>
    <t>ON-24-001769</t>
  </si>
  <si>
    <t>Los angeles ca Corea Town</t>
  </si>
  <si>
    <t>19XFL1H83RE026890</t>
  </si>
  <si>
    <t>HERRERA REYES</t>
  </si>
  <si>
    <t>523 N OXFORD AVE APT 105</t>
  </si>
  <si>
    <t>523 N OXFORD AVE APT 105, LOS ANGELES CA 90004</t>
  </si>
  <si>
    <t>ON-24-001770</t>
  </si>
  <si>
    <t>2nd St &amp; Los Angeles St Los Angeles, CA</t>
  </si>
  <si>
    <t>LEAHFLOR JACANG</t>
  </si>
  <si>
    <t>TERRANCE FEARS I</t>
  </si>
  <si>
    <t>CAN23008619-01</t>
  </si>
  <si>
    <t>ON-24-001772</t>
  </si>
  <si>
    <t>Benicia ca Hwy 780</t>
  </si>
  <si>
    <t>1HGCV1F37LA042770</t>
  </si>
  <si>
    <t>JACANG</t>
  </si>
  <si>
    <t>427 THRUSH DR</t>
  </si>
  <si>
    <t>427 THRUSH DR, PATTERSON CA 95363</t>
  </si>
  <si>
    <t>ZIQI ZHANG</t>
  </si>
  <si>
    <t>YUCHENG  CHANG</t>
  </si>
  <si>
    <t>CAN23007420-01</t>
  </si>
  <si>
    <t>ON-24-001773</t>
  </si>
  <si>
    <t>Western Ave  los angeles Ca</t>
  </si>
  <si>
    <t>2HGFE2F50RH506299</t>
  </si>
  <si>
    <t>ZHANG</t>
  </si>
  <si>
    <t>687 S HOBART BLVD</t>
  </si>
  <si>
    <t>687 S HOBART BLVD, LOS ANGELES CA 90005</t>
  </si>
  <si>
    <t>SEMIEN SANTOS</t>
  </si>
  <si>
    <t>CAN23002095-02</t>
  </si>
  <si>
    <t>ON-24-001775</t>
  </si>
  <si>
    <t>1229 Krona LnConcord, CA 94521,</t>
  </si>
  <si>
    <t>1HGCR2F75FA047550</t>
  </si>
  <si>
    <t>5025 VALLEY CREST DR APT 143</t>
  </si>
  <si>
    <t>5025 VALLEY CREST DR APT 143, CONCORD CA 94521</t>
  </si>
  <si>
    <t>CAN23006150-01</t>
  </si>
  <si>
    <t>ON-24-001777</t>
  </si>
  <si>
    <t>arayan st and sepulveda  Los Angeles, CA</t>
  </si>
  <si>
    <t>CARLOS CASTILLO CARRASCO</t>
  </si>
  <si>
    <t>ON-24-001778</t>
  </si>
  <si>
    <t xml:space="preserve">Freeway 110 in San Pedro, CA </t>
  </si>
  <si>
    <t>3KPFK4A78HE073689</t>
  </si>
  <si>
    <t>ON-24-001779</t>
  </si>
  <si>
    <t>Corney St &amp; Gutcher, Sawyer St, exit of Plaza, Los Angeles CA.</t>
  </si>
  <si>
    <t>1N4AL24EX8C230867</t>
  </si>
  <si>
    <t>EVARISTO FLORES</t>
  </si>
  <si>
    <t>EMERSON ALVIRDE-CAMILO</t>
  </si>
  <si>
    <t>CAN24015279-00</t>
  </si>
  <si>
    <t>ON-24-001780</t>
  </si>
  <si>
    <t>James Elmwood blvd  los Angeles ca</t>
  </si>
  <si>
    <t>5FNRL6H54KB109759</t>
  </si>
  <si>
    <t>1224 1/2 E 80TH ST</t>
  </si>
  <si>
    <t>1224 1/2 80th st, LOS ANGELES CA 90001</t>
  </si>
  <si>
    <t>REYNA PEREZ QUINTANILLA</t>
  </si>
  <si>
    <t>CAN24013088-00</t>
  </si>
  <si>
    <t>ON-24-001781</t>
  </si>
  <si>
    <t>Long Beach St, Lynwood CA 90262</t>
  </si>
  <si>
    <t>1C4PJLCB7GW248067</t>
  </si>
  <si>
    <t>PEREZ QUINTANILLA</t>
  </si>
  <si>
    <t>11611 LONG BEACH BLVD</t>
  </si>
  <si>
    <t>11611 long beach blvd, LYNWOOD CA 90262</t>
  </si>
  <si>
    <t>ZECHARIAH TYLER</t>
  </si>
  <si>
    <t>CAN24013294-00</t>
  </si>
  <si>
    <t>ON-24-001782</t>
  </si>
  <si>
    <t>City College Dr Riverside, CA,</t>
  </si>
  <si>
    <t>KMHD84LF7LU986668</t>
  </si>
  <si>
    <t>15688 VISTA DEL MAR ST</t>
  </si>
  <si>
    <t>15688 VISTA DEL MAR ST, MORENO VALLEY CA 92555</t>
  </si>
  <si>
    <t>JAVEED JOFFREY</t>
  </si>
  <si>
    <t>FIZZA JOFFREY</t>
  </si>
  <si>
    <t>CAN24014849-00</t>
  </si>
  <si>
    <t>ON-24-001784</t>
  </si>
  <si>
    <t xml:space="preserve">Lincoln Ave, Riverside, CA
</t>
  </si>
  <si>
    <t>4T1BE32KX4U812703</t>
  </si>
  <si>
    <t>JOFFREY</t>
  </si>
  <si>
    <t>2946 OAKBROOK DR</t>
  </si>
  <si>
    <t>2946 OAKBROOK DR, RIVERSIDE CA 92503</t>
  </si>
  <si>
    <t>VELVETH ACOSTA AGUILAR</t>
  </si>
  <si>
    <t>Jhankel Vin Daniel Rosales Acosta</t>
  </si>
  <si>
    <t>CAN24014366-00</t>
  </si>
  <si>
    <t>ON-24-001785</t>
  </si>
  <si>
    <t>110 Freeway, Los Angeles CA.</t>
  </si>
  <si>
    <t>3CZRZ1H53RM749978</t>
  </si>
  <si>
    <t>ACOSTA AGUILAR</t>
  </si>
  <si>
    <t>2302 JULIET ST</t>
  </si>
  <si>
    <t>2302 Juliet St, LOS ANGELES CA 90007</t>
  </si>
  <si>
    <t>LAWRENCE O'NEILL</t>
  </si>
  <si>
    <t>CAN23006749-01</t>
  </si>
  <si>
    <t>ON-24-001786</t>
  </si>
  <si>
    <t>Freway 405 santa monica</t>
  </si>
  <si>
    <t>M235</t>
  </si>
  <si>
    <t>WBA1M1C57GV394547</t>
  </si>
  <si>
    <t>O'NEILL</t>
  </si>
  <si>
    <t>4915 W 118TH ST</t>
  </si>
  <si>
    <t>4915 W 118TH ST, HAWTHORNE CA 90250</t>
  </si>
  <si>
    <t>ALMA HERNANDEZ</t>
  </si>
  <si>
    <t>KRIS HERNANDEZ</t>
  </si>
  <si>
    <t>CAN24011798-00</t>
  </si>
  <si>
    <t>ON-24-001787</t>
  </si>
  <si>
    <t>1910 north Camplenses Ave, Aplan CA 91784.</t>
  </si>
  <si>
    <t>1HGCV1F33MA087125</t>
  </si>
  <si>
    <t>17331 FAIRFAX ST</t>
  </si>
  <si>
    <t>17331 FAIRFAX ST, FONTANA CA 92336</t>
  </si>
  <si>
    <t>WALTER AMAYA AGUILAR</t>
  </si>
  <si>
    <t>CAN23008824-01</t>
  </si>
  <si>
    <t>ON-24-001789</t>
  </si>
  <si>
    <t>comerce ca washintong blvd</t>
  </si>
  <si>
    <t>JH4CL96965C009949</t>
  </si>
  <si>
    <t>AMAYA AGUILAR</t>
  </si>
  <si>
    <t>954 S CARONDELET ST</t>
  </si>
  <si>
    <t>954 S CARONDELET ST, LOS ANGELES CA 90006</t>
  </si>
  <si>
    <t>ESTELA GAONA PAZ</t>
  </si>
  <si>
    <t>CAN24014438-00</t>
  </si>
  <si>
    <t>ON-24-001791</t>
  </si>
  <si>
    <t xml:space="preserve">sierra lake
fontana ca </t>
  </si>
  <si>
    <t>5YFBURHE6HP664421</t>
  </si>
  <si>
    <t>GAONA PAZ</t>
  </si>
  <si>
    <t>641 W 11TH ST APT A</t>
  </si>
  <si>
    <t>641 W 11TH ST APT A, SAN BERNARDINO CA 92410</t>
  </si>
  <si>
    <t>MICHELLE IXTABALAN</t>
  </si>
  <si>
    <t>ON-24-001792</t>
  </si>
  <si>
    <t xml:space="preserve">Richmond, CA  </t>
  </si>
  <si>
    <t>EDUARDO HERNANDEZ</t>
  </si>
  <si>
    <t>MARIA HERNANDEZ</t>
  </si>
  <si>
    <t>CAN24016047-00</t>
  </si>
  <si>
    <t>ON-24-001793</t>
  </si>
  <si>
    <t>110 south freeway</t>
  </si>
  <si>
    <t>5FNYG2H75SB004304</t>
  </si>
  <si>
    <t>3636 E 60TH ST</t>
  </si>
  <si>
    <t>3636 E 60TH ST, HUNTINGTON PARK CA 90255</t>
  </si>
  <si>
    <t>SAMANTHA HERNANDEZ</t>
  </si>
  <si>
    <t>CAN24012687-00</t>
  </si>
  <si>
    <t>ON-24-001794</t>
  </si>
  <si>
    <t xml:space="preserve">bristol 
santa ana ca </t>
  </si>
  <si>
    <t>1N4AL3AP4EN353088</t>
  </si>
  <si>
    <t>816 N FIGUEROA ST APT 101</t>
  </si>
  <si>
    <t>816 n figueroa st apt 101, SANTA ANA CA 92703</t>
  </si>
  <si>
    <t>CAN23004525-02</t>
  </si>
  <si>
    <t>ON-24-001795</t>
  </si>
  <si>
    <t xml:space="preserve">W Commonwealth Ave Alhambra, CA, </t>
  </si>
  <si>
    <t>CIRILO HERNANDEZ PEREZ</t>
  </si>
  <si>
    <t>DIANA HERNANDEZ</t>
  </si>
  <si>
    <t>CAN24013293-00</t>
  </si>
  <si>
    <t>ON-24-001796</t>
  </si>
  <si>
    <t>800 S Glendale Ave, Glendale CA.</t>
  </si>
  <si>
    <t>3N1CE2CP2FL422160</t>
  </si>
  <si>
    <t>HERNANDEZ PEREZ</t>
  </si>
  <si>
    <t>812 S GLENDALE AVE APT 31</t>
  </si>
  <si>
    <t>812 S GLENDALE AVE APT 31, GLENDALE CA 91205</t>
  </si>
  <si>
    <t>ON-24-001797</t>
  </si>
  <si>
    <t>1000 Vin Scully Ave, Los Angeles, CA 90012, EE. UU.</t>
  </si>
  <si>
    <t>3FMCR9B68PRD10055</t>
  </si>
  <si>
    <t>CAN24010078-00</t>
  </si>
  <si>
    <t>ON-24-001798</t>
  </si>
  <si>
    <t>ON-24-001799</t>
  </si>
  <si>
    <t>south bond Figueroa los Angeles ca</t>
  </si>
  <si>
    <t>5NPD74LF0HH084811</t>
  </si>
  <si>
    <t>ON-24-001800</t>
  </si>
  <si>
    <t xml:space="preserve">Murano </t>
  </si>
  <si>
    <t>5N1AZ2bj8PC103845</t>
  </si>
  <si>
    <t>FRANCISCO ALVAREZ</t>
  </si>
  <si>
    <t>MIGUEL ALVAREZ</t>
  </si>
  <si>
    <t>CAN24014738-00</t>
  </si>
  <si>
    <t>ON-24-001801</t>
  </si>
  <si>
    <t xml:space="preserve"> Adams BlvdLos Angeles, CA 90006, EE. U</t>
  </si>
  <si>
    <t>5XYP5DGC3RG460056</t>
  </si>
  <si>
    <t>3308 CASTLE HEIGHTS AVE APT 3</t>
  </si>
  <si>
    <t>3308 CASTLE HEIGHTS AVE APT 3, LOS ANGELES CA 90034</t>
  </si>
  <si>
    <t>YASMIN ROBINBSON</t>
  </si>
  <si>
    <t>CAN24010082-01</t>
  </si>
  <si>
    <t>ON-24-001802</t>
  </si>
  <si>
    <t>Olympic Blvd, Los Angeles CA.</t>
  </si>
  <si>
    <t>2T3WFREV5GW296981</t>
  </si>
  <si>
    <t>ROBINBSON</t>
  </si>
  <si>
    <t>420 S BEACH BLVD</t>
  </si>
  <si>
    <t>420 S BEACH BLVD, ANAHEIM CA 92804</t>
  </si>
  <si>
    <t>HILDA CASTRO</t>
  </si>
  <si>
    <t>Erica Castro</t>
  </si>
  <si>
    <t>CAP24000062-00</t>
  </si>
  <si>
    <t>ON-24-001804</t>
  </si>
  <si>
    <t>3446 Brown Valley Rd, Vackeville CA.</t>
  </si>
  <si>
    <t>4T1B11HK8KU300295</t>
  </si>
  <si>
    <t>1138 TAFT ST</t>
  </si>
  <si>
    <t>1138 TAFT ST, FAIRFIELD CA 94533</t>
  </si>
  <si>
    <t>CHRISTIAN LIMA</t>
  </si>
  <si>
    <t>XHRISTIAN  LIMA REYES</t>
  </si>
  <si>
    <t>CAN24010080-00</t>
  </si>
  <si>
    <t>ON-24-001806</t>
  </si>
  <si>
    <t>jeferson st riverside ca</t>
  </si>
  <si>
    <t>2T1BU4EE0CC823627</t>
  </si>
  <si>
    <t>LIMA</t>
  </si>
  <si>
    <t>6120 ANTIOCH AVE</t>
  </si>
  <si>
    <t>6120 ANTIOCH AVE, RIVERSIDE CA 92504</t>
  </si>
  <si>
    <t>DENISE FARRIS</t>
  </si>
  <si>
    <t>TIFFANY MORAN</t>
  </si>
  <si>
    <t>CAN24011007-00</t>
  </si>
  <si>
    <t>ON-24-001808</t>
  </si>
  <si>
    <t>Home: 322 W 73RD ST LOS ANGELES, CA 90003.</t>
  </si>
  <si>
    <t>1HGCY1F24RA036917</t>
  </si>
  <si>
    <t>322 W 73RD ST</t>
  </si>
  <si>
    <t>322 W 73RD ST, LOS ANGELES CA 90003</t>
  </si>
  <si>
    <t>HOMERO LOPEZ</t>
  </si>
  <si>
    <t>CAN24012572-00</t>
  </si>
  <si>
    <t>ON-24-001809</t>
  </si>
  <si>
    <t xml:space="preserve">hasco ave 
Granada Hills ca </t>
  </si>
  <si>
    <t>WDDGF5GB3BR141781</t>
  </si>
  <si>
    <t>15755 DEVONSHIRE ST</t>
  </si>
  <si>
    <t>15755 DEVONSHIRE ST, GRANADA HILLS CA 91344</t>
  </si>
  <si>
    <t>ON-24-001811</t>
  </si>
  <si>
    <t xml:space="preserve">10240 Bernardino Ave Whittier, CA 90606, EE. UU.
</t>
  </si>
  <si>
    <t xml:space="preserve">INFINITI </t>
  </si>
  <si>
    <t>G 35</t>
  </si>
  <si>
    <t>JNKVV61EN8M220800</t>
  </si>
  <si>
    <t>CAN23005411-02</t>
  </si>
  <si>
    <t>ON-24-001812</t>
  </si>
  <si>
    <t>Gramercy Place, 146th St, Los Angeles CA 90245.</t>
  </si>
  <si>
    <t>4110 w 118th st Apt b , HAWTHORNE CA 90250</t>
  </si>
  <si>
    <t>ON-24-001813</t>
  </si>
  <si>
    <t xml:space="preserve">Freeway 101 </t>
  </si>
  <si>
    <t>DOMINGO BLADOMERO MACH TZEP</t>
  </si>
  <si>
    <t>CAN24014754-00</t>
  </si>
  <si>
    <t>ON-24-001814</t>
  </si>
  <si>
    <t>14061 Chestnut StWestminster, CA 92683</t>
  </si>
  <si>
    <t>1C4RDJAG1FC757963</t>
  </si>
  <si>
    <t>MACH TZEP</t>
  </si>
  <si>
    <t>8681 TRASK AVE APT 6</t>
  </si>
  <si>
    <t>8681 TRASK AVE APT 6, GARDEN GROVE CA 92844</t>
  </si>
  <si>
    <t>RICHARD  OMAR CRISTALES ELIAS</t>
  </si>
  <si>
    <t>CAN24014517-00</t>
  </si>
  <si>
    <t>ON-24-001815</t>
  </si>
  <si>
    <t xml:space="preserve">405 freeway, CA </t>
  </si>
  <si>
    <t>1N6AD07U56C465167</t>
  </si>
  <si>
    <t>CRISTALES ELIAS</t>
  </si>
  <si>
    <t>2125 W 10TH ST</t>
  </si>
  <si>
    <t>2125 W 10TH ST, SANTA ANA CA 92703</t>
  </si>
  <si>
    <t>MELVIN BENITEZ ZELAYA</t>
  </si>
  <si>
    <t>JOEL MEJIA ZELAYA</t>
  </si>
  <si>
    <t>CAN24013765-00</t>
  </si>
  <si>
    <t>ON-24-001816</t>
  </si>
  <si>
    <t>HWY 5 near Glendale ca</t>
  </si>
  <si>
    <t>5TFEY5F16BX107558</t>
  </si>
  <si>
    <t>BENITEZ ZELAYA</t>
  </si>
  <si>
    <t>6337 BRYNHURST AVE</t>
  </si>
  <si>
    <t>6337 BRYNHURST AVE, LOS ANGELES CA 90043</t>
  </si>
  <si>
    <t>ON-24-001817</t>
  </si>
  <si>
    <t>Intersection south lorena and south grand vista  Los angeles</t>
  </si>
  <si>
    <t>PERLA MORENO</t>
  </si>
  <si>
    <t>CAN24012280-00</t>
  </si>
  <si>
    <t>ON-24-001818</t>
  </si>
  <si>
    <t>Phelan, CA.</t>
  </si>
  <si>
    <t>1N6ED1EJ1PN660592</t>
  </si>
  <si>
    <t>14274 COBALT RD APT B</t>
  </si>
  <si>
    <t>14274 COBALT RD APT B, VICTORVILLE CA 92392</t>
  </si>
  <si>
    <t>KEWAL KRISHAN</t>
  </si>
  <si>
    <t>GURKARAN SINGH</t>
  </si>
  <si>
    <t>CAN24010767-00</t>
  </si>
  <si>
    <t>ON-24-001820</t>
  </si>
  <si>
    <t xml:space="preserve"> Sacramento ca</t>
  </si>
  <si>
    <t>5YFBU4EE3DP102185</t>
  </si>
  <si>
    <t>KRISHAN</t>
  </si>
  <si>
    <t>11735 KOUROS WAY</t>
  </si>
  <si>
    <t>17845 KOURA WAY, SACRAMENTO CA 95842</t>
  </si>
  <si>
    <t>KAREN PRADO</t>
  </si>
  <si>
    <t>CAN24010168-01</t>
  </si>
  <si>
    <t>ON-24-001822</t>
  </si>
  <si>
    <t>118 east freeway  Glenoaks BLVD Exit</t>
  </si>
  <si>
    <t>2HGFC2F6XKH539993</t>
  </si>
  <si>
    <t>PRADO</t>
  </si>
  <si>
    <t>11149 GLENOAKS BLVD</t>
  </si>
  <si>
    <t>11149 GLENOAKS BLVD, PACOIMA CA 91331</t>
  </si>
  <si>
    <t>GIOVANNA RAMIREZ</t>
  </si>
  <si>
    <t>MICHAEL SANDOVAL</t>
  </si>
  <si>
    <t>CAN24010986-00</t>
  </si>
  <si>
    <t>ON-24-001823</t>
  </si>
  <si>
    <t xml:space="preserve">15 s   San Diego </t>
  </si>
  <si>
    <t>5TFDY5F15HX656673</t>
  </si>
  <si>
    <t>18621 QUAIL TRAIL DR</t>
  </si>
  <si>
    <t>JAMUL</t>
  </si>
  <si>
    <t>18621 QUAIL TRAIL DR, JAMUL CA 91935</t>
  </si>
  <si>
    <t>DELILAH MORENO</t>
  </si>
  <si>
    <t>CAN24016407-00</t>
  </si>
  <si>
    <t>ON-24-001824</t>
  </si>
  <si>
    <t xml:space="preserve">Target, 4211 Eagle Rock Blvd, Los Angeles CA 90065.
</t>
  </si>
  <si>
    <t>JTKJF5C72GJ024578</t>
  </si>
  <si>
    <t>5630 ASH ST APT 5</t>
  </si>
  <si>
    <t>5630 ASH ST APT 5, LOS ANGELES CA 90042</t>
  </si>
  <si>
    <t>HECTOR MOJARRO</t>
  </si>
  <si>
    <t>CAN24012595-00</t>
  </si>
  <si>
    <t>ON-24-001825</t>
  </si>
  <si>
    <t xml:space="preserve">wimiltong Ave </t>
  </si>
  <si>
    <t>1HGCV1F54NA054072</t>
  </si>
  <si>
    <t>MOJARRO</t>
  </si>
  <si>
    <t>839 E 87TH ST</t>
  </si>
  <si>
    <t>839 E 87TH ST, LOS ANGELES CA 90002</t>
  </si>
  <si>
    <t>YESSICA URIARTE</t>
  </si>
  <si>
    <t>CAN23005604-02</t>
  </si>
  <si>
    <t>ON-24-001826</t>
  </si>
  <si>
    <t>Camino del Norte &amp; N Main St, Lake Elsinore, CA</t>
  </si>
  <si>
    <t>1C4HJXDN1MW592848</t>
  </si>
  <si>
    <t>URIARTE</t>
  </si>
  <si>
    <t>20368 MOUNTAIN AVE</t>
  </si>
  <si>
    <t>20368 MOUNTAIN AVE, PERRIS CA 92570</t>
  </si>
  <si>
    <t>LAVIANTE FOWLER</t>
  </si>
  <si>
    <t>CAN23006751-01</t>
  </si>
  <si>
    <t>ON-24-001827</t>
  </si>
  <si>
    <t>2380 Sterling AveSan Bernardino, CA 92404,</t>
  </si>
  <si>
    <t>1C3CCBBBXEN127531</t>
  </si>
  <si>
    <t>3537 RAINBOW LN</t>
  </si>
  <si>
    <t>3537 rainbow ln, HIGHLAND CA 92346</t>
  </si>
  <si>
    <t>SONIA DE LEON MURALLES</t>
  </si>
  <si>
    <t>BRAYAN HERNANDEZ</t>
  </si>
  <si>
    <t>CAN23001730-02</t>
  </si>
  <si>
    <t>ON-24-001828</t>
  </si>
  <si>
    <t>Vermont Ave. in Los Angeles CA 90006</t>
  </si>
  <si>
    <t>JN1BJ1CP4KW217610</t>
  </si>
  <si>
    <t>DE LEON MURALLES</t>
  </si>
  <si>
    <t>443 1/2 W 49TH ST</t>
  </si>
  <si>
    <t>443 1/2 w 49th st, LOS ANGELES CA 90037</t>
  </si>
  <si>
    <t>ON-24-001829</t>
  </si>
  <si>
    <t>E 28th St &amp; Main St Los Angeles, CA 90007, E</t>
  </si>
  <si>
    <t>ALBERICA MARTINEZ</t>
  </si>
  <si>
    <t>ALICIA CHAVEZ</t>
  </si>
  <si>
    <t>CAN24010040-00</t>
  </si>
  <si>
    <t>ON-24-001830</t>
  </si>
  <si>
    <t>Hotil Ave, Sylmar CA.</t>
  </si>
  <si>
    <t>1N4AL3APXGN325265</t>
  </si>
  <si>
    <t>14262 TYLER ST UNIT 10</t>
  </si>
  <si>
    <t>14262 TYLER ST unit 10, SYLMAR CA 91342</t>
  </si>
  <si>
    <t>VICTORIA DOMINGUEZ</t>
  </si>
  <si>
    <t>CAN24010816-00</t>
  </si>
  <si>
    <t>ON-24-001831</t>
  </si>
  <si>
    <t xml:space="preserve">san carlos </t>
  </si>
  <si>
    <t>3N1CN8EV5ML878410</t>
  </si>
  <si>
    <t>400 SANDS DR APT B 201</t>
  </si>
  <si>
    <t>400 SANDS DR APT B 201, SAN JOSE CA 95125</t>
  </si>
  <si>
    <t>ON-24-001833</t>
  </si>
  <si>
    <t xml:space="preserve">Telegraph Ave &amp; W Grand Ave Oakland, CA </t>
  </si>
  <si>
    <t>W04GL6SX4J1147608</t>
  </si>
  <si>
    <t>ULYSSES ZACATENCO</t>
  </si>
  <si>
    <t>CAN23002028-02</t>
  </si>
  <si>
    <t>ON-24-001835</t>
  </si>
  <si>
    <t>Garcia Ave &amp; Kyle Dr, Moreno Valley CA.</t>
  </si>
  <si>
    <t>1HGCR3F80HA028065</t>
  </si>
  <si>
    <t>ZACATENCO</t>
  </si>
  <si>
    <t>13330 KYLE DR</t>
  </si>
  <si>
    <t>13330 KYLE DR, MORENO VALLEY CA 92553</t>
  </si>
  <si>
    <t>ANTHONY CERVANTES</t>
  </si>
  <si>
    <t>VERONICA DELGADO</t>
  </si>
  <si>
    <t>CAN24010826-00</t>
  </si>
  <si>
    <t>ON-24-001836</t>
  </si>
  <si>
    <t>fair valley road cottonwood ave victorville california</t>
  </si>
  <si>
    <t>1C4HJXDG1MW713282</t>
  </si>
  <si>
    <t>8878 7TH AVE</t>
  </si>
  <si>
    <t>9175 3rd Ave Apt 124, HESPERIA CA 92345</t>
  </si>
  <si>
    <t>CAN23002832-02</t>
  </si>
  <si>
    <t>ON-24-001837</t>
  </si>
  <si>
    <t>16666 San Pasqual Valley Rd, Escondido, CA 92027</t>
  </si>
  <si>
    <t>CHAYRA ROBINSON</t>
  </si>
  <si>
    <t>CAN24013439-00</t>
  </si>
  <si>
    <t>ON-24-001838</t>
  </si>
  <si>
    <t>East Valley Parkway Escondido, CA</t>
  </si>
  <si>
    <t>JTDS4MCE5MJ074025</t>
  </si>
  <si>
    <t>1404 N BROADWAY APT 19</t>
  </si>
  <si>
    <t>1404 N BROADWAY APT 19, ESCONDIDO CA 92026</t>
  </si>
  <si>
    <t>LUSERO ALBARRAN</t>
  </si>
  <si>
    <t>CAN24011017-00</t>
  </si>
  <si>
    <t>ON-24-001839</t>
  </si>
  <si>
    <t>3 houses away from residence 22017 HURONS AVE APPLE VALLEY, CA 92307</t>
  </si>
  <si>
    <t>3C4PDCBG1JT189065</t>
  </si>
  <si>
    <t>ALBARRAN</t>
  </si>
  <si>
    <t>22017 HURONS AVE</t>
  </si>
  <si>
    <t>22017 HURONS AVE, APPLE VALLEY CA 92307</t>
  </si>
  <si>
    <t>CAN24012264-00</t>
  </si>
  <si>
    <t>ON-24-001840</t>
  </si>
  <si>
    <t>14262 TYLER ST UNIT 10, SYLMAR CA 91342</t>
  </si>
  <si>
    <t>JENNIFER SANTIZO</t>
  </si>
  <si>
    <t>CAN23006696-01</t>
  </si>
  <si>
    <t>ON-24-001841</t>
  </si>
  <si>
    <t>Sapulpa Blvd, Van Nuys, CA.</t>
  </si>
  <si>
    <t>WDDGF5GB7BF641525</t>
  </si>
  <si>
    <t>SANTIZO</t>
  </si>
  <si>
    <t>7320 LENNOX AVE UNT G19</t>
  </si>
  <si>
    <t>7320 LENNOX AVE UNT G19, VAN NUYS CA 91405</t>
  </si>
  <si>
    <t>KAILEE AVALOS</t>
  </si>
  <si>
    <t>CAN24010771-00</t>
  </si>
  <si>
    <t>ON-24-001842</t>
  </si>
  <si>
    <t xml:space="preserve">Bakersfield ca </t>
  </si>
  <si>
    <t>1FMCU9GD1HUE56149</t>
  </si>
  <si>
    <t>5721 E NORWICH AVE</t>
  </si>
  <si>
    <t>5721 E NORWICH AVE, FRESNO CA 93727</t>
  </si>
  <si>
    <t>JAIRO HERNANDEZ ESCOBAR</t>
  </si>
  <si>
    <t>CAN24013808-00</t>
  </si>
  <si>
    <t>ON-24-001843</t>
  </si>
  <si>
    <t>wittier Blvd Los angeles</t>
  </si>
  <si>
    <t>VNKKTUD3XFA031892</t>
  </si>
  <si>
    <t>HERNANDEZ ESCOBAR</t>
  </si>
  <si>
    <t>334 BLACKSHEAR AVE</t>
  </si>
  <si>
    <t>334 BLACKSHEAR AVE, LOS ANGELES CA 90022</t>
  </si>
  <si>
    <t>MARCELLE TUNA BRANDAO</t>
  </si>
  <si>
    <t>RAFAEL DE G NORONHA FILHO</t>
  </si>
  <si>
    <t>CAN24011308-00</t>
  </si>
  <si>
    <t>ON-24-001844</t>
  </si>
  <si>
    <t>In front of Fitness 19, 27742 Vista Del Lago, Mission Viejo CA.</t>
  </si>
  <si>
    <t>WBXHT3C32H5F85735</t>
  </si>
  <si>
    <t>TUNA BRANDAO</t>
  </si>
  <si>
    <t>26692 SINFOROSA DR</t>
  </si>
  <si>
    <t>26692 SINFOROSA DR, MISSION VIEJO CA 92691</t>
  </si>
  <si>
    <t>VICTOR ARELLANO GAYTAN</t>
  </si>
  <si>
    <t>VICTOR ARELLANOGONZALEZ</t>
  </si>
  <si>
    <t>CAN24011590-00</t>
  </si>
  <si>
    <t>ON-24-001846</t>
  </si>
  <si>
    <t xml:space="preserve">Columbus PRWY, 
Vallejo CA </t>
  </si>
  <si>
    <t>1GT49PEY0NF173889</t>
  </si>
  <si>
    <t>ARELLANO GAYTAN</t>
  </si>
  <si>
    <t>1141 DESERET AVE</t>
  </si>
  <si>
    <t>1141 DESERET AVE, BARSTOW CA 92311</t>
  </si>
  <si>
    <t>ON-24-001847</t>
  </si>
  <si>
    <t xml:space="preserve">lion and ethon 
Hemet CA </t>
  </si>
  <si>
    <t>KAY WICKMAN</t>
  </si>
  <si>
    <t>CAN23009081-01</t>
  </si>
  <si>
    <t>ON-24-001848</t>
  </si>
  <si>
    <t>5624 S ACADEMY AVE DEL REY, CA 93616</t>
  </si>
  <si>
    <t>5TBET38186S518965</t>
  </si>
  <si>
    <t>WICKMAN</t>
  </si>
  <si>
    <t>5624 S ACADEMY AVE</t>
  </si>
  <si>
    <t>DEL REY</t>
  </si>
  <si>
    <t>5624 S ACADEMY AVE , DEL REY CA 93616</t>
  </si>
  <si>
    <t>BRAYAN DUARTE CARDENAS</t>
  </si>
  <si>
    <t>CAN23007011-01</t>
  </si>
  <si>
    <t>ON-24-001849</t>
  </si>
  <si>
    <t>hwy 41  Fresno ca</t>
  </si>
  <si>
    <t>3N1CP5CU0KL517909</t>
  </si>
  <si>
    <t>DUARTE CARDENAS</t>
  </si>
  <si>
    <t>3356 E CLINTON AVE</t>
  </si>
  <si>
    <t>3356 e clinton, FRESNO CA 93703</t>
  </si>
  <si>
    <t>IVETH SANTOYO HERNANDEZ</t>
  </si>
  <si>
    <t>CAN24010479-01</t>
  </si>
  <si>
    <t>ON-24-001851</t>
  </si>
  <si>
    <t>15th freeway 
ONTARIO CA
SAN BERNARDINO COUNTY</t>
  </si>
  <si>
    <t>2HGFC2F56JH573838</t>
  </si>
  <si>
    <t>SANTOYO HERNANDEZ</t>
  </si>
  <si>
    <t>25220 EL GRECO DR</t>
  </si>
  <si>
    <t>25220 EL GRECO DR, MORENO VALLEY CA 92553</t>
  </si>
  <si>
    <t>SERGIO MACARIO</t>
  </si>
  <si>
    <t>CAN24012815-00</t>
  </si>
  <si>
    <t>ON-24-001853</t>
  </si>
  <si>
    <t>Santero Jeferson parking lot, Los Angeles CA.</t>
  </si>
  <si>
    <t>2HGFC1F74GH653109</t>
  </si>
  <si>
    <t>MACARIO</t>
  </si>
  <si>
    <t>912 W 80TH ST APT 4</t>
  </si>
  <si>
    <t>912 W 80TH ST APT 4, LOS ANGELES CA 90044</t>
  </si>
  <si>
    <t>JOSHUA WITHERSPOON</t>
  </si>
  <si>
    <t>CAN24014450-00</t>
  </si>
  <si>
    <t>ON-24-001854</t>
  </si>
  <si>
    <t>Richy Canion Rd, Moreno Valley CA.</t>
  </si>
  <si>
    <t>1N4BL4DV1MN301811</t>
  </si>
  <si>
    <t>WITHERSPOON</t>
  </si>
  <si>
    <t>23535 RHEA DR</t>
  </si>
  <si>
    <t>23535 RHEA DR, MORENO VALLEY CA 92557</t>
  </si>
  <si>
    <t>MOISES RIVERA</t>
  </si>
  <si>
    <t>CAN24009514-01</t>
  </si>
  <si>
    <t>ON-24-001856</t>
  </si>
  <si>
    <t>215 freeway   and     freeway 60</t>
  </si>
  <si>
    <t>1FTEX1C82HKD59648</t>
  </si>
  <si>
    <t>1920 E FLORIDA AVE SPC 9</t>
  </si>
  <si>
    <t>1920 E FLORIDA AVE SPC 9, HEMET CA 92544</t>
  </si>
  <si>
    <t>DANIEL GONZALEZ</t>
  </si>
  <si>
    <t>CAN23008680-01</t>
  </si>
  <si>
    <t>ON-24-001857</t>
  </si>
  <si>
    <t>Una st  Sandiego ca 92113</t>
  </si>
  <si>
    <t>1HGCV1F10NA025259</t>
  </si>
  <si>
    <t>1163 S PLYMOUTH BLVD #3</t>
  </si>
  <si>
    <t>1163 s plymouth blvd #3, LOS ANGELES CA 90019</t>
  </si>
  <si>
    <t>EBONY YOUNGBLOOD</t>
  </si>
  <si>
    <t>WILLIAM YOUNGBLOOD</t>
  </si>
  <si>
    <t>CAN24012486-00</t>
  </si>
  <si>
    <t>ON-24-001858</t>
  </si>
  <si>
    <t>Fresno ca</t>
  </si>
  <si>
    <t>1FAFP55U2YA238054</t>
  </si>
  <si>
    <t>YOUNGBLOOD</t>
  </si>
  <si>
    <t>4584 W RICHERT AVE</t>
  </si>
  <si>
    <t>4584 W RICHERT AVE, FRESNO CA 93722</t>
  </si>
  <si>
    <t>BRUNO NASCIMENTO TEODORO</t>
  </si>
  <si>
    <t>ON-24-001859</t>
  </si>
  <si>
    <t xml:space="preserve">San Francisco, California </t>
  </si>
  <si>
    <t>3FA6P0RU8HR399124</t>
  </si>
  <si>
    <t>BRIAN LINARES</t>
  </si>
  <si>
    <t>CAN23004728-02</t>
  </si>
  <si>
    <t>ON-24-001860</t>
  </si>
  <si>
    <t>Off PCH &amp; Farmpon, Lolita CA.</t>
  </si>
  <si>
    <t>2HGFA55538H704906</t>
  </si>
  <si>
    <t>724 W ROSECRANS AVE</t>
  </si>
  <si>
    <t>724 W ROSECRANS AVE, GARDENA CA 90247</t>
  </si>
  <si>
    <t>ARNALDO PAZ PAZ</t>
  </si>
  <si>
    <t>CAN24016585-00</t>
  </si>
  <si>
    <t>ON-24-001861</t>
  </si>
  <si>
    <t>91 freeway exit 14 st Riverside CA</t>
  </si>
  <si>
    <t>JTDBR32E660064335</t>
  </si>
  <si>
    <t>PAZ PAZ</t>
  </si>
  <si>
    <t>5470 OLIVEWOOD AVE APT 10</t>
  </si>
  <si>
    <t>5470 OLIVEWOOD AVE APT 10, RIVERSIDE CA 92506</t>
  </si>
  <si>
    <t>LIZETH MARTINEZ REPREZA</t>
  </si>
  <si>
    <t>CESAR VASQUEZ MARTINEZ</t>
  </si>
  <si>
    <t>CAN24009496-01</t>
  </si>
  <si>
    <t>ON-24-001862</t>
  </si>
  <si>
    <t>Vermont  and Slawson   Los Angeles 90037</t>
  </si>
  <si>
    <t>4T1BF1FK1DU223521</t>
  </si>
  <si>
    <t>MARTINEZ REPREZA</t>
  </si>
  <si>
    <t>1117 W 55TH ST</t>
  </si>
  <si>
    <t>1117 W 55TH ST, LOS ANGELES CA 90037</t>
  </si>
  <si>
    <t>ROSA ANDRES</t>
  </si>
  <si>
    <t>NORMA MARINACK</t>
  </si>
  <si>
    <t>CAN24013232-00</t>
  </si>
  <si>
    <t>ON-24-001863</t>
  </si>
  <si>
    <t>Hemet CA</t>
  </si>
  <si>
    <t>2T3C1RFV5PW255685</t>
  </si>
  <si>
    <t>ANDRES</t>
  </si>
  <si>
    <t>455 E MAIN ST</t>
  </si>
  <si>
    <t>455 E MAIN ST, SAN JACINTO CA 92583</t>
  </si>
  <si>
    <t>HIGINIO LOZANO MENDOZA</t>
  </si>
  <si>
    <t>CAN23004918-02</t>
  </si>
  <si>
    <t>ON-24-001864</t>
  </si>
  <si>
    <t>1893 DARWIN WAY SAN JOSE, CA 95122</t>
  </si>
  <si>
    <t>1G1FF1R71N0128097</t>
  </si>
  <si>
    <t>LOZANO MENDOZA</t>
  </si>
  <si>
    <t>1893 DARWIN WAY</t>
  </si>
  <si>
    <t>1893 DARWIN WAY, SAN JOSE CA 95122</t>
  </si>
  <si>
    <t>LYNN HALL</t>
  </si>
  <si>
    <t>RAVEN  MAXEWELL</t>
  </si>
  <si>
    <t>CAN23007211-01</t>
  </si>
  <si>
    <t>ON-24-001865</t>
  </si>
  <si>
    <t xml:space="preserve">SLAUSON &amp; BONSALLO LOS ANGELES CA
</t>
  </si>
  <si>
    <t>19XFB2F59EE267591</t>
  </si>
  <si>
    <t>469 W 13TH ST</t>
  </si>
  <si>
    <t>469 w 13th st , SAN PEDRO CA 90731</t>
  </si>
  <si>
    <t>KARLA CORTES</t>
  </si>
  <si>
    <t>PRISCILLA ACOSTA</t>
  </si>
  <si>
    <t>CAN24011960-00</t>
  </si>
  <si>
    <t>ON-24-001867</t>
  </si>
  <si>
    <t xml:space="preserve">Garfield 
South Gate ca </t>
  </si>
  <si>
    <t>2C3CCABG9JH227385</t>
  </si>
  <si>
    <t>CORTES</t>
  </si>
  <si>
    <t>5665 SHULL ST</t>
  </si>
  <si>
    <t>5665 SHULL ST, BELL GARDENS CA 90201</t>
  </si>
  <si>
    <t>JORGE MARTIN DELGADILLO MEZA</t>
  </si>
  <si>
    <t>KIMBERLY DELGADILLO</t>
  </si>
  <si>
    <t>CAN24013494-00</t>
  </si>
  <si>
    <t>ON-24-001868</t>
  </si>
  <si>
    <t xml:space="preserve"> Lakewood blvd N  Bellflower 90706 </t>
  </si>
  <si>
    <t>3N1AB8CV7RY325710</t>
  </si>
  <si>
    <t>DELGADILLO MEZA</t>
  </si>
  <si>
    <t>1904 W COLEGROVE AVE</t>
  </si>
  <si>
    <t>1904 W COLEGROVE AVE, MONTEBELLO CA 90640</t>
  </si>
  <si>
    <t>LUCIA MONTANO</t>
  </si>
  <si>
    <t>NATALIE MONTANO</t>
  </si>
  <si>
    <t>CAN23009056-01</t>
  </si>
  <si>
    <t>ON-24-001869</t>
  </si>
  <si>
    <t>Japanese Garden, Woodwork Park  CA.</t>
  </si>
  <si>
    <t>S40</t>
  </si>
  <si>
    <t>YV1MH682972262420</t>
  </si>
  <si>
    <t>MONTANO</t>
  </si>
  <si>
    <t>1076 LIND AVE APT 134</t>
  </si>
  <si>
    <t>1076 LIND AVE APT 134, CLOVIS CA 93612</t>
  </si>
  <si>
    <t>SONJA PARTSTROXEL</t>
  </si>
  <si>
    <t>ANDREW OGLE</t>
  </si>
  <si>
    <t>CAN23005842-02</t>
  </si>
  <si>
    <t>ON-24-001870</t>
  </si>
  <si>
    <t xml:space="preserve">Ramona xpress way 
</t>
  </si>
  <si>
    <t>1N4AL2AP0AN555785</t>
  </si>
  <si>
    <t>PARTSTROXEL</t>
  </si>
  <si>
    <t>425 IVY CREST DR</t>
  </si>
  <si>
    <t>425 IVY CREST DR, SAN JACINTO CA 92582</t>
  </si>
  <si>
    <t>PATRICK JOHNSON</t>
  </si>
  <si>
    <t>MEAGAN JOHNSON</t>
  </si>
  <si>
    <t>CAN24014480-00</t>
  </si>
  <si>
    <t>ON-24-001871</t>
  </si>
  <si>
    <t>Escondido ca</t>
  </si>
  <si>
    <t>1GNERHKW2PJ157682</t>
  </si>
  <si>
    <t>13306 RICKS RANCH RD</t>
  </si>
  <si>
    <t>13306 RICKS RANCH RD, VALLEY CENTER CA 92082</t>
  </si>
  <si>
    <t>ALMA ESTRADA</t>
  </si>
  <si>
    <t>REYMON ELGAYER</t>
  </si>
  <si>
    <t>CAN23002519-02</t>
  </si>
  <si>
    <t>ON-24-001872</t>
  </si>
  <si>
    <t xml:space="preserve">5 freeway Orange California </t>
  </si>
  <si>
    <t>5XXGN4A71FG419551</t>
  </si>
  <si>
    <t>1338 N ELDERBERRY AVE</t>
  </si>
  <si>
    <t>1338 N ELDERBERRY AVE, ONTARIO CA 91762</t>
  </si>
  <si>
    <t>ROSELAINA LOPEZ-SEARLE</t>
  </si>
  <si>
    <t>ALFREDO CLAUSEN</t>
  </si>
  <si>
    <t>CAN24010357-01</t>
  </si>
  <si>
    <t>ON-24-001873</t>
  </si>
  <si>
    <t>travis blvd fairfield ca</t>
  </si>
  <si>
    <t>JHMFA36208S017994</t>
  </si>
  <si>
    <t>LOPEZ-SEARLE</t>
  </si>
  <si>
    <t>407 E TRAVIS BLVD APT 18</t>
  </si>
  <si>
    <t>407 E TRAVIS BLVD APT 18, FAIRFIELD CA 94533</t>
  </si>
  <si>
    <t>LEONEL PEDROZA BERNAL</t>
  </si>
  <si>
    <t>CAN24011706-00</t>
  </si>
  <si>
    <t>ON-24-001874</t>
  </si>
  <si>
    <t xml:space="preserve">division dr </t>
  </si>
  <si>
    <t>ELEMENT</t>
  </si>
  <si>
    <t>5J6YH28645L025712</t>
  </si>
  <si>
    <t>PEDROZA BERNAL</t>
  </si>
  <si>
    <t>1119 W AEROPLANE BLVD</t>
  </si>
  <si>
    <t>1119 W AEROPLANE BLVD, BIG BEAR CITY CA 92314</t>
  </si>
  <si>
    <t>JOSHUA HAYTHORNE</t>
  </si>
  <si>
    <t>CAN24010976-00</t>
  </si>
  <si>
    <t>ON-24-001875</t>
  </si>
  <si>
    <t>Highway 145, Avenue 7, Madera CA.</t>
  </si>
  <si>
    <t>JF1ZNAA18G8700369</t>
  </si>
  <si>
    <t>HAYTHORNE</t>
  </si>
  <si>
    <t>7558 S GRANADA DR</t>
  </si>
  <si>
    <t>487 W BEVERLY DR, CLOVIS CA 93612</t>
  </si>
  <si>
    <t>ON-24-001876</t>
  </si>
  <si>
    <t>Clovis ca 93612</t>
  </si>
  <si>
    <t>BRELAND HOWARD</t>
  </si>
  <si>
    <t>VAUGHN BETTS</t>
  </si>
  <si>
    <t>CAN24010164-01</t>
  </si>
  <si>
    <t>ON-24-001878</t>
  </si>
  <si>
    <t>Gilman Springs Rd, Hemet-Moreno Valley
.</t>
  </si>
  <si>
    <t>19UUA5660YA051979</t>
  </si>
  <si>
    <t>HOWARD</t>
  </si>
  <si>
    <t>604 N SANTA FE ST</t>
  </si>
  <si>
    <t>604 N SANTA FE ST, HEMET CA 92543</t>
  </si>
  <si>
    <t>CAN23008529-01</t>
  </si>
  <si>
    <t>ON-24-001880</t>
  </si>
  <si>
    <t>9400 Farnham StSan Diego, CA 92123</t>
  </si>
  <si>
    <t>ANNABELLE SOLANO</t>
  </si>
  <si>
    <t>CESAR PADILLA MIRANDA</t>
  </si>
  <si>
    <t>CAN24011963-00</t>
  </si>
  <si>
    <t>ON-24-001881</t>
  </si>
  <si>
    <t>34870 COUNTY LINE RD YUCAIPA, CA 92399</t>
  </si>
  <si>
    <t>M235I</t>
  </si>
  <si>
    <t>WBA1J7C58EV253172</t>
  </si>
  <si>
    <t>34870 COUNTY LINE RD</t>
  </si>
  <si>
    <t>34870 COUNTY LINE RD, YUCAIPA CA 92399</t>
  </si>
  <si>
    <t>ANGELINA TOLBERT</t>
  </si>
  <si>
    <t>ROBERT TOLBERT</t>
  </si>
  <si>
    <t>CAN23008386-01</t>
  </si>
  <si>
    <t>ON-24-001882</t>
  </si>
  <si>
    <t xml:space="preserve">Jurupa Valley ca </t>
  </si>
  <si>
    <t>1GCEC19V45Z102180</t>
  </si>
  <si>
    <t>TOLBERT</t>
  </si>
  <si>
    <t>7175 FAIRFAX DR</t>
  </si>
  <si>
    <t>7175 FAIRFAX DR, SAN BERNARDINO CA 92404</t>
  </si>
  <si>
    <t>J JESUS ANGUIANO RODRIGUEZ</t>
  </si>
  <si>
    <t>BRENDA ANGUIANO</t>
  </si>
  <si>
    <t>CAN24009670-01</t>
  </si>
  <si>
    <t>ON-24-001884</t>
  </si>
  <si>
    <t>parking lot 
8985 venice blvd 
los angeles ca 90034</t>
  </si>
  <si>
    <t>3N1AB7AP1KL628273</t>
  </si>
  <si>
    <t>ANGUIANO RODRIGUEZ</t>
  </si>
  <si>
    <t>727 W 45TH ST</t>
  </si>
  <si>
    <t>727 w 45th st, LOS ANGELES CA 90037</t>
  </si>
  <si>
    <t>MARTHA MEDINA</t>
  </si>
  <si>
    <t>ON-24-001885</t>
  </si>
  <si>
    <t>1801 Sutter St, Concord, CA 94520</t>
  </si>
  <si>
    <t>ORLAIDA JIMENEZ</t>
  </si>
  <si>
    <t>CAN23007349-01</t>
  </si>
  <si>
    <t>ON-24-001887</t>
  </si>
  <si>
    <t>soto st and   cesar chavez ave  Los Angeles ca 90033</t>
  </si>
  <si>
    <t>5YFBURHE4GP439512</t>
  </si>
  <si>
    <t>2569 1/2 CLARENDON AVE #1</t>
  </si>
  <si>
    <t>6213 HOLLENBECK ST APT A, HUNTINGTON PARK CA 90255</t>
  </si>
  <si>
    <t>SERGIO MARTINEZ</t>
  </si>
  <si>
    <t>CAN23006319-01</t>
  </si>
  <si>
    <t>ON-24-001889</t>
  </si>
  <si>
    <t>2101 S Pacific Ave, Santa Ana CA 92704.</t>
  </si>
  <si>
    <t>1GCRCSEAXDZ269488</t>
  </si>
  <si>
    <t>2101 S PACIFIC AVE APT 62</t>
  </si>
  <si>
    <t>2101 SOUTH PACIFIC AVE APT 62, SANTA ANA CA 92704</t>
  </si>
  <si>
    <t>JAIME POCASANGRE MENJIVAR</t>
  </si>
  <si>
    <t>CAN23001717-02</t>
  </si>
  <si>
    <t>ON-24-001890</t>
  </si>
  <si>
    <t>10 Freeway exit at Ontario/Altadena CA.</t>
  </si>
  <si>
    <t>JN8AT2MT1KW503990</t>
  </si>
  <si>
    <t>POCASANGRE MENJIVAR</t>
  </si>
  <si>
    <t>12694 MONTE VISTA AVE</t>
  </si>
  <si>
    <t>12694 MONTE VISTA AVE, CHINO CA 91710</t>
  </si>
  <si>
    <t>DANNY VASQUEZ</t>
  </si>
  <si>
    <t>Desire Vasquez</t>
  </si>
  <si>
    <t>CAN24011543-00</t>
  </si>
  <si>
    <t>ON-24-001891</t>
  </si>
  <si>
    <t>Intersection of Valley &amp; Cabrillo Ave, Alhambra CA.</t>
  </si>
  <si>
    <t>5TDKKRFHXFS113478</t>
  </si>
  <si>
    <t>1310 S VANCOUVER AVE</t>
  </si>
  <si>
    <t>1310 S VANCOUVER AVE, COMMERCE CA 90022</t>
  </si>
  <si>
    <t>ON-24-001892</t>
  </si>
  <si>
    <t xml:space="preserve">HWY 1 
SANTA LUCIA CA </t>
  </si>
  <si>
    <t>DIEGO US VELASQUEZ</t>
  </si>
  <si>
    <t>CAN24009483-01</t>
  </si>
  <si>
    <t>ON-24-001893</t>
  </si>
  <si>
    <t>7313 Remmet AveCanoga Park, CA 91303,</t>
  </si>
  <si>
    <t>2G1FC1E35D9174113</t>
  </si>
  <si>
    <t>US VELASQUEZ</t>
  </si>
  <si>
    <t>7438 REMMET AVE</t>
  </si>
  <si>
    <t>7438 REMMET AVE, CANOGA PARK CA 91303</t>
  </si>
  <si>
    <t>ALEXIS DUARTE</t>
  </si>
  <si>
    <t>CAN24015791-00</t>
  </si>
  <si>
    <t>ON-24-001894</t>
  </si>
  <si>
    <t>Mcdonal's Sacramento California</t>
  </si>
  <si>
    <t>1C6HJTAG1RL111592</t>
  </si>
  <si>
    <t>7767 LA RIVIERA DR APT 139</t>
  </si>
  <si>
    <t>7767 LA RIVIERA DR APT 139, SACRAMENTO CA 95826</t>
  </si>
  <si>
    <t>CAN23006707-01</t>
  </si>
  <si>
    <t>ON-24-001895</t>
  </si>
  <si>
    <t>Charvan Way/ Lenox, Van Nuys CA.</t>
  </si>
  <si>
    <t>1FMCU0E72BKA14699</t>
  </si>
  <si>
    <t>DENISE TORRES</t>
  </si>
  <si>
    <t>CAN24010626-01</t>
  </si>
  <si>
    <t>ON-24-001896</t>
  </si>
  <si>
    <t xml:space="preserve">US 95 Needles, CA </t>
  </si>
  <si>
    <t>1HGCV1F17JA071553</t>
  </si>
  <si>
    <t>24898 HIGHWOOD ST</t>
  </si>
  <si>
    <t>24898 HIGHWOOD ST, MORENO VALLEY CA 92551</t>
  </si>
  <si>
    <t>SHERENA YOUNG</t>
  </si>
  <si>
    <t>PIERRE CHAMBLISS</t>
  </si>
  <si>
    <t>CAN24011067-00</t>
  </si>
  <si>
    <t>ON-24-001898</t>
  </si>
  <si>
    <t xml:space="preserve">14555 Valley Center Dr. Victorville, CA 92395, EE. UU.
</t>
  </si>
  <si>
    <t>KNDPMCAC0J7371536</t>
  </si>
  <si>
    <t>12787 BERRYDALE ST</t>
  </si>
  <si>
    <t>12787 Berrydale St, VICTORVILLE CA 92392</t>
  </si>
  <si>
    <t>GRACE BAEZ</t>
  </si>
  <si>
    <t>CAN23008304-01</t>
  </si>
  <si>
    <t>ON-24-001900</t>
  </si>
  <si>
    <t xml:space="preserve"> Hesperia Rd Victorville, CA 92395, E</t>
  </si>
  <si>
    <t>19XFL2H82RE029057</t>
  </si>
  <si>
    <t>BAEZ</t>
  </si>
  <si>
    <t>13357 FIRST AVE</t>
  </si>
  <si>
    <t>13357 1st Ave, VICTORVILLE CA 92395</t>
  </si>
  <si>
    <t>ADRIANA LANGLOIS</t>
  </si>
  <si>
    <t>CAN23008160-01</t>
  </si>
  <si>
    <t>ON-24-001901</t>
  </si>
  <si>
    <t>14400 Bear Vallet Rd, Victorville CA 93292.</t>
  </si>
  <si>
    <t>3GCPABEK6PG359537</t>
  </si>
  <si>
    <t>LANGLOIS</t>
  </si>
  <si>
    <t>15641 MORADA RD APT A</t>
  </si>
  <si>
    <t>15641 MORADA RD APT A, VICTORVILLE CA 92394</t>
  </si>
  <si>
    <t>RUKHSAR MUSHTAQ</t>
  </si>
  <si>
    <t>CAN24010801-01</t>
  </si>
  <si>
    <t>ON-24-001902</t>
  </si>
  <si>
    <t xml:space="preserve">oroville ca </t>
  </si>
  <si>
    <t>1HGCV1F39MA094516</t>
  </si>
  <si>
    <t>MUSHTAQ</t>
  </si>
  <si>
    <t>2688 ELM ST</t>
  </si>
  <si>
    <t>LIVE OAK</t>
  </si>
  <si>
    <t>2688 ELM ST, LIVE OAK CA 95953</t>
  </si>
  <si>
    <t>VIERA FELIPA</t>
  </si>
  <si>
    <t>CAN24010285-01</t>
  </si>
  <si>
    <t>ON-24-001904</t>
  </si>
  <si>
    <t xml:space="preserve">22418 Bonita St Dominguez ave , Carson, CA 90745 </t>
  </si>
  <si>
    <t>AIK KARAKULYAN</t>
  </si>
  <si>
    <t>CAN23001824-02</t>
  </si>
  <si>
    <t>ON-24-001905</t>
  </si>
  <si>
    <t>1006 Croft AveLos Angeles, CA 90069</t>
  </si>
  <si>
    <t>JTDKN3DU1E0377064</t>
  </si>
  <si>
    <t>KARAKULYAN</t>
  </si>
  <si>
    <t>600 N LOUISE ST APT 4</t>
  </si>
  <si>
    <t>600 n louise st apt 4, GLENDALE CA 91206</t>
  </si>
  <si>
    <t>CAN24010729-01</t>
  </si>
  <si>
    <t>ON-24-001906</t>
  </si>
  <si>
    <t>Freeway 41, Fresno CA.</t>
  </si>
  <si>
    <t>5NPD74LF1KH442215</t>
  </si>
  <si>
    <t>CANDIDO JUAREZ GARCIA</t>
  </si>
  <si>
    <t>CAN23008909-01</t>
  </si>
  <si>
    <t>ON-24-001908</t>
  </si>
  <si>
    <t xml:space="preserve">Freeway 405 </t>
  </si>
  <si>
    <t>2GCEC13T451241130</t>
  </si>
  <si>
    <t>JUAREZ GARCIA</t>
  </si>
  <si>
    <t>130 N ALEXANDRIA AVE APT 212</t>
  </si>
  <si>
    <t>130 n alexandria ave apt 212, LOS ANGELES CA 90004</t>
  </si>
  <si>
    <t>DIVINE BANDUENGA</t>
  </si>
  <si>
    <t>CAN24016337-00</t>
  </si>
  <si>
    <t>ON-24-001909</t>
  </si>
  <si>
    <t xml:space="preserve">Los Angeles Rosecrans AVE    in front of Grocery market </t>
  </si>
  <si>
    <t>JTEMU5JR0M5961136</t>
  </si>
  <si>
    <t>BANDUENGA</t>
  </si>
  <si>
    <t>1735 BISCAYNE ST UNIT 239</t>
  </si>
  <si>
    <t>1735 BISCAYNE ST UNIT 239, SANTA MARIA CA 93458</t>
  </si>
  <si>
    <t>LUCIO CRISANTE JIJON</t>
  </si>
  <si>
    <t>CAN24015964-00</t>
  </si>
  <si>
    <t>ON-24-001910</t>
  </si>
  <si>
    <t>1051 S Alvarado StLos Angeles, CA 90006,</t>
  </si>
  <si>
    <t>1GCGSCEN2L1160510</t>
  </si>
  <si>
    <t>CRISANTE JIJON</t>
  </si>
  <si>
    <t>717 S CARONDELET ST # APT304</t>
  </si>
  <si>
    <t>717 s cARONDELET sT. apt304, LOS ANGELES CA 90057</t>
  </si>
  <si>
    <t>ZACARIAS MIKO MBANG</t>
  </si>
  <si>
    <t>CAN24014148-00</t>
  </si>
  <si>
    <t>ON-24-001911</t>
  </si>
  <si>
    <t xml:space="preserve">Settlers Ridge Ct. in Eastvale, CA  </t>
  </si>
  <si>
    <t>4T1BE32K92U624235</t>
  </si>
  <si>
    <t>MIKO MBANG</t>
  </si>
  <si>
    <t>3500 LOU ELLA LN APT 3528</t>
  </si>
  <si>
    <t>3500 LOU ELLA LN APT 3528, RIVERSIDE CA 92507</t>
  </si>
  <si>
    <t>MANUEL PEREZ MENCHO</t>
  </si>
  <si>
    <t>CAN24016187-00</t>
  </si>
  <si>
    <t>ON-24-001912</t>
  </si>
  <si>
    <t>2463 Fletcher Dr Los Angeles, CA 90039</t>
  </si>
  <si>
    <t>3KPF24AD2RE826897</t>
  </si>
  <si>
    <t>PEREZ MENCHO</t>
  </si>
  <si>
    <t>729 S NORMANDIE AVE APT 105</t>
  </si>
  <si>
    <t>729 S Normandie Ave Apt 105, LOS ANGELES CA 90005</t>
  </si>
  <si>
    <t>MARIA MARTINEZ SALINAS</t>
  </si>
  <si>
    <t>CAN24013764-00</t>
  </si>
  <si>
    <t>ON-24-001913</t>
  </si>
  <si>
    <t>16300 Rosco, N Hills CA.</t>
  </si>
  <si>
    <t>JTNKHMBX6K1034293</t>
  </si>
  <si>
    <t>MARTINEZ SALINAS</t>
  </si>
  <si>
    <t>3077 YNES ST UNIT A</t>
  </si>
  <si>
    <t>3077 YNES ST UNIT A, LOS ANGELES CA 90023</t>
  </si>
  <si>
    <t>FRANCISCO RODRIGUEZ DIAZ</t>
  </si>
  <si>
    <t>CAN23005175-01</t>
  </si>
  <si>
    <t>ON-24-001914</t>
  </si>
  <si>
    <t>Parking lot no adress</t>
  </si>
  <si>
    <t>5TEKU72N55Z029077</t>
  </si>
  <si>
    <t>RODRIGUEZ DIAZ</t>
  </si>
  <si>
    <t>PO BOX 1458</t>
  </si>
  <si>
    <t>SAN JOAQUIN</t>
  </si>
  <si>
    <t>8437 5TH ST, SAN JOAQUIN CA 93660</t>
  </si>
  <si>
    <t>LARRY LEE LUNDEEN</t>
  </si>
  <si>
    <t>CAN23006200-02</t>
  </si>
  <si>
    <t>ON-24-001915</t>
  </si>
  <si>
    <t xml:space="preserve">215 freeway 
</t>
  </si>
  <si>
    <t>1HGCM56407A218440</t>
  </si>
  <si>
    <t>LUNDEEN</t>
  </si>
  <si>
    <t>2851 S LA CADENA DR SPC 113 # SP</t>
  </si>
  <si>
    <t>2851 S LA CADENA DR SPC 113 # SP, COLTON CA 92324</t>
  </si>
  <si>
    <t>ON-24-001916</t>
  </si>
  <si>
    <t xml:space="preserve">13019 dickens 
studio city ca 
</t>
  </si>
  <si>
    <t>ANTONIO LONGORIA MARTINEZ</t>
  </si>
  <si>
    <t>DANIEL LONGORIA</t>
  </si>
  <si>
    <t>CAN24009350-01</t>
  </si>
  <si>
    <t>ON-24-001917</t>
  </si>
  <si>
    <t>Freeway 5 south  N Hollywood</t>
  </si>
  <si>
    <t>1C4HJXDG8PW635295</t>
  </si>
  <si>
    <t>LONGORIA MARTINEZ</t>
  </si>
  <si>
    <t>13341 CORNELIUS ST</t>
  </si>
  <si>
    <t>13341 CORNELIUS ST, PACOIMA CA 91331</t>
  </si>
  <si>
    <t>KEVIN GUTIERREZ</t>
  </si>
  <si>
    <t>CAN24016625-00</t>
  </si>
  <si>
    <t>ON-24-001918</t>
  </si>
  <si>
    <t>3303 woodmear dr 
 SAN JOSE, CA 95136</t>
  </si>
  <si>
    <t>1G1FF1R77K0137365</t>
  </si>
  <si>
    <t>3637 COPPERFIELD DR</t>
  </si>
  <si>
    <t>3637 COPPERFIELD DR, SAN JOSE CA 95136</t>
  </si>
  <si>
    <t>JOHN RUSSELL</t>
  </si>
  <si>
    <t>CAN24014024-00</t>
  </si>
  <si>
    <t>ON-24-001920</t>
  </si>
  <si>
    <t>3875 1/2 W 54TH ST LOS ANGELES, CA 90043</t>
  </si>
  <si>
    <t>VERANO</t>
  </si>
  <si>
    <t>1G4PP5SK3G4131489</t>
  </si>
  <si>
    <t>RUSSELL</t>
  </si>
  <si>
    <t>3875 1/2 W 54TH ST</t>
  </si>
  <si>
    <t>3875 1/2 W 54TH ST, LOS ANGELES CA 90043</t>
  </si>
  <si>
    <t>SOHEIL NIKFAR</t>
  </si>
  <si>
    <t>CAN24015294-00</t>
  </si>
  <si>
    <t>ON-24-001921</t>
  </si>
  <si>
    <t xml:space="preserve">101 freeway 
</t>
  </si>
  <si>
    <t>1GNERFKW0KJ121681</t>
  </si>
  <si>
    <t>NIKFAR</t>
  </si>
  <si>
    <t>18032 VANOWEN ST</t>
  </si>
  <si>
    <t>18032 VANOWEN ST, RESEDA CA 91335</t>
  </si>
  <si>
    <t>ARTURO VAZQUEZ</t>
  </si>
  <si>
    <t>CAN24015606-00</t>
  </si>
  <si>
    <t>ON-24-001922</t>
  </si>
  <si>
    <t>Downey Ave &amp; Gray Rd, Downey CA.</t>
  </si>
  <si>
    <t>1GCVKRECXFZ198436</t>
  </si>
  <si>
    <t>802 S FRESNO ST</t>
  </si>
  <si>
    <t>802 S FRESNO ST, COMMERCE CA 90023</t>
  </si>
  <si>
    <t>CAN23001244-02</t>
  </si>
  <si>
    <t>ON-24-001924</t>
  </si>
  <si>
    <t>olive st wildomar ca 92595</t>
  </si>
  <si>
    <t>3CZRZ1H55RM714178</t>
  </si>
  <si>
    <t>PINZON</t>
  </si>
  <si>
    <t>25481 COPPERLEAF CT</t>
  </si>
  <si>
    <t>25481 COPPERLEAF CT, MURRIETA CA 92563</t>
  </si>
  <si>
    <t>JULIO DURAN MONCADA</t>
  </si>
  <si>
    <t>CAN24015800-00</t>
  </si>
  <si>
    <t>ON-24-001925</t>
  </si>
  <si>
    <t>4535 W 163RD ST LAWNDALE, CA 90260.</t>
  </si>
  <si>
    <t>JTDEAMDE7NJ060178</t>
  </si>
  <si>
    <t>DURAN MONCADA</t>
  </si>
  <si>
    <t>4535 W 163RD ST</t>
  </si>
  <si>
    <t>4535 W 163RD ST, LAWNDALE CA 90260</t>
  </si>
  <si>
    <t>CAN23001636-02</t>
  </si>
  <si>
    <t>ON-24-001926</t>
  </si>
  <si>
    <t xml:space="preserve">Washington and Margarita Ave. in 
Riverside, CA 
</t>
  </si>
  <si>
    <t>1GCHSBEA9K1196074</t>
  </si>
  <si>
    <t>ROSA MATA</t>
  </si>
  <si>
    <t>IVAN MATA</t>
  </si>
  <si>
    <t>CAN23007496-01</t>
  </si>
  <si>
    <t>ON-24-001927</t>
  </si>
  <si>
    <t>cottonwood Ave San Jasinto 92582</t>
  </si>
  <si>
    <t>3TMDZ5BN0HM019847</t>
  </si>
  <si>
    <t>MATA</t>
  </si>
  <si>
    <t>271 SHETLAND CT</t>
  </si>
  <si>
    <t>271 SHETLAND CT, SAN JACINTO CA 92582</t>
  </si>
  <si>
    <t>FERNANDO SALCEDO</t>
  </si>
  <si>
    <t>CAN23003354-02</t>
  </si>
  <si>
    <t>ON-24-001928</t>
  </si>
  <si>
    <t>Alondra blvd and Downey Ave  paramount CA</t>
  </si>
  <si>
    <t>7YGW641</t>
  </si>
  <si>
    <t>KHADEEJAH BAAREE</t>
  </si>
  <si>
    <t>JULIAN BODRE</t>
  </si>
  <si>
    <t>CAN24016021-00</t>
  </si>
  <si>
    <t>ON-24-001931</t>
  </si>
  <si>
    <t xml:space="preserve">hemet CA </t>
  </si>
  <si>
    <t>1C4RDJDG2MC766065</t>
  </si>
  <si>
    <t>BAAREE</t>
  </si>
  <si>
    <t>5005 SIERRA VISTA AVE APT 14</t>
  </si>
  <si>
    <t>5005 SIERRA VISTA AVE APT 14, RIVERSIDE CA 92505</t>
  </si>
  <si>
    <t>CAN23001939-02</t>
  </si>
  <si>
    <t>ON-24-001933</t>
  </si>
  <si>
    <t>Darwin Ave in Los Angeles, CA 90031</t>
  </si>
  <si>
    <t>2126 DARWIN AVE</t>
  </si>
  <si>
    <t>2126 darwin ave, LOS ANGELES CA 90031</t>
  </si>
  <si>
    <t>KATHERINE ALVARADO</t>
  </si>
  <si>
    <t>CAN24011014-00</t>
  </si>
  <si>
    <t>ON-24-001934</t>
  </si>
  <si>
    <t>14779 SENECA RD APT J32 VICTORVILLE, CA 92392</t>
  </si>
  <si>
    <t>3N1AB7AP9GY280524</t>
  </si>
  <si>
    <t>14779 SENECA RD APT J32</t>
  </si>
  <si>
    <t>14779 SENECA RD  APT J32, VICTORVILLE CA 92392</t>
  </si>
  <si>
    <t>CARMEN BRAN VELAZQUEZ</t>
  </si>
  <si>
    <t>CAN24013221-00</t>
  </si>
  <si>
    <t>ON-24-001935</t>
  </si>
  <si>
    <t>Freeway 210 Pasadena</t>
  </si>
  <si>
    <t>2T3WFREVXJW513111</t>
  </si>
  <si>
    <t>BRAN VELAZQUEZ</t>
  </si>
  <si>
    <t>15939 VICTORY BLVD APT 103</t>
  </si>
  <si>
    <t>15939 VICTORY BLVD APT 103, VAN NUYS CA 91406</t>
  </si>
  <si>
    <t>JAMES CAMPBELL</t>
  </si>
  <si>
    <t>CAN24013330-00</t>
  </si>
  <si>
    <t>ON-24-001937</t>
  </si>
  <si>
    <t>Freeway 80 south before 12 ave Exit Sacramento ca</t>
  </si>
  <si>
    <t>1FA6P8CF7G5226494</t>
  </si>
  <si>
    <t>7840 WALERGA RD APT 516</t>
  </si>
  <si>
    <t>ANTELOPE</t>
  </si>
  <si>
    <t>7840 WALERGA RD APT 516, ANTELOPE CA 95843</t>
  </si>
  <si>
    <t>MIA TENORIO</t>
  </si>
  <si>
    <t>CAN23007101-01</t>
  </si>
  <si>
    <t>ON-24-001938</t>
  </si>
  <si>
    <t xml:space="preserve">Weatherford, TX  of Hwy i 20 and aveling st </t>
  </si>
  <si>
    <t>0000000000000</t>
  </si>
  <si>
    <t>FRANCISCO BARBOSA VERA</t>
  </si>
  <si>
    <t>FRANCISCO BARBOSA</t>
  </si>
  <si>
    <t>CAN24013092-00</t>
  </si>
  <si>
    <t>ON-24-001940</t>
  </si>
  <si>
    <t>Off 10 Freeway getting of Crenshaw, Los Angeles CA.</t>
  </si>
  <si>
    <t>2HGFE2F52RH576385</t>
  </si>
  <si>
    <t>BARBOSA VERA</t>
  </si>
  <si>
    <t>2632 S RIMPAU BLVD</t>
  </si>
  <si>
    <t>2632 s rimpau blvd, LOS ANGELES CA 90016</t>
  </si>
  <si>
    <t>CAN23001004-02</t>
  </si>
  <si>
    <t>ON-24-001941</t>
  </si>
  <si>
    <t>210 wester ave adelina ca 94952</t>
  </si>
  <si>
    <t>BENJAMIN DESANTIS</t>
  </si>
  <si>
    <t>CAN23003873-00</t>
  </si>
  <si>
    <t>ON-24-001943</t>
  </si>
  <si>
    <t>2C4RC1CG1HR512476</t>
  </si>
  <si>
    <t>DESANTIS</t>
  </si>
  <si>
    <t>19931 WESTERLY DR</t>
  </si>
  <si>
    <t>19931 WESTERLY DR, RIVERSIDE CA 92508</t>
  </si>
  <si>
    <t>ON-24-001944</t>
  </si>
  <si>
    <t>3843 3RD ST APT LW RIVERSIDE, CA 92501</t>
  </si>
  <si>
    <t>5NPDH4AE7GH670475</t>
  </si>
  <si>
    <t xml:space="preserve">David  Garcia  </t>
  </si>
  <si>
    <t>ON-24-001945</t>
  </si>
  <si>
    <t>Una st  San Diego CA 92113</t>
  </si>
  <si>
    <t>LUCINA AYALA FLORES</t>
  </si>
  <si>
    <t>CAN24016381-00</t>
  </si>
  <si>
    <t>ON-24-001946</t>
  </si>
  <si>
    <t xml:space="preserve">900 west Vermon ave </t>
  </si>
  <si>
    <t>5FPYK3F43RB023464</t>
  </si>
  <si>
    <t>AYALA FLORES</t>
  </si>
  <si>
    <t>4920 S BROADWAY APT 301</t>
  </si>
  <si>
    <t>4920 s broadway apt 301, LOS ANGELES CA 90037</t>
  </si>
  <si>
    <t>REYNA LARREYNAGA QUINTEROS</t>
  </si>
  <si>
    <t>ANGEL LOPEZ BARRERA</t>
  </si>
  <si>
    <t>CAN24015238-00</t>
  </si>
  <si>
    <t>ON-24-001947</t>
  </si>
  <si>
    <t>Walmart PL  93630 in Kerman, CA 
Fresno County</t>
  </si>
  <si>
    <t>5TFCZ5AN9MX265961</t>
  </si>
  <si>
    <t>LARREYNAGA QUINTEROS</t>
  </si>
  <si>
    <t>15122 W A ST</t>
  </si>
  <si>
    <t>15122 W A ST, KERMAN CA 93630</t>
  </si>
  <si>
    <t>CAN24010976-01</t>
  </si>
  <si>
    <t>ON-24-001953</t>
  </si>
  <si>
    <t xml:space="preserve">99 freeway </t>
  </si>
  <si>
    <t>7558 S GRANADA DR, MADERA CA 93637</t>
  </si>
  <si>
    <t>ANDY CORTEZ-HERNANDEZ</t>
  </si>
  <si>
    <t>CAN24013186-00</t>
  </si>
  <si>
    <t>ON-24-001954</t>
  </si>
  <si>
    <t>Martin Luther King Jr. in Los Angeles, CA</t>
  </si>
  <si>
    <t>1FA6P8TH6N5140107</t>
  </si>
  <si>
    <t>CORTEZ-HERNANDEZ</t>
  </si>
  <si>
    <t>115 N A ST</t>
  </si>
  <si>
    <t>115 N A ST, OXNARD CA 93030</t>
  </si>
  <si>
    <t>RAMIRO AGUILAR RAMIREZ</t>
  </si>
  <si>
    <t>CAN24011703-00</t>
  </si>
  <si>
    <t>ON-24-001956</t>
  </si>
  <si>
    <t xml:space="preserve">110 bck w el monte way
 lenova ca </t>
  </si>
  <si>
    <t>3GTUUBED8RG107853</t>
  </si>
  <si>
    <t>AGUILAR RAMIREZ</t>
  </si>
  <si>
    <t>12567 ALBERT AVE</t>
  </si>
  <si>
    <t>12567 ALBERT AVE, OROSI CA 93647</t>
  </si>
  <si>
    <t>EDWIN LOPEZ</t>
  </si>
  <si>
    <t>CAN24016713-00</t>
  </si>
  <si>
    <t>ON-24-001958</t>
  </si>
  <si>
    <t xml:space="preserve">Vernon and San Pedro, CA </t>
  </si>
  <si>
    <t>4T1DAACK3SU035222</t>
  </si>
  <si>
    <t>733 E 24TH ST</t>
  </si>
  <si>
    <t>733 e 24th st, LOS ANGELES CA 90011</t>
  </si>
  <si>
    <t>MAYRA CANCINOS</t>
  </si>
  <si>
    <t>Georgina Avendano</t>
  </si>
  <si>
    <t>CAN24014004-00</t>
  </si>
  <si>
    <t>ON-24-001960</t>
  </si>
  <si>
    <t>Near Exit 91 Freeway W Bound, Riversion Ave, before Arlington Ave, Riverside CA.</t>
  </si>
  <si>
    <t>Frontier</t>
  </si>
  <si>
    <t>1N6AD0ER0GN705181</t>
  </si>
  <si>
    <t>CANCINOS</t>
  </si>
  <si>
    <t>3480 LILLIAN ST</t>
  </si>
  <si>
    <t>3480 LILLIAN ST, RIVERSIDE CA 92504</t>
  </si>
  <si>
    <t>JESSICA TORREZ</t>
  </si>
  <si>
    <t>CAN23003834-02</t>
  </si>
  <si>
    <t>ON-24-001961</t>
  </si>
  <si>
    <t>55 st and central  Los Angeles 90011</t>
  </si>
  <si>
    <t>3CZRZ1H50RM706568</t>
  </si>
  <si>
    <t>10722 CROESUS AVE</t>
  </si>
  <si>
    <t>10722 croesus ave, LOS ANGELES CA 90059</t>
  </si>
  <si>
    <t>RACHELLE FRANCES LOERA</t>
  </si>
  <si>
    <t>ABEL SANTIAGO LOERA</t>
  </si>
  <si>
    <t>CAN24014265-00</t>
  </si>
  <si>
    <t>ON-24-001962</t>
  </si>
  <si>
    <t xml:space="preserve">freeway 10 citrus ave West Covina </t>
  </si>
  <si>
    <t>5XYPH4A19HG295255</t>
  </si>
  <si>
    <t>LOERA</t>
  </si>
  <si>
    <t>9770 LILAC RD</t>
  </si>
  <si>
    <t>OAK HILLS</t>
  </si>
  <si>
    <t>9770 LILAC RD, OAK HILLS CA 92344</t>
  </si>
  <si>
    <t>FLOR BELTRAN</t>
  </si>
  <si>
    <t>CAN24009511-01</t>
  </si>
  <si>
    <t>ON-24-001963</t>
  </si>
  <si>
    <t xml:space="preserve">washington 
los angeles ca </t>
  </si>
  <si>
    <t>3CZRM3H52GG705895</t>
  </si>
  <si>
    <t>3106 W 27TH ST APT 3106</t>
  </si>
  <si>
    <t>3106 w 27th st apt 3106, LOS ANGELES CA 90018</t>
  </si>
  <si>
    <t>VICTOR CORTES GETIAL</t>
  </si>
  <si>
    <t>Fabian Ruedas</t>
  </si>
  <si>
    <t>CAN24015462-00</t>
  </si>
  <si>
    <t>ON-24-001965</t>
  </si>
  <si>
    <t>Mountainview/ Los Altos CA.</t>
  </si>
  <si>
    <t>JTDKB20U167076182</t>
  </si>
  <si>
    <t>CORTES GETIAL</t>
  </si>
  <si>
    <t>1602 MELODY LN</t>
  </si>
  <si>
    <t>1602 MELODY LN, SAN JOSE CA 95133</t>
  </si>
  <si>
    <t>JOSE MUNOZ</t>
  </si>
  <si>
    <t>CAN23005506-02</t>
  </si>
  <si>
    <t>ON-24-001966</t>
  </si>
  <si>
    <t>Pomona ca   Town Ave</t>
  </si>
  <si>
    <t>4T1C11AK3LU321927</t>
  </si>
  <si>
    <t>MUNOZ</t>
  </si>
  <si>
    <t>508 BUCHANAN ST</t>
  </si>
  <si>
    <t>508 BUCHANAN ST , TAFT CA 93268</t>
  </si>
  <si>
    <t>KATHERINE PINTO</t>
  </si>
  <si>
    <t>CAP24000057-00</t>
  </si>
  <si>
    <t>ON-24-001967</t>
  </si>
  <si>
    <t>Tujunga AveLos Angeles, CA, E</t>
  </si>
  <si>
    <t>JTND4MBE3N3160171</t>
  </si>
  <si>
    <t>PINTO</t>
  </si>
  <si>
    <t>1303 S GRAMERCY PL APT 304</t>
  </si>
  <si>
    <t>1303 S GRAMERCY PL APT 304, LOS ANGELES CA 90019</t>
  </si>
  <si>
    <t>JONATHAN LYTE</t>
  </si>
  <si>
    <t>CAN24011319-00</t>
  </si>
  <si>
    <t>ON-24-001968</t>
  </si>
  <si>
    <t>421 E 18TH ST APT 313 OAKLAND, CA 94606</t>
  </si>
  <si>
    <t>3CZRM3H38GG701171</t>
  </si>
  <si>
    <t>LYTE</t>
  </si>
  <si>
    <t>421 E 18TH ST APT 313</t>
  </si>
  <si>
    <t>421 E 18TH ST APT 313, OAKLAND CA 94606</t>
  </si>
  <si>
    <t>ON-24-001969</t>
  </si>
  <si>
    <t xml:space="preserve">Harbor Ave , Santa Ana, </t>
  </si>
  <si>
    <t>CAN24015481-00</t>
  </si>
  <si>
    <t>ON-24-001970</t>
  </si>
  <si>
    <t>Walmart, Glendale CA.</t>
  </si>
  <si>
    <t>3CZRZ1H32SM704082</t>
  </si>
  <si>
    <t>1732 LEIGHTON AVE</t>
  </si>
  <si>
    <t>1732 leighton ave, LOS ANGELES CA 90062</t>
  </si>
  <si>
    <t>ON-24-001971</t>
  </si>
  <si>
    <t>DAVID STEWART</t>
  </si>
  <si>
    <t>NICOLE STEWART</t>
  </si>
  <si>
    <t>CAN24016098-00</t>
  </si>
  <si>
    <t>ON-24-001972</t>
  </si>
  <si>
    <t>Baldwin st los angeles 90031</t>
  </si>
  <si>
    <t>JTHBJ46G082231304</t>
  </si>
  <si>
    <t>STEWART</t>
  </si>
  <si>
    <t>1913 W WOODCREST AVE</t>
  </si>
  <si>
    <t>1913 W WOODCREST AVE, FULLERTON CA 92833</t>
  </si>
  <si>
    <t>BRAYAN ROCHA CAMELO</t>
  </si>
  <si>
    <t>CAN24012941-00</t>
  </si>
  <si>
    <t>ON-24-001974</t>
  </si>
  <si>
    <t>Van Nuys Blvd &amp; Chase Ave, Panorama City, CA.</t>
  </si>
  <si>
    <t>5YFBU4EE5DP205463</t>
  </si>
  <si>
    <t>ROCHA CAMELO</t>
  </si>
  <si>
    <t>13727 SYLVAN ST APT 7</t>
  </si>
  <si>
    <t>13727 SYLVAN ST APT 7, VAN NUYS CA 91401</t>
  </si>
  <si>
    <t>RINESHA LEWIS</t>
  </si>
  <si>
    <t>NAIS LEWIS</t>
  </si>
  <si>
    <t>CAN24010368-01</t>
  </si>
  <si>
    <t>ON-24-001975</t>
  </si>
  <si>
    <t xml:space="preserve"> 2273 S Cactus AveBloomington, CA 92316,</t>
  </si>
  <si>
    <t>KNAE15LAXJ6013211</t>
  </si>
  <si>
    <t>LEWIS</t>
  </si>
  <si>
    <t>25515 CORTE PROMESA</t>
  </si>
  <si>
    <t>25515 CORTE PROMESA, MURRIETA CA 92563</t>
  </si>
  <si>
    <t>MICHAEL GOMEZ</t>
  </si>
  <si>
    <t>CAN23004561-02</t>
  </si>
  <si>
    <t>ON-24-001976</t>
  </si>
  <si>
    <t xml:space="preserve">148 ST W 78TH ST 
LOS ANGELES CA </t>
  </si>
  <si>
    <t>3CZRZ1H3XRM710528</t>
  </si>
  <si>
    <t>148 W 78TH ST</t>
  </si>
  <si>
    <t>148 w 75th st, LOS ANGELES CA 90003</t>
  </si>
  <si>
    <t>ROSELBA GONZALEZ</t>
  </si>
  <si>
    <t>CAN24015473-00</t>
  </si>
  <si>
    <t>ON-24-001977</t>
  </si>
  <si>
    <t xml:space="preserve">Los Angeles unknown st </t>
  </si>
  <si>
    <t>1HGCR2F39FA102434</t>
  </si>
  <si>
    <t>11000 S OSAGE AVE APT 14</t>
  </si>
  <si>
    <t>11000 S OSAGE AVE APT 14, INGLEWOOD CA 90304</t>
  </si>
  <si>
    <t>ON-24-001978</t>
  </si>
  <si>
    <t xml:space="preserve">15 free way north </t>
  </si>
  <si>
    <t>2HKRW6H31KH209194</t>
  </si>
  <si>
    <t>JOHANA RODRIGUEZ</t>
  </si>
  <si>
    <t>ERIC RODRIGUEZ</t>
  </si>
  <si>
    <t>CAN24011768-00</t>
  </si>
  <si>
    <t>ON-24-001979</t>
  </si>
  <si>
    <t>110 entering Amador St, Los Angeles CA.</t>
  </si>
  <si>
    <t>1FTEW1E43LKE73972</t>
  </si>
  <si>
    <t>6818 SAN CARLOS ST</t>
  </si>
  <si>
    <t>6818 SAN CARLOS ST, PARAMOUNT CA 90723</t>
  </si>
  <si>
    <t>DAJANI DEENAH</t>
  </si>
  <si>
    <t>CAN24009961-01</t>
  </si>
  <si>
    <t>ON-24-001980</t>
  </si>
  <si>
    <t>Joshua st National Park</t>
  </si>
  <si>
    <t>WAUGNAF44HN023762</t>
  </si>
  <si>
    <t>DEENAH</t>
  </si>
  <si>
    <t>73973 TWO MILE RD APT 5</t>
  </si>
  <si>
    <t>73973 TWO MILE RD APT 5, TWENTYNINE PALMS CA 92277</t>
  </si>
  <si>
    <t>ON-24-001981</t>
  </si>
  <si>
    <t>5560 ACKERFIELD AVE APT 211 LONG BEACH, CA 90805</t>
  </si>
  <si>
    <t>JESSICA BRACAMONTES</t>
  </si>
  <si>
    <t>CAN24014340-00</t>
  </si>
  <si>
    <t>ON-24-001982</t>
  </si>
  <si>
    <t xml:space="preserve">Manchester AveLos Angeles, CA 90044, EE. </t>
  </si>
  <si>
    <t>2HGFE2F26NH522944</t>
  </si>
  <si>
    <t>BRACAMONTES</t>
  </si>
  <si>
    <t>6527 CRENSHAW BLVD APT 305</t>
  </si>
  <si>
    <t>6527 Crenshaw Blvd Apt 305, LOS ANGELES CA 90043</t>
  </si>
  <si>
    <t>CESAR REYES MARROQUIN</t>
  </si>
  <si>
    <t>CAN24013787-00</t>
  </si>
  <si>
    <t>ON-24-001983</t>
  </si>
  <si>
    <t xml:space="preserve">97 st   Inglewood  </t>
  </si>
  <si>
    <t>3FTTW8M32RRA37448</t>
  </si>
  <si>
    <t>REYES MARROQUIN</t>
  </si>
  <si>
    <t>7415 8TH AVE</t>
  </si>
  <si>
    <t>7415 8TH AVE, LOS ANGELES CA 90043</t>
  </si>
  <si>
    <t>VICTOR RAYOS</t>
  </si>
  <si>
    <t>MANUEL RAYOS</t>
  </si>
  <si>
    <t>CAN24014373-00</t>
  </si>
  <si>
    <t>ON-24-001984</t>
  </si>
  <si>
    <t>Staples  at  lancaster ca 93530</t>
  </si>
  <si>
    <t>1N4AB41D2VC736571</t>
  </si>
  <si>
    <t>RAYOS</t>
  </si>
  <si>
    <t>38841 2ND ST E</t>
  </si>
  <si>
    <t>38841 2ND ST E, PALMDALE CA 93550</t>
  </si>
  <si>
    <t>AURELIO CHAVARRIA</t>
  </si>
  <si>
    <t>CAN23001141-02</t>
  </si>
  <si>
    <t>ON-24-001985</t>
  </si>
  <si>
    <t>2000 Maple Ave.-  Los Angeles CA 90011</t>
  </si>
  <si>
    <t>3FADP4AJ7KM116085</t>
  </si>
  <si>
    <t>CHAVARRIA</t>
  </si>
  <si>
    <t>1978 BONSALLO AVE APT 1</t>
  </si>
  <si>
    <t>1978 BONSALLO AVE APT 1, LOS ANGELES CA 90007</t>
  </si>
  <si>
    <t>CYNTHIA ORNELAS</t>
  </si>
  <si>
    <t>CAN24016411-00</t>
  </si>
  <si>
    <t>ON-24-001986</t>
  </si>
  <si>
    <t>Tecola &amp; Ironwood, Moreno Valley CA.</t>
  </si>
  <si>
    <t>JTMZFREV1HJ144693</t>
  </si>
  <si>
    <t>ORNELAS</t>
  </si>
  <si>
    <t>24810 REDCLIFF CT</t>
  </si>
  <si>
    <t>24810 REDCLIFF CT, MORENO VALLEY CA 92557</t>
  </si>
  <si>
    <t>FRANCISCO DOMINGO</t>
  </si>
  <si>
    <t>SUSANA LOPEZ</t>
  </si>
  <si>
    <t>CAN24014119-00</t>
  </si>
  <si>
    <t>ON-24-001988</t>
  </si>
  <si>
    <t xml:space="preserve">florence and central </t>
  </si>
  <si>
    <t>JN8AT2MT2GW007085</t>
  </si>
  <si>
    <t>DOMINGO</t>
  </si>
  <si>
    <t>900 E 95TH ST</t>
  </si>
  <si>
    <t>900 e 95th st, LOS ANGELES CA 90002</t>
  </si>
  <si>
    <t>CAN24010759-01</t>
  </si>
  <si>
    <t>ON-24-001989</t>
  </si>
  <si>
    <t xml:space="preserve">East 21 st and los angeles st </t>
  </si>
  <si>
    <t>2T1BU4EE3BC629656</t>
  </si>
  <si>
    <t>MARIA GALLARDO</t>
  </si>
  <si>
    <t>ANDREW PISANO</t>
  </si>
  <si>
    <t>CAN23001892-02</t>
  </si>
  <si>
    <t>ON-24-001990</t>
  </si>
  <si>
    <t xml:space="preserve">Rudicill st and 3315 van buren blvd riverside ca 92503 </t>
  </si>
  <si>
    <t>AVALANCHE</t>
  </si>
  <si>
    <t>1GNEC13T13R135987</t>
  </si>
  <si>
    <t>GALLARDO</t>
  </si>
  <si>
    <t>3940 DAWES ST APT 29</t>
  </si>
  <si>
    <t>3940 DAWES ST APT 29, RIVERSIDE CA 92503</t>
  </si>
  <si>
    <t>VICTORIA WASE</t>
  </si>
  <si>
    <t>CAN24013988-00</t>
  </si>
  <si>
    <t>ON-24-001991</t>
  </si>
  <si>
    <t>San Antonio St, Pomona, CA 91767</t>
  </si>
  <si>
    <t>1C4GJXAG1LW264412</t>
  </si>
  <si>
    <t>WASE</t>
  </si>
  <si>
    <t>769 E MONTEREY AVE</t>
  </si>
  <si>
    <t>679 E MONTEREY, POMONA CA 91767</t>
  </si>
  <si>
    <t>CLAUDIA ALBERTO MARTINEZ</t>
  </si>
  <si>
    <t>CAN24013147-00</t>
  </si>
  <si>
    <t>ON-24-001992</t>
  </si>
  <si>
    <t>USD Hotel, Los Angeles CA.</t>
  </si>
  <si>
    <t>3N1AB8BVXRY210696</t>
  </si>
  <si>
    <t>ALBERTO MARTINEZ</t>
  </si>
  <si>
    <t>4540 E 55TH ST</t>
  </si>
  <si>
    <t>4540 E 55TH ST , MAYWOOD CA 90270</t>
  </si>
  <si>
    <t>SETH MAROLF</t>
  </si>
  <si>
    <t>CAN23005875-02</t>
  </si>
  <si>
    <t>ON-24-001994</t>
  </si>
  <si>
    <t xml:space="preserve">South Bonnyview  Redding CA  area
</t>
  </si>
  <si>
    <t>5N1BT3AA0PC806286</t>
  </si>
  <si>
    <t>MAROLF</t>
  </si>
  <si>
    <t>1842 HELLER LN</t>
  </si>
  <si>
    <t>REDDING</t>
  </si>
  <si>
    <t>1842 HELLER LN, REDDING CA 96001</t>
  </si>
  <si>
    <t>SINDY MENDEZ-GARCIA</t>
  </si>
  <si>
    <t>CAN24014090-00</t>
  </si>
  <si>
    <t>ON-24-001995</t>
  </si>
  <si>
    <t>5074 COBALT ST SYLMAR, CA 91342</t>
  </si>
  <si>
    <t>JHMCP26498C023154</t>
  </si>
  <si>
    <t>MENDEZ-GARCIA</t>
  </si>
  <si>
    <t>15074 COBALT ST</t>
  </si>
  <si>
    <t>15074 COBALT ST, SYLMAR CA 91342</t>
  </si>
  <si>
    <t>YEFFERSON ALEXANDER CABRERA HURTADO</t>
  </si>
  <si>
    <t>CAN24012318-00</t>
  </si>
  <si>
    <t>ON-24-001996</t>
  </si>
  <si>
    <t xml:space="preserve">30 st  and hillcrest dr  from n to south </t>
  </si>
  <si>
    <t>JTDKARFUXJ3062588</t>
  </si>
  <si>
    <t>CABRERA HURTADO</t>
  </si>
  <si>
    <t>6655 PALM AVE APT 90</t>
  </si>
  <si>
    <t>6655 PALM AVE APT 90, RIVERSIDE CA 92506</t>
  </si>
  <si>
    <t>FERNANDO SALAMANCA</t>
  </si>
  <si>
    <t>CAN24014571-00</t>
  </si>
  <si>
    <t>ON-24-001999</t>
  </si>
  <si>
    <t>6300 W Arizona Circle, Los Angeles CA.</t>
  </si>
  <si>
    <t>3VV1B7AX9LM027610</t>
  </si>
  <si>
    <t>SALAMANCA</t>
  </si>
  <si>
    <t>2631 E 130TH ST</t>
  </si>
  <si>
    <t>2631 E 130TH ST, COMPTON CA 90222</t>
  </si>
  <si>
    <t>RUTH STERN</t>
  </si>
  <si>
    <t>CAN24014740-00</t>
  </si>
  <si>
    <t>ON-24-002000</t>
  </si>
  <si>
    <t>5549 N 10TH ST  FRESNO, CA 93710</t>
  </si>
  <si>
    <t>JTDKB20UX77608109</t>
  </si>
  <si>
    <t>STERN</t>
  </si>
  <si>
    <t>5569 N 10TH ST APT 103</t>
  </si>
  <si>
    <t>5569 N 10TH ST APT 103, FRESNO CA 93710</t>
  </si>
  <si>
    <t>IAN MCGREGOR</t>
  </si>
  <si>
    <t>CAN23003531-02</t>
  </si>
  <si>
    <t>ON-24-002001</t>
  </si>
  <si>
    <t xml:space="preserve">i 280 San Francisco </t>
  </si>
  <si>
    <t>5TENX22N56Z205120</t>
  </si>
  <si>
    <t>MCGREGOR</t>
  </si>
  <si>
    <t>2442 26TH AVE</t>
  </si>
  <si>
    <t>2442 26TH AVE, SAN FRANCISCO CA 94116</t>
  </si>
  <si>
    <t>WENDY LOPEZ</t>
  </si>
  <si>
    <t>CAN24012660-00</t>
  </si>
  <si>
    <t>ON-24-002006</t>
  </si>
  <si>
    <t xml:space="preserve">i 215 freeway s </t>
  </si>
  <si>
    <t>1HGCV1F38KA111819</t>
  </si>
  <si>
    <t>27137 PLUM ST</t>
  </si>
  <si>
    <t>27137 PLUM ST, PERRIS CA 92570</t>
  </si>
  <si>
    <t>RICARDO BASURTO MENDOZA</t>
  </si>
  <si>
    <t>CAN23005342-02</t>
  </si>
  <si>
    <t>ON-24-002007</t>
  </si>
  <si>
    <t>planada st  Oxnard ca</t>
  </si>
  <si>
    <t>SEDONA</t>
  </si>
  <si>
    <t>KNDMB5C10G6093168</t>
  </si>
  <si>
    <t>BASURTO MENDOZA</t>
  </si>
  <si>
    <t>446 N H ST</t>
  </si>
  <si>
    <t>446 N H ST, OXNARD CA 93030</t>
  </si>
  <si>
    <t>SELVIN RIVERA GAVARRETE</t>
  </si>
  <si>
    <t>CAN24012844-00</t>
  </si>
  <si>
    <t>ON-24-002008</t>
  </si>
  <si>
    <t>LAMONT, CA 93241</t>
  </si>
  <si>
    <t>1FAHP2MK6FG178314</t>
  </si>
  <si>
    <t>RIVERA GAVARRETE</t>
  </si>
  <si>
    <t>8817 CANDISE RD</t>
  </si>
  <si>
    <t>LAMONT</t>
  </si>
  <si>
    <t>8817 CANDISE RD, LAMONT CA 93241</t>
  </si>
  <si>
    <t>HELI OJEDA</t>
  </si>
  <si>
    <t xml:space="preserve">Richard  Ojeda </t>
  </si>
  <si>
    <t>CAN24014918-00</t>
  </si>
  <si>
    <t>ON-24-002009</t>
  </si>
  <si>
    <t xml:space="preserve">Arlington ave  Riverside </t>
  </si>
  <si>
    <t>1NXBR12E62Z606326</t>
  </si>
  <si>
    <t>6130 CAMINO REAL SPC 214</t>
  </si>
  <si>
    <t>6130 CAMINO REAL SPC 214, JURUPA VALLEY CA 92509</t>
  </si>
  <si>
    <t>SEBASTIAN ARANDA VARGAS</t>
  </si>
  <si>
    <t>CAN24015628-00</t>
  </si>
  <si>
    <t>ON-24-002011</t>
  </si>
  <si>
    <t>El Toro Drive, Mission Viejo CA.</t>
  </si>
  <si>
    <t>WAUGFAFC7EN075032</t>
  </si>
  <si>
    <t>ARANDA VARGAS</t>
  </si>
  <si>
    <t>26571 NORMANDALE DR APT 2D</t>
  </si>
  <si>
    <t>26571 NORMANDALE DR APT 2D, LAKE FOREST CA 92630</t>
  </si>
  <si>
    <t>JOSE ALVARADO</t>
  </si>
  <si>
    <t xml:space="preserve">Cesar  Lopez </t>
  </si>
  <si>
    <t>CAN24013316-00</t>
  </si>
  <si>
    <t>ON-24-002012</t>
  </si>
  <si>
    <t>4T1BF28B1YU067103</t>
  </si>
  <si>
    <t>13376 BARBARA ST</t>
  </si>
  <si>
    <t>13376 BARBARA ST, MORENO VALLEY CA 92553</t>
  </si>
  <si>
    <t>NADIA PALACIOS</t>
  </si>
  <si>
    <t>VICTORIA PALACIOS</t>
  </si>
  <si>
    <t>CAN24013593-00</t>
  </si>
  <si>
    <t>ON-24-002014</t>
  </si>
  <si>
    <t>Granet Hill drive and  Campbell st Jurupa valley 92509</t>
  </si>
  <si>
    <t>2HGFC2F8XMH513849</t>
  </si>
  <si>
    <t>7894 JAYHAWK DR</t>
  </si>
  <si>
    <t>7894 JAYHAWK DR, JURUPA VALLEY CA 92509</t>
  </si>
  <si>
    <t>JUAN PEREZ</t>
  </si>
  <si>
    <t>CAN24010737-00</t>
  </si>
  <si>
    <t>ON-24-002015</t>
  </si>
  <si>
    <t xml:space="preserve">Randolph St in Huntington Park, CA </t>
  </si>
  <si>
    <t>KNDPN3AC4J7362903</t>
  </si>
  <si>
    <t>2939 E 61ST ST</t>
  </si>
  <si>
    <t>2939 e 61st st , HUNTINGTON PARK CA 90255</t>
  </si>
  <si>
    <t>ON-24-002016</t>
  </si>
  <si>
    <t xml:space="preserve">atlantic ave long beach </t>
  </si>
  <si>
    <t>ON-24-002017</t>
  </si>
  <si>
    <t>Arrow highway Glendora 91740</t>
  </si>
  <si>
    <t>ON-24-002018</t>
  </si>
  <si>
    <t xml:space="preserve">Venice Blvd   Los Angeles ca  
El Valle Oaxaqueño bakery market </t>
  </si>
  <si>
    <t>ROBERT VALDEZ</t>
  </si>
  <si>
    <t>CAN24014782-00</t>
  </si>
  <si>
    <t>ON-24-002020</t>
  </si>
  <si>
    <t>Arrowhead Lake Rd, Hysperia CA.</t>
  </si>
  <si>
    <t>1HGCY2F7XRA073309</t>
  </si>
  <si>
    <t>VALDEZ</t>
  </si>
  <si>
    <t>1647 W 11TH PL</t>
  </si>
  <si>
    <t>1647 W 11th Pl, LOS ANGELES CA 90015</t>
  </si>
  <si>
    <t>RONAL RODRIGUEZ ACOSTA</t>
  </si>
  <si>
    <t>LEONEL TERAN PEREZ</t>
  </si>
  <si>
    <t>CAN24015762-00</t>
  </si>
  <si>
    <t>ON-24-002023</t>
  </si>
  <si>
    <t>Brookhurst and Bolsa Ave, Westminster, CA, 92683</t>
  </si>
  <si>
    <t>1FADP5CU5EL508517</t>
  </si>
  <si>
    <t>RODRIGUEZ ACOSTA</t>
  </si>
  <si>
    <t>15123 BROOKHURST ST APT 192</t>
  </si>
  <si>
    <t>15123 BROOKHURST ST APT 192, WESTMINSTER CA 92683</t>
  </si>
  <si>
    <t>ELIA PEREZ</t>
  </si>
  <si>
    <t>JOSE REYES PEREZ</t>
  </si>
  <si>
    <t>CAN24016216-00</t>
  </si>
  <si>
    <t>ON-24-002024</t>
  </si>
  <si>
    <t>Golden State Dinova, Selma CA.</t>
  </si>
  <si>
    <t>1FTFW1RG6LFA95082</t>
  </si>
  <si>
    <t>1932 JOHN ST APT 104</t>
  </si>
  <si>
    <t>1932 JOHN ST APT 104, SELMA CA 93662</t>
  </si>
  <si>
    <t>DERRICK NHAC HIEU HOA LE</t>
  </si>
  <si>
    <t>CAN24016208-00</t>
  </si>
  <si>
    <t>ON-24-002025</t>
  </si>
  <si>
    <t>Los Gatos &amp; Lark Ave. in Los Gatos CA 95032</t>
  </si>
  <si>
    <t>1G1RC6E42FU102603</t>
  </si>
  <si>
    <t>3332 CHEMIN DE RIVIERE</t>
  </si>
  <si>
    <t>3332 CHEMIN DE RIVIERE, SAN JOSE CA 95148</t>
  </si>
  <si>
    <t>BRIAN COKER</t>
  </si>
  <si>
    <t>STORMY PETERSON</t>
  </si>
  <si>
    <t>CAN24012638-00</t>
  </si>
  <si>
    <t>ON-24-002026</t>
  </si>
  <si>
    <t>Mariposa Rd &amp; Main St</t>
  </si>
  <si>
    <t>500X</t>
  </si>
  <si>
    <t>ZFBCFYCT9GP339845</t>
  </si>
  <si>
    <t>COKER</t>
  </si>
  <si>
    <t>14740 DOS PALMAS RD</t>
  </si>
  <si>
    <t>14740 DOS PALMAS RD, VICTORVILLE CA 92392</t>
  </si>
  <si>
    <t>DESSIRAY MARLENE ARREOLA</t>
  </si>
  <si>
    <t>CAN24013328-00</t>
  </si>
  <si>
    <t>ON-24-002027</t>
  </si>
  <si>
    <t>15847 Flamingo Dr, Fontana CA.</t>
  </si>
  <si>
    <t>1HGCV1F49KA130338</t>
  </si>
  <si>
    <t>603 W D ST APT B</t>
  </si>
  <si>
    <t>603 W D ST APT B, ONTARIO CA 91762</t>
  </si>
  <si>
    <t>ON-24-002029</t>
  </si>
  <si>
    <t>Freeway 15 south</t>
  </si>
  <si>
    <t>VALENTIN MAYO ABADICIO</t>
  </si>
  <si>
    <t>JONATHAN MAYO</t>
  </si>
  <si>
    <t>CAN24016907-00</t>
  </si>
  <si>
    <t>ON-24-002030</t>
  </si>
  <si>
    <t xml:space="preserve">Freeway 8 san diego ca </t>
  </si>
  <si>
    <t>3GCUKSEC9FG104985</t>
  </si>
  <si>
    <t>MAYO ABADICIO</t>
  </si>
  <si>
    <t>40868 CAMELLIA DR</t>
  </si>
  <si>
    <t>40868 CAMELLIA DR, HEMET CA 92544</t>
  </si>
  <si>
    <t>KAROL MARTILLO RODRIGUEZ</t>
  </si>
  <si>
    <t>CAN24012382-00</t>
  </si>
  <si>
    <t>ON-24-002031</t>
  </si>
  <si>
    <t>Vernon Ave/ Slauson Ave los angeles ca</t>
  </si>
  <si>
    <t>3N1AB7AP2HY370843</t>
  </si>
  <si>
    <t>MARTILLO RODRIGUEZ</t>
  </si>
  <si>
    <t>1612 LEXHAM AVE</t>
  </si>
  <si>
    <t>1612 LEXHAM AVE, EL MONTE CA 91733</t>
  </si>
  <si>
    <t>CONSUELO LUNA</t>
  </si>
  <si>
    <t>ANDREA CEJA</t>
  </si>
  <si>
    <t>CAN22000287-03</t>
  </si>
  <si>
    <t>ON-24-002034</t>
  </si>
  <si>
    <t>Tutan Freeway, going to Rancho Cucamonga, Los Angeles CA.</t>
  </si>
  <si>
    <t>1N4BL4DV7RN351930</t>
  </si>
  <si>
    <t>6864 CHADBOURNE AVE</t>
  </si>
  <si>
    <t>6864 chadbourne ave, RIVERSIDE CA 92505</t>
  </si>
  <si>
    <t>VADIM ERSHOV</t>
  </si>
  <si>
    <t>CAN24015794-00</t>
  </si>
  <si>
    <t>ON-24-002035</t>
  </si>
  <si>
    <t xml:space="preserve">6 St. Korea Town, LA CA </t>
  </si>
  <si>
    <t>WBA3T3C5XG5A41262</t>
  </si>
  <si>
    <t>ERSHOV</t>
  </si>
  <si>
    <t>18645 HATTERAS ST UNIT 121</t>
  </si>
  <si>
    <t>18645 HATTERAS ST UNIT 121, TARZANA CA 91356</t>
  </si>
  <si>
    <t>KAYLA GANTER</t>
  </si>
  <si>
    <t>CAN24014915-00</t>
  </si>
  <si>
    <t>ON-24-002036</t>
  </si>
  <si>
    <t>Baysland, Higland CA.</t>
  </si>
  <si>
    <t>1N4BL4CV8PN401569</t>
  </si>
  <si>
    <t>GANTER</t>
  </si>
  <si>
    <t>13939 LITTLE PARK ST</t>
  </si>
  <si>
    <t>13939 LITTLE PARK ST, VICTORVILLE CA 92394</t>
  </si>
  <si>
    <t>BERTIN SALAS-NAVARRETE</t>
  </si>
  <si>
    <t>CAN23000733-03</t>
  </si>
  <si>
    <t>ON-24-002037</t>
  </si>
  <si>
    <t>Palomares St Pomona, CA 91766</t>
  </si>
  <si>
    <t>3GNAXJEV5JS577019</t>
  </si>
  <si>
    <t>SALAS-NAVARRETE</t>
  </si>
  <si>
    <t>395 E 8TH ST</t>
  </si>
  <si>
    <t>395 E 8TH ST, POMONA CA 91766</t>
  </si>
  <si>
    <t>unknown unknown</t>
  </si>
  <si>
    <t>ON-24-002038</t>
  </si>
  <si>
    <t xml:space="preserve">n 10th st 
fresno ca </t>
  </si>
  <si>
    <t>SHAQUAN RICHARDSON</t>
  </si>
  <si>
    <t>CAN24014428-00</t>
  </si>
  <si>
    <t>ON-24-002039</t>
  </si>
  <si>
    <t xml:space="preserve">Adams and Grand Ave.  </t>
  </si>
  <si>
    <t>2HKRM3H71EH539851</t>
  </si>
  <si>
    <t>RICHARDSON</t>
  </si>
  <si>
    <t>1328 S HOPE ST APT 407</t>
  </si>
  <si>
    <t>1332 s hope st apt 508, LOS ANGELES CA 90015</t>
  </si>
  <si>
    <t>ADAM WILLIAMS</t>
  </si>
  <si>
    <t>CAN24009590-01</t>
  </si>
  <si>
    <t>ON-24-002040</t>
  </si>
  <si>
    <t>6250 Valley Springs Pkwy. Riverside, CA 92507</t>
  </si>
  <si>
    <t>3KPF24AD1ME286080</t>
  </si>
  <si>
    <t>14795 BRIANA ST</t>
  </si>
  <si>
    <t>14795 BRIANA ST, MORENO VALLEY CA 92553</t>
  </si>
  <si>
    <t>CAN23008547-01</t>
  </si>
  <si>
    <t>ON-24-002041</t>
  </si>
  <si>
    <t>Near La Brea, Los Angeles CA.</t>
  </si>
  <si>
    <t>1HGCR2F50HA007491</t>
  </si>
  <si>
    <t>1242 UNIVERSITY AVE , RIVERSIDE CA 92507</t>
  </si>
  <si>
    <t>MARLEN VALLECILLO RAMIREZ</t>
  </si>
  <si>
    <t>NORMAN ANTUNEZ</t>
  </si>
  <si>
    <t>CAN24013671-00</t>
  </si>
  <si>
    <t>ON-24-002042</t>
  </si>
  <si>
    <t>36552 Sierra Hwy, Palmdale, CA 93550</t>
  </si>
  <si>
    <t>4T1B11HK5JU039447</t>
  </si>
  <si>
    <t>VALLECILLO RAMIREZ</t>
  </si>
  <si>
    <t>45542 5TH ST E</t>
  </si>
  <si>
    <t>45542 5TH ST E, LANCASTER CA 93535</t>
  </si>
  <si>
    <t>EDNA THOMPSON</t>
  </si>
  <si>
    <t>WESLEY HARRIS</t>
  </si>
  <si>
    <t>CAN24016875-00</t>
  </si>
  <si>
    <t>ON-24-002043</t>
  </si>
  <si>
    <t xml:space="preserve">Claremont 
Huntington park, ca </t>
  </si>
  <si>
    <t>2HKRM3H35EH529904</t>
  </si>
  <si>
    <t>6700 MIDDLETON ST APT 109</t>
  </si>
  <si>
    <t>6700 MIDDLETON ST APT 109, HUNTINGTON PARK CA 90255</t>
  </si>
  <si>
    <t>DANIEL VASQUEZ NAVARRETE</t>
  </si>
  <si>
    <t>JENNIFER OROZCO</t>
  </si>
  <si>
    <t>CAN23000958-03</t>
  </si>
  <si>
    <t>ON-24-002044</t>
  </si>
  <si>
    <t xml:space="preserve">west hollywood ca </t>
  </si>
  <si>
    <t>3CZRU5H34LM705354</t>
  </si>
  <si>
    <t>VASQUEZ NAVARRETE</t>
  </si>
  <si>
    <t>4251 LOCKWOOD AVE APT 5</t>
  </si>
  <si>
    <t>4251 Lockwood Ave Apt 2, LOS ANGELES CA 90029</t>
  </si>
  <si>
    <t>ON-24-002045</t>
  </si>
  <si>
    <t xml:space="preserve">Hutson st on Hollywood </t>
  </si>
  <si>
    <t>JUAN CAYETANO ISIDRO</t>
  </si>
  <si>
    <t>HECTOR CAYETANO</t>
  </si>
  <si>
    <t>CAN24013794-00</t>
  </si>
  <si>
    <t>ON-24-002046</t>
  </si>
  <si>
    <t xml:space="preserve">91 Freeway E/B near Brookhurst Ave. 
in Fullerton, CA </t>
  </si>
  <si>
    <t>1C4PJLAK0CW188923</t>
  </si>
  <si>
    <t>CAYETANO ISIDRO</t>
  </si>
  <si>
    <t>5815 E LA PALMA AVE SPC 166</t>
  </si>
  <si>
    <t>5815 E LA PALMA AVE SPC 166, ANAHEIM CA 92807</t>
  </si>
  <si>
    <t>CAN23004469-02</t>
  </si>
  <si>
    <t>ON-24-002047</t>
  </si>
  <si>
    <t xml:space="preserve">unknown freeway Perris ca  </t>
  </si>
  <si>
    <t>24400 ELECTRA CT, MORENO VALLEY CA 92551</t>
  </si>
  <si>
    <t>ADRIAN AREVALO</t>
  </si>
  <si>
    <t>ON-24-002048</t>
  </si>
  <si>
    <t xml:space="preserve">mission 
pomona ca </t>
  </si>
  <si>
    <t>GRISELDA BANUELOS</t>
  </si>
  <si>
    <t>IVAN ABAD</t>
  </si>
  <si>
    <t>CAN24013936-00</t>
  </si>
  <si>
    <t>ON-24-002049</t>
  </si>
  <si>
    <t>10 Freeway, before Pomona CA.</t>
  </si>
  <si>
    <t>5TENX4CN2AZ740568</t>
  </si>
  <si>
    <t>2209 MICHIGAN AVE APT 201</t>
  </si>
  <si>
    <t>2209 MICHIGAN AVE APT 201, LOS ANGELES CA 90033</t>
  </si>
  <si>
    <t>ROBERTO PEREZ PAZ</t>
  </si>
  <si>
    <t>TORIBIO PEREZ-LARA</t>
  </si>
  <si>
    <t>CAP24000121-00</t>
  </si>
  <si>
    <t>ON-24-002051</t>
  </si>
  <si>
    <t xml:space="preserve">Sylmar ca </t>
  </si>
  <si>
    <t>3GTP8CED2MG251690</t>
  </si>
  <si>
    <t>PEREZ PAZ</t>
  </si>
  <si>
    <t>1626 N TIPTON ST</t>
  </si>
  <si>
    <t>1626 N Tipton St, VISALIA CA 93292</t>
  </si>
  <si>
    <t>FLOR ALVARADO SILVA</t>
  </si>
  <si>
    <t>CAN23002269-02</t>
  </si>
  <si>
    <t>ON-24-002052</t>
  </si>
  <si>
    <t xml:space="preserve">Victory blvd  lindley  ave </t>
  </si>
  <si>
    <t>3FADP0L34AR283741</t>
  </si>
  <si>
    <t>RAKAIYA HILL</t>
  </si>
  <si>
    <t>Travion Denetruss Ivra  Denetruss Ivra</t>
  </si>
  <si>
    <t>CAN24014573-00</t>
  </si>
  <si>
    <t>ON-24-002053</t>
  </si>
  <si>
    <t xml:space="preserve">Newhall Ave Santa Clarita, CA, EE. UU.
</t>
  </si>
  <si>
    <t>2HGFC2F51JH603392</t>
  </si>
  <si>
    <t>724 W AVENUE H10</t>
  </si>
  <si>
    <t>724 w ave H10, LANCASTER CA 93534</t>
  </si>
  <si>
    <t>BRIAN HAMILL</t>
  </si>
  <si>
    <t>CAN24012900-00</t>
  </si>
  <si>
    <t>ON-24-002054</t>
  </si>
  <si>
    <t>kenice Ct, Kissimmee, FL 34747  Resort in Kissimmee FL</t>
  </si>
  <si>
    <t>1FTEW1E50KKE15048</t>
  </si>
  <si>
    <t>HAMILL</t>
  </si>
  <si>
    <t>619 SPRINGBROOK N</t>
  </si>
  <si>
    <t>619 SPRINGBROOK N, IRVINE CA 92614</t>
  </si>
  <si>
    <t>PATRICIA RUELAS</t>
  </si>
  <si>
    <t>CAN24010486-00</t>
  </si>
  <si>
    <t>ON-24-002055</t>
  </si>
  <si>
    <t xml:space="preserve">Sunvalley Blvd  Placentia ca
</t>
  </si>
  <si>
    <t>5XXGT4L3XJG198041</t>
  </si>
  <si>
    <t>308 W 17TH ST</t>
  </si>
  <si>
    <t>308 W 17, PITTSBURG CA 94565</t>
  </si>
  <si>
    <t>MATHEUS MALVASI ANTUNES DE MACEDO</t>
  </si>
  <si>
    <t>BETHANIA MALVASI ANTUNES DE MACEDO</t>
  </si>
  <si>
    <t>CAN24010440-01</t>
  </si>
  <si>
    <t>ON-24-002056</t>
  </si>
  <si>
    <t>Freeway 101 N bound, San Francisco CA.</t>
  </si>
  <si>
    <t>JTDKN3DU6A0181051</t>
  </si>
  <si>
    <t>MALVASI ANTUNES DE MACEDO</t>
  </si>
  <si>
    <t>436 CONTESSA</t>
  </si>
  <si>
    <t>436 CONTESSA, IRVINE CA 92620</t>
  </si>
  <si>
    <t>NATALIE MENDOZA</t>
  </si>
  <si>
    <t>CAN23005403-02</t>
  </si>
  <si>
    <t>ON-24-002057</t>
  </si>
  <si>
    <t>scott road antolope manafee ca</t>
  </si>
  <si>
    <t>JHMZE2H57CS002887</t>
  </si>
  <si>
    <t>21208 OLIVE AVE</t>
  </si>
  <si>
    <t>21208 OLIVE AVE, PERRIS CA 92570</t>
  </si>
  <si>
    <t>MICHELLE RAMIREZ</t>
  </si>
  <si>
    <t>CAN24013984-00</t>
  </si>
  <si>
    <t>ON-24-002058</t>
  </si>
  <si>
    <t>Freeway 110</t>
  </si>
  <si>
    <t>2HKRW5H39LH699802</t>
  </si>
  <si>
    <t>343 BIXBY WAY</t>
  </si>
  <si>
    <t>343 BIXBY WAY, UPLAND CA 91786</t>
  </si>
  <si>
    <t>CAN23003957-02</t>
  </si>
  <si>
    <t>ON-24-002059</t>
  </si>
  <si>
    <t>Pioneer 91 Freeway going West.</t>
  </si>
  <si>
    <t>2HGFC3B70HH362528</t>
  </si>
  <si>
    <t>9635 LINCOLN AVE</t>
  </si>
  <si>
    <t>9635 LINCOLN AVE, RIVERSIDE CA 92503</t>
  </si>
  <si>
    <t>ON-24-002060</t>
  </si>
  <si>
    <t xml:space="preserve">Figueroa st 
City of Carson, ca </t>
  </si>
  <si>
    <t>GLORIA RAMIREZ ALCANTAR</t>
  </si>
  <si>
    <t>MARTHA RAMIREZ ALCANTAR</t>
  </si>
  <si>
    <t>CAN24011885-00</t>
  </si>
  <si>
    <t>ON-24-002061</t>
  </si>
  <si>
    <t>1144 CIRCLE CITY DR APT 9 CORONA, CA 92879</t>
  </si>
  <si>
    <t>4T1BF1FKXGU525569</t>
  </si>
  <si>
    <t>RAMIREZ ALCANTAR</t>
  </si>
  <si>
    <t>1144 CIRCLE CITY DR APT 9</t>
  </si>
  <si>
    <t>1144 Circle City Dr Apt 9, CORONA CA 92879</t>
  </si>
  <si>
    <t>CORTNEY WILSON</t>
  </si>
  <si>
    <t>ANTHONY SANCHEZ</t>
  </si>
  <si>
    <t>CAP24000074-00</t>
  </si>
  <si>
    <t>ON-24-002062</t>
  </si>
  <si>
    <t xml:space="preserve">55 freeway in Orange CA  </t>
  </si>
  <si>
    <t>1C6RR6KG1DS565739</t>
  </si>
  <si>
    <t>17990 PALM RD</t>
  </si>
  <si>
    <t>17990 PALM RD, RIVERSIDE CA 92503</t>
  </si>
  <si>
    <t>CHRISTOPHER BROWN</t>
  </si>
  <si>
    <t>CAN24012481-00</t>
  </si>
  <si>
    <t>ON-24-002063</t>
  </si>
  <si>
    <t>soledad canyon rd canyon country ca 91351</t>
  </si>
  <si>
    <t>2HGFC2F69LH556852</t>
  </si>
  <si>
    <t>30420 JASMINE VALLEY DR</t>
  </si>
  <si>
    <t>30420 JASMIN VALLEY DR, CANYON COUNTRY CA 91387</t>
  </si>
  <si>
    <t>TATIANA RODRIGUEZ</t>
  </si>
  <si>
    <t>JABARI HECHAVARRIA</t>
  </si>
  <si>
    <t>CAN24013914-00</t>
  </si>
  <si>
    <t>ON-24-002064</t>
  </si>
  <si>
    <t>1N4BL4BV8KC235432</t>
  </si>
  <si>
    <t>13710 GARDENLAND AVE</t>
  </si>
  <si>
    <t>13710 GARDENLAND AVE, BELLFLOWER CA 90706</t>
  </si>
  <si>
    <t>FERNANDO SANTOYO CALDERON</t>
  </si>
  <si>
    <t>JESSICA HERNANDEZ</t>
  </si>
  <si>
    <t>CAN24014862-00</t>
  </si>
  <si>
    <t>ON-24-002065</t>
  </si>
  <si>
    <t>JN1EV7AP3LM205243</t>
  </si>
  <si>
    <t>SANTOYO CALDERON</t>
  </si>
  <si>
    <t>10538 ELIZABETH AVE</t>
  </si>
  <si>
    <t>10538 ELIZABETH AVE, SOUTH GATE CA 90280</t>
  </si>
  <si>
    <t>TAMARA ANDERSON</t>
  </si>
  <si>
    <t>CAN24015753-00</t>
  </si>
  <si>
    <t>ON-24-002066</t>
  </si>
  <si>
    <t xml:space="preserve">unk </t>
  </si>
  <si>
    <t>3KPF54AD2NE505783</t>
  </si>
  <si>
    <t>17955 AVERY ST</t>
  </si>
  <si>
    <t>17955 AVERY ST, ADELANTO CA 92301</t>
  </si>
  <si>
    <t>HAROLD GONZALEZ ACOSTA</t>
  </si>
  <si>
    <t>CAN24010400-00</t>
  </si>
  <si>
    <t>ON-24-002067</t>
  </si>
  <si>
    <t>Menlow Ave, Near 40th, Los Angeles CA.</t>
  </si>
  <si>
    <t>3N1AB7APXFL632988</t>
  </si>
  <si>
    <t>GONZALEZ ACOSTA</t>
  </si>
  <si>
    <t>235 E OPP ST</t>
  </si>
  <si>
    <t>235 E OPp ST, WILMINGTON CA 90744</t>
  </si>
  <si>
    <t>CAN23006807-00</t>
  </si>
  <si>
    <t>ON-24-002069</t>
  </si>
  <si>
    <t xml:space="preserve">industry st
san francisco ca </t>
  </si>
  <si>
    <t>JORGE DIAZ</t>
  </si>
  <si>
    <t>ANA PEREZ</t>
  </si>
  <si>
    <t>CAN24010943-01</t>
  </si>
  <si>
    <t>ON-24-002070</t>
  </si>
  <si>
    <t>Olive Dr Bakersfield Ca</t>
  </si>
  <si>
    <t>2HGFC2F71JH507764</t>
  </si>
  <si>
    <t>PO BOX 11873</t>
  </si>
  <si>
    <t>1028 STATE RD, EARLIMART CA 93219</t>
  </si>
  <si>
    <t>PAUL MARKARIAN</t>
  </si>
  <si>
    <t>CAN24010653-00</t>
  </si>
  <si>
    <t>ON-24-002071</t>
  </si>
  <si>
    <t>180 Fwy- 180 in Sanger CA</t>
  </si>
  <si>
    <t xml:space="preserve">Chevy </t>
  </si>
  <si>
    <t>2500</t>
  </si>
  <si>
    <t>1gb4wle72lf217336</t>
  </si>
  <si>
    <t>BINTOU DIOUM</t>
  </si>
  <si>
    <t>KHADIMOU SOW</t>
  </si>
  <si>
    <t>CAN24015121-00</t>
  </si>
  <si>
    <t>ON-24-002072</t>
  </si>
  <si>
    <t>Washington Blvd &amp; Victoria Ave, Los Angeles CA.</t>
  </si>
  <si>
    <t>2FMPK4G94LBA61015</t>
  </si>
  <si>
    <t>DIOUM</t>
  </si>
  <si>
    <t>3755 CHESAPEAKE AVE APT 344</t>
  </si>
  <si>
    <t>269 S LA FAYETTE PARK PL APT 408, LOS ANGELES CA 90057</t>
  </si>
  <si>
    <t>ALFONSO FLORES</t>
  </si>
  <si>
    <t>IRENE FLORES</t>
  </si>
  <si>
    <t>CAN24015308-00</t>
  </si>
  <si>
    <t>ON-24-002073</t>
  </si>
  <si>
    <t>center stevens riverside California</t>
  </si>
  <si>
    <t>1C4RDHAG7JC254620</t>
  </si>
  <si>
    <t>236 CLIFFHILL PL</t>
  </si>
  <si>
    <t>236 CLIFFHILL PL, RIVERSIDE CA 92501</t>
  </si>
  <si>
    <t>ALBA GARCIA GALVEZ</t>
  </si>
  <si>
    <t>HELEN GARCIA</t>
  </si>
  <si>
    <t>CAN24012284-00</t>
  </si>
  <si>
    <t>ON-24-002076</t>
  </si>
  <si>
    <t>840 Santee StLos Angeles, CA 90015,</t>
  </si>
  <si>
    <t>2HGFE2F59PH507710</t>
  </si>
  <si>
    <t>GARCIA GALVEZ</t>
  </si>
  <si>
    <t>3817 E ELIZABETH ST</t>
  </si>
  <si>
    <t>3817 E ELIZABETH ST, COMPTON CA 90221</t>
  </si>
  <si>
    <t>EMMANUEL RUIZ CARLOS</t>
  </si>
  <si>
    <t>CAN24011304-01</t>
  </si>
  <si>
    <t>ON-24-002077</t>
  </si>
  <si>
    <t>Monterrey and Hamilton</t>
  </si>
  <si>
    <t>4T1T11AK5MU552491</t>
  </si>
  <si>
    <t>RUIZ CARLOS</t>
  </si>
  <si>
    <t>938 W HOLT AVE UNIT 2</t>
  </si>
  <si>
    <t>938 W HOLT AVE UNIT 2, POMONA CA 91768</t>
  </si>
  <si>
    <t>DENNYS RAMIREZ TURCIOS</t>
  </si>
  <si>
    <t>DULCE ESPANA</t>
  </si>
  <si>
    <t>CAN24016194-00</t>
  </si>
  <si>
    <t>ON-24-002078</t>
  </si>
  <si>
    <t>McDonald's - 690 Alameda St, Los Angeles, California</t>
  </si>
  <si>
    <t>2HGFE2F53SH505346</t>
  </si>
  <si>
    <t>RAMIREZ TURCIOS</t>
  </si>
  <si>
    <t>7718 1/2 S HOBART BLVD</t>
  </si>
  <si>
    <t>7718 1/2 hobart blvd, LOS ANGELES CA 90047</t>
  </si>
  <si>
    <t>OLIVEIRAS RORIZ FILHO</t>
  </si>
  <si>
    <t>LIDIA DOS SANTOS</t>
  </si>
  <si>
    <t>CAN24013838-00</t>
  </si>
  <si>
    <t>ON-24-002079</t>
  </si>
  <si>
    <t xml:space="preserve">hwy 101 
Redwood city CA </t>
  </si>
  <si>
    <t>JA4AZ3A33KZ035189</t>
  </si>
  <si>
    <t>RORIZ FILHO</t>
  </si>
  <si>
    <t>370 BANCROFT WAY</t>
  </si>
  <si>
    <t>370 BANCROFT WAY, PACIFICA CA 94044</t>
  </si>
  <si>
    <t>MARIA FLORES RIVAS</t>
  </si>
  <si>
    <t>JOSE REYES RODRIGUEZ</t>
  </si>
  <si>
    <t>CAN24009552-01</t>
  </si>
  <si>
    <t>ON-24-002080</t>
  </si>
  <si>
    <t>Disney Parking lot         Anaheim  CA</t>
  </si>
  <si>
    <t>PALISADE</t>
  </si>
  <si>
    <t>KM8R24HE3LU043457</t>
  </si>
  <si>
    <t>FLORES RIVAS</t>
  </si>
  <si>
    <t>5741 VIRGINIA AVE APT 211</t>
  </si>
  <si>
    <t>5741 virginia ave apt 211, LOS ANGELES CA 90038</t>
  </si>
  <si>
    <t>DENAYA ROBINSON</t>
  </si>
  <si>
    <t>CAN23009176-01</t>
  </si>
  <si>
    <t>ON-24-002082</t>
  </si>
  <si>
    <t xml:space="preserve">Rancho ave  and neal st </t>
  </si>
  <si>
    <t>3MVDMACL4MM262512</t>
  </si>
  <si>
    <t>11072 WILLIS DR</t>
  </si>
  <si>
    <t>LOMA LINDA</t>
  </si>
  <si>
    <t>11072 WILLIS DR, LOMA LINDA CA 92354</t>
  </si>
  <si>
    <t>AURORA ESPINOZA BAHENA</t>
  </si>
  <si>
    <t>CAN24014238-00</t>
  </si>
  <si>
    <t>ON-24-002083</t>
  </si>
  <si>
    <t xml:space="preserve">golden west st  </t>
  </si>
  <si>
    <t>1FMJK1HT6FEF50412</t>
  </si>
  <si>
    <t>ESPINOZA BAHENA</t>
  </si>
  <si>
    <t>14221 EDWARDS ST APT 85</t>
  </si>
  <si>
    <t>14221 EDWARDS ST APT 85, WESTMINSTER CA 92683</t>
  </si>
  <si>
    <t>CAN23009171-01</t>
  </si>
  <si>
    <t>ON-24-002084</t>
  </si>
  <si>
    <t xml:space="preserve">Yucaipa, ca </t>
  </si>
  <si>
    <t>1YVHZ8BH2A5M18486</t>
  </si>
  <si>
    <t>MEDINA</t>
  </si>
  <si>
    <t>34102 CRENSHAW ST</t>
  </si>
  <si>
    <t>34102 CRENSHAW ST, BEAUMONT CA 92223</t>
  </si>
  <si>
    <t>CAN23001436-02</t>
  </si>
  <si>
    <t>ON-24-002085</t>
  </si>
  <si>
    <t>i80 Freeway, Fairfiled CA.</t>
  </si>
  <si>
    <t>LS 430</t>
  </si>
  <si>
    <t>JTHBN36F440173189</t>
  </si>
  <si>
    <t>TIERA BRASHAY WROTEN</t>
  </si>
  <si>
    <t>ON-24-002086</t>
  </si>
  <si>
    <t xml:space="preserve">Imperial Hwy. &amp; Prairie AveHawthorne, CA 90304, EE. UU.
</t>
  </si>
  <si>
    <t>2HGFB2F55FH541599</t>
  </si>
  <si>
    <t>PATRICIA CUEVAS</t>
  </si>
  <si>
    <t>SARAI CUEVAS</t>
  </si>
  <si>
    <t>CAN24012544-00</t>
  </si>
  <si>
    <t>ON-24-002087</t>
  </si>
  <si>
    <t>New address: 6461 McLennan Ave, Van Nuys CA 91406.</t>
  </si>
  <si>
    <t>3KPF24AD8KE016471</t>
  </si>
  <si>
    <t>414 N ARDMORE AVE APT 113</t>
  </si>
  <si>
    <t>414 N ARDMORE AVE APT 113, LOS ANGELES CA 90004</t>
  </si>
  <si>
    <t>ROSEMARY REVERIANO OSORIO</t>
  </si>
  <si>
    <t>CAN24012313-00</t>
  </si>
  <si>
    <t>ON-24-002091</t>
  </si>
  <si>
    <t xml:space="preserve">Alameda St &amp; E Pine Compton
</t>
  </si>
  <si>
    <t>2HGFE2F53RH520634</t>
  </si>
  <si>
    <t>REVERIANO OSORIO</t>
  </si>
  <si>
    <t>38633 10TH ST E APT 223</t>
  </si>
  <si>
    <t>38633 10TH ST E APT 223, PALMDALE CA 93550</t>
  </si>
  <si>
    <t>SINAI RODRIGUEZ</t>
  </si>
  <si>
    <t>NATHAN SOTO SOLIS</t>
  </si>
  <si>
    <t>CAN22000054-04</t>
  </si>
  <si>
    <t>ON-24-002092</t>
  </si>
  <si>
    <t>Interstate 15 before of ramp to 60</t>
  </si>
  <si>
    <t>2HGFE2F27PH531221</t>
  </si>
  <si>
    <t>5728 BIRCHWOOD DR, JURUPA VALLEY CA 92509</t>
  </si>
  <si>
    <t>ALISHA VERNON</t>
  </si>
  <si>
    <t>CAN23008663-01</t>
  </si>
  <si>
    <t>ON-24-002094</t>
  </si>
  <si>
    <t>5938 Gran Ave, Riverside CA 92094.</t>
  </si>
  <si>
    <t>1HGCM72223A008769</t>
  </si>
  <si>
    <t>VERNON</t>
  </si>
  <si>
    <t>9812 COUNTY FARM RD APT 2202</t>
  </si>
  <si>
    <t>9812 COUNTY FARM RD APT 2202, RIVERSIDE CA 92503</t>
  </si>
  <si>
    <t>NANCY LINARES</t>
  </si>
  <si>
    <t>ON-24-002096</t>
  </si>
  <si>
    <t xml:space="preserve">Normandy Ave Gardina ca </t>
  </si>
  <si>
    <t>1FMEE5DP5MLA90225</t>
  </si>
  <si>
    <t>LANEQUIA STEPHENS</t>
  </si>
  <si>
    <t xml:space="preserve">Tassion mulew </t>
  </si>
  <si>
    <t>CAN24016480-00</t>
  </si>
  <si>
    <t>ON-24-002097</t>
  </si>
  <si>
    <t>1816 S EL DORADO ST # 6587 STOCKTON, CA 95206</t>
  </si>
  <si>
    <t>3GYFNCE34FS517300</t>
  </si>
  <si>
    <t>STEPHENS</t>
  </si>
  <si>
    <t>1610 S EL DORADO ST # 6587</t>
  </si>
  <si>
    <t>1610 S EL DORADO ST # 6587, STOCKTON CA 95206</t>
  </si>
  <si>
    <t>MARBELLA DIAZ-BENITEZ</t>
  </si>
  <si>
    <t>CAN24012297-00</t>
  </si>
  <si>
    <t>ON-24-002098</t>
  </si>
  <si>
    <t xml:space="preserve">Visalia ca </t>
  </si>
  <si>
    <t>1N4BL4DV6KC127050</t>
  </si>
  <si>
    <t>DIAZ-BENITEZ</t>
  </si>
  <si>
    <t>193 S MIRAGE AVE</t>
  </si>
  <si>
    <t>193 S MIRAGE AVE, LINDSAY CA 93247</t>
  </si>
  <si>
    <t>ESMERALDA ARZATE</t>
  </si>
  <si>
    <t>CAN23005223-02</t>
  </si>
  <si>
    <t>ON-24-002099</t>
  </si>
  <si>
    <t>Main St Hesperia, CA, EE</t>
  </si>
  <si>
    <t>2HGFC2F76HH561023</t>
  </si>
  <si>
    <t>ARZATE</t>
  </si>
  <si>
    <t>13580 W NOLINA DR</t>
  </si>
  <si>
    <t>13580 W NOLINA DR, HESPERIA CA 92344</t>
  </si>
  <si>
    <t>MARTHA RICE</t>
  </si>
  <si>
    <t>JERRY MONTOYA JR</t>
  </si>
  <si>
    <t>CAN24014518-00</t>
  </si>
  <si>
    <t>ON-24-002100</t>
  </si>
  <si>
    <t>NEVADA LOSS:
Fallon, NV</t>
  </si>
  <si>
    <t>19XFL2H88RE010352</t>
  </si>
  <si>
    <t>RICE</t>
  </si>
  <si>
    <t>2460 CANNONADE CT</t>
  </si>
  <si>
    <t>2460 CANNONADE CT, PERRIS CA 92571</t>
  </si>
  <si>
    <t>TERESA VIGIL</t>
  </si>
  <si>
    <t>CAN24009810-01</t>
  </si>
  <si>
    <t>ON-24-002102</t>
  </si>
  <si>
    <t>4712 FLORENCE AVE APT 28 BELL GARDENS, CA 90201</t>
  </si>
  <si>
    <t>5XXGN4A70DG154862</t>
  </si>
  <si>
    <t>VIGIL</t>
  </si>
  <si>
    <t>4712 FLORENCE AVE APT 28</t>
  </si>
  <si>
    <t>4712 florence ave apt 28, BELL GARDENS CA 90201</t>
  </si>
  <si>
    <t>BARBARA FEILEN</t>
  </si>
  <si>
    <t>CAP24000119-00</t>
  </si>
  <si>
    <t>ON-24-002103</t>
  </si>
  <si>
    <t xml:space="preserve">8th freeway </t>
  </si>
  <si>
    <t>FIT</t>
  </si>
  <si>
    <t>3HGGK5H47KM718854</t>
  </si>
  <si>
    <t>FEILEN</t>
  </si>
  <si>
    <t>325 PARKETT LN APT 6</t>
  </si>
  <si>
    <t>325 PARKETT LN APT 6, EL CAJON CA 92020</t>
  </si>
  <si>
    <t>ON-24-002104</t>
  </si>
  <si>
    <t>El Monte CA</t>
  </si>
  <si>
    <t>SLK230</t>
  </si>
  <si>
    <t>WDBKK47F9YF143671</t>
  </si>
  <si>
    <t>MA SOCORRO GONZALEZ SANDOVAL</t>
  </si>
  <si>
    <t>JOCELYN QUINTERO GONZALEZ</t>
  </si>
  <si>
    <t>CAN23008411-01</t>
  </si>
  <si>
    <t>ON-24-002105</t>
  </si>
  <si>
    <t xml:space="preserve">48 st  and Guadalupe road  Arizona </t>
  </si>
  <si>
    <t>1VWBP7A30DC080861</t>
  </si>
  <si>
    <t>GONZALEZ SANDOVAL</t>
  </si>
  <si>
    <t>2507 STORY RD</t>
  </si>
  <si>
    <t>2507 STORY RD, SAN JOSE CA 95122</t>
  </si>
  <si>
    <t>MANUEL TALAMANTES</t>
  </si>
  <si>
    <t>CAN24016302-00</t>
  </si>
  <si>
    <t>ON-24-002106</t>
  </si>
  <si>
    <t>Atlantic &amp; Verona, East LA, CA.</t>
  </si>
  <si>
    <t>4T1G11AKXLU506431</t>
  </si>
  <si>
    <t>TALAMANTES</t>
  </si>
  <si>
    <t>5315 E 4TH ST</t>
  </si>
  <si>
    <t>5315 E 4TH ST, EAST LOS ANGELES CA 90022</t>
  </si>
  <si>
    <t>MICHAEL HOLBROOK</t>
  </si>
  <si>
    <t>CAN23001504-00</t>
  </si>
  <si>
    <t>ON-24-002107</t>
  </si>
  <si>
    <t xml:space="preserve">i210 
irwingdale ca </t>
  </si>
  <si>
    <t>2G1FB1E34C9119475</t>
  </si>
  <si>
    <t>HOLBROOK</t>
  </si>
  <si>
    <t>28951 PABLO</t>
  </si>
  <si>
    <t>28951 PABLO, NUEVO CA 92567</t>
  </si>
  <si>
    <t>VANESSA RODRIGUEZ</t>
  </si>
  <si>
    <t>DONNA MORALES</t>
  </si>
  <si>
    <t>CAN24011809-00</t>
  </si>
  <si>
    <t>ON-24-002109</t>
  </si>
  <si>
    <t>Indiana st Wittier Bldv LA</t>
  </si>
  <si>
    <t>5XYRL4LC9PG178022</t>
  </si>
  <si>
    <t>3640 1/2 PERCY ST</t>
  </si>
  <si>
    <t>3460 PERCY ST, LOS ANGELES CA 90023</t>
  </si>
  <si>
    <t>LEYDI SORIANO RAMIREZ</t>
  </si>
  <si>
    <t>CAN24015049-00</t>
  </si>
  <si>
    <t>ON-24-002110</t>
  </si>
  <si>
    <t>Willshire Blvd LA  90010</t>
  </si>
  <si>
    <t>4T1G11AK9RU916842</t>
  </si>
  <si>
    <t>SORIANO RAMIREZ</t>
  </si>
  <si>
    <t>473 DOVERDALE AVE</t>
  </si>
  <si>
    <t>473 DOVERDALE AVE, LA PUENTE CA 91744</t>
  </si>
  <si>
    <t>JOSE RANGEL</t>
  </si>
  <si>
    <t>CAN24012960-00</t>
  </si>
  <si>
    <t>ON-24-002112</t>
  </si>
  <si>
    <t xml:space="preserve">Denni st  WILMINGTON, CA </t>
  </si>
  <si>
    <t>3KPFK4A76HE160538</t>
  </si>
  <si>
    <t>RANGEL</t>
  </si>
  <si>
    <t>1033 BROAD AVE APT 206</t>
  </si>
  <si>
    <t>1033 BROAD AVE APT 206, WILMINGTON CA 90744</t>
  </si>
  <si>
    <t>GABRIELLE SANCHEZ</t>
  </si>
  <si>
    <t>CAN24010144-01</t>
  </si>
  <si>
    <t>ON-24-002113</t>
  </si>
  <si>
    <t>WBA8E9G57GNT83214</t>
  </si>
  <si>
    <t xml:space="preserve">2026 LOGGIA  </t>
  </si>
  <si>
    <t>6374 POMEGRANATE CT, CORONA CA 92880</t>
  </si>
  <si>
    <t>CAN24009909-01</t>
  </si>
  <si>
    <t>ON-24-002114</t>
  </si>
  <si>
    <t xml:space="preserve">Rosecrans Ave and Acacia Ave. in Los Angeles, CA </t>
  </si>
  <si>
    <t>19XFL2H8XRE024673</t>
  </si>
  <si>
    <t>GARY BARTLETT</t>
  </si>
  <si>
    <t>CAN23008055-01</t>
  </si>
  <si>
    <t>ON-24-002115</t>
  </si>
  <si>
    <t xml:space="preserve">Susan dr/ mesa dr oceanside ca
</t>
  </si>
  <si>
    <t>1G6DV57V890127340</t>
  </si>
  <si>
    <t>BARTLETT</t>
  </si>
  <si>
    <t>1550 SILVERADO DR</t>
  </si>
  <si>
    <t>1550 SILVERADO DR, OCEANSIDE CA 92057</t>
  </si>
  <si>
    <t>DELVIN LIVINGSTON</t>
  </si>
  <si>
    <t>AHJANAE WILLIAMS</t>
  </si>
  <si>
    <t>CAN23002212-02</t>
  </si>
  <si>
    <t>ON-24-002116</t>
  </si>
  <si>
    <t xml:space="preserve">Arlington Ave Riverside ca </t>
  </si>
  <si>
    <t>AZERA</t>
  </si>
  <si>
    <t>KMHFH4JG8CA176245</t>
  </si>
  <si>
    <t>2023 CENTURY AVE</t>
  </si>
  <si>
    <t>2023 CENTURY AVE, RIVERSIDE CA 92506</t>
  </si>
  <si>
    <t>JORGE YAC GARCIA</t>
  </si>
  <si>
    <t>CAN23004956-02</t>
  </si>
  <si>
    <t>ON-24-002117</t>
  </si>
  <si>
    <t>La Siena Blvd, 1 block North of Pico near the corner, Los Angles CA.</t>
  </si>
  <si>
    <t>3TMDZ5BN8MM113579</t>
  </si>
  <si>
    <t>YAC GARCIA</t>
  </si>
  <si>
    <t>1652 S GRAMERCY PL # 12</t>
  </si>
  <si>
    <t>1650 s gramercy pl # 12, LOS ANGELES CA 90019</t>
  </si>
  <si>
    <t>RUBI ALVAREZ AVALOS</t>
  </si>
  <si>
    <t>CAN24010901-01</t>
  </si>
  <si>
    <t>ON-24-002119</t>
  </si>
  <si>
    <t>120 S San Pedro St, Los Angeles, CA 90012</t>
  </si>
  <si>
    <t>JHMFC1F30JX009216</t>
  </si>
  <si>
    <t>ALVAREZ AVALOS</t>
  </si>
  <si>
    <t>7800 WILCOX AVE APT 6</t>
  </si>
  <si>
    <t>7800 wilcox ave apt 6, cudahy CA 90201</t>
  </si>
  <si>
    <t>ELIA MORALES VILLEGAS</t>
  </si>
  <si>
    <t>CAN24009266-01</t>
  </si>
  <si>
    <t>ON-24-002120</t>
  </si>
  <si>
    <t>1668 E MLK BLVD LOS ANGELES, CA 90011.</t>
  </si>
  <si>
    <t>5FNYF5H31NB033420</t>
  </si>
  <si>
    <t>MORALES VILLEGAS</t>
  </si>
  <si>
    <t>1668 E MLK BLVD</t>
  </si>
  <si>
    <t>1668 E MLK BLVD, LOS ANGELES CA 90011</t>
  </si>
  <si>
    <t>SILVANO MATOS</t>
  </si>
  <si>
    <t>CAN24013743-00</t>
  </si>
  <si>
    <t>ON-24-002121</t>
  </si>
  <si>
    <t>Near Home.</t>
  </si>
  <si>
    <t>3FA6P0LU4GR305022</t>
  </si>
  <si>
    <t>MATOS</t>
  </si>
  <si>
    <t>880 CAMPUS DR #302</t>
  </si>
  <si>
    <t>880 campus dr #302, DALY CITY CA 94015</t>
  </si>
  <si>
    <t>THAIS RODRIGUES CAMPOS</t>
  </si>
  <si>
    <t>CAN23004930-02</t>
  </si>
  <si>
    <t>ON-24-002125</t>
  </si>
  <si>
    <t xml:space="preserve">Freeway 405 Huntington to laguna </t>
  </si>
  <si>
    <t>330</t>
  </si>
  <si>
    <t>WBA8E1C38HA158718</t>
  </si>
  <si>
    <t>FAWAD ZAKERI</t>
  </si>
  <si>
    <t>CAN24015865-00</t>
  </si>
  <si>
    <t>ON-24-002126</t>
  </si>
  <si>
    <t>225 n division st  Spokane Washington CA</t>
  </si>
  <si>
    <t>1N4BL4BV5LC202700</t>
  </si>
  <si>
    <t>ZAKERI</t>
  </si>
  <si>
    <t>868 S MAGNOLIA AVE APT 48</t>
  </si>
  <si>
    <t>868 S MAGNOLIA AVE APT 48, EL CAJON CA 92020</t>
  </si>
  <si>
    <t>CHRISTIAN JUAN</t>
  </si>
  <si>
    <t>CAN23009115-01</t>
  </si>
  <si>
    <t>ON-24-002127</t>
  </si>
  <si>
    <t xml:space="preserve">47th St Los Angeles, CA, </t>
  </si>
  <si>
    <t>1FA6P8CFXJ5129989</t>
  </si>
  <si>
    <t>JUAN</t>
  </si>
  <si>
    <t>5836 S OLIVE ST</t>
  </si>
  <si>
    <t>5836 S OLIVE ST, LOS ANGELES CA 90003</t>
  </si>
  <si>
    <t>MARIA DORADO</t>
  </si>
  <si>
    <t>CAN23005226-02</t>
  </si>
  <si>
    <t>ON-24-002129</t>
  </si>
  <si>
    <t xml:space="preserve">Intestate 5   Los Angeles ca </t>
  </si>
  <si>
    <t>3FMCR9D90NRE34048</t>
  </si>
  <si>
    <t>DORADO</t>
  </si>
  <si>
    <t>10139 NOBLE AVE</t>
  </si>
  <si>
    <t>10139 NOBLE AVE, MISSION HILLS CA 91345</t>
  </si>
  <si>
    <t>MIGUEL MARIN ACEVEDO</t>
  </si>
  <si>
    <t>MARIA COELHO</t>
  </si>
  <si>
    <t>CAN23008629-01</t>
  </si>
  <si>
    <t>ON-24-002130</t>
  </si>
  <si>
    <t>5N1ET2MT2HC781770</t>
  </si>
  <si>
    <t>MARIN ACEVEDO</t>
  </si>
  <si>
    <t>5009 MONTOYA AVE APT 49</t>
  </si>
  <si>
    <t>5009 MONTOYA AVE APT 49, SAN PABLO CA 94805</t>
  </si>
  <si>
    <t>ILIANA TAPIA</t>
  </si>
  <si>
    <t>MANUEL GARCIA</t>
  </si>
  <si>
    <t>CAN24009372-01</t>
  </si>
  <si>
    <t>ON-24-002131</t>
  </si>
  <si>
    <t>moore ave
fullerton ca</t>
  </si>
  <si>
    <t>1HGCR2F32HA114265</t>
  </si>
  <si>
    <t>TAPIA</t>
  </si>
  <si>
    <t>4635 CLARA ST APT 15</t>
  </si>
  <si>
    <t>4635 CLARA ST APT 15, CUDAHY CA 90201</t>
  </si>
  <si>
    <t>IDA HUGHEY</t>
  </si>
  <si>
    <t>CAN22000166-03</t>
  </si>
  <si>
    <t>ON-24-002132</t>
  </si>
  <si>
    <t xml:space="preserve">11th st 
bear valley ca 
</t>
  </si>
  <si>
    <t>KL4CJASB9JB697523</t>
  </si>
  <si>
    <t>HUGHEY</t>
  </si>
  <si>
    <t>15744 BEAR VALLEY RD APT 4</t>
  </si>
  <si>
    <t>15744 Bear Valley Rd Apt 4, VICTORVILLE CA 92395</t>
  </si>
  <si>
    <t>ON-24-002133</t>
  </si>
  <si>
    <t xml:space="preserve">freeway 10 
</t>
  </si>
  <si>
    <t>ANDRES RAMIREZ</t>
  </si>
  <si>
    <t>CAN24010533-01</t>
  </si>
  <si>
    <t>ON-24-002134</t>
  </si>
  <si>
    <t xml:space="preserve">CENTURY BLVD LOS ANGELES </t>
  </si>
  <si>
    <t>KMHLS4AG6PU599768</t>
  </si>
  <si>
    <t>9621 HAAS AVE</t>
  </si>
  <si>
    <t>40 JOYCE RD, HILLSBOROUGH CA 94010</t>
  </si>
  <si>
    <t>ON-24-002135</t>
  </si>
  <si>
    <t xml:space="preserve">hwy 14 los angeles </t>
  </si>
  <si>
    <t>JTHKD5BH2E2199866</t>
  </si>
  <si>
    <t>MARLENE GONZALEZ TOSTADO</t>
  </si>
  <si>
    <t>CAN24012408-00</t>
  </si>
  <si>
    <t>ON-24-002136</t>
  </si>
  <si>
    <t xml:space="preserve">sono ave
los angeles ca 
</t>
  </si>
  <si>
    <t>5FNYF5H32KB009977</t>
  </si>
  <si>
    <t>GONZALEZ TOSTADO</t>
  </si>
  <si>
    <t>3557 1/2 ELLISON ST</t>
  </si>
  <si>
    <t>3557 1/2 ELLISON ST, LOS ANGELES CA 90063</t>
  </si>
  <si>
    <t>ON-24-002137</t>
  </si>
  <si>
    <t>710 N Freeway &amp; 5 Interchange Freeway, Los Angeles CA.</t>
  </si>
  <si>
    <t>BEATRIZ ROCHA RIBEIRO</t>
  </si>
  <si>
    <t>ON-24-002138</t>
  </si>
  <si>
    <t xml:space="preserve">405 freeway 
lake forest ca </t>
  </si>
  <si>
    <t>C350E</t>
  </si>
  <si>
    <t>55SWF4HBXHU219372</t>
  </si>
  <si>
    <t>SERGEI SHIPELOV</t>
  </si>
  <si>
    <t>ANNA SHIPELOVA</t>
  </si>
  <si>
    <t>CAN24009580-01</t>
  </si>
  <si>
    <t>ON-24-002139</t>
  </si>
  <si>
    <t xml:space="preserve">rancho cordova </t>
  </si>
  <si>
    <t>3VV3B7AX3RM002199</t>
  </si>
  <si>
    <t>SHIPELOV</t>
  </si>
  <si>
    <t>6065 SUNDALE WAY UNIT 84</t>
  </si>
  <si>
    <t>FAIR OAKS</t>
  </si>
  <si>
    <t>6065 SUNDALE WAY unit 84, fair oaks CA 95628</t>
  </si>
  <si>
    <t>NAZAR FEDORENKO</t>
  </si>
  <si>
    <t>CAN24012787-00</t>
  </si>
  <si>
    <t>ON-24-002140</t>
  </si>
  <si>
    <t>840 n hovart blvd 
los angeles ca 
90029</t>
  </si>
  <si>
    <t>JTDKN3DU0A0210219</t>
  </si>
  <si>
    <t>FEDORENKO</t>
  </si>
  <si>
    <t>418 N ARDEN BLVD</t>
  </si>
  <si>
    <t>418 N Arden Blvd, LOS ANGELES CA 90004</t>
  </si>
  <si>
    <t>RONI GUTIERREZ</t>
  </si>
  <si>
    <t>CAN23002776-02</t>
  </si>
  <si>
    <t>ON-24-002141</t>
  </si>
  <si>
    <t xml:space="preserve">Long Beach CA  </t>
  </si>
  <si>
    <t>5XYKT4A28CG302447</t>
  </si>
  <si>
    <t>JACOB AITKEN</t>
  </si>
  <si>
    <t>CAP24000064-00</t>
  </si>
  <si>
    <t>ON-24-002143</t>
  </si>
  <si>
    <t xml:space="preserve">Hwy 180 Singer ca  </t>
  </si>
  <si>
    <t>5XXGN4A75FG369639</t>
  </si>
  <si>
    <t>AITKEN</t>
  </si>
  <si>
    <t>1532 RICHARD AVE</t>
  </si>
  <si>
    <t>1532 RICHARD AVE, SANGER CA 93657</t>
  </si>
  <si>
    <t>CAN23004223-02</t>
  </si>
  <si>
    <t>ON-24-002145</t>
  </si>
  <si>
    <t>14919 narcissus crest ave, SANTA CLARITA CA 91387</t>
  </si>
  <si>
    <t>ADRIAN ORTIZ</t>
  </si>
  <si>
    <t>CAN24014466-00</t>
  </si>
  <si>
    <t>ON-24-002146</t>
  </si>
  <si>
    <t xml:space="preserve">215 freeway </t>
  </si>
  <si>
    <t>2GCEC13C571605770</t>
  </si>
  <si>
    <t>4308 PACIFIC AVE</t>
  </si>
  <si>
    <t>4308 PACIFIC AVE, JURUPA VALLEY CA 92509</t>
  </si>
  <si>
    <t>SHARON CHAVEZ</t>
  </si>
  <si>
    <t>CAN23003775-02</t>
  </si>
  <si>
    <t>ON-24-002147</t>
  </si>
  <si>
    <t xml:space="preserve">10th freeway </t>
  </si>
  <si>
    <t>KM8J33A2XHU525385</t>
  </si>
  <si>
    <t>504 S BURLINGTON AVE APT H</t>
  </si>
  <si>
    <t>504 S BURLINGTON AVE APT H, LOS ANGELES CA 90057</t>
  </si>
  <si>
    <t>ATEF KASSAB</t>
  </si>
  <si>
    <t>NOURMAN KASSAB</t>
  </si>
  <si>
    <t>CAN23004091-02</t>
  </si>
  <si>
    <t>ON-24-002148</t>
  </si>
  <si>
    <t>On freeway redlands, CA</t>
  </si>
  <si>
    <t>4T1G11AK8NU646320</t>
  </si>
  <si>
    <t>KASSAB</t>
  </si>
  <si>
    <t>80637 JASMINE LN</t>
  </si>
  <si>
    <t>80637 JASMINE LN, INDIO CA 92201</t>
  </si>
  <si>
    <t>WASHINGTON ALMEIDA DE JESUS</t>
  </si>
  <si>
    <t>CAN24010016-01</t>
  </si>
  <si>
    <t>ON-24-002149</t>
  </si>
  <si>
    <t>1240 ALAMEDA DE LAS PULGAS APT 304 BELMONT, CA 94002</t>
  </si>
  <si>
    <t>3FA6P0LU1KR151779</t>
  </si>
  <si>
    <t>ALMEIDA DE JESUS</t>
  </si>
  <si>
    <t>1240 ALAMEDA DE LAS PULGAS APT 304</t>
  </si>
  <si>
    <t>BELMONT</t>
  </si>
  <si>
    <t>1240 ALAMEDA DE LAS PULGAS APT 304, BELMONT CA 94002</t>
  </si>
  <si>
    <t>RAMON SOLIS HERNANDEZ</t>
  </si>
  <si>
    <t>CAN24016156-00</t>
  </si>
  <si>
    <t>ON-24-002151</t>
  </si>
  <si>
    <t>1C6RREFG5KN730515</t>
  </si>
  <si>
    <t>SOLIS HERNANDEZ</t>
  </si>
  <si>
    <t>11821 TARA LN</t>
  </si>
  <si>
    <t>11821 TARA LN, ADELANTO CA 92301</t>
  </si>
  <si>
    <t>CLAUDIA LOERA</t>
  </si>
  <si>
    <t>CAN22000080-04</t>
  </si>
  <si>
    <t>ON-24-002152</t>
  </si>
  <si>
    <t>N freeway 57</t>
  </si>
  <si>
    <t>JTDKDTB36F1581738</t>
  </si>
  <si>
    <t>16170 MESA ROBLES DR</t>
  </si>
  <si>
    <t>16170 MESA ROBLES DR, HACIENDA HEIGHTS CA 91745</t>
  </si>
  <si>
    <t>CAN24009675-01</t>
  </si>
  <si>
    <t>ON-24-002153</t>
  </si>
  <si>
    <t>3405 E Cesar E Chavez AveLos Angeles, CA 90063</t>
  </si>
  <si>
    <t>NELIDA RUIZ</t>
  </si>
  <si>
    <t>Cesar Marin</t>
  </si>
  <si>
    <t>CAN24016606-00</t>
  </si>
  <si>
    <t>ON-24-002154</t>
  </si>
  <si>
    <t xml:space="preserve">Free way 15  by Ontario ca </t>
  </si>
  <si>
    <t>19UUA662X4A013320</t>
  </si>
  <si>
    <t>7456 PENWOOD RD</t>
  </si>
  <si>
    <t>7456 PENWOOD RD, JURUPA VALLEY CA 92509</t>
  </si>
  <si>
    <t>MARIBEL GUERRERO DE LA ROSA</t>
  </si>
  <si>
    <t>LUIS AVILA</t>
  </si>
  <si>
    <t>CAN24013594-00</t>
  </si>
  <si>
    <t>ON-24-002155</t>
  </si>
  <si>
    <t>71 FWY, Covina, CA</t>
  </si>
  <si>
    <t>1HGCR2F32FA154617</t>
  </si>
  <si>
    <t>GUERRERO DE LA ROSA</t>
  </si>
  <si>
    <t>22020 CANTLAY ST</t>
  </si>
  <si>
    <t>22020 CANTLaY ST, CANOGA PARK CA 91303</t>
  </si>
  <si>
    <t>CAN23007303-01</t>
  </si>
  <si>
    <t>ON-24-002156</t>
  </si>
  <si>
    <t>Freeway 5 Santa Ana Ca</t>
  </si>
  <si>
    <t>MARIA LOPEZ BELTRAN</t>
  </si>
  <si>
    <t>CAN23002679-02</t>
  </si>
  <si>
    <t>ON-24-002158</t>
  </si>
  <si>
    <t>Sherman way  Allot Ave  Pomona ca</t>
  </si>
  <si>
    <t>2HKRS3H79RH307977</t>
  </si>
  <si>
    <t>LOPEZ BELTRAN</t>
  </si>
  <si>
    <t>DINA VILLALTA VASQUEZ</t>
  </si>
  <si>
    <t>CAN24011126-01</t>
  </si>
  <si>
    <t>ON-24-002160</t>
  </si>
  <si>
    <t>JTDEAMDE4MJ000647</t>
  </si>
  <si>
    <t>VILLALTA VASQUEZ</t>
  </si>
  <si>
    <t>28165 VIA PRINCESA APT B</t>
  </si>
  <si>
    <t>28165 VIA PRINCESA APT B, MURRIETA CA 92591</t>
  </si>
  <si>
    <t>GILBERTO GUTIERREZ</t>
  </si>
  <si>
    <t>CAN23003908-02</t>
  </si>
  <si>
    <t>ON-24-002161</t>
  </si>
  <si>
    <t>Firestone Ave Los Angeles, CA/ before Hwy710</t>
  </si>
  <si>
    <t>3CZRZ1H53RM705964</t>
  </si>
  <si>
    <t>12013 PAINTER AVE</t>
  </si>
  <si>
    <t>12013 painter ave , WHITTIER CA 90605</t>
  </si>
  <si>
    <t>CARLOS ALBERTO ARAIZA TERRIQUEZ</t>
  </si>
  <si>
    <t>EDUARDO ARAIZA HERNANDEZ</t>
  </si>
  <si>
    <t>CAN23005530-02</t>
  </si>
  <si>
    <t>ON-24-002162</t>
  </si>
  <si>
    <t>Windy Point and Highway 111, Riverside County.</t>
  </si>
  <si>
    <t>5YFBURHE8JP791922</t>
  </si>
  <si>
    <t>ARAIZA TERRIQUEZ</t>
  </si>
  <si>
    <t>22471 FAWNRIDGE DR</t>
  </si>
  <si>
    <t>33654 Pueblo Trail APT A, CATHEDRAL CITY CA 92234</t>
  </si>
  <si>
    <t>NICOLE BISHOP</t>
  </si>
  <si>
    <t>CAN24011165-00</t>
  </si>
  <si>
    <t>ON-24-002164</t>
  </si>
  <si>
    <t xml:space="preserve">sage rd and pocket canyon rd Hemet ca </t>
  </si>
  <si>
    <t>GRAND AM</t>
  </si>
  <si>
    <t>1G2NF52E7YM845236</t>
  </si>
  <si>
    <t>680 N SOBOBA ST</t>
  </si>
  <si>
    <t>680 N SOBOBA ST, HEMET CA 92544</t>
  </si>
  <si>
    <t>IGNACIO GONZALEZ</t>
  </si>
  <si>
    <t>CAN23008402-01</t>
  </si>
  <si>
    <t>ON-24-002165</t>
  </si>
  <si>
    <t>Sledan canyion Ave  Canyon country Ca</t>
  </si>
  <si>
    <t>JTDBR32E370100404</t>
  </si>
  <si>
    <t>19316 DRYCLIFF ST</t>
  </si>
  <si>
    <t>19316 DRYCLIFF ST, CANYON COUNTRY CA 91351</t>
  </si>
  <si>
    <t>SONIA REINA</t>
  </si>
  <si>
    <t>CAN23008792-01</t>
  </si>
  <si>
    <t>ON-24-002166</t>
  </si>
  <si>
    <t>11886 FOOTHILL BLVD APT B101 SYLMAR, CA 91342</t>
  </si>
  <si>
    <t>5YFEPMAE8NP275308</t>
  </si>
  <si>
    <t>PRESTON RANDALL</t>
  </si>
  <si>
    <t>CAN24013789-00</t>
  </si>
  <si>
    <t>ON-24-002168</t>
  </si>
  <si>
    <t xml:space="preserve">Murrietaa hotsprings road </t>
  </si>
  <si>
    <t>4T1B21HK8KU011673</t>
  </si>
  <si>
    <t>2190 SAN BERNARDO AVE</t>
  </si>
  <si>
    <t>2190 SAN BERNARDO AVE, HEMET CA 92545</t>
  </si>
  <si>
    <t>NEREYDA HERRERA RODRIGUEZ</t>
  </si>
  <si>
    <t>CAN24016719-00</t>
  </si>
  <si>
    <t>ON-24-002169</t>
  </si>
  <si>
    <t>Lurline Ave, Canoga Park, CA 91306</t>
  </si>
  <si>
    <t>JM1GL1V59H1136729</t>
  </si>
  <si>
    <t>21125 SATICOY ST APT 310</t>
  </si>
  <si>
    <t>21125 SATICOY ST APT 310, CANOGA PARK CA 91304</t>
  </si>
  <si>
    <t>DENISE COOK</t>
  </si>
  <si>
    <t>CAN23004259-01</t>
  </si>
  <si>
    <t>ON-24-002170</t>
  </si>
  <si>
    <t>College Blvd, Oceanside, CA 92056</t>
  </si>
  <si>
    <t>WDDSJ4EBXEN049469</t>
  </si>
  <si>
    <t>COOK</t>
  </si>
  <si>
    <t>1707 LEMON HEIGHTS DR</t>
  </si>
  <si>
    <t>1707 Lemon Heights Dr, OCEANSIDE CA 92056</t>
  </si>
  <si>
    <t>ROSA FARIAS</t>
  </si>
  <si>
    <t>Carlos Steven Hernandez</t>
  </si>
  <si>
    <t>CAN23006243-02</t>
  </si>
  <si>
    <t>ON-24-002171</t>
  </si>
  <si>
    <t xml:space="preserve">Willow ave   Rialto </t>
  </si>
  <si>
    <t>5XYKT3A12DG408766</t>
  </si>
  <si>
    <t>FARIAS</t>
  </si>
  <si>
    <t>1932 BIRCH ST</t>
  </si>
  <si>
    <t>1932 Birch St, SAN BERNARDINO CA 92410</t>
  </si>
  <si>
    <t>AUSTIN FRENCH</t>
  </si>
  <si>
    <t>AARON FRENCH</t>
  </si>
  <si>
    <t>CAN23006036-02</t>
  </si>
  <si>
    <t>ON-24-002172</t>
  </si>
  <si>
    <t xml:space="preserve">belmont ca </t>
  </si>
  <si>
    <t>3N1CN7AP8JL851960</t>
  </si>
  <si>
    <t>FRENCH</t>
  </si>
  <si>
    <t>40682 BROCK AVE</t>
  </si>
  <si>
    <t>40682 BROCK AVE, HEMET CA 92544</t>
  </si>
  <si>
    <t>LIZETTE GARIBAY</t>
  </si>
  <si>
    <t>MARCELINO HERRERA</t>
  </si>
  <si>
    <t>CAN24012042-00</t>
  </si>
  <si>
    <t>ON-24-002173</t>
  </si>
  <si>
    <t>4701 Great America PkwySanta Clara, CA 95054, EE. U</t>
  </si>
  <si>
    <t>1HGCV1F39MA052203</t>
  </si>
  <si>
    <t>16050 W DYLAN AVE</t>
  </si>
  <si>
    <t>16050 W DYLAN AVE, KERMAN CA 93630</t>
  </si>
  <si>
    <t>RODNISHA BOYD</t>
  </si>
  <si>
    <t>CAN24010544-01</t>
  </si>
  <si>
    <t>ON-24-002174</t>
  </si>
  <si>
    <t xml:space="preserve">Los angeles </t>
  </si>
  <si>
    <t>19UUB5F68MA000284</t>
  </si>
  <si>
    <t>BOYD</t>
  </si>
  <si>
    <t>5435 6TH AVE</t>
  </si>
  <si>
    <t>5435 6TH AVE, LOS ANGELES CA 90043</t>
  </si>
  <si>
    <t>OSBALDO RUANO SANCHEZ</t>
  </si>
  <si>
    <t>CAN24013828-00</t>
  </si>
  <si>
    <t>ON-24-002175</t>
  </si>
  <si>
    <t xml:space="preserve"> pen ave and h st</t>
  </si>
  <si>
    <t>2T1BURHE5GC716264</t>
  </si>
  <si>
    <t>11050 BRYANT ST SPC 169</t>
  </si>
  <si>
    <t>11050 BRYANT ST SPC 169, YUCAIPA CA 92399</t>
  </si>
  <si>
    <t>ADOLFO ESCOBAR</t>
  </si>
  <si>
    <t>CAN24014662-00</t>
  </si>
  <si>
    <t>ON-24-002176</t>
  </si>
  <si>
    <t>822 SAINT ANDREW ST LATHROP, CA 95330</t>
  </si>
  <si>
    <t>JTHBE1D26E5006552</t>
  </si>
  <si>
    <t>822 SAINT ANDREW ST</t>
  </si>
  <si>
    <t>822 SAINT ANDREW ST, LATHROP CA 95330</t>
  </si>
  <si>
    <t>YOSELIN ROMERO ROMERO</t>
  </si>
  <si>
    <t>JUAN LAZO AGUILAR</t>
  </si>
  <si>
    <t>CAN24016520-00</t>
  </si>
  <si>
    <t>ON-24-002177</t>
  </si>
  <si>
    <t>main 51 st los Angeles ca 90013</t>
  </si>
  <si>
    <t>1C4PJLAB7FW548693</t>
  </si>
  <si>
    <t>ROMERO ROMERO</t>
  </si>
  <si>
    <t>8508 AVALON BLVD</t>
  </si>
  <si>
    <t>8508 AVALON BLVD, LOS ANGELES CA 90003</t>
  </si>
  <si>
    <t>JOSHUA WAFER</t>
  </si>
  <si>
    <t>CAN24009653-01</t>
  </si>
  <si>
    <t>ON-24-002179</t>
  </si>
  <si>
    <t>7th &amp; Santa Fe, San Jacinto CA.</t>
  </si>
  <si>
    <t>2HGES16513H615831</t>
  </si>
  <si>
    <t>WAFER</t>
  </si>
  <si>
    <t>25402 AULD AVE</t>
  </si>
  <si>
    <t>25402 AULD AVENUE, HEMET CA 92544</t>
  </si>
  <si>
    <t>ALMICAR MENDOZA ORTIZ</t>
  </si>
  <si>
    <t>CAN24017064-00</t>
  </si>
  <si>
    <t>ON-24-002180</t>
  </si>
  <si>
    <t xml:space="preserve">Foothill Blvd. </t>
  </si>
  <si>
    <t>2T3RFREV2JW760720</t>
  </si>
  <si>
    <t>ARTURO LUNA</t>
  </si>
  <si>
    <t>MIA LUNA</t>
  </si>
  <si>
    <t>CAN24016570-00</t>
  </si>
  <si>
    <t>ON-24-002181</t>
  </si>
  <si>
    <t>1045 n gary ave pomona ca 91767</t>
  </si>
  <si>
    <t>1HGCP36848A007306</t>
  </si>
  <si>
    <t>1024 W 2ND ST</t>
  </si>
  <si>
    <t>1024 W 2ND ST, POMONA CA 91766</t>
  </si>
  <si>
    <t>MICHELLE CUEVAS</t>
  </si>
  <si>
    <t>ON-24-002182</t>
  </si>
  <si>
    <t xml:space="preserve">10345 Magnolia ave
riverside ca </t>
  </si>
  <si>
    <t>A3/S3</t>
  </si>
  <si>
    <t>WAUBFGFF4F1047981</t>
  </si>
  <si>
    <t>MARCELA ORTIZ</t>
  </si>
  <si>
    <t>MIRIAM SALAZAR ORTIZ</t>
  </si>
  <si>
    <t>CAN23004933-02</t>
  </si>
  <si>
    <t>ON-24-002183</t>
  </si>
  <si>
    <t>954 S Hell Ave, Los Angeles CA.</t>
  </si>
  <si>
    <t>2HGFE2F26PH566302</t>
  </si>
  <si>
    <t>954 S KERN AVE</t>
  </si>
  <si>
    <t>954 S KERN AVE, LOS ANGELES CA 90022</t>
  </si>
  <si>
    <t>PEDRO ZEPEDA</t>
  </si>
  <si>
    <t>ARTURO ZEPEDA</t>
  </si>
  <si>
    <t>CAP24000135-00</t>
  </si>
  <si>
    <t>ON-24-002184</t>
  </si>
  <si>
    <t>Corner of Keach &amp; Shaw, Shaw CA.</t>
  </si>
  <si>
    <t>3N1AB6AP8CL698753</t>
  </si>
  <si>
    <t>ZEPEDA</t>
  </si>
  <si>
    <t>PO BOX 387</t>
  </si>
  <si>
    <t>24316 W FLORADORA AVE, KERMAN CA 93630</t>
  </si>
  <si>
    <t>JOSE ARIAS GONZALEZ</t>
  </si>
  <si>
    <t>MARIA ARIAS</t>
  </si>
  <si>
    <t>CAN24015673-00</t>
  </si>
  <si>
    <t>ON-24-002185</t>
  </si>
  <si>
    <t>110 S Freeway, Los Angeles CA.</t>
  </si>
  <si>
    <t>1N4BL4CV6PN410318</t>
  </si>
  <si>
    <t>ARIAS GONZALEZ</t>
  </si>
  <si>
    <t>194 W VERNON AVE</t>
  </si>
  <si>
    <t>194 W VERNON AVE, LOS ANGELES CA 90037</t>
  </si>
  <si>
    <t>ESTEBAN GONZALEZ</t>
  </si>
  <si>
    <t>CAN23007950-01</t>
  </si>
  <si>
    <t>ON-24-002187</t>
  </si>
  <si>
    <t>3N1AB7AP1KY205020</t>
  </si>
  <si>
    <t>210 INDUSTRIAL ST</t>
  </si>
  <si>
    <t>MC FARLAND</t>
  </si>
  <si>
    <t>210 INDUSTRIAL ST, MC FARLAND CA 93250</t>
  </si>
  <si>
    <t>SARA SANCHEZ</t>
  </si>
  <si>
    <t>CAN23001950-02</t>
  </si>
  <si>
    <t>ON-24-002188</t>
  </si>
  <si>
    <t>3076 PANORAMA RD APT D RIVERSIDE, CA 92506</t>
  </si>
  <si>
    <t>1G6AW5SX4G0109360</t>
  </si>
  <si>
    <t>3076 PANORAMA RD APT D</t>
  </si>
  <si>
    <t>3076 PANORAMA RD APT D, RIVERSIDE CA 92506</t>
  </si>
  <si>
    <t>VICTOR CHAVEZ</t>
  </si>
  <si>
    <t>MARIA RAMIREZ</t>
  </si>
  <si>
    <t>CAN23006891-02</t>
  </si>
  <si>
    <t>ON-24-002189</t>
  </si>
  <si>
    <t xml:space="preserve">Mission Blvd. &amp; Twinning Ave. in Jurupa, CA </t>
  </si>
  <si>
    <t>3N1CP5BV0ML553273</t>
  </si>
  <si>
    <t>3825 CRESTMORE RD SPC 356</t>
  </si>
  <si>
    <t>3825 CRESTMORE RD SPC 356, JURUPA VALLEY CA 92509</t>
  </si>
  <si>
    <t>GUADALUPE MARTINEZ MORENO</t>
  </si>
  <si>
    <t>CAN24013972-00</t>
  </si>
  <si>
    <t>ON-24-002190</t>
  </si>
  <si>
    <t>12880 OSBORNE ST PACOIMA, CA 91331</t>
  </si>
  <si>
    <t>JM1BL1TG4D1703356</t>
  </si>
  <si>
    <t>MARTINEZ MORENO</t>
  </si>
  <si>
    <t>12880 OSBORNE ST</t>
  </si>
  <si>
    <t>12880 OSBORNE ST, PACOIMA CA 91331</t>
  </si>
  <si>
    <t>JOHAN FORERO MOYA</t>
  </si>
  <si>
    <t>CAN24017233-00</t>
  </si>
  <si>
    <t>ON-24-002191</t>
  </si>
  <si>
    <t xml:space="preserve">Avalon Ave </t>
  </si>
  <si>
    <t>KNDJN2A25F7779140</t>
  </si>
  <si>
    <t>FORERO MOYA</t>
  </si>
  <si>
    <t>3301 GRIFFIN AVE APT 13</t>
  </si>
  <si>
    <t>3301 GRIFFIN AVE APT 13, LOS ANGELES CA 90031</t>
  </si>
  <si>
    <t>CAN23008789-01</t>
  </si>
  <si>
    <t>ON-24-002192</t>
  </si>
  <si>
    <t xml:space="preserve">Freeway  99  s  Atwater Ca </t>
  </si>
  <si>
    <t>5TDGZRAH6MS528741</t>
  </si>
  <si>
    <t>ON-24-002194</t>
  </si>
  <si>
    <t>7313 Remmet Ave, Canoga Park, CA 91303</t>
  </si>
  <si>
    <t>JOYCE RAIGNER</t>
  </si>
  <si>
    <t>TORMARA PERKINS</t>
  </si>
  <si>
    <t>CAN23005019-02</t>
  </si>
  <si>
    <t>ON-24-002196</t>
  </si>
  <si>
    <t xml:space="preserve">Riverside ca  on Ramona dr Brokton Ave </t>
  </si>
  <si>
    <t>5YFEPRAE1LP094514</t>
  </si>
  <si>
    <t>RAIGNER</t>
  </si>
  <si>
    <t>10583 WOLFE AVE</t>
  </si>
  <si>
    <t>10583 WOLFE AVE, RIVERSIDE CA 92505</t>
  </si>
  <si>
    <t>Ana Montero  Montero</t>
  </si>
  <si>
    <t>CAN23008799-01</t>
  </si>
  <si>
    <t>ON-24-002197</t>
  </si>
  <si>
    <t xml:space="preserve">Gough st san francisco ca </t>
  </si>
  <si>
    <t xml:space="preserve">Toyota </t>
  </si>
  <si>
    <t xml:space="preserve">Prius </t>
  </si>
  <si>
    <t>JTDKN3DP3C3017591</t>
  </si>
  <si>
    <t>ALFREDO AMEZQUITA</t>
  </si>
  <si>
    <t>CARLOS QUINTANAAMEZQUITA</t>
  </si>
  <si>
    <t>CAN24014028-00</t>
  </si>
  <si>
    <t>ON-24-002198</t>
  </si>
  <si>
    <t xml:space="preserve">euclid and lincoln </t>
  </si>
  <si>
    <t>3GNEC13T73G256040</t>
  </si>
  <si>
    <t>AMEZQUITA</t>
  </si>
  <si>
    <t>200 N MONTE VISTA ST APT C</t>
  </si>
  <si>
    <t>200 N MONTE VISTA ST APT C, LA HABRA CA 90631</t>
  </si>
  <si>
    <t>HELTON MENDES DA SILVA JUNIOR</t>
  </si>
  <si>
    <t>CAN24010310-01</t>
  </si>
  <si>
    <t>ON-24-002199</t>
  </si>
  <si>
    <t>W Elmond  Ave orange Ca</t>
  </si>
  <si>
    <t>3FA6P0LU4HR326986</t>
  </si>
  <si>
    <t>MENDES DA SILVA JUNIOR</t>
  </si>
  <si>
    <t>25871 BOULDER ROCK PL</t>
  </si>
  <si>
    <t>25871 BOULDER ROCK PL, SUN CITY CA 92585</t>
  </si>
  <si>
    <t>SUDANY ROMERO ECHEVARRIA</t>
  </si>
  <si>
    <t>JORGE RODRIGUEZ PEREZ</t>
  </si>
  <si>
    <t>CAN24015274-00</t>
  </si>
  <si>
    <t>ON-24-002200</t>
  </si>
  <si>
    <t xml:space="preserve">Cal15836 lamber road wittier ca </t>
  </si>
  <si>
    <t>5YFBURHE7JP794326</t>
  </si>
  <si>
    <t>ROMERO ECHEVARRIA</t>
  </si>
  <si>
    <t>13814 ACTINA AVE</t>
  </si>
  <si>
    <t>13814 ACTINA AVE, BELLFLOWER CA 90706</t>
  </si>
  <si>
    <t>ROMELLO NIEVES</t>
  </si>
  <si>
    <t>CAN23005970-02</t>
  </si>
  <si>
    <t>ON-24-002201</t>
  </si>
  <si>
    <t>110 freeway   Los Angeles</t>
  </si>
  <si>
    <t xml:space="preserve">Altima </t>
  </si>
  <si>
    <t>0000000000</t>
  </si>
  <si>
    <t>ALEJANDRA SIERRA</t>
  </si>
  <si>
    <t xml:space="preserve">Angela Sanchez </t>
  </si>
  <si>
    <t>CAN24015848-00</t>
  </si>
  <si>
    <t>ON-24-002203</t>
  </si>
  <si>
    <t xml:space="preserve">Indiana Ave &amp; Adams St Riverside, CA 92504, EE. UU.
</t>
  </si>
  <si>
    <t>4T1G11AK6LU353241</t>
  </si>
  <si>
    <t>7870 MAGNOLIA AVE APT 53</t>
  </si>
  <si>
    <t>7870 MAGNOLIA AVE APT 53, RIVERSIDE CA 92504</t>
  </si>
  <si>
    <t>ON-24-002206</t>
  </si>
  <si>
    <t>LOSS ANGELES</t>
  </si>
  <si>
    <t>DARLENE MALDONADO</t>
  </si>
  <si>
    <t>CAN23006254-02</t>
  </si>
  <si>
    <t>ON-24-002208</t>
  </si>
  <si>
    <t>W 21st St
Los Ángeles, California, E</t>
  </si>
  <si>
    <t>JTHBK262975047823</t>
  </si>
  <si>
    <t>700 N BUNKER HILL AVE APT 5</t>
  </si>
  <si>
    <t>700 N Bunker Hill Ave Apt 1, LOS ANGELES CA 90012</t>
  </si>
  <si>
    <t xml:space="preserve">Alondra  Huerta  </t>
  </si>
  <si>
    <t>ON-24-002209</t>
  </si>
  <si>
    <t xml:space="preserve">Long Beach Blvd Long beach </t>
  </si>
  <si>
    <t>KNDMB5C13L6620887</t>
  </si>
  <si>
    <t>CAN23007687-01</t>
  </si>
  <si>
    <t>ON-24-002210</t>
  </si>
  <si>
    <t>Maddison Elementary School, Fresno CA.</t>
  </si>
  <si>
    <t>2HKRM3H38DH513503</t>
  </si>
  <si>
    <t>JOCELYN MENDEZ</t>
  </si>
  <si>
    <t>CHRISTOPHER AMAYA</t>
  </si>
  <si>
    <t>CAN24009853-01</t>
  </si>
  <si>
    <t>ON-24-002211</t>
  </si>
  <si>
    <t xml:space="preserve">18420 sandy dr </t>
  </si>
  <si>
    <t>5TDZARFH4KS048848</t>
  </si>
  <si>
    <t>417 W LOS FELIZ RD APT 33</t>
  </si>
  <si>
    <t>417 W LOS FELIZ RD APT 33, GLENDALE CA 91204</t>
  </si>
  <si>
    <t>JOSSELYN AREVALO LEMUS</t>
  </si>
  <si>
    <t>CAN24015955-00</t>
  </si>
  <si>
    <t>ON-24-002212</t>
  </si>
  <si>
    <t>720 Broadmoor Ct, Corona CA.</t>
  </si>
  <si>
    <t>2T3H1RFV5LW067314</t>
  </si>
  <si>
    <t>AREVALO LEMUS</t>
  </si>
  <si>
    <t>991 W BLAINE ST APT 116</t>
  </si>
  <si>
    <t>991 W BLAINE ST APT 116, RIVERSIDE CA 92507</t>
  </si>
  <si>
    <t>RHEA SWISHER</t>
  </si>
  <si>
    <t>CAN24010382-01</t>
  </si>
  <si>
    <t>ON-24-002213</t>
  </si>
  <si>
    <t xml:space="preserve">2840 Mallard LnPlacerville, CA 95667, EE. UU.
</t>
  </si>
  <si>
    <t>Gmc</t>
  </si>
  <si>
    <t xml:space="preserve">Acadia </t>
  </si>
  <si>
    <t>1GKKVTED9BJ203476</t>
  </si>
  <si>
    <t>SWISHER</t>
  </si>
  <si>
    <t>2551 MOSQUITO CUTOFF RD</t>
  </si>
  <si>
    <t>PLACERVILLE</t>
  </si>
  <si>
    <t>2551 MOSQUITO CUTOFF RD, PLACERVILLE CA 95667</t>
  </si>
  <si>
    <t>DIDMAN MAZARIEGOS MORALES</t>
  </si>
  <si>
    <t>KARLA VANESSA IZEPPI DE MAZARIEGOS</t>
  </si>
  <si>
    <t>CAP24000229-00</t>
  </si>
  <si>
    <t>ON-24-002214</t>
  </si>
  <si>
    <t xml:space="preserve">Foothill blvd </t>
  </si>
  <si>
    <t>3N1AB8CV1NY283867</t>
  </si>
  <si>
    <t>MAZARIEGOS MORALES</t>
  </si>
  <si>
    <t>8608 FOOTHILL BLVD APT 206</t>
  </si>
  <si>
    <t>8608 FOOTHILL BLVD APT 206, SUNLAND CA 91040</t>
  </si>
  <si>
    <t>ROSEMARY CISNEROS</t>
  </si>
  <si>
    <t xml:space="preserve">Eric Rojas </t>
  </si>
  <si>
    <t>CAN24009458-01</t>
  </si>
  <si>
    <t>ON-24-002217</t>
  </si>
  <si>
    <t>12702 Magnolia Ave
Riverside, CA 92503</t>
  </si>
  <si>
    <t>1GCRCREH2FZ187473</t>
  </si>
  <si>
    <t>3867 BLAIR ST</t>
  </si>
  <si>
    <t>3867 BLAIR ST, CORONA CA 92879</t>
  </si>
  <si>
    <t>BRANDON ANACLETO</t>
  </si>
  <si>
    <t>CAN24016556-00</t>
  </si>
  <si>
    <t>ON-24-002218</t>
  </si>
  <si>
    <t>Santa Monica and Gower st LA</t>
  </si>
  <si>
    <t>2HGFE2F55SH517613</t>
  </si>
  <si>
    <t>ANACLETO</t>
  </si>
  <si>
    <t>920 N EL CENTRO AVE</t>
  </si>
  <si>
    <t>920 N EL CENTRO AVE 1, LOS ANGELES CA 90038</t>
  </si>
  <si>
    <t>MARIAH RUIZ</t>
  </si>
  <si>
    <t>CAN24011873-01</t>
  </si>
  <si>
    <t>ON-24-002219</t>
  </si>
  <si>
    <t xml:space="preserve">Freeway 10 by Jurupa valley </t>
  </si>
  <si>
    <t>1FA6P8TH9F5376736</t>
  </si>
  <si>
    <t>1642 N GLENN AVE</t>
  </si>
  <si>
    <t>1642 N GLENN AVE, ONTARIO CA 91764</t>
  </si>
  <si>
    <t>ON-24-002220</t>
  </si>
  <si>
    <t xml:space="preserve">215 freeway  San Bernardino </t>
  </si>
  <si>
    <t>CAN24012449-00</t>
  </si>
  <si>
    <t>ON-24-002221</t>
  </si>
  <si>
    <t xml:space="preserve">1220 S McBride AveEast Los Angeles, CA 90022, EE. UU.
</t>
  </si>
  <si>
    <t>5FNYF7H25MB000101</t>
  </si>
  <si>
    <t>1602 WINONA BLVD UNIT B</t>
  </si>
  <si>
    <t>1645 Winona Blvd Apt 101, LOS ANGELES CA 90028</t>
  </si>
  <si>
    <t>LUIS MENA</t>
  </si>
  <si>
    <t>CAN23005182-02</t>
  </si>
  <si>
    <t>ON-24-002222</t>
  </si>
  <si>
    <t xml:space="preserve">Van Nuys ? Parthenia St  panorama city </t>
  </si>
  <si>
    <t>INTEGRA</t>
  </si>
  <si>
    <t>19UDE4H36PA003581</t>
  </si>
  <si>
    <t>MENA</t>
  </si>
  <si>
    <t>9414 VAN NUYS BLVD APT 123</t>
  </si>
  <si>
    <t>9414 VAN NUYS BLVD APT 123, PANORAMA CITY CA 91402</t>
  </si>
  <si>
    <t>MARIUS GABRIEL LUCAN</t>
  </si>
  <si>
    <t>DAVID MARIUS LUCAN</t>
  </si>
  <si>
    <t>CAN24017005-00</t>
  </si>
  <si>
    <t>ON-24-002223</t>
  </si>
  <si>
    <t xml:space="preserve">Pomona </t>
  </si>
  <si>
    <t>5TDZZRFHXJS276781</t>
  </si>
  <si>
    <t>LUCAN</t>
  </si>
  <si>
    <t>1335 WHITEOAK RD</t>
  </si>
  <si>
    <t>1335 WHITEOAK RD, COLTON CA 92324</t>
  </si>
  <si>
    <t>AGUEDA SALCEDO VILLARRUEL</t>
  </si>
  <si>
    <t>HUGO ALVAREZ HERNANDEZ</t>
  </si>
  <si>
    <t>CAN24016626-00</t>
  </si>
  <si>
    <t>ON-24-002224</t>
  </si>
  <si>
    <t xml:space="preserve">Los angeles ca </t>
  </si>
  <si>
    <t>3FA6P0HD9HR350435</t>
  </si>
  <si>
    <t>SALCEDO VILLARRUEL</t>
  </si>
  <si>
    <t>6400 CHOLLA AVE</t>
  </si>
  <si>
    <t>29 PALMS</t>
  </si>
  <si>
    <t>6400 CHOLLA AVE, 29 PALMS CA 92277</t>
  </si>
  <si>
    <t>BRITTANIA MILLER</t>
  </si>
  <si>
    <t>CAP24000696-00</t>
  </si>
  <si>
    <t>ON-24-002225</t>
  </si>
  <si>
    <t xml:space="preserve">Yucaipa, CA </t>
  </si>
  <si>
    <t>1G1FB3DS8H0203322</t>
  </si>
  <si>
    <t>1486 REDBUD AVE</t>
  </si>
  <si>
    <t>1486 REDBUD AVE, BANNING CA 92220</t>
  </si>
  <si>
    <t>EUNICE KIMBERLY PANLILIO PABUSTAN</t>
  </si>
  <si>
    <t>CAN24013167-00</t>
  </si>
  <si>
    <t>ON-24-002226</t>
  </si>
  <si>
    <t>BY Wilshire blvd LA</t>
  </si>
  <si>
    <t>JTDBCMFE8RJ019686</t>
  </si>
  <si>
    <t>PABUSTAN</t>
  </si>
  <si>
    <t>2665 ALICE ST</t>
  </si>
  <si>
    <t>2665 ALICE ST, LOS ANGELES CA 90065</t>
  </si>
  <si>
    <t>SIMON LUWAGA</t>
  </si>
  <si>
    <t>SHAMILAH NEMWA</t>
  </si>
  <si>
    <t>CAN23007071-01</t>
  </si>
  <si>
    <t>ON-24-002227</t>
  </si>
  <si>
    <t>8935 longerdale ave</t>
  </si>
  <si>
    <t>CX-3</t>
  </si>
  <si>
    <t>JM1DKFB77K0429714</t>
  </si>
  <si>
    <t>LUWAGA</t>
  </si>
  <si>
    <t>9301 VAN NUYS BLVD APT 114</t>
  </si>
  <si>
    <t>9301 VAN NUYS BLVD APT 114, PANORAMA CITY CA 91402</t>
  </si>
  <si>
    <t>ALEXANDRA DAVOODIAN</t>
  </si>
  <si>
    <t>CAN23004965-02</t>
  </si>
  <si>
    <t>ON-24-002229</t>
  </si>
  <si>
    <t>I 10 freeway, Van Nuys CA</t>
  </si>
  <si>
    <t>lexus</t>
  </si>
  <si>
    <t xml:space="preserve">RX 500H </t>
  </si>
  <si>
    <t>2t2bcmea5rc012605</t>
  </si>
  <si>
    <t>FERNANDA RANGEL ALCARAZ</t>
  </si>
  <si>
    <t>CAN24010967-01</t>
  </si>
  <si>
    <t>ON-24-002230</t>
  </si>
  <si>
    <t xml:space="preserve">41th st </t>
  </si>
  <si>
    <t>3KPF24AD0ME347550</t>
  </si>
  <si>
    <t>RANGEL ALCARAZ</t>
  </si>
  <si>
    <t>245 MAUD ST</t>
  </si>
  <si>
    <t>KETTLEMAN CITY</t>
  </si>
  <si>
    <t>245 MAUD ST, KETTLEMAN CITY CA 93239</t>
  </si>
  <si>
    <t>ESTEFAN JOSEPH</t>
  </si>
  <si>
    <t>CAN24011647-01</t>
  </si>
  <si>
    <t>ON-24-002231</t>
  </si>
  <si>
    <t>23424 Davis Rd, Lodi CA 95242.</t>
  </si>
  <si>
    <t>4T1BF3EKXBU777425</t>
  </si>
  <si>
    <t>JOSEPH</t>
  </si>
  <si>
    <t>1625 HOLLY DR</t>
  </si>
  <si>
    <t>LODI</t>
  </si>
  <si>
    <t>1625 HOLLY DR, LODI CA 95242</t>
  </si>
  <si>
    <t>ASHANIE ADAMS</t>
  </si>
  <si>
    <t>CAN24016346-00</t>
  </si>
  <si>
    <t>ON-24-002232</t>
  </si>
  <si>
    <t>110 place  los Angeles Ca</t>
  </si>
  <si>
    <t>3KPF24ADXRE783409</t>
  </si>
  <si>
    <t>ADAMS</t>
  </si>
  <si>
    <t>12947 COBBLESTONE LN</t>
  </si>
  <si>
    <t>12947 COBBLESTONE LN, MORENO VALLEY CA 92555</t>
  </si>
  <si>
    <t>EVA RODRIGUEZ</t>
  </si>
  <si>
    <t>CAN24014899-00</t>
  </si>
  <si>
    <t>ON-24-002235</t>
  </si>
  <si>
    <t xml:space="preserve">Main St in Hesperia, CA. </t>
  </si>
  <si>
    <t>1GCPYBEK4MZ287602</t>
  </si>
  <si>
    <t>14210 RACHEL ST</t>
  </si>
  <si>
    <t>14210 RACHEL ST, HESPERIA CA 92345</t>
  </si>
  <si>
    <t>BOBBY WINES</t>
  </si>
  <si>
    <t>CAN24012287-00</t>
  </si>
  <si>
    <t>ON-24-002236</t>
  </si>
  <si>
    <t xml:space="preserve"> 105 FWY E  los Angeles</t>
  </si>
  <si>
    <t>1N4BL4BV7MN422023</t>
  </si>
  <si>
    <t>WINES</t>
  </si>
  <si>
    <t>1546 W 79TH ST</t>
  </si>
  <si>
    <t>1546 W 79th St, LOS ANGELES CA 90047</t>
  </si>
  <si>
    <t>NOEMI GONZALEZ COSIO</t>
  </si>
  <si>
    <t>ALEXIS MIJES</t>
  </si>
  <si>
    <t>CAP24000083-00</t>
  </si>
  <si>
    <t>ON-24-002237</t>
  </si>
  <si>
    <t>San Marino Ave San Gabriel, CA 91776</t>
  </si>
  <si>
    <t>JTDKARFP5H3034833</t>
  </si>
  <si>
    <t>GONZALEZ COSIO</t>
  </si>
  <si>
    <t>960 N STONEWOOD ST</t>
  </si>
  <si>
    <t>960 N STONEWOOD ST, LA HABRA CA 90631</t>
  </si>
  <si>
    <t>ROBERT  JAMES HARRIS</t>
  </si>
  <si>
    <t>CAN24014244-00</t>
  </si>
  <si>
    <t>ON-24-002239</t>
  </si>
  <si>
    <t>Chandler and County Rd, Pomona CA 91766.</t>
  </si>
  <si>
    <t>5J8YE1H46RL018095</t>
  </si>
  <si>
    <t>2410 CHANSLOR ST APT 2</t>
  </si>
  <si>
    <t>2410 CHANSLOR ST APT 2, POMONA CA 91766</t>
  </si>
  <si>
    <t>ON-24-002240</t>
  </si>
  <si>
    <t>116 san Pedro los angeles ca</t>
  </si>
  <si>
    <t>MARISOL VILLEDA</t>
  </si>
  <si>
    <t>CAN24009830-01</t>
  </si>
  <si>
    <t>ON-24-002242</t>
  </si>
  <si>
    <t xml:space="preserve">corona, ca </t>
  </si>
  <si>
    <t>SHHFK7H40JU404874</t>
  </si>
  <si>
    <t>VILLEDA</t>
  </si>
  <si>
    <t>5800 HAMNER AVE SPC 52</t>
  </si>
  <si>
    <t>5800 HAMNER AVE SPC 52, EASTVALE CA 91752</t>
  </si>
  <si>
    <t>EFRAIN LEON CONTRERAS</t>
  </si>
  <si>
    <t>MARIA DEL ROSARIO PADILLA GUERRERO</t>
  </si>
  <si>
    <t>CAN24015153-00</t>
  </si>
  <si>
    <t>ON-24-002244</t>
  </si>
  <si>
    <t xml:space="preserve">"J" ST. in Oxnard CA  </t>
  </si>
  <si>
    <t>2HKYF18694H560978</t>
  </si>
  <si>
    <t>LEON CONTRERAS</t>
  </si>
  <si>
    <t>3611 SAVIERS RD APT 4</t>
  </si>
  <si>
    <t>3611 SAVIERS RD APT 4, OXNARD CA 93033</t>
  </si>
  <si>
    <t>JACQUELINE CANALES</t>
  </si>
  <si>
    <t>CAN24011431-01</t>
  </si>
  <si>
    <t>ON-24-002245</t>
  </si>
  <si>
    <t xml:space="preserve">freeway 215 Riverside </t>
  </si>
  <si>
    <t>3N1CN8DV0LL892067</t>
  </si>
  <si>
    <t>ANGEL BUSTOS JIMENEZ</t>
  </si>
  <si>
    <t>CAN24013462-00</t>
  </si>
  <si>
    <t>ON-24-002246</t>
  </si>
  <si>
    <t>3010 S Figueroa St, Los Angeles CA 90007.</t>
  </si>
  <si>
    <t>1G1FB1RX8N0123068</t>
  </si>
  <si>
    <t>BUSTOS JIMENEZ</t>
  </si>
  <si>
    <t>6020 CORRELL ST APT 6020</t>
  </si>
  <si>
    <t>6020 CORRELL ST APT 6020, RIVERSIDE CA 92504</t>
  </si>
  <si>
    <t>CECIL GRUNDY</t>
  </si>
  <si>
    <t>CAP24000619-00</t>
  </si>
  <si>
    <t>ON-24-002247</t>
  </si>
  <si>
    <t>21375 HICKS ST PERRIS, CA 92570</t>
  </si>
  <si>
    <t>3N1CN8EV5ML871795</t>
  </si>
  <si>
    <t>GRUNDY</t>
  </si>
  <si>
    <t>21375 HICKS ST</t>
  </si>
  <si>
    <t>21375 HICKS ST, PERRIS CA 92570</t>
  </si>
  <si>
    <t>DAVID HAWKINS</t>
  </si>
  <si>
    <t>CAN24010228-01</t>
  </si>
  <si>
    <t>ON-24-002248</t>
  </si>
  <si>
    <t xml:space="preserve">Sequoia and Kings Canyon National Parks
47050 general hwy </t>
  </si>
  <si>
    <t>3TMCZ5AN7PM591932</t>
  </si>
  <si>
    <t>HAWKINS</t>
  </si>
  <si>
    <t>46171 S FORK DR</t>
  </si>
  <si>
    <t>THREE RIVERS</t>
  </si>
  <si>
    <t>46171 S FORK DR, THREE RIVERS CA 93271</t>
  </si>
  <si>
    <t>GURDEEP SINGH</t>
  </si>
  <si>
    <t>CAN24017155-00</t>
  </si>
  <si>
    <t>ON-24-002251</t>
  </si>
  <si>
    <t xml:space="preserve">Fresno ca </t>
  </si>
  <si>
    <t>5NPDH4AE1DH271203</t>
  </si>
  <si>
    <t>5149 N VALENTINE AVE APT 105</t>
  </si>
  <si>
    <t>5149 N VALENTINE AVE APT 105, FRESNO CA 93711</t>
  </si>
  <si>
    <t>RAFAEL REYES CHACIN VILLALOBOS</t>
  </si>
  <si>
    <t>ON-24-002252</t>
  </si>
  <si>
    <t>Century Ave and Alesandro Blvd. 
Riverside CA</t>
  </si>
  <si>
    <t>XD</t>
  </si>
  <si>
    <t>JTKKU10408J007177</t>
  </si>
  <si>
    <t>CAN23001662-02</t>
  </si>
  <si>
    <t>ON-24-002253</t>
  </si>
  <si>
    <t>Nordhoff St &amp; Woodley Ave Los Angeles, CA</t>
  </si>
  <si>
    <t>LETICIA DOMINGUEZ</t>
  </si>
  <si>
    <t>ADRIAN VERDIN</t>
  </si>
  <si>
    <t>CAN24010322-01</t>
  </si>
  <si>
    <t>ON-24-002255</t>
  </si>
  <si>
    <t>parking lot 
on mission blvd 
Riverside CA</t>
  </si>
  <si>
    <t>3N1AB7AP6JL655886</t>
  </si>
  <si>
    <t>7808 REAGAN RD</t>
  </si>
  <si>
    <t>7808 REAGAN RD, RIVERSIDE CA 92509</t>
  </si>
  <si>
    <t>CAIRRA ORANGE</t>
  </si>
  <si>
    <t>CAN24015103-00</t>
  </si>
  <si>
    <t>ON-24-002256</t>
  </si>
  <si>
    <t>Compton</t>
  </si>
  <si>
    <t>3FA6P0HD1JR224897</t>
  </si>
  <si>
    <t>206 S SANTA FE AVE APT B</t>
  </si>
  <si>
    <t>206 s santa fe ave apt b, COMPTON CA 90221</t>
  </si>
  <si>
    <t>CAN24010387-01</t>
  </si>
  <si>
    <t>ON-24-002257</t>
  </si>
  <si>
    <t xml:space="preserve">Inglewood Ave </t>
  </si>
  <si>
    <t>KATIA JONES</t>
  </si>
  <si>
    <t>CAP24000388-00</t>
  </si>
  <si>
    <t>ON-24-002258</t>
  </si>
  <si>
    <t>Hook Blvd, Victorville CA.</t>
  </si>
  <si>
    <t>1HGCR2F5XGA163200</t>
  </si>
  <si>
    <t>435 S MACY ST</t>
  </si>
  <si>
    <t>435 s macy st , SAN BERNARDINO CA 92410</t>
  </si>
  <si>
    <t>DIANA SCHLANT  TOURDOT</t>
  </si>
  <si>
    <t>CAN24013585-00</t>
  </si>
  <si>
    <t>ON-24-002259</t>
  </si>
  <si>
    <t>Arlington ave riverside ca</t>
  </si>
  <si>
    <t>1C4NJCEAXED507882</t>
  </si>
  <si>
    <t>SCHLANT  TOURDOT</t>
  </si>
  <si>
    <t>20595 PITCHFORK DR</t>
  </si>
  <si>
    <t>20595 PITCHFORK DR, RIVERSIDE CA 92507</t>
  </si>
  <si>
    <t>ON-24-002260</t>
  </si>
  <si>
    <t>Alvertony, 186th St &amp; Main Street, Carson CA.</t>
  </si>
  <si>
    <t>5XYPG4A32KG568967</t>
  </si>
  <si>
    <t>TIMOTEO TIGUILA TECUM</t>
  </si>
  <si>
    <t>CAN24017603-00</t>
  </si>
  <si>
    <t>ON-24-002261</t>
  </si>
  <si>
    <t>4015 MELROSE AVE APT 105 LOS ANGELES</t>
  </si>
  <si>
    <t>JTDBU4EE9AJ082802</t>
  </si>
  <si>
    <t>TIGUILA TECUM</t>
  </si>
  <si>
    <t>4015 MELROSE AVE APT 105</t>
  </si>
  <si>
    <t>4015 MELROSE AVE APT 105, LOS ANGELES CA 90029</t>
  </si>
  <si>
    <t>LELIS SOLDEVILLA OLIVARES</t>
  </si>
  <si>
    <t>CAP24000582-00</t>
  </si>
  <si>
    <t>ON-24-002262</t>
  </si>
  <si>
    <t xml:space="preserve">20th st 
palmdale ca </t>
  </si>
  <si>
    <t>IONIQ 5</t>
  </si>
  <si>
    <t>KM8KM4AE9NU053113</t>
  </si>
  <si>
    <t>SOLDEVILLA OLIVARES</t>
  </si>
  <si>
    <t>3039 FAIRFIELD AVE</t>
  </si>
  <si>
    <t>3309 FERN AVE, PALMDALE CA 93550</t>
  </si>
  <si>
    <t>SILVIA GONZALEZ</t>
  </si>
  <si>
    <t>CAN24015332-00</t>
  </si>
  <si>
    <t>ON-24-002263</t>
  </si>
  <si>
    <t xml:space="preserve">Palmdale </t>
  </si>
  <si>
    <t>1GNFC13017R347112</t>
  </si>
  <si>
    <t>1005 N MCKEEVER AVE</t>
  </si>
  <si>
    <t>1005 N MCKEEVER AVE, AZUSA CA 91702</t>
  </si>
  <si>
    <t>LINDA AGUIRRE</t>
  </si>
  <si>
    <t>CAN24012355-00</t>
  </si>
  <si>
    <t>ON-24-002264</t>
  </si>
  <si>
    <t xml:space="preserve">colorado </t>
  </si>
  <si>
    <t>1N4AL3AP2DN583291</t>
  </si>
  <si>
    <t>AGUIRRE</t>
  </si>
  <si>
    <t>1929 N GARFIELD AVE</t>
  </si>
  <si>
    <t>1929 N GARFIELD AVE, PASADENA CA 91104</t>
  </si>
  <si>
    <t>CARLOS CABRERA LOPEZ</t>
  </si>
  <si>
    <t>Carlos Lopez</t>
  </si>
  <si>
    <t>CAN24016958-00</t>
  </si>
  <si>
    <t>ON-24-002265</t>
  </si>
  <si>
    <t>4572 Maplewood Ave  Los Angeles ca 90004</t>
  </si>
  <si>
    <t>5TFTU4CN1BX001099</t>
  </si>
  <si>
    <t>CABRERA LOPEZ</t>
  </si>
  <si>
    <t>4509 MAPLEWOOD AVE APT 4</t>
  </si>
  <si>
    <t>4509 MAPLEWOOD AVE APT 4, LOS ANGELES CA 90004</t>
  </si>
  <si>
    <t>ROBLES SOLORZANO DAVID</t>
  </si>
  <si>
    <t>CAN24011961-01</t>
  </si>
  <si>
    <t>ON-24-002266</t>
  </si>
  <si>
    <t>Home: 216 MELROSE ST MODESTO, CA 95354.</t>
  </si>
  <si>
    <t>3GCPCSE01CG240085</t>
  </si>
  <si>
    <t>SOLORZANO DAVID</t>
  </si>
  <si>
    <t>216 MELROSE ST</t>
  </si>
  <si>
    <t>216 MELROSE ST, MODESTO CA 95354</t>
  </si>
  <si>
    <t>TORIBIO PEREZ GUZMAN</t>
  </si>
  <si>
    <t>CAN24015359-00</t>
  </si>
  <si>
    <t>ON-24-002267</t>
  </si>
  <si>
    <t>PALMDALE CA</t>
  </si>
  <si>
    <t>1GCHC23U22F237805</t>
  </si>
  <si>
    <t>PEREZ GUZMAN</t>
  </si>
  <si>
    <t>44309 SUNDELL AVE</t>
  </si>
  <si>
    <t>44309 SUNDELL AVE, LANCASTER CA 93536</t>
  </si>
  <si>
    <t>LUVENIA OWENS</t>
  </si>
  <si>
    <t>CAN24013000-00</t>
  </si>
  <si>
    <t>ON-24-002269</t>
  </si>
  <si>
    <t>4111 E 17TH ST OAKLAND, CA 94601</t>
  </si>
  <si>
    <t>MAGNUM</t>
  </si>
  <si>
    <t>2D4FV47V77H724989</t>
  </si>
  <si>
    <t>4111 E 17TH ST</t>
  </si>
  <si>
    <t>4111 E 17TH ST, OAKLAND CA 94601</t>
  </si>
  <si>
    <t>ON-24-002270</t>
  </si>
  <si>
    <t xml:space="preserve">adams st 
</t>
  </si>
  <si>
    <t>KARANDEEP SINGH</t>
  </si>
  <si>
    <t>CAP24000176-00</t>
  </si>
  <si>
    <t>ON-24-002271</t>
  </si>
  <si>
    <t xml:space="preserve">coast road </t>
  </si>
  <si>
    <t>3VWC57BUXKM110672</t>
  </si>
  <si>
    <t>49672 ROAD 427</t>
  </si>
  <si>
    <t>OAKHURST</t>
  </si>
  <si>
    <t>49672 ROAD 427, OAKHURST CA 93644</t>
  </si>
  <si>
    <t>EFRAIN GONZALEZ</t>
  </si>
  <si>
    <t>CAN24012500-00</t>
  </si>
  <si>
    <t>ON-24-002273</t>
  </si>
  <si>
    <t>Tyler &amp; Arlington, Riverside CA.</t>
  </si>
  <si>
    <t>2GTEC19V121124805</t>
  </si>
  <si>
    <t>7437 FONT AVE</t>
  </si>
  <si>
    <t>7437 FONT AVE, JURUPA VALLEY CA 92509</t>
  </si>
  <si>
    <t>DENNIS NORIEGA PERDOMO</t>
  </si>
  <si>
    <t>SELENE MOLINA CAMARILLO</t>
  </si>
  <si>
    <t>CAN23001692-02</t>
  </si>
  <si>
    <t>ON-24-002275</t>
  </si>
  <si>
    <t>Alondra &amp; Lakewood, Bellflower CA.</t>
  </si>
  <si>
    <t>3N1BC1CP4AL460641</t>
  </si>
  <si>
    <t>NORIEGA PERDOMO</t>
  </si>
  <si>
    <t>14008 MCCLURE AVE APT R</t>
  </si>
  <si>
    <t>14008 MCCLURE AV APT R, PARAMOUNT CA 90723</t>
  </si>
  <si>
    <t>VANNESSA RAMIREZ</t>
  </si>
  <si>
    <t>JASON RAMIREZ</t>
  </si>
  <si>
    <t>CAN24016919-00</t>
  </si>
  <si>
    <t>ON-24-002276</t>
  </si>
  <si>
    <t xml:space="preserve">SOTO ST 
</t>
  </si>
  <si>
    <t>KNDRHDLG7P5172586</t>
  </si>
  <si>
    <t>2407 HARWOOD ST</t>
  </si>
  <si>
    <t>2407 harwood st, LOS ANGELES CA 90031</t>
  </si>
  <si>
    <t>ALVARO ESPIDIO LOPEZ</t>
  </si>
  <si>
    <t>CAN24017639-00</t>
  </si>
  <si>
    <t>ON-24-002277</t>
  </si>
  <si>
    <t>sepulveda and nordoc</t>
  </si>
  <si>
    <t>3GCPCREC7HG286725</t>
  </si>
  <si>
    <t>ESPIDIOLOPEZ</t>
  </si>
  <si>
    <t>15102 DEVONSHIRE ST</t>
  </si>
  <si>
    <t>15102 DEVONSHIRE ST, MISSION HILLS CA 91345</t>
  </si>
  <si>
    <t>ON-24-002278</t>
  </si>
  <si>
    <t>colvis s</t>
  </si>
  <si>
    <t>ON-24-002279</t>
  </si>
  <si>
    <t>23981 california ave 
hemet ca 
92545</t>
  </si>
  <si>
    <t>JONALYN LIAM</t>
  </si>
  <si>
    <t>CAN24014658-00</t>
  </si>
  <si>
    <t>ON-24-002280</t>
  </si>
  <si>
    <t>Sadico Ave, North Hollywood CA.</t>
  </si>
  <si>
    <t>JTMNFREV7HJ114631</t>
  </si>
  <si>
    <t>LIAM</t>
  </si>
  <si>
    <t>8907 COLBATH AVE</t>
  </si>
  <si>
    <t>8907 COLBATH AVE, PANORAMA CITY CA 91402</t>
  </si>
  <si>
    <t>VERA SANCHEZ</t>
  </si>
  <si>
    <t>STEVEN  VALLE</t>
  </si>
  <si>
    <t>CAN24016083-00</t>
  </si>
  <si>
    <t>ON-24-002281</t>
  </si>
  <si>
    <t xml:space="preserve">archivald and baseline 
rancho cucamonga </t>
  </si>
  <si>
    <t>1N4AL3AP5FN876752</t>
  </si>
  <si>
    <t>9255 SPUR DR</t>
  </si>
  <si>
    <t>7384 LARIAT PL APT D, RANCHO CUCAMONGA CA 91730</t>
  </si>
  <si>
    <t>ALLAN GONZALEZ</t>
  </si>
  <si>
    <t>CAN24011134-01</t>
  </si>
  <si>
    <t>ON-24-002282</t>
  </si>
  <si>
    <t>Gilmon &amp; Orange, Garden Grove CA.</t>
  </si>
  <si>
    <t xml:space="preserve">FORD </t>
  </si>
  <si>
    <t>1FA6P8CFXH5292006</t>
  </si>
  <si>
    <t>LETICIA DELGADO MOLINA</t>
  </si>
  <si>
    <t>CAN23002562-02</t>
  </si>
  <si>
    <t>ON-24-002283</t>
  </si>
  <si>
    <t>7th 10th S Block Alvarado St, Los Angeles CA.</t>
  </si>
  <si>
    <t>JTMW1RFV7KD004251</t>
  </si>
  <si>
    <t>DELGADO MOLINA</t>
  </si>
  <si>
    <t>508 W 60TH ST</t>
  </si>
  <si>
    <t>508 w 60th st, LOS ANGELES CA 90044</t>
  </si>
  <si>
    <t>ADRIANA HIDALGO</t>
  </si>
  <si>
    <t>MATTHEW KEENEY</t>
  </si>
  <si>
    <t>CAN24009227-01</t>
  </si>
  <si>
    <t>ON-24-002284</t>
  </si>
  <si>
    <t>99 Freeway Kingsbury  NY</t>
  </si>
  <si>
    <t>5N1AT2MT3EC815550</t>
  </si>
  <si>
    <t>HIDALGO</t>
  </si>
  <si>
    <t>5731 WILLARD WAY</t>
  </si>
  <si>
    <t>5731 WILLARD WAY, RIVERSIDE CA 92504</t>
  </si>
  <si>
    <t>TITO OLIVAN SOTELO</t>
  </si>
  <si>
    <t>GABRIELA HERNANDEZ PEREZ</t>
  </si>
  <si>
    <t>CAN24015508-00</t>
  </si>
  <si>
    <t>ON-24-002285</t>
  </si>
  <si>
    <t>Western Ave/ Lincoln Ave Anaheim CA</t>
  </si>
  <si>
    <t>1HGCV1F30JA235596</t>
  </si>
  <si>
    <t>OLIVAN SOTELO</t>
  </si>
  <si>
    <t>205 N WESTERN AVE APT 220</t>
  </si>
  <si>
    <t>205 N WESTERN AVE APT 220, ANAHEIM CA 92801</t>
  </si>
  <si>
    <t>KEVIN SARMIENTO</t>
  </si>
  <si>
    <t>CAN24017096-00</t>
  </si>
  <si>
    <t>ON-24-002286</t>
  </si>
  <si>
    <t xml:space="preserve">Alameda/ Olympic blvd Los angelesca </t>
  </si>
  <si>
    <t>5N1AT2MT1GC842541</t>
  </si>
  <si>
    <t>SARMIENTO</t>
  </si>
  <si>
    <t>8722 HICKORY ST</t>
  </si>
  <si>
    <t>8722 hickory st, LOS ANGELES CA 90002</t>
  </si>
  <si>
    <t>WALTER ROJAS</t>
  </si>
  <si>
    <t>DENISE ROJAS</t>
  </si>
  <si>
    <t>CAN24014419-00</t>
  </si>
  <si>
    <t>ON-24-002287</t>
  </si>
  <si>
    <t>Hill &amp; Adams, Los Angeles CA.</t>
  </si>
  <si>
    <t>1HGCY2F57RA066493</t>
  </si>
  <si>
    <t>1374 E 21ST ST</t>
  </si>
  <si>
    <t>1374 e 21st st, LOS ANGELES CA 90011</t>
  </si>
  <si>
    <t>ISRAEL AGUILAR</t>
  </si>
  <si>
    <t>JESSICA AGUILAR</t>
  </si>
  <si>
    <t>CAN24016080-00</t>
  </si>
  <si>
    <t>ON-24-002288</t>
  </si>
  <si>
    <t xml:space="preserve">05 Freeway near Disneyway / Anaheim blvd exit - CA </t>
  </si>
  <si>
    <t>3N1AB7AP5HY369685</t>
  </si>
  <si>
    <t>400 S FLOWER ST UNIT 7</t>
  </si>
  <si>
    <t>400 S FLOWER ST UNIT 7, ORANGE CA 92868</t>
  </si>
  <si>
    <t>ON-24-002289</t>
  </si>
  <si>
    <t xml:space="preserve">Ketchens &amp; Eucalyptus Ave, MORENO VALLEY CA </t>
  </si>
  <si>
    <t>1NXBR30E37Z872926</t>
  </si>
  <si>
    <t>MARISELLA DIAZ</t>
  </si>
  <si>
    <t>CAN24011870-01</t>
  </si>
  <si>
    <t>ON-24-002290</t>
  </si>
  <si>
    <t>Pippin St &amp; 100th Ave, Oakland CA.</t>
  </si>
  <si>
    <t>KNAGT4L30G5119499</t>
  </si>
  <si>
    <t>33324 9TH ST</t>
  </si>
  <si>
    <t>UNION CITY</t>
  </si>
  <si>
    <t>33324 9TH ST, UNION CITY CA 94587</t>
  </si>
  <si>
    <t>CARLOS ANGUIANO</t>
  </si>
  <si>
    <t>CAN24015061-00</t>
  </si>
  <si>
    <t>ON-24-002293</t>
  </si>
  <si>
    <t>Corner 18 &amp; Central, Los Angeles.</t>
  </si>
  <si>
    <t>2HGFE2F55RH594105</t>
  </si>
  <si>
    <t>1804 1/2 S CENTRAL AVE</t>
  </si>
  <si>
    <t>1804 1/2 s central ave, LOS ANGELES CA 90021</t>
  </si>
  <si>
    <t>CAP24000800-00</t>
  </si>
  <si>
    <t>ON-24-002294</t>
  </si>
  <si>
    <t>Main &amp; Compton Blvd, Compton CA.</t>
  </si>
  <si>
    <t>Merced</t>
  </si>
  <si>
    <t>GLB Class</t>
  </si>
  <si>
    <t>ON-24-002295</t>
  </si>
  <si>
    <t>Freeway, Downtown Los Angeles.</t>
  </si>
  <si>
    <t>LOAMMI HERNANDEZ DE LEON</t>
  </si>
  <si>
    <t>CAP24000548-00</t>
  </si>
  <si>
    <t>ON-24-002296</t>
  </si>
  <si>
    <t>9398 Ashworth Ave, Los Angeles CA 90002.</t>
  </si>
  <si>
    <t>4T1G11AK6MU418638</t>
  </si>
  <si>
    <t>HERNANDEZ DE LEON</t>
  </si>
  <si>
    <t>140 W 91ST ST</t>
  </si>
  <si>
    <t>140 W 91ST ST, LOS ANGELES CA 90003</t>
  </si>
  <si>
    <t>ARACELI ALEJANDRE</t>
  </si>
  <si>
    <t>CAN23003170-02</t>
  </si>
  <si>
    <t>ON-24-002297</t>
  </si>
  <si>
    <t>Outside street of home: Liberty &amp; Maurvet Near Freeway 580,  San Leandro CA.</t>
  </si>
  <si>
    <t>3N1AB7AP7KY277422</t>
  </si>
  <si>
    <t>ALEJANDRE</t>
  </si>
  <si>
    <t>1555 164TH AVE APT 17</t>
  </si>
  <si>
    <t>1555 164TH AVE APT 17, SAN LEANDRO CA 94578</t>
  </si>
  <si>
    <t>ANTONIO GONZALES</t>
  </si>
  <si>
    <t>Gabriella Hernandez</t>
  </si>
  <si>
    <t>CAN24016673-00</t>
  </si>
  <si>
    <t>ON-24-002298</t>
  </si>
  <si>
    <t xml:space="preserve"> Inland Center Dr, San Bernardino, CA</t>
  </si>
  <si>
    <t>5XXGT4L3XKG301170</t>
  </si>
  <si>
    <t>2231 THYME DR</t>
  </si>
  <si>
    <t>2231 THYME DR, CORONA CA 92879</t>
  </si>
  <si>
    <t>ON-24-002299</t>
  </si>
  <si>
    <t>Home: 1800 S BROADWAY APT 108 SANTA ANA, CA 92707.</t>
  </si>
  <si>
    <t>TANJI SIMS</t>
  </si>
  <si>
    <t>CAN24011733-01</t>
  </si>
  <si>
    <t>ON-24-002300</t>
  </si>
  <si>
    <t>Vermont, South Los Angeles.</t>
  </si>
  <si>
    <t>WBA3B1C56EK132922</t>
  </si>
  <si>
    <t>SIMS</t>
  </si>
  <si>
    <t>1247 W 105TH ST</t>
  </si>
  <si>
    <t>1247 W 105TH ST, LOS ANGELES CA 90044</t>
  </si>
  <si>
    <t>MIGUEL SICAIROS</t>
  </si>
  <si>
    <t>CAN24011886-01</t>
  </si>
  <si>
    <t>ON-24-002301</t>
  </si>
  <si>
    <t>Server St, Los Angeles CA.</t>
  </si>
  <si>
    <t>5TDBK3EH9DS184456</t>
  </si>
  <si>
    <t>SICAIROS</t>
  </si>
  <si>
    <t>6420 E OLYMPIC BLVD</t>
  </si>
  <si>
    <t>6420 E OLYMPIC BLVD, EAST LOS ANGELES CA 90022</t>
  </si>
  <si>
    <t>EFRAIN MONTESINOS</t>
  </si>
  <si>
    <t>MARGARITA NAVARRETE</t>
  </si>
  <si>
    <t>CAN23008061-01</t>
  </si>
  <si>
    <t>ON-24-002302</t>
  </si>
  <si>
    <t>Cahalco &amp; Tatin Clark, Perris CA.</t>
  </si>
  <si>
    <t>JTMRWRFVXLD066677</t>
  </si>
  <si>
    <t>MONTESINOS</t>
  </si>
  <si>
    <t>19345 CASTLEROCK TRL</t>
  </si>
  <si>
    <t>LAKE MATHEWS</t>
  </si>
  <si>
    <t>19345 CASTLEROCK TRL, LAKE MATHEWS CA 92570</t>
  </si>
  <si>
    <t>JONATHAN J VILLALTA GONZALEZ</t>
  </si>
  <si>
    <t>ROSA ESCOBAR</t>
  </si>
  <si>
    <t>CAN24015994-00</t>
  </si>
  <si>
    <t>ON-24-002303</t>
  </si>
  <si>
    <t>I110 Los Angeles CA</t>
  </si>
  <si>
    <t>4JGDA5JB2GA675506</t>
  </si>
  <si>
    <t>VILLALTA GONZALEZ</t>
  </si>
  <si>
    <t>1915 E 77TH ST</t>
  </si>
  <si>
    <t>1915 E 77TH ST, LOS ANGELES CA 90001</t>
  </si>
  <si>
    <t>NORBERTO ERAZO</t>
  </si>
  <si>
    <t>CAN24009253-01</t>
  </si>
  <si>
    <t>ON-24-002304</t>
  </si>
  <si>
    <t>215 Freeway North Bound, Highland CA.</t>
  </si>
  <si>
    <t>1HGCV1F19LA133456</t>
  </si>
  <si>
    <t>ERAZO</t>
  </si>
  <si>
    <t>13661 SENECA RD</t>
  </si>
  <si>
    <t>13661 Seneca Rd, VICTORVILLE CA 92392</t>
  </si>
  <si>
    <t>RICHARD SOLDEVILLA ESPINOZA</t>
  </si>
  <si>
    <t>ON-24-002305</t>
  </si>
  <si>
    <t>Highway 14th N, CA.</t>
  </si>
  <si>
    <t>IONIQ 6</t>
  </si>
  <si>
    <t>KMHM24AA0RA072152</t>
  </si>
  <si>
    <t>YARELI ZAVALA CHAVEZ</t>
  </si>
  <si>
    <t>CAN24013669-00</t>
  </si>
  <si>
    <t>ON-24-002306</t>
  </si>
  <si>
    <t>637 ORME AVE LOS ANGELES, CA 90023</t>
  </si>
  <si>
    <t>2HGFE2F58RH576441</t>
  </si>
  <si>
    <t>ZAVALA CHAVEZ</t>
  </si>
  <si>
    <t>637 ORME AVE</t>
  </si>
  <si>
    <t>637 ORME AVE, LOS ANGELES CA 90023</t>
  </si>
  <si>
    <t>JONATHAN DE LEON</t>
  </si>
  <si>
    <t>CAN24012641-00</t>
  </si>
  <si>
    <t>ON-24-002307</t>
  </si>
  <si>
    <t>garden grove ca</t>
  </si>
  <si>
    <t>WDBUF56J16A796935</t>
  </si>
  <si>
    <t>DE LEON</t>
  </si>
  <si>
    <t>311 S LEMON ST APT B</t>
  </si>
  <si>
    <t>Claudia Estrada</t>
  </si>
  <si>
    <t>311 S LEMON ST APT B, ORANGE CA 92866</t>
  </si>
  <si>
    <t>ON-24-002308</t>
  </si>
  <si>
    <t xml:space="preserve">Garden Grove ca </t>
  </si>
  <si>
    <t>CHRISTOPHER COOK</t>
  </si>
  <si>
    <t>CAN24017714-00</t>
  </si>
  <si>
    <t>ON-24-002309</t>
  </si>
  <si>
    <t xml:space="preserve">new mexico </t>
  </si>
  <si>
    <t>3KPFU4DE3SE025254</t>
  </si>
  <si>
    <t>27781 VAN BUREN AVE</t>
  </si>
  <si>
    <t>27781 VAN BUREN AVE, MENIFEE CA 92585</t>
  </si>
  <si>
    <t>ON-24-002310</t>
  </si>
  <si>
    <t>School parking lot (Madison Elementary) -330 S Brawley Ave, Fresno, CA 93706 </t>
  </si>
  <si>
    <t>SEBASTIAN CEBALLOS</t>
  </si>
  <si>
    <t>CAN23008476-01</t>
  </si>
  <si>
    <t>ON-24-002311</t>
  </si>
  <si>
    <t>Freeway 14, Rosemont CA.</t>
  </si>
  <si>
    <t>W1N4N4GB8MJ118114</t>
  </si>
  <si>
    <t>626 N AZUSA AVE, AZUSA CA 91702</t>
  </si>
  <si>
    <t>PAM PABLA</t>
  </si>
  <si>
    <t>CAN23007729-01</t>
  </si>
  <si>
    <t>ON-24-002312</t>
  </si>
  <si>
    <t xml:space="preserve">58 hwy e bound </t>
  </si>
  <si>
    <t>ON-24-002313</t>
  </si>
  <si>
    <t xml:space="preserve">New Mexico </t>
  </si>
  <si>
    <t>FRANCISCA RODAS</t>
  </si>
  <si>
    <t>Patricio Eyheradide</t>
  </si>
  <si>
    <t>CAN24012175-00</t>
  </si>
  <si>
    <t>ON-24-002314</t>
  </si>
  <si>
    <t>5657 34th St, Jurupa Valley, CA 92509.</t>
  </si>
  <si>
    <t>3N1BC13E29L497424</t>
  </si>
  <si>
    <t>4631 HEDRICK AVE APT 206</t>
  </si>
  <si>
    <t>4631 HEDRICK AVE APT 206, RIVERSIDE CA 92505</t>
  </si>
  <si>
    <t>LORENZO E ROBINSON</t>
  </si>
  <si>
    <t>CAN24016901-00</t>
  </si>
  <si>
    <t>ON-24-002315</t>
  </si>
  <si>
    <t>NI's girlfriends home: 2142 W El Segundo Blvd by Omay burger.</t>
  </si>
  <si>
    <t>JN1CV6AP7DM301251</t>
  </si>
  <si>
    <t>11620 TOWNE AVE APT 5</t>
  </si>
  <si>
    <t>11620 TOWNE AVE APT 5, LOS ANGELES CA 90061</t>
  </si>
  <si>
    <t>ON-24-002316</t>
  </si>
  <si>
    <t>Lincon &amp; Western, Anaheim CA.</t>
  </si>
  <si>
    <t>JAIME VERA ESPINOZAQ</t>
  </si>
  <si>
    <t>CAN24013793-00</t>
  </si>
  <si>
    <t>ON-24-002317</t>
  </si>
  <si>
    <t>392 ASHFORD AVE MANTECA, CA 95337</t>
  </si>
  <si>
    <t>3GCPWCEK5MG400808</t>
  </si>
  <si>
    <t>VERA ESPINOZAQ</t>
  </si>
  <si>
    <t>392 ASHFORD AVE</t>
  </si>
  <si>
    <t>MANTECA</t>
  </si>
  <si>
    <t>392 ASHFORD AVE, MANTECA CA 95337</t>
  </si>
  <si>
    <t>CAN23007122-02</t>
  </si>
  <si>
    <t>ON-24-002318</t>
  </si>
  <si>
    <t>West 45th St &amp; Broadway, Los Angeles CA.</t>
  </si>
  <si>
    <t>SYNIAH RHONE</t>
  </si>
  <si>
    <t>CAN24012123-00</t>
  </si>
  <si>
    <t>ON-24-002319</t>
  </si>
  <si>
    <t xml:space="preserve">n Cherokee ave 
north hollywood ca </t>
  </si>
  <si>
    <t>2HGFE2F5XRH562265</t>
  </si>
  <si>
    <t>RHONE</t>
  </si>
  <si>
    <t>1725 OCEAN AVE APT 312</t>
  </si>
  <si>
    <t>SANTA MONICA</t>
  </si>
  <si>
    <t>1725 ocean ave apt 312, SANTA MONICA CA 90401</t>
  </si>
  <si>
    <t>ANTHONY ALDAINE WHYTE</t>
  </si>
  <si>
    <t>CAN24012352-00</t>
  </si>
  <si>
    <t>ON-24-002320</t>
  </si>
  <si>
    <t>texas</t>
  </si>
  <si>
    <t>WAUAFAFL1FN039845</t>
  </si>
  <si>
    <t>WHYTE</t>
  </si>
  <si>
    <t>HARBOR DR N</t>
  </si>
  <si>
    <t xml:space="preserve"> HARBOR DR N , OCEANSIDE CA 92058</t>
  </si>
  <si>
    <t>ON-24-002321</t>
  </si>
  <si>
    <t>Hoover St, Wet Minster CA.</t>
  </si>
  <si>
    <t>HENRY POP SUB</t>
  </si>
  <si>
    <t>ON-24-002322</t>
  </si>
  <si>
    <t xml:space="preserve">675 e central ave 
san bernardino ca </t>
  </si>
  <si>
    <t>4T1BB46K67U013577</t>
  </si>
  <si>
    <t>658 REDONDO LN, CORONA CA 92882</t>
  </si>
  <si>
    <t>JADE ALVARENGA</t>
  </si>
  <si>
    <t>CAN24011447-01</t>
  </si>
  <si>
    <t>ON-24-002323</t>
  </si>
  <si>
    <t xml:space="preserve">Riverside ca 
60 freeway </t>
  </si>
  <si>
    <t>5NPD84LF8JH268798</t>
  </si>
  <si>
    <t>11596 KIWI CT</t>
  </si>
  <si>
    <t>11596 KIWI CT, MORENO VALLEY CA 92557</t>
  </si>
  <si>
    <t>OSCAR RETANA LOPEZ</t>
  </si>
  <si>
    <t>ELIDA ARAGON MARROQUIN</t>
  </si>
  <si>
    <t>CAN24015199-00</t>
  </si>
  <si>
    <t>ON-24-002325</t>
  </si>
  <si>
    <t>1GNEVJKS5RJ153659</t>
  </si>
  <si>
    <t>RETANA LOPEZ</t>
  </si>
  <si>
    <t>11657 KAYAL AVE</t>
  </si>
  <si>
    <t>11657 KAYAL AVE, MORENO VALLEY CA 92557</t>
  </si>
  <si>
    <t>MARIA SERAFIN</t>
  </si>
  <si>
    <t>KRYSTEL ORTONIO</t>
  </si>
  <si>
    <t>CAN24016266-00</t>
  </si>
  <si>
    <t>ON-24-002326</t>
  </si>
  <si>
    <t>14 S Freeway, Acton CA.</t>
  </si>
  <si>
    <t>JTDKB20U940086514</t>
  </si>
  <si>
    <t>SERAFIN</t>
  </si>
  <si>
    <t>15831 E AVENUE Y4</t>
  </si>
  <si>
    <t>LLANO</t>
  </si>
  <si>
    <t>15831 E AVENUE Y4, LLANO CA 93544</t>
  </si>
  <si>
    <t>ONEIDA GUZMAN</t>
  </si>
  <si>
    <t>CAN24015647-00</t>
  </si>
  <si>
    <t>ON-24-002327</t>
  </si>
  <si>
    <t>115 &amp; Avalon, Los Angeles CA.</t>
  </si>
  <si>
    <t>1HGCT2B80EA007522</t>
  </si>
  <si>
    <t>844 W 112TH ST</t>
  </si>
  <si>
    <t>844 112th st, LOS ANGELES CA 90044</t>
  </si>
  <si>
    <t>TYLER THIBODEAUX</t>
  </si>
  <si>
    <t>CAN24016449-00</t>
  </si>
  <si>
    <t>ON-24-002328</t>
  </si>
  <si>
    <t xml:space="preserve">UNK </t>
  </si>
  <si>
    <t>KM8HB3AB7RU183591</t>
  </si>
  <si>
    <t>THIBODEAUX</t>
  </si>
  <si>
    <t>10 W SCOTT ST</t>
  </si>
  <si>
    <t>10 W SCOTT ST, LONG BEACH CA 90805</t>
  </si>
  <si>
    <t>GABINO MARTINEZ SANCHEZ</t>
  </si>
  <si>
    <t>CAN24012201-01</t>
  </si>
  <si>
    <t>ON-24-002329</t>
  </si>
  <si>
    <t>1652 N Parkon St, Santa Ana CA.</t>
  </si>
  <si>
    <t>1GCEC19V27Z126254</t>
  </si>
  <si>
    <t>EMERSON CORDOVA REYES</t>
  </si>
  <si>
    <t>CAN24012651-00</t>
  </si>
  <si>
    <t>ON-24-002330</t>
  </si>
  <si>
    <t>1ZVBP8CFXC5278802</t>
  </si>
  <si>
    <t>CORDOVA REYES</t>
  </si>
  <si>
    <t>36 EDGEWOOD RD</t>
  </si>
  <si>
    <t>36 edgewood rd, REDWOOD CITY CA 94062</t>
  </si>
  <si>
    <t>JESSE RAMIREZ</t>
  </si>
  <si>
    <t>CAN24016638-00</t>
  </si>
  <si>
    <t>ON-24-002331</t>
  </si>
  <si>
    <t>15 N bound, a 1 mile before Keen Rd, Marietta CA.</t>
  </si>
  <si>
    <t>1HGCR2F57FA065384</t>
  </si>
  <si>
    <t>610 E 7TH ST</t>
  </si>
  <si>
    <t>610 E 7TH ST, CORONA CA 92879</t>
  </si>
  <si>
    <t>EMANUELA STOICA</t>
  </si>
  <si>
    <t>DARIUS MOISE</t>
  </si>
  <si>
    <t>CAN24014161-00</t>
  </si>
  <si>
    <t>ON-24-002333</t>
  </si>
  <si>
    <t>1700 E Colorado Blvd Pasadena, CA 91106</t>
  </si>
  <si>
    <t>E450 SUPER</t>
  </si>
  <si>
    <t>1FDXE45S79DA60019</t>
  </si>
  <si>
    <t>PATRICIA BENAVIDES</t>
  </si>
  <si>
    <t>VICTOR BENAVIDES-GOICOCHEA</t>
  </si>
  <si>
    <t>CAN24016125-00</t>
  </si>
  <si>
    <t>ON-24-002334</t>
  </si>
  <si>
    <t xml:space="preserve">950 e 33rd st 
single hill ca 
</t>
  </si>
  <si>
    <t>KNMAT2MT5HP550180</t>
  </si>
  <si>
    <t>BENAVIDES</t>
  </si>
  <si>
    <t>524 CORONADO AVE APT 16</t>
  </si>
  <si>
    <t>524 CORONADO AVE APT 16, LONG BEACH CA 90814</t>
  </si>
  <si>
    <t>GILBERTO REYES</t>
  </si>
  <si>
    <t>ON-24-002335</t>
  </si>
  <si>
    <t>Ranchero St, Apple valley/Hesperia CA.</t>
  </si>
  <si>
    <t>2FTRX18L83CA68504</t>
  </si>
  <si>
    <t>ISABEL RAMIREZ SOLARES</t>
  </si>
  <si>
    <t>CAN23008728-01</t>
  </si>
  <si>
    <t>ON-24-002336</t>
  </si>
  <si>
    <t>Garfield Ave, South Gate, CA</t>
  </si>
  <si>
    <t>3HGGK5H45KM727990</t>
  </si>
  <si>
    <t>RAMIREZ SOLARES</t>
  </si>
  <si>
    <t>1100 E 68TH ST APT 6</t>
  </si>
  <si>
    <t>1100 E 68TH ST APT 6, LOS ANGELES CA 90001</t>
  </si>
  <si>
    <t>KORY SHAW</t>
  </si>
  <si>
    <t>CAN24015291-00</t>
  </si>
  <si>
    <t>ON-24-002337</t>
  </si>
  <si>
    <t xml:space="preserve">midway city </t>
  </si>
  <si>
    <t>2G1WB5E30G1178843</t>
  </si>
  <si>
    <t>SHAW</t>
  </si>
  <si>
    <t>2008 DEERPARK DR APT 243</t>
  </si>
  <si>
    <t>2008 deerpark pl apt 243, FULLERTON CA 92831</t>
  </si>
  <si>
    <t>OSCAR QUIROZ CHIJON</t>
  </si>
  <si>
    <t>CAN23007901-00</t>
  </si>
  <si>
    <t>ON-24-002338</t>
  </si>
  <si>
    <t>36 ST imperial Ave san diego CA</t>
  </si>
  <si>
    <t>ZFBCFXBT7GP368062</t>
  </si>
  <si>
    <t>QUIROZ CHIJON</t>
  </si>
  <si>
    <t>819 ELIZABETH ST</t>
  </si>
  <si>
    <t>819 elizabeth st, SAN DIEGO CA 92113</t>
  </si>
  <si>
    <t>HONGSEN ZHAO</t>
  </si>
  <si>
    <t>CAN23005429-02</t>
  </si>
  <si>
    <t>ON-24-002340</t>
  </si>
  <si>
    <t>Hoover St, CA.</t>
  </si>
  <si>
    <t>1HGCY2F5XPA050320</t>
  </si>
  <si>
    <t>424 W PICO BLVD</t>
  </si>
  <si>
    <t>424 W PICO BLVD, LOS ANGELES CA 90015</t>
  </si>
  <si>
    <t>WILLIAM WARNER</t>
  </si>
  <si>
    <t>CAN24016674-00</t>
  </si>
  <si>
    <t>ON-24-002342</t>
  </si>
  <si>
    <t>Home: 121 N MARIPOSA AVE UNIT 114 LOS ANGELES, CA 90004.</t>
  </si>
  <si>
    <t>5NPE24AF1KH750779</t>
  </si>
  <si>
    <t>WARNER</t>
  </si>
  <si>
    <t xml:space="preserve">121 N MARIPOSA AVE UNIT 114  </t>
  </si>
  <si>
    <t>114 W 91ST ST , LOS ANGELES CA 90003</t>
  </si>
  <si>
    <t>MARCO QUEZADA TORRES</t>
  </si>
  <si>
    <t>CAN24017416-00</t>
  </si>
  <si>
    <t>ON-24-002343</t>
  </si>
  <si>
    <t>25063 Shady Glen Ct Stevenson Ranch, CA</t>
  </si>
  <si>
    <t>SILVER1500</t>
  </si>
  <si>
    <t>1GCEC14WXXZ209687</t>
  </si>
  <si>
    <t>QUEZADA TORRES</t>
  </si>
  <si>
    <t>24910 WALNUT ST</t>
  </si>
  <si>
    <t>24910 WALNUT ST, NEWHALL CA 91321</t>
  </si>
  <si>
    <t>CESAR AGUSTO MEDINA NAVAEZ</t>
  </si>
  <si>
    <t>CAP24000621-00</t>
  </si>
  <si>
    <t>ON-24-002344</t>
  </si>
  <si>
    <t>El Toro,  Lake Forest/Orange County CA.</t>
  </si>
  <si>
    <t>JTDKN3DU6A0066059</t>
  </si>
  <si>
    <t>MEDINA NAVAEZ</t>
  </si>
  <si>
    <t>2921 LUPINE</t>
  </si>
  <si>
    <t>2921 LUPINE, LAKE FOREST CA 92630</t>
  </si>
  <si>
    <t>BALKAR SINGH</t>
  </si>
  <si>
    <t>CAP24000160-00</t>
  </si>
  <si>
    <t>ON-24-002345</t>
  </si>
  <si>
    <t>Seville Ave &amp; Zoe Ave Huntington Park, CA 90255</t>
  </si>
  <si>
    <t>3GKALPEV9KL161725</t>
  </si>
  <si>
    <t>3413 SANTA ANA ST</t>
  </si>
  <si>
    <t>3413 Santa Ana St, HUNTINGTON PARK CA 90255</t>
  </si>
  <si>
    <t>FELIPE ANDRES CEBALLOS MURCIA</t>
  </si>
  <si>
    <t>ON-24-002346</t>
  </si>
  <si>
    <t>4T1G11AK9RU883843</t>
  </si>
  <si>
    <t>MARY DAVIS</t>
  </si>
  <si>
    <t>CAN23002919-02</t>
  </si>
  <si>
    <t>ON-24-002347</t>
  </si>
  <si>
    <t>Freeway, exit 888, Fruitville CA.</t>
  </si>
  <si>
    <t>1FMYU03156KB66194</t>
  </si>
  <si>
    <t>2327 38TH AVE</t>
  </si>
  <si>
    <t>2327 38TH AVE, OAKLAND CA 94601</t>
  </si>
  <si>
    <t>GUSTAVO SANCHEZ</t>
  </si>
  <si>
    <t>EVELYN SANCHEZ GUZMAN</t>
  </si>
  <si>
    <t>CAN24012751-00</t>
  </si>
  <si>
    <t>ON-24-002348</t>
  </si>
  <si>
    <t xml:space="preserve">La Brea &amp; Jefferson st,
los angeles ca </t>
  </si>
  <si>
    <t>WAUA7GFF7G1047998</t>
  </si>
  <si>
    <t>527 N CORONADO ST APT 12</t>
  </si>
  <si>
    <t>527 N CORONADO ST APT 12, LOS ANGELES CA 90026</t>
  </si>
  <si>
    <t>GENESIS PACHECO</t>
  </si>
  <si>
    <t>CAN24015795-00</t>
  </si>
  <si>
    <t>ON-24-002349</t>
  </si>
  <si>
    <t>JTDKN3DP1C3017332</t>
  </si>
  <si>
    <t>PACHECO</t>
  </si>
  <si>
    <t>26307 KATHY LN</t>
  </si>
  <si>
    <t>26307 KATHY LN, HEMET CA 92544</t>
  </si>
  <si>
    <t>YESENIA MORONES</t>
  </si>
  <si>
    <t>CAN23004068-02</t>
  </si>
  <si>
    <t>ON-24-002350</t>
  </si>
  <si>
    <t>South from the 15th, North of the 31st, San Bernardino CA.</t>
  </si>
  <si>
    <t>2HGFE2F57PH559689</t>
  </si>
  <si>
    <t>MORONES</t>
  </si>
  <si>
    <t>14595 STONECRESS ST</t>
  </si>
  <si>
    <t>14595 STONECRESS ST, VICTORVILLE CA 92394</t>
  </si>
  <si>
    <t>DAVID MAGANA HERRERA</t>
  </si>
  <si>
    <t>LUPITA RAMIREZ-PADILLA</t>
  </si>
  <si>
    <t>CAN23008286-01</t>
  </si>
  <si>
    <t>ON-24-002351</t>
  </si>
  <si>
    <t>L Street, near 271 N Else Stret, Dinuba CA.</t>
  </si>
  <si>
    <t>4T1G11AK5MU593656</t>
  </si>
  <si>
    <t>MAGANA HERRERA</t>
  </si>
  <si>
    <t>40410 CINDY RD</t>
  </si>
  <si>
    <t>CUTLER</t>
  </si>
  <si>
    <t>40410 cindy rd, CUTLER CA 93615</t>
  </si>
  <si>
    <t>RANDALL BARKER</t>
  </si>
  <si>
    <t>CAN24016621-00</t>
  </si>
  <si>
    <t>ON-24-002352</t>
  </si>
  <si>
    <t>MENIFEE, CA.</t>
  </si>
  <si>
    <t>WBA8A9C54JAH14429</t>
  </si>
  <si>
    <t>BARKER</t>
  </si>
  <si>
    <t>29835 BANKSIDE DR</t>
  </si>
  <si>
    <t>29835 BANKSIDE DR, MENIFEE CA 92585</t>
  </si>
  <si>
    <t>SHERRY DAVIS</t>
  </si>
  <si>
    <t>CAN24012047-01</t>
  </si>
  <si>
    <t>ON-24-002353</t>
  </si>
  <si>
    <t>25900 Iris Ave, Moreno Valley CA 92551.</t>
  </si>
  <si>
    <t>1N4AL3AP4HN317034</t>
  </si>
  <si>
    <t>26641 SANTA ROSA DR</t>
  </si>
  <si>
    <t>26641 SANTA ROSA DR, MORENO VALLEY CA 92555</t>
  </si>
  <si>
    <t>JOHN PATTERSON</t>
  </si>
  <si>
    <t>SHARDA WYNN</t>
  </si>
  <si>
    <t>CAN24016211-00</t>
  </si>
  <si>
    <t>ON-24-002354</t>
  </si>
  <si>
    <t>4300 Elverta Rd, Antelope, CA 95843</t>
  </si>
  <si>
    <t>3FA6P0H94GR306109</t>
  </si>
  <si>
    <t>8303 WALERGA RD APT 9</t>
  </si>
  <si>
    <t>8303 WALERGA RD APT 9, ANTELOPE CA 95843</t>
  </si>
  <si>
    <t>DE SHON TEEL</t>
  </si>
  <si>
    <t>JZANE DUDLEY</t>
  </si>
  <si>
    <t>CAN24015729-00</t>
  </si>
  <si>
    <t>ON-24-002355</t>
  </si>
  <si>
    <t>Florida and Gerard, Hemet CA.</t>
  </si>
  <si>
    <t>JA4AZ3A38JZ016653</t>
  </si>
  <si>
    <t>TEEL</t>
  </si>
  <si>
    <t>44721 ORPINGTON AVE</t>
  </si>
  <si>
    <t>44721 ORPINGTON AVE, HEMET CA 92544</t>
  </si>
  <si>
    <t>MIRNA LOPEZ</t>
  </si>
  <si>
    <t>CAN24013270-00</t>
  </si>
  <si>
    <t>ON-24-002356</t>
  </si>
  <si>
    <t>SouthEast Middle School, Twitty Ave, Southgate, CA.</t>
  </si>
  <si>
    <t>1HGCR2F55GA170345</t>
  </si>
  <si>
    <t>10014 GRAPE ST</t>
  </si>
  <si>
    <t>10014 GRAPE ST, LOS ANGELES CA 90002</t>
  </si>
  <si>
    <t>JESICA RIOS ILDEFONSO</t>
  </si>
  <si>
    <t>CAN24016641-00</t>
  </si>
  <si>
    <t>ON-24-002357</t>
  </si>
  <si>
    <t>London Ave, San Gabriel CA.</t>
  </si>
  <si>
    <t>OUTBACK</t>
  </si>
  <si>
    <t>4S4BRDAC1B2315018</t>
  </si>
  <si>
    <t>RIOS ILDEFONSO</t>
  </si>
  <si>
    <t>420 DATE ST</t>
  </si>
  <si>
    <t>420 DATE ST, MONTEBELLO CA 90640</t>
  </si>
  <si>
    <t>LIZETTE GOMEZ CAMACHO</t>
  </si>
  <si>
    <t>CAN24015460-00</t>
  </si>
  <si>
    <t>ON-24-002358</t>
  </si>
  <si>
    <t>Mayra Ave &amp; Gateway Ave, Los Angeles CA.</t>
  </si>
  <si>
    <t>4T1KZ1AK5PU084836</t>
  </si>
  <si>
    <t>GOMEZ CAMACHO</t>
  </si>
  <si>
    <t>422 S RAMPART BLVD APT 14</t>
  </si>
  <si>
    <t>422 S RAMPART BLVD APT 14, LOS ANGELES CA 90057</t>
  </si>
  <si>
    <t>SASHA GORODKIN</t>
  </si>
  <si>
    <t>CAN23004208-00</t>
  </si>
  <si>
    <t>ON-24-002359</t>
  </si>
  <si>
    <t>Virginia Way, Barstow Rd, Barstow CA.</t>
  </si>
  <si>
    <t>3KPF24AD3ME31946</t>
  </si>
  <si>
    <t>GORODKIN</t>
  </si>
  <si>
    <t>1321 BARSTOW RD APT D</t>
  </si>
  <si>
    <t>1321 BARSTOW RD APT D, BARSTOW CA 92311</t>
  </si>
  <si>
    <t>JAVIER SANCHEZ</t>
  </si>
  <si>
    <t>ESMERALDA SANCHEZ MAGANA</t>
  </si>
  <si>
    <t>CAN24013359-00</t>
  </si>
  <si>
    <t>ON-24-002360</t>
  </si>
  <si>
    <t>7/11 Paramount, 1410, Terra Mount St.-  Paramount CA.</t>
  </si>
  <si>
    <t>3N1AB7AP2FY264034</t>
  </si>
  <si>
    <t>470 WYMAN AVE</t>
  </si>
  <si>
    <t>470 WYMAN AVE, LOS ANGELES CA 90022</t>
  </si>
  <si>
    <t>CAN23005184-02</t>
  </si>
  <si>
    <t>ON-24-002361</t>
  </si>
  <si>
    <t>Off the 99 S Bound, Visalia CA.</t>
  </si>
  <si>
    <t>3TMCZ5AN1NM470150</t>
  </si>
  <si>
    <t>3113 E MARY AVE</t>
  </si>
  <si>
    <t>3113 E MARY AVE, VISALIA CA 93292</t>
  </si>
  <si>
    <t>AMIT KUMAR</t>
  </si>
  <si>
    <t>CAN23008200-01</t>
  </si>
  <si>
    <t>ON-24-002363</t>
  </si>
  <si>
    <t>Highway, Fresno CA.</t>
  </si>
  <si>
    <t>4T1S31AK8RU624605</t>
  </si>
  <si>
    <t>6589 E CASTLE AVE</t>
  </si>
  <si>
    <t>6589 E CASTLE AVE, FRESNO CA 93727</t>
  </si>
  <si>
    <t>ARNOLDO ZUNIGA</t>
  </si>
  <si>
    <t>MONICA ROSA</t>
  </si>
  <si>
    <t>CAP24000688-00</t>
  </si>
  <si>
    <t>ON-24-002364</t>
  </si>
  <si>
    <t>La Paz Rd &amp; Temecula Pkwy Temecula, CA 92592</t>
  </si>
  <si>
    <t>FORTE KOUP</t>
  </si>
  <si>
    <t>KNAFW6A36D5742509</t>
  </si>
  <si>
    <t>ZUNIGA</t>
  </si>
  <si>
    <t>35336 MARSH LN</t>
  </si>
  <si>
    <t>35336 MARSH LN, WILDOMAR CA 92595</t>
  </si>
  <si>
    <t>ROXANNE ALVAREZ</t>
  </si>
  <si>
    <t>ZULLY HERRERA</t>
  </si>
  <si>
    <t>CAN24015656-00</t>
  </si>
  <si>
    <t>ON-24-002365</t>
  </si>
  <si>
    <t>Southgate CA</t>
  </si>
  <si>
    <t>JHMCG66572C026626</t>
  </si>
  <si>
    <t>14779 SENECA RD APT 290</t>
  </si>
  <si>
    <t>14779 SENECA RD APT 290, VICTORVILLE CA 92392</t>
  </si>
  <si>
    <t>ON-24-002366</t>
  </si>
  <si>
    <t>Easter Ave &amp; 4th St, Los Angeles CA 90022.</t>
  </si>
  <si>
    <t>JUAN CASTRO</t>
  </si>
  <si>
    <t>CAN24013391-00</t>
  </si>
  <si>
    <t>ON-24-002367</t>
  </si>
  <si>
    <t xml:space="preserve">4th St Ontario CA </t>
  </si>
  <si>
    <t>2HKRS3H73RH325083</t>
  </si>
  <si>
    <t>605 E GRANADA CT</t>
  </si>
  <si>
    <t>605 E GRANADA CT, ONTARIO CA 91764</t>
  </si>
  <si>
    <t xml:space="preserve">Jose Gonzalez </t>
  </si>
  <si>
    <t>CAN24009319-01</t>
  </si>
  <si>
    <t>ON-24-002368</t>
  </si>
  <si>
    <t xml:space="preserve">405 Fwy Seal Beach / long beach CA
</t>
  </si>
  <si>
    <t>1555 W 60TH ST</t>
  </si>
  <si>
    <t>MARIA REYNA</t>
  </si>
  <si>
    <t>CAN24017619-00</t>
  </si>
  <si>
    <t>ON-24-002369</t>
  </si>
  <si>
    <t>Dayson &amp; D, San Bernardino CA.</t>
  </si>
  <si>
    <t>5XXGT4L39GG083410</t>
  </si>
  <si>
    <t>REYNA</t>
  </si>
  <si>
    <t>1427 N SIERRA WAY</t>
  </si>
  <si>
    <t>1427 N SIERRA WAY, SAN BERNARDINO CA 92405</t>
  </si>
  <si>
    <t>SANDRA MARTINEZ</t>
  </si>
  <si>
    <t>CAN24013413-00</t>
  </si>
  <si>
    <t>ON-24-002370</t>
  </si>
  <si>
    <t>Village Dr Victorville, CA 92394</t>
  </si>
  <si>
    <t>JTMNFREV4HJ115770</t>
  </si>
  <si>
    <t>15926 GREEN HILL DR APT 1</t>
  </si>
  <si>
    <t>15926 Green Hill Dr Apt 1, VICTORVILLE CA 92394</t>
  </si>
  <si>
    <t>TODD HUFFMAN</t>
  </si>
  <si>
    <t>CHRISTINE BOYORQUEZ</t>
  </si>
  <si>
    <t>CAN24010959-01</t>
  </si>
  <si>
    <t>ON-24-002371</t>
  </si>
  <si>
    <t>Jurupa Ave &amp; Palm Ave Riverside, CA 92506</t>
  </si>
  <si>
    <t>SIERRA1500</t>
  </si>
  <si>
    <t>1GTEC19W8WE534305</t>
  </si>
  <si>
    <t>HUFFMAN</t>
  </si>
  <si>
    <t>4534 GARDENA DR</t>
  </si>
  <si>
    <t>4534 GARDENA DR, RIVERSIDE CA 92506</t>
  </si>
  <si>
    <t>CHRISTOPHER VIERA</t>
  </si>
  <si>
    <t>CAN24015651-00</t>
  </si>
  <si>
    <t>ON-24-002372</t>
  </si>
  <si>
    <t>Main St, Alame, Red Wood St, Viejo CA.</t>
  </si>
  <si>
    <t>1FTMF1CB5MKD58319</t>
  </si>
  <si>
    <t>VIERA</t>
  </si>
  <si>
    <t>1178 ROLEEN DR</t>
  </si>
  <si>
    <t>1178 ROLEEN DR, VALLEJO CA 94589</t>
  </si>
  <si>
    <t>NOEMI VITELASOLIS</t>
  </si>
  <si>
    <t>ENRIQUE CHALMA</t>
  </si>
  <si>
    <t>CAN24017198-00</t>
  </si>
  <si>
    <t>ON-24-002373</t>
  </si>
  <si>
    <t>2246th IOWA Ave, Riverside CA 92507.</t>
  </si>
  <si>
    <t>19XFB2F5XDE097191</t>
  </si>
  <si>
    <t>VITELASOLIS</t>
  </si>
  <si>
    <t>6930 PHOENIX AVE APT 60</t>
  </si>
  <si>
    <t>6930 PHOENIX AVE APT 60, RIVERSIDE CA 92504</t>
  </si>
  <si>
    <t>SANDRA WOOD</t>
  </si>
  <si>
    <t>CAN23004521-02</t>
  </si>
  <si>
    <t>ON-24-002374</t>
  </si>
  <si>
    <t>Sierra Hwy &amp; E Ave Q Palmdale, CA 93550</t>
  </si>
  <si>
    <t>5XXGT4L39GG049788</t>
  </si>
  <si>
    <t>1620 SWEETBRIER ST</t>
  </si>
  <si>
    <t>1620 SWEETBRIER sT, PALMDALE CA 93550</t>
  </si>
  <si>
    <t>DAMIAN THOMPSON</t>
  </si>
  <si>
    <t>Lyric Darnelle Sander</t>
  </si>
  <si>
    <t>CAN24015002-00</t>
  </si>
  <si>
    <t>ON-24-002375</t>
  </si>
  <si>
    <t xml:space="preserve">S santa fe ave / 7th st los angeles ca </t>
  </si>
  <si>
    <t>W1KAF4GB7PR102392</t>
  </si>
  <si>
    <t>3499 TALLGRASS CT</t>
  </si>
  <si>
    <t>3499 TALLGRASS CT , PERRIS CA 92570</t>
  </si>
  <si>
    <t>PEDRO INIGUEZ</t>
  </si>
  <si>
    <t>MANUEL INIGUEZ</t>
  </si>
  <si>
    <t>CAN24013710-00</t>
  </si>
  <si>
    <t>ON-24-002376</t>
  </si>
  <si>
    <t>105 Freeway, going E, Harthorn CA.</t>
  </si>
  <si>
    <t>KL7CJPSMXNB511307</t>
  </si>
  <si>
    <t>INIGUEZ</t>
  </si>
  <si>
    <t>10923 CALIFORNIA AVE</t>
  </si>
  <si>
    <t>10923 CALIFORNIA AVE, LYNWOOD CA 90262</t>
  </si>
  <si>
    <t>GERMAN JESUS GARCIA</t>
  </si>
  <si>
    <t>CAN24014957-00</t>
  </si>
  <si>
    <t>ON-24-002379</t>
  </si>
  <si>
    <t>Goetz Dr Menifee, CA</t>
  </si>
  <si>
    <t>5FNRL5H66HB025714</t>
  </si>
  <si>
    <t>24137 LAVENDAR DR</t>
  </si>
  <si>
    <t>24137 LAVENDAR DR, LAKE ELSINORE CA 92532</t>
  </si>
  <si>
    <t>DAVID MALDONADO</t>
  </si>
  <si>
    <t>Esvelia Carreño</t>
  </si>
  <si>
    <t>CAN22000036-02</t>
  </si>
  <si>
    <t>ON-24-002380</t>
  </si>
  <si>
    <t>Parking 213 Academy Ave, Sanger CA.</t>
  </si>
  <si>
    <t>JULIO SANIPATIN VILLENA</t>
  </si>
  <si>
    <t>CAN24009683-01</t>
  </si>
  <si>
    <t>ON-24-002382</t>
  </si>
  <si>
    <t>Foothill Rd &amp; Sunset Blvd in Beverly Hills CA.</t>
  </si>
  <si>
    <t>5J8YD4H86JL000207</t>
  </si>
  <si>
    <t>SANIPATIN VILLENA</t>
  </si>
  <si>
    <t>8329 MALACHITE AVE</t>
  </si>
  <si>
    <t>8329 MALACHITE AVE, RANCHO CUCAMONGA CA 91730</t>
  </si>
  <si>
    <t>LANDY ESCOBAR BARRIOS</t>
  </si>
  <si>
    <t>DIANA LEMUS</t>
  </si>
  <si>
    <t>CAN23008408-01</t>
  </si>
  <si>
    <t>ON-24-002383</t>
  </si>
  <si>
    <t>Gage Ave &amp; Vissoll St, Huntington Park CA.</t>
  </si>
  <si>
    <t>3N1CN8EV2RL859563</t>
  </si>
  <si>
    <t>ESCOBAR BARRIOS</t>
  </si>
  <si>
    <t>6350 BISSELL ST</t>
  </si>
  <si>
    <t>6350 BISSELL ST, HUNTINGTON PARK CA 90255</t>
  </si>
  <si>
    <t>DARLENE RODRIGUEZ</t>
  </si>
  <si>
    <t>CAN24012614-00</t>
  </si>
  <si>
    <t>ON-24-002384</t>
  </si>
  <si>
    <t>Freeway 05 Santa Clarita CA</t>
  </si>
  <si>
    <t>3CZRU5H34MM728098</t>
  </si>
  <si>
    <t>14806 BLEDSOE ST</t>
  </si>
  <si>
    <t>14806 BLEDSOE ST, SYLMAR CA 91342</t>
  </si>
  <si>
    <t>ALEJANDRO CAPETILLO GUERRERO</t>
  </si>
  <si>
    <t>CAN24009767-01</t>
  </si>
  <si>
    <t>ON-24-002385</t>
  </si>
  <si>
    <t xml:space="preserve">626 mission bay blvd 
</t>
  </si>
  <si>
    <t>5FNYF38239B025580</t>
  </si>
  <si>
    <t>CAPETILLO GUERRERO</t>
  </si>
  <si>
    <t>626 MISSION BAY BLVD N # 601</t>
  </si>
  <si>
    <t>626 MISSION BAY BLVD #601, SAN FRANCISCO CA 94158</t>
  </si>
  <si>
    <t>ALICIA CHANDLER</t>
  </si>
  <si>
    <t>JULIA KATAWAZI</t>
  </si>
  <si>
    <t>CAN23002760-02</t>
  </si>
  <si>
    <t>ON-24-002386</t>
  </si>
  <si>
    <t>escondido ca</t>
  </si>
  <si>
    <t>JTDKN3DU0F0483457</t>
  </si>
  <si>
    <t>8120 WINTER GARDENS BLVD UNIT 20</t>
  </si>
  <si>
    <t>8120 WINTER GARDENS BLVD UNIT 20, LAKESIDE CA 92040</t>
  </si>
  <si>
    <t>CAN23003757-02</t>
  </si>
  <si>
    <t>ON-24-002387</t>
  </si>
  <si>
    <t xml:space="preserve">san antonio reginal hospital 
</t>
  </si>
  <si>
    <t>ON-24-002388</t>
  </si>
  <si>
    <t>hwy 41</t>
  </si>
  <si>
    <t>MARITZA SANDOVAL</t>
  </si>
  <si>
    <t>CAN24013106-00</t>
  </si>
  <si>
    <t>ON-24-002389</t>
  </si>
  <si>
    <t>1721 n long beach blvd</t>
  </si>
  <si>
    <t>1FA6P8TH7R5121250</t>
  </si>
  <si>
    <t>3316 PALM AVE APT A</t>
  </si>
  <si>
    <t>3316 PALM AVE APT A, LYNWOOD CA 90262</t>
  </si>
  <si>
    <t>MOISES RIOS</t>
  </si>
  <si>
    <t>CAP24000845-00</t>
  </si>
  <si>
    <t>ON-24-002390</t>
  </si>
  <si>
    <t>I-405 Fwy in Santa Ana, CA</t>
  </si>
  <si>
    <t>JTDKN3DU3D1698788</t>
  </si>
  <si>
    <t>5657 NOEL DR</t>
  </si>
  <si>
    <t>5657 NOEL DR, TEMPLE CITY CA 91780</t>
  </si>
  <si>
    <t>ALEJANDRO DUQUE</t>
  </si>
  <si>
    <t>CAP24000431-00</t>
  </si>
  <si>
    <t>ON-24-002391</t>
  </si>
  <si>
    <t>Freeway 259, San Bernardino CA.</t>
  </si>
  <si>
    <t>2HGFE2F58RH536151</t>
  </si>
  <si>
    <t>DUQUE</t>
  </si>
  <si>
    <t>4948 N MAYFIELD AVE</t>
  </si>
  <si>
    <t>4948 N MAYFIELD AVE, SAN BERNARDINO CA 92407</t>
  </si>
  <si>
    <t>CAN23002229-02</t>
  </si>
  <si>
    <t>ON-24-002392</t>
  </si>
  <si>
    <t>Victory &amp; Haseltine, Van Nuys CA.</t>
  </si>
  <si>
    <t>JTMW1RFV2MD072346</t>
  </si>
  <si>
    <t>JACOB MOISE</t>
  </si>
  <si>
    <t>CAN23001846-02</t>
  </si>
  <si>
    <t>ON-24-002393</t>
  </si>
  <si>
    <t>3TMCZ5AN6HM114409</t>
  </si>
  <si>
    <t>MOISE</t>
  </si>
  <si>
    <t>19175 LAURENRAE ST</t>
  </si>
  <si>
    <t>19175 LAURENRAE ST, RIVERSIDE CA 92508</t>
  </si>
  <si>
    <t>ELVIS CARRILLO</t>
  </si>
  <si>
    <t>CAN24017766-00</t>
  </si>
  <si>
    <t>ON-24-002394</t>
  </si>
  <si>
    <t xml:space="preserve">101 freeway in Los Angeles, CA </t>
  </si>
  <si>
    <t>5NPDH4AEXGH679722</t>
  </si>
  <si>
    <t>125 S MAPLE AVE</t>
  </si>
  <si>
    <t>125 s maple ave , MONTEBELLO CA 90640</t>
  </si>
  <si>
    <t>ON-24-002395</t>
  </si>
  <si>
    <t>Sepeda Blvd &amp; Vermont Ave, West Carson CA.</t>
  </si>
  <si>
    <t>NOGIVENNAME VIKASH</t>
  </si>
  <si>
    <t>CAN24014193-00</t>
  </si>
  <si>
    <t>ON-24-002396</t>
  </si>
  <si>
    <t>Pico Blvd &amp; Ambassador St, Los Angeles CA.</t>
  </si>
  <si>
    <t>1HGCY2F5XRA055097</t>
  </si>
  <si>
    <t>VIKASH</t>
  </si>
  <si>
    <t>1221 W 3RD ST APT 324</t>
  </si>
  <si>
    <t>1254 eLDEN aVE, LOS ANGELES CA 90006</t>
  </si>
  <si>
    <t>FELIPE JOSE DOS SANTOS MARTINS</t>
  </si>
  <si>
    <t>CAN24016409-00</t>
  </si>
  <si>
    <t>ON-24-002397</t>
  </si>
  <si>
    <t>San Francisco, CA 94128, United States (San Francisco airport)</t>
  </si>
  <si>
    <t>JTEAAAAH8RJ188751</t>
  </si>
  <si>
    <t>DOS SANTOS MARTINS</t>
  </si>
  <si>
    <t>100 ELLINWOOD DR APT 211</t>
  </si>
  <si>
    <t>PLEASANT HILL</t>
  </si>
  <si>
    <t>100 ELLINWOOD DR APT 211, PLEASANT HILL CA 94523</t>
  </si>
  <si>
    <t>ARCADIO ORTIZ</t>
  </si>
  <si>
    <t>Issac Ortiz</t>
  </si>
  <si>
    <t>CAN23003165-02</t>
  </si>
  <si>
    <t>ON-24-002398</t>
  </si>
  <si>
    <t>405 N Near Exit Mohalla Dr, Los Angeles CA.</t>
  </si>
  <si>
    <t>SHHFK7H67KU406446</t>
  </si>
  <si>
    <t>15746 VANOWEN ST APT 201</t>
  </si>
  <si>
    <t>15746 VANOWEN ST APT 201, VAN NUYS CA 91406</t>
  </si>
  <si>
    <t>DELFINA CABRERA VICENTE</t>
  </si>
  <si>
    <t>YESENIA PEREZ</t>
  </si>
  <si>
    <t>CAN23006587-02</t>
  </si>
  <si>
    <t>ON-24-002399</t>
  </si>
  <si>
    <t>Crancha &amp; King, in front of new metro station/mall, Los Angeles CA.</t>
  </si>
  <si>
    <t>2HKRS3H45RH303866</t>
  </si>
  <si>
    <t>CABRERA VICENTE</t>
  </si>
  <si>
    <t>1200 W 51ST ST</t>
  </si>
  <si>
    <t>1200 W 51TH ST , LOS ANGELES CA 90037</t>
  </si>
  <si>
    <t>SAVORI MCDOWELL</t>
  </si>
  <si>
    <t xml:space="preserve">Christina Winzer </t>
  </si>
  <si>
    <t>CAN24013836-00</t>
  </si>
  <si>
    <t>ON-24-002400</t>
  </si>
  <si>
    <t>imperial valley, CA</t>
  </si>
  <si>
    <t>1N4AL3AP8HN337237</t>
  </si>
  <si>
    <t>MCDOWELL</t>
  </si>
  <si>
    <t>15061 CAROLINA AVE</t>
  </si>
  <si>
    <t>15061 CAROLINA AVE, MORENO VALLEY CA 92551</t>
  </si>
  <si>
    <t>MOSES KYAZZE</t>
  </si>
  <si>
    <t>CAN23008039-01</t>
  </si>
  <si>
    <t>ON-24-002401</t>
  </si>
  <si>
    <t>1120 N Road Cannon Blvd. Los Angeles CA</t>
  </si>
  <si>
    <t>JTDZN3EU6C3167200</t>
  </si>
  <si>
    <t>KYAZZE</t>
  </si>
  <si>
    <t>1100 DOLE PL</t>
  </si>
  <si>
    <t>16915 NAPA ST APT 306, NORTHRIDGE CA 91343</t>
  </si>
  <si>
    <t>EDITH RENTERIA</t>
  </si>
  <si>
    <t>CAP24000901-00</t>
  </si>
  <si>
    <t>ON-24-002402</t>
  </si>
  <si>
    <t>Corner of 4th St &amp; Vniar, Ontario CA.</t>
  </si>
  <si>
    <t>5YFBU4EE1DP210787</t>
  </si>
  <si>
    <t>2191 S TOWNE AVE</t>
  </si>
  <si>
    <t>2191 S TOWNE AVE, POMONA CA 91766</t>
  </si>
  <si>
    <t>CAN24011405-01</t>
  </si>
  <si>
    <t>ON-24-002403</t>
  </si>
  <si>
    <t xml:space="preserve">DOWNEY BLVD </t>
  </si>
  <si>
    <t>2HGFC1F36HH646225</t>
  </si>
  <si>
    <t>ANGELINE ESPINOZA VIEYRA</t>
  </si>
  <si>
    <t>CAN23000628-03</t>
  </si>
  <si>
    <t>ON-24-002404</t>
  </si>
  <si>
    <t>611 maywood st</t>
  </si>
  <si>
    <t>JM1GJ1V52G1415895</t>
  </si>
  <si>
    <t>BRIAN ALEXANDER HERNANDEZ</t>
  </si>
  <si>
    <t>CAN23004507-01</t>
  </si>
  <si>
    <t>ON-24-002406</t>
  </si>
  <si>
    <t>Venice CA</t>
  </si>
  <si>
    <t>WBA3C1C51FK120501</t>
  </si>
  <si>
    <t>3517 W 108TH ST</t>
  </si>
  <si>
    <t>3517 W 108TH ST, INGLEWOOD CA 90303</t>
  </si>
  <si>
    <t>ON-24-002407</t>
  </si>
  <si>
    <t>MONICA FELIX</t>
  </si>
  <si>
    <t>CAN22000085-04</t>
  </si>
  <si>
    <t>ON-24-002408</t>
  </si>
  <si>
    <t xml:space="preserve">2040 w holt pomona </t>
  </si>
  <si>
    <t>2GNAXHEV0J6200654</t>
  </si>
  <si>
    <t>1415 E RIVERSIDE DR</t>
  </si>
  <si>
    <t>1415 E RIVERSIDE DR, ONTARIO CA 91761</t>
  </si>
  <si>
    <t>NIVEEN ABBAD</t>
  </si>
  <si>
    <t>AHMED ABU SARRIYEH</t>
  </si>
  <si>
    <t>CAP24000084-00</t>
  </si>
  <si>
    <t>ON-24-002409</t>
  </si>
  <si>
    <t>La Sierra CA 92503.</t>
  </si>
  <si>
    <t>4T1S31AK1PU600529</t>
  </si>
  <si>
    <t>ABBAD</t>
  </si>
  <si>
    <t>17102 RAINDROP CT</t>
  </si>
  <si>
    <t>17102 RAINDROP CT, RIVERSIDE CA 92503</t>
  </si>
  <si>
    <t>ZEFERINO MARTINEZ SALINAS</t>
  </si>
  <si>
    <t>ANAYELI MARTINEZ</t>
  </si>
  <si>
    <t>CAN24013276-00</t>
  </si>
  <si>
    <t>ON-24-002410</t>
  </si>
  <si>
    <t xml:space="preserve">downtown 
los angeles </t>
  </si>
  <si>
    <t>19XFB2F83EE276040</t>
  </si>
  <si>
    <t>1522 1/2 E 49TH ST</t>
  </si>
  <si>
    <t>1522 1/2 e 49th st, LOS ANGELES CA 90011</t>
  </si>
  <si>
    <t>MATILDE AGUIRRE DE GAZCON</t>
  </si>
  <si>
    <t>KARLA EVERARDO AGUIRRE</t>
  </si>
  <si>
    <t>CAN24015013-00</t>
  </si>
  <si>
    <t>ON-24-002411</t>
  </si>
  <si>
    <t>Merced Ave, Modesto, CA</t>
  </si>
  <si>
    <t>WDDGF54X48F051047</t>
  </si>
  <si>
    <t>AGUIRRE DE GAZCON</t>
  </si>
  <si>
    <t>692 ANGELUS ST APT 1</t>
  </si>
  <si>
    <t>692 ANGELUS ST APT 1, TURLOCK CA 95380</t>
  </si>
  <si>
    <t>GAIL STOUT</t>
  </si>
  <si>
    <t>CAN24013152-00</t>
  </si>
  <si>
    <t>ON-24-002412</t>
  </si>
  <si>
    <t>Mohabeer CA.</t>
  </si>
  <si>
    <t>4T1G11AK7PU758739</t>
  </si>
  <si>
    <t>STOUT</t>
  </si>
  <si>
    <t>21881 CHEROKEE AVE</t>
  </si>
  <si>
    <t>21881 CHEROKEE AVE, APPLE VALLEY CA 92307</t>
  </si>
  <si>
    <t>CAN23002342-02</t>
  </si>
  <si>
    <t>ON-24-002413</t>
  </si>
  <si>
    <t xml:space="preserve">FREEWAY </t>
  </si>
  <si>
    <t>ZOE LEE</t>
  </si>
  <si>
    <t>CAN23004854-02</t>
  </si>
  <si>
    <t>ON-24-002415</t>
  </si>
  <si>
    <t xml:space="preserve">Freeway 101 los angeles ca </t>
  </si>
  <si>
    <t>1HGCV1F34LA094163</t>
  </si>
  <si>
    <t xml:space="preserve">6507 N PIMA AVE  </t>
  </si>
  <si>
    <t>6507 north pima ave, FRESNO CA 93722</t>
  </si>
  <si>
    <t>CAN23003105-02</t>
  </si>
  <si>
    <t>ON-24-002416</t>
  </si>
  <si>
    <t xml:space="preserve">99 freeway s </t>
  </si>
  <si>
    <t>1FADP3H21JL304500</t>
  </si>
  <si>
    <t>LEON INGRAM</t>
  </si>
  <si>
    <t>CAN23004499-02</t>
  </si>
  <si>
    <t>ON-24-002417</t>
  </si>
  <si>
    <t>E Tabor Ave &amp; Rail Road Ave, Failfour CA.</t>
  </si>
  <si>
    <t>2G1WF5E34D1264740</t>
  </si>
  <si>
    <t>591 PEABODY RD APT 248</t>
  </si>
  <si>
    <t>591 PEABODY RD APT 248, VACAVILLE CA 95687</t>
  </si>
  <si>
    <t>MOHAMMAD SHARIFY</t>
  </si>
  <si>
    <t>CAP24000096-00</t>
  </si>
  <si>
    <t>ON-24-002418</t>
  </si>
  <si>
    <t>3625 BANBURY DR APT 17J RIVERSIDE, CA 92505</t>
  </si>
  <si>
    <t>5TDYZ3DC5JS915889</t>
  </si>
  <si>
    <t>SHARIFY</t>
  </si>
  <si>
    <t>3625 BANBURY DR APT 17J</t>
  </si>
  <si>
    <t>3625 BANBURY DR APT 17J, RIVERSIDE CA 92505</t>
  </si>
  <si>
    <t>KATLYN HOLLINGER</t>
  </si>
  <si>
    <t>CAN24013521-00</t>
  </si>
  <si>
    <t>ON-24-002419</t>
  </si>
  <si>
    <t xml:space="preserve">HWY 
LAKE ELSINORE CA </t>
  </si>
  <si>
    <t>19XFL2H80PE004722</t>
  </si>
  <si>
    <t>HOLLINGER</t>
  </si>
  <si>
    <t>26396 ARBORETUM WAY UNIT 2906</t>
  </si>
  <si>
    <t>26396 ARBORETUM WAY UNIT 2906, MURRIETA CA 92563</t>
  </si>
  <si>
    <t>SALVADOR ROSAS</t>
  </si>
  <si>
    <t>CAN24014048-00</t>
  </si>
  <si>
    <t>ON-24-002420</t>
  </si>
  <si>
    <t xml:space="preserve">willowbrook
compton ca </t>
  </si>
  <si>
    <t>4T1BG22K41U044037</t>
  </si>
  <si>
    <t>126 E CEDAR ST</t>
  </si>
  <si>
    <t>126 E CEDAR ST, COMPTON CA 90220</t>
  </si>
  <si>
    <t>JOSE ALCARAZ OROZCO</t>
  </si>
  <si>
    <t>CAN24016412-00</t>
  </si>
  <si>
    <t>ON-24-002421</t>
  </si>
  <si>
    <t xml:space="preserve">van owen st &amp; Balboa Blvd, Van Nuys, CA </t>
  </si>
  <si>
    <t>1GCEC19T72Z227247</t>
  </si>
  <si>
    <t>ALCARAZ OROZCO</t>
  </si>
  <si>
    <t>7101 WHITSETT AVE APT 1</t>
  </si>
  <si>
    <t>7101 WHITSETT AVE APT 1, NORTH HOLLYWOOD CA 91605</t>
  </si>
  <si>
    <t>ASTRID ORDONEZ</t>
  </si>
  <si>
    <t>Juan  Hernandez</t>
  </si>
  <si>
    <t>CAN24016366-00</t>
  </si>
  <si>
    <t>ON-24-002422</t>
  </si>
  <si>
    <t>e ave n 40th e   PALMDALE</t>
  </si>
  <si>
    <t>5XYP3DHC3LG046643</t>
  </si>
  <si>
    <t>ORDONEZ</t>
  </si>
  <si>
    <t>39591 FRONTIER CIRCUS ST</t>
  </si>
  <si>
    <t>39591 frontier circus st, PALMDALE CA 93591</t>
  </si>
  <si>
    <t>LA CRESIHA GEETER</t>
  </si>
  <si>
    <t xml:space="preserve">Ayanaah unknown </t>
  </si>
  <si>
    <t>CAN24013938-00</t>
  </si>
  <si>
    <t>ON-24-002423</t>
  </si>
  <si>
    <t>3N1AB7AP5JY317253</t>
  </si>
  <si>
    <t>GEETER</t>
  </si>
  <si>
    <t>14539 ROSEMARY DR</t>
  </si>
  <si>
    <t>14539 rosemary dr, VICTORVILLE CA 92394</t>
  </si>
  <si>
    <t>INDEYA EUBANK</t>
  </si>
  <si>
    <t>CAN24015296-00</t>
  </si>
  <si>
    <t>ON-24-002424</t>
  </si>
  <si>
    <t>10 Freeway going W, Leaving San Bernardino Heading to Los Angeles CA.</t>
  </si>
  <si>
    <t>4S4BRBKCXA3335098</t>
  </si>
  <si>
    <t>EUBANK</t>
  </si>
  <si>
    <t>8939 S SEPULVEDA 110-125</t>
  </si>
  <si>
    <t>8939 s sepulveda 110-125, LOS ANGELES CA 90045</t>
  </si>
  <si>
    <t>JUAN CASTANEDA GONZALEZ</t>
  </si>
  <si>
    <t>JACQUELINE CASTANEDA</t>
  </si>
  <si>
    <t>CAN24010774-01</t>
  </si>
  <si>
    <t>ON-24-002425</t>
  </si>
  <si>
    <t xml:space="preserve">walmart parking lot 
4080 w shaw </t>
  </si>
  <si>
    <t>5TDKK3DC1DS372409</t>
  </si>
  <si>
    <t>CASTANEDA GONZALEZ</t>
  </si>
  <si>
    <t>1934 W GRIFFITH WAY</t>
  </si>
  <si>
    <t>1934 W GRIFFITH WAY, FRESNO CA 93705</t>
  </si>
  <si>
    <t>ALEXIS RACHEAL ALIBO</t>
  </si>
  <si>
    <t>CAN24013892-00</t>
  </si>
  <si>
    <t>ON-24-002426</t>
  </si>
  <si>
    <t>Middle of the road, Buena Vista CA.</t>
  </si>
  <si>
    <t>3N1CN7AP4JL840633</t>
  </si>
  <si>
    <t>ALIBO</t>
  </si>
  <si>
    <t>5405 WINTER BARLEY CT</t>
  </si>
  <si>
    <t>5405 WINTER BARLEY CT, BAKERSFIELD CA 93313</t>
  </si>
  <si>
    <t>JOSE DIAZ LINARES</t>
  </si>
  <si>
    <t>BLANCA PEREZ</t>
  </si>
  <si>
    <t>CAN24017459-00</t>
  </si>
  <si>
    <t>ON-24-002427</t>
  </si>
  <si>
    <t>Marcy Olive, Fresno CA.</t>
  </si>
  <si>
    <t>1GKKNMLA1JZ193573</t>
  </si>
  <si>
    <t>DIAZ LINARES</t>
  </si>
  <si>
    <t>1914 W DAKOTA AVE</t>
  </si>
  <si>
    <t>1914 W DAKOTA AVE , FRESNO CA 93705</t>
  </si>
  <si>
    <t>JORGE CORNEJO JOVEL</t>
  </si>
  <si>
    <t>CAN24015180-00</t>
  </si>
  <si>
    <t>ON-24-002428</t>
  </si>
  <si>
    <t>4th st 
los angeles ca</t>
  </si>
  <si>
    <t>5FNYG2H41PB010856</t>
  </si>
  <si>
    <t>CORNEJO JOVEL</t>
  </si>
  <si>
    <t>1204 S WILMINGTON AVE APT A</t>
  </si>
  <si>
    <t>1204 S WILMINGTON AVE APT A, COMPTON CA 90220</t>
  </si>
  <si>
    <t>ANA TAGUAL DE CHAN</t>
  </si>
  <si>
    <t>ROLANDO CHAN</t>
  </si>
  <si>
    <t>CAN24013987-00</t>
  </si>
  <si>
    <t>ON-24-002429</t>
  </si>
  <si>
    <t xml:space="preserve">Los Feliz hovert Los feliz Ca 90027 </t>
  </si>
  <si>
    <t>5YFBURHE2FP240022</t>
  </si>
  <si>
    <t>TAGUAL DE CHAN</t>
  </si>
  <si>
    <t>1702 S BERENDO ST</t>
  </si>
  <si>
    <t>Anachan28@hotmail.com, LOS ANGELES CA 90006</t>
  </si>
  <si>
    <t>CHRISTOPHER MARTINEZ</t>
  </si>
  <si>
    <t>CAN23005012-02</t>
  </si>
  <si>
    <t>ON-24-002430</t>
  </si>
  <si>
    <t xml:space="preserve">vineland ave 
</t>
  </si>
  <si>
    <t>3VW447AU1JM263190</t>
  </si>
  <si>
    <t>JESSENIA MARQUEZ</t>
  </si>
  <si>
    <t>CAN24012682-01</t>
  </si>
  <si>
    <t>ON-24-002431</t>
  </si>
  <si>
    <t>15046 PADDOCK ST, SYLMAR, CA, 91342</t>
  </si>
  <si>
    <t>1N4AL4CV0MN393085</t>
  </si>
  <si>
    <t>15046 PADDOCK ST</t>
  </si>
  <si>
    <t>15046 PADDOCK ST, SYLMAR CA 91342</t>
  </si>
  <si>
    <t>ON-24-002432</t>
  </si>
  <si>
    <t>ON-24-002433</t>
  </si>
  <si>
    <t>5000 Wilshire, Los Angeles CA.</t>
  </si>
  <si>
    <t>ON-24-002434</t>
  </si>
  <si>
    <t xml:space="preserve">waterman and 13th 
san bernardino ca </t>
  </si>
  <si>
    <t>1GNEC13V05R259401</t>
  </si>
  <si>
    <t>ADRIANA GUEVARA</t>
  </si>
  <si>
    <t>JENNIFER GARCESGUEVARA</t>
  </si>
  <si>
    <t>CAN23006999-02</t>
  </si>
  <si>
    <t>ON-24-002435</t>
  </si>
  <si>
    <t>JTHKD5BH7C2083401</t>
  </si>
  <si>
    <t>GUEVARA</t>
  </si>
  <si>
    <t>13409 CRANSTON AVE</t>
  </si>
  <si>
    <t>13409 CRANSTON AVE, SYLMAR CA 91342</t>
  </si>
  <si>
    <t>ON-24-002436</t>
  </si>
  <si>
    <t>Highway 91, Corona CA.</t>
  </si>
  <si>
    <t>IRVIN FLORES</t>
  </si>
  <si>
    <t>CAN23006665-02</t>
  </si>
  <si>
    <t>ON-24-002437</t>
  </si>
  <si>
    <t>S Figueroa St &amp; W 52nd St Los Angeles, CA</t>
  </si>
  <si>
    <t>1GCPDBEK1PZ244027</t>
  </si>
  <si>
    <t>610 W 41ST DR</t>
  </si>
  <si>
    <t>610 W 41st dr, LOS ANGELES CA 90037</t>
  </si>
  <si>
    <t>ON-24-002438</t>
  </si>
  <si>
    <t>Freeway</t>
  </si>
  <si>
    <t>ROGELIO CARRILLO MARTINEZ</t>
  </si>
  <si>
    <t xml:space="preserve">Jose armando Carrillo </t>
  </si>
  <si>
    <t>CAN24017612-00</t>
  </si>
  <si>
    <t>ON-24-002439</t>
  </si>
  <si>
    <t>TULARE COUNTY,CA</t>
  </si>
  <si>
    <t>1HGCR2F58GA106719</t>
  </si>
  <si>
    <t>CARRILLO MARTINEZ</t>
  </si>
  <si>
    <t>PO BOX 11439</t>
  </si>
  <si>
    <t>811 DOVEr RD  , EARLIMART CA 93219</t>
  </si>
  <si>
    <t>MIRIAM TISNADODEOSUNA</t>
  </si>
  <si>
    <t>alisa tiznado</t>
  </si>
  <si>
    <t>CAN24009358-01</t>
  </si>
  <si>
    <t>ON-24-002440</t>
  </si>
  <si>
    <t xml:space="preserve">norwalk </t>
  </si>
  <si>
    <t>1FMCU0GN0PUA87173</t>
  </si>
  <si>
    <t>TISNADODEOSUNA</t>
  </si>
  <si>
    <t>250 WILKERSON AVE APT 556</t>
  </si>
  <si>
    <t>250 WILKERSON AVE APT 556, PERRIS CA 92570</t>
  </si>
  <si>
    <t>DAICY GONZALEZ</t>
  </si>
  <si>
    <t>FERNANDO GONZALEZ</t>
  </si>
  <si>
    <t>CAN24015786-00</t>
  </si>
  <si>
    <t>ON-24-002441</t>
  </si>
  <si>
    <t xml:space="preserve">MORENO VALLEY CA </t>
  </si>
  <si>
    <t>2HGFE2F2XRH595451</t>
  </si>
  <si>
    <t>25680 ONATE DR</t>
  </si>
  <si>
    <t>25680 ONATE DR, MORENO VALLEY CA 92557</t>
  </si>
  <si>
    <t>CAN24010063-01</t>
  </si>
  <si>
    <t>ON-24-002443</t>
  </si>
  <si>
    <t xml:space="preserve">el monte CA -  10 freeway </t>
  </si>
  <si>
    <t>ON-24-002444</t>
  </si>
  <si>
    <t>8927 AMBER ST RIVERSIDE, CA 92503</t>
  </si>
  <si>
    <t>3TMCZ5AN3NM512205</t>
  </si>
  <si>
    <t>RICARDO DE JESUS GONZALEZ</t>
  </si>
  <si>
    <t>ESTEVEN GONZALEZ ALFARO</t>
  </si>
  <si>
    <t>CAP24000470-00</t>
  </si>
  <si>
    <t>ON-24-002445</t>
  </si>
  <si>
    <t xml:space="preserve">clovis ca </t>
  </si>
  <si>
    <t>3N1AB7AP9FY264676</t>
  </si>
  <si>
    <t>351 BUNDY AVE</t>
  </si>
  <si>
    <t>351 BUNDY AVE, CLOVIS CA 93611</t>
  </si>
  <si>
    <t>ON-24-002446</t>
  </si>
  <si>
    <t>CHRISTIAN MENDOZA</t>
  </si>
  <si>
    <t>CAN24012762-01</t>
  </si>
  <si>
    <t>ON-24-002447</t>
  </si>
  <si>
    <t>405 Freeway &amp; 22 Connector, Seal Beach CA.</t>
  </si>
  <si>
    <t>1G1ZK57B89F172642</t>
  </si>
  <si>
    <t>218 LAURELWOOD CT</t>
  </si>
  <si>
    <t>218 LAURELWOOD CT, LAKE ELSINORE CA 92530</t>
  </si>
  <si>
    <t>LORENA BIZARRO ROQUE</t>
  </si>
  <si>
    <t>CESAR JUAREZ GOMEZ</t>
  </si>
  <si>
    <t>CAP24000574-00</t>
  </si>
  <si>
    <t>ON-24-002448</t>
  </si>
  <si>
    <t>FREEWAY 60</t>
  </si>
  <si>
    <t>1HGCV2F36MA028625</t>
  </si>
  <si>
    <t>BIZARRO ROQUE</t>
  </si>
  <si>
    <t>1908 BROADMOOR BLVD</t>
  </si>
  <si>
    <t>4044 RUBIDOUX BLVD APT A, RIVERSIDE CA 92509</t>
  </si>
  <si>
    <t>CARLOS REMIGIOSANCHEZ</t>
  </si>
  <si>
    <t>CAP24000433-00</t>
  </si>
  <si>
    <t>ON-24-002449</t>
  </si>
  <si>
    <t>6699 BEADNELL WAY APT 211 SAN DIEGO, CA 92117</t>
  </si>
  <si>
    <t>3TMCZ5AN1PM612175</t>
  </si>
  <si>
    <t>REMIGIOSANCHEZ</t>
  </si>
  <si>
    <t>6699 BEADNELL WAY APT 211</t>
  </si>
  <si>
    <t>6699 BEADNELL WAY APT 211, SAN DIEGO CA 92117</t>
  </si>
  <si>
    <t>PATRICIA MORA DE LA ROSA</t>
  </si>
  <si>
    <t>Jose Luis Lopez Barrales</t>
  </si>
  <si>
    <t>CAN23005984-02</t>
  </si>
  <si>
    <t>ON-24-002450</t>
  </si>
  <si>
    <t>Olipis, E Los Angeles CA.</t>
  </si>
  <si>
    <t>1G1FB1RS1K0128967</t>
  </si>
  <si>
    <t>MORA DE LA ROSA</t>
  </si>
  <si>
    <t>6524 EASTON ST</t>
  </si>
  <si>
    <t>6524 easton st, LOS ANGELES CA 90022</t>
  </si>
  <si>
    <t>ON-24-002451</t>
  </si>
  <si>
    <t>ontario, CA</t>
  </si>
  <si>
    <t>1J4FA59S62P767560</t>
  </si>
  <si>
    <t>MARTHA AVILA TORRES</t>
  </si>
  <si>
    <t>CAN23007996-01</t>
  </si>
  <si>
    <t>ON-24-002452</t>
  </si>
  <si>
    <t>Tyler Ave, Riverside CA.</t>
  </si>
  <si>
    <t>2HKRS3H2XRH331242</t>
  </si>
  <si>
    <t>AVILA TORRES</t>
  </si>
  <si>
    <t>3663 BUCHANAN ST SPC 55</t>
  </si>
  <si>
    <t>3663 BUCHANAN ST SPC 55, RIVERSIDE CA 92503</t>
  </si>
  <si>
    <t>JESUCITA MARTINEZ</t>
  </si>
  <si>
    <t>KEVIN MARTINEZ</t>
  </si>
  <si>
    <t>CAN24013996-00</t>
  </si>
  <si>
    <t>ON-24-002455</t>
  </si>
  <si>
    <t>Sun Kiss St, Anaheim CA.</t>
  </si>
  <si>
    <t>JTHBE1BL8D5016378</t>
  </si>
  <si>
    <t>13096 BLACKBIRD ST SPC 95</t>
  </si>
  <si>
    <t>13096 BLACKBIRD ST SPC 95, GARDEN GROVE CA 92843</t>
  </si>
  <si>
    <t>FELIPE FIGUEROA</t>
  </si>
  <si>
    <t>CAP24000232-00</t>
  </si>
  <si>
    <t>ON-24-002456</t>
  </si>
  <si>
    <t>E Fargo Ave, &amp; N 10th Ave, Hanford CA.</t>
  </si>
  <si>
    <t>KMHL64JA8RA389841</t>
  </si>
  <si>
    <t>2236 TEAKWOOD WAY</t>
  </si>
  <si>
    <t>2236 TEAKWOOD WAY, HANFORD CA 93230</t>
  </si>
  <si>
    <t>JOSMAR MARTINEZ PALMERINI</t>
  </si>
  <si>
    <t>JESUS SANCHEZ</t>
  </si>
  <si>
    <t>CAN24013396-00</t>
  </si>
  <si>
    <t>ON-24-002457</t>
  </si>
  <si>
    <t xml:space="preserve">7920 sunset blvd </t>
  </si>
  <si>
    <t>3TYAZ5CN3PT042589</t>
  </si>
  <si>
    <t>MARTINEZ PALMERINI</t>
  </si>
  <si>
    <t>8020 BLACKBURN AVE APT 3</t>
  </si>
  <si>
    <t>8337 BLACKBURN AVE APT 4, LOS ANGELES CA 90048</t>
  </si>
  <si>
    <t>ORLANDO RAMIREZ MENDEZ</t>
  </si>
  <si>
    <t>CAP24000551-00</t>
  </si>
  <si>
    <t>ON-24-002458</t>
  </si>
  <si>
    <t xml:space="preserve">Munson, New Perris, CA </t>
  </si>
  <si>
    <t>2HGFC1E59LH707451</t>
  </si>
  <si>
    <t>RAMIREZ MENDEZ</t>
  </si>
  <si>
    <t>31605 BOULDER VISTA DR</t>
  </si>
  <si>
    <t>31605 BOULDER VISTA DR, LAKE ELSINORE CA 92532</t>
  </si>
  <si>
    <t>SIENNA PONCE</t>
  </si>
  <si>
    <t>CAN23005002-02</t>
  </si>
  <si>
    <t>ON-24-002461</t>
  </si>
  <si>
    <t xml:space="preserve">CALIFORNIA </t>
  </si>
  <si>
    <t>1HGCR2F36HA172752</t>
  </si>
  <si>
    <t>PONCE</t>
  </si>
  <si>
    <t>7248 FAWN WAY</t>
  </si>
  <si>
    <t>7248 FAWN WAY, SACRAMENTO CA 95823</t>
  </si>
  <si>
    <t>SAVIER DUARTE PINEDA</t>
  </si>
  <si>
    <t>CAN24015185-00</t>
  </si>
  <si>
    <t>ON-24-002462</t>
  </si>
  <si>
    <t>60 Highway, Riverside/Moreno Valley CA.</t>
  </si>
  <si>
    <t>JHMFA36246S010995</t>
  </si>
  <si>
    <t>DUARTE PINEDA</t>
  </si>
  <si>
    <t>3140 PANORAMA RD</t>
  </si>
  <si>
    <t>3140 PANORAMA RD, RIVERSIDE CA 92506</t>
  </si>
  <si>
    <t>ON-24-002463</t>
  </si>
  <si>
    <t xml:space="preserve">4th Street and South Boyle Avenue, </t>
  </si>
  <si>
    <t>2HKRM3H38EH549693</t>
  </si>
  <si>
    <t>LUIS FELIPE RAMIREZ</t>
  </si>
  <si>
    <t>JUAN ALEXIS CRUZ</t>
  </si>
  <si>
    <t>CAN23007389-02</t>
  </si>
  <si>
    <t>ON-24-002464</t>
  </si>
  <si>
    <t xml:space="preserve">santa maria california </t>
  </si>
  <si>
    <t>SEBRING</t>
  </si>
  <si>
    <t>1C3LC56K57N563766</t>
  </si>
  <si>
    <t>341 E GRANT B</t>
  </si>
  <si>
    <t>141 tognazzini ave, GUADALUPE CA 93434</t>
  </si>
  <si>
    <t>DELFINO MARTINEZ</t>
  </si>
  <si>
    <t>EDITH MARTINEZ</t>
  </si>
  <si>
    <t>CAN24015225-00</t>
  </si>
  <si>
    <t>ON-24-002465</t>
  </si>
  <si>
    <t xml:space="preserve">Freeway 405, Rosemead Exit, Los Angeles, CA </t>
  </si>
  <si>
    <t>3N1AB61E08L690992</t>
  </si>
  <si>
    <t>644 1/2 E 48TH ST</t>
  </si>
  <si>
    <t>644 E 48TH ST, LOS ANGELES CA 90011</t>
  </si>
  <si>
    <t>KEVIN LOPEZ</t>
  </si>
  <si>
    <t>ANDRES LOPEZ</t>
  </si>
  <si>
    <t>CAN23003442-02</t>
  </si>
  <si>
    <t>ON-24-002466</t>
  </si>
  <si>
    <t>Outside residence 4653 Grape St, Pico Rivera, CA 90660</t>
  </si>
  <si>
    <t>1FTMF1CB0NKE01627</t>
  </si>
  <si>
    <t>4839 FIR ST</t>
  </si>
  <si>
    <t>4839 Fir St, PICO RIVERA CA 90660</t>
  </si>
  <si>
    <t>SANDRA GUZMAN</t>
  </si>
  <si>
    <t>CAN23003380-02</t>
  </si>
  <si>
    <t>ON-24-002467</t>
  </si>
  <si>
    <t>05 Freeway, Santa Ana CA.</t>
  </si>
  <si>
    <t>5XXG64J26PG221552</t>
  </si>
  <si>
    <t>2663 ZOE AVE APT 3</t>
  </si>
  <si>
    <t>WALNUT PARK</t>
  </si>
  <si>
    <t>2663 ZOE AVE APT 3, WALNUT PARK CA 90255</t>
  </si>
  <si>
    <t>GEORGE ROJERO</t>
  </si>
  <si>
    <t>MICHAEL PALOMO ROJERO</t>
  </si>
  <si>
    <t>CAN24017508-00</t>
  </si>
  <si>
    <t>ON-24-002468</t>
  </si>
  <si>
    <t>Raymond Ave, Pasadena CA</t>
  </si>
  <si>
    <t>4T1BE32K63U692767</t>
  </si>
  <si>
    <t>ROJERO</t>
  </si>
  <si>
    <t>847 N RAYMOND AVE UNIT 9</t>
  </si>
  <si>
    <t>847 N RAYMOND AVE UNIT 9, PASADENA CA 91103</t>
  </si>
  <si>
    <t>GREGORY CURRY</t>
  </si>
  <si>
    <t>CAN24015047-00</t>
  </si>
  <si>
    <t>ON-24-002469</t>
  </si>
  <si>
    <t>25th, Palmdale CA.</t>
  </si>
  <si>
    <t>2FMPK4J93RBA66711</t>
  </si>
  <si>
    <t>37850 23 E G8</t>
  </si>
  <si>
    <t>37850 23 E G8, PALMDALE CA 93550</t>
  </si>
  <si>
    <t>CHEROKEE DAVIS</t>
  </si>
  <si>
    <t>NICHOLAS TERREL  STANFIELD</t>
  </si>
  <si>
    <t>CAN24016073-00</t>
  </si>
  <si>
    <t>ON-24-002472</t>
  </si>
  <si>
    <t xml:space="preserve">2527 s tio st 
los angeles ca </t>
  </si>
  <si>
    <t>3FA6P0PU9HR413812</t>
  </si>
  <si>
    <t>43246 JENNIFER LN</t>
  </si>
  <si>
    <t>43210 LAURELWOOD LN, LANCASTER CA 93536</t>
  </si>
  <si>
    <t>VALERIA MARTINEZ</t>
  </si>
  <si>
    <t>SEFERINO MARTINEZ</t>
  </si>
  <si>
    <t>CAN23007453-02</t>
  </si>
  <si>
    <t>ON-24-002473</t>
  </si>
  <si>
    <t>7121 Grace Lane, Valley Center, CA</t>
  </si>
  <si>
    <t>5J8YD3H36LL005036</t>
  </si>
  <si>
    <t>PO BOX 1062</t>
  </si>
  <si>
    <t>17121 GRACE LN, VALLEY CENTER CA 92082</t>
  </si>
  <si>
    <t>ANGELICA GUILLEN</t>
  </si>
  <si>
    <t>CAN23008806-01</t>
  </si>
  <si>
    <t>ON-24-002474</t>
  </si>
  <si>
    <t>10th Freeway, heading W, after the 111, Palm Springs CA.</t>
  </si>
  <si>
    <t>5XXGT4L34LG410175</t>
  </si>
  <si>
    <t>GUILLEN</t>
  </si>
  <si>
    <t>3495 ALBANY ST</t>
  </si>
  <si>
    <t>3495 ALBANY ST, RIVERSIDE CA 92503</t>
  </si>
  <si>
    <t>AMELIA CALLES DOMINGUEZ</t>
  </si>
  <si>
    <t>CAN24011091-01</t>
  </si>
  <si>
    <t>ON-24-002475</t>
  </si>
  <si>
    <t xml:space="preserve">7774 MAGNOLIA AVE APT 8 RIVERSIDE, CA 92504
</t>
  </si>
  <si>
    <t>JTENU5JR3M5967131</t>
  </si>
  <si>
    <t>CALLES DOMINGUEZ</t>
  </si>
  <si>
    <t>7465 DIAMOND ST</t>
  </si>
  <si>
    <t>7774 MAGNOLIA AVE APT 8, RIVERSIDE CA 92504</t>
  </si>
  <si>
    <t>SHAWNA CAETANO</t>
  </si>
  <si>
    <t>JACQUELINE AVILA</t>
  </si>
  <si>
    <t>CAN24010695-01</t>
  </si>
  <si>
    <t>ON-24-002476</t>
  </si>
  <si>
    <t>14th Ave &amp; Front St, Ramona CA.</t>
  </si>
  <si>
    <t>3N1AB8CV8LY217829</t>
  </si>
  <si>
    <t>CAETANO</t>
  </si>
  <si>
    <t>1539 N BROWN ST</t>
  </si>
  <si>
    <t>1539 N BROWN ST, HANFORD CA 93230</t>
  </si>
  <si>
    <t>ON-24-002477</t>
  </si>
  <si>
    <t xml:space="preserve">5875 packard st 
los angeles </t>
  </si>
  <si>
    <t>JTHGZ1B23N5058430</t>
  </si>
  <si>
    <t>QUINN</t>
  </si>
  <si>
    <t>6954 SPRINGTIME AVE</t>
  </si>
  <si>
    <t>6954 SPRINGTIME AVE, FONTANA CA 92336</t>
  </si>
  <si>
    <t>MANUEL MARTA</t>
  </si>
  <si>
    <t>CARELY MARTA GARCIA</t>
  </si>
  <si>
    <t>CAP24000490-00</t>
  </si>
  <si>
    <t>ON-24-002478</t>
  </si>
  <si>
    <t xml:space="preserve">anaheim </t>
  </si>
  <si>
    <t>SHHFK7H64KU402841</t>
  </si>
  <si>
    <t>MARTA</t>
  </si>
  <si>
    <t xml:space="preserve">278 MOMENTO AVE  </t>
  </si>
  <si>
    <t>278 MOMENTO PL, PERRIS CA 92571</t>
  </si>
  <si>
    <t>MARIA FOX</t>
  </si>
  <si>
    <t>CAN23008181-01</t>
  </si>
  <si>
    <t>ON-24-002480</t>
  </si>
  <si>
    <t xml:space="preserve">BELL GARDENS </t>
  </si>
  <si>
    <t>5UXKR0C52F0K64432</t>
  </si>
  <si>
    <t>FOX</t>
  </si>
  <si>
    <t>6604 WALKER AVE APT 1</t>
  </si>
  <si>
    <t>6604 WALKER AVE APT 1, BELL CA 90201</t>
  </si>
  <si>
    <t>JESUS GARCIA</t>
  </si>
  <si>
    <t>CAN24010642-01</t>
  </si>
  <si>
    <t>ON-24-002482</t>
  </si>
  <si>
    <t>S Bound 110 Down Town Freeway, near 6th St, Los Angeles CA.</t>
  </si>
  <si>
    <t>2HGFE1E57RH473183</t>
  </si>
  <si>
    <t>1041 BROWNING BLVD APT 8</t>
  </si>
  <si>
    <t>1041 Browning blvd Apt 8, LOS ANGELES CA 90037</t>
  </si>
  <si>
    <t>JEANNETTE HERNANDEZ</t>
  </si>
  <si>
    <t>CAN24014186-00</t>
  </si>
  <si>
    <t>ON-24-002483</t>
  </si>
  <si>
    <t>Azusa ca</t>
  </si>
  <si>
    <t>1HGCR2F34FA010275</t>
  </si>
  <si>
    <t>133 E 93RD ST APT 2</t>
  </si>
  <si>
    <t>133 E 93RD ST APT 2, LOS ANGELES CA 90003</t>
  </si>
  <si>
    <t>CAN23007231-02</t>
  </si>
  <si>
    <t>ON-24-002485</t>
  </si>
  <si>
    <t xml:space="preserve">Corona CA </t>
  </si>
  <si>
    <t>DANIEL ZAMORA</t>
  </si>
  <si>
    <t>CAN24017213-00</t>
  </si>
  <si>
    <t>ON-24-002486</t>
  </si>
  <si>
    <t>Interstate 605 S bound, 15 Feet from Blvd, North walk CA.</t>
  </si>
  <si>
    <t>JTHBA1D23K5091180</t>
  </si>
  <si>
    <t>9170 AERO DR</t>
  </si>
  <si>
    <t>1419 Little Lake St, CHULA VISTA CA 91913</t>
  </si>
  <si>
    <t>DAVID ORTIZ</t>
  </si>
  <si>
    <t>CAN24009289-01</t>
  </si>
  <si>
    <t>ON-24-002488</t>
  </si>
  <si>
    <t>KM8R44GEXPU513047</t>
  </si>
  <si>
    <t>13321 GALWAY ST</t>
  </si>
  <si>
    <t>13321 GALWAY ST, GARDEN GROVE CA 92844</t>
  </si>
  <si>
    <t>ELIZABETH GUERRERO</t>
  </si>
  <si>
    <t>CAN22000430-03</t>
  </si>
  <si>
    <t>ON-24-002489</t>
  </si>
  <si>
    <t>Magines Ave, San Jose CA 95127.</t>
  </si>
  <si>
    <t>1N4AL2AP7AN509600</t>
  </si>
  <si>
    <t>GIOVANNI MENDEZ</t>
  </si>
  <si>
    <t>ALICIA MENDEZ</t>
  </si>
  <si>
    <t>CAN23006472-02</t>
  </si>
  <si>
    <t>ON-24-002490</t>
  </si>
  <si>
    <t>N Cornelia Ave &amp; W McKinley Ave Fresno, CA</t>
  </si>
  <si>
    <t>1C4RDHAG9JC451661</t>
  </si>
  <si>
    <t>2437 N VISTA AVE</t>
  </si>
  <si>
    <t>2437 N VISTA AVE, FRESNO CA 93722</t>
  </si>
  <si>
    <t>LUZIA DIAZ LEPE</t>
  </si>
  <si>
    <t>CAN23004229-02</t>
  </si>
  <si>
    <t>ON-24-002491</t>
  </si>
  <si>
    <t>5721 Hooper Ave
Los Angeles 90011</t>
  </si>
  <si>
    <t>5FNYG2H37PB013431</t>
  </si>
  <si>
    <t>DIAZ LEPE</t>
  </si>
  <si>
    <t>5808 HOOPER AVE</t>
  </si>
  <si>
    <t>5808 HOOPER AVE, LOS ANGELES CA 90011</t>
  </si>
  <si>
    <t>QUIANTE MOUTON MOORE</t>
  </si>
  <si>
    <t>CAP24000492-00</t>
  </si>
  <si>
    <t>ON-24-002492</t>
  </si>
  <si>
    <t xml:space="preserve">b street 
santa rosa ca </t>
  </si>
  <si>
    <t>2C3CDZBT4LH185459</t>
  </si>
  <si>
    <t>MOUTON MOORE</t>
  </si>
  <si>
    <t>1246 FASCINATION CIR</t>
  </si>
  <si>
    <t>1246 FASCINATION CIR, Richmond CA 94803</t>
  </si>
  <si>
    <t>SUKHPREET SINGH</t>
  </si>
  <si>
    <t>CAN24017432-00</t>
  </si>
  <si>
    <t>ON-24-002493</t>
  </si>
  <si>
    <t xml:space="preserve">clovis ave
fresno CA </t>
  </si>
  <si>
    <t>1FA6P8TH3R5137106</t>
  </si>
  <si>
    <t>7412 E AMHERST AVE</t>
  </si>
  <si>
    <t>7412 E AMHERST AVE, FRESNO CA 93737</t>
  </si>
  <si>
    <t>WUTTHICHAI UPATISING</t>
  </si>
  <si>
    <t>CAN24015931-00</t>
  </si>
  <si>
    <t>ON-24-002494</t>
  </si>
  <si>
    <t>19XFL2H87RE037753</t>
  </si>
  <si>
    <t>UPATISING</t>
  </si>
  <si>
    <t>750 S OXFORD AVE UNIT 632</t>
  </si>
  <si>
    <t>730 S OXFORD AVE unit 632, LOS ANGELES CA 90005</t>
  </si>
  <si>
    <t>LYNN MARTIN</t>
  </si>
  <si>
    <t>CAN24016150-00</t>
  </si>
  <si>
    <t>ON-24-002495</t>
  </si>
  <si>
    <t>2112 W WARDLOW RD APT B LONG BEACH, CA 90810</t>
  </si>
  <si>
    <t>1C4NJPFA1GD602923</t>
  </si>
  <si>
    <t>2112 W WARDLOW RD APT B</t>
  </si>
  <si>
    <t>2112 W WARDLOW RD APT B, LONG BEACH CA 90810</t>
  </si>
  <si>
    <t>ON-24-002496</t>
  </si>
  <si>
    <t>3113 E MARY AVE VISALIA, CA 93292</t>
  </si>
  <si>
    <t>ALEXA ROBERTS-SMITH</t>
  </si>
  <si>
    <t>CAN24013811-00</t>
  </si>
  <si>
    <t>ON-24-002497</t>
  </si>
  <si>
    <t xml:space="preserve">cooper ave 
</t>
  </si>
  <si>
    <t>2T3WFREV0JW468356</t>
  </si>
  <si>
    <t>ROBERTS-SMITH</t>
  </si>
  <si>
    <t>750 LINCOLN RD APT 14</t>
  </si>
  <si>
    <t>750 Lincoln Rd Apt 14, YUBA CITY CA 95991</t>
  </si>
  <si>
    <t>JESSE CEDILLO</t>
  </si>
  <si>
    <t>CAN24014319-00</t>
  </si>
  <si>
    <t>ON-24-002498</t>
  </si>
  <si>
    <t>MIRAGE</t>
  </si>
  <si>
    <t>ML32AUHJ0MH005722</t>
  </si>
  <si>
    <t>CEDILLO</t>
  </si>
  <si>
    <t>742 W RIALTO AVE</t>
  </si>
  <si>
    <t>5311 N SAN MARCOS AVE, FRESNO CA 93722</t>
  </si>
  <si>
    <t>GREGORY AZEVEDO</t>
  </si>
  <si>
    <t>CAP24001140-00</t>
  </si>
  <si>
    <t>ON-24-002499</t>
  </si>
  <si>
    <t>El Cajon Blvd, San Diego CA.</t>
  </si>
  <si>
    <t>5YJ3E1EA6KF190154</t>
  </si>
  <si>
    <t>AZEVEDO</t>
  </si>
  <si>
    <t>4075 PARK BLVD APT 201</t>
  </si>
  <si>
    <t>4075 PARK BLVD APT 201, SAN DIEGO CA 92103</t>
  </si>
  <si>
    <t>ON-24-002500</t>
  </si>
  <si>
    <t>Imper Highway &amp; Palmar, Anaheim CA.</t>
  </si>
  <si>
    <t>5TBRN34113S423497</t>
  </si>
  <si>
    <t>ANA MEDEL</t>
  </si>
  <si>
    <t>CERVANDO MEDEL</t>
  </si>
  <si>
    <t>CAN24015853-00</t>
  </si>
  <si>
    <t>ON-24-002501</t>
  </si>
  <si>
    <t>1-15 NB, UTAH</t>
  </si>
  <si>
    <t>3N1AB8CV1MY244503</t>
  </si>
  <si>
    <t>MEDEL</t>
  </si>
  <si>
    <t>625 SHERIDAN WAY</t>
  </si>
  <si>
    <t>625 SHERIDAN WAY, VENTURA CA 93001</t>
  </si>
  <si>
    <t>EDGAR GOMEZ</t>
  </si>
  <si>
    <t>CAN23003853-02</t>
  </si>
  <si>
    <t>ON-24-002502</t>
  </si>
  <si>
    <t>Arrow Highway &amp; Azuza Ave, Azuza CA.</t>
  </si>
  <si>
    <t>1FTRX12WX6NA82003</t>
  </si>
  <si>
    <t>444 W RENWICK RD</t>
  </si>
  <si>
    <t>444 W RENWICK RD, GLENDORA CA 91740</t>
  </si>
  <si>
    <t>JOSE AGUILAR</t>
  </si>
  <si>
    <t>CAN23003371-02</t>
  </si>
  <si>
    <t>ON-24-002503</t>
  </si>
  <si>
    <t>15 St &amp; Magnolia, Los Angeles CA.</t>
  </si>
  <si>
    <t>5J6RM4H73DL048014</t>
  </si>
  <si>
    <t>2268 W 15TH ST</t>
  </si>
  <si>
    <t>2268 w 15th st, LOS ANGELES CA 90006</t>
  </si>
  <si>
    <t>ADRIANA MARTINEZ</t>
  </si>
  <si>
    <t>CAN23006562-02</t>
  </si>
  <si>
    <t>ON-24-002505</t>
  </si>
  <si>
    <t>13760 Bear Valley Rd Victorville, CA 92392</t>
  </si>
  <si>
    <t>1N4AL3AP0HC491212</t>
  </si>
  <si>
    <t>11802 JOSHUA DELL RD</t>
  </si>
  <si>
    <t>11802 joshua dell rd , VICTORVILLE CA 92392</t>
  </si>
  <si>
    <t>ROCIO SANDOVAL ENRIQUEZ</t>
  </si>
  <si>
    <t>CAN24014114-00</t>
  </si>
  <si>
    <t>ON-24-002506</t>
  </si>
  <si>
    <t>VERNON AVE
los angeles ca</t>
  </si>
  <si>
    <t>5FNYG2H52RB012403</t>
  </si>
  <si>
    <t>SANDOVAL ENRIQUEZ</t>
  </si>
  <si>
    <t>4207 S OLIVE ST APT 3</t>
  </si>
  <si>
    <t>4207 s olive st apt 3, LOS ANGELES CA 90037</t>
  </si>
  <si>
    <t>MARVIN WILFREDO MALDONADO CABRERA</t>
  </si>
  <si>
    <t>CAN24015930-00</t>
  </si>
  <si>
    <t>ON-24-002507</t>
  </si>
  <si>
    <t>Beverly and glendale blvd</t>
  </si>
  <si>
    <t>1GCPYFEDXKZ182195</t>
  </si>
  <si>
    <t>MALDONADO CABRERA</t>
  </si>
  <si>
    <t>225 S BURLINGTON AVE APT 15</t>
  </si>
  <si>
    <t>225 S BURLINGTON AVE APT 15, LOS ANGELES CA 90057</t>
  </si>
  <si>
    <t>ON-24-002508</t>
  </si>
  <si>
    <t xml:space="preserve">SAN PEDRO / MANCHESTER, LOS ANGELES, CA, 90003 </t>
  </si>
  <si>
    <t>ANTONIO CRUZ</t>
  </si>
  <si>
    <t>CAN24012375-01</t>
  </si>
  <si>
    <t>ON-24-002509</t>
  </si>
  <si>
    <t xml:space="preserve">zephyr ln 
Bakersfield ca </t>
  </si>
  <si>
    <t>1FM5K7D86FGA45626</t>
  </si>
  <si>
    <t>5101 BAJA DR</t>
  </si>
  <si>
    <t>5101 BAJA DR, BAKERSFIELD CA 93307</t>
  </si>
  <si>
    <t>JAKE DIXON</t>
  </si>
  <si>
    <t>CAN24015956-00</t>
  </si>
  <si>
    <t>ON-24-002510</t>
  </si>
  <si>
    <t>3423 Channe Way, San Diego.</t>
  </si>
  <si>
    <t>1FTFX1CF5EKF88484</t>
  </si>
  <si>
    <t>1804 GARNET AVE</t>
  </si>
  <si>
    <t>1804 GARNET AVE, SAN DIEGO CA 92109</t>
  </si>
  <si>
    <t>AMBER CONTRERAS</t>
  </si>
  <si>
    <t>CAN23008754-01</t>
  </si>
  <si>
    <t>ON-24-002511</t>
  </si>
  <si>
    <t>Vista Way Vista, CA</t>
  </si>
  <si>
    <t>1HGCV1F40MA120638</t>
  </si>
  <si>
    <t>1350 CHESTNUT AVE</t>
  </si>
  <si>
    <t>CARLSBAD</t>
  </si>
  <si>
    <t>1350 CHESTNUT AVE, CARLSBAD CA 92008</t>
  </si>
  <si>
    <t>ADEYEMI COLLINS</t>
  </si>
  <si>
    <t>CAN24014878-00</t>
  </si>
  <si>
    <t>ON-24-002512</t>
  </si>
  <si>
    <t>2343 GEHRINGER DR CONCORD, CA 94520</t>
  </si>
  <si>
    <t>QX70</t>
  </si>
  <si>
    <t>JN8CS1MU0FM380652</t>
  </si>
  <si>
    <t>COLLINS</t>
  </si>
  <si>
    <t>2343 GEHRINGER DR</t>
  </si>
  <si>
    <t>2343 GEHRINGER DR, CONCORD CA 94520</t>
  </si>
  <si>
    <t>GUADALUPE ALARCON</t>
  </si>
  <si>
    <t>CAN23007782-02</t>
  </si>
  <si>
    <t>ON-24-002513</t>
  </si>
  <si>
    <t>S PARK VIEW ST APT 303 LOS ANGELES, CA 90057</t>
  </si>
  <si>
    <t>19XFL2H59RE024170</t>
  </si>
  <si>
    <t>ALARCON</t>
  </si>
  <si>
    <t>816 S PARK VIEW ST APT 303</t>
  </si>
  <si>
    <t>816 s park view st apt 303, LOS ANGELES CA 90057</t>
  </si>
  <si>
    <t>JORGE RAMOS</t>
  </si>
  <si>
    <t>CAN24013378-00</t>
  </si>
  <si>
    <t>ON-24-002514</t>
  </si>
  <si>
    <t xml:space="preserve">iris ave/ camino flores moreno valley ca </t>
  </si>
  <si>
    <t>4T4BF1FK5FR499922</t>
  </si>
  <si>
    <t>25866 PARSLEY AVE</t>
  </si>
  <si>
    <t>25866 PARSLEY AVE, MORENO VALLEY CA 92553</t>
  </si>
  <si>
    <t>ADRIAN JOVEL</t>
  </si>
  <si>
    <t>KAITLYN MORENO</t>
  </si>
  <si>
    <t>CAN24018089-00</t>
  </si>
  <si>
    <t>ON-24-002515</t>
  </si>
  <si>
    <t xml:space="preserve">8610 Whittier Blvd., Pico Rivera 
</t>
  </si>
  <si>
    <t>1HGCY1F24SA001946</t>
  </si>
  <si>
    <t>JOVEL</t>
  </si>
  <si>
    <t>520 N 1ST ST APT A</t>
  </si>
  <si>
    <t>520 N 1ST ST, MONTEBELLO CA 90640</t>
  </si>
  <si>
    <t>ON-24-002516</t>
  </si>
  <si>
    <t xml:space="preserve">US-101 &amp; Castillo St off ramp, Santa Barbara, CA </t>
  </si>
  <si>
    <t>JOSE MOGUEL VIVAR</t>
  </si>
  <si>
    <t>NERI PACHECO Y PACHECO</t>
  </si>
  <si>
    <t>CAN24017220-00</t>
  </si>
  <si>
    <t>ON-24-002517</t>
  </si>
  <si>
    <t xml:space="preserve">Manchester ave/ Avalon ST los angeles ca </t>
  </si>
  <si>
    <t>5TEJU62N68Z506609</t>
  </si>
  <si>
    <t>MOGUEL VIVAR</t>
  </si>
  <si>
    <t>928 S BROADWAY APT 324</t>
  </si>
  <si>
    <t>928 S BROADWAY APT 324, LOS ANGELES CA 90015</t>
  </si>
  <si>
    <t>CRISTIAN JIMENEZ</t>
  </si>
  <si>
    <t>CAN24016076-00</t>
  </si>
  <si>
    <t>ON-24-002519</t>
  </si>
  <si>
    <t xml:space="preserve">3401/ 3499 w 5th st 
los angeles </t>
  </si>
  <si>
    <t>1N4BL4DV2NN347746</t>
  </si>
  <si>
    <t>333 S CATALINA ST APT 301</t>
  </si>
  <si>
    <t>333 s catalina st apt 301, LOS ANGELES CA 90020</t>
  </si>
  <si>
    <t>SELENA FLENOID</t>
  </si>
  <si>
    <t>CAP24000376-00</t>
  </si>
  <si>
    <t>ON-24-002520</t>
  </si>
  <si>
    <t>I43 Hanford CA</t>
  </si>
  <si>
    <t>1G4GD5E38CF135114</t>
  </si>
  <si>
    <t>FLENOID</t>
  </si>
  <si>
    <t>3014 SAGE CT</t>
  </si>
  <si>
    <t>3014 SAGE CT, HANFORD CA 93230</t>
  </si>
  <si>
    <t>DESTINY MCDANIEL</t>
  </si>
  <si>
    <t>RAFAEL MCDANIEL</t>
  </si>
  <si>
    <t>CAP24000647-00</t>
  </si>
  <si>
    <t>ON-24-002521</t>
  </si>
  <si>
    <t>I-71 going W/B in Pomona CA</t>
  </si>
  <si>
    <t>5NPD84LF3LH600195</t>
  </si>
  <si>
    <t>MCDANIEL</t>
  </si>
  <si>
    <t>41313 WIZARD CT</t>
  </si>
  <si>
    <t>41313 wizard ct, lake elsinore CA 92532</t>
  </si>
  <si>
    <t>NORMA SANCHEZ</t>
  </si>
  <si>
    <t>RONALD CULL</t>
  </si>
  <si>
    <t>CAN23003845-00</t>
  </si>
  <si>
    <t>ON-24-002522</t>
  </si>
  <si>
    <t>6938 Valmont St, Tujunga, CA 91042 - Zillow</t>
  </si>
  <si>
    <t>2HGFE2F51PH556058</t>
  </si>
  <si>
    <t>6936 VALMONT ST</t>
  </si>
  <si>
    <t>6936 valmont st , TUJUNGA CA 91042</t>
  </si>
  <si>
    <t>JOEL ECTOR</t>
  </si>
  <si>
    <t>CAN24016117-00</t>
  </si>
  <si>
    <t>ON-24-002523</t>
  </si>
  <si>
    <t xml:space="preserve">Washington and labrea 
</t>
  </si>
  <si>
    <t>2HGFE2F59SH507036</t>
  </si>
  <si>
    <t>ECTOR</t>
  </si>
  <si>
    <t>1202 N WEXHAM WAY APT 2</t>
  </si>
  <si>
    <t>1202 WEXHAM WAY APT 2 , INGLEWOOD CA 90302</t>
  </si>
  <si>
    <t>ON-24-002524</t>
  </si>
  <si>
    <t xml:space="preserve">beverly and national
los angeles </t>
  </si>
  <si>
    <t>1GNSKEKD4RR135739</t>
  </si>
  <si>
    <t>DANIEL GARCIA</t>
  </si>
  <si>
    <t>CAN23005130-01</t>
  </si>
  <si>
    <t>ON-24-002525</t>
  </si>
  <si>
    <t>1FAHP3EN0AW175213</t>
  </si>
  <si>
    <t>25264 CHICAGO AVE</t>
  </si>
  <si>
    <t>25264 chicago ave, HEMET CA 92544</t>
  </si>
  <si>
    <t>BEREKET DATA</t>
  </si>
  <si>
    <t>MILIKIT  BERKEKET</t>
  </si>
  <si>
    <t>CAN23002952-02</t>
  </si>
  <si>
    <t>ON-24-002526</t>
  </si>
  <si>
    <t xml:space="preserve">corona ca </t>
  </si>
  <si>
    <t>1V2DR2CA2JC581295</t>
  </si>
  <si>
    <t>DATA</t>
  </si>
  <si>
    <t>11016 SIERRA TREE LN</t>
  </si>
  <si>
    <t>11016 SIERRA TREE LN , RIVERSIDE CA 92505</t>
  </si>
  <si>
    <t>CAN23002399-02</t>
  </si>
  <si>
    <t>ON-24-002527</t>
  </si>
  <si>
    <t xml:space="preserve">110 freeway s bound </t>
  </si>
  <si>
    <t>WENDY GUISSEL SANDOVAL MUNGUIA</t>
  </si>
  <si>
    <t>CAN23002561-02</t>
  </si>
  <si>
    <t>ON-24-002529</t>
  </si>
  <si>
    <t xml:space="preserve">Lorena st and Atlantic blvd </t>
  </si>
  <si>
    <t>2GNALDEK7F1137387</t>
  </si>
  <si>
    <t>SANDOVAL MUNGUIA</t>
  </si>
  <si>
    <t>963 1/2 S LORENA ST</t>
  </si>
  <si>
    <t>963 1/2 lorena st, LOS ANGELES CA 90022</t>
  </si>
  <si>
    <t>LILLIAN MARTINEZ GARCIA</t>
  </si>
  <si>
    <t>CAN24010678-01</t>
  </si>
  <si>
    <t>ON-24-002530</t>
  </si>
  <si>
    <t xml:space="preserve">lorena st and atlantic blvd </t>
  </si>
  <si>
    <t>5FNYF6H7XNB049074</t>
  </si>
  <si>
    <t>1117 S LORENA ST</t>
  </si>
  <si>
    <t>1117 S LORENA ST, LOS ANGELES CA 90023</t>
  </si>
  <si>
    <t>JESSICA RODRIGUEZ</t>
  </si>
  <si>
    <t>ADRIANNA RODRIGUEZ</t>
  </si>
  <si>
    <t>CAN24013007-00</t>
  </si>
  <si>
    <t>ON-24-002531</t>
  </si>
  <si>
    <t xml:space="preserve">i15 freeway 
Lake elsinore CA </t>
  </si>
  <si>
    <t>1N4BL4CV1NN405816</t>
  </si>
  <si>
    <t>41598 MAYBERRY AVE</t>
  </si>
  <si>
    <t>41598 MAYBERRY AVE, HEMET CA 92544</t>
  </si>
  <si>
    <t>ANITA VELASQUEZ URIAS</t>
  </si>
  <si>
    <t>JUAN APARICIO PORTILLO</t>
  </si>
  <si>
    <t>CAN23008032-01</t>
  </si>
  <si>
    <t>ON-24-002532</t>
  </si>
  <si>
    <t>1171 Edinger Ave Santa Ana, CA 92707</t>
  </si>
  <si>
    <t>3TMDZ5BN7NM132335</t>
  </si>
  <si>
    <t>VELASQUEZ URIAS</t>
  </si>
  <si>
    <t>29389 LEE LN</t>
  </si>
  <si>
    <t>29389 LEE LN, MURRIETA CA 92563</t>
  </si>
  <si>
    <t>EDWIN AGUILAR</t>
  </si>
  <si>
    <t>CAN24016277-00</t>
  </si>
  <si>
    <t>ON-24-002533</t>
  </si>
  <si>
    <t>JTHBF5C20D5187863</t>
  </si>
  <si>
    <t>5665 RESEDA BLVD APT 207</t>
  </si>
  <si>
    <t>5665 RESEDA BLVD APT 207, TARZANA CA 91356</t>
  </si>
  <si>
    <t>CIPRIANO SEGUNDO GONZALEZ</t>
  </si>
  <si>
    <t>CAN24010940-01</t>
  </si>
  <si>
    <t>ON-24-002535</t>
  </si>
  <si>
    <t>3TMDZ5BN0PM166491</t>
  </si>
  <si>
    <t>SEGUNDO GONZALEZ</t>
  </si>
  <si>
    <t>9392 INDIANA AVE</t>
  </si>
  <si>
    <t>9392 INDIANA AVE, RIVERSIDE CA 92503</t>
  </si>
  <si>
    <t>GUADALUPE ALBERTO DE SANCHEZ</t>
  </si>
  <si>
    <t>CAN24013137-00</t>
  </si>
  <si>
    <t>ON-24-002536</t>
  </si>
  <si>
    <t xml:space="preserve">3320w 4th st 
los angeles ca </t>
  </si>
  <si>
    <t>5FNYG2H71RB010210</t>
  </si>
  <si>
    <t>ALBERTO DE SANCHEZ</t>
  </si>
  <si>
    <t>2910 LEEWARD AVE APT 202</t>
  </si>
  <si>
    <t>2910 LEEWARD AVE APT 202, LOS ANGELES CA 90005</t>
  </si>
  <si>
    <t>CHANTEL BAKER</t>
  </si>
  <si>
    <t>CAN23000653-03</t>
  </si>
  <si>
    <t>ON-24-002537</t>
  </si>
  <si>
    <t>15 Freeway N Bound, Corona CA.</t>
  </si>
  <si>
    <t>1N4BL4BV4KC156985</t>
  </si>
  <si>
    <t>BAKER</t>
  </si>
  <si>
    <t>874 REEVES PL</t>
  </si>
  <si>
    <t>874 REEVES PL, POMONA CA 91767</t>
  </si>
  <si>
    <t>HARLEY HOULE</t>
  </si>
  <si>
    <t>CAN24018030-00</t>
  </si>
  <si>
    <t>ON-24-002538</t>
  </si>
  <si>
    <t>Parking Lot of Walmart, Harter St, Ubacity CA.</t>
  </si>
  <si>
    <t>5YFEPMAE4NP275662</t>
  </si>
  <si>
    <t>HOULE</t>
  </si>
  <si>
    <t>8320 S BUTTE RD</t>
  </si>
  <si>
    <t>SUTTER</t>
  </si>
  <si>
    <t>8320 S BUTTE RD, SUTTER CA 95982</t>
  </si>
  <si>
    <t>JOSE CORTES GETIAL</t>
  </si>
  <si>
    <t>ON-24-002539</t>
  </si>
  <si>
    <t xml:space="preserve">MICKEY RD </t>
  </si>
  <si>
    <t>FREDY PEDRO ANDRES</t>
  </si>
  <si>
    <t>CAN24017741-00</t>
  </si>
  <si>
    <t>ON-24-002540</t>
  </si>
  <si>
    <t xml:space="preserve">san pedro st </t>
  </si>
  <si>
    <t>5FNRL5H95CB111874</t>
  </si>
  <si>
    <t>PEDRO ANDRES</t>
  </si>
  <si>
    <t>521 W 7TH ST</t>
  </si>
  <si>
    <t>521 w 7th st, LOS ANGELES CA 90044</t>
  </si>
  <si>
    <t>ISIDRO RAMIREZ PRECIADO</t>
  </si>
  <si>
    <t>CAN24017178-00</t>
  </si>
  <si>
    <t>ON-24-002541</t>
  </si>
  <si>
    <t>Laguna Beach, CA.</t>
  </si>
  <si>
    <t>1ZVBP8AMXE5327629</t>
  </si>
  <si>
    <t>RAMIREZ PRECIADO</t>
  </si>
  <si>
    <t>9721 ANZAC AVE</t>
  </si>
  <si>
    <t>9721 Anzac ave, LOS ANGELES CA 90002</t>
  </si>
  <si>
    <t>ZAIRA GALINDO</t>
  </si>
  <si>
    <t>ALBERTO SANCHEZ</t>
  </si>
  <si>
    <t>CAN24018224-00</t>
  </si>
  <si>
    <t>ON-24-002542</t>
  </si>
  <si>
    <t xml:space="preserve">Gauge ave
los angeles ca </t>
  </si>
  <si>
    <t>2HKRW1H5XLH425132</t>
  </si>
  <si>
    <t>GALINDO</t>
  </si>
  <si>
    <t>1226 E 99TH ST</t>
  </si>
  <si>
    <t>1226 E 99TH ST, LOS ANGELES CA 90002</t>
  </si>
  <si>
    <t>MIGUEL AYRA POVIS</t>
  </si>
  <si>
    <t>CAN23005249-02</t>
  </si>
  <si>
    <t>ON-24-002543</t>
  </si>
  <si>
    <t xml:space="preserve">Guerrero St. </t>
  </si>
  <si>
    <t>7FARS5H84RE032364</t>
  </si>
  <si>
    <t>AYRA POVIS</t>
  </si>
  <si>
    <t>224 SILLIMAN ST</t>
  </si>
  <si>
    <t>224 silliman st , SAN FRANCISCO CA 94134</t>
  </si>
  <si>
    <t>KAHLO HUTTO</t>
  </si>
  <si>
    <t>KIELY WADI</t>
  </si>
  <si>
    <t>CAN24013749-00</t>
  </si>
  <si>
    <t>ON-24-002544</t>
  </si>
  <si>
    <t>mitchell rd 
modesto 
california</t>
  </si>
  <si>
    <t>JM1GJ1U5XG1446183</t>
  </si>
  <si>
    <t>HUTTO</t>
  </si>
  <si>
    <t>623 VERNON ST APT 210</t>
  </si>
  <si>
    <t>ROSEVILLE</t>
  </si>
  <si>
    <t>623 VERNON ST APT 210, ROSEVILLE CA 95678</t>
  </si>
  <si>
    <t>BRIANA MOORE</t>
  </si>
  <si>
    <t>CAN24017250-00</t>
  </si>
  <si>
    <t>ON-24-002545</t>
  </si>
  <si>
    <t>3FA6P0CD6KR269360</t>
  </si>
  <si>
    <t>4724 HARTNETT AVE</t>
  </si>
  <si>
    <t>4724 HARTNETT AVE, RICHMOND CA 94804</t>
  </si>
  <si>
    <t>LUCAS ALONZO</t>
  </si>
  <si>
    <t>Julio  unknown</t>
  </si>
  <si>
    <t>CAN23004382-02</t>
  </si>
  <si>
    <t>ON-24-002546</t>
  </si>
  <si>
    <t xml:space="preserve">7440 mount vernon st
riverside ca </t>
  </si>
  <si>
    <t>tacoma</t>
  </si>
  <si>
    <t>37MAZ5CN6PM197682</t>
  </si>
  <si>
    <t>LUCIA TORRES RIVERA</t>
  </si>
  <si>
    <t>CAN23004709-02</t>
  </si>
  <si>
    <t>ON-24-002547</t>
  </si>
  <si>
    <t xml:space="preserve">s gate and crestwood 
california </t>
  </si>
  <si>
    <t>1HGES16534L000167</t>
  </si>
  <si>
    <t>TORRES RIVERA</t>
  </si>
  <si>
    <t>300 PARK PLAZA DR #9</t>
  </si>
  <si>
    <t>300 park plaza dr #9, DALY CITY CA 94015</t>
  </si>
  <si>
    <t>JOSEPH WILLIAMS</t>
  </si>
  <si>
    <t>CAN23000569-00</t>
  </si>
  <si>
    <t>ON-24-002548</t>
  </si>
  <si>
    <t xml:space="preserve">Folson rd, Bolsom CA </t>
  </si>
  <si>
    <t>3B7KF2369XG155669</t>
  </si>
  <si>
    <t>12300 WHITE ROCK RD</t>
  </si>
  <si>
    <t>12300 WHITE ROCK RD, RANCHO CORDOVA CA 95742</t>
  </si>
  <si>
    <t>MARCELLA AUSTIN</t>
  </si>
  <si>
    <t>CAN24016803-00</t>
  </si>
  <si>
    <t>ON-24-002549</t>
  </si>
  <si>
    <t>110 freeway, Manchester exit, Los Angeles, CA</t>
  </si>
  <si>
    <t>2HNYD2H34DH508677</t>
  </si>
  <si>
    <t>AUSTIN</t>
  </si>
  <si>
    <t>38540 4TH ST E APT A</t>
  </si>
  <si>
    <t>38540 4TH ST E APT A, PALMDALE CA 93550</t>
  </si>
  <si>
    <t>ON-24-002550</t>
  </si>
  <si>
    <t xml:space="preserve">front st and 14th ave 
armona ca </t>
  </si>
  <si>
    <t>ON-24-002551</t>
  </si>
  <si>
    <t xml:space="preserve">Front Street &amp; 14th Ave, RAMONA, CA </t>
  </si>
  <si>
    <t>CLARISSA LOPEZ</t>
  </si>
  <si>
    <t>CAN24014553-00</t>
  </si>
  <si>
    <t>ON-24-002552</t>
  </si>
  <si>
    <t>5833 Gotham, Bell Garden St, CA 90201.</t>
  </si>
  <si>
    <t>2HKRS4H2XRH445604</t>
  </si>
  <si>
    <t>5930 GOTHAM ST</t>
  </si>
  <si>
    <t>5930 gotham st, BELL GARDENS CA 90201</t>
  </si>
  <si>
    <t>DANIEL SALAZAR</t>
  </si>
  <si>
    <t>STEPAHNIE SALAZAR</t>
  </si>
  <si>
    <t>CAN23004094-00</t>
  </si>
  <si>
    <t>ON-24-002553</t>
  </si>
  <si>
    <t>Airport Way &amp; Pleasant Valley Rd, Camarillo, CA</t>
  </si>
  <si>
    <t>KM8J33A41JU756098</t>
  </si>
  <si>
    <t>4801 WEBSTER DR</t>
  </si>
  <si>
    <t>4801 WEBSTER DR, OXNARD CA 93033</t>
  </si>
  <si>
    <t>SANDEEP SRIVASTAVA</t>
  </si>
  <si>
    <t>PRIYANKA ASTHANA</t>
  </si>
  <si>
    <t>CAN24014632-00</t>
  </si>
  <si>
    <t>ON-24-002554</t>
  </si>
  <si>
    <t>Rooswell 38 Magnolia CA.</t>
  </si>
  <si>
    <t>KNDJN2A2XE7055992</t>
  </si>
  <si>
    <t>SRIVASTAVA</t>
  </si>
  <si>
    <t>3610 BANBURY DR APT 30</t>
  </si>
  <si>
    <t>3610 BANBURY DR APT 30, RIVERSIDE CA 92505</t>
  </si>
  <si>
    <t>MARCO BARRIOS SOLIS</t>
  </si>
  <si>
    <t>VIVIAN BARRIOS</t>
  </si>
  <si>
    <t>CAN23009019-01</t>
  </si>
  <si>
    <t>ON-24-002555</t>
  </si>
  <si>
    <t>Main &amp; 54, Los Angeles CA.</t>
  </si>
  <si>
    <t>2HGFE2F51RH524410</t>
  </si>
  <si>
    <t>BARRIOS SOLIS</t>
  </si>
  <si>
    <t>321 E GAGE AVE</t>
  </si>
  <si>
    <t>321 E GAGE AVE, LOS ANGELES CA 90003</t>
  </si>
  <si>
    <t>ON-24-002556</t>
  </si>
  <si>
    <t>Washington/Grant, Los Angels CA.</t>
  </si>
  <si>
    <t>5TDXK3DC4FS654195</t>
  </si>
  <si>
    <t>KENDA ROUBIDEAUX</t>
  </si>
  <si>
    <t>CAN23008952-01</t>
  </si>
  <si>
    <t>ON-24-002557</t>
  </si>
  <si>
    <t>14th Freeway, S Bound Canion Rd, CA.</t>
  </si>
  <si>
    <t>1HGCV1F12JA212979</t>
  </si>
  <si>
    <t>ROUBIDEAUX</t>
  </si>
  <si>
    <t>43617 32ND ST E</t>
  </si>
  <si>
    <t>43617 32ND ST E, LANCASTER CA 93535</t>
  </si>
  <si>
    <t>NATHALIE AVALOS</t>
  </si>
  <si>
    <t>MARIA MANZO</t>
  </si>
  <si>
    <t>CAN24016350-00</t>
  </si>
  <si>
    <t>ON-24-002559</t>
  </si>
  <si>
    <t>2449 E Sante Blvd, Santary/Alameda CA.</t>
  </si>
  <si>
    <t>3CZRZ1H50SM712361</t>
  </si>
  <si>
    <t>2129 E 99TH PL APT 194</t>
  </si>
  <si>
    <t>2129 E 99TH PL AT 194, LOS ANGELES CA 90002</t>
  </si>
  <si>
    <t>MA DEL CARMEN MURATAYA SANCHEZ</t>
  </si>
  <si>
    <t>CAN24011016-01</t>
  </si>
  <si>
    <t>ON-24-002560</t>
  </si>
  <si>
    <t>Olympic, E Los Angeles CA.</t>
  </si>
  <si>
    <t>KL79MVSL0MB165148</t>
  </si>
  <si>
    <t>MURATAYA SANCHEZ</t>
  </si>
  <si>
    <t>2520 SANTA ANA S</t>
  </si>
  <si>
    <t>2520 SANTA ANA S, LOS ANGELES CA 90059</t>
  </si>
  <si>
    <t>ELISABETH MORALES</t>
  </si>
  <si>
    <t>JUAN MORALES</t>
  </si>
  <si>
    <t>CAN24010446-01</t>
  </si>
  <si>
    <t>ON-24-002561</t>
  </si>
  <si>
    <t>LA Fitness Parking Lot, Riverside CA 92506.</t>
  </si>
  <si>
    <t>5TDHZRAH8LS510065</t>
  </si>
  <si>
    <t>3547 ALBANY ST</t>
  </si>
  <si>
    <t>3547 ALBANY ST, RIVERSIDE CA 92503</t>
  </si>
  <si>
    <t>IRENE ENRIQUEZ</t>
  </si>
  <si>
    <t>JAZMIN ENRIQUEZ</t>
  </si>
  <si>
    <t>CAN24017314-00</t>
  </si>
  <si>
    <t>ON-24-002563</t>
  </si>
  <si>
    <t>91 Freeway, Fullerton CA.</t>
  </si>
  <si>
    <t>3FAHP071X7R150839</t>
  </si>
  <si>
    <t>ENRIQUEZ</t>
  </si>
  <si>
    <t>12040 SYCAMORE ST # 1/2</t>
  </si>
  <si>
    <t>12040 SYCAMORE ST # 1/2, NORWALK CA 90650</t>
  </si>
  <si>
    <t>LESLIE CRUZ</t>
  </si>
  <si>
    <t>CAN24017146-00</t>
  </si>
  <si>
    <t>ON-24-002564</t>
  </si>
  <si>
    <t xml:space="preserve">Long beach, CA </t>
  </si>
  <si>
    <t>19XFB2F56DE258426</t>
  </si>
  <si>
    <t>6790 HAMMOND AVE</t>
  </si>
  <si>
    <t>6790 HAMMOND AVE, LONG BEACH CA 90805</t>
  </si>
  <si>
    <t>ON-24-002565</t>
  </si>
  <si>
    <t>JENY MARTINEZ PEREZ</t>
  </si>
  <si>
    <t>JORGE SOSA GARCIA</t>
  </si>
  <si>
    <t>CAN24017370-00</t>
  </si>
  <si>
    <t>ON-24-002567</t>
  </si>
  <si>
    <t xml:space="preserve">5 freeway
los angeles </t>
  </si>
  <si>
    <t>1GCEC19V15Z339662</t>
  </si>
  <si>
    <t>MARTINEZ PEREZ</t>
  </si>
  <si>
    <t>434 S KENMORE AVE APT 301</t>
  </si>
  <si>
    <t>434 S KENMORE AVE APT 301, LOS ANGELES CA 90020</t>
  </si>
  <si>
    <t>CAN24012228-01</t>
  </si>
  <si>
    <t>ON-24-002569</t>
  </si>
  <si>
    <t>Collings ave/ Main ST Orange CA</t>
  </si>
  <si>
    <t>3N1CN8FVXRL882345</t>
  </si>
  <si>
    <t>KEVIN FERNANDEZ EPITACIO</t>
  </si>
  <si>
    <t>CAN24012445-01</t>
  </si>
  <si>
    <t>ON-24-002570</t>
  </si>
  <si>
    <t>Paxton St/ San Fernando Ave San Fernando CA</t>
  </si>
  <si>
    <t>1N6ED1EJ1SN606654</t>
  </si>
  <si>
    <t>FERNANDEZ EPITACIO</t>
  </si>
  <si>
    <t>13796 FOOTHILL BLVD # 106</t>
  </si>
  <si>
    <t>13796 FOOTHILL BLVD # 106, SYLMAR CA 91342</t>
  </si>
  <si>
    <t>VIRGINA VERGARA HERNANDEZ</t>
  </si>
  <si>
    <t>ARIANA ESTELLA HERRADA</t>
  </si>
  <si>
    <t>CAN24011307-01</t>
  </si>
  <si>
    <t>ON-24-002571</t>
  </si>
  <si>
    <t>57th Freeway, Anaheim CA.</t>
  </si>
  <si>
    <t>5YFS4RCE7LP027117</t>
  </si>
  <si>
    <t>VERGARA HERNANDEZ</t>
  </si>
  <si>
    <t>801 N LOARA ST APT 128</t>
  </si>
  <si>
    <t>801 N Loara St Apt 128, ANAHEIM CA 92801</t>
  </si>
  <si>
    <t>MIRIAM JIMENEZ NAVARRO</t>
  </si>
  <si>
    <t>PEDRO ORTIZ AGUILAR</t>
  </si>
  <si>
    <t>CAN23005557-02</t>
  </si>
  <si>
    <t>ON-24-002572</t>
  </si>
  <si>
    <t>435 W Katella Ave, Orange, CA/ Home Depot Parking lot</t>
  </si>
  <si>
    <t>1FTRW12W67KC11442</t>
  </si>
  <si>
    <t>JIMENEZ NAVARRO</t>
  </si>
  <si>
    <t>608 N ANNA DR APT 3</t>
  </si>
  <si>
    <t>2400 E LINCOLN AVE APT 183, ANAHEIM CA 92806</t>
  </si>
  <si>
    <t>JORGE ZAMORA CHAVEZ</t>
  </si>
  <si>
    <t>CAN23008785-01</t>
  </si>
  <si>
    <t>ON-24-002573</t>
  </si>
  <si>
    <t xml:space="preserve">10 freeway WB exiting Crashaw blvd los Angeles ca </t>
  </si>
  <si>
    <t>3D7JB1ET5BG617714</t>
  </si>
  <si>
    <t>ZAMORA CHAVEZ</t>
  </si>
  <si>
    <t>6044 1/2 JOHN AVE</t>
  </si>
  <si>
    <t>4416 HOOPER AVE, LOS ANGELES CA 90011</t>
  </si>
  <si>
    <t>MARIA ROBLESGONZALEZJUAREZ</t>
  </si>
  <si>
    <t>ESTABEN JUAREZ</t>
  </si>
  <si>
    <t>CAN23008791-01</t>
  </si>
  <si>
    <t>ON-24-002574</t>
  </si>
  <si>
    <t>348 S Twin Oaks Valley Rd San Marcos, CA</t>
  </si>
  <si>
    <t>1GCEC19V15Z117574</t>
  </si>
  <si>
    <t>ROBLESGONZALEZJUAREZ</t>
  </si>
  <si>
    <t>627 B ST APT 2</t>
  </si>
  <si>
    <t>627 B ST APT 2, RAMONA CA 92065</t>
  </si>
  <si>
    <t>RAFAELA SANCHEZ</t>
  </si>
  <si>
    <t>IVAN SANCHEZ</t>
  </si>
  <si>
    <t>CAN24015344-00</t>
  </si>
  <si>
    <t>ON-24-002575</t>
  </si>
  <si>
    <t xml:space="preserve">5600 Orangethorpe Avenue. La Palma, CA </t>
  </si>
  <si>
    <t>1FA6P8CF9N5138768</t>
  </si>
  <si>
    <t>5227 ELIZABEH ST</t>
  </si>
  <si>
    <t>5227 ELIZABEH St, CUDAHY CA 90201</t>
  </si>
  <si>
    <t>ELIGIO BAEZREYES</t>
  </si>
  <si>
    <t>CAN24016441-00</t>
  </si>
  <si>
    <t>ON-24-002576</t>
  </si>
  <si>
    <t>Clark Ave/ Hope ST Pomona, CA</t>
  </si>
  <si>
    <t>4T1DAACK0SU528680</t>
  </si>
  <si>
    <t>BAEZREYES</t>
  </si>
  <si>
    <t>851 HAWTHORNE PL</t>
  </si>
  <si>
    <t>851 HAWTHORNE PL, POMONA CA 91767</t>
  </si>
  <si>
    <t>CAN24016584-00</t>
  </si>
  <si>
    <t>ON-24-002577</t>
  </si>
  <si>
    <t>Apartment parking.</t>
  </si>
  <si>
    <t>1120 S GRAND AVE # APT1810</t>
  </si>
  <si>
    <t>1120 S GRAND AVE apt1810, LOS ANGELES CA 90015</t>
  </si>
  <si>
    <t>ADAN LIBRADO</t>
  </si>
  <si>
    <t>CAN23007819-02</t>
  </si>
  <si>
    <t>ON-24-002578</t>
  </si>
  <si>
    <t xml:space="preserve">1299 S Sullivan Santa Ana ca </t>
  </si>
  <si>
    <t>JHMES16532S005658</t>
  </si>
  <si>
    <t>CAN24009331-01</t>
  </si>
  <si>
    <t>ON-24-002579</t>
  </si>
  <si>
    <t>531 W KERN ST DINUBA, CA 93618</t>
  </si>
  <si>
    <t>2HGFA165X6H513021</t>
  </si>
  <si>
    <t>CAN23006468-02</t>
  </si>
  <si>
    <t>ON-24-002580</t>
  </si>
  <si>
    <t>1823 Firestone dr escondido ca 92026</t>
  </si>
  <si>
    <t>MARIA RODRIGUEZ GONZALEZ</t>
  </si>
  <si>
    <t>CAN24009805-01</t>
  </si>
  <si>
    <t>ON-24-002581</t>
  </si>
  <si>
    <t xml:space="preserve">Outer Center Ct &amp; Holman Rd. in STOCKTON CA. </t>
  </si>
  <si>
    <t>5NPE24AF3GH324101</t>
  </si>
  <si>
    <t>RODRIGUEZ GONZALEZ</t>
  </si>
  <si>
    <t>1029 N HUNTER ST APT 12</t>
  </si>
  <si>
    <t>1029 N HUNTER ST APT 12, STOCKTON CA 95202</t>
  </si>
  <si>
    <t>BRYAN CABALLERO</t>
  </si>
  <si>
    <t>CAN24012055-01</t>
  </si>
  <si>
    <t>ON-24-002582</t>
  </si>
  <si>
    <t xml:space="preserve">I405 Torrance CA </t>
  </si>
  <si>
    <t>MICHAEL WOFFORD</t>
  </si>
  <si>
    <t>SUNDEE WATERMAN</t>
  </si>
  <si>
    <t>CAN24009472-01</t>
  </si>
  <si>
    <t>ON-24-002583</t>
  </si>
  <si>
    <t>Cajalco rd Mead st Paris CA</t>
  </si>
  <si>
    <t>5XYKT4A26CG281291</t>
  </si>
  <si>
    <t>WOFFORD</t>
  </si>
  <si>
    <t>1499 OLD MOUNTAIN AVE SPC 28</t>
  </si>
  <si>
    <t>1499 OLD MOUNTAIN AVE SPC 28, SAN JACINTO CA 92583</t>
  </si>
  <si>
    <t>LAURA MONTALVO</t>
  </si>
  <si>
    <t>CAP24000932-00</t>
  </si>
  <si>
    <t>ON-24-002584</t>
  </si>
  <si>
    <t>I50 Vineyard CA</t>
  </si>
  <si>
    <t>W1K5J4GB8PN401736</t>
  </si>
  <si>
    <t>MONTALVO</t>
  </si>
  <si>
    <t>11663 SALVIA ST</t>
  </si>
  <si>
    <t>11663 Salvia St, MIRA LOMA CA 91752</t>
  </si>
  <si>
    <t>CAN24011037-01</t>
  </si>
  <si>
    <t>ON-24-002585</t>
  </si>
  <si>
    <t>4120 sepulveda ave apt 14 
san bernardino 92404</t>
  </si>
  <si>
    <t>ERICK J AGUILERA VILLATORO</t>
  </si>
  <si>
    <t>MARLON JOSE BLANCO OSORIO</t>
  </si>
  <si>
    <t>CAN24011725-01</t>
  </si>
  <si>
    <t>ON-24-002586</t>
  </si>
  <si>
    <t>I210 near Barton RD exit Riverside CA</t>
  </si>
  <si>
    <t>5XXGT4L10GG087053</t>
  </si>
  <si>
    <t>AGUILERA VILLATORO</t>
  </si>
  <si>
    <t>7769 GOLONDRINA DR</t>
  </si>
  <si>
    <t>7769 GOLONDRINA DR, SAN BERNARDINO CA 92410</t>
  </si>
  <si>
    <t>JOSE MANUEL ORTIZ VARGAS</t>
  </si>
  <si>
    <t>VICKI ALEJANDRA ORTIZ</t>
  </si>
  <si>
    <t>CAN24010960-01</t>
  </si>
  <si>
    <t>ON-24-002587</t>
  </si>
  <si>
    <t xml:space="preserve">Mohave dr/ Diamond rd Victorville ca </t>
  </si>
  <si>
    <t>3TMAZ5CN4LM115426</t>
  </si>
  <si>
    <t>ORTIZ VARGAS</t>
  </si>
  <si>
    <t>11742 GINGER ST</t>
  </si>
  <si>
    <t>11742 GINGER ST, ADELANTO CA 92301</t>
  </si>
  <si>
    <t>ELIEZER HERNANDEZ VEGA</t>
  </si>
  <si>
    <t>CAN23004678-02</t>
  </si>
  <si>
    <t>ON-24-002588</t>
  </si>
  <si>
    <t>freeway</t>
  </si>
  <si>
    <t>5TFRZ5CN9HX028402</t>
  </si>
  <si>
    <t>HERNANDEZ VEGA</t>
  </si>
  <si>
    <t>312 E SUNSET AVE</t>
  </si>
  <si>
    <t>312 E SUNSET AVE, SANTA MARIA CA 93454</t>
  </si>
  <si>
    <t>CAN24012163-01</t>
  </si>
  <si>
    <t>ON-24-002589</t>
  </si>
  <si>
    <t>Squally, Victorville CA.</t>
  </si>
  <si>
    <t>1HGCV1F45NA094362</t>
  </si>
  <si>
    <t>ON-24-002590</t>
  </si>
  <si>
    <t>4T1G11AK8MU447414</t>
  </si>
  <si>
    <t>DEYSI ROMO BARAJAS</t>
  </si>
  <si>
    <t>CAN24017914-00</t>
  </si>
  <si>
    <t>ON-24-002592</t>
  </si>
  <si>
    <t xml:space="preserve">menifee ca </t>
  </si>
  <si>
    <t>5NPD84LF0LH515489</t>
  </si>
  <si>
    <t>ROMO BARAJAS</t>
  </si>
  <si>
    <t>31186 ROBERTSON ST</t>
  </si>
  <si>
    <t>31186 ROBERTSON ST, HOMELAND CA 92548</t>
  </si>
  <si>
    <t>TISHA BLOXTON</t>
  </si>
  <si>
    <t>KAMYAH GRAY</t>
  </si>
  <si>
    <t>CAN24016001-00</t>
  </si>
  <si>
    <t>ON-24-002593</t>
  </si>
  <si>
    <t>64 Downing St longbeach CA</t>
  </si>
  <si>
    <t>JNRAS08W54X202823</t>
  </si>
  <si>
    <t>BLOXTON</t>
  </si>
  <si>
    <t>8539 CEDAR ST</t>
  </si>
  <si>
    <t>8539 CEDAR ST, BELLFLOWER CA 90706</t>
  </si>
  <si>
    <t>JOSE ROCHA</t>
  </si>
  <si>
    <t>CAN23002289-02</t>
  </si>
  <si>
    <t>ON-24-002594</t>
  </si>
  <si>
    <t>Jense Ave, Fresno CA.</t>
  </si>
  <si>
    <t>1GNUCBE05AR228075</t>
  </si>
  <si>
    <t>7776 TREY AVE APT 6</t>
  </si>
  <si>
    <t>7776 TREY AVE APT 6, RIVERSIDE CA 92503</t>
  </si>
  <si>
    <t>MOISES CHOLICO ORTEGA</t>
  </si>
  <si>
    <t>MARIA CALVILLO SALDANA</t>
  </si>
  <si>
    <t>CAN24017719-00</t>
  </si>
  <si>
    <t>ON-24-002595</t>
  </si>
  <si>
    <t xml:space="preserve">Lake Elsinore CA
</t>
  </si>
  <si>
    <t>WVGAV7AX5AW521235</t>
  </si>
  <si>
    <t>CHOLICO ORTEGA</t>
  </si>
  <si>
    <t>33463 VIEW CREST DR</t>
  </si>
  <si>
    <t>33463 VIEW CREST DR, WILDOMAR CA 92595</t>
  </si>
  <si>
    <t>HECTOR RIVERA SANCHEZ</t>
  </si>
  <si>
    <t>CAN24012755-01</t>
  </si>
  <si>
    <t>ON-24-002597</t>
  </si>
  <si>
    <t>broadway 
Santa ana ca</t>
  </si>
  <si>
    <t>1FT7W2B63KED74456</t>
  </si>
  <si>
    <t>RIVERA SANCHEZ</t>
  </si>
  <si>
    <t>757 W WILSON ST</t>
  </si>
  <si>
    <t>757 W WILSON ST, COSTA MESA CA 92627</t>
  </si>
  <si>
    <t>HENRY MARQUEZ GARCIA</t>
  </si>
  <si>
    <t>Romina Alvarez Vaca</t>
  </si>
  <si>
    <t>CAN24015273-00</t>
  </si>
  <si>
    <t>ON-24-002598</t>
  </si>
  <si>
    <t>Main &amp; McFarlen, Santa Ana.</t>
  </si>
  <si>
    <t>1FM5K7D88EGA49546</t>
  </si>
  <si>
    <t>MARQUEZ GARCIA</t>
  </si>
  <si>
    <t>1150 W BROOK ST APT 11</t>
  </si>
  <si>
    <t>1150 W BROOK ST APT 11, SANTA ANA CA 92703</t>
  </si>
  <si>
    <t>KENNETH KING</t>
  </si>
  <si>
    <t>CAN23007383-01</t>
  </si>
  <si>
    <t>ON-24-002599</t>
  </si>
  <si>
    <t>Car Wash, Murrieta CA.</t>
  </si>
  <si>
    <t>JTHKD5BH2D2172309</t>
  </si>
  <si>
    <t>23609 ELIZABETH LN</t>
  </si>
  <si>
    <t>23609 ELIZABETH LN, MURRIETA CA 92562</t>
  </si>
  <si>
    <t>SICHENG LIU</t>
  </si>
  <si>
    <t>CAN24017814-00</t>
  </si>
  <si>
    <t>ON-24-002600</t>
  </si>
  <si>
    <t>Parking lot, 3832 Sopolla Blvd, Paris CA.</t>
  </si>
  <si>
    <t>1HGCY2F72SA001316</t>
  </si>
  <si>
    <t>LIU</t>
  </si>
  <si>
    <t>3329 W 166TH ST</t>
  </si>
  <si>
    <t>3329 W 166TH ST, TORRANCE CA 90504</t>
  </si>
  <si>
    <t>PAULA STONE</t>
  </si>
  <si>
    <t>CAN24014062-00</t>
  </si>
  <si>
    <t>ON-24-002601</t>
  </si>
  <si>
    <t>3461 E TYLER AVEFRESNO, CA 93702.</t>
  </si>
  <si>
    <t>KNDPMCAC6H7184232</t>
  </si>
  <si>
    <t>3461 E TYLER AVE</t>
  </si>
  <si>
    <t>3461 E TYLER AVE, FRESNO CA 93702</t>
  </si>
  <si>
    <t>HOAN LY</t>
  </si>
  <si>
    <t>CAN23007519-01</t>
  </si>
  <si>
    <t>ON-24-002602</t>
  </si>
  <si>
    <t xml:space="preserve">atlantic blvd, 
california </t>
  </si>
  <si>
    <t>5FNRL38746B009215</t>
  </si>
  <si>
    <t>LY</t>
  </si>
  <si>
    <t>500 E SAXON AVE APT D</t>
  </si>
  <si>
    <t>500 e saxon ave apt d, SAN GABRIEL CA 91776</t>
  </si>
  <si>
    <t>CARLOS TOLEDO VAZQUEZ</t>
  </si>
  <si>
    <t>CAP24001217-00</t>
  </si>
  <si>
    <t>ON-24-002603</t>
  </si>
  <si>
    <t>3FA6P0HD0HR248232</t>
  </si>
  <si>
    <t>TOLEDO VAZQUEZ</t>
  </si>
  <si>
    <t>2243 E VINE ST</t>
  </si>
  <si>
    <t>2243 E VINE ST, STOCKTON CA 95205</t>
  </si>
  <si>
    <t>MONICA GOMEZ</t>
  </si>
  <si>
    <t>CAN23000827-03</t>
  </si>
  <si>
    <t>ON-24-002604</t>
  </si>
  <si>
    <t>Apple valley CA</t>
  </si>
  <si>
    <t>3C4NJCAB5LT125247</t>
  </si>
  <si>
    <t>ON-24-002606</t>
  </si>
  <si>
    <t>N Los Robos St, Pasadena CA.</t>
  </si>
  <si>
    <t>JOSE NAVARRO RODRIGUEZ</t>
  </si>
  <si>
    <t>CAN23007843-00</t>
  </si>
  <si>
    <t>ON-24-002607</t>
  </si>
  <si>
    <t>134 freeway 
PORT HUENEME CA</t>
  </si>
  <si>
    <t>FLEX</t>
  </si>
  <si>
    <t>2FMGK5D87DBD17022</t>
  </si>
  <si>
    <t>NAVARRO RODRIGUEZ</t>
  </si>
  <si>
    <t>2586 ANCHOR AVE</t>
  </si>
  <si>
    <t>2586 ANCHOR AVE, PORT HUENEME CA 93041</t>
  </si>
  <si>
    <t>ON-24-002608</t>
  </si>
  <si>
    <t>Burbank Blvd &amp; Balboa, Encino CA.</t>
  </si>
  <si>
    <t>DARIANA MIRON TRINIDAD</t>
  </si>
  <si>
    <t>CAN23007312-02</t>
  </si>
  <si>
    <t>ON-24-002609</t>
  </si>
  <si>
    <t xml:space="preserve">Mall 
daily city </t>
  </si>
  <si>
    <t>1HGCR2F30HA260387</t>
  </si>
  <si>
    <t>MIRON TRINIDAD</t>
  </si>
  <si>
    <t>3800 HOWARD CT</t>
  </si>
  <si>
    <t>3800 Howard ct, SOUTH SAN FRANCISCO CA 94080</t>
  </si>
  <si>
    <t>RAMON ORTIZ SAUCEDO</t>
  </si>
  <si>
    <t>CAN24017476-00</t>
  </si>
  <si>
    <t>ON-24-002610</t>
  </si>
  <si>
    <t>Freeway 4, Antioch CA.</t>
  </si>
  <si>
    <t>3GCPWDED1KG281790</t>
  </si>
  <si>
    <t>ORTIZ SAUCEDO</t>
  </si>
  <si>
    <t>2762 DEL ORO CIR</t>
  </si>
  <si>
    <t>2762 DEL ORO CIR, ANTIOCH CA 94509</t>
  </si>
  <si>
    <t>MIGUEL VASQUEZ ALARCON</t>
  </si>
  <si>
    <t>CAN24010982-01</t>
  </si>
  <si>
    <t>ON-24-002611</t>
  </si>
  <si>
    <t>Centinela Blvd &amp; Beach St, Inglewood, CA</t>
  </si>
  <si>
    <t>1C6RR7TTXKS662811</t>
  </si>
  <si>
    <t>1331 1/2 W  89TH ST</t>
  </si>
  <si>
    <t>4009 FLOWER ST, CUDAHY CA 90201</t>
  </si>
  <si>
    <t>HENRY ALBERTO GUERRERO</t>
  </si>
  <si>
    <t>CAN24018200-00</t>
  </si>
  <si>
    <t>ON-24-002612</t>
  </si>
  <si>
    <t>10320 MAYA LINDA RD APT A111 SAN DIEGO, CA 92126</t>
  </si>
  <si>
    <t>2HGFE2F54PH522325</t>
  </si>
  <si>
    <t>10320 MAYA LINDA RD APT A111</t>
  </si>
  <si>
    <t>10320 MAYA LINDA RD APT A111, SAN DIEGO CA 92126</t>
  </si>
  <si>
    <t>RONALD ROCK</t>
  </si>
  <si>
    <t>CAP24000689-00</t>
  </si>
  <si>
    <t>ON-24-002613</t>
  </si>
  <si>
    <t>Stater Bros, Rubidoux, CA</t>
  </si>
  <si>
    <t xml:space="preserve">Honda </t>
  </si>
  <si>
    <t xml:space="preserve">Accord </t>
  </si>
  <si>
    <t>UNK</t>
  </si>
  <si>
    <t>REYNA MONTANO</t>
  </si>
  <si>
    <t>CAN23009179-01</t>
  </si>
  <si>
    <t>ON-24-002614</t>
  </si>
  <si>
    <t>Carbon Ln &amp; Blaser, Santa Marina CA.</t>
  </si>
  <si>
    <t>1N4AL21E27N486816</t>
  </si>
  <si>
    <t>922 W ANTHONY PL</t>
  </si>
  <si>
    <t>922 W ANTHONY PL, SANTA MARIA CA 93458</t>
  </si>
  <si>
    <t>LIZETH PEREZ</t>
  </si>
  <si>
    <t>MARIA PEREZ</t>
  </si>
  <si>
    <t>CAN24010908-00</t>
  </si>
  <si>
    <t>ON-24-002615</t>
  </si>
  <si>
    <t>2755 Arrow Hwy, La Verne, CA 91750</t>
  </si>
  <si>
    <t>5YFBURHE8GP568059</t>
  </si>
  <si>
    <t>2755 ARROW HWY SPC 2</t>
  </si>
  <si>
    <t>LA VERNE</t>
  </si>
  <si>
    <t>2755 ARROW HWY SPC 2, LA VERNE CA 91750</t>
  </si>
  <si>
    <t>ALEXIS ESPINOZA TERCERO</t>
  </si>
  <si>
    <t>GERALD HERMINIO</t>
  </si>
  <si>
    <t>CAN23003183-02</t>
  </si>
  <si>
    <t>ON-24-002616</t>
  </si>
  <si>
    <t>80 highway exit     richmond,CA</t>
  </si>
  <si>
    <t>JTDEPMAE7NJ221213</t>
  </si>
  <si>
    <t>ESPINOZA TERCERO</t>
  </si>
  <si>
    <t>2820 WISWALL DR</t>
  </si>
  <si>
    <t>2820 WISWALL DR, RICHMOND CA 94806</t>
  </si>
  <si>
    <t>YESENIA CORTEZ</t>
  </si>
  <si>
    <t>CAN23004041-02</t>
  </si>
  <si>
    <t>ON-24-002617</t>
  </si>
  <si>
    <t>19UUA66286A011083</t>
  </si>
  <si>
    <t>CORTEZ</t>
  </si>
  <si>
    <t>7915 KESTER AVE APT 4</t>
  </si>
  <si>
    <t>7915 KESTER AVE APT 4, PANORAMA CITY CA 91402</t>
  </si>
  <si>
    <t>DONIS CATALAN HERNANDEZ</t>
  </si>
  <si>
    <t>CAN24017222-00</t>
  </si>
  <si>
    <t>ON-24-002618</t>
  </si>
  <si>
    <t>Richmond CA</t>
  </si>
  <si>
    <t>WDBUF56XX9B432290</t>
  </si>
  <si>
    <t>CATALAN HERNANDEZ</t>
  </si>
  <si>
    <t>818 6TH ST</t>
  </si>
  <si>
    <t>POINT RICHMOND</t>
  </si>
  <si>
    <t>818 6TH ST, POINT RICHMOND CA 94801</t>
  </si>
  <si>
    <t>RAEVYN REEDY</t>
  </si>
  <si>
    <t>CAN23007464-02</t>
  </si>
  <si>
    <t>ON-24-002620</t>
  </si>
  <si>
    <t>Marino beach &amp; eucalyptus,  Moreno Valley, CA</t>
  </si>
  <si>
    <t>19XFC2F59HE224368</t>
  </si>
  <si>
    <t>REEDY</t>
  </si>
  <si>
    <t>13582 PECAN PL</t>
  </si>
  <si>
    <t>13582 PECAN PL, MORENO VALLEY CA 92553</t>
  </si>
  <si>
    <t>SANDRA RIVERA</t>
  </si>
  <si>
    <t>CAN24009321-01</t>
  </si>
  <si>
    <t>ON-24-002621</t>
  </si>
  <si>
    <t>6143 Tiptop Ave, Los Angeles CA 90042.</t>
  </si>
  <si>
    <t>5TBRU34126S460565</t>
  </si>
  <si>
    <t>5128 BUCHANAN ST</t>
  </si>
  <si>
    <t>5128 BUCHANAN ST, LOS ANGELES CA 90042</t>
  </si>
  <si>
    <t>AUJA WILSON</t>
  </si>
  <si>
    <t>CORY WASHINTON</t>
  </si>
  <si>
    <t>CAN24013025-01</t>
  </si>
  <si>
    <t>ON-24-002622</t>
  </si>
  <si>
    <t xml:space="preserve">Los Angeles, CA </t>
  </si>
  <si>
    <t>WBAVM1C52DVL64160</t>
  </si>
  <si>
    <t>14545 CHOLAME RD</t>
  </si>
  <si>
    <t>14545 CHOLAME RD, VICTORVILLE CA 92392</t>
  </si>
  <si>
    <t>CAN24014669-00</t>
  </si>
  <si>
    <t>ON-24-002623</t>
  </si>
  <si>
    <t>between Beverly Blvd and Las Palmas Ave.</t>
  </si>
  <si>
    <t>2HGFE2F57RH581033</t>
  </si>
  <si>
    <t>1041 N BONNIE BRAE ST APT 17</t>
  </si>
  <si>
    <t>1041 N BONNIE BRAE ST APT 17, LOS ANGELES CA 90026</t>
  </si>
  <si>
    <t>GLORIA CAMPOS</t>
  </si>
  <si>
    <t>DAVID ROMO</t>
  </si>
  <si>
    <t>CAN24012574-01</t>
  </si>
  <si>
    <t>ON-24-002624</t>
  </si>
  <si>
    <t>JM1NDAC74H0119898</t>
  </si>
  <si>
    <t>222 S RANCHO AVE SPC 112</t>
  </si>
  <si>
    <t>222 S RANCHO AVE SPC 112, SAN BERNARDINO CA 92410</t>
  </si>
  <si>
    <t>JORGE ROMERO</t>
  </si>
  <si>
    <t>CAN24017645-00</t>
  </si>
  <si>
    <t>ON-24-002625</t>
  </si>
  <si>
    <t>San jose intersection 280, CA</t>
  </si>
  <si>
    <t>4T1K61BK5NU054465</t>
  </si>
  <si>
    <t>1267 W MC KINLEY AVE APT 3</t>
  </si>
  <si>
    <t>1267 W MCKINLEY AVE 3, SUNNYVALE CA 94086</t>
  </si>
  <si>
    <t>REYNA JERONIMOJIMENEZ</t>
  </si>
  <si>
    <t>DAVID MENDOZAMENDOZA</t>
  </si>
  <si>
    <t>CAN24009255-01</t>
  </si>
  <si>
    <t>ON-24-002626</t>
  </si>
  <si>
    <t>freeway 15 entering freeway 76, palamesa, ca</t>
  </si>
  <si>
    <t>3TYCZ5AN3PT124866</t>
  </si>
  <si>
    <t>JERONIMOJIMENEZ</t>
  </si>
  <si>
    <t>817 EARTH DR</t>
  </si>
  <si>
    <t>817 EARTH DR, VISTA CA 92083</t>
  </si>
  <si>
    <t>ROGER SALCIDO</t>
  </si>
  <si>
    <t>Lesli Flores</t>
  </si>
  <si>
    <t>CAN23004632-00</t>
  </si>
  <si>
    <t>ON-24-002628</t>
  </si>
  <si>
    <t>7th St &amp; Obispo Ave, Long Beach CA.</t>
  </si>
  <si>
    <t>KMHLM4AG4PU439317</t>
  </si>
  <si>
    <t>SALCIDO</t>
  </si>
  <si>
    <t>5350 LEWIS AVE</t>
  </si>
  <si>
    <t>5350 Lewis Ave, LONG BEACH CA 90805</t>
  </si>
  <si>
    <t>JOSE AYALA ROCHA</t>
  </si>
  <si>
    <t>sandeep srivaspava</t>
  </si>
  <si>
    <t>CAN24014623-00</t>
  </si>
  <si>
    <t>ON-24-002629</t>
  </si>
  <si>
    <t xml:space="preserve">Rosseville &amp; Magnolia, Riverside CA </t>
  </si>
  <si>
    <t>kia</t>
  </si>
  <si>
    <t>soul</t>
  </si>
  <si>
    <t>JAJUAN WHEELER</t>
  </si>
  <si>
    <t>CAN24015414-00</t>
  </si>
  <si>
    <t>ON-24-002630</t>
  </si>
  <si>
    <t>405 S Valley, Los Angeles CA.</t>
  </si>
  <si>
    <t>2HGFC2F57JH537544</t>
  </si>
  <si>
    <t>4180 MARLTON AVE APT 27</t>
  </si>
  <si>
    <t>4180 marlton ave apt 27, LOS ANGELES CA 90008</t>
  </si>
  <si>
    <t>ON-24-002632</t>
  </si>
  <si>
    <t>ave I &amp; Division St, Landcaster CA</t>
  </si>
  <si>
    <t>3N1AB7AP2FY329450</t>
  </si>
  <si>
    <t>ON-24-002633</t>
  </si>
  <si>
    <t>June St &amp; First, Los Angeles CA.</t>
  </si>
  <si>
    <t>FRANCISCA LOPEZ ROCHA</t>
  </si>
  <si>
    <t>mayra torres</t>
  </si>
  <si>
    <t>CAN24013449-00</t>
  </si>
  <si>
    <t>ON-24-002634</t>
  </si>
  <si>
    <t>ROHDE RD AND MIPCHELL RD, CA</t>
  </si>
  <si>
    <t>mazda</t>
  </si>
  <si>
    <t>CAP24000307-00</t>
  </si>
  <si>
    <t>ON-24-002635</t>
  </si>
  <si>
    <t>el monte road, dinuba ca
road 56</t>
  </si>
  <si>
    <t>1FMCU0GX5GUA30145</t>
  </si>
  <si>
    <t>581 N CRAWFORD AVE SPC 87</t>
  </si>
  <si>
    <t>581 N CRAWFORD AVE SPC 87, DINUBA CA 93618</t>
  </si>
  <si>
    <t>JUAN BATZREGIL</t>
  </si>
  <si>
    <t>CAN24013440-00</t>
  </si>
  <si>
    <t>ON-24-002636</t>
  </si>
  <si>
    <t>Compton and Imperial, LA- CA</t>
  </si>
  <si>
    <t>5TEVL52N63Z256859</t>
  </si>
  <si>
    <t>BATZREGIL</t>
  </si>
  <si>
    <t>1512 E 106TH ST</t>
  </si>
  <si>
    <t>1512 E 106TH ST, LOS ANGELES CA 90002</t>
  </si>
  <si>
    <t>BLANCA ACOSTA</t>
  </si>
  <si>
    <t>JESSICA BAUTISTA</t>
  </si>
  <si>
    <t>CAN24015587-00</t>
  </si>
  <si>
    <t>ON-24-002637</t>
  </si>
  <si>
    <t>2 left turning lane
Los Angeles, CA</t>
  </si>
  <si>
    <t>5YFS4RCE5LP046149</t>
  </si>
  <si>
    <t>5127 CLINTON ST</t>
  </si>
  <si>
    <t>5127 CLINTON ST, LOS ANGELES CA 90004</t>
  </si>
  <si>
    <t>ON-24-002638</t>
  </si>
  <si>
    <t>5128 BUCHANAN ST LOS ANGELES, CA 90042</t>
  </si>
  <si>
    <t>JUAN MARTINEZ ORTEGA</t>
  </si>
  <si>
    <t>LUIS MARTINEZ SALAZAR</t>
  </si>
  <si>
    <t>CAN24010394-01</t>
  </si>
  <si>
    <t>ON-24-002640</t>
  </si>
  <si>
    <t>fremont street, san francisco, california</t>
  </si>
  <si>
    <t>JTDEPRAE4LJ101945</t>
  </si>
  <si>
    <t>MARTINEZ ORTEGA</t>
  </si>
  <si>
    <t>19 CHELSEA CT #2</t>
  </si>
  <si>
    <t>19 chelsea ct #2, DALY CITY CA 94014</t>
  </si>
  <si>
    <t>JENNIFER ALFARO ROMERO</t>
  </si>
  <si>
    <t>JEHIELI BONILLA ROMERO</t>
  </si>
  <si>
    <t>CAN24015485-00</t>
  </si>
  <si>
    <t>ON-24-002641</t>
  </si>
  <si>
    <t>Lake forest, california.</t>
  </si>
  <si>
    <t>1HGCV1F30JA166599</t>
  </si>
  <si>
    <t>ALFARO ROMERO</t>
  </si>
  <si>
    <t>12509 BULLIS RD APT A</t>
  </si>
  <si>
    <t>12509 bullis rd Apt A, LYNWOOD CA 90262</t>
  </si>
  <si>
    <t>LUIS HERNANDEZ</t>
  </si>
  <si>
    <t>CAN24012513-01</t>
  </si>
  <si>
    <t>ON-24-002643</t>
  </si>
  <si>
    <t>5 freeway</t>
  </si>
  <si>
    <t>KMHT36AHXNU015547</t>
  </si>
  <si>
    <t>10425 WESTERN AVE #101</t>
  </si>
  <si>
    <t>10425 WESTERN AVE #101, DOWNEY CA 90241</t>
  </si>
  <si>
    <t>CARLOS HERRERA</t>
  </si>
  <si>
    <t>CAN24016588-00</t>
  </si>
  <si>
    <t>ON-24-002645</t>
  </si>
  <si>
    <t>Clay St &amp; VanBuren Blvd, Riverside CA.</t>
  </si>
  <si>
    <t>F150 S</t>
  </si>
  <si>
    <t>1FTEF15YXJPB50103</t>
  </si>
  <si>
    <t>3920 SKOFSTAD ST</t>
  </si>
  <si>
    <t>3920 SKOFSTAD ST, RIVERSIDE CA 92505</t>
  </si>
  <si>
    <t>MARCELINO ZAMORA RAMIREZ</t>
  </si>
  <si>
    <t>CAN24015354-00</t>
  </si>
  <si>
    <t>ON-24-002646</t>
  </si>
  <si>
    <t xml:space="preserve">hwy 166 </t>
  </si>
  <si>
    <t>1GCPWDED3MZ226972</t>
  </si>
  <si>
    <t>ZAMORA RAMIREZ</t>
  </si>
  <si>
    <t>922 W MCELHANY AVE</t>
  </si>
  <si>
    <t>922 w mcelhany ave, SANTA MARIA CA 93458</t>
  </si>
  <si>
    <t>MANUEL ESPARZA</t>
  </si>
  <si>
    <t>CAN23008901-01</t>
  </si>
  <si>
    <t>ON-24-002647</t>
  </si>
  <si>
    <t>3460 e r, La Palma ave, anaheim, CA 92806</t>
  </si>
  <si>
    <t>JH4CU2F41DC004133</t>
  </si>
  <si>
    <t>ESPARZA</t>
  </si>
  <si>
    <t>23401 SEAFARER WAY</t>
  </si>
  <si>
    <t>23401 SEAFARER WAY, MORENO VALLEY CA 92557</t>
  </si>
  <si>
    <t>CAN22000183-04</t>
  </si>
  <si>
    <t>ON-24-002648</t>
  </si>
  <si>
    <t>freeway 99</t>
  </si>
  <si>
    <t>3GNCJKSB3HL250858</t>
  </si>
  <si>
    <t>3233 W OLIVE AVE</t>
  </si>
  <si>
    <t>3848 e pitt ave, FRESNO CA 93725</t>
  </si>
  <si>
    <t>FNU SANCHIT</t>
  </si>
  <si>
    <t>JENNIFER FERREIRA</t>
  </si>
  <si>
    <t>CAP24000056-00</t>
  </si>
  <si>
    <t>ON-24-002650</t>
  </si>
  <si>
    <t>2338 W. Cleveland Avenue, Madera, CA</t>
  </si>
  <si>
    <t>4T1G11AK1LU950958</t>
  </si>
  <si>
    <t>SANCHIT</t>
  </si>
  <si>
    <t>4258 W FIG GARDEN DR APT 118</t>
  </si>
  <si>
    <t>6619 W FALLON AVE, FRESNO CA 93722</t>
  </si>
  <si>
    <t>RONALD PEROZO RAMIREZ</t>
  </si>
  <si>
    <t>CAN23008470-01</t>
  </si>
  <si>
    <t>ON-24-002651</t>
  </si>
  <si>
    <t>675 EL CAMINO REAL APT 1 SAN BRUNO, CA 94066</t>
  </si>
  <si>
    <t>JTDKN3DU6B1464335</t>
  </si>
  <si>
    <t>PEROZO RAMIREZ</t>
  </si>
  <si>
    <t>675 EL CAMINO REAL APT 1</t>
  </si>
  <si>
    <t>675 EL CAMINO REAL APT 1, SAN BRUNO CA 94066</t>
  </si>
  <si>
    <t>CAN24011284-01</t>
  </si>
  <si>
    <t>ON-24-002652</t>
  </si>
  <si>
    <t>40474 Winchester Rd, Temecula, CA 92591</t>
  </si>
  <si>
    <t>5FNYF28667B045218</t>
  </si>
  <si>
    <t>ANA ABARCA TEXTA</t>
  </si>
  <si>
    <t>CAN23009067-01</t>
  </si>
  <si>
    <t>ON-24-002653</t>
  </si>
  <si>
    <t>ban buren blvd, riverside, ca</t>
  </si>
  <si>
    <t>3FA6P0H74GR358869</t>
  </si>
  <si>
    <t>ABARCA TEXTA</t>
  </si>
  <si>
    <t>7991 TREY AVE</t>
  </si>
  <si>
    <t>253 K ST, MENDOTA CA 93640</t>
  </si>
  <si>
    <t>KATHERINE MERCEDES</t>
  </si>
  <si>
    <t>CAN24016361-00</t>
  </si>
  <si>
    <t>ON-24-002654</t>
  </si>
  <si>
    <t>washington and broadway ave</t>
  </si>
  <si>
    <t>2HGFE4F82SH302017</t>
  </si>
  <si>
    <t>MERCEDES</t>
  </si>
  <si>
    <t>1536 W 58TH ST</t>
  </si>
  <si>
    <t>1536 w 58th st , LOS ANGELES CA 90062</t>
  </si>
  <si>
    <t>OLIVIA RAMIREZ</t>
  </si>
  <si>
    <t>CAN24015970-00</t>
  </si>
  <si>
    <t>ON-24-002655</t>
  </si>
  <si>
    <t>north d street south bound</t>
  </si>
  <si>
    <t>5N1DR2MN6JC628374</t>
  </si>
  <si>
    <t>2160 W RIALTO AVE SPC 7</t>
  </si>
  <si>
    <t>2160 W RIALTO AVE SPC 7, SAN BERNARDINO CA 92410</t>
  </si>
  <si>
    <t>LUIS BERNAL ROSALES</t>
  </si>
  <si>
    <t>JOSE DE JESUS BARRAZA GONZALEZ</t>
  </si>
  <si>
    <t>CAN24014213-00</t>
  </si>
  <si>
    <t>ON-24-002657</t>
  </si>
  <si>
    <t xml:space="preserve">Clovis, CA </t>
  </si>
  <si>
    <t>19XFC2F60KE201965</t>
  </si>
  <si>
    <t>BERNAL ROSALES</t>
  </si>
  <si>
    <t>3719 E PITT AVE</t>
  </si>
  <si>
    <t>3719 E Pitt ave, FRESNO CA 93725</t>
  </si>
  <si>
    <t>ARACELY FUENTES FLORES</t>
  </si>
  <si>
    <t>Kevin  Flores</t>
  </si>
  <si>
    <t>CAN22000329-04</t>
  </si>
  <si>
    <t>ON-24-002658</t>
  </si>
  <si>
    <t xml:space="preserve">central and segundo
compton ca </t>
  </si>
  <si>
    <t>3C4PDCBG1FT744202</t>
  </si>
  <si>
    <t>FUENTES FLORES</t>
  </si>
  <si>
    <t>11702 PARMELEE AVE</t>
  </si>
  <si>
    <t>11702 parmelee ave, LOS ANGELES CA 90059</t>
  </si>
  <si>
    <t>ISABEL CARILLO</t>
  </si>
  <si>
    <t>GLORIA MANRIQUE</t>
  </si>
  <si>
    <t>CAN24010741-00</t>
  </si>
  <si>
    <t>ON-24-002659</t>
  </si>
  <si>
    <t>lankershim blvd,north hollywood, california</t>
  </si>
  <si>
    <t>5YFBURHE1EP083274</t>
  </si>
  <si>
    <t>109 N SPARROW PRIVADO</t>
  </si>
  <si>
    <t>109 N SPARROW PRIVADO, ONTARIO CA 91764</t>
  </si>
  <si>
    <t>TAYLOR HUGHES</t>
  </si>
  <si>
    <t>CAN24018452-00</t>
  </si>
  <si>
    <t>ON-24-002660</t>
  </si>
  <si>
    <t>2C3CCAEG8GH282415</t>
  </si>
  <si>
    <t>3160 HENDERSON DR</t>
  </si>
  <si>
    <t>3160 HENDERSON DR, RICHMOND CA 94806</t>
  </si>
  <si>
    <t>ROLANDO DELGADO JR</t>
  </si>
  <si>
    <t>CAN23004131-02</t>
  </si>
  <si>
    <t>ON-24-002662</t>
  </si>
  <si>
    <t xml:space="preserve">15th freeway 
</t>
  </si>
  <si>
    <t>SHHFK7H49HU408948</t>
  </si>
  <si>
    <t>DELGADO JR</t>
  </si>
  <si>
    <t>12370 3RD ST</t>
  </si>
  <si>
    <t>12370 3RD ST, YUCAIPA CA 92399</t>
  </si>
  <si>
    <t>EARL MCCONNELL</t>
  </si>
  <si>
    <t>CAN24018073-00</t>
  </si>
  <si>
    <t>ON-24-002663</t>
  </si>
  <si>
    <t>4 and 5 freeway, mission hills, california</t>
  </si>
  <si>
    <t>4JGBB86E37A200651</t>
  </si>
  <si>
    <t>MCCONNELL</t>
  </si>
  <si>
    <t>38040 11TH ST E APT A18</t>
  </si>
  <si>
    <t>1125 E AVENUE R APT 11, PALMDALE CA 93550</t>
  </si>
  <si>
    <t>ISAJAM RIOS PEREZ</t>
  </si>
  <si>
    <t>RODRIGO ROSALES RIOS</t>
  </si>
  <si>
    <t>CAN24018397-00</t>
  </si>
  <si>
    <t>ON-24-002664</t>
  </si>
  <si>
    <t>10th freeway, el monte, ca</t>
  </si>
  <si>
    <t>M45</t>
  </si>
  <si>
    <t>JNKBY01E77M401476</t>
  </si>
  <si>
    <t>RIOS PEREZ</t>
  </si>
  <si>
    <t>635 DORA GUZMAN AVE</t>
  </si>
  <si>
    <t>3301 LAFAYETTE AVE, ROSEMEAD CA 91770</t>
  </si>
  <si>
    <t>CRISTIAN GARCIA</t>
  </si>
  <si>
    <t>CAN23002264-02</t>
  </si>
  <si>
    <t>ON-24-002665</t>
  </si>
  <si>
    <t xml:space="preserve">spruce ave 
</t>
  </si>
  <si>
    <t>JT4RN93P6K0010508</t>
  </si>
  <si>
    <t>566 CLARINADA AVE #21</t>
  </si>
  <si>
    <t>566 clarinada ave #21, DALY CITY CA 94015</t>
  </si>
  <si>
    <t>JUAN LUNA</t>
  </si>
  <si>
    <t>CAN23007270-02</t>
  </si>
  <si>
    <t>ON-24-002666</t>
  </si>
  <si>
    <t xml:space="preserve">11800 sierra hwy 
agua dulce ca </t>
  </si>
  <si>
    <t>JHMCM56363C071351</t>
  </si>
  <si>
    <t>27331 FAHREN CT APT 101</t>
  </si>
  <si>
    <t>27331 FARHEN CT APT 101, CANYON COUNTRY CA 91387</t>
  </si>
  <si>
    <t>XAVIER PEREZ</t>
  </si>
  <si>
    <t>CAN24009605-01</t>
  </si>
  <si>
    <t>ON-24-002667</t>
  </si>
  <si>
    <t>27050 fir ave
moreno valley ca 92555</t>
  </si>
  <si>
    <t>750</t>
  </si>
  <si>
    <t>WBAHN83536DT61604</t>
  </si>
  <si>
    <t>24581 EUCALYPTUS AVE APT 9</t>
  </si>
  <si>
    <t>24581 EUCALYPTUS AVE APT 9, MORENO VALLEY CA 92553</t>
  </si>
  <si>
    <t>MARIELA ANDRES</t>
  </si>
  <si>
    <t>JUAN CASTANEDA SERRANO</t>
  </si>
  <si>
    <t>CAP24000329-00</t>
  </si>
  <si>
    <t>ON-24-002668</t>
  </si>
  <si>
    <t>freeway 8th, san diego, ca</t>
  </si>
  <si>
    <t>5TETX22NX6Z295002</t>
  </si>
  <si>
    <t>11567 HAWKEYE WAY</t>
  </si>
  <si>
    <t>11567 HAWKEYE WAY, SAN DIEGO CA 92126</t>
  </si>
  <si>
    <t>EDMUNDO BATTISTA</t>
  </si>
  <si>
    <t>CAN23004545-02</t>
  </si>
  <si>
    <t>ON-24-002669</t>
  </si>
  <si>
    <t>Walmart Monteo RD, Barstool CA.</t>
  </si>
  <si>
    <t>1HGCR2F7XGA148018</t>
  </si>
  <si>
    <t>BATTISTA</t>
  </si>
  <si>
    <t>1601 CHURCH ST</t>
  </si>
  <si>
    <t>1601 CHURCH ST, BARSTOW CA 92311</t>
  </si>
  <si>
    <t>KAYLYN WILKINSON</t>
  </si>
  <si>
    <t>CAN24011409-01</t>
  </si>
  <si>
    <t>ON-24-002670</t>
  </si>
  <si>
    <t xml:space="preserve">162nd St. &amp; Firmona Ave. 
Lawndale CA. </t>
  </si>
  <si>
    <t>5J6RW1H57KA039932</t>
  </si>
  <si>
    <t>WILKINSON</t>
  </si>
  <si>
    <t>4621 W 172ND ST</t>
  </si>
  <si>
    <t>4621 W 172ND ST, LAWNDALE CA 90260</t>
  </si>
  <si>
    <t>ALLAN SEGOBE MORO</t>
  </si>
  <si>
    <t>CAN24012611-01</t>
  </si>
  <si>
    <t>ON-24-002672</t>
  </si>
  <si>
    <t xml:space="preserve">aviation blvd </t>
  </si>
  <si>
    <t>1FMCU0BZ6MUA38338</t>
  </si>
  <si>
    <t>SEGOBE MORO</t>
  </si>
  <si>
    <t>14118 REIS ST</t>
  </si>
  <si>
    <t>14118 REIS ST, WHITTIER CA 90604</t>
  </si>
  <si>
    <t>RAFAEL NIETO ARREOLA</t>
  </si>
  <si>
    <t>SENAIDA MARIA NIETO LEON</t>
  </si>
  <si>
    <t>CAN24016423-00</t>
  </si>
  <si>
    <t>ON-24-002675</t>
  </si>
  <si>
    <t>HWY 99</t>
  </si>
  <si>
    <t>2GTEC19K6M1541135</t>
  </si>
  <si>
    <t>NIETO ARREOLA</t>
  </si>
  <si>
    <t>2544 S STATE HIGHWAY 59</t>
  </si>
  <si>
    <t>2544 S STATE HIGHWAY 59, MERCED CA 95341</t>
  </si>
  <si>
    <t>FELICIA LABARR</t>
  </si>
  <si>
    <t>CAN24017709-00</t>
  </si>
  <si>
    <t>ON-24-002677</t>
  </si>
  <si>
    <t>2HKRM3H5XGH553927</t>
  </si>
  <si>
    <t>LABARR</t>
  </si>
  <si>
    <t>1305 N TEILMAN AVE</t>
  </si>
  <si>
    <t>4751 E GETTYSBURG AVE APT 106, FRESNO CA 93726</t>
  </si>
  <si>
    <t>NORMA GASH</t>
  </si>
  <si>
    <t>CAN23000617-03</t>
  </si>
  <si>
    <t>ON-24-002678</t>
  </si>
  <si>
    <t>Twin Peaks Road Trl &amp; Community Rd, Poway, CA 92064, United States</t>
  </si>
  <si>
    <t>3CZRU5H59KM707892</t>
  </si>
  <si>
    <t>GASH</t>
  </si>
  <si>
    <t>1204 N ESCONDIDO BLVD APT B12</t>
  </si>
  <si>
    <t>1204 N ESCONDIDO BLVD APT B12, ESCONDIDO CA 92026</t>
  </si>
  <si>
    <t>NOE CASTELO</t>
  </si>
  <si>
    <t>CAN23009080-01</t>
  </si>
  <si>
    <t>ON-24-002679</t>
  </si>
  <si>
    <t xml:space="preserve">south and riverside
rialto ca </t>
  </si>
  <si>
    <t>2HGFB2F74FH548853</t>
  </si>
  <si>
    <t>CASTELO</t>
  </si>
  <si>
    <t>113 E 3RD ST APT 113</t>
  </si>
  <si>
    <t>580 WEST E ST APT 18, COLTON CA 92324</t>
  </si>
  <si>
    <t>LIZA ORTIZ AYALA</t>
  </si>
  <si>
    <t>CAN24010317-01</t>
  </si>
  <si>
    <t>ON-24-002680</t>
  </si>
  <si>
    <t>rancho cucamonga, california</t>
  </si>
  <si>
    <t>3N1AB8CV8RY288229</t>
  </si>
  <si>
    <t>ORTIZ AYALA</t>
  </si>
  <si>
    <t>19205 WESTLAWN ST</t>
  </si>
  <si>
    <t>19205 WESTLAWN ST, HESPERIA CA 92345</t>
  </si>
  <si>
    <t>ADRIAN GODINEZ MENDOZA</t>
  </si>
  <si>
    <t>CAN23005693-02</t>
  </si>
  <si>
    <t>ON-24-002681</t>
  </si>
  <si>
    <t>1800 W Empire Ave, Burbank, CA 91504</t>
  </si>
  <si>
    <t>1G6DE5EY5B0154806</t>
  </si>
  <si>
    <t>GODINEZ MENDOZA</t>
  </si>
  <si>
    <t>2316 THOMAS AVE</t>
  </si>
  <si>
    <t>324 E AVENUE Q7 APT C, PALMDALE CA 93550</t>
  </si>
  <si>
    <t>CAN23007857-02</t>
  </si>
  <si>
    <t>ON-24-002682</t>
  </si>
  <si>
    <t xml:space="preserve">Cloverdale Ave. in
Los Angeles, CA </t>
  </si>
  <si>
    <t>LORENA JACOBO</t>
  </si>
  <si>
    <t>MIGUEL GUERREROSANCHEZ</t>
  </si>
  <si>
    <t>CAN24015776-00</t>
  </si>
  <si>
    <t>ON-24-002683</t>
  </si>
  <si>
    <t xml:space="preserve">freeway 
San Marcos, CA </t>
  </si>
  <si>
    <t>1ZVBP8AM1D5269599</t>
  </si>
  <si>
    <t>JACOBO</t>
  </si>
  <si>
    <t>34663 THE FARM RD</t>
  </si>
  <si>
    <t>34663 THE FARM RD, WILDOMAR CA 92595</t>
  </si>
  <si>
    <t>CHUNYOU ZHANG</t>
  </si>
  <si>
    <t>LIZHI ZHANG</t>
  </si>
  <si>
    <t>CAN23002681-02</t>
  </si>
  <si>
    <t>ON-24-002684</t>
  </si>
  <si>
    <t>18215 Rowland St, City of Industry CA</t>
  </si>
  <si>
    <t>3CZRM3H50CG704187</t>
  </si>
  <si>
    <t>19730 REEDVIEW DR</t>
  </si>
  <si>
    <t>19730 REEDVIEW DR, ROWLAND HEIGHTS CA 91748</t>
  </si>
  <si>
    <t>LAURO SANTIAGO  PERCASTEGUI</t>
  </si>
  <si>
    <t>MARIA LEMUS DE RIVAS</t>
  </si>
  <si>
    <t>CAN24017960-00</t>
  </si>
  <si>
    <t>ON-24-002685</t>
  </si>
  <si>
    <t xml:space="preserve">van owen 
north hollywood </t>
  </si>
  <si>
    <t>1G1ZG5ST2LF122781</t>
  </si>
  <si>
    <t>SANTIAGO  PERCASTEGUI</t>
  </si>
  <si>
    <t xml:space="preserve">6944 KESTER AVE  </t>
  </si>
  <si>
    <t>6944 kester ave 214, VAN NUYS CA 91405</t>
  </si>
  <si>
    <t>MARICELA MARQUEZ HERRERA</t>
  </si>
  <si>
    <t>JORGE MONTES HERRERA</t>
  </si>
  <si>
    <t>CAP24001184-00</t>
  </si>
  <si>
    <t>ON-24-002686</t>
  </si>
  <si>
    <t>5YFB4MDE0RP228108</t>
  </si>
  <si>
    <t>MARQUEZ HERRERA</t>
  </si>
  <si>
    <t>3731 N POLK AVE</t>
  </si>
  <si>
    <t>3731 N POLK AVE, FRESNO CA 93722</t>
  </si>
  <si>
    <t>AMELIA CONTRERAS YEPEZ</t>
  </si>
  <si>
    <t>CAN24011217-01</t>
  </si>
  <si>
    <t>ON-24-002687</t>
  </si>
  <si>
    <t>1C4SDJET2DC505239</t>
  </si>
  <si>
    <t>CONTRERAS YEPEZ</t>
  </si>
  <si>
    <t>1231 ELGIN ST</t>
  </si>
  <si>
    <t>1231 ELGIN ST, SAN LEANDRO CA 94578</t>
  </si>
  <si>
    <t>STARLET HEATON</t>
  </si>
  <si>
    <t>MWAMBA DOUGLASS</t>
  </si>
  <si>
    <t>CAN24013755-00</t>
  </si>
  <si>
    <t>ON-24-002688</t>
  </si>
  <si>
    <t xml:space="preserve">HIGHLAND 
SAN BERNARDINO </t>
  </si>
  <si>
    <t>1N4AL3AP6HC159131</t>
  </si>
  <si>
    <t>HEATON</t>
  </si>
  <si>
    <t>7443 ELM ST APT 8</t>
  </si>
  <si>
    <t>7443 ELM ST APT 8, SAN BERNARDINO CA 92410</t>
  </si>
  <si>
    <t>ANGELA SIERRA TORRECILLAS</t>
  </si>
  <si>
    <t>CAN24012797-01</t>
  </si>
  <si>
    <t>ON-24-002689</t>
  </si>
  <si>
    <t>Harbor Blvd &amp; W Garry Ave, Santa Ana CA.</t>
  </si>
  <si>
    <t>Mercedes</t>
  </si>
  <si>
    <t>CAN24011308-01</t>
  </si>
  <si>
    <t>ON-24-002690</t>
  </si>
  <si>
    <t>Camino Capistrano, San Juan Capistrano, CA</t>
  </si>
  <si>
    <t>CAN23004468-02</t>
  </si>
  <si>
    <t>ON-24-002691</t>
  </si>
  <si>
    <t>victorville, armagosa. ca</t>
  </si>
  <si>
    <t>1HGCV2F33KA026683</t>
  </si>
  <si>
    <t>ROSA RAYO VIVAS</t>
  </si>
  <si>
    <t>DARVIS CASTRO GONZALEZ</t>
  </si>
  <si>
    <t>CAN24015817-00</t>
  </si>
  <si>
    <t>ON-24-002692</t>
  </si>
  <si>
    <t>Waterman Ave/ Oliver ave san Bernardino ca</t>
  </si>
  <si>
    <t>1N4AL3AP4HC214563</t>
  </si>
  <si>
    <t>RAYO VIVAS</t>
  </si>
  <si>
    <t>388 TRANSIT AVE</t>
  </si>
  <si>
    <t>388 TRANSIT AVE, RIVERSIDE CA 92507</t>
  </si>
  <si>
    <t>MICHAEL WURTZ</t>
  </si>
  <si>
    <t>CAN24012765-01</t>
  </si>
  <si>
    <t>ON-24-002694</t>
  </si>
  <si>
    <t>Reno valley, Summy Indian, Moreno Valley.</t>
  </si>
  <si>
    <t>5TDBZRFH7KS972887</t>
  </si>
  <si>
    <t>WURTZ</t>
  </si>
  <si>
    <t>24845 CAROLYN AVE</t>
  </si>
  <si>
    <t>24845 CAROLYN AVE, MORENO VALLEY CA 92553</t>
  </si>
  <si>
    <t>HERIBERTO CASTRO RANGEL</t>
  </si>
  <si>
    <t>CAN24015732-00</t>
  </si>
  <si>
    <t>ON-24-002695</t>
  </si>
  <si>
    <t>3100 E Imperial Hwy, Lynwood, CA 90262</t>
  </si>
  <si>
    <t>4T1B11HK6JU108601</t>
  </si>
  <si>
    <t>CASTRO RANGEL</t>
  </si>
  <si>
    <t>11415 MONA BLVD APT 311</t>
  </si>
  <si>
    <t>11415 MONA BLVD APT 311, LOS ANGELES CA 90059</t>
  </si>
  <si>
    <t>SILVIA QUINTERO</t>
  </si>
  <si>
    <t>DAVID PLASCENCIA</t>
  </si>
  <si>
    <t>CAN24014143-00</t>
  </si>
  <si>
    <t>ON-24-002698</t>
  </si>
  <si>
    <t xml:space="preserve">10th freeway 
</t>
  </si>
  <si>
    <t>1HGCF85402A140988</t>
  </si>
  <si>
    <t>7855 SPOHN AVE</t>
  </si>
  <si>
    <t>7855 SPOHN AVE, FONTANA CA 92336</t>
  </si>
  <si>
    <t>JULIAN FELIPE VELASQUEZ ARGUELLO</t>
  </si>
  <si>
    <t>CAN24018438-00</t>
  </si>
  <si>
    <t>ON-24-002700</t>
  </si>
  <si>
    <t>1276 davis street, san leandro</t>
  </si>
  <si>
    <t>JTDKDTB30C1024612</t>
  </si>
  <si>
    <t>VELASQUEZ ARGUELLO</t>
  </si>
  <si>
    <t>5805 CHARLOTTE DR APT 497</t>
  </si>
  <si>
    <t>5805 CHARLOTTE DR APT 497, SAN JOSE CA 95123</t>
  </si>
  <si>
    <t>CARLOS ALBERTO SANTAMARIA DIAZ</t>
  </si>
  <si>
    <t>CAN23001723-03</t>
  </si>
  <si>
    <t>ON-24-002704</t>
  </si>
  <si>
    <t xml:space="preserve">AVALON AND SAN PEDRO </t>
  </si>
  <si>
    <t>JTDKB20U773269493</t>
  </si>
  <si>
    <t>789 E 41ST PL</t>
  </si>
  <si>
    <t>MARIEFE KNOX</t>
  </si>
  <si>
    <t>KAMILI KNOX</t>
  </si>
  <si>
    <t>CAN24016878-00</t>
  </si>
  <si>
    <t>ON-24-002705</t>
  </si>
  <si>
    <t>San Jacinto Ave San Jacinto CA</t>
  </si>
  <si>
    <t>2GC4YMEY3P1732606</t>
  </si>
  <si>
    <t>KNOX</t>
  </si>
  <si>
    <t>12729 MORENO BEACH DR APT 5306</t>
  </si>
  <si>
    <t>12729 MORENO BEACH DR APT 5306, MORENO VALLEY CA 92555</t>
  </si>
  <si>
    <t>CHRISTINA TOVAR</t>
  </si>
  <si>
    <t>CAN24016891-00</t>
  </si>
  <si>
    <t>ON-24-002707</t>
  </si>
  <si>
    <t xml:space="preserve">redlands blvd 
HIGHLAND CA
</t>
  </si>
  <si>
    <t>5TDYK3DC5FS575378</t>
  </si>
  <si>
    <t>7151 ORANGE ST</t>
  </si>
  <si>
    <t>7151 ORANGE ST, HIGHLAND CA 92346</t>
  </si>
  <si>
    <t>DIANA VERA-ROMERO</t>
  </si>
  <si>
    <t>OSCAR RODRIGUEZS-ZULUAGA</t>
  </si>
  <si>
    <t>CAN24013354-00</t>
  </si>
  <si>
    <t>ON-24-002709</t>
  </si>
  <si>
    <t>JTDEAMDE2NJ054871</t>
  </si>
  <si>
    <t>VERA-ROMERO</t>
  </si>
  <si>
    <t>2 W CAVOUR ST APT 1</t>
  </si>
  <si>
    <t>2 W CAVOUR ST APT 1, DALY CITY CA 94014</t>
  </si>
  <si>
    <t>ON-24-002710</t>
  </si>
  <si>
    <t>10 Fwy E/B in the
City of Ontario, CA</t>
  </si>
  <si>
    <t>CAN23001933-03</t>
  </si>
  <si>
    <t>ON-24-002711</t>
  </si>
  <si>
    <t>Village Dr &amp; Mojave Dr</t>
  </si>
  <si>
    <t>15822 APACHE PLUME LN, VICTORVILLE CA 92394</t>
  </si>
  <si>
    <t>BRANDON ILLESCAS PORRAS</t>
  </si>
  <si>
    <t>JUAN ALTAMIRANO ESTRADA</t>
  </si>
  <si>
    <t>CAN24017787-00</t>
  </si>
  <si>
    <t>ON-24-002712</t>
  </si>
  <si>
    <t>NORTH BOUND MAIN STREET, LOS ANGERLES, CA</t>
  </si>
  <si>
    <t>2GNALBEK7H1545220</t>
  </si>
  <si>
    <t>ILLESCAS PORRAS</t>
  </si>
  <si>
    <t>5908 ESTRELLA AVE APT 4</t>
  </si>
  <si>
    <t>5908 ESTRELLA AVE apt 4, LOS ANGELES CA 90044</t>
  </si>
  <si>
    <t>ARTURO CEBALLOS</t>
  </si>
  <si>
    <t>LESLEY RODRIGUEZ</t>
  </si>
  <si>
    <t>CAP24000578-00</t>
  </si>
  <si>
    <t>ON-24-002713</t>
  </si>
  <si>
    <t xml:space="preserve">willow 
california </t>
  </si>
  <si>
    <t>4T1B11HK8KU803633</t>
  </si>
  <si>
    <t>4566 E MADISON AVE</t>
  </si>
  <si>
    <t>4566 E MADISON AVE, FRESNO CA 93702</t>
  </si>
  <si>
    <t>YANIRA ESCOBAR</t>
  </si>
  <si>
    <t>CAN24016877-00</t>
  </si>
  <si>
    <t>ON-24-002716</t>
  </si>
  <si>
    <t xml:space="preserve">Maint and 75th </t>
  </si>
  <si>
    <t>3HGGK5H42KM729406</t>
  </si>
  <si>
    <t>3334 E BROADWAY APT 3</t>
  </si>
  <si>
    <t>3334 e broadway apt 3, LONG BEACH CA 90803</t>
  </si>
  <si>
    <t>MARISOL DE SANTIAGO</t>
  </si>
  <si>
    <t>CAN24011792-01</t>
  </si>
  <si>
    <t>ON-24-002717</t>
  </si>
  <si>
    <t xml:space="preserve">Palmdale Blvd.
Palmdale, CA  
</t>
  </si>
  <si>
    <t>19XFC2F54HE212533</t>
  </si>
  <si>
    <t>DE SANTIAGO</t>
  </si>
  <si>
    <t>37723 SANDRA LN</t>
  </si>
  <si>
    <t>37723 SANDRA LN, PALMDALE CA 93550</t>
  </si>
  <si>
    <t>JOHN CATACTAN GATDULA</t>
  </si>
  <si>
    <t>CAN24014274-00</t>
  </si>
  <si>
    <t>ON-24-002718</t>
  </si>
  <si>
    <t xml:space="preserve">la cienega blvd </t>
  </si>
  <si>
    <t>1HGCR3F81DA030000</t>
  </si>
  <si>
    <t>CATACTAN GATDULA</t>
  </si>
  <si>
    <t>504 S NORMANDIE AVE APT 102</t>
  </si>
  <si>
    <t>504 S NORMANDIE AVE APT 102, LOS ANGELES CA 90020</t>
  </si>
  <si>
    <t>MARLENE LOPEZ  MATINEZ</t>
  </si>
  <si>
    <t>DIEGO LOPEZ</t>
  </si>
  <si>
    <t>CAN24016124-00</t>
  </si>
  <si>
    <t>ON-24-002722</t>
  </si>
  <si>
    <t xml:space="preserve">Linwood ave </t>
  </si>
  <si>
    <t>1FA6P8TH3L5150722</t>
  </si>
  <si>
    <t>LOPEZ  MATINEZ</t>
  </si>
  <si>
    <t>943 S BREED ST</t>
  </si>
  <si>
    <t>943 S BREED ST, LOS ANGELES CA 90023</t>
  </si>
  <si>
    <t>ZULEMA AGUILAR</t>
  </si>
  <si>
    <t>CAN23003304-02</t>
  </si>
  <si>
    <t>ON-24-002723</t>
  </si>
  <si>
    <t>805 north mesa college drive exit</t>
  </si>
  <si>
    <t>1G11H5SA6DU134759</t>
  </si>
  <si>
    <t>1131 25TH ST</t>
  </si>
  <si>
    <t>1131 25TH ST, SAN DIEGO CA 92154</t>
  </si>
  <si>
    <t>ON-24-002724</t>
  </si>
  <si>
    <t>24556 gilmore st 
west hills ca 
91307</t>
  </si>
  <si>
    <t>1GCHC29U65E172412</t>
  </si>
  <si>
    <t>YADHIRA BERNARDO</t>
  </si>
  <si>
    <t>CAN24017103-00</t>
  </si>
  <si>
    <t>ON-24-002725</t>
  </si>
  <si>
    <t xml:space="preserve">merced ca </t>
  </si>
  <si>
    <t>5NPE34AF5GH396222</t>
  </si>
  <si>
    <t>BERNARDO</t>
  </si>
  <si>
    <t>1203 4TH ST</t>
  </si>
  <si>
    <t>1203 4TH ST, LIVINGSTON CA 95334</t>
  </si>
  <si>
    <t>ORA REED</t>
  </si>
  <si>
    <t>Crionda  Rahh</t>
  </si>
  <si>
    <t>CAN24017671-00</t>
  </si>
  <si>
    <t>ON-24-002726</t>
  </si>
  <si>
    <t>2804 MOUNT VERNON AVE 
BAKERSFIELD, CA 93306</t>
  </si>
  <si>
    <t>WVGAV7AX2HK038836</t>
  </si>
  <si>
    <t>2804 MOUNT VERNON AVE</t>
  </si>
  <si>
    <t>2804 Mount Vernon Ave, BAKERSFIELD CA 93306</t>
  </si>
  <si>
    <t>JOSE ZAMBRANO</t>
  </si>
  <si>
    <t>CAN24014521-00</t>
  </si>
  <si>
    <t>ON-24-002727</t>
  </si>
  <si>
    <t xml:space="preserve">43880 hwy 74 
hemet ca </t>
  </si>
  <si>
    <t>1GNLVGED1AS125993</t>
  </si>
  <si>
    <t>ZAMBRANO</t>
  </si>
  <si>
    <t>43865 D ST</t>
  </si>
  <si>
    <t>43865 D ST, HEMET CA 92544</t>
  </si>
  <si>
    <t>ON-24-002729</t>
  </si>
  <si>
    <t>5YFBURHE6FP262251</t>
  </si>
  <si>
    <t>CAN23007181-02</t>
  </si>
  <si>
    <t>ON-24-002730</t>
  </si>
  <si>
    <t>5NPE24AFXGH408772</t>
  </si>
  <si>
    <t>18 latona st, SAN FRANCISCO CA 94124</t>
  </si>
  <si>
    <t>JOSE OCHOA</t>
  </si>
  <si>
    <t>CAN24016884-00</t>
  </si>
  <si>
    <t>ON-24-002732</t>
  </si>
  <si>
    <t>atlantic street and olimpic blvd
Los Angeles CA</t>
  </si>
  <si>
    <t>2T2GA31UX6C051644</t>
  </si>
  <si>
    <t>7308 MARBRISA AVE APT 35</t>
  </si>
  <si>
    <t>7308 MARBrISA AVE APT 35, HUNTINGTON PARK CA 90255</t>
  </si>
  <si>
    <t>ROSALVA VERDUGO CASTRO</t>
  </si>
  <si>
    <t>CESAR TORRES TORRES</t>
  </si>
  <si>
    <t>CAN23003710-02</t>
  </si>
  <si>
    <t>ON-24-002735</t>
  </si>
  <si>
    <t xml:space="preserve">Airbase Rd. Victorville, CA </t>
  </si>
  <si>
    <t>1GKFC16J47J179692</t>
  </si>
  <si>
    <t>VERDUGO CASTRO</t>
  </si>
  <si>
    <t>23680 COWIE AVE</t>
  </si>
  <si>
    <t>23680 COWIE AVE, PERRIS CA 92570</t>
  </si>
  <si>
    <t>CAN23007101-02</t>
  </si>
  <si>
    <t>ON-24-002736</t>
  </si>
  <si>
    <t xml:space="preserve">5031 fair ave </t>
  </si>
  <si>
    <t>500</t>
  </si>
  <si>
    <t>3C3CFFAR9DT554677</t>
  </si>
  <si>
    <t>TENORIO</t>
  </si>
  <si>
    <t>814 W ROUTE 66</t>
  </si>
  <si>
    <t>814 W ROUTE 66, GLENDORA CA 91740</t>
  </si>
  <si>
    <t>ON-24-002737</t>
  </si>
  <si>
    <t xml:space="preserve">SUNNY MEAD
MORENO VALLEY </t>
  </si>
  <si>
    <t>WILBERT BUDD</t>
  </si>
  <si>
    <t>CAN24016704-00</t>
  </si>
  <si>
    <t>ON-24-002738</t>
  </si>
  <si>
    <t xml:space="preserve">florence and van es </t>
  </si>
  <si>
    <t>OUTLOOK</t>
  </si>
  <si>
    <t>5GZER33788J257000</t>
  </si>
  <si>
    <t>BUDD</t>
  </si>
  <si>
    <t>646 AERICK ST APT 2</t>
  </si>
  <si>
    <t>646 AERICK ST APT 2, INGLEWOOD CA 90301</t>
  </si>
  <si>
    <t>GLORIA SALINAS</t>
  </si>
  <si>
    <t>CAN24015006-00</t>
  </si>
  <si>
    <t>ON-24-002739</t>
  </si>
  <si>
    <t>1919 S Broadway, Santa Maria, CA 93454</t>
  </si>
  <si>
    <t>WDDHF5KB3GB295953</t>
  </si>
  <si>
    <t>909 W SUNSET AVE</t>
  </si>
  <si>
    <t>909 W SUNSET AVE, SANTA MARIA CA 93458</t>
  </si>
  <si>
    <t>ON-24-002740</t>
  </si>
  <si>
    <t>2243 E VINE ST STOCKTON, CA 95205</t>
  </si>
  <si>
    <t>DEON PRICE</t>
  </si>
  <si>
    <t>CAN24012997-01</t>
  </si>
  <si>
    <t>ON-24-002741</t>
  </si>
  <si>
    <t>16th street west, lancaster</t>
  </si>
  <si>
    <t>1GKFC16027R428385</t>
  </si>
  <si>
    <t>42216 MARBELLA ST</t>
  </si>
  <si>
    <t>42216 MARBELLA ST, LANCASTER CA 93536</t>
  </si>
  <si>
    <t>JOSE LUIS TORRES</t>
  </si>
  <si>
    <t>CAN23008243-02</t>
  </si>
  <si>
    <t>ON-24-002742</t>
  </si>
  <si>
    <t>1FTEW1CP7KKE81648</t>
  </si>
  <si>
    <t>328 N C ST</t>
  </si>
  <si>
    <t>328 N C ST, EXETER CA 93221</t>
  </si>
  <si>
    <t>MICHELLE SARDANETA</t>
  </si>
  <si>
    <t>CAN23005785-02</t>
  </si>
  <si>
    <t>ON-24-002743</t>
  </si>
  <si>
    <t>Imperial Street Los Angeles</t>
  </si>
  <si>
    <t>5XXGT4L37GG083681</t>
  </si>
  <si>
    <t>SARDANETA</t>
  </si>
  <si>
    <t>206 W 6TH ST APT 605</t>
  </si>
  <si>
    <t>206 w 6th st apt 605, LOS ANGELES CA 90014</t>
  </si>
  <si>
    <t>PERLA MEJIA</t>
  </si>
  <si>
    <t>CAN24016988-00</t>
  </si>
  <si>
    <t>ON-24-002744</t>
  </si>
  <si>
    <t>jaynes ave, coalinga, ca</t>
  </si>
  <si>
    <t>2C3CCAAG4LH239173</t>
  </si>
  <si>
    <t>545 E PLEASANT ST</t>
  </si>
  <si>
    <t>545 E PLEASANT ST, COALINGA CA 93210</t>
  </si>
  <si>
    <t>JUANITA FERNANDEZ LOPEZ</t>
  </si>
  <si>
    <t>CAN24010988-01</t>
  </si>
  <si>
    <t>ON-24-002745</t>
  </si>
  <si>
    <t>1480 N Downo, Fresno CA 93728.</t>
  </si>
  <si>
    <t>KNDJT2A65D7553752</t>
  </si>
  <si>
    <t>FERNANDEZ LOPEZ</t>
  </si>
  <si>
    <t>530 W FLORADORA AVE APT 153</t>
  </si>
  <si>
    <t>530 W FLORADORA AVE APT 153, FRESNO CA 93728</t>
  </si>
  <si>
    <t>JUAN SANCHEZ</t>
  </si>
  <si>
    <t>DESTINEE FRAZIER</t>
  </si>
  <si>
    <t>CAP24000180-00</t>
  </si>
  <si>
    <t>ON-24-002747</t>
  </si>
  <si>
    <t>S San Jacinto Ave, San Jacinto, CA 92583</t>
  </si>
  <si>
    <t>1G1ZS52F75F142844</t>
  </si>
  <si>
    <t>1843 VILLINES AVE</t>
  </si>
  <si>
    <t>1843 VILLINES AVE, SAN JACINTO CA 92583</t>
  </si>
  <si>
    <t>ANDREW HUERTA</t>
  </si>
  <si>
    <t>CAN24011515-01</t>
  </si>
  <si>
    <t>ON-24-002748</t>
  </si>
  <si>
    <t>El Segundo St. Los Angeles, CA.</t>
  </si>
  <si>
    <t>JTHHE5BC3F5011108</t>
  </si>
  <si>
    <t>4327 BELL AVE</t>
  </si>
  <si>
    <t>4327 BELL AVE, BELL CA 90201</t>
  </si>
  <si>
    <t>LUKE POTTER</t>
  </si>
  <si>
    <t>JUSTIN POTTER</t>
  </si>
  <si>
    <t>CAN24010552-01</t>
  </si>
  <si>
    <t>ON-24-002749</t>
  </si>
  <si>
    <t>24865 hospitality pl
murrieta ca 92562</t>
  </si>
  <si>
    <t>19XFB2F55DE291448</t>
  </si>
  <si>
    <t>POTTER</t>
  </si>
  <si>
    <t>27939 EUCALYPTUS ST</t>
  </si>
  <si>
    <t>27939 EUCALYPTUS ST, MURRIETA CA 92563</t>
  </si>
  <si>
    <t>ON-24-002750</t>
  </si>
  <si>
    <t>sunnymead, moreno valley, ca</t>
  </si>
  <si>
    <t>BRENDA LOPEZ GALVAN</t>
  </si>
  <si>
    <t>CAN24010615-01</t>
  </si>
  <si>
    <t>ON-24-002751</t>
  </si>
  <si>
    <t>60 freeway, chino hills, ca</t>
  </si>
  <si>
    <t>1C4BJWEG9HL722477</t>
  </si>
  <si>
    <t>LOPEZ GALVAN</t>
  </si>
  <si>
    <t>2945 ENGLISH PL</t>
  </si>
  <si>
    <t>2945 ENGLISH PL, CHINO HILLS CA 91709</t>
  </si>
  <si>
    <t>CAN23003349-02</t>
  </si>
  <si>
    <t>ON-24-002752</t>
  </si>
  <si>
    <t xml:space="preserve">580 freewat </t>
  </si>
  <si>
    <t>ERIN AVERY</t>
  </si>
  <si>
    <t>CAN23004986-02</t>
  </si>
  <si>
    <t>ON-24-002753</t>
  </si>
  <si>
    <t>HIGHWAY 298</t>
  </si>
  <si>
    <t>KMHCN4AC6AU481151</t>
  </si>
  <si>
    <t>1421 CASTORO WAY</t>
  </si>
  <si>
    <t>1421 cASTORO WAY , HANFORD CA 93230</t>
  </si>
  <si>
    <t>JESUS BERNAL FLORES</t>
  </si>
  <si>
    <t>SANDRA SANCHEZ</t>
  </si>
  <si>
    <t>CAN24015082-00</t>
  </si>
  <si>
    <t>ON-24-002754</t>
  </si>
  <si>
    <t>FREEWAY</t>
  </si>
  <si>
    <t>3N1AB7AP7DL705182</t>
  </si>
  <si>
    <t>BERNAL FLORES</t>
  </si>
  <si>
    <t>3807 N FIGUEROA ST APT C</t>
  </si>
  <si>
    <t>3807 N FIGUEROA ST APT C, LOS ANGELES CA 90065</t>
  </si>
  <si>
    <t>ROBERTO GONZALEZ BAMACA</t>
  </si>
  <si>
    <t>FELIPA BAMACA RUIZ</t>
  </si>
  <si>
    <t>CAN24016107-00</t>
  </si>
  <si>
    <t>ON-24-002755</t>
  </si>
  <si>
    <t>17th street and market, san francisco, ca</t>
  </si>
  <si>
    <t>5FNYF3H73EB003990</t>
  </si>
  <si>
    <t>GONZALEZ BAMACA</t>
  </si>
  <si>
    <t>1271 EGBERT AVE</t>
  </si>
  <si>
    <t>1271 EGBERT AVE, SAN FRANCISCO CA 94124</t>
  </si>
  <si>
    <t>MAYRIN AGUILAR -SALAS</t>
  </si>
  <si>
    <t>CAN24014007-00</t>
  </si>
  <si>
    <t>ON-24-002756</t>
  </si>
  <si>
    <t>100 E Pacific Coast HWY, Long Beach, CA, 90806</t>
  </si>
  <si>
    <t>1C6RREFT5LN360293</t>
  </si>
  <si>
    <t>AGUILAR -SALAS</t>
  </si>
  <si>
    <t>355 CHESTNUT AVE APT 10</t>
  </si>
  <si>
    <t>355 CHESTNUT AVE APT 10, LONG BEACH CA 90802</t>
  </si>
  <si>
    <t>ANGELICA BARILLAS</t>
  </si>
  <si>
    <t>JASMIN BARILLAS</t>
  </si>
  <si>
    <t>CAN24017756-00</t>
  </si>
  <si>
    <t>ON-24-002757</t>
  </si>
  <si>
    <t>10th freeway exit via verde, san dimas,ca</t>
  </si>
  <si>
    <t>4T1BE46K37U068155</t>
  </si>
  <si>
    <t>BARILLAS</t>
  </si>
  <si>
    <t>221 COLUMBIA AVE APT 201</t>
  </si>
  <si>
    <t>221 columbia ave apt 201, LOS ANGELES CA 90026</t>
  </si>
  <si>
    <t>CAN24010194-01</t>
  </si>
  <si>
    <t>ON-24-002758</t>
  </si>
  <si>
    <t xml:space="preserve">15055 imperial hwy </t>
  </si>
  <si>
    <t>1FTNX20S9YEB73612</t>
  </si>
  <si>
    <t>CAN23007532-02</t>
  </si>
  <si>
    <t>ON-24-002760</t>
  </si>
  <si>
    <t xml:space="preserve">John f kennedy elementary school, 
19125 Schoolhouse Ln, Riverside, CA 92508
</t>
  </si>
  <si>
    <t>2T2ZZMCA6HC070317</t>
  </si>
  <si>
    <t>5925 SYCAMORE CANYON BLVD APT 93</t>
  </si>
  <si>
    <t>5925 SYCAMORE CANYON BLVD APT 93, RIVERSIDE CA 92507</t>
  </si>
  <si>
    <t>ELENA FLORES</t>
  </si>
  <si>
    <t>NAIYA MILLER</t>
  </si>
  <si>
    <t>CAN24017538-00</t>
  </si>
  <si>
    <t>ON-24-002761</t>
  </si>
  <si>
    <t>highway 65, california</t>
  </si>
  <si>
    <t>1G1FB1RX1N0121520</t>
  </si>
  <si>
    <t>19974 ROAD 256</t>
  </si>
  <si>
    <t>19974 Road 256, STRATHMORE CA 93267</t>
  </si>
  <si>
    <t>FRANCISCO JAVIER RIVERA MORALES</t>
  </si>
  <si>
    <t>CAN23001519-03</t>
  </si>
  <si>
    <t>ON-24-002766</t>
  </si>
  <si>
    <t>3th street
and beverly street</t>
  </si>
  <si>
    <t>2HKRS3H22PH305053</t>
  </si>
  <si>
    <t>RIVERA MORALES</t>
  </si>
  <si>
    <t>417 S RAMPART BLVD APT 103</t>
  </si>
  <si>
    <t>417 sur ramp art blvd apt 103, LOS ANGELES CA 90057</t>
  </si>
  <si>
    <t>ANGEL MENDEZ DE LEON</t>
  </si>
  <si>
    <t>CAN24016615-00</t>
  </si>
  <si>
    <t>ON-24-002767</t>
  </si>
  <si>
    <t>110 FWY North, Manchester Exit, CA</t>
  </si>
  <si>
    <t>5N1AN08U07C528915</t>
  </si>
  <si>
    <t>MENDEZ DE LEON</t>
  </si>
  <si>
    <t>10826 LONG BEACH BLVD APT C</t>
  </si>
  <si>
    <t>10826 LONG BEACH BLVD APT C, LYNWOOD CA 90262</t>
  </si>
  <si>
    <t>REYNA ANTONIOSANCHEZ</t>
  </si>
  <si>
    <t>CAP24000609-00</t>
  </si>
  <si>
    <t>ON-24-002768</t>
  </si>
  <si>
    <t>freeway 78
emerald exit</t>
  </si>
  <si>
    <t>1FTER4EH9LLA67992</t>
  </si>
  <si>
    <t>ANTONIOSANCHEZ</t>
  </si>
  <si>
    <t>1205 N SANTA FE AVE SPC 4</t>
  </si>
  <si>
    <t>1205 N SANTA FE AVE SPC 4, VISTA CA 92084</t>
  </si>
  <si>
    <t>ON-24-002769</t>
  </si>
  <si>
    <t>Cerritos St and Walker St, Cypress, CA</t>
  </si>
  <si>
    <t>1FA6P8CF1K5191296</t>
  </si>
  <si>
    <t>1666 W BEACON AVE</t>
  </si>
  <si>
    <t>1666 w beacon av, ANAHEIM CA 92802</t>
  </si>
  <si>
    <t>JOVANAH GARCIA</t>
  </si>
  <si>
    <t>KEVIN BREDESEN</t>
  </si>
  <si>
    <t>CAN24010360-01</t>
  </si>
  <si>
    <t>ON-24-002770</t>
  </si>
  <si>
    <t>Adam St, CA</t>
  </si>
  <si>
    <t>2GNAXHEV7M6124791</t>
  </si>
  <si>
    <t xml:space="preserve">24890 2ND AVE  </t>
  </si>
  <si>
    <t>24890 2ND STREET, MURRIETA CA 92562</t>
  </si>
  <si>
    <t>JOSE GUZMAN</t>
  </si>
  <si>
    <t>CAN24009370-01</t>
  </si>
  <si>
    <t>ON-24-002771</t>
  </si>
  <si>
    <t xml:space="preserve">alameda st 
huntington park </t>
  </si>
  <si>
    <t>JHMZC5F33JC012459</t>
  </si>
  <si>
    <t>341 E 113TH ST</t>
  </si>
  <si>
    <t>341 E 113TH ST, LOS ANGELES CA 90061</t>
  </si>
  <si>
    <t>JOSE LOPEZ ESPINOZA</t>
  </si>
  <si>
    <t>DARLENE CHAN CHALE</t>
  </si>
  <si>
    <t>CAN24013479-01</t>
  </si>
  <si>
    <t>ON-24-002772</t>
  </si>
  <si>
    <t>54th Street and Hoover ST,LA,CA</t>
  </si>
  <si>
    <t>3CZRZ1H56RM755581</t>
  </si>
  <si>
    <t>134 W 41ST PL</t>
  </si>
  <si>
    <t>Rick Martinez</t>
  </si>
  <si>
    <t>134 W 41 PL, LOS ANGELES CA 90037</t>
  </si>
  <si>
    <t>IRVING ZUNIGA</t>
  </si>
  <si>
    <t>VICTORINO ZUNIGA</t>
  </si>
  <si>
    <t>CAN24018310-00</t>
  </si>
  <si>
    <t>ON-24-002773</t>
  </si>
  <si>
    <t>1690 west adam blvd,Los Angeles, CA</t>
  </si>
  <si>
    <t>19XFL2H83SE002844</t>
  </si>
  <si>
    <t>2222 MAPLE AVE</t>
  </si>
  <si>
    <t>4390 huntington dr, LOS ANGELES CA 90032</t>
  </si>
  <si>
    <t>ON-24-002774</t>
  </si>
  <si>
    <t>corner of donvan street,ca</t>
  </si>
  <si>
    <t>MOHAMMAD NABIZADA</t>
  </si>
  <si>
    <t>CAN24016112-00</t>
  </si>
  <si>
    <t>ON-24-002775</t>
  </si>
  <si>
    <t>El Camino Ave &amp; Fulton, Sacramento CA.</t>
  </si>
  <si>
    <t>4T1T11AKXPU127062</t>
  </si>
  <si>
    <t>NABIZADA</t>
  </si>
  <si>
    <t>9832 TUNDRA SWAN CIR</t>
  </si>
  <si>
    <t>9832 TUNDRA SWAN CIR, ELK GROVE CA 95757</t>
  </si>
  <si>
    <t>RODOLFO RODRIGUEZ</t>
  </si>
  <si>
    <t>LUIS MADRID</t>
  </si>
  <si>
    <t>CAN24013374-01</t>
  </si>
  <si>
    <t>ON-24-002776</t>
  </si>
  <si>
    <t>GOLONDRINA DRIVE, SAN BERNANDINO, CA</t>
  </si>
  <si>
    <t>3C4NJCAB6LT241931</t>
  </si>
  <si>
    <t>7812 GOLONDRINA DR</t>
  </si>
  <si>
    <t>7812 GOLONDRINA DR, SAN BERNARDINO CA 92410</t>
  </si>
  <si>
    <t>ON-24-002777</t>
  </si>
  <si>
    <t>Northridge, California</t>
  </si>
  <si>
    <t>FERNANDO HINCAPIE GARCIA</t>
  </si>
  <si>
    <t>CAP24000766-00</t>
  </si>
  <si>
    <t>ON-24-002778</t>
  </si>
  <si>
    <t xml:space="preserve">louis st </t>
  </si>
  <si>
    <t>ENCORE GX</t>
  </si>
  <si>
    <t>KL4MMBS24MB113681</t>
  </si>
  <si>
    <t>HINCAPIE GARCIA</t>
  </si>
  <si>
    <t>796 S PARK HYDE ST</t>
  </si>
  <si>
    <t>796 S PARK HYDE ST, ORANGE CA 92868</t>
  </si>
  <si>
    <t>FATAL FRISNEL</t>
  </si>
  <si>
    <t>CAN24016485-00</t>
  </si>
  <si>
    <t>ON-24-002779</t>
  </si>
  <si>
    <t>Western Ave/ I-10 EB off ramp CA</t>
  </si>
  <si>
    <t>KL79MMS24MB117914</t>
  </si>
  <si>
    <t>FRISNEL</t>
  </si>
  <si>
    <t>1096 S LUCERNE BLVD</t>
  </si>
  <si>
    <t>1096 S Lucerne Blvd, LOS ANGELES CA 90019</t>
  </si>
  <si>
    <t>JESSICA GAVILANEZ</t>
  </si>
  <si>
    <t>ASHLEY CAMPUZANO GAVILANES</t>
  </si>
  <si>
    <t>CAN24018444-00</t>
  </si>
  <si>
    <t>ON-24-002780</t>
  </si>
  <si>
    <t>new port ave, mennfet, CA</t>
  </si>
  <si>
    <t>5YFBURHE4GP471151</t>
  </si>
  <si>
    <t>GAVILANEZ</t>
  </si>
  <si>
    <t>214 S GRAND ARMY AVE</t>
  </si>
  <si>
    <t>214 S GRAND ARMY AVE, SAN JACINTO CA 92583</t>
  </si>
  <si>
    <t>JACQUELINE MONZON</t>
  </si>
  <si>
    <t>RYAN MONZON-HUGHES</t>
  </si>
  <si>
    <t>CAN24015882-00</t>
  </si>
  <si>
    <t>ON-24-002781</t>
  </si>
  <si>
    <t>Hwy 91
cerritos CA</t>
  </si>
  <si>
    <t>2HGFG4A53FH702004</t>
  </si>
  <si>
    <t>MONZON</t>
  </si>
  <si>
    <t>1581 JO ANN WAY</t>
  </si>
  <si>
    <t>1581 JO ANN WAY, POMONA CA 91767</t>
  </si>
  <si>
    <t>JAIME RUIZ ALAS</t>
  </si>
  <si>
    <t>CAN24011349-00</t>
  </si>
  <si>
    <t>ON-24-002782</t>
  </si>
  <si>
    <t xml:space="preserve">osbourne st , Reseda 
</t>
  </si>
  <si>
    <t>3D4GG57V79T177351</t>
  </si>
  <si>
    <t>RUIZ ALAS</t>
  </si>
  <si>
    <t>7942 ZELZAH AVE</t>
  </si>
  <si>
    <t>7942 ZELZAH AVE, RESEDA CA 91335</t>
  </si>
  <si>
    <t>ALYSSA CHEW</t>
  </si>
  <si>
    <t>CAN23004676-02</t>
  </si>
  <si>
    <t>ON-24-002783</t>
  </si>
  <si>
    <t>freeway, sacramento CA</t>
  </si>
  <si>
    <t>3CZRZ1H53RM705589</t>
  </si>
  <si>
    <t>CHEW</t>
  </si>
  <si>
    <t>255 E SONOMA AVE</t>
  </si>
  <si>
    <t>255 E SONOMA AVE, STOCKTON CA 95204</t>
  </si>
  <si>
    <t>HANNAH GARCIA</t>
  </si>
  <si>
    <t>CAN23005715-02</t>
  </si>
  <si>
    <t>ON-24-002786</t>
  </si>
  <si>
    <t xml:space="preserve">BEARVALLEY RD </t>
  </si>
  <si>
    <t>KMHTC6AD7EU214911</t>
  </si>
  <si>
    <t>7567 KENYON AVE</t>
  </si>
  <si>
    <t>7567 kenyon ave , HESPERIA CA 92345</t>
  </si>
  <si>
    <t>CAP24001696-00</t>
  </si>
  <si>
    <t>ON-24-002787</t>
  </si>
  <si>
    <t xml:space="preserve">210 freeway </t>
  </si>
  <si>
    <t>TYLER ANTHONY CAVALLEIRO</t>
  </si>
  <si>
    <t>CAN24018443-00</t>
  </si>
  <si>
    <t>ON-24-002788</t>
  </si>
  <si>
    <t>freeway 405, california</t>
  </si>
  <si>
    <t>M4</t>
  </si>
  <si>
    <t>WBS3U9C55FP967953</t>
  </si>
  <si>
    <t>ANTHONY CAVALLEIRO</t>
  </si>
  <si>
    <t>11321 MASSACHUSETTS AVE APT 9</t>
  </si>
  <si>
    <t>11321 MASSACHUSETTS AVE APT 9, LOS ANGELES CA 90025</t>
  </si>
  <si>
    <t>ABRAHAM SALINAS</t>
  </si>
  <si>
    <t>CAN24012821-01</t>
  </si>
  <si>
    <t>ON-24-002789</t>
  </si>
  <si>
    <t>cajalco road, corona, ca</t>
  </si>
  <si>
    <t>1HGCR2F56FA217543</t>
  </si>
  <si>
    <t>19210 LYLE AVE</t>
  </si>
  <si>
    <t>19210 LYLE AVE, CORONA CA 92881</t>
  </si>
  <si>
    <t>ADAN SARINANA</t>
  </si>
  <si>
    <t>DYLAN AGUILAR</t>
  </si>
  <si>
    <t>CAN24015916-00</t>
  </si>
  <si>
    <t>ON-24-002790</t>
  </si>
  <si>
    <t>Highland Avenue, San Bernardino, CA</t>
  </si>
  <si>
    <t>3TMJU4GN0DM143910</t>
  </si>
  <si>
    <t>SARINANA</t>
  </si>
  <si>
    <t>1862 CRESTVIEW AVE</t>
  </si>
  <si>
    <t>1862 CRESTVIEW AVE, SAN BERNARDINO CA 92404</t>
  </si>
  <si>
    <t>DEBY ALEJANDRO MENDIETA CASTRO</t>
  </si>
  <si>
    <t>DIEGO ALSFARO</t>
  </si>
  <si>
    <t>CAN24017461-00</t>
  </si>
  <si>
    <t>ON-24-002791</t>
  </si>
  <si>
    <t xml:space="preserve">w ace st 
hayward ca </t>
  </si>
  <si>
    <t>JTDKDTB31F1114484</t>
  </si>
  <si>
    <t>MENDIETA CASTRO</t>
  </si>
  <si>
    <t>4400 THE WOODS DR APT 203</t>
  </si>
  <si>
    <t>4400 THE WOODS DR APT 203, SAN JOSE CA 95136</t>
  </si>
  <si>
    <t>VERONICA GONZALEZ</t>
  </si>
  <si>
    <t>ROBERTO AGUIRRE GONZALEZ</t>
  </si>
  <si>
    <t>CAN24009693-01</t>
  </si>
  <si>
    <t>ON-24-002792</t>
  </si>
  <si>
    <t>exit of santa monica freeway, hoover ST, Santa Monica</t>
  </si>
  <si>
    <t>5XXGT4L30JG266119</t>
  </si>
  <si>
    <t>818 S HERBERT AVE</t>
  </si>
  <si>
    <t>818 S HERBERT AVE, LOS ANGELES CA 90023</t>
  </si>
  <si>
    <t>ON-24-002793</t>
  </si>
  <si>
    <t xml:space="preserve">floradora and fruit </t>
  </si>
  <si>
    <t>ON-24-002794</t>
  </si>
  <si>
    <t xml:space="preserve">18645 saprass st </t>
  </si>
  <si>
    <t>JTDKN3DU1A5209955</t>
  </si>
  <si>
    <t>IVETTE ANGUIANO BERNAL</t>
  </si>
  <si>
    <t>CAP24001609-00</t>
  </si>
  <si>
    <t>ON-24-002796</t>
  </si>
  <si>
    <t>11003 Rooks Rd, Whittier, CA 90601-1624</t>
  </si>
  <si>
    <t>XT4</t>
  </si>
  <si>
    <t>1GYFZCR48RF179447</t>
  </si>
  <si>
    <t>ANGUIANO BERNAL</t>
  </si>
  <si>
    <t>350 E SAN JACINTO AVE SPC 107</t>
  </si>
  <si>
    <t>350 E SAN JACINTO AVE SPC 107, PERRIS CA 92571</t>
  </si>
  <si>
    <t>MARCELINO MARBAN CATALAN</t>
  </si>
  <si>
    <t>GEIDI SARAHI AYALA MEJIA</t>
  </si>
  <si>
    <t>CAN24012769-01</t>
  </si>
  <si>
    <t>ON-24-002797</t>
  </si>
  <si>
    <t>I10 Freeway Santa Monica CA</t>
  </si>
  <si>
    <t>2HGFC2F67LH596993</t>
  </si>
  <si>
    <t>MARBAN CATALAN</t>
  </si>
  <si>
    <t>1557 1/2 E 46TH ST</t>
  </si>
  <si>
    <t>1557 1/2 E 46TH ST, LOS ANGELES CA 90011</t>
  </si>
  <si>
    <t>JUAN MENDOZA</t>
  </si>
  <si>
    <t>CAN23003952-02</t>
  </si>
  <si>
    <t>ON-24-002799</t>
  </si>
  <si>
    <t xml:space="preserve">7080 miramar rd 
san diego </t>
  </si>
  <si>
    <t>3TMAZ5CNXNM190215</t>
  </si>
  <si>
    <t>33994 CANYON RANCH RD</t>
  </si>
  <si>
    <t>33994 CANYON RANCH RD, WILDOMAR CA 92595</t>
  </si>
  <si>
    <t>OMAR MORALES FLORES</t>
  </si>
  <si>
    <t>CAN23001938-03</t>
  </si>
  <si>
    <t>ON-24-002800</t>
  </si>
  <si>
    <t xml:space="preserve">balboa </t>
  </si>
  <si>
    <t>WAUAUGFF4KA091281</t>
  </si>
  <si>
    <t>MORALES FLORES</t>
  </si>
  <si>
    <t>10909 HAYVENHURST AVE</t>
  </si>
  <si>
    <t>10909 Hayvenhurst Ave, GRANADA HILLS CA 91344</t>
  </si>
  <si>
    <t>RAUL GARCIA</t>
  </si>
  <si>
    <t>Lorena Guzman</t>
  </si>
  <si>
    <t>CAN23001643-03</t>
  </si>
  <si>
    <t>ON-24-002801</t>
  </si>
  <si>
    <t>60 freeway ramp, Ontario, CA</t>
  </si>
  <si>
    <t>3N1AB8DV7NY234767</t>
  </si>
  <si>
    <t>738 E OAK HILL ST</t>
  </si>
  <si>
    <t>738 E OAK HILL ST, ONTARIO CA 91761</t>
  </si>
  <si>
    <t>FELIX LUVIANO DELGADO</t>
  </si>
  <si>
    <t>CAN24016142-00</t>
  </si>
  <si>
    <t>ON-24-002802</t>
  </si>
  <si>
    <t>Freeway 7-10, near Exit of Atlantic, Commerce CA.</t>
  </si>
  <si>
    <t>5N1DR2MN4HC678491</t>
  </si>
  <si>
    <t>LUVIANO DELGADO</t>
  </si>
  <si>
    <t>10007 LINDERO AVE</t>
  </si>
  <si>
    <t>10007 lindero ave, MONTCLAIR CA 91763</t>
  </si>
  <si>
    <t>ON-24-002803</t>
  </si>
  <si>
    <t>South van Nesse AVE, San Francisco, CA</t>
  </si>
  <si>
    <t>ON-24-002804</t>
  </si>
  <si>
    <t xml:space="preserve">ESCONDIDO CA </t>
  </si>
  <si>
    <t>ON-24-002805</t>
  </si>
  <si>
    <t>2514 W MCFADDEN AVE APT C SANTA ANA, CA 92704</t>
  </si>
  <si>
    <t>JUAN HERNANDEZ ANTUNEZ</t>
  </si>
  <si>
    <t>ZELMY MARTINEZ</t>
  </si>
  <si>
    <t>CAN24013029-01</t>
  </si>
  <si>
    <t>ON-24-002809</t>
  </si>
  <si>
    <t>39940 10th St W, Palmdale, CA 93551</t>
  </si>
  <si>
    <t>1GNERFKW3MJ150188</t>
  </si>
  <si>
    <t>HERNANDEZ ANTUNEZ</t>
  </si>
  <si>
    <t>39342 FRONTIER CIRCUS ST</t>
  </si>
  <si>
    <t>39342 FRONTIER CIRCUS ST, PALMDALE CA 93591</t>
  </si>
  <si>
    <t>JOSE PACHECO</t>
  </si>
  <si>
    <t>CAN24014705-00</t>
  </si>
  <si>
    <t>ON-24-002813</t>
  </si>
  <si>
    <t>4T1BF1FK7CU069296</t>
  </si>
  <si>
    <t xml:space="preserve">30971 FOXHOLLOW DR  </t>
  </si>
  <si>
    <t>13329 JANUARY CT, CORONA CA 92879</t>
  </si>
  <si>
    <t>MARLENI JUAN LORENZO</t>
  </si>
  <si>
    <t>CAN24011947-01</t>
  </si>
  <si>
    <t>ON-24-002814</t>
  </si>
  <si>
    <t>1G1ZD5ST8JF198480</t>
  </si>
  <si>
    <t>JUAN LORENZO</t>
  </si>
  <si>
    <t>7573 FREDA AVE</t>
  </si>
  <si>
    <t>7573 FREDA AVE, RIVERSIDE CA 92504</t>
  </si>
  <si>
    <t>ROBERT NAVARRETE</t>
  </si>
  <si>
    <t>CAN24015620-00</t>
  </si>
  <si>
    <t>ON-24-002815</t>
  </si>
  <si>
    <t>856 E 106TH ST LOS ANGELES, CA 90002</t>
  </si>
  <si>
    <t>KNAGN4AD6F5080941</t>
  </si>
  <si>
    <t>NAVARRETE</t>
  </si>
  <si>
    <t>856 E 106TH ST</t>
  </si>
  <si>
    <t>856 E 106TH ST, LOS ANGELES CA 90002</t>
  </si>
  <si>
    <t>ILENE MERAZ CORDOVA</t>
  </si>
  <si>
    <t>CAN23007025-02</t>
  </si>
  <si>
    <t>ON-24-002817</t>
  </si>
  <si>
    <t>3404 indian, paris, ca</t>
  </si>
  <si>
    <t>3FA6P0LU5GR228953</t>
  </si>
  <si>
    <t>MERAZ CORDOVA</t>
  </si>
  <si>
    <t>30714 GOLDEN POND PL</t>
  </si>
  <si>
    <t>30714 GOLDEN POND PL, MENIFEE CA 92584</t>
  </si>
  <si>
    <t>ALEJANDRO LOPEZ HERNANDEZ</t>
  </si>
  <si>
    <t>CAP24001273-00</t>
  </si>
  <si>
    <t>ON-24-002818</t>
  </si>
  <si>
    <t>1HGCR2F55EA274069</t>
  </si>
  <si>
    <t>222 N 3RD ST APT 4</t>
  </si>
  <si>
    <t>222 N 3RD ST APT 4, LA PUENTE CA 91744</t>
  </si>
  <si>
    <t>CRISTIAN YOVANI GUTIERREZ GARCIA</t>
  </si>
  <si>
    <t>JOSE GUTIERREZ GARCIA</t>
  </si>
  <si>
    <t>CAN24015050-00</t>
  </si>
  <si>
    <t>ON-24-002819</t>
  </si>
  <si>
    <t>1123 KLINGERMAN, EL MONTE, CA</t>
  </si>
  <si>
    <t>1FTFW1CFXEKE84432</t>
  </si>
  <si>
    <t>GUTIERREZ GARCIA</t>
  </si>
  <si>
    <t>3623 GILMAN RD APT 12</t>
  </si>
  <si>
    <t>3623 GILMAN RD APT 12, EL MONTE CA 91732</t>
  </si>
  <si>
    <t>YESELI FELIX MONTES</t>
  </si>
  <si>
    <t>CAN24015448-00</t>
  </si>
  <si>
    <t>ON-24-002820</t>
  </si>
  <si>
    <t xml:space="preserve">47th st 
palmdale ca </t>
  </si>
  <si>
    <t>JHLRD68546C012578</t>
  </si>
  <si>
    <t>FELIX MONTES</t>
  </si>
  <si>
    <t>345 ADAMS ST APT 3</t>
  </si>
  <si>
    <t>345 ADAMS ST APT 3, TAFT CA 93268</t>
  </si>
  <si>
    <t>ANGELITO MONTOYA</t>
  </si>
  <si>
    <t>JOHN MONTOYA</t>
  </si>
  <si>
    <t>CAN24018705-00</t>
  </si>
  <si>
    <t>ON-24-002821</t>
  </si>
  <si>
    <t xml:space="preserve">VAN MARIN RD 
CITRUS HEIGHTS </t>
  </si>
  <si>
    <t>4T1BF3EK1BU644469</t>
  </si>
  <si>
    <t>MONTOYA</t>
  </si>
  <si>
    <t>6431 WEXFORD CIR</t>
  </si>
  <si>
    <t>CITRUS HEIGHTS</t>
  </si>
  <si>
    <t>6431 WEXFORD CIR, CITRUS HEIGHTS CA 95621</t>
  </si>
  <si>
    <t>TOMASA HERNANDEZ</t>
  </si>
  <si>
    <t>MARCO HERNADEZ DE LEON</t>
  </si>
  <si>
    <t>CAN24011772-01</t>
  </si>
  <si>
    <t>ON-24-002822</t>
  </si>
  <si>
    <t>1527 E 48TH PL LOS ANGELES, CA 90011</t>
  </si>
  <si>
    <t>1C4RJFLG9HC743248</t>
  </si>
  <si>
    <t>1527 E 48TH PL</t>
  </si>
  <si>
    <t>1527 E 48TH PL, LOS ANGELES CA 90011</t>
  </si>
  <si>
    <t>CRISTOPHER RIOS</t>
  </si>
  <si>
    <t>CAN23003537-02</t>
  </si>
  <si>
    <t>ON-24-002825</t>
  </si>
  <si>
    <t xml:space="preserve">1299 leigh ave
san jose ca </t>
  </si>
  <si>
    <t>1N4AL3AP1EN339794</t>
  </si>
  <si>
    <t>1589 QUEBEC CT APT 2</t>
  </si>
  <si>
    <t>1589 QUEBEC CT APT 2, SUNNYVALE CA 94087</t>
  </si>
  <si>
    <t>CAN23004042-02</t>
  </si>
  <si>
    <t>ON-24-002827</t>
  </si>
  <si>
    <t>Magnolia st/Jennrich Ave Westminster, CA 92683</t>
  </si>
  <si>
    <t>JOSE FLORES CURIEL</t>
  </si>
  <si>
    <t>CAN23005954-02</t>
  </si>
  <si>
    <t>ON-24-002830</t>
  </si>
  <si>
    <t xml:space="preserve">colton ca </t>
  </si>
  <si>
    <t>NM0LS7E75H1298683</t>
  </si>
  <si>
    <t>FLORES CURIEL</t>
  </si>
  <si>
    <t>29005 SAN JACINTO RD</t>
  </si>
  <si>
    <t>29005 san jacinto rd, NUEVO CA 92567</t>
  </si>
  <si>
    <t>ON-24-002831</t>
  </si>
  <si>
    <t>1823 E Palmdale Blvd.</t>
  </si>
  <si>
    <t>BRAULIO GUTIERREZ</t>
  </si>
  <si>
    <t>CAN23004104-02</t>
  </si>
  <si>
    <t>ON-24-002832</t>
  </si>
  <si>
    <t>La Mesa and Cantina 
Victorville CA.</t>
  </si>
  <si>
    <t>JHMCN36595C010744</t>
  </si>
  <si>
    <t>PO BOX 1214</t>
  </si>
  <si>
    <t>12312 LINDERO RD, VICTORVILLE CA 92392</t>
  </si>
  <si>
    <t>FAITH YOUNG</t>
  </si>
  <si>
    <t>CAN23000597-03</t>
  </si>
  <si>
    <t>ON-24-002834</t>
  </si>
  <si>
    <t>210 freeway, Pasadena, CA</t>
  </si>
  <si>
    <t>3GNCJKSB7KL290643</t>
  </si>
  <si>
    <t>200 DRAKE ST APT 104</t>
  </si>
  <si>
    <t>200 DRAKE ST APT 104, POMONA CA 91767</t>
  </si>
  <si>
    <t>JUAN MORA AREVALO</t>
  </si>
  <si>
    <t>NANCY LOPEZ</t>
  </si>
  <si>
    <t>CAN23008782-01</t>
  </si>
  <si>
    <t>ON-24-002835</t>
  </si>
  <si>
    <t xml:space="preserve">LOS ANGELES </t>
  </si>
  <si>
    <t>3MYDLBYV8HY168959</t>
  </si>
  <si>
    <t>MORA AREVALO</t>
  </si>
  <si>
    <t>536 CAPITOL VILLAGE CIR</t>
  </si>
  <si>
    <t>536 CAPITAL village cir, SAN JOSE CA 95136</t>
  </si>
  <si>
    <t>LESLEY BROWN</t>
  </si>
  <si>
    <t>CAN23004669-02</t>
  </si>
  <si>
    <t>ON-24-002836</t>
  </si>
  <si>
    <t>5821 Antelope Rd, Sacramento, CA 95842</t>
  </si>
  <si>
    <t>3FADP4GXXKM127772</t>
  </si>
  <si>
    <t>7520 BLACKTHORNE WAY</t>
  </si>
  <si>
    <t>7520 BLACKTHORNE WAY, CITRUS HEIGHTS CA 95621</t>
  </si>
  <si>
    <t>LETECIA RUIZ</t>
  </si>
  <si>
    <t>CAN23007873-00</t>
  </si>
  <si>
    <t>ON-24-002837</t>
  </si>
  <si>
    <t>FREEWAY, DONOVAN EXIT, SANTA MARIA</t>
  </si>
  <si>
    <t>1NXBR18E5WZ068716</t>
  </si>
  <si>
    <t>808 N PALISADE DR</t>
  </si>
  <si>
    <t>808 n paliside, SANTA MARIA CA 93454</t>
  </si>
  <si>
    <t>MEILY LOPEZ</t>
  </si>
  <si>
    <t>YOVANA SANCHEZ</t>
  </si>
  <si>
    <t>CAN24015186-00</t>
  </si>
  <si>
    <t>ON-24-002838</t>
  </si>
  <si>
    <t>3 Serramonte Center, Daly City, CA 94015</t>
  </si>
  <si>
    <t>SHHFK7H44MU418992</t>
  </si>
  <si>
    <t>2874 MALABAR AVE</t>
  </si>
  <si>
    <t>2874 malabar ave, SANTA CLARA CA 95051</t>
  </si>
  <si>
    <t>MARTIN OCHOA ACUNA</t>
  </si>
  <si>
    <t xml:space="preserve">Francisco  Ochoa </t>
  </si>
  <si>
    <t>CAN24012886-01</t>
  </si>
  <si>
    <t>ON-24-002839</t>
  </si>
  <si>
    <t xml:space="preserve">lynwood ca </t>
  </si>
  <si>
    <t>1HGCG165XWA011013</t>
  </si>
  <si>
    <t>OCHOA ACUNA</t>
  </si>
  <si>
    <t>2440 E EL SEGUNDO BLVD</t>
  </si>
  <si>
    <t>2440 E EL SEGUNDO BLVD, COMPTON CA 90222</t>
  </si>
  <si>
    <t>DARWIN REYES ORTEGA</t>
  </si>
  <si>
    <t>CAN24014978-00</t>
  </si>
  <si>
    <t>ON-24-002840</t>
  </si>
  <si>
    <t>SLAUSON AVE, LOS ANGELES,CA</t>
  </si>
  <si>
    <t>5FPYK3F17RB032187</t>
  </si>
  <si>
    <t>REYES ORTEGA</t>
  </si>
  <si>
    <t>4909 10TH AVE</t>
  </si>
  <si>
    <t>4909 10TH AVE, LOS ANGELES CA 90043</t>
  </si>
  <si>
    <t>TAWFIK AFRAM</t>
  </si>
  <si>
    <t>CAN23007256-02</t>
  </si>
  <si>
    <t>ON-24-002841</t>
  </si>
  <si>
    <t xml:space="preserve">WENCHESTER RD 
TEMECULA CA </t>
  </si>
  <si>
    <t>KM8JUCAGXEU843012</t>
  </si>
  <si>
    <t>AFRAM</t>
  </si>
  <si>
    <t>39774 CHAMBRAY DR</t>
  </si>
  <si>
    <t>39774 CHAMBRAY DR , MURRIETA CA 92563</t>
  </si>
  <si>
    <t>CAN23007921-02</t>
  </si>
  <si>
    <t>ON-24-002842</t>
  </si>
  <si>
    <t xml:space="preserve">cedar bridge 
fontana ca </t>
  </si>
  <si>
    <t>3TYLB5JNXRT001461</t>
  </si>
  <si>
    <t>ANALILIA RODRIGUEZ GARCIA</t>
  </si>
  <si>
    <t>MARIANA RODRIGUEZ</t>
  </si>
  <si>
    <t>CAN24016318-00</t>
  </si>
  <si>
    <t>ON-24-002843</t>
  </si>
  <si>
    <t>San Michelle Rd, Moreno Valley, CA 92551, United States</t>
  </si>
  <si>
    <t>1HGCV1F10KA143761</t>
  </si>
  <si>
    <t>RODRIGUEZ GARCIA</t>
  </si>
  <si>
    <t>13400 ELSWORTH ST APT 717</t>
  </si>
  <si>
    <t>13400 ELSWORTH ST APT 717, MORENO VALLEY CA 92553</t>
  </si>
  <si>
    <t>JESSICA MIRAMONTES</t>
  </si>
  <si>
    <t>JOSE MIRAMOTES</t>
  </si>
  <si>
    <t>CAN23000821-03</t>
  </si>
  <si>
    <t>ON-24-002844</t>
  </si>
  <si>
    <t>91 freeway 
corona ca</t>
  </si>
  <si>
    <t>3GTU9FED0KG287022</t>
  </si>
  <si>
    <t>MIRAMONTES</t>
  </si>
  <si>
    <t>2530 CROSS ST</t>
  </si>
  <si>
    <t>2530 CROSS ST, RIVERSIDE CA 92503</t>
  </si>
  <si>
    <t>CAN24011510-01</t>
  </si>
  <si>
    <t>ON-24-002845</t>
  </si>
  <si>
    <t xml:space="preserve">2021 Solano Ave. 
Vallejo, CA </t>
  </si>
  <si>
    <t>LUIS DEL CID</t>
  </si>
  <si>
    <t>CAN23008342-02</t>
  </si>
  <si>
    <t>ON-24-002847</t>
  </si>
  <si>
    <t>Bradley and Merced, Pacoima ca</t>
  </si>
  <si>
    <t>2HGFC2F89KH575501</t>
  </si>
  <si>
    <t>TIFFANY BRIDGETTE</t>
  </si>
  <si>
    <t>CAN24016242-00</t>
  </si>
  <si>
    <t>ON-24-002848</t>
  </si>
  <si>
    <t>ave m and sierra hwy 
palmdale ca</t>
  </si>
  <si>
    <t>GLC300</t>
  </si>
  <si>
    <t>W1N0G8DB2MV288840</t>
  </si>
  <si>
    <t>BRIDGETTE</t>
  </si>
  <si>
    <t>37807 ROSEMARIE ST</t>
  </si>
  <si>
    <t>38605 25TH ST E UNIT 2, PALMDALE CA 93550</t>
  </si>
  <si>
    <t>VICTOR FERNANDEZ</t>
  </si>
  <si>
    <t>STEVEN FERNANDEZ</t>
  </si>
  <si>
    <t>CAN24016262-00</t>
  </si>
  <si>
    <t>ON-24-002849</t>
  </si>
  <si>
    <t>11000 S BROADWAY, LOS ANGELES, CA 90061</t>
  </si>
  <si>
    <t>KNMAT2MT8FP582148</t>
  </si>
  <si>
    <t>11000 S BROADWAY APT C</t>
  </si>
  <si>
    <t>11000 S BROADWAY APT C , LOS ANGELES CA 90061</t>
  </si>
  <si>
    <t>CARLOS CALDEIRA BRAGA</t>
  </si>
  <si>
    <t>Riad  Mustafa Sadeq</t>
  </si>
  <si>
    <t>CAN23007469-02</t>
  </si>
  <si>
    <t>ON-24-002850</t>
  </si>
  <si>
    <t xml:space="preserve">san francisco airport </t>
  </si>
  <si>
    <t>FORD</t>
  </si>
  <si>
    <t>3FA690LU6HR286183</t>
  </si>
  <si>
    <t>JOSE GARCIA ESTRADA</t>
  </si>
  <si>
    <t>VICENTE TEHUINTLE HERNANDEZ</t>
  </si>
  <si>
    <t>CAN24012356-01</t>
  </si>
  <si>
    <t>ON-24-002851</t>
  </si>
  <si>
    <t>1G1PC5SB8D7172123</t>
  </si>
  <si>
    <t>GARCIA ESTRADA</t>
  </si>
  <si>
    <t>5917 CARMELITA AVE APT 49</t>
  </si>
  <si>
    <t>5917 CARMELITA AVE APT 49, HUNTINGTON PARK CA 90255</t>
  </si>
  <si>
    <t>ON-24-002852</t>
  </si>
  <si>
    <t xml:space="preserve">adelanto ca </t>
  </si>
  <si>
    <t>FRANK ANTHONY ROCETE</t>
  </si>
  <si>
    <t>CAN23005313-02</t>
  </si>
  <si>
    <t>ON-24-002853</t>
  </si>
  <si>
    <t>Woodly &amp; Commercial, Oxnard CA.</t>
  </si>
  <si>
    <t>JTNB4MBE0M3125206</t>
  </si>
  <si>
    <t>ROCETE</t>
  </si>
  <si>
    <t>3061 LUFF CT</t>
  </si>
  <si>
    <t>3061 LUFF CT, OXNARD CA 93035</t>
  </si>
  <si>
    <t>ON-24-002854</t>
  </si>
  <si>
    <t>Palm Ave, San Diego.</t>
  </si>
  <si>
    <t>JUAN ALBERTO VARGAS GABRIEL</t>
  </si>
  <si>
    <t>CAN23005601-02</t>
  </si>
  <si>
    <t>ON-24-002855</t>
  </si>
  <si>
    <t>1GCEC14V6XZ147079</t>
  </si>
  <si>
    <t>ON-24-002856</t>
  </si>
  <si>
    <t>911 107th Ave, Oakland, CA 94603</t>
  </si>
  <si>
    <t>3FA6P0LU3JR102761</t>
  </si>
  <si>
    <t>DIANA FARFAN FLORES</t>
  </si>
  <si>
    <t>JACIEL LUNA FARFAN</t>
  </si>
  <si>
    <t>CAN24017206-00</t>
  </si>
  <si>
    <t>ON-24-002857</t>
  </si>
  <si>
    <t>384 BERRY RD ROYAL OAKS, CA 95076</t>
  </si>
  <si>
    <t>5FNYF4H99FB005199</t>
  </si>
  <si>
    <t>FARFAN FLORES</t>
  </si>
  <si>
    <t>384 BERRY RD</t>
  </si>
  <si>
    <t>ROYAL OAKS</t>
  </si>
  <si>
    <t>384 BERRY RD, ROYAL OAKS CA 95076</t>
  </si>
  <si>
    <t>JULIAN SANCHEZ MACIAS</t>
  </si>
  <si>
    <t>CAN24016028-00</t>
  </si>
  <si>
    <t>ON-24-002858</t>
  </si>
  <si>
    <t xml:space="preserve">108TH ST 
INGLEWOOD, CA  </t>
  </si>
  <si>
    <t>5FNYF8H69PB007646</t>
  </si>
  <si>
    <t>SANCHEZ MACIAS</t>
  </si>
  <si>
    <t>3700 W 108TH ST</t>
  </si>
  <si>
    <t>3700 W 108TH ST, INGLEWOOD CA 90303</t>
  </si>
  <si>
    <t>JOSE ALCANTAR CHAVEZ</t>
  </si>
  <si>
    <t>CAN24018791-00</t>
  </si>
  <si>
    <t>ON-24-002859</t>
  </si>
  <si>
    <t>KM 136 Mazatlan-Culiacan, Mexico.</t>
  </si>
  <si>
    <t>3GTRCUEA2AG239957</t>
  </si>
  <si>
    <t>ALCANTAR CHAVEZ</t>
  </si>
  <si>
    <t>273 E 9TH ST</t>
  </si>
  <si>
    <t>273 E 9TH ST, MERCED CA 95341</t>
  </si>
  <si>
    <t>MARY MENDOZA</t>
  </si>
  <si>
    <t>CAP24000370-00</t>
  </si>
  <si>
    <t>ON-24-002860</t>
  </si>
  <si>
    <t xml:space="preserve">freeway 
escondido, ca </t>
  </si>
  <si>
    <t>JTDEPMAE8MJ129610</t>
  </si>
  <si>
    <t>417 N CITRUS AVE APT 10</t>
  </si>
  <si>
    <t>417 N CITRUS AVE APT 10, ESCONDIDO CA 92027</t>
  </si>
  <si>
    <t>KENNETH FLORES</t>
  </si>
  <si>
    <t>CAN24018346-00</t>
  </si>
  <si>
    <t>ON-24-002861</t>
  </si>
  <si>
    <t>105 freeway, Los Angeles ca</t>
  </si>
  <si>
    <t>sentra</t>
  </si>
  <si>
    <t>3N1AB7APXEL661843</t>
  </si>
  <si>
    <t>GENARO VASQUEZ MORALES</t>
  </si>
  <si>
    <t>DAVID MARTINEZ</t>
  </si>
  <si>
    <t>CAN24016071-00</t>
  </si>
  <si>
    <t>ON-24-002862</t>
  </si>
  <si>
    <t xml:space="preserve">45th st 
palmdale ca </t>
  </si>
  <si>
    <t>1N6AD07U26C432112</t>
  </si>
  <si>
    <t>VASQUEZ MORALES</t>
  </si>
  <si>
    <t>8807 E PALMDALE BLVD SPC 5</t>
  </si>
  <si>
    <t>8807 E PALMDALE BLVD SPC 5, PALMDALE CA 93552</t>
  </si>
  <si>
    <t>SHAWN BARRIOS</t>
  </si>
  <si>
    <t>CAP24001951-00</t>
  </si>
  <si>
    <t>ON-24-002863</t>
  </si>
  <si>
    <t xml:space="preserve">41 AND MADERA 
</t>
  </si>
  <si>
    <t>3C4NJDAN8RT175388</t>
  </si>
  <si>
    <t>15265 19TH AVE</t>
  </si>
  <si>
    <t>15265 19TH AVE, LEMOORE CA 93245</t>
  </si>
  <si>
    <t>ON-24-002864</t>
  </si>
  <si>
    <t>hillcrest SAN DIEGO, CA 92103</t>
  </si>
  <si>
    <t>3VV2B7AX6KM022321</t>
  </si>
  <si>
    <t>DANIEL APONTE MARZAL</t>
  </si>
  <si>
    <t>CAN24011257-01</t>
  </si>
  <si>
    <t>ON-24-002865</t>
  </si>
  <si>
    <t>Hickey Blvd Daly City CA</t>
  </si>
  <si>
    <t>JTDKDTB31H1592455</t>
  </si>
  <si>
    <t>APONTE MARZAL</t>
  </si>
  <si>
    <t>584 HENSLEY AVE APT 4</t>
  </si>
  <si>
    <t>584 HENSLEY AVE APT 4, SAN BRUNO CA 94066</t>
  </si>
  <si>
    <t xml:space="preserve">Regina  Diggs </t>
  </si>
  <si>
    <t>ON-24-002866</t>
  </si>
  <si>
    <t>60 e freeway  MORENO VALLEY CA</t>
  </si>
  <si>
    <t>JOHAN ESCOBAR SIERRA</t>
  </si>
  <si>
    <t>JORDAN ESCOBAR SIERRA</t>
  </si>
  <si>
    <t>CAN24015726-00</t>
  </si>
  <si>
    <t>ON-24-002867</t>
  </si>
  <si>
    <t>langdon ave and chase street, North Hills, CA 91343</t>
  </si>
  <si>
    <t>3N1CN7AP3EL829614</t>
  </si>
  <si>
    <t>ESCOBAR SIERRA</t>
  </si>
  <si>
    <t>8443 LANGDON AVE APT 1</t>
  </si>
  <si>
    <t>8443 LANGDON AVE APT 1, NORTH HILLS CA 91343</t>
  </si>
  <si>
    <t>HAIBING LIN</t>
  </si>
  <si>
    <t>CAN24014667-00</t>
  </si>
  <si>
    <t>ON-24-002868</t>
  </si>
  <si>
    <t>I60 westbound near Fullerton ca</t>
  </si>
  <si>
    <t>PANAMERA</t>
  </si>
  <si>
    <t>WP0AA2A75FL003203</t>
  </si>
  <si>
    <t>LIN</t>
  </si>
  <si>
    <t>1641 VALCARLOS AVE</t>
  </si>
  <si>
    <t>209 S RAMONA AVE APT E, MONTEREY PARK CA 91754</t>
  </si>
  <si>
    <t>CAN24012815-01</t>
  </si>
  <si>
    <t>ON-24-002869</t>
  </si>
  <si>
    <t>marther luther king jr los angeles ca</t>
  </si>
  <si>
    <t>ALFREDO BALTAZAR</t>
  </si>
  <si>
    <t>CAN24010268-01</t>
  </si>
  <si>
    <t>ON-24-002870</t>
  </si>
  <si>
    <t xml:space="preserve">james 
los angeles </t>
  </si>
  <si>
    <t>2HGFC2F81LH584744</t>
  </si>
  <si>
    <t>5952 MAYBELLE ST</t>
  </si>
  <si>
    <t>5952 MAYBELLE ST, RIVERSIDE CA 92504</t>
  </si>
  <si>
    <t>KEYARA HOWARD</t>
  </si>
  <si>
    <t>CAN22000402-04</t>
  </si>
  <si>
    <t>ON-24-002871</t>
  </si>
  <si>
    <t xml:space="preserve">Ironwood &amp; Pigeon Pass in Moreno Valley, CA </t>
  </si>
  <si>
    <t>3N1AB8CVXRY229151</t>
  </si>
  <si>
    <t>CAN24018186-00</t>
  </si>
  <si>
    <t>ON-24-002872</t>
  </si>
  <si>
    <t>1HGCR2F36EA179969</t>
  </si>
  <si>
    <t>OLIVIA GARCIA CANLOBO</t>
  </si>
  <si>
    <t>CAN24017737-00</t>
  </si>
  <si>
    <t>ON-24-002873</t>
  </si>
  <si>
    <t>la tuna canyon ca</t>
  </si>
  <si>
    <t>3CZRZ2H58SM730290</t>
  </si>
  <si>
    <t>CANLOBO</t>
  </si>
  <si>
    <t>133 LUKENS PL</t>
  </si>
  <si>
    <t>133 LUKENS PL, GLENDALE CA 91206</t>
  </si>
  <si>
    <t>CAN23006504-02</t>
  </si>
  <si>
    <t>ON-24-002876</t>
  </si>
  <si>
    <t>sepulveda blvd and victory blvd, Van Nuys,CA</t>
  </si>
  <si>
    <t>6543 WOODLEY AVE APT 7, VAN NUYS CA 91406</t>
  </si>
  <si>
    <t>GLORIA BOGGAN</t>
  </si>
  <si>
    <t>CAN23008953-01</t>
  </si>
  <si>
    <t>ON-24-002877</t>
  </si>
  <si>
    <t>Winchester rd Winchester CA</t>
  </si>
  <si>
    <t>S60</t>
  </si>
  <si>
    <t>YV1612FS6D2175661</t>
  </si>
  <si>
    <t>BOGGAN</t>
  </si>
  <si>
    <t>3652 OLD OAK CIR</t>
  </si>
  <si>
    <t>3652 OLD OAK CIR, SAN JACINTO CA 92582</t>
  </si>
  <si>
    <t>ROBERT ANDRE JONES</t>
  </si>
  <si>
    <t>CAN24013409-00</t>
  </si>
  <si>
    <t>ON-24-002878</t>
  </si>
  <si>
    <t>Exit 172/Donovan Rd/N, US-101, Santa Maria, CA</t>
  </si>
  <si>
    <t>808 N PALISADE DR.</t>
  </si>
  <si>
    <t>808 N PALISADE DR., SANTA MARIA CA 93454</t>
  </si>
  <si>
    <t>MARITZA BETANCOURT</t>
  </si>
  <si>
    <t>CAN24014515-00</t>
  </si>
  <si>
    <t>ON-24-002879</t>
  </si>
  <si>
    <t>norwalk ca</t>
  </si>
  <si>
    <t>1N4AL2AP5BN503201</t>
  </si>
  <si>
    <t>BETANCOURT</t>
  </si>
  <si>
    <t>13219 LONGWORTH AVE</t>
  </si>
  <si>
    <t>13219 LONGWORTH AVE, NORWALK CA 90650</t>
  </si>
  <si>
    <t>CAN23006927-02</t>
  </si>
  <si>
    <t>ON-24-002880</t>
  </si>
  <si>
    <t>JTDB4MEE1RJ016627</t>
  </si>
  <si>
    <t>INMER HERNANDEZ CUELLAR</t>
  </si>
  <si>
    <t>CAN24015920-00</t>
  </si>
  <si>
    <t>ON-24-002882</t>
  </si>
  <si>
    <t>Arlington Ave and Van Buren Blvd Los Angeles CA</t>
  </si>
  <si>
    <t>5J6YH18937L005278</t>
  </si>
  <si>
    <t>HERNANDEZ CUELLAR</t>
  </si>
  <si>
    <t>16790 PONDEROSA LN</t>
  </si>
  <si>
    <t>16790 PONDERSA LN, RIVERSIDE CA 92504</t>
  </si>
  <si>
    <t>MARIA LOPEZ LARA</t>
  </si>
  <si>
    <t>CAN24018133-00</t>
  </si>
  <si>
    <t>ON-24-002883</t>
  </si>
  <si>
    <t xml:space="preserve">Alhambra ca </t>
  </si>
  <si>
    <t>2GCEC19T121136144</t>
  </si>
  <si>
    <t>LOPEZ LARA</t>
  </si>
  <si>
    <t>254 W GAGE AVE APT A</t>
  </si>
  <si>
    <t>254 W GAGE AVE APT A, LOS ANGELES CA 90003</t>
  </si>
  <si>
    <t>CAN24018248-00</t>
  </si>
  <si>
    <t>ON-24-002884</t>
  </si>
  <si>
    <t xml:space="preserve">Gauge Ave. and Specht 
Bell Gardens CA </t>
  </si>
  <si>
    <t>2FMGK5DC5ABA53606</t>
  </si>
  <si>
    <t>11517 OLD RIVER SCHOOL RD APT A</t>
  </si>
  <si>
    <t>11517 OLD RIVER SCHOOL RD APT A, DOWNEY CA 90241</t>
  </si>
  <si>
    <t>JOSEPH PEREZ</t>
  </si>
  <si>
    <t>NAN WU</t>
  </si>
  <si>
    <t>CAN24012005-01</t>
  </si>
  <si>
    <t>ON-24-002885</t>
  </si>
  <si>
    <t xml:space="preserve">101 FREEWAY </t>
  </si>
  <si>
    <t>UNKNOWN</t>
  </si>
  <si>
    <t>CALEB JARA</t>
  </si>
  <si>
    <t>NICHOLE JARA</t>
  </si>
  <si>
    <t>CAN23004961-02</t>
  </si>
  <si>
    <t>ON-24-002886</t>
  </si>
  <si>
    <t xml:space="preserve">la sierra 
riverside ca </t>
  </si>
  <si>
    <t>3TMCZ5AN3KM274254</t>
  </si>
  <si>
    <t>JARA</t>
  </si>
  <si>
    <t>4628 SPRINGWELL CT</t>
  </si>
  <si>
    <t>4628 SPRINGWELL CT, RIVERSIDE CA 92505</t>
  </si>
  <si>
    <t>AMIRA HUNTER</t>
  </si>
  <si>
    <t>RASMIYYAH JONES</t>
  </si>
  <si>
    <t>CAN24016319-00</t>
  </si>
  <si>
    <t>ON-24-002887</t>
  </si>
  <si>
    <t>1G6AR5SX8K0135380</t>
  </si>
  <si>
    <t>HUNTER</t>
  </si>
  <si>
    <t>1135 PEACH AVE UNIT A</t>
  </si>
  <si>
    <t>1135 peach ave unit A , EL CAJON CA 92021</t>
  </si>
  <si>
    <t>JESSIE PALENCIA</t>
  </si>
  <si>
    <t>Francisco unk</t>
  </si>
  <si>
    <t>CAN23008491-01</t>
  </si>
  <si>
    <t>ON-24-002888</t>
  </si>
  <si>
    <t>Amargosa Rd, Victorville, CA 92394, United States</t>
  </si>
  <si>
    <t>CESAR CIFUENTES RAMIREZ</t>
  </si>
  <si>
    <t>CAN24016096-00</t>
  </si>
  <si>
    <t>ON-24-002889</t>
  </si>
  <si>
    <t>Wilshire Blvd, Los Angeles, CA 90017-3402</t>
  </si>
  <si>
    <t>JN8BT3BA9PW405728</t>
  </si>
  <si>
    <t>CIFUENTES RAMIREZ</t>
  </si>
  <si>
    <t>649 N ARDMORE AVE APT 5</t>
  </si>
  <si>
    <t>649 N ARDMORE AVE APT 5, LOS ANGELES CA 90004</t>
  </si>
  <si>
    <t>EMMANUEL ANYAOGU</t>
  </si>
  <si>
    <t>CAP24000905-00</t>
  </si>
  <si>
    <t>ON-24-002890</t>
  </si>
  <si>
    <t>Interstate 210 and State Route 210 (California)</t>
  </si>
  <si>
    <t>5FNYF5H53MB044693</t>
  </si>
  <si>
    <t>ANYAOGU</t>
  </si>
  <si>
    <t>853 S SUMAC LN</t>
  </si>
  <si>
    <t>853 S SUMAC LN, RIALTO CA 92376</t>
  </si>
  <si>
    <t>STEPHANIE HARYADI</t>
  </si>
  <si>
    <t>LUIS BUSTAMANTE LUGO</t>
  </si>
  <si>
    <t>CAN24018560-00</t>
  </si>
  <si>
    <t>ON-24-002891</t>
  </si>
  <si>
    <t>Best Buy near Victoria Garden, Day Creek Rd, Rancho Cucamonga CA.</t>
  </si>
  <si>
    <t>1HGCV1F18KA168634</t>
  </si>
  <si>
    <t>HARYADI</t>
  </si>
  <si>
    <t>10040 PLACER ST APT A</t>
  </si>
  <si>
    <t>17627 MCWETHY DR APT S, FONTANA CA 92336</t>
  </si>
  <si>
    <t>DAVID GARCIA</t>
  </si>
  <si>
    <t>CAN24009720-01</t>
  </si>
  <si>
    <t>ON-24-002892</t>
  </si>
  <si>
    <t>CORNER OF LONG BEACH AND IMPERIAL, CA</t>
  </si>
  <si>
    <t>1FAFP34N77W104690</t>
  </si>
  <si>
    <t>3625 RANDOLPH ST</t>
  </si>
  <si>
    <t>3625 RANDOLPH ST, HUNTINGTON PARK CA 90255</t>
  </si>
  <si>
    <t>MARIELA MARCELO</t>
  </si>
  <si>
    <t>CAN23003481-02</t>
  </si>
  <si>
    <t>ON-24-002893</t>
  </si>
  <si>
    <t>Nevada &amp; Euclid, Ontario CA.</t>
  </si>
  <si>
    <t>JTEEU5JR4P5279790</t>
  </si>
  <si>
    <t>MARCELO</t>
  </si>
  <si>
    <t>331 W CALIFORNIA ST</t>
  </si>
  <si>
    <t>331 W CALIFORNIA ST, ONTARIO CA 91762</t>
  </si>
  <si>
    <t>MONICA GARCIAMARTINEZ</t>
  </si>
  <si>
    <t>VIRIDIANA SOTO</t>
  </si>
  <si>
    <t>CAP24001310-00</t>
  </si>
  <si>
    <t>ON-24-002894</t>
  </si>
  <si>
    <t>1674 Main Street, Ramona, CA 92065</t>
  </si>
  <si>
    <t>4T1G11AK0NU628797</t>
  </si>
  <si>
    <t>GARCIAMARTINEZ</t>
  </si>
  <si>
    <t>713 F ST</t>
  </si>
  <si>
    <t>713 F ST, RAMONA CA 92065</t>
  </si>
  <si>
    <t>Edwin Parra</t>
  </si>
  <si>
    <t>ON-24-002895</t>
  </si>
  <si>
    <t>92nd st/ central ave Los Angeles CA</t>
  </si>
  <si>
    <t>JT2BK12U020057917</t>
  </si>
  <si>
    <t>DAVE SANTONIL</t>
  </si>
  <si>
    <t>CAP24000665-00</t>
  </si>
  <si>
    <t>ON-24-002896</t>
  </si>
  <si>
    <t>Garfield Blvd Alhambra Ca 91801</t>
  </si>
  <si>
    <t>Q7</t>
  </si>
  <si>
    <t>WA1LAAF76JD050085</t>
  </si>
  <si>
    <t>SANTONIL</t>
  </si>
  <si>
    <t>509 N ALMANSOR ST</t>
  </si>
  <si>
    <t>509 N Almansor St, ALHAMBRA CA 91801</t>
  </si>
  <si>
    <t>JONATHAN PLATERO</t>
  </si>
  <si>
    <t>CAN24012412-01</t>
  </si>
  <si>
    <t>ON-24-002898</t>
  </si>
  <si>
    <t>6662 Loveland St, Bell Gardens, CA 90201</t>
  </si>
  <si>
    <t>2HGFB2F54DH519283</t>
  </si>
  <si>
    <t>PLATERO</t>
  </si>
  <si>
    <t xml:space="preserve">10871 ELM AVE  </t>
  </si>
  <si>
    <t>10871 Alexander Ave, LYNWOOD  CA 90262</t>
  </si>
  <si>
    <t>EDWIN PARRA</t>
  </si>
  <si>
    <t>ON-24-002899</t>
  </si>
  <si>
    <t>101 freeway northbound
los angeles ca</t>
  </si>
  <si>
    <t>WUILIAN VAIRES ORELLANA</t>
  </si>
  <si>
    <t>CAN24017958-00</t>
  </si>
  <si>
    <t>ON-24-002900</t>
  </si>
  <si>
    <t>3500 Rosemead Blvd, Rosemead, CA 91770</t>
  </si>
  <si>
    <t>1N6BD0CT8HN729832</t>
  </si>
  <si>
    <t>VAIRES ORELLANA</t>
  </si>
  <si>
    <t>3837 GRIBALTAR AVE</t>
  </si>
  <si>
    <t>3837 gribaltar ave, LOS ANGELES CA 90008</t>
  </si>
  <si>
    <t>BRANDON NOBLE</t>
  </si>
  <si>
    <t>CAN23006356-02</t>
  </si>
  <si>
    <t>ON-24-002901</t>
  </si>
  <si>
    <t>Modesto CA</t>
  </si>
  <si>
    <t>Rav4</t>
  </si>
  <si>
    <t>2T3P1RFV3RW452195</t>
  </si>
  <si>
    <t>ALEX ACUNA ARCHILA</t>
  </si>
  <si>
    <t>CAN23006174-02</t>
  </si>
  <si>
    <t>ON-24-002902</t>
  </si>
  <si>
    <t>326 Pearson Ave Anaheim, CA 92802</t>
  </si>
  <si>
    <t>2HGFG3B56FH530995</t>
  </si>
  <si>
    <t>ACUNA ARCHILA</t>
  </si>
  <si>
    <t xml:space="preserve">326 E PEARSON AVE  </t>
  </si>
  <si>
    <t>733 utica ave apt 10, HUNTINGTON BEACH CA 92648</t>
  </si>
  <si>
    <t>IGNACIO MENDOZA PAZ</t>
  </si>
  <si>
    <t>CAP24001489-00</t>
  </si>
  <si>
    <t>ON-24-002903</t>
  </si>
  <si>
    <t>Bear Valley, Victorville, CA.</t>
  </si>
  <si>
    <t>1GKKRPKD9FJ247841</t>
  </si>
  <si>
    <t>MENDOZA PAZ</t>
  </si>
  <si>
    <t>21226 MULTNOMAH RD</t>
  </si>
  <si>
    <t>21226 MULTNOMAH RD, APPLE VALLEY CA 92308</t>
  </si>
  <si>
    <t>ERIN UNION</t>
  </si>
  <si>
    <t>CAN24017559-00</t>
  </si>
  <si>
    <t>ON-24-002904</t>
  </si>
  <si>
    <t>95th St E, Palmdale, CA</t>
  </si>
  <si>
    <t>5YFBURHE2GP548826</t>
  </si>
  <si>
    <t>UNION</t>
  </si>
  <si>
    <t>14331 CAROLINE ST</t>
  </si>
  <si>
    <t>14331 CAROLINE ST, ADELANTO CA 92301</t>
  </si>
  <si>
    <t>NICOLAS GONZALEZ AGUILAR</t>
  </si>
  <si>
    <t>CAN24015427-00</t>
  </si>
  <si>
    <t>ON-24-002905</t>
  </si>
  <si>
    <t>S H Street, Escondido, CA.</t>
  </si>
  <si>
    <t>4T1BF1FK2CU102205</t>
  </si>
  <si>
    <t>125 JOHNSTON LN</t>
  </si>
  <si>
    <t>125 JOHNSTON LN, SAN MARCOS CA 92069</t>
  </si>
  <si>
    <t>YOLANDA TERRAZAS</t>
  </si>
  <si>
    <t>MARCOS TERRAZAS</t>
  </si>
  <si>
    <t>CAP24000701-00</t>
  </si>
  <si>
    <t>ON-24-002906</t>
  </si>
  <si>
    <t xml:space="preserve">Nelson Blvd &amp; Highland Ave Selma, CA </t>
  </si>
  <si>
    <t>3FA6P0HD3KR202465</t>
  </si>
  <si>
    <t>TERRAZAS</t>
  </si>
  <si>
    <t>3113 MITCHELL AVE</t>
  </si>
  <si>
    <t>3113 MITCHELL AVE, SELMA CA 93662</t>
  </si>
  <si>
    <t>SALVADOR QUEZADA</t>
  </si>
  <si>
    <t>CAN24013983-01</t>
  </si>
  <si>
    <t>ON-24-002907</t>
  </si>
  <si>
    <t>Alamo CA.</t>
  </si>
  <si>
    <t>19XFC2F78GE076147</t>
  </si>
  <si>
    <t>QUEZADA</t>
  </si>
  <si>
    <t>10 RIVERSIDE CT</t>
  </si>
  <si>
    <t>10 RIVERSIDE CT, BAY POINT CA 94565</t>
  </si>
  <si>
    <t>FAITH PRECIADO</t>
  </si>
  <si>
    <t>CAN24011240-01</t>
  </si>
  <si>
    <t>ON-24-002908</t>
  </si>
  <si>
    <t>12100 Harbor Blvd Garden Grove, CA 92840(Target parking lot)</t>
  </si>
  <si>
    <t>2HGFE2F50RH534975</t>
  </si>
  <si>
    <t>PRECIADO</t>
  </si>
  <si>
    <t>541 W SUMMERFIELD CIR</t>
  </si>
  <si>
    <t>541 W Summerfield Cir, ANAHEIM CA 92802</t>
  </si>
  <si>
    <t>JAVIER RODRIGUEZ</t>
  </si>
  <si>
    <t>CAN23008227-02</t>
  </si>
  <si>
    <t>ON-24-002910</t>
  </si>
  <si>
    <t xml:space="preserve">I78/ Melrose vista, ca </t>
  </si>
  <si>
    <t>2GCEC19K2R1327461</t>
  </si>
  <si>
    <t>275 ROYAL GLEN DR</t>
  </si>
  <si>
    <t>275 ROYAL GLEN DR, FALLBROOK CA 92028</t>
  </si>
  <si>
    <t>CAN23006053-02</t>
  </si>
  <si>
    <t>ON-24-002911</t>
  </si>
  <si>
    <t>6843 Mission St, Daily City CA.</t>
  </si>
  <si>
    <t>JF1GH6B69BH812208</t>
  </si>
  <si>
    <t>615 sawer st, SAN FRANCISCO CA 94134</t>
  </si>
  <si>
    <t>GABRIELA GURROLA NAVARRO</t>
  </si>
  <si>
    <t>JOSE TOVAR VILLAREAL</t>
  </si>
  <si>
    <t>CAN23007069-02</t>
  </si>
  <si>
    <t>ON-24-002912</t>
  </si>
  <si>
    <t xml:space="preserve">summit st HESPERIA ca </t>
  </si>
  <si>
    <t>JM3KE2DY9G0834503</t>
  </si>
  <si>
    <t>GURROLA NAVARRO</t>
  </si>
  <si>
    <t>8173 7TH AVE</t>
  </si>
  <si>
    <t>8173 7TH AVE, HESPERIA CA 92345</t>
  </si>
  <si>
    <t>JOSE CASTRO</t>
  </si>
  <si>
    <t>CAN24012667-01</t>
  </si>
  <si>
    <t>ON-24-002913</t>
  </si>
  <si>
    <t>Viking Way, Pittsburg, CA 94565</t>
  </si>
  <si>
    <t>1FMZU67E12UD00007</t>
  </si>
  <si>
    <t>68 LOU ANN PL</t>
  </si>
  <si>
    <t>68 Lou Ann Pl, PITTSBURG CA 94565</t>
  </si>
  <si>
    <t>GIULIANO LOPEZ BAUTISTA</t>
  </si>
  <si>
    <t>CAN24015152-00</t>
  </si>
  <si>
    <t>ON-24-002914</t>
  </si>
  <si>
    <t xml:space="preserve">Monument Blvd in Concord CA </t>
  </si>
  <si>
    <t>3FA6P0H79DR103212</t>
  </si>
  <si>
    <t>LOPEZ BAUTISTA</t>
  </si>
  <si>
    <t>1167 CAREY DR</t>
  </si>
  <si>
    <t>1167 CAREY DR, CONCORD CA 94520</t>
  </si>
  <si>
    <t>FRANCISCO AGUILAR LOPEZ</t>
  </si>
  <si>
    <t>JOHN AGUILAR ZAMACONA</t>
  </si>
  <si>
    <t>CAN24018121-00</t>
  </si>
  <si>
    <t>ON-24-002915</t>
  </si>
  <si>
    <t>210 Freeway, Toward Redlines CA.</t>
  </si>
  <si>
    <t>M340</t>
  </si>
  <si>
    <t>3MW5U7J05L8B29134</t>
  </si>
  <si>
    <t>AGUILAR LOPEZ</t>
  </si>
  <si>
    <t>856 W OLIVE ST</t>
  </si>
  <si>
    <t>856 W OLIVE ST, COLTON CA 92324</t>
  </si>
  <si>
    <t>FLENTARD COLEMAN</t>
  </si>
  <si>
    <t>CAN24017987-00</t>
  </si>
  <si>
    <t>ON-24-002916</t>
  </si>
  <si>
    <t>101 fwy, near White Oak exit, Encino CA</t>
  </si>
  <si>
    <t>2HGFC2F67LH509240</t>
  </si>
  <si>
    <t>20883 LEE RD</t>
  </si>
  <si>
    <t>20883 LEE RD, PERRIS CA 92570</t>
  </si>
  <si>
    <t>KEVIN TORIZ</t>
  </si>
  <si>
    <t>CAN23007477-02</t>
  </si>
  <si>
    <t>ON-24-002917</t>
  </si>
  <si>
    <t>Hooper Ave. &amp; E 70th St Los Angeles, CA</t>
  </si>
  <si>
    <t>7FARS6H87RE018531</t>
  </si>
  <si>
    <t>TORIZ</t>
  </si>
  <si>
    <t>1530 E 23RD ST APT 2</t>
  </si>
  <si>
    <t>1530 e 23rd st apt 2, LOS ANGELES CA 90011</t>
  </si>
  <si>
    <t>MARTHA NICARAGUA SANCHEZ</t>
  </si>
  <si>
    <t>CAN24015561-00</t>
  </si>
  <si>
    <t>ON-24-002918</t>
  </si>
  <si>
    <t>Northoff ST/ Tampa Ave Los Angeles CA</t>
  </si>
  <si>
    <t>5YFBURHE2JP776798</t>
  </si>
  <si>
    <t>NICARAGUA SANCHEZ</t>
  </si>
  <si>
    <t>14648 KITTRIDGE ST APT C</t>
  </si>
  <si>
    <t>14648 KITTRIDGE ST APT C, VAN NUYS CA 91405</t>
  </si>
  <si>
    <t>JAMES FROST</t>
  </si>
  <si>
    <t>SHAWNTINA FROST</t>
  </si>
  <si>
    <t>CAP24001464-00</t>
  </si>
  <si>
    <t>ON-24-002919</t>
  </si>
  <si>
    <t>Interstate 15 CA</t>
  </si>
  <si>
    <t>3VWD17AJ8EM431945</t>
  </si>
  <si>
    <t>FROST</t>
  </si>
  <si>
    <t>11275 CRYSTAL AIRE RD</t>
  </si>
  <si>
    <t>PINON HILLS</t>
  </si>
  <si>
    <t>11275 CRYSTAL AIRE RD, PINON HILLS CA 92372</t>
  </si>
  <si>
    <t>ALYSSA  XCARET-LIZARRAGA TISNADO</t>
  </si>
  <si>
    <t>ON-24-002920</t>
  </si>
  <si>
    <t>Whittier, CA</t>
  </si>
  <si>
    <t>YOLANDA ORANTES LAGUNAS</t>
  </si>
  <si>
    <t>OCTAVIO MORENO ASCENSION</t>
  </si>
  <si>
    <t>CAN23007209-02</t>
  </si>
  <si>
    <t>ON-24-002921</t>
  </si>
  <si>
    <t>fresno,ca, black stone avenue, intersection east el paso</t>
  </si>
  <si>
    <t>2GKALMEK9E6320515</t>
  </si>
  <si>
    <t>ORANTES LAGUNAS</t>
  </si>
  <si>
    <t>3750 N FRESNO ST APT 177</t>
  </si>
  <si>
    <t>3750 N FRESNO ST APT 177, FRESNO CA 93726</t>
  </si>
  <si>
    <t>CLAUDIA CALDERON</t>
  </si>
  <si>
    <t>MARIANO CERVANTES LIMON</t>
  </si>
  <si>
    <t>CAP24001776-00</t>
  </si>
  <si>
    <t>ON-24-002923</t>
  </si>
  <si>
    <t>820 MAE ST. in TURLOCK, CA 95380</t>
  </si>
  <si>
    <t>2GCEC13C571552276</t>
  </si>
  <si>
    <t>820 MAE ST</t>
  </si>
  <si>
    <t>820 MAE ST, TURLOCK CA 95380</t>
  </si>
  <si>
    <t>CAN23007264-02</t>
  </si>
  <si>
    <t>ON-24-002925</t>
  </si>
  <si>
    <t>5NPE24AF5FH019312</t>
  </si>
  <si>
    <t>JOSE PENA</t>
  </si>
  <si>
    <t>ZAEVENA  THOMAS</t>
  </si>
  <si>
    <t>CAN23007852-02</t>
  </si>
  <si>
    <t>ON-24-002926</t>
  </si>
  <si>
    <t>91 freeWAY
Moreno Valley CA</t>
  </si>
  <si>
    <t>1C6JJTEG4NL136329</t>
  </si>
  <si>
    <t>411 S SIMPSON AVE</t>
  </si>
  <si>
    <t>25844 BASIL CT, MORENO VALLEY CA 92553</t>
  </si>
  <si>
    <t>Heberto Vasquez</t>
  </si>
  <si>
    <t>CAN23006938-02</t>
  </si>
  <si>
    <t>ON-24-002927</t>
  </si>
  <si>
    <t>Foothill Blvd &amp; Day Creek, Rancho Cucamonga CA.</t>
  </si>
  <si>
    <t>5TFRM5F15JX131653</t>
  </si>
  <si>
    <t>616 E COLDEN AVE</t>
  </si>
  <si>
    <t>616 E COLDEN AVE, LOS ANGELES CA 90002</t>
  </si>
  <si>
    <t>LARRY DAVIS</t>
  </si>
  <si>
    <t>CAN23009201-01</t>
  </si>
  <si>
    <t>ON-24-002928</t>
  </si>
  <si>
    <t>48th &amp; 11th St, Los Angeles CA.</t>
  </si>
  <si>
    <t>SALVP2BG5GH137446</t>
  </si>
  <si>
    <t>1301 W COURT ST APT 101</t>
  </si>
  <si>
    <t>1301 W COURT ST APT 101, LOS ANGELES CA 90026</t>
  </si>
  <si>
    <t>AUBREY SWEATT</t>
  </si>
  <si>
    <t>GERI SWEATT</t>
  </si>
  <si>
    <t>CAN23005701-02</t>
  </si>
  <si>
    <t>ON-24-002929</t>
  </si>
  <si>
    <t>E Bound Rock Spring Rd, E of Glendale Ave, Hesperia CA.</t>
  </si>
  <si>
    <t>1FT7W2BT5HED67958</t>
  </si>
  <si>
    <t>SWEATT</t>
  </si>
  <si>
    <t>22854 ANOKA RD</t>
  </si>
  <si>
    <t>22854 ANOKA RD, APPLE VALLEY CA 92308</t>
  </si>
  <si>
    <t>CAN23006896-02</t>
  </si>
  <si>
    <t>ON-24-002930</t>
  </si>
  <si>
    <t xml:space="preserve">10th st 
huntington ca </t>
  </si>
  <si>
    <t>JOSE PICHARDO MONZON</t>
  </si>
  <si>
    <t>LIZBETH PICHARDO</t>
  </si>
  <si>
    <t>CAN24015820-00</t>
  </si>
  <si>
    <t>ON-24-002932</t>
  </si>
  <si>
    <t>Exit 60 Freeways, Paris/Moreno Valley  CA.</t>
  </si>
  <si>
    <t>1G4PW5SK2G4169055</t>
  </si>
  <si>
    <t>PICHARDO MONZON</t>
  </si>
  <si>
    <t>15331 VIA ALICIA DR</t>
  </si>
  <si>
    <t>15331 VIA ALICIA DR, MORENO VALLEY CA 92551</t>
  </si>
  <si>
    <t>JO ABASTA</t>
  </si>
  <si>
    <t>CAN23003683-02</t>
  </si>
  <si>
    <t>ON-24-002933</t>
  </si>
  <si>
    <t xml:space="preserve">a ranch 
34020 rowson rd </t>
  </si>
  <si>
    <t>1FMCU0BZ8LUB87980</t>
  </si>
  <si>
    <t>ABASTA</t>
  </si>
  <si>
    <t>24556 CALLE SAN VICENTE</t>
  </si>
  <si>
    <t>24556 CALLE SAN VICENTE, MURRIETA CA 92562</t>
  </si>
  <si>
    <t>CAN24009487-01</t>
  </si>
  <si>
    <t>ON-24-002934</t>
  </si>
  <si>
    <t>5545 KENT AVE RIVERSIDE, CA 92503</t>
  </si>
  <si>
    <t>KMHHU6KJ6GU132436</t>
  </si>
  <si>
    <t>DIANA CORNEJO ROSALES</t>
  </si>
  <si>
    <t>ON-24-002935</t>
  </si>
  <si>
    <t>889 Francisco St #811, Los Angeles, CA 90017</t>
  </si>
  <si>
    <t>ALMA DE LA CRUZ VELAZCO</t>
  </si>
  <si>
    <t>CAN24013450-01</t>
  </si>
  <si>
    <t>ON-24-002936</t>
  </si>
  <si>
    <t>TEMECULA-15 FREEWAY, CA.</t>
  </si>
  <si>
    <t>JHMFC1F35JX040669</t>
  </si>
  <si>
    <t>DE LA CRUZ VELAZCO</t>
  </si>
  <si>
    <t>6856 COVENTRY CT</t>
  </si>
  <si>
    <t>RCH CUCAMONGA</t>
  </si>
  <si>
    <t>6856 COVENTRY CT, RCH CUCAMONGA CA 91739</t>
  </si>
  <si>
    <t>CHEN SHUO</t>
  </si>
  <si>
    <t xml:space="preserve">kiatiaqi tong </t>
  </si>
  <si>
    <t>CAN23005765-02</t>
  </si>
  <si>
    <t>ON-24-002937</t>
  </si>
  <si>
    <t xml:space="preserve">Futui plaza </t>
  </si>
  <si>
    <t>WDDWJ8DB7KF832555</t>
  </si>
  <si>
    <t>SHUO</t>
  </si>
  <si>
    <t>5940 LAS VIRGENES RD 716</t>
  </si>
  <si>
    <t>CALABASAS</t>
  </si>
  <si>
    <t>5940 LAS VIRGENES RD 716, CALABASAS CA 91302</t>
  </si>
  <si>
    <t>JEFFERSON JAHIR RAMOS RODRIGUEZ</t>
  </si>
  <si>
    <t>ON-24-002939</t>
  </si>
  <si>
    <t>21st St &amp; S Central Ave los Angeles ca</t>
  </si>
  <si>
    <t>3GCUKREC0FG293390</t>
  </si>
  <si>
    <t>659 EASTMONT AVE , LOS ANGELES CA 90022</t>
  </si>
  <si>
    <t>PRISCILLA ALCARAZ</t>
  </si>
  <si>
    <t>CAN24016232-00</t>
  </si>
  <si>
    <t>ON-24-002941</t>
  </si>
  <si>
    <t>1026 w imperial highway, los angeles, ca 90044</t>
  </si>
  <si>
    <t>1HGCV1F39NA051778</t>
  </si>
  <si>
    <t>24792 CHIPPENDALE ST</t>
  </si>
  <si>
    <t>24792 CHIPPENDALE ST, MORENO VALLEY CA 92553</t>
  </si>
  <si>
    <t>LIZBETH HERNANDEZ</t>
  </si>
  <si>
    <t>CARLOS HERNANDEZ</t>
  </si>
  <si>
    <t>CAN24014693-00</t>
  </si>
  <si>
    <t>ON-24-002942</t>
  </si>
  <si>
    <t>9325 STATE ST SOUTH GATE, CA 90280</t>
  </si>
  <si>
    <t>1FA6P8TH6F5418733</t>
  </si>
  <si>
    <t>9325 STATE ST</t>
  </si>
  <si>
    <t>9325 STATE ST, SOUTH GATE CA 90280</t>
  </si>
  <si>
    <t>ERNESTO GUTIERREZ</t>
  </si>
  <si>
    <t>CAN24015489-00</t>
  </si>
  <si>
    <t>ON-24-002943</t>
  </si>
  <si>
    <t>14 FREEWAY S AND GOLDEN VALLEY CA.</t>
  </si>
  <si>
    <t>3TMDZ5BN6MM108400</t>
  </si>
  <si>
    <t>18540 SOLEDAD CANYON RD SPC 128</t>
  </si>
  <si>
    <t>18540 SOLEDAD CANYON RD SPC 128, CANYON COUNTRY CA 91351</t>
  </si>
  <si>
    <t>ERIKA MONTES</t>
  </si>
  <si>
    <t>CAN24012469-01</t>
  </si>
  <si>
    <t>ON-24-002944</t>
  </si>
  <si>
    <t xml:space="preserve">Cleveland Ave &amp; Hopper Ave Santa Rosa, CA
</t>
  </si>
  <si>
    <t>1N4BL4CVXPN355890</t>
  </si>
  <si>
    <t>MONTES</t>
  </si>
  <si>
    <t>6131 MONTECITO BLVD APT 14</t>
  </si>
  <si>
    <t>6131 MONTECITO BLVD APT 14, SANTA ROSA CA 95409</t>
  </si>
  <si>
    <t>LATAYA GREENE</t>
  </si>
  <si>
    <t>CAN23006489-02</t>
  </si>
  <si>
    <t>ON-24-002945</t>
  </si>
  <si>
    <t xml:space="preserve">Lindley Ave &amp; Saticoy St, Los Angeles, CA </t>
  </si>
  <si>
    <t>1G1ZD5ST2LF027095</t>
  </si>
  <si>
    <t>GREENE</t>
  </si>
  <si>
    <t>1341 W 93RD ST</t>
  </si>
  <si>
    <t>1341 w 93rd st, LOS ANGELES CA 90044</t>
  </si>
  <si>
    <t>BENITA GRANT</t>
  </si>
  <si>
    <t>KATIE PULLIAM</t>
  </si>
  <si>
    <t>CAN24014617-00</t>
  </si>
  <si>
    <t>ON-24-002946</t>
  </si>
  <si>
    <t>west covina,ca</t>
  </si>
  <si>
    <t>3FA6P0G79KR135513</t>
  </si>
  <si>
    <t>GRANT</t>
  </si>
  <si>
    <t>2411 S NANCY ST APT 2</t>
  </si>
  <si>
    <t>2411 S NANCY ST APT 2, WEST COVINA CA 91792</t>
  </si>
  <si>
    <t>JULISSA ROLON</t>
  </si>
  <si>
    <t>CAN23008973-01</t>
  </si>
  <si>
    <t>ON-24-002947</t>
  </si>
  <si>
    <t>5YFBURHEXKP891263</t>
  </si>
  <si>
    <t>ADAN ALAVES</t>
  </si>
  <si>
    <t>ROGELIO VILLEGAS SANDOVAL</t>
  </si>
  <si>
    <t>CAP24000530-00</t>
  </si>
  <si>
    <t>ON-24-002948</t>
  </si>
  <si>
    <t>Near home of 938 MANZANITA ST BLOOMINGTON, CA 92316.</t>
  </si>
  <si>
    <t>3PCAJ5CB0NF117243</t>
  </si>
  <si>
    <t>ALAVES</t>
  </si>
  <si>
    <t>938 MANZANITA ST</t>
  </si>
  <si>
    <t>938 MANZANITA ST, BLOOMINGTON CA 92316</t>
  </si>
  <si>
    <t>JAWONE ERVIN</t>
  </si>
  <si>
    <t>CAN24018506-00</t>
  </si>
  <si>
    <t>ON-24-002949</t>
  </si>
  <si>
    <t>lincoln blvd, ca</t>
  </si>
  <si>
    <t>3C4NJCBB7LT154845</t>
  </si>
  <si>
    <t>ERVIN</t>
  </si>
  <si>
    <t>4818 W 116TH ST</t>
  </si>
  <si>
    <t>4818 w 116th st, HAWTHORNE CA 90250</t>
  </si>
  <si>
    <t>JOSUE AMEZQUITA GUZMAN</t>
  </si>
  <si>
    <t>CAN24012863-01</t>
  </si>
  <si>
    <t>ON-24-002951</t>
  </si>
  <si>
    <t xml:space="preserve">freeway 14 
santa clarita </t>
  </si>
  <si>
    <t>5NPD84LF4LH509355</t>
  </si>
  <si>
    <t>AMEZQUITA GUZMAN</t>
  </si>
  <si>
    <t>23540 WILEY CANYON RD APT 223</t>
  </si>
  <si>
    <t>23540 WILEY CANYON RD APT 223, SANTA CLARITA CA 91355</t>
  </si>
  <si>
    <t>ALEXANDRIA MCINTOSH</t>
  </si>
  <si>
    <t>CAP24001819-00</t>
  </si>
  <si>
    <t>ON-24-002952</t>
  </si>
  <si>
    <t>Blue lake, CA</t>
  </si>
  <si>
    <t>5NPEB4AC6CH431160</t>
  </si>
  <si>
    <t>3824 JACOBS AVE SPC 13 # SP</t>
  </si>
  <si>
    <t>EUREKA</t>
  </si>
  <si>
    <t>3824 JACOBS AVE SPC 13 # SP, EUREKA CA 95501</t>
  </si>
  <si>
    <t>BRANDON MADRIGAL</t>
  </si>
  <si>
    <t>CRETA WEHBE</t>
  </si>
  <si>
    <t>CAN24016176-00</t>
  </si>
  <si>
    <t>ON-24-002953</t>
  </si>
  <si>
    <t>Temecula Parkway, CA.</t>
  </si>
  <si>
    <t>3GCUDFED0PG342929</t>
  </si>
  <si>
    <t>25100 VISTA MURRIETA APT 2416</t>
  </si>
  <si>
    <t>25100 VISTA MURRIETA APT 2416, MURRIETA CA 92562</t>
  </si>
  <si>
    <t>ANTONIO DEIGO</t>
  </si>
  <si>
    <t>DOLORES GONZALEZ</t>
  </si>
  <si>
    <t>CAN24010104-01</t>
  </si>
  <si>
    <t>ON-24-002954</t>
  </si>
  <si>
    <t>thrift store 
3900 tylor st 
riverside ca 
92503</t>
  </si>
  <si>
    <t>3GNEC12088G107022</t>
  </si>
  <si>
    <t>DEIGO</t>
  </si>
  <si>
    <t>6666 PALM AVE</t>
  </si>
  <si>
    <t>6666 PALM AVE, RIVERSIDE CA 92506</t>
  </si>
  <si>
    <t>ON-24-002956</t>
  </si>
  <si>
    <t>5th St &amp; S Gran Marcy Blvd, Los Angels CA.</t>
  </si>
  <si>
    <t>OSCAR RAMOS</t>
  </si>
  <si>
    <t>CAN23006528-02</t>
  </si>
  <si>
    <t>ON-24-002957</t>
  </si>
  <si>
    <t>rancho mirage</t>
  </si>
  <si>
    <t>5N1AT2MT5JC770654</t>
  </si>
  <si>
    <t>1257 VELASCO ST</t>
  </si>
  <si>
    <t>1257 VELASCO ST, LOS ANGELES CA 90023</t>
  </si>
  <si>
    <t>SIDNEI RIBEIRO DA SILVA</t>
  </si>
  <si>
    <t>EVANDRO FERREIRA CONCEICAO</t>
  </si>
  <si>
    <t>CAN24012690-01</t>
  </si>
  <si>
    <t>ON-24-002958</t>
  </si>
  <si>
    <t>JTDKB20U287763738</t>
  </si>
  <si>
    <t>RIBEIRO DA SILVA</t>
  </si>
  <si>
    <t>20707 ANZA AVE APT 19</t>
  </si>
  <si>
    <t>20707 ANZA AVE APT 19, TORRANCE CA 90503</t>
  </si>
  <si>
    <t>EDUARDO RUIZ BAUTISTA</t>
  </si>
  <si>
    <t>CAN24018407-00</t>
  </si>
  <si>
    <t>ON-24-002959</t>
  </si>
  <si>
    <t xml:space="preserve">SLAUSON Ave in LA CA </t>
  </si>
  <si>
    <t>5FPYK3F50PB004540</t>
  </si>
  <si>
    <t>RUIZ BAUTISTA</t>
  </si>
  <si>
    <t>4555 W MARTIN LUTHER KING JR BLVD</t>
  </si>
  <si>
    <t>4555 W MARTIN LUTHER KING JR BLVD Unit# 125, LOS ANGELES CA 90016</t>
  </si>
  <si>
    <t>RICK DOWD</t>
  </si>
  <si>
    <t>CAN24017574-00</t>
  </si>
  <si>
    <t>ON-24-002960</t>
  </si>
  <si>
    <t xml:space="preserve">CARSON CITY 
CA </t>
  </si>
  <si>
    <t>1GC1KSEY1KF272100</t>
  </si>
  <si>
    <t>DOWD</t>
  </si>
  <si>
    <t>PO BOX 283</t>
  </si>
  <si>
    <t>KLAMATH</t>
  </si>
  <si>
    <t>70 MAPLE RD, KLAMATH CA 95548</t>
  </si>
  <si>
    <t>YANI MA</t>
  </si>
  <si>
    <t>CAN23008761-01</t>
  </si>
  <si>
    <t>ON-24-002962</t>
  </si>
  <si>
    <t xml:space="preserve">freeway
Cupertino ca </t>
  </si>
  <si>
    <t>JTDKN3DU0B5328629</t>
  </si>
  <si>
    <t>NOEMY ALVAREZ</t>
  </si>
  <si>
    <t>CAN24017968-00</t>
  </si>
  <si>
    <t>ON-24-002963</t>
  </si>
  <si>
    <t>freeway 91 exit 16, CA
 91 FWY BELLFLOWER BVLD, LAKEWOOD, CA</t>
  </si>
  <si>
    <t>1FA6P8TH0J5118274</t>
  </si>
  <si>
    <t>3373 LIBERTY BLVD</t>
  </si>
  <si>
    <t>3373 liberty blvd, SOUTH GATE CA 90280</t>
  </si>
  <si>
    <t>RICARDO ROCHA</t>
  </si>
  <si>
    <t>CAN24009374-01</t>
  </si>
  <si>
    <t>ON-24-002964</t>
  </si>
  <si>
    <t>FRED WARING DR,  PASSING EL DORADO AVE, PALM DESERT</t>
  </si>
  <si>
    <t>3N1CN7APXKL844090</t>
  </si>
  <si>
    <t>53800 EISENHOWER DR</t>
  </si>
  <si>
    <t>LA QUINTA</t>
  </si>
  <si>
    <t>53800 EISENHOWER DR, LA QUINTA CA 92253</t>
  </si>
  <si>
    <t>SANTIAGO ALANIS HERNANDEZ</t>
  </si>
  <si>
    <t>CAN23002993-03</t>
  </si>
  <si>
    <t>ON-24-002965</t>
  </si>
  <si>
    <t xml:space="preserve">43 AND MOUNTSIN VIEW </t>
  </si>
  <si>
    <t>5YFEPMAE8NP311451</t>
  </si>
  <si>
    <t>ON-24-002967</t>
  </si>
  <si>
    <t xml:space="preserve">VAN VUREN AVE, RIVERSIDE CA </t>
  </si>
  <si>
    <t>JTDKBRFU6G3503963</t>
  </si>
  <si>
    <t>8655 ARLINGTON AVE APT  90</t>
  </si>
  <si>
    <t>MIGUEL ARTEAGA SANDOVAL</t>
  </si>
  <si>
    <t>CAN24013384-01</t>
  </si>
  <si>
    <t>ON-24-002968</t>
  </si>
  <si>
    <t xml:space="preserve">Inglewood ave </t>
  </si>
  <si>
    <t>2HGFC1F75GH645231</t>
  </si>
  <si>
    <t>ARTEAGA SANDOVAL</t>
  </si>
  <si>
    <t>3627 W 104TH ST APT 3</t>
  </si>
  <si>
    <t>3627 W 104TH ST APT 3, INGLEWOOD CA 90303</t>
  </si>
  <si>
    <t>THALIA GIVENS</t>
  </si>
  <si>
    <t>CAP24001630-00</t>
  </si>
  <si>
    <t>ON-24-002969</t>
  </si>
  <si>
    <t xml:space="preserve">15 freeway 
</t>
  </si>
  <si>
    <t>KMHTC6AD0EU212739</t>
  </si>
  <si>
    <t>GIVENS</t>
  </si>
  <si>
    <t>6667 BLACK HAWK RD</t>
  </si>
  <si>
    <t>6667 BLACK HAWK RD, CORONA CA 92880</t>
  </si>
  <si>
    <t>FRANCISCO ORTIZ</t>
  </si>
  <si>
    <t>CAN24017081-00</t>
  </si>
  <si>
    <t>ON-24-002970</t>
  </si>
  <si>
    <t>KL77LJEP3SC037446</t>
  </si>
  <si>
    <t>440 S WALNUT ST</t>
  </si>
  <si>
    <t>13131 FREEPORT DR, VICTORVILLE CA 92392</t>
  </si>
  <si>
    <t>STEPHANIE ELIZALDI</t>
  </si>
  <si>
    <t>CAP24000993-00</t>
  </si>
  <si>
    <t>ON-24-002971</t>
  </si>
  <si>
    <t>Church Parking Lot, Fresno CA.</t>
  </si>
  <si>
    <t>4S4BTANC8L3192176</t>
  </si>
  <si>
    <t>ELIZALDI</t>
  </si>
  <si>
    <t>4310 W WELDON AVE</t>
  </si>
  <si>
    <t>4310 W WELDON AVE, FRESNO CA 93722</t>
  </si>
  <si>
    <t>ANGIE SOLIS</t>
  </si>
  <si>
    <t>CAP24001463-00</t>
  </si>
  <si>
    <t>ON-24-002972</t>
  </si>
  <si>
    <t>Main St, Victorville CA.</t>
  </si>
  <si>
    <t>JTDKN3DU9D5573352</t>
  </si>
  <si>
    <t>15026 CONDOR RD</t>
  </si>
  <si>
    <t>15026 Condor Rd, VICTORVILLE CA 92394</t>
  </si>
  <si>
    <t>KASANDRA FERNANDEZ</t>
  </si>
  <si>
    <t>ELMER HERNANDEZ</t>
  </si>
  <si>
    <t>CAN23007774-02</t>
  </si>
  <si>
    <t>ON-24-002973</t>
  </si>
  <si>
    <t xml:space="preserve">415 nicholas rd 
belmont ca </t>
  </si>
  <si>
    <t>1G1FH1R79J0141538</t>
  </si>
  <si>
    <t>290 NORTHWOOD AVE</t>
  </si>
  <si>
    <t>290 NORTHWOOD AVE, SAN JACINTO CA 92582</t>
  </si>
  <si>
    <t>JAIME RODRIGUEZ</t>
  </si>
  <si>
    <t>CAN23009076-01</t>
  </si>
  <si>
    <t>ON-24-002974</t>
  </si>
  <si>
    <t xml:space="preserve">maywood ca </t>
  </si>
  <si>
    <t>1N4BL4DV8MN361276</t>
  </si>
  <si>
    <t>CHRISTOPHER MADRIGAL</t>
  </si>
  <si>
    <t>BRITTANY PHILLIPS</t>
  </si>
  <si>
    <t>CAN24012612-01</t>
  </si>
  <si>
    <t>ON-24-002975</t>
  </si>
  <si>
    <t>8434 CEDARWOOD LN 
RANCHO CUCAMONGA CA 
91730</t>
  </si>
  <si>
    <t>5FNYG2H75PB015262</t>
  </si>
  <si>
    <t>8434 CEDARWOOD LN</t>
  </si>
  <si>
    <t>8434 CEDARWOOD LN, RANCHO CUCAMONGA CA 91730</t>
  </si>
  <si>
    <t>DANIEL JUANJUAN</t>
  </si>
  <si>
    <t>CAP24000652-00</t>
  </si>
  <si>
    <t>ON-24-002976</t>
  </si>
  <si>
    <t>3709 LINDA VISTA DR SAN MARCOS, CA 92078</t>
  </si>
  <si>
    <t>3TMKU72N59M021404</t>
  </si>
  <si>
    <t>JUANJUAN</t>
  </si>
  <si>
    <t>3709 LINDA VISTA DR</t>
  </si>
  <si>
    <t>3709 LINDA VISTA DR, SAN MARCOS CA 92078</t>
  </si>
  <si>
    <t>DONALD CAMACHO</t>
  </si>
  <si>
    <t>GUENDY GONZALEZ</t>
  </si>
  <si>
    <t>CAN24015808-00</t>
  </si>
  <si>
    <t>ON-24-002977</t>
  </si>
  <si>
    <t xml:space="preserve">wideoak ave 
</t>
  </si>
  <si>
    <t>JTMB6RFV4MD040479</t>
  </si>
  <si>
    <t>7112 WILBUR AVE</t>
  </si>
  <si>
    <t>7112 WILBUR AVE, RESEDA CA 91335</t>
  </si>
  <si>
    <t>HELEN DELATOVA</t>
  </si>
  <si>
    <t>JIM DELATOVA</t>
  </si>
  <si>
    <t>CAN23004450-02</t>
  </si>
  <si>
    <t>ON-24-002978</t>
  </si>
  <si>
    <t>Sanderson Ave &amp; W Stetson Ave Hemet, CA 92545</t>
  </si>
  <si>
    <t>3N1CN7AP5HL831529</t>
  </si>
  <si>
    <t>DELATOVA</t>
  </si>
  <si>
    <t>26540 YALE ST</t>
  </si>
  <si>
    <t>26540 YALE ST, HEMET CA 92544</t>
  </si>
  <si>
    <t>CAN24010895-01</t>
  </si>
  <si>
    <t>ON-24-002979</t>
  </si>
  <si>
    <t>Colton CA.</t>
  </si>
  <si>
    <t>LUIS SAJCHE HERNANDEZ</t>
  </si>
  <si>
    <t>CAN24015475-00</t>
  </si>
  <si>
    <t>ON-24-002980</t>
  </si>
  <si>
    <t xml:space="preserve">39th st and broadway </t>
  </si>
  <si>
    <t>1C4RJEAG5KC776767</t>
  </si>
  <si>
    <t>SAJCHE HERNANDEZ</t>
  </si>
  <si>
    <t>807 E VERNON AVE APT 3</t>
  </si>
  <si>
    <t>807 e vernon ave apt 3, LOS ANGELES CA 90011</t>
  </si>
  <si>
    <t>JOSUE MARTINEZ</t>
  </si>
  <si>
    <t>CAN24017331-00</t>
  </si>
  <si>
    <t>ON-24-002982</t>
  </si>
  <si>
    <t>90 &amp; Mckelley, Los Angeles CA.</t>
  </si>
  <si>
    <t>2HGFE2F26PH552738</t>
  </si>
  <si>
    <t>9012 1/2 AVALON BLVD</t>
  </si>
  <si>
    <t>9012 1/2 AVALON BLVD, LOS ANGELES CA 90003</t>
  </si>
  <si>
    <t>MYNOR ESQUIVEL ESCOBAR</t>
  </si>
  <si>
    <t>WILFREDO VALLE LOPEZ</t>
  </si>
  <si>
    <t>CAN24016651-00</t>
  </si>
  <si>
    <t>ON-24-002983</t>
  </si>
  <si>
    <t xml:space="preserve">1400 aviaton blvd
hawthorn 
</t>
  </si>
  <si>
    <t>2HGFE1F77RH305141</t>
  </si>
  <si>
    <t>ESQUIVEL ESCOBAR</t>
  </si>
  <si>
    <t>825 WALNUT ST APT 5</t>
  </si>
  <si>
    <t>825 WALNUT ST APT 5, INGLEWOOD CA 90301</t>
  </si>
  <si>
    <t>MIRIAM LOZANO</t>
  </si>
  <si>
    <t>KAYLA PAREDES</t>
  </si>
  <si>
    <t>CAP24001449-00</t>
  </si>
  <si>
    <t>ON-24-002984</t>
  </si>
  <si>
    <t xml:space="preserve">10th freeway 
los angeles </t>
  </si>
  <si>
    <t>2HGFG3B80EH516633</t>
  </si>
  <si>
    <t>12801 BROOKHURST ST UNIT 1249</t>
  </si>
  <si>
    <t>12801 BROOKHURST ST UNIT 1249, GARDEN GROVE CA 92840</t>
  </si>
  <si>
    <t>JOSE ANTONIO SIERRA ANDRADE</t>
  </si>
  <si>
    <t>ON-24-002985</t>
  </si>
  <si>
    <t>Magnolia Ave Riverside CA</t>
  </si>
  <si>
    <t>JN8AT3DC7MW104316</t>
  </si>
  <si>
    <t>MARTIN COX</t>
  </si>
  <si>
    <t>CAN24018371-00</t>
  </si>
  <si>
    <t>ON-24-002986</t>
  </si>
  <si>
    <t>Freeway bay bridge, near treasure island.</t>
  </si>
  <si>
    <t>2G11Z5S31L9100366</t>
  </si>
  <si>
    <t>COX</t>
  </si>
  <si>
    <t>2700 ARELIOUS WALKER DR APT 515</t>
  </si>
  <si>
    <t>2700 ARELIOUS WALKER DR APT 515, SAN FRANCISCO CA 94124</t>
  </si>
  <si>
    <t>ON-24-002987</t>
  </si>
  <si>
    <t>Bay bridge, near treasure island.</t>
  </si>
  <si>
    <t>SHEILA SMITH</t>
  </si>
  <si>
    <t>CAN24017399-00</t>
  </si>
  <si>
    <t>ON-24-002988</t>
  </si>
  <si>
    <t xml:space="preserve">valenzuela rd 
pala ca </t>
  </si>
  <si>
    <t>1G1145SLXEU114190</t>
  </si>
  <si>
    <t>35008 PALA TEMECULA RD PMB 503</t>
  </si>
  <si>
    <t>3002 LILAC EXT RD, PALA CA 92059</t>
  </si>
  <si>
    <t>VANESSA JONES</t>
  </si>
  <si>
    <t>CAN24018639-00</t>
  </si>
  <si>
    <t>ON-24-002989</t>
  </si>
  <si>
    <t xml:space="preserve">61 st los angels ca </t>
  </si>
  <si>
    <t>3N1AB7APXHY333457</t>
  </si>
  <si>
    <t>606 W 61ST ST</t>
  </si>
  <si>
    <t>606 W 61ST ST, LOS ANGELES CA 90044</t>
  </si>
  <si>
    <t>Rebecca Soberanis</t>
  </si>
  <si>
    <t>ON-24-002990</t>
  </si>
  <si>
    <t>313 S Vermont Ave, Los Angeles CA 90020.</t>
  </si>
  <si>
    <t>1N4AL3AP3GC132628</t>
  </si>
  <si>
    <t>ANA ORTIZ IBARRA</t>
  </si>
  <si>
    <t>ARCENIO PARGA</t>
  </si>
  <si>
    <t>CAN24016935-00</t>
  </si>
  <si>
    <t>ON-24-002991</t>
  </si>
  <si>
    <t xml:space="preserve">E LAWSON AVE </t>
  </si>
  <si>
    <t>19XZE4F55ME011432</t>
  </si>
  <si>
    <t>ORTIZ IBARRA</t>
  </si>
  <si>
    <t>12775 GARVEY AVE TRLR 20</t>
  </si>
  <si>
    <t>12775 GARVEY AVE TRLR 20, BALDWIN PARK CA 91706</t>
  </si>
  <si>
    <t>FABER BETANCOURT ROMERO</t>
  </si>
  <si>
    <t>JUANA VERGARA ROCHA</t>
  </si>
  <si>
    <t>CAN24018159-00</t>
  </si>
  <si>
    <t>ON-24-002993</t>
  </si>
  <si>
    <t>San Jose CA.</t>
  </si>
  <si>
    <t>KNADE163576234584</t>
  </si>
  <si>
    <t>BETANCOURT ROMERO</t>
  </si>
  <si>
    <t>4141 STEVENSON BLVD APT 389</t>
  </si>
  <si>
    <t>521 HILMAR ST, SANTA CLARA CA 95050</t>
  </si>
  <si>
    <t>VANESSA AGUILAR</t>
  </si>
  <si>
    <t>CAP24000219-00</t>
  </si>
  <si>
    <t>ON-24-002994</t>
  </si>
  <si>
    <t xml:space="preserve">dos palmas 
victorville </t>
  </si>
  <si>
    <t>5TDXK3DC1FS625852</t>
  </si>
  <si>
    <t>14921 DAISY RD</t>
  </si>
  <si>
    <t>14921 DAISY RD, ADELANTO CA 92301</t>
  </si>
  <si>
    <t>HUMBERTO GARCIA</t>
  </si>
  <si>
    <t>CAN24014712-00</t>
  </si>
  <si>
    <t>ON-24-002999</t>
  </si>
  <si>
    <t>7FARS5H83RE031724</t>
  </si>
  <si>
    <t>1355 S HOPE ST APT 111</t>
  </si>
  <si>
    <t>1355 S HOPE ST APT 111, LOS ANGELES CA 90015</t>
  </si>
  <si>
    <t>RAMIRO GUTIERREZ</t>
  </si>
  <si>
    <t>CHRISTIAN RIVAS</t>
  </si>
  <si>
    <t>CAN23004202-02</t>
  </si>
  <si>
    <t>ON-24-003000</t>
  </si>
  <si>
    <t>5TFJA5DB7PX098388</t>
  </si>
  <si>
    <t>11257 MINERS TRL</t>
  </si>
  <si>
    <t>11257 Miners Trl, MORENO VALLEY CA 92557</t>
  </si>
  <si>
    <t>JUANA SUAREZ</t>
  </si>
  <si>
    <t>JAVIER SUAREZ MARTINEZ</t>
  </si>
  <si>
    <t>CAN24017524-00</t>
  </si>
  <si>
    <t>ON-24-003001</t>
  </si>
  <si>
    <t>I210 EB Covina ca</t>
  </si>
  <si>
    <t>1FTSW20Y36EC57349</t>
  </si>
  <si>
    <t>SUAREZ</t>
  </si>
  <si>
    <t>2236 CORIANDER CIR</t>
  </si>
  <si>
    <t>2236 CORIANDER CIR, CORONA CA 92879</t>
  </si>
  <si>
    <t>MARIA DE JESUS GALLARDO</t>
  </si>
  <si>
    <t>JOSE AYALA ARELLANO</t>
  </si>
  <si>
    <t>CAN23007836-02</t>
  </si>
  <si>
    <t>ON-24-003002</t>
  </si>
  <si>
    <t>W Main St. &amp; Crows Landing in Turlock, CA.</t>
  </si>
  <si>
    <t>1N4BL4CVXMN416599</t>
  </si>
  <si>
    <t>625 LIVINGSTON CIR</t>
  </si>
  <si>
    <t>WESTLEY</t>
  </si>
  <si>
    <t>625 LIVINGSTON CIR, WESTLEY CA 95387</t>
  </si>
  <si>
    <t>ARTURO DAVILA CARACHURE</t>
  </si>
  <si>
    <t>CAP24002189-00</t>
  </si>
  <si>
    <t>ON-24-003004</t>
  </si>
  <si>
    <t>Sams clubs parking lot 6363 Valley Springs Pkwy, Riverside, CA 92507</t>
  </si>
  <si>
    <t>3GCPCREC0FG166892</t>
  </si>
  <si>
    <t>DAVILA CARACHURE</t>
  </si>
  <si>
    <t>24934 DRACAEA AVE</t>
  </si>
  <si>
    <t>24934 DRACAEA AVE, MORENO VALLEY CA 92553</t>
  </si>
  <si>
    <t>LANIECE MORRIS</t>
  </si>
  <si>
    <t>CAN24018969-00</t>
  </si>
  <si>
    <t>ON-24-003005</t>
  </si>
  <si>
    <t>WAUKMAF40JN007481</t>
  </si>
  <si>
    <t>11120 BORDEN AVE</t>
  </si>
  <si>
    <t>11120 BORDEN AVE, PACOIMA CA 91331</t>
  </si>
  <si>
    <t>JUAN ZUNO</t>
  </si>
  <si>
    <t>CAN24012359-01</t>
  </si>
  <si>
    <t>ON-24-003006</t>
  </si>
  <si>
    <t>1FA6P8TH6G5323249</t>
  </si>
  <si>
    <t>ZUNO</t>
  </si>
  <si>
    <t>211 BROOKSIDE DR</t>
  </si>
  <si>
    <t>211 BROOKSIDE DR, SUISUN CITY CA 94585</t>
  </si>
  <si>
    <t>ARMANDO CERVANTES HERNANDEZ</t>
  </si>
  <si>
    <t>CAN24018325-00</t>
  </si>
  <si>
    <t>ON-24-003008</t>
  </si>
  <si>
    <t xml:space="preserve">imperial st </t>
  </si>
  <si>
    <t>JTDEPMAE2MJ164093</t>
  </si>
  <si>
    <t>CERVANTES HERNANDEZ</t>
  </si>
  <si>
    <t>1114 1/2 E 23RD ST</t>
  </si>
  <si>
    <t>1114 1/2 e 23rd st, LOS ANGELES CA 90011</t>
  </si>
  <si>
    <t>HYE YEUN SUH</t>
  </si>
  <si>
    <t>ISABELLE SUH</t>
  </si>
  <si>
    <t>CAN23005351-02</t>
  </si>
  <si>
    <t>ON-24-003009</t>
  </si>
  <si>
    <t xml:space="preserve">san antonio texas </t>
  </si>
  <si>
    <t>5NPD84LF0HH211814</t>
  </si>
  <si>
    <t>SUH</t>
  </si>
  <si>
    <t>7607 FOUNTAIN AVE</t>
  </si>
  <si>
    <t>7607 fountain Ave, LOS ANGELES CA 90046</t>
  </si>
  <si>
    <t>ANGELINA SAUNDERS</t>
  </si>
  <si>
    <t>CAN23002108-03</t>
  </si>
  <si>
    <t>ON-24-003010</t>
  </si>
  <si>
    <t>234 w kalmia st
92028</t>
  </si>
  <si>
    <t>KNAGM4A70F5616554</t>
  </si>
  <si>
    <t>4650 DULIN RD UNIT 132</t>
  </si>
  <si>
    <t>4650 DULIN RD unit 132, FALLBROOK CA 92028</t>
  </si>
  <si>
    <t>ALISON VAZQUEZ</t>
  </si>
  <si>
    <t>CAN24009445-01</t>
  </si>
  <si>
    <t>ON-24-003012</t>
  </si>
  <si>
    <t>230 E BUSH ST APT G LEMOORE, CA 93245</t>
  </si>
  <si>
    <t>KL4MMBS24PB146281</t>
  </si>
  <si>
    <t>230 E BUSH ST APT G</t>
  </si>
  <si>
    <t>230 E BUSH ST APT G, LEMOORE CA 93245</t>
  </si>
  <si>
    <t>ALFONSO ASCENCION JR</t>
  </si>
  <si>
    <t>CAN24015262-00</t>
  </si>
  <si>
    <t>ON-24-003013</t>
  </si>
  <si>
    <t>506 S Resh St Anaheim, CA 92805</t>
  </si>
  <si>
    <t>3FADP4BJXHM104830</t>
  </si>
  <si>
    <t>ASCENCION JR</t>
  </si>
  <si>
    <t>550 S RESH ST</t>
  </si>
  <si>
    <t>319 bryce canyon ave, oxnard CA 93033</t>
  </si>
  <si>
    <t>JAIME REYES</t>
  </si>
  <si>
    <t>AREMY REYES</t>
  </si>
  <si>
    <t>CAP24000639-00</t>
  </si>
  <si>
    <t>ON-24-003014</t>
  </si>
  <si>
    <t xml:space="preserve">25101 Kalmia Ave 
Moreno Valley CA </t>
  </si>
  <si>
    <t>JTLZE4FE5FJ082401</t>
  </si>
  <si>
    <t>24510 COUNTRY RD</t>
  </si>
  <si>
    <t>24510 COUNTRY RD, MORENO VALLEY CA 92557</t>
  </si>
  <si>
    <t>PEDRO SALDANA</t>
  </si>
  <si>
    <t>EDWARD SALDANA</t>
  </si>
  <si>
    <t>CAN24009752-01</t>
  </si>
  <si>
    <t>ON-24-003015</t>
  </si>
  <si>
    <t xml:space="preserve">corona CA </t>
  </si>
  <si>
    <t>SHHFK7H42MU400846</t>
  </si>
  <si>
    <t>SALDANA</t>
  </si>
  <si>
    <t>939 E FRANCIS ST</t>
  </si>
  <si>
    <t>939 E FRANCIS ST, CORONA CA 92879</t>
  </si>
  <si>
    <t>BRENDA JARA</t>
  </si>
  <si>
    <t>CAN24014232-01</t>
  </si>
  <si>
    <t>ON-24-003016</t>
  </si>
  <si>
    <t xml:space="preserve">4th st 
santa ana ca </t>
  </si>
  <si>
    <t>3N1CP5BV0LL484504</t>
  </si>
  <si>
    <t>13109 RUNNING DEER RD</t>
  </si>
  <si>
    <t>13109 RUNNING DEER RD, MORENO VALLEY CA 92553</t>
  </si>
  <si>
    <t>VERONICA COLMENERO</t>
  </si>
  <si>
    <t>DALVA RICO COLMENERO</t>
  </si>
  <si>
    <t>CAP24002107-00</t>
  </si>
  <si>
    <t>ON-24-003017</t>
  </si>
  <si>
    <t xml:space="preserve">I101 Freeway near Parkway Calabasas exit CA </t>
  </si>
  <si>
    <t>KMHLL4AG1MU194474</t>
  </si>
  <si>
    <t>COLMENERO</t>
  </si>
  <si>
    <t>12368 OSBORNE ST UNIT 15</t>
  </si>
  <si>
    <t>12368 OSBORNE ST UNIT 15, PACOIMA CA 91331</t>
  </si>
  <si>
    <t>JOSE COJ PAN</t>
  </si>
  <si>
    <t>CAN24017923-00</t>
  </si>
  <si>
    <t>ON-24-003018</t>
  </si>
  <si>
    <t xml:space="preserve">El monte CA 
</t>
  </si>
  <si>
    <t>JTDKN3DU2D5633472</t>
  </si>
  <si>
    <t>COJ PAN</t>
  </si>
  <si>
    <t>3500 MAXSON RD APT 5</t>
  </si>
  <si>
    <t>3500 maxson rd, EL MONTE CA 91732</t>
  </si>
  <si>
    <t>ENRIQUE LUNA</t>
  </si>
  <si>
    <t>CAP24000234-00</t>
  </si>
  <si>
    <t>ON-24-003019</t>
  </si>
  <si>
    <t>Adam &amp; Del Rey, Del Rey CA.</t>
  </si>
  <si>
    <t>3GTU9CED3MG232565</t>
  </si>
  <si>
    <t>2320 STILLMAN ST APT 114</t>
  </si>
  <si>
    <t>2320 STILLMAN ST APT 114, SELMA CA 93662</t>
  </si>
  <si>
    <t>ARIZO OMARI</t>
  </si>
  <si>
    <t>CAP24000687-00</t>
  </si>
  <si>
    <t>ON-24-003020</t>
  </si>
  <si>
    <t>Winchester Rd &amp; Thompson Rd, Winchester CA.</t>
  </si>
  <si>
    <t>4T1BK46K78U574582</t>
  </si>
  <si>
    <t>OMARI</t>
  </si>
  <si>
    <t>41229 ENGELMANN OAK ST</t>
  </si>
  <si>
    <t>41229 ENGELMANN OAK ST, MURRIETA CA 92562</t>
  </si>
  <si>
    <t>VICTOR RODRIGUEZ</t>
  </si>
  <si>
    <t>CAN24011360-01</t>
  </si>
  <si>
    <t>ON-24-003022</t>
  </si>
  <si>
    <t xml:space="preserve">Sierra ave Fontana CA </t>
  </si>
  <si>
    <t>WVWED71K69W138235</t>
  </si>
  <si>
    <t>627 S TEAKWOOD AVE</t>
  </si>
  <si>
    <t>627 S TEAKWOOD AVE, RIALTO CA 92376</t>
  </si>
  <si>
    <t>NEFTALI NAVA JUAREZ</t>
  </si>
  <si>
    <t>CAN24014630-00</t>
  </si>
  <si>
    <t>ON-24-003023</t>
  </si>
  <si>
    <t>5N1AR2MN0FC661767</t>
  </si>
  <si>
    <t>NAVA JUAREZ</t>
  </si>
  <si>
    <t>1244 CAMRAN AVE</t>
  </si>
  <si>
    <t>1244 CAMRAN AVE, LANCASTER CA 93535</t>
  </si>
  <si>
    <t>KELSEY HERNANDEZ</t>
  </si>
  <si>
    <t>CAN23008644-02</t>
  </si>
  <si>
    <t>ON-24-003024</t>
  </si>
  <si>
    <t xml:space="preserve">bundy canyon rd 
wildomar ca </t>
  </si>
  <si>
    <t>JTDEAMDE9N3000620</t>
  </si>
  <si>
    <t>21599 WAITE ST</t>
  </si>
  <si>
    <t>21599 WAITE ST, WILDOMAR CA 92595</t>
  </si>
  <si>
    <t>ON-24-003026</t>
  </si>
  <si>
    <t xml:space="preserve">Moulton Pkwy &amp; Alicia Pkwy Laguna hills ca </t>
  </si>
  <si>
    <t>JTDKN3DU1F1924846</t>
  </si>
  <si>
    <t>JOSE MATA VALENCIA</t>
  </si>
  <si>
    <t>MANUEL PALACIOS VALENCIA</t>
  </si>
  <si>
    <t>CAN24014769-00</t>
  </si>
  <si>
    <t>ON-24-003027</t>
  </si>
  <si>
    <t xml:space="preserve">virginia state </t>
  </si>
  <si>
    <t>1FM5K8GT9DGC45015</t>
  </si>
  <si>
    <t>MATA VALENCIA</t>
  </si>
  <si>
    <t>1633 GEORGETOWN AVE</t>
  </si>
  <si>
    <t>1633 GEORGETOWN AVE, PALMDALE CA 93550</t>
  </si>
  <si>
    <t>Leonel Bernal</t>
  </si>
  <si>
    <t>CAN24011706-01</t>
  </si>
  <si>
    <t>ON-24-003028</t>
  </si>
  <si>
    <t xml:space="preserve">big bear blvd big bear ca </t>
  </si>
  <si>
    <t>1FTCR10A0TTA40101</t>
  </si>
  <si>
    <t>BRIAN MARTINEZ</t>
  </si>
  <si>
    <t>CAN24015003-00</t>
  </si>
  <si>
    <t>ON-24-003029</t>
  </si>
  <si>
    <t xml:space="preserve">la cienega blvd, Beverly Hills CA
</t>
  </si>
  <si>
    <t>2HGFE2F51RH593193</t>
  </si>
  <si>
    <t>1346 1/2 E VERNON AVE</t>
  </si>
  <si>
    <t>1346 1/2 e vermon ave , LOS ANGELES CA 90011</t>
  </si>
  <si>
    <t>MONIQUE MENCONI MACIAS</t>
  </si>
  <si>
    <t>CAN23009195-01</t>
  </si>
  <si>
    <t>ON-24-003030</t>
  </si>
  <si>
    <t xml:space="preserve">3rd st </t>
  </si>
  <si>
    <t>1C4PJMBX7KD126896</t>
  </si>
  <si>
    <t>MENCONI MACIAS</t>
  </si>
  <si>
    <t>1358 RUTH AVE</t>
  </si>
  <si>
    <t>1358 RUTH AVE, YUBA CITY CA 95993</t>
  </si>
  <si>
    <t>BALWINDER SINGH</t>
  </si>
  <si>
    <t>CAP24001092-00</t>
  </si>
  <si>
    <t>ON-24-003031</t>
  </si>
  <si>
    <t>1771 Talia PL, Mentica CA.</t>
  </si>
  <si>
    <t>3N1AB8BV5RY384935</t>
  </si>
  <si>
    <t>7992 GANDER WAY</t>
  </si>
  <si>
    <t>7992 GANDER WAY, ANTELOPE CA 95843</t>
  </si>
  <si>
    <t>EDGAR VELAZQUEZ</t>
  </si>
  <si>
    <t>KAREN FLORES</t>
  </si>
  <si>
    <t>CAN24011696-01</t>
  </si>
  <si>
    <t>ON-24-003032</t>
  </si>
  <si>
    <t xml:space="preserve">130 e chapman AVE 
</t>
  </si>
  <si>
    <t>1C4RDHDG4LC393943</t>
  </si>
  <si>
    <t>VELAZQUEZ</t>
  </si>
  <si>
    <t>1582 W BALL RD APT 8</t>
  </si>
  <si>
    <t>1582 W BALL RD apt 8, ANAHEIM CA 92802</t>
  </si>
  <si>
    <t>URIEL CARDENAS JR</t>
  </si>
  <si>
    <t>CAN24012211-01</t>
  </si>
  <si>
    <t>ON-24-003033</t>
  </si>
  <si>
    <t>Riverside Dr/Hazeleen, Sherman Oaks CA.</t>
  </si>
  <si>
    <t>4T1B11HK1KU215833</t>
  </si>
  <si>
    <t>CARDENAS JR</t>
  </si>
  <si>
    <t>6640 SEPULVEDA BLVD APT 236</t>
  </si>
  <si>
    <t>6640 SEPULVEDA BLVD APT 236, VAN NUYS CA 91411</t>
  </si>
  <si>
    <t>JAHIR ROBLES</t>
  </si>
  <si>
    <t>CAN24013783-01</t>
  </si>
  <si>
    <t>ON-24-003034</t>
  </si>
  <si>
    <t xml:space="preserve">601 n euclid ave 
ontario ca </t>
  </si>
  <si>
    <t>1HGCY2F5XRA045430</t>
  </si>
  <si>
    <t>1949 ADAMS ST APT 2</t>
  </si>
  <si>
    <t>ARROWHEAD FARMS</t>
  </si>
  <si>
    <t>1949 ADAMS ST APT 2, ARROWHEAD FARMS CA 92407</t>
  </si>
  <si>
    <t>FRANCISCO REYNOSO JIMENEZ</t>
  </si>
  <si>
    <t>CAN23003496-02</t>
  </si>
  <si>
    <t>ON-24-003035</t>
  </si>
  <si>
    <t>Washington Ave, San Leandro, CA, 94577</t>
  </si>
  <si>
    <t>Chevy</t>
  </si>
  <si>
    <t>Captiva</t>
  </si>
  <si>
    <t>7AXG694</t>
  </si>
  <si>
    <t>JUDITH MONTES MARTINEZ</t>
  </si>
  <si>
    <t>SARA ALVARADO BUSTILLO</t>
  </si>
  <si>
    <t>CAN23006857-02</t>
  </si>
  <si>
    <t>ON-24-003037</t>
  </si>
  <si>
    <t xml:space="preserve">I10 WB  Cherry valley Riverside CA
</t>
  </si>
  <si>
    <t>Kicks</t>
  </si>
  <si>
    <t>3N1CP5CV5PL535788</t>
  </si>
  <si>
    <t>ON-24-003038</t>
  </si>
  <si>
    <t>10 Freeway, Realso CA.</t>
  </si>
  <si>
    <t>DAYANNA BRENES</t>
  </si>
  <si>
    <t>CAN24014002-00</t>
  </si>
  <si>
    <t>ON-24-003039</t>
  </si>
  <si>
    <t>W Bearch St, Calexis CA.</t>
  </si>
  <si>
    <t>2HGFE1F78RH332378</t>
  </si>
  <si>
    <t>BRENES</t>
  </si>
  <si>
    <t>24475 FIJI DR</t>
  </si>
  <si>
    <t>24475 FIJI DR, MORENO VALLEY CA 92551</t>
  </si>
  <si>
    <t>OLSMARX GALINDO</t>
  </si>
  <si>
    <t>DUSTIN GUTIERREZ</t>
  </si>
  <si>
    <t>CAN24016992-00</t>
  </si>
  <si>
    <t>ON-24-003040</t>
  </si>
  <si>
    <t>FIGUEROA ST 
LOS ANGELES CA</t>
  </si>
  <si>
    <t>JHMFA16877S005834</t>
  </si>
  <si>
    <t>1128 W 24TH ST</t>
  </si>
  <si>
    <t>1128 w 24th , LOS ANGELES CA 90007</t>
  </si>
  <si>
    <t>CAN22000192-04</t>
  </si>
  <si>
    <t>ON-24-003041</t>
  </si>
  <si>
    <t>10438 SAN ANSELMO AVE
SOUTH GATE, CA. 90280</t>
  </si>
  <si>
    <t>2HGFE2F57SH507651</t>
  </si>
  <si>
    <t>AVA PARTIDA</t>
  </si>
  <si>
    <t>CAN24017724-00</t>
  </si>
  <si>
    <t>ON-24-003042</t>
  </si>
  <si>
    <t>Mill Brook &amp; Dakota in Fresno, CA.</t>
  </si>
  <si>
    <t>JTHBK262885082077</t>
  </si>
  <si>
    <t>PARTIDA</t>
  </si>
  <si>
    <t>2189 COVENTRY AVE</t>
  </si>
  <si>
    <t>2189 COVENTRY AVE, CLOVIS CA 93611</t>
  </si>
  <si>
    <t>ON-24-003043</t>
  </si>
  <si>
    <t xml:space="preserve">61st st 
los angeles </t>
  </si>
  <si>
    <t>ON-24-003044</t>
  </si>
  <si>
    <t>Hoover st
los angeles</t>
  </si>
  <si>
    <t>STEEVE SAINTIL</t>
  </si>
  <si>
    <t>CAN24012195-01</t>
  </si>
  <si>
    <t>ON-24-003045</t>
  </si>
  <si>
    <t xml:space="preserve">822 S orange ave el Cajon ca </t>
  </si>
  <si>
    <t>JTDKAMFP6M3175830</t>
  </si>
  <si>
    <t>SAINTIL</t>
  </si>
  <si>
    <t>770 S MAGNOLIA AVE</t>
  </si>
  <si>
    <t>770 s magnolia ave, EL CAJON CA 92020</t>
  </si>
  <si>
    <t>GLADYS WORLEY</t>
  </si>
  <si>
    <t>LEON FELIPE D WORLEY</t>
  </si>
  <si>
    <t>CAN24017851-00</t>
  </si>
  <si>
    <t>ON-24-003046</t>
  </si>
  <si>
    <t>11th Street, Long Beach CA.</t>
  </si>
  <si>
    <t>2G1FE1E37C9170623</t>
  </si>
  <si>
    <t>WORLEY</t>
  </si>
  <si>
    <t>1116 N NORMAN CT APT C</t>
  </si>
  <si>
    <t>1116 N NORMAN CT APT C, LONG BEACH CA 90813</t>
  </si>
  <si>
    <t>CAN24016425-00</t>
  </si>
  <si>
    <t>ON-24-003047</t>
  </si>
  <si>
    <t xml:space="preserve">MAGNOLIA &amp; ARLINGTON </t>
  </si>
  <si>
    <t>KMHLN4DJ3RU095969</t>
  </si>
  <si>
    <t>27438 EL RANCHO DR</t>
  </si>
  <si>
    <t>27438 EL RANCHO DR, MENIFEE CA 92586</t>
  </si>
  <si>
    <t>MANUEL ORTEGA</t>
  </si>
  <si>
    <t>CAP24002197-00</t>
  </si>
  <si>
    <t>ON-24-003048</t>
  </si>
  <si>
    <t xml:space="preserve">1260 S NOOP RD, ALAMEDA, CA 94502.
</t>
  </si>
  <si>
    <t>5FNYF5H75GB028114</t>
  </si>
  <si>
    <t>572 RAILROAD AVE</t>
  </si>
  <si>
    <t>572 RAILROAD AVE, SOUTH SAN FRANCISCO CA 94080</t>
  </si>
  <si>
    <t>GUSTAVO RAMIREZ  SILVA</t>
  </si>
  <si>
    <t>Yessenia Ramirez</t>
  </si>
  <si>
    <t>CAN23005304-02</t>
  </si>
  <si>
    <t>ON-24-003050</t>
  </si>
  <si>
    <t xml:space="preserve">san bernardino ca </t>
  </si>
  <si>
    <t>1G1ZE5ST2HF189488</t>
  </si>
  <si>
    <t>RAMIREZ  SILVA</t>
  </si>
  <si>
    <t>26297 BASELINE ST SPC 25</t>
  </si>
  <si>
    <t>26297 baseline st spc 25, HIGHLAND CA 92346</t>
  </si>
  <si>
    <t>CRISTOPHER GARCIA</t>
  </si>
  <si>
    <t>CAN24017606-00</t>
  </si>
  <si>
    <t>ON-24-003051</t>
  </si>
  <si>
    <t xml:space="preserve">Victory st/ Hollywood Way Burbank ca </t>
  </si>
  <si>
    <t>ZACCJABH1HPG54675</t>
  </si>
  <si>
    <t>16136 BLUEBONNET ST</t>
  </si>
  <si>
    <t>16136 BLUEBONNET ST, LA PUENTE CA 91744</t>
  </si>
  <si>
    <t>FRANCISCO ORTEGA RAMOS</t>
  </si>
  <si>
    <t>CAN24015939-00</t>
  </si>
  <si>
    <t>ON-24-003052</t>
  </si>
  <si>
    <t xml:space="preserve">MELROSE 
LOS ANGELES CA </t>
  </si>
  <si>
    <t>3CZRU5H18NM713474</t>
  </si>
  <si>
    <t>ORTEGA RAMOS</t>
  </si>
  <si>
    <t>843 N RIDGEWOOD PL</t>
  </si>
  <si>
    <t>843 n ridgewood pl 101, LOS ANGELES CA 90038</t>
  </si>
  <si>
    <t>NATALIE MORENO</t>
  </si>
  <si>
    <t>PHILLIP MORENO</t>
  </si>
  <si>
    <t>CAN24013600-00</t>
  </si>
  <si>
    <t>ON-24-003053</t>
  </si>
  <si>
    <t xml:space="preserve">PHOENIX ARIZONA </t>
  </si>
  <si>
    <t>1GKEC13V85R111722</t>
  </si>
  <si>
    <t>5080 HEDRICK AVE</t>
  </si>
  <si>
    <t>5080 HEDRICK AVE, RIVERSIDE CA 92505</t>
  </si>
  <si>
    <t>ASHLEY GRIGSBY</t>
  </si>
  <si>
    <t>CAP24000373-00</t>
  </si>
  <si>
    <t>ON-24-003054</t>
  </si>
  <si>
    <t>5NPD84LF9LH623545</t>
  </si>
  <si>
    <t>1146 MCKINLEY AVE APT 1</t>
  </si>
  <si>
    <t>1146 MCKINLEY AVE APT 1, OAKLAND CA 94610</t>
  </si>
  <si>
    <t>CAN24013939-01</t>
  </si>
  <si>
    <t>ON-24-003055</t>
  </si>
  <si>
    <t xml:space="preserve">lakeside dr oakland ca </t>
  </si>
  <si>
    <t>JUAN ADORNO ROSAS</t>
  </si>
  <si>
    <t>ON-24-003056</t>
  </si>
  <si>
    <t>Estoril St, Santa Maria, CA</t>
  </si>
  <si>
    <t>1G1BE5SM1J7236066</t>
  </si>
  <si>
    <t>MAIRO ANGEL SEMPRUN CHAPARRO</t>
  </si>
  <si>
    <t>CAP24000811-00</t>
  </si>
  <si>
    <t>ON-24-003057</t>
  </si>
  <si>
    <t xml:space="preserve">central ave riverside ca </t>
  </si>
  <si>
    <t>KMHDH4AHXFU234617</t>
  </si>
  <si>
    <t>SEMPRUN CHAPARRO</t>
  </si>
  <si>
    <t>6681 PALM AVE APT S</t>
  </si>
  <si>
    <t>6681 PALM AVE APT S, RIVERSIDE CA 92506</t>
  </si>
  <si>
    <t>MICHELLE GOMEZ</t>
  </si>
  <si>
    <t>CAN24012848-01</t>
  </si>
  <si>
    <t>ON-24-003059</t>
  </si>
  <si>
    <t>Rigel st marathon st los Angeles ca</t>
  </si>
  <si>
    <t>1HGCY2F65RA053895</t>
  </si>
  <si>
    <t>1029 S UNION AVE APT 11</t>
  </si>
  <si>
    <t>1029 s union ave apt 11, LOS ANGELES CA 90015</t>
  </si>
  <si>
    <t>TARUN PANT</t>
  </si>
  <si>
    <t>UTKARSH PANT</t>
  </si>
  <si>
    <t>CAN24010822-01</t>
  </si>
  <si>
    <t>ON-24-003060</t>
  </si>
  <si>
    <t xml:space="preserve">FREEWAY 
LOS ANGELES </t>
  </si>
  <si>
    <t>2HKRS6H98RH805851</t>
  </si>
  <si>
    <t>PANT</t>
  </si>
  <si>
    <t>426 S SEPULVEDA BLVD UNIT 212</t>
  </si>
  <si>
    <t>5705 WEST BLVD, LOS ANGELES CA 90043</t>
  </si>
  <si>
    <t>ARIANA FLOR</t>
  </si>
  <si>
    <t>RAFAELA SANTANA VAZ</t>
  </si>
  <si>
    <t>CAN23007722-02</t>
  </si>
  <si>
    <t>ON-24-003061</t>
  </si>
  <si>
    <t xml:space="preserve">4856 w lawson ave 
los angeles ca 
</t>
  </si>
  <si>
    <t>KM8K12AA7LU545193</t>
  </si>
  <si>
    <t>FLOR</t>
  </si>
  <si>
    <t>14815 CHADRON AVE APT O</t>
  </si>
  <si>
    <t>14815 CHADRON AVE APT O, GARDENA CA 90249</t>
  </si>
  <si>
    <t>CAN24009417-01</t>
  </si>
  <si>
    <t>ON-24-003062</t>
  </si>
  <si>
    <t>60th Freeway going W, Riverside CA.</t>
  </si>
  <si>
    <t>VIRASACK PHONPHIBOUN</t>
  </si>
  <si>
    <t>ALI KEONINH</t>
  </si>
  <si>
    <t>CAP24000938-00</t>
  </si>
  <si>
    <t>ON-24-003063</t>
  </si>
  <si>
    <t>Nicolet St &amp; 16ts. Banning CA.</t>
  </si>
  <si>
    <t>2T1BURHE0GC606271</t>
  </si>
  <si>
    <t>PHONPHIBOUN</t>
  </si>
  <si>
    <t>1175 E NICOLET ST</t>
  </si>
  <si>
    <t>1175 E NICOLET ST , BANNING CA 92220</t>
  </si>
  <si>
    <t>SANTOS PORTILLO</t>
  </si>
  <si>
    <t>CAN23005039-02</t>
  </si>
  <si>
    <t>ON-24-003064</t>
  </si>
  <si>
    <t>23 st Richmond CA</t>
  </si>
  <si>
    <t>JF1ZNAA15E8708684</t>
  </si>
  <si>
    <t>PORTILLO</t>
  </si>
  <si>
    <t>519 MINNA ST #301</t>
  </si>
  <si>
    <t>519 minna st #301, SAN FRANCISCO CA 94103</t>
  </si>
  <si>
    <t>LISETT DIAZ</t>
  </si>
  <si>
    <t>CAP24001163-00</t>
  </si>
  <si>
    <t>ON-24-003065</t>
  </si>
  <si>
    <t>517 W San Marcos Blvd San Marcos, CA 92069</t>
  </si>
  <si>
    <t>1FMSK7DH4RGA81595</t>
  </si>
  <si>
    <t>1075 MEADOW LAKE DR APT 10</t>
  </si>
  <si>
    <t>1075 MEADOW LAKE DR APT 10, VISTA CA 92084</t>
  </si>
  <si>
    <t>CAN23006491-02</t>
  </si>
  <si>
    <t>ON-24-003066</t>
  </si>
  <si>
    <t>3915 1/2 Denker ave 
los angeles ca 
90062</t>
  </si>
  <si>
    <t>ON-24-003067</t>
  </si>
  <si>
    <t>Hemlock Ave., Moreno Valley CA.</t>
  </si>
  <si>
    <t>PAULA TRUJILLO</t>
  </si>
  <si>
    <t>CAN23006686-02</t>
  </si>
  <si>
    <t>ON-24-003068</t>
  </si>
  <si>
    <t>Van Nuys blvd Van Nuys, CA</t>
  </si>
  <si>
    <t>KNADM4A38D6171570</t>
  </si>
  <si>
    <t>12001 RUNNYMEDE ST APT 34</t>
  </si>
  <si>
    <t>, NORTH HOLLYWOOD CA 91605</t>
  </si>
  <si>
    <t>SIERRA BURR</t>
  </si>
  <si>
    <t>CAN23001998-03</t>
  </si>
  <si>
    <t>ON-24-003069</t>
  </si>
  <si>
    <t>Trancas St, Napa, CA</t>
  </si>
  <si>
    <t>2T1ME4EE0AC005916</t>
  </si>
  <si>
    <t>BURR</t>
  </si>
  <si>
    <t>1025 ESTES DR</t>
  </si>
  <si>
    <t>1025 ESTES DR, SANTA ROSA CA 95409</t>
  </si>
  <si>
    <t>MONINA CASTELO</t>
  </si>
  <si>
    <t>CAP24000297-00</t>
  </si>
  <si>
    <t>ON-24-003072</t>
  </si>
  <si>
    <t xml:space="preserve">Nason st Alessandro blvd Moreno Valley Ca </t>
  </si>
  <si>
    <t>WBAVM1C56EVW46965</t>
  </si>
  <si>
    <t>24692 FERNDELL ST</t>
  </si>
  <si>
    <t>24692 FERNDELL ST, MORENO VALLEY CA 92553</t>
  </si>
  <si>
    <t>DANITZA ABREU ROSADO</t>
  </si>
  <si>
    <t>CAN24016710-00</t>
  </si>
  <si>
    <t>ON-24-003073</t>
  </si>
  <si>
    <t xml:space="preserve">la puente and hacienda </t>
  </si>
  <si>
    <t>3N1CP5BV3RL532246</t>
  </si>
  <si>
    <t>ABREU ROSADO</t>
  </si>
  <si>
    <t>3947 PIERCE ST APT 665</t>
  </si>
  <si>
    <t>5360 OLIVEWOOD AVE APT 41, RIVERSIDE CA 92506</t>
  </si>
  <si>
    <t>ADRIAN AYALA NOLASCO</t>
  </si>
  <si>
    <t>CAN24018832-00</t>
  </si>
  <si>
    <t>ON-24-003074</t>
  </si>
  <si>
    <t>JN1BV7APXFM350058</t>
  </si>
  <si>
    <t>AYALA NOLASCO</t>
  </si>
  <si>
    <t>276 RIDGE VISTA AVE</t>
  </si>
  <si>
    <t>276 RIDGE VISTA AVE, SAN JOSE CA 95127</t>
  </si>
  <si>
    <t>CAN23004904-02</t>
  </si>
  <si>
    <t>ON-24-003075</t>
  </si>
  <si>
    <t xml:space="preserve">12th st san Francisco ca </t>
  </si>
  <si>
    <t>JOSE ROSAS MAGANA</t>
  </si>
  <si>
    <t>ARTURO ACEVES GONZALEZ</t>
  </si>
  <si>
    <t>CAP24001821-00</t>
  </si>
  <si>
    <t>ON-24-003076</t>
  </si>
  <si>
    <t>1700 Main St, Brawley CA.</t>
  </si>
  <si>
    <t>JTDEAMDE1MJ016076</t>
  </si>
  <si>
    <t>ROSAS MAGANA</t>
  </si>
  <si>
    <t>685 CRISTINA NAJAR ST</t>
  </si>
  <si>
    <t>BRAWLEY</t>
  </si>
  <si>
    <t>685 CRISTINA NAJAR ST, BRAWLEY CA 92227</t>
  </si>
  <si>
    <t>KEYON MANN</t>
  </si>
  <si>
    <t>CAN24016279-00</t>
  </si>
  <si>
    <t>ON-24-003077</t>
  </si>
  <si>
    <t>MADDISON AVE SACRAMENTO, CA.</t>
  </si>
  <si>
    <t>5XXGT4L37KG277717</t>
  </si>
  <si>
    <t>MANN</t>
  </si>
  <si>
    <t>1290 NORTHGATE DR APT 29</t>
  </si>
  <si>
    <t>1290 NORTHGATE DR APT 29, YUBA CITY CA 95991</t>
  </si>
  <si>
    <t>ANGELICA ARGUETAPABLO</t>
  </si>
  <si>
    <t>DENNIS YACARGUETA</t>
  </si>
  <si>
    <t>CAP24002136-00</t>
  </si>
  <si>
    <t>ON-24-003078</t>
  </si>
  <si>
    <t xml:space="preserve">meadway and washington </t>
  </si>
  <si>
    <t>2HGFC2F57GH529047</t>
  </si>
  <si>
    <t>ARGUETAPABLO</t>
  </si>
  <si>
    <t>2131 N MAMMOTH PL</t>
  </si>
  <si>
    <t>770 E MISSION AVE APT A, ESCONDIDO CA 92025</t>
  </si>
  <si>
    <t>ON-24-003079</t>
  </si>
  <si>
    <t>N Palmdale rd Adelanto ca</t>
  </si>
  <si>
    <t>CLAUDIA JIMENEZ QUINTERO</t>
  </si>
  <si>
    <t>ON-24-003080</t>
  </si>
  <si>
    <t>W Avenue 26 Uro Street, Los Angeles CA.</t>
  </si>
  <si>
    <t>JTDKDTB39C1008229</t>
  </si>
  <si>
    <t>ANABEL SEGOVIA SALINAS</t>
  </si>
  <si>
    <t>FERNANDO ROSALES</t>
  </si>
  <si>
    <t>CAP24002145-00</t>
  </si>
  <si>
    <t>ON-24-003081</t>
  </si>
  <si>
    <t>santa fe spring rd</t>
  </si>
  <si>
    <t>JHMFA36266S029127</t>
  </si>
  <si>
    <t>SEGOVIA SALINAS</t>
  </si>
  <si>
    <t>11104 LAMBERT AVE APT 6</t>
  </si>
  <si>
    <t>11104 LAMBERT AVE APT 6, EL MONTE CA 91731</t>
  </si>
  <si>
    <t>ALFONSO ORTEGA LOPEZ</t>
  </si>
  <si>
    <t>CAP24001075-00</t>
  </si>
  <si>
    <t>ON-24-003083</t>
  </si>
  <si>
    <t>405 freeway 
Long Beach CA</t>
  </si>
  <si>
    <t>1GCRCPEC3HZ105035</t>
  </si>
  <si>
    <t>ORTEGA LOPEZ</t>
  </si>
  <si>
    <t>8599 IMPERIAL HWY</t>
  </si>
  <si>
    <t>8599 IMPERIAL HWY, DOWNEY CA 90242</t>
  </si>
  <si>
    <t>MIGUEL GUERRA</t>
  </si>
  <si>
    <t>RITA LOZA</t>
  </si>
  <si>
    <t>CAN23005550-02</t>
  </si>
  <si>
    <t>ON-24-003084</t>
  </si>
  <si>
    <t xml:space="preserve">montclair ca </t>
  </si>
  <si>
    <t>19XFB2F51EE051797</t>
  </si>
  <si>
    <t>1050 CALAVERAS AVE</t>
  </si>
  <si>
    <t>1050 CALAVERAS AVE, ONTARIO CA 91764</t>
  </si>
  <si>
    <t>CAN23003948-02</t>
  </si>
  <si>
    <t>ON-24-003085</t>
  </si>
  <si>
    <t>Gilber &amp; Johnson, Hemet CA.</t>
  </si>
  <si>
    <t>MARIO ESCOBEDO</t>
  </si>
  <si>
    <t>JENNIFER VAZQUEZ</t>
  </si>
  <si>
    <t>CAN24018679-00</t>
  </si>
  <si>
    <t>ON-24-003086</t>
  </si>
  <si>
    <t>19XFB2F56FE208340</t>
  </si>
  <si>
    <t>ESCOBEDO</t>
  </si>
  <si>
    <t>6838 LOKAI CT</t>
  </si>
  <si>
    <t>6838 LOKAI CT, EASTVALE CA 92880</t>
  </si>
  <si>
    <t>SERAFIN ROSAS</t>
  </si>
  <si>
    <t>CAN24016228-00</t>
  </si>
  <si>
    <t>ON-24-003087</t>
  </si>
  <si>
    <t>Cloverdale, ca</t>
  </si>
  <si>
    <t>1J8GW58J13C606667</t>
  </si>
  <si>
    <t>503 ANTONIO ST</t>
  </si>
  <si>
    <t>CLOVERDALE</t>
  </si>
  <si>
    <t>503 ANTONIO ST, CLOVERDALE CA 95425</t>
  </si>
  <si>
    <t>MARIA XAJPOT CHUTA</t>
  </si>
  <si>
    <t>CAN24016214-00</t>
  </si>
  <si>
    <t>ON-24-003088</t>
  </si>
  <si>
    <t xml:space="preserve">hawthorn blvd 
torrance ca 
</t>
  </si>
  <si>
    <t>5TFWA5DB7RX217579</t>
  </si>
  <si>
    <t>XAJPOT CHUTA</t>
  </si>
  <si>
    <t>4224 MICHIGAN AVE</t>
  </si>
  <si>
    <t>4224 MICHIGAN AVE, LOS ANGELES CA 90063</t>
  </si>
  <si>
    <t>ON-24-003089</t>
  </si>
  <si>
    <t>Union &amp; Octavia, San Francisco CA.</t>
  </si>
  <si>
    <t>CAN24012988-01</t>
  </si>
  <si>
    <t>ON-24-003090</t>
  </si>
  <si>
    <t>I-110 Fwy going N/Bound, Los Angeles CA.</t>
  </si>
  <si>
    <t>ROBERTO GIL</t>
  </si>
  <si>
    <t>Honorio Gil</t>
  </si>
  <si>
    <t>CAN24018689-00</t>
  </si>
  <si>
    <t>ON-24-003091</t>
  </si>
  <si>
    <t>Harris Rd, Bakersfield CA.</t>
  </si>
  <si>
    <t>1HGCV1F39LA125455</t>
  </si>
  <si>
    <t>GIL</t>
  </si>
  <si>
    <t>241 L ST</t>
  </si>
  <si>
    <t>241 L ST, BAKERSFIELD CA 93304</t>
  </si>
  <si>
    <t>MAURICIO RIVAS IGLESIAS</t>
  </si>
  <si>
    <t>CAN24009393-00</t>
  </si>
  <si>
    <t>ON-24-003092</t>
  </si>
  <si>
    <t xml:space="preserve">lyon st and warren st 
santa ana ca </t>
  </si>
  <si>
    <t>1FA6P8CF5L5146671</t>
  </si>
  <si>
    <t>RIVAS IGLESIAS</t>
  </si>
  <si>
    <t>1440 E 1ST ST APT 322</t>
  </si>
  <si>
    <t>1440 E 1st St Apt 322, SANTA ANA CA 92701</t>
  </si>
  <si>
    <t>DILCIA PERDOMO</t>
  </si>
  <si>
    <t>CAN24010215-01</t>
  </si>
  <si>
    <t>ON-24-003093</t>
  </si>
  <si>
    <t xml:space="preserve">Beverley &amp; New Hemashree, Los Angeles CA. </t>
  </si>
  <si>
    <t>CARLOS GARCIA</t>
  </si>
  <si>
    <t>CAN24014783-00</t>
  </si>
  <si>
    <t>ON-24-003094</t>
  </si>
  <si>
    <t xml:space="preserve">Lancaster ca </t>
  </si>
  <si>
    <t>2HGEJ6446YH100518</t>
  </si>
  <si>
    <t>1829 SWEETBRIER ST</t>
  </si>
  <si>
    <t>1829 SWEETBRIER ST, PALMDALE CA 93550</t>
  </si>
  <si>
    <t>BELTER VALEN</t>
  </si>
  <si>
    <t>CAN24015541-00</t>
  </si>
  <si>
    <t>ON-24-003095</t>
  </si>
  <si>
    <t>2800 Block of Old Road, New Hall CA.</t>
  </si>
  <si>
    <t>5TESN92N11Z812853</t>
  </si>
  <si>
    <t>VALEN</t>
  </si>
  <si>
    <t>26734 ISABELLA PKWY APT 205</t>
  </si>
  <si>
    <t>26734 N ISABELLA PKWY APT 205, CANYON COUNTRY CA 91351</t>
  </si>
  <si>
    <t>CAN24009624-01</t>
  </si>
  <si>
    <t>ON-24-003096</t>
  </si>
  <si>
    <t>111 W HILDEN BLVD</t>
  </si>
  <si>
    <t>CAN23002836-03</t>
  </si>
  <si>
    <t>ON-24-003098</t>
  </si>
  <si>
    <t>15 S Escondido/ Rancho bernardo  CA</t>
  </si>
  <si>
    <t>GOLF</t>
  </si>
  <si>
    <t>9BWFK61JX34066153</t>
  </si>
  <si>
    <t>LUIS DELCID</t>
  </si>
  <si>
    <t>CAN24012149-01</t>
  </si>
  <si>
    <t>ON-24-003099</t>
  </si>
  <si>
    <t>Saloma Ave/ Casanova St los Angeles ca</t>
  </si>
  <si>
    <t>WAUG8AFC4JN012037</t>
  </si>
  <si>
    <t>DELCID</t>
  </si>
  <si>
    <t>964 S NEW HAMPSHIRE AVE APT 3</t>
  </si>
  <si>
    <t>964 S NEW HAMPSHIRE AVE APT 3, LOS ANGELES CA 90006</t>
  </si>
  <si>
    <t>JONATHAN CHAVEZ</t>
  </si>
  <si>
    <t>CAN24015778-00</t>
  </si>
  <si>
    <t>ON-24-003100</t>
  </si>
  <si>
    <t>KNAE35LC6K6066369</t>
  </si>
  <si>
    <t>1543 YATES AVE</t>
  </si>
  <si>
    <t>1543 YATES AVE, COMMERCE CA 90022</t>
  </si>
  <si>
    <t>LESLIE LINARES</t>
  </si>
  <si>
    <t>CAN24011124-01</t>
  </si>
  <si>
    <t>ON-24-003101</t>
  </si>
  <si>
    <t>3063 Crenshaw Blvd los angeles ca 90016</t>
  </si>
  <si>
    <t>SHHFK7H47MU415245</t>
  </si>
  <si>
    <t>2864 STOKES CIR</t>
  </si>
  <si>
    <t>2864 STOKES CIR, RIVERSIDE CA 92503</t>
  </si>
  <si>
    <t>MIGUEL CARDOZA PERDOMO</t>
  </si>
  <si>
    <t>CAN24015104-00</t>
  </si>
  <si>
    <t>ON-24-003102</t>
  </si>
  <si>
    <t>135th st 
gardena ca 
90249</t>
  </si>
  <si>
    <t>3N1AB7AP4HL644380</t>
  </si>
  <si>
    <t>CARDOZA PERDOMO</t>
  </si>
  <si>
    <t>15001 CRENSHAW BLVD APT 127</t>
  </si>
  <si>
    <t>1014 berkeley st, santa ana CA 92707</t>
  </si>
  <si>
    <t>ON-24-003103</t>
  </si>
  <si>
    <t xml:space="preserve">Mel hawk rd 
applevalley ca </t>
  </si>
  <si>
    <t>JEEP</t>
  </si>
  <si>
    <t xml:space="preserve">COMPASS </t>
  </si>
  <si>
    <t>ROSALBA BOLWIN</t>
  </si>
  <si>
    <t>CAP24001982-00</t>
  </si>
  <si>
    <t>ON-24-003104</t>
  </si>
  <si>
    <t>Cherokee St/ 8th st san Marcos CA</t>
  </si>
  <si>
    <t>2T3A1RFV4SC492590</t>
  </si>
  <si>
    <t>BOLWIN</t>
  </si>
  <si>
    <t>607 HILLHAVEN DR</t>
  </si>
  <si>
    <t>Miriam Santos</t>
  </si>
  <si>
    <t>607 HILLHAVEN DR, SAN MARCOS CA 92078</t>
  </si>
  <si>
    <t>ON-24-003105</t>
  </si>
  <si>
    <t xml:space="preserve">15 to san diego </t>
  </si>
  <si>
    <t>MARIA ARELLLANO</t>
  </si>
  <si>
    <t>CAN23008136-02</t>
  </si>
  <si>
    <t>ON-24-003106</t>
  </si>
  <si>
    <t>Asteroid Way Temecula, CA</t>
  </si>
  <si>
    <t>5NPD74LF3LH580632</t>
  </si>
  <si>
    <t>ARELLLANO</t>
  </si>
  <si>
    <t>31214 BELL MOUNTAIN RD</t>
  </si>
  <si>
    <t>31214 BELL MOUNTAIN RD, MENIFEE CA 92584</t>
  </si>
  <si>
    <t>J LEPEZ BARAJAS</t>
  </si>
  <si>
    <t>CAN24014106-01</t>
  </si>
  <si>
    <t>ON-24-003107</t>
  </si>
  <si>
    <t>883 Manor Ave Hanford, CA 93230</t>
  </si>
  <si>
    <t>1FA6P8CF4H5334041</t>
  </si>
  <si>
    <t>LEPEZ BARAJAS</t>
  </si>
  <si>
    <t>1206 S 12TH AVE</t>
  </si>
  <si>
    <t>1206 S 12TH AVE, HANFORD CA 93230</t>
  </si>
  <si>
    <t>ELVIS VELASQUEZ VELASQUEZ</t>
  </si>
  <si>
    <t>CAN24018886-00</t>
  </si>
  <si>
    <t>ON-24-003108</t>
  </si>
  <si>
    <t>McDonald st RICHMOND, CA</t>
  </si>
  <si>
    <t>5YFBURHE1GP519320</t>
  </si>
  <si>
    <t>VELASQUEZ VELASQUEZ</t>
  </si>
  <si>
    <t>424 6TH ST APT B</t>
  </si>
  <si>
    <t>424 6th St Apt B, RICHMOND CA 94801</t>
  </si>
  <si>
    <t>DAVID PINEDA</t>
  </si>
  <si>
    <t>KEVIN PINEDA MURALLES</t>
  </si>
  <si>
    <t>CAN24013963-01</t>
  </si>
  <si>
    <t>ON-24-003109</t>
  </si>
  <si>
    <t>Wilshire Boulevard los angeles ca</t>
  </si>
  <si>
    <t>JHMCN36445C009850</t>
  </si>
  <si>
    <t>RAYMOND ROJAS</t>
  </si>
  <si>
    <t>CYNTHIA WHITE</t>
  </si>
  <si>
    <t>CAN24018204-00</t>
  </si>
  <si>
    <t>ON-24-003110</t>
  </si>
  <si>
    <t xml:space="preserve">14th st 
riverside ca </t>
  </si>
  <si>
    <t>1C6RD6GP0CS293903</t>
  </si>
  <si>
    <t>1805 LOMA VISTA ST APT E</t>
  </si>
  <si>
    <t>1805 LOMA VISTA ST APT E, RIVERSIDE CA 92507</t>
  </si>
  <si>
    <t>MARIA GUERRERO</t>
  </si>
  <si>
    <t>EDWARD JIMENEZ</t>
  </si>
  <si>
    <t>CAN24012245-01</t>
  </si>
  <si>
    <t>ON-24-003111</t>
  </si>
  <si>
    <t>10339 ATLANTIC AVE APT E
SOUTH GATE, CA. 90280</t>
  </si>
  <si>
    <t>JHMZE2H72AS038677</t>
  </si>
  <si>
    <t>10339 ATLANTIC AVE APT E</t>
  </si>
  <si>
    <t>10339 ATLANTIC AVE APT E, SOUTH GATE CA 90280</t>
  </si>
  <si>
    <t>JAMES PALACIOS SOTELO</t>
  </si>
  <si>
    <t>CAN24014249-01</t>
  </si>
  <si>
    <t>ON-24-003112</t>
  </si>
  <si>
    <t xml:space="preserve">J ave &amp; challenger way 
lancaster ca </t>
  </si>
  <si>
    <t>1C6RREFT0PN664718</t>
  </si>
  <si>
    <t>PALACIOS SOTELO</t>
  </si>
  <si>
    <t>1521 W AVENUE J8 APT 167</t>
  </si>
  <si>
    <t>1521 W AVENUE J8 APT 167, LANCASTER CA 93534</t>
  </si>
  <si>
    <t>CHRISTOPHER SIERRA</t>
  </si>
  <si>
    <t>CAN24014865-00</t>
  </si>
  <si>
    <t>ON-24-003113</t>
  </si>
  <si>
    <t xml:space="preserve">428 ave 
</t>
  </si>
  <si>
    <t>1ZVBP8CF0D5262481</t>
  </si>
  <si>
    <t>42411 ROAD 144 APT B</t>
  </si>
  <si>
    <t>42411 RD 144 APT B, OROSI CA 93647</t>
  </si>
  <si>
    <t>ON-24-003115</t>
  </si>
  <si>
    <t xml:space="preserve">applevalley ca </t>
  </si>
  <si>
    <t>ON-24-003116</t>
  </si>
  <si>
    <t xml:space="preserve">Anaheim CA </t>
  </si>
  <si>
    <t>JULIA JOAQUIN</t>
  </si>
  <si>
    <t>CHRIS ARTIGA</t>
  </si>
  <si>
    <t>CAN23005572-02</t>
  </si>
  <si>
    <t>ON-24-003117</t>
  </si>
  <si>
    <t>SHERMAN WAY AND BECK ST
HOLLYWOOD, 91605</t>
  </si>
  <si>
    <t>1HGCV1F32LA033801</t>
  </si>
  <si>
    <t>JOAQUIN</t>
  </si>
  <si>
    <t>11530 CANTLAY ST</t>
  </si>
  <si>
    <t>11530 cantlay st, NORTH HOLLYWOOD CA 91605</t>
  </si>
  <si>
    <t>LEONARD III DAVIS</t>
  </si>
  <si>
    <t>CAN23007767-02</t>
  </si>
  <si>
    <t>ON-24-003118</t>
  </si>
  <si>
    <t xml:space="preserve">san pedro and 95th , LOS ANGELES, CA
</t>
  </si>
  <si>
    <t>7FARW1H24LE011269</t>
  </si>
  <si>
    <t>6345 11TH AVE</t>
  </si>
  <si>
    <t>6345 11th Ave, LOS ANGELES CA 90043</t>
  </si>
  <si>
    <t>ABIGAIL WINKELMAN</t>
  </si>
  <si>
    <t>CAN24015492-00</t>
  </si>
  <si>
    <t>ON-24-003119</t>
  </si>
  <si>
    <t>Tustin, CA</t>
  </si>
  <si>
    <t>5XXGT4L30JG192555</t>
  </si>
  <si>
    <t>WINKELMAN</t>
  </si>
  <si>
    <t>8733 LUCIA AVE</t>
  </si>
  <si>
    <t>8733 LUCIA AVE, WHITTIER CA 90605</t>
  </si>
  <si>
    <t>SAHIL TULI</t>
  </si>
  <si>
    <t>CAP24002410-00</t>
  </si>
  <si>
    <t>ON-24-003120</t>
  </si>
  <si>
    <t>Loma Linda CA</t>
  </si>
  <si>
    <t>JTHBJ46G182250251</t>
  </si>
  <si>
    <t>TULI</t>
  </si>
  <si>
    <t>11171 OAKWOOD DR APT E205</t>
  </si>
  <si>
    <t>11171 OAKWOOD DR APT E205, LOMA LINDA CA 92354</t>
  </si>
  <si>
    <t>MYKOLA OBLIZHOK</t>
  </si>
  <si>
    <t>CAN24017424-00</t>
  </si>
  <si>
    <t>ON-24-003121</t>
  </si>
  <si>
    <t xml:space="preserve">San Francisco, CA </t>
  </si>
  <si>
    <t>WAUE8AF21KN127226</t>
  </si>
  <si>
    <t>OBLIZHOK</t>
  </si>
  <si>
    <t>940 SANTIAGO ST</t>
  </si>
  <si>
    <t>940 Santiago St, SAN FRANCISCO CA 94116</t>
  </si>
  <si>
    <t>ON-24-003123</t>
  </si>
  <si>
    <t xml:space="preserve">110 freeway </t>
  </si>
  <si>
    <t>JZEEONTA EZEKIEL-JOSHUA O'NEAL</t>
  </si>
  <si>
    <t>CAN24017922-00</t>
  </si>
  <si>
    <t>ON-24-003125</t>
  </si>
  <si>
    <t xml:space="preserve">vernon 
los angeles ca
</t>
  </si>
  <si>
    <t>2HGFC2F75JH501692</t>
  </si>
  <si>
    <t>O'NEAL</t>
  </si>
  <si>
    <t>1857 W 43RD PL</t>
  </si>
  <si>
    <t>1857 W 43RD PL, LOS ANGELES CA 90062</t>
  </si>
  <si>
    <t>ON-24-003126</t>
  </si>
  <si>
    <t>RONALD JACKSON 11</t>
  </si>
  <si>
    <t>CAP24001853-00</t>
  </si>
  <si>
    <t>ON-24-003127</t>
  </si>
  <si>
    <t xml:space="preserve">imperial ave 
inglewood ca </t>
  </si>
  <si>
    <t>KL77LFE23RC243023</t>
  </si>
  <si>
    <t>JACKSON 11</t>
  </si>
  <si>
    <t>8645 ORCHARD AVE</t>
  </si>
  <si>
    <t>8645 orchard ave, LOS ANGELES CA 90044</t>
  </si>
  <si>
    <t>SIMEI CORTEZ</t>
  </si>
  <si>
    <t>CAN24019106-00</t>
  </si>
  <si>
    <t>ON-24-003128</t>
  </si>
  <si>
    <t xml:space="preserve">15th freeway 
victorville ca </t>
  </si>
  <si>
    <t>1FTEW1E45LFA50237</t>
  </si>
  <si>
    <t>14641 MESA DR</t>
  </si>
  <si>
    <t>14641 MESA DR, VICTORVILLE CA 92395</t>
  </si>
  <si>
    <t>DANIEL IBARRA ZUNIGA</t>
  </si>
  <si>
    <t>CAN24018086-00</t>
  </si>
  <si>
    <t>ON-24-003130</t>
  </si>
  <si>
    <t xml:space="preserve">whars rd 
santa cruz ca </t>
  </si>
  <si>
    <t>1FA6P8TH4N5106604</t>
  </si>
  <si>
    <t>IBARRA ZUNIGA</t>
  </si>
  <si>
    <t>318 CLIFF ST APT B</t>
  </si>
  <si>
    <t>318 CLIFF ST APT B, SANTA CRUZ CA 95060</t>
  </si>
  <si>
    <t>ANTONIO LAZARO'MARTINEZ</t>
  </si>
  <si>
    <t>CAN24013688-01</t>
  </si>
  <si>
    <t>ON-24-003131</t>
  </si>
  <si>
    <t>5958 La Sierra Ave, Riverside CA 92505.</t>
  </si>
  <si>
    <t>1C6JJTBG1LL101250</t>
  </si>
  <si>
    <t>LAZARO'MARTINEZ</t>
  </si>
  <si>
    <t>4865 CORWIN LN</t>
  </si>
  <si>
    <t>4865 CORWIN LN, RIVERSIDE CA 92503</t>
  </si>
  <si>
    <t>DAJINE COLON</t>
  </si>
  <si>
    <t>LATASHA LEWIS</t>
  </si>
  <si>
    <t>CAN24012761-01</t>
  </si>
  <si>
    <t>ON-24-003132</t>
  </si>
  <si>
    <t>Magnolia Ave, Anaheim CA.</t>
  </si>
  <si>
    <t>3FMCR9B6XRRE05493</t>
  </si>
  <si>
    <t>COLON</t>
  </si>
  <si>
    <t>306 N ALVARADO ST APT 207</t>
  </si>
  <si>
    <t>306 N ALVARADO ST APT 207, LOS ANGELES CA 90026</t>
  </si>
  <si>
    <t>CAN23007492-02</t>
  </si>
  <si>
    <t>ON-24-003134</t>
  </si>
  <si>
    <t>14th Freeway, near a mile from Santa Monica-San Diego CA.</t>
  </si>
  <si>
    <t>BLANCA GARCIA</t>
  </si>
  <si>
    <t>CAN23001485-03</t>
  </si>
  <si>
    <t>ON-24-003135</t>
  </si>
  <si>
    <t>4125 WHISTLER AVE EL MONTE, CA 91732</t>
  </si>
  <si>
    <t>KNDJ33AU1L7700393</t>
  </si>
  <si>
    <t>4125 WHISTLER AVE</t>
  </si>
  <si>
    <t>4125 WHISTLER AVE, EL MONTE CA 91732</t>
  </si>
  <si>
    <t>ADELLA GARCIA</t>
  </si>
  <si>
    <t>CAP24002295-00</t>
  </si>
  <si>
    <t>ON-24-003136</t>
  </si>
  <si>
    <t>Valley blvd riverside ave Rialto CA</t>
  </si>
  <si>
    <t>5YFBURHE7JP790244</t>
  </si>
  <si>
    <t>18219 VALLEY BLVD SPC 22</t>
  </si>
  <si>
    <t>18219 VALLEY BLVD SPC 22, BLOOMINGTON CA 92316</t>
  </si>
  <si>
    <t>VICTOR GONZALEZ HERNANDEZ</t>
  </si>
  <si>
    <t>JARED GONZALEZ HERNANDEZ</t>
  </si>
  <si>
    <t>CAP24002228-00</t>
  </si>
  <si>
    <t>ON-24-003137</t>
  </si>
  <si>
    <t xml:space="preserve">garnen st 
riverside ca </t>
  </si>
  <si>
    <t>3TMCZ5AN6LM326848</t>
  </si>
  <si>
    <t>7614 CASA BLANCA ST</t>
  </si>
  <si>
    <t>7614 CASA BLANCA ST, RIVERSIDE CA 92504</t>
  </si>
  <si>
    <t>ON-24-003139</t>
  </si>
  <si>
    <t>N Bound 101 Freeway, universal studios exit (Near), Studio City CA.</t>
  </si>
  <si>
    <t>3TYRX5GN4MT032295</t>
  </si>
  <si>
    <t>ON-24-003140</t>
  </si>
  <si>
    <t xml:space="preserve">challenger st &amp; j st 
lancaster ca 
</t>
  </si>
  <si>
    <t>VICENTE CASTELLANOSMARTINEZ</t>
  </si>
  <si>
    <t>ITZEL CASTELLANOSLOPEZ</t>
  </si>
  <si>
    <t>CAN23006155-02</t>
  </si>
  <si>
    <t>ON-24-003144</t>
  </si>
  <si>
    <t>Near home 322 FERRARA WAY VISTA, CA 92083.</t>
  </si>
  <si>
    <t>WBA3C1C59EK114346</t>
  </si>
  <si>
    <t>CASTELLANOSMARTINEZ</t>
  </si>
  <si>
    <t>322 FERRARA WAY</t>
  </si>
  <si>
    <t>322 feRRARA WAY, VISTA CA 92083</t>
  </si>
  <si>
    <t>JUAN CHOX GUARCHAJ</t>
  </si>
  <si>
    <t>CAN24014025-00</t>
  </si>
  <si>
    <t>ON-24-003146</t>
  </si>
  <si>
    <t>Downtown Los Angeles CA.</t>
  </si>
  <si>
    <t>2T1BURHE7KC242259</t>
  </si>
  <si>
    <t>12263 214TH ST</t>
  </si>
  <si>
    <t>575 e kamala st, oxnard CA 93033</t>
  </si>
  <si>
    <t>HUI SUE LIM</t>
  </si>
  <si>
    <t>CAP24000415-00</t>
  </si>
  <si>
    <t>ON-24-003147</t>
  </si>
  <si>
    <t>134 near lawn exit, Hollywood Hills CA.</t>
  </si>
  <si>
    <t>PROLOGUE</t>
  </si>
  <si>
    <t>3GPKHXRJ9RS517789</t>
  </si>
  <si>
    <t>LIM</t>
  </si>
  <si>
    <t>375 KELLER ST</t>
  </si>
  <si>
    <t>375 KELLER ST, MONTEREY PARK CA 91755</t>
  </si>
  <si>
    <t>ANDRES RIVERA HERRERA</t>
  </si>
  <si>
    <t>CAN23002316-03</t>
  </si>
  <si>
    <t>ON-24-003148</t>
  </si>
  <si>
    <t>Sapulpa Blvd &amp; Batrina Place, Van Nuys CA.</t>
  </si>
  <si>
    <t>1GTG5BEA2F1209546</t>
  </si>
  <si>
    <t>RIVERA HERRERA</t>
  </si>
  <si>
    <t>8639 COLUMBUS AVE</t>
  </si>
  <si>
    <t>8639 COLUMBUS AVE APT 11, NORTH HILLS CA 91343</t>
  </si>
  <si>
    <t>ON-24-003149</t>
  </si>
  <si>
    <t>Freeway Voldemort Trail, across Kisey Permanente, Voldemort CA.</t>
  </si>
  <si>
    <t>SHERIFAH JEFFERSON</t>
  </si>
  <si>
    <t>CAN23005432-02</t>
  </si>
  <si>
    <t>ON-24-003150</t>
  </si>
  <si>
    <t>Samson &amp; Mckenly, Corona CA.</t>
  </si>
  <si>
    <t>W1K5J4GB1PN341427</t>
  </si>
  <si>
    <t>JEFFERSON</t>
  </si>
  <si>
    <t>950 VIA ZAPATA APT 9</t>
  </si>
  <si>
    <t>950 VIA ZAPATA APT 9, RIVERSIDE CA 92507</t>
  </si>
  <si>
    <t>MARETA LEFEFE</t>
  </si>
  <si>
    <t>CAP24001510-00</t>
  </si>
  <si>
    <t>ON-24-003151</t>
  </si>
  <si>
    <t>IOWA CITY.</t>
  </si>
  <si>
    <t>4T4BF3EK6BR187163</t>
  </si>
  <si>
    <t>LEFEFE</t>
  </si>
  <si>
    <t>24450 ATWOOD AVE APT 12</t>
  </si>
  <si>
    <t>24450 ATWOOD AVE APT 12, MORENO VALLEY CA 92553</t>
  </si>
  <si>
    <t>ADRIAN RAMIREZ</t>
  </si>
  <si>
    <t>CAN24013722-01</t>
  </si>
  <si>
    <t>ON-24-003152</t>
  </si>
  <si>
    <t>WAUAFAFL5FN011272</t>
  </si>
  <si>
    <t>SHALANA JORDAN-GOODEN</t>
  </si>
  <si>
    <t>CAP24002321-00</t>
  </si>
  <si>
    <t>ON-24-003153</t>
  </si>
  <si>
    <t>In front of home: 17650 ARDMORE AVE BELLFLOWER, CA 90706.</t>
  </si>
  <si>
    <t>1G11C5SL3FF293567</t>
  </si>
  <si>
    <t>JORDAN-GOODEN</t>
  </si>
  <si>
    <t>17650 ARDMORE AVE</t>
  </si>
  <si>
    <t>17650 Ardmore Avenue, Bellflower CA 90706</t>
  </si>
  <si>
    <t>ON-24-003154</t>
  </si>
  <si>
    <t xml:space="preserve">I-110 &amp; First St, Los Angeles, CA </t>
  </si>
  <si>
    <t>TU TRAM THUY TRAN</t>
  </si>
  <si>
    <t>CAN23002762-03</t>
  </si>
  <si>
    <t>ON-24-003156</t>
  </si>
  <si>
    <t xml:space="preserve">garden grove ca </t>
  </si>
  <si>
    <t>JTHBK262X95099772</t>
  </si>
  <si>
    <t>TRAN</t>
  </si>
  <si>
    <t>12642 DOTTIE CIR</t>
  </si>
  <si>
    <t>12642 dottie cir, GARDEN GROVE CA 92841</t>
  </si>
  <si>
    <t>CHRISTOPHER WILLIAMS</t>
  </si>
  <si>
    <t xml:space="preserve">DESHAWN XAVIER </t>
  </si>
  <si>
    <t>CAP24001851-00</t>
  </si>
  <si>
    <t>ON-24-003157</t>
  </si>
  <si>
    <t>1N4AL3AP7FC183189</t>
  </si>
  <si>
    <t>106 W PENNSYLVANIA AVE</t>
  </si>
  <si>
    <t>106 W PENNSYLVANIA AVE, REDLANDS CA 92374</t>
  </si>
  <si>
    <t>ON-24-003158</t>
  </si>
  <si>
    <t xml:space="preserve">RIVERSIDE CA </t>
  </si>
  <si>
    <t>ROSIE GONZALEZ</t>
  </si>
  <si>
    <t>CAN23003442-03</t>
  </si>
  <si>
    <t>ON-24-003161</t>
  </si>
  <si>
    <t xml:space="preserve">I210 Lowborn CA </t>
  </si>
  <si>
    <t>2HGFE2F53SH537035</t>
  </si>
  <si>
    <t>ALFRED ZAGAL</t>
  </si>
  <si>
    <t>CAN24018178-00</t>
  </si>
  <si>
    <t>ON-24-003162</t>
  </si>
  <si>
    <t>Atlantic Ave/ and 57th st  Longbeach ca</t>
  </si>
  <si>
    <t>JA3AU86WX9U028329</t>
  </si>
  <si>
    <t>ZAGAL</t>
  </si>
  <si>
    <t>6485 ATLANTIC AVE APT 58</t>
  </si>
  <si>
    <t>6485 ATLANTIC AVE APT 58, LONG BEACH CA 90805</t>
  </si>
  <si>
    <t>ANNIKA LOVE</t>
  </si>
  <si>
    <t>CAN23001321-03</t>
  </si>
  <si>
    <t>ON-24-003163</t>
  </si>
  <si>
    <t>GREEN BACK LN AND AMBER BLVD.</t>
  </si>
  <si>
    <t>5TENX22N05Z050720</t>
  </si>
  <si>
    <t>5935 AUBURN BLVD SPC 73</t>
  </si>
  <si>
    <t>5935 Auburn Blvd Spc 73, CITRUS HEIGHTS CA 95621</t>
  </si>
  <si>
    <t>AJAY KUMAR</t>
  </si>
  <si>
    <t>CAP24002385-00</t>
  </si>
  <si>
    <t>ON-24-003166</t>
  </si>
  <si>
    <t>AVALON BLVD
LOS ANGELES, CA</t>
  </si>
  <si>
    <t>1HGCV1F44MA041201</t>
  </si>
  <si>
    <t>9514 AVALON BLVD</t>
  </si>
  <si>
    <t>9514 SOUTH AVALON BLVD 21, LOS ANGELES CA 90003</t>
  </si>
  <si>
    <t>DONNA GEIS</t>
  </si>
  <si>
    <t>NOREEN ANN LISH</t>
  </si>
  <si>
    <t>CAN24018579-00</t>
  </si>
  <si>
    <t>ON-24-003167</t>
  </si>
  <si>
    <t xml:space="preserve">Knoxville Tennessee  </t>
  </si>
  <si>
    <t xml:space="preserve">SEQUOIA </t>
  </si>
  <si>
    <t>5TDZT34A64S237954</t>
  </si>
  <si>
    <t>GEIS</t>
  </si>
  <si>
    <t>11917 A AVE APT 7</t>
  </si>
  <si>
    <t>11917 A AVE APT 7, HESPERIA CA 92345</t>
  </si>
  <si>
    <t>CAN24011974-01</t>
  </si>
  <si>
    <t>ON-24-003168</t>
  </si>
  <si>
    <t>145th St Lawndale, CA</t>
  </si>
  <si>
    <t>3TMBZ5DN5LM025186</t>
  </si>
  <si>
    <t>2506 S LA SALLE AVE</t>
  </si>
  <si>
    <t>2506 S LA SALLE AVE  , LOS ANGELES CA 90018</t>
  </si>
  <si>
    <t>CRYSTAL GARCIA</t>
  </si>
  <si>
    <t>CAN24014427-00</t>
  </si>
  <si>
    <t>ON-24-003169</t>
  </si>
  <si>
    <t>536 N Garfield ave Montebello ca 90640</t>
  </si>
  <si>
    <t>5YFS4RCE3LP020410</t>
  </si>
  <si>
    <t>867 HAY ST</t>
  </si>
  <si>
    <t>867 HAY ST, MONTEBELLO CA 90640</t>
  </si>
  <si>
    <t>ON-24-003171</t>
  </si>
  <si>
    <t>Sherman Rd Menifee, CA</t>
  </si>
  <si>
    <t>KNAG64J74S5318304</t>
  </si>
  <si>
    <t>DIANA ORTIZ</t>
  </si>
  <si>
    <t>CAN24016743-00</t>
  </si>
  <si>
    <t>ON-24-003172</t>
  </si>
  <si>
    <t>Studebaker Rd &amp; Hermes St Norwalk, CA</t>
  </si>
  <si>
    <t>1HGCY1F35RA078442</t>
  </si>
  <si>
    <t>1717 E 62ND ST</t>
  </si>
  <si>
    <t>1717 E 62ND ST, LOS ANGELES CA 90001</t>
  </si>
  <si>
    <t>LESLIE ELLIOT</t>
  </si>
  <si>
    <t>CAP24000895-00</t>
  </si>
  <si>
    <t>ON-24-003173</t>
  </si>
  <si>
    <t xml:space="preserve">I-13 / redwood rd
Oakland CA
</t>
  </si>
  <si>
    <t>2T3DFREV6HW545989</t>
  </si>
  <si>
    <t>ELLIOT</t>
  </si>
  <si>
    <t>5424 THOMAS AVE</t>
  </si>
  <si>
    <t>5424 THOMAS AVE, OAKLAND CA 94618</t>
  </si>
  <si>
    <t>ASHLEY ROCA</t>
  </si>
  <si>
    <t>CAN24018941-00</t>
  </si>
  <si>
    <t>ON-24-003175</t>
  </si>
  <si>
    <t xml:space="preserve">7300 S Sepulveda Blvd Van nuys ca </t>
  </si>
  <si>
    <t>3CZRE38309G707403</t>
  </si>
  <si>
    <t>ROCA</t>
  </si>
  <si>
    <t>15150 SHERMAN WAY</t>
  </si>
  <si>
    <t>7425 SEPULVEDA BLVD APT 70, VAN NUYS CA 91405</t>
  </si>
  <si>
    <t>NAHUM VALDOVINOS</t>
  </si>
  <si>
    <t>NOE VALDOMINOS GOMEZ</t>
  </si>
  <si>
    <t>CAN24013038-01</t>
  </si>
  <si>
    <t>ON-24-003176</t>
  </si>
  <si>
    <t>Lugonia Ave Redlands, CA</t>
  </si>
  <si>
    <t>WDDGF5GBXAR111840</t>
  </si>
  <si>
    <t>VALDOVINOS</t>
  </si>
  <si>
    <t>2279 NICE AVE APT A</t>
  </si>
  <si>
    <t>2279 NICE AVE APT A, MENTONE CA 92359</t>
  </si>
  <si>
    <t>ERIN NAVARRO</t>
  </si>
  <si>
    <t>EVANGELINA NAVARRO</t>
  </si>
  <si>
    <t>CAN24014739-01</t>
  </si>
  <si>
    <t>ON-24-003178</t>
  </si>
  <si>
    <t>I-74 peris ca</t>
  </si>
  <si>
    <t>2HGFG3B87CH519073</t>
  </si>
  <si>
    <t>87 E JARVIS ST APT 115D</t>
  </si>
  <si>
    <t>87 E JARVIS ST APT 115D, PERRIS CA 92571</t>
  </si>
  <si>
    <t>HECTOR HARO ALONZO</t>
  </si>
  <si>
    <t>CAP24001538-00</t>
  </si>
  <si>
    <t>ON-24-003179</t>
  </si>
  <si>
    <t xml:space="preserve">Valley Blvd &amp; S Hacienda Blvd la Puente ca </t>
  </si>
  <si>
    <t>4T1G11AK7MU494014</t>
  </si>
  <si>
    <t>HARO ALONZO</t>
  </si>
  <si>
    <t>900 N HACIENDA BLVD APT 354</t>
  </si>
  <si>
    <t>900 N HACIENDA BLVD APT 354, LA PUENTE CA 91744</t>
  </si>
  <si>
    <t>GURDITT SINGH</t>
  </si>
  <si>
    <t>CAP24001574-00</t>
  </si>
  <si>
    <t>ON-24-003180</t>
  </si>
  <si>
    <t xml:space="preserve"> 8th St &amp; Oxford Ave Los Angeles, CA</t>
  </si>
  <si>
    <t>KNDEUCAA8M7173412</t>
  </si>
  <si>
    <t>444 S KINGSLEY DR</t>
  </si>
  <si>
    <t>505 N FIGUEROA ST APT 315, LOS ANGELES CA 90012</t>
  </si>
  <si>
    <t>ON-24-003182</t>
  </si>
  <si>
    <t xml:space="preserve">I-605 South before st exit Cerritos CA </t>
  </si>
  <si>
    <t>INDIA GREEN</t>
  </si>
  <si>
    <t>CAN24009669-01</t>
  </si>
  <si>
    <t>ON-24-003183</t>
  </si>
  <si>
    <t>Perris Blvd &amp; Alessandro Blvd Moreno Valley, CA</t>
  </si>
  <si>
    <t>5YFEPMAE4MP220286</t>
  </si>
  <si>
    <t>24540 COTTONWOOD AVE APT 2103</t>
  </si>
  <si>
    <t>24540 COTTONWOOD AVE APT 2103, MORENO VALLEY CA 92553</t>
  </si>
  <si>
    <t>EDWARD RODRIGUEZ DUARTE</t>
  </si>
  <si>
    <t>CAN24016619-00</t>
  </si>
  <si>
    <t>ON-24-003184</t>
  </si>
  <si>
    <t>1515 S Lower Sacramento Rd Lodi, CA</t>
  </si>
  <si>
    <t>19UUA8F27CA029131</t>
  </si>
  <si>
    <t>RODRIGUEZ DUARTE</t>
  </si>
  <si>
    <t>527 KOLHER ST</t>
  </si>
  <si>
    <t>527 KOLHER ST, STOCKTON CA 95206</t>
  </si>
  <si>
    <t>JOSE GUTIERREZ CARRILLO</t>
  </si>
  <si>
    <t>CAN24011172-01</t>
  </si>
  <si>
    <t>ON-24-003185</t>
  </si>
  <si>
    <t>1N6ED1EJ9RN617895</t>
  </si>
  <si>
    <t>GUTIERREZ CARRILLO</t>
  </si>
  <si>
    <t>590 E OLIVE ST</t>
  </si>
  <si>
    <t>590 E OLIVE ST, POMONA CA 91766</t>
  </si>
  <si>
    <t>ON-24-003186</t>
  </si>
  <si>
    <t>reverie ave los Angeles ca</t>
  </si>
  <si>
    <t>DIEGO CASALLA SVARGAS</t>
  </si>
  <si>
    <t>CAN24011822-01</t>
  </si>
  <si>
    <t>ON-24-003188</t>
  </si>
  <si>
    <t>8371 N ridge ave Northridge 91324</t>
  </si>
  <si>
    <t>3KPA24AD5ME372874</t>
  </si>
  <si>
    <t>LEANDRO MORALES RODRIGUEZ</t>
  </si>
  <si>
    <t>CAP24000164-00</t>
  </si>
  <si>
    <t>ON-24-003189</t>
  </si>
  <si>
    <t>Jackson St mountain view CA</t>
  </si>
  <si>
    <t>1C4RDHDG7HC896566</t>
  </si>
  <si>
    <t>MORALES RODRIGUEZ</t>
  </si>
  <si>
    <t>1701 W EL CAMINO REAL APT 208</t>
  </si>
  <si>
    <t>1701 W EL CAMINO REAL APT 208, MOUNTAIN VIEW CA 94040</t>
  </si>
  <si>
    <t>GERMAN ARDON OROZCO</t>
  </si>
  <si>
    <t>CAN24019321-00</t>
  </si>
  <si>
    <t>ON-25-000001</t>
  </si>
  <si>
    <t>500 Natoma St, San Francisco CA.</t>
  </si>
  <si>
    <t>1FA6P8TH4K5169553</t>
  </si>
  <si>
    <t>ARDON OROZCO</t>
  </si>
  <si>
    <t>540 LEAVENWORTH ST #407</t>
  </si>
  <si>
    <t>540 Leavenworth St #407, SAN FRANCISCO CA 94109</t>
  </si>
  <si>
    <t>CESAR LUCCA</t>
  </si>
  <si>
    <t>CAP24001225-00</t>
  </si>
  <si>
    <t>ON-25-000002</t>
  </si>
  <si>
    <t>12345 OLD POMERADO RD APT 23
POWAY, CA. 92064</t>
  </si>
  <si>
    <t>WDDHF8HB8AA104632</t>
  </si>
  <si>
    <t>LUCCA</t>
  </si>
  <si>
    <t>12345 OLD POMERADO RD APT 23</t>
  </si>
  <si>
    <t>12345 OLD POMERADO RD APT 23, POWAY CA 92064</t>
  </si>
  <si>
    <t>NICHOLAS MCFALL</t>
  </si>
  <si>
    <t>CAN24018618-00</t>
  </si>
  <si>
    <t>ON-25-000003</t>
  </si>
  <si>
    <t>Rose Crest &amp; Yukon, Hawthorne CA.</t>
  </si>
  <si>
    <t>1C6RREFT4KN548348</t>
  </si>
  <si>
    <t>MCFALL</t>
  </si>
  <si>
    <t>809 E 80TH ST</t>
  </si>
  <si>
    <t>809 E 80TH ST, LOS ANGELES CA 90001</t>
  </si>
  <si>
    <t>EUGENE BROWN JR</t>
  </si>
  <si>
    <t>CAN24013683-00</t>
  </si>
  <si>
    <t>ON-25-000004</t>
  </si>
  <si>
    <t xml:space="preserve">E walnut St Ontario CA </t>
  </si>
  <si>
    <t>JOSE RODRIGUEZ SALAZAR</t>
  </si>
  <si>
    <t>CHRISTOPHER NICHOLAS RODRIGUEZ</t>
  </si>
  <si>
    <t>CAP24001910-00</t>
  </si>
  <si>
    <t>ON-25-000005</t>
  </si>
  <si>
    <t>Freemont CA.</t>
  </si>
  <si>
    <t>1G1FD1RS5J0112859</t>
  </si>
  <si>
    <t>RODRIGUEZ SALAZAR</t>
  </si>
  <si>
    <t>18421 MACLAREN ST</t>
  </si>
  <si>
    <t>18421 mclaren st, LA PUENTE CA 91744</t>
  </si>
  <si>
    <t>CAN23008386-02</t>
  </si>
  <si>
    <t>ON-25-000006</t>
  </si>
  <si>
    <t>Mill St &amp; S G St San Bernardino, CA</t>
  </si>
  <si>
    <t>1GNERGKWXPJ118364</t>
  </si>
  <si>
    <t>ANGEL SANCHEZ</t>
  </si>
  <si>
    <t>Joselyn Cano</t>
  </si>
  <si>
    <t>CAN24017018-00</t>
  </si>
  <si>
    <t>ON-25-000007</t>
  </si>
  <si>
    <t>Madison ave/ taylor ave Montebello, CA</t>
  </si>
  <si>
    <t>4T1G11AK8MU414767</t>
  </si>
  <si>
    <t>2431 1/2 W REPETTO AVE UNIT #11</t>
  </si>
  <si>
    <t>2431 1/2 w repetto ave , MONTEBELLO CA 90640</t>
  </si>
  <si>
    <t>ARLINGTON BARROW</t>
  </si>
  <si>
    <t>ERNISHA WINTERS</t>
  </si>
  <si>
    <t>CAP24002041-00</t>
  </si>
  <si>
    <t>ON-25-000009</t>
  </si>
  <si>
    <t>Manhattan and 57th Los Angeles CA</t>
  </si>
  <si>
    <t>1HGCY2F68RA091928</t>
  </si>
  <si>
    <t>BARROW</t>
  </si>
  <si>
    <t>12976 ALTADENA ST</t>
  </si>
  <si>
    <t>12976 ALTADENA ST  , HESPERIA CA 92344</t>
  </si>
  <si>
    <t>ALEXIS MAHER</t>
  </si>
  <si>
    <t>CAN24010776-01</t>
  </si>
  <si>
    <t>ON-25-000010</t>
  </si>
  <si>
    <t xml:space="preserve">730 Doran St, Glendale, CA </t>
  </si>
  <si>
    <t>2GNAXUEV7K6147249</t>
  </si>
  <si>
    <t>MAHER</t>
  </si>
  <si>
    <t>2893 PRISCILLA ST</t>
  </si>
  <si>
    <t>2893 PRISCILLA ST, RIVERSIDE CA 92506</t>
  </si>
  <si>
    <t>ANNITA HAWES</t>
  </si>
  <si>
    <t>CAN24014329-01</t>
  </si>
  <si>
    <t>ON-25-000011</t>
  </si>
  <si>
    <t xml:space="preserve">I210 going West Azusa CA </t>
  </si>
  <si>
    <t>19XFC1F71KE215604</t>
  </si>
  <si>
    <t>HAWES</t>
  </si>
  <si>
    <t>478 ARCHWOOD PL</t>
  </si>
  <si>
    <t>478 ARCHWOOD PL, ALTADENA CA 91001</t>
  </si>
  <si>
    <t>ON-25-000013</t>
  </si>
  <si>
    <t>La Cienega Blvd &amp; W Florence Ave Inglewood, CA</t>
  </si>
  <si>
    <t>CAN24012229-01</t>
  </si>
  <si>
    <t>ON-25-000014</t>
  </si>
  <si>
    <t xml:space="preserve">Belinda Dr &amp; Central Ave Riverside, CA </t>
  </si>
  <si>
    <t>KARINA REYES CHAIREZ</t>
  </si>
  <si>
    <t>SERGIO REYES FLORES</t>
  </si>
  <si>
    <t>CAP24000638-00</t>
  </si>
  <si>
    <t>ON-25-000015</t>
  </si>
  <si>
    <t>Santa Clarita CA.</t>
  </si>
  <si>
    <t>3N1AB8CV4NY300368</t>
  </si>
  <si>
    <t>REYES CHAIREZ</t>
  </si>
  <si>
    <t>3393 N MILLBROOK AVE APT 31</t>
  </si>
  <si>
    <t>3393 N MILLBROOK AVE APT 31, FRESNO CA 93726</t>
  </si>
  <si>
    <t>VIRGINIA SANCHEZ NERI</t>
  </si>
  <si>
    <t>CAN24016876-00</t>
  </si>
  <si>
    <t>ON-25-000016</t>
  </si>
  <si>
    <t>Sierra Madre Blvd &amp; E Foothill Blvd Pasadena, CA</t>
  </si>
  <si>
    <t>SEQUOIA</t>
  </si>
  <si>
    <t>5TDZY64A38S010469</t>
  </si>
  <si>
    <t>SANCHEZ NERI</t>
  </si>
  <si>
    <t>1428 ENCINO AVE</t>
  </si>
  <si>
    <t>2081 EL MOLINO AVE APT 2, ALTADENA CA 91001</t>
  </si>
  <si>
    <t>ANGEL SOTO</t>
  </si>
  <si>
    <t>CAN24012608-01</t>
  </si>
  <si>
    <t>ON-25-000017</t>
  </si>
  <si>
    <t>94 W going 15 S, San Diego CA.</t>
  </si>
  <si>
    <t>JN1FV7AP6HM851095</t>
  </si>
  <si>
    <t>512 S 36TH ST</t>
  </si>
  <si>
    <t>512 S 36TH ST, SAN DIEGO CA 92113</t>
  </si>
  <si>
    <t>AMBAR LARA</t>
  </si>
  <si>
    <t>CAP24001455-00</t>
  </si>
  <si>
    <t>ON-25-000018</t>
  </si>
  <si>
    <t>Victory blvd san fernando valley ca</t>
  </si>
  <si>
    <t>4T4BE46K29R113790</t>
  </si>
  <si>
    <t>LARA</t>
  </si>
  <si>
    <t>7443 WOODLEY AVE APT C</t>
  </si>
  <si>
    <t>7443 WOODLEY AVE APT C, VAN NUYS CA 91406</t>
  </si>
  <si>
    <t>JOSE EDUARDO COS YACON</t>
  </si>
  <si>
    <t>CAN24019223-00</t>
  </si>
  <si>
    <t>ON-25-000020</t>
  </si>
  <si>
    <t>9301 S Hoover St Los Angeles, CA 90044</t>
  </si>
  <si>
    <t>5YFBURHEXGP435397</t>
  </si>
  <si>
    <t>COS YACON</t>
  </si>
  <si>
    <t>1063 E 49TH PL</t>
  </si>
  <si>
    <t>1063 E 49TH PL, LOS ANGELES CA 90011</t>
  </si>
  <si>
    <t>KATELYNN MARQUEZ</t>
  </si>
  <si>
    <t>CAN24017512-00</t>
  </si>
  <si>
    <t>ON-25-000021</t>
  </si>
  <si>
    <t>58th St &amp; Compton Blvd Los Angeles CA</t>
  </si>
  <si>
    <t>5NPEB4AC5EH880543</t>
  </si>
  <si>
    <t>3022 MAPLE  AVE</t>
  </si>
  <si>
    <t>3022 MAPLE  AVE, LOS ANGELES CA 90011</t>
  </si>
  <si>
    <t>JUAN SANCHEZ MUNOZ</t>
  </si>
  <si>
    <t>CAN24013433-01</t>
  </si>
  <si>
    <t>ON-25-000022</t>
  </si>
  <si>
    <t>405 HWY near nordoffs ST Northridge CA</t>
  </si>
  <si>
    <t>JTDKN3DU8B1424189</t>
  </si>
  <si>
    <t>SANCHEZ MUNOZ</t>
  </si>
  <si>
    <t>26705 ISABELLA PKWY APT 204</t>
  </si>
  <si>
    <t>26705 ISABELLLA PKWY Apt 204, SANTA CLARITA CA 91351</t>
  </si>
  <si>
    <t>ANA MARIA MONTERROSA</t>
  </si>
  <si>
    <t>ON-25-000023</t>
  </si>
  <si>
    <t>Marylin Dr, Los Angeles CA.</t>
  </si>
  <si>
    <t>5NMP54G18SH019856</t>
  </si>
  <si>
    <t>SAVONNAH HALEY</t>
  </si>
  <si>
    <t>CAN24011608-00</t>
  </si>
  <si>
    <t>ON-25-000024</t>
  </si>
  <si>
    <t>1000 Center Dr, Sacramento CA.</t>
  </si>
  <si>
    <t>5XXGR4A67DG119182</t>
  </si>
  <si>
    <t>HALEY</t>
  </si>
  <si>
    <t>5418 WASHOE ST</t>
  </si>
  <si>
    <t>5418 WASHOE ST, SACRAMENTO CA 95835</t>
  </si>
  <si>
    <t>GARNIK OVAKIMYAN</t>
  </si>
  <si>
    <t>CAN24014541-01</t>
  </si>
  <si>
    <t>ON-25-000025</t>
  </si>
  <si>
    <t>E Bound N Field St, Los Angeles CA.</t>
  </si>
  <si>
    <t>KMHE34L11GA027569</t>
  </si>
  <si>
    <t>OVAKIMYAN</t>
  </si>
  <si>
    <t>3925 RIVERTON AVE APT 111</t>
  </si>
  <si>
    <t>3925 RIVERTON AVE APT 111, STUDIO CITY CA 91604</t>
  </si>
  <si>
    <t>ON-25-000026</t>
  </si>
  <si>
    <t>Normandy &amp; Washington, Los Angeles CA.</t>
  </si>
  <si>
    <t>ON-25-000027</t>
  </si>
  <si>
    <t>Mateira CA.</t>
  </si>
  <si>
    <t>JOSE XIQUIN HERNANDEZ</t>
  </si>
  <si>
    <t>CAN23008852-02</t>
  </si>
  <si>
    <t>ON-25-000028</t>
  </si>
  <si>
    <t>Home: 2492 11TH ST RIVERSIDE, CA 92507.</t>
  </si>
  <si>
    <t>BA</t>
  </si>
  <si>
    <t>3D7MX48C66G181506</t>
  </si>
  <si>
    <t>MARA ROJAS AVILA</t>
  </si>
  <si>
    <t>CAN23008830-02</t>
  </si>
  <si>
    <t>ON-25-000029</t>
  </si>
  <si>
    <t>Exit commercial center, near from baysland, Fontana CA.</t>
  </si>
  <si>
    <t>KMHCN4AC5BU620770</t>
  </si>
  <si>
    <t>ROJAS AVILA</t>
  </si>
  <si>
    <t>16001 CHASE RD UNIT 26</t>
  </si>
  <si>
    <t>16001 CHASE RD UNIT 26, FONTANA CA 92336</t>
  </si>
  <si>
    <t>ODILIA HERNANDEZ MARROQUIN</t>
  </si>
  <si>
    <t>CAP24000917-00</t>
  </si>
  <si>
    <t>ON-25-000030</t>
  </si>
  <si>
    <t>Beverly dr los angeles ca</t>
  </si>
  <si>
    <t>4T1BF1FK5FU070127</t>
  </si>
  <si>
    <t>HERNANDEZ MARROQUIN</t>
  </si>
  <si>
    <t>247 S KENMORE AVE APT 3</t>
  </si>
  <si>
    <t>247 S Kenmore Ave Apt 3, LOS ANGELES CA 90004</t>
  </si>
  <si>
    <t>CHRISTIAN CAZAREZ</t>
  </si>
  <si>
    <t>CAN24016941-00</t>
  </si>
  <si>
    <t>ON-25-000031</t>
  </si>
  <si>
    <t>Circle A Gas Station, Hollister St, San Diego CA 92154.</t>
  </si>
  <si>
    <t>1GTN1TEC9FZ414826</t>
  </si>
  <si>
    <t>CAZAREZ</t>
  </si>
  <si>
    <t>550 OXFORD ST APT 1007</t>
  </si>
  <si>
    <t>550 OXFORD ST APT 1007, CHULA VISTA CA 91911</t>
  </si>
  <si>
    <t>MYNOR BAMACA AGUILAR</t>
  </si>
  <si>
    <t>CAN24010006-01</t>
  </si>
  <si>
    <t>ON-25-000032</t>
  </si>
  <si>
    <t>163 RAE AVE SAN FRANCISCO, CA 94112.</t>
  </si>
  <si>
    <t>7FARS4H73SE004921</t>
  </si>
  <si>
    <t>BAMACA AGUILAR</t>
  </si>
  <si>
    <t>163 RAE AVE</t>
  </si>
  <si>
    <t>163 rae ave, SAN FRANCISCO CA 94112</t>
  </si>
  <si>
    <t>SHIRSHA NAWABI</t>
  </si>
  <si>
    <t>ABIDA OLOMI</t>
  </si>
  <si>
    <t>CAN24014794-00</t>
  </si>
  <si>
    <t>ON-25-000034</t>
  </si>
  <si>
    <t>36 Macfallen, Santa Ana CA 92704.</t>
  </si>
  <si>
    <t>19XFA165X9E008529</t>
  </si>
  <si>
    <t>NAWABI</t>
  </si>
  <si>
    <t>613 S HARMON ST</t>
  </si>
  <si>
    <t>613 S HARMON ST, SANTA ANA CA 92704</t>
  </si>
  <si>
    <t>NESTOR VILLALVAZO</t>
  </si>
  <si>
    <t>CAN24012297-01</t>
  </si>
  <si>
    <t>ON-25-000035</t>
  </si>
  <si>
    <t>533 E Cross Ave, Turley CA 93274.
Chalios Restaurant.</t>
  </si>
  <si>
    <t>ZACCJABB4HPE64820</t>
  </si>
  <si>
    <t>CAN23003602-03</t>
  </si>
  <si>
    <t>ON-25-000036</t>
  </si>
  <si>
    <t>Broadway &amp; Martin Luther King Blvd, Los Angeles CA.</t>
  </si>
  <si>
    <t>LUCAS AGUILAR CALDERON</t>
  </si>
  <si>
    <t>CAN24010328-01</t>
  </si>
  <si>
    <t>ON-25-000039</t>
  </si>
  <si>
    <t>242 S 21 St, San Jose CA.</t>
  </si>
  <si>
    <t>JTDP4RCE5LJ028518</t>
  </si>
  <si>
    <t>AGUILAR CALDERON</t>
  </si>
  <si>
    <t>240 S 21ST ST</t>
  </si>
  <si>
    <t>240 s 21st st , SAN JOSE CA 95116</t>
  </si>
  <si>
    <t>PEDRO BECERRA GOMEZ</t>
  </si>
  <si>
    <t>CAN23006728-02</t>
  </si>
  <si>
    <t>ON-25-000040</t>
  </si>
  <si>
    <t xml:space="preserve">Mc ewen rd Crockett CA </t>
  </si>
  <si>
    <t>1GCRCREC5FZ149238</t>
  </si>
  <si>
    <t>BECERRA GOMEZ</t>
  </si>
  <si>
    <t>3140 G ST</t>
  </si>
  <si>
    <t>3140 g st, ANTIOCH CA 94509</t>
  </si>
  <si>
    <t>CAN23003496-03</t>
  </si>
  <si>
    <t>ON-25-000041</t>
  </si>
  <si>
    <t>I-580 W castro valley ca 94552</t>
  </si>
  <si>
    <t>1G1ZC5ST5GF211679</t>
  </si>
  <si>
    <t>1435 167th Ave Apt 21, SAN LEANDRO CA 94578</t>
  </si>
  <si>
    <t>HENRY ROBBINS</t>
  </si>
  <si>
    <t>CAN23000867-00</t>
  </si>
  <si>
    <t>ON-25-000042</t>
  </si>
  <si>
    <t>210 E Stetson Ave Hemet, CA 92543</t>
  </si>
  <si>
    <t>Mercury</t>
  </si>
  <si>
    <t>GRAND MARQ</t>
  </si>
  <si>
    <t>2MEHM75WX5X657425</t>
  </si>
  <si>
    <t>ROBBINS</t>
  </si>
  <si>
    <t>1455 S STATE ST SPC 59</t>
  </si>
  <si>
    <t>1455 S STATE ST SPC 59, HEMET CA 92543</t>
  </si>
  <si>
    <t>ANA GARCIA RODRIGUEZ</t>
  </si>
  <si>
    <t>CAN24009342-01</t>
  </si>
  <si>
    <t>ON-25-000043</t>
  </si>
  <si>
    <t>I-805 near university ave san diego CA</t>
  </si>
  <si>
    <t>3KPF24AD5ME307674</t>
  </si>
  <si>
    <t>3288 ADAMS AVE APT 161328</t>
  </si>
  <si>
    <t>2622 GROVE ST , SAN DIEGO CA 91950</t>
  </si>
  <si>
    <t>ELSA NELSON</t>
  </si>
  <si>
    <t>CAP24001180-00</t>
  </si>
  <si>
    <t>ON-25-000044</t>
  </si>
  <si>
    <t>San Pablo Ave, corner of The Bride, San Pablo CA.</t>
  </si>
  <si>
    <t>1FTYR14V9XPA22777</t>
  </si>
  <si>
    <t>JESUS SOLIS CENTENO</t>
  </si>
  <si>
    <t>CAN23003945-02</t>
  </si>
  <si>
    <t>ON-25-000045</t>
  </si>
  <si>
    <t>Lemoli Ave, Gardena, CA 90249</t>
  </si>
  <si>
    <t>3GTU2UEC9FG161909</t>
  </si>
  <si>
    <t>SOLIS CENTENO</t>
  </si>
  <si>
    <t>14800 LEMOLI AVE APT 9</t>
  </si>
  <si>
    <t>14800 LEMOLI AVE APT 9, GARDENA CA 90249</t>
  </si>
  <si>
    <t>DAVID ORTUNO</t>
  </si>
  <si>
    <t>CAN23003256-03</t>
  </si>
  <si>
    <t>ON-25-000046</t>
  </si>
  <si>
    <t>Figueroa St &amp; 77th St Los Angeles, CA</t>
  </si>
  <si>
    <t>1N4AL11D56N453115</t>
  </si>
  <si>
    <t>ORTUNO</t>
  </si>
  <si>
    <t>PO BOX 474</t>
  </si>
  <si>
    <t>1630 loretta st, OCEANSIDE CA 92058</t>
  </si>
  <si>
    <t>JOON LEE</t>
  </si>
  <si>
    <t>CAN24012399-01</t>
  </si>
  <si>
    <t>ON-25-000047</t>
  </si>
  <si>
    <t>Ventura blvd/ Walberg ave los angeles 91356</t>
  </si>
  <si>
    <t>JTDKN3DP4C3016644</t>
  </si>
  <si>
    <t>5923 WHITE OAK AVE</t>
  </si>
  <si>
    <t>5923 WHITE OAK AVE, ENCINO CA 91316</t>
  </si>
  <si>
    <t>RAMONA HENNIGAR</t>
  </si>
  <si>
    <t>LUIS ALBERTO HENNIGAR</t>
  </si>
  <si>
    <t>CAN24012669-01</t>
  </si>
  <si>
    <t>ON-25-000048</t>
  </si>
  <si>
    <t xml:space="preserve">Santa Fe Ave. &amp; W. Hesperia Rd. in Hesperia, CA. </t>
  </si>
  <si>
    <t>1HGCV1F42NA052845</t>
  </si>
  <si>
    <t>HENNIGAR</t>
  </si>
  <si>
    <t>9055 SANTA FE AVE E APT 120</t>
  </si>
  <si>
    <t>9055 SANTA FE AVE E APT 120, HESPERIA CA 92345</t>
  </si>
  <si>
    <t>JUDITH LEON</t>
  </si>
  <si>
    <t>NATALIE LEON</t>
  </si>
  <si>
    <t>CAP24000112-00</t>
  </si>
  <si>
    <t>ON-25-000049</t>
  </si>
  <si>
    <t>1230 E mission Rd, San Marcos CA 92069.</t>
  </si>
  <si>
    <t>3N1AB8CV1LY214058</t>
  </si>
  <si>
    <t>291 AUTUMN DR APT 345</t>
  </si>
  <si>
    <t>291 AUTUMN DR APT 345, SAN MARCOS CA 92069</t>
  </si>
  <si>
    <t>ON-25-000050</t>
  </si>
  <si>
    <t>UNK, CA</t>
  </si>
  <si>
    <t>1HGCY1F39PA041729</t>
  </si>
  <si>
    <t>ON-25-000051</t>
  </si>
  <si>
    <t>S Upper Truckee Rd California 96150</t>
  </si>
  <si>
    <t>JM1GJ1V58F1185066</t>
  </si>
  <si>
    <t>JOSEPH ALANIS</t>
  </si>
  <si>
    <t>CAN24012321-01</t>
  </si>
  <si>
    <t>ON-25-000052</t>
  </si>
  <si>
    <t>4th st/ Grove st ontario CA</t>
  </si>
  <si>
    <t>1N4AA6AP7HC435940</t>
  </si>
  <si>
    <t>ALANIS</t>
  </si>
  <si>
    <t>1434 W PHILADELPHIA ST</t>
  </si>
  <si>
    <t>1434 W PHILADELPHIA ST, ONTARIO CA 91762</t>
  </si>
  <si>
    <t>CAN24011483-01</t>
  </si>
  <si>
    <t>ON-25-000053</t>
  </si>
  <si>
    <t>Allen Ave &amp; Homewood Dr Altadena, CA</t>
  </si>
  <si>
    <t>CHRISTIAN GONZALEZ</t>
  </si>
  <si>
    <t>CAP24001291-00</t>
  </si>
  <si>
    <t>ON-25-000054</t>
  </si>
  <si>
    <t>LOS ENCINOS DR AND PALA ROAD HEADING TO PECHANGA RESORT</t>
  </si>
  <si>
    <t>5YJ3E1EA4MF938774</t>
  </si>
  <si>
    <t>880 LA TERRAZA BLVD</t>
  </si>
  <si>
    <t>880 la terraza blvd, ESCONDIDO CA 92025</t>
  </si>
  <si>
    <t>KIMBERLY LEAL</t>
  </si>
  <si>
    <t>ANDREW NESTOR</t>
  </si>
  <si>
    <t>CAN24013620-01</t>
  </si>
  <si>
    <t>ON-25-000057</t>
  </si>
  <si>
    <t>Marshal, Rosemit CA.</t>
  </si>
  <si>
    <t>JHLRD68454C001822</t>
  </si>
  <si>
    <t>9215 GLENDON WAY APT 10</t>
  </si>
  <si>
    <t>9215 GLENDON WAY APT 10, ROSEMEAD CA 91770</t>
  </si>
  <si>
    <t>NASARIO GUERRERO</t>
  </si>
  <si>
    <t>CAN24013016-01</t>
  </si>
  <si>
    <t>ON-25-000059</t>
  </si>
  <si>
    <t>I-10 Freeway, san Bernardino CA</t>
  </si>
  <si>
    <t>1FMCU0J96DUB83493</t>
  </si>
  <si>
    <t>1188 CHESTNUT ST</t>
  </si>
  <si>
    <t>1188 CHESTNUT ST, SAN BERNARDINO CA 92410</t>
  </si>
  <si>
    <t>ROGELIO ECHEVARRIA</t>
  </si>
  <si>
    <t xml:space="preserve">Isaac  Ulloa </t>
  </si>
  <si>
    <t>CAN24016348-00</t>
  </si>
  <si>
    <t>ON-25-000060</t>
  </si>
  <si>
    <t xml:space="preserve">Avalon Blvd. &amp; M St, in Wilmington, CA </t>
  </si>
  <si>
    <t>1C6RD6FT6CS323629</t>
  </si>
  <si>
    <t>ECHEVARRIA</t>
  </si>
  <si>
    <t>544 E Q ST</t>
  </si>
  <si>
    <t>544 E Q ST, WILMINGTON CA 90744</t>
  </si>
  <si>
    <t>TORREI LEE</t>
  </si>
  <si>
    <t>RENISHA ESCOE</t>
  </si>
  <si>
    <t>CAN24014488-00</t>
  </si>
  <si>
    <t>ON-25-000061</t>
  </si>
  <si>
    <t>Home: 4160 E Ave R Building 4, APT 105, Palmdale CA.</t>
  </si>
  <si>
    <t>1FA6P8CF1M5118836</t>
  </si>
  <si>
    <t>2028 MOONFLOWER CT</t>
  </si>
  <si>
    <t>2028 MOONFLOWER CT, PALMDALE CA 93550</t>
  </si>
  <si>
    <t>JOSE SALDANA</t>
  </si>
  <si>
    <t>JOSELYN SALDANA</t>
  </si>
  <si>
    <t>CAN24017049-00</t>
  </si>
  <si>
    <t>ON-25-000062</t>
  </si>
  <si>
    <t>Near Shopping Center, corner of Magnolia 3118, Riverside CA.</t>
  </si>
  <si>
    <t>WDDSJ4EB5JN597910</t>
  </si>
  <si>
    <t>10711 ORCHARD VIEW LN</t>
  </si>
  <si>
    <t>10711 ORCHARD VIEW LN, RIVERSIDE CA 92503</t>
  </si>
  <si>
    <t>ANA LINARES</t>
  </si>
  <si>
    <t>FERNANDO SUAREZ GARCIA</t>
  </si>
  <si>
    <t>CAN24018711-00</t>
  </si>
  <si>
    <t>ON-25-000064</t>
  </si>
  <si>
    <t>Wester &amp; 3rd St, Los Angeles CA.</t>
  </si>
  <si>
    <t>1HGCY2F75SA012665</t>
  </si>
  <si>
    <t>434 S ARDMORE AVE APT 239</t>
  </si>
  <si>
    <t>434 S ARDMORE AVE APT 239, LOS ANGELES CA 90020</t>
  </si>
  <si>
    <t>CAN24010010-01</t>
  </si>
  <si>
    <t>ON-25-000065</t>
  </si>
  <si>
    <t xml:space="preserve">Seneca Rd carob St Victorville CA </t>
  </si>
  <si>
    <t>JHMCB7663MC046131</t>
  </si>
  <si>
    <t>JOSE GUEVARA</t>
  </si>
  <si>
    <t>CAN23007427-02</t>
  </si>
  <si>
    <t>ON-25-000066</t>
  </si>
  <si>
    <t>Home: 1630 ARAPAHOE ST APT 24 LOS ANGELES, CA 90006.</t>
  </si>
  <si>
    <t>SHHFK7H61MU406767</t>
  </si>
  <si>
    <t>1630 ARAPAHOE ST APT 24</t>
  </si>
  <si>
    <t>1630 arapahoe st APT 24, LOS ANGELES CA 90006</t>
  </si>
  <si>
    <t>CESAR ANTUNEZ MONTOYA</t>
  </si>
  <si>
    <t>Denise Soto</t>
  </si>
  <si>
    <t>CAN24017152-00</t>
  </si>
  <si>
    <t>ON-25-000067</t>
  </si>
  <si>
    <t>Home: 1002 CYPRESS AVE UNIT 10 SANTA ANA, CA 92701.</t>
  </si>
  <si>
    <t>1G1FH1R71H0155816</t>
  </si>
  <si>
    <t>ANTUNEZ MONTOYA</t>
  </si>
  <si>
    <t>1002 CYPRESS AVE UNIT 10</t>
  </si>
  <si>
    <t>1002 cypress ave unit 10, SANTA ANA CA 92701</t>
  </si>
  <si>
    <t>LUCAS PRIANTI</t>
  </si>
  <si>
    <t>BRUNO MENDEZ DE SOUZA</t>
  </si>
  <si>
    <t>CAP24000315-00</t>
  </si>
  <si>
    <t>ON-25-000068</t>
  </si>
  <si>
    <t xml:space="preserve">707 orange grove ave Glendale ca 
</t>
  </si>
  <si>
    <t>1G1BE5SM5J7118649</t>
  </si>
  <si>
    <t>PRIANTI</t>
  </si>
  <si>
    <t>801 N LOARA ST APT 147</t>
  </si>
  <si>
    <t>801 N LOARA ST APT 147, ANAHEIM CA 92801</t>
  </si>
  <si>
    <t>ANA PALMAS</t>
  </si>
  <si>
    <t>DIANA GUEVARA</t>
  </si>
  <si>
    <t>CAN24016175-00</t>
  </si>
  <si>
    <t>ON-25-000069</t>
  </si>
  <si>
    <t>Stetson ST hemet CA</t>
  </si>
  <si>
    <t>1HGCY1F28PA001293</t>
  </si>
  <si>
    <t>PALMAS</t>
  </si>
  <si>
    <t>1757 BRONCO RD</t>
  </si>
  <si>
    <t>1757 BRONCO RD, HEMET CA 92545</t>
  </si>
  <si>
    <t>YANETH JIMENEZ</t>
  </si>
  <si>
    <t>CAN24011059-01</t>
  </si>
  <si>
    <t>ON-25-000070</t>
  </si>
  <si>
    <t>29124 Hancock Parkway, Valencia CA 91355.</t>
  </si>
  <si>
    <t>4T1G11AK9PU129306</t>
  </si>
  <si>
    <t>27520 SIERRA HWY APT S 202</t>
  </si>
  <si>
    <t>27520 sierra hwy apt s 202, CANYON COUNTRY CA 91351</t>
  </si>
  <si>
    <t>J RAMIREZ MARTINEZ</t>
  </si>
  <si>
    <t>CAN24016248-00</t>
  </si>
  <si>
    <t>ON-25-000071</t>
  </si>
  <si>
    <t>W Pico Blvd &amp; Alvarado Terrace Los Angeles, CA</t>
  </si>
  <si>
    <t>2HGFC2F89LH559106</t>
  </si>
  <si>
    <t>RAMIREZ MARTINEZ</t>
  </si>
  <si>
    <t>1233 S WESTLAKE AVE</t>
  </si>
  <si>
    <t>1233 s westlake ave, LOS ANGELES CA 90006</t>
  </si>
  <si>
    <t>CAN24011621-01</t>
  </si>
  <si>
    <t>ON-25-000072</t>
  </si>
  <si>
    <t>I-14 near San Fernando Valley CA</t>
  </si>
  <si>
    <t>7FART6H55LE015413</t>
  </si>
  <si>
    <t>BRIANNA SORIA</t>
  </si>
  <si>
    <t>CAN23000592-03</t>
  </si>
  <si>
    <t>ON-25-000073</t>
  </si>
  <si>
    <t>Washington St &amp; Grande Vista Ave, Randen CA.</t>
  </si>
  <si>
    <t>1HGCV1F19LA065319</t>
  </si>
  <si>
    <t>1185 E VERNON AVE APT 24</t>
  </si>
  <si>
    <t>1185 e vernon ave apt 24, LOS ANGELES CA 90011</t>
  </si>
  <si>
    <t>ON-25-000076</t>
  </si>
  <si>
    <t xml:space="preserve">I-605 el monte ca </t>
  </si>
  <si>
    <t>3FADP4BJ6KM149996</t>
  </si>
  <si>
    <t>MARIBEL MURCIA POLANIA</t>
  </si>
  <si>
    <t>ON-25-000077</t>
  </si>
  <si>
    <t>5YFEPRAE3LP107683</t>
  </si>
  <si>
    <t>NO GIVEN NAME KAMALPREET SINGH</t>
  </si>
  <si>
    <t>CAN24016111-00</t>
  </si>
  <si>
    <t>ON-25-000078</t>
  </si>
  <si>
    <t>Near University Dr, Fontana CA 92337.</t>
  </si>
  <si>
    <t>1HGCP2F87CA199579</t>
  </si>
  <si>
    <t>KAMALPREET SINGH</t>
  </si>
  <si>
    <t>3850 SKOFSTAD ST APT 36</t>
  </si>
  <si>
    <t>3850 SKOFSTAD ST APT 36, RIVERSIDE CA 92505</t>
  </si>
  <si>
    <t>RUBEN ARANDA</t>
  </si>
  <si>
    <t>CAN24011424-00</t>
  </si>
  <si>
    <t>ON-25-000079</t>
  </si>
  <si>
    <t>102 St, Vermont CA.</t>
  </si>
  <si>
    <t>1C4NJCBB1GD506538</t>
  </si>
  <si>
    <t>ARANDA</t>
  </si>
  <si>
    <t>9318 BAIRD AVE</t>
  </si>
  <si>
    <t>9318 BAIRD AVE, LOS ANGELES CA 90002</t>
  </si>
  <si>
    <t>WILMER ABDIAS PUCHACAJ</t>
  </si>
  <si>
    <t>MARIA FERNANDA LIBRADO SANCHEZ</t>
  </si>
  <si>
    <t>CAN24011972-01</t>
  </si>
  <si>
    <t>ON-25-000081</t>
  </si>
  <si>
    <t>Matilija Ave &amp; Heart St, Van Nuys CA.</t>
  </si>
  <si>
    <t>2HGES16514H613529</t>
  </si>
  <si>
    <t>PUCHACAJ</t>
  </si>
  <si>
    <t>6900 COLDWATER CANYON AVE APT 2</t>
  </si>
  <si>
    <t>6900 coldwater canyon apt 2, NORTH HOLLYWOOD CA 91605</t>
  </si>
  <si>
    <t>WILLIAM MATU CANUL</t>
  </si>
  <si>
    <t>CAN23008730-01</t>
  </si>
  <si>
    <t>ON-25-000082</t>
  </si>
  <si>
    <t xml:space="preserve">Parking Lot of Petite Ermitage, West Hollywood, CA </t>
  </si>
  <si>
    <t>4S3GTAM63P3712926</t>
  </si>
  <si>
    <t>MATU CANUL</t>
  </si>
  <si>
    <t>1046 S HOBART BLVD APT 5</t>
  </si>
  <si>
    <t>1046 S HOBART BLVD APT 5, LOS ANGELES CA 90006</t>
  </si>
  <si>
    <t>EVANGELINA OCHOA BENITES</t>
  </si>
  <si>
    <t>LUIS GARCIA RODRIGUEZ</t>
  </si>
  <si>
    <t>CAN24012692-01</t>
  </si>
  <si>
    <t>ON-25-000083</t>
  </si>
  <si>
    <t>7-11 on corner of South King Rd &amp; Flanigan Dr, San Jose, CA</t>
  </si>
  <si>
    <t>1N4AL3AP6GC288047</t>
  </si>
  <si>
    <t>OCHOA BENITES</t>
  </si>
  <si>
    <t>2575 ALVIN AVE APT 230</t>
  </si>
  <si>
    <t>2575 ALVIN AVE APT 230, SAN JOSE CA 95121</t>
  </si>
  <si>
    <t>CAN23007076-02</t>
  </si>
  <si>
    <t>ON-25-000084</t>
  </si>
  <si>
    <t xml:space="preserve">Avendale Ave &amp; Sklar St, Orange, CA </t>
  </si>
  <si>
    <t>JHMCM56343C045802</t>
  </si>
  <si>
    <t>ON-25-000085</t>
  </si>
  <si>
    <t>10125 Hildreth Ave, South Gate CA.</t>
  </si>
  <si>
    <t>MARIA BENNETT</t>
  </si>
  <si>
    <t>CAN24014052-01</t>
  </si>
  <si>
    <t>ON-25-000086</t>
  </si>
  <si>
    <t>California Ave, Los Angeles CA.</t>
  </si>
  <si>
    <t>2HGFC1F77GH655517</t>
  </si>
  <si>
    <t>3600 HILL ST UNIT A</t>
  </si>
  <si>
    <t>3600 HILL ST UNIT A, HUNTINGTON PARK CA 90255</t>
  </si>
  <si>
    <t>FLOR CRUZ JAZMIN</t>
  </si>
  <si>
    <t>CAN24018127-00</t>
  </si>
  <si>
    <t>ON-25-000087</t>
  </si>
  <si>
    <t>1731 ADELANTE ST APT 9 CONCORD, CA 94520.</t>
  </si>
  <si>
    <t>3GCPYBEK3MG278941</t>
  </si>
  <si>
    <t>CRUZ JAZMIN</t>
  </si>
  <si>
    <t>1731 ADELANTE ST APT 9</t>
  </si>
  <si>
    <t>1731 ADELANTE ST APT 9, CONCORD CA 94520</t>
  </si>
  <si>
    <t>ON-25-000088</t>
  </si>
  <si>
    <t>Sepulveda Blvd &amp; Parkina Place, North Hills CA.</t>
  </si>
  <si>
    <t>ANTHONY ROBLES</t>
  </si>
  <si>
    <t>CAN24019327-00</t>
  </si>
  <si>
    <t>ON-25-000090</t>
  </si>
  <si>
    <t>Power Plaza Center, EUNES RD, TEMECULA CA.</t>
  </si>
  <si>
    <t>2HGFE2F52RH518003</t>
  </si>
  <si>
    <t>30951 HANOVER LN APT 2301</t>
  </si>
  <si>
    <t>30951 HANOVER LN APT 2301, MENIFEE CA 92584</t>
  </si>
  <si>
    <t>CAN24013212-01</t>
  </si>
  <si>
    <t>ON-25-000091</t>
  </si>
  <si>
    <t>Lake St &amp; Tremaine Ave, Madera CA.</t>
  </si>
  <si>
    <t>1G1YS2DWXB5107904</t>
  </si>
  <si>
    <t>18795 AUBURN WAY</t>
  </si>
  <si>
    <t>18795 AUBURN WAY, MADERA CA 93638</t>
  </si>
  <si>
    <t>WILMER FERNANDO VIRULABARRIENTOS</t>
  </si>
  <si>
    <t>HUBER VIRULA BARRIENTOS</t>
  </si>
  <si>
    <t>CAP24000132-00</t>
  </si>
  <si>
    <t>ON-25-000094</t>
  </si>
  <si>
    <t>1531 W Mission Rd, San Marcos CA.</t>
  </si>
  <si>
    <t>5TFLA5DA7PX120261</t>
  </si>
  <si>
    <t>VIRULABARRIENTOS</t>
  </si>
  <si>
    <t>3790 MANCHESTER AVE</t>
  </si>
  <si>
    <t>3790 MANCHESTER AVE, ENCINITAS CA 92024</t>
  </si>
  <si>
    <t>VANESSA BALLESTEROS</t>
  </si>
  <si>
    <t>MARIA FLOREZ</t>
  </si>
  <si>
    <t>CAN24018809-00</t>
  </si>
  <si>
    <t>ON-25-000096</t>
  </si>
  <si>
    <t>Main st  Hisperia CA</t>
  </si>
  <si>
    <t>3KPFU4DEXSE046988</t>
  </si>
  <si>
    <t>BALLESTEROS</t>
  </si>
  <si>
    <t>15316 TOKAY ST</t>
  </si>
  <si>
    <t>15316 TOKAY ST, VICTORVILLE CA 92395</t>
  </si>
  <si>
    <t>DALIA AYON</t>
  </si>
  <si>
    <t>BEATRIZ AYON RAMIREZ</t>
  </si>
  <si>
    <t>CAN24010897-01</t>
  </si>
  <si>
    <t>ON-25-000098</t>
  </si>
  <si>
    <t>:EL SEGUNDO AND HAWTHORNE BLVD, IN HAWTHORNE</t>
  </si>
  <si>
    <t>WA1BNAFY8K2036663</t>
  </si>
  <si>
    <t>AYON</t>
  </si>
  <si>
    <t>817 N INGLEWOOD AVE APT 3</t>
  </si>
  <si>
    <t>817 N INGLEWOOD AVE APT 3, INGLEWOOD CA 90302</t>
  </si>
  <si>
    <t>DARISME SANTANA</t>
  </si>
  <si>
    <t>EMELIE IBARRA</t>
  </si>
  <si>
    <t>CAN24018952-00</t>
  </si>
  <si>
    <t>ON-25-000099</t>
  </si>
  <si>
    <t>Wilshire Blvd, Santa Monica CA.</t>
  </si>
  <si>
    <t>3GKALPEB5KL371934</t>
  </si>
  <si>
    <t>MIGUEL RAMIREZ PERALTA</t>
  </si>
  <si>
    <t>ON-25-000101</t>
  </si>
  <si>
    <t>1311 Hollister, San Fernando CA.</t>
  </si>
  <si>
    <t>1ZVHT80N885138529</t>
  </si>
  <si>
    <t>JOSE CHAVARRIA GUZMAN</t>
  </si>
  <si>
    <t>CAN24013310-01</t>
  </si>
  <si>
    <t>ON-25-000103</t>
  </si>
  <si>
    <t>2G1FC1E39E9321549</t>
  </si>
  <si>
    <t>CHAVARRIA GUZMAN</t>
  </si>
  <si>
    <t>2235 CALIFORNIA ST</t>
  </si>
  <si>
    <t>210 CALDERON AVE, MOUNTAIN VIEW CA 94041</t>
  </si>
  <si>
    <t>JESUS HUANTE</t>
  </si>
  <si>
    <t>JUSTINE UROT</t>
  </si>
  <si>
    <t>CAN23001130-03</t>
  </si>
  <si>
    <t>ON-25-000104</t>
  </si>
  <si>
    <t>Roscoe &amp; Roseta, Reseda CA.</t>
  </si>
  <si>
    <t>1C6HJTAGXML546362</t>
  </si>
  <si>
    <t>HUANTE</t>
  </si>
  <si>
    <t>20836 SATICOY ST</t>
  </si>
  <si>
    <t>20836 SATICOY ST, WINNETKA CA 91306</t>
  </si>
  <si>
    <t>CAN24014193-01</t>
  </si>
  <si>
    <t>ON-25-000105</t>
  </si>
  <si>
    <t>123 N Figueroa St, Los Angeles CA.</t>
  </si>
  <si>
    <t>1221 w3rd st apt 324, LOS ANGELES CA 90017</t>
  </si>
  <si>
    <t>MARTIN LEAL MARIN</t>
  </si>
  <si>
    <t>JOAQUINA GUEVARA JUAREZ</t>
  </si>
  <si>
    <t>CAN24017427-00</t>
  </si>
  <si>
    <t>ON-25-000106</t>
  </si>
  <si>
    <t>Beach Blvd and Westminster Ave, Westminster, CA</t>
  </si>
  <si>
    <t>1HGCS228X9A012414</t>
  </si>
  <si>
    <t>LEAL MARIN</t>
  </si>
  <si>
    <t>7902 11TH ST</t>
  </si>
  <si>
    <t>7902 11TH ST, WESTMINSTER CA 92683</t>
  </si>
  <si>
    <t>JASMINE LEDBETTER</t>
  </si>
  <si>
    <t>CAN24017541-00</t>
  </si>
  <si>
    <t>ON-25-000107</t>
  </si>
  <si>
    <t>Highway 4, near Exit Anthen Way, Ritchmond CA.</t>
  </si>
  <si>
    <t>2HKRW1H52MH416121</t>
  </si>
  <si>
    <t>LEDBETTER</t>
  </si>
  <si>
    <t>3915 DELTA FSIR BLVD APT C19</t>
  </si>
  <si>
    <t>3915 DELTA FSIR BLVD APT C19, ANTIOCH CA 94509</t>
  </si>
  <si>
    <t>MIGUEL VALLIN SOLIS</t>
  </si>
  <si>
    <t>CAN24014270-01</t>
  </si>
  <si>
    <t>ON-25-000109</t>
  </si>
  <si>
    <t>3383 LOS FLORES BLVD APT G LYNWOOD, CA 90262.</t>
  </si>
  <si>
    <t>1GCRWCEK3KZ243267</t>
  </si>
  <si>
    <t>VALLIN SOLIS</t>
  </si>
  <si>
    <t>3383 LOS FLORES BLVD APT G</t>
  </si>
  <si>
    <t>3383 LOS FLORES BLVD APT G, LYNWOOD CA 90262</t>
  </si>
  <si>
    <t>JOLENE MAY</t>
  </si>
  <si>
    <t>JONATHAN WEST</t>
  </si>
  <si>
    <t>CAN23007308-00</t>
  </si>
  <si>
    <t>ON-25-000110</t>
  </si>
  <si>
    <t>Forest Ave &amp; Louis St, Victorville/San Bernardino CA 92395.</t>
  </si>
  <si>
    <t>JF1GE61678H508314</t>
  </si>
  <si>
    <t>MAY</t>
  </si>
  <si>
    <t>15267 LA PAZ DR</t>
  </si>
  <si>
    <t>15267 LA PAZ DR, VICTORVILLE CA 92395</t>
  </si>
  <si>
    <t>JOSE MENDEZ</t>
  </si>
  <si>
    <t>CAN24017929-00</t>
  </si>
  <si>
    <t>ON-25-000111</t>
  </si>
  <si>
    <t>South Central &amp; West Lasson, Los Angeles CA.</t>
  </si>
  <si>
    <t>1N6ED29X94C447823</t>
  </si>
  <si>
    <t>170 E 36TH ST</t>
  </si>
  <si>
    <t>170 e 36th st, LOS ANGELES CA 90011</t>
  </si>
  <si>
    <t>VIDAL PINEDO MARTINEZ</t>
  </si>
  <si>
    <t>CAP25002978-00</t>
  </si>
  <si>
    <t>ON-25-000112</t>
  </si>
  <si>
    <t>West Orange Ave, Orange CA.</t>
  </si>
  <si>
    <t>4T3ZK3BB8DU060241</t>
  </si>
  <si>
    <t>PINEDO MARTINEZ</t>
  </si>
  <si>
    <t>859 N MONTANO AVE APT 28A</t>
  </si>
  <si>
    <t>859 N MONTANO AVE APT 28A, UPLAND CA 91786</t>
  </si>
  <si>
    <t>ROSA ANGULO</t>
  </si>
  <si>
    <t>CAN24018321-00</t>
  </si>
  <si>
    <t>ON-25-000113</t>
  </si>
  <si>
    <t>Well Fargo parking lot on Neefs &amp; Fesno Blvd, Fresno, CA</t>
  </si>
  <si>
    <t>4T1BE46K17U113092</t>
  </si>
  <si>
    <t>ANGULO</t>
  </si>
  <si>
    <t>5685 E LAURITE AVE</t>
  </si>
  <si>
    <t>5685 E LAURITE AVE, FRESNO CA 93727</t>
  </si>
  <si>
    <t>VANESSA MAGANA</t>
  </si>
  <si>
    <t>CAN24014532-01</t>
  </si>
  <si>
    <t>ON-25-000115</t>
  </si>
  <si>
    <t>Avenue T &amp; 96 St, Little Rock CA.</t>
  </si>
  <si>
    <t>1FAHP2EW7BG116108</t>
  </si>
  <si>
    <t>15150 LUNA RD</t>
  </si>
  <si>
    <t>15150 LUNA RD, VICTORVILLE CA 92392</t>
  </si>
  <si>
    <t>SERGIO LOPEZ</t>
  </si>
  <si>
    <t>CAP24001371-00</t>
  </si>
  <si>
    <t>ON-25-000117</t>
  </si>
  <si>
    <t xml:space="preserve">204 NORTHAMPTON WAYNEWMAN CA 95360 
</t>
  </si>
  <si>
    <t>3TMDZ5BN8MM100931</t>
  </si>
  <si>
    <t>204 NORTHAMPTON WAY</t>
  </si>
  <si>
    <t>NEWMAN</t>
  </si>
  <si>
    <t>204 NORTHAMPTON WAY, NEWMAN CA 95360</t>
  </si>
  <si>
    <t>JUAN RODRIGUEZ</t>
  </si>
  <si>
    <t>GLORIA RODRIGUEZ</t>
  </si>
  <si>
    <t>CAP24002351-00</t>
  </si>
  <si>
    <t>ON-25-000118</t>
  </si>
  <si>
    <t>Shelndon Rd, Gran Line CA.</t>
  </si>
  <si>
    <t>1C4HJXFN2MW727445</t>
  </si>
  <si>
    <t>8764 ESPERIA WAY</t>
  </si>
  <si>
    <t>8764 ESPERIA WAY, SACRAMENTO CA 95828</t>
  </si>
  <si>
    <t>VICTOR GARCIA</t>
  </si>
  <si>
    <t>CAN24014427-01</t>
  </si>
  <si>
    <t>ON-25-000119</t>
  </si>
  <si>
    <t xml:space="preserve">Going west B on Pomona Blvd &amp; between Garfield and Pomona intersection   </t>
  </si>
  <si>
    <t>3VWDP7AJ6CM374365</t>
  </si>
  <si>
    <t>FREDDY DORANTES CARMONA</t>
  </si>
  <si>
    <t>CAN24013717-01</t>
  </si>
  <si>
    <t>ON-25-000120</t>
  </si>
  <si>
    <t>Broadway &amp; Pacific, Huntington Park CA.</t>
  </si>
  <si>
    <t>5TDKDRAH0PS024179</t>
  </si>
  <si>
    <t>DORANTES CARMONA</t>
  </si>
  <si>
    <t>2863 WALNUT ST</t>
  </si>
  <si>
    <t>2863 WALNUT ST, HUNTINGTON PARK CA 90255</t>
  </si>
  <si>
    <t>JORGE VALERIO</t>
  </si>
  <si>
    <t>CAN23003175-02</t>
  </si>
  <si>
    <t>ON-25-000121</t>
  </si>
  <si>
    <t xml:space="preserve">Cross streets Marguerite PKWY Mustang Run
Aliso Viejo Ca 92692
</t>
  </si>
  <si>
    <t>1C4RJEAG5FC175204</t>
  </si>
  <si>
    <t>VALERIO</t>
  </si>
  <si>
    <t>21622 MARGUERITE PKWY APT 101</t>
  </si>
  <si>
    <t>21622 MARGUERITE PKWY APT 101, MISSION VIEJO CA 92692</t>
  </si>
  <si>
    <t>SONIA SOSA ALZAMORA</t>
  </si>
  <si>
    <t>RICARDO DEL AGUILA SOSA</t>
  </si>
  <si>
    <t>CAP24001553-00</t>
  </si>
  <si>
    <t>ON-25-000122</t>
  </si>
  <si>
    <t>Near 4215 Tyler Ave, El Monte CA.</t>
  </si>
  <si>
    <t>1FMCU0G67NUB59296</t>
  </si>
  <si>
    <t>SOSA ALZAMORA</t>
  </si>
  <si>
    <t>7050 ETIWANDA AVE APT 106 #</t>
  </si>
  <si>
    <t>7050 ETIWANDA AVE APT 106 # , RESEDA CA 91335</t>
  </si>
  <si>
    <t>LUCERO MELGAR</t>
  </si>
  <si>
    <t>CAN24015705-00</t>
  </si>
  <si>
    <t>ON-25-000123</t>
  </si>
  <si>
    <t>1149 E 77TH Place Los Angeles, CA 9001</t>
  </si>
  <si>
    <t>3TMCZ5AN9NM530112</t>
  </si>
  <si>
    <t>MELGAR</t>
  </si>
  <si>
    <t xml:space="preserve">1149 E 77TH PL  </t>
  </si>
  <si>
    <t>8130 S HOOVER ST , LOS ANGELES CA 90044</t>
  </si>
  <si>
    <t>ON-25-000124</t>
  </si>
  <si>
    <t>60 East bound 91 freeway riverside CA,</t>
  </si>
  <si>
    <t>JAVIER FLORESDIAS</t>
  </si>
  <si>
    <t>CAN24017485-00</t>
  </si>
  <si>
    <t>ON-25-000126</t>
  </si>
  <si>
    <t>Between Streets 2 Palmas y Delgado VictorVille CA</t>
  </si>
  <si>
    <t>5TDZKRFH7ES026540</t>
  </si>
  <si>
    <t>FLORESDIAS</t>
  </si>
  <si>
    <t>13281 VIEJO CIR</t>
  </si>
  <si>
    <t>13852 BURNING TREE DR APT 21, VICTORVILLE CA 92395</t>
  </si>
  <si>
    <t>ISMAEL RODRIGUEZ</t>
  </si>
  <si>
    <t>KEVIN ZENDEJAS</t>
  </si>
  <si>
    <t>CAN24015938-00</t>
  </si>
  <si>
    <t>ON-25-000127</t>
  </si>
  <si>
    <t>110 S Bound Freeway, before 5, Haink Park CA.</t>
  </si>
  <si>
    <t>2HGFE2F22SH526646</t>
  </si>
  <si>
    <t>371 LESLIE WAY</t>
  </si>
  <si>
    <t>371 LESLIE WAY, LOS ANGELES CA 90042</t>
  </si>
  <si>
    <t>ON-25-000128</t>
  </si>
  <si>
    <t>16096 Slomer Ave S, Fontana CA 92337.</t>
  </si>
  <si>
    <t>SUSANA SANCHEZ-NAVA</t>
  </si>
  <si>
    <t>ANGEL RODRIGUEZ</t>
  </si>
  <si>
    <t>CAP24001854-00</t>
  </si>
  <si>
    <t>ON-25-000129</t>
  </si>
  <si>
    <t>Near Avalon &amp; 120, Los Angeles CA.</t>
  </si>
  <si>
    <t>1FTRX12W05NB97790</t>
  </si>
  <si>
    <t>SANCHEZ-NAVA</t>
  </si>
  <si>
    <t>7309 WHITSETT AVE</t>
  </si>
  <si>
    <t>7309 WHITSETT AVE, LOS ANGELES CA 90001</t>
  </si>
  <si>
    <t>ASHLEIGH VANSICKLE</t>
  </si>
  <si>
    <t>CAN24018963-00</t>
  </si>
  <si>
    <t>ON-25-000130</t>
  </si>
  <si>
    <t>S Hills St, Los Angeles CA.</t>
  </si>
  <si>
    <t>3KPFT4DE6SE010315</t>
  </si>
  <si>
    <t>VANSICKLE</t>
  </si>
  <si>
    <t>19432 CHUPAROSA RD</t>
  </si>
  <si>
    <t>19432 CHUPAROSA RD, APPLE VALLEY CA 92307</t>
  </si>
  <si>
    <t>JOHN FISHER</t>
  </si>
  <si>
    <t>CAN23001351-03</t>
  </si>
  <si>
    <t>ON-25-000131</t>
  </si>
  <si>
    <t>Alder Ave, in Rialto CA.</t>
  </si>
  <si>
    <t>1G1JC6SG9E4118050</t>
  </si>
  <si>
    <t>FISHER</t>
  </si>
  <si>
    <t>8725 BOXWOOD CT</t>
  </si>
  <si>
    <t>8725 BOXWOOD CT, FONTANA CA 92335</t>
  </si>
  <si>
    <t>ANTONIO OJEDA JUAREZ</t>
  </si>
  <si>
    <t>CAN24016467-00</t>
  </si>
  <si>
    <t>ON-25-000132</t>
  </si>
  <si>
    <t>Harbor Blvd, Garden Grove CA.</t>
  </si>
  <si>
    <t>1HGCV1F43MA006519</t>
  </si>
  <si>
    <t>OJEDA JUAREZ</t>
  </si>
  <si>
    <t>17266 MCBRIDE AVE</t>
  </si>
  <si>
    <t>17266 MCBRIDE AVE, LAKE ELSINORE CA 92530</t>
  </si>
  <si>
    <t>CHEHYOUNG SUHL</t>
  </si>
  <si>
    <t>CAP24000637-00</t>
  </si>
  <si>
    <t>ON-25-000134</t>
  </si>
  <si>
    <t>2 freeway, Los Angeles, CA.</t>
  </si>
  <si>
    <t>3CZRZ1H32SM711369</t>
  </si>
  <si>
    <t>SUHL</t>
  </si>
  <si>
    <t>1401 W 20TH ST</t>
  </si>
  <si>
    <t>1401 W 20TH ST, LOS ANGELES CA 90007</t>
  </si>
  <si>
    <t>MIGUEL HERNANDEZ GUTIERREZ</t>
  </si>
  <si>
    <t>CAN23006561-02</t>
  </si>
  <si>
    <t>ON-25-000135</t>
  </si>
  <si>
    <t>Vermont and Olympic Blvd</t>
  </si>
  <si>
    <t>2HGFC2F66LH540821</t>
  </si>
  <si>
    <t>HERNANDEZ GUTIERREZ</t>
  </si>
  <si>
    <t>1835 S VAN NESS AVE</t>
  </si>
  <si>
    <t>1835 S VAN NESS AVE, LOS ANGELES CA 90019</t>
  </si>
  <si>
    <t>LUIS LOPEZ DAVALOS</t>
  </si>
  <si>
    <t>ERIKA NUNO</t>
  </si>
  <si>
    <t>CAN24017834-00</t>
  </si>
  <si>
    <t>ON-25-000136</t>
  </si>
  <si>
    <t xml:space="preserve">85 W RAMONA ST VENTURA, CA 93001
</t>
  </si>
  <si>
    <t>3VWPG71K56M747406</t>
  </si>
  <si>
    <t>LOPEZ DAVALOS</t>
  </si>
  <si>
    <t>85 W RAMONA ST</t>
  </si>
  <si>
    <t>85 W RAMONA ST, VENTURA CA 93001</t>
  </si>
  <si>
    <t>FRANCISCO PACHECO</t>
  </si>
  <si>
    <t>JOSEPH FLORES</t>
  </si>
  <si>
    <t>CAP24001797-00</t>
  </si>
  <si>
    <t>ON-25-000137</t>
  </si>
  <si>
    <t>551 Ave, La Puente CA.</t>
  </si>
  <si>
    <t>CAN23001880-03</t>
  </si>
  <si>
    <t>ON-25-000138</t>
  </si>
  <si>
    <t xml:space="preserve">Shopping center Adelita bakery in between and union Los Angeles CA  </t>
  </si>
  <si>
    <t>ALBERTO GUTIERREZ ZARATE</t>
  </si>
  <si>
    <t>MANUEL FLORES</t>
  </si>
  <si>
    <t>CAN24018055-00</t>
  </si>
  <si>
    <t>ON-25-000139</t>
  </si>
  <si>
    <t>Lopez Canion, Silmar CA.</t>
  </si>
  <si>
    <t>1C6RR6GG1LS108890</t>
  </si>
  <si>
    <t>GUTIERREZ ZARATE</t>
  </si>
  <si>
    <t>14266 BEAVER ST</t>
  </si>
  <si>
    <t>14266 BEAVER ST, SYLMAR CA 91342</t>
  </si>
  <si>
    <t>NOE AVALOS GALVAN</t>
  </si>
  <si>
    <t>CAN23008440-00</t>
  </si>
  <si>
    <t>ON-25-000141</t>
  </si>
  <si>
    <t xml:space="preserve">Freeway from 650 to I10 Baldwin Park CA 
</t>
  </si>
  <si>
    <t>WVWHD7AJ2CW171891</t>
  </si>
  <si>
    <t>AVALOS GALVAN</t>
  </si>
  <si>
    <t>1319 E 9TH ST APT 1</t>
  </si>
  <si>
    <t>1319 E 9TH ST APT 1, UPLAND CA 91786</t>
  </si>
  <si>
    <t>JUAN DOMINGO</t>
  </si>
  <si>
    <t>CAN24014923-00</t>
  </si>
  <si>
    <t>ON-25-000142</t>
  </si>
  <si>
    <t>8593 Deer Creek Drive, Orangecrest, CA 
92508</t>
  </si>
  <si>
    <t>5TBRT34136S481590</t>
  </si>
  <si>
    <t>7427 POTOMAC ST</t>
  </si>
  <si>
    <t>7427 POTOMAC ST, RIVERSIDE CA 92504</t>
  </si>
  <si>
    <t>CHRISTINA VELASQUEZ</t>
  </si>
  <si>
    <t>Luis Velasquez</t>
  </si>
  <si>
    <t>CAP24002644-00</t>
  </si>
  <si>
    <t>ON-25-000143</t>
  </si>
  <si>
    <t>16550 Jurupa Ave Fontana CA 92337</t>
  </si>
  <si>
    <t>NMTKHMBX1JR038482</t>
  </si>
  <si>
    <t>13909 CHAGALL CT APT 62</t>
  </si>
  <si>
    <t>13909 CHAGALL CT APT 62, MORENO VALLEY CA 92553</t>
  </si>
  <si>
    <t>CAN23002940-02</t>
  </si>
  <si>
    <t>ON-25-000144</t>
  </si>
  <si>
    <t>Compton Ave., near Imperial Highway, Compton, CA.</t>
  </si>
  <si>
    <t>WDCTG4EB5FJ178493</t>
  </si>
  <si>
    <t>CAN23002929-03</t>
  </si>
  <si>
    <t>ON-25-000145</t>
  </si>
  <si>
    <t xml:space="preserve">87th ST and T10 </t>
  </si>
  <si>
    <t>ON-25-000146</t>
  </si>
  <si>
    <t xml:space="preserve">Main Lake Elsinore CA
</t>
  </si>
  <si>
    <t>SHAMA SHARMA</t>
  </si>
  <si>
    <t>TEJ SHARMA</t>
  </si>
  <si>
    <t>CAN24018180-00</t>
  </si>
  <si>
    <t>ON-25-000147</t>
  </si>
  <si>
    <t>In store Cotsco, 16505 Sierra Lakes Parkway, in Fontana, Ca.</t>
  </si>
  <si>
    <t>7FART6H55LE002581</t>
  </si>
  <si>
    <t>SHARMA</t>
  </si>
  <si>
    <t>15949 SAN LEANDRO DR</t>
  </si>
  <si>
    <t>15949 SAN LEANDRO DR, FONTANA CA 92336</t>
  </si>
  <si>
    <t>BEATRIZ HERNANDEZ</t>
  </si>
  <si>
    <t>RICARDO VALENTIN CARRILLO</t>
  </si>
  <si>
    <t>CAN24011161-01</t>
  </si>
  <si>
    <t>ON-25-000148</t>
  </si>
  <si>
    <t xml:space="preserve">Arrowhead lake rd 
Hesperia </t>
  </si>
  <si>
    <t>1GCPYCEF5LZ272727</t>
  </si>
  <si>
    <t>18759 WESTLAWN ST</t>
  </si>
  <si>
    <t>18759 WESTLAWN ST, HESPERIA CA 92345</t>
  </si>
  <si>
    <t>BASILIOFIDEL MACAHIA JR</t>
  </si>
  <si>
    <t>CAN23008557-02</t>
  </si>
  <si>
    <t>ON-25-000149</t>
  </si>
  <si>
    <t>Telegraph Rd. Commerce, CA 90040</t>
  </si>
  <si>
    <t>1HGCV1F40NA080076</t>
  </si>
  <si>
    <t>MACAHIA JR</t>
  </si>
  <si>
    <t>21114 PIONEER BLVD APT 101 BLDG 2</t>
  </si>
  <si>
    <t>21114 PIONEER BLVD APT 101 BLDG 2, LAKEWOOD CA 90715</t>
  </si>
  <si>
    <t>CHRISTOPHER LEE TOUCHSTONE</t>
  </si>
  <si>
    <t>REBECCA MELINDA SAENZ</t>
  </si>
  <si>
    <t>CAP24001908-00</t>
  </si>
  <si>
    <t>ON-25-000150</t>
  </si>
  <si>
    <t>CLINTON AND 99 FRESNO, CA</t>
  </si>
  <si>
    <t>5NPEJ4J2XLH030012</t>
  </si>
  <si>
    <t>TOUCHSTONE</t>
  </si>
  <si>
    <t>4022 W FENDER AVE</t>
  </si>
  <si>
    <t>4022 W FENDER AVE, FRESNO CA 93722</t>
  </si>
  <si>
    <t>AMILCAR MENDOZA ORTIZ</t>
  </si>
  <si>
    <t>ON-25-000151</t>
  </si>
  <si>
    <t xml:space="preserve">Union City on the Freeway by Sort Lane </t>
  </si>
  <si>
    <t>3TMLB5JN8RM054249</t>
  </si>
  <si>
    <t>LUIS MORENO</t>
  </si>
  <si>
    <t>LUIS MORENO ALVARADO</t>
  </si>
  <si>
    <t>CAN24017231-00</t>
  </si>
  <si>
    <t>ON-25-000152</t>
  </si>
  <si>
    <t>6th St &amp; Vermont Ave, Los Angeles CA.</t>
  </si>
  <si>
    <t>5YFEPMAE2MP227303</t>
  </si>
  <si>
    <t>12360 MAGNOLIA BLVD APT 6</t>
  </si>
  <si>
    <t>12360 MAGNOLIA BLVD APT 6, NORTH HOLLYWOOD CA 91607</t>
  </si>
  <si>
    <t>ROBERT LABS</t>
  </si>
  <si>
    <t>CAN23008509-01</t>
  </si>
  <si>
    <t>ON-25-000155</t>
  </si>
  <si>
    <t>Leaving Restaurant Guadalajara does not have location</t>
  </si>
  <si>
    <t>2FMGK5DC5BBD29042</t>
  </si>
  <si>
    <t>LABS</t>
  </si>
  <si>
    <t>30668 CHERRY BIRCH</t>
  </si>
  <si>
    <t>30668 CHERRY BIRCH AVE, MENIFEE CA 92584</t>
  </si>
  <si>
    <t>CAN24009266-02</t>
  </si>
  <si>
    <t>ON-25-000157</t>
  </si>
  <si>
    <t>11718 burkey st 
santa fe springs
90670</t>
  </si>
  <si>
    <t>5J6RM3H92GL004392</t>
  </si>
  <si>
    <t>1000 S COAST DR</t>
  </si>
  <si>
    <t>CAN24012766-01</t>
  </si>
  <si>
    <t>ON-25-000158</t>
  </si>
  <si>
    <t>Outside of home: 10004 CAPISTRANO AVE SOUTH GATE, CA 90280.</t>
  </si>
  <si>
    <t>ARIN GHOOKASIAN</t>
  </si>
  <si>
    <t>MIGANOOSH SIMONIAN GHARGHENI</t>
  </si>
  <si>
    <t>CAN24018783-00</t>
  </si>
  <si>
    <t>ON-25-000159</t>
  </si>
  <si>
    <t xml:space="preserve">Northeast, turn left on 6151 North San Fernando RD, before getting Burbon Blv.
Burbon, CA.
</t>
  </si>
  <si>
    <t>2HGFE2F20RH590002</t>
  </si>
  <si>
    <t>GHOOKASIAN</t>
  </si>
  <si>
    <t>6558 BUFFALO AVE</t>
  </si>
  <si>
    <t>6558 buffalo ave, VAN NUYS CA 91401</t>
  </si>
  <si>
    <t>ISAC MOISE</t>
  </si>
  <si>
    <t>JAMES MOISE</t>
  </si>
  <si>
    <t>CAP24001153-00</t>
  </si>
  <si>
    <t>ON-25-000160</t>
  </si>
  <si>
    <t>Banburen St. and Dulfrin Ave. 92504</t>
  </si>
  <si>
    <t>5TFWA5DB6RX237967</t>
  </si>
  <si>
    <t>2240 JEFFERSON ST</t>
  </si>
  <si>
    <t>2240 JEFFERSON ST, RIVERSIDE CA 92504</t>
  </si>
  <si>
    <t>ELYN HUTH</t>
  </si>
  <si>
    <t>RICHARD CONSING</t>
  </si>
  <si>
    <t>CAN24016171-00</t>
  </si>
  <si>
    <t>ON-25-000161</t>
  </si>
  <si>
    <t>3500 75TH ST W ROSAMOND, CA 93560</t>
  </si>
  <si>
    <t>4T1C11AK2LU977522</t>
  </si>
  <si>
    <t>HUTH</t>
  </si>
  <si>
    <t>3500 75TH ST W</t>
  </si>
  <si>
    <t>ROSAMOND</t>
  </si>
  <si>
    <t>3500 75TH ST W, ROSAMOND CA 93560</t>
  </si>
  <si>
    <t>JENILEE SIXTOS</t>
  </si>
  <si>
    <t>CAN23008661-00</t>
  </si>
  <si>
    <t>ON-25-000163</t>
  </si>
  <si>
    <t xml:space="preserve">Main St. in Barstow, CA </t>
  </si>
  <si>
    <t>3FA6P0HD4HR399381</t>
  </si>
  <si>
    <t>SIXTOS</t>
  </si>
  <si>
    <t>1801 RIMROCK RD APT P11</t>
  </si>
  <si>
    <t>221 E VIRGINIA WAY, BARSTOW CA 92311</t>
  </si>
  <si>
    <t>CAN23006550-02</t>
  </si>
  <si>
    <t>ON-25-000164</t>
  </si>
  <si>
    <t>1C4RJFAG5FC908888</t>
  </si>
  <si>
    <t>5965 LOVELAND ST</t>
  </si>
  <si>
    <t>5965 LOVELAND ST, BELL GARDENS CA 90201</t>
  </si>
  <si>
    <t>RICARDO PADILLA</t>
  </si>
  <si>
    <t>CAN23004053-00</t>
  </si>
  <si>
    <t>ON-25-000165</t>
  </si>
  <si>
    <t>ONTARIO CA</t>
  </si>
  <si>
    <t>5TENL42N84Z344260</t>
  </si>
  <si>
    <t>1108 S CAMPUS AVE</t>
  </si>
  <si>
    <t>1108 CAMPUS AVE, ONTARIO CA 91761</t>
  </si>
  <si>
    <t>ARMANDO RODRIGUEZ</t>
  </si>
  <si>
    <t>FREDDY RODRIGUEZ</t>
  </si>
  <si>
    <t>CAN24019391-00</t>
  </si>
  <si>
    <t>ON-25-000166</t>
  </si>
  <si>
    <t>Del Emo Blv 2500 Blv. Torrence, Ca. LA, county.
100 ft west of Alameda St.</t>
  </si>
  <si>
    <t>JTHBJ46G372060627</t>
  </si>
  <si>
    <t>19009 S LAUREL PARK RD SPC 150</t>
  </si>
  <si>
    <t>19009 S LAUREL PARK RD SPC 150, COMPTON CA 90220</t>
  </si>
  <si>
    <t>SARAH BERLANGA</t>
  </si>
  <si>
    <t>CAP24001848-00</t>
  </si>
  <si>
    <t>ON-25-000167</t>
  </si>
  <si>
    <t>Highway 43, Selma CA.</t>
  </si>
  <si>
    <t>5NPE24AFXHH508405</t>
  </si>
  <si>
    <t>BERLANGA</t>
  </si>
  <si>
    <t>748 JANA WAY  APT C</t>
  </si>
  <si>
    <t>748 jana  Way  Apt C, HANFORD CA 93230</t>
  </si>
  <si>
    <t>LUIS NAVARRETE</t>
  </si>
  <si>
    <t>CAN23008061-02</t>
  </si>
  <si>
    <t>ON-25-000168</t>
  </si>
  <si>
    <t>91 Freeway</t>
  </si>
  <si>
    <t>5XYK33DF4RG228445</t>
  </si>
  <si>
    <t>FRED GEICK</t>
  </si>
  <si>
    <t>CAN24017963-00</t>
  </si>
  <si>
    <t>ON-25-000170</t>
  </si>
  <si>
    <t>Santa Monica Blvd.</t>
  </si>
  <si>
    <t>228</t>
  </si>
  <si>
    <t>WBA73AK05L7G02106</t>
  </si>
  <si>
    <t>GEICK</t>
  </si>
  <si>
    <t>27354 MANZANITA LN</t>
  </si>
  <si>
    <t>27354 Manzanita Ln , CANYON COUNTRY CA 91387</t>
  </si>
  <si>
    <t>CAN23007124-02</t>
  </si>
  <si>
    <t>ON-25-000171</t>
  </si>
  <si>
    <t>Intersection of East Bixby Rd and Atlantic Ave Long Beach CA 90807</t>
  </si>
  <si>
    <t>JOE CASARES</t>
  </si>
  <si>
    <t>JOE CASARES III</t>
  </si>
  <si>
    <t>CAN24018855-00</t>
  </si>
  <si>
    <t>ON-25-000172</t>
  </si>
  <si>
    <t>105th St East and R-12 Littlerock CA 93543</t>
  </si>
  <si>
    <t>2HGFC1E53JH701058</t>
  </si>
  <si>
    <t>CASARES</t>
  </si>
  <si>
    <t>10235 E AVENUE S4</t>
  </si>
  <si>
    <t>10235 E AVENUE S4, LITTLEROCK CA 93543</t>
  </si>
  <si>
    <t>ARMEN VARDANIAN</t>
  </si>
  <si>
    <t>CAN24016785-00</t>
  </si>
  <si>
    <t>ON-25-000173</t>
  </si>
  <si>
    <t xml:space="preserve">Glen Oak Blvd near Allen St Glendale CA </t>
  </si>
  <si>
    <t>WMWSS5C55DWN66601</t>
  </si>
  <si>
    <t>VARDANIAN</t>
  </si>
  <si>
    <t>2121 VALDERAS DR APT 37</t>
  </si>
  <si>
    <t>2121 valderas dr apt 37, GLENDALE CA 91208</t>
  </si>
  <si>
    <t>RICARDO CUC CHE</t>
  </si>
  <si>
    <t>AMILCAR ORLANDO CUC TZI</t>
  </si>
  <si>
    <t>CAN23001848-03</t>
  </si>
  <si>
    <t>ON-25-000174</t>
  </si>
  <si>
    <t>Market St. near the Hampton Hotel, Concord, CA.</t>
  </si>
  <si>
    <t>1G1PC5SB9E7447547</t>
  </si>
  <si>
    <t>CUC CHE</t>
  </si>
  <si>
    <t>1621 PINE ST</t>
  </si>
  <si>
    <t>1621 pine st , CONCORD CA 94520</t>
  </si>
  <si>
    <t>CRYSTAL RAMIREZ</t>
  </si>
  <si>
    <t>CAN24017708-00</t>
  </si>
  <si>
    <t>ON-25-000175</t>
  </si>
  <si>
    <t>Corner of San Jacinto And Acacia CA 92543</t>
  </si>
  <si>
    <t>4T1B61HK7KU289565</t>
  </si>
  <si>
    <t>1260 REGENCY AVE</t>
  </si>
  <si>
    <t>1260 REGENCY AVE, HEMET CA 92543</t>
  </si>
  <si>
    <t>JOSE ZAMORA CASTANEDA</t>
  </si>
  <si>
    <t>ALEXINA ZAMORA</t>
  </si>
  <si>
    <t>CAP24001170-00</t>
  </si>
  <si>
    <t>ON-25-000176</t>
  </si>
  <si>
    <t>1000 Newbury Park CA 91320</t>
  </si>
  <si>
    <t>2GKFLSE39E6374349</t>
  </si>
  <si>
    <t>ZAMORA CASTANEDA</t>
  </si>
  <si>
    <t>5020 SAN JUAN AVE</t>
  </si>
  <si>
    <t>166 S GARFIELD AVE, OXNARD CA 93030</t>
  </si>
  <si>
    <t>CRISTINA HERNANDEZ GOMEZ</t>
  </si>
  <si>
    <t>CAP24001026-00</t>
  </si>
  <si>
    <t>ON-25-000177</t>
  </si>
  <si>
    <t>In between Allesandro ST and Riverside ST, Los Angeles CA.</t>
  </si>
  <si>
    <t>3TMLB5JN8RM048306</t>
  </si>
  <si>
    <t>HERNANDEZ GOMEZ</t>
  </si>
  <si>
    <t>1818 N CHEROKEE AVE APT 209</t>
  </si>
  <si>
    <t>1818 N CHEROKEE AVE APT 209, LOS ANGELES CA 90028</t>
  </si>
  <si>
    <t>ARNOLD LARGO CASTELLANOS</t>
  </si>
  <si>
    <t>CAN24017646-00</t>
  </si>
  <si>
    <t>ON-25-000178</t>
  </si>
  <si>
    <t>South Riverside ST., Bloomingtoong, CA.</t>
  </si>
  <si>
    <t>JTDKN3DUXB0275791</t>
  </si>
  <si>
    <t>LARGO CASTELLANOS</t>
  </si>
  <si>
    <t>24563 EUCALYPTUS AVE</t>
  </si>
  <si>
    <t>24563 EUCALYPTUS AVE, MORENO VALLEY CA 92553</t>
  </si>
  <si>
    <t>ANUAL ORTIZ</t>
  </si>
  <si>
    <t>Luis  Garces Pinarez</t>
  </si>
  <si>
    <t>CAN23006698-02</t>
  </si>
  <si>
    <t>ON-25-000179</t>
  </si>
  <si>
    <t>El Cerrito and Central in Riverside CA</t>
  </si>
  <si>
    <t>JTDKB20U187710027</t>
  </si>
  <si>
    <t>1055 W BLAINE ST APT 12</t>
  </si>
  <si>
    <t>23671 Parkland ave, MORENO VALLEY CA 92557</t>
  </si>
  <si>
    <t>ROCHELLE PONCE</t>
  </si>
  <si>
    <t>CAN24017159-00</t>
  </si>
  <si>
    <t>ON-25-000180</t>
  </si>
  <si>
    <t>Dennis Blvd and Hill ST Los Angeles CA</t>
  </si>
  <si>
    <t>A7</t>
  </si>
  <si>
    <t>WAU2GAFC7EN106609</t>
  </si>
  <si>
    <t>4920 AVALON BLVD</t>
  </si>
  <si>
    <t>4920 AVALON BLVD, LOS ANGELES CA 90011</t>
  </si>
  <si>
    <t>ON-25-000181</t>
  </si>
  <si>
    <t>Berry ST and 4Th ST San Francisco CA</t>
  </si>
  <si>
    <t>CAN23003945-03</t>
  </si>
  <si>
    <t>ON-25-000182</t>
  </si>
  <si>
    <t>Gardena, California, between Marine and Creshaw Avenue.</t>
  </si>
  <si>
    <t>JORGE MEDINA BETANZOS</t>
  </si>
  <si>
    <t>CAN24016731-00</t>
  </si>
  <si>
    <t>ON-25-000183</t>
  </si>
  <si>
    <t xml:space="preserve">168 Freeway going towards Clovis </t>
  </si>
  <si>
    <t>4T1K31AK8MU026832</t>
  </si>
  <si>
    <t>MEDINA BETANZOS</t>
  </si>
  <si>
    <t>4719 E GARRETT AVE</t>
  </si>
  <si>
    <t>4719 E GARRETT AVE, FRESNO CA 93725</t>
  </si>
  <si>
    <t>LEONARDO CRUZ VALENTE</t>
  </si>
  <si>
    <t>CAN24012207-01</t>
  </si>
  <si>
    <t>ON-25-000184</t>
  </si>
  <si>
    <t>I-05  oceanside CA</t>
  </si>
  <si>
    <t>1V2ER2CA6MC557493</t>
  </si>
  <si>
    <t>CRUZ VALENTE</t>
  </si>
  <si>
    <t>7611 TALBERT AVE, HUNTINGTON BEACH CA 92648</t>
  </si>
  <si>
    <t>JEFFREY HILLIARD</t>
  </si>
  <si>
    <t>CAP24000189-00</t>
  </si>
  <si>
    <t>ON-25-000186</t>
  </si>
  <si>
    <t xml:space="preserve">Intersection of Apache Road and 100 Inca Parkway </t>
  </si>
  <si>
    <t>2FMPK4AP8GBC11897</t>
  </si>
  <si>
    <t>22223 BUENA VENTURA ST</t>
  </si>
  <si>
    <t>22223 BUENA VENTURA ST, WOODLAND HILLS CA 91364</t>
  </si>
  <si>
    <t>DEIVIS MARTINEZ</t>
  </si>
  <si>
    <t>Candzely Marcanao</t>
  </si>
  <si>
    <t>CAN24016544-00</t>
  </si>
  <si>
    <t>ON-25-000187</t>
  </si>
  <si>
    <t>11112 th Central Ave. LOs Angeles , Ca. 90059</t>
  </si>
  <si>
    <t>5J6RM3H5XDL027802</t>
  </si>
  <si>
    <t>4416 S BROADWAY</t>
  </si>
  <si>
    <t>4416 S BROADWAY , LOS ANGELES CA 90037</t>
  </si>
  <si>
    <t>ON-25-000188</t>
  </si>
  <si>
    <t>West Olympic Blvd and Bundy Drive</t>
  </si>
  <si>
    <t>1FM5K7F80JGA89594</t>
  </si>
  <si>
    <t>CHRISTOPHER VARGAS CRUZ</t>
  </si>
  <si>
    <t>CAN24015229-00</t>
  </si>
  <si>
    <t>ON-25-000189</t>
  </si>
  <si>
    <t xml:space="preserve"> MORENO VALLEY, CA </t>
  </si>
  <si>
    <t>JTDKN3DU6B5329512</t>
  </si>
  <si>
    <t>BLANCA ARAUJO HENRIQUEZ</t>
  </si>
  <si>
    <t>CARLOS ALAS ARAUJO</t>
  </si>
  <si>
    <t>CAP24002304-00</t>
  </si>
  <si>
    <t>ON-25-000191</t>
  </si>
  <si>
    <t>21004 Pioner Blv. Lakewood, CA. 90715</t>
  </si>
  <si>
    <t>2HGFE1F77PH304147</t>
  </si>
  <si>
    <t>ARAUJO HENRIQUEZ</t>
  </si>
  <si>
    <t>3210 CHARLEMAGNE AVE</t>
  </si>
  <si>
    <t>3210 CHARLEMAGNE AVE, LONG BEACH CA 90808</t>
  </si>
  <si>
    <t>ISMAEL MARQUEZ</t>
  </si>
  <si>
    <t>FRANCI PORRAS</t>
  </si>
  <si>
    <t>CAN24013894-01</t>
  </si>
  <si>
    <t>ON-25-000192</t>
  </si>
  <si>
    <t>Between 3rd and 2nd street on Grand Corona CA 92882</t>
  </si>
  <si>
    <t>JTEBU5JR3L5779534</t>
  </si>
  <si>
    <t>260 W SUR ST APT 102</t>
  </si>
  <si>
    <t>260 W SUR ST APT 102, CORONA CA 92882</t>
  </si>
  <si>
    <t>BRISA DE MARTINEZ</t>
  </si>
  <si>
    <t>CAN24015907-00</t>
  </si>
  <si>
    <t>ON-25-000193</t>
  </si>
  <si>
    <t>Going north bound Lyon Ave. &amp; Lathem St. in Hemet CA</t>
  </si>
  <si>
    <t>3VWC57BU7KM190464</t>
  </si>
  <si>
    <t>DE MARTINEZ</t>
  </si>
  <si>
    <t>967 YORKSHIRE LN</t>
  </si>
  <si>
    <t>967 YORKSHIRE LN, SAN JACINTO CA 92583</t>
  </si>
  <si>
    <t>BALDOMERO LOPEZ XIOCO</t>
  </si>
  <si>
    <t>ANGEL LOPEZ</t>
  </si>
  <si>
    <t>CAP24001740-00</t>
  </si>
  <si>
    <t>ON-25-000194</t>
  </si>
  <si>
    <t xml:space="preserve">Vermon and Rosa or Imperial Streets </t>
  </si>
  <si>
    <t>1HGCY2F51SA014153</t>
  </si>
  <si>
    <t>LOPEZ XIOCO</t>
  </si>
  <si>
    <t>602 W 75TH ST APT 2</t>
  </si>
  <si>
    <t>602 w 75th st apt 2, LOS ANGELES CA 90044</t>
  </si>
  <si>
    <t>JENNY VILLANUEVA</t>
  </si>
  <si>
    <t>CAN24014486-01</t>
  </si>
  <si>
    <t>ON-25-000195</t>
  </si>
  <si>
    <t>Town Ave and Franklin Ave in Pomona CA</t>
  </si>
  <si>
    <t>2GCPACED0N1506951</t>
  </si>
  <si>
    <t>VILLANUEVA</t>
  </si>
  <si>
    <t>1702 BAINBRIDGE ST</t>
  </si>
  <si>
    <t>1702 BAINBRIDGE ST, POMONA CA 91766</t>
  </si>
  <si>
    <t>ANGEL DUARTE</t>
  </si>
  <si>
    <t>CAP25002660-00</t>
  </si>
  <si>
    <t>ON-25-000196</t>
  </si>
  <si>
    <t>Parking lot of University, McCarthy Way, Los Angeles CA.</t>
  </si>
  <si>
    <t>2T1BU4EE1DC037188</t>
  </si>
  <si>
    <t>6150 WOODWARD AVE</t>
  </si>
  <si>
    <t>6150 Woodward , MAYWOOD CA 90270</t>
  </si>
  <si>
    <t>VALDEMAR SOTO TULA</t>
  </si>
  <si>
    <t>Vitalina Soto-Vargas</t>
  </si>
  <si>
    <t>CAN24016693-00</t>
  </si>
  <si>
    <t>ON-25-000197</t>
  </si>
  <si>
    <t>200 ft from his home address, near gas station, chevron 2545 Glen Ave., MERCED, CA 95340</t>
  </si>
  <si>
    <t>1N4AL3AP7EN211379</t>
  </si>
  <si>
    <t>SOTO TULA</t>
  </si>
  <si>
    <t>2545 GLEN AVE</t>
  </si>
  <si>
    <t>2545 GLEN AVE, MERCED CA 95340</t>
  </si>
  <si>
    <t>TRACEY SMITH</t>
  </si>
  <si>
    <t>CAN24016999-00</t>
  </si>
  <si>
    <t>ON-25-000198</t>
  </si>
  <si>
    <t>10385 SHANGRI LA AVE HESPERIA, CA 92345</t>
  </si>
  <si>
    <t>KM8J2CA49LU194537</t>
  </si>
  <si>
    <t>10385 SHANGRI LA AVE</t>
  </si>
  <si>
    <t>10385 shangri la ave, HESPERIA CA 92345</t>
  </si>
  <si>
    <t>GEORGE ZAMORA ALVARADO</t>
  </si>
  <si>
    <t>CAP24000526-00</t>
  </si>
  <si>
    <t>ON-25-000199</t>
  </si>
  <si>
    <t>Bullard St. and Blackstone St. Fresno, CA.</t>
  </si>
  <si>
    <t>3VW4T7AJ0HM330851</t>
  </si>
  <si>
    <t>ZAMORA ALVARADO</t>
  </si>
  <si>
    <t>3266 E MICHIGAN AVE</t>
  </si>
  <si>
    <t>3266 E MICHIGAN AVE, FRESNO CA 93703</t>
  </si>
  <si>
    <t>ON-25-000201</t>
  </si>
  <si>
    <t>Vineland and Moorepark St. Studio City, CA. 91602</t>
  </si>
  <si>
    <t>RICHARD QUINTANILLACAMPOS</t>
  </si>
  <si>
    <t>CAN24016170-00</t>
  </si>
  <si>
    <t>ON-25-000202</t>
  </si>
  <si>
    <t xml:space="preserve">freeway I8 right before the exit of morena Blvd </t>
  </si>
  <si>
    <t>19XFC1F38KE209201</t>
  </si>
  <si>
    <t>QUINTANILLACAMPOS</t>
  </si>
  <si>
    <t>1863 W 11TH PL</t>
  </si>
  <si>
    <t>1863 w 11th pl apt 9, LOS ANGELES CA 90006</t>
  </si>
  <si>
    <t>ELIJAH LANDAZURI</t>
  </si>
  <si>
    <t>CAN24018190-00</t>
  </si>
  <si>
    <t>ON-25-000203</t>
  </si>
  <si>
    <t>Freeway 55th, Santa Anna, Ca.</t>
  </si>
  <si>
    <t>JNKCV64E88M130277</t>
  </si>
  <si>
    <t>LANDAZURI</t>
  </si>
  <si>
    <t>15972 SEQUOIA ST APT 1</t>
  </si>
  <si>
    <t>16344 SULTANA ST APT 18, HESPERIA CA 92345</t>
  </si>
  <si>
    <t>ON-25-000206</t>
  </si>
  <si>
    <t>South central Ave and Newton St in front of a tire shop ''Rush Exotic Wheels''</t>
  </si>
  <si>
    <t>ROBERT JEFFERSON BONDS</t>
  </si>
  <si>
    <t>CAP24000193-00</t>
  </si>
  <si>
    <t>ON-25-000207</t>
  </si>
  <si>
    <t xml:space="preserve">Las Flores St. and Saint North St.
Towyard:
Richcrest Salvage and towing.
</t>
  </si>
  <si>
    <t>5NPD84LF0KH407551</t>
  </si>
  <si>
    <t>JEFFERSON BONDS</t>
  </si>
  <si>
    <t>8205 TAMARISK RD</t>
  </si>
  <si>
    <t>ONYX</t>
  </si>
  <si>
    <t>8205 TAMARISK RD, ONYX CA 93255</t>
  </si>
  <si>
    <t>JOSUE PINEDA MURALLES</t>
  </si>
  <si>
    <t>ON-25-000208</t>
  </si>
  <si>
    <t>902 east Huntington DR , Duarte CA     91010 Arco gas station AMPM</t>
  </si>
  <si>
    <t>Cruze Lt</t>
  </si>
  <si>
    <t>1G1PC5SBXE7214258</t>
  </si>
  <si>
    <t>SAHARA CORTEZ</t>
  </si>
  <si>
    <t>CAN23006583-02</t>
  </si>
  <si>
    <t>ON-25-000209</t>
  </si>
  <si>
    <t xml:space="preserve">IV was on freeway 710 going southbound </t>
  </si>
  <si>
    <t>SHHFK7H45HU410809</t>
  </si>
  <si>
    <t>12435 PARAMOUNT BLVD APT 110</t>
  </si>
  <si>
    <t>12345 PARAMOUNT BLVD apt 110, DOWNEY CA 90242</t>
  </si>
  <si>
    <t>ALEX HERNANDEZ</t>
  </si>
  <si>
    <t>CAN24015928-00</t>
  </si>
  <si>
    <t>ON-25-000210</t>
  </si>
  <si>
    <t>2115 Main St. Santa Monica, Ca. 90405</t>
  </si>
  <si>
    <t>JTMBFREV6GJ084409</t>
  </si>
  <si>
    <t>1211 W 11TH ST APT 210</t>
  </si>
  <si>
    <t>1211 W 11TH ST APT 210, LOS ANGELES CA 90015</t>
  </si>
  <si>
    <t>ALEJANDRA BENAVIDEZ</t>
  </si>
  <si>
    <t>CAP24002046-00</t>
  </si>
  <si>
    <t>ON-25-000211</t>
  </si>
  <si>
    <t>6353 Stockton Blvd Sacramento CA 95824</t>
  </si>
  <si>
    <t>KNMAT2MV0JP576063</t>
  </si>
  <si>
    <t>BENAVIDEZ</t>
  </si>
  <si>
    <t>6655 CAMP VERDE WAY</t>
  </si>
  <si>
    <t>6655 CAMP VERDE WAY, SACRAMENTO CA 95828</t>
  </si>
  <si>
    <t>CAN23008086-02</t>
  </si>
  <si>
    <t>ON-25-000212</t>
  </si>
  <si>
    <t>corner of South Indian Hill Blvd. and West San Jose Ave., Calirmont, CA.</t>
  </si>
  <si>
    <t>CAN23007572-02</t>
  </si>
  <si>
    <t>ON-25-000213</t>
  </si>
  <si>
    <t>Tamarind Ave and Alondra Blvd.</t>
  </si>
  <si>
    <t>JF1GJAB6XGH006943</t>
  </si>
  <si>
    <t>TANIA GARCIA</t>
  </si>
  <si>
    <t>Jonathan Garcia</t>
  </si>
  <si>
    <t>CAN24012179-01</t>
  </si>
  <si>
    <t>ON-25-000214</t>
  </si>
  <si>
    <t xml:space="preserve">Laguna Beach CA </t>
  </si>
  <si>
    <t>1FA6P8CF6J5185007</t>
  </si>
  <si>
    <t>1548 MARSH WAY</t>
  </si>
  <si>
    <t>1548 MARSH WAY, RIVERSIDE CA 92501</t>
  </si>
  <si>
    <t>NGOZI MARYANN PERRY</t>
  </si>
  <si>
    <t>CAN23003022-03</t>
  </si>
  <si>
    <t>ON-25-000215</t>
  </si>
  <si>
    <t xml:space="preserve">Belmont and 108 St. right-hand side. </t>
  </si>
  <si>
    <t>3CZRU5H37MM730671</t>
  </si>
  <si>
    <t>532 E QUEEN ST</t>
  </si>
  <si>
    <t>532 e queen st, INGLEWOOD CA 90301</t>
  </si>
  <si>
    <t>IRVING COB ALDANA</t>
  </si>
  <si>
    <t>CAP24000760-00</t>
  </si>
  <si>
    <t>ON-25-000217</t>
  </si>
  <si>
    <t>8TH ST FALLSON AND HOWARD, SAN FRANCISCO CA.</t>
  </si>
  <si>
    <t>1N4BL4CV2MN337881</t>
  </si>
  <si>
    <t>COB ALDANA</t>
  </si>
  <si>
    <t>765 OFARRELL ST APT 41</t>
  </si>
  <si>
    <t>765 OFARRELL ST APT 41, SAN FRANCISCO CA 94109</t>
  </si>
  <si>
    <t>JONATHAN NEGREROS</t>
  </si>
  <si>
    <t>CAP24001486-00</t>
  </si>
  <si>
    <t>ON-25-000220</t>
  </si>
  <si>
    <t>Freeway 57 South</t>
  </si>
  <si>
    <t>3GCPCREC9HG252642</t>
  </si>
  <si>
    <t>NEGREROS</t>
  </si>
  <si>
    <t>12722 NORRIS AVE</t>
  </si>
  <si>
    <t>12722 NORRIS AVE, SYLMAR CA 91342</t>
  </si>
  <si>
    <t>BRYCE DE CAMARGO</t>
  </si>
  <si>
    <t>CAP24001738-00</t>
  </si>
  <si>
    <t>ON-25-000221</t>
  </si>
  <si>
    <t xml:space="preserve">Freeway 405 North coming to Sherman Oaks. </t>
  </si>
  <si>
    <t>1GC4YLEY1LF348997</t>
  </si>
  <si>
    <t>DE CAMARGO</t>
  </si>
  <si>
    <t>2831 HIGHWAY 97</t>
  </si>
  <si>
    <t>WEED</t>
  </si>
  <si>
    <t>2831 HIGHWAY 97, WEED CA 96094</t>
  </si>
  <si>
    <t>CAN24018947-00</t>
  </si>
  <si>
    <t>ON-25-000222</t>
  </si>
  <si>
    <t>Corner of Sherman Way and Coldwater St.</t>
  </si>
  <si>
    <t>3GTP1MEC9GG156095</t>
  </si>
  <si>
    <t>13061 VANOWEN ST APT 15</t>
  </si>
  <si>
    <t>13061 VANOWEn ST APT 15, NORTH HOLLYWOOD CA 91605</t>
  </si>
  <si>
    <t>RAQUEL HERNANDEZ</t>
  </si>
  <si>
    <t>CAN24014327-01</t>
  </si>
  <si>
    <t>ON-25-000223</t>
  </si>
  <si>
    <t xml:space="preserve">138 W ADAMS AVE FOWLER, CA 93625
</t>
  </si>
  <si>
    <t>4T1DBADK3SU002667</t>
  </si>
  <si>
    <t>138 W ADAMS AVE</t>
  </si>
  <si>
    <t>138 W ADAMS AVE, FOWLER CA 93625</t>
  </si>
  <si>
    <t>SOFIA SANCHEZ</t>
  </si>
  <si>
    <t>KEVIN CREIGHTON</t>
  </si>
  <si>
    <t>CAN23002132-02</t>
  </si>
  <si>
    <t>ON-25-000225</t>
  </si>
  <si>
    <t>10TH freeway 
Los Angeles, CA</t>
  </si>
  <si>
    <t xml:space="preserve">Mercedez Benz </t>
  </si>
  <si>
    <t xml:space="preserve">G Wagen </t>
  </si>
  <si>
    <t>WDBUF65J64A530993</t>
  </si>
  <si>
    <t>410 RAYMONDALE DR APT 6</t>
  </si>
  <si>
    <t>SOUTH PASADENA</t>
  </si>
  <si>
    <t>410 RAYMONDALE DR APT 6, SOUTH PASADENA CA 91030</t>
  </si>
  <si>
    <t>JUANA ESPINOZA GONZALEZ</t>
  </si>
  <si>
    <t>CAP24001585-00</t>
  </si>
  <si>
    <t>ON-25-000226</t>
  </si>
  <si>
    <t>Washington St. making a left turn on to Ash St. in Escondido, CA.</t>
  </si>
  <si>
    <t>2C3CCAAG8JH165009</t>
  </si>
  <si>
    <t>ESPINOZA GONZALEZ</t>
  </si>
  <si>
    <t>590 ALTA MEADOW LN</t>
  </si>
  <si>
    <t>590 ALTA MEADOW LN, ESCONDIDO CA 92027</t>
  </si>
  <si>
    <t>ALEKSANDR NEUIMIN</t>
  </si>
  <si>
    <t>CAN24012225-01</t>
  </si>
  <si>
    <t>ON-25-000227</t>
  </si>
  <si>
    <t>Walnut Creek city CA.</t>
  </si>
  <si>
    <t>WA1BAAFY9M2029378</t>
  </si>
  <si>
    <t>NEUIMIN</t>
  </si>
  <si>
    <t>355 BERRY ST APT 216</t>
  </si>
  <si>
    <t>355 berry st, apt 216, SAN FRANCISCO CA 94158</t>
  </si>
  <si>
    <t>CAN23008806-02</t>
  </si>
  <si>
    <t>ON-25-000228</t>
  </si>
  <si>
    <t xml:space="preserve">On the 215 freeway near the Washington ST exit </t>
  </si>
  <si>
    <t>KNDRG4LG2M5036901</t>
  </si>
  <si>
    <t>ARMANDO GARCIA JR</t>
  </si>
  <si>
    <t>ARMANDO GARCIA III</t>
  </si>
  <si>
    <t>CAN24016665-00</t>
  </si>
  <si>
    <t>ON-25-000229</t>
  </si>
  <si>
    <t xml:space="preserve">South Gate </t>
  </si>
  <si>
    <t>1GCPSBEK0R1180165</t>
  </si>
  <si>
    <t>12450 LAKEWOOD BLVD APT 216</t>
  </si>
  <si>
    <t>12450 Lakewood Blvd APT 216, DOWNEY CA 90242</t>
  </si>
  <si>
    <t>CESAR REYES</t>
  </si>
  <si>
    <t>CAN24015340-01</t>
  </si>
  <si>
    <t>ON-25-000231</t>
  </si>
  <si>
    <t>Freeway 405, near Burbak exit, Burbank, CA</t>
  </si>
  <si>
    <t>JT4RN81A5L5057820</t>
  </si>
  <si>
    <t>14385 CYRENE PL</t>
  </si>
  <si>
    <t>14385 CYRENE PL, SYLMAR CA 91342</t>
  </si>
  <si>
    <t>JAI LOVE</t>
  </si>
  <si>
    <t>CAP24001110-00</t>
  </si>
  <si>
    <t>ON-25-000232</t>
  </si>
  <si>
    <t>HIGHWAY 4 TOWARD RICHMOND, HERCULES, CA</t>
  </si>
  <si>
    <t>KMHDH4AE6DU674353</t>
  </si>
  <si>
    <t>4616 MARSH PL</t>
  </si>
  <si>
    <t>4616 MARSH PL, ANTIOCH CA 94531</t>
  </si>
  <si>
    <t>ON-25-000233</t>
  </si>
  <si>
    <t>Pulling out of driveway of home: 46171 S FORK DR THREE RIVERS, CA 93271.</t>
  </si>
  <si>
    <t>CHANTEL MYERS</t>
  </si>
  <si>
    <t>CAN24018635-00</t>
  </si>
  <si>
    <t>ON-25-000234</t>
  </si>
  <si>
    <t>Highway 80</t>
  </si>
  <si>
    <t>JM1NDAD76G0112805</t>
  </si>
  <si>
    <t>MYERS</t>
  </si>
  <si>
    <t>6080 COPPA HEMBO LN</t>
  </si>
  <si>
    <t>GARDEN VALLEY</t>
  </si>
  <si>
    <t>6080 COPPA HEMBO LN, GARDEN VALLEY CA 95633</t>
  </si>
  <si>
    <t>ROSELLER QUIAMBAO</t>
  </si>
  <si>
    <t>MARIE QUIAMBAO</t>
  </si>
  <si>
    <t>CAN23004687-02</t>
  </si>
  <si>
    <t>ON-25-000235</t>
  </si>
  <si>
    <t>163 freeway, San Diego, Ca.</t>
  </si>
  <si>
    <t>JN8AT2MT1HW134430</t>
  </si>
  <si>
    <t>QUIAMBAO</t>
  </si>
  <si>
    <t>27802 SUN FLOWER CT</t>
  </si>
  <si>
    <t>27802 sun flower ct , VALLEY CENTER CA 92082</t>
  </si>
  <si>
    <t>SERGIO CRUZ BLAS</t>
  </si>
  <si>
    <t>CAP24002664-00</t>
  </si>
  <si>
    <t>ON-25-000236</t>
  </si>
  <si>
    <t>4818 Avalon Blvd, Los Angeles CA.</t>
  </si>
  <si>
    <t>1FTEW1C53LKD97424</t>
  </si>
  <si>
    <t>CRUZ BLAS</t>
  </si>
  <si>
    <t>4818 AVALON BLVD</t>
  </si>
  <si>
    <t>4818 Avalon Blvd. apt.1, LOS ANGELES CA 90001</t>
  </si>
  <si>
    <t>JESUS FLORES</t>
  </si>
  <si>
    <t>CAN24009513-01</t>
  </si>
  <si>
    <t>ON-25-000237</t>
  </si>
  <si>
    <t>On 395 Air Expressway in Adelanto California</t>
  </si>
  <si>
    <t>4T1BE46K48U751998</t>
  </si>
  <si>
    <t>11200 CHAMBERLAINE WAY APT 8</t>
  </si>
  <si>
    <t>11200 CHAMBERLAINE WAY APT 8, ADELANTO CA 92301</t>
  </si>
  <si>
    <t>MIYA REYES</t>
  </si>
  <si>
    <t>CAN24012936-00</t>
  </si>
  <si>
    <t>ON-25-000238</t>
  </si>
  <si>
    <t xml:space="preserve">In Mission Road and East Caesar and East Chavez Streets, Boyle Heights CA </t>
  </si>
  <si>
    <t>1V2DP2CA2NC529015</t>
  </si>
  <si>
    <t>3418 DREW ST APT 1</t>
  </si>
  <si>
    <t>3418 DREW ST APT 1, LOS ANGELES CA 90065</t>
  </si>
  <si>
    <t>JARED BURGESS</t>
  </si>
  <si>
    <t>CAN24013338-00</t>
  </si>
  <si>
    <t>ON-25-000239</t>
  </si>
  <si>
    <t>Long Beach Pier, Marina Green Park, off a shoreline drive. Long Beach, Ca.</t>
  </si>
  <si>
    <t>WDDSJ4EB3JN658655</t>
  </si>
  <si>
    <t>BURGESS</t>
  </si>
  <si>
    <t>1502 SULLIVAN</t>
  </si>
  <si>
    <t>1502 SULLIVAN, IRVINE CA 92614</t>
  </si>
  <si>
    <t>ROBERT LEE</t>
  </si>
  <si>
    <t>JOHN LEE</t>
  </si>
  <si>
    <t>CAN25019577-00</t>
  </si>
  <si>
    <t>ON-25-000240</t>
  </si>
  <si>
    <t>7407 Shasta Ave, Elk Grove, CA 95758</t>
  </si>
  <si>
    <t>4S4BSACCXJ3217047</t>
  </si>
  <si>
    <t>8421 STARA ST</t>
  </si>
  <si>
    <t>8421 sTARA ST, ELK GROVE CA 95758</t>
  </si>
  <si>
    <t>LUIS RAMOS ESPINDOLA</t>
  </si>
  <si>
    <t>DIANA RAMOS SANDOVAL</t>
  </si>
  <si>
    <t>CAP25002830-00</t>
  </si>
  <si>
    <t>ON-25-000241</t>
  </si>
  <si>
    <t xml:space="preserve">Fresno State university </t>
  </si>
  <si>
    <t>1HGCP2F39BA137099</t>
  </si>
  <si>
    <t>RAMOS ESPINDOLA</t>
  </si>
  <si>
    <t>2081 N CHURCH AVE</t>
  </si>
  <si>
    <t>2081 N CHURCH AVE, REEDLEY CA 93654</t>
  </si>
  <si>
    <t>ROSA PINZON MAGANA</t>
  </si>
  <si>
    <t>Ivan Guillermo Cerda Reyes</t>
  </si>
  <si>
    <t>CAP24001155-00</t>
  </si>
  <si>
    <t>ON-25-000242</t>
  </si>
  <si>
    <t xml:space="preserve">Imperial and Abeateon Ave, CA 90245
</t>
  </si>
  <si>
    <t>1N4AL3APXFN399638</t>
  </si>
  <si>
    <t>PINZON MAGANA</t>
  </si>
  <si>
    <t>4553 W 159TH ST APT 15</t>
  </si>
  <si>
    <t>4553 W 159TH ST APT 15, LAWNDALE CA 90260</t>
  </si>
  <si>
    <t>ROBERT ROMAN</t>
  </si>
  <si>
    <t>ALEXIS PEREZ</t>
  </si>
  <si>
    <t>CAN24015612-00</t>
  </si>
  <si>
    <t>ON-25-000244</t>
  </si>
  <si>
    <t>In a parking lot of 14689 Valley Center Drive, Victorville, Ca. 92395</t>
  </si>
  <si>
    <t>3KPF24AD8RE767158</t>
  </si>
  <si>
    <t>ROMAN</t>
  </si>
  <si>
    <t xml:space="preserve">12541 LUCERO  </t>
  </si>
  <si>
    <t>12541 LUCERO, VICTORVILLE CA 92392</t>
  </si>
  <si>
    <t>CAN23004251-02</t>
  </si>
  <si>
    <t>ON-25-000247</t>
  </si>
  <si>
    <t>1FADP3L95DL353062</t>
  </si>
  <si>
    <t>3304 CAROLYN CIR</t>
  </si>
  <si>
    <t>3304 CAROLYN CIR, OCEANSIDE CA 92054</t>
  </si>
  <si>
    <t>ON-25-000248</t>
  </si>
  <si>
    <t xml:space="preserve"> Parking lot plaza, 3562 Redondo Beach Blvd., Torrance, Ca. 90504</t>
  </si>
  <si>
    <t>CAN24014072-01</t>
  </si>
  <si>
    <t>ON-25-000249</t>
  </si>
  <si>
    <t xml:space="preserve">IV was hit by flying object from CV in front of her
</t>
  </si>
  <si>
    <t>CLARA MENDOZA RUIZ</t>
  </si>
  <si>
    <t>CLARISSA ALVAREZ</t>
  </si>
  <si>
    <t>CAN23004597-02</t>
  </si>
  <si>
    <t>ON-25-000250</t>
  </si>
  <si>
    <t>Juniper ST Fontana CA</t>
  </si>
  <si>
    <t>SHHFK7H68LU403704</t>
  </si>
  <si>
    <t>MENDOZA RUIZ</t>
  </si>
  <si>
    <t>16159 SAN BERNADINO AVE</t>
  </si>
  <si>
    <t>16159 SAN BERNADINO AVE, FONTANA CA 92335</t>
  </si>
  <si>
    <t>MICHAEL FJARDO</t>
  </si>
  <si>
    <t>CAN25019839-00</t>
  </si>
  <si>
    <t>ON-25-000251</t>
  </si>
  <si>
    <t>Intersection Airexpress Way, Blv. Adelanto Ca. No more information.</t>
  </si>
  <si>
    <t>3N1AB8CV8SY236847</t>
  </si>
  <si>
    <t>FJARDO</t>
  </si>
  <si>
    <t>11582 GREENE CT</t>
  </si>
  <si>
    <t>11582 GREENE CT, ADELANTO CA 92301</t>
  </si>
  <si>
    <t>ELEUTERIO RIVERA RUIZ</t>
  </si>
  <si>
    <t>CAN24014604-00</t>
  </si>
  <si>
    <t>ON-25-000253</t>
  </si>
  <si>
    <t>Intersection of Lincon Blvd and Olympic Blvd., exit of a freeway, Santa Monica, CA.</t>
  </si>
  <si>
    <t>2HGFE2F50RH593606</t>
  </si>
  <si>
    <t>RIVERA RUIZ</t>
  </si>
  <si>
    <t>3517 E 16TH ST</t>
  </si>
  <si>
    <t>3517 E 16TH ST , LOS ANGELES CA 90023</t>
  </si>
  <si>
    <t>CAMILO IBARRA</t>
  </si>
  <si>
    <t>CAN24009993-01</t>
  </si>
  <si>
    <t>ON-25-000254</t>
  </si>
  <si>
    <t>I-215 Freeway, going south, Ca.</t>
  </si>
  <si>
    <t>JTKKU10489J041143</t>
  </si>
  <si>
    <t>5961 DE LA VISTA</t>
  </si>
  <si>
    <t>5961 DE LA VISTA, JURUPA VALLEY CA 92509</t>
  </si>
  <si>
    <t>ON-25-000255</t>
  </si>
  <si>
    <t>E 8th street and Paseo Ranchero Chula Vista, CA</t>
  </si>
  <si>
    <t>ON-25-000259</t>
  </si>
  <si>
    <t>Los Felix Blvd and serrano in Los Angeles CA</t>
  </si>
  <si>
    <t>JTDKN3DU8A0012939</t>
  </si>
  <si>
    <t>YUSMERY BELTRAN</t>
  </si>
  <si>
    <t>CAN25019647-00</t>
  </si>
  <si>
    <t>ON-25-000260</t>
  </si>
  <si>
    <t>Near Mcdonal's/KFC, Florence &amp; Easton, Downey CA.</t>
  </si>
  <si>
    <t>CAPTIVA</t>
  </si>
  <si>
    <t>3GNAL2EK3DS605007</t>
  </si>
  <si>
    <t>10331 WESTERN AVE APT 1</t>
  </si>
  <si>
    <t>10331 WESTERN AVE APT 1, DOWNEY CA 90241</t>
  </si>
  <si>
    <t>VIRGINIO GONZALEZ HERNANDEZ</t>
  </si>
  <si>
    <t>MAYRA MOLINA QUINTERO</t>
  </si>
  <si>
    <t>CAN24014358-01</t>
  </si>
  <si>
    <t>ON-25-000261</t>
  </si>
  <si>
    <t>2664 Stilgle Ave Rosemead CA 91770</t>
  </si>
  <si>
    <t>1GNEC13T51R176541</t>
  </si>
  <si>
    <t>1314 S CLIVEDEN AVE</t>
  </si>
  <si>
    <t>1314 s cliveden ave, COMPTON CA 90220</t>
  </si>
  <si>
    <t>YESSICA CAMACHO</t>
  </si>
  <si>
    <t>JACQUELINE CAMACHO</t>
  </si>
  <si>
    <t>CAN24013708-01</t>
  </si>
  <si>
    <t>ON-25-000263</t>
  </si>
  <si>
    <t>N bound 710 &amp; Imperial, South Gathe/Bell Garden CA.</t>
  </si>
  <si>
    <t>2HGFE2F53NH504864</t>
  </si>
  <si>
    <t>5647 MULLER ST</t>
  </si>
  <si>
    <t>5647 MULLER ST, BELL GARDENS CA 90201</t>
  </si>
  <si>
    <t>QING YE</t>
  </si>
  <si>
    <t>CAN24011940-01</t>
  </si>
  <si>
    <t>ON-25-000265</t>
  </si>
  <si>
    <t>Garfield Ave. and Grandon Way Ave., Alhambra, Ca.</t>
  </si>
  <si>
    <t>JTDKN3DU1C1607709</t>
  </si>
  <si>
    <t>YE</t>
  </si>
  <si>
    <t>3424 WHISTLER  AVE</t>
  </si>
  <si>
    <t>3424 whistler  ave, EL MONTE CA 91732</t>
  </si>
  <si>
    <t>RAUL GALVAN</t>
  </si>
  <si>
    <t>BRIAN GALVAN</t>
  </si>
  <si>
    <t>CAN23007788-02</t>
  </si>
  <si>
    <t>ON-25-000266</t>
  </si>
  <si>
    <t>E 8th St &amp; Pennsylvania Ave, Vemont CA.</t>
  </si>
  <si>
    <t>GS 300</t>
  </si>
  <si>
    <t>JTHBH96S665008449</t>
  </si>
  <si>
    <t>GALVAN</t>
  </si>
  <si>
    <t>1215 PENNSYLVANIA AVE</t>
  </si>
  <si>
    <t>1215 PENNSYLVANIA AVE, BEAUMONT CA 92223</t>
  </si>
  <si>
    <t>JOEL SOTO</t>
  </si>
  <si>
    <t>SULAY ZEPEDA GARCIA</t>
  </si>
  <si>
    <t>CAP24000088-00</t>
  </si>
  <si>
    <t>ON-25-000267</t>
  </si>
  <si>
    <t>Louis St &amp; Olive St.</t>
  </si>
  <si>
    <t>JM1BL1V80C1658310</t>
  </si>
  <si>
    <t>8935 E MOUNTAIN VIEW AVE</t>
  </si>
  <si>
    <t>8935 E MOUNTAIN VIEW AVE, SELMA CA 93662</t>
  </si>
  <si>
    <t>CRISTIAN ALEJANDRO ARREDONDO FLORES</t>
  </si>
  <si>
    <t>CAN23003804-03</t>
  </si>
  <si>
    <t>ON-25-000268</t>
  </si>
  <si>
    <t>Freeway 10, Colton CA.</t>
  </si>
  <si>
    <t>KMHHT6KJ2FU125209</t>
  </si>
  <si>
    <t>GRAYR TERMIRZAYANTS</t>
  </si>
  <si>
    <t>CAP24001414-00</t>
  </si>
  <si>
    <t>ON-25-000269</t>
  </si>
  <si>
    <t>Van Nuys Blvd &amp; Califa St, Van Nuys CA 91401.</t>
  </si>
  <si>
    <t>1HGCY1F3XRA013070</t>
  </si>
  <si>
    <t>TERMIRZAYANTS</t>
  </si>
  <si>
    <t>7033 NESTLE AVE</t>
  </si>
  <si>
    <t>7033 NESTLE AVE, RESEDA CA 91335</t>
  </si>
  <si>
    <t>FLORIBERTO JUAREZ GONZALEZ</t>
  </si>
  <si>
    <t>Noe Madrid Brizeulea</t>
  </si>
  <si>
    <t>CAN24015980-00</t>
  </si>
  <si>
    <t>ON-25-000270</t>
  </si>
  <si>
    <t>128 S Beverley Glenn Blvd, Los Angeles CA 90024.</t>
  </si>
  <si>
    <t>JTDKAMFU6N3183708</t>
  </si>
  <si>
    <t>ANDRES BURGOS</t>
  </si>
  <si>
    <t>CAN24016263-00</t>
  </si>
  <si>
    <t>ON-25-000271</t>
  </si>
  <si>
    <t>Coldwater and Magnolia Street, Valley Village, CA</t>
  </si>
  <si>
    <t>Escape</t>
  </si>
  <si>
    <t>Paula Andrea Hernandez P</t>
  </si>
  <si>
    <t>ON-25-000272</t>
  </si>
  <si>
    <t>S White St &amp; Mtmckinl Dr,  San Jose CA.</t>
  </si>
  <si>
    <t>JTDKB20UX63195453</t>
  </si>
  <si>
    <t>SAMUEL COVARRUBIAS</t>
  </si>
  <si>
    <t>CAN24013827-00</t>
  </si>
  <si>
    <t>ON-25-000273</t>
  </si>
  <si>
    <t>Ramona Express, Nuevo, CA</t>
  </si>
  <si>
    <t>5YFBURHE9EP117199</t>
  </si>
  <si>
    <t>COVARRUBIAS</t>
  </si>
  <si>
    <t>391 WALES CT</t>
  </si>
  <si>
    <t>391 WALES CT, SAN JACINTO CA 92583</t>
  </si>
  <si>
    <t>STEVEN ABDEL DELGADO DIAZ</t>
  </si>
  <si>
    <t>CAN23002561-03</t>
  </si>
  <si>
    <t>ON-25-000275</t>
  </si>
  <si>
    <t xml:space="preserve">10 Freeway West and Los Angeles Street Exit, Los Angeles, CA </t>
  </si>
  <si>
    <t>5TDYARAHXMS505135</t>
  </si>
  <si>
    <t>CLAUDIA CASTILLO</t>
  </si>
  <si>
    <t>CAN24013387-01</t>
  </si>
  <si>
    <t>ON-25-000276</t>
  </si>
  <si>
    <t>10 east freeway going westbound by Pomona</t>
  </si>
  <si>
    <t>KM8J23A4XHU497561</t>
  </si>
  <si>
    <t>1255 W FERNLEAF AVE</t>
  </si>
  <si>
    <t>1255 W FERNLEAF AVE, POMONA CA 91766</t>
  </si>
  <si>
    <t>CLAUDIA MAJALCA</t>
  </si>
  <si>
    <t>CAN24016447-00</t>
  </si>
  <si>
    <t>ON-25-000279</t>
  </si>
  <si>
    <t xml:space="preserve">Mobile home park Gold West in Victorville </t>
  </si>
  <si>
    <t>1GNSCAKC3FR560510</t>
  </si>
  <si>
    <t>MAJALCA</t>
  </si>
  <si>
    <t>12413 DEBORAH DR</t>
  </si>
  <si>
    <t>12413 DEBORAH DR, VICTORVILLE CA 92392</t>
  </si>
  <si>
    <t>MARIA HIDALGO</t>
  </si>
  <si>
    <t>ANTONIO GONZALEZ PLASCENCIA</t>
  </si>
  <si>
    <t>CAN24016469-00</t>
  </si>
  <si>
    <t>ON-25-000280</t>
  </si>
  <si>
    <t>Arrow and Banana Ave, Fontana, CA 92335</t>
  </si>
  <si>
    <t>4T1BE46K47U614252</t>
  </si>
  <si>
    <t>8413 BANANA AVE</t>
  </si>
  <si>
    <t>8413 BANANA AVE, FONTANA CA 92335</t>
  </si>
  <si>
    <t>PAOLA CONTRERAS RENDON</t>
  </si>
  <si>
    <t>CAN24011846-01</t>
  </si>
  <si>
    <t>ON-25-000281</t>
  </si>
  <si>
    <t>10 freeway right before the 605 freeway</t>
  </si>
  <si>
    <t>ROSALBA PALMA BARRERA</t>
  </si>
  <si>
    <t>BRANDON GALLARDO</t>
  </si>
  <si>
    <t>CAN24016418-00</t>
  </si>
  <si>
    <t>ON-25-000284</t>
  </si>
  <si>
    <t>10 Freeway going East bound before Archibald Ave, Ontario, CA</t>
  </si>
  <si>
    <t>SQ5</t>
  </si>
  <si>
    <t>WA1A4AFY7L2013133</t>
  </si>
  <si>
    <t>PALMA BARRERA</t>
  </si>
  <si>
    <t>14608 S LIME AVE</t>
  </si>
  <si>
    <t>14608 S LIME AVE, COMPTON CA 90221</t>
  </si>
  <si>
    <t>JAILEN JOHNSON</t>
  </si>
  <si>
    <t>CAP24001995-00</t>
  </si>
  <si>
    <t>ON-25-000285</t>
  </si>
  <si>
    <t>Ontario 15TH freeway just passing the exit on 4TH ST</t>
  </si>
  <si>
    <t>WBAKG7C57CE802327</t>
  </si>
  <si>
    <t>7696 ENCINAS CIR</t>
  </si>
  <si>
    <t>7696 ENCINAS CIR, WESTMINSTER CA 92683</t>
  </si>
  <si>
    <t>FRANCISCO VELARDE VAZQUEZ</t>
  </si>
  <si>
    <t>ADONAI VARGAS CORNEJO</t>
  </si>
  <si>
    <t>CAN24015987-00</t>
  </si>
  <si>
    <t>ON-25-000286</t>
  </si>
  <si>
    <t>I-405 Ramp Encino CA</t>
  </si>
  <si>
    <t>1NXBU40E19Z032229</t>
  </si>
  <si>
    <t>VELARDE VAZQUEZ</t>
  </si>
  <si>
    <t>18600 BURBANK BLVD APT 206</t>
  </si>
  <si>
    <t>18600 BURBANK BLVD APT 206, TARZANA CA 91356</t>
  </si>
  <si>
    <t>MIGUEL ARTEAGA GUTIERREZ</t>
  </si>
  <si>
    <t>ON-25-000287</t>
  </si>
  <si>
    <t>15105 Coanlinge Rd. Victorville, CA.</t>
  </si>
  <si>
    <t>1HGCV1F40MA093800</t>
  </si>
  <si>
    <t>YEFERSON ORTIZ</t>
  </si>
  <si>
    <t>CAN23002740-03</t>
  </si>
  <si>
    <t>ON-25-000289</t>
  </si>
  <si>
    <t>Dracaea Ave, coming from Heacock, destination: Lark haven Dr, Graham St Moreno Valley CA.</t>
  </si>
  <si>
    <t>3N1CN8EV1RL882882</t>
  </si>
  <si>
    <t>2726 DATE ST</t>
  </si>
  <si>
    <t>2726 DATE ST, RIVERSIDE CA 92507</t>
  </si>
  <si>
    <t>ARMINDA MIRELES</t>
  </si>
  <si>
    <t>Corina Rilatos</t>
  </si>
  <si>
    <t>CAP24002383-00</t>
  </si>
  <si>
    <t>ON-25-000290</t>
  </si>
  <si>
    <t>Corner of Sierra and Willow, Fresno, CA</t>
  </si>
  <si>
    <t>KNMAT2MT5KP540448</t>
  </si>
  <si>
    <t>MIRELES</t>
  </si>
  <si>
    <t>1118 S ENNS AVE</t>
  </si>
  <si>
    <t>1118 S ENNS AVE, REEDLEY CA 93654</t>
  </si>
  <si>
    <t>AIREANA ALLEN</t>
  </si>
  <si>
    <t>KAMAL UNKNOWN</t>
  </si>
  <si>
    <t>CAN23006075-02</t>
  </si>
  <si>
    <t>ON-25-000292</t>
  </si>
  <si>
    <t>1935 35TH Ave Okland CA</t>
  </si>
  <si>
    <t>1B4HR28N31F570834</t>
  </si>
  <si>
    <t>ALLEN</t>
  </si>
  <si>
    <t>360 JOHN TEE DR</t>
  </si>
  <si>
    <t>360 JOHN TEE DR, YUBA CITY CA 95991</t>
  </si>
  <si>
    <t>AMBROCIO VALENCIA SANCHEZ</t>
  </si>
  <si>
    <t>LEONELA NAOMI VALENCIA</t>
  </si>
  <si>
    <t>CAN24016274-00</t>
  </si>
  <si>
    <t>ON-25-000293</t>
  </si>
  <si>
    <t>Grande Vista Drive, Thousand Oaks 91320</t>
  </si>
  <si>
    <t>1G1FB3DS6K0142544</t>
  </si>
  <si>
    <t>VALENCIA SANCHEZ</t>
  </si>
  <si>
    <t>164 E WARNER ST</t>
  </si>
  <si>
    <t>164 E WARNER ST, VENTURA CA 93001</t>
  </si>
  <si>
    <t>MARIAH ROMERO</t>
  </si>
  <si>
    <t>CAN24009304-02</t>
  </si>
  <si>
    <t>ON-25-000294</t>
  </si>
  <si>
    <t>129 West Macknight Way, Grass Valley, CA 95949</t>
  </si>
  <si>
    <t>1GT125C84BF247468</t>
  </si>
  <si>
    <t>12874 S MACK RD</t>
  </si>
  <si>
    <t>GRASS VALLEY</t>
  </si>
  <si>
    <t>12874 S MACK RD, GRASS VALLEY CA 95949</t>
  </si>
  <si>
    <t>BRYAN ANTONIO ANGEL RIVERA</t>
  </si>
  <si>
    <t>CAN24015932-00</t>
  </si>
  <si>
    <t>ON-25-000295</t>
  </si>
  <si>
    <t>310 East. Manchester Ave. Los Angeles, Ca.</t>
  </si>
  <si>
    <t>4T1BF3EK6AU076332</t>
  </si>
  <si>
    <t>ANGEL RIVERA</t>
  </si>
  <si>
    <t>9118 COMPTON AVE APT 4</t>
  </si>
  <si>
    <t>9118 COMPTON AVE APT 4, LOS ANGELES CA 90002</t>
  </si>
  <si>
    <t>JOCELYN FERGUSON</t>
  </si>
  <si>
    <t>JOSHUA FERGUSON</t>
  </si>
  <si>
    <t>CAN24014309-01</t>
  </si>
  <si>
    <t>ON-25-000296</t>
  </si>
  <si>
    <t>Riverside CA Wells ST and Hedrick ST</t>
  </si>
  <si>
    <t>1FA6P8TH5F5358816</t>
  </si>
  <si>
    <t>FERGUSON</t>
  </si>
  <si>
    <t>4631 HEDRICK AVE APT 120</t>
  </si>
  <si>
    <t>4631 HEDRICK AVE APT 120, RIVERSIDE CA 92505</t>
  </si>
  <si>
    <t>CAN24011007-01</t>
  </si>
  <si>
    <t>ON-25-000298</t>
  </si>
  <si>
    <t>Slauson Fig Ave., Los Angeles, CA.</t>
  </si>
  <si>
    <t>DARRICK WILMORE</t>
  </si>
  <si>
    <t>CAN24018343-00</t>
  </si>
  <si>
    <t>ON-25-000299</t>
  </si>
  <si>
    <t>4800 Pickford St., 90019 Los Angeles, CA.</t>
  </si>
  <si>
    <t>1GNEC16T93J261637</t>
  </si>
  <si>
    <t>WILMORE</t>
  </si>
  <si>
    <t>4058 COCO AVE APT 2</t>
  </si>
  <si>
    <t>4058 COCO AVE APT 2, LOS ANGELES CA 90008</t>
  </si>
  <si>
    <t>CRISTOPHER RAMOS CERVANTES</t>
  </si>
  <si>
    <t>CAN24010220-01</t>
  </si>
  <si>
    <t>ON-25-000300</t>
  </si>
  <si>
    <t>99 on Corona CA</t>
  </si>
  <si>
    <t>WAUB8GFFXJ1010775</t>
  </si>
  <si>
    <t>RAMOS CERVANTES</t>
  </si>
  <si>
    <t>2731 RIDGELINE DR APT 106</t>
  </si>
  <si>
    <t>2731 RIDGELINE DR APT 106, CORONA CA 92882</t>
  </si>
  <si>
    <t>ON-25-000302</t>
  </si>
  <si>
    <t>Fairfax Ave, Los Angeles, CA, 90019</t>
  </si>
  <si>
    <t>NOE MADRID BRIZUELA</t>
  </si>
  <si>
    <t>CAN24016980-00</t>
  </si>
  <si>
    <t>ON-25-000303</t>
  </si>
  <si>
    <t>MADRID BRIZUELA</t>
  </si>
  <si>
    <t>15928 VANOWEN ST APT 206</t>
  </si>
  <si>
    <t>15928 VANOWEN ST APT 206, VAN NUYS CA 91406</t>
  </si>
  <si>
    <t>HENRY CAMPOS</t>
  </si>
  <si>
    <t>LUCIA VASQUEZ</t>
  </si>
  <si>
    <t>CAN24019271-00</t>
  </si>
  <si>
    <t>ON-25-000304</t>
  </si>
  <si>
    <t>Lake Gregory Drive, St. Crestline, CA.</t>
  </si>
  <si>
    <t>1HGCV1F99JA133220</t>
  </si>
  <si>
    <t>330 WEIR RD APT 2101</t>
  </si>
  <si>
    <t>330 WEIR RD APT 2101, SAN BERNARDINO CA 92408</t>
  </si>
  <si>
    <t>YVONNE CALVILLO</t>
  </si>
  <si>
    <t>RICHARD CALVILLO III</t>
  </si>
  <si>
    <t>CAP24000356-00</t>
  </si>
  <si>
    <t>ON-25-000306</t>
  </si>
  <si>
    <t>Freeway 10 getting off Alameda ramp, Los Angeles, CA</t>
  </si>
  <si>
    <t>KMHDH4AE6DU493169</t>
  </si>
  <si>
    <t>2075 S HOPE PL</t>
  </si>
  <si>
    <t>2075 S HOPE PL, ONTARIO CA 91761</t>
  </si>
  <si>
    <t>ON-25-000307</t>
  </si>
  <si>
    <t>1V2DP2CA5NC554636</t>
  </si>
  <si>
    <t>CAN24015073-01</t>
  </si>
  <si>
    <t>ON-25-000308</t>
  </si>
  <si>
    <t>Providencia Ave &amp; Barney St, Burbank City, CA.</t>
  </si>
  <si>
    <t>2HGFE2F53NH524029</t>
  </si>
  <si>
    <t>ERICA GUTIERREZ</t>
  </si>
  <si>
    <t xml:space="preserve">Alan Lopez </t>
  </si>
  <si>
    <t>CAN24018228-00</t>
  </si>
  <si>
    <t>ON-25-000309</t>
  </si>
  <si>
    <t>Kawea Delta Hospital, in the parking lot, Visalia, CA.</t>
  </si>
  <si>
    <t>3MW5R1J00M8B98555</t>
  </si>
  <si>
    <t>16235 17TH AVE</t>
  </si>
  <si>
    <t>16235 17TH AVE, LEMOORE CA 93245</t>
  </si>
  <si>
    <t>KEONTE WARD</t>
  </si>
  <si>
    <t>CAN24017706-00</t>
  </si>
  <si>
    <t>ON-25-000310</t>
  </si>
  <si>
    <t>1385 7 Fredrick ST Moreno valley CA</t>
  </si>
  <si>
    <t>1G1FH1R71K0159291</t>
  </si>
  <si>
    <t>482 PEACHWOOD PL</t>
  </si>
  <si>
    <t>482 PEACHWOOD PL, RIVERSIDE CA 92506</t>
  </si>
  <si>
    <t>FIDELIA CAMPOS</t>
  </si>
  <si>
    <t>ELIAZ SORIA MARIN</t>
  </si>
  <si>
    <t>CAN24016234-00</t>
  </si>
  <si>
    <t>ON-25-000313</t>
  </si>
  <si>
    <t>3144 W 147TH ST Gardena CA 90249</t>
  </si>
  <si>
    <t>2C3CCAEG9FH743507</t>
  </si>
  <si>
    <t>1913 W 150TH ST</t>
  </si>
  <si>
    <t>1913 W 150TH ST , GARDENA CA 90249</t>
  </si>
  <si>
    <t>IESHA FREEMAN</t>
  </si>
  <si>
    <t>CAN24012545-01</t>
  </si>
  <si>
    <t>ON-25-000314</t>
  </si>
  <si>
    <t>215 South Freeway, Colton, CA.</t>
  </si>
  <si>
    <t>5XYKW4A29CG224803</t>
  </si>
  <si>
    <t>FREEMAN</t>
  </si>
  <si>
    <t>12678 MEMORIAL WAY APT 2032</t>
  </si>
  <si>
    <t>12678 MEMORIAL WAY APT 2032, MORENO VALLEY CA 92553</t>
  </si>
  <si>
    <t>RAFAEL MORENO SOLORZANO</t>
  </si>
  <si>
    <t>BRYAN MORENO</t>
  </si>
  <si>
    <t>CAN24019469-00</t>
  </si>
  <si>
    <t>ON-25-000315</t>
  </si>
  <si>
    <t>On 215 right before barton exit grand terrace</t>
  </si>
  <si>
    <t>WVWGA7CD2RW229261</t>
  </si>
  <si>
    <t>MORENO SOLORZANO</t>
  </si>
  <si>
    <t>8955 ARLINGTON AVE</t>
  </si>
  <si>
    <t>8955 ARLINGTON AVE, RIVERSIDE CA 92503</t>
  </si>
  <si>
    <t>ON-25-000318</t>
  </si>
  <si>
    <t>12455 Cultural Center Drive, Rancho Cucamonga, CA. 91739</t>
  </si>
  <si>
    <t>FIDEL HERNANDEZ SEPULVEDA</t>
  </si>
  <si>
    <t>CAN24011705-01</t>
  </si>
  <si>
    <t>ON-25-000319</t>
  </si>
  <si>
    <t>2140 E Florance Ave Huntington park 90255</t>
  </si>
  <si>
    <t>1HGCR2F53GA228002</t>
  </si>
  <si>
    <t>HERNANDEZ SEPULVEDA</t>
  </si>
  <si>
    <t>9516 ANZAC AVE</t>
  </si>
  <si>
    <t>9516 Anzac Ave , LOS ANGELES CA 90002</t>
  </si>
  <si>
    <t>MICHELLE STONE</t>
  </si>
  <si>
    <t>DANIEL STONE</t>
  </si>
  <si>
    <t>CAN24013766-01</t>
  </si>
  <si>
    <t>ON-25-000321</t>
  </si>
  <si>
    <t>2120 Ritchey Street, Santa Ana, CA</t>
  </si>
  <si>
    <t>1C6RR6LT7ES458725</t>
  </si>
  <si>
    <t>32876 CRESCENT AVE</t>
  </si>
  <si>
    <t>32876 CRESCENT AVE, LAKE ELSINORE CA 92530</t>
  </si>
  <si>
    <t>DANIEL MCBEE</t>
  </si>
  <si>
    <t>KATHARINE MCBEE</t>
  </si>
  <si>
    <t>CAN24016238-00</t>
  </si>
  <si>
    <t>ON-25-000322</t>
  </si>
  <si>
    <t>MCall, near Bradley, in Menefy, CA.</t>
  </si>
  <si>
    <t>1FMCU0H97DUB55949</t>
  </si>
  <si>
    <t>MCBEE</t>
  </si>
  <si>
    <t>26240 PINE VALLEY RD</t>
  </si>
  <si>
    <t>26240 PINE VALLEY RD, MENIFEE CA 92586</t>
  </si>
  <si>
    <t>RUBEN MENDEZ</t>
  </si>
  <si>
    <t>CAN23007907-02</t>
  </si>
  <si>
    <t>ON-25-000323</t>
  </si>
  <si>
    <t xml:space="preserve">In Rialto between Merrill ST and Rialto Ave </t>
  </si>
  <si>
    <t>3KPFK4A75HE083984</t>
  </si>
  <si>
    <t>11446 WOODTHRUSH WAY</t>
  </si>
  <si>
    <t>11446 WOODTHRUSH WAY, FONTANA CA 92337</t>
  </si>
  <si>
    <t>RENE CONTRERAS MEDINA</t>
  </si>
  <si>
    <t>ALEJANDRO CONTRERAS JUAREZ</t>
  </si>
  <si>
    <t>CAN23002388-03</t>
  </si>
  <si>
    <t>ON-25-000324</t>
  </si>
  <si>
    <t>8521 Van nuys Blvd.,  Panorama City, CA. 91402</t>
  </si>
  <si>
    <t>1GCHC24G71E205400</t>
  </si>
  <si>
    <t>CONTRERAS MEDINA</t>
  </si>
  <si>
    <t>9019 CEDROS AVE APT 8</t>
  </si>
  <si>
    <t>9019 CEDROS AVE APT 8, PANORAMA CITY CA 91402</t>
  </si>
  <si>
    <t>CHRISTIAN MANCIA</t>
  </si>
  <si>
    <t>CAN24019066-00</t>
  </si>
  <si>
    <t>ON-25-000325</t>
  </si>
  <si>
    <t>Broadway and Woodside Road, Redwood City, CA, 94063</t>
  </si>
  <si>
    <t>5TFKB5CD3NX001205</t>
  </si>
  <si>
    <t>MANCIA</t>
  </si>
  <si>
    <t>587 E DUANE AVE</t>
  </si>
  <si>
    <t>587 E DUANE AVE, SUNNYVALE CA 94085</t>
  </si>
  <si>
    <t>LUIS REYES GOMEZ</t>
  </si>
  <si>
    <t>CAN24013657-01</t>
  </si>
  <si>
    <t>ON-25-000329</t>
  </si>
  <si>
    <t xml:space="preserve">Freeway 101 North going toward Ventura before exit on Glendale Blvd </t>
  </si>
  <si>
    <t>ZAM57RTA8E1077092</t>
  </si>
  <si>
    <t>REYES GOMEZ</t>
  </si>
  <si>
    <t>11300 ADELPHIA AVE</t>
  </si>
  <si>
    <t>11300 ADELPHIA AVE, PACOIMA CA 91331</t>
  </si>
  <si>
    <t>ANDREA CALDERON</t>
  </si>
  <si>
    <t>MIGUEL CALDERON TETATZIN</t>
  </si>
  <si>
    <t>CAN24009984-01</t>
  </si>
  <si>
    <t>ON-25-000331</t>
  </si>
  <si>
    <t xml:space="preserve">Freeway 99 close to the Laguna exit near Bond Road, in Sacramento CA </t>
  </si>
  <si>
    <t>1HGCS12378A027269</t>
  </si>
  <si>
    <t>8587 TRAYNOR WAY</t>
  </si>
  <si>
    <t>8587 TRAYNOR WAY, SACRAMENTO CA 95828</t>
  </si>
  <si>
    <t>MATTHEW WALKER PATTERSON</t>
  </si>
  <si>
    <t>CAP24002541-00</t>
  </si>
  <si>
    <t>ON-25-000332</t>
  </si>
  <si>
    <t xml:space="preserve">southbound Mclaughlin Av and East Capitol expressway   </t>
  </si>
  <si>
    <t>3KPFT4DE3SE026469</t>
  </si>
  <si>
    <t>463 BIRCHWOOD AVE</t>
  </si>
  <si>
    <t>463 Birchwood Ave, LOS BANOS CA 93635</t>
  </si>
  <si>
    <t>LISA ZACARIAS</t>
  </si>
  <si>
    <t>CAP25002874-00</t>
  </si>
  <si>
    <t>ON-25-000333</t>
  </si>
  <si>
    <t>The State of Californi</t>
  </si>
  <si>
    <t>KM8SN4HF7HU245114</t>
  </si>
  <si>
    <t>1140 PETREE ST APT 126</t>
  </si>
  <si>
    <t>1140 PETREE ST APT 126, EL CAJON CA 92020</t>
  </si>
  <si>
    <t>LATANYA MILBURN</t>
  </si>
  <si>
    <t>CAN24013351-01</t>
  </si>
  <si>
    <t>ON-25-000334</t>
  </si>
  <si>
    <t>Corner of Centinela and Florence, Inglewood, CA</t>
  </si>
  <si>
    <t>1FMSK8FHXNGB06559</t>
  </si>
  <si>
    <t>MILBURN</t>
  </si>
  <si>
    <t>6254 MORLEY AVE</t>
  </si>
  <si>
    <t>6254 MORLEY AVE, LOS ANGELES CA 90056</t>
  </si>
  <si>
    <t>ON-25-000335</t>
  </si>
  <si>
    <t>134th Freeway, Glendale, CA</t>
  </si>
  <si>
    <t>1FADP3F20FL308029</t>
  </si>
  <si>
    <t>DARENIESHA BARDWELL</t>
  </si>
  <si>
    <t>DEAAREN BARDWELL</t>
  </si>
  <si>
    <t>CAP24001673-00</t>
  </si>
  <si>
    <t>ON-25-000336</t>
  </si>
  <si>
    <t>98TH ST and Figeroa Blvd, Los Angeles, CA</t>
  </si>
  <si>
    <t>1G1ZE5ST0HF254967</t>
  </si>
  <si>
    <t>BARDWELL</t>
  </si>
  <si>
    <t>3300 W 48TH ST</t>
  </si>
  <si>
    <t>3300 W 48TH ST, LOS ANGELES CA 90043</t>
  </si>
  <si>
    <t>ANITA MONTANTES</t>
  </si>
  <si>
    <t>JOHNY MONTANTES</t>
  </si>
  <si>
    <t>CAN24010464-01</t>
  </si>
  <si>
    <t>ON-25-000338</t>
  </si>
  <si>
    <t>Roscoe St. and Desoto St., Westhills, CA.</t>
  </si>
  <si>
    <t>3VV3B7AX3KM190292</t>
  </si>
  <si>
    <t>MONTANTES</t>
  </si>
  <si>
    <t>18620 SUNBURST ST</t>
  </si>
  <si>
    <t>18620 SUNBURST ST, NORTHRIDGE CA 91324</t>
  </si>
  <si>
    <t>OSCAR BECERRA</t>
  </si>
  <si>
    <t>KEARA BECERRA NIETO</t>
  </si>
  <si>
    <t>CAN24016003-00</t>
  </si>
  <si>
    <t>ON-25-000339</t>
  </si>
  <si>
    <t>Freeway 15th going south, Murrieta, CA.</t>
  </si>
  <si>
    <t>5N1BA0NF5CN613947</t>
  </si>
  <si>
    <t>34088 WALNUT CREEK RD</t>
  </si>
  <si>
    <t>34088 WALNUT CREEK RD, WILDOMAR CA 92595</t>
  </si>
  <si>
    <t>JIMMIE CRITTENDEN</t>
  </si>
  <si>
    <t>CAN24017431-00</t>
  </si>
  <si>
    <t>ON-25-000340</t>
  </si>
  <si>
    <t>Slauson Ave, Intersection Figueroa Ave, Los Angeles, CA, 90037</t>
  </si>
  <si>
    <t>WDDHF5KBXDA722059</t>
  </si>
  <si>
    <t>CRITTENDEN</t>
  </si>
  <si>
    <t>10000 IMPERIAL HWY APT G106</t>
  </si>
  <si>
    <t>10000 IMPERIAL HWY APT G106, DOWNEY CA 90242</t>
  </si>
  <si>
    <t>NORMA SANCHEZ MARTINEZ</t>
  </si>
  <si>
    <t>Brian Cruz Sanchez</t>
  </si>
  <si>
    <t>CAN24010715-00</t>
  </si>
  <si>
    <t>ON-25-000341</t>
  </si>
  <si>
    <t>2159 Soth Maple Ave., APT 203, Fresno, CA 93725</t>
  </si>
  <si>
    <t>1HGCR2F5XDA193213</t>
  </si>
  <si>
    <t>SANCHEZ MARTINEZ</t>
  </si>
  <si>
    <t>2159 S MAPLE AVE APT H203</t>
  </si>
  <si>
    <t>2159 S MAPLE AVE APT H203, FRESNO CA 93725</t>
  </si>
  <si>
    <t>ON-25-000342</t>
  </si>
  <si>
    <t>SARAY MAMANI OLGUIN</t>
  </si>
  <si>
    <t>CAP24000483-00</t>
  </si>
  <si>
    <t>ON-25-000343</t>
  </si>
  <si>
    <t>On Gateway Ave in Madera CA</t>
  </si>
  <si>
    <t>1G1ZD5ST4NF147743</t>
  </si>
  <si>
    <t>MAMANI OLGUIN</t>
  </si>
  <si>
    <t>625 S C ST</t>
  </si>
  <si>
    <t>625 S C ST, MADERA CA 93638</t>
  </si>
  <si>
    <t>CAN23007893-02</t>
  </si>
  <si>
    <t>ON-25-000344</t>
  </si>
  <si>
    <t>Avenida La Cresta Centero, Murrieta, CA</t>
  </si>
  <si>
    <t>KENO NEAL</t>
  </si>
  <si>
    <t>CAN24019044-00</t>
  </si>
  <si>
    <t>ON-25-000347</t>
  </si>
  <si>
    <t xml:space="preserve">Corner of Western and Venice Koreatown Los Angeles, CA, 90021
</t>
  </si>
  <si>
    <t>JHMZE2H51AS041049</t>
  </si>
  <si>
    <t>6225 S VAN NESS AVE</t>
  </si>
  <si>
    <t>6225 S VAN NESS AVE  , LOS ANGELES CA 90047</t>
  </si>
  <si>
    <t>MIGUEL ALVAREZ HERNANDEZ</t>
  </si>
  <si>
    <t>MIGUEL ALVAREZ PAZ</t>
  </si>
  <si>
    <t>CAP24000767-00</t>
  </si>
  <si>
    <t>ON-25-000348</t>
  </si>
  <si>
    <t>15955 East, San Bernardino Rd. Covina, CA.
91722</t>
  </si>
  <si>
    <t>5XXGM4A75FG357610</t>
  </si>
  <si>
    <t>ALVAREZ HERNANDEZ</t>
  </si>
  <si>
    <t>3367 BARTLETT AVE</t>
  </si>
  <si>
    <t>3367 BARTLETT AVE, ROSEMEAD CA 91770</t>
  </si>
  <si>
    <t>KEVIN FERNANDEZ</t>
  </si>
  <si>
    <t>CAN24016624-00</t>
  </si>
  <si>
    <t>ON-25-000349</t>
  </si>
  <si>
    <t>On Bowen Ranch Rd Apple Valey</t>
  </si>
  <si>
    <t>3CZRU5H53NM742870</t>
  </si>
  <si>
    <t>13050 DEEP WATER ST</t>
  </si>
  <si>
    <t>13050 DEEP WATER ST, VICTORVILLE CA 92392</t>
  </si>
  <si>
    <t>CAN24014738-01</t>
  </si>
  <si>
    <t>ON-25-000350</t>
  </si>
  <si>
    <t>Parking lot plaza, 3562 Redondo Beach Blvd., Torrance, Ca. 90504</t>
  </si>
  <si>
    <t>CAN23007011-00</t>
  </si>
  <si>
    <t>ON-25-000351</t>
  </si>
  <si>
    <t>Highway 41, Fresno, CA</t>
  </si>
  <si>
    <t>3N1CP5CUOKL517909</t>
  </si>
  <si>
    <t>CAN23002538-03</t>
  </si>
  <si>
    <t>ON-25-000352</t>
  </si>
  <si>
    <t>La Paz Drive, and Mojave Drive.Victorville, CA.92394</t>
  </si>
  <si>
    <t>3N1CN7APXEL818593</t>
  </si>
  <si>
    <t>LORENZO VENTURA</t>
  </si>
  <si>
    <t>CAN24016780-00</t>
  </si>
  <si>
    <t>ON-25-000353</t>
  </si>
  <si>
    <t>Redlands CA</t>
  </si>
  <si>
    <t>5TESN92N5YZ688631</t>
  </si>
  <si>
    <t>1215 ALTA ST</t>
  </si>
  <si>
    <t>1215 ALTA ST, REDLANDS CA 92374</t>
  </si>
  <si>
    <t>CESAR SILVA RUELAS</t>
  </si>
  <si>
    <t>CAN23006368-02</t>
  </si>
  <si>
    <t>ON-25-000354</t>
  </si>
  <si>
    <t xml:space="preserve">11575 2ND PL HANFORD, CA 93230
</t>
  </si>
  <si>
    <t>1FM5K7D88HGD89333</t>
  </si>
  <si>
    <t>11575 2ND PL</t>
  </si>
  <si>
    <t>11575 2nd pl, HANFORD CA 93230</t>
  </si>
  <si>
    <t>ANA HERRERA</t>
  </si>
  <si>
    <t>JUAN ANDRADE</t>
  </si>
  <si>
    <t>CAN24011673-00</t>
  </si>
  <si>
    <t>ON-25-000355</t>
  </si>
  <si>
    <t>5FNRL18013B004170</t>
  </si>
  <si>
    <t>1223 E MICHIGAN AVE</t>
  </si>
  <si>
    <t>1223 E MICHIGAN AVE, FRESNO CA 93704</t>
  </si>
  <si>
    <t>YULEINY MENDOZA BARBERA</t>
  </si>
  <si>
    <t>CAP25002708-00</t>
  </si>
  <si>
    <t>ON-25-000356</t>
  </si>
  <si>
    <t>Costa Mesa, CA.</t>
  </si>
  <si>
    <t>4T1BF1FK4FU884270</t>
  </si>
  <si>
    <t>MENDOZA BARBERA</t>
  </si>
  <si>
    <t>125 1/2 W VERNON AVE</t>
  </si>
  <si>
    <t>125 1/2 W VERNON AVE, LOS ANGELES CA 90037</t>
  </si>
  <si>
    <t>EFRAIN ZUNIGA GUEVARA</t>
  </si>
  <si>
    <t>MARIA GONZALEZ ALBA</t>
  </si>
  <si>
    <t>CAN24012326-01</t>
  </si>
  <si>
    <t>ON-25-000357</t>
  </si>
  <si>
    <t>West holt Ave North Dudley St Pomona, Los Angeles, CA 91768</t>
  </si>
  <si>
    <t>1GNES16S656102865</t>
  </si>
  <si>
    <t>ZUNIGA GUEVARA</t>
  </si>
  <si>
    <t>1337 LAUREL AVE</t>
  </si>
  <si>
    <t>1337 LAUREL AVE, POMONA CA 91768</t>
  </si>
  <si>
    <t>DANIEL SANCHEZ-PONCE</t>
  </si>
  <si>
    <t>ELSA OLIVARES ESTEVEZ</t>
  </si>
  <si>
    <t>CAN23005180-01</t>
  </si>
  <si>
    <t>ON-25-000358</t>
  </si>
  <si>
    <t>2560 North Perris Blvd., Perris, CA
92572</t>
  </si>
  <si>
    <t>4T1BF1FK4CU548274</t>
  </si>
  <si>
    <t>SANCHEZ-PONCE</t>
  </si>
  <si>
    <t>20775 OLD ELSINORE RD</t>
  </si>
  <si>
    <t>20775 OLD ELSINORE RD, PERRIS CA 92570</t>
  </si>
  <si>
    <t>GUILLERMO BONILLA</t>
  </si>
  <si>
    <t>CAN24019008-00</t>
  </si>
  <si>
    <t>ON-25-000359</t>
  </si>
  <si>
    <t>On Santa Fe Av and Florence AV Huntington park CA</t>
  </si>
  <si>
    <t>3N1AB8CV2NY301809</t>
  </si>
  <si>
    <t>2108 MAPLE AVE APT 102</t>
  </si>
  <si>
    <t>2108 MAPLE AVE APT 102, LOS ANGELES CA 90011</t>
  </si>
  <si>
    <t>ISRAEL VAZQUEZ CHACON</t>
  </si>
  <si>
    <t>Cesaer Osvaldo  Chacon</t>
  </si>
  <si>
    <t>CAN23004310-03</t>
  </si>
  <si>
    <t>ON-25-000360</t>
  </si>
  <si>
    <t>Bell Gardens, CA</t>
  </si>
  <si>
    <t>1N4AL3APXJC219143</t>
  </si>
  <si>
    <t>VAZQUEZ CHACON</t>
  </si>
  <si>
    <t>7100 CHANSLOR AVE</t>
  </si>
  <si>
    <t>7100 CHANSLOR AVE, BELL GARDENS CA 90201</t>
  </si>
  <si>
    <t>SOFIO CORTES</t>
  </si>
  <si>
    <t>JOHNNY ALVARADO</t>
  </si>
  <si>
    <t>CAP24000563-00</t>
  </si>
  <si>
    <t>ON-25-000361</t>
  </si>
  <si>
    <t>1700 Calle Jules, Vista, CA, 92084</t>
  </si>
  <si>
    <t>JTND4MBE5N3169177</t>
  </si>
  <si>
    <t>1735 CALLE JULES</t>
  </si>
  <si>
    <t>722 N CITRUS AVE, VISTA CA 92084</t>
  </si>
  <si>
    <t>DAMARYS PARADA MAHECHA</t>
  </si>
  <si>
    <t>WILSON ROMERO HERNANDEZ</t>
  </si>
  <si>
    <t>CAN24010199-01</t>
  </si>
  <si>
    <t>ON-25-000362</t>
  </si>
  <si>
    <t>New port &amp; Haun Menifee</t>
  </si>
  <si>
    <t>3FA6P0G77FR305986</t>
  </si>
  <si>
    <t>PARADA MAHECHA</t>
  </si>
  <si>
    <t>39930 WHITEWOOD RD APT C204</t>
  </si>
  <si>
    <t>25425 BLACKWOOD RD, MURRIETA CA 92563</t>
  </si>
  <si>
    <t>JANET MANZANO TOMAS</t>
  </si>
  <si>
    <t>ANGEL RAMIREZ</t>
  </si>
  <si>
    <t>CAN24015429-01</t>
  </si>
  <si>
    <t>ON-25-000363</t>
  </si>
  <si>
    <t>Not sure of the address. Husband knows adress..
Los Angeles CA.</t>
  </si>
  <si>
    <t>2HKRW1H59MH426497</t>
  </si>
  <si>
    <t>MANZANO TOMAS</t>
  </si>
  <si>
    <t>1205 1/2 GORDON ST</t>
  </si>
  <si>
    <t>1205 1/2 gordon st, LOS ANGELES CA 90038</t>
  </si>
  <si>
    <t>MARISOL GARCIA PALACIOS</t>
  </si>
  <si>
    <t>RUBEN FREGOSO JUAREZ</t>
  </si>
  <si>
    <t>CAN24017077-00</t>
  </si>
  <si>
    <t>ON-25-000365</t>
  </si>
  <si>
    <t>101 freeway close Kanan exit</t>
  </si>
  <si>
    <t>1C4HJXFG3JW298202</t>
  </si>
  <si>
    <t>GARCIA PALACIOS</t>
  </si>
  <si>
    <t>2620 ALSACE AVE</t>
  </si>
  <si>
    <t>2620 alsace ave, LOS ANGELES CA 90016</t>
  </si>
  <si>
    <t>TAYLOR GONZALEZ</t>
  </si>
  <si>
    <t>JESSIE JARRETT</t>
  </si>
  <si>
    <t>CAN24016081-00</t>
  </si>
  <si>
    <t>ON-25-000366</t>
  </si>
  <si>
    <t>Freeway 605, CA</t>
  </si>
  <si>
    <t>1C6SRFFT2MN653108</t>
  </si>
  <si>
    <t>9400 VERDUGO AVE</t>
  </si>
  <si>
    <t>9400 VERDUGO AVE, HESPERIA CA 92345</t>
  </si>
  <si>
    <t>ON-25-000367</t>
  </si>
  <si>
    <t>In between Hole Av and Mitchell Av Riverside CA</t>
  </si>
  <si>
    <t>4T1T11AKXPU806006</t>
  </si>
  <si>
    <t>JACOB DOMINGUEZ</t>
  </si>
  <si>
    <t>Justin  Wallace</t>
  </si>
  <si>
    <t>CAN25019490-00</t>
  </si>
  <si>
    <t>ON-25-000368</t>
  </si>
  <si>
    <t>Mojave, CA.</t>
  </si>
  <si>
    <t>3GCEC13028G157566</t>
  </si>
  <si>
    <t>44719 17TH ST E</t>
  </si>
  <si>
    <t>Lashonda Yvonne Young</t>
  </si>
  <si>
    <t>44719 17TH ST E, LANCASTER CA 93535</t>
  </si>
  <si>
    <t>JADA RAMOS</t>
  </si>
  <si>
    <t>CAN24015666-01</t>
  </si>
  <si>
    <t>ON-25-000369</t>
  </si>
  <si>
    <t>San Francisco, CA., in the Phillmoore Area.</t>
  </si>
  <si>
    <t>1VWBT7A38HC076591</t>
  </si>
  <si>
    <t>8017 FONTAINE ST</t>
  </si>
  <si>
    <t>8017 FONTAINE ST, OAKLAND CA 94605</t>
  </si>
  <si>
    <t>LORLIN JUAREZ REYES</t>
  </si>
  <si>
    <t>CAN24016703-00</t>
  </si>
  <si>
    <t>ON-25-000370</t>
  </si>
  <si>
    <t>ALEXANDRIA AVE AND WESTERN BLVD</t>
  </si>
  <si>
    <t>JN8AS5MT8DW516548</t>
  </si>
  <si>
    <t>JUAREZ REYES</t>
  </si>
  <si>
    <t>1006 N RIDGEWOOD PL</t>
  </si>
  <si>
    <t>1006 N RIDGEWOOD PL, LOS ANGELES CA 90038</t>
  </si>
  <si>
    <t>CAN23001254-03</t>
  </si>
  <si>
    <t>ON-25-000371</t>
  </si>
  <si>
    <t>Pleasanton, Santa Rita, CA, 94588</t>
  </si>
  <si>
    <t>CECILIA GIAMBRONI</t>
  </si>
  <si>
    <t>CHRISTINA GIAMBRONI</t>
  </si>
  <si>
    <t>CAP24002608-00</t>
  </si>
  <si>
    <t>ON-25-000372</t>
  </si>
  <si>
    <t>Front of AM/PM on Greenleaf Street and Lambert St., Whittier, CA, 90602</t>
  </si>
  <si>
    <t>19XFC2F89ME202942</t>
  </si>
  <si>
    <t>GIAMBRONI</t>
  </si>
  <si>
    <t>7606 DANBY AVE</t>
  </si>
  <si>
    <t>7606 DANBY AVE, WHITTIER CA 90606</t>
  </si>
  <si>
    <t>KENT MORTON</t>
  </si>
  <si>
    <t>CAN23003414-03</t>
  </si>
  <si>
    <t>ON-25-000373</t>
  </si>
  <si>
    <t>Costa Mesa, CA. doesn't remember streets; he will look for them.</t>
  </si>
  <si>
    <t>5TFRX5GN5KX145742</t>
  </si>
  <si>
    <t>MORTON</t>
  </si>
  <si>
    <t>201 W MACARTHUR BLVD APT H3</t>
  </si>
  <si>
    <t>201 W MACARTHUR BLVD APT H3, SANTA ANA CA 92707</t>
  </si>
  <si>
    <t>CAN23001615-03</t>
  </si>
  <si>
    <t>ON-25-000374</t>
  </si>
  <si>
    <t>851 W 10TH ST Corona CA 92882</t>
  </si>
  <si>
    <t>3065 APPALOOSA  ST, NORCO CA 92860</t>
  </si>
  <si>
    <t>CAN23001723-02</t>
  </si>
  <si>
    <t>ON-25-000375</t>
  </si>
  <si>
    <t>110 Freeway, between Adams and Figueroa,Los Angeles, CA.</t>
  </si>
  <si>
    <t>VOLODYA ZAKARYAN</t>
  </si>
  <si>
    <t>CAN25020003-00</t>
  </si>
  <si>
    <t>ON-25-000376</t>
  </si>
  <si>
    <t xml:space="preserve">2578-2598 Erringer Rd, Simi Valley, CA 93065
</t>
  </si>
  <si>
    <t>JTDKBRFU9G3526671</t>
  </si>
  <si>
    <t>ZAKARYAN</t>
  </si>
  <si>
    <t>13629 WYANDOTTE ST UNIT 111</t>
  </si>
  <si>
    <t>VALLEY GLEN</t>
  </si>
  <si>
    <t>13629 WYANDOTTE ST UNIT 111, VALLEY GLEN CA 91405</t>
  </si>
  <si>
    <t>CAN24013765-01</t>
  </si>
  <si>
    <t>ON-25-000378</t>
  </si>
  <si>
    <t>Crenshaw Blvd., Los Angeles, CA, 90043</t>
  </si>
  <si>
    <t>3TMAZ5CN1KM087440</t>
  </si>
  <si>
    <t>AI SASAKI</t>
  </si>
  <si>
    <t>CAN23007583-02</t>
  </si>
  <si>
    <t>ON-25-000379</t>
  </si>
  <si>
    <t>Los Angeles, St. 90013 Los Angeles, CA.</t>
  </si>
  <si>
    <t>JTDZN3EU4D3278152</t>
  </si>
  <si>
    <t>SASAKI</t>
  </si>
  <si>
    <t>841 W SEPULVEDA ST</t>
  </si>
  <si>
    <t>14037 RUBY LN APT 3, GARDENA CA 90247</t>
  </si>
  <si>
    <t>JUAN TELLEZ</t>
  </si>
  <si>
    <t>CAP24002476-00</t>
  </si>
  <si>
    <t>ON-25-000380</t>
  </si>
  <si>
    <t>On Freeway 110th, Los Angeles, CA., exit on Bermont.</t>
  </si>
  <si>
    <t>3GPKHWRM7RS540931</t>
  </si>
  <si>
    <t>TELLEZ</t>
  </si>
  <si>
    <t>201 S PENNSYLVANIA AVE</t>
  </si>
  <si>
    <t>201 S PENNSYLVANIA AVE, SAN BERNARDINO CA 92410</t>
  </si>
  <si>
    <t>JASPER SELLEM</t>
  </si>
  <si>
    <t>RILESHA HAYNIE</t>
  </si>
  <si>
    <t>CAN22000159-04</t>
  </si>
  <si>
    <t>ON-25-000381</t>
  </si>
  <si>
    <t>On Freeway between Grove and Euclid, Onterio, CA</t>
  </si>
  <si>
    <t>1C4BJWDG0FL565520</t>
  </si>
  <si>
    <t>SELLEM</t>
  </si>
  <si>
    <t>17130 VAN BUREN BLVD APT 566</t>
  </si>
  <si>
    <t>17130 VAN BUREN BLVD APT 566, RIVERSIDE CA 92504</t>
  </si>
  <si>
    <t>DANAY DABBS</t>
  </si>
  <si>
    <t>JOHSUA HENSON</t>
  </si>
  <si>
    <t>CAN24014296-00</t>
  </si>
  <si>
    <t>ON-25-000384</t>
  </si>
  <si>
    <t>15th Freeway North Bound, Riverside, CA</t>
  </si>
  <si>
    <t>RAM PU 150</t>
  </si>
  <si>
    <t>1B7GE16X0PS158265</t>
  </si>
  <si>
    <t>DABBS</t>
  </si>
  <si>
    <t>4747 JURUPA AVE APT 69</t>
  </si>
  <si>
    <t>4747 JURUPA AVE APT 69, RIVERSIDE CA 92506</t>
  </si>
  <si>
    <t>ANGEL GUTIERREZ</t>
  </si>
  <si>
    <t>CAN23003201-03</t>
  </si>
  <si>
    <t>ON-25-000385</t>
  </si>
  <si>
    <t>Between 24th street and Via Cerro, Riverside, CA</t>
  </si>
  <si>
    <t>1C4HJXDGXMW505966</t>
  </si>
  <si>
    <t>JUAN RIVERA</t>
  </si>
  <si>
    <t>SAMATHA RIVERA</t>
  </si>
  <si>
    <t>CAP24000796-00</t>
  </si>
  <si>
    <t>ON-25-000386</t>
  </si>
  <si>
    <t>Intersection Lorena and 7th St. Los Angeles, CA.</t>
  </si>
  <si>
    <t>WDDSJ4EB8HN429608</t>
  </si>
  <si>
    <t>3505 1/2 ATLANTIC ST</t>
  </si>
  <si>
    <t>3505 1/2 ATLANTIC ST, LOS ANGELES CA 90023</t>
  </si>
  <si>
    <t>ERIK MORALES</t>
  </si>
  <si>
    <t>CAP25003402-00</t>
  </si>
  <si>
    <t>ON-25-000387</t>
  </si>
  <si>
    <t>2HGFE2F52PH524929</t>
  </si>
  <si>
    <t>2034 LA MEDIA PKWY UNIT 224</t>
  </si>
  <si>
    <t>2034 LA MEDIA PKWY UNIT 224, CHULA VISTA CA 91913</t>
  </si>
  <si>
    <t>CAN23008959-02</t>
  </si>
  <si>
    <t>ON-25-000388</t>
  </si>
  <si>
    <t>2280 Chumash Highway, Goleta, CA</t>
  </si>
  <si>
    <t>JTHKD5BH4C2110988</t>
  </si>
  <si>
    <t>ANA LOPEZ CARDOZA</t>
  </si>
  <si>
    <t>CAP24002141-00</t>
  </si>
  <si>
    <t>ON-25-000389</t>
  </si>
  <si>
    <t>5669 Shull Street, Bell Gardens, CA 90201</t>
  </si>
  <si>
    <t>KL77LFE20RC142988</t>
  </si>
  <si>
    <t>LOPEZ CARDOZA</t>
  </si>
  <si>
    <t>5625 QUINN ST APT P</t>
  </si>
  <si>
    <t>5625 QUINN ST APT P, BELL GARDENS CA 90201</t>
  </si>
  <si>
    <t>ALAND MUNOZ</t>
  </si>
  <si>
    <t>CAN24016930-00</t>
  </si>
  <si>
    <t>ON-25-000390</t>
  </si>
  <si>
    <t>On Washington St, between Stanford and Griffith St., Los Angeles, CA.</t>
  </si>
  <si>
    <t>5J6RW1H78ML009198</t>
  </si>
  <si>
    <t>720 E 45TH ST</t>
  </si>
  <si>
    <t>720 E 45TH ST , LOS ANGELES CA 90011</t>
  </si>
  <si>
    <t>RAYMUNDO ENCIAS SALINAS</t>
  </si>
  <si>
    <t>CAP24002452-00</t>
  </si>
  <si>
    <t>ON-25-000391</t>
  </si>
  <si>
    <t xml:space="preserve">San Fernando Valley in Osborn Av  </t>
  </si>
  <si>
    <t>530</t>
  </si>
  <si>
    <t>WBAJR3C02LWW79260</t>
  </si>
  <si>
    <t>ENCIAS SALINAS</t>
  </si>
  <si>
    <t>2071 GALLOPING WAY</t>
  </si>
  <si>
    <t>2071 GALLOPING WAY, ACTON CA 93510</t>
  </si>
  <si>
    <t>BRAULIO ABURTO</t>
  </si>
  <si>
    <t>CAN24016038-00</t>
  </si>
  <si>
    <t>ON-25-000392</t>
  </si>
  <si>
    <t>Vanburen Blvd. and Magnolia Ave. Riverside, CA.</t>
  </si>
  <si>
    <t>5NPD84LFXHH004783</t>
  </si>
  <si>
    <t>ABURTO</t>
  </si>
  <si>
    <t>8653 LARKIN CT</t>
  </si>
  <si>
    <t>2444 6TH ST APT 2, RIVERSIDE CA 92506</t>
  </si>
  <si>
    <t>RAMON VAZQUEZ</t>
  </si>
  <si>
    <t>APRIL VASQUEZ GUERRERO</t>
  </si>
  <si>
    <t>CAN24017098-00</t>
  </si>
  <si>
    <t>ON-25-000393</t>
  </si>
  <si>
    <t>32nd Street and Terry Ave, Long Beach, CA</t>
  </si>
  <si>
    <t>1HGCR2F7XFA089521</t>
  </si>
  <si>
    <t>19009 S LAUREL PARK RD</t>
  </si>
  <si>
    <t>19009 S LAUREL PARK RD, COMPTON CA 90220</t>
  </si>
  <si>
    <t>SANTA ESCOBAR-BELTRAN</t>
  </si>
  <si>
    <t>GERARDO BELTRAN PEREZ</t>
  </si>
  <si>
    <t>CAP25003003-00</t>
  </si>
  <si>
    <t>ON-25-000394</t>
  </si>
  <si>
    <t>13014 Sherman Way North Hollywood CA 91605</t>
  </si>
  <si>
    <t>1GCEC19V22E149243</t>
  </si>
  <si>
    <t>ESCOBAR-BELTRAN</t>
  </si>
  <si>
    <t>43723 SANTA ROSA CIR</t>
  </si>
  <si>
    <t>43723 SANTA ROSA CIR, LANCASTER CA 93535</t>
  </si>
  <si>
    <t>ARIELLE ELSE</t>
  </si>
  <si>
    <t>CAN24013303-01</t>
  </si>
  <si>
    <t>ON-25-000395</t>
  </si>
  <si>
    <t>101 south hwy , 1/2 mile from vineland ave Exit  
los Angeles CA</t>
  </si>
  <si>
    <t>KL8CD6SA2LC442218</t>
  </si>
  <si>
    <t>ELSE</t>
  </si>
  <si>
    <t>1167 W 37TH DR</t>
  </si>
  <si>
    <t>1167 W 37TH DR, LOS ANGELES CA 90007</t>
  </si>
  <si>
    <t>EDIPAREDES SICAL</t>
  </si>
  <si>
    <t>CAN24013653-01</t>
  </si>
  <si>
    <t>ON-25-000396</t>
  </si>
  <si>
    <t>Fountain Valley, CA</t>
  </si>
  <si>
    <t>1C4HJXDN1KW622654</t>
  </si>
  <si>
    <t>SICAL</t>
  </si>
  <si>
    <t>11391 DELPHINIUM AVE</t>
  </si>
  <si>
    <t>FOUNTAIN VALLEY</t>
  </si>
  <si>
    <t>11391 DELPHINIUM AVE, FOUNTAIN VALLEY CA 92708</t>
  </si>
  <si>
    <t>FABIOLA VALENCIA VALDEZ</t>
  </si>
  <si>
    <t>SARAHY ALMONTE VALENCIA</t>
  </si>
  <si>
    <t>CAN24018177-00</t>
  </si>
  <si>
    <t>ON-25-000397</t>
  </si>
  <si>
    <t xml:space="preserve">fairfax ca </t>
  </si>
  <si>
    <t>3N1AB7AP0FL666115</t>
  </si>
  <si>
    <t>VALENCIA VALDEZ</t>
  </si>
  <si>
    <t>555 W CLEVELAND RD</t>
  </si>
  <si>
    <t>EL NIDO</t>
  </si>
  <si>
    <t>555 W CLEVELAND RD, EL NIDO CA 95317</t>
  </si>
  <si>
    <t>ANA CAMPOS-LAZARO</t>
  </si>
  <si>
    <t>CAN23008969-02</t>
  </si>
  <si>
    <t>ON-25-000398</t>
  </si>
  <si>
    <t>Highway 1, Santa Cruz, CA.</t>
  </si>
  <si>
    <t>1HGCV1F33KA068507</t>
  </si>
  <si>
    <t>CAMPOS-LAZARO</t>
  </si>
  <si>
    <t>35 BLACKBIRD CIR</t>
  </si>
  <si>
    <t>WATSONVILLE</t>
  </si>
  <si>
    <t>35 BLACKBIRD CIR, WATSONVILLE CA 95076</t>
  </si>
  <si>
    <t>AYHAN ALTUN</t>
  </si>
  <si>
    <t>CAP24001645-00</t>
  </si>
  <si>
    <t>ON-25-000399</t>
  </si>
  <si>
    <t xml:space="preserve">Magnolia Av long beach CA </t>
  </si>
  <si>
    <t>1HGCY2F75SA008504</t>
  </si>
  <si>
    <t>ALTUN</t>
  </si>
  <si>
    <t>845 MARTIN LUTHER KING JR AVE</t>
  </si>
  <si>
    <t>845 MARTIN LUTHER KING JR AVE  A, LONG BEACH CA 90813</t>
  </si>
  <si>
    <t>ON-25-000400</t>
  </si>
  <si>
    <t>VAJUANDA SANDERS</t>
  </si>
  <si>
    <t>CAN24017928-00</t>
  </si>
  <si>
    <t>ON-25-000401</t>
  </si>
  <si>
    <t>1221 East Eastmond ave elementary school Englewood Colorado</t>
  </si>
  <si>
    <t>JN8AZ2NE5E9064293</t>
  </si>
  <si>
    <t>PO BOX 5856 S LOWELL AVE BOX 320</t>
  </si>
  <si>
    <t>LITTLETON</t>
  </si>
  <si>
    <t>CO</t>
  </si>
  <si>
    <t>1621 CACTUS DR APT D, LANCASTER CA 93535</t>
  </si>
  <si>
    <t>CAN23001272-03</t>
  </si>
  <si>
    <t>ON-25-000402</t>
  </si>
  <si>
    <t xml:space="preserve">crenshaw and imperial </t>
  </si>
  <si>
    <t>MARY ANN BALANDRAN</t>
  </si>
  <si>
    <t>CAP24001863-00</t>
  </si>
  <si>
    <t>ON-25-000404</t>
  </si>
  <si>
    <t>Covina, CA</t>
  </si>
  <si>
    <t>KNDPV3DF5S7332543</t>
  </si>
  <si>
    <t>BALANDRAN</t>
  </si>
  <si>
    <t>18600 COLIMA RD APT C107</t>
  </si>
  <si>
    <t>18600 COLIMA ROAD APT C107, ROWLAND HEIGHTS CA 91748</t>
  </si>
  <si>
    <t>REBECCA CURTIS</t>
  </si>
  <si>
    <t xml:space="preserve">Armando Garcia </t>
  </si>
  <si>
    <t>CAN24016653-00</t>
  </si>
  <si>
    <t>ON-25-000406</t>
  </si>
  <si>
    <t>East Gage Ave and Eastern Av in Bell garden CA</t>
  </si>
  <si>
    <t>chevrolet</t>
  </si>
  <si>
    <t>colorado</t>
  </si>
  <si>
    <t>ANA CHAVEZ</t>
  </si>
  <si>
    <t>JESUS CHAVEZ</t>
  </si>
  <si>
    <t>CAP25002749-00</t>
  </si>
  <si>
    <t>ON-25-000407</t>
  </si>
  <si>
    <t>Pourroy Street and Auld Street, Winchester, CA</t>
  </si>
  <si>
    <t>MEGA CAB</t>
  </si>
  <si>
    <t>3C6UR5NL3LG258527</t>
  </si>
  <si>
    <t>35902 NORD CT</t>
  </si>
  <si>
    <t>35902 NORD CT, WINCHESTER CA 92596</t>
  </si>
  <si>
    <t>ANGIE HERNANDEZ</t>
  </si>
  <si>
    <t>CAN24017017-00</t>
  </si>
  <si>
    <t>ON-25-000408</t>
  </si>
  <si>
    <t>Bonnie Bri St., Cross St., Thrid St. Los Angeles, CA.</t>
  </si>
  <si>
    <t>2T1BU4EE2CC800673</t>
  </si>
  <si>
    <t>284 S UNION AVE APT A</t>
  </si>
  <si>
    <t>284 S Union Ave Apt A, LOS ANGELES CA 90026</t>
  </si>
  <si>
    <t>ON-25-000409</t>
  </si>
  <si>
    <t>pacific st and west franklin st Monterey CA</t>
  </si>
  <si>
    <t>CECILIA RAMIREZ</t>
  </si>
  <si>
    <t>SERGIO PAEZ</t>
  </si>
  <si>
    <t>CAP24000999-00</t>
  </si>
  <si>
    <t>ON-25-000410</t>
  </si>
  <si>
    <t>1HGCY1F31RA025009</t>
  </si>
  <si>
    <t>7612 NEENAH ST</t>
  </si>
  <si>
    <t>11733 LOUIS AVE, WHITTIER CA 90605</t>
  </si>
  <si>
    <t>ON-25-000411</t>
  </si>
  <si>
    <t>ON-25-000413</t>
  </si>
  <si>
    <t>Van Nuys Blvd &amp; Kewen Ave IN LOS ANGELES</t>
  </si>
  <si>
    <t>ROGELIO GARDUNO</t>
  </si>
  <si>
    <t>CAN24017452-00</t>
  </si>
  <si>
    <t>ON-25-000415</t>
  </si>
  <si>
    <t xml:space="preserve">Lonestar Rd in Arbuckle </t>
  </si>
  <si>
    <t>3GCPCREC1HG146847</t>
  </si>
  <si>
    <t>GARDUNO</t>
  </si>
  <si>
    <t>218 BARBE CT</t>
  </si>
  <si>
    <t>ARBUCKLE</t>
  </si>
  <si>
    <t>218 BARBE CT, ARBUCKLE CA 95912</t>
  </si>
  <si>
    <t>BERNARD RODRIGUEZ</t>
  </si>
  <si>
    <t>CAP24001926-00</t>
  </si>
  <si>
    <t>ON-25-000416</t>
  </si>
  <si>
    <t xml:space="preserve">Granville Street and Wilshire Street, Los Angeles, CA
CV was taken in ambulance with a broken hand. IV did not get information on CV. </t>
  </si>
  <si>
    <t>3TMCZ5AN5PM615581</t>
  </si>
  <si>
    <t>6130 WINNETKA AVE</t>
  </si>
  <si>
    <t>6130 WINNETKA AVE, WOODLAND HILLS CA 91367</t>
  </si>
  <si>
    <t>Mary Sandoval</t>
  </si>
  <si>
    <t>CAN22000041-05</t>
  </si>
  <si>
    <t>ON-25-000417</t>
  </si>
  <si>
    <t>Walnut and Jensen Walnut store Fresno Ca</t>
  </si>
  <si>
    <t>SHATARA MORRIS</t>
  </si>
  <si>
    <t>Anaiah  Harris</t>
  </si>
  <si>
    <t>CAN23004542-03</t>
  </si>
  <si>
    <t>ON-25-000418</t>
  </si>
  <si>
    <t>Donna Rd and Hammer Lane, N. Las Vegas</t>
  </si>
  <si>
    <t>KL4CJASB3JB523480</t>
  </si>
  <si>
    <t>14435 CHUMASH PL</t>
  </si>
  <si>
    <t>14435 chumash pl, VICTORVILLE CA 92394</t>
  </si>
  <si>
    <t>NATHAN NUNEZ</t>
  </si>
  <si>
    <t>CAP24001820-00</t>
  </si>
  <si>
    <t>ON-25-000419</t>
  </si>
  <si>
    <t>Cesar Chavez St. and Alamito St., Los Angeles, CA.</t>
  </si>
  <si>
    <t>5FNYG1H83SB075729</t>
  </si>
  <si>
    <t>619 S WESTLAKE AVE APT 613</t>
  </si>
  <si>
    <t>619 s westlake apt 613, LOS ANGELES CA 90057</t>
  </si>
  <si>
    <t>CAN23006631-02</t>
  </si>
  <si>
    <t>ON-25-000420</t>
  </si>
  <si>
    <t>Going East on the 10th Freeway, Los Angeles, CA</t>
  </si>
  <si>
    <t>1G1JC52F447294731</t>
  </si>
  <si>
    <t>1964 S HOLT AVE APT 2</t>
  </si>
  <si>
    <t>1964 S Holt Ave Apt 2, LOS ANGELES CA 90034</t>
  </si>
  <si>
    <t>CAP24000506-00</t>
  </si>
  <si>
    <t>ON-25-000421</t>
  </si>
  <si>
    <t xml:space="preserve">Western Ave and Virginia Ave, Los Angeles, CA, 90029
</t>
  </si>
  <si>
    <t>7MUDAABG4RV107745</t>
  </si>
  <si>
    <t>GODINEZ RAMIREZ</t>
  </si>
  <si>
    <t>5404 LA MIRADA AVE APT 7, LOS ANGELES CA 90029</t>
  </si>
  <si>
    <t>JACKELINE BUSTAMANTE</t>
  </si>
  <si>
    <t>CAN24014976-01</t>
  </si>
  <si>
    <t>ON-25-000422</t>
  </si>
  <si>
    <t>5306 W Rosegrans AV hawthorn CA</t>
  </si>
  <si>
    <t>1HGCY1F23RA013631</t>
  </si>
  <si>
    <t>1726 W 146TH ST APT 7</t>
  </si>
  <si>
    <t>1726 W 146TH ST APT 7, GARDENA CA 90247</t>
  </si>
  <si>
    <t>REYNA ORTUNOALCARAZ</t>
  </si>
  <si>
    <t>CARLOS CORTEZ-ORTUNO</t>
  </si>
  <si>
    <t>CAN24012839-01</t>
  </si>
  <si>
    <t>ON-25-000423</t>
  </si>
  <si>
    <t xml:space="preserve">5 freeway to Orange County </t>
  </si>
  <si>
    <t>3VW547AU9GM001494</t>
  </si>
  <si>
    <t>ORTUNOALCARAZ</t>
  </si>
  <si>
    <t>22988 DITZ LN</t>
  </si>
  <si>
    <t>22988 DITZ LN, LAKE FOREST CA 92630</t>
  </si>
  <si>
    <t>GASCARR GUILLAUME</t>
  </si>
  <si>
    <t>CAN24017899-00</t>
  </si>
  <si>
    <t>ON-25-000424</t>
  </si>
  <si>
    <t xml:space="preserve">Pasadena ca </t>
  </si>
  <si>
    <t>2HGFE2F2XSH524739</t>
  </si>
  <si>
    <t>GUILLAUME</t>
  </si>
  <si>
    <t>734 VALENCIA ST APT 307</t>
  </si>
  <si>
    <t>734 VALENCIA ST APT 307, LOS ANGELES CA 90017</t>
  </si>
  <si>
    <t>MARELIN VILLALTA HERNANDEZ</t>
  </si>
  <si>
    <t>OSCAR VILLALTA</t>
  </si>
  <si>
    <t>CAP25003807-00</t>
  </si>
  <si>
    <t>ON-25-000425</t>
  </si>
  <si>
    <t xml:space="preserve">cherry and spring 
long beach ca </t>
  </si>
  <si>
    <t>KMHLM4DG4SU911195</t>
  </si>
  <si>
    <t>VILLALTA HERNANDEZ</t>
  </si>
  <si>
    <t>47 W 52ND ST APT A</t>
  </si>
  <si>
    <t>47 w 52nd st apt a, LONG BEACH CA 90805</t>
  </si>
  <si>
    <t>LEYDY MARTINEZ</t>
  </si>
  <si>
    <t>CAP25002837-00</t>
  </si>
  <si>
    <t>ON-25-000426</t>
  </si>
  <si>
    <t xml:space="preserve">Otis ST Tweedy Blvd Southgate </t>
  </si>
  <si>
    <t>COROLLA IM</t>
  </si>
  <si>
    <t>JTNKARJE5HJ551675</t>
  </si>
  <si>
    <t>7901 SALT LAKE AVE</t>
  </si>
  <si>
    <t>7901 salt lake ave, HUNTINGTON PARK CA 90255</t>
  </si>
  <si>
    <t>EMMANUEL FLORES</t>
  </si>
  <si>
    <t>CAN24014984-01</t>
  </si>
  <si>
    <t>ON-25-000427</t>
  </si>
  <si>
    <t>16801 Van Buren Blvd, Riverside, CA 92504</t>
  </si>
  <si>
    <t>JF1VA1A69M9808396</t>
  </si>
  <si>
    <t>7646 REMINGTON DR</t>
  </si>
  <si>
    <t>7646 REMINGTON DR, RIVERSIDE CA 92503</t>
  </si>
  <si>
    <t>PEDRO CASTANEDA FELIPE</t>
  </si>
  <si>
    <t>CAP24002487-00</t>
  </si>
  <si>
    <t>ON-25-000428</t>
  </si>
  <si>
    <t xml:space="preserve">In Corona- by the Green River exit - on the 91 Fwy </t>
  </si>
  <si>
    <t>5TBRN34143S427611</t>
  </si>
  <si>
    <t>CASTANEDA FELIPE</t>
  </si>
  <si>
    <t xml:space="preserve">3450 CAJON BLVD  </t>
  </si>
  <si>
    <t>3523 WAHINGTON ST, RIVERSIDE CA 92504</t>
  </si>
  <si>
    <t>ON-25-000429</t>
  </si>
  <si>
    <t xml:space="preserve">IV was driven straight when CV side swiped on driver side </t>
  </si>
  <si>
    <t>NAUN MORAN</t>
  </si>
  <si>
    <t>STEVEN MORAN</t>
  </si>
  <si>
    <t>CAN24017503-00</t>
  </si>
  <si>
    <t>ON-25-000430</t>
  </si>
  <si>
    <t>3N1AB8DVXNY304844</t>
  </si>
  <si>
    <t>MORAN</t>
  </si>
  <si>
    <t>423 E ELLIS ST</t>
  </si>
  <si>
    <t>423 E ELLIS ST, LONG BEACH CA 90805</t>
  </si>
  <si>
    <t>EDGAR RICO</t>
  </si>
  <si>
    <t>ON-25-000431</t>
  </si>
  <si>
    <t>In a parking lot near from KFC
19307 Soledad Canyon Rd., Canyon Country, CA 91351</t>
  </si>
  <si>
    <t>5TDZT34AX2S134498</t>
  </si>
  <si>
    <t>JOCELINE PONCE DE LA PENA</t>
  </si>
  <si>
    <t>CAN24014299-01</t>
  </si>
  <si>
    <t>ON-25-000432</t>
  </si>
  <si>
    <t>17th Street and New Port Blvd in New Port, CA, 92627</t>
  </si>
  <si>
    <t>JM3KFBCM1P0257204</t>
  </si>
  <si>
    <t>PONCE DE LA PENA</t>
  </si>
  <si>
    <t>1100 CALLE DEL CERRO APT 26B</t>
  </si>
  <si>
    <t>1100 CALLE DEL CERRO APT 26B, SAN CLEMENTE CA 92672</t>
  </si>
  <si>
    <t>ON-25-000435</t>
  </si>
  <si>
    <t>ELIZABETH TORRESAYALA</t>
  </si>
  <si>
    <t>CAN24010894-01</t>
  </si>
  <si>
    <t>ON-25-000436</t>
  </si>
  <si>
    <t>St. St.Plaza Drive, Oceanside, CA.92056</t>
  </si>
  <si>
    <t>1C4PJXDN6RW109843</t>
  </si>
  <si>
    <t>TORRESAYALA</t>
  </si>
  <si>
    <t>320 E ORANGE ST</t>
  </si>
  <si>
    <t>320 E ORANGE ST, VISTA CA 92084</t>
  </si>
  <si>
    <t>SANTOS FUENTES ESPINOZA</t>
  </si>
  <si>
    <t>CAN23006886-02</t>
  </si>
  <si>
    <t>ON-25-000438</t>
  </si>
  <si>
    <t>Hollywood, Los Angeles, CA</t>
  </si>
  <si>
    <t>X-TYPE</t>
  </si>
  <si>
    <t>SAJEA51C34WD91368</t>
  </si>
  <si>
    <t>FUENTES ESPINOZA</t>
  </si>
  <si>
    <t>8111 WILLIS AVE</t>
  </si>
  <si>
    <t>8111 WILLIS AVE, PANORAMA CITY CA 91402</t>
  </si>
  <si>
    <t>VALERIE TELLO</t>
  </si>
  <si>
    <t>CAN24014136-01</t>
  </si>
  <si>
    <t>ON-25-000439</t>
  </si>
  <si>
    <t xml:space="preserve">venice 
redondo beach ca </t>
  </si>
  <si>
    <t>4T1BE32K64U269172</t>
  </si>
  <si>
    <t>HECTOR ROSAS</t>
  </si>
  <si>
    <t>CAP24001964-00</t>
  </si>
  <si>
    <t>ON-25-000440</t>
  </si>
  <si>
    <t>712 Taylor Ave, McFarland, CA 93250</t>
  </si>
  <si>
    <t>3GTU2MEC6HG427793</t>
  </si>
  <si>
    <t>712 TAYLOR AVE</t>
  </si>
  <si>
    <t>712 TAYLOR AVE, MC FARLAND CA 93250</t>
  </si>
  <si>
    <t>ON-25-000441</t>
  </si>
  <si>
    <t>712 TAYLOR AVE MC FARLAND, CA 93250</t>
  </si>
  <si>
    <t>ESTEBAN CRUZ BARDALES</t>
  </si>
  <si>
    <t>DAISY CRUZ MENDOZA</t>
  </si>
  <si>
    <t>CAN24015622-01</t>
  </si>
  <si>
    <t>ON-25-000442</t>
  </si>
  <si>
    <t>Pierce ST and Laurel Canyon Blvd Pacoima CA</t>
  </si>
  <si>
    <t>4T1DAACK1SU555452</t>
  </si>
  <si>
    <t>CRUZ BARDALES</t>
  </si>
  <si>
    <t>10500 CAYUGA AVE</t>
  </si>
  <si>
    <t>10500 CAYUGA AVE, PACOIMA CA 91331</t>
  </si>
  <si>
    <t>YAJAIRA NEGRETE</t>
  </si>
  <si>
    <t>CAP24002393-00</t>
  </si>
  <si>
    <t>ON-25-000444</t>
  </si>
  <si>
    <t xml:space="preserve">freeway 99 s exit
fresno ca </t>
  </si>
  <si>
    <t>1GTP8CEK7MZ385755</t>
  </si>
  <si>
    <t>NEGRETE</t>
  </si>
  <si>
    <t>312 W WHITESBRIDGE AVE</t>
  </si>
  <si>
    <t>312 W WHITESBRIDGE AVE, FRESNO CA 93706</t>
  </si>
  <si>
    <t>CAN24014757-01</t>
  </si>
  <si>
    <t>ON-25-000445</t>
  </si>
  <si>
    <t>Pasadena Freeway, Los Angeles, CA</t>
  </si>
  <si>
    <t>LUCIA VILLA</t>
  </si>
  <si>
    <t xml:space="preserve"> Jocelyn  Villa </t>
  </si>
  <si>
    <t>CAN24015616-01</t>
  </si>
  <si>
    <t>ON-25-000446</t>
  </si>
  <si>
    <t>1NXBU4EE7AZ186800</t>
  </si>
  <si>
    <t>7407 EMERALD ST</t>
  </si>
  <si>
    <t>7407 EMERALD ST, RIVERSIDE CA 92504</t>
  </si>
  <si>
    <t>ON-25-000447</t>
  </si>
  <si>
    <t>Nordfoss street and  Nordfoss way Northridge CA</t>
  </si>
  <si>
    <t>JOSUE MONTERROSO</t>
  </si>
  <si>
    <t>CAN24015190-00</t>
  </si>
  <si>
    <t>ON-25-000448</t>
  </si>
  <si>
    <t>Venice Blvd Overland AV Culver City CA</t>
  </si>
  <si>
    <t>19XFL2H84SE007776</t>
  </si>
  <si>
    <t>MONTERROSO</t>
  </si>
  <si>
    <t>4062 MCKINLEY AVE</t>
  </si>
  <si>
    <t>4062 MCKINLEY AVE, LOS ANGELES CA 90011</t>
  </si>
  <si>
    <t>FREDERICK ONG</t>
  </si>
  <si>
    <t>REBECCA ONG</t>
  </si>
  <si>
    <t>CAN24015846-01</t>
  </si>
  <si>
    <t>ON-25-000449</t>
  </si>
  <si>
    <t>Residential, corner of Navajo Ave., near his home.</t>
  </si>
  <si>
    <t>3GKALMEV3LL275686</t>
  </si>
  <si>
    <t>ONG</t>
  </si>
  <si>
    <t>47103 NAVAJO AVE</t>
  </si>
  <si>
    <t>COARSEGOLD</t>
  </si>
  <si>
    <t>47103 NAVAJO AVE, COARSEGOLD CA 93614</t>
  </si>
  <si>
    <t>SAMANTHA BLAKE</t>
  </si>
  <si>
    <t>CAP25002928-00</t>
  </si>
  <si>
    <t>ON-25-000450</t>
  </si>
  <si>
    <t>15 north bound city Temecula CA</t>
  </si>
  <si>
    <t>2HKRW2H9XNH631899</t>
  </si>
  <si>
    <t>32028 CORTE SOLEDAD</t>
  </si>
  <si>
    <t>32028 CORTE SOLEDAD, TEMECULA CA 92592</t>
  </si>
  <si>
    <t>ON-25-000451</t>
  </si>
  <si>
    <t xml:space="preserve">941 W March Lane Stockton CA </t>
  </si>
  <si>
    <t>JTHBD192X30072513</t>
  </si>
  <si>
    <t>AZARIAH MURFITT</t>
  </si>
  <si>
    <t>CRISTIAN FRAMKLIN</t>
  </si>
  <si>
    <t>CAP25003222-00</t>
  </si>
  <si>
    <t>ON-25-000452</t>
  </si>
  <si>
    <t>Adams and Normandie LA</t>
  </si>
  <si>
    <t>KM8J2CA47LU280817</t>
  </si>
  <si>
    <t>MURFITT</t>
  </si>
  <si>
    <t>8241 BLACKBURN AVE APT 7</t>
  </si>
  <si>
    <t>8241 BLACKBURN AVE APT 7, LOS ANGELES CA 90048</t>
  </si>
  <si>
    <t>CAN23004515-03</t>
  </si>
  <si>
    <t>ON-25-000453</t>
  </si>
  <si>
    <t xml:space="preserve">Between Diamond Drive and Vacation Street, Cayon Lake, CA </t>
  </si>
  <si>
    <t>JUAN OROZCO PEREZ</t>
  </si>
  <si>
    <t>CAN24014587-01</t>
  </si>
  <si>
    <t>ON-25-000455</t>
  </si>
  <si>
    <t xml:space="preserve">Freeway 5 north in Burbank </t>
  </si>
  <si>
    <t>3N1AB7AP7KY318373</t>
  </si>
  <si>
    <t>OROZCO PEREZ</t>
  </si>
  <si>
    <t>1244 E 42ND PL</t>
  </si>
  <si>
    <t>1244 e 42nd pl, LOS ANGELES CA 90011</t>
  </si>
  <si>
    <t>DOMINICAKEEM DESHAWN</t>
  </si>
  <si>
    <t>JENNIFER MIRANDA</t>
  </si>
  <si>
    <t>CAN24014825-01</t>
  </si>
  <si>
    <t>ON-25-000456</t>
  </si>
  <si>
    <t>Chapel Church 1001 West 69th ST, Los Angeles, CA 90044</t>
  </si>
  <si>
    <t>WDD3G4EB3LW036217</t>
  </si>
  <si>
    <t>DESHAWN</t>
  </si>
  <si>
    <t>1113 SULLIVAN</t>
  </si>
  <si>
    <t>1113 sullivan, IRVINE CA 92614</t>
  </si>
  <si>
    <t>ADRIAN DE LA CRUZ</t>
  </si>
  <si>
    <t>BRENDA DE LA CRUZ</t>
  </si>
  <si>
    <t>CAN24016301-00</t>
  </si>
  <si>
    <t>ON-25-000457</t>
  </si>
  <si>
    <t>MONTEBELLO, CA</t>
  </si>
  <si>
    <t>4T1G11AK9LU369997</t>
  </si>
  <si>
    <t>825 S TAYLOR AVE APT 11</t>
  </si>
  <si>
    <t>825 S TAYLOR AVE APT 11, MONTEBELLO CA 90640</t>
  </si>
  <si>
    <t>JAIME SANABRIA CHACON</t>
  </si>
  <si>
    <t>NORBERTO JESSE SANABRIA</t>
  </si>
  <si>
    <t>CAP24002503-00</t>
  </si>
  <si>
    <t>ON-25-000459</t>
  </si>
  <si>
    <t>Rocky Lane and Avenue R, Palmdale, CA</t>
  </si>
  <si>
    <t>JTHHE5BCXH5017331</t>
  </si>
  <si>
    <t>SANABRIA CHACON</t>
  </si>
  <si>
    <t>15715 E AVENUE Q1</t>
  </si>
  <si>
    <t>15715 E AVENUE Q1, PALMDALE CA 93591</t>
  </si>
  <si>
    <t>RICHARD FRITZEMEYER</t>
  </si>
  <si>
    <t>Amanda Hugo</t>
  </si>
  <si>
    <t>CAN23006303-02</t>
  </si>
  <si>
    <t>ON-25-000460</t>
  </si>
  <si>
    <t>In between the 405 freeway and in Brookhurst St., Fountain Valley, CA.</t>
  </si>
  <si>
    <t>5YFBURHE5FP215888</t>
  </si>
  <si>
    <t>FRITZEMEYER</t>
  </si>
  <si>
    <t>5302 W 2ND ST UNIT B</t>
  </si>
  <si>
    <t>3630 WESTMINSTER AVE, SANTA ANA CA 92703</t>
  </si>
  <si>
    <t>AGUSTIN GOMEZ</t>
  </si>
  <si>
    <t>CAN24016304-00</t>
  </si>
  <si>
    <t>ON-25-000461</t>
  </si>
  <si>
    <t>10th freeway going west near South Brea Ave Exit</t>
  </si>
  <si>
    <t>19XFL2H59RE037369</t>
  </si>
  <si>
    <t>4809 W MARTIN LUTHER KING JR BLVD</t>
  </si>
  <si>
    <t>4817 W MARTIN LUTHER KING JR BLVD, LOS ANGELES CA 90016</t>
  </si>
  <si>
    <t>CAROLINA GARCIA ESPINOZA</t>
  </si>
  <si>
    <t>MIKAILA MORENO</t>
  </si>
  <si>
    <t>CAP24000319-00</t>
  </si>
  <si>
    <t>ON-25-000462</t>
  </si>
  <si>
    <t xml:space="preserve">Mooney Blvd in Visalia, CA 
</t>
  </si>
  <si>
    <t>JM1BPABL1M1323832</t>
  </si>
  <si>
    <t>GARCIA ESPINOZA</t>
  </si>
  <si>
    <t>1101 HALL AVE</t>
  </si>
  <si>
    <t>CORCORAN</t>
  </si>
  <si>
    <t>1101 HALL AVE, CORCORAN CA 93212</t>
  </si>
  <si>
    <t>JUAN MARQUEZ VELASQUEZ</t>
  </si>
  <si>
    <t>CAP24001527-00</t>
  </si>
  <si>
    <t>ON-25-000463</t>
  </si>
  <si>
    <t>Between Michigan and Lincon St. Santa Monica, 90404</t>
  </si>
  <si>
    <t>4T1G11AKXNU017689</t>
  </si>
  <si>
    <t>MARQUEZ VELASQUEZ</t>
  </si>
  <si>
    <t>14101 DOTY AVE</t>
  </si>
  <si>
    <t>HAWTHORNE APT 7</t>
  </si>
  <si>
    <t>14101 DOTY AVE , HAWTHORNE APT 7 CA 90250</t>
  </si>
  <si>
    <t>MANUEL HUICOCHEA</t>
  </si>
  <si>
    <t>GERMAN HUICOCOHEA</t>
  </si>
  <si>
    <t>CAN24016017-00</t>
  </si>
  <si>
    <t>ON-25-000464</t>
  </si>
  <si>
    <t>Whitter Bulevard and lexington Road
Pico Rivera CA</t>
  </si>
  <si>
    <t>3HGCM56417G706880</t>
  </si>
  <si>
    <t>HUICOCHEA</t>
  </si>
  <si>
    <t>3033 MERCED AVE</t>
  </si>
  <si>
    <t>3033 MERCED AVE, EL MONTE CA 91733</t>
  </si>
  <si>
    <t>ALEJANDRA GONZALEZ</t>
  </si>
  <si>
    <t>CAN24010119-01</t>
  </si>
  <si>
    <t>ON-25-000465</t>
  </si>
  <si>
    <t>60 freeway exit Market Riverside CA</t>
  </si>
  <si>
    <t>1GKS1BKC1HR152826</t>
  </si>
  <si>
    <t>13152 BRIAR ST</t>
  </si>
  <si>
    <t>13152 BRIAR ST, CORONA CA 92880</t>
  </si>
  <si>
    <t>DANIEL CALIXCO FLORES</t>
  </si>
  <si>
    <t>CAN25019797-00</t>
  </si>
  <si>
    <t>ON-25-000466</t>
  </si>
  <si>
    <t>Colorado Blvd, Pasadena, CA</t>
  </si>
  <si>
    <t>1G1FB1RS4H0109998</t>
  </si>
  <si>
    <t>CALIXCO FLORES</t>
  </si>
  <si>
    <t>1095 N RAYMOND AVE APT 8</t>
  </si>
  <si>
    <t>1095 N RAYMOND AVE , PASADENA CA 91103</t>
  </si>
  <si>
    <t>DIEGO TORRES ANDRADE</t>
  </si>
  <si>
    <t>MARIANA LOPEZ DEL TORO</t>
  </si>
  <si>
    <t>CAN24010265-01</t>
  </si>
  <si>
    <t>ON-25-000467</t>
  </si>
  <si>
    <t xml:space="preserve">Drive Thru Dash coffee Selma city </t>
  </si>
  <si>
    <t>3GCUKREC3JG340405</t>
  </si>
  <si>
    <t>TORRES ANDRADE</t>
  </si>
  <si>
    <t>630 STANISLAUS ST</t>
  </si>
  <si>
    <t>630 STANISLAUS ST, PARLIER CA 93648</t>
  </si>
  <si>
    <t>EIAN HERNANDEZ</t>
  </si>
  <si>
    <t>CAP25003099-00</t>
  </si>
  <si>
    <t>ON-25-000468</t>
  </si>
  <si>
    <t>700 block of Dayry ave 
Corcoran ca</t>
  </si>
  <si>
    <t>1N4BL4EV7MN317901</t>
  </si>
  <si>
    <t>1709 DAIRY AVE</t>
  </si>
  <si>
    <t>1709 DAIRY AVE, CORCORAN CA 93212</t>
  </si>
  <si>
    <t>MERCEDES FUENTES</t>
  </si>
  <si>
    <t>CAN24018385-00</t>
  </si>
  <si>
    <t>ON-25-000469</t>
  </si>
  <si>
    <t xml:space="preserve">west minister CA </t>
  </si>
  <si>
    <t>1HGCR2F8XEA107927</t>
  </si>
  <si>
    <t>FUENTES</t>
  </si>
  <si>
    <t>1402 E 59TH ST</t>
  </si>
  <si>
    <t>1402 E 59TH ST, LOS ANGELES CA 90001</t>
  </si>
  <si>
    <t>AMANOEL MARKOS</t>
  </si>
  <si>
    <t>CAN23005534-02</t>
  </si>
  <si>
    <t>ON-25-000470</t>
  </si>
  <si>
    <t>Between Mision Trail and Vine St. Lake Elsinore, CA.</t>
  </si>
  <si>
    <t>7FART6H87LE006190</t>
  </si>
  <si>
    <t>MARKOS</t>
  </si>
  <si>
    <t>53031 SWEET JULIET LN</t>
  </si>
  <si>
    <t>53031 SWEET JULIET LN, LAKE ELSINORE CA 92532</t>
  </si>
  <si>
    <t>HUGO TAMAYO SANTILLAN</t>
  </si>
  <si>
    <t>HUGO TAMAYO JR</t>
  </si>
  <si>
    <t>CAN24018964-00</t>
  </si>
  <si>
    <t>ON-25-000471</t>
  </si>
  <si>
    <t>405 Freeway on ramp, Wilmington Ave, Carson, CA</t>
  </si>
  <si>
    <t>MOUNTAINEE</t>
  </si>
  <si>
    <t>4M2ZU66K54ZJ29404</t>
  </si>
  <si>
    <t>TAMAYO SANTILLAN</t>
  </si>
  <si>
    <t>647 OLIVE AVE APT 4</t>
  </si>
  <si>
    <t>647 OLIVE AVE APT 4, LONG BEACH CA 90802</t>
  </si>
  <si>
    <t>KEN TRACEY</t>
  </si>
  <si>
    <t>SHANTEL TRACEY</t>
  </si>
  <si>
    <t>CAN23001464-00</t>
  </si>
  <si>
    <t>ON-25-000472</t>
  </si>
  <si>
    <t>On I 15 northbound Jurupa Valley CA</t>
  </si>
  <si>
    <t>Versa</t>
  </si>
  <si>
    <t>3N1CN8DV1ML859127</t>
  </si>
  <si>
    <t>ROXANNE ORELLANA</t>
  </si>
  <si>
    <t>CAN24017961-00</t>
  </si>
  <si>
    <t>ON-25-000473</t>
  </si>
  <si>
    <t xml:space="preserve"> Arrow HWY and Harvey , Ontario, CA</t>
  </si>
  <si>
    <t>zion</t>
  </si>
  <si>
    <t>xd</t>
  </si>
  <si>
    <t>EDWIN CABRERA LOPEZ</t>
  </si>
  <si>
    <t>MANUEL CABRERA LOPEZ</t>
  </si>
  <si>
    <t>CAN24015497-00</t>
  </si>
  <si>
    <t>ON-25-000474</t>
  </si>
  <si>
    <t>1840 Sutter St, San Francisco, CA 94115</t>
  </si>
  <si>
    <t>1N6AA07B55N580040</t>
  </si>
  <si>
    <t>258 VICTORIA ST</t>
  </si>
  <si>
    <t>258 victoria st, SAN FRANCISCO CA 94132</t>
  </si>
  <si>
    <t>JOSE REYNOSO MEZA</t>
  </si>
  <si>
    <t>CAN24014483-00</t>
  </si>
  <si>
    <t>ON-25-000475</t>
  </si>
  <si>
    <t>Intersection of Little Morongo and Pierson Blvd. Desert Hot Springs, CA</t>
  </si>
  <si>
    <t>5TFRX5GN3JX112723</t>
  </si>
  <si>
    <t>REYNOSO MEZA</t>
  </si>
  <si>
    <t>66900 IRONWOOD DR APT 209</t>
  </si>
  <si>
    <t>66900 IRONWOOD DR APT 209, DESERT HOT SPRINGS CA 92240</t>
  </si>
  <si>
    <t>CELINA MURRIETA</t>
  </si>
  <si>
    <t>KAITLYN LOPEZ</t>
  </si>
  <si>
    <t>CAN24015796-01</t>
  </si>
  <si>
    <t>ON-25-000477</t>
  </si>
  <si>
    <t>HWY 111 right of the exit Monterey CA</t>
  </si>
  <si>
    <t>1HGCR2F30EA266301</t>
  </si>
  <si>
    <t>84661 ROMERO ST</t>
  </si>
  <si>
    <t>84661 ROMERO ST, COACHELLA CA 92236</t>
  </si>
  <si>
    <t>ON-25-000478</t>
  </si>
  <si>
    <t>Ramp entering the 15th Freeway, Corona, CA</t>
  </si>
  <si>
    <t>RAUL AGUILA</t>
  </si>
  <si>
    <t>CAP24001502-00</t>
  </si>
  <si>
    <t>ON-25-000479</t>
  </si>
  <si>
    <t xml:space="preserve">Patterson, CA </t>
  </si>
  <si>
    <t>3B7HC13Y9VG826981</t>
  </si>
  <si>
    <t>AGUILA</t>
  </si>
  <si>
    <t>857 CASTELLONA DR</t>
  </si>
  <si>
    <t>857 CASTELLONA DR, NEWMAN CA 95360</t>
  </si>
  <si>
    <t>TERRIE KHAMMAO</t>
  </si>
  <si>
    <t>CAN24016391-00</t>
  </si>
  <si>
    <t>ON-25-000481</t>
  </si>
  <si>
    <t xml:space="preserve">North Johnston ave 
El Cajon ca </t>
  </si>
  <si>
    <t>1HGCR2F35GA079560</t>
  </si>
  <si>
    <t>KHAMMAO</t>
  </si>
  <si>
    <t>4475 WINONA AVE APT 6</t>
  </si>
  <si>
    <t>4475 WINONA AVE APT 6, SAN DIEGO CA 92115</t>
  </si>
  <si>
    <t>JHON BADILLO RANGEL</t>
  </si>
  <si>
    <t>IVAN ARDILA NINO</t>
  </si>
  <si>
    <t>CAP24001808-00</t>
  </si>
  <si>
    <t>ON-25-000482</t>
  </si>
  <si>
    <t>7211 Eureka Ave., El Cerrito, CA.94530</t>
  </si>
  <si>
    <t>1FMCU0GD4JUA92231</t>
  </si>
  <si>
    <t>BADILLO RANGEL</t>
  </si>
  <si>
    <t>4861 APPIAN WAY APT 8</t>
  </si>
  <si>
    <t>EL SOBRANTE</t>
  </si>
  <si>
    <t>4861 APPIAN WAY APT 8, EL SOBRANTE CA 94803</t>
  </si>
  <si>
    <t>CAN23005294-02</t>
  </si>
  <si>
    <t>ON-25-000483</t>
  </si>
  <si>
    <t xml:space="preserve">5200 Mission St, San Francisco, CA </t>
  </si>
  <si>
    <t>5TDYK3DC7GS728893</t>
  </si>
  <si>
    <t>IGNACIO SANCHEZ RAMIREZ</t>
  </si>
  <si>
    <t>CAN24013270-01</t>
  </si>
  <si>
    <t>ON-25-000484</t>
  </si>
  <si>
    <t>Garfield Bulevard Corner with another street but don't know the name, in the city of Comer CA</t>
  </si>
  <si>
    <t>3C6JR6AP7DG554380</t>
  </si>
  <si>
    <t>CAIRO KING</t>
  </si>
  <si>
    <t>DIANA PEREZ</t>
  </si>
  <si>
    <t>CAP24001643-00</t>
  </si>
  <si>
    <t>ON-25-000486</t>
  </si>
  <si>
    <t>Vernon Ave and Grand Ave, Los Angeles, CA 90037</t>
  </si>
  <si>
    <t>2HGFE1F97NH300792</t>
  </si>
  <si>
    <t>2419 EUCALYPTUS AVE</t>
  </si>
  <si>
    <t>2419 eucalyptus ave , LONG BEACH CA 90806</t>
  </si>
  <si>
    <t>ABDUL GHAFAR KOHISTANI</t>
  </si>
  <si>
    <t>CAP24002629-00</t>
  </si>
  <si>
    <t>ON-25-000487</t>
  </si>
  <si>
    <t>El Cajon Valley High School, Mollison Ave. 92021</t>
  </si>
  <si>
    <t>5YFS4MCE4NP104810</t>
  </si>
  <si>
    <t>KOHISTANI</t>
  </si>
  <si>
    <t>545 N MOLLISON AVE APT 8</t>
  </si>
  <si>
    <t>545 N MOLLISON AVE APT 8, EL CAJON CA 92021</t>
  </si>
  <si>
    <t>ANGELICA BUGAREL</t>
  </si>
  <si>
    <t>CAN25019847-00</t>
  </si>
  <si>
    <t>ON-25-000488</t>
  </si>
  <si>
    <t>Manchester and Cross St. Truxton, Inglewood, CA. 90045</t>
  </si>
  <si>
    <t>55SWF8DB2KU309300</t>
  </si>
  <si>
    <t>BUGAREL</t>
  </si>
  <si>
    <t>333 CEDAR AVE</t>
  </si>
  <si>
    <t>333 CEDAR AVE, LYNWOOD CA 90262</t>
  </si>
  <si>
    <t>SADEQ ALMANASEER</t>
  </si>
  <si>
    <t>CAN23004764-03</t>
  </si>
  <si>
    <t>ON-25-000489</t>
  </si>
  <si>
    <t xml:space="preserve">Koreatown 
Vermont and Normandy in 
Los Angeles CA </t>
  </si>
  <si>
    <t>JTDKN3DU6C1584623</t>
  </si>
  <si>
    <t>ALMANASEER</t>
  </si>
  <si>
    <t>336 N ROB WAY</t>
  </si>
  <si>
    <t>336 N ROB WAY, ANAHEIM CA 92801</t>
  </si>
  <si>
    <t>CINDY MAGANA ZAVALA</t>
  </si>
  <si>
    <t>RICARDO LOPEZ</t>
  </si>
  <si>
    <t>CAN24019116-00</t>
  </si>
  <si>
    <t>ON-25-000490</t>
  </si>
  <si>
    <t xml:space="preserve">G and 16th street in Sacramento Ca </t>
  </si>
  <si>
    <t>3N1CN7AP0JL863651</t>
  </si>
  <si>
    <t>MAGANA ZAVALA</t>
  </si>
  <si>
    <t>5409 W UNIVERSITY AVE</t>
  </si>
  <si>
    <t>5409 W UNIVERSITY AVE, FRESNO CA 93722</t>
  </si>
  <si>
    <t>CARLOS RENTERIA</t>
  </si>
  <si>
    <t>CAP25003919-00</t>
  </si>
  <si>
    <t>ON-25-000492</t>
  </si>
  <si>
    <t>Turlock, CA</t>
  </si>
  <si>
    <t>WBA5A5C52ED503033</t>
  </si>
  <si>
    <t>2074 JOETT DR</t>
  </si>
  <si>
    <t>2074 JOETT DR, TURLOCK CA 95380</t>
  </si>
  <si>
    <t>CESAR PEREZ</t>
  </si>
  <si>
    <t>FERMIN SANCHEZ</t>
  </si>
  <si>
    <t>CAN24019031-00</t>
  </si>
  <si>
    <t>ON-25-000493</t>
  </si>
  <si>
    <t xml:space="preserve">Olympic Blvd., Los Angeles, CA. </t>
  </si>
  <si>
    <t>3VWDZ7AJ9BM388706</t>
  </si>
  <si>
    <t>136 W 61ST ST</t>
  </si>
  <si>
    <t>136 W 61ST ST, LOS ANGELES CA 90003</t>
  </si>
  <si>
    <t>MIKO JONES</t>
  </si>
  <si>
    <t>CAN24018459-00</t>
  </si>
  <si>
    <t>ON-25-000494</t>
  </si>
  <si>
    <t>7101 Vermont Ave, Los Angeles, CA 90044</t>
  </si>
  <si>
    <t>NAVIGATOR</t>
  </si>
  <si>
    <t>5LMJJ2H5XDEL04628</t>
  </si>
  <si>
    <t>38035 RUDALL AVE</t>
  </si>
  <si>
    <t>38035 RUDALL AVE, PALMDALE CA 93550</t>
  </si>
  <si>
    <t>ON-25-000496</t>
  </si>
  <si>
    <t xml:space="preserve">Lake view Ca </t>
  </si>
  <si>
    <t>4T3E6RFV5PU127148</t>
  </si>
  <si>
    <t>CALVIN CHARLES</t>
  </si>
  <si>
    <t>CAN24017073-00</t>
  </si>
  <si>
    <t>ON-25-000497</t>
  </si>
  <si>
    <t>El Segundo central AV Campton CA</t>
  </si>
  <si>
    <t>JN1BJ0HR4FM771767</t>
  </si>
  <si>
    <t>CHARLES</t>
  </si>
  <si>
    <t>6326 CRENSHAW BLVD</t>
  </si>
  <si>
    <t>6326 CRENSHAW BLVD, LOS ANGELES CA 90043</t>
  </si>
  <si>
    <t>ANGEL LOPEZ RODRIGUEZ</t>
  </si>
  <si>
    <t>Vivian Lopez</t>
  </si>
  <si>
    <t>CAN24018551-00</t>
  </si>
  <si>
    <t>ON-25-000498</t>
  </si>
  <si>
    <t xml:space="preserve">Holmes Ave. and Gage Ave., Los Angeles, CA.
</t>
  </si>
  <si>
    <t>5J6RM3H97FL021462</t>
  </si>
  <si>
    <t>LOPEZ RODRIGUEZ</t>
  </si>
  <si>
    <t>1201 DAWN ST</t>
  </si>
  <si>
    <t>1201 DAWN ST , BAKERSFIELD CA 93307</t>
  </si>
  <si>
    <t>WENDY PLENTY</t>
  </si>
  <si>
    <t>SONYA CONCEPCION</t>
  </si>
  <si>
    <t>CAP25002781-00</t>
  </si>
  <si>
    <t>ON-25-000499</t>
  </si>
  <si>
    <t>I5 near Carlsbad, San Diego County CA</t>
  </si>
  <si>
    <t>2HGFE1E59RH473654</t>
  </si>
  <si>
    <t>PLENTY</t>
  </si>
  <si>
    <t>26142 LOS VIVEROS</t>
  </si>
  <si>
    <t>26142 LOS VIVEROS, MISSION VIEJO CA 92691</t>
  </si>
  <si>
    <t>ROBERTO JESUS MONTES-MONTES</t>
  </si>
  <si>
    <t>CAN23002998-03</t>
  </si>
  <si>
    <t>ON-25-000500</t>
  </si>
  <si>
    <t>Allyn Ave near Nocta St. , Ontario, CA</t>
  </si>
  <si>
    <t>KMHCM3ACXAU185224</t>
  </si>
  <si>
    <t>ARIEL MOCTEZUMA</t>
  </si>
  <si>
    <t>JENNIFER MOCTEZUMA</t>
  </si>
  <si>
    <t>CAN24013870-01</t>
  </si>
  <si>
    <t>ON-25-000503</t>
  </si>
  <si>
    <t>91 W Freeway between Tyler Street Exit and La Sierra Street Exit, Riverside, CA</t>
  </si>
  <si>
    <t>5XYPGDA59JG404356</t>
  </si>
  <si>
    <t>MOCTEZUMA</t>
  </si>
  <si>
    <t>14164 SAINT TROPEZ CT</t>
  </si>
  <si>
    <t>14164 SAINT TROPEZ CT, MORENO VALLEY CA 92553</t>
  </si>
  <si>
    <t>AUGUSTINE GALLARDO</t>
  </si>
  <si>
    <t>CHELSEA GALLARDO</t>
  </si>
  <si>
    <t>CAN25019845-00</t>
  </si>
  <si>
    <t>ON-25-000504</t>
  </si>
  <si>
    <t>Oakdale and Lancey St., Modesto, CA.</t>
  </si>
  <si>
    <t>JTHBE96S470009588</t>
  </si>
  <si>
    <t>1480 LAMBERT WAY APT 2</t>
  </si>
  <si>
    <t>1480 LAMBERT WAY APT 2, TURLOCK CA 95380</t>
  </si>
  <si>
    <t>ERNESTO RUIZ CONTRERAS</t>
  </si>
  <si>
    <t>Samier Zavala</t>
  </si>
  <si>
    <t>CAP25003574-00</t>
  </si>
  <si>
    <t>ON-25-000505</t>
  </si>
  <si>
    <t>Fresno CA.</t>
  </si>
  <si>
    <t>3GTP8DED3MG323681</t>
  </si>
  <si>
    <t>RUIZ CONTRERAS</t>
  </si>
  <si>
    <t>1570 PONDEROSA ST</t>
  </si>
  <si>
    <t>1570 PONDEROSA ST, TULARE CA 93274</t>
  </si>
  <si>
    <t>VERONICA LUNSFORD</t>
  </si>
  <si>
    <t>CAP24000524-00</t>
  </si>
  <si>
    <t>ON-25-000507</t>
  </si>
  <si>
    <t>Eastbound 118 Freeway, near the tampa exit in Porto Ranch, CA.</t>
  </si>
  <si>
    <t>3MVDMADL6MM303950</t>
  </si>
  <si>
    <t>LUNSFORD</t>
  </si>
  <si>
    <t>24425 WOOLSEY CANYON RD SPC 62</t>
  </si>
  <si>
    <t>24425 WOOLSEY CANYON RD SPC 62, CANOGA PARK CA 91304</t>
  </si>
  <si>
    <t>GERARDO RODRIGUEZ</t>
  </si>
  <si>
    <t>ALEX RODRIGUEZ</t>
  </si>
  <si>
    <t>CAN24016295-00</t>
  </si>
  <si>
    <t>ON-25-000508</t>
  </si>
  <si>
    <t>120 street and Avalon blvd Los Angeles CA</t>
  </si>
  <si>
    <t>1NXBR32E47Z880661</t>
  </si>
  <si>
    <t>4725 1/4 W 159TH ST</t>
  </si>
  <si>
    <t>4725 1/4 W 159TH ST, LAWNDALE CA 90260</t>
  </si>
  <si>
    <t>XAVIER MONTERO</t>
  </si>
  <si>
    <t>CAN24009947-02</t>
  </si>
  <si>
    <t>ON-25-000510</t>
  </si>
  <si>
    <t>CV was on Cerrano st Anaheim Ca</t>
  </si>
  <si>
    <t>5XXGR4A60FG367499</t>
  </si>
  <si>
    <t>4526 ROSEWOOD PL</t>
  </si>
  <si>
    <t>4526 ROSEWOOD PL, RIVERSIDE CA 92506</t>
  </si>
  <si>
    <t>OMAR MARTINEZ</t>
  </si>
  <si>
    <t>CAN24017531-00</t>
  </si>
  <si>
    <t>ON-25-000511</t>
  </si>
  <si>
    <t>Going towards LAX
LOS ANGELES CA</t>
  </si>
  <si>
    <t>1HGCV1F43MA063481</t>
  </si>
  <si>
    <t>414 1/2 S BURLINGTON AVE</t>
  </si>
  <si>
    <t>414 1/2 s burlington ave , LOS ANGELES CA 90057</t>
  </si>
  <si>
    <t>ON-25-000512</t>
  </si>
  <si>
    <t xml:space="preserve">107 E midnight way Grass valley CA </t>
  </si>
  <si>
    <t>JT2BF28K1X0149559</t>
  </si>
  <si>
    <t>CAN24016021-01</t>
  </si>
  <si>
    <t>ON-25-000513</t>
  </si>
  <si>
    <t>Mckindley street and Parkview dr in corona CA</t>
  </si>
  <si>
    <t>31853 BROWNING ST</t>
  </si>
  <si>
    <t>RICARDO MANCILLA PEREZ</t>
  </si>
  <si>
    <t>KEVIN MANCILLA</t>
  </si>
  <si>
    <t>CAN24018898-00</t>
  </si>
  <si>
    <t>ON-25-000516</t>
  </si>
  <si>
    <t>west 52nd Street, and Main street Los Angeles ca</t>
  </si>
  <si>
    <t>5XYPH4A54KG465984</t>
  </si>
  <si>
    <t>MANCILLA PEREZ</t>
  </si>
  <si>
    <t>982 E 33RD ST</t>
  </si>
  <si>
    <t>982 E 33RD ST, LOS ANGELES CA 90011</t>
  </si>
  <si>
    <t>ITZEL SALEHI</t>
  </si>
  <si>
    <t>CAP24001020-00</t>
  </si>
  <si>
    <t>ON-25-000517</t>
  </si>
  <si>
    <t xml:space="preserve">Winchester CA  </t>
  </si>
  <si>
    <t>F15 C</t>
  </si>
  <si>
    <t>UNk</t>
  </si>
  <si>
    <t>ON-25-000518</t>
  </si>
  <si>
    <t>Commonwealth ave intersection of atlantic blvd, Alhambra, CA</t>
  </si>
  <si>
    <t>SUKHJINDER PAL</t>
  </si>
  <si>
    <t>DEEPAK PAL</t>
  </si>
  <si>
    <t>CAP24001998-00</t>
  </si>
  <si>
    <t>ON-25-000519</t>
  </si>
  <si>
    <t>Freeway 580 NB, Castro Valley. CA</t>
  </si>
  <si>
    <t>5YJ3E1EA6LF645666</t>
  </si>
  <si>
    <t>PAL</t>
  </si>
  <si>
    <t>3519 MIFLIN AVE</t>
  </si>
  <si>
    <t>3519 MIFLIN AVE, EL SOBRANTE CA 94803</t>
  </si>
  <si>
    <t>VICENTE HERNANDEZ</t>
  </si>
  <si>
    <t>CAP24002171-00</t>
  </si>
  <si>
    <t>ON-25-000520</t>
  </si>
  <si>
    <t>2nd St &amp; Escondido Blvd, Escondido CA.</t>
  </si>
  <si>
    <t>3N1AB8CV8RY379307</t>
  </si>
  <si>
    <t>44830 CAMINO ALAMOSA</t>
  </si>
  <si>
    <t>, TEMECULA CA 92592</t>
  </si>
  <si>
    <t>JUAN ALFARO</t>
  </si>
  <si>
    <t>CAN25019931-00</t>
  </si>
  <si>
    <t>ON-25-000521</t>
  </si>
  <si>
    <t>5 and 170 meets by north hollywood</t>
  </si>
  <si>
    <t>1N4BL4DV4KC100672</t>
  </si>
  <si>
    <t>21722 ROSCOE BLVD APT 30</t>
  </si>
  <si>
    <t>21722 ROSCOE BLVD APT 30, CANOGA PARK CA 91304</t>
  </si>
  <si>
    <t>ERICK ABARCA HERNANDEZ</t>
  </si>
  <si>
    <t>Erika Pahua</t>
  </si>
  <si>
    <t>CAN24013472-01</t>
  </si>
  <si>
    <t>ON-25-000522</t>
  </si>
  <si>
    <t xml:space="preserve">Luis Ave. in Los Angeles, CA </t>
  </si>
  <si>
    <t>2T2ZK1BA8AC029388</t>
  </si>
  <si>
    <t>ABARCA HERNANDEZ</t>
  </si>
  <si>
    <t>21725 LANARK ST APT 22</t>
  </si>
  <si>
    <t>21725 LANARK ST APT 22, CANOGA PARK CA 91304</t>
  </si>
  <si>
    <t>MILAGROS LEDOUX</t>
  </si>
  <si>
    <t>CAN24014806-01</t>
  </si>
  <si>
    <t>ON-25-000523</t>
  </si>
  <si>
    <t>Shopping Center Bear Valley Rd. Hesperia Rd., Victorville, CA</t>
  </si>
  <si>
    <t>1GYFK66867R249147</t>
  </si>
  <si>
    <t>LEDOUX</t>
  </si>
  <si>
    <t>18819 SHEFFIELD ST</t>
  </si>
  <si>
    <t>18819 SHEFFIELD ST, HESPERIA CA 92345</t>
  </si>
  <si>
    <t>ALI ALMAHREK</t>
  </si>
  <si>
    <t>MOHAMED ALJOME</t>
  </si>
  <si>
    <t>CAN24014774-01</t>
  </si>
  <si>
    <t>ON-25-000524</t>
  </si>
  <si>
    <t>Highway 99 north, Selma, CA.</t>
  </si>
  <si>
    <t>3MW69FF08R8E26979</t>
  </si>
  <si>
    <t>ALMAHREK</t>
  </si>
  <si>
    <t>4587 W OSWEGO AVE</t>
  </si>
  <si>
    <t>4587 W OSWEGO AVE, FRESNO CA 93722</t>
  </si>
  <si>
    <t>ALYSSA LORA</t>
  </si>
  <si>
    <t>CAP24001484-00</t>
  </si>
  <si>
    <t>ON-25-000525</t>
  </si>
  <si>
    <t>West san marco blvd San marcos CA</t>
  </si>
  <si>
    <t>55SWF4KB3FU032576</t>
  </si>
  <si>
    <t>LORA</t>
  </si>
  <si>
    <t>1065 BORDEN RD</t>
  </si>
  <si>
    <t>1065 BORDEN RD, SAN MARCOS CA 92069</t>
  </si>
  <si>
    <t>CAN23008547-02</t>
  </si>
  <si>
    <t>ON-25-000526</t>
  </si>
  <si>
    <t>60 freeway in Los Angeles</t>
  </si>
  <si>
    <t>GRAND PRIX</t>
  </si>
  <si>
    <t>1G2WR52141F239766</t>
  </si>
  <si>
    <t>ANGIE VILLAMIZAR SUAREZ</t>
  </si>
  <si>
    <t>CAP24001628-00</t>
  </si>
  <si>
    <t>ON-25-000528</t>
  </si>
  <si>
    <t>Wilmington Ave and El Segundo Blvd, Compton, CA</t>
  </si>
  <si>
    <t>JTMZD33V676024802</t>
  </si>
  <si>
    <t>VILLAMIZAR SUAREZ</t>
  </si>
  <si>
    <t>11622 169TH ST</t>
  </si>
  <si>
    <t>11622 169TH ST, ARTESIA CA 90701</t>
  </si>
  <si>
    <t>RAMON NIEBLA ARAMBURO</t>
  </si>
  <si>
    <t>MAXIMILIANO NIEBLA</t>
  </si>
  <si>
    <t>CAN24016314-00</t>
  </si>
  <si>
    <t>ON-25-000529</t>
  </si>
  <si>
    <t>Alameda street passing Olympic Blvd Los Angeles CA</t>
  </si>
  <si>
    <t>JM1BM1X39G1339461</t>
  </si>
  <si>
    <t>NIEBLA ARAMBURO</t>
  </si>
  <si>
    <t>126 W LEMON AVE</t>
  </si>
  <si>
    <t>126 W LEMON AVE, ARCADIA CA 91007</t>
  </si>
  <si>
    <t>ON-25-000530</t>
  </si>
  <si>
    <t>60 Freeway near 215 Freeway, Moreno Valley, CA</t>
  </si>
  <si>
    <t>ON-25-000532</t>
  </si>
  <si>
    <t xml:space="preserve">w 8th st 
hayward ca 
</t>
  </si>
  <si>
    <t>GREGORIO CASTILLO</t>
  </si>
  <si>
    <t>CAP24002052-00</t>
  </si>
  <si>
    <t>ON-25-000534</t>
  </si>
  <si>
    <t>Raymond Dr and Laguna Way, Madera, CA</t>
  </si>
  <si>
    <t>1HGCV2F39NA016292</t>
  </si>
  <si>
    <t>1704 PIERCE LN</t>
  </si>
  <si>
    <t>1704 PIERCE LN, MADERA CA 93638</t>
  </si>
  <si>
    <t>BRENDA MELISSA AGUILERA</t>
  </si>
  <si>
    <t>CAN24017141-00</t>
  </si>
  <si>
    <t>ON-25-000535</t>
  </si>
  <si>
    <t>Sandiego on the exit Palm Av</t>
  </si>
  <si>
    <t>3GNFK16Z43G283381</t>
  </si>
  <si>
    <t>AGUILERA</t>
  </si>
  <si>
    <t>4092 MESSINA DR</t>
  </si>
  <si>
    <t>3806 FAIRMOUNT AVE APT 208, SAN DIEGO CA 92105</t>
  </si>
  <si>
    <t>MIGUEL REYES</t>
  </si>
  <si>
    <t>CAN23004725-03</t>
  </si>
  <si>
    <t>ON-25-000536</t>
  </si>
  <si>
    <t>24622 Pine St., Newhall, CA. 91321</t>
  </si>
  <si>
    <t>1GTHC23D36F202518</t>
  </si>
  <si>
    <t>6337 MESSINA CT</t>
  </si>
  <si>
    <t>6337 MESSINA CT, PALMDALE CA 93552</t>
  </si>
  <si>
    <t>ERNESTO GANDARILLA</t>
  </si>
  <si>
    <t>CAN23004364-02</t>
  </si>
  <si>
    <t>ON-25-000537</t>
  </si>
  <si>
    <t>101 freeway south, south of woodman Los Angeles Ca</t>
  </si>
  <si>
    <t>1FTNE2EW9CDB09909</t>
  </si>
  <si>
    <t>GANDARILLA</t>
  </si>
  <si>
    <t>7617 DE SOTO AVE</t>
  </si>
  <si>
    <t>7617 DE SOTO AVE, CANOGA PARK CA 91304</t>
  </si>
  <si>
    <t>CAN23002998-01</t>
  </si>
  <si>
    <t>ON-25-000538</t>
  </si>
  <si>
    <t>202 N Allyn Ave, Ontario, CA 91764</t>
  </si>
  <si>
    <t>EVAN NADHIM</t>
  </si>
  <si>
    <t>CAN25019716-00</t>
  </si>
  <si>
    <t>ON-25-000539</t>
  </si>
  <si>
    <t>Ashlan 168 CLOVIS, CA</t>
  </si>
  <si>
    <t>WBAXG5C5XDDY30558</t>
  </si>
  <si>
    <t>NADHIM</t>
  </si>
  <si>
    <t>689 W SANTA ANA AVE APT 213</t>
  </si>
  <si>
    <t>689 W Santa Ana Ave Apt 213, CLOVIS CA 93612</t>
  </si>
  <si>
    <t>GUADALUPE CHAIDEZ</t>
  </si>
  <si>
    <t>CAN23001417-03</t>
  </si>
  <si>
    <t>ON-25-000540</t>
  </si>
  <si>
    <t xml:space="preserve">10148 Angello circle Beverly hills ca </t>
  </si>
  <si>
    <t>1GTEC14W2WZ535580</t>
  </si>
  <si>
    <t>CHAIDEZ</t>
  </si>
  <si>
    <t>14265 VAN NUYS BLVD APT 9</t>
  </si>
  <si>
    <t>14265 VAN NUYS BLVD APT 9, PACOIMA CA 91331</t>
  </si>
  <si>
    <t>JENNIFER KOLANDER</t>
  </si>
  <si>
    <t>ON-25-000541</t>
  </si>
  <si>
    <t xml:space="preserve">133 E 40TH St in San Bernandino </t>
  </si>
  <si>
    <t>JA4ARUAU5MU029246</t>
  </si>
  <si>
    <t>DERICK CHAVEZ</t>
  </si>
  <si>
    <t>ERIKA CHAVEZ</t>
  </si>
  <si>
    <t>CAN23007341-02</t>
  </si>
  <si>
    <t>ON-25-000542</t>
  </si>
  <si>
    <t xml:space="preserve">florence exit 
</t>
  </si>
  <si>
    <t>4T1BF1FK7CU610783</t>
  </si>
  <si>
    <t>6616 WALKER AVE APT 5</t>
  </si>
  <si>
    <t>6616 WALKER AVE APT 5, BELL GARDENS CA 90201</t>
  </si>
  <si>
    <t>FRANCISCO NAVA ARIAS</t>
  </si>
  <si>
    <t>MANAURE BARCOS RIOS</t>
  </si>
  <si>
    <t>CAP25003254-00</t>
  </si>
  <si>
    <t>ON-25-000544</t>
  </si>
  <si>
    <t>Starbucks on Madison in Riverside Ca</t>
  </si>
  <si>
    <t>JTDKAMFU3N3153565</t>
  </si>
  <si>
    <t>NAVA ARIAS</t>
  </si>
  <si>
    <t>6681 palm ave apt S, RIVERSIDE CA 92506</t>
  </si>
  <si>
    <t>JUAN MUNOZ</t>
  </si>
  <si>
    <t>CAN24010810-01</t>
  </si>
  <si>
    <t>ON-25-000545</t>
  </si>
  <si>
    <t>I-10 Freeway and Date Palm Drive, Catheral City, CA.</t>
  </si>
  <si>
    <t>JN1FV7AP9HM850216</t>
  </si>
  <si>
    <t>46575 CLINTON ST APT 1</t>
  </si>
  <si>
    <t>46575 CLINTON ST APT 1, INDIO CA 92201</t>
  </si>
  <si>
    <t>ROSEMARY GUERRERO</t>
  </si>
  <si>
    <t>CAP24002626-00</t>
  </si>
  <si>
    <t>ON-25-000548</t>
  </si>
  <si>
    <t>Freway 99th going south, passing Jaye St.exit, Tulare, CA.</t>
  </si>
  <si>
    <t>1N4AL3AP2JC111566</t>
  </si>
  <si>
    <t>1032 S VETTER DR</t>
  </si>
  <si>
    <t>803 MONARCH CIR APT 3, EXETER CA 93221</t>
  </si>
  <si>
    <t>GERMAN NUNEZ</t>
  </si>
  <si>
    <t>CESAR NUNEZ</t>
  </si>
  <si>
    <t>CAN24011469-01</t>
  </si>
  <si>
    <t>ON-25-000549</t>
  </si>
  <si>
    <t xml:space="preserve">Cherry ST heading South right before 36TH ST   Long beach </t>
  </si>
  <si>
    <t>KMHTC6AD6HU311439</t>
  </si>
  <si>
    <t>2521 E 7TH ST APT 7</t>
  </si>
  <si>
    <t>2521 E 7TH ST APT 7, LONG BEACH CA 90804</t>
  </si>
  <si>
    <t>ON-25-000550</t>
  </si>
  <si>
    <t>canon st and serrano ave
orange county
ca 92867</t>
  </si>
  <si>
    <t>TIAGO DE SOUZA SILVA</t>
  </si>
  <si>
    <t>GABRIEL SOUZA</t>
  </si>
  <si>
    <t>CAN23008548-01</t>
  </si>
  <si>
    <t>ON-25-000551</t>
  </si>
  <si>
    <t>FOSTER CITY, CA</t>
  </si>
  <si>
    <t>3FA6P0PU1ER170492</t>
  </si>
  <si>
    <t>DE SOUZA SILVA</t>
  </si>
  <si>
    <t>CAN23006436-02</t>
  </si>
  <si>
    <t>ON-25-000552</t>
  </si>
  <si>
    <t xml:space="preserve">victorville ca </t>
  </si>
  <si>
    <t>5TDDZRBH8MS558860</t>
  </si>
  <si>
    <t>CAN23005857-02</t>
  </si>
  <si>
    <t>ON-25-000553</t>
  </si>
  <si>
    <t>25287 17th street San Bernardino Ca</t>
  </si>
  <si>
    <t>1C6HJTAG5PL519140</t>
  </si>
  <si>
    <t>25287 EAST ST 17TH</t>
  </si>
  <si>
    <t xml:space="preserve"> 25287 EAST ST 17TH , SAN BERNARDINO CA 92404</t>
  </si>
  <si>
    <t>NARALY SOLIS</t>
  </si>
  <si>
    <t>ON-25-000554</t>
  </si>
  <si>
    <t>605 freeway South near firestone Blvd Downey CA</t>
  </si>
  <si>
    <t>4T1b11HK3JU646009</t>
  </si>
  <si>
    <t>ESPERANZA LAZCANO</t>
  </si>
  <si>
    <t>CAN24009370-02</t>
  </si>
  <si>
    <t>ON-25-000556</t>
  </si>
  <si>
    <t>92nd St and Bandera Ave, Los Angeles, CA</t>
  </si>
  <si>
    <t>ELSA TSUCHIDA</t>
  </si>
  <si>
    <t>CAN24018348-00</t>
  </si>
  <si>
    <t>ON-25-000557</t>
  </si>
  <si>
    <t xml:space="preserve">s boun freeway 
glenndale </t>
  </si>
  <si>
    <t>JTDKARFU3H3047912</t>
  </si>
  <si>
    <t>TSUCHIDA</t>
  </si>
  <si>
    <t>1903 LEMON ST</t>
  </si>
  <si>
    <t>1903 LEMON ST, ALHAMBRA CA 91803</t>
  </si>
  <si>
    <t>CARMEN NOLASCO</t>
  </si>
  <si>
    <t>Pacheco Montano</t>
  </si>
  <si>
    <t>CAN24018051-00</t>
  </si>
  <si>
    <t>ON-25-000558</t>
  </si>
  <si>
    <t>Homestead and Deanca Ave Cupertino Ca</t>
  </si>
  <si>
    <t>JTDKDTB35F1099567</t>
  </si>
  <si>
    <t>33030 PAMELA RD</t>
  </si>
  <si>
    <t>33030 PAMELA RD, LAKE ELSINORE CA 92530</t>
  </si>
  <si>
    <t>VICTOR GOMEZ</t>
  </si>
  <si>
    <t>YOLANDA SANCHEZ</t>
  </si>
  <si>
    <t>CAN24014113-01</t>
  </si>
  <si>
    <t>ON-25-000559</t>
  </si>
  <si>
    <t xml:space="preserve">210 Freeway, Highland/San Gorgonio, CA </t>
  </si>
  <si>
    <t>1C4PJLCB2HW668286</t>
  </si>
  <si>
    <t>379 W 18TH ST</t>
  </si>
  <si>
    <t>379 W 18TH ST, SAN BERNARDINO CA 92405</t>
  </si>
  <si>
    <t>ASTRID NEVADO</t>
  </si>
  <si>
    <t>Brenda Acosta</t>
  </si>
  <si>
    <t>CAN24013460-00</t>
  </si>
  <si>
    <t>ON-25-000560</t>
  </si>
  <si>
    <t>Dyer St., Santana CA.92704</t>
  </si>
  <si>
    <t>1G1FB1RS1K0126314</t>
  </si>
  <si>
    <t>NEVADO</t>
  </si>
  <si>
    <t>905 S WESTER AVE 10</t>
  </si>
  <si>
    <t>905 S WESTER AVE 10, ANAHEIM CA 92804</t>
  </si>
  <si>
    <t>CONCEPCION MONTALVO</t>
  </si>
  <si>
    <t>FERNANDO MONTALVO JIMENEZ</t>
  </si>
  <si>
    <t>CAN24019111-00</t>
  </si>
  <si>
    <t>ON-25-000561</t>
  </si>
  <si>
    <t>Selinda St and Loveland St, Bell Garden, CA</t>
  </si>
  <si>
    <t>JHLRE38328C008347</t>
  </si>
  <si>
    <t>6040 LUBEC ST</t>
  </si>
  <si>
    <t>6040 LUBEC ST, BELL GARDENS CA 90201</t>
  </si>
  <si>
    <t>SETH VIOX</t>
  </si>
  <si>
    <t>AUTUMN MONROE</t>
  </si>
  <si>
    <t>CAP24000368-00</t>
  </si>
  <si>
    <t>ON-25-000562</t>
  </si>
  <si>
    <t>180 North 11th Ave. in Hanford, CA.</t>
  </si>
  <si>
    <t>5NMJB3DE2RH372524</t>
  </si>
  <si>
    <t>VIOX</t>
  </si>
  <si>
    <t>950 W 7TH ST</t>
  </si>
  <si>
    <t>950 W 7TH ST, HANFORD CA 93230</t>
  </si>
  <si>
    <t>ELVIRA HERNANDEZ TELLEZ</t>
  </si>
  <si>
    <t>STEVEN DEL ROSARIO</t>
  </si>
  <si>
    <t>CAN24016553-00</t>
  </si>
  <si>
    <t>ON-25-000563</t>
  </si>
  <si>
    <t xml:space="preserve">2400 walnut st 
walnut park ca </t>
  </si>
  <si>
    <t>3N1CN8EV9ML844227</t>
  </si>
  <si>
    <t>HERNANDEZ TELLEZ</t>
  </si>
  <si>
    <t>143 W 56TH ST</t>
  </si>
  <si>
    <t>143 W 56TH ST , LOS ANGELES CA 90037</t>
  </si>
  <si>
    <t>NOMOON KWAK</t>
  </si>
  <si>
    <t>CAN24011341-01</t>
  </si>
  <si>
    <t>ON-25-000564</t>
  </si>
  <si>
    <t xml:space="preserve">6360 holmes ave 
los angeles ca </t>
  </si>
  <si>
    <t>5J6RW1H54NA017956</t>
  </si>
  <si>
    <t>KWAK</t>
  </si>
  <si>
    <t>13371 VERONA</t>
  </si>
  <si>
    <t>13371 VERONA, TUSTIN CA 92782</t>
  </si>
  <si>
    <t xml:space="preserve">Deno Seena Blackwell </t>
  </si>
  <si>
    <t>CAN23007550-02</t>
  </si>
  <si>
    <t>ON-25-000565</t>
  </si>
  <si>
    <t>Anderson St and Airport Way, Stockton CA</t>
  </si>
  <si>
    <t>JTDKBRFU1J3063268</t>
  </si>
  <si>
    <t>HUGO GARCIA TEPEN</t>
  </si>
  <si>
    <t>ANA GUTIERREZ VELAZQUEZ</t>
  </si>
  <si>
    <t>CAP25004293-00</t>
  </si>
  <si>
    <t>ON-25-000566</t>
  </si>
  <si>
    <t>Highway 29, Trancas St.  Napa, CA.</t>
  </si>
  <si>
    <t>5XXGT4L14JG237611</t>
  </si>
  <si>
    <t>GARCIA TEPEN</t>
  </si>
  <si>
    <t>1608 PUEBLO AVE APT 13</t>
  </si>
  <si>
    <t>1608 PUEBLO AVE APT 13, NAPA CA 94558</t>
  </si>
  <si>
    <t>MAI KOIZUMI</t>
  </si>
  <si>
    <t>CAN23006353-02</t>
  </si>
  <si>
    <t>ON-25-000567</t>
  </si>
  <si>
    <t xml:space="preserve">freeway 710 and I 91 </t>
  </si>
  <si>
    <t>3N1CP5BV9ML471798</t>
  </si>
  <si>
    <t>KOIZUMI</t>
  </si>
  <si>
    <t>600 W COMMONWEALTH AVE APT 134</t>
  </si>
  <si>
    <t>600 W commonwealth Ave Apt 134, FULLERTON CA 92832</t>
  </si>
  <si>
    <t>BRIAN HARRIS</t>
  </si>
  <si>
    <t>STACEY STEVENS</t>
  </si>
  <si>
    <t>CAP24000464-00</t>
  </si>
  <si>
    <t>ON-25-000568</t>
  </si>
  <si>
    <t xml:space="preserve">21212 Lewis ST Wildomar CA 92595 </t>
  </si>
  <si>
    <t>JM3TB2CV3D0416258</t>
  </si>
  <si>
    <t>315 S ALESSANDRO ST</t>
  </si>
  <si>
    <t>315 S ALESSANDRO ST, HEMET CA 92543</t>
  </si>
  <si>
    <t>CATALINA MELISSA HUIZAR</t>
  </si>
  <si>
    <t>CAP24002329-00</t>
  </si>
  <si>
    <t>ON-25-000570</t>
  </si>
  <si>
    <t>Haven Av. Rancho Cucamonga, CA.</t>
  </si>
  <si>
    <t>19XFL1H72RE028010</t>
  </si>
  <si>
    <t>HUIZAR</t>
  </si>
  <si>
    <t>10757 LEMON AVE APT 513</t>
  </si>
  <si>
    <t>10757 LEMON AVE, RANCHO CUCAMONGA CA 91737</t>
  </si>
  <si>
    <t>JOSHUA LOPEZ</t>
  </si>
  <si>
    <t>CAN25019932-00</t>
  </si>
  <si>
    <t>ON-25-000571</t>
  </si>
  <si>
    <t>Etiwanda Ave and 4th St, Ontario, CA</t>
  </si>
  <si>
    <t>1FTEX1CM8DKF33973</t>
  </si>
  <si>
    <t>8239 COTTONWOOD AVE SPC 5</t>
  </si>
  <si>
    <t>8239 COTTONWOOD AVE SPC 5, FONTANA CA 92335</t>
  </si>
  <si>
    <t>KEVIN MARTINEZ ELIZARRARAZ</t>
  </si>
  <si>
    <t>CAN23005012-03</t>
  </si>
  <si>
    <t>ON-25-000572</t>
  </si>
  <si>
    <t>636 Pacific Ave, Long Beach CA 9202.</t>
  </si>
  <si>
    <t>5TFAX5GN6KX132897</t>
  </si>
  <si>
    <t>MARISOL AYALA</t>
  </si>
  <si>
    <t>MOISES CARRANZA</t>
  </si>
  <si>
    <t>CAN24015268-01</t>
  </si>
  <si>
    <t>ON-25-000573</t>
  </si>
  <si>
    <t>3rd St. and South Arden Blvd., Los Angeles, CA.</t>
  </si>
  <si>
    <t>1HGCY1F25PA004684</t>
  </si>
  <si>
    <t>680 S BURLINGTON AVE APT 131</t>
  </si>
  <si>
    <t>680 s burlington ave apt 131, LOS ANGELES CA 90057</t>
  </si>
  <si>
    <t>ON-25-000574</t>
  </si>
  <si>
    <t>9392 INDIANA AVE RIVERSIDE, CA 92503</t>
  </si>
  <si>
    <t>4T1BF1FK6FU967781</t>
  </si>
  <si>
    <t>SONNY CARRILLO</t>
  </si>
  <si>
    <t>CAN24014657-01</t>
  </si>
  <si>
    <t>ON-25-000576</t>
  </si>
  <si>
    <t>5th freeway South just after Slauson Ave. in Commerce, CA.</t>
  </si>
  <si>
    <t>1FAFP42XX4F151606</t>
  </si>
  <si>
    <t>4981 ASTOR AVE</t>
  </si>
  <si>
    <t>4981 ASTOR AVE, COMMERCE CA 90040</t>
  </si>
  <si>
    <t>BRAYAN MEJIA NOJ</t>
  </si>
  <si>
    <t>CAN24016509-00</t>
  </si>
  <si>
    <t>ON-25-000577</t>
  </si>
  <si>
    <t>7th St and San Pedro St, Los Angeles, CA</t>
  </si>
  <si>
    <t>JTDEPRAE8LJ095244</t>
  </si>
  <si>
    <t>MEJIA NOJ</t>
  </si>
  <si>
    <t>331 W 45TH ST APT 106</t>
  </si>
  <si>
    <t>331 W 45TH ST APT 106, LOS ANGELES CA 90037</t>
  </si>
  <si>
    <t>CESAR MEDINA</t>
  </si>
  <si>
    <t>CAP25003212-00</t>
  </si>
  <si>
    <t>ON-25-000578</t>
  </si>
  <si>
    <t xml:space="preserve">w bound ramona express way
perris ca </t>
  </si>
  <si>
    <t>ACCORD DX</t>
  </si>
  <si>
    <t>1HGCF854XWA074942</t>
  </si>
  <si>
    <t>922 ARBOR RIDGE RD</t>
  </si>
  <si>
    <t>922 ARBOR RIDGE RD, PERRIS CA 92571</t>
  </si>
  <si>
    <t>AURORA GUTIERREZ</t>
  </si>
  <si>
    <t>MARIA BARRAGAN</t>
  </si>
  <si>
    <t>CAN24018241-00</t>
  </si>
  <si>
    <t>ON-25-000579</t>
  </si>
  <si>
    <t>15 St. East and J-8 Ave. Lancaster, CA.93535</t>
  </si>
  <si>
    <t>19XFL2H86PE003901</t>
  </si>
  <si>
    <t>43948 17TH ST E</t>
  </si>
  <si>
    <t>43948 17TH ST E, LANCASTER CA 93535</t>
  </si>
  <si>
    <t>CHERYL SMITH</t>
  </si>
  <si>
    <t>CAN25019925-00</t>
  </si>
  <si>
    <t>ON-25-000580</t>
  </si>
  <si>
    <t>Entrance of the apartment complex of the insured, Moreno Valley</t>
  </si>
  <si>
    <t>1N6AD07U17C431731</t>
  </si>
  <si>
    <t>12215 GRAHAM ST APT 33</t>
  </si>
  <si>
    <t>12215 GRAHAM ST APT 33, MORENO VALLEY CA 92557</t>
  </si>
  <si>
    <t>CAN23001730-03</t>
  </si>
  <si>
    <t>ON-25-000581</t>
  </si>
  <si>
    <t xml:space="preserve">vermont ave and melrose ave
los angeles ca </t>
  </si>
  <si>
    <t>LAMARR HOUSE</t>
  </si>
  <si>
    <t>CAP24002020-00</t>
  </si>
  <si>
    <t>ON-25-000582</t>
  </si>
  <si>
    <t xml:space="preserve">Freeway 118 W towards simi valley  close to 405 freeway </t>
  </si>
  <si>
    <t>5YFBURHE9KP937195</t>
  </si>
  <si>
    <t>HOUSE</t>
  </si>
  <si>
    <t>21809 DUMETZ RD</t>
  </si>
  <si>
    <t>21809 DUMETZ RD, WOODLAND HILLS CA 91364</t>
  </si>
  <si>
    <t>MANUEL LINARES</t>
  </si>
  <si>
    <t>CAN24011941-01</t>
  </si>
  <si>
    <t>ON-25-000583</t>
  </si>
  <si>
    <t xml:space="preserve">s detroit st 
los angeles ca </t>
  </si>
  <si>
    <t>3CZRZ1H56RM748520</t>
  </si>
  <si>
    <t>1060 S NORTON AVE APT 1</t>
  </si>
  <si>
    <t>1060 S NORTON AVE APT 1, LOS ANGELES CA 90019</t>
  </si>
  <si>
    <t>BEATRIZ PEREZ ESPINOZA</t>
  </si>
  <si>
    <t>SAMUEL VALENZUELA VELAZQUEZ</t>
  </si>
  <si>
    <t>CAP24001087-00</t>
  </si>
  <si>
    <t>ON-25-000585</t>
  </si>
  <si>
    <t>Freeway 91, almost at the Harvor St. Fullerton, CA.</t>
  </si>
  <si>
    <t>5FNRL5H35GB094057</t>
  </si>
  <si>
    <t>PEREZ ESPINOZA</t>
  </si>
  <si>
    <t>1119 W PORTER AVE APT 3</t>
  </si>
  <si>
    <t>1119 W PORTER AVE APT 3, FULLERTON CA 92833</t>
  </si>
  <si>
    <t>ISMAEL SANCHEZ VAZQUEZ</t>
  </si>
  <si>
    <t>CAN24013589-01</t>
  </si>
  <si>
    <t>ON-25-000586</t>
  </si>
  <si>
    <t xml:space="preserve">michigan and evergreen 
los angeles ca </t>
  </si>
  <si>
    <t>5N1DR2MN6KC647928</t>
  </si>
  <si>
    <t>SANCHEZ VAZQUEZ</t>
  </si>
  <si>
    <t>381 FRASER AVE</t>
  </si>
  <si>
    <t>381 FRASER AVE, EAST LOS ANGELES CA 90022</t>
  </si>
  <si>
    <t>ASHARANI ENANO</t>
  </si>
  <si>
    <t>CAP24000214-00</t>
  </si>
  <si>
    <t>ON-25-000587</t>
  </si>
  <si>
    <t xml:space="preserve"> Best buy parking lot at Elk Grove</t>
  </si>
  <si>
    <t>JTDKARFP2L3128662</t>
  </si>
  <si>
    <t>ENANO</t>
  </si>
  <si>
    <t>8988 PANAMINT CT</t>
  </si>
  <si>
    <t>8988 PANAMINT CT, ELK GROVE CA 95624</t>
  </si>
  <si>
    <t>MARQUISHA FIELDS</t>
  </si>
  <si>
    <t>CAP25004341-00</t>
  </si>
  <si>
    <t>ON-25-000588</t>
  </si>
  <si>
    <t>Frenso and Buller Fresno Ca</t>
  </si>
  <si>
    <t>1G1ZD5STXLF078408</t>
  </si>
  <si>
    <t>FIELDS</t>
  </si>
  <si>
    <t>595 BIGGER ST APT 125 BLDG 3</t>
  </si>
  <si>
    <t>595 BIGGER ST APT 125 BLDG 3, PARLIER CA 93648</t>
  </si>
  <si>
    <t>CRISTINA ANTONIO</t>
  </si>
  <si>
    <t>JAIME ANTONIO</t>
  </si>
  <si>
    <t>CAN23004819-02</t>
  </si>
  <si>
    <t>ON-25-000589</t>
  </si>
  <si>
    <t>2525 West Florida Ave., Hemet, CA.</t>
  </si>
  <si>
    <t>2HGFG4A58FH701883</t>
  </si>
  <si>
    <t>ANTONIO</t>
  </si>
  <si>
    <t>2473 W ACACIA AVE</t>
  </si>
  <si>
    <t>2473 W ACACIA AVE, HEMET CA 92545</t>
  </si>
  <si>
    <t>CLAUDIA VERA</t>
  </si>
  <si>
    <t>ADRIAN VERA</t>
  </si>
  <si>
    <t>CAN23006951-02</t>
  </si>
  <si>
    <t>ON-25-000590</t>
  </si>
  <si>
    <t>Railroad Canyon Rd., ElSinore, CA.</t>
  </si>
  <si>
    <t>3MYDLBYV1HY166499</t>
  </si>
  <si>
    <t>PO BOX 418</t>
  </si>
  <si>
    <t>32900 RIVERSIDE DR SPC 37, LAKE ELSINORE CA 92530</t>
  </si>
  <si>
    <t>ALEXANDRIA MAZE</t>
  </si>
  <si>
    <t>CAN24016435-00</t>
  </si>
  <si>
    <t>ON-25-000592</t>
  </si>
  <si>
    <t>In alley at 10401 Venice blvd, Los Angeles, CA</t>
  </si>
  <si>
    <t>5XXGV4L23GG112823</t>
  </si>
  <si>
    <t>MAZE</t>
  </si>
  <si>
    <t>12610 BONAPARTE AVE</t>
  </si>
  <si>
    <t>12610 BONAPART AVE , LOS ANGELES CA 90067</t>
  </si>
  <si>
    <t>UZIEL FLORES</t>
  </si>
  <si>
    <t>CAN24016692-00</t>
  </si>
  <si>
    <t>ON-25-000593</t>
  </si>
  <si>
    <t>Lincoln Blvd and W Washington Blvd Los Angeles</t>
  </si>
  <si>
    <t>2HGFE2F54SH521037</t>
  </si>
  <si>
    <t>11739 ALLIN ST APT 507</t>
  </si>
  <si>
    <t>11739 allin st apt 507, CULVER CITY CA 90230</t>
  </si>
  <si>
    <t>MARCOS NATARENOCHETE</t>
  </si>
  <si>
    <t>CAN24015560-01</t>
  </si>
  <si>
    <t>ON-25-000594</t>
  </si>
  <si>
    <t>2053 64th St, Los Angeles, CA 90047</t>
  </si>
  <si>
    <t>1GNSCBKC0FR113719</t>
  </si>
  <si>
    <t>NATARENOCHETE</t>
  </si>
  <si>
    <t>694 S BURLINGTON AVE APT 304</t>
  </si>
  <si>
    <t>694 S BURLINGTON AVE APT 304, LOS ANGELES CA 90057</t>
  </si>
  <si>
    <t>MIGUEL GASTELUM AYALA</t>
  </si>
  <si>
    <t>CAP25003138-00</t>
  </si>
  <si>
    <t>ON-25-000596</t>
  </si>
  <si>
    <t>Willo ST Hesperia  CA</t>
  </si>
  <si>
    <t>2C3CDXHG8HH504349</t>
  </si>
  <si>
    <t>GASTELUM AYALA</t>
  </si>
  <si>
    <t>14291 CABALLO CT</t>
  </si>
  <si>
    <t>14291 CABALLO CT, VICTORVILLE CA 92394</t>
  </si>
  <si>
    <t>LUZ PRUDENCIO PEREZ</t>
  </si>
  <si>
    <t>CAN24015280-01</t>
  </si>
  <si>
    <t>ON-25-000597</t>
  </si>
  <si>
    <t xml:space="preserve">shopping center 
2025 e highland ave 
san bernardino ca 
</t>
  </si>
  <si>
    <t>5J6RM3H58CL006980</t>
  </si>
  <si>
    <t>PRUDENCIO PEREZ</t>
  </si>
  <si>
    <t>1777 E LYNWOOD DR APT F106</t>
  </si>
  <si>
    <t>1777 E LYNWOOD DR APT F106, SN BERNRDNO CA 92404</t>
  </si>
  <si>
    <t>CAP25002846-00</t>
  </si>
  <si>
    <t>ON-25-000598</t>
  </si>
  <si>
    <t>Beverly Blvd., right before North Heaven Blvd. Los Angeles, CA. 90004</t>
  </si>
  <si>
    <t>2HGFB6E57FH703855</t>
  </si>
  <si>
    <t>1334 E 21ST ST</t>
  </si>
  <si>
    <t>1334 E 21ST ST, LOS ANGELES CA 90011</t>
  </si>
  <si>
    <t>EMELIN GUEVARA HERNANDEZ</t>
  </si>
  <si>
    <t>CAN24016300-00</t>
  </si>
  <si>
    <t>ON-25-000599</t>
  </si>
  <si>
    <t>San Bernardino AV and citrus AV Fontana CA</t>
  </si>
  <si>
    <t>2T1BURHE2KC130517</t>
  </si>
  <si>
    <t>GUEVARA HERNANDEZ</t>
  </si>
  <si>
    <t>225 BRYANT ST</t>
  </si>
  <si>
    <t>225 BRYANT ST, SAN BERNARDINO CA 92408</t>
  </si>
  <si>
    <t>DIANA GONZALEZ</t>
  </si>
  <si>
    <t>CAN23002766-03</t>
  </si>
  <si>
    <t>ON-25-000600</t>
  </si>
  <si>
    <t>La Sierra Ave. and Campbell Ave., Riverside CA, 92505</t>
  </si>
  <si>
    <t>1FM5K8GT8JGB79584</t>
  </si>
  <si>
    <t>3534 GWINNETT DR</t>
  </si>
  <si>
    <t>3534 GWINNETT DR, RIVERSIDE CA 92503</t>
  </si>
  <si>
    <t>ADOLFO GARCIA</t>
  </si>
  <si>
    <t>ROSALINA CARRILLO-GUZMAN</t>
  </si>
  <si>
    <t>CAN24014940-01</t>
  </si>
  <si>
    <t>ON-25-000601</t>
  </si>
  <si>
    <t>1335 S Bascom AV San Jose 95128</t>
  </si>
  <si>
    <t>KNMAT2MT8FP589505</t>
  </si>
  <si>
    <t>1874 TAMPA WAY</t>
  </si>
  <si>
    <t>1874 TAMPA WAY, SAN JOSE CA 95122</t>
  </si>
  <si>
    <t>OLIVIER COOPER</t>
  </si>
  <si>
    <t>YASMIN COOPER</t>
  </si>
  <si>
    <t>CAP24001084-00</t>
  </si>
  <si>
    <t>ON-25-000602</t>
  </si>
  <si>
    <t>1G6AA5RX2G0197927</t>
  </si>
  <si>
    <t>14967 MANDALAY LN</t>
  </si>
  <si>
    <t>14967 mandalay ln , VICTORVILLE CA 92394</t>
  </si>
  <si>
    <t>JONATHAN GUTIERREZ</t>
  </si>
  <si>
    <t>CAN24018259-00</t>
  </si>
  <si>
    <t>ON-25-000603</t>
  </si>
  <si>
    <t xml:space="preserve">La Gah St, Los Angeles, CA close to Medi Cal or Medi Care Office. </t>
  </si>
  <si>
    <t>1C6SRFFT0LN101413</t>
  </si>
  <si>
    <t xml:space="preserve">4647 E 57TH ST  </t>
  </si>
  <si>
    <t>4647 e 57th , MAYWOOD CA 90270</t>
  </si>
  <si>
    <t>MICHAEL GALINDO</t>
  </si>
  <si>
    <t>CAN24016481-00</t>
  </si>
  <si>
    <t>ON-25-000604</t>
  </si>
  <si>
    <t xml:space="preserve">110 freeway 
los angeles ca </t>
  </si>
  <si>
    <t>2G1105S34J9104242</t>
  </si>
  <si>
    <t>1033 WASHINGTON ST</t>
  </si>
  <si>
    <t>1033 WASHINGTON ST, REDLANDS CA 92374</t>
  </si>
  <si>
    <t>BRETT HOLLEMAN</t>
  </si>
  <si>
    <t>CAP24002371-00</t>
  </si>
  <si>
    <t>ON-25-000605</t>
  </si>
  <si>
    <t>Intersection Pico Blvd and Bronson Ave, Los Angeles, CA</t>
  </si>
  <si>
    <t>1C4HJXDGXMW856134</t>
  </si>
  <si>
    <t>HOLLEMAN</t>
  </si>
  <si>
    <t>232 LORRAINE BLVD</t>
  </si>
  <si>
    <t>232 Lorraine Blvd, LOS ANGELES CA 90004</t>
  </si>
  <si>
    <t>CELIA CRUZ VALENCIA</t>
  </si>
  <si>
    <t>CAN24015789-01</t>
  </si>
  <si>
    <t>ON-25-000606</t>
  </si>
  <si>
    <t>126 Freeway, Camarillo, CA</t>
  </si>
  <si>
    <t>1FA6P8TH4R5108147</t>
  </si>
  <si>
    <t>CRUZ VALENCIA</t>
  </si>
  <si>
    <t>588 SPRING RD APT 64</t>
  </si>
  <si>
    <t>MOORPARK</t>
  </si>
  <si>
    <t>588 SPRING RD APT 64, MOORPARK CA 93021</t>
  </si>
  <si>
    <t>CAN24017405-00</t>
  </si>
  <si>
    <t>ON-25-000607</t>
  </si>
  <si>
    <t>Intersection Duarte Rd and Mayflower Ave, Monrovia, CA</t>
  </si>
  <si>
    <t>JTHCK262192029440</t>
  </si>
  <si>
    <t>2488 PECK RD</t>
  </si>
  <si>
    <t>2488 PECK RD, MONROVIA CA 91016</t>
  </si>
  <si>
    <t>CAN24015541-01</t>
  </si>
  <si>
    <t>ON-25-000608</t>
  </si>
  <si>
    <t>26741 ISABELLA PKWY, CANYON COUNTRY, CA 91351</t>
  </si>
  <si>
    <t>CARLOS ADAMES ALVIRA</t>
  </si>
  <si>
    <t>CAP24001824-00</t>
  </si>
  <si>
    <t>ON-25-000609</t>
  </si>
  <si>
    <t xml:space="preserve">Tully Rd in San Jose CA  </t>
  </si>
  <si>
    <t>5YFEPMAE8NP277107</t>
  </si>
  <si>
    <t>ADAMES ALVIRA</t>
  </si>
  <si>
    <t>2390 LUCERTIA AVE APT 1305</t>
  </si>
  <si>
    <t>2390 LUCERTIA AVE APT 1305, SAN JOSE CA 95122</t>
  </si>
  <si>
    <t>AMILCAR HENRIQUEZ FLORES</t>
  </si>
  <si>
    <t>CAN24018408-00</t>
  </si>
  <si>
    <t>ON-25-000610</t>
  </si>
  <si>
    <t xml:space="preserve">Davis, CA </t>
  </si>
  <si>
    <t>1B7HC13ZXWJ158584</t>
  </si>
  <si>
    <t>HENRIQUEZ FLORES</t>
  </si>
  <si>
    <t>1305 MADRONE PL</t>
  </si>
  <si>
    <t>1305 MADRONE PL, DAVIS CA 95618</t>
  </si>
  <si>
    <t>JOAQUIN GUTIERREZ</t>
  </si>
  <si>
    <t>DESIREA GUTIERREZ</t>
  </si>
  <si>
    <t>CAN23007474-02</t>
  </si>
  <si>
    <t>ON-25-000611</t>
  </si>
  <si>
    <t xml:space="preserve">San Lorenzo CA </t>
  </si>
  <si>
    <t>COMMANDER</t>
  </si>
  <si>
    <t>1J8HG58288C190649</t>
  </si>
  <si>
    <t>16124 VIA MILOS</t>
  </si>
  <si>
    <t>16124 VIA MILOS, SAN LORENZO CA 94580</t>
  </si>
  <si>
    <t>JAMES QUINTANILLA</t>
  </si>
  <si>
    <t>CAN24019299-00</t>
  </si>
  <si>
    <t>ON-25-000614</t>
  </si>
  <si>
    <t>South Ave. 60th freeway entrance, going to 110 north freeway, a Rorral Seco parkway, Highlandpark, Los Angeles, CA.</t>
  </si>
  <si>
    <t>WBA53BJ0XNWX49722</t>
  </si>
  <si>
    <t>QUINTANILLA</t>
  </si>
  <si>
    <t>528 REDFIELD AVE</t>
  </si>
  <si>
    <t>528 REDFIELD AVE , LOS ANGELES CA 90042</t>
  </si>
  <si>
    <t>MAGALY SILVA</t>
  </si>
  <si>
    <t>CAN25020168-00</t>
  </si>
  <si>
    <t>ON-25-000615</t>
  </si>
  <si>
    <t>San Fernando Mission Cemetary, Mission Hills, CA 91345</t>
  </si>
  <si>
    <t>1GKS2BKD6PR157394</t>
  </si>
  <si>
    <t>8756 DE SOTO AVE APT 101</t>
  </si>
  <si>
    <t>8756 DE SOTO AVE APT 205, CANOGA PARK CA 91304</t>
  </si>
  <si>
    <t>LUIS VALDIVIA</t>
  </si>
  <si>
    <t>CAN24019369-00</t>
  </si>
  <si>
    <t>ON-25-000616</t>
  </si>
  <si>
    <t>South bound 110 freeway, Manchester exit Los Angeles CA</t>
  </si>
  <si>
    <t>1HGCY1F21RA073178</t>
  </si>
  <si>
    <t>234 W 60TH ST</t>
  </si>
  <si>
    <t>234 w 60th st , LOS ANGELES CA 90003</t>
  </si>
  <si>
    <t>DORCAS KAJE</t>
  </si>
  <si>
    <t>CAN24012464-01</t>
  </si>
  <si>
    <t>ON-25-000617</t>
  </si>
  <si>
    <t xml:space="preserve">Friars Rd San Diego </t>
  </si>
  <si>
    <t>JTNKHMBX7J1007702</t>
  </si>
  <si>
    <t>KAJE</t>
  </si>
  <si>
    <t>1534 SHADOW VISTA WAY</t>
  </si>
  <si>
    <t>1110 SUMnER AVE, EL CAJON CA 92021</t>
  </si>
  <si>
    <t>MATEO GONZALEZ</t>
  </si>
  <si>
    <t>CAP24001144-00</t>
  </si>
  <si>
    <t>ON-25-000618</t>
  </si>
  <si>
    <t xml:space="preserve">W 4th street and N H Street, San Bernardino </t>
  </si>
  <si>
    <t>3GTPUCEK4NG672144</t>
  </si>
  <si>
    <t>4254 EUCALYPTUS AVE</t>
  </si>
  <si>
    <t>4254 EUCALYPTUS AVE, RIVERSIDE CA 92507</t>
  </si>
  <si>
    <t>NICOLE MOLINA</t>
  </si>
  <si>
    <t>CAN24017291-00</t>
  </si>
  <si>
    <t>ON-25-000619</t>
  </si>
  <si>
    <t>Medical Center Drive and 5th St., San Bernardino, Ca.</t>
  </si>
  <si>
    <t>1GNSKCE06BR348937</t>
  </si>
  <si>
    <t>3946 SEVERENCE AVE APT D</t>
  </si>
  <si>
    <t>3946 SEVERENCE AVE APT D, SAN BERNARDINO CA 92405</t>
  </si>
  <si>
    <t>EDUARDO DIAZ MENA</t>
  </si>
  <si>
    <t>CAN23007362-02</t>
  </si>
  <si>
    <t>ON-25-000620</t>
  </si>
  <si>
    <t xml:space="preserve">Cogswell rd and Exline street El Monte </t>
  </si>
  <si>
    <t>C230</t>
  </si>
  <si>
    <t>WDBRF40J15F682122</t>
  </si>
  <si>
    <t>DIAZ MENA</t>
  </si>
  <si>
    <t>3615 GILMAN RD APT 30</t>
  </si>
  <si>
    <t>3615 GILMAN RD APT 30, EL MONTE CA 91732</t>
  </si>
  <si>
    <t>MARCUS DE SA SANTOS</t>
  </si>
  <si>
    <t>Nataly De Campos</t>
  </si>
  <si>
    <t>CAN23007732-02</t>
  </si>
  <si>
    <t>ON-25-000621</t>
  </si>
  <si>
    <t>3FA6P0LU5KR182954</t>
  </si>
  <si>
    <t>DE SA SANTOS</t>
  </si>
  <si>
    <t>1718A FILBERT ST</t>
  </si>
  <si>
    <t>1718A FILBERT ST, SAN FRANCISCO CA 94123</t>
  </si>
  <si>
    <t>CRISTIAN NAJARRO</t>
  </si>
  <si>
    <t>CAN24017263-00</t>
  </si>
  <si>
    <t>ON-25-000622</t>
  </si>
  <si>
    <t>1ST and Folsom ST in San Francisco</t>
  </si>
  <si>
    <t>1N4BL4BV1LC140471</t>
  </si>
  <si>
    <t>NAJARRO</t>
  </si>
  <si>
    <t>122 BELLFLOWER LN</t>
  </si>
  <si>
    <t>122 BELLFLOWER LN, UNION CITY CA 94587</t>
  </si>
  <si>
    <t>JOSE HANIEL PICADO PEREZ</t>
  </si>
  <si>
    <t>CAN25020076-00</t>
  </si>
  <si>
    <t>ON-25-000623</t>
  </si>
  <si>
    <t>1195 E side Blvd., Daly City, CA 94014</t>
  </si>
  <si>
    <t>1N4AL2AP8AN450685</t>
  </si>
  <si>
    <t>PICADO PEREZ</t>
  </si>
  <si>
    <t>660 SYLVAN ST # 3</t>
  </si>
  <si>
    <t>660 sylvan ave #3, DALY CITY CA 94014</t>
  </si>
  <si>
    <t>MARTHA GONZALEZ PELAYO</t>
  </si>
  <si>
    <t>CAN24015953-01</t>
  </si>
  <si>
    <t>ON-25-000625</t>
  </si>
  <si>
    <t>Perris, CA</t>
  </si>
  <si>
    <t>2HGFE2F53RH594202</t>
  </si>
  <si>
    <t>GONZALEZ PELAYO</t>
  </si>
  <si>
    <t>21557 BAILLY ST</t>
  </si>
  <si>
    <t>21557 BAILLY ST, PERRIS CA 92570</t>
  </si>
  <si>
    <t>JAREL SANTOS</t>
  </si>
  <si>
    <t>CAN24015360-01</t>
  </si>
  <si>
    <t>ON-25-000627</t>
  </si>
  <si>
    <t>805 heading north by Escondido exit, in San Diego CA</t>
  </si>
  <si>
    <t>JTNKHMBX4L1079279</t>
  </si>
  <si>
    <t>4855 ARIVA WAY APT 416</t>
  </si>
  <si>
    <t>4855 ARIVA WAY APT 416, SAN DIEGO CA 92123</t>
  </si>
  <si>
    <t>ANGEL KUH</t>
  </si>
  <si>
    <t>CAN24011258-01</t>
  </si>
  <si>
    <t>ON-25-000628</t>
  </si>
  <si>
    <t xml:space="preserve">Prairie and imperial blvd 
Hawthorne ca
</t>
  </si>
  <si>
    <t>2HKRL1865YH533974</t>
  </si>
  <si>
    <t>KUH</t>
  </si>
  <si>
    <t>10914 S PRAIRIE AVE</t>
  </si>
  <si>
    <t>10914 S PRAIRIE AVE, INGLEWOOD CA 90303</t>
  </si>
  <si>
    <t>DENISE CORTES</t>
  </si>
  <si>
    <t>CAN24019013-00</t>
  </si>
  <si>
    <t>ON-25-000629</t>
  </si>
  <si>
    <t>8611 Sepulveda Blvd Los Angeles CA</t>
  </si>
  <si>
    <t>19XFL2H81SE000512</t>
  </si>
  <si>
    <t>1626 BARRY AVE</t>
  </si>
  <si>
    <t>1626 BARRY AVE 11, LOS ANGELES CA 90025</t>
  </si>
  <si>
    <t>UBALDO ORTIZ DUARTE</t>
  </si>
  <si>
    <t>ABBY ORTIZ</t>
  </si>
  <si>
    <t>CAN25019903-00</t>
  </si>
  <si>
    <t>ON-25-000631</t>
  </si>
  <si>
    <t>Rosco Blvd and Luise Ave Balboa</t>
  </si>
  <si>
    <t>JTDKN3DU4B0272398</t>
  </si>
  <si>
    <t>ORTIZ DUARTE</t>
  </si>
  <si>
    <t>8163 BRIMFIELD AVE</t>
  </si>
  <si>
    <t>8163 BRIMFIELD AVE, PANORAMA CITY CA 91402</t>
  </si>
  <si>
    <t>PEDRO ROSAS GONZALEZ</t>
  </si>
  <si>
    <t>MARTINA ROSAS</t>
  </si>
  <si>
    <t>CAN24013475-01</t>
  </si>
  <si>
    <t>ON-25-000633</t>
  </si>
  <si>
    <t>1716 W 124th St Los Angeles CA</t>
  </si>
  <si>
    <t>1GNFK13097R335910</t>
  </si>
  <si>
    <t>ROSAS GONZALEZ</t>
  </si>
  <si>
    <t>1315 W 109TH PL</t>
  </si>
  <si>
    <t>1315 W 109TH PL, LOS ANGELES CA 90044</t>
  </si>
  <si>
    <t>JESUS JR GARCIA ZAMORA</t>
  </si>
  <si>
    <t>KANDY JACQUELINE CONTRERAS</t>
  </si>
  <si>
    <t>CAP25003539-00</t>
  </si>
  <si>
    <t>ON-25-000634</t>
  </si>
  <si>
    <t>2761 Jensen Ave., in Sanger, CA 93657</t>
  </si>
  <si>
    <t>1N4BL4CV6PN411629</t>
  </si>
  <si>
    <t>GARCIA ZAMORA</t>
  </si>
  <si>
    <t>1028 FALLER AVE</t>
  </si>
  <si>
    <t>1028 FALLER AVE, SANGER CA 93657</t>
  </si>
  <si>
    <t>JORGE SANTACRUZ</t>
  </si>
  <si>
    <t>WENDY SANTACRUZ</t>
  </si>
  <si>
    <t>CAP24001018-00</t>
  </si>
  <si>
    <t>ON-25-000635</t>
  </si>
  <si>
    <t xml:space="preserve">Otay Lake RD Chula Vista </t>
  </si>
  <si>
    <t>4T1B11HK5KU213177</t>
  </si>
  <si>
    <t>SANTACRUZ</t>
  </si>
  <si>
    <t>1182 LA VIDA CT</t>
  </si>
  <si>
    <t>1182 LA VIDA CT, CHULA VISTA CA 91915</t>
  </si>
  <si>
    <t>MARIA MELENDREZ MEDRANO</t>
  </si>
  <si>
    <t>JESUS DE JOSE HORTA AMEZQUITA</t>
  </si>
  <si>
    <t>CAN23002246-02</t>
  </si>
  <si>
    <t>ON-25-000637</t>
  </si>
  <si>
    <t>2250 E Route 66, Glendora, CA</t>
  </si>
  <si>
    <t>1D7HA18N95J525622</t>
  </si>
  <si>
    <t>MELENDREZ MEDRANO</t>
  </si>
  <si>
    <t>10914 AZTEC LN</t>
  </si>
  <si>
    <t>10914 AZTEC LN, ADELANTO CA 92301</t>
  </si>
  <si>
    <t>JULIO GARCIA GONZALEZ</t>
  </si>
  <si>
    <t>KATERIN SAN JOSE HERNANDEZ</t>
  </si>
  <si>
    <t>CAN24018070-00</t>
  </si>
  <si>
    <t>ON-25-000638</t>
  </si>
  <si>
    <t xml:space="preserve">van owens st </t>
  </si>
  <si>
    <t>2HGFB2F54CH538530</t>
  </si>
  <si>
    <t>GARCIA GONZALEZ</t>
  </si>
  <si>
    <t>14424 VALERIO ST APT B10</t>
  </si>
  <si>
    <t>14424 VALERIO ST APT B10, VAN NUYS CA 91405</t>
  </si>
  <si>
    <t>RUDY LOPEZ</t>
  </si>
  <si>
    <t>DINA MORENO</t>
  </si>
  <si>
    <t>CAN24017793-00</t>
  </si>
  <si>
    <t>ON-25-000640</t>
  </si>
  <si>
    <t xml:space="preserve">orange 
longa beach ca </t>
  </si>
  <si>
    <t>5TFRX5GNXJX107521</t>
  </si>
  <si>
    <t>301 E ELLIS ST</t>
  </si>
  <si>
    <t>301 E ELLIS ST, LONG BEACH CA 90805</t>
  </si>
  <si>
    <t>GRACIELA BAZALDUA</t>
  </si>
  <si>
    <t>BRANDON AMADOR</t>
  </si>
  <si>
    <t>CAN24013595-01</t>
  </si>
  <si>
    <t>ON-25-000642</t>
  </si>
  <si>
    <t>60 Freeway, In between Riverside and Ontario, CA</t>
  </si>
  <si>
    <t>3TMCZ5AN2PM592888</t>
  </si>
  <si>
    <t>BAZALDUA</t>
  </si>
  <si>
    <t>7695 EVANS ST</t>
  </si>
  <si>
    <t>7695 EVANS ST, RIVERSIDE CA 92504</t>
  </si>
  <si>
    <t>RAMIRO REYES</t>
  </si>
  <si>
    <t>RAMIRO MAGANA</t>
  </si>
  <si>
    <t>CAN25019540-00</t>
  </si>
  <si>
    <t>ON-25-000643</t>
  </si>
  <si>
    <t>Academy Ave going toward freeway heading towards Kings Cayon in Sanger CA</t>
  </si>
  <si>
    <t>JTKDE167490278368</t>
  </si>
  <si>
    <t>838 FLORENCE AVE</t>
  </si>
  <si>
    <t>838 Florence Avenue, SANGER CA 93657</t>
  </si>
  <si>
    <t>ERIKA ORTIZ DE MORATAYA</t>
  </si>
  <si>
    <t>LUIS MORATAYA</t>
  </si>
  <si>
    <t>CAN24016959-00</t>
  </si>
  <si>
    <t>ON-25-000644</t>
  </si>
  <si>
    <t>south la Brea Ave near Coliseum St Los Angeles Ca</t>
  </si>
  <si>
    <t>1HGCV1F37JA255666</t>
  </si>
  <si>
    <t>DE MORATAYA</t>
  </si>
  <si>
    <t>4069 S MUIRFIELD RD APT D</t>
  </si>
  <si>
    <t>4069 S MUIRFIELD RD APT D, LOS ANGELES CA 90008</t>
  </si>
  <si>
    <t>REYNA PATRICIA EDWARDS</t>
  </si>
  <si>
    <t>JAZZELL MARYJAY REAL</t>
  </si>
  <si>
    <t>CAN24018647-00</t>
  </si>
  <si>
    <t>ON-25-000645</t>
  </si>
  <si>
    <t xml:space="preserve">Anaheim St. in
Wilmington, CA  </t>
  </si>
  <si>
    <t>3N1AB8CV3MY303728</t>
  </si>
  <si>
    <t>EDWARDS</t>
  </si>
  <si>
    <t>415 W G ST</t>
  </si>
  <si>
    <t>415 W G ST, WILMINGTON CA 90744</t>
  </si>
  <si>
    <t>PETRONILO BANUELOS</t>
  </si>
  <si>
    <t>YASMIN RODRIGUEZ-GONZALEZ</t>
  </si>
  <si>
    <t>CAN25019702-00</t>
  </si>
  <si>
    <t>ON-25-000646</t>
  </si>
  <si>
    <t>605 W freeway on the 10TH El Monte CA</t>
  </si>
  <si>
    <t>1N4AL11D96N391380</t>
  </si>
  <si>
    <t>12122 HALLWOOD DR</t>
  </si>
  <si>
    <t>12122 HALLWOOD DR, EL MONTE CA 91732</t>
  </si>
  <si>
    <t>ERIKA MALDONADO</t>
  </si>
  <si>
    <t>ANGIE MALDONADO</t>
  </si>
  <si>
    <t>CAP24002233-00</t>
  </si>
  <si>
    <t>ON-25-000647</t>
  </si>
  <si>
    <t>450 W Vista Way,Vista, CA. 92083</t>
  </si>
  <si>
    <t>WDD3G4EB5KW025704</t>
  </si>
  <si>
    <t>205 CEDAR RD APT 3</t>
  </si>
  <si>
    <t>205 CEDAR RD APT 3, VISTA CA 92083</t>
  </si>
  <si>
    <t>YOHANNA BREWER</t>
  </si>
  <si>
    <t>CLAUDETTE BREWER</t>
  </si>
  <si>
    <t>CAN24017529-00</t>
  </si>
  <si>
    <t>ON-25-000648</t>
  </si>
  <si>
    <t>40788 Winchester Rd., Temecula, CA.</t>
  </si>
  <si>
    <t>MINI</t>
  </si>
  <si>
    <t>CNTY</t>
  </si>
  <si>
    <t>WMZ23BR08N3N68260</t>
  </si>
  <si>
    <t>BLANCA LOPEZ OSEGUEDA</t>
  </si>
  <si>
    <t>MELVIN CANTAJENA</t>
  </si>
  <si>
    <t>CAP25003412-00</t>
  </si>
  <si>
    <t>ON-25-000651</t>
  </si>
  <si>
    <t xml:space="preserve">I15 Freeway, near San Bernandino, CA </t>
  </si>
  <si>
    <t>1FM5K8D84FGB60201</t>
  </si>
  <si>
    <t>LOPEZ OSEGUEDA</t>
  </si>
  <si>
    <t>8215 BEECH AVE</t>
  </si>
  <si>
    <t>8215 BEECH AVE, FONTANA CA 92335</t>
  </si>
  <si>
    <t>ON-25-000653</t>
  </si>
  <si>
    <t>20338 Prairie Chatsworth CA</t>
  </si>
  <si>
    <t>JAMILTON VALBUENA MONTANO</t>
  </si>
  <si>
    <t>CAN25020006-00</t>
  </si>
  <si>
    <t>ON-25-000654</t>
  </si>
  <si>
    <t>521 EZIE ST SAN JOSE, CA 95111</t>
  </si>
  <si>
    <t>JHMZE2H76DS001779</t>
  </si>
  <si>
    <t>VALBUENA MONTANO</t>
  </si>
  <si>
    <t>521 EZIE ST APT 2</t>
  </si>
  <si>
    <t>736 S ALMADEN AVE, SAN JOSE CA 95110</t>
  </si>
  <si>
    <t>GILBERTO ROBLES MEJIA</t>
  </si>
  <si>
    <t>Alexia  Lopez</t>
  </si>
  <si>
    <t>CAN24015751-00</t>
  </si>
  <si>
    <t>ON-25-000655</t>
  </si>
  <si>
    <t>1HGCV1F37JA249978</t>
  </si>
  <si>
    <t>ROBLES MEJIA</t>
  </si>
  <si>
    <t>1356 DOUGLAS ST APT 3</t>
  </si>
  <si>
    <t>1356 douglas st apt 3, LOS ANGELES CA 90026</t>
  </si>
  <si>
    <t>JENNIFFER ODONNELL</t>
  </si>
  <si>
    <t>Eddie Apodaco</t>
  </si>
  <si>
    <t>CAP24002203-00</t>
  </si>
  <si>
    <t>ON-25-000656</t>
  </si>
  <si>
    <t>60 Freeway going E/B on Day St. in Moreno Valley, CA</t>
  </si>
  <si>
    <t>3B7HC13Y4XM590423</t>
  </si>
  <si>
    <t>30906 9TH ST</t>
  </si>
  <si>
    <t>30906 9TH ST, NUEVO CA 92567</t>
  </si>
  <si>
    <t>AHMAD SHOKKORI</t>
  </si>
  <si>
    <t>CAP25003012-00</t>
  </si>
  <si>
    <t>ON-25-000658</t>
  </si>
  <si>
    <t>Alessandro Blvd Riverside CA</t>
  </si>
  <si>
    <t>KNAGM4AD1F5081059</t>
  </si>
  <si>
    <t>SHOKKORI</t>
  </si>
  <si>
    <t>14428 LASSELLE ST APT 201</t>
  </si>
  <si>
    <t>14428 LASSELLE ST APT 201, MORENO VALLEY CA 92553</t>
  </si>
  <si>
    <t>ANTHONY RODRIGUEZ</t>
  </si>
  <si>
    <t>CAN24017556-00</t>
  </si>
  <si>
    <t>ON-25-000659</t>
  </si>
  <si>
    <t>Bristol St and  Mcfadden St in Santa Ana</t>
  </si>
  <si>
    <t>1N4AL3AP6JC143470</t>
  </si>
  <si>
    <t>1223 W GAGE AVE</t>
  </si>
  <si>
    <t>1223 w gage ave, FULLERTON CA 92833</t>
  </si>
  <si>
    <t>ALFONSO ANDRADE</t>
  </si>
  <si>
    <t>CAN23007531-02</t>
  </si>
  <si>
    <t>ON-25-000661</t>
  </si>
  <si>
    <t>Sanderson Av and Florida Av Hemet CA</t>
  </si>
  <si>
    <t>124 SPIDER</t>
  </si>
  <si>
    <t>JC1NFAEK6J0134868</t>
  </si>
  <si>
    <t>2782 RAFFETY RD</t>
  </si>
  <si>
    <t>2782 RAFFETY RD, HEMET CA 92545</t>
  </si>
  <si>
    <t>ON-25-000663</t>
  </si>
  <si>
    <t xml:space="preserve">Benedict Cayon close to Beverly hills Los Angeles </t>
  </si>
  <si>
    <t>1ZVFT84N155206652</t>
  </si>
  <si>
    <t>ABRAHAM AGUILAR AGUILAR</t>
  </si>
  <si>
    <t>CAN25019692-00</t>
  </si>
  <si>
    <t>ON-25-000664</t>
  </si>
  <si>
    <t>24 Mission St, San Francisco, CA</t>
  </si>
  <si>
    <t>3TMAZ5CN8JM063280</t>
  </si>
  <si>
    <t>AGUILAR AGUILAR</t>
  </si>
  <si>
    <t>19 EASTRIDGE CIR</t>
  </si>
  <si>
    <t>19 eastridge cir, PACIFICA CA 94044</t>
  </si>
  <si>
    <t>JHAIRSSON ANDRE MILLAN OCAMPO</t>
  </si>
  <si>
    <t>ON-25-000665</t>
  </si>
  <si>
    <t>2601 Telegraph Ave, Berkeley, CA 94704</t>
  </si>
  <si>
    <t>1HGCY1F26SA000863</t>
  </si>
  <si>
    <t>SONIA BOROCIO</t>
  </si>
  <si>
    <t>CRUZ RAMIREZ RODRIGUEZ</t>
  </si>
  <si>
    <t>CAN24016966-00</t>
  </si>
  <si>
    <t>ON-25-000667</t>
  </si>
  <si>
    <t>Between Arlington St. and Tyler St., Riverside, CA.</t>
  </si>
  <si>
    <t>1C6JJTEG9ML587660</t>
  </si>
  <si>
    <t>BOROCIO</t>
  </si>
  <si>
    <t>6294 JONES AVE</t>
  </si>
  <si>
    <t>6294 JONES AVE, RIVERSIDE CA 92505</t>
  </si>
  <si>
    <t>MARTIN ANGELES</t>
  </si>
  <si>
    <t>OLGAAA MAYA</t>
  </si>
  <si>
    <t>CAN23005607-03</t>
  </si>
  <si>
    <t>ON-25-000668</t>
  </si>
  <si>
    <t>Cross streets: Woodman Ave and Willard St, Panorama City, CA</t>
  </si>
  <si>
    <t>1HGEM220X4L037405</t>
  </si>
  <si>
    <t>ANGELES</t>
  </si>
  <si>
    <t>7309 WOODMAN AVE APT 8</t>
  </si>
  <si>
    <t>7309 WOODMAN AVE APT 8, VAN NUYS CA 91405</t>
  </si>
  <si>
    <t>QUOC HUNG LUU</t>
  </si>
  <si>
    <t>CAN25020322-00</t>
  </si>
  <si>
    <t>ON-25-000670</t>
  </si>
  <si>
    <t>601 W valley Blvd at gas station 76 Alhambra CA</t>
  </si>
  <si>
    <t>JTHBJ46G672083142</t>
  </si>
  <si>
    <t>LUU</t>
  </si>
  <si>
    <t>1512 S 2ND ST APT D</t>
  </si>
  <si>
    <t>1512 S 2ND APT D, ALHAMBRA CA 91801</t>
  </si>
  <si>
    <t>CAN24013260-00</t>
  </si>
  <si>
    <t>ON-25-000671</t>
  </si>
  <si>
    <t>palm and Clinton Fresno Ca</t>
  </si>
  <si>
    <t>3GKALMEVXJL340773</t>
  </si>
  <si>
    <t>139 W SAGINAW WAY APT 139</t>
  </si>
  <si>
    <t>139 W SAGINAW WAY APT 139, FRESNO CA 93705</t>
  </si>
  <si>
    <t>ASHTON GUTIERREZ</t>
  </si>
  <si>
    <t>CAN24012846-01</t>
  </si>
  <si>
    <t>ON-25-000672</t>
  </si>
  <si>
    <t>Millbrook St and Saginaw St, Fresno, CA 93726</t>
  </si>
  <si>
    <t>19XFB2F75FE236020</t>
  </si>
  <si>
    <t>3850 N 6TH ST</t>
  </si>
  <si>
    <t>3850 N 6TH ST, FRESNO CA 93726</t>
  </si>
  <si>
    <t>MICHAEL CHARLEY</t>
  </si>
  <si>
    <t>CAP24000547-00</t>
  </si>
  <si>
    <t>ON-25-000673</t>
  </si>
  <si>
    <t>West Valley Parkway, 15 south off ramp. intersection, Escondido CA.</t>
  </si>
  <si>
    <t>1GT120E87FF531411</t>
  </si>
  <si>
    <t>CHARLEY</t>
  </si>
  <si>
    <t>2400 W VALLEY PKWY SPC 78</t>
  </si>
  <si>
    <t>2400 W VALLEY PKWY SPC 78, ESCONDIDO CA 92029</t>
  </si>
  <si>
    <t>GLORIBEL RAMIREZ ACOSTA</t>
  </si>
  <si>
    <t>EMNER ABREGO ACOSTA</t>
  </si>
  <si>
    <t>CAN24017312-00</t>
  </si>
  <si>
    <t>ON-25-000674</t>
  </si>
  <si>
    <t>Freeway, Long Beach, CA</t>
  </si>
  <si>
    <t>5N1AN0NU5AC516240</t>
  </si>
  <si>
    <t>RAMIREZ ACOSTA</t>
  </si>
  <si>
    <t>1040 W 71ST ST</t>
  </si>
  <si>
    <t>1040 W 71ST , LOS ANGELES CA 90044</t>
  </si>
  <si>
    <t>FELIPE QUINONEZ SOTO</t>
  </si>
  <si>
    <t>ALEXIS QUINONEZ</t>
  </si>
  <si>
    <t>CAN24017576-00</t>
  </si>
  <si>
    <t>ON-25-000675</t>
  </si>
  <si>
    <t xml:space="preserve">Beverly center Mall parking lot in Los Angeles CA </t>
  </si>
  <si>
    <t>4T1K61AKXMU436037</t>
  </si>
  <si>
    <t>QUINONEZ SOTO</t>
  </si>
  <si>
    <t>1217 E WASHINGTON ST</t>
  </si>
  <si>
    <t>1217 E WASHINGTON ST, LONG BEACH CA 90805</t>
  </si>
  <si>
    <t>AGUSTIN NAVA</t>
  </si>
  <si>
    <t>GISSELLE NAVA</t>
  </si>
  <si>
    <t>CAN24018255-00</t>
  </si>
  <si>
    <t>ON-25-000676</t>
  </si>
  <si>
    <t>Magnolia Ave and Roosevelt St, Riverside, CA</t>
  </si>
  <si>
    <t>2HGFE2F58NH517299</t>
  </si>
  <si>
    <t>10640 BONNER ST</t>
  </si>
  <si>
    <t>10640 BONNER ST, RIVERSIDE CA 92505</t>
  </si>
  <si>
    <t>CAN23002149-03</t>
  </si>
  <si>
    <t>ON-25-000677</t>
  </si>
  <si>
    <t>4TH ST in Ontario CA</t>
  </si>
  <si>
    <t>NICOLE FLORES</t>
  </si>
  <si>
    <t>ENZO FLORES</t>
  </si>
  <si>
    <t>CAN24017030-00</t>
  </si>
  <si>
    <t>ON-25-000678</t>
  </si>
  <si>
    <t>40TH Pl St in Palmdale</t>
  </si>
  <si>
    <t>2HKYF185X6H516899</t>
  </si>
  <si>
    <t>1525 E AVENUE R1</t>
  </si>
  <si>
    <t>1525 E AVENUE R1, PALMDALE CA 93550</t>
  </si>
  <si>
    <t>ANDRES CISNE PEREZ</t>
  </si>
  <si>
    <t xml:space="preserve">Robertnisha  Crockett </t>
  </si>
  <si>
    <t>CAN24016492-00</t>
  </si>
  <si>
    <t>ON-25-000679</t>
  </si>
  <si>
    <t>Golden Gate St., San Francisco, CA</t>
  </si>
  <si>
    <t xml:space="preserve"> Mitsubishi</t>
  </si>
  <si>
    <t xml:space="preserve">Mirage </t>
  </si>
  <si>
    <t>ml32fufj6rhfo5883</t>
  </si>
  <si>
    <t>MICHAEL GUEDES LEAL</t>
  </si>
  <si>
    <t>JOSE SANCHEZ QUINTERO</t>
  </si>
  <si>
    <t>CAN24013043-01</t>
  </si>
  <si>
    <t>ON-25-000680</t>
  </si>
  <si>
    <t>Intersection of Fullton and Laguna St., San Francisco CA. 94102</t>
  </si>
  <si>
    <t>3FA6P0LU1JR162070</t>
  </si>
  <si>
    <t>GUEDES LEAL</t>
  </si>
  <si>
    <t>2195 44TH AVE</t>
  </si>
  <si>
    <t>2195 44TH AVE, SAN FRANCISCO CA 94116</t>
  </si>
  <si>
    <t>JACOB CHANCE</t>
  </si>
  <si>
    <t>CAN24014403-01</t>
  </si>
  <si>
    <t>ON-25-000682</t>
  </si>
  <si>
    <t>Highway 74, El Signore, CA.</t>
  </si>
  <si>
    <t>JTEZU14R08K007780</t>
  </si>
  <si>
    <t>CHANCE</t>
  </si>
  <si>
    <t>33200 WINDTREE AVE</t>
  </si>
  <si>
    <t>33200 WINDTREE AVE, WILDOMAR CA 92595</t>
  </si>
  <si>
    <t>MARIA BUENO LOPEZ</t>
  </si>
  <si>
    <t>JORGE ORNELAS MEJIA</t>
  </si>
  <si>
    <t>CAN23005224-03</t>
  </si>
  <si>
    <t>ON-25-000683</t>
  </si>
  <si>
    <t>1532 North Ash St and Sheridan Ave, Escondido, CA 92027</t>
  </si>
  <si>
    <t>3GNEC12TX4G280738</t>
  </si>
  <si>
    <t>BUENO LOPEZ</t>
  </si>
  <si>
    <t>1530 E EL NORTE PKWY SPC 54</t>
  </si>
  <si>
    <t>1530 E EL NORTE PKWY SPC 54, ESCONDIDO CA 92027</t>
  </si>
  <si>
    <t>JAWANNA HERNANDEZ</t>
  </si>
  <si>
    <t>TREVOR HERNANDEZ</t>
  </si>
  <si>
    <t>CAN25020005-00</t>
  </si>
  <si>
    <t>ON-25-000684</t>
  </si>
  <si>
    <t xml:space="preserve">Downey Blvd close to Stewart and grey Blvd in Downey </t>
  </si>
  <si>
    <t>3FADP4EJ5KM127631</t>
  </si>
  <si>
    <t>7149 DINWIDDIE ST</t>
  </si>
  <si>
    <t>7149 DINWIDDIE ST, DOWNEY CA 90241</t>
  </si>
  <si>
    <t>DANNY AYE</t>
  </si>
  <si>
    <t>BRITTANY AYE-RUANE</t>
  </si>
  <si>
    <t>CAP24000904-00</t>
  </si>
  <si>
    <t>ON-25-000685</t>
  </si>
  <si>
    <t>7th St. San Jacinto, CA</t>
  </si>
  <si>
    <t>ZACCJABB1JPJ61514</t>
  </si>
  <si>
    <t>AYE</t>
  </si>
  <si>
    <t>1574 APPIAN WAY</t>
  </si>
  <si>
    <t>1574 APPIAN WAY, SAN JACINTO CA 92583</t>
  </si>
  <si>
    <t>JOHN FREDY GOMEZ-TACHA</t>
  </si>
  <si>
    <t>BRANDON GOMEZ-RIANO</t>
  </si>
  <si>
    <t>CAP25003768-00</t>
  </si>
  <si>
    <t>ON-25-000687</t>
  </si>
  <si>
    <t>south bound 880 freeway near 101 junction in San Jose CA</t>
  </si>
  <si>
    <t>1NXBU4EEXAZ223998</t>
  </si>
  <si>
    <t>GOMEZ-TACHA</t>
  </si>
  <si>
    <t>1187 S 6TH ST</t>
  </si>
  <si>
    <t>1187 S SIXTH ST, SAN JOSE CA 95112</t>
  </si>
  <si>
    <t>ANA MARIA GONZALEZ MARAVILLA</t>
  </si>
  <si>
    <t>MINERVA MARAVILLA</t>
  </si>
  <si>
    <t>CAN24017827-00</t>
  </si>
  <si>
    <t>ON-25-000688</t>
  </si>
  <si>
    <t xml:space="preserve">Stockton CA on north center St </t>
  </si>
  <si>
    <t>1GNERGKW4KJ115808</t>
  </si>
  <si>
    <t>GONZALEZ MARAVILLA</t>
  </si>
  <si>
    <t>1557 E 8TH ST</t>
  </si>
  <si>
    <t>1557 E 8TH ST, STOCKTON CA 95206</t>
  </si>
  <si>
    <t>ISHO BAKOZ</t>
  </si>
  <si>
    <t>CAP24000326-00</t>
  </si>
  <si>
    <t>ON-25-000689</t>
  </si>
  <si>
    <t xml:space="preserve">Palmilla Dr and Alicante Dr San Jose Ca  </t>
  </si>
  <si>
    <t>5N1AT2MT6HC754134</t>
  </si>
  <si>
    <t>BAKOZ</t>
  </si>
  <si>
    <t>2160 ROCHELLE AVE</t>
  </si>
  <si>
    <t>2160 ROCHELLE AVE, TURLOCK CA 95382</t>
  </si>
  <si>
    <t>TERESA LOPEZ</t>
  </si>
  <si>
    <t>JOSE TORRES</t>
  </si>
  <si>
    <t>CAN24010433-02</t>
  </si>
  <si>
    <t>ON-25-000690</t>
  </si>
  <si>
    <t>15th South Freeway exiting 61 Winchester Rd., Temecula, CA</t>
  </si>
  <si>
    <t>SUBRBN1500</t>
  </si>
  <si>
    <t>3GNEC16R8VG194926</t>
  </si>
  <si>
    <t>16418 MCPHERSON AVE</t>
  </si>
  <si>
    <t>16418 MCPHERSON AVE, LAKE ELSINORE CA 92530</t>
  </si>
  <si>
    <t>GERARDO HERNANDEZ RIVERA</t>
  </si>
  <si>
    <t>CAN25019645-00</t>
  </si>
  <si>
    <t>ON-25-000691</t>
  </si>
  <si>
    <t>18th St and Los Angeles St in the city of Los Angeles Ca</t>
  </si>
  <si>
    <t>1HGCP2F31CA228403</t>
  </si>
  <si>
    <t>HERNANDEZ RIVERA</t>
  </si>
  <si>
    <t>4056 DALTON AVE</t>
  </si>
  <si>
    <t>4056 DALTON AVE, LOS ANGELES CA 90062</t>
  </si>
  <si>
    <t>YULI REINA AMEZQUITA</t>
  </si>
  <si>
    <t>CLAUDIA AMEZQUITA VILLA</t>
  </si>
  <si>
    <t>CAN25020036-00</t>
  </si>
  <si>
    <t>ON-25-000692</t>
  </si>
  <si>
    <t>14614 S Harris Ave, Compton, CA 90221</t>
  </si>
  <si>
    <t>5J6RM4H34FL085332</t>
  </si>
  <si>
    <t>REINA AMEZQUITA</t>
  </si>
  <si>
    <t>1457 E 48TH ST</t>
  </si>
  <si>
    <t>1457 E 48TH ST, LOS ANGELES CA 90011</t>
  </si>
  <si>
    <t>CAN24015016-01</t>
  </si>
  <si>
    <t>ON-25-000693</t>
  </si>
  <si>
    <t>3438 Mckinley Av Los Angeles CA 90011</t>
  </si>
  <si>
    <t>ROXANA TOSCANO</t>
  </si>
  <si>
    <t>CAN24019439-00</t>
  </si>
  <si>
    <t>ON-25-000694</t>
  </si>
  <si>
    <t>405 North Freeway, between Sunset exit and before Moraga Drive, Beverly Hills, CA.</t>
  </si>
  <si>
    <t>1N4BL4DV7MN414985</t>
  </si>
  <si>
    <t>TOSCANO</t>
  </si>
  <si>
    <t>8415 WILLIS AVE APT 2</t>
  </si>
  <si>
    <t>8415 WILLIS AVE APT 2, PANORAMA CITY CA 91402</t>
  </si>
  <si>
    <t>FERNANDO JONES</t>
  </si>
  <si>
    <t>CAN23007537-02</t>
  </si>
  <si>
    <t>ON-25-000695</t>
  </si>
  <si>
    <t>Cross streets Avenue J and 10th St West, Lancaster, CA</t>
  </si>
  <si>
    <t>ASPEN</t>
  </si>
  <si>
    <t>1A8HW58288F158544</t>
  </si>
  <si>
    <t>MARIAM NERSISYAN</t>
  </si>
  <si>
    <t>CAP25004492-00</t>
  </si>
  <si>
    <t>ON-25-000696</t>
  </si>
  <si>
    <t>19114 Hart St. and Vanalden St. Reseda, CA.</t>
  </si>
  <si>
    <t>5TDBRKEC7MS011724</t>
  </si>
  <si>
    <t>NERSISYAN</t>
  </si>
  <si>
    <t>19114 HART ST</t>
  </si>
  <si>
    <t>19154 Hart St, RESEDA CA 91335</t>
  </si>
  <si>
    <t>CAN22000227-04</t>
  </si>
  <si>
    <t>ON-25-000697</t>
  </si>
  <si>
    <t>Freeway 215 North before Nuevo St in Perris</t>
  </si>
  <si>
    <t>1HGCV1F41NA082550</t>
  </si>
  <si>
    <t>ALICE ROSALES</t>
  </si>
  <si>
    <t>CAN24019151-00</t>
  </si>
  <si>
    <t>ON-25-000698</t>
  </si>
  <si>
    <t>Hwy 105 near the Norwalk exit in Los Angeles CA</t>
  </si>
  <si>
    <t>1NXBR32E63Z051181</t>
  </si>
  <si>
    <t>ROSALES</t>
  </si>
  <si>
    <t>11234 PANGBORN AVE APT 207</t>
  </si>
  <si>
    <t>11234 PANGBORN AVE APT 207, DOWNEY CA 90241</t>
  </si>
  <si>
    <t>GRACIELA CASTANEDA</t>
  </si>
  <si>
    <t>GERARDO CASTANEDA RAMIREZ</t>
  </si>
  <si>
    <t>CAN24011127-01</t>
  </si>
  <si>
    <t>ON-25-000700</t>
  </si>
  <si>
    <t xml:space="preserve">210 freeway towards Bakersfield </t>
  </si>
  <si>
    <t>2HGFE2F28PH535875</t>
  </si>
  <si>
    <t>298 W CLAREMONT ST</t>
  </si>
  <si>
    <t>298 W CLAREMONT ST, PASADENA CA 91103</t>
  </si>
  <si>
    <t>PALMA LUZ ORDUNO</t>
  </si>
  <si>
    <t>CAN24017045-00</t>
  </si>
  <si>
    <t>ON-25-000701</t>
  </si>
  <si>
    <t>Dranfield Av Paxton St Pacoima Ca</t>
  </si>
  <si>
    <t>ZACCJAAB6HPE51150</t>
  </si>
  <si>
    <t>LUZ ORDUNO</t>
  </si>
  <si>
    <t>11759 DRONFIELD AVE</t>
  </si>
  <si>
    <t>10300  FOOTHILL BLVD, SYLMAR CA 91342</t>
  </si>
  <si>
    <t>LEONARDO RODRIGUEZ</t>
  </si>
  <si>
    <t>CRYSTAL RODRIGUEZ</t>
  </si>
  <si>
    <t>CAN24015256-00</t>
  </si>
  <si>
    <t>ON-25-000702</t>
  </si>
  <si>
    <t>Florence Ave and Eastern Ave, Bell Gardens, CA</t>
  </si>
  <si>
    <t>1HGCV1F32JA204494</t>
  </si>
  <si>
    <t>9215 BRYSON AVE</t>
  </si>
  <si>
    <t>9215 BRYSON AVE, SOUTH GATE CA 90280</t>
  </si>
  <si>
    <t>ALEJANDRO MUJICA MARAVILLA</t>
  </si>
  <si>
    <t>CAN24019221-00</t>
  </si>
  <si>
    <t>ON-25-000703</t>
  </si>
  <si>
    <t>International Av in Oakland CA</t>
  </si>
  <si>
    <t>1GKEC13V63R263186</t>
  </si>
  <si>
    <t>MUJICA MARAVILLA</t>
  </si>
  <si>
    <t>2555 FOOTHILL BLVD APT 200</t>
  </si>
  <si>
    <t>2555 FOOTHILL BLVD APT 200, OAKLAND CA 94601</t>
  </si>
  <si>
    <t>SAM PHORN PECH</t>
  </si>
  <si>
    <t>CAP25003351-00</t>
  </si>
  <si>
    <t>ON-25-000705</t>
  </si>
  <si>
    <t>5YJ3E1EA7MF052643</t>
  </si>
  <si>
    <t>PECH</t>
  </si>
  <si>
    <t>3295 THOMPSON AVE</t>
  </si>
  <si>
    <t>3295 THOMPSON AVE, CLOVIS CA 93619</t>
  </si>
  <si>
    <t>JUAN CURUP VELASQUEZ</t>
  </si>
  <si>
    <t>CAN23007504-02</t>
  </si>
  <si>
    <t>ON-25-000707</t>
  </si>
  <si>
    <t>Sunset Blvd, Hollywood, CA</t>
  </si>
  <si>
    <t>4T1B11HK4KU837312</t>
  </si>
  <si>
    <t>CURUP VELASQUEZ</t>
  </si>
  <si>
    <t>14744 FRIAR ST # 12</t>
  </si>
  <si>
    <t>14744 FRIAR ST # 12, VAN NUYS CA 91411</t>
  </si>
  <si>
    <t>YATHZELL MUNOZ</t>
  </si>
  <si>
    <t>EVELYN VALENZUELA ROBLES</t>
  </si>
  <si>
    <t>CAN24011548-00</t>
  </si>
  <si>
    <t>ON-25-000708</t>
  </si>
  <si>
    <t xml:space="preserve">Pasadena San Dimas  </t>
  </si>
  <si>
    <t>1VWAP7A36CC061323</t>
  </si>
  <si>
    <t>2450 RIDGEWAY DR</t>
  </si>
  <si>
    <t>NATIONAL CITY</t>
  </si>
  <si>
    <t>2450 RIDGEWAY DR, NATIONAL CITY CA 91950</t>
  </si>
  <si>
    <t>KAREN YULETNI SALAZAR BELTRAN</t>
  </si>
  <si>
    <t>SANDI YAMILETH SALAZAR BELTRAN</t>
  </si>
  <si>
    <t>CAN24018419-00</t>
  </si>
  <si>
    <t>ON-25-000709</t>
  </si>
  <si>
    <t>Limonite Ave. and Clay St., Jurupa Valley, CA.</t>
  </si>
  <si>
    <t>3VWRG31C49M501669</t>
  </si>
  <si>
    <t>SALAZAR BELTRAN</t>
  </si>
  <si>
    <t>2416 W 3RD AVE</t>
  </si>
  <si>
    <t>2416 W 3RD AVE, SN BERNRDNO CA 92407</t>
  </si>
  <si>
    <t>DANIEL HRNANDEZ</t>
  </si>
  <si>
    <t>FRANCISCO ARELLANO</t>
  </si>
  <si>
    <t>CAN24014198-01</t>
  </si>
  <si>
    <t>ON-25-000710</t>
  </si>
  <si>
    <t xml:space="preserve">golden valley rd 
ca </t>
  </si>
  <si>
    <t>1N6AD0ER3GN767691</t>
  </si>
  <si>
    <t>HRNANDEZ</t>
  </si>
  <si>
    <t>27520 SIERRA HWY APT 205</t>
  </si>
  <si>
    <t>27520 SIERRA HIGHWAY APT 205, CANYON COUNTRY CA 91351</t>
  </si>
  <si>
    <t>MARIANA ORTEGA HURTADO</t>
  </si>
  <si>
    <t>CAN25020173-00</t>
  </si>
  <si>
    <t>ON-25-000711</t>
  </si>
  <si>
    <t xml:space="preserve">Highway 58, Arvin, CA </t>
  </si>
  <si>
    <t>ZACCJAAT7GPE07603</t>
  </si>
  <si>
    <t>ORTEGA HURTADO</t>
  </si>
  <si>
    <t>700 S SHAFTER AVE SPC 99</t>
  </si>
  <si>
    <t>700 S SHAFTER AVE SPC 99, SHAFTER CA 93263</t>
  </si>
  <si>
    <t>ANDREW CAMERENA</t>
  </si>
  <si>
    <t>CAN23006647-01</t>
  </si>
  <si>
    <t>ON-25-000712</t>
  </si>
  <si>
    <t>Saint and Meno Hemet Ca</t>
  </si>
  <si>
    <t>5NPET46C17H217964</t>
  </si>
  <si>
    <t>CAMERENA</t>
  </si>
  <si>
    <t>225 W FRUITVALE AVE APT 1A</t>
  </si>
  <si>
    <t>225 W FRUITVALE AVE APT 1A, HEMET CA 92543</t>
  </si>
  <si>
    <t>ALVARO ARAGON</t>
  </si>
  <si>
    <t>CAN23005264-03</t>
  </si>
  <si>
    <t>ON-25-000713</t>
  </si>
  <si>
    <t>Near the intersection of Woods Ave. and Whittier Blvd., in East Los Angeles, CA.</t>
  </si>
  <si>
    <t>SHHFK7H93LU418931</t>
  </si>
  <si>
    <t>ARAGON</t>
  </si>
  <si>
    <t>5173 W 20TH ST</t>
  </si>
  <si>
    <t>5173 W 20TH ST, LOS ANGELES CA 90016</t>
  </si>
  <si>
    <t>Gloria  Tiul</t>
  </si>
  <si>
    <t>CAN23001700-03</t>
  </si>
  <si>
    <t>ON-25-000714</t>
  </si>
  <si>
    <t>5TBRU34166S456423</t>
  </si>
  <si>
    <t>15642 LASSEN ST</t>
  </si>
  <si>
    <t>DENISE HILL</t>
  </si>
  <si>
    <t>CAN24012379-01</t>
  </si>
  <si>
    <t>ON-25-000716</t>
  </si>
  <si>
    <t>Sawtelle and Sepulveda, Culver City, CA</t>
  </si>
  <si>
    <t>1HGCY1F33RA043396</t>
  </si>
  <si>
    <t>1629 W 46TH ST</t>
  </si>
  <si>
    <t>1629 w 46th st , LOS ANGELES CA 90062</t>
  </si>
  <si>
    <t>JASON LOPEZ</t>
  </si>
  <si>
    <t>CAN25019930-00</t>
  </si>
  <si>
    <t>ON-25-000717</t>
  </si>
  <si>
    <t>South Bermont Ave. and West 42nd Place, Los Angeles, CA.</t>
  </si>
  <si>
    <t>5YFBURHE7FP364531</t>
  </si>
  <si>
    <t>8727 VENICE BLVD APT A</t>
  </si>
  <si>
    <t>8727 VENICE BLVD APT A, LOS ANGELES CA 90034</t>
  </si>
  <si>
    <t>ROBERT MILLER</t>
  </si>
  <si>
    <t>CAN23006496-02</t>
  </si>
  <si>
    <t>ON-25-000718</t>
  </si>
  <si>
    <t xml:space="preserve">starbucks parking lot
1200 s harver blvd 
anaheim ca </t>
  </si>
  <si>
    <t>4T1C11AK3PU744142</t>
  </si>
  <si>
    <t xml:space="preserve">2370 E HOBSONWAY  </t>
  </si>
  <si>
    <t>BLYTHE</t>
  </si>
  <si>
    <t>8002 Orangethorpe  ave apt 206, BUENA PARK CA 90621</t>
  </si>
  <si>
    <t>ROCIO CRUZCOSME</t>
  </si>
  <si>
    <t>ABIGAIL JARQUINCRUZ</t>
  </si>
  <si>
    <t>CAP24001039-00</t>
  </si>
  <si>
    <t>ON-25-000719</t>
  </si>
  <si>
    <t>Mall in Daly City, CA</t>
  </si>
  <si>
    <t>3N1CP5CV8RL566701</t>
  </si>
  <si>
    <t>CRUZCOSME</t>
  </si>
  <si>
    <t>148 SERRANO DR APT 304</t>
  </si>
  <si>
    <t>148 SERRANO DR APT 304, SAN FRANCISCO CA 94132</t>
  </si>
  <si>
    <t>ANTONIO TOOL ALVARADO</t>
  </si>
  <si>
    <t>Arelys Dove</t>
  </si>
  <si>
    <t>CAN23008679-02</t>
  </si>
  <si>
    <t>ON-25-000720</t>
  </si>
  <si>
    <t>Corvell Blvd. Marina del Rey CA</t>
  </si>
  <si>
    <t>2HKRS3H29RH310589</t>
  </si>
  <si>
    <t>TOOL ALVARADO</t>
  </si>
  <si>
    <t>6415 MAKEE AVE</t>
  </si>
  <si>
    <t>6415 makee ave, LOS ANGELES CA 90001</t>
  </si>
  <si>
    <t>ON-25-000721</t>
  </si>
  <si>
    <t xml:space="preserve">amador county 
</t>
  </si>
  <si>
    <t>ANAYELI PEREZ DIAZ</t>
  </si>
  <si>
    <t>MARCOS DIAZ HERNANDEZ</t>
  </si>
  <si>
    <t>CAP24002191-00</t>
  </si>
  <si>
    <t>ON-25-000722</t>
  </si>
  <si>
    <t>455 JOINER PKWY APT 50 LINCOLN, CA 95648</t>
  </si>
  <si>
    <t>5NPDH4AE6DH409253</t>
  </si>
  <si>
    <t>PEREZ DIAZ</t>
  </si>
  <si>
    <t>455 JOINER PKWY APT 50</t>
  </si>
  <si>
    <t>LINCOLN</t>
  </si>
  <si>
    <t>455 JOINER PKWY APT 50, LINCOLN CA 95648</t>
  </si>
  <si>
    <t>MARIO MELERO</t>
  </si>
  <si>
    <t>CAP24001037-00</t>
  </si>
  <si>
    <t>ON-25-000723</t>
  </si>
  <si>
    <t>Foothill Blvd., Sylmar, CA</t>
  </si>
  <si>
    <t>1C4RDHAG8DC687674</t>
  </si>
  <si>
    <t>MELERO</t>
  </si>
  <si>
    <t>13765 DRONFIELD AVE</t>
  </si>
  <si>
    <t>13765 DRONFIELD AVE, SYLMAR CA 91342</t>
  </si>
  <si>
    <t>ESMERALDA GOMEZ FRANCO</t>
  </si>
  <si>
    <t>CHRISTIAN SOSA</t>
  </si>
  <si>
    <t>CAP24000190-00</t>
  </si>
  <si>
    <t>ON-25-000724</t>
  </si>
  <si>
    <t>215 South Freeway, Perris, CA.</t>
  </si>
  <si>
    <t>3KPF54ADXPE647995</t>
  </si>
  <si>
    <t>GOMEZ FRANCO</t>
  </si>
  <si>
    <t>2047 CHERRYTREE DR</t>
  </si>
  <si>
    <t>2047 CHERRYTREE DR, PERRIS CA 92571</t>
  </si>
  <si>
    <t>YULISA CORDOVA</t>
  </si>
  <si>
    <t>CAN24013392-01</t>
  </si>
  <si>
    <t>ON-25-000725</t>
  </si>
  <si>
    <t xml:space="preserve">nichols canyon rd </t>
  </si>
  <si>
    <t>1HGCV1F3XMA057541</t>
  </si>
  <si>
    <t>CORDOVA</t>
  </si>
  <si>
    <t>3569 NORTON AVE APT C</t>
  </si>
  <si>
    <t>3569 norton ave apt c, LYNWOOD CA 90262</t>
  </si>
  <si>
    <t>LISA VALADEZ</t>
  </si>
  <si>
    <t>CAN24016848-00</t>
  </si>
  <si>
    <t>ON-25-000726</t>
  </si>
  <si>
    <t xml:space="preserve">Aviaton st 
manhattan beach 
</t>
  </si>
  <si>
    <t>3CZRU5H71GM715378</t>
  </si>
  <si>
    <t>VALADEZ</t>
  </si>
  <si>
    <t>11774 TAYLOR ST</t>
  </si>
  <si>
    <t>11774 TAYLOR ST, ADELANTO CA 92301</t>
  </si>
  <si>
    <t>BRENDA RAMOS</t>
  </si>
  <si>
    <t>CAP24000274-00</t>
  </si>
  <si>
    <t>ON-25-000727</t>
  </si>
  <si>
    <t>91 Freeway before Lincoln Ave., Corona, CA</t>
  </si>
  <si>
    <t>1C4RJXR66RW255279</t>
  </si>
  <si>
    <t>8182 CARNATION CT</t>
  </si>
  <si>
    <t>8182 CARNATION CT, RIVERSIDE CA 92503</t>
  </si>
  <si>
    <t>DANY MARTINEZ PEREZ</t>
  </si>
  <si>
    <t>RAQUEL FLORES CARPINTEYRO</t>
  </si>
  <si>
    <t>CAN25020248-00</t>
  </si>
  <si>
    <t>ON-25-000729</t>
  </si>
  <si>
    <t>3030 S La Cienega Blvd., Culver City, CA</t>
  </si>
  <si>
    <t>19UUA66284A037597</t>
  </si>
  <si>
    <t>1230 S DITMAN AVE</t>
  </si>
  <si>
    <t>1230 s ditman ave , LOS ANGELES CA 90023</t>
  </si>
  <si>
    <t>MARTHA SANCHEZ</t>
  </si>
  <si>
    <t>CAN25019929-00</t>
  </si>
  <si>
    <t>ON-25-000730</t>
  </si>
  <si>
    <t>1ZVFT80N575362184</t>
  </si>
  <si>
    <t>40657 171ST ST E</t>
  </si>
  <si>
    <t>40657 171ST ST E, LANCASTER CA 93535</t>
  </si>
  <si>
    <t>ALEJANDRO LOPEZ</t>
  </si>
  <si>
    <t>ON-25-000731</t>
  </si>
  <si>
    <t>Maywood Ave 56th and 57th street in Maywood ca</t>
  </si>
  <si>
    <t>3KPF24AD5ME376591</t>
  </si>
  <si>
    <t>EMANUEL IBARRA JR</t>
  </si>
  <si>
    <t>CAP24000994-00</t>
  </si>
  <si>
    <t>ON-25-000732</t>
  </si>
  <si>
    <t>1315 S Meadow Ln, Colton, CA 92324</t>
  </si>
  <si>
    <t>5XXGT4L30LG397490</t>
  </si>
  <si>
    <t>IBARRA JR</t>
  </si>
  <si>
    <t>1315 S MEADOW LN APT 206</t>
  </si>
  <si>
    <t>319 N SAN ANTONIO AVE APT 3, ONTARIO CA 91762</t>
  </si>
  <si>
    <t>JACKIE GONZALEZ</t>
  </si>
  <si>
    <t>CAN24015131-01</t>
  </si>
  <si>
    <t>ON-25-000733</t>
  </si>
  <si>
    <t>Murrieta High School Murrieta ca</t>
  </si>
  <si>
    <t>3TMLB5JN3RM084243</t>
  </si>
  <si>
    <t>PO BOX 67</t>
  </si>
  <si>
    <t>23850 RED CLOVER CIRCLE, MURRIETA CA 92562</t>
  </si>
  <si>
    <t>ALEJANDRO CASTELLANOS ROJAS</t>
  </si>
  <si>
    <t>CAN24018712-00</t>
  </si>
  <si>
    <t>ON-25-000734</t>
  </si>
  <si>
    <t>7800 St Broadway E 78th st W 210 Los Angeles CA</t>
  </si>
  <si>
    <t>4A3AB36S74E077883</t>
  </si>
  <si>
    <t>CASTELLANOS ROJAS</t>
  </si>
  <si>
    <t>345 S NEW HAMPSHIRE AVE APT 206</t>
  </si>
  <si>
    <t>345 S NEW HAMPSHIRE AVE APT 206, LOS ANGELES CA 90020</t>
  </si>
  <si>
    <t>ZALONDRA HORNE</t>
  </si>
  <si>
    <t>CAP24002694-00</t>
  </si>
  <si>
    <t>ON-25-000736</t>
  </si>
  <si>
    <t xml:space="preserve"> BARTLEY Ct.  in Merced, CA</t>
  </si>
  <si>
    <t>3KPFT4DE1SE029208</t>
  </si>
  <si>
    <t>HORNE</t>
  </si>
  <si>
    <t>3957 BARTLEY CT</t>
  </si>
  <si>
    <t>3957 Bartley Court , MERCED CA 95348</t>
  </si>
  <si>
    <t>ALICIA WALKER</t>
  </si>
  <si>
    <t xml:space="preserve">David Ramon Zendejas </t>
  </si>
  <si>
    <t>CAN23007620-00</t>
  </si>
  <si>
    <t>ON-25-000737</t>
  </si>
  <si>
    <t>Walton Ave. and Bridge St. Yuba, CA.</t>
  </si>
  <si>
    <t>3FADP4EJ1CM162068</t>
  </si>
  <si>
    <t>2371 WISCONSIN CT</t>
  </si>
  <si>
    <t>2371 WISCONSIN CT, YUBA CITY CA 95991</t>
  </si>
  <si>
    <t>RUDY GUERRERO</t>
  </si>
  <si>
    <t>CAN24009878-02</t>
  </si>
  <si>
    <t>ON-25-000738</t>
  </si>
  <si>
    <t>11th St and P St, Sacramento, CA</t>
  </si>
  <si>
    <t>2HGFC2F75JH583892</t>
  </si>
  <si>
    <t>606 E MAIN ST</t>
  </si>
  <si>
    <t>606 E MAIN ST, FOWLER CA 93625</t>
  </si>
  <si>
    <t>SALVADOR CASTILLO DE LA ROSA</t>
  </si>
  <si>
    <t>CAN24015278-01</t>
  </si>
  <si>
    <t>ON-25-000739</t>
  </si>
  <si>
    <t>91 Freeway going East between the 15 Freeway and Mckinley St., Corona, CA</t>
  </si>
  <si>
    <t>4T1BF1FK2FU013416</t>
  </si>
  <si>
    <t>CASTILLO DE LA ROSA</t>
  </si>
  <si>
    <t>4854 CREST AVE</t>
  </si>
  <si>
    <t>4854 CREST AVE, RIVERSIDE CA 92503</t>
  </si>
  <si>
    <t>CHARLES ATANGANA</t>
  </si>
  <si>
    <t>CAN24013380-01</t>
  </si>
  <si>
    <t>ON-25-000740</t>
  </si>
  <si>
    <t>Hwy 680 near the exit Diablo Rd Danville Ca</t>
  </si>
  <si>
    <t>1HGCV1F11JA192028</t>
  </si>
  <si>
    <t>ATANGANA</t>
  </si>
  <si>
    <t>656 HEADLEY LN</t>
  </si>
  <si>
    <t>656 HEADLEY LN, PATTERSON CA 95363</t>
  </si>
  <si>
    <t>BERENICE GOMEZ LEMUS</t>
  </si>
  <si>
    <t>Edward Andres Hernanadez Zepeda</t>
  </si>
  <si>
    <t>CAN24018578-00</t>
  </si>
  <si>
    <t>ON-25-000741</t>
  </si>
  <si>
    <t>6th St. and Commonwelth Ave. Los Angeles, CA.</t>
  </si>
  <si>
    <t>JTDKN3DU4A1279375</t>
  </si>
  <si>
    <t>GOMEZ LEMUS</t>
  </si>
  <si>
    <t>206 W 88TH PL</t>
  </si>
  <si>
    <t>206 w 88th pl, LOS ANGELES CA 90003</t>
  </si>
  <si>
    <t>HECTOR HERRERA</t>
  </si>
  <si>
    <t>DOMINIE HERRERA</t>
  </si>
  <si>
    <t>CAN24018394-00</t>
  </si>
  <si>
    <t>ON-25-000742</t>
  </si>
  <si>
    <t>Pamdale 93551</t>
  </si>
  <si>
    <t>4T1C11AK4NU681002</t>
  </si>
  <si>
    <t>45851 100TH ST E</t>
  </si>
  <si>
    <t>45851 100TH ST E, LANCASTER CA 93535</t>
  </si>
  <si>
    <t>JAMES MILLER JR</t>
  </si>
  <si>
    <t>CAN24009703-02</t>
  </si>
  <si>
    <t>ON-25-000743</t>
  </si>
  <si>
    <t>Ashland and 99 freeway Fresno CA</t>
  </si>
  <si>
    <t>1HGCM82263A009736</t>
  </si>
  <si>
    <t>MILLER JR</t>
  </si>
  <si>
    <t>716 DEERWOOD CT</t>
  </si>
  <si>
    <t>716 DEERWOOD CT, MADERA CA 93637</t>
  </si>
  <si>
    <t>MOHAMMAD MOHAMMAD</t>
  </si>
  <si>
    <t>CAN24019171-00</t>
  </si>
  <si>
    <t>ON-25-000744</t>
  </si>
  <si>
    <t xml:space="preserve">lomita blvd 
lomita ca </t>
  </si>
  <si>
    <t>4T1BF1FK8CU112611</t>
  </si>
  <si>
    <t>MOHAMMAD</t>
  </si>
  <si>
    <t>25501 HARBOR VILLAGE PL APT M</t>
  </si>
  <si>
    <t>HARBOR CITY</t>
  </si>
  <si>
    <t>25501 HARBOR VILLAGE PL APT M, HARBOR CITY CA 90710</t>
  </si>
  <si>
    <t>TIM ESMAY</t>
  </si>
  <si>
    <t>CAN23005389-02</t>
  </si>
  <si>
    <t>ON-25-000745</t>
  </si>
  <si>
    <t>Fair Oaks Ave, San Luis Obispo/Arroyo Grande CA.</t>
  </si>
  <si>
    <t>1FTVX12514NB68853</t>
  </si>
  <si>
    <t>ESMAY</t>
  </si>
  <si>
    <t>1387 HETRICK AVE</t>
  </si>
  <si>
    <t>ARROYO GRANDE</t>
  </si>
  <si>
    <t>1387 HETRICK AVE, ARROYO GRANDE CA 93420</t>
  </si>
  <si>
    <t>EDITH GONZALEZ GONZALEZ</t>
  </si>
  <si>
    <t>ALVARO LEZO MURILLO</t>
  </si>
  <si>
    <t>CAP25003262-00</t>
  </si>
  <si>
    <t>ON-25-000746</t>
  </si>
  <si>
    <t xml:space="preserve">Corona 6TH St and Radio Rd Ca </t>
  </si>
  <si>
    <t>2C4RDGCG7KR758956</t>
  </si>
  <si>
    <t>GONZALEZ GONZALEZ</t>
  </si>
  <si>
    <t>2049 LONDON WAY</t>
  </si>
  <si>
    <t>2049 LONDON WAY, CORONA CA 92882</t>
  </si>
  <si>
    <t>ON-25-000747</t>
  </si>
  <si>
    <t>6446 Whitaker Ave Lake balboa CA</t>
  </si>
  <si>
    <t>NURY LIMA QUEVEDO</t>
  </si>
  <si>
    <t>NURY MUNOZ LIMA</t>
  </si>
  <si>
    <t>CAN24017660-00</t>
  </si>
  <si>
    <t>ON-25-000748</t>
  </si>
  <si>
    <t>Citrus freeway in Fontana CA</t>
  </si>
  <si>
    <t>1N4AL3AP6FC465646</t>
  </si>
  <si>
    <t>LIMA QUEVEDO</t>
  </si>
  <si>
    <t>1219 W KING ST APT 1</t>
  </si>
  <si>
    <t>1219 W KING ST APT 1, SAN BERNARDINO CA 92410</t>
  </si>
  <si>
    <t>MD ISLAM</t>
  </si>
  <si>
    <t>CAP25003395-00</t>
  </si>
  <si>
    <t>ON-25-000749</t>
  </si>
  <si>
    <t xml:space="preserve">5471 East Village I5 freeway Los Angeles </t>
  </si>
  <si>
    <t>1HGCY2F69SA007587</t>
  </si>
  <si>
    <t>ISLAM</t>
  </si>
  <si>
    <t>204 S JUANITA AVE UNIT 104</t>
  </si>
  <si>
    <t>204 S JUANITA AVE UNIT 104, LOS ANGELES CA 90004</t>
  </si>
  <si>
    <t>SAMANTHA MELENDEZ</t>
  </si>
  <si>
    <t>CAN25020189-00</t>
  </si>
  <si>
    <t>ON-25-000751</t>
  </si>
  <si>
    <t>Freeway 134th East, tours Glenda Pasadena, Glenda CA.</t>
  </si>
  <si>
    <t>WBA3C1C54EK115758</t>
  </si>
  <si>
    <t>5261  WHITSETT AVE # 3</t>
  </si>
  <si>
    <t>VALLEY VILLAGE</t>
  </si>
  <si>
    <t>5261  WHITSETT AVE # 3, VALLEY VILLAGE CA 91607</t>
  </si>
  <si>
    <t>NOAH HARDY</t>
  </si>
  <si>
    <t>KAELEY HARDY</t>
  </si>
  <si>
    <t>CAP25003735-00</t>
  </si>
  <si>
    <t>ON-25-000752</t>
  </si>
  <si>
    <t xml:space="preserve">dana point ca </t>
  </si>
  <si>
    <t>JM1CR293180309662</t>
  </si>
  <si>
    <t>HARDY</t>
  </si>
  <si>
    <t>33381 BIG SUR ST</t>
  </si>
  <si>
    <t>DANA POINT</t>
  </si>
  <si>
    <t>33381 BIG SUR ST, DANA POINT CA 92629</t>
  </si>
  <si>
    <t>FREDDY DORANTES JR</t>
  </si>
  <si>
    <t>ON-25-000754</t>
  </si>
  <si>
    <t>1725 Harmon St. in Carson, CA.</t>
  </si>
  <si>
    <t>KMHDH4AE4DU710363</t>
  </si>
  <si>
    <t>SAMUEL ROMERO GUTIERREZ</t>
  </si>
  <si>
    <t>CAN23007225-02</t>
  </si>
  <si>
    <t>ON-25-000755</t>
  </si>
  <si>
    <t xml:space="preserve">university and iowa ave 
riverside ca </t>
  </si>
  <si>
    <t>2HGES26733H521456</t>
  </si>
  <si>
    <t>ROMERO GUTIERREZ</t>
  </si>
  <si>
    <t>2611 12TH ST</t>
  </si>
  <si>
    <t>2611 12TH ST, RIVERSIDE CA 92507</t>
  </si>
  <si>
    <t>STEVEN BOYD</t>
  </si>
  <si>
    <t>MIKAYLA MCGEE</t>
  </si>
  <si>
    <t>CAP24002135-00</t>
  </si>
  <si>
    <t>ON-25-000756</t>
  </si>
  <si>
    <t>351 canyon road lake Elsinore ca</t>
  </si>
  <si>
    <t>1GNDT13SX52244852</t>
  </si>
  <si>
    <t>1 CORTE RAFFINI</t>
  </si>
  <si>
    <t>1 CORTE RAFFINI, LAKE ELSINORE CA 92532</t>
  </si>
  <si>
    <t>JOSE HERNANDEZ</t>
  </si>
  <si>
    <t>CAN24017328-00</t>
  </si>
  <si>
    <t>ON-25-000757</t>
  </si>
  <si>
    <t>Mecca St and Bagdad Ave, Coachella, CA 92236</t>
  </si>
  <si>
    <t>1G1FA1RX1J0179320</t>
  </si>
  <si>
    <t>48519 CAMINO MAYA</t>
  </si>
  <si>
    <t>48519 CAMINO MAYA, COACHELLA CA 92236</t>
  </si>
  <si>
    <t>ALONSO JIMENEZ</t>
  </si>
  <si>
    <t>ELIZABETH JIMENEZ</t>
  </si>
  <si>
    <t>CAN24013893-01</t>
  </si>
  <si>
    <t>ON-25-000758</t>
  </si>
  <si>
    <t>martin Luther king Blvd. and Before Wright Rd. Linwood, CA</t>
  </si>
  <si>
    <t>1C4RJGBG5PC514751</t>
  </si>
  <si>
    <t>10971 POPE AVE</t>
  </si>
  <si>
    <t>10971 POPE AVE, LYNWOOD CA 90262</t>
  </si>
  <si>
    <t>EDWIN BRIAN LOPEZ MORA</t>
  </si>
  <si>
    <t>CAN24014434-01</t>
  </si>
  <si>
    <t>ON-25-000759</t>
  </si>
  <si>
    <t>3TMDZ5BN3MM114249</t>
  </si>
  <si>
    <t>LOPEZ MORA</t>
  </si>
  <si>
    <t>1038 CAMBRIN RD</t>
  </si>
  <si>
    <t>1038 CAMBRIN RD, POMONA CA 91768</t>
  </si>
  <si>
    <t>NURY ALAS MELARA</t>
  </si>
  <si>
    <t>CAN23008596-02</t>
  </si>
  <si>
    <t>ON-25-000761</t>
  </si>
  <si>
    <t>Eaglerock Blvd &amp; York Blvd Los Angeles CA</t>
  </si>
  <si>
    <t>3FADP0L37AR395742</t>
  </si>
  <si>
    <t>ALAS MELARA</t>
  </si>
  <si>
    <t>1353 E 59TH ST</t>
  </si>
  <si>
    <t>1353 e 59th st, LOS ANGELES CA 90059</t>
  </si>
  <si>
    <t>ISAURA CRUZ</t>
  </si>
  <si>
    <t>ALFONSO CRUZ LUNA</t>
  </si>
  <si>
    <t>CAN25019486-00</t>
  </si>
  <si>
    <t>ON-25-000762</t>
  </si>
  <si>
    <t xml:space="preserve">temecula ca </t>
  </si>
  <si>
    <t>5YFBPRHE3GP387698</t>
  </si>
  <si>
    <t>23944 SILVERLEAF WAY</t>
  </si>
  <si>
    <t>23944 SILVERLEAF WAY , MURRIETA CA 92562</t>
  </si>
  <si>
    <t>CHRISTOPHER NELSON</t>
  </si>
  <si>
    <t>KEONA GIBSON</t>
  </si>
  <si>
    <t>CAP25002934-00</t>
  </si>
  <si>
    <t>ON-25-000763</t>
  </si>
  <si>
    <t>Indiana &amp; La Sierra, Riverside CA.</t>
  </si>
  <si>
    <t>5XXG64J27MG025910</t>
  </si>
  <si>
    <t>3944 POLK ST UNIT E</t>
  </si>
  <si>
    <t>3944 POLK ST UNIT E, RIVERSIDE CA 92505</t>
  </si>
  <si>
    <t>ON-25-000764</t>
  </si>
  <si>
    <t xml:space="preserve">Freeway 10 before the exit Downtown and San Pedro in Los Angeles  </t>
  </si>
  <si>
    <t>CAN24017324-00</t>
  </si>
  <si>
    <t>ON-25-000765</t>
  </si>
  <si>
    <t xml:space="preserve">freeway 57
Pomona CA </t>
  </si>
  <si>
    <t>YOUSEF AHMAD ALASKARI</t>
  </si>
  <si>
    <t>CAN23008375-02</t>
  </si>
  <si>
    <t>ON-25-000766</t>
  </si>
  <si>
    <t>60th freeway, Riverside, CA.</t>
  </si>
  <si>
    <t>JTDBU4EE4BJ108711</t>
  </si>
  <si>
    <t>AHMAD ALASKARI</t>
  </si>
  <si>
    <t>24356 WEBSTER AVE</t>
  </si>
  <si>
    <t>24356 WEBSTER AVE, MORENO VALLEY CA 92553</t>
  </si>
  <si>
    <t>ON-25-000767</t>
  </si>
  <si>
    <t>Freeway 60 near 5, Los Angeles CA.</t>
  </si>
  <si>
    <t>1G11F5SL5FF171347</t>
  </si>
  <si>
    <t>RICARDO AYALA</t>
  </si>
  <si>
    <t>CAN24017207-00</t>
  </si>
  <si>
    <t>ON-25-000768</t>
  </si>
  <si>
    <t>100 Universal city plaza Hollywood ca</t>
  </si>
  <si>
    <t>SHHFK7H46JU428287</t>
  </si>
  <si>
    <t>10213 E AVENUE S2</t>
  </si>
  <si>
    <t>10213 E AVENUE S2, LITTLEROCK CA 93543</t>
  </si>
  <si>
    <t>PEDRO CAMACHO</t>
  </si>
  <si>
    <t>EVELYN CAMACHO FREER</t>
  </si>
  <si>
    <t>CAN24012416-01</t>
  </si>
  <si>
    <t>ON-25-000769</t>
  </si>
  <si>
    <t>coming from Resida to go Sherman Oaks.</t>
  </si>
  <si>
    <t>3N1AB7AP5FY231125</t>
  </si>
  <si>
    <t>4540 HAZELTINE AVE APT 23</t>
  </si>
  <si>
    <t>4540 HAZELTINE AVE APT 23, SHERMAN OAKS CA 91423</t>
  </si>
  <si>
    <t>CAN24016333-00</t>
  </si>
  <si>
    <t>ON-25-000770</t>
  </si>
  <si>
    <t xml:space="preserve">bell gardens, ca 
</t>
  </si>
  <si>
    <t>1G1FB1RS2H0165518</t>
  </si>
  <si>
    <t>6801 GRANGER AVE</t>
  </si>
  <si>
    <t>6801 GRANGER AVE, BELL GARDENS CA 90201</t>
  </si>
  <si>
    <t>MARIA FRANCO</t>
  </si>
  <si>
    <t>Monique  Hernandez</t>
  </si>
  <si>
    <t>CAN23005533-03</t>
  </si>
  <si>
    <t>ON-25-000772</t>
  </si>
  <si>
    <t>Intersection of Western and Orange, Anaheim, CA.</t>
  </si>
  <si>
    <t>1FMFU18565LA70138</t>
  </si>
  <si>
    <t>FRANCO</t>
  </si>
  <si>
    <t>9778 SHARON AVE</t>
  </si>
  <si>
    <t>9778 SHARON AVE, RIVERSIDE CA 92503</t>
  </si>
  <si>
    <t>BRITTANY MOULTRIE</t>
  </si>
  <si>
    <t>CAN23001037-03</t>
  </si>
  <si>
    <t>ON-25-000774</t>
  </si>
  <si>
    <t>1 Southland Mall Dr, Hayward, CA 94545</t>
  </si>
  <si>
    <t>19XFC2F68LE208017</t>
  </si>
  <si>
    <t>MOULTRIE</t>
  </si>
  <si>
    <t>9800 MACARTHUR BLVD APT 201</t>
  </si>
  <si>
    <t>9800 MACARTHUR BLVD APT 201, OAKLAND CA 94605</t>
  </si>
  <si>
    <t>JAVIER MORALES HERNANDEZ</t>
  </si>
  <si>
    <t>ROSA LIMA RAMOS</t>
  </si>
  <si>
    <t>CAN24014771-01</t>
  </si>
  <si>
    <t>ON-25-000775</t>
  </si>
  <si>
    <t>Willmington Av and  Victoria St Campton CA</t>
  </si>
  <si>
    <t>1G11C5SL8FF165843</t>
  </si>
  <si>
    <t>MORALES HERNANDEZ</t>
  </si>
  <si>
    <t>13207 S PENROSE AVE</t>
  </si>
  <si>
    <t>13207 S PENROSE AVE, COMPTON CA 90222</t>
  </si>
  <si>
    <t>APRIL CATBAGAN</t>
  </si>
  <si>
    <t>CAP24001906-00</t>
  </si>
  <si>
    <t>ON-25-000776</t>
  </si>
  <si>
    <t>Foothill 15 freeway in the rancho Cucamonga</t>
  </si>
  <si>
    <t>5FNYF4H99DB030844</t>
  </si>
  <si>
    <t>CATBAGAN</t>
  </si>
  <si>
    <t>6805 MANCHESTER CT</t>
  </si>
  <si>
    <t>6805 MANCHESTER CT, FONTANA CA 92336</t>
  </si>
  <si>
    <t>REYES SOTO</t>
  </si>
  <si>
    <t>CAN24016912-00</t>
  </si>
  <si>
    <t>ON-25-000777</t>
  </si>
  <si>
    <t>2MEFM75V88X631215</t>
  </si>
  <si>
    <t>11027 CONTINENTAL CT</t>
  </si>
  <si>
    <t>11027 CONTINENTAL CT, ADELANTO CA 92301</t>
  </si>
  <si>
    <t>BRITTANY DELAMORA</t>
  </si>
  <si>
    <t>LUIS MORALES CORNEJO</t>
  </si>
  <si>
    <t>CAN24019002-00</t>
  </si>
  <si>
    <t>ON-25-000778</t>
  </si>
  <si>
    <t>Home Depot in Jefferson Blvd and Alla Rd Playa vista Ca</t>
  </si>
  <si>
    <t>1GCNCNEH5GZ378779</t>
  </si>
  <si>
    <t>DELAMORA</t>
  </si>
  <si>
    <t>201 1/2 W 107TH ST</t>
  </si>
  <si>
    <t>201 1/2 W 107TH ST, LOS ANGELES CA 90003</t>
  </si>
  <si>
    <t>JOSE LUIS GAYOSSO LIZAOLA</t>
  </si>
  <si>
    <t>FATIMA JOSELINE OSTRIA RAMIREZ</t>
  </si>
  <si>
    <t>CAN24015836-01</t>
  </si>
  <si>
    <t>ON-25-000779</t>
  </si>
  <si>
    <t xml:space="preserve">NEWHALL, CA </t>
  </si>
  <si>
    <t>4T1C11AK8LU398387</t>
  </si>
  <si>
    <t>GAYOSSO LIZAOLA</t>
  </si>
  <si>
    <t>28842 SILVER SADDLE CIR APT 102</t>
  </si>
  <si>
    <t>28842 SILVER SADDLE CIR APT 102, CANYON COUNTRY CA 91387</t>
  </si>
  <si>
    <t>JOSE ARGULLO</t>
  </si>
  <si>
    <t>CAN24013258-01</t>
  </si>
  <si>
    <t>ON-25-000781</t>
  </si>
  <si>
    <t>91 freeway and the 60 freeway where they merged, Riverside, CA.</t>
  </si>
  <si>
    <t>1N6SD11S1NC352199</t>
  </si>
  <si>
    <t>ARGULLO</t>
  </si>
  <si>
    <t>23492 WOODLANDER WAY</t>
  </si>
  <si>
    <t>23492 WOODLANDER WAY, MORENO VALLEY CA 92557</t>
  </si>
  <si>
    <t>IVANA MEDINA</t>
  </si>
  <si>
    <t>RAUL MEDINA</t>
  </si>
  <si>
    <t>CAN25019496-00</t>
  </si>
  <si>
    <t>ON-25-000782</t>
  </si>
  <si>
    <t>lasson and topango cayon blvd Chatsworth</t>
  </si>
  <si>
    <t>2GCPADED2S1118234</t>
  </si>
  <si>
    <t>18202 HATTON ST</t>
  </si>
  <si>
    <t>18202 HATTON ST, RESEDA CA 91335</t>
  </si>
  <si>
    <t>CORY LOYA</t>
  </si>
  <si>
    <t>CAN23008770-02</t>
  </si>
  <si>
    <t>ON-25-000783</t>
  </si>
  <si>
    <t>91 Freeway going West bound where the 110 Freeway and 405 Freeway connect, CA</t>
  </si>
  <si>
    <t>3GCPWAEH9KG311989</t>
  </si>
  <si>
    <t>8218 OAKHURST PL</t>
  </si>
  <si>
    <t>8218 OAKHURST PL, RIVERSIDE CA 92504</t>
  </si>
  <si>
    <t>MERCEDES LOYA</t>
  </si>
  <si>
    <t>RUBEN LARA</t>
  </si>
  <si>
    <t>CAP25004430-00</t>
  </si>
  <si>
    <t>ON-25-000784</t>
  </si>
  <si>
    <t xml:space="preserve">805 FREEWAY, </t>
  </si>
  <si>
    <t>55SWF4KB5FU039626</t>
  </si>
  <si>
    <t>4746 LADNER ST</t>
  </si>
  <si>
    <t>4746 LADNER ST, SAN DIEGO CA 92113</t>
  </si>
  <si>
    <t>MARIA RODEZNO</t>
  </si>
  <si>
    <t>CAN24017386-00</t>
  </si>
  <si>
    <t>ON-25-000785</t>
  </si>
  <si>
    <t>Sherman Way Blvd and Sepulveda Blvd, Van Nuys, CA</t>
  </si>
  <si>
    <t>KM8SM4HF8GU139238</t>
  </si>
  <si>
    <t>RODEZNO</t>
  </si>
  <si>
    <t>8429 WILLIS AVE UNIT A</t>
  </si>
  <si>
    <t>8429 WILLIS AVE UNIT A, PANORAMA CITY CA 91402</t>
  </si>
  <si>
    <t>RAMONA MAGALLANES</t>
  </si>
  <si>
    <t>MAGDALENA MAGALLANES</t>
  </si>
  <si>
    <t>CAN24015609-00</t>
  </si>
  <si>
    <t>ON-25-000786</t>
  </si>
  <si>
    <t>Dyer Ave.,  Rio Grande CA,</t>
  </si>
  <si>
    <t>TOWN &amp; COU</t>
  </si>
  <si>
    <t>2A4RR8DG1BR604937</t>
  </si>
  <si>
    <t>MAGALLANES</t>
  </si>
  <si>
    <t>6941 7TH AVE</t>
  </si>
  <si>
    <t>RIO LINDA</t>
  </si>
  <si>
    <t>6941 7TH AVE, RIO LINDA CA 95673</t>
  </si>
  <si>
    <t>MARLON CHAMIN CHITIC</t>
  </si>
  <si>
    <t>CAN23009000-02</t>
  </si>
  <si>
    <t>ON-25-000787</t>
  </si>
  <si>
    <t>6702 Cedros Ave, Van Nuys, CA</t>
  </si>
  <si>
    <t>3GCUKREC9JG483102</t>
  </si>
  <si>
    <t>CHAMIN CHITIC</t>
  </si>
  <si>
    <t>14655 FRIAR ST APT 202</t>
  </si>
  <si>
    <t>14655 friar st apt 202, VAN NUYS CA 91411</t>
  </si>
  <si>
    <t>HAROLD GOMEZ</t>
  </si>
  <si>
    <t>ANTHONY GOMEZ</t>
  </si>
  <si>
    <t>CAN24012994-01</t>
  </si>
  <si>
    <t>ON-25-000788</t>
  </si>
  <si>
    <t>Florence Ave. going east, cross corner Locust Ave. Inglewood, CA.</t>
  </si>
  <si>
    <t>19XFB2F58FE273934</t>
  </si>
  <si>
    <t>1223 W 71ST ST</t>
  </si>
  <si>
    <t>1223 W 71st St, LOS ANGELES CA 90044</t>
  </si>
  <si>
    <t>ANGELIKA DAWKINS-DIAZ</t>
  </si>
  <si>
    <t>CAN24012968-01</t>
  </si>
  <si>
    <t>ON-25-000789</t>
  </si>
  <si>
    <t>freeway 10 east bound close to la Cienega Blvd Los Angeles</t>
  </si>
  <si>
    <t>2HGFE2F5XNH590982</t>
  </si>
  <si>
    <t>DAWKINS-DIAZ</t>
  </si>
  <si>
    <t>2904 9TH AVE APT 6</t>
  </si>
  <si>
    <t>2904 9TH AVE APT 6, LOS ANGELES CA 90018</t>
  </si>
  <si>
    <t>PHILLIP MONARES</t>
  </si>
  <si>
    <t>CAN24018764-00</t>
  </si>
  <si>
    <t>ON-25-000790</t>
  </si>
  <si>
    <t>19 th Ave., and Laguna, San Francisco, CA</t>
  </si>
  <si>
    <t>KNMAT2MVXHP558454</t>
  </si>
  <si>
    <t>MONARES</t>
  </si>
  <si>
    <t>2343 18TH AVE</t>
  </si>
  <si>
    <t>2343 18TH AVE, SAN FRANCISCO CA 94116</t>
  </si>
  <si>
    <t>CAP24001327-00</t>
  </si>
  <si>
    <t>ON-25-000793</t>
  </si>
  <si>
    <t>617 N Redondo Dr *A Oceanside CA 92057</t>
  </si>
  <si>
    <t>5TFRM5F15FX090545</t>
  </si>
  <si>
    <t>200 GRAPEVINE RD APT 65</t>
  </si>
  <si>
    <t>200 GRAPEVINE RD APT 65, VISTA CA 92083</t>
  </si>
  <si>
    <t>SIRLI GOMEZ URBAEZ</t>
  </si>
  <si>
    <t>CAN24017195-00</t>
  </si>
  <si>
    <t>ON-25-000794</t>
  </si>
  <si>
    <t>3490 Madison St, Riverside, CA 92504</t>
  </si>
  <si>
    <t>2GNAXHEV0L6174060</t>
  </si>
  <si>
    <t>GOMEZ URBAEZ</t>
  </si>
  <si>
    <t>2955 MARY ST</t>
  </si>
  <si>
    <t>2955 MARY ST, RIVERSIDE CA 92506</t>
  </si>
  <si>
    <t>SILVIA HERNANDEZVERA</t>
  </si>
  <si>
    <t>AURORA VERA</t>
  </si>
  <si>
    <t>CAP24001312-00</t>
  </si>
  <si>
    <t>ON-25-000795</t>
  </si>
  <si>
    <t>Washington Av before Broadway Blvd in ESCONDIDO</t>
  </si>
  <si>
    <t>1GKKNPLS1KZ251743</t>
  </si>
  <si>
    <t>HERNANDEZVERA</t>
  </si>
  <si>
    <t>2437 LINDA CT</t>
  </si>
  <si>
    <t>2437 LINDA CT, ESCONDIDO CA 92027</t>
  </si>
  <si>
    <t>ON-25-000796</t>
  </si>
  <si>
    <t xml:space="preserve">victory blvd 
burbank ca </t>
  </si>
  <si>
    <t>GABRIEL LIBRADO</t>
  </si>
  <si>
    <t>ON-25-000797</t>
  </si>
  <si>
    <t>Intersection Sunset and Sepulveda in LA, CA.</t>
  </si>
  <si>
    <t>1HGCR3F8XEA007610</t>
  </si>
  <si>
    <t>CORNEL LACATUS</t>
  </si>
  <si>
    <t>CLAUDIA HAPA</t>
  </si>
  <si>
    <t>CAP24000036-00</t>
  </si>
  <si>
    <t>ON-25-000798</t>
  </si>
  <si>
    <t>Winco Parking lot, Perris, CA</t>
  </si>
  <si>
    <t>1FMSK8JH1PGA29283</t>
  </si>
  <si>
    <t>LACATUS</t>
  </si>
  <si>
    <t>3706 SANDSTONE CT</t>
  </si>
  <si>
    <t>3706 SANDSTONE CT, PERRIS CA 92570</t>
  </si>
  <si>
    <t>VANESSA GUERRA</t>
  </si>
  <si>
    <t>CAN24016504-01</t>
  </si>
  <si>
    <t>ON-25-000799</t>
  </si>
  <si>
    <t xml:space="preserve">Freeway 605 North in Cerritos </t>
  </si>
  <si>
    <t>JHMCM56486C001685</t>
  </si>
  <si>
    <t>8415 S GATE AVE</t>
  </si>
  <si>
    <t>8415 S GATE AVE, SOUTH GATE CA 90280</t>
  </si>
  <si>
    <t>ANDREW HEREDIA RODRIGUEZ</t>
  </si>
  <si>
    <t>Anthony Chavez</t>
  </si>
  <si>
    <t>CAN24016491-01</t>
  </si>
  <si>
    <t>ON-25-000800</t>
  </si>
  <si>
    <t>Holmes Stand Wildwood Canyon Rd, Yucaipa, CA 92399</t>
  </si>
  <si>
    <t>1HGCY1F30RA070362</t>
  </si>
  <si>
    <t>HEREDIA RODRIGUEZ</t>
  </si>
  <si>
    <t>1090 GRAND AVE</t>
  </si>
  <si>
    <t>1090 GRAND AVE, COLTON CA 92324</t>
  </si>
  <si>
    <t>CAN24018053-00</t>
  </si>
  <si>
    <t>ON-25-000801</t>
  </si>
  <si>
    <t>RICHARD REIS JR</t>
  </si>
  <si>
    <t>CAN24017121-00</t>
  </si>
  <si>
    <t>ON-25-000803</t>
  </si>
  <si>
    <t xml:space="preserve">81st and denker 
los angeles ca </t>
  </si>
  <si>
    <t>3CZRZ1H59SM716957</t>
  </si>
  <si>
    <t>REIS JR</t>
  </si>
  <si>
    <t>3001 W 48TH ST UNIT# 3</t>
  </si>
  <si>
    <t>3001 W 48TH ST, LOS ANGELES CA 90043</t>
  </si>
  <si>
    <t xml:space="preserve">Brayan  Chino Nava </t>
  </si>
  <si>
    <t>ON-25-000804</t>
  </si>
  <si>
    <t>Baliway St in Marina Del Rey</t>
  </si>
  <si>
    <t>3GNAL3EK0ES599190</t>
  </si>
  <si>
    <t>ADRIAN DE LA CRUZ HERNANDEZ</t>
  </si>
  <si>
    <t>CAN24016324-00</t>
  </si>
  <si>
    <t>ON-25-000805</t>
  </si>
  <si>
    <t>DE LA CRUZ HERNANDEZ</t>
  </si>
  <si>
    <t>400 N MARGUERITA AVE APT E</t>
  </si>
  <si>
    <t>JACOB STEPHENS</t>
  </si>
  <si>
    <t xml:space="preserve">Jaidyn  Colonbel  </t>
  </si>
  <si>
    <t>CAP25003411-00</t>
  </si>
  <si>
    <t>ON-25-000806</t>
  </si>
  <si>
    <t xml:space="preserve">58th st 
los angeles ca </t>
  </si>
  <si>
    <t>5YJ3E1EA2JF171812</t>
  </si>
  <si>
    <t>14427 S KEENE AVE</t>
  </si>
  <si>
    <t>14427 S KEENE AVE, COMPTON CA 90220</t>
  </si>
  <si>
    <t>JOSE DURAN</t>
  </si>
  <si>
    <t>CAN24016338-01</t>
  </si>
  <si>
    <t>ON-25-000807</t>
  </si>
  <si>
    <t>11307 Vanowen St., North Hollywood, CA 91605</t>
  </si>
  <si>
    <t>5TETX4CN3AZ696832</t>
  </si>
  <si>
    <t>DURAN</t>
  </si>
  <si>
    <t>3169 E AVENUE S1</t>
  </si>
  <si>
    <t>3169 E AVENUE S1, PALMDALE CA 93550</t>
  </si>
  <si>
    <t>MARCELINA VARGAS GONZALEZ</t>
  </si>
  <si>
    <t>IRENE RAMIREZ</t>
  </si>
  <si>
    <t>CAP24001672-00</t>
  </si>
  <si>
    <t>ON-25-000808</t>
  </si>
  <si>
    <t xml:space="preserve">737 E Washington Ave inside of the apartment complex- P/L in Escondido CA </t>
  </si>
  <si>
    <t>5TDZA23C94S039212</t>
  </si>
  <si>
    <t>VARGAS GONZALEZ</t>
  </si>
  <si>
    <t>737 E WASHINGTON AVE APT B</t>
  </si>
  <si>
    <t>737 E WASHINGTON AVE APT B, ESCONDIDO CA 92025</t>
  </si>
  <si>
    <t>VICTOR ZAMORA CHAVEZ</t>
  </si>
  <si>
    <t>CAP25003940-00</t>
  </si>
  <si>
    <t>ON-25-000809</t>
  </si>
  <si>
    <t xml:space="preserve">Allison Dr Vacaville  </t>
  </si>
  <si>
    <t>2T1BURHEXJC024881</t>
  </si>
  <si>
    <t>2563 BARSTOW AVE</t>
  </si>
  <si>
    <t>2563 BARSTOW AVE, CLOVIS CA 93611</t>
  </si>
  <si>
    <t>CELIDA SOTO CHAIDEZ</t>
  </si>
  <si>
    <t>CAN25019678-00</t>
  </si>
  <si>
    <t>ON-25-000811</t>
  </si>
  <si>
    <t xml:space="preserve">320 N FICKETT ST # 2 LOS ANGELES, CA 90033
</t>
  </si>
  <si>
    <t>1NXBR32E25Z360276</t>
  </si>
  <si>
    <t>SOTO CHAIDEZ</t>
  </si>
  <si>
    <t>320 N FICKETT ST # 2</t>
  </si>
  <si>
    <t>320 N FICKETT ST # 2, LOS ANGELES CA 90033</t>
  </si>
  <si>
    <t>SARAH JAMES</t>
  </si>
  <si>
    <t>CAP25003728-00</t>
  </si>
  <si>
    <t>ON-25-000812</t>
  </si>
  <si>
    <t>Virginia Ave. in Novato, CA.</t>
  </si>
  <si>
    <t>2HGFA165X9H322784</t>
  </si>
  <si>
    <t>9 JADE CT  APT 3</t>
  </si>
  <si>
    <t>9 JADE COURT, NOVATO CA 94945</t>
  </si>
  <si>
    <t>GEORGE CASILLAS</t>
  </si>
  <si>
    <t>JESSICA CASILLAS</t>
  </si>
  <si>
    <t>CAN24014682-01</t>
  </si>
  <si>
    <t>ON-25-000813</t>
  </si>
  <si>
    <t>Chino Hills plaza, Chino CA</t>
  </si>
  <si>
    <t>JHMGE8H52BC011841</t>
  </si>
  <si>
    <t>4220 GIRD AVE</t>
  </si>
  <si>
    <t>4220 GIRD AVE, CHINO HILLS CA 91709</t>
  </si>
  <si>
    <t>EDITH GERMAN ORTIZ</t>
  </si>
  <si>
    <t>Oscar  Ramirez</t>
  </si>
  <si>
    <t>CAP24001737-00</t>
  </si>
  <si>
    <t>ON-25-000814</t>
  </si>
  <si>
    <t>55TH Freeway going north right before Macarthur Blvd Santa Ana</t>
  </si>
  <si>
    <t>1G6DA5EG4A0127033</t>
  </si>
  <si>
    <t>GERMAN ORTIZ</t>
  </si>
  <si>
    <t>1785 N CEDAR GLEN DR APT D</t>
  </si>
  <si>
    <t>1785 N CEDAR GLEN DR APT D, ANAHEIM CA 92807</t>
  </si>
  <si>
    <t>MARK WALL</t>
  </si>
  <si>
    <t>CAP24000679-00</t>
  </si>
  <si>
    <t>ON-25-000815</t>
  </si>
  <si>
    <t>Orange St. and Urica St., Redlands, CA 92374</t>
  </si>
  <si>
    <t>KNAGM4A72F5616426</t>
  </si>
  <si>
    <t>WALL</t>
  </si>
  <si>
    <t>1340 STILLMAN AVE APT 3</t>
  </si>
  <si>
    <t>1340 STILLMAN AVE APT 3, REDLANDS CA 92374</t>
  </si>
  <si>
    <t>ALONSO MARTINEZ</t>
  </si>
  <si>
    <t>CAN24018779-00</t>
  </si>
  <si>
    <t>ON-25-000816</t>
  </si>
  <si>
    <t xml:space="preserve">6514 chandler ave 
bell ca 
</t>
  </si>
  <si>
    <t>1G1BE5SM6J7100158</t>
  </si>
  <si>
    <t>7115 CHANSLOR AVE APT 8</t>
  </si>
  <si>
    <t>7115 CHANSLOR AVE apt 8, BELL CA 90201</t>
  </si>
  <si>
    <t>ARMANDO ALVAREZ OCHOA</t>
  </si>
  <si>
    <t>CAN25019743-00</t>
  </si>
  <si>
    <t>ON-25-000817</t>
  </si>
  <si>
    <t>15th Ave and East 12th St, Oakland, CA</t>
  </si>
  <si>
    <t>3FA6P0HD4JR189255</t>
  </si>
  <si>
    <t>ALVAREZ OCHOA</t>
  </si>
  <si>
    <t>1221 50TH AVE</t>
  </si>
  <si>
    <t>1221 50TH AVE, OAKLAND CA 94601</t>
  </si>
  <si>
    <t>CRYSTAL ALONSO</t>
  </si>
  <si>
    <t>Anuar Alvarado</t>
  </si>
  <si>
    <t>CAN24017992-00</t>
  </si>
  <si>
    <t>ON-25-000818</t>
  </si>
  <si>
    <t xml:space="preserve">On the 110TH freeway near the Manchester Blvd Broadway ST in Lod Angeles  </t>
  </si>
  <si>
    <t>3FMTK3R74RMA16278</t>
  </si>
  <si>
    <t>1201 3/4 N EL CENTRO AVE</t>
  </si>
  <si>
    <t>1201 3/4 n el centro ave, LOS ANGELES CA 90038</t>
  </si>
  <si>
    <t>CAN24010339-02</t>
  </si>
  <si>
    <t>ON-25-000819</t>
  </si>
  <si>
    <t xml:space="preserve">Vernon Ave &amp; Ascot St Los Angeles CA </t>
  </si>
  <si>
    <t>1HGCV1F19KA118633</t>
  </si>
  <si>
    <t>4340 LIMA ST</t>
  </si>
  <si>
    <t>4340 LIMA ST, LOS ANGELES CA 90011</t>
  </si>
  <si>
    <t>RAMON GRANDE CASTRO</t>
  </si>
  <si>
    <t>Yolanda Richard</t>
  </si>
  <si>
    <t>CAN24018074-00</t>
  </si>
  <si>
    <t>ON-25-000820</t>
  </si>
  <si>
    <t>6520 Crenshaw Blvd, Los Angeles, CA 90043</t>
  </si>
  <si>
    <t xml:space="preserve">Kia </t>
  </si>
  <si>
    <t>Sorento</t>
  </si>
  <si>
    <t>5XYPG4A32KG536181</t>
  </si>
  <si>
    <t>XANDER VASQUEZ</t>
  </si>
  <si>
    <t>CAN23001594-03</t>
  </si>
  <si>
    <t>ON-25-000821</t>
  </si>
  <si>
    <t xml:space="preserve">7252 White oak Av Vun Nuys CA </t>
  </si>
  <si>
    <t>5TBET34125S490679</t>
  </si>
  <si>
    <t>17908 SATICOY ST</t>
  </si>
  <si>
    <t>17908 SATICOY ST, RESEDA CA 91335</t>
  </si>
  <si>
    <t>MIRANDA JOVEN</t>
  </si>
  <si>
    <t>CAN24018716-00</t>
  </si>
  <si>
    <t>ON-25-000822</t>
  </si>
  <si>
    <t>Intersection Walnut &amp; North Ventura, Farmersville CA</t>
  </si>
  <si>
    <t>5N1AZ2BS5LN155439</t>
  </si>
  <si>
    <t>JOVEN</t>
  </si>
  <si>
    <t>1411 S DIVISADERO ST UNIT 1</t>
  </si>
  <si>
    <t>1411 S DIVISADERO ST UNIT 1, VISALIA CA 93277</t>
  </si>
  <si>
    <t>MIKYLA BROWN</t>
  </si>
  <si>
    <t>CAN24016514-01</t>
  </si>
  <si>
    <t>ON-25-000823</t>
  </si>
  <si>
    <t>5162 Trinidad Way, San Diego, CA 92114</t>
  </si>
  <si>
    <t>WA1AECF33K1087084</t>
  </si>
  <si>
    <t>5162 TRINIDAD WAY</t>
  </si>
  <si>
    <t>5162 TRINIDAD WAY, SAN DIEGO CA 92114</t>
  </si>
  <si>
    <t>MARIA URZUA</t>
  </si>
  <si>
    <t>MARCOS URZUA</t>
  </si>
  <si>
    <t>CAN23004114-03</t>
  </si>
  <si>
    <t>ON-25-000825</t>
  </si>
  <si>
    <t>under the bridge of a freeway, no especified, Westmont, CA.</t>
  </si>
  <si>
    <t>5NPEB4AC8DH559353</t>
  </si>
  <si>
    <t>URZUA</t>
  </si>
  <si>
    <t>583 LE HARVE AVE</t>
  </si>
  <si>
    <t>583 LE HARVE AVE, LAKE ELSINORE CA 92530</t>
  </si>
  <si>
    <t>MAJED ALKHADDAM</t>
  </si>
  <si>
    <t>ALI AL-HABIB MOUSA</t>
  </si>
  <si>
    <t>CAN24013618-01</t>
  </si>
  <si>
    <t>ON-25-000828</t>
  </si>
  <si>
    <t>746 E citrus Av Redland CA</t>
  </si>
  <si>
    <t>5N1BT3AA2RC716057</t>
  </si>
  <si>
    <t>ALKHADDAM</t>
  </si>
  <si>
    <t>1804 E COOLEY AVE</t>
  </si>
  <si>
    <t>1804 E COOLEY AVE, SAN BERNARDINO CA 92408</t>
  </si>
  <si>
    <t>RAYMUNDO BAROJAS</t>
  </si>
  <si>
    <t>SARET DEL ANGEL LOYO</t>
  </si>
  <si>
    <t>CAN24018008-00</t>
  </si>
  <si>
    <t>ON-25-000829</t>
  </si>
  <si>
    <t>3149 Artesia Blvd, Torrance, CA 90504</t>
  </si>
  <si>
    <t>1NXBR32E94Z329427</t>
  </si>
  <si>
    <t>BAROJAS</t>
  </si>
  <si>
    <t>1324 N FASHION LN APT 1</t>
  </si>
  <si>
    <t>1324 N FASHION LN APT 1, ANAHEIM CA 92806</t>
  </si>
  <si>
    <t>MARIA AGUILAR CARRILLO</t>
  </si>
  <si>
    <t>GUSTAVO AGUILAR ROMO</t>
  </si>
  <si>
    <t>CAN24013916-01</t>
  </si>
  <si>
    <t>ON-25-000830</t>
  </si>
  <si>
    <t>Baseline Blvd in San Bernadino CA</t>
  </si>
  <si>
    <t>3FA6P0UU7HR330769</t>
  </si>
  <si>
    <t>AGUILAR CARRILLO</t>
  </si>
  <si>
    <t>7050 DEL ROSA AVE</t>
  </si>
  <si>
    <t>7050 DEL ROSA AVE, SAN BERNARDINO CA 92404</t>
  </si>
  <si>
    <t>MANUELA CASAS GAMBOA</t>
  </si>
  <si>
    <t>JORDI MONDRAGON</t>
  </si>
  <si>
    <t>CAN24013592-01</t>
  </si>
  <si>
    <t>ON-25-000831</t>
  </si>
  <si>
    <t>8001 franklin ST Buena part Ca 90621</t>
  </si>
  <si>
    <t>7JR102FK9KG001636</t>
  </si>
  <si>
    <t>CASAS GAMBOA</t>
  </si>
  <si>
    <t>5901 DARLINGTON AVE</t>
  </si>
  <si>
    <t>5901 DARLINGTON AVE, BUENA PARK CA 90621</t>
  </si>
  <si>
    <t>GENEVIEVE CALDERON</t>
  </si>
  <si>
    <t>TRINA GOMEZ</t>
  </si>
  <si>
    <t>CAN24013586-00</t>
  </si>
  <si>
    <t>ON-25-000832</t>
  </si>
  <si>
    <t xml:space="preserve">Warren road Hemet CA </t>
  </si>
  <si>
    <t>1HGCIR2F56EA125069</t>
  </si>
  <si>
    <t>JORGE BERNAL</t>
  </si>
  <si>
    <t>CAN24018839-00</t>
  </si>
  <si>
    <t>ON-25-000833</t>
  </si>
  <si>
    <t xml:space="preserve">Orange Thorpe brook Arp Fullerton CA
 </t>
  </si>
  <si>
    <t>WBA1J7C50FV253992</t>
  </si>
  <si>
    <t>1454 W VALENCIA DR</t>
  </si>
  <si>
    <t>1454 W VALENCIA DR, FULLERTON CA 92833</t>
  </si>
  <si>
    <t>SALLY GARCIA GALVEZ</t>
  </si>
  <si>
    <t>CAP25003757-00</t>
  </si>
  <si>
    <t>ON-25-000834</t>
  </si>
  <si>
    <t xml:space="preserve">3817 E ELIZABETH ST COMPTON, CA 90221
</t>
  </si>
  <si>
    <t>2T2ZK1BA6AC003002</t>
  </si>
  <si>
    <t>AHMAD TAREGH</t>
  </si>
  <si>
    <t>CAP25003010-00</t>
  </si>
  <si>
    <t>ON-25-000835</t>
  </si>
  <si>
    <t xml:space="preserve">Kitchen St Moreno Valley CA </t>
  </si>
  <si>
    <t>1HGCY2F86RA029378</t>
  </si>
  <si>
    <t>TAREGH</t>
  </si>
  <si>
    <t>15525 ISLETA LN</t>
  </si>
  <si>
    <t>15525 ISLETA LN, MORENO VALLEY CA 92551</t>
  </si>
  <si>
    <t>YOSHIRA PARRA SALAS</t>
  </si>
  <si>
    <t>CAP24001160-00</t>
  </si>
  <si>
    <t>ON-25-000836</t>
  </si>
  <si>
    <t xml:space="preserve">Alameda street near Adams Street. Long Beach CA </t>
  </si>
  <si>
    <t>W1N0G8EB9MV310475</t>
  </si>
  <si>
    <t>PARRA SALAS</t>
  </si>
  <si>
    <t>2608 E ADAMS ST</t>
  </si>
  <si>
    <t>2608 E ADAMS ST, LONG BEACH CA 90810</t>
  </si>
  <si>
    <t>KARLA BRACAMONTE</t>
  </si>
  <si>
    <t>Micheal  Richardson</t>
  </si>
  <si>
    <t>CAN24013650-01</t>
  </si>
  <si>
    <t>ON-25-000838</t>
  </si>
  <si>
    <t>Browning Blvd &amp; Budlong Ave Los Angeles CA</t>
  </si>
  <si>
    <t>2HKRW2H9XHH670836</t>
  </si>
  <si>
    <t>BRACAMONTE</t>
  </si>
  <si>
    <t>1213 W 51ST PL</t>
  </si>
  <si>
    <t>1213 W 51st PL, LOS ANGELES CA 90037</t>
  </si>
  <si>
    <t>AYVAZYAN HENRIKH</t>
  </si>
  <si>
    <t>KHACHIKIAN EDGAR</t>
  </si>
  <si>
    <t>CAN25019809-00</t>
  </si>
  <si>
    <t>ON-25-000839</t>
  </si>
  <si>
    <t>8013 Woodland Ave, Sun Valley, CA</t>
  </si>
  <si>
    <t>YV4A22PKXJ1198094</t>
  </si>
  <si>
    <t>HENRIKH</t>
  </si>
  <si>
    <t>4029 RAMSDELL AVE APT C</t>
  </si>
  <si>
    <t>4029 RAMSDELL AVE APT C, GLENDALE CA 91214</t>
  </si>
  <si>
    <t>ESMERALDA JIMENEZ RUBALCAVA</t>
  </si>
  <si>
    <t>JOHNATHAN GOMEZ</t>
  </si>
  <si>
    <t>CAP25004125-00</t>
  </si>
  <si>
    <t>ON-25-000840</t>
  </si>
  <si>
    <t>Speria CA 9245.</t>
  </si>
  <si>
    <t>KL79MTSL1MB009611</t>
  </si>
  <si>
    <t>JIMENEZ RUBALCAVA</t>
  </si>
  <si>
    <t>13867 SMOKE TREE ST</t>
  </si>
  <si>
    <t>13867 SMOKE TREE ST, HESPERIA CA 92345</t>
  </si>
  <si>
    <t>ON-25-000841</t>
  </si>
  <si>
    <t>890 W Olive St, Colton, CA 92324</t>
  </si>
  <si>
    <t>BERTHA DIAZ URENA</t>
  </si>
  <si>
    <t>Jose  Ramirez Diaz</t>
  </si>
  <si>
    <t>CAP24001579-00</t>
  </si>
  <si>
    <t>ON-25-000842</t>
  </si>
  <si>
    <t>Harbor Blvd., Bermont Ave., Anehaim, CA.</t>
  </si>
  <si>
    <t>5N1DR2BN6LC625500</t>
  </si>
  <si>
    <t>DIAZ URENA</t>
  </si>
  <si>
    <t>125 N COFFMAN ST</t>
  </si>
  <si>
    <t>125 N COFFMAN ST, ANAHEIM CA 92805</t>
  </si>
  <si>
    <t>ANDREA ZAMARRIPA</t>
  </si>
  <si>
    <t>ARTURO GONZALEZ GODINEZ</t>
  </si>
  <si>
    <t>CAN24014955-01</t>
  </si>
  <si>
    <t>ON-25-000843</t>
  </si>
  <si>
    <t>215 Freeway, Riverside, CA</t>
  </si>
  <si>
    <t>IS 200T</t>
  </si>
  <si>
    <t>JTHBA1D23G5016745</t>
  </si>
  <si>
    <t>ZAMARRIPA</t>
  </si>
  <si>
    <t>15492 SULTANA ST</t>
  </si>
  <si>
    <t>15492 SULTANA ST, HESPERIA CA 92345</t>
  </si>
  <si>
    <t>GERARDO VALENCIA VALENCIA</t>
  </si>
  <si>
    <t>Leticia Marquez</t>
  </si>
  <si>
    <t>CAN24014767-00</t>
  </si>
  <si>
    <t>ON-25-000844</t>
  </si>
  <si>
    <t>2619 East Ave. Fresno, CA. 93706</t>
  </si>
  <si>
    <t>WDDSJ4EB3JN630211</t>
  </si>
  <si>
    <t>VALENCIA VALENCIA</t>
  </si>
  <si>
    <t>316 U ST</t>
  </si>
  <si>
    <t>316 U ST APT 29, MERCED CA 95341</t>
  </si>
  <si>
    <t>ALEJANDRA ROBLES</t>
  </si>
  <si>
    <t>Caladie Robles</t>
  </si>
  <si>
    <t>CAN23008616-02</t>
  </si>
  <si>
    <t>ON-25-000845</t>
  </si>
  <si>
    <t>15TH freeway Escondido CA</t>
  </si>
  <si>
    <t>4T1T11AK0NU690215</t>
  </si>
  <si>
    <t>1773 ARROYO GLN</t>
  </si>
  <si>
    <t>1773 ARROYO GLN, ESCONDIDO CA 92026</t>
  </si>
  <si>
    <t xml:space="preserve">Jayla Charles </t>
  </si>
  <si>
    <t>ON-25-000846</t>
  </si>
  <si>
    <t>Figueroa St. and 70th St. Los Angeles, CA.</t>
  </si>
  <si>
    <t>WDDSJ4EBXJN509885</t>
  </si>
  <si>
    <t>CAN24013671-01</t>
  </si>
  <si>
    <t>ON-25-000847</t>
  </si>
  <si>
    <t xml:space="preserve">14th freeway s </t>
  </si>
  <si>
    <t>JTDBL40E29J023984</t>
  </si>
  <si>
    <t>EVANGELINA URIBE</t>
  </si>
  <si>
    <t>CAP25003016-00</t>
  </si>
  <si>
    <t>ON-25-000848</t>
  </si>
  <si>
    <t>120th St. and Cedar Ave, Hawthorne, CA 90250</t>
  </si>
  <si>
    <t>3GNAXMEVXNS170076</t>
  </si>
  <si>
    <t>URIBE</t>
  </si>
  <si>
    <t>11865 CEDAR AVE</t>
  </si>
  <si>
    <t>11865 CEDAR AVE, HAWTHORNE CA 90250</t>
  </si>
  <si>
    <t>ANDRES MARTINEZ</t>
  </si>
  <si>
    <t>CAN25019738-00</t>
  </si>
  <si>
    <t>ON-25-000851</t>
  </si>
  <si>
    <t>Clover Field highway off ramp, Santa Monica, CA.</t>
  </si>
  <si>
    <t>1FTEW1CP2MFA52591</t>
  </si>
  <si>
    <t>425 CORNWELL ST</t>
  </si>
  <si>
    <t>425 Cornwell St , LOS ANGELES CA 90033</t>
  </si>
  <si>
    <t>IRMA SANDOVAL</t>
  </si>
  <si>
    <t>OMAR SANDOVAL</t>
  </si>
  <si>
    <t>CAN23005620-03</t>
  </si>
  <si>
    <t>ON-25-000852</t>
  </si>
  <si>
    <t xml:space="preserve">Santa Fe Ave in  
</t>
  </si>
  <si>
    <t>1FTPX14525NA01845</t>
  </si>
  <si>
    <t>PO BOX 246</t>
  </si>
  <si>
    <t>6255 ARENA WAY, LIVINGSTON CA 95334</t>
  </si>
  <si>
    <t>YOLANDA RICHARD</t>
  </si>
  <si>
    <t>CAN24018087-00</t>
  </si>
  <si>
    <t>ON-25-000853</t>
  </si>
  <si>
    <t>RICHARD</t>
  </si>
  <si>
    <t>3303 W 73RD ST</t>
  </si>
  <si>
    <t>3303 w 73rd st , LOS ANGELES CA 90043</t>
  </si>
  <si>
    <t>CAN23003655-03</t>
  </si>
  <si>
    <t>ON-25-000855</t>
  </si>
  <si>
    <t>Figueroa Ave. and Redondo Beach Blvd., Gardena, CA.</t>
  </si>
  <si>
    <t>2HGFE2F50SH510696</t>
  </si>
  <si>
    <t>VICTOR CHARUC</t>
  </si>
  <si>
    <t>ELBER TOCAJCOT</t>
  </si>
  <si>
    <t>CAN24018118-00</t>
  </si>
  <si>
    <t>ON-25-000856</t>
  </si>
  <si>
    <t xml:space="preserve">Freeway 105 Bell flower </t>
  </si>
  <si>
    <t>4T1BE46K67U662836</t>
  </si>
  <si>
    <t>CHARUC</t>
  </si>
  <si>
    <t>2051 E STOCKWELL ST</t>
  </si>
  <si>
    <t>2051 E STOCKWELL ST, COMPTON CA 90222</t>
  </si>
  <si>
    <t>MARTHA BANUELOS</t>
  </si>
  <si>
    <t xml:space="preserve">Jesse Ruiz </t>
  </si>
  <si>
    <t>CAN25020431-00</t>
  </si>
  <si>
    <t>ON-25-000857</t>
  </si>
  <si>
    <t>On the freeway 15th, driving up El Cajon, San Bernardino, CA.</t>
  </si>
  <si>
    <t>3GCPWCED0KG118459</t>
  </si>
  <si>
    <t>15578 5TH ST</t>
  </si>
  <si>
    <t>15578 5TH ST, VICTORVILLE CA 92395</t>
  </si>
  <si>
    <t>RAIJI GAINES</t>
  </si>
  <si>
    <t>CAP24001227-00</t>
  </si>
  <si>
    <t>ON-25-000858</t>
  </si>
  <si>
    <t>102nd St and Figueroa St, Los Angeles, CA</t>
  </si>
  <si>
    <t>5UXWZ7C3XH0V88112</t>
  </si>
  <si>
    <t>GAINES</t>
  </si>
  <si>
    <t>12323 HONEYBEAR LN</t>
  </si>
  <si>
    <t>12323 Honeybear Ln, VICTORVILLE CA 92392</t>
  </si>
  <si>
    <t>ON-25-000859</t>
  </si>
  <si>
    <t xml:space="preserve">Vernon and hopper st 
Los angeles CA </t>
  </si>
  <si>
    <t>CATALINA MADRIGAL</t>
  </si>
  <si>
    <t>GERARDO AGUILAR GARCIA</t>
  </si>
  <si>
    <t>CAP25003647-00</t>
  </si>
  <si>
    <t>ON-25-000861</t>
  </si>
  <si>
    <t xml:space="preserve">san bernardino </t>
  </si>
  <si>
    <t>4T1DAACK4SU079505</t>
  </si>
  <si>
    <t>6757 GOLONDRINA DR</t>
  </si>
  <si>
    <t>6757 GOLONDRINA DR, SAN BERNARDINO CA 92404</t>
  </si>
  <si>
    <t>WILMER OCAMPO ORDONES</t>
  </si>
  <si>
    <t>CAN24010061-01</t>
  </si>
  <si>
    <t>ON-25-000862</t>
  </si>
  <si>
    <t xml:space="preserve">corolla </t>
  </si>
  <si>
    <t>2t1burhe8ec102838</t>
  </si>
  <si>
    <t>Jaydin  unknown last name</t>
  </si>
  <si>
    <t>ON-25-000863</t>
  </si>
  <si>
    <t>13423 Saticoy St North Hollywood CA</t>
  </si>
  <si>
    <t>1C4BJWDG3CL185941</t>
  </si>
  <si>
    <t>JARED JOSUE MEZA MAIRENA</t>
  </si>
  <si>
    <t>CAN24012788-01</t>
  </si>
  <si>
    <t>ON-25-000864</t>
  </si>
  <si>
    <t>2HGFC1E56JH702964</t>
  </si>
  <si>
    <t>MEZA MAIRENA</t>
  </si>
  <si>
    <t>4861 CLARA ST APT 8</t>
  </si>
  <si>
    <t>4861 CLARA ST APT 8, CUDAHY CA 90201</t>
  </si>
  <si>
    <t>ILIA ZIARI</t>
  </si>
  <si>
    <t>CAN24016030-01</t>
  </si>
  <si>
    <t>ON-25-000865</t>
  </si>
  <si>
    <t>280 Hwy South San Francisco</t>
  </si>
  <si>
    <t>WDDSJ4GB9KN776353</t>
  </si>
  <si>
    <t>ZIARI</t>
  </si>
  <si>
    <t>100 MC LELLAN DR APT 3099</t>
  </si>
  <si>
    <t>100 MC LELLAN DR APT 3099, SOUTH SAN FRANCISCO CA 94080</t>
  </si>
  <si>
    <t>JENNIFER GONZALEZ</t>
  </si>
  <si>
    <t>CAN24009720-02</t>
  </si>
  <si>
    <t>ON-25-000866</t>
  </si>
  <si>
    <t>Freeway 2 east, Alvarado ST, exit 4 B, Silver Lake or Glandale, CA.</t>
  </si>
  <si>
    <t>3N1AB61E88L691596</t>
  </si>
  <si>
    <t>1310 W SPRAGUE ST</t>
  </si>
  <si>
    <t>JACOB SHAUN ALANIZ</t>
  </si>
  <si>
    <t>SAMANTHA LOUISE BURKHART</t>
  </si>
  <si>
    <t>CAP25004527-00</t>
  </si>
  <si>
    <t>ON-25-000867</t>
  </si>
  <si>
    <t>16190 Wimbleton Dr, Victorville, CA</t>
  </si>
  <si>
    <t>1C4RDHAG0MC661103</t>
  </si>
  <si>
    <t>ALANIZ</t>
  </si>
  <si>
    <t>12562 EL EVADO RD</t>
  </si>
  <si>
    <t>12562 EL EVADO RD, VICTORVILLE CA 92392</t>
  </si>
  <si>
    <t>ON-25-000868</t>
  </si>
  <si>
    <t>International Ave in Oakland CA</t>
  </si>
  <si>
    <t>JESSELLE PEREZ</t>
  </si>
  <si>
    <t>CAN25019675-00</t>
  </si>
  <si>
    <t>ON-25-000869</t>
  </si>
  <si>
    <t>South 23rd St. and Florida Ave., Richmond, CA.</t>
  </si>
  <si>
    <t>3N1AB7AP8GY310581</t>
  </si>
  <si>
    <t>1914 CHANSLOR AVE</t>
  </si>
  <si>
    <t>1914 CHANSLOR AVE, RICHMOND CA 94801</t>
  </si>
  <si>
    <t>REYNA HERNANDEZ REYES</t>
  </si>
  <si>
    <t>DAYANA BETANCO ROMERO</t>
  </si>
  <si>
    <t>CAN24016776-01</t>
  </si>
  <si>
    <t>ON-25-000870</t>
  </si>
  <si>
    <t>Hayden Ave &amp; Higuera St, Culver CA</t>
  </si>
  <si>
    <t>KMHRB8A3XMU108516</t>
  </si>
  <si>
    <t>HERNANDEZ REYES</t>
  </si>
  <si>
    <t>327 E 53RD ST</t>
  </si>
  <si>
    <t>15026 sorrel rd, VICTORVILLE CA 92394</t>
  </si>
  <si>
    <t>ON-25-000872</t>
  </si>
  <si>
    <t>405 Freeway, Long Beach, CA</t>
  </si>
  <si>
    <t>ANNETTE SOSTRE</t>
  </si>
  <si>
    <t>YAN GABRIEL BAEZ SOSTRE</t>
  </si>
  <si>
    <t>CAN24012712-01</t>
  </si>
  <si>
    <t>ON-25-000873</t>
  </si>
  <si>
    <t>Palm Ave. and Pacific St., Highland, CA 92346</t>
  </si>
  <si>
    <t>3VW5T7AU4KM032597</t>
  </si>
  <si>
    <t>SOSTRE</t>
  </si>
  <si>
    <t>637 N MARIPOSA AVE</t>
  </si>
  <si>
    <t>637 N MARIPOSA AVE, ONTARIO CA 91764</t>
  </si>
  <si>
    <t>ON-25-000874</t>
  </si>
  <si>
    <t xml:space="preserve">Wendys donut shop in Venice Lincoln Blvd Marina del Rey Ca </t>
  </si>
  <si>
    <t>VERONICA ESTEVESREYES</t>
  </si>
  <si>
    <t>CAN23001319-03</t>
  </si>
  <si>
    <t>ON-25-000875</t>
  </si>
  <si>
    <t>Intersection of Pomerado Ave. and Oknor Rd., Poway, CA.</t>
  </si>
  <si>
    <t>WINDSTAR</t>
  </si>
  <si>
    <t>2FMZA5149WBC78496</t>
  </si>
  <si>
    <t>MIGUEL ALBERTO LOPEZ ARROYO</t>
  </si>
  <si>
    <t>MARIA LOPEZ VASQUEZ</t>
  </si>
  <si>
    <t>CAN25020434-00</t>
  </si>
  <si>
    <t>ON-25-000876</t>
  </si>
  <si>
    <t xml:space="preserve">4477 Beverly Blvd Los Angeles 90004 </t>
  </si>
  <si>
    <t>1N4AL3AP6FC228428</t>
  </si>
  <si>
    <t>LOPEZ ARROYO</t>
  </si>
  <si>
    <t>5649 1/2 ELMER AVE</t>
  </si>
  <si>
    <t>5649 1/2 ELMER AVE, NORTH HOLLYWOOD CA 91601</t>
  </si>
  <si>
    <t>AIK KHONDKARIAN</t>
  </si>
  <si>
    <t>CAN24010106-02</t>
  </si>
  <si>
    <t>ON-25-000877</t>
  </si>
  <si>
    <t>Sunset Blvd. and Highland Ave. Los Angeles, CA.</t>
  </si>
  <si>
    <t>JTDKN3DU1E1783890</t>
  </si>
  <si>
    <t>KHONDKARIAN</t>
  </si>
  <si>
    <t>13227 COMMUNITY ST</t>
  </si>
  <si>
    <t>13227 community st, SUN VALLEY CA 91352</t>
  </si>
  <si>
    <t>AXCELL MANZANEDA MORALES</t>
  </si>
  <si>
    <t>CAN24015525-01</t>
  </si>
  <si>
    <t>ON-25-000878</t>
  </si>
  <si>
    <t>405 Freeway North bound and 101 Freeway intersection, Encino, CA</t>
  </si>
  <si>
    <t>Avalon</t>
  </si>
  <si>
    <t>MARCOS MANCIA</t>
  </si>
  <si>
    <t>ALEXANDRA MANCIA</t>
  </si>
  <si>
    <t>CAN24016874-00</t>
  </si>
  <si>
    <t>ON-25-000879</t>
  </si>
  <si>
    <t>Temple St Beverly Blvd Hollywood Ca</t>
  </si>
  <si>
    <t>1HGCV1F10KA070097</t>
  </si>
  <si>
    <t>225 S BERENDO ST UNIT 29</t>
  </si>
  <si>
    <t>225 s berendo st 29, LOS ANGELES CA 90004</t>
  </si>
  <si>
    <t>CAN23003204-03</t>
  </si>
  <si>
    <t>ON-25-000880</t>
  </si>
  <si>
    <t xml:space="preserve">Vista lane Big bear city ca </t>
  </si>
  <si>
    <t>1056 HEMLOCK LN</t>
  </si>
  <si>
    <t>1056 hemlock ln, BIG BEAR CITY CA 92314</t>
  </si>
  <si>
    <t>ZULEMA GONZALEZ ARROYO</t>
  </si>
  <si>
    <t>CAP24001326-00</t>
  </si>
  <si>
    <t>ON-25-000881</t>
  </si>
  <si>
    <t xml:space="preserve">1401 W Walnut St, Santa Ana, CA 92703
</t>
  </si>
  <si>
    <t>3FMCR9B61MRB03423</t>
  </si>
  <si>
    <t>GONZALEZ ARROYO</t>
  </si>
  <si>
    <t>7802 MANDRELL DR APT D</t>
  </si>
  <si>
    <t>7802 mandrell dr apt d, HUNTINGTON BEACH CA 92647</t>
  </si>
  <si>
    <t>GUSTAVO BRUM</t>
  </si>
  <si>
    <t>CAN24011044-00</t>
  </si>
  <si>
    <t>ON-25-000882</t>
  </si>
  <si>
    <t>170 th Freeway near Sheldon, Los Angeles CA. 91352</t>
  </si>
  <si>
    <t>BOLT EV</t>
  </si>
  <si>
    <t>1G1FW6S02P4123903</t>
  </si>
  <si>
    <t>BRUM</t>
  </si>
  <si>
    <t>6036 HAZELHURST PL APT C</t>
  </si>
  <si>
    <t>6036 HAZELHURST PL APT C, NORTH HOLLYWOOD CA 91606</t>
  </si>
  <si>
    <t>Jordan  Hernandez</t>
  </si>
  <si>
    <t>CAN24011753-01</t>
  </si>
  <si>
    <t>ON-25-000884</t>
  </si>
  <si>
    <t>San Bernardino Ca</t>
  </si>
  <si>
    <t>MARIA VILLADELOPEZ</t>
  </si>
  <si>
    <t>MITIZA LOPEZ VILLA</t>
  </si>
  <si>
    <t>CAP24002482-00</t>
  </si>
  <si>
    <t>ON-25-000885</t>
  </si>
  <si>
    <t xml:space="preserve">Sam's Club P/L in 
Corona CA 
</t>
  </si>
  <si>
    <t>JHLRD2841WC005734</t>
  </si>
  <si>
    <t>VILLADELOPEZ</t>
  </si>
  <si>
    <t>131 W MINTHORN ST</t>
  </si>
  <si>
    <t>131 W MINTHORN ST, LAKE ELSINORE CA 92530</t>
  </si>
  <si>
    <t>OSWALDO PALOMERA</t>
  </si>
  <si>
    <t>CAP25004791-00</t>
  </si>
  <si>
    <t>ON-25-000888</t>
  </si>
  <si>
    <t>12th Ave. on Delano, CA. 93215</t>
  </si>
  <si>
    <t>3GTP8BED4KG174263</t>
  </si>
  <si>
    <t>PALOMERA</t>
  </si>
  <si>
    <t>4715 AVENUE 230</t>
  </si>
  <si>
    <t>4715 AVENUE 230, TULARE CA 93274</t>
  </si>
  <si>
    <t>ERMES RODRIGUEZ PINEDA</t>
  </si>
  <si>
    <t>CAN24018865-00</t>
  </si>
  <si>
    <t>ON-25-000889</t>
  </si>
  <si>
    <t xml:space="preserve">Van Nuys Blvd. and Vesper Ave, Van Nuys CA </t>
  </si>
  <si>
    <t>4TAVL52NXYZ656406</t>
  </si>
  <si>
    <t>RODRIGUEZ PINEDA</t>
  </si>
  <si>
    <t>1949 LUCAS ST</t>
  </si>
  <si>
    <t>1949 LUCAS ST, SAN FERNANDO CA 91340</t>
  </si>
  <si>
    <t>SHIRLEY CORTEZ</t>
  </si>
  <si>
    <t>ANNEJELIKA ONG</t>
  </si>
  <si>
    <t>CAN24019048-00</t>
  </si>
  <si>
    <t>ON-25-000890</t>
  </si>
  <si>
    <t>30 fir Francis Blvd. Ross valley player in Ross CA</t>
  </si>
  <si>
    <t>3VWRX7AJ4AM029483</t>
  </si>
  <si>
    <t>626 11TH ST</t>
  </si>
  <si>
    <t>626 11TH ST, RICHMOND CA 94801</t>
  </si>
  <si>
    <t>MAYRA BARRERA AREVALO</t>
  </si>
  <si>
    <t>CAN24012395-01</t>
  </si>
  <si>
    <t>ON-25-000891</t>
  </si>
  <si>
    <t xml:space="preserve">Intersection of Lindley Ave. and Sherman Way,Reseda, CA. </t>
  </si>
  <si>
    <t>3TMBZ5DN0MM029678</t>
  </si>
  <si>
    <t>BARRERA AREVALO</t>
  </si>
  <si>
    <t>2275 ROHNER CT</t>
  </si>
  <si>
    <t>2275 ROHNER CT, SIMI VALLEY CA 93063</t>
  </si>
  <si>
    <t>JOSE VILLAFANA</t>
  </si>
  <si>
    <t>CAN24018356-00</t>
  </si>
  <si>
    <t>ON-25-000892</t>
  </si>
  <si>
    <t>San Fernando Rd near Paxton ST Los Angeles CA</t>
  </si>
  <si>
    <t>2HGFA16309H351693</t>
  </si>
  <si>
    <t>13520 FOOTHILL BLVD APT 209</t>
  </si>
  <si>
    <t>13520 FOOTHILL BLVD APT 209, SYLMAR CA 91342</t>
  </si>
  <si>
    <t>GERARDO BARRERA</t>
  </si>
  <si>
    <t>ON-25-000893</t>
  </si>
  <si>
    <t>Euclid St., Anaheim, CA 92801</t>
  </si>
  <si>
    <t>CAN24018885-00</t>
  </si>
  <si>
    <t>ON-25-000894</t>
  </si>
  <si>
    <t xml:space="preserve">Mission Plaza
Daly City CA </t>
  </si>
  <si>
    <t>JAVIER CACERES</t>
  </si>
  <si>
    <t>CAN24019256-00</t>
  </si>
  <si>
    <t>ON-25-000895</t>
  </si>
  <si>
    <t>Palomarez Dr FREMONT, CA</t>
  </si>
  <si>
    <t>JM3TCADY3M0524041</t>
  </si>
  <si>
    <t>CACERES</t>
  </si>
  <si>
    <t>39469 GALLAUDET DR APT 111</t>
  </si>
  <si>
    <t>39469 GALLAUDET DR APT 111, FREMONT CA 94538</t>
  </si>
  <si>
    <t>ON-25-000896</t>
  </si>
  <si>
    <t>Freeway 880 by the exit 16 Fremont, CA</t>
  </si>
  <si>
    <t>ON-25-000897</t>
  </si>
  <si>
    <t xml:space="preserve">freemont ca </t>
  </si>
  <si>
    <t>HEDY STOKES</t>
  </si>
  <si>
    <t>NICOLAS SMITH</t>
  </si>
  <si>
    <t>CAN23005988-03</t>
  </si>
  <si>
    <t>ON-25-000898</t>
  </si>
  <si>
    <t>Wardlow St and Myrtle St, Long Beach, CA</t>
  </si>
  <si>
    <t>JN1BV7AR2EM685587</t>
  </si>
  <si>
    <t>STOKES</t>
  </si>
  <si>
    <t>9935 RAMONA ST</t>
  </si>
  <si>
    <t>9935 ramona st, BELLFLOWER CA 90706</t>
  </si>
  <si>
    <t>JESUS BERUMEN RUIZ</t>
  </si>
  <si>
    <t>REBECCA BERUMEN</t>
  </si>
  <si>
    <t>CAN24011657-01</t>
  </si>
  <si>
    <t>ON-25-000899</t>
  </si>
  <si>
    <t xml:space="preserve">Freeway 10 W/B in San Bernardino CA </t>
  </si>
  <si>
    <t>3N1AB8BV8RY243650</t>
  </si>
  <si>
    <t>BERUMEN RUIZ</t>
  </si>
  <si>
    <t>2505 FOOTHILL BLVD SPC 164</t>
  </si>
  <si>
    <t>2505 FOOTHILL BLVD SPC 164, SN BERNRDNO CA 92410</t>
  </si>
  <si>
    <t>ADELA MOJICA</t>
  </si>
  <si>
    <t>MOISES SOLORZANO</t>
  </si>
  <si>
    <t>CAN24017879-00</t>
  </si>
  <si>
    <t>ON-25-000901</t>
  </si>
  <si>
    <t>North Central Ave, Los Angeles, CA</t>
  </si>
  <si>
    <t>1VWAT7A39FC046993</t>
  </si>
  <si>
    <t>MOJICA</t>
  </si>
  <si>
    <t>419 N MAYO AVE</t>
  </si>
  <si>
    <t>419 n MAYO AVE, COMPTON CA 90221</t>
  </si>
  <si>
    <t>KAREN ZEMPOALTECA AGUILA</t>
  </si>
  <si>
    <t>CAN24018852-00</t>
  </si>
  <si>
    <t>ON-25-000902</t>
  </si>
  <si>
    <t xml:space="preserve">N Pershing Ave &amp; Acasia St Stockton CA </t>
  </si>
  <si>
    <t>1HGCR2F33FA035927</t>
  </si>
  <si>
    <t>ZEMPOALTECA AGUILA</t>
  </si>
  <si>
    <t xml:space="preserve">432 W SNEED RD  </t>
  </si>
  <si>
    <t>FRENCH CAMP</t>
  </si>
  <si>
    <t>1046 NORTH COMMERCE ST APT 4, STOCKTON CA 95202</t>
  </si>
  <si>
    <t>ON-25-000903</t>
  </si>
  <si>
    <t>Glendale, CA</t>
  </si>
  <si>
    <t>CAN23005894-02</t>
  </si>
  <si>
    <t>ON-25-000904</t>
  </si>
  <si>
    <t>401 S GRAND VIEW ST APT 404 LOS ANGELES, CA 90057</t>
  </si>
  <si>
    <t>VERONICA ALEMAN</t>
  </si>
  <si>
    <t>Valerie Rodriguez</t>
  </si>
  <si>
    <t>CAP25002904-00</t>
  </si>
  <si>
    <t>ON-25-000905</t>
  </si>
  <si>
    <t xml:space="preserve">Jackson ave/ Capital expressway san José ca </t>
  </si>
  <si>
    <t>1C4RDHAG1HC709357</t>
  </si>
  <si>
    <t>ALEMAN</t>
  </si>
  <si>
    <t>247 N CAPITOL AVE UNIT 133</t>
  </si>
  <si>
    <t>247 N CAPITOL AVE UNIT 133, SAN JOSE CA 95127</t>
  </si>
  <si>
    <t>ROXANA PICENO</t>
  </si>
  <si>
    <t>EDUARDO PICENO</t>
  </si>
  <si>
    <t>CAN24014937-01</t>
  </si>
  <si>
    <t>ON-25-000906</t>
  </si>
  <si>
    <t xml:space="preserve">405 freeway near Orange exit in Long Beach, CA. - </t>
  </si>
  <si>
    <t>55SWF4JB7GU172164</t>
  </si>
  <si>
    <t>PICENO</t>
  </si>
  <si>
    <t>11953 CRESSON ST</t>
  </si>
  <si>
    <t>11953 CRESSON ST, NORWALK CA 90650</t>
  </si>
  <si>
    <t>ANAHIT STEPANOVA</t>
  </si>
  <si>
    <t>CAP24002303-00</t>
  </si>
  <si>
    <t>ON-25-000907</t>
  </si>
  <si>
    <t>Broadway St Glendale CA</t>
  </si>
  <si>
    <t>KNDEU2AA1R7512643</t>
  </si>
  <si>
    <t>STEPANOVA</t>
  </si>
  <si>
    <t>724 E WINDSOR RD APT 202</t>
  </si>
  <si>
    <t>724 E Windsor Rd apt 202, GLENDALE CA 91205</t>
  </si>
  <si>
    <t>DENIS RIVERA</t>
  </si>
  <si>
    <t>CAN24014433-01</t>
  </si>
  <si>
    <t>ON-25-000909</t>
  </si>
  <si>
    <t xml:space="preserve">533 W 51ST ST LOS ANGELES, CA 90037
</t>
  </si>
  <si>
    <t>2HNYD2H79AH512027</t>
  </si>
  <si>
    <t>533 W 51ST ST</t>
  </si>
  <si>
    <t>533 W 51ST ST, LOS ANGELES CA 90037</t>
  </si>
  <si>
    <t>ALMA PENALOZA</t>
  </si>
  <si>
    <t>ROSANA PEREZ</t>
  </si>
  <si>
    <t>CAN24014410-00</t>
  </si>
  <si>
    <t>ON-25-000910</t>
  </si>
  <si>
    <t>917 E Florida Ave, Hemet, CA</t>
  </si>
  <si>
    <t>1G11C5SL9FF308637</t>
  </si>
  <si>
    <t>PENALOZA</t>
  </si>
  <si>
    <t>26580 SATURN WAY</t>
  </si>
  <si>
    <t>26580 SATURN WAY, HEMET CA 92544</t>
  </si>
  <si>
    <t>STRATFORD GUTIERRES</t>
  </si>
  <si>
    <t>CAN25019511-00</t>
  </si>
  <si>
    <t>ON-25-000911</t>
  </si>
  <si>
    <t xml:space="preserve">fruitridge ca </t>
  </si>
  <si>
    <t>5YFBURHE2HP688926</t>
  </si>
  <si>
    <t>GUTIERRES</t>
  </si>
  <si>
    <t>6304 BIRDCAGE ST APT 44</t>
  </si>
  <si>
    <t>6304 Birdcage St Apt 44, CITRUS HEIGHTS CA 95610</t>
  </si>
  <si>
    <t>ORBELIN ROJAS APARICIO</t>
  </si>
  <si>
    <t>CAN25019625-00</t>
  </si>
  <si>
    <t>ON-25-000912</t>
  </si>
  <si>
    <t>1621 RIVA LN UNIT D ESCONDIDO, CA 92027, in front of his apartment complex.</t>
  </si>
  <si>
    <t>1FA6P8TH8K5135132</t>
  </si>
  <si>
    <t>ROJAS APARICIO</t>
  </si>
  <si>
    <t>1621 RIVA LN UNIT D</t>
  </si>
  <si>
    <t>1621 RIVA LN UNIT D, ESCONDIDO CA 92027</t>
  </si>
  <si>
    <t>VIANEY ESCOBAR</t>
  </si>
  <si>
    <t>ARNOLDO ESCOBAR MOLINA</t>
  </si>
  <si>
    <t>CAN25019911-00</t>
  </si>
  <si>
    <t>ON-25-000913</t>
  </si>
  <si>
    <t>43rd &amp; Woodland Ave Los Angeles CA</t>
  </si>
  <si>
    <t>1HGCR2F55EA076060</t>
  </si>
  <si>
    <t>4252 WOODLAWN AVE APT 12</t>
  </si>
  <si>
    <t>4252 WOODLAWN AVE APT 12, LOS ANGELES CA 90011</t>
  </si>
  <si>
    <t>LUIS ELIAS MELECIO</t>
  </si>
  <si>
    <t>CAN24013888-01</t>
  </si>
  <si>
    <t>ON-25-000914</t>
  </si>
  <si>
    <t>19300 Rinaldi St, Porter Ranch, CA 91326</t>
  </si>
  <si>
    <t>4TAWM72N1WZ127033</t>
  </si>
  <si>
    <t>ELIAS MELECIO</t>
  </si>
  <si>
    <t>9345 MANZANITA ST</t>
  </si>
  <si>
    <t>9345 MANZANITA ST, APPLE VALLEY CA 92308</t>
  </si>
  <si>
    <t>GUILLERMO MONTES LOPEZ</t>
  </si>
  <si>
    <t>CAN24011435-01</t>
  </si>
  <si>
    <t>ON-25-000915</t>
  </si>
  <si>
    <t xml:space="preserve">Mission Ave- in Escondido CA.  </t>
  </si>
  <si>
    <t>3N1AB7AP1FY382611</t>
  </si>
  <si>
    <t>MONTES LOPEZ</t>
  </si>
  <si>
    <t>1845 N BROADWAY APT 157</t>
  </si>
  <si>
    <t>1845 N BROADWAY APT 157, ESCONDIDO CA 92026</t>
  </si>
  <si>
    <t>SONIA FARFAN LEON</t>
  </si>
  <si>
    <t>MIGUEL BONILLA PORTOCARRERO</t>
  </si>
  <si>
    <t>CAN24011797-01</t>
  </si>
  <si>
    <t>ON-25-000916</t>
  </si>
  <si>
    <t>10800 DALE AVE SPC 108 STANTON, CA 90680</t>
  </si>
  <si>
    <t>2FMDK3JC5DBA36823</t>
  </si>
  <si>
    <t>FARFAN LEON</t>
  </si>
  <si>
    <t>10800 DALE AVE SPC 108</t>
  </si>
  <si>
    <t>STANTON</t>
  </si>
  <si>
    <t>10800 DALE ST SPC 108, STANTON CA 90680</t>
  </si>
  <si>
    <t>ON-25-000917</t>
  </si>
  <si>
    <t xml:space="preserve">Intersection of 17th St and Olive Ave, Los Angeles, CA </t>
  </si>
  <si>
    <t>Tucson</t>
  </si>
  <si>
    <t>5nmjbcdexrh297605</t>
  </si>
  <si>
    <t>STACEY FORGETT</t>
  </si>
  <si>
    <t>CAN24016753-01</t>
  </si>
  <si>
    <t>ON-25-000918</t>
  </si>
  <si>
    <t>Highway 18, Central St., Apple Valley CA</t>
  </si>
  <si>
    <t>ILX</t>
  </si>
  <si>
    <t>19UDE2F87MA007623</t>
  </si>
  <si>
    <t>FORGETT</t>
  </si>
  <si>
    <t>10555 FLORA VISTA RD</t>
  </si>
  <si>
    <t>10555 FLORA VISTA RD, APPLE VALLEY CA 92308</t>
  </si>
  <si>
    <t>LETICIA ITZEP UTUY</t>
  </si>
  <si>
    <t>CAN24019310-00</t>
  </si>
  <si>
    <t>ON-25-000919</t>
  </si>
  <si>
    <t>Doesn't know which Freeway, Los Angeles, CA</t>
  </si>
  <si>
    <t>3CZRZ1H35SM706229</t>
  </si>
  <si>
    <t>ITZEP UTUY</t>
  </si>
  <si>
    <t>1226 S SHERBOURNE DR</t>
  </si>
  <si>
    <t>1226 S SHERBOURNE DR, LOS ANGELES CA 90035</t>
  </si>
  <si>
    <t>CAN23005294-03</t>
  </si>
  <si>
    <t>ON-25-000920</t>
  </si>
  <si>
    <t xml:space="preserve">ocean and cerritos
west gate ca </t>
  </si>
  <si>
    <t>ALEJO MARTINEZ FABIAN</t>
  </si>
  <si>
    <t>CAN24019207-00</t>
  </si>
  <si>
    <t>ON-25-000921</t>
  </si>
  <si>
    <t>Satee St &amp; Pico Ave Los Angeles CA</t>
  </si>
  <si>
    <t>7FARS5H53SE025191</t>
  </si>
  <si>
    <t>MARTINEZ FABIAN</t>
  </si>
  <si>
    <t>1934 S HOBART BLVD APT 2</t>
  </si>
  <si>
    <t>1934 s hobart apt 2 , LOS ANGELES CA 90018</t>
  </si>
  <si>
    <t>TIFFANY CROOK</t>
  </si>
  <si>
    <t>CAN25019779-00</t>
  </si>
  <si>
    <t>ON-25-000922</t>
  </si>
  <si>
    <t>Freeway 105, Redondo Beach, CA.</t>
  </si>
  <si>
    <t>W1K5J4GB3MN243639</t>
  </si>
  <si>
    <t>CROOK</t>
  </si>
  <si>
    <t>1026 S FLOWER ST APT 14</t>
  </si>
  <si>
    <t>1026 S FLOWER ST APT 14, INGLEWOOD CA 90301</t>
  </si>
  <si>
    <t>CAN24016665-01</t>
  </si>
  <si>
    <t>ON-25-000924</t>
  </si>
  <si>
    <t>Alondra Blvd. going into Freeway 17th South, Long Beach, CA</t>
  </si>
  <si>
    <t>1C4RDHDG3MC630665</t>
  </si>
  <si>
    <t>MAITY BAKER</t>
  </si>
  <si>
    <t>GARIN RUSDI</t>
  </si>
  <si>
    <t>CAN23001554-03</t>
  </si>
  <si>
    <t>ON-25-000925</t>
  </si>
  <si>
    <t xml:space="preserve">10 freeway - E/B </t>
  </si>
  <si>
    <t>1N4AL3AP5FC115702</t>
  </si>
  <si>
    <t>25975 REDLANDS BLVD APT A</t>
  </si>
  <si>
    <t>25975 REDLANDS BLVD APT A, REDLANDS CA 92373</t>
  </si>
  <si>
    <t>CAN23004545-03</t>
  </si>
  <si>
    <t>ON-25-000926</t>
  </si>
  <si>
    <t>Freeway 15th, Barstow, CA.</t>
  </si>
  <si>
    <t>JESUS SALVADOR LOPEZ TORRES</t>
  </si>
  <si>
    <t>ARIANA LOPEZ</t>
  </si>
  <si>
    <t>CAP24002292-00</t>
  </si>
  <si>
    <t>ON-25-000927</t>
  </si>
  <si>
    <t xml:space="preserve">Hanford ca </t>
  </si>
  <si>
    <t>5N1DR3BDXPC253579</t>
  </si>
  <si>
    <t>LOPEZ TORRES</t>
  </si>
  <si>
    <t>413 E FLORINDA ST</t>
  </si>
  <si>
    <t>413 E FLORINDA ST, HANFORD CA 93230</t>
  </si>
  <si>
    <t>SERGIO CARRANZA</t>
  </si>
  <si>
    <t>ROMEO CHAVEZ TZIAC</t>
  </si>
  <si>
    <t>CAN24013349-01</t>
  </si>
  <si>
    <t>ON-25-000928</t>
  </si>
  <si>
    <t xml:space="preserve">Limonitie Dr Jurupa Valley </t>
  </si>
  <si>
    <t>4A3AB76SX5E035510</t>
  </si>
  <si>
    <t>3414 6TH ST APT 5</t>
  </si>
  <si>
    <t>3414 6TH ST APT 5, RIVERSIDE CA 92501</t>
  </si>
  <si>
    <t>ON-25-000929</t>
  </si>
  <si>
    <t>RUDY VASQUEZ CHAJ</t>
  </si>
  <si>
    <t>MARTA FABIAN VASQUEZ</t>
  </si>
  <si>
    <t>CAN23002907-03</t>
  </si>
  <si>
    <t>ON-25-000930</t>
  </si>
  <si>
    <t>Freeway 210, Pasadena, CA.</t>
  </si>
  <si>
    <t>4T1C11AK6LU918750</t>
  </si>
  <si>
    <t>VASQUEZ CHAJ</t>
  </si>
  <si>
    <t>4118 ROSEWOOD AVE</t>
  </si>
  <si>
    <t>4118 ROSEWOOD AVE APT 204, LOS ANGELES CA 90004</t>
  </si>
  <si>
    <t>TAN TRAN</t>
  </si>
  <si>
    <t>CAN24017707-00</t>
  </si>
  <si>
    <t>ON-25-000931</t>
  </si>
  <si>
    <t>El Monte California</t>
  </si>
  <si>
    <t>JTDKAMFP7M3197111</t>
  </si>
  <si>
    <t>12434 WOODVILLE DR</t>
  </si>
  <si>
    <t>12434 WOODVILLE DR, EL MONTE CA 91732</t>
  </si>
  <si>
    <t>MYRLENE LUBRUN</t>
  </si>
  <si>
    <t>CAP25005008-00</t>
  </si>
  <si>
    <t>ON-25-000933</t>
  </si>
  <si>
    <t xml:space="preserve">fashion valley san diego ca </t>
  </si>
  <si>
    <t>5TDKDRAH0PS034999</t>
  </si>
  <si>
    <t>LUBRUN</t>
  </si>
  <si>
    <t>4238 54TH PL APT 12</t>
  </si>
  <si>
    <t>4238 54TH PL APT 12, SAN DIEGO CA 92115</t>
  </si>
  <si>
    <t>MARIA CRUZ</t>
  </si>
  <si>
    <t>CAP25004575-00</t>
  </si>
  <si>
    <t>ON-25-000934</t>
  </si>
  <si>
    <t>Corner of Mc Kinley St &amp; Griffing Way, in Corona CA.</t>
  </si>
  <si>
    <t>FORESTER</t>
  </si>
  <si>
    <t>JF1SG63664H718611</t>
  </si>
  <si>
    <t>10071 PRIMROSE DR</t>
  </si>
  <si>
    <t>10071 PRIMROSE DR, RIVERSIDE CA 92503</t>
  </si>
  <si>
    <t>ANDREA RAMIREZ</t>
  </si>
  <si>
    <t>Ernesto Soto</t>
  </si>
  <si>
    <t>CAN23005320-03</t>
  </si>
  <si>
    <t>ON-25-000935</t>
  </si>
  <si>
    <t>Lincoln St and Prospect St, Pasadena, CA</t>
  </si>
  <si>
    <t>4T1T11AK1RU248694</t>
  </si>
  <si>
    <t>4866 HILLSDALE DR</t>
  </si>
  <si>
    <t>4866 Hillsdale dr, LOS ANGELES CA 90032</t>
  </si>
  <si>
    <t>BERTHA BANUELOS</t>
  </si>
  <si>
    <t>CAN24017904-00</t>
  </si>
  <si>
    <t>ON-25-000936</t>
  </si>
  <si>
    <t>Anaheim Hospital Medicla Center, Anaheim, CA. 92801</t>
  </si>
  <si>
    <t>3MYDLBYVXJY303851</t>
  </si>
  <si>
    <t>12913 SILVERBOW AVE</t>
  </si>
  <si>
    <t>12913 SILVERBOW AVE, NORWALK CA 90650</t>
  </si>
  <si>
    <t>LESLIE JACOBO</t>
  </si>
  <si>
    <t>CAN24018485-00</t>
  </si>
  <si>
    <t>ON-25-000937</t>
  </si>
  <si>
    <t>Santa Monica College
1900 Pico Blvd, Santa Monica, CA 90405</t>
  </si>
  <si>
    <t>3GPKHWRM0RS531133</t>
  </si>
  <si>
    <t>1191 ROLLAND CURTIS PL</t>
  </si>
  <si>
    <t>1191 rolland curtis pl, LOS ANGELES CA 90037</t>
  </si>
  <si>
    <t>JESSICA CERDA ORTEGA</t>
  </si>
  <si>
    <t>CAN24014511-01</t>
  </si>
  <si>
    <t>ON-25-000938</t>
  </si>
  <si>
    <t xml:space="preserve">Northgate pacific AV and 21th St LONG BEACH CA </t>
  </si>
  <si>
    <t>JN8AT2MT6HW397285</t>
  </si>
  <si>
    <t>CERDA ORTEGA</t>
  </si>
  <si>
    <t>1098 E 16TH ST</t>
  </si>
  <si>
    <t>1098 E 16TH ST, LONG BEACH CA 90813</t>
  </si>
  <si>
    <t>KELLY OBRIEN</t>
  </si>
  <si>
    <t>CAN24016866-01</t>
  </si>
  <si>
    <t>ON-25-000939</t>
  </si>
  <si>
    <t xml:space="preserve">14 freeway Santa Clarita CA  </t>
  </si>
  <si>
    <t>5FNYF3H2XDB025648</t>
  </si>
  <si>
    <t>OBRIEN</t>
  </si>
  <si>
    <t>3303 SIERRA HWY SPC 34</t>
  </si>
  <si>
    <t>3303 SIERRA HWY SPC 34, ROSAMOND CA 93560</t>
  </si>
  <si>
    <t>LORENZO IXTOS TZOC</t>
  </si>
  <si>
    <t>CAN24013748-01</t>
  </si>
  <si>
    <t>ON-25-000944</t>
  </si>
  <si>
    <t>Freeway 5 S, Los Angeles CA.</t>
  </si>
  <si>
    <t>3TMEZ5CN5PM204011</t>
  </si>
  <si>
    <t>IXTOS TZOC</t>
  </si>
  <si>
    <t>2375 COUTS AVE</t>
  </si>
  <si>
    <t>2375 COUTS AVE, COMMERCE CA 90040</t>
  </si>
  <si>
    <t>ON-25-000945</t>
  </si>
  <si>
    <t xml:space="preserve">freeway 5 going from Los Angeles to San Diego </t>
  </si>
  <si>
    <t>GLENDA RIGGLEMAN</t>
  </si>
  <si>
    <t>CAP25005122-00</t>
  </si>
  <si>
    <t>ON-25-000947</t>
  </si>
  <si>
    <t>Clinton Ave and Fruit Ave, Fresno, CA</t>
  </si>
  <si>
    <t>JTEAAAAH5NJ093705</t>
  </si>
  <si>
    <t>RIGGLEMAN</t>
  </si>
  <si>
    <t>1377 S TEMPERANCE AVE</t>
  </si>
  <si>
    <t>1377 S TEMPERANCE AVE, FRESNO CA 93727</t>
  </si>
  <si>
    <t>CARLO MANCILLAS</t>
  </si>
  <si>
    <t>CAN25019544-00</t>
  </si>
  <si>
    <t>ON-25-000948</t>
  </si>
  <si>
    <t xml:space="preserve">sepulveda 
mission hills ca </t>
  </si>
  <si>
    <t>19XFA1E51AE039707</t>
  </si>
  <si>
    <t>MANCILLAS</t>
  </si>
  <si>
    <t>10801 ORION AVE</t>
  </si>
  <si>
    <t>10801 ORION AVE, MISSION HILLS CA 91345</t>
  </si>
  <si>
    <t>ASHLEY WILKERSON</t>
  </si>
  <si>
    <t>CAN23002756-03</t>
  </si>
  <si>
    <t>ON-25-000949</t>
  </si>
  <si>
    <t>395 St. Adelanto, CA.</t>
  </si>
  <si>
    <t>5YFEPMAE6NP377660</t>
  </si>
  <si>
    <t>14250 BOREGO RD APT 2</t>
  </si>
  <si>
    <t>JUAN CHAN</t>
  </si>
  <si>
    <t>GENESIS CHAN</t>
  </si>
  <si>
    <t>CAN24014909-01</t>
  </si>
  <si>
    <t>ON-25-000950</t>
  </si>
  <si>
    <t>51 St and wall St Los Angeles Ca</t>
  </si>
  <si>
    <t>JTKDE167480225510</t>
  </si>
  <si>
    <t>717 E ADAMS BLVD</t>
  </si>
  <si>
    <t>717 e adams blvd, LOS ANGELES CA 90011</t>
  </si>
  <si>
    <t>JESUS ALONZO</t>
  </si>
  <si>
    <t>CAP24001978-00</t>
  </si>
  <si>
    <t>ON-25-000951</t>
  </si>
  <si>
    <t>South Bound freeway 241, Rancho Mission Viejo, CA</t>
  </si>
  <si>
    <t>2HGFE2F52RH558663</t>
  </si>
  <si>
    <t>110 W 6TH ST APT 312</t>
  </si>
  <si>
    <t>738 S NEW HAMPSHIRE AVE APT 107, LOS ANGELES CA 90005</t>
  </si>
  <si>
    <t>ON-25-000953</t>
  </si>
  <si>
    <t>19XFB2F59CE342786</t>
  </si>
  <si>
    <t>EDVIN BALTAZAR</t>
  </si>
  <si>
    <t>CAN23001887-03</t>
  </si>
  <si>
    <t>ON-25-000954</t>
  </si>
  <si>
    <t xml:space="preserve">Victory Blvd. in 
Van Nuys CA </t>
  </si>
  <si>
    <t>2HGFG12628H571110</t>
  </si>
  <si>
    <t>MILTON CARRANZA LEMUS</t>
  </si>
  <si>
    <t>CAN24015943-01</t>
  </si>
  <si>
    <t>ON-25-000955</t>
  </si>
  <si>
    <t xml:space="preserve">venice blvd 
los angeles ca </t>
  </si>
  <si>
    <t>5TFLA5AB5RX041462</t>
  </si>
  <si>
    <t>CARRANZA LEMUS</t>
  </si>
  <si>
    <t>7327 OTTO ST</t>
  </si>
  <si>
    <t>7327 otto st, DOWNEY CA 90240</t>
  </si>
  <si>
    <t>DAVID PICAZO ORTIZ</t>
  </si>
  <si>
    <t>CAN24010469-02</t>
  </si>
  <si>
    <t>ON-25-000956</t>
  </si>
  <si>
    <t>Longwood Ave and Saturn St, Los Angeles, CA</t>
  </si>
  <si>
    <t>SHHFK7H46MU405483</t>
  </si>
  <si>
    <t>PICAZO ORTIZ</t>
  </si>
  <si>
    <t>519 S FIR AVE</t>
  </si>
  <si>
    <t>519 S FIR AVE, INGLEWOOD CA 90301</t>
  </si>
  <si>
    <t>SHANA GENTLE</t>
  </si>
  <si>
    <t>CAP24001621-00</t>
  </si>
  <si>
    <t>ON-25-000957</t>
  </si>
  <si>
    <t xml:space="preserve">405 freeway. near the La Tijera exit in Los Angeles CA </t>
  </si>
  <si>
    <t>WDDHF5KB3EA835448</t>
  </si>
  <si>
    <t>GENTLE</t>
  </si>
  <si>
    <t>11702 OXFORD AVE APT 4</t>
  </si>
  <si>
    <t>11702 OXFORD AVE APT 4, HAWTHORNE CA 90250</t>
  </si>
  <si>
    <t>ANDRES PARGA</t>
  </si>
  <si>
    <t>TERESA LILLIO</t>
  </si>
  <si>
    <t>CAP25003783-00</t>
  </si>
  <si>
    <t>ON-25-000958</t>
  </si>
  <si>
    <t>Highway 18th, Big Bear City, CA.</t>
  </si>
  <si>
    <t>1GNERJKWXPJ161017</t>
  </si>
  <si>
    <t>PARGA</t>
  </si>
  <si>
    <t>500 W BROADWAY APT 421</t>
  </si>
  <si>
    <t>500 w broadway apt 421, LONG BEACH CA 90802</t>
  </si>
  <si>
    <t>YOANA ILDEFONSO-FRANCISCO</t>
  </si>
  <si>
    <t>CAN24012140-01</t>
  </si>
  <si>
    <t>ON-25-000960</t>
  </si>
  <si>
    <t xml:space="preserve">110 S freeway Los Angeles </t>
  </si>
  <si>
    <t>7FARS5H82RE032041</t>
  </si>
  <si>
    <t>ILDEFONSO-FRANCISCO</t>
  </si>
  <si>
    <t>3720 S SAN PEDRO ST</t>
  </si>
  <si>
    <t>3720 S SAN PEDRO ST, LOS ANGELES CA 90011</t>
  </si>
  <si>
    <t>DALILA J MADRIGAL ALVAREZ</t>
  </si>
  <si>
    <t>CAN24015726-01</t>
  </si>
  <si>
    <t>ON-25-000961</t>
  </si>
  <si>
    <t xml:space="preserve">Sylmar CA 
</t>
  </si>
  <si>
    <t>1GCUYDED3MZ245891</t>
  </si>
  <si>
    <t>ANTHONY ESTRADA</t>
  </si>
  <si>
    <t>CAN24016011-01</t>
  </si>
  <si>
    <t>ON-25-000962</t>
  </si>
  <si>
    <t xml:space="preserve">Redondo Beach, Redondo </t>
  </si>
  <si>
    <t>1C4JJXN66PW621564</t>
  </si>
  <si>
    <t>7917 SAN BENITO ST</t>
  </si>
  <si>
    <t>7917 SAN BENITO ST, HIGHLAND CA 92346</t>
  </si>
  <si>
    <t>ARMANDO NICOLAS GASPAR</t>
  </si>
  <si>
    <t>CAN25019618-00</t>
  </si>
  <si>
    <t>ON-25-000964</t>
  </si>
  <si>
    <t xml:space="preserve">Fountain Ave &amp; Mariposa St. in Los Angeles CA </t>
  </si>
  <si>
    <t>3GTUUFE84RG308465</t>
  </si>
  <si>
    <t>NICOLAS GASPAR</t>
  </si>
  <si>
    <t>2643 HALLDALE AVE APT 1</t>
  </si>
  <si>
    <t>2643 HALLDALE AVE APT 1, LOS ANGELES CA 90018</t>
  </si>
  <si>
    <t>JOSE LOPEZ MARTINEZ</t>
  </si>
  <si>
    <t>YESENIA LOPEZ HERNANDEZ</t>
  </si>
  <si>
    <t>CAN24014199-01</t>
  </si>
  <si>
    <t>ON-25-000965</t>
  </si>
  <si>
    <t>755 E Betteravia Rd, Santa Maria, CA 93454</t>
  </si>
  <si>
    <t>5YFB4MDE3RP158426</t>
  </si>
  <si>
    <t>1253 ASPEN LN</t>
  </si>
  <si>
    <t>1253 ASPEN LANE, SANTA MARIA CA 93454</t>
  </si>
  <si>
    <t>ON-25-000966</t>
  </si>
  <si>
    <t xml:space="preserve">90th st 
palmdale ca </t>
  </si>
  <si>
    <t>7MUBAAAG7RV103360</t>
  </si>
  <si>
    <t>ON-25-000968</t>
  </si>
  <si>
    <t>ON-25-000969</t>
  </si>
  <si>
    <t xml:space="preserve">Anaheim 103 freeway Long Beach CA  </t>
  </si>
  <si>
    <t>4T1BG22K2XU519807</t>
  </si>
  <si>
    <t>CAN24011036-01</t>
  </si>
  <si>
    <t>ON-25-000972</t>
  </si>
  <si>
    <t>105 freeway, Los Angeles, CA.</t>
  </si>
  <si>
    <t>FRANCISCO VALENZUELA</t>
  </si>
  <si>
    <t>CAN23006717-02</t>
  </si>
  <si>
    <t>ON-25-000973</t>
  </si>
  <si>
    <t>Century Blvd and Baring Cross St, Los Angeles, CA</t>
  </si>
  <si>
    <t>19UDE2F82NA001746</t>
  </si>
  <si>
    <t>1829 E 63RD ST</t>
  </si>
  <si>
    <t>1829 E 63RD ST, LOS ANGELES CA 90001</t>
  </si>
  <si>
    <t>DAVID SEMANATE</t>
  </si>
  <si>
    <t>CAN24009490-02</t>
  </si>
  <si>
    <t>ON-25-000975</t>
  </si>
  <si>
    <t>JTMAAAAA4PA028743</t>
  </si>
  <si>
    <t>SEMANATE</t>
  </si>
  <si>
    <t>2112 E 1ST ST UNIT 242</t>
  </si>
  <si>
    <t>2112 E 1ST ST UNIT 242, SANTA ANA CA 92705</t>
  </si>
  <si>
    <t>ANALLELY CUEN-CARRAZCO</t>
  </si>
  <si>
    <t>CAP24001781-00</t>
  </si>
  <si>
    <t>ON-25-000976</t>
  </si>
  <si>
    <t>Southbound Highway 43 and Excilsor Ave., Hanford, Ca.</t>
  </si>
  <si>
    <t>5XXGU4L3XGG092114</t>
  </si>
  <si>
    <t>CUEN-CARRAZCO</t>
  </si>
  <si>
    <t>11434 E ROSE AVE</t>
  </si>
  <si>
    <t>11434 E ROSE AVE, SELMA CA 93662</t>
  </si>
  <si>
    <t>JEWELL MCCLAIN</t>
  </si>
  <si>
    <t>CAN24009380-02</t>
  </si>
  <si>
    <t>ON-25-000977</t>
  </si>
  <si>
    <t>Los Alamos near Freeway 215, Murrieta, CA</t>
  </si>
  <si>
    <t>1C3CDZAB7DN589700</t>
  </si>
  <si>
    <t>CHUKWUNONSO EGHEN</t>
  </si>
  <si>
    <t>CAN24017203-00</t>
  </si>
  <si>
    <t>ON-25-000978</t>
  </si>
  <si>
    <t>3111 West 3th St Los Angeles CA</t>
  </si>
  <si>
    <t>SALYA2EX2KA791204</t>
  </si>
  <si>
    <t>EGHEN</t>
  </si>
  <si>
    <t>902 CENTINELA AVE APT 1</t>
  </si>
  <si>
    <t>902 CENTINELA AVE APT 1, INGLEWOOD CA 90302</t>
  </si>
  <si>
    <t>CAN24013525-01</t>
  </si>
  <si>
    <t>ON-25-000979</t>
  </si>
  <si>
    <t>Freeway 76th, Camino del Rey, CA.</t>
  </si>
  <si>
    <t>ELIANA REYES</t>
  </si>
  <si>
    <t>CAN24014316-01</t>
  </si>
  <si>
    <t>ON-25-000980</t>
  </si>
  <si>
    <t>13166 foothill Blvd Sylmore Ca</t>
  </si>
  <si>
    <t>S550</t>
  </si>
  <si>
    <t>WDDNG71X87A112450</t>
  </si>
  <si>
    <t>7967 BACKUS RD</t>
  </si>
  <si>
    <t>7967 BACKUS RD, MOJAVE CA 93501</t>
  </si>
  <si>
    <t>ALEX SCHILDKRET</t>
  </si>
  <si>
    <t>LOURDES SCHILDKRET</t>
  </si>
  <si>
    <t>CAP25004470-00</t>
  </si>
  <si>
    <t>ON-25-000981</t>
  </si>
  <si>
    <t>Laurel canyon St Sun valley Ca</t>
  </si>
  <si>
    <t>1HGCV1F36MA091752</t>
  </si>
  <si>
    <t>SCHILDKRET</t>
  </si>
  <si>
    <t>12711 BRANFORD ST APT 103F</t>
  </si>
  <si>
    <t>12711 BRANFORD ST APT 103F, PACOIMA CA 91331</t>
  </si>
  <si>
    <t>ANA ALVARADO</t>
  </si>
  <si>
    <t>CAN23001920-03</t>
  </si>
  <si>
    <t>ON-25-000982</t>
  </si>
  <si>
    <t>Eucalyptus St and Moreno Beach St, Moreno Valley, CA</t>
  </si>
  <si>
    <t>4T1BF1FK9DU206837</t>
  </si>
  <si>
    <t>12513 ANDRETTI ST</t>
  </si>
  <si>
    <t>12513 ANDRETTI ST, MORENO VALLEY CA 92553</t>
  </si>
  <si>
    <t>VERONICA CASTILLO</t>
  </si>
  <si>
    <t xml:space="preserve"> Dua  mukthiar </t>
  </si>
  <si>
    <t>CAN25020013-00</t>
  </si>
  <si>
    <t>ON-25-000983</t>
  </si>
  <si>
    <t xml:space="preserve">Zelzah Av Devonshir St In Los Angeles CA 91236 </t>
  </si>
  <si>
    <t>5YFEPMAE1MP215207</t>
  </si>
  <si>
    <t>VANESSA QUINTANA</t>
  </si>
  <si>
    <t>CAN24018049-00</t>
  </si>
  <si>
    <t>ON-25-000984</t>
  </si>
  <si>
    <t>King Rd and Cunningham Rd, San Jose, CA</t>
  </si>
  <si>
    <t>3N8AP6CA2SL308868</t>
  </si>
  <si>
    <t>QUINTANA</t>
  </si>
  <si>
    <t>4320 MONTEREY HWY SPC 4</t>
  </si>
  <si>
    <t>4320 MONTEREY HWY SPC 4, SAN JOSE CA 95111</t>
  </si>
  <si>
    <t>CAN24013710-01</t>
  </si>
  <si>
    <t>ON-25-000985</t>
  </si>
  <si>
    <t>5651 Imperial Highway, Southgate, CA. 90280</t>
  </si>
  <si>
    <t>2HGFA1F59AH584901</t>
  </si>
  <si>
    <t>EDUARDO BAQUEDANO GARCIA</t>
  </si>
  <si>
    <t>CAN24016120-01</t>
  </si>
  <si>
    <t>ON-25-000986</t>
  </si>
  <si>
    <t>Magnolia st/ orange wood ave garden grove CA</t>
  </si>
  <si>
    <t>1N4AL3AP9JC136660</t>
  </si>
  <si>
    <t>BAQUEDANO GARCIA</t>
  </si>
  <si>
    <t>9061 PACIFIC AVE APT 1</t>
  </si>
  <si>
    <t>9061 PACIFIC AVE APT 1, ANAHEIM CA 92804</t>
  </si>
  <si>
    <t>ON-25-000987</t>
  </si>
  <si>
    <t>hwy 80</t>
  </si>
  <si>
    <t>CAN24013996-01</t>
  </si>
  <si>
    <t>ON-25-000988</t>
  </si>
  <si>
    <t>303 N Sunkist St, Anaheim, CA 92806</t>
  </si>
  <si>
    <t>JN1FV7AP6KM760156</t>
  </si>
  <si>
    <t>CAN24009511-02</t>
  </si>
  <si>
    <t>ON-25-000989</t>
  </si>
  <si>
    <t>Western and Romaine St. Los Angeles, CA.</t>
  </si>
  <si>
    <t>ROSA MUNOZ VARELA</t>
  </si>
  <si>
    <t>Roberto Muñoz</t>
  </si>
  <si>
    <t>CAN24013550-01</t>
  </si>
  <si>
    <t>ON-25-000990</t>
  </si>
  <si>
    <t>Alameda &amp; 22nd Street Los Angeles CA</t>
  </si>
  <si>
    <t>5N1AT2ML5FC834005</t>
  </si>
  <si>
    <t>MUNOZ VARELA</t>
  </si>
  <si>
    <t>634 S MCDONNELL AVE</t>
  </si>
  <si>
    <t>634 S MCDONNELL AVE, COMMERCE CA 90022</t>
  </si>
  <si>
    <t>SHARON BEDARD</t>
  </si>
  <si>
    <t>CAP25003546-00</t>
  </si>
  <si>
    <t>ON-25-000991</t>
  </si>
  <si>
    <t>3534 Peck Rd. El Monte CA, 91731</t>
  </si>
  <si>
    <t>KM8K53A38NU842357</t>
  </si>
  <si>
    <t>BEDARD</t>
  </si>
  <si>
    <t>8581 COLGATE AVE APT 3</t>
  </si>
  <si>
    <t>8581 COLGATE AVE APT 3, LOS ANGELES CA 90048</t>
  </si>
  <si>
    <t>JAYANTHA PERERA</t>
  </si>
  <si>
    <t>CAP24001355-00</t>
  </si>
  <si>
    <t>ON-25-000993</t>
  </si>
  <si>
    <t xml:space="preserve">Elementary School Winnetka Ave, Winnetka, CA
</t>
  </si>
  <si>
    <t>JTDS4MCE1MJ077357</t>
  </si>
  <si>
    <t>PERERA</t>
  </si>
  <si>
    <t>20334 SATICOY ST APT 26</t>
  </si>
  <si>
    <t>20334 SATICOY ST APT 26, WINNETKA CA 91306</t>
  </si>
  <si>
    <t>PABLO HELGUERA</t>
  </si>
  <si>
    <t>JOSE RIOS RODRIGUEZ</t>
  </si>
  <si>
    <t>CAN24012455-01</t>
  </si>
  <si>
    <t>ON-25-000994</t>
  </si>
  <si>
    <t>HWY 18/KUFFEL CANYON RD, SKY FOREST, CA</t>
  </si>
  <si>
    <t>1FTEW1E45LKD10479</t>
  </si>
  <si>
    <t>HELGUERA</t>
  </si>
  <si>
    <t>PO BOX 1621</t>
  </si>
  <si>
    <t>BLUE JAY</t>
  </si>
  <si>
    <t>27039 CA-189, LAKE ARROWHEAD  CA 92317</t>
  </si>
  <si>
    <t>CAN24013082-01</t>
  </si>
  <si>
    <t>ON-25-000996</t>
  </si>
  <si>
    <t xml:space="preserve">graham ave 
los angeles ca </t>
  </si>
  <si>
    <t>1FM5K7D86EGB68468</t>
  </si>
  <si>
    <t>ON-25-000997</t>
  </si>
  <si>
    <t>Sycamore Ave. and Obama Ave., Los Angeles, Ca.</t>
  </si>
  <si>
    <t>JTDKN3DU2A0069976</t>
  </si>
  <si>
    <t>FELICIANA MENDOZA PABLO</t>
  </si>
  <si>
    <t>MARCELINO CALMO</t>
  </si>
  <si>
    <t>CAN25019997-00</t>
  </si>
  <si>
    <t>ON-25-000999</t>
  </si>
  <si>
    <t>International 45Th St in Oakland CA</t>
  </si>
  <si>
    <t>3TMCZ5AN4JM147723</t>
  </si>
  <si>
    <t>MENDOZA PABLO</t>
  </si>
  <si>
    <t>5207 WENTWORTH AVE</t>
  </si>
  <si>
    <t>5207 WENTWORTH AVE, OAKLAND CA 94601</t>
  </si>
  <si>
    <t>MELISA POLANSKY</t>
  </si>
  <si>
    <t>CAN24010528-02</t>
  </si>
  <si>
    <t>ON-25-001000</t>
  </si>
  <si>
    <t>Walmart parking lot, 7065 North Ingram Ave., Fresno, CA. 93650.</t>
  </si>
  <si>
    <t>KM8HC3AB4RU085308</t>
  </si>
  <si>
    <t>POLANSKY</t>
  </si>
  <si>
    <t>2084 KLEE LN</t>
  </si>
  <si>
    <t>2084 KLEE LN, CLOVIS CA 93611</t>
  </si>
  <si>
    <t>LORENA PADILLA</t>
  </si>
  <si>
    <t>CAP24002684-00</t>
  </si>
  <si>
    <t>ON-25-001001</t>
  </si>
  <si>
    <t>Pacheco St and Ward St, Los Banos, CA</t>
  </si>
  <si>
    <t>3KPFT4DE5SE022813</t>
  </si>
  <si>
    <t>640 PINELLI DR</t>
  </si>
  <si>
    <t>640 pINELLI dr, LOS BANOS CA 93635</t>
  </si>
  <si>
    <t>CHRISTINA HAMMER</t>
  </si>
  <si>
    <t>DWAYNE HAMMER</t>
  </si>
  <si>
    <t>CAP25003191-00</t>
  </si>
  <si>
    <t>ON-25-001002</t>
  </si>
  <si>
    <t xml:space="preserve">1234 W main St Barstow CA </t>
  </si>
  <si>
    <t>5NMZU3LB1HH045714</t>
  </si>
  <si>
    <t>HAMMER</t>
  </si>
  <si>
    <t>1525 W MAIN ST SPC 9 # SP</t>
  </si>
  <si>
    <t>1525 W MAIN ST SPC 9 # SP, BARSTOW CA 92311</t>
  </si>
  <si>
    <t>ARACELY ORTEGA RENTERIA</t>
  </si>
  <si>
    <t>CAN24010258-02</t>
  </si>
  <si>
    <t>ON-25-001004</t>
  </si>
  <si>
    <t>E Main St Mesa AZ and S Horne St</t>
  </si>
  <si>
    <t>4T1C11AK9PU127523</t>
  </si>
  <si>
    <t>ORTEGA RENTERIA</t>
  </si>
  <si>
    <t>1244 LEE ST</t>
  </si>
  <si>
    <t>1244 LEE ST, SAN BERNARDINO CA 92408</t>
  </si>
  <si>
    <t>SESAI FERNANDEZ BETANZO</t>
  </si>
  <si>
    <t>SESAI FERNANDEZ SANTIAGO</t>
  </si>
  <si>
    <t>CAP24002425-00</t>
  </si>
  <si>
    <t>ON-25-001005</t>
  </si>
  <si>
    <t>2300 Sout Azusa Ave., West Covina, CA. 91792, in a Wendys drive thru.</t>
  </si>
  <si>
    <t>3FAHP07Z68R257216</t>
  </si>
  <si>
    <t>FERNANDEZ BETANZO</t>
  </si>
  <si>
    <t>16063 FELLOWSHIP ST</t>
  </si>
  <si>
    <t>16063 FELLOWSHIP ST, LA PUENTE CA 91744</t>
  </si>
  <si>
    <t xml:space="preserve">Dalila  J Madrigal Alvarez </t>
  </si>
  <si>
    <t>ON-25-001006</t>
  </si>
  <si>
    <t xml:space="preserve">glen oaks blvd 
filmore ca </t>
  </si>
  <si>
    <t>ZENON HERNANDEZ CRUZ</t>
  </si>
  <si>
    <t>CAN25020415-00</t>
  </si>
  <si>
    <t>ON-25-001007</t>
  </si>
  <si>
    <t>Freeway 101, Yolanda Ave, Santa Rosa, CA</t>
  </si>
  <si>
    <t>3GCPABEK7PG191052</t>
  </si>
  <si>
    <t>HERNANDEZ CRUZ</t>
  </si>
  <si>
    <t>990 ELY RD N APT 408</t>
  </si>
  <si>
    <t>990 ELY RD N APT 408, PETALUMA CA 94954</t>
  </si>
  <si>
    <t>ENRIQUE MEJIA PEREZ</t>
  </si>
  <si>
    <t>EStefani Mejia Ramirez</t>
  </si>
  <si>
    <t>CAP24000016-01</t>
  </si>
  <si>
    <t>ON-25-001009</t>
  </si>
  <si>
    <t>Intersection of Jurupa and Brockcon St. Riverside, CA.</t>
  </si>
  <si>
    <t>1GNEK13067J120530</t>
  </si>
  <si>
    <t>MEJIA PEREZ</t>
  </si>
  <si>
    <t>6900 PHOENIX AVE APT 7</t>
  </si>
  <si>
    <t>6900 PHOENIX AVE APT 7, RIVERSIDE CA 92504</t>
  </si>
  <si>
    <t>ON-25-001011</t>
  </si>
  <si>
    <t xml:space="preserve">LOS ANGELES CA </t>
  </si>
  <si>
    <t>CHEYENNE VANDERHOEK</t>
  </si>
  <si>
    <t xml:space="preserve">Gabriel  Garcia </t>
  </si>
  <si>
    <t>CAN23005862-03</t>
  </si>
  <si>
    <t>ON-25-001013</t>
  </si>
  <si>
    <t>west Chapman St Old Town Orange county</t>
  </si>
  <si>
    <t>5YFEPMAE0MP218745</t>
  </si>
  <si>
    <t>VANDERHOEK</t>
  </si>
  <si>
    <t>4225 CALEB ST</t>
  </si>
  <si>
    <t>4225 CALEB ST, JURUPA VALLEY CA 92509</t>
  </si>
  <si>
    <t>Isaias Viveros</t>
  </si>
  <si>
    <t>CAN23003103-03</t>
  </si>
  <si>
    <t>ON-25-001014</t>
  </si>
  <si>
    <t>Sicamore Ave. and Vista Ave. exiting on the 78th freeway, Vista, CA.</t>
  </si>
  <si>
    <t>3C6LR5AT0FG667350</t>
  </si>
  <si>
    <t>3456 DESCANSO AVE APT 3</t>
  </si>
  <si>
    <t>3456 DESCANSO AVE APT 3, SAN MARCOS CA 92078</t>
  </si>
  <si>
    <t>DANIELLE MESSICK</t>
  </si>
  <si>
    <t>CAN24013801-01</t>
  </si>
  <si>
    <t>ON-25-001015</t>
  </si>
  <si>
    <t>Getting off of Freeway 80, Wining way, Sacramento, CA</t>
  </si>
  <si>
    <t>JM3KFADL1HO221658</t>
  </si>
  <si>
    <t>MESSICK</t>
  </si>
  <si>
    <t>2700 57TH ST</t>
  </si>
  <si>
    <t>2700 57TH ST, SACRAMENTO CA 95817</t>
  </si>
  <si>
    <t>NAREH SHAMIRIAN</t>
  </si>
  <si>
    <t xml:space="preserve">Ashley  Rivera </t>
  </si>
  <si>
    <t>CAP24002358-00</t>
  </si>
  <si>
    <t>ON-25-001016</t>
  </si>
  <si>
    <t xml:space="preserve">458 w wilson ave 
Glendale ca 
</t>
  </si>
  <si>
    <t>KNAGD128445308824</t>
  </si>
  <si>
    <t>SHAMIRIAN</t>
  </si>
  <si>
    <t>20003 ARMINTA ST</t>
  </si>
  <si>
    <t>20003 arminta st, WINNETKA CA 91306</t>
  </si>
  <si>
    <t>SERGIO LEMUS</t>
  </si>
  <si>
    <t>CAN24016507-01</t>
  </si>
  <si>
    <t>ON-25-001017</t>
  </si>
  <si>
    <t>las vegas Nevada</t>
  </si>
  <si>
    <t>KNDPVCDG4R7123989</t>
  </si>
  <si>
    <t>LEMUS</t>
  </si>
  <si>
    <t>PO BOX 3514</t>
  </si>
  <si>
    <t>7111 DEVON AVE, HIGHLAND CA 92346</t>
  </si>
  <si>
    <t>SANDRA LUDWIG</t>
  </si>
  <si>
    <t>GEOVANNA LUDWIG</t>
  </si>
  <si>
    <t>CAP24002063-00</t>
  </si>
  <si>
    <t>ON-25-001018</t>
  </si>
  <si>
    <t xml:space="preserve">215 Freeway before baseline Av in San Bernandino </t>
  </si>
  <si>
    <t>JTMP1RFV7KD025945</t>
  </si>
  <si>
    <t>LUDWIG</t>
  </si>
  <si>
    <t>15325 ORANGE AVE SPC B38</t>
  </si>
  <si>
    <t>15325 Orange Ave SPC B38, PARAMOUNT CA 90723</t>
  </si>
  <si>
    <t>LIZZIE JACKSON PAGE</t>
  </si>
  <si>
    <t>CAN25020516-00</t>
  </si>
  <si>
    <t>ON-25-001019</t>
  </si>
  <si>
    <t>235 Sanderson St. San Gancito, CA.</t>
  </si>
  <si>
    <t>2G61V5S33D9220225</t>
  </si>
  <si>
    <t>JACKSON PAGE</t>
  </si>
  <si>
    <t>1539 NOBLEWOOD DR</t>
  </si>
  <si>
    <t>1539 NOBLEWOOD DR, SAN JACINTO CA 92582</t>
  </si>
  <si>
    <t>ARTURO PEREZ SANCHEZ</t>
  </si>
  <si>
    <t>ON-25-001021</t>
  </si>
  <si>
    <t>Lomita St. in Torrance CA</t>
  </si>
  <si>
    <t>1N4BL4DV7NN335897</t>
  </si>
  <si>
    <t>RIQUELME TRUJILLO MEDINA</t>
  </si>
  <si>
    <t>CAN23005383-03</t>
  </si>
  <si>
    <t>ON-25-001022</t>
  </si>
  <si>
    <t>Ocean Av and Balboa San Francisco</t>
  </si>
  <si>
    <t>2T1BURHEXJC042250</t>
  </si>
  <si>
    <t>TRUJILLO MEDINA</t>
  </si>
  <si>
    <t>698 LISBON ST</t>
  </si>
  <si>
    <t>698 LISBON ST, DALY CITY CA 94014</t>
  </si>
  <si>
    <t>LIBRADO LUCATERO SEPULVEDA</t>
  </si>
  <si>
    <t>CAN24015922-01</t>
  </si>
  <si>
    <t>ON-25-001023</t>
  </si>
  <si>
    <t>Flowers and Mount Vernon, Bakersfield, CA</t>
  </si>
  <si>
    <t>JTDBU4EE6BJ098568</t>
  </si>
  <si>
    <t>LUCATERO SEPULVEDA</t>
  </si>
  <si>
    <t>696 BRENTWOOD DR</t>
  </si>
  <si>
    <t>696 BRENTWOOD DR, BAKERSFIELD CA 93306</t>
  </si>
  <si>
    <t>CARL WYANT</t>
  </si>
  <si>
    <t>CAN23008641-02</t>
  </si>
  <si>
    <t>ON-25-001024</t>
  </si>
  <si>
    <t xml:space="preserve">Bear valley Rd and rich crest St in Victorville </t>
  </si>
  <si>
    <t>1FTNX20S43EA87424</t>
  </si>
  <si>
    <t>WYANT</t>
  </si>
  <si>
    <t>18136 JONATHAN ST</t>
  </si>
  <si>
    <t>18136 JONATHAN ST ADELANTO CA 92301, ADELANTO CA 92301</t>
  </si>
  <si>
    <t>RICARDO MARTIN</t>
  </si>
  <si>
    <t>ERIKA LIMON</t>
  </si>
  <si>
    <t>CAN24010417-02</t>
  </si>
  <si>
    <t>ON-25-001025</t>
  </si>
  <si>
    <t>259 N STATE ST HEMET, CA 92543</t>
  </si>
  <si>
    <t>3N1AB7AP8KY247099</t>
  </si>
  <si>
    <t>259 N STATE ST</t>
  </si>
  <si>
    <t>259 N STATE ST, HEMET CA 92543</t>
  </si>
  <si>
    <t>MONIQUE MARYANNA GREEN</t>
  </si>
  <si>
    <t>Idalia Pimentel</t>
  </si>
  <si>
    <t>CAN23000933-00</t>
  </si>
  <si>
    <t>ON-25-001026</t>
  </si>
  <si>
    <t>Randall St., Delano, CA.</t>
  </si>
  <si>
    <t>1HGCY1F37PA039851</t>
  </si>
  <si>
    <t>HILDA MONTOYA MORALES</t>
  </si>
  <si>
    <t>DENIS MONTOYA</t>
  </si>
  <si>
    <t>CAN23005927-00</t>
  </si>
  <si>
    <t>ON-25-001027</t>
  </si>
  <si>
    <t>Mission St, San Francisco CA.</t>
  </si>
  <si>
    <t>1J8HG48N27C550520</t>
  </si>
  <si>
    <t>MONTOYA MORALES</t>
  </si>
  <si>
    <t>220 MACDONALD AVE</t>
  </si>
  <si>
    <t>220 macdonald ave, DALY CITY CA 94014</t>
  </si>
  <si>
    <t>MONALISA RIVERA</t>
  </si>
  <si>
    <t>ADRIAN RIVERA</t>
  </si>
  <si>
    <t>CAN24012093-01</t>
  </si>
  <si>
    <t>ON-25-001028</t>
  </si>
  <si>
    <t>I-10 Freeway, Goodyear, Arizona</t>
  </si>
  <si>
    <t>2HGFE2F53RH566805</t>
  </si>
  <si>
    <t>12989 ABILINE CT</t>
  </si>
  <si>
    <t>12989 ABILINE CT, VICTORVILLE CA 92394</t>
  </si>
  <si>
    <t>STACY PEREZ</t>
  </si>
  <si>
    <t>CAP24000749-00</t>
  </si>
  <si>
    <t>ON-25-001030</t>
  </si>
  <si>
    <t>right before 15 south freeway Riverside and Corona</t>
  </si>
  <si>
    <t>2HGFC2F58GH529350</t>
  </si>
  <si>
    <t>295 W SUMNER AVE APT 222</t>
  </si>
  <si>
    <t>16760 HUNT AVE, LAKE ELSINORE CA 92530</t>
  </si>
  <si>
    <t>TOMAS CASTILLO</t>
  </si>
  <si>
    <t>TERESA ORTEGA</t>
  </si>
  <si>
    <t>CAP25005101-00</t>
  </si>
  <si>
    <t>ON-25-001031</t>
  </si>
  <si>
    <t>13Th St and R St Merced CA</t>
  </si>
  <si>
    <t>5NTJBDAE3RH079973</t>
  </si>
  <si>
    <t>430 N WEST AVE</t>
  </si>
  <si>
    <t>430 N WEST AVE, MERCED CA 95341</t>
  </si>
  <si>
    <t>MIGUEL SALES PEREZ</t>
  </si>
  <si>
    <t>CAN23002153-03</t>
  </si>
  <si>
    <t>ON-25-001032</t>
  </si>
  <si>
    <t>Mission St, Daly City and San Francisco, CA</t>
  </si>
  <si>
    <t>4T1BE32K74U890369</t>
  </si>
  <si>
    <t>SALES PEREZ</t>
  </si>
  <si>
    <t>112 MACDONALD AVE #A</t>
  </si>
  <si>
    <t>112 macdonald ave #a, DALY CITY CA 94014</t>
  </si>
  <si>
    <t>SAHIL KHASA</t>
  </si>
  <si>
    <t>CAN23005270-03</t>
  </si>
  <si>
    <t>ON-25-001034</t>
  </si>
  <si>
    <t xml:space="preserve">shields Street Fresno ca </t>
  </si>
  <si>
    <t>1HGCV3F55MA012648</t>
  </si>
  <si>
    <t>KHASA</t>
  </si>
  <si>
    <t>2001 W GARVEY AVE N APT 42</t>
  </si>
  <si>
    <t>2001 W GARVEY AVE N APT 42, WEST COVINA CA 91790</t>
  </si>
  <si>
    <t>LUIS SANDOVAL PEREZ</t>
  </si>
  <si>
    <t>ANGEL GARCIA</t>
  </si>
  <si>
    <t>CAP25003989-00</t>
  </si>
  <si>
    <t>ON-25-001035</t>
  </si>
  <si>
    <t xml:space="preserve">sacramento ca </t>
  </si>
  <si>
    <t>KMHTC6AD0GU301004</t>
  </si>
  <si>
    <t>SANDOVAL PEREZ</t>
  </si>
  <si>
    <t>6080 GEORGIA DR</t>
  </si>
  <si>
    <t>6080 GEORGIA DR, NORTH HIGHLANDS CA 95660</t>
  </si>
  <si>
    <t>MOHAMMED AWAD</t>
  </si>
  <si>
    <t>LATEEFA AWAD</t>
  </si>
  <si>
    <t>CAP24000995-00</t>
  </si>
  <si>
    <t>ON-25-001036</t>
  </si>
  <si>
    <t>Freeway 15th going south, Cajon, CA.</t>
  </si>
  <si>
    <t>5YFBURHE0HP724600</t>
  </si>
  <si>
    <t>AWAD</t>
  </si>
  <si>
    <t>14632 POPLAR ST</t>
  </si>
  <si>
    <t>14632 POPLAR ST, HESPERIA CA 92345</t>
  </si>
  <si>
    <t>YANET CALLES</t>
  </si>
  <si>
    <t>CAN25019721-00</t>
  </si>
  <si>
    <t>ON-25-001037</t>
  </si>
  <si>
    <t>Spruce Street &amp; Commercial Street South San Francisco CA</t>
  </si>
  <si>
    <t>Pilot</t>
  </si>
  <si>
    <t>ON-25-001038</t>
  </si>
  <si>
    <t xml:space="preserve"> Western st Los Angeles CA</t>
  </si>
  <si>
    <t>MARTIN GARCIA ANGULO</t>
  </si>
  <si>
    <t>Esteban Garcia</t>
  </si>
  <si>
    <t>CAP25003152-00</t>
  </si>
  <si>
    <t>ON-25-001039</t>
  </si>
  <si>
    <t>Routh 395 4way Intersection, Main St, Feelin Rd, Hesperia CA.</t>
  </si>
  <si>
    <t>1GCNCNEH9JZ302649</t>
  </si>
  <si>
    <t>GARCIA ANGULO</t>
  </si>
  <si>
    <t>11928 ELLIOT WAY</t>
  </si>
  <si>
    <t>11928 ELLIOT WAY, VICTORVILLE CA 92392</t>
  </si>
  <si>
    <t>ON-25-001040</t>
  </si>
  <si>
    <t xml:space="preserve">799 e spring st 
long beach ca </t>
  </si>
  <si>
    <t>JTDKBRFUXH3049377</t>
  </si>
  <si>
    <t>ON-25-001042</t>
  </si>
  <si>
    <t>Buena Park, California</t>
  </si>
  <si>
    <t>Outlander</t>
  </si>
  <si>
    <t>JA4J3UA82PZ030348</t>
  </si>
  <si>
    <t>ADITYA BAHL</t>
  </si>
  <si>
    <t>CAN23004017-03</t>
  </si>
  <si>
    <t>ON-25-001045</t>
  </si>
  <si>
    <t>Intersection of 6th St, and La Brea, Los Angeles, CA.</t>
  </si>
  <si>
    <t>KMHLL4AG3PU593455</t>
  </si>
  <si>
    <t>BAHL</t>
  </si>
  <si>
    <t>5510 OWENSMOUTH AVE UNIT 222</t>
  </si>
  <si>
    <t>5510 owensmouth ave unit 222, WOODLAND HILLS CA 91367</t>
  </si>
  <si>
    <t>EFRAIN LEMUS</t>
  </si>
  <si>
    <t>CAP24000166-01</t>
  </si>
  <si>
    <t>ON-25-001047</t>
  </si>
  <si>
    <t xml:space="preserve">Fairfield ca </t>
  </si>
  <si>
    <t>3GTUUDE84RG158233</t>
  </si>
  <si>
    <t>5038 W DONNER AVE</t>
  </si>
  <si>
    <t>5038 W DONNER AVE, FRESNO CA 93722</t>
  </si>
  <si>
    <t>ELENA HORACE</t>
  </si>
  <si>
    <t>CAN23008400-02</t>
  </si>
  <si>
    <t>ON-25-001048</t>
  </si>
  <si>
    <t>Interstate 10, near exit pepper Ave. Rialto CA</t>
  </si>
  <si>
    <t>2C3CCAKG7JH160267</t>
  </si>
  <si>
    <t>HORACE</t>
  </si>
  <si>
    <t>1664 W BONNIE VIEW DR</t>
  </si>
  <si>
    <t>1664 W BONNIE VIEW DR, RIALTO CA 92376</t>
  </si>
  <si>
    <t>ON-25-001049</t>
  </si>
  <si>
    <t>12180 Mariposa Rd, Victorville, CA 92395</t>
  </si>
  <si>
    <t>XT5</t>
  </si>
  <si>
    <t>1GYKNARS2JZ114173</t>
  </si>
  <si>
    <t>MARIA QUEVEDO DE RIVAS</t>
  </si>
  <si>
    <t>ALEX RIVAS SIGUEZNZA</t>
  </si>
  <si>
    <t>CAP24002140-00</t>
  </si>
  <si>
    <t>ON-25-001050</t>
  </si>
  <si>
    <t xml:space="preserve">1660 Chicago Av Riverside CA </t>
  </si>
  <si>
    <t>1C6JJTEG4ML572967</t>
  </si>
  <si>
    <t>QUEVEDO DE RIVAS</t>
  </si>
  <si>
    <t>7941 SILVERADO PL</t>
  </si>
  <si>
    <t>7941 silverado pl, RIVERSIDE CA 92503</t>
  </si>
  <si>
    <t>JUAN CARMONA FLORES</t>
  </si>
  <si>
    <t>JORGE CARMONA FLORES</t>
  </si>
  <si>
    <t>CAP25003358-00</t>
  </si>
  <si>
    <t>ON-25-001051</t>
  </si>
  <si>
    <t>The Corner of 48th St. and Main St. Los Angeles, CA. 90037</t>
  </si>
  <si>
    <t>5XXG24J23MG029979</t>
  </si>
  <si>
    <t>CARMONA FLORES</t>
  </si>
  <si>
    <t>3751 CRAWFORD ST</t>
  </si>
  <si>
    <t>3751 CRAWFORD ST, LOS ANGELES CA 90011</t>
  </si>
  <si>
    <t>CAN23003626-03</t>
  </si>
  <si>
    <t>ON-25-001052</t>
  </si>
  <si>
    <t>89 Leucadia Blvd, Encinitas, CA 92024, United States</t>
  </si>
  <si>
    <t>5TFJX4GN3CX014186</t>
  </si>
  <si>
    <t>1125 N VULCAN AVE APT 13</t>
  </si>
  <si>
    <t>1125 N VULCAN AVE APT 13, ENCINITAS CA 92024</t>
  </si>
  <si>
    <t>CAN24014883-01</t>
  </si>
  <si>
    <t>ON-25-001053</t>
  </si>
  <si>
    <t xml:space="preserve">Alameda Av and century Av in Linwood CA </t>
  </si>
  <si>
    <t>ADALAWI MORALES</t>
  </si>
  <si>
    <t>Fernanda  Garcia Morales</t>
  </si>
  <si>
    <t>CAN25020790-00</t>
  </si>
  <si>
    <t>ON-25-001055</t>
  </si>
  <si>
    <t>Mountain Spring Rd. Going north on the 14th Freeway, Palmdale, Ca.</t>
  </si>
  <si>
    <t>2G1FB1E30E9294941</t>
  </si>
  <si>
    <t>18540 SOLEDAD CANYON RD</t>
  </si>
  <si>
    <t>18540 SOLEDAD CANYON RD SPC 141, CANYON COUNTRY CA 91351</t>
  </si>
  <si>
    <t>HORACIO SANCHEZ SORIANO</t>
  </si>
  <si>
    <t>ALVARO SANCHEZ TAJONAR</t>
  </si>
  <si>
    <t>CAP24000846-00</t>
  </si>
  <si>
    <t>ON-25-001056</t>
  </si>
  <si>
    <t xml:space="preserve">san gabriel river pkwy </t>
  </si>
  <si>
    <t>2C3CDXBG5JH114288</t>
  </si>
  <si>
    <t>SANCHEZ SORIANO</t>
  </si>
  <si>
    <t>701 SCHOOL AVE</t>
  </si>
  <si>
    <t>701 SCHOOL AVE, LOS ANGELES CA 90022</t>
  </si>
  <si>
    <t>OMAR VELASQUEZ</t>
  </si>
  <si>
    <t>CAN24016773-01</t>
  </si>
  <si>
    <t>ON-25-001057</t>
  </si>
  <si>
    <t>De Soto St and Topanga St, Freeway 101, Woodland Hills, CA</t>
  </si>
  <si>
    <t>5TFJU4GN7EX059160</t>
  </si>
  <si>
    <t>17722 WILLARD ST</t>
  </si>
  <si>
    <t>17722 WILLARD ST, RESEDA CA 91335</t>
  </si>
  <si>
    <t>SELMA PERDOMO</t>
  </si>
  <si>
    <t>CAN25020448-00</t>
  </si>
  <si>
    <t>ON-25-001058</t>
  </si>
  <si>
    <t>Figueroa St and Adam S, Freeway 110, Los Angeles, CA 90007</t>
  </si>
  <si>
    <t>1HGCV1F1XJA244501</t>
  </si>
  <si>
    <t>PERDOMO</t>
  </si>
  <si>
    <t>657 1/2 E VERNON AVE</t>
  </si>
  <si>
    <t>657 1/2 e vernon ave, LOS ANGELES CA 90011</t>
  </si>
  <si>
    <t>ON-25-001059</t>
  </si>
  <si>
    <t>7th St, Long Beach, CA.</t>
  </si>
  <si>
    <t>MIRIAM ORELLANA DOMINGUEZ</t>
  </si>
  <si>
    <t>CAN25020643-00</t>
  </si>
  <si>
    <t>ON-25-001061</t>
  </si>
  <si>
    <t>3115 E Gage Av in Huntington park CA</t>
  </si>
  <si>
    <t>1G1PC5SB5E7307902</t>
  </si>
  <si>
    <t>ORELLANA DOMINGUEZ</t>
  </si>
  <si>
    <t>3718 W ADAMS BLVD</t>
  </si>
  <si>
    <t>3718 W ADMAMS BLVD , LOS ANGELES CA 90018</t>
  </si>
  <si>
    <t>RUBI REYES HERNANDEZ</t>
  </si>
  <si>
    <t>CAN25019808-00</t>
  </si>
  <si>
    <t>ON-25-001062</t>
  </si>
  <si>
    <t>Corby Ave, Santa Rosa, CA 95407</t>
  </si>
  <si>
    <t>2T3S1RFV9MW172896</t>
  </si>
  <si>
    <t>REYES HERNANDEZ</t>
  </si>
  <si>
    <t>2271 CORBY AVE APT 6</t>
  </si>
  <si>
    <t>2271 CORBY AVE APT 6, SANTA ROSA CA 95407</t>
  </si>
  <si>
    <t>ONOFRE VILLASENOR</t>
  </si>
  <si>
    <t>MIKAYLA GOMEZ VILLASENOR</t>
  </si>
  <si>
    <t>CAN24016482-01</t>
  </si>
  <si>
    <t>ON-25-001063</t>
  </si>
  <si>
    <t xml:space="preserve">15th s </t>
  </si>
  <si>
    <t>1HGCR2F18HA291577</t>
  </si>
  <si>
    <t>590 LAUREL AVE</t>
  </si>
  <si>
    <t>590 LAUREL AVE, POMONA CA 91768</t>
  </si>
  <si>
    <t>REMEDIOS ORTIZ RIVERA</t>
  </si>
  <si>
    <t>CAN24018103-00</t>
  </si>
  <si>
    <t>ON-25-001064</t>
  </si>
  <si>
    <t>Albertson on Mission Ave in Fallbrook CA</t>
  </si>
  <si>
    <t>1C4RJFBT0EC388108</t>
  </si>
  <si>
    <t>ORTIZ RIVERA</t>
  </si>
  <si>
    <t>PO BOX 668</t>
  </si>
  <si>
    <t>923 ALTURA RD #25, FALLBROOK CA 92028</t>
  </si>
  <si>
    <t>CAN24010802-02</t>
  </si>
  <si>
    <t>ON-25-001065</t>
  </si>
  <si>
    <t>1140 California Ave &amp; Mulford in Lynwood, CA 90262</t>
  </si>
  <si>
    <t>GOLF ALLTR</t>
  </si>
  <si>
    <t>3VWH17AU6HM513429</t>
  </si>
  <si>
    <t>ON-25-001067</t>
  </si>
  <si>
    <t xml:space="preserve">605 Freeway Downey Ca </t>
  </si>
  <si>
    <t>RENE NAVARRETE</t>
  </si>
  <si>
    <t>CAP25003677-00</t>
  </si>
  <si>
    <t>ON-25-001068</t>
  </si>
  <si>
    <t xml:space="preserve">modesto ca </t>
  </si>
  <si>
    <t>1FM5K7F85EGB90667</t>
  </si>
  <si>
    <t>1537 SHELDON DR</t>
  </si>
  <si>
    <t>1537 SHELDON DR, MODESTO CA 95350</t>
  </si>
  <si>
    <t>EMNA SALAZARDEBRAVO</t>
  </si>
  <si>
    <t>ALEXANDER SIMPSON</t>
  </si>
  <si>
    <t>CAN24015356-01</t>
  </si>
  <si>
    <t>ON-25-001070</t>
  </si>
  <si>
    <t>Cougar Road, Big Bear CA</t>
  </si>
  <si>
    <t>1C4RJEAG4KC802906</t>
  </si>
  <si>
    <t>SALAZARDEBRAVO</t>
  </si>
  <si>
    <t>26365 MELBA AVE</t>
  </si>
  <si>
    <t>26365 MELBA AVE, HOMELAND CA 92548</t>
  </si>
  <si>
    <t>ON-25-001071</t>
  </si>
  <si>
    <t>JAWWAD AHMED</t>
  </si>
  <si>
    <t>CAP24001141-00</t>
  </si>
  <si>
    <t>ON-25-001072</t>
  </si>
  <si>
    <t xml:space="preserve">Sacramento CA </t>
  </si>
  <si>
    <t>KMHL64JA4PA250156</t>
  </si>
  <si>
    <t>AHMED</t>
  </si>
  <si>
    <t>3200 TRUXEL RD APT 283</t>
  </si>
  <si>
    <t>3200 TRUXEL RD APT 283, SACRAMENTO CA 95833</t>
  </si>
  <si>
    <t>ANGELINA TOMAS</t>
  </si>
  <si>
    <t>GENEVIEVE GACUSAN</t>
  </si>
  <si>
    <t>CAN24018273-00</t>
  </si>
  <si>
    <t>ON-25-001073</t>
  </si>
  <si>
    <t xml:space="preserve">Haskell St and Vanowen St, Van Nuys, CA </t>
  </si>
  <si>
    <t>1FAHP33N08W228991</t>
  </si>
  <si>
    <t>VERONICA FARNSWORTH</t>
  </si>
  <si>
    <t>FERNANDA ROMANO ANDRADE</t>
  </si>
  <si>
    <t>CAN24015469-01</t>
  </si>
  <si>
    <t>ON-25-001074</t>
  </si>
  <si>
    <t xml:space="preserve">4121 TELEGRAPH RD 
VENTURA CA </t>
  </si>
  <si>
    <t>1N4AL3AP0EC318933</t>
  </si>
  <si>
    <t>FARNSWORTH</t>
  </si>
  <si>
    <t>772 LEMON GROVE AVE</t>
  </si>
  <si>
    <t>772 LEMON GROVE AVE, VENTURA CA 93003</t>
  </si>
  <si>
    <t>KELSEY JACOBO</t>
  </si>
  <si>
    <t>CAN24012309-01</t>
  </si>
  <si>
    <t>ON-25-001075</t>
  </si>
  <si>
    <t>630 Magnolia freeway entrance, Long Beach CA</t>
  </si>
  <si>
    <t>5NMS33ADXKH100452</t>
  </si>
  <si>
    <t>403 W 232ND PL</t>
  </si>
  <si>
    <t>403 W 232ND PL, CARSON CA 90745</t>
  </si>
  <si>
    <t>HENRY LEONARD</t>
  </si>
  <si>
    <t>CAN24011499-01</t>
  </si>
  <si>
    <t>ON-25-001076</t>
  </si>
  <si>
    <t>837 ASHWOOD AVE VALLEJO, CA 94591</t>
  </si>
  <si>
    <t>JM3KE2BY6G0760833</t>
  </si>
  <si>
    <t>837 ASHWOOD AVE</t>
  </si>
  <si>
    <t>837 ASHWOOD AVE, VALLEJO CA 94591</t>
  </si>
  <si>
    <t>EMMANUEL LOPEZ-MENDOZA</t>
  </si>
  <si>
    <t>J REFUGIO LOPEZ SANCHEZ</t>
  </si>
  <si>
    <t>CAN24015563-01</t>
  </si>
  <si>
    <t>ON-25-001077</t>
  </si>
  <si>
    <t xml:space="preserve">2047 S 4TH ST FRESNO, CA 93702
</t>
  </si>
  <si>
    <t>1FTFW3L86RFB77819</t>
  </si>
  <si>
    <t>LOPEZ-MENDOZA</t>
  </si>
  <si>
    <t>2047 S 4TH ST</t>
  </si>
  <si>
    <t>2047 S 4TH ST, FRESNO CA 93702</t>
  </si>
  <si>
    <t>GUSTAVO MALDONADO</t>
  </si>
  <si>
    <t>CAN24014844-01</t>
  </si>
  <si>
    <t>ON-25-001078</t>
  </si>
  <si>
    <t xml:space="preserve">downtown 
los angeles ca </t>
  </si>
  <si>
    <t>ZARFAEBN6H7555833</t>
  </si>
  <si>
    <t>1864 CORAL CT</t>
  </si>
  <si>
    <t>1864 CORAL CT, PALMDALE CA 93550</t>
  </si>
  <si>
    <t>JAYMEE LASTRAPES</t>
  </si>
  <si>
    <t>ON-25-001079</t>
  </si>
  <si>
    <t>Pomona, CA.</t>
  </si>
  <si>
    <t>FERNANDO CRUZ SOTO</t>
  </si>
  <si>
    <t>CAN23002504-03</t>
  </si>
  <si>
    <t>ON-25-001080</t>
  </si>
  <si>
    <t>Aviation Bld  Rosecrans Ave Manhattan ca</t>
  </si>
  <si>
    <t>2GKFLTEK5C6267194</t>
  </si>
  <si>
    <t>CRUZ SOTO</t>
  </si>
  <si>
    <t>1165 N NORMANDIE AVE</t>
  </si>
  <si>
    <t>1165 n normandie ave apt 26, LOS ANGELES CA 90029</t>
  </si>
  <si>
    <t>HARVIN ACUNA LOPEZ</t>
  </si>
  <si>
    <t>CAN24019305-00</t>
  </si>
  <si>
    <t>ON-25-001082</t>
  </si>
  <si>
    <t xml:space="preserve">1650 S GRAMERCY PL #4 LOS ANGELES, CA </t>
  </si>
  <si>
    <t>1HGCV1F32NA020601</t>
  </si>
  <si>
    <t>ACUNA LOPEZ</t>
  </si>
  <si>
    <t>1650 S GRAMERCY PL #4</t>
  </si>
  <si>
    <t>1650 S GRAMERCY PL #4, LOS ANGELES CA 90019</t>
  </si>
  <si>
    <t>DAVID BELTRAN JIMENEZ</t>
  </si>
  <si>
    <t>Edward Jimenez</t>
  </si>
  <si>
    <t>CAN24012456-01</t>
  </si>
  <si>
    <t>ON-25-001083</t>
  </si>
  <si>
    <t>Freeway 605, Los Angeles, CA</t>
  </si>
  <si>
    <t>Insight</t>
  </si>
  <si>
    <t>jhmze2h72as038677</t>
  </si>
  <si>
    <t>EDUARDO MORALES</t>
  </si>
  <si>
    <t>JAVIER MUNOZ LARA</t>
  </si>
  <si>
    <t>CAN23008658-02</t>
  </si>
  <si>
    <t>ON-25-001084</t>
  </si>
  <si>
    <t>Freeway 110. Los Angeles, CA.</t>
  </si>
  <si>
    <t>KNDJP3A52E7061005</t>
  </si>
  <si>
    <t>618 E 84TH ST</t>
  </si>
  <si>
    <t>618 84th st , LOS ANGELES CA 90001</t>
  </si>
  <si>
    <t>PAULINO ARIAS</t>
  </si>
  <si>
    <t>CAP25003716-00</t>
  </si>
  <si>
    <t>ON-25-001085</t>
  </si>
  <si>
    <t>Rancho Av Colton CA</t>
  </si>
  <si>
    <t>5TFAX5GN9JX127109</t>
  </si>
  <si>
    <t>2122 CHESTNUT ST APT 1407</t>
  </si>
  <si>
    <t>2122 CHESTNUT ST APT 1407, SAN BERNARDINO CA 92410</t>
  </si>
  <si>
    <t>GERARDO DIAZ</t>
  </si>
  <si>
    <t>CAP25005191-00</t>
  </si>
  <si>
    <t>ON-25-001086</t>
  </si>
  <si>
    <t xml:space="preserve">Mission and country Rd in Fontana CA </t>
  </si>
  <si>
    <t>4T1BF1FK0FU939605</t>
  </si>
  <si>
    <t>1417 S VICENTIA AVE</t>
  </si>
  <si>
    <t>1417 S VICENTIA AVE, CORONA CA 92882</t>
  </si>
  <si>
    <t>ON-25-001089</t>
  </si>
  <si>
    <t xml:space="preserve">S Olive St. and W 5th St. in
Los Angeles, CA  </t>
  </si>
  <si>
    <t>4T1K31AK8MU569002</t>
  </si>
  <si>
    <t>HIGINIO TORIBIO VICENTE</t>
  </si>
  <si>
    <t>CAN24017845-00</t>
  </si>
  <si>
    <t>ON-25-001090</t>
  </si>
  <si>
    <t xml:space="preserve">912 W GAGE AVE 
LOS ANGELES CA </t>
  </si>
  <si>
    <t>1C4RDHDG2EC437165</t>
  </si>
  <si>
    <t>TORIBIO VICENTE</t>
  </si>
  <si>
    <t>829 S BONNIE BRAE ST # A</t>
  </si>
  <si>
    <t>829 S BONNIE BRAE ST A, LOS ANGELES CA 90057</t>
  </si>
  <si>
    <t>JUAN PEREZ OBANDO</t>
  </si>
  <si>
    <t>CAP24001760-00</t>
  </si>
  <si>
    <t>ON-25-001092</t>
  </si>
  <si>
    <t>Snell Ave and Capitol Ave, San Jose CA</t>
  </si>
  <si>
    <t>JTDKN3DU9E1755433</t>
  </si>
  <si>
    <t>PEREZ OBANDO</t>
  </si>
  <si>
    <t>4100 CHESSWOOD DR APT 610</t>
  </si>
  <si>
    <t>4100 CHESSWOOD DR APT 610, SAN JOSE CA 95136</t>
  </si>
  <si>
    <t>MOISES MARTINEZ MARTINEZ</t>
  </si>
  <si>
    <t>ESVEIDI RODRIGUEZ GARCIA</t>
  </si>
  <si>
    <t>CAN24017039-01</t>
  </si>
  <si>
    <t>ON-25-001093</t>
  </si>
  <si>
    <t>valley high school Cayon Blvd.  &amp; Arroyo, San Fernando</t>
  </si>
  <si>
    <t>JN1CV7AP5GM200509</t>
  </si>
  <si>
    <t>MARTINEZ MARTINEZ</t>
  </si>
  <si>
    <t>27370 RED BUD PL APT 102</t>
  </si>
  <si>
    <t>27370 RED BUD PL APT 102, CANYON COUNTRY CA 91387</t>
  </si>
  <si>
    <t>DANIEL ESTRADA</t>
  </si>
  <si>
    <t>CAN24015784-01</t>
  </si>
  <si>
    <t>ON-25-001094</t>
  </si>
  <si>
    <t xml:space="preserve">Bell Gardens CA  </t>
  </si>
  <si>
    <t>2HGFE2F55NH505532</t>
  </si>
  <si>
    <t>1034 S KERN AVE</t>
  </si>
  <si>
    <t>1034 S KERN AVE, LOS ANGELES CA 90022</t>
  </si>
  <si>
    <t>MAURICIO FIGUEROA SANDOVAL</t>
  </si>
  <si>
    <t>MERCEDES HIDALGO GOMEZ</t>
  </si>
  <si>
    <t>CAN25020377-00</t>
  </si>
  <si>
    <t>ON-25-001095</t>
  </si>
  <si>
    <t xml:space="preserve">15446 Parthenia St., Los Angeles, CA.91343 </t>
  </si>
  <si>
    <t>KMHDH4AE9EU142144</t>
  </si>
  <si>
    <t>FIGUEROA SANDOVAL</t>
  </si>
  <si>
    <t>9009 GLORIA AVE</t>
  </si>
  <si>
    <t>9009 GLORIA AVE, NORTH HILLS CA 91343</t>
  </si>
  <si>
    <t>ADIZ GREENWOOD</t>
  </si>
  <si>
    <t>CRISTOPHER GONZALEZ</t>
  </si>
  <si>
    <t>CAP25004614-00</t>
  </si>
  <si>
    <t>ON-25-001096</t>
  </si>
  <si>
    <t xml:space="preserve">santa clarita ca 
</t>
  </si>
  <si>
    <t>3TMCZ5AN6PM602516</t>
  </si>
  <si>
    <t>GREENWOOD</t>
  </si>
  <si>
    <t>29856 CASHMERE PL</t>
  </si>
  <si>
    <t>CASTAIC</t>
  </si>
  <si>
    <t>29856 CASHMERE PL, CASTAIC CA 91384</t>
  </si>
  <si>
    <t>WILLIAM MELLO</t>
  </si>
  <si>
    <t>CAN25019895-00</t>
  </si>
  <si>
    <t>ON-25-001097</t>
  </si>
  <si>
    <t xml:space="preserve">Langdale ca </t>
  </si>
  <si>
    <t>5XYPG4A31HG257975</t>
  </si>
  <si>
    <t>MELLO</t>
  </si>
  <si>
    <t>3617 9TH AVE</t>
  </si>
  <si>
    <t>3617 9TH AVE, LOS ANGELES CA 90018</t>
  </si>
  <si>
    <t>ANTHONY CORTEZ</t>
  </si>
  <si>
    <t>CAN24019245-00</t>
  </si>
  <si>
    <t>ON-25-001098</t>
  </si>
  <si>
    <t>South Elm Av and East Central Av Fresno CA</t>
  </si>
  <si>
    <t>1FA6P8CF8G5299292</t>
  </si>
  <si>
    <t>4631 E ALTA AVE</t>
  </si>
  <si>
    <t>4631 E ALTA AVE, FRESNO CA 93702</t>
  </si>
  <si>
    <t>BRIAHNA VALENZUELA</t>
  </si>
  <si>
    <t>ISAIAH LARA</t>
  </si>
  <si>
    <t>CAN25020838-00</t>
  </si>
  <si>
    <t>ON-25-001099</t>
  </si>
  <si>
    <t>off of Hwy 74 in Homeland CA</t>
  </si>
  <si>
    <t>2HGFC2F85LH552959</t>
  </si>
  <si>
    <t>33152 RUSTLERS RD</t>
  </si>
  <si>
    <t>33152 RUSTLERS RD, WINCHESTER CA 92596</t>
  </si>
  <si>
    <t>JOSE QUINTERO VAZQUEZ</t>
  </si>
  <si>
    <t>CAP25003221-00</t>
  </si>
  <si>
    <t>ON-25-001100</t>
  </si>
  <si>
    <t>Freeway North I-5 northbound, Sunland, CA.</t>
  </si>
  <si>
    <t>1C3CCBBB0EN131216</t>
  </si>
  <si>
    <t>QUINTERO VAZQUEZ</t>
  </si>
  <si>
    <t>8600 WILLIS AVE APT 27</t>
  </si>
  <si>
    <t>8600 WILLIS AVE APT 27, PANORAMA CITY CA 91402</t>
  </si>
  <si>
    <t>LIZETH PEREZ GUZMAN</t>
  </si>
  <si>
    <t>CAP24000102-01</t>
  </si>
  <si>
    <t>ON-25-001101</t>
  </si>
  <si>
    <t>3780 W Shields Ave, Fresno, CA 93722</t>
  </si>
  <si>
    <t>1G1ZD5ST9JF248951</t>
  </si>
  <si>
    <t>4643 W CORNELL AVE</t>
  </si>
  <si>
    <t>5348 N ORCHARD ST, FRESNO CA 93710</t>
  </si>
  <si>
    <t>ARMEN AKOBIAN</t>
  </si>
  <si>
    <t>CAN24017170-00</t>
  </si>
  <si>
    <t>ON-25-001102</t>
  </si>
  <si>
    <t>110 Freeway, heading eastbound, on the exit of Manchester Ave., Los Angeles, CA.</t>
  </si>
  <si>
    <t>Tacoma</t>
  </si>
  <si>
    <t>5TFTX4CN3EX042149</t>
  </si>
  <si>
    <t>Yarelvin Garcia</t>
  </si>
  <si>
    <t>CAN24015762-01</t>
  </si>
  <si>
    <t>ON-25-001103</t>
  </si>
  <si>
    <t>1st ST, and New Hope, Santa Ana, CA.</t>
  </si>
  <si>
    <t>JTDKB20U777562125</t>
  </si>
  <si>
    <t>CAN23007178-02</t>
  </si>
  <si>
    <t>ON-25-001104</t>
  </si>
  <si>
    <t xml:space="preserve">60 freeway 
riverside ca </t>
  </si>
  <si>
    <t>1FATP8FF6N5125765</t>
  </si>
  <si>
    <t>CAN23008362-02</t>
  </si>
  <si>
    <t>ON-25-001105</t>
  </si>
  <si>
    <t>Thomas St. and Winters Drive, Manteca, CA.</t>
  </si>
  <si>
    <t>LISA WOODS</t>
  </si>
  <si>
    <t>JASMINE VALVERDE</t>
  </si>
  <si>
    <t>CAN24016616-01</t>
  </si>
  <si>
    <t>ON-25-001107</t>
  </si>
  <si>
    <t xml:space="preserve">Century Blvd Los Angeles </t>
  </si>
  <si>
    <t>5NPEG4JA0NH135229</t>
  </si>
  <si>
    <t>227 GILLEY ST</t>
  </si>
  <si>
    <t>227 GILLEY ST, MARCH AIR RESERVE BASE CA 92518</t>
  </si>
  <si>
    <t>ON-25-001109</t>
  </si>
  <si>
    <t>Imperial St between Palm St and Harbor St, Brea, CA</t>
  </si>
  <si>
    <t>VALERIE HERNANDEZ</t>
  </si>
  <si>
    <t>CAP24000576-00</t>
  </si>
  <si>
    <t>ON-25-001110</t>
  </si>
  <si>
    <t xml:space="preserve">405 n bound 
</t>
  </si>
  <si>
    <t>4T1G11AK2MU459879</t>
  </si>
  <si>
    <t>8635 WILBUR AVE UNIT 2</t>
  </si>
  <si>
    <t>8635 WILBUR AVE, NORTHRIDGE CA 91324</t>
  </si>
  <si>
    <t>ON-25-001111</t>
  </si>
  <si>
    <t xml:space="preserve">Intersection of Magnolia and 15 Fwy South off ramp in Corona, CA.- </t>
  </si>
  <si>
    <t>CARLOS ROMERO PEREZ</t>
  </si>
  <si>
    <t>CAN24009578-02</t>
  </si>
  <si>
    <t>ON-25-001112</t>
  </si>
  <si>
    <t>Larchmont Blvd and First St, Los Angeles, CA</t>
  </si>
  <si>
    <t>3N1AB7AP5JY289289</t>
  </si>
  <si>
    <t>ROMERO PEREZ</t>
  </si>
  <si>
    <t>9081 JUNIPER AVE APT 4</t>
  </si>
  <si>
    <t>9081 JUNIPIER AV APT 4 , FONTANA CA 92335</t>
  </si>
  <si>
    <t>DANIEL BERNAL</t>
  </si>
  <si>
    <t>CAN25020374-00</t>
  </si>
  <si>
    <t>ON-25-001113</t>
  </si>
  <si>
    <t>8900 Imperial Highway, Downey CA, 90242</t>
  </si>
  <si>
    <t>3GCPCPEH6FG336415</t>
  </si>
  <si>
    <t>12426 DOWNEY AVE</t>
  </si>
  <si>
    <t>12426 DOWNEY AVE, DOWNEY CA 90242</t>
  </si>
  <si>
    <t>YEHINS BERRIO BERRIO</t>
  </si>
  <si>
    <t>CAP24002539-00</t>
  </si>
  <si>
    <t>ON-25-001115</t>
  </si>
  <si>
    <t>Freeway Corona CA</t>
  </si>
  <si>
    <t>4T1DAACK0SU002954</t>
  </si>
  <si>
    <t>BERRIO BERRIO</t>
  </si>
  <si>
    <t>660 LAKESIDE PL APT 302</t>
  </si>
  <si>
    <t>660 Lakeside Pl Apt 302, CORONA CA 92879</t>
  </si>
  <si>
    <t>CHARLES LYONS</t>
  </si>
  <si>
    <t>CAP25005037-00</t>
  </si>
  <si>
    <t>ON-25-001116</t>
  </si>
  <si>
    <t xml:space="preserve">Monterey Rd and Morgan Hill Rd, San Jose, CA </t>
  </si>
  <si>
    <t>3FTTW8E30NRA27980</t>
  </si>
  <si>
    <t>LYONS</t>
  </si>
  <si>
    <t>17480 SERENE DR</t>
  </si>
  <si>
    <t>MORGAN HILL</t>
  </si>
  <si>
    <t>17480 SERENE DR, MORGAN HILL CA 95037</t>
  </si>
  <si>
    <t>EDWARD BROOKS</t>
  </si>
  <si>
    <t>CAN25020758-00</t>
  </si>
  <si>
    <t>ON-25-001117</t>
  </si>
  <si>
    <t>Near intersection of Venice Blvd and Cardiff Ave, Los Angeles, CA 90232</t>
  </si>
  <si>
    <t>1C4HJXEN5KW617021</t>
  </si>
  <si>
    <t>BROOKS</t>
  </si>
  <si>
    <t>9533 HUNT AVE</t>
  </si>
  <si>
    <t>9533 HUNT AVE, SOUTH GATE CA 90280</t>
  </si>
  <si>
    <t>EDWIN ALBERTO ANAYA</t>
  </si>
  <si>
    <t>CAN25020108-00</t>
  </si>
  <si>
    <t>ON-25-001118</t>
  </si>
  <si>
    <t>1075 W 39TH ST APT 6 LOS ANGELES, CA 90037</t>
  </si>
  <si>
    <t>1N6AA1EE8MN510646</t>
  </si>
  <si>
    <t>ANAYA</t>
  </si>
  <si>
    <t>1075 W 39TH ST APT 6</t>
  </si>
  <si>
    <t>1075 W 39TH ST APT 6, LOS ANGELES CA 90037</t>
  </si>
  <si>
    <t>ON-25-001119</t>
  </si>
  <si>
    <t>Temecula, CA.</t>
  </si>
  <si>
    <t xml:space="preserve">Mini </t>
  </si>
  <si>
    <t>Countryman</t>
  </si>
  <si>
    <t>MAGDID CHAVEZ</t>
  </si>
  <si>
    <t>GUADALUPE VILLACANA REYES</t>
  </si>
  <si>
    <t>CAN24015160-01</t>
  </si>
  <si>
    <t>ON-25-001120</t>
  </si>
  <si>
    <t>Beverly Blvd and Benton Way, Los Angeles, CA 90057</t>
  </si>
  <si>
    <t>5N1DR2MN2HC610660</t>
  </si>
  <si>
    <t>JIMENEZ CHAVEZ</t>
  </si>
  <si>
    <t>433 3/4 S RAMPART BLVD</t>
  </si>
  <si>
    <t>433 3/4 rampart blvd #3/4, LOS ANGELES CA 90058</t>
  </si>
  <si>
    <t>ON-25-001121</t>
  </si>
  <si>
    <t>ALCIRA DANIELA TANCHEZ GONZALEZ</t>
  </si>
  <si>
    <t>CAP25003821-00</t>
  </si>
  <si>
    <t>ON-25-001123</t>
  </si>
  <si>
    <t>Sultan parkway, Washinton DC</t>
  </si>
  <si>
    <t>KM8SC13D95U933525</t>
  </si>
  <si>
    <t>TANCHEZ GONZALEZ</t>
  </si>
  <si>
    <t>915 E 50TH ST APT B</t>
  </si>
  <si>
    <t>915 E 50TH ST APT B, LOS ANGELES CA 90011</t>
  </si>
  <si>
    <t>DANIELLE SANCHEZ</t>
  </si>
  <si>
    <t>CAP24001391-00</t>
  </si>
  <si>
    <t>ON-25-001124</t>
  </si>
  <si>
    <t>County Center &amp; Cotwall, Vaicelia CA.</t>
  </si>
  <si>
    <t>942 TRADITION DR</t>
  </si>
  <si>
    <t>942 TRADITION DR, LEMOORE CA 93245</t>
  </si>
  <si>
    <t>AMALIA GALEANA BERNAL</t>
  </si>
  <si>
    <t>CAN25020127-00</t>
  </si>
  <si>
    <t>ON-25-001125</t>
  </si>
  <si>
    <t>160 W 92ND ST LOS ANGELES, CA 90003</t>
  </si>
  <si>
    <t>5YFBURHE0EP032915</t>
  </si>
  <si>
    <t>GALEANA BERNAL</t>
  </si>
  <si>
    <t>160 W 92ND ST</t>
  </si>
  <si>
    <t>160 West 92nd Street, LOS ANGELES CA 90003</t>
  </si>
  <si>
    <t>ON-25-001126</t>
  </si>
  <si>
    <t>1367 Camino Real San Bernardino, CA. 92408</t>
  </si>
  <si>
    <t>SAMAJAY SHEPPARD</t>
  </si>
  <si>
    <t>CAN25020055-00</t>
  </si>
  <si>
    <t>ON-25-001127</t>
  </si>
  <si>
    <t xml:space="preserve">76Th St  and Flower St Los Angeles </t>
  </si>
  <si>
    <t>55SWF8DB0KU290584</t>
  </si>
  <si>
    <t>4900 S FIGUEROA ST APT 117</t>
  </si>
  <si>
    <t>4900 S FIGUEROA ST APT 117, LOS ANGELES CA 90037</t>
  </si>
  <si>
    <t>VICTOR SALAZAR</t>
  </si>
  <si>
    <t>LILIANA HERNANDEZ</t>
  </si>
  <si>
    <t>CAP25003812-00</t>
  </si>
  <si>
    <t>ON-25-001128</t>
  </si>
  <si>
    <t xml:space="preserve">Blackstone ave 
fresno ca </t>
  </si>
  <si>
    <t>5YFBURHE1FP362645</t>
  </si>
  <si>
    <t>49667 ROAD 426</t>
  </si>
  <si>
    <t>49667 ROAD 426, OAKHURST CA 93644</t>
  </si>
  <si>
    <t>BARBARA AVALOS</t>
  </si>
  <si>
    <t>MARCO IBARRA</t>
  </si>
  <si>
    <t>CAN25020267-00</t>
  </si>
  <si>
    <t>ON-25-001129</t>
  </si>
  <si>
    <t xml:space="preserve">Imperial highway </t>
  </si>
  <si>
    <t>4T1BK1EB0EU102168</t>
  </si>
  <si>
    <t>902 W 133RD ST</t>
  </si>
  <si>
    <t>902 W 133RD ST, COMPTON CA 90222</t>
  </si>
  <si>
    <t>FRANCISCO FERRER GRANADOS</t>
  </si>
  <si>
    <t>EDWIN PALACIOS ORTIZ</t>
  </si>
  <si>
    <t>CAN24015910-01</t>
  </si>
  <si>
    <t>ON-25-001130</t>
  </si>
  <si>
    <t>1302 State St. Santa Barbara, CA.93101</t>
  </si>
  <si>
    <t>1HGCV1F32JA203846</t>
  </si>
  <si>
    <t>FERRER GRANADOS</t>
  </si>
  <si>
    <t>424 N MILPAS ST</t>
  </si>
  <si>
    <t>424 N MILPAS ST, SANTA BARBARA CA 93103</t>
  </si>
  <si>
    <t>SIERRA BALDERS</t>
  </si>
  <si>
    <t>CAN23005473-03</t>
  </si>
  <si>
    <t>ON-25-001131</t>
  </si>
  <si>
    <t>Valley of enchantment Elementary school crestline Ca</t>
  </si>
  <si>
    <t>JN1BJ1AW9MW663393</t>
  </si>
  <si>
    <t>BALDERS</t>
  </si>
  <si>
    <t>P OBOX 290</t>
  </si>
  <si>
    <t>CRESTLINE</t>
  </si>
  <si>
    <t>683 state hwy 138, CRESTLINE CA 92325</t>
  </si>
  <si>
    <t>ALEXANDRA ADAME</t>
  </si>
  <si>
    <t>CAP24000627-00</t>
  </si>
  <si>
    <t>ON-25-001133</t>
  </si>
  <si>
    <t>W 10 near exit 46 Claremont ca</t>
  </si>
  <si>
    <t>5NPLM4AG7NH081822</t>
  </si>
  <si>
    <t>ADAME</t>
  </si>
  <si>
    <t>3659 WILBUR ST</t>
  </si>
  <si>
    <t>3659 Wilbur St, RIVERSIDE CA 92503</t>
  </si>
  <si>
    <t>ON-25-001134</t>
  </si>
  <si>
    <t>Escondido, CA</t>
  </si>
  <si>
    <t>KHACHIK ARUTYUNYAN</t>
  </si>
  <si>
    <t>CAP25004501-00</t>
  </si>
  <si>
    <t>ON-25-001135</t>
  </si>
  <si>
    <t xml:space="preserve">Vanowen St. in Burbank CA </t>
  </si>
  <si>
    <t>3VVRB7AX3PM018166</t>
  </si>
  <si>
    <t>ARUTYUNYAN</t>
  </si>
  <si>
    <t>5342 LEXINGTON AVE APT 5</t>
  </si>
  <si>
    <t>5342 LEXINGTON AVE APT 5, LOS ANGELES CA 90029</t>
  </si>
  <si>
    <t>DIEGO VARGAS</t>
  </si>
  <si>
    <t>ELIZABETH CANDELARIO</t>
  </si>
  <si>
    <t>CAP24001895-00</t>
  </si>
  <si>
    <t>ON-25-001137</t>
  </si>
  <si>
    <t xml:space="preserve">escondido ca </t>
  </si>
  <si>
    <t>1N6ED1EK1NN647475</t>
  </si>
  <si>
    <t>1265 E GRAND AVE APT 11</t>
  </si>
  <si>
    <t>1265 E GRAND AVE APT 11, ESCONDIDO CA 92027</t>
  </si>
  <si>
    <t>MARIA GIL</t>
  </si>
  <si>
    <t>EDUARDO MEDRANO</t>
  </si>
  <si>
    <t>CAN24013588-01</t>
  </si>
  <si>
    <t>ON-25-001138</t>
  </si>
  <si>
    <t>Warner Ave and Raitt St Santa Ana Ca</t>
  </si>
  <si>
    <t>1FTMF1E55MKD82627</t>
  </si>
  <si>
    <t>1145 S BIRCH ST</t>
  </si>
  <si>
    <t>1145 S BIRCH ST, SANTA ANA CA 92707</t>
  </si>
  <si>
    <t>DANITZA LIBRADO SANCHEZ</t>
  </si>
  <si>
    <t>ON-25-001139</t>
  </si>
  <si>
    <t>Vanowen St and Haskell St, Van Nuys, CA</t>
  </si>
  <si>
    <t>2HGFE2F51SH538281</t>
  </si>
  <si>
    <t>CESAR MARTINEZ</t>
  </si>
  <si>
    <t>CAN24017180-00</t>
  </si>
  <si>
    <t>ON-25-001140</t>
  </si>
  <si>
    <t>West Martin Luther King Blvd. and 2nd St. CA.</t>
  </si>
  <si>
    <t>KNAFK4A6XG5574632</t>
  </si>
  <si>
    <t xml:space="preserve">923 E 73RD ST  </t>
  </si>
  <si>
    <t>1022 W 47TH ST, LOS ANGELES CA 90037</t>
  </si>
  <si>
    <t>RANDY MARQUEZ</t>
  </si>
  <si>
    <t>Oscar Marquez</t>
  </si>
  <si>
    <t>CAP24000819-00</t>
  </si>
  <si>
    <t>ON-25-001141</t>
  </si>
  <si>
    <t xml:space="preserve">Near la Puente CA 80 east Bound </t>
  </si>
  <si>
    <t>1FTFW1R62CFB54524</t>
  </si>
  <si>
    <t>12765 RAENETTE WAY</t>
  </si>
  <si>
    <t>12765 RAENETTE WAY, MORENO VALLEY CA 92553</t>
  </si>
  <si>
    <t>NAIRA PARAS RAWAL</t>
  </si>
  <si>
    <t>CAP25003455-00</t>
  </si>
  <si>
    <t>ON-25-001142</t>
  </si>
  <si>
    <t xml:space="preserve">Ventura Blvd 
los angeles ca </t>
  </si>
  <si>
    <t>JN8AZ3AD0S9200263</t>
  </si>
  <si>
    <t>RAWAL</t>
  </si>
  <si>
    <t>10328 HELENDALE AVE</t>
  </si>
  <si>
    <t>10328 Helendale ave, TUJUNGA CA 91042</t>
  </si>
  <si>
    <t>WENDY RODRIGUEZ SANCHEZ</t>
  </si>
  <si>
    <t>CAN24017613-00</t>
  </si>
  <si>
    <t>ON-25-001143</t>
  </si>
  <si>
    <t>2837 Angus St Los Angeles CA  90039</t>
  </si>
  <si>
    <t>7FARS4H20RE015177</t>
  </si>
  <si>
    <t>4020 MARATHON ST APT 202</t>
  </si>
  <si>
    <t>4020 MARATHON ST APT 202, LOS ANGELES CA 90029</t>
  </si>
  <si>
    <t>FROYLAN VILLANUEVA</t>
  </si>
  <si>
    <t>CAP24002510-00</t>
  </si>
  <si>
    <t>ON-25-001144</t>
  </si>
  <si>
    <t>Los Angeles St, Bolwin Park Blvd., Bolwin Park, CA.</t>
  </si>
  <si>
    <t>58ABK1GG9JU094146</t>
  </si>
  <si>
    <t>6729 PIONEER BLVD</t>
  </si>
  <si>
    <t>6729 PIONEER BLVD, WHITTIER CA 90606</t>
  </si>
  <si>
    <t>CAN23007684-02</t>
  </si>
  <si>
    <t>ON-25-001145</t>
  </si>
  <si>
    <t>Huantar Contra Costa CA</t>
  </si>
  <si>
    <t>1670 ALUM ROCK AVE APT 205</t>
  </si>
  <si>
    <t>1439 Little Orchard St, SAN JOSE CA 95110</t>
  </si>
  <si>
    <t>ISIDORO GOMEZ</t>
  </si>
  <si>
    <t xml:space="preserve">Ailin  Gomez </t>
  </si>
  <si>
    <t>CAP25005280-00</t>
  </si>
  <si>
    <t>ON-25-001146</t>
  </si>
  <si>
    <t xml:space="preserve">Rose Ave. in Oxnard CA </t>
  </si>
  <si>
    <t>1HGCV1F36NA080946</t>
  </si>
  <si>
    <t>5151 SQUIRES DR</t>
  </si>
  <si>
    <t>5151 SQUIRES DR, OXNARD CA 93033</t>
  </si>
  <si>
    <t>ON-25-001147</t>
  </si>
  <si>
    <t>S Bound of Highway 605 connecting to Highway 105 W near Bell Flower, CA</t>
  </si>
  <si>
    <t>ON-25-001149</t>
  </si>
  <si>
    <t>10513 Myrtle St, Downey, CA 90241</t>
  </si>
  <si>
    <t>KMHD35LE3DU130328</t>
  </si>
  <si>
    <t>DOY KHAMMAO</t>
  </si>
  <si>
    <t>CAN24016391-01</t>
  </si>
  <si>
    <t>ON-25-001150</t>
  </si>
  <si>
    <t>Monrao Ave. and 15 St. San Diego, CA.</t>
  </si>
  <si>
    <t>5TFDY5F11KX842654</t>
  </si>
  <si>
    <t>KOURTNEY DENISE PEOPLES</t>
  </si>
  <si>
    <t>CAN25020210-00</t>
  </si>
  <si>
    <t>ON-25-001151</t>
  </si>
  <si>
    <t xml:space="preserve">ramona and 118th st 
</t>
  </si>
  <si>
    <t>1G1ZD5ST5LF072872</t>
  </si>
  <si>
    <t>PEOPLES</t>
  </si>
  <si>
    <t>403 E CENTURY BLVD</t>
  </si>
  <si>
    <t>403 E CENTURY BLVD, LOS ANGELES CA 90003</t>
  </si>
  <si>
    <t>RACHEL HOWARD</t>
  </si>
  <si>
    <t>CAN24012894-00</t>
  </si>
  <si>
    <t>ON-25-001152</t>
  </si>
  <si>
    <t>2351 WARWICK AVE APT 7 LOS ANGELES, CA 90032</t>
  </si>
  <si>
    <t>1G6AH5RXXD0163919</t>
  </si>
  <si>
    <t>2351 WARWICK AVE APT 7</t>
  </si>
  <si>
    <t>2351 WARWICK AVE APT 7, LOS ANGELES CA 90032</t>
  </si>
  <si>
    <t>MUKHTIAR CHOUHAN</t>
  </si>
  <si>
    <t>DUA MUKHTIAR</t>
  </si>
  <si>
    <t>CAN25020001-00</t>
  </si>
  <si>
    <t>ON-25-001153</t>
  </si>
  <si>
    <t>Devon shire St and  Zelvah St Granada Hills CA</t>
  </si>
  <si>
    <t>CHOUHAN</t>
  </si>
  <si>
    <t>6643 WOODLEY AVE APT 9</t>
  </si>
  <si>
    <t>6643 WOODLEY AVE, APT 9, VAN NUYS CA 91406</t>
  </si>
  <si>
    <t>ON-25-001154</t>
  </si>
  <si>
    <t>870 hopper ave
santa rosa ca
95409</t>
  </si>
  <si>
    <t>ON-25-001155</t>
  </si>
  <si>
    <t>Broadway AVE near 60 st in los Angels CA</t>
  </si>
  <si>
    <t>KEVIN MAYORGA MEJIA</t>
  </si>
  <si>
    <t>CAN24017584-00</t>
  </si>
  <si>
    <t>ON-25-001156</t>
  </si>
  <si>
    <t>Vanowen St and Sepulveda Blvd, Van Nuys, CA</t>
  </si>
  <si>
    <t>ANGELA RUIZ</t>
  </si>
  <si>
    <t>AMIR RUIZ-HYSAW</t>
  </si>
  <si>
    <t>CAN24017269-00</t>
  </si>
  <si>
    <t>ON-25-001157</t>
  </si>
  <si>
    <t xml:space="preserve">9000 airport blvd 
los angeles ca </t>
  </si>
  <si>
    <t>WDDGF4HB2EA935747</t>
  </si>
  <si>
    <t>8811 1/2 READING AVE</t>
  </si>
  <si>
    <t>8811 1/2 READING AVE, LOS ANGELES CA 90045</t>
  </si>
  <si>
    <t>AKASHDEEP SINGH</t>
  </si>
  <si>
    <t>CAP24001222-00</t>
  </si>
  <si>
    <t>ON-25-001159</t>
  </si>
  <si>
    <t>3400 Richmond Parkway  Richmond CA 94806</t>
  </si>
  <si>
    <t>4T1G11AK1LU944934</t>
  </si>
  <si>
    <t>771 SANTA MARIA RD</t>
  </si>
  <si>
    <t>771 SANTA MARIA RD, EL SOBRANTE CA 94803</t>
  </si>
  <si>
    <t>MONET CORSO</t>
  </si>
  <si>
    <t>CAP24000793-00</t>
  </si>
  <si>
    <t>ON-25-001160</t>
  </si>
  <si>
    <t>Gelson Parking lot 
5877 Franklin Ave, Hollywood, CA 90028,</t>
  </si>
  <si>
    <t>SALWR2SU1NA206935</t>
  </si>
  <si>
    <t>47464 MAROC CIR</t>
  </si>
  <si>
    <t>47464 MAROC CIR, PALM DESERT CA 92260</t>
  </si>
  <si>
    <t>CAN23007342-02</t>
  </si>
  <si>
    <t>ON-25-001162</t>
  </si>
  <si>
    <t>West 43rd St near Figueroa Los Angeles CA</t>
  </si>
  <si>
    <t>SHHFK7H49MU413030</t>
  </si>
  <si>
    <t>ALDAHIR MADRID</t>
  </si>
  <si>
    <t>CAP24001458-00</t>
  </si>
  <si>
    <t>ON-25-001163</t>
  </si>
  <si>
    <t>Freeway FONTANA</t>
  </si>
  <si>
    <t>7SAYGDED1SF231370</t>
  </si>
  <si>
    <t>MADRID</t>
  </si>
  <si>
    <t>16558 ATHOL ST</t>
  </si>
  <si>
    <t>16558 ATHOL ST, FONTANA CA 92335</t>
  </si>
  <si>
    <t>GUADALUPE HERNANDEZ</t>
  </si>
  <si>
    <t>CAP25005121-00</t>
  </si>
  <si>
    <t>ON-25-001164</t>
  </si>
  <si>
    <t xml:space="preserve">interstate 805
</t>
  </si>
  <si>
    <t>1GNKRGKD0HJ295167</t>
  </si>
  <si>
    <t>3086 LOGAN AVE</t>
  </si>
  <si>
    <t>3086 LOGAN AVE, SAN DIEGO CA 92113</t>
  </si>
  <si>
    <t>CAN24018354-00</t>
  </si>
  <si>
    <t>ON-25-001165</t>
  </si>
  <si>
    <t>64th St., in between Dinker and Halldee St., Los Angeles, CA.</t>
  </si>
  <si>
    <t>1725 OCEAN AVE</t>
  </si>
  <si>
    <t>1725 OCEAN AVE APT 312, SANTA MONICA CA 90401</t>
  </si>
  <si>
    <t>GERSON CHAJ</t>
  </si>
  <si>
    <t>CAN23004623-03</t>
  </si>
  <si>
    <t>ON-25-001166</t>
  </si>
  <si>
    <t>Mission Rd, Alhambra, CA</t>
  </si>
  <si>
    <t>3N1AB7AP0JY343811</t>
  </si>
  <si>
    <t>CHAJ</t>
  </si>
  <si>
    <t>514 W EMERSON AVE APT B</t>
  </si>
  <si>
    <t>514 w emerson ave apt b, MONTEREY PARK CA 91754</t>
  </si>
  <si>
    <t>CARLOS ESCOBAR</t>
  </si>
  <si>
    <t>CAN23002615-03</t>
  </si>
  <si>
    <t>ON-25-001167</t>
  </si>
  <si>
    <t>41 freeway and North in Fresno CA</t>
  </si>
  <si>
    <t>1N6AD0ER6KN752868</t>
  </si>
  <si>
    <t>4542 E BALCH AVE</t>
  </si>
  <si>
    <t>4542 E BALCH AVE, FRESNO CA 93702</t>
  </si>
  <si>
    <t>OSCAR RAMIREZ SORIA</t>
  </si>
  <si>
    <t>CAN24013157-01</t>
  </si>
  <si>
    <t>ON-25-001168</t>
  </si>
  <si>
    <t>San Gabriel Blvd corner Hill dr Monte Bello CA</t>
  </si>
  <si>
    <t>2HGFB2F58FH561779</t>
  </si>
  <si>
    <t>RAMIREZ SORIA</t>
  </si>
  <si>
    <t>2084 HOOPER DR</t>
  </si>
  <si>
    <t>2084 HOOPER DR, SAN JACINTO CA 92583</t>
  </si>
  <si>
    <t>FERNANDO QUIJADA ALVARADO</t>
  </si>
  <si>
    <t>CAP25004551-00</t>
  </si>
  <si>
    <t>ON-25-001169</t>
  </si>
  <si>
    <t xml:space="preserve">Carlota Ave and Plaza Point St. in Laguna Hills, CA. -  </t>
  </si>
  <si>
    <t>1GNDT13S842410851</t>
  </si>
  <si>
    <t>QUIJADA ALVARADO</t>
  </si>
  <si>
    <t>25212 STOCKPORT ST APT 167</t>
  </si>
  <si>
    <t>25212 STOCKPORT ST APT 167, LAGUNA HILLS CA 92653</t>
  </si>
  <si>
    <t>LEONZO PEREZ GOMEZ</t>
  </si>
  <si>
    <t>BERTA GOMEZ HERNANDEZ</t>
  </si>
  <si>
    <t>CAN24018866-00</t>
  </si>
  <si>
    <t>ON-25-001170</t>
  </si>
  <si>
    <t>113 St. in Mona Blvd., Los Angeles, CA. 90059</t>
  </si>
  <si>
    <t>2T3WFREV2GW284187</t>
  </si>
  <si>
    <t>PEREZ GOMEZ</t>
  </si>
  <si>
    <t>2132 E 113TH ST</t>
  </si>
  <si>
    <t>2132 e 113 st , LOS ANGELES CA 90059</t>
  </si>
  <si>
    <t>CAN24009578-01</t>
  </si>
  <si>
    <t>ON-25-001171</t>
  </si>
  <si>
    <t>Larchmont blvd 
los angeles ca 
90004</t>
  </si>
  <si>
    <t>4137 1/2 NORTH F ST, ARROWHED FARM CA 92407</t>
  </si>
  <si>
    <t>BLANCA ULLOA</t>
  </si>
  <si>
    <t>XIOMARA ULLOA</t>
  </si>
  <si>
    <t>CAN25020428-00</t>
  </si>
  <si>
    <t>ON-25-001172</t>
  </si>
  <si>
    <t>Bear valley Ave &amp; Mariposa Victorville CA</t>
  </si>
  <si>
    <t>JN8AS5MT8DW533656</t>
  </si>
  <si>
    <t>ULLOA</t>
  </si>
  <si>
    <t>13279 EL CABO CT</t>
  </si>
  <si>
    <t>13279 El Cabo Ct, INGLEWOOD CA 90302</t>
  </si>
  <si>
    <t>MARIA XIQUIN</t>
  </si>
  <si>
    <t>CATHY DELCID</t>
  </si>
  <si>
    <t>CAN24015139-01</t>
  </si>
  <si>
    <t>ON-25-001173</t>
  </si>
  <si>
    <t>Blackstone St minarets St Fresno CA</t>
  </si>
  <si>
    <t>5YFEPMAE1NP354822</t>
  </si>
  <si>
    <t>XIQUIN</t>
  </si>
  <si>
    <t>3313 N HORNET AVE</t>
  </si>
  <si>
    <t>3313 N HORNET AVE, FRESNO CA 93737</t>
  </si>
  <si>
    <t>ON-25-001174</t>
  </si>
  <si>
    <t xml:space="preserve">Air Express Highway, Victorville, CA. </t>
  </si>
  <si>
    <t>1GC4YUEY3RF363659</t>
  </si>
  <si>
    <t>MALKEET SINGH</t>
  </si>
  <si>
    <t>CAN24012529-01</t>
  </si>
  <si>
    <t>ON-25-001175</t>
  </si>
  <si>
    <t>1G11D5RR2DF112852</t>
  </si>
  <si>
    <t>11201 5TH ST APT C306, RANCHO CUCAMONGA CA 91730</t>
  </si>
  <si>
    <t>CARMEN RAMIREZ</t>
  </si>
  <si>
    <t>RUBY UC</t>
  </si>
  <si>
    <t>CAN24017622-00</t>
  </si>
  <si>
    <t>ON-25-001176</t>
  </si>
  <si>
    <t>Carber Rd Briggsmore Rd  Modesto</t>
  </si>
  <si>
    <t>3TYLB5JNXRT022049</t>
  </si>
  <si>
    <t>3716 WINEGARDEN DR</t>
  </si>
  <si>
    <t>3716 WINEGARDEN DR , MODESTO CA 95356</t>
  </si>
  <si>
    <t>BENJAMIN LOPEZ</t>
  </si>
  <si>
    <t>CAN25020827-00</t>
  </si>
  <si>
    <t>ON-25-001177</t>
  </si>
  <si>
    <t>San Pedro AVE &amp; Avalon BLVD on Century BLVD Los Angeles CA</t>
  </si>
  <si>
    <t>3VV1B7AX0KM062437</t>
  </si>
  <si>
    <t>921 E 109TH PL</t>
  </si>
  <si>
    <t>9211 E 109TH PL, LOS ANGELES CA 90059</t>
  </si>
  <si>
    <t>ANGELA AREBALO</t>
  </si>
  <si>
    <t>CAN24011868-01</t>
  </si>
  <si>
    <t>ON-25-001178</t>
  </si>
  <si>
    <t>Summit Ave., Santa Anna, CA.</t>
  </si>
  <si>
    <t>4T1BF1FKXFU901122</t>
  </si>
  <si>
    <t>AREBALO</t>
  </si>
  <si>
    <t>9644 EVERGREEN LN</t>
  </si>
  <si>
    <t>9644 EVERGREEN LN, FONTANA CA 92335</t>
  </si>
  <si>
    <t>CAN24016855-01</t>
  </si>
  <si>
    <t>ON-25-001179</t>
  </si>
  <si>
    <t>5602 Pico Vista Rd, Pico Rivera, CA 90660</t>
  </si>
  <si>
    <t>19UUB6F30MA010724</t>
  </si>
  <si>
    <t xml:space="preserve">7647 KELTONVIEW DR  </t>
  </si>
  <si>
    <t>7647 KELTON VIEW DR, PICO RIVERA CA 90660</t>
  </si>
  <si>
    <t>JULIAN ECHEVERRIA</t>
  </si>
  <si>
    <t>OSCAR ECHEVERRIA</t>
  </si>
  <si>
    <t>CAP24001496-00</t>
  </si>
  <si>
    <t>ON-25-001180</t>
  </si>
  <si>
    <t xml:space="preserve">Florence and Flower
Los Angeles CA </t>
  </si>
  <si>
    <t>2HKRM3H73EH548034</t>
  </si>
  <si>
    <t>ECHEVERRIA</t>
  </si>
  <si>
    <t>928 1/2 E 28TH ST</t>
  </si>
  <si>
    <t>928 1/2 E 28TH ST, LOS ANGELES CA 90011</t>
  </si>
  <si>
    <t>DAISY REYNA</t>
  </si>
  <si>
    <t>OMAR SANCHEZ</t>
  </si>
  <si>
    <t>CAP24000624-00</t>
  </si>
  <si>
    <t>ON-25-001181</t>
  </si>
  <si>
    <t>Ramona St. and Artesia St. Delflower,CA.</t>
  </si>
  <si>
    <t>1N4AL3AP9FC444354</t>
  </si>
  <si>
    <t>6319 WOLFE ST</t>
  </si>
  <si>
    <t>6319 wolfe st , LAKEWOOD CA 90713</t>
  </si>
  <si>
    <t>SHELLINE RENNE LEWIS</t>
  </si>
  <si>
    <t>ADRIAN ARTURO BARAJAS</t>
  </si>
  <si>
    <t>CAN24018894-00</t>
  </si>
  <si>
    <t>ON-25-001182</t>
  </si>
  <si>
    <t>430 Rd and 76 Rd, Dinuba, CA</t>
  </si>
  <si>
    <t>5FNRL6H73KB077534</t>
  </si>
  <si>
    <t>2713 NORTHHILL ST</t>
  </si>
  <si>
    <t>2713 NORTHHILL ST, SELMA CA 93662</t>
  </si>
  <si>
    <t>OSVALDO SANCHEZ GARCIA</t>
  </si>
  <si>
    <t>CAP24001831-00</t>
  </si>
  <si>
    <t>ON-25-001183</t>
  </si>
  <si>
    <t xml:space="preserve">7344 van nuys blvd 
van nuys ca </t>
  </si>
  <si>
    <t>5TFRX5GN5HX083915</t>
  </si>
  <si>
    <t>SANCHEZ GARCIA</t>
  </si>
  <si>
    <t>8539 WILLIS AVE APT 5</t>
  </si>
  <si>
    <t>8539 WILLIS AVE APT 5, PANORAMA CITY CA 91402</t>
  </si>
  <si>
    <t>ANDRES GONZALEZ</t>
  </si>
  <si>
    <t>CAP25004539-00</t>
  </si>
  <si>
    <t>ON-25-001184</t>
  </si>
  <si>
    <t>22207 SILVERBELL LN MORENO VALLEY, CA 92553</t>
  </si>
  <si>
    <t>1FMRU15W44LB91422</t>
  </si>
  <si>
    <t>22207 SILVERBELL LN</t>
  </si>
  <si>
    <t>22207 SILVERBELL LN, MORENO VALLEY CA 92553</t>
  </si>
  <si>
    <t>ON-25-001185</t>
  </si>
  <si>
    <t xml:space="preserve">Vomac Rd Santee CA </t>
  </si>
  <si>
    <t>ON-25-001186</t>
  </si>
  <si>
    <t>11023 Glenoaks Blvd, Los Angeles, CA</t>
  </si>
  <si>
    <t>1GNET16P236217789</t>
  </si>
  <si>
    <t>JOSEPH WOLF</t>
  </si>
  <si>
    <t>CAN24019336-00</t>
  </si>
  <si>
    <t>ON-25-001187</t>
  </si>
  <si>
    <t>Temple Av and Alvarado St Ib Los Angeles CA</t>
  </si>
  <si>
    <t>1HGCY2F58SA017714</t>
  </si>
  <si>
    <t>WOLF</t>
  </si>
  <si>
    <t>541 SOLANO AVE</t>
  </si>
  <si>
    <t>541 SOLANO AVE, LOS ANGELES CA 90012</t>
  </si>
  <si>
    <t>LUZ RUIZ GIL</t>
  </si>
  <si>
    <t>JAMIE RUIZ</t>
  </si>
  <si>
    <t>CAN24012299-01</t>
  </si>
  <si>
    <t>ON-25-001188</t>
  </si>
  <si>
    <t>North Broadway   Escondido CA</t>
  </si>
  <si>
    <t>1FTEW1CF9GKE03533</t>
  </si>
  <si>
    <t>RUIZ GIL</t>
  </si>
  <si>
    <t>1214 N BROADWAY APT I</t>
  </si>
  <si>
    <t>1214 N BROADWAY APT I, ESCONDIDO CA 92026</t>
  </si>
  <si>
    <t>HAILEE FLORES</t>
  </si>
  <si>
    <t>CAP24001156-00</t>
  </si>
  <si>
    <t>ON-25-001189</t>
  </si>
  <si>
    <t>Dickens Ave &amp; Cedros Ave Sherman Oaks CA</t>
  </si>
  <si>
    <t>W1KAF4GBXPR103455</t>
  </si>
  <si>
    <t>7018 RITA AVE APT 305</t>
  </si>
  <si>
    <t>7018 rita ave apt 305, HUNTINGTON PARK CA 90255</t>
  </si>
  <si>
    <t>MARQUIS MORENO</t>
  </si>
  <si>
    <t>CAP25002793-00</t>
  </si>
  <si>
    <t>ON-25-001190</t>
  </si>
  <si>
    <t>West 48th St and Mountain Ave, San Bernardino, CA</t>
  </si>
  <si>
    <t>2HGFC2F5XJH588018</t>
  </si>
  <si>
    <t>23755 BETTS PL</t>
  </si>
  <si>
    <t>23755 BETTS PL, MORENO VALLEY CA 92553</t>
  </si>
  <si>
    <t>CAN24012158-01</t>
  </si>
  <si>
    <t>ON-25-001191</t>
  </si>
  <si>
    <t>Beach Blvd and Auto Sta Dr Buena Park CA</t>
  </si>
  <si>
    <t>KATHERYNE ALVAREZ MUNOZ</t>
  </si>
  <si>
    <t>GEREMY PONCE ANDRADE</t>
  </si>
  <si>
    <t>CAN24018544-00</t>
  </si>
  <si>
    <t>ON-25-001192</t>
  </si>
  <si>
    <t xml:space="preserve">2156 santa fe ave 
los angeles ca </t>
  </si>
  <si>
    <t>2HKRS3H74SH319993</t>
  </si>
  <si>
    <t>ALVAREZ MUNOZ</t>
  </si>
  <si>
    <t>8706 S NORMANDIE AVE #9</t>
  </si>
  <si>
    <t>8706 s normandia , LOS ANGELES CA 90044</t>
  </si>
  <si>
    <t>LUIS GOMEZ ENRIQUEZ</t>
  </si>
  <si>
    <t>CAN24012550-01</t>
  </si>
  <si>
    <t>ON-25-001194</t>
  </si>
  <si>
    <t>Exit of freeway 405 North, Los Angeles, CA.</t>
  </si>
  <si>
    <t>3FA6P0LU0KR199984</t>
  </si>
  <si>
    <t>GOMEZ ENRIQUEZ</t>
  </si>
  <si>
    <t>6744 WOODLEY AVE APT 21</t>
  </si>
  <si>
    <t>6744 WOODLEY AVE APT 21, VAN NUYS CA 91406</t>
  </si>
  <si>
    <t>FRANCISCO GUEVARA DOMINGUEZ</t>
  </si>
  <si>
    <t>ERIKA AMAYA GARZON</t>
  </si>
  <si>
    <t>CAN25020355-00</t>
  </si>
  <si>
    <t>ON-25-001195</t>
  </si>
  <si>
    <t xml:space="preserve">s harbor bvld 
santa ana ca </t>
  </si>
  <si>
    <t>1HGCY2F67RA088499</t>
  </si>
  <si>
    <t>GUEVARA DOMINGUEZ</t>
  </si>
  <si>
    <t>320 N BEWLEY ST</t>
  </si>
  <si>
    <t>320 N BEWLEY ST, SANTA ANA CA 92703</t>
  </si>
  <si>
    <t>OSHRI LEIBOVITCH</t>
  </si>
  <si>
    <t>CAP25004138-00</t>
  </si>
  <si>
    <t>ON-25-001196</t>
  </si>
  <si>
    <t>1935 E. 17th St., Santa Anna, CA.92705</t>
  </si>
  <si>
    <t>KNAGT4L38G5089264</t>
  </si>
  <si>
    <t>LEIBOVITCH</t>
  </si>
  <si>
    <t>1921 S UNION ST UNIT 3055</t>
  </si>
  <si>
    <t>1921 S UNION ST UNIT 2055, ANAHEIM CA 92805</t>
  </si>
  <si>
    <t>CAN25020668-00</t>
  </si>
  <si>
    <t>ON-25-001197</t>
  </si>
  <si>
    <t>7Th St Long beach CA</t>
  </si>
  <si>
    <t>1301 W 12TH ST</t>
  </si>
  <si>
    <t>1301 W 12TH ST, LONG BEACH CA 90813</t>
  </si>
  <si>
    <t>NANCY RODRIGUEZ</t>
  </si>
  <si>
    <t>JUAN GUTIERREZ</t>
  </si>
  <si>
    <t>CAN24011248-02</t>
  </si>
  <si>
    <t>ON-25-001198</t>
  </si>
  <si>
    <t xml:space="preserve">Freeway 60 towards near exit Hathorn Morongo ca  </t>
  </si>
  <si>
    <t>KNMAT2MT0GP642635</t>
  </si>
  <si>
    <t>962 MONARCH ST APT A</t>
  </si>
  <si>
    <t>962 MONARCH ST APT A, HEMET CA 92543</t>
  </si>
  <si>
    <t>CAN24011821-01</t>
  </si>
  <si>
    <t>ON-25-001200</t>
  </si>
  <si>
    <t xml:space="preserve">bell garden ca </t>
  </si>
  <si>
    <t>GERSON GARCIA</t>
  </si>
  <si>
    <t>CAN23002339-03</t>
  </si>
  <si>
    <t>ON-25-001201</t>
  </si>
  <si>
    <t xml:space="preserve"> 91 freeway La Palma 91 Ca </t>
  </si>
  <si>
    <t>JUAN MADRIGAL MAGANA</t>
  </si>
  <si>
    <t>CAN25020391-00</t>
  </si>
  <si>
    <t>ON-25-001203</t>
  </si>
  <si>
    <t>BlVD Garita DE Otay Tijuana BC MEX</t>
  </si>
  <si>
    <t>5TDZA23C74S193238</t>
  </si>
  <si>
    <t>MADRIGAL MAGANA</t>
  </si>
  <si>
    <t>259 EUCLID AVE</t>
  </si>
  <si>
    <t>259 EUCLID AVE, SAN DIEGO CA 92114</t>
  </si>
  <si>
    <t>OMAR ANTONIO GARCIA REYES</t>
  </si>
  <si>
    <t>CAP25004335-00</t>
  </si>
  <si>
    <t>ON-25-001204</t>
  </si>
  <si>
    <t>Flotilla St. and Garfield St., Commerce, CA.90040</t>
  </si>
  <si>
    <t>MARIA BOTELLO</t>
  </si>
  <si>
    <t>SILVERIO BOTELLO</t>
  </si>
  <si>
    <t>CAP25003983-00</t>
  </si>
  <si>
    <t>ON-25-001205</t>
  </si>
  <si>
    <t>Hwy 101 near Santa rosa exit or 41 by the city of Los Osos California</t>
  </si>
  <si>
    <t>5TDJSKFC8PS083454</t>
  </si>
  <si>
    <t>BOTELLO</t>
  </si>
  <si>
    <t>PO BOX 502</t>
  </si>
  <si>
    <t>301 7TH ST, KETTLEMAN CITY CA 93239</t>
  </si>
  <si>
    <t>TYREECE JACKSON</t>
  </si>
  <si>
    <t>CAN23002449-03</t>
  </si>
  <si>
    <t>ON-25-001207</t>
  </si>
  <si>
    <t>9022 Casals St. APT E. Sacramento, CA.
95826</t>
  </si>
  <si>
    <t>19UUA8F56BA008067</t>
  </si>
  <si>
    <t>8161 AUSTELL WAY</t>
  </si>
  <si>
    <t>8161 AUSTELL WAY, SACRAMENTO CA 95828</t>
  </si>
  <si>
    <t>JUDITH VARGAS ALCALA</t>
  </si>
  <si>
    <t>CAN24015638-00</t>
  </si>
  <si>
    <t>ON-25-001208</t>
  </si>
  <si>
    <t xml:space="preserve">old rd 
valencia ca </t>
  </si>
  <si>
    <t>525</t>
  </si>
  <si>
    <t>WBANE53526CK85137</t>
  </si>
  <si>
    <t>VARGAS ALCALA</t>
  </si>
  <si>
    <t>18058 ANNES CIR UNIT 202</t>
  </si>
  <si>
    <t>18058 ANNES CIR UNIT 202, CANYON COUNTRY CA 91387</t>
  </si>
  <si>
    <t>CAN24014777-01</t>
  </si>
  <si>
    <t>ON-25-001209</t>
  </si>
  <si>
    <t>81st Ave in Oakland CA</t>
  </si>
  <si>
    <t>JTJHK31U672013573</t>
  </si>
  <si>
    <t>MOISES ALEGRIA</t>
  </si>
  <si>
    <t>ERNESTO ALEGRIA</t>
  </si>
  <si>
    <t>CAN25020683-00</t>
  </si>
  <si>
    <t>ON-25-001210</t>
  </si>
  <si>
    <t>Freeway 57, Santa Ana, CA</t>
  </si>
  <si>
    <t>1ZVHT80N275367495</t>
  </si>
  <si>
    <t>ALEGRIA</t>
  </si>
  <si>
    <t>14359 ALBURTIS AVE</t>
  </si>
  <si>
    <t>14359 ALBURTIS AVE, NORWALK CA 90650</t>
  </si>
  <si>
    <t>OSCAR FERNANDEZ</t>
  </si>
  <si>
    <t>CAN23007039-03</t>
  </si>
  <si>
    <t>ON-25-001213</t>
  </si>
  <si>
    <t xml:space="preserve">Colfax Blvd North Hollywood CA </t>
  </si>
  <si>
    <t xml:space="preserve">Tundra </t>
  </si>
  <si>
    <t xml:space="preserve">Unk </t>
  </si>
  <si>
    <t>CAN24017122-01</t>
  </si>
  <si>
    <t>ON-25-001214</t>
  </si>
  <si>
    <t xml:space="preserve">110 Freeway In Sepulveda exit in Los Angeles CA </t>
  </si>
  <si>
    <t>1FTPX12524NC57257</t>
  </si>
  <si>
    <t>2238 S CLOVERDALE AVE</t>
  </si>
  <si>
    <t>645 pacific ave apt 403, LONG BEACH CA 90802</t>
  </si>
  <si>
    <t>Renaldo  Figueroa</t>
  </si>
  <si>
    <t>ON-25-001215</t>
  </si>
  <si>
    <t>Panorama City, Los Angeles, CA</t>
  </si>
  <si>
    <t>2HGFR4F8SH307817</t>
  </si>
  <si>
    <t>DAHLIA DALLA TOR</t>
  </si>
  <si>
    <t>ON-25-001217</t>
  </si>
  <si>
    <t>Mission &amp; Dudley ,  Pomona CA</t>
  </si>
  <si>
    <t>JM1BL1V86C1628339</t>
  </si>
  <si>
    <t>PETER BAGALSO</t>
  </si>
  <si>
    <t>CAN25020011-00</t>
  </si>
  <si>
    <t>ON-25-001218</t>
  </si>
  <si>
    <t xml:space="preserve">pechanga casino </t>
  </si>
  <si>
    <t>CR-Z</t>
  </si>
  <si>
    <t>JHMZF1D63BS016032</t>
  </si>
  <si>
    <t>BAGALSO</t>
  </si>
  <si>
    <t>29838 CORTE CRUZADA</t>
  </si>
  <si>
    <t>29838 CORTE CRUZADA, MENIFEE CA 92584</t>
  </si>
  <si>
    <t>JESSE WASHINGTON</t>
  </si>
  <si>
    <t>CAN24017918-00</t>
  </si>
  <si>
    <t>ON-25-001219</t>
  </si>
  <si>
    <t>1305 E Tucker St, Compton, CA 90221</t>
  </si>
  <si>
    <t>3FA6P0CD5KR138405</t>
  </si>
  <si>
    <t>1305 E TUCKER ST UNIT B</t>
  </si>
  <si>
    <t>1305 E TUCKER ST UNIT B, COMPTON CA 90221</t>
  </si>
  <si>
    <t>CAN23003706-03</t>
  </si>
  <si>
    <t>ON-25-001221</t>
  </si>
  <si>
    <t>Intersection of Mountain View and Muriur, Barstow, CA 92311</t>
  </si>
  <si>
    <t>CAP25003980-00</t>
  </si>
  <si>
    <t>ON-25-001222</t>
  </si>
  <si>
    <t>3657 Mission Bay Dr, San Diego, CA</t>
  </si>
  <si>
    <t>LESABRE CU</t>
  </si>
  <si>
    <t>1G4HP52K4XH448436</t>
  </si>
  <si>
    <t>ISABEL SANTOS TRUJILLO</t>
  </si>
  <si>
    <t>DANILO ALVARDO MOLINA</t>
  </si>
  <si>
    <t>CAP25003285-00</t>
  </si>
  <si>
    <t>ON-25-001223</t>
  </si>
  <si>
    <t>5 freeway by the exit of 710 Long Beach freeway. Los Angeles, CA.</t>
  </si>
  <si>
    <t>4T1G11AK3PU131567</t>
  </si>
  <si>
    <t>SANTOS TRUJILLO</t>
  </si>
  <si>
    <t>8825 WILLIS AVE UNIT 3</t>
  </si>
  <si>
    <t>8825 WILLIS AVE UNIT 3, PANORAMA CITY CA 91402</t>
  </si>
  <si>
    <t>YONG ZHANG</t>
  </si>
  <si>
    <t>CAP24001830-00</t>
  </si>
  <si>
    <t>ON-25-001224</t>
  </si>
  <si>
    <t>Saratoga, California</t>
  </si>
  <si>
    <t>5YJ3E1EA0NF324158</t>
  </si>
  <si>
    <t xml:space="preserve">1583 QUEBEC CT  </t>
  </si>
  <si>
    <t>1583 QUEBEC CT 4, SUNNYVALE CA 94087</t>
  </si>
  <si>
    <t>SHAVONNE FARRIS</t>
  </si>
  <si>
    <t>DIMARIE COOPER</t>
  </si>
  <si>
    <t>CAN24013009-01</t>
  </si>
  <si>
    <t>ON-25-001225</t>
  </si>
  <si>
    <t>1C3BC7EG9BN529293</t>
  </si>
  <si>
    <t>2927 S BURNSIDE AVE</t>
  </si>
  <si>
    <t>2927 S BURNSIDE AVE, LOS ANGELES CA 90016</t>
  </si>
  <si>
    <t>RUDY PEREZ SAMAYOA</t>
  </si>
  <si>
    <t>CAN24019367-00</t>
  </si>
  <si>
    <t>ON-25-001227</t>
  </si>
  <si>
    <t>S Flower St and Adams Los Angeles CA</t>
  </si>
  <si>
    <t>JTDBE32K720076473</t>
  </si>
  <si>
    <t>PEREZ SAMAYOA</t>
  </si>
  <si>
    <t>7406 S HOOVER ST</t>
  </si>
  <si>
    <t>7406 s hoover st, LOS ANGELES CA 90044</t>
  </si>
  <si>
    <t>ANGELO ABEYTA</t>
  </si>
  <si>
    <t>CAP25003067-00</t>
  </si>
  <si>
    <t>ON-25-001228</t>
  </si>
  <si>
    <t>45343 10th St. West, Lancaste, CA.</t>
  </si>
  <si>
    <t>4T1G31AK7NU594884</t>
  </si>
  <si>
    <t>ABEYTA</t>
  </si>
  <si>
    <t>45343 10TH ST W</t>
  </si>
  <si>
    <t>45343 10TH ST W, LANCASTER CA 93534</t>
  </si>
  <si>
    <t>MARIA VALLE</t>
  </si>
  <si>
    <t>BRENDA AGUILAR</t>
  </si>
  <si>
    <t>CAN24016964-00</t>
  </si>
  <si>
    <t>ON-25-001229</t>
  </si>
  <si>
    <t xml:space="preserve">west Gardena Blvd and main St Carson CA </t>
  </si>
  <si>
    <t>2HGFE2F25RH580436</t>
  </si>
  <si>
    <t>VALLE</t>
  </si>
  <si>
    <t>855 E 120TH ST APT 2</t>
  </si>
  <si>
    <t>855 E 120TH ST APT 2, LOS ANGELES CA 90059</t>
  </si>
  <si>
    <t>JOSE NOLASCO MEDRANO</t>
  </si>
  <si>
    <t>CAN24017847-00</t>
  </si>
  <si>
    <t>ON-25-001230</t>
  </si>
  <si>
    <t xml:space="preserve">West bound 110 Freeway in los Angeles CA </t>
  </si>
  <si>
    <t>5TDDKRFH6ES010534</t>
  </si>
  <si>
    <t>NOLASCO MEDRANO</t>
  </si>
  <si>
    <t>1153 S NORTON AVE APT 13</t>
  </si>
  <si>
    <t>1153 s nortone ave apt 3, LOS ANGELES CA 90019</t>
  </si>
  <si>
    <t>AMANDA ROMERO</t>
  </si>
  <si>
    <t>James Patterson</t>
  </si>
  <si>
    <t>CAP25004927-00</t>
  </si>
  <si>
    <t>ON-25-001231</t>
  </si>
  <si>
    <t>Greentree Blvd and 1st St, Victorville, CA</t>
  </si>
  <si>
    <t>3CZRU6H70GM700912</t>
  </si>
  <si>
    <t>11560 SAGE ST APT D</t>
  </si>
  <si>
    <t>11560 SAGE ST APT D, ADELANTO CA 92301</t>
  </si>
  <si>
    <t>RAFAEL VELASCO</t>
  </si>
  <si>
    <t>CAP25004552-00</t>
  </si>
  <si>
    <t>ON-25-001232</t>
  </si>
  <si>
    <t xml:space="preserve">Hesperia ca </t>
  </si>
  <si>
    <t>2C4RDGBG5CR302795</t>
  </si>
  <si>
    <t>15030 EL CENTRO ST</t>
  </si>
  <si>
    <t>15030 EL CENTRO ST, HESPERIA CA 92345</t>
  </si>
  <si>
    <t>MARIA AZURI ARROYOHERNANDEZ</t>
  </si>
  <si>
    <t>CHRISTIAN ARROYO MEDINA</t>
  </si>
  <si>
    <t>CAN23006969-02</t>
  </si>
  <si>
    <t>ON-25-001233</t>
  </si>
  <si>
    <t>Freeway 680 near exit Alamac San Jose CA</t>
  </si>
  <si>
    <t>2GCEC19TX11386612</t>
  </si>
  <si>
    <t>ARROYOHERNANDEZ</t>
  </si>
  <si>
    <t>2235 LA JOYA DR</t>
  </si>
  <si>
    <t>2235 LA JOYA DR, STOCKTON CA 95204</t>
  </si>
  <si>
    <t>MIRIAM RAMIREZ</t>
  </si>
  <si>
    <t>JEROME JIMENEZ</t>
  </si>
  <si>
    <t>CAN24018882-00</t>
  </si>
  <si>
    <t>ON-25-001234</t>
  </si>
  <si>
    <t>2623 Valley Blvd, West Covina, CA.</t>
  </si>
  <si>
    <t>1HGCP2F39CA116349</t>
  </si>
  <si>
    <t>28029 SARABANDE LN UNIT 1228</t>
  </si>
  <si>
    <t>28029 sarabande ln Unit 1228, CANYON COUNTRY CA 91387</t>
  </si>
  <si>
    <t>KAYLEIGH LISTER</t>
  </si>
  <si>
    <t>CAN24012796-01</t>
  </si>
  <si>
    <t>ON-25-001236</t>
  </si>
  <si>
    <t xml:space="preserve">Yale St and Devonshire Ave, Hemet, CA </t>
  </si>
  <si>
    <t>5YFB4MDE0PP036572</t>
  </si>
  <si>
    <t>LISTER</t>
  </si>
  <si>
    <t>2330 SAN BERNARDO AVE</t>
  </si>
  <si>
    <t>2330 SAN BERNARDO AVE, HEMET CA 92545</t>
  </si>
  <si>
    <t>PATRICO HERNANDEZ</t>
  </si>
  <si>
    <t>Junely Chale</t>
  </si>
  <si>
    <t>CAN25020640-00</t>
  </si>
  <si>
    <t>ON-25-001237</t>
  </si>
  <si>
    <t xml:space="preserve">Freeway 110, Los Angeles. </t>
  </si>
  <si>
    <t>2HGFE2F24RH533978</t>
  </si>
  <si>
    <t>1413 1/2 MIRAMAR ST</t>
  </si>
  <si>
    <t>1413 MIRAMAR ST , LOS ANGELES CA 90026</t>
  </si>
  <si>
    <t>MARIA MARIN</t>
  </si>
  <si>
    <t>DENISE GAMBOA</t>
  </si>
  <si>
    <t>CAN25019950-00</t>
  </si>
  <si>
    <t>ON-25-001238</t>
  </si>
  <si>
    <t>1338 main St and Escondido Av Hesperia CA</t>
  </si>
  <si>
    <t>1GCNCNECXHZ348005</t>
  </si>
  <si>
    <t>MARIN</t>
  </si>
  <si>
    <t>1405 KENDALL DR</t>
  </si>
  <si>
    <t>1405 KENDALL DR, SAN BERNARDINO CA 92407</t>
  </si>
  <si>
    <t>GEORGE PEREZ</t>
  </si>
  <si>
    <t>CAP24001840-00</t>
  </si>
  <si>
    <t>ON-25-001239</t>
  </si>
  <si>
    <t>215 Freeway going southbound, Riverside, CA.</t>
  </si>
  <si>
    <t>4T1BF1FK6HU364350</t>
  </si>
  <si>
    <t>25943 REDLANDS BLVD APT F</t>
  </si>
  <si>
    <t>25943 REDLANDS BLVD APT F, REDLANDS CA 92373</t>
  </si>
  <si>
    <t>ELIZABETH RUIZ</t>
  </si>
  <si>
    <t>CAN23008159-02</t>
  </si>
  <si>
    <t>ON-25-001240</t>
  </si>
  <si>
    <t>Freeway 15 near 4th street exit near the freeway 10</t>
  </si>
  <si>
    <t>3GNKBCR42PS126316</t>
  </si>
  <si>
    <t>5922 ABERNATHY DR</t>
  </si>
  <si>
    <t>5922 ABERNATHY DR  , RIVERSIDE CA 92507</t>
  </si>
  <si>
    <t>ROSALBA LOBATO</t>
  </si>
  <si>
    <t>ALEXIS GOMEZ</t>
  </si>
  <si>
    <t>CAN24010923-02</t>
  </si>
  <si>
    <t>ON-25-001241</t>
  </si>
  <si>
    <t>Freeway 5, Manchester, California</t>
  </si>
  <si>
    <t>1GTG5CEN8N1199841</t>
  </si>
  <si>
    <t>LOBATO</t>
  </si>
  <si>
    <t>266 N EL CAMINO REAL APT B3</t>
  </si>
  <si>
    <t>266 N EL CAMINO REAL APT B3, OCEANSIDE CA 92058</t>
  </si>
  <si>
    <t>SAMIA EMBRY</t>
  </si>
  <si>
    <t>CAP25004372-00</t>
  </si>
  <si>
    <t>ON-25-001242</t>
  </si>
  <si>
    <t>El Camino Ave. and Albatross St., Sacramento, 95815</t>
  </si>
  <si>
    <t>3FA6P0PU5FR173915</t>
  </si>
  <si>
    <t>EMBRY</t>
  </si>
  <si>
    <t>2958 36TH ST</t>
  </si>
  <si>
    <t>2958 36th St, SACRAMENTO CA 95817</t>
  </si>
  <si>
    <t>RODOLFO SERAFIN</t>
  </si>
  <si>
    <t>CAN24016266-01</t>
  </si>
  <si>
    <t>ON-25-001243</t>
  </si>
  <si>
    <t xml:space="preserve">Exit 110 freeway Figueroa St Los Angeles CA </t>
  </si>
  <si>
    <t>JORGE VARELA</t>
  </si>
  <si>
    <t>STEPHANIE VARELA</t>
  </si>
  <si>
    <t>CAN24015897-00</t>
  </si>
  <si>
    <t>ON-25-001244</t>
  </si>
  <si>
    <t xml:space="preserve">encino ca </t>
  </si>
  <si>
    <t>2T1BR32E45C342718</t>
  </si>
  <si>
    <t>VARELA</t>
  </si>
  <si>
    <t>6545 WILBUR AVE SPC 101 # SP</t>
  </si>
  <si>
    <t>6545 WILBUR AVE SPC 101 # SP, RESEDA CA 91335</t>
  </si>
  <si>
    <t>ROBERT DYER</t>
  </si>
  <si>
    <t>CAN24017883-00</t>
  </si>
  <si>
    <t>ON-25-001245</t>
  </si>
  <si>
    <t>Freeway exit hgwy 99 CA</t>
  </si>
  <si>
    <t>4S4BSANCXG3344757</t>
  </si>
  <si>
    <t>DYER</t>
  </si>
  <si>
    <t>619 TEHACHAPI DR</t>
  </si>
  <si>
    <t>619 TEHACHAPI DR, ATWATER CA 95301</t>
  </si>
  <si>
    <t>JAIMEY DUFF</t>
  </si>
  <si>
    <t>CAN24011784-01</t>
  </si>
  <si>
    <t>ON-25-001246</t>
  </si>
  <si>
    <t>2FMGK5C82EBD02804</t>
  </si>
  <si>
    <t>DUFF</t>
  </si>
  <si>
    <t>11827 ALLIN ST APT 538</t>
  </si>
  <si>
    <t>11827 ALLIN ST APT 538, CULVER CITY CA 90230</t>
  </si>
  <si>
    <t>CONSTANTINO MORALES ROMERO</t>
  </si>
  <si>
    <t>MARIELY GARCIA ROMERO</t>
  </si>
  <si>
    <t>CAP24000146-01</t>
  </si>
  <si>
    <t>ON-25-001247</t>
  </si>
  <si>
    <t>60 Freeway, Riverside, CA.</t>
  </si>
  <si>
    <t>1HGCV2F34JA050859</t>
  </si>
  <si>
    <t>MORALES ROMERO</t>
  </si>
  <si>
    <t>4570 OPAL ST</t>
  </si>
  <si>
    <t>4570 opal st , JURUPA VALLEY CA 92509</t>
  </si>
  <si>
    <t>ON-25-001248</t>
  </si>
  <si>
    <t>Normandie Blvd  and imperial St in Los Angeles CA</t>
  </si>
  <si>
    <t>YVONNE TORRES</t>
  </si>
  <si>
    <t>CAN24017207-01</t>
  </si>
  <si>
    <t>ON-25-001249</t>
  </si>
  <si>
    <t xml:space="preserve">crownvalley ca </t>
  </si>
  <si>
    <t>SARA REGALADO</t>
  </si>
  <si>
    <t>CAP25003847-00</t>
  </si>
  <si>
    <t>ON-25-001250</t>
  </si>
  <si>
    <t>80250 Highway 111, Indio, CA 92201</t>
  </si>
  <si>
    <t>1C4PJLCS9FW712328</t>
  </si>
  <si>
    <t>67457 RIO LARGO RD</t>
  </si>
  <si>
    <t>67457 RIO LARGO RD, CATHEDRAL CITY CA 92234</t>
  </si>
  <si>
    <t>ISAAC GAMEZ MARIN</t>
  </si>
  <si>
    <t>Ramiro Vasquez Rosas</t>
  </si>
  <si>
    <t>CAN24015797-01</t>
  </si>
  <si>
    <t>ON-25-001251</t>
  </si>
  <si>
    <t>UNK (916)306-1831</t>
  </si>
  <si>
    <t>LIRATANA LUY</t>
  </si>
  <si>
    <t>CAP25004149-00</t>
  </si>
  <si>
    <t>ON-25-001252</t>
  </si>
  <si>
    <t>5797 Beach Blvd Buena Parck CA 90621</t>
  </si>
  <si>
    <t>4T1F31AK8RU073089</t>
  </si>
  <si>
    <t>LUY</t>
  </si>
  <si>
    <t>8347 SAN CLEMENTE WAY</t>
  </si>
  <si>
    <t>8347 San Clemente way, BUENA PARK CA 90620</t>
  </si>
  <si>
    <t>GEORGE ADAMS</t>
  </si>
  <si>
    <t>CAN25019765-00</t>
  </si>
  <si>
    <t>ON-25-001253</t>
  </si>
  <si>
    <t>9681 Telhan St. 
Huntington beach ca 
92646</t>
  </si>
  <si>
    <t>2FMPK3J92KBB32620</t>
  </si>
  <si>
    <t>9661 IMPERIAL HWY</t>
  </si>
  <si>
    <t>9661 IMPERIAL HWY, DOWNEY CA 90242</t>
  </si>
  <si>
    <t>LETICIA VALENZUELA</t>
  </si>
  <si>
    <t>CAN24015076-01</t>
  </si>
  <si>
    <t>ON-25-001254</t>
  </si>
  <si>
    <t>Berendo St and 3rd St, Los Angeles, CA</t>
  </si>
  <si>
    <t>1HGCV1F37MA102287</t>
  </si>
  <si>
    <t>218 GLENDALE BLVD APT 8</t>
  </si>
  <si>
    <t>218 glendale blvd apt 8, LOS ANGELES CA 90026</t>
  </si>
  <si>
    <t>FERNANDO RAMIREZ</t>
  </si>
  <si>
    <t>CAN24019152-00</t>
  </si>
  <si>
    <t>ON-25-001255</t>
  </si>
  <si>
    <t>5 Freeway, Los Angeles, CA.</t>
  </si>
  <si>
    <t>1HGCY1F20RA084026</t>
  </si>
  <si>
    <t>2114 W COURT ST APT 15</t>
  </si>
  <si>
    <t>2114 W COURT ST APT 15, LOS ANGELES CA 90026</t>
  </si>
  <si>
    <t>SANTOS MARTIN GONZALEZ</t>
  </si>
  <si>
    <t>ANABEL GONZALEZ</t>
  </si>
  <si>
    <t>CAP25005111-00</t>
  </si>
  <si>
    <t>ON-25-001257</t>
  </si>
  <si>
    <t>Walmart's parking lot, Selma Ca</t>
  </si>
  <si>
    <t>5NPD74LF4JH355827</t>
  </si>
  <si>
    <t>PO BOX 777</t>
  </si>
  <si>
    <t>LATON</t>
  </si>
  <si>
    <t>2026 S ARMSTRONG, LATON CA 93242</t>
  </si>
  <si>
    <t>NANCY GOMEZ</t>
  </si>
  <si>
    <t>DANIEL RUELAS</t>
  </si>
  <si>
    <t>CAN24011773-01</t>
  </si>
  <si>
    <t>ON-25-001258</t>
  </si>
  <si>
    <t>Burbank, CA</t>
  </si>
  <si>
    <t>1FTMF1CB6PKF49820</t>
  </si>
  <si>
    <t>27149 MESSINA ST</t>
  </si>
  <si>
    <t>27149 MESSINA ST, HIGHLAND CA 92346</t>
  </si>
  <si>
    <t>LUZ HURTADO AVALOS</t>
  </si>
  <si>
    <t>CAN25020309-00</t>
  </si>
  <si>
    <t>ON-25-001259</t>
  </si>
  <si>
    <t>Cajalco Rd and Harbell Av Perris CA</t>
  </si>
  <si>
    <t>3KPFT4DE7SE037846</t>
  </si>
  <si>
    <t>HURTADO AVALOS</t>
  </si>
  <si>
    <t>21626 MARY ST</t>
  </si>
  <si>
    <t>21626 MARY ST, PERRIS CA 92570</t>
  </si>
  <si>
    <t>WILSON UBAQUE GARZON</t>
  </si>
  <si>
    <t>CAN23006172-03</t>
  </si>
  <si>
    <t>ON-25-001260</t>
  </si>
  <si>
    <t>26338 Oso Park Way, Mission Viejo, CA 92691</t>
  </si>
  <si>
    <t>VNKKTUD37FA046978</t>
  </si>
  <si>
    <t>UBAQUE GARZON</t>
  </si>
  <si>
    <t>6 SEASCAPE</t>
  </si>
  <si>
    <t>6 seascape, LAGUNA NIGUEL CA 92677</t>
  </si>
  <si>
    <t>ALEJANDRA YBARRA</t>
  </si>
  <si>
    <t>SERENNA CISNEROS</t>
  </si>
  <si>
    <t>CAN23009163-02</t>
  </si>
  <si>
    <t>ON-25-001261</t>
  </si>
  <si>
    <t xml:space="preserve">Airport Drive in Ontario </t>
  </si>
  <si>
    <t>1GCPACEK2NZ504463</t>
  </si>
  <si>
    <t>YBARRA</t>
  </si>
  <si>
    <t>10729 COCHRAN AVE</t>
  </si>
  <si>
    <t>10729 Cochran Ave, RIVERSIDE CA 92505</t>
  </si>
  <si>
    <t>IRENE MANCIA</t>
  </si>
  <si>
    <t>CAN24016874-01</t>
  </si>
  <si>
    <t>ON-25-001262</t>
  </si>
  <si>
    <t>5N1AT2MT8LC737361</t>
  </si>
  <si>
    <t>225 S BERENDO ST UNIT 29, LOS ANGELES CA 90004</t>
  </si>
  <si>
    <t>MICHELE ECHLIN</t>
  </si>
  <si>
    <t>CAP24001069-00</t>
  </si>
  <si>
    <t>ON-25-001263</t>
  </si>
  <si>
    <t xml:space="preserve">backlake rd 
el dorado ca </t>
  </si>
  <si>
    <t>1C4PJXDN1RW104386</t>
  </si>
  <si>
    <t>ECHLIN</t>
  </si>
  <si>
    <t>4173 ORO LN UNIT 5</t>
  </si>
  <si>
    <t>EL DORADO</t>
  </si>
  <si>
    <t>4173 ORO LN UNIT 5, EL DORADO CA 95623</t>
  </si>
  <si>
    <t>RASHAD HALL</t>
  </si>
  <si>
    <t>QUINTON BONNER</t>
  </si>
  <si>
    <t>CAP25005229-00</t>
  </si>
  <si>
    <t>ON-25-001264</t>
  </si>
  <si>
    <t xml:space="preserve">14 freeway in newhall CA </t>
  </si>
  <si>
    <t>WBAVC53567FZ78251</t>
  </si>
  <si>
    <t>17505 WELLFLEET AVE</t>
  </si>
  <si>
    <t>17505 WELLFLEET AVE, CARSON CA 90746</t>
  </si>
  <si>
    <t>CAP24000300-01</t>
  </si>
  <si>
    <t>ON-25-001265</t>
  </si>
  <si>
    <t>Freeway 215, CA</t>
  </si>
  <si>
    <t>3VWCB7BU9LM038700</t>
  </si>
  <si>
    <t>138 PEROU ST APT 3, LAKE MATHEWS CA 92570</t>
  </si>
  <si>
    <t>ELIZABETH TOA</t>
  </si>
  <si>
    <t>CAN24009316-02</t>
  </si>
  <si>
    <t>ON-25-001266</t>
  </si>
  <si>
    <t>405 southbound freeway, Long Beach, CA.</t>
  </si>
  <si>
    <t>3VWBM7BU7RM000820</t>
  </si>
  <si>
    <t>ANTOINETTE DOUGLASS</t>
  </si>
  <si>
    <t>CAP25003975-00</t>
  </si>
  <si>
    <t>ON-25-001267</t>
  </si>
  <si>
    <t xml:space="preserve">in between San Bernandino Colton CA </t>
  </si>
  <si>
    <t>2MEBM7FV2BX609831</t>
  </si>
  <si>
    <t>DOUGLASS</t>
  </si>
  <si>
    <t>537 E CAMERON ST APT 4</t>
  </si>
  <si>
    <t>537 E CAMERON ST APT 4, HANFORD CA 93230</t>
  </si>
  <si>
    <t>MARITZA AUCEDA</t>
  </si>
  <si>
    <t>CAN23007961-01</t>
  </si>
  <si>
    <t>ON-25-001268</t>
  </si>
  <si>
    <t>3C4NJCAB9JT226465</t>
  </si>
  <si>
    <t>AUCEDA</t>
  </si>
  <si>
    <t>16653 SHUNING CT</t>
  </si>
  <si>
    <t>16653 SHUNING CT, MORENO VALLEY CA 92551</t>
  </si>
  <si>
    <t>CECILIA CHAVIRA</t>
  </si>
  <si>
    <t>CAN22000203-04</t>
  </si>
  <si>
    <t>ON-25-001269</t>
  </si>
  <si>
    <t>91 Freeway, Fullerton, CA.</t>
  </si>
  <si>
    <t>JM1BM1K7XG1286702</t>
  </si>
  <si>
    <t>CHAVIRA</t>
  </si>
  <si>
    <t>14215 RIVER RD</t>
  </si>
  <si>
    <t>WALNUT GROVE</t>
  </si>
  <si>
    <t>14215 river road, WALNUT GROVE CA 95690</t>
  </si>
  <si>
    <t>ALICIA BETZAIDA SORIANO</t>
  </si>
  <si>
    <t>ABIGAIL ORTEGA</t>
  </si>
  <si>
    <t>CAN24014631-01</t>
  </si>
  <si>
    <t>ON-25-001270</t>
  </si>
  <si>
    <t xml:space="preserve">Mountain Rd Pinon Hills CA </t>
  </si>
  <si>
    <t>7MUCAAAG6RV096812</t>
  </si>
  <si>
    <t>BETZAIDA SORIANO</t>
  </si>
  <si>
    <t>602 TAMARACK RD</t>
  </si>
  <si>
    <t>602 TAMARACK RD, PINON HILLS CA 92372</t>
  </si>
  <si>
    <t>ROSEANN LOVATO</t>
  </si>
  <si>
    <t>Nathaniel Tello</t>
  </si>
  <si>
    <t>CAN24015171-01</t>
  </si>
  <si>
    <t>ON-25-001271</t>
  </si>
  <si>
    <t>Sierra Ave. and San Bernardino Ave., Fontana, CA</t>
  </si>
  <si>
    <t>1GNKRGED6CJ133287</t>
  </si>
  <si>
    <t>LOVATO</t>
  </si>
  <si>
    <t>8945 JUNIPER AVE APT 209</t>
  </si>
  <si>
    <t>8945 JUNIPER AVE APT 209, FONTANA CA 92335</t>
  </si>
  <si>
    <t>CAN24010101-02</t>
  </si>
  <si>
    <t>ON-25-001272</t>
  </si>
  <si>
    <t>Freeway 60 Montebello CA</t>
  </si>
  <si>
    <t>ALYCE ANTONIO-ULLOA</t>
  </si>
  <si>
    <t>CAN24018278-00</t>
  </si>
  <si>
    <t>ON-25-001273</t>
  </si>
  <si>
    <t xml:space="preserve">Findley Ave &amp; Hammel St Monterey park Ca </t>
  </si>
  <si>
    <t>JTDBU4EE0B9146289</t>
  </si>
  <si>
    <t>300 W FLORAL DR</t>
  </si>
  <si>
    <t>300 W FLORAL DR, MONTEREY PARK CA 91754</t>
  </si>
  <si>
    <t>MICHELLE GARCES</t>
  </si>
  <si>
    <t>CAP25005236-00</t>
  </si>
  <si>
    <t>ON-25-001274</t>
  </si>
  <si>
    <t>91 Freeway by Gibson Canyon Rd, CA</t>
  </si>
  <si>
    <t>1C4NJPBA3GD814891</t>
  </si>
  <si>
    <t>1555 BORDER AVE APT B</t>
  </si>
  <si>
    <t>1555 BORDER AVE APT B, CORONA CA 92882</t>
  </si>
  <si>
    <t>CARLOS LOPEZ LOPEZ</t>
  </si>
  <si>
    <t>CAN24013915-01</t>
  </si>
  <si>
    <t>ON-25-001275</t>
  </si>
  <si>
    <t>West Pico Blvd. and South Figueroa St. Los Angeles, CA.</t>
  </si>
  <si>
    <t>KNADH4A39B6734434</t>
  </si>
  <si>
    <t>500 S WESTLAKE AVE APT 301</t>
  </si>
  <si>
    <t>500 s westlake ave apt 301, LOS ANGELES CA 90057</t>
  </si>
  <si>
    <t>SARA MORALES CARMONA</t>
  </si>
  <si>
    <t>CAN24016174-01</t>
  </si>
  <si>
    <t>ON-25-001276</t>
  </si>
  <si>
    <t>1220 MIRAMAR WALK OXNARD,</t>
  </si>
  <si>
    <t>3N1CN7APXDL860910</t>
  </si>
  <si>
    <t>MORALES CARMONA</t>
  </si>
  <si>
    <t>1220 MIRAMAR WALK</t>
  </si>
  <si>
    <t>1220 MIRAMAR WALK, OXNARD CA 93035</t>
  </si>
  <si>
    <t>GLADIS IBARRA PEREZ</t>
  </si>
  <si>
    <t>ALAN IBARRA-PEREZ</t>
  </si>
  <si>
    <t>CAN24015436-01</t>
  </si>
  <si>
    <t>ON-25-001278</t>
  </si>
  <si>
    <t>Intersection of Manning Ave. and S. Zerdiker Ave., Parlier, CA.</t>
  </si>
  <si>
    <t>19XFL2H84RE035068</t>
  </si>
  <si>
    <t>IBARRA PEREZ</t>
  </si>
  <si>
    <t>450 H ST</t>
  </si>
  <si>
    <t>450 H ST, PARLIER CA 93648</t>
  </si>
  <si>
    <t>JORGE LEONEL MEJIA SEVILLA</t>
  </si>
  <si>
    <t>ELDA FABIOLA RAMOS MARTINEZ</t>
  </si>
  <si>
    <t>CAN24016540-01</t>
  </si>
  <si>
    <t>ON-25-001279</t>
  </si>
  <si>
    <t xml:space="preserve">West Pico blvd and Mullen St Los Angeles CA  </t>
  </si>
  <si>
    <t>5TDAARAH6PS521807</t>
  </si>
  <si>
    <t>MEJIA SEVILLA</t>
  </si>
  <si>
    <t>719 W 82ND ST</t>
  </si>
  <si>
    <t>719 W 82ND ST, LOS ANGELES CA 90044</t>
  </si>
  <si>
    <t>CRISTAL HERRERA</t>
  </si>
  <si>
    <t>JOSE MENDOZA</t>
  </si>
  <si>
    <t>CAN24018319-00</t>
  </si>
  <si>
    <t>ON-25-001280</t>
  </si>
  <si>
    <t>Freeway 710 on exit firestone on Southgate CA</t>
  </si>
  <si>
    <t>1GCPACEK2PZ320983</t>
  </si>
  <si>
    <t>6829 1/2 MOTZ ST</t>
  </si>
  <si>
    <t>6829 1/2 Motz St, PARAMOUNT CA 90723</t>
  </si>
  <si>
    <t>ADAMARI CRUZ-TZINTZUN</t>
  </si>
  <si>
    <t>MAICOL MARTINEZ RAMIREZ</t>
  </si>
  <si>
    <t>CAN24014633-01</t>
  </si>
  <si>
    <t>ON-25-001281</t>
  </si>
  <si>
    <t xml:space="preserve">Pennsylvania Av 13 St  Richmond CA </t>
  </si>
  <si>
    <t>2C3CCABG9DH551117</t>
  </si>
  <si>
    <t>CRUZ-TZINTZUN</t>
  </si>
  <si>
    <t>400 PENNSYLVANIA AVE APT 4</t>
  </si>
  <si>
    <t>400 PENNSYLVANIA AVE apt 4, RICHMOND CA 94801</t>
  </si>
  <si>
    <t>ANDRES AYON NUNEZ</t>
  </si>
  <si>
    <t>CAP25004052-00</t>
  </si>
  <si>
    <t>ON-25-001282</t>
  </si>
  <si>
    <t>Highway, Selma, CA</t>
  </si>
  <si>
    <t>4T1B11HK9KU232346</t>
  </si>
  <si>
    <t>AYON NUNEZ</t>
  </si>
  <si>
    <t>9559 GARDEN DR</t>
  </si>
  <si>
    <t>9559 GARDEN DR, HANFORD CA 93230</t>
  </si>
  <si>
    <t>BLANCA VILLEGAS</t>
  </si>
  <si>
    <t>CAP25005429-00</t>
  </si>
  <si>
    <t>ON-25-001284</t>
  </si>
  <si>
    <t>westminister Highschool in Westminister CA</t>
  </si>
  <si>
    <t>1N4BL4DV9KC206051</t>
  </si>
  <si>
    <t>5772 GARDEN GROVE BLVD SPC 393</t>
  </si>
  <si>
    <t>5772 GARDEN GROVE BLVD SPC 393, WESTMINSTER CA 92683</t>
  </si>
  <si>
    <t>ON-25-001285</t>
  </si>
  <si>
    <t xml:space="preserve">5 NORTH FREEWAY 
</t>
  </si>
  <si>
    <t>FILOGONIO PEREZ</t>
  </si>
  <si>
    <t>CAN24014178-01</t>
  </si>
  <si>
    <t>ON-25-001286</t>
  </si>
  <si>
    <t>Freeway 180, Fresno, CA.</t>
  </si>
  <si>
    <t>H3</t>
  </si>
  <si>
    <t>5GTDN13E578182122</t>
  </si>
  <si>
    <t>1714 A ST</t>
  </si>
  <si>
    <t>1714 A ST, FRESNO CA 93706</t>
  </si>
  <si>
    <t>FRANCISCO GOMEZ</t>
  </si>
  <si>
    <t>ON-25-001287</t>
  </si>
  <si>
    <t xml:space="preserve">110 freeway s 
vermont exit 
los angeles ca </t>
  </si>
  <si>
    <t>3TMBZ5DN3NM034116</t>
  </si>
  <si>
    <t>ISIDRO ROMERO</t>
  </si>
  <si>
    <t>DOMINGA MATIAS BARRALES ROMERO</t>
  </si>
  <si>
    <t>CAP25004243-00</t>
  </si>
  <si>
    <t>ON-25-001289</t>
  </si>
  <si>
    <t xml:space="preserve"> K Ave &amp; Challenger st  Lancaster Ca</t>
  </si>
  <si>
    <t>5TDZZ3DC6HS792697</t>
  </si>
  <si>
    <t>1156 W AVENUE J12</t>
  </si>
  <si>
    <t>1156 W AVENUE J12, LANCASTER CA 93534</t>
  </si>
  <si>
    <t>CAN24014778-01</t>
  </si>
  <si>
    <t>ON-25-001290</t>
  </si>
  <si>
    <t xml:space="preserve">lisa ave 
bristol ca 
</t>
  </si>
  <si>
    <t>3N1AB7AP5FL687266</t>
  </si>
  <si>
    <t>4448 MAPLE DR</t>
  </si>
  <si>
    <t>4448 MAPLE DR, OCEANSIDE CA 92056</t>
  </si>
  <si>
    <t>RASHAD AZIMOV</t>
  </si>
  <si>
    <t>CAN23007171-00</t>
  </si>
  <si>
    <t>ON-25-001291</t>
  </si>
  <si>
    <t>Carson CA</t>
  </si>
  <si>
    <t>JTDKN3DU4E1820446</t>
  </si>
  <si>
    <t>AZIMOV</t>
  </si>
  <si>
    <t>1101 W STEVENS AVE</t>
  </si>
  <si>
    <t>1101 w stevens ave , SANTA ANA CA 92707</t>
  </si>
  <si>
    <t>CECILIA DIAZ</t>
  </si>
  <si>
    <t>ESMERALDA FRAUSTO DIAZ</t>
  </si>
  <si>
    <t>CAN24016455-01</t>
  </si>
  <si>
    <t>ON-25-001292</t>
  </si>
  <si>
    <t xml:space="preserve">Freeway- 60 E/B, near exit Boxspring Rd. in Riverside CA. </t>
  </si>
  <si>
    <t>5YFBURHE8FP305259</t>
  </si>
  <si>
    <t>24 W SIMPSON ST</t>
  </si>
  <si>
    <t>346 W WARNER ST, VENTURA CA 93001</t>
  </si>
  <si>
    <t>HENRY CRUZ</t>
  </si>
  <si>
    <t>CAN23008983-02</t>
  </si>
  <si>
    <t>ON-25-001293</t>
  </si>
  <si>
    <t>11Th St Hanford CA</t>
  </si>
  <si>
    <t>3GCUYAEF7MG114477</t>
  </si>
  <si>
    <t>780 TEMPE DR</t>
  </si>
  <si>
    <t>780 TEMPE DR, HANFORD CA 93230</t>
  </si>
  <si>
    <t>WILLIAN DELGADO VASQUEZ</t>
  </si>
  <si>
    <t>CAP25004059-00</t>
  </si>
  <si>
    <t>ON-25-001294</t>
  </si>
  <si>
    <t>Near 5715 Olympic Blvd. Los Angeles CA</t>
  </si>
  <si>
    <t>JT4RN93PXL5021550</t>
  </si>
  <si>
    <t>DELGADO VASQUEZ</t>
  </si>
  <si>
    <t>731 N ST ANDREWS PL APT 211</t>
  </si>
  <si>
    <t>731 N ST ANDREWS PL APT 211, LOS ANGELES CA 90038</t>
  </si>
  <si>
    <t>ADAN SIXTO BENITO</t>
  </si>
  <si>
    <t>BARTOLOME GARCIA PABLO</t>
  </si>
  <si>
    <t>CAN24009279-02</t>
  </si>
  <si>
    <t>ON-25-001295</t>
  </si>
  <si>
    <t>E Bunny Ave, Santa Maria, CA 93454</t>
  </si>
  <si>
    <t>1G1PG5S9XB7227170</t>
  </si>
  <si>
    <t>SIXTO BENITO</t>
  </si>
  <si>
    <t>1627 MARY DR</t>
  </si>
  <si>
    <t>1627 MARY DR, SANTA MARIA CA 93458</t>
  </si>
  <si>
    <t>CHRISTOPHER GOMEZ</t>
  </si>
  <si>
    <t>CAN24010462-02</t>
  </si>
  <si>
    <t>ON-25-001296</t>
  </si>
  <si>
    <t>Entrance of the 101 freeway, Downtown LA.</t>
  </si>
  <si>
    <t>1G1FY6S01L4139238</t>
  </si>
  <si>
    <t>123 S FIGUEROA ST APT 137</t>
  </si>
  <si>
    <t>123 s figueroa st apt 137, LOS ANGELES CA 90012</t>
  </si>
  <si>
    <t>PAULINA GARCIA GARCES</t>
  </si>
  <si>
    <t>ABIGAIL AYUSO GARCIA</t>
  </si>
  <si>
    <t>CAN23006956-03</t>
  </si>
  <si>
    <t>ON-25-001297</t>
  </si>
  <si>
    <t xml:space="preserve">Highway80 near Davis CA </t>
  </si>
  <si>
    <t>2HGFE2F56SH551334</t>
  </si>
  <si>
    <t>GARCIA GARCES</t>
  </si>
  <si>
    <t>919 E MAIN ST APT 30</t>
  </si>
  <si>
    <t>919 E MAIN ST APT 30, SANTA MARIA CA 93454</t>
  </si>
  <si>
    <t>FRANCISCO ESCOBAR MELENDEZ</t>
  </si>
  <si>
    <t>CAN23007720-02</t>
  </si>
  <si>
    <t>ON-25-001298</t>
  </si>
  <si>
    <t>Freeway 10 exit of Brea, near Culver City.</t>
  </si>
  <si>
    <t>2HGFG1B83AH503809</t>
  </si>
  <si>
    <t>ESCOBAR MELENDEZ</t>
  </si>
  <si>
    <t>1825 W VERNON AVE APT 204</t>
  </si>
  <si>
    <t>1825 w vernon ave apt 204, LOS ANGELES CA 90062</t>
  </si>
  <si>
    <t>JAMITH ORDONEZ GARCIA</t>
  </si>
  <si>
    <t>CAN25020443-00</t>
  </si>
  <si>
    <t>ON-25-001299</t>
  </si>
  <si>
    <t xml:space="preserve">cesar chavez ave 
los angeles ca </t>
  </si>
  <si>
    <t>3N1AB7AP0FY228827</t>
  </si>
  <si>
    <t>ORDONEZ GARCIA</t>
  </si>
  <si>
    <t>2728 ARDMORE AVE APT A</t>
  </si>
  <si>
    <t>2728 ARDMORE AVE, SOUTH GATE CA 90280</t>
  </si>
  <si>
    <t>ADRIANA CORCOLES</t>
  </si>
  <si>
    <t>VALERIE ROBLEDO</t>
  </si>
  <si>
    <t>CAN25020835-00</t>
  </si>
  <si>
    <t>ON-25-001305</t>
  </si>
  <si>
    <t>3CZRZ1H50SM742850</t>
  </si>
  <si>
    <t>CORCOLES</t>
  </si>
  <si>
    <t>8437 NEWLIN AVE</t>
  </si>
  <si>
    <t>8437 NEWLIN AVE, WHITTIER CA 90602</t>
  </si>
  <si>
    <t>JOSEPH TAGALOASA</t>
  </si>
  <si>
    <t>CAP25005118-00</t>
  </si>
  <si>
    <t>ON-25-001306</t>
  </si>
  <si>
    <t>405 Freeway going to Long Beach.</t>
  </si>
  <si>
    <t>1GNSCJKCXFR141375</t>
  </si>
  <si>
    <t>TAGALOASA</t>
  </si>
  <si>
    <t>921 N NEPTUNE AVE APT 5</t>
  </si>
  <si>
    <t>921 N NEPTUNE AVE APT 5, WILMINGTON CA 90744</t>
  </si>
  <si>
    <t>JOSE MARTA</t>
  </si>
  <si>
    <t>GRISELDA OLIVA</t>
  </si>
  <si>
    <t>CAN24018742-00</t>
  </si>
  <si>
    <t>ON-25-001309</t>
  </si>
  <si>
    <t xml:space="preserve">H Av in Lancaster CA </t>
  </si>
  <si>
    <t>1C4RJKAG3P8805577</t>
  </si>
  <si>
    <t>3267 E AVENUE H10</t>
  </si>
  <si>
    <t>3267 E AVENUE H10, LANCASTER CA 93535</t>
  </si>
  <si>
    <t>JOSE MANZO</t>
  </si>
  <si>
    <t>JOSE MANZO SOSA</t>
  </si>
  <si>
    <t>CAN24018786-00</t>
  </si>
  <si>
    <t>ON-25-001311</t>
  </si>
  <si>
    <t>85th ST and San Pedro ST Los Angeles Ca</t>
  </si>
  <si>
    <t>1FA6P8TH2F5391997</t>
  </si>
  <si>
    <t>MANZO</t>
  </si>
  <si>
    <t>119 E 81ST ST</t>
  </si>
  <si>
    <t>119 e 81st st, LOS ANGELES CA 90003</t>
  </si>
  <si>
    <t>MILAN GALLOW</t>
  </si>
  <si>
    <t>CAN23002107-03</t>
  </si>
  <si>
    <t>ON-25-001312</t>
  </si>
  <si>
    <t>101 freeway going southbound, Hollywood, CA.</t>
  </si>
  <si>
    <t>5NPD84LF9HH084318</t>
  </si>
  <si>
    <t>GALLOW</t>
  </si>
  <si>
    <t>5110 CRENSHAW BLVD APT 208</t>
  </si>
  <si>
    <t>5110 CRENSHAW BLVD APT 208, LOS ANGELES CA 90043</t>
  </si>
  <si>
    <t>ALMA GARCIA MANCILLA</t>
  </si>
  <si>
    <t>CAN24015385-01</t>
  </si>
  <si>
    <t>ON-25-001313</t>
  </si>
  <si>
    <t xml:space="preserve">Famoso St in Richgrove CA </t>
  </si>
  <si>
    <t>1GCDT136858186362</t>
  </si>
  <si>
    <t>GARCIA MANCILLA</t>
  </si>
  <si>
    <t>8126 ROAD 128</t>
  </si>
  <si>
    <t>PIXLEY</t>
  </si>
  <si>
    <t>8126 ROAD 128, PIXLEY CA 93256</t>
  </si>
  <si>
    <t>MARIA GOMEZ</t>
  </si>
  <si>
    <t>CAN24018140-00</t>
  </si>
  <si>
    <t>ON-25-001314</t>
  </si>
  <si>
    <t>Manhattan Ave &amp; Olympic Blvd Los Angeles Ca</t>
  </si>
  <si>
    <t>5N1DL0MN4JC503220</t>
  </si>
  <si>
    <t>1048 S ORANGE DR APT 1</t>
  </si>
  <si>
    <t>1034 S ARDMORE AVE, LOS ANGELES CA 90006</t>
  </si>
  <si>
    <t>CAN23002666-03</t>
  </si>
  <si>
    <t>ON-25-001316</t>
  </si>
  <si>
    <t>18386 Kalin Ranch Dr., Victorville CA 92395</t>
  </si>
  <si>
    <t>JNKBV61EX7M726778</t>
  </si>
  <si>
    <t>CAN24016492-01</t>
  </si>
  <si>
    <t>ON-25-001318</t>
  </si>
  <si>
    <t>Brotherhood way Lake Merced Blvd. San Francisco CA</t>
  </si>
  <si>
    <t>3CZRU5H16NM726109</t>
  </si>
  <si>
    <t>CISNE PEREZ</t>
  </si>
  <si>
    <t>120 LOS OLIVOS AVE # B</t>
  </si>
  <si>
    <t>120 LOS OLIVOS AVE # B, DALY CITY CA 94014</t>
  </si>
  <si>
    <t>JAIME CERVANTES</t>
  </si>
  <si>
    <t>CAN24012919-01</t>
  </si>
  <si>
    <t>ON-25-001319</t>
  </si>
  <si>
    <t>Highway Winchester RD. Between Winchester and French Valley, CA.</t>
  </si>
  <si>
    <t>1HGCP3F88BA010670</t>
  </si>
  <si>
    <t>620 E JOHNSTON AVE</t>
  </si>
  <si>
    <t>620 E JOHNSTON AVE, HEMET CA 92543</t>
  </si>
  <si>
    <t>VANESSA TOWNS</t>
  </si>
  <si>
    <t>VICTOR TOWNS</t>
  </si>
  <si>
    <t>CAN24018984-00</t>
  </si>
  <si>
    <t>ON-25-001320</t>
  </si>
  <si>
    <t>Las Robles St, Pasadena, CA</t>
  </si>
  <si>
    <t>WDDGF5EB6AR095929</t>
  </si>
  <si>
    <t>TOWNS</t>
  </si>
  <si>
    <t>15417 MARTOS RD</t>
  </si>
  <si>
    <t>15417 MARTOS RD, FONTANA CA 92337</t>
  </si>
  <si>
    <t>ROSARIO ARIAS REBOLLAR</t>
  </si>
  <si>
    <t>CAP25003139-00</t>
  </si>
  <si>
    <t>ON-25-001321</t>
  </si>
  <si>
    <t xml:space="preserve">180 exit Chestnut Av Fresno CA </t>
  </si>
  <si>
    <t>JM1GL1VM8M1605200</t>
  </si>
  <si>
    <t>ARIAS REBOLLAR</t>
  </si>
  <si>
    <t>450 N ORCHARD ST APT 102</t>
  </si>
  <si>
    <t>450 N ORCHARD ST APT 102, FRESNO CA 93701</t>
  </si>
  <si>
    <t>EDUARDO GONZALEZ</t>
  </si>
  <si>
    <t>CAN24012987-01</t>
  </si>
  <si>
    <t>ON-25-001322</t>
  </si>
  <si>
    <t>120th St and Crenshaw Blvd near Freeway 105, Hawthorne, CA</t>
  </si>
  <si>
    <t>5YFBURHE1GP403616</t>
  </si>
  <si>
    <t>230 E IVY AVE</t>
  </si>
  <si>
    <t>230 E IVY AVE APT 4, INGLEWOOD CA 90302</t>
  </si>
  <si>
    <t>SAYED M ADNAN</t>
  </si>
  <si>
    <t>MD RIDWAN</t>
  </si>
  <si>
    <t>CAP25004666-00</t>
  </si>
  <si>
    <t>ON-25-001323</t>
  </si>
  <si>
    <t>JHMZE2H72BS001792</t>
  </si>
  <si>
    <t>ADNAN</t>
  </si>
  <si>
    <t>2196 KENDALL DR APT 236</t>
  </si>
  <si>
    <t>2196 KENDALL DR APT 236, SAN BERNARDINO CA 92407</t>
  </si>
  <si>
    <t>ENOC GARCIA</t>
  </si>
  <si>
    <t>LILA JARAMILLO</t>
  </si>
  <si>
    <t>CAN24009979-02</t>
  </si>
  <si>
    <t>ON-25-001324</t>
  </si>
  <si>
    <t>Spring Valley Highway and Pebble beach Drive, Victorville, CA.</t>
  </si>
  <si>
    <t>5FNYF7H21MB010611</t>
  </si>
  <si>
    <t>12776 TELFAIR AVE</t>
  </si>
  <si>
    <t>12776 TELFAIR AVE, SYLMAR CA 91342</t>
  </si>
  <si>
    <t>CAN24016866-00</t>
  </si>
  <si>
    <t>ON-25-001326</t>
  </si>
  <si>
    <t xml:space="preserve">freeway H Av and rosamond Blvd </t>
  </si>
  <si>
    <t>NELSON AYALA</t>
  </si>
  <si>
    <t>CAN24018936-00</t>
  </si>
  <si>
    <t>ON-25-001327</t>
  </si>
  <si>
    <t>Freeway 24th fish ranch road, orenda CA</t>
  </si>
  <si>
    <t>1GYEC63T42R120849</t>
  </si>
  <si>
    <t>2020 CRATER PEAK WAY</t>
  </si>
  <si>
    <t>2020 CRATER PEAK WAY, ANTIOCH CA 94531</t>
  </si>
  <si>
    <t>DARRIN LUDD</t>
  </si>
  <si>
    <t>CAN23006121-03</t>
  </si>
  <si>
    <t>ON-25-001328</t>
  </si>
  <si>
    <t xml:space="preserve">Spring St and University St La Meza CA </t>
  </si>
  <si>
    <t>3N1AB8CV1LY245004</t>
  </si>
  <si>
    <t>LUDD</t>
  </si>
  <si>
    <t>4631 PALM AVE</t>
  </si>
  <si>
    <t>LA MESA</t>
  </si>
  <si>
    <t>4631 PALM AVE, LA MESA CA 91941</t>
  </si>
  <si>
    <t>JULIO LEIVA</t>
  </si>
  <si>
    <t>Michelle Cielo  Garces</t>
  </si>
  <si>
    <t>CAP25005235-00</t>
  </si>
  <si>
    <t>ON-25-001329</t>
  </si>
  <si>
    <t xml:space="preserve"> 91 Fwy in Anaheim, CA</t>
  </si>
  <si>
    <t>jeep</t>
  </si>
  <si>
    <t xml:space="preserve">Patriot </t>
  </si>
  <si>
    <t>KENDRA ALONSO</t>
  </si>
  <si>
    <t>CAP25003898-00</t>
  </si>
  <si>
    <t>ON-25-001330</t>
  </si>
  <si>
    <t>East La Palma Ave. and Yorbalinda Blvd., Orange County, CA.</t>
  </si>
  <si>
    <t>1N4AL3AP5EN356548</t>
  </si>
  <si>
    <t xml:space="preserve">12048 BUCKTHORN DR  </t>
  </si>
  <si>
    <t>12048 BUCK HORN DR, MORENO VALLEY CA 92557</t>
  </si>
  <si>
    <t>DEZUANEY MOORELENARD</t>
  </si>
  <si>
    <t>CAN23008369-00</t>
  </si>
  <si>
    <t>ON-25-001331</t>
  </si>
  <si>
    <t xml:space="preserve">405 north freeway in Los Angeles </t>
  </si>
  <si>
    <t>2HGFE2F54RH519654</t>
  </si>
  <si>
    <t>MOORELENARD</t>
  </si>
  <si>
    <t>2336 E KETTERING ST</t>
  </si>
  <si>
    <t>2336 E KETTERING ST, LANCASTER CA 93535</t>
  </si>
  <si>
    <t>ROXSANY GARCIA</t>
  </si>
  <si>
    <t>KENNY SANTANA SANTIBANEZ</t>
  </si>
  <si>
    <t>CAN24019201-00</t>
  </si>
  <si>
    <t>ON-25-001332</t>
  </si>
  <si>
    <t>3527 1/2 Percy St Los Angeles Ca</t>
  </si>
  <si>
    <t>1FTFW1CT1CFC79965</t>
  </si>
  <si>
    <t>624 S GRANDE VISTA AVE</t>
  </si>
  <si>
    <t>624 S GRANDE VISTA AVE, LOS ANGELES CA 90023</t>
  </si>
  <si>
    <t>RONALD ALFARO</t>
  </si>
  <si>
    <t>JANET BERNARDINO</t>
  </si>
  <si>
    <t>CAN24014294-01</t>
  </si>
  <si>
    <t>ON-25-001334</t>
  </si>
  <si>
    <t>Firestone St, Los Angeles, CA</t>
  </si>
  <si>
    <t>5XYKUDA21DG410777</t>
  </si>
  <si>
    <t>7920 HOOPER AVE</t>
  </si>
  <si>
    <t>7920 HOOPER AVE, LOS ANGELES CA 90001</t>
  </si>
  <si>
    <t>CAN24016248-01</t>
  </si>
  <si>
    <t>ON-25-001336</t>
  </si>
  <si>
    <t xml:space="preserve">wilshire blvd
los angeles ca </t>
  </si>
  <si>
    <t>4T1DAACK0SU591102</t>
  </si>
  <si>
    <t>1233 S WESTLAKE AVE, LOS ANGELES CA 90006</t>
  </si>
  <si>
    <t>CAN24011469-02</t>
  </si>
  <si>
    <t>ON-25-001337</t>
  </si>
  <si>
    <t xml:space="preserve">Slauson &amp; Malabar ,  Huntington Park </t>
  </si>
  <si>
    <t>1C4RJFAG9MC769779</t>
  </si>
  <si>
    <t>ANA RODRIGUEZ</t>
  </si>
  <si>
    <t>MIGUEL BERMUDEZ</t>
  </si>
  <si>
    <t>CAN24015129-01</t>
  </si>
  <si>
    <t>ON-25-001338</t>
  </si>
  <si>
    <t xml:space="preserve">Valencia street Los Angeles Ca </t>
  </si>
  <si>
    <t>JTDFPMAE5NJ215236</t>
  </si>
  <si>
    <t>CAN23006583-03</t>
  </si>
  <si>
    <t>ON-25-001339</t>
  </si>
  <si>
    <t xml:space="preserve">710 freeway </t>
  </si>
  <si>
    <t>ON-25-001340</t>
  </si>
  <si>
    <t>Pennsylvania Ave. and 13th St., Richmond, CA.</t>
  </si>
  <si>
    <t>HILDA BENITEZ</t>
  </si>
  <si>
    <t>CAN24013193-01</t>
  </si>
  <si>
    <t>ON-25-001341</t>
  </si>
  <si>
    <t xml:space="preserve">santa clarita ca </t>
  </si>
  <si>
    <t>5TDJRKECXNS115721</t>
  </si>
  <si>
    <t>28366 VISTA DEL RIO DR</t>
  </si>
  <si>
    <t>VALENCIA</t>
  </si>
  <si>
    <t>28366 VISTA DEL RIO DR, VALENCIA CA 91354</t>
  </si>
  <si>
    <t>ON-25-001342</t>
  </si>
  <si>
    <t>Maxson Lane El Monte Ca</t>
  </si>
  <si>
    <t>LUZ CARRASCO</t>
  </si>
  <si>
    <t>CAP25002764-00</t>
  </si>
  <si>
    <t>ON-25-001344</t>
  </si>
  <si>
    <t>6083 State St Huntington Park CA 90255</t>
  </si>
  <si>
    <t>GR CARAVAN</t>
  </si>
  <si>
    <t>2B6HB11Y1XK584980</t>
  </si>
  <si>
    <t>CARRASCO</t>
  </si>
  <si>
    <t>2610 S PECK AVE.</t>
  </si>
  <si>
    <t>2610 S Peck Ave. , SAN PEDRO CA 90731</t>
  </si>
  <si>
    <t>KAMIKO JONES</t>
  </si>
  <si>
    <t>ON-25-001346</t>
  </si>
  <si>
    <t>71 st  and wester ave Los Angeles Ca</t>
  </si>
  <si>
    <t>2FMPK4J95JBB86708</t>
  </si>
  <si>
    <t>MARIA CEBALLOS</t>
  </si>
  <si>
    <t>CAN23007126-03</t>
  </si>
  <si>
    <t>ON-25-001348</t>
  </si>
  <si>
    <t>Highway 18 and Sheep Creek, Phelan. CA</t>
  </si>
  <si>
    <t>1FTRF12W38KE16685</t>
  </si>
  <si>
    <t>11553 CREST DR</t>
  </si>
  <si>
    <t>11553 CREST DR, ADELANTO CA 92301</t>
  </si>
  <si>
    <t>ON-25-001349</t>
  </si>
  <si>
    <t xml:space="preserve">9Th St ana Harrison St in San Francisco </t>
  </si>
  <si>
    <t>1C4NJCBA3FD366935</t>
  </si>
  <si>
    <t>AHMAD MIRI</t>
  </si>
  <si>
    <t>CAN24013119-01</t>
  </si>
  <si>
    <t>ON-25-001350</t>
  </si>
  <si>
    <t>Alabama and Citrus Ave Redlands Ca</t>
  </si>
  <si>
    <t>7FARS5H89RE011087</t>
  </si>
  <si>
    <t>MIRI</t>
  </si>
  <si>
    <t xml:space="preserve">3250 PANORAMA RD  </t>
  </si>
  <si>
    <t>1250 W BLAINE ST APT 6, RIVERSIDE CA 92507</t>
  </si>
  <si>
    <t>MICHELLE RODRIGUEZ</t>
  </si>
  <si>
    <t>April Gallardo</t>
  </si>
  <si>
    <t>CAP24001181-00</t>
  </si>
  <si>
    <t>ON-25-001351</t>
  </si>
  <si>
    <t>Temperance St and Ashlan Ave, Clovis, CA</t>
  </si>
  <si>
    <t>5XYP64HC2LG081990</t>
  </si>
  <si>
    <t>20232 W DAKOTA AVE</t>
  </si>
  <si>
    <t>20232 W DAKOTA AVE, KERMAN CA 93630</t>
  </si>
  <si>
    <t>JUAN MURILLO</t>
  </si>
  <si>
    <t>CAN24014751-01</t>
  </si>
  <si>
    <t>ON-25-001352</t>
  </si>
  <si>
    <t>5TDJZRAH0NS123658</t>
  </si>
  <si>
    <t>MURILLO</t>
  </si>
  <si>
    <t>4305 S NORMANDIE AVE</t>
  </si>
  <si>
    <t>4305 S NORMANDIE AVE, LOS ANGELES CA 90037</t>
  </si>
  <si>
    <t>DIANA SIGALA GARCIA</t>
  </si>
  <si>
    <t>MARSEL OJEDA ROMERO</t>
  </si>
  <si>
    <t>CAN24011330-01</t>
  </si>
  <si>
    <t>ON-25-001353</t>
  </si>
  <si>
    <t>2HGFC1F99GH642690</t>
  </si>
  <si>
    <t>SIGALA GARCIA</t>
  </si>
  <si>
    <t>870 S AMOR ST</t>
  </si>
  <si>
    <t>870 S AMOR ST, MOUNTAIN HOUSE CA 95391</t>
  </si>
  <si>
    <t>ERIKA AVALOS</t>
  </si>
  <si>
    <t>CAP25003350-00</t>
  </si>
  <si>
    <t>ON-25-001354</t>
  </si>
  <si>
    <t>14 Freeway, in Palmdale, CA.</t>
  </si>
  <si>
    <t>JTEAAAAH0MJ024158</t>
  </si>
  <si>
    <t>1109 STETSON AVE</t>
  </si>
  <si>
    <t>1109 STETSON AVE, ROSAMOND CA 93560</t>
  </si>
  <si>
    <t>MARIA OCHOA</t>
  </si>
  <si>
    <t>RAMON OCHOA</t>
  </si>
  <si>
    <t>CAN24017446-00</t>
  </si>
  <si>
    <t>ON-25-001355</t>
  </si>
  <si>
    <t>San Gabriel Ave and 10th St, Azusa, CA</t>
  </si>
  <si>
    <t>5TENL42N61Z868616</t>
  </si>
  <si>
    <t>29903 GARBANI RD</t>
  </si>
  <si>
    <t>29903 GARBANI RD, MENIFEE CA 92584</t>
  </si>
  <si>
    <t>MARCELINA MORELOS DE JESUS</t>
  </si>
  <si>
    <t>MARCOS RAMIREZ</t>
  </si>
  <si>
    <t>CAN23006756-03</t>
  </si>
  <si>
    <t>ON-25-001356</t>
  </si>
  <si>
    <t>Santa Maria, CA.</t>
  </si>
  <si>
    <t>5XYPH4A50GG084205</t>
  </si>
  <si>
    <t>MORELOS DE JESUS</t>
  </si>
  <si>
    <t>702 W ALVIN AVE APT J</t>
  </si>
  <si>
    <t>702 W ALVIN AVE APT J, SANTA MARIA CA 93458</t>
  </si>
  <si>
    <t>KQENYSHE CONEY</t>
  </si>
  <si>
    <t>WILLIAM CONEY</t>
  </si>
  <si>
    <t>CAP25002836-00</t>
  </si>
  <si>
    <t>ON-25-001357</t>
  </si>
  <si>
    <t>5 Freeway by entrance of 91 Freeway, Anaheim, CA</t>
  </si>
  <si>
    <t>JNRAS08WX6X204408</t>
  </si>
  <si>
    <t>CONEY</t>
  </si>
  <si>
    <t>1922 W EL SEGUNDO BLVD APT 7</t>
  </si>
  <si>
    <t>1922 W EL SEGUNDO BLVD APT 7, GARDENA CA 90249</t>
  </si>
  <si>
    <t>ON-25-001358</t>
  </si>
  <si>
    <t xml:space="preserve">Jurupa Ave 
riverside ca </t>
  </si>
  <si>
    <t>BRIAN RODRIGUEZ</t>
  </si>
  <si>
    <t>CAN24013013-01</t>
  </si>
  <si>
    <t>ON-25-001361</t>
  </si>
  <si>
    <t>South of 55 Freeway, Tustin, CA</t>
  </si>
  <si>
    <t>3TMLB5JN5RM016588</t>
  </si>
  <si>
    <t>1641 FELICITA CT</t>
  </si>
  <si>
    <t>1641 FELICITA CT, ESCONDIDO CA 92025</t>
  </si>
  <si>
    <t>GRICELDA ALVARADO MORA</t>
  </si>
  <si>
    <t>DIANA ZUNIGA</t>
  </si>
  <si>
    <t>CAP25004734-00</t>
  </si>
  <si>
    <t>ON-25-001362</t>
  </si>
  <si>
    <t>2HGFE2F54PH557107</t>
  </si>
  <si>
    <t>ALVARADO MORA</t>
  </si>
  <si>
    <t>2459 YERBA ST</t>
  </si>
  <si>
    <t>2459 YERBA ST, SELMA CA 93662</t>
  </si>
  <si>
    <t>SHEERYNA IBARRA</t>
  </si>
  <si>
    <t>CAN24012468-01</t>
  </si>
  <si>
    <t>ON-25-001363</t>
  </si>
  <si>
    <t>Lackland Air Force Base, San Antonio, TX</t>
  </si>
  <si>
    <t>3N1AB8CV6RY387213</t>
  </si>
  <si>
    <t>GENARO LARA LOPEZ</t>
  </si>
  <si>
    <t>CAN23006365-03</t>
  </si>
  <si>
    <t>ON-25-001365</t>
  </si>
  <si>
    <t xml:space="preserve">Ventura Blvd in Studio City CA </t>
  </si>
  <si>
    <t>GRAND HIGH</t>
  </si>
  <si>
    <t>5TDAAAA53RS011103</t>
  </si>
  <si>
    <t>LARA LOPEZ</t>
  </si>
  <si>
    <t>14360 VALERIO ST APT 205</t>
  </si>
  <si>
    <t>14360 VALERIO ST APT 205, VAN NUYS CA 91405</t>
  </si>
  <si>
    <t>JUAN RUIZ</t>
  </si>
  <si>
    <t>Ricardo Perez</t>
  </si>
  <si>
    <t>CAN24014741-00</t>
  </si>
  <si>
    <t>ON-25-001367</t>
  </si>
  <si>
    <t xml:space="preserve">West Covina CA </t>
  </si>
  <si>
    <t>JN1EV7AP5JM366187</t>
  </si>
  <si>
    <t>433 EDGEWOOD ST APT 3</t>
  </si>
  <si>
    <t>433 EDGEWOOD ST APT 3, INGLEWOOD CA 90302</t>
  </si>
  <si>
    <t>LUCINDA CASTRO</t>
  </si>
  <si>
    <t>CAN25019619-00</t>
  </si>
  <si>
    <t>ON-25-001368</t>
  </si>
  <si>
    <t>1830 W VERNON AVE LOS ANGELES, CA 90062</t>
  </si>
  <si>
    <t>JTMWFREV8HJ128543</t>
  </si>
  <si>
    <t>1830 W VERNON AVE</t>
  </si>
  <si>
    <t>1830 W VERNON AVE, LOS ANGELES CA 90062</t>
  </si>
  <si>
    <t>MIGUEL HURTADO GAMBINI</t>
  </si>
  <si>
    <t>CAP25005428-00</t>
  </si>
  <si>
    <t>ON-25-001370</t>
  </si>
  <si>
    <t>Freeway 980 Ca</t>
  </si>
  <si>
    <t>1HGCV3F95LA013185</t>
  </si>
  <si>
    <t>HURTADO GAMBINI</t>
  </si>
  <si>
    <t>848 S 45TH ST</t>
  </si>
  <si>
    <t>848 S 45TH ST, RICHMOND CA 94804</t>
  </si>
  <si>
    <t>ON-25-001372</t>
  </si>
  <si>
    <t xml:space="preserve">hwy 710 
california </t>
  </si>
  <si>
    <t>YESICA MARTINEZ PALMERIN</t>
  </si>
  <si>
    <t>Giovanie  Martinez</t>
  </si>
  <si>
    <t>CAN25020065-00</t>
  </si>
  <si>
    <t>ON-25-001373</t>
  </si>
  <si>
    <t xml:space="preserve">7425 9th street BUENA PARK, CA </t>
  </si>
  <si>
    <t>55SWF4JBXJU254283</t>
  </si>
  <si>
    <t>MARTINEZ PALMERIN</t>
  </si>
  <si>
    <t>7425 9TH ST APT 225</t>
  </si>
  <si>
    <t>7425 9TH ST APT 225, BUENA PARK CA 90621</t>
  </si>
  <si>
    <t>OSWALDO RODRIGUEZORTIZ</t>
  </si>
  <si>
    <t>DANIEL RODRIGUEZ</t>
  </si>
  <si>
    <t>CAN24018961-00</t>
  </si>
  <si>
    <t>ON-25-001374</t>
  </si>
  <si>
    <t xml:space="preserve">Carlsbad CA </t>
  </si>
  <si>
    <t>1FA6P8TH4L5115123</t>
  </si>
  <si>
    <t>RODRIGUEZORTIZ</t>
  </si>
  <si>
    <t>2415 BELLA VISTA DR</t>
  </si>
  <si>
    <t>2415 BELLA VISTA DR, VISTA CA 92084</t>
  </si>
  <si>
    <t>GUADALUPE DELGADO</t>
  </si>
  <si>
    <t>CAN24018093-00</t>
  </si>
  <si>
    <t>ON-25-001375</t>
  </si>
  <si>
    <t>Los Angeles, CA 90006</t>
  </si>
  <si>
    <t>7FARS5H56SE015903</t>
  </si>
  <si>
    <t>1711 S BURLINGTON AVE</t>
  </si>
  <si>
    <t>1711 s  burlington ave 5, LOS ANGELES CA 90006</t>
  </si>
  <si>
    <t>BRYAN VARGAS</t>
  </si>
  <si>
    <t>LESLLIE TALAVERA</t>
  </si>
  <si>
    <t>CAN25020591-00</t>
  </si>
  <si>
    <t>ON-25-001376</t>
  </si>
  <si>
    <t>Lark Allen Ave &amp; Cypress, Covina CA.</t>
  </si>
  <si>
    <t>3GCPCREC8EG116529</t>
  </si>
  <si>
    <t>16124 BLACKWOOD ST</t>
  </si>
  <si>
    <t>16124 BLACKWOOD ST, LA PUENTE CA 91744</t>
  </si>
  <si>
    <t>HUGO CONTRERAS</t>
  </si>
  <si>
    <t>CAN23008497-02</t>
  </si>
  <si>
    <t>ON-25-001378</t>
  </si>
  <si>
    <t>Highway 60, San Gabriel, CA.</t>
  </si>
  <si>
    <t>1FTRX12W74NA40076</t>
  </si>
  <si>
    <t>MARGARITA ALVAREZ TARELO</t>
  </si>
  <si>
    <t>J JESUS MAGDALENO MARISCAL</t>
  </si>
  <si>
    <t>CAN24012050-01</t>
  </si>
  <si>
    <t>ON-25-001379</t>
  </si>
  <si>
    <t xml:space="preserve">freeway 73 </t>
  </si>
  <si>
    <t>5TFBZ5DN3HX003396</t>
  </si>
  <si>
    <t>TARELO</t>
  </si>
  <si>
    <t>5803 MISSION BLVD SPC 63</t>
  </si>
  <si>
    <t>5803 MISSION BLVD SPC 63, RIVERSIDE CA 92509</t>
  </si>
  <si>
    <t>ALEXANDER STURM</t>
  </si>
  <si>
    <t>CAP25004774-00</t>
  </si>
  <si>
    <t>ON-25-001381</t>
  </si>
  <si>
    <t>Highway 70, Ubacity CA.</t>
  </si>
  <si>
    <t>5TDHZRAH2NS560382</t>
  </si>
  <si>
    <t>STURM</t>
  </si>
  <si>
    <t>1729 MARSH DR</t>
  </si>
  <si>
    <t>1729 Marsh Dr, MARYSVILLE CA 95901</t>
  </si>
  <si>
    <t>CAN23006847-02</t>
  </si>
  <si>
    <t>ON-25-001383</t>
  </si>
  <si>
    <t>118 Northridge ca</t>
  </si>
  <si>
    <t>445 W GAGE AVE</t>
  </si>
  <si>
    <t>ANTELMO SUASTEGUI</t>
  </si>
  <si>
    <t>CAN24014959-01</t>
  </si>
  <si>
    <t>ON-25-001384</t>
  </si>
  <si>
    <t>Imperial St and May St, Los Angeles, CA</t>
  </si>
  <si>
    <t>2T1BU4EE7AC475984</t>
  </si>
  <si>
    <t>SUASTEGUI</t>
  </si>
  <si>
    <t>1823 N ALHAMBRA AVE</t>
  </si>
  <si>
    <t>1823 N ALHAMBRA AVE, COMPTON CA 90221</t>
  </si>
  <si>
    <t>FEDERICO MARTINEZ</t>
  </si>
  <si>
    <t>CAP24000179-01</t>
  </si>
  <si>
    <t>ON-25-001385</t>
  </si>
  <si>
    <t xml:space="preserve">valencia and highland
san bernardino ca 
</t>
  </si>
  <si>
    <t>5XYKW4A75EG428805</t>
  </si>
  <si>
    <t>4197 LONNIE ST</t>
  </si>
  <si>
    <t>4197 LONNIE ST, OCEANSIDE CA 92056</t>
  </si>
  <si>
    <t>DARLENE WILLIAMS</t>
  </si>
  <si>
    <t>LYNNZEE WILLIAMS</t>
  </si>
  <si>
    <t>CAN23007285-02</t>
  </si>
  <si>
    <t>ON-25-001386</t>
  </si>
  <si>
    <t>Indian and Alessandro St., Moreno Valley, CA.</t>
  </si>
  <si>
    <t>2T3ZFREV2JW477573</t>
  </si>
  <si>
    <t>24520 COTTONWOOD AVE APT 3104</t>
  </si>
  <si>
    <t>24520 COTTONWOOD AVE APT 3104, MORENO VALLEY CA 92553</t>
  </si>
  <si>
    <t>ON-25-001387</t>
  </si>
  <si>
    <t>I-10 Freeway, Colton, CA</t>
  </si>
  <si>
    <t>CAN23007071-02</t>
  </si>
  <si>
    <t>ON-25-001388</t>
  </si>
  <si>
    <t xml:space="preserve">Haskell Ave and east Plumer street north hills ca </t>
  </si>
  <si>
    <t>9155 CEDROS AVE UNIT 14</t>
  </si>
  <si>
    <t>MARVIN FLORES ZEPEDA</t>
  </si>
  <si>
    <t>CAN24017467-01</t>
  </si>
  <si>
    <t>ON-25-001390</t>
  </si>
  <si>
    <t>32nd St in Los Angeles Ca</t>
  </si>
  <si>
    <t>2HGFE4F85SH306255</t>
  </si>
  <si>
    <t>FLORES ZEPEDA</t>
  </si>
  <si>
    <t>3943 DOBINSON ST</t>
  </si>
  <si>
    <t>3943 DOBINSON ST, LOS ANGELES CA 90063</t>
  </si>
  <si>
    <t>CRISOFORO CARRANZA REYES</t>
  </si>
  <si>
    <t>NOEL CARRANZA MARTINEZ</t>
  </si>
  <si>
    <t>CAN25019886-00</t>
  </si>
  <si>
    <t>ON-25-001394</t>
  </si>
  <si>
    <t xml:space="preserve"> next to Lincoln Park   Lincoln Hights </t>
  </si>
  <si>
    <t>1FTYR10D38PA24877</t>
  </si>
  <si>
    <t>CARRANZA REYES</t>
  </si>
  <si>
    <t>714 S VANCOUVER AVE</t>
  </si>
  <si>
    <t>714 S VANCOUVER AVE, LOS ANGELES CA 90022</t>
  </si>
  <si>
    <t>ALEX MAGDALENO JR</t>
  </si>
  <si>
    <t>CAN24017408-01</t>
  </si>
  <si>
    <t>ON-25-001395</t>
  </si>
  <si>
    <t xml:space="preserve">atwater ca </t>
  </si>
  <si>
    <t>3C6JR6AT2HG687583</t>
  </si>
  <si>
    <t>MAGDALENO JR</t>
  </si>
  <si>
    <t>2881 BELMONT CT</t>
  </si>
  <si>
    <t>2881 BELMONT CT, ATWATER CA 95301</t>
  </si>
  <si>
    <t>HUGO TRUJILLO</t>
  </si>
  <si>
    <t>KENETH DE LA CADENA PEDRAZA</t>
  </si>
  <si>
    <t>CAN23008063-02</t>
  </si>
  <si>
    <t>ON-25-001396</t>
  </si>
  <si>
    <t>Fruitvale Ave, San Jose, CA</t>
  </si>
  <si>
    <t>3MYDLBYV9JY324478</t>
  </si>
  <si>
    <t>4987 HILDASUE TER 247</t>
  </si>
  <si>
    <t>4987 hildasue ter 247, FREMONT CA 94555</t>
  </si>
  <si>
    <t>ARIANA MARTINEZ</t>
  </si>
  <si>
    <t>CAP25004216-00</t>
  </si>
  <si>
    <t>ON-25-001397</t>
  </si>
  <si>
    <t>freeway 5 near exit Lorena St Los Angeles Ca</t>
  </si>
  <si>
    <t>5YFBURHE2HP735033</t>
  </si>
  <si>
    <t>6578 SCOUT AVE</t>
  </si>
  <si>
    <t>6578 SCOUT AVE, BELL GARDENS CA 90201</t>
  </si>
  <si>
    <t>STEVEN BARRERA RAMIREZ</t>
  </si>
  <si>
    <t>DAYANA RAMIREZ</t>
  </si>
  <si>
    <t>CAN25019881-00</t>
  </si>
  <si>
    <t>ON-25-001398</t>
  </si>
  <si>
    <t xml:space="preserve">san mateo ca </t>
  </si>
  <si>
    <t>2HGFC2F5XHH516617</t>
  </si>
  <si>
    <t>BARRERA RAMIREZ</t>
  </si>
  <si>
    <t>111 28TH AVE APT 10</t>
  </si>
  <si>
    <t>111 28TH AVE APT 10, SAN MATEO CA 94403</t>
  </si>
  <si>
    <t>CAN24016107-01</t>
  </si>
  <si>
    <t>ON-25-001399</t>
  </si>
  <si>
    <t xml:space="preserve">Beshore St in San Francisco </t>
  </si>
  <si>
    <t>2HKRW5H34JH422956</t>
  </si>
  <si>
    <t>GREIS ALVAREZ LOPEZ</t>
  </si>
  <si>
    <t>SHIRLEY FLORES</t>
  </si>
  <si>
    <t>CAN25019580-00</t>
  </si>
  <si>
    <t>ON-25-001400</t>
  </si>
  <si>
    <t>8739 Sepulveda Blvd North Hills Ca</t>
  </si>
  <si>
    <t>19UUB5F53MA012740</t>
  </si>
  <si>
    <t>ALVAREZ LOPEZ</t>
  </si>
  <si>
    <t>8634 COLUMBUS AVE APT 111</t>
  </si>
  <si>
    <t>8634 COLUMBUS AVE APT 111, NORTH HILLS CA 91343</t>
  </si>
  <si>
    <t>REANNA CAAL CAAL</t>
  </si>
  <si>
    <t>SERGIO CAAL CAAL</t>
  </si>
  <si>
    <t>CAP24002679-00</t>
  </si>
  <si>
    <t>ON-25-001401</t>
  </si>
  <si>
    <t xml:space="preserve">Sierra Av in Fontana CA </t>
  </si>
  <si>
    <t>4T4BF3EKXBR103863</t>
  </si>
  <si>
    <t>CAAL CAAL</t>
  </si>
  <si>
    <t>2992 PLEASANT ST</t>
  </si>
  <si>
    <t>2992 PLEASANT ST, RIVERSIDE CA 92507</t>
  </si>
  <si>
    <t>CHRISTOPHER JONES-MCALLISTER</t>
  </si>
  <si>
    <t>CAN24015231-01</t>
  </si>
  <si>
    <t>ON-25-001402</t>
  </si>
  <si>
    <t>Treat Ave, San Francisco, CA</t>
  </si>
  <si>
    <t>JESUS PRECIADO</t>
  </si>
  <si>
    <t>CAN25019680-00</t>
  </si>
  <si>
    <t>ON-25-001403</t>
  </si>
  <si>
    <t xml:space="preserve">13075 victory blvd </t>
  </si>
  <si>
    <t>2HGFG21549H703509</t>
  </si>
  <si>
    <t>341 S ALVARADO ST APT 301</t>
  </si>
  <si>
    <t>341 S ALVARADO ST APT 301, LOS ANGELES CA 90057</t>
  </si>
  <si>
    <t>EMMA BENNET</t>
  </si>
  <si>
    <t>PATRCIA BENNET</t>
  </si>
  <si>
    <t>CAP25003781-00</t>
  </si>
  <si>
    <t>ON-25-001405</t>
  </si>
  <si>
    <t>Bomb Bay Beach, CA</t>
  </si>
  <si>
    <t>KNAGN4AD1G5098359</t>
  </si>
  <si>
    <t>BENNET</t>
  </si>
  <si>
    <t>435 BEAUMONT GLN APT 244</t>
  </si>
  <si>
    <t>435 BEAUMONT GLN APT 244, ESCONDIDO CA 92026</t>
  </si>
  <si>
    <t>MARIA LUZ PINEDA</t>
  </si>
  <si>
    <t>CAN24013269-01</t>
  </si>
  <si>
    <t>ON-25-001406</t>
  </si>
  <si>
    <t>Van Buren Blvd, Riverside, CA</t>
  </si>
  <si>
    <t>SHHFK7H99HU233001</t>
  </si>
  <si>
    <t>LUZ PINEDA</t>
  </si>
  <si>
    <t>2894 ORANGE ST</t>
  </si>
  <si>
    <t>2894 ORANGE ST, RIVERSIDE CA 92501</t>
  </si>
  <si>
    <t>MARK MCCARLEY</t>
  </si>
  <si>
    <t>CAN24009469-02</t>
  </si>
  <si>
    <t>ON-25-001409</t>
  </si>
  <si>
    <t xml:space="preserve">Sedona Av Rosamond CA </t>
  </si>
  <si>
    <t>1GC2CXCG1DZ195691</t>
  </si>
  <si>
    <t>MCCARLEY</t>
  </si>
  <si>
    <t>4209 W ROSAMOND BLVD SPC 100</t>
  </si>
  <si>
    <t>4209 W ROSAMOND BLVD SPC 100, ROSAMOND CA 93560</t>
  </si>
  <si>
    <t>FERNANDO ORTIZ HERNANDEZ</t>
  </si>
  <si>
    <t>CAN24019233-00</t>
  </si>
  <si>
    <t>ON-25-001410</t>
  </si>
  <si>
    <t>Normandy and King Blvd, Los Angeles, CA.</t>
  </si>
  <si>
    <t>5J6RS5H59RL004293</t>
  </si>
  <si>
    <t>ORTIZ HERNANDEZ</t>
  </si>
  <si>
    <t>2890 LEEWARD AVE APT 216</t>
  </si>
  <si>
    <t>2890 LEEWARD AVE APT 216, LOS ANGELES CA 90005</t>
  </si>
  <si>
    <t>MARITZELA DIAZ</t>
  </si>
  <si>
    <t>CAN24018633-00</t>
  </si>
  <si>
    <t>ON-25-001411</t>
  </si>
  <si>
    <t>Freeway 405 North near Main Street exit, Carson Ca</t>
  </si>
  <si>
    <t>TAYCAN</t>
  </si>
  <si>
    <t>WP0AB2Y18MSA41089</t>
  </si>
  <si>
    <t>1012 W 17TH ST APT 4</t>
  </si>
  <si>
    <t>1012 W 17TH ST APT 4, LOS ANGELES CA 90015</t>
  </si>
  <si>
    <t>DANIELLE TINSLEY</t>
  </si>
  <si>
    <t>CAN23008650-02</t>
  </si>
  <si>
    <t>ON-25-001412</t>
  </si>
  <si>
    <t>Palm Dale Rd, Victorville, CA 92392</t>
  </si>
  <si>
    <t>1C4PJLLBXKD461289</t>
  </si>
  <si>
    <t>TINSLEY</t>
  </si>
  <si>
    <t>19265 ELM DR</t>
  </si>
  <si>
    <t>19265 elm dr , APPLE VALLEY CA 92308</t>
  </si>
  <si>
    <t>CAN24016234-01</t>
  </si>
  <si>
    <t>ON-25-001413</t>
  </si>
  <si>
    <t xml:space="preserve">134 and broadway </t>
  </si>
  <si>
    <t>ANGEL CRISTOBAL-TELLEZ</t>
  </si>
  <si>
    <t>PABLO VENTURADELACRUZ</t>
  </si>
  <si>
    <t>CAN24014690-01</t>
  </si>
  <si>
    <t>ON-25-001414</t>
  </si>
  <si>
    <t>76 St and Figueroa St, Los Angeles, CA</t>
  </si>
  <si>
    <t>1N6AD09U18C410635</t>
  </si>
  <si>
    <t>CRISTOBAL-TELLEZ</t>
  </si>
  <si>
    <t>1659 1/2 W 12TH PL</t>
  </si>
  <si>
    <t>1659 1/2 W 12TH PL, LOS ANGELES CA 90015</t>
  </si>
  <si>
    <t>CAP25002995-00</t>
  </si>
  <si>
    <t>ON-25-001415</t>
  </si>
  <si>
    <t>Anderson Rd 180 on Exeter Ca</t>
  </si>
  <si>
    <t>1G1FG1R77H0176544</t>
  </si>
  <si>
    <t>19349 AVENUE 242</t>
  </si>
  <si>
    <t>19349 AVE 242, LINDSAY CA 93247</t>
  </si>
  <si>
    <t>RAYMOND BRAVO</t>
  </si>
  <si>
    <t>CAP25003789-00</t>
  </si>
  <si>
    <t>ON-25-001417</t>
  </si>
  <si>
    <t>Freeway 91, Orange 
Orange county ca</t>
  </si>
  <si>
    <t>4T1B11HK9JU149644</t>
  </si>
  <si>
    <t>BRAVO</t>
  </si>
  <si>
    <t>1023 S BELLE AVE</t>
  </si>
  <si>
    <t>1023 S BELLE AVE, CORONA CA 92882</t>
  </si>
  <si>
    <t>GENESIS AGUILAR</t>
  </si>
  <si>
    <t>ON-25-001418</t>
  </si>
  <si>
    <t>Freeway 110 heading north, exit on Manchester, Los Angeles, CA.</t>
  </si>
  <si>
    <t>7MUFBABG2PV001197</t>
  </si>
  <si>
    <t>ALEJANDRO PADILLA CAMPOS</t>
  </si>
  <si>
    <t>CAP25005117-00</t>
  </si>
  <si>
    <t>ON-25-001419</t>
  </si>
  <si>
    <t xml:space="preserve">Mobley 
Riverside ca </t>
  </si>
  <si>
    <t>2C3CDZBT3JH141997</t>
  </si>
  <si>
    <t>PADILLA CAMPOS</t>
  </si>
  <si>
    <t>10570 WOLFE AVE</t>
  </si>
  <si>
    <t>10570 WOLFE AVE, RIVERSIDE CA 92505</t>
  </si>
  <si>
    <t>GABRIEL VILLEGAS</t>
  </si>
  <si>
    <t>ON-25-001420</t>
  </si>
  <si>
    <t>JM1BL1SG5A1128391</t>
  </si>
  <si>
    <t>CAN23006499-03</t>
  </si>
  <si>
    <t>ON-25-001421</t>
  </si>
  <si>
    <t xml:space="preserve">7th St in Victorville </t>
  </si>
  <si>
    <t>GENESIS PENA</t>
  </si>
  <si>
    <t>CAN24013791-01</t>
  </si>
  <si>
    <t>ON-25-001422</t>
  </si>
  <si>
    <t>Perris Blvd close to Filaree St, Moreno Valley, CA</t>
  </si>
  <si>
    <t>4T1G11AKXLU944642</t>
  </si>
  <si>
    <t>23044 SEABROOK LN</t>
  </si>
  <si>
    <t>23044 SEABROOK LN, MORENO VALLEY CA 92557</t>
  </si>
  <si>
    <t>ON-25-001423</t>
  </si>
  <si>
    <t>Vinburen Blvd, Morris St, Riverside, CA.</t>
  </si>
  <si>
    <t>LINDA AYALA</t>
  </si>
  <si>
    <t>CAN24014524-01</t>
  </si>
  <si>
    <t>ON-25-001424</t>
  </si>
  <si>
    <t xml:space="preserve">Railroad canyon Rd and Canyon Hill road in Canyon Lake CA </t>
  </si>
  <si>
    <t>2T2GA31U25C039549</t>
  </si>
  <si>
    <t>23870 LODGE DR</t>
  </si>
  <si>
    <t>QUAIL VALLEY</t>
  </si>
  <si>
    <t>23870 LODGE DR, QUAIL VALLEY CA 92587</t>
  </si>
  <si>
    <t>ANAHI TORRES</t>
  </si>
  <si>
    <t>CAN24014901-00</t>
  </si>
  <si>
    <t>ON-25-001425</t>
  </si>
  <si>
    <t>Palm Dessert CA</t>
  </si>
  <si>
    <t>1VWBT7A33GC013977</t>
  </si>
  <si>
    <t>82323 NANCY DR</t>
  </si>
  <si>
    <t>82323 NANCY DR, INDIO CA 92201</t>
  </si>
  <si>
    <t>ON-25-001426</t>
  </si>
  <si>
    <t>Clinton St and Saint Andrews Pl, Los Angeles, CA</t>
  </si>
  <si>
    <t>1HGCY1F39RA002139</t>
  </si>
  <si>
    <t>ON-25-001427</t>
  </si>
  <si>
    <t xml:space="preserve">Santo luca lake ca </t>
  </si>
  <si>
    <t>RUDY GODINEZ RAMIREZ</t>
  </si>
  <si>
    <t>PAOLA GODINZ</t>
  </si>
  <si>
    <t>CAN23007363-03</t>
  </si>
  <si>
    <t>ON-25-001428</t>
  </si>
  <si>
    <t>5115 2nd Ave, Los Angeles, CA 90043</t>
  </si>
  <si>
    <t>1HGCY2F78RA004442</t>
  </si>
  <si>
    <t>4607 WALL ST</t>
  </si>
  <si>
    <t>4607 s wall st, LOS ANGELES CA 90011</t>
  </si>
  <si>
    <t>LINALE FREEMAN</t>
  </si>
  <si>
    <t>ON-25-001429</t>
  </si>
  <si>
    <t>35952 Winchester Rd, Winchester, CA 92596</t>
  </si>
  <si>
    <t>1FT8W3DT3NEF30593</t>
  </si>
  <si>
    <t>AARON ALVAREZ</t>
  </si>
  <si>
    <t>CAN24010162-01</t>
  </si>
  <si>
    <t>ON-25-001432</t>
  </si>
  <si>
    <t>105 Freeway, Lake Wood, CA</t>
  </si>
  <si>
    <t>JNKCV61E99M303049</t>
  </si>
  <si>
    <t>10311 EGLISE AVE</t>
  </si>
  <si>
    <t>10311 EGLISE AVE, DOWNEY CA 90241</t>
  </si>
  <si>
    <t>BRISEIDA HERNANDEZ LOZANO</t>
  </si>
  <si>
    <t>EMMANUELLE CRUZ GARCIA</t>
  </si>
  <si>
    <t>CAN23005489-00</t>
  </si>
  <si>
    <t>ON-25-001433</t>
  </si>
  <si>
    <t>Rochester Av in Los Angeles CA 90024</t>
  </si>
  <si>
    <t>3TMCZ5AN0MM444217</t>
  </si>
  <si>
    <t>HERNANDEZ LOZANO</t>
  </si>
  <si>
    <t>681 S BONNIE BRAE ST # 704</t>
  </si>
  <si>
    <t>681 s bonnie brae st # 704, LOS ANGELES CA 90057</t>
  </si>
  <si>
    <t>EBERE ONWUZULUME</t>
  </si>
  <si>
    <t>FERDINAND OMERI</t>
  </si>
  <si>
    <t>CAN24009272-02</t>
  </si>
  <si>
    <t>ON-25-001434</t>
  </si>
  <si>
    <t>Main St. and 75 St., Los Angeles, CA.</t>
  </si>
  <si>
    <t>WDDGF5EB4AR108144</t>
  </si>
  <si>
    <t>ONWUZULUME</t>
  </si>
  <si>
    <t>1043 LARCH ST APT 6</t>
  </si>
  <si>
    <t>1043 LARCH ST APT 6, INGLEWOOD CA 90301</t>
  </si>
  <si>
    <t>SAMANTHA VELAZQUEZ</t>
  </si>
  <si>
    <t>CAN25019891-00</t>
  </si>
  <si>
    <t>ON-25-001435</t>
  </si>
  <si>
    <t>Washinton St, Colton, CA</t>
  </si>
  <si>
    <t>1GNSCAKC9GR201499</t>
  </si>
  <si>
    <t>1316 S MEADOW LN APT 172</t>
  </si>
  <si>
    <t>1316 S MEADOW LN APT 172, COLTON CA 92324</t>
  </si>
  <si>
    <t>JUNIOR PHANORD</t>
  </si>
  <si>
    <t>CAN24012485-01</t>
  </si>
  <si>
    <t>ON-25-001437</t>
  </si>
  <si>
    <t xml:space="preserve">clairmont mesa
san diego ca </t>
  </si>
  <si>
    <t>JTDKAMFP2M3184900</t>
  </si>
  <si>
    <t>PHANORD</t>
  </si>
  <si>
    <t>623 S T AVE APT 902</t>
  </si>
  <si>
    <t>623 S T AVE APT 902, NATIONAL CITY CA 91950</t>
  </si>
  <si>
    <t>WENDY AZPEITIA</t>
  </si>
  <si>
    <t>CAN25020017-00</t>
  </si>
  <si>
    <t>ON-25-001438</t>
  </si>
  <si>
    <t>27460 West Lugonia Ave., Redlands, CA 92374</t>
  </si>
  <si>
    <t>1FMCU0GD1JUB27856</t>
  </si>
  <si>
    <t>AZPEITIA</t>
  </si>
  <si>
    <t>1905 ORANGE AVE APT 702</t>
  </si>
  <si>
    <t>1905 ORANGE AVE APT 702, REDLANDS CA 92373</t>
  </si>
  <si>
    <t>NICOLAE CALIN</t>
  </si>
  <si>
    <t>CAP24001478-00</t>
  </si>
  <si>
    <t>ON-25-001439</t>
  </si>
  <si>
    <t>Freeway 110 southbound, Los Angeles, CA.
Florence Ave. Exit.</t>
  </si>
  <si>
    <t>BRITTNEY CYR</t>
  </si>
  <si>
    <t>DAVID CYR</t>
  </si>
  <si>
    <t>CAN24019320-00</t>
  </si>
  <si>
    <t>ON-25-001441</t>
  </si>
  <si>
    <t>Highway 50 and Hazel Ave., Fair Oaks, CA.</t>
  </si>
  <si>
    <t>1FAFP34Z94W195735</t>
  </si>
  <si>
    <t>CYR</t>
  </si>
  <si>
    <t>354 BREWER RD</t>
  </si>
  <si>
    <t>RIO OSO</t>
  </si>
  <si>
    <t>354 BREWER RD, RIO OSO CA 95674</t>
  </si>
  <si>
    <t>LETICIA MARAVILLA</t>
  </si>
  <si>
    <t>CAN24017450-00</t>
  </si>
  <si>
    <t>ON-25-001442</t>
  </si>
  <si>
    <t xml:space="preserve"> Mountain house city Library, Mountain house 
Manteca CA</t>
  </si>
  <si>
    <t>5NPE24AF6GH319961</t>
  </si>
  <si>
    <t>MARAVILLA</t>
  </si>
  <si>
    <t>1871 PENNEBAKER WAY APT 1</t>
  </si>
  <si>
    <t>1871 PENNEBAKER WAY APT 1, MANTECA CA 95336</t>
  </si>
  <si>
    <t>DELMI ARGUETA</t>
  </si>
  <si>
    <t>ODONEL MENDEZ</t>
  </si>
  <si>
    <t>CAP25003101-00</t>
  </si>
  <si>
    <t>ON-25-001443</t>
  </si>
  <si>
    <t>Santa Monica Blvd. and Cienega Blvd., West Hollywood, CA.</t>
  </si>
  <si>
    <t>5TFAX5GN9KX132926</t>
  </si>
  <si>
    <t>ARGUETA</t>
  </si>
  <si>
    <t>332 FLORA ST</t>
  </si>
  <si>
    <t>23810 N HIGHWAY 99, ACAMPO CA 95220</t>
  </si>
  <si>
    <t>ON-25-001446</t>
  </si>
  <si>
    <t>1641 crenshaw Blvd apt 202 Los Angeles Ca</t>
  </si>
  <si>
    <t>THYPHENEA HICKERSON</t>
  </si>
  <si>
    <t xml:space="preserve">Robert  Cooper </t>
  </si>
  <si>
    <t>CAN23003107-01</t>
  </si>
  <si>
    <t>ON-25-001447</t>
  </si>
  <si>
    <t>12617 Fair Way Rd, Victorville, CA 92395</t>
  </si>
  <si>
    <t>2C3CDXCT6JH238131</t>
  </si>
  <si>
    <t>HICKERSON</t>
  </si>
  <si>
    <t>19811 HAIDA RD</t>
  </si>
  <si>
    <t>19811 HAIDA RD, APPLE VALLEY CA 92307</t>
  </si>
  <si>
    <t>JOSSELYN SOLANO</t>
  </si>
  <si>
    <t>JONATHAN CRUZ AVILES</t>
  </si>
  <si>
    <t>CAN25020592-00</t>
  </si>
  <si>
    <t>ON-25-001448</t>
  </si>
  <si>
    <t>Freeway 110, going south, Los Angeles, CA.</t>
  </si>
  <si>
    <t>5J6YH1H39AL002498</t>
  </si>
  <si>
    <t>611 N CORONADO ST APT 2</t>
  </si>
  <si>
    <t>611 N CORONADO ST APT 2, LOS ANGELES CA 90026</t>
  </si>
  <si>
    <t>TALLAL AHMAD</t>
  </si>
  <si>
    <t>CAN23001230-04</t>
  </si>
  <si>
    <t>ON-25-001450</t>
  </si>
  <si>
    <t>215 Freeway going to San Diego, Harley Knot Exit.CA.</t>
  </si>
  <si>
    <t>WDDZF4JB5HA137377</t>
  </si>
  <si>
    <t>10714 Mendoza Rd, MORENO VALLEY CA 92557</t>
  </si>
  <si>
    <t>ABDEL AWAWDEH</t>
  </si>
  <si>
    <t>CAP24000884-00</t>
  </si>
  <si>
    <t>ON-25-001451</t>
  </si>
  <si>
    <t>Silas Barch School, Reedley, CA</t>
  </si>
  <si>
    <t>2HKRS3H77RH321327</t>
  </si>
  <si>
    <t>AWAWDEH</t>
  </si>
  <si>
    <t>1985 E WASHINGTON AVE</t>
  </si>
  <si>
    <t>1985 E WASHINGTON AVE, REEDLEY CA 93654</t>
  </si>
  <si>
    <t>JUAN GUERRERO</t>
  </si>
  <si>
    <t>CAN24016807-01</t>
  </si>
  <si>
    <t>ON-25-001452</t>
  </si>
  <si>
    <t xml:space="preserve">van nuys blvd , van nuys </t>
  </si>
  <si>
    <t>4TAPM62N9VZ285679</t>
  </si>
  <si>
    <t>14603 POLK ST</t>
  </si>
  <si>
    <t>LAKE VIEW TER</t>
  </si>
  <si>
    <t>14603 POLK ST, LAKE VIEW TER CA 91342</t>
  </si>
  <si>
    <t>ATUS SILVA</t>
  </si>
  <si>
    <t>CAN23007303-02</t>
  </si>
  <si>
    <t>ON-25-001453</t>
  </si>
  <si>
    <t xml:space="preserve">Orange Av Del Amo Blvd in long Beach CA </t>
  </si>
  <si>
    <t>1FADP5BU1FL117156</t>
  </si>
  <si>
    <t>CAN24014483-01</t>
  </si>
  <si>
    <t>ON-25-001454</t>
  </si>
  <si>
    <t>66900 IRONWOOD DR APT 209 DESERT HOT SPRINGS, CA 92240</t>
  </si>
  <si>
    <t>3TMLB5JN4RM027890</t>
  </si>
  <si>
    <t>EMIL HARMEZA</t>
  </si>
  <si>
    <t>YOUSEF HARMEZA</t>
  </si>
  <si>
    <t>CAP25004296-00</t>
  </si>
  <si>
    <t>ON-25-001455</t>
  </si>
  <si>
    <t xml:space="preserve">magnolia 
santee ca 
</t>
  </si>
  <si>
    <t>JTMAAAAA7PAO15632</t>
  </si>
  <si>
    <t>HARMEZA</t>
  </si>
  <si>
    <t>10051 TRENCHARD ST</t>
  </si>
  <si>
    <t>10051 TRENCHARD ST, SANTEE CA 92071</t>
  </si>
  <si>
    <t>CAN23002130-03</t>
  </si>
  <si>
    <t>ON-25-001457</t>
  </si>
  <si>
    <t>60 Freeway, Riverside, CA</t>
  </si>
  <si>
    <t>GUADALUPE MARTINEZ</t>
  </si>
  <si>
    <t>JENNIFER MARTINEZ</t>
  </si>
  <si>
    <t>CAP25005609-00</t>
  </si>
  <si>
    <t>ON-25-001458</t>
  </si>
  <si>
    <t xml:space="preserve">15 freeway s bound
ontario ca </t>
  </si>
  <si>
    <t>WDBRF61J14A597724</t>
  </si>
  <si>
    <t>4986 HOLLYHOCK LN</t>
  </si>
  <si>
    <t>4986 HOLLYHOCK LN, RIVERSIDE CA 92505</t>
  </si>
  <si>
    <t>DARLENE GUTIERREZ</t>
  </si>
  <si>
    <t>CAN24018819-00</t>
  </si>
  <si>
    <t>ON-25-001459</t>
  </si>
  <si>
    <t>Perris Blvd and Nuevo Rd., Perris, CA.</t>
  </si>
  <si>
    <t>3N1AB7AP7KY370585</t>
  </si>
  <si>
    <t>23108 RIDER ST</t>
  </si>
  <si>
    <t>23108 RIDER ST, PERRIS CA 92570</t>
  </si>
  <si>
    <t>ON-25-001460</t>
  </si>
  <si>
    <t>JOVANY SOSA ROMANO</t>
  </si>
  <si>
    <t>JOVANY SOSA</t>
  </si>
  <si>
    <t>CAN25019817-00</t>
  </si>
  <si>
    <t>ON-25-001461</t>
  </si>
  <si>
    <t>Hasley Canion St, Castaic, CA.</t>
  </si>
  <si>
    <t>1D7RB1CT2BS572410</t>
  </si>
  <si>
    <t>SOSA ROMANO</t>
  </si>
  <si>
    <t>20401 SOLEDAD CANYON RD SPC 615</t>
  </si>
  <si>
    <t>20401 SOLEDAD CANYON RD SPC 615, CANYON COUNTRY CA 91351</t>
  </si>
  <si>
    <t>BOBBY LEE</t>
  </si>
  <si>
    <t>CAN25020275-00</t>
  </si>
  <si>
    <t>ON-25-001462</t>
  </si>
  <si>
    <t xml:space="preserve">15 freeway s 
</t>
  </si>
  <si>
    <t>1C6RREFT7LN278341</t>
  </si>
  <si>
    <t>15879 BONITA VERDE CT</t>
  </si>
  <si>
    <t>15879 BONITA VERDE CT, MORENO VALLEY CA 92555</t>
  </si>
  <si>
    <t>CHUL YOO</t>
  </si>
  <si>
    <t>CAN24018264-00</t>
  </si>
  <si>
    <t>ON-25-001464</t>
  </si>
  <si>
    <t xml:space="preserve">17370 Colima Rd
Rowland Heights CA  </t>
  </si>
  <si>
    <t>3GNAXKEG2RS170813</t>
  </si>
  <si>
    <t>YOO</t>
  </si>
  <si>
    <t>9485 MANDARIN CT</t>
  </si>
  <si>
    <t>15828 DESERT POPPY LN, VICTORVILLE CA 92394</t>
  </si>
  <si>
    <t>KARIM TEMSAMANI</t>
  </si>
  <si>
    <t>LAILA TEMSAMANI</t>
  </si>
  <si>
    <t>CAP24000172-01</t>
  </si>
  <si>
    <t>ON-25-001465</t>
  </si>
  <si>
    <t>Benton Rd, Murrieta, CA</t>
  </si>
  <si>
    <t>JTJAARBZ2L5010681</t>
  </si>
  <si>
    <t>TEMSAMANI</t>
  </si>
  <si>
    <t>24773 SHOSHONE DR</t>
  </si>
  <si>
    <t>24773 SHOSHONE DR, MURRIETA CA 92562</t>
  </si>
  <si>
    <t>FERNANDO VERA RODRIGUEZ</t>
  </si>
  <si>
    <t>ESTEBAN VERA RODRIGEZ</t>
  </si>
  <si>
    <t>CAP25003947-00</t>
  </si>
  <si>
    <t>ON-25-001466</t>
  </si>
  <si>
    <t xml:space="preserve">tempo 
los angeles ca </t>
  </si>
  <si>
    <t>1GTH5BEA0F1179774</t>
  </si>
  <si>
    <t>VERA RODRIGUEZ</t>
  </si>
  <si>
    <t>8340 NORTHGATE AVE APT 6</t>
  </si>
  <si>
    <t>BOX CANYON</t>
  </si>
  <si>
    <t>8340 NORTHGATE AVE APT 6, BOX CANYON CA 91304</t>
  </si>
  <si>
    <t>CAN23007362-03</t>
  </si>
  <si>
    <t>ON-25-001467</t>
  </si>
  <si>
    <t xml:space="preserve">450 Long Beach Blvd.  Ca, Long Beach Ca </t>
  </si>
  <si>
    <t>5J6RW1H86LA004665</t>
  </si>
  <si>
    <t>JENNIFER MILLER</t>
  </si>
  <si>
    <t>CAN23006928-03</t>
  </si>
  <si>
    <t>ON-25-001468</t>
  </si>
  <si>
    <t xml:space="preserve">15 freeway CA </t>
  </si>
  <si>
    <t>2T3H1RFV5NW204951</t>
  </si>
  <si>
    <t>18244 COCOPAH RD</t>
  </si>
  <si>
    <t>18244 cocopah rd, APPLE VALLEY CA 92307</t>
  </si>
  <si>
    <t>KAYLA FETCHO</t>
  </si>
  <si>
    <t>BRADLEY YANDELL</t>
  </si>
  <si>
    <t>CAN24019188-00</t>
  </si>
  <si>
    <t>ON-25-001469</t>
  </si>
  <si>
    <t xml:space="preserve">Golden sate St in Fowler CA </t>
  </si>
  <si>
    <t>1G2ZG528X54176920</t>
  </si>
  <si>
    <t>FETCHO</t>
  </si>
  <si>
    <t>29946 ROAD 400</t>
  </si>
  <si>
    <t>29946 ROAD 400, COARSEGOLD CA 93614</t>
  </si>
  <si>
    <t>OMAR FLORES VIGIL</t>
  </si>
  <si>
    <t>JASMIN SANTIAGOJUAREZ</t>
  </si>
  <si>
    <t>CAN24019471-00</t>
  </si>
  <si>
    <t>ON-25-001470</t>
  </si>
  <si>
    <t xml:space="preserve">cherry st 
long beach ca 
</t>
  </si>
  <si>
    <t>3CZRZ1H32SM729077</t>
  </si>
  <si>
    <t>FLORES VIGIL</t>
  </si>
  <si>
    <t>147 E 99TH ST</t>
  </si>
  <si>
    <t>147 e 99th st, LOS ANGELES CA 90003</t>
  </si>
  <si>
    <t>ON-25-001473</t>
  </si>
  <si>
    <t>Rosecrans Ave and Hindry Ave, Hawthorne, CA</t>
  </si>
  <si>
    <t>5FNYF5H51MB035748</t>
  </si>
  <si>
    <t>MARIBEL LEYVA LOPEZ</t>
  </si>
  <si>
    <t xml:space="preserve">Luis Angel  Rivera </t>
  </si>
  <si>
    <t>CAN24013698-01</t>
  </si>
  <si>
    <t>ON-25-001474</t>
  </si>
  <si>
    <t>El Camino real St Burlingame CA</t>
  </si>
  <si>
    <t>KMHD84LF0HU409035</t>
  </si>
  <si>
    <t>LEYVA LOPEZ</t>
  </si>
  <si>
    <t>426 E 16TH AVE APT 4</t>
  </si>
  <si>
    <t>426 E 16 TH AVE, SAN MATEO CA 94402</t>
  </si>
  <si>
    <t>MIRIAM ARTEAGA</t>
  </si>
  <si>
    <t>CAN24017267-01</t>
  </si>
  <si>
    <t>ON-25-001475</t>
  </si>
  <si>
    <t xml:space="preserve">Van nuys CA </t>
  </si>
  <si>
    <t>5XYPG4A34JG346901</t>
  </si>
  <si>
    <t>ARTEAGA</t>
  </si>
  <si>
    <t>18530 HATTERAS ST UNIT 208</t>
  </si>
  <si>
    <t>18530 HATTERAS ST UNIT 208, TARZANA CA 91356</t>
  </si>
  <si>
    <t>MARVIN TORRES</t>
  </si>
  <si>
    <t>Pamela Goudy</t>
  </si>
  <si>
    <t>CAP24000032-01</t>
  </si>
  <si>
    <t>ON-25-001476</t>
  </si>
  <si>
    <t>27672 Jefferson Ave, Temecula, CA 92590</t>
  </si>
  <si>
    <t>3N1AB8BV7RY342668</t>
  </si>
  <si>
    <t>26307 REDOAK ST</t>
  </si>
  <si>
    <t>26307 REDOAK ST, MENIFEE CA 92584</t>
  </si>
  <si>
    <t>MAXIMILIANO BUENO</t>
  </si>
  <si>
    <t>CAN25019533-00</t>
  </si>
  <si>
    <t>ON-25-001477</t>
  </si>
  <si>
    <t>11350 Harbor Dr Norwalk CA</t>
  </si>
  <si>
    <t>5YFB4MDE3SP244096</t>
  </si>
  <si>
    <t>BUENO</t>
  </si>
  <si>
    <t>16123 PIONEER BLVD SPC 38</t>
  </si>
  <si>
    <t>16123 PIONEER BLVD SPC 38, NORWALK CA 90650</t>
  </si>
  <si>
    <t>LYDIA DEHARO</t>
  </si>
  <si>
    <t>CAN24017391-01</t>
  </si>
  <si>
    <t>ON-25-001478</t>
  </si>
  <si>
    <t>3VWCB7BU0LM022546</t>
  </si>
  <si>
    <t>DEHARO</t>
  </si>
  <si>
    <t>26161 CORONADA DR</t>
  </si>
  <si>
    <t>26161 CORONADA DR, MORENO VALLEY CA 92555</t>
  </si>
  <si>
    <t>NATHALIE MELARA PLEITEZ</t>
  </si>
  <si>
    <t xml:space="preserve">Pamela  Goudy </t>
  </si>
  <si>
    <t>CAP24000023-01</t>
  </si>
  <si>
    <t>ON-25-001479</t>
  </si>
  <si>
    <t xml:space="preserve">27672 Jefferson Av in Temecula CA </t>
  </si>
  <si>
    <t xml:space="preserve">Sentra </t>
  </si>
  <si>
    <t>ON-25-001480</t>
  </si>
  <si>
    <t xml:space="preserve">405 Freeway and sunset Blvd Los Angeles Ca </t>
  </si>
  <si>
    <t>NIRJON BARUA</t>
  </si>
  <si>
    <t>RUPDHAN SRAMAN</t>
  </si>
  <si>
    <t>CAP25004546-00</t>
  </si>
  <si>
    <t>ON-25-001481</t>
  </si>
  <si>
    <t>Sunset St. and Saint Andrews St., Los Angeles, CA.</t>
  </si>
  <si>
    <t>58ADA1C13RU051043</t>
  </si>
  <si>
    <t>BARUA</t>
  </si>
  <si>
    <t>1733 N WILTON PL</t>
  </si>
  <si>
    <t>1733 N WILTON PL, 10, LOS ANGELES CA 90028</t>
  </si>
  <si>
    <t>TAYTON ROSS</t>
  </si>
  <si>
    <t>CAP25003373-00</t>
  </si>
  <si>
    <t>ON-25-001482</t>
  </si>
  <si>
    <t>K Ave before 17th W, Lancaster, CA</t>
  </si>
  <si>
    <t>1G1FY6S02L4147364</t>
  </si>
  <si>
    <t>ROSS</t>
  </si>
  <si>
    <t>43834 46TH ST W</t>
  </si>
  <si>
    <t>43834 46th St W, LANCASTER CA 93536</t>
  </si>
  <si>
    <t>LORRAINE MARTINEZ</t>
  </si>
  <si>
    <t>JOSEPH MARTINEZ</t>
  </si>
  <si>
    <t>CAP25004571-00</t>
  </si>
  <si>
    <t>ON-25-001483</t>
  </si>
  <si>
    <t xml:space="preserve">Lomita Blvd in lomita CA </t>
  </si>
  <si>
    <t>1GTG5CEN8J1192964</t>
  </si>
  <si>
    <t>1330 W R ST</t>
  </si>
  <si>
    <t xml:space="preserve"> 1330 W R, WILMINGTON CA 90744</t>
  </si>
  <si>
    <t>ROSARIO ISIT CASTRO</t>
  </si>
  <si>
    <t>FERNANDO DOMINGUEZ</t>
  </si>
  <si>
    <t>CAP24001528-00</t>
  </si>
  <si>
    <t>ON-25-001484</t>
  </si>
  <si>
    <t xml:space="preserve">spring valley ca </t>
  </si>
  <si>
    <t>2HGFC2F76HH516695</t>
  </si>
  <si>
    <t>16950 JASMINE ST APT 223</t>
  </si>
  <si>
    <t>16950 JASMINE ST APT 223, VICTORVILLE CA 92395</t>
  </si>
  <si>
    <t>LORRAINE PRENTERS</t>
  </si>
  <si>
    <t>CAN24015777-01</t>
  </si>
  <si>
    <t>ON-25-001485</t>
  </si>
  <si>
    <t>163 Southbound freeway, right before Balboa, San Diego, CA.</t>
  </si>
  <si>
    <t>WBANF33576CS37540</t>
  </si>
  <si>
    <t>PRENTERS</t>
  </si>
  <si>
    <t>201 LOS ARBOLITOS BLVD APT 96</t>
  </si>
  <si>
    <t>201 LOS ARBOLITOS BLVD APT 96, OCEANSIDE CA 92058</t>
  </si>
  <si>
    <t>JOURNY ROGERS</t>
  </si>
  <si>
    <t>CAN24018045-00</t>
  </si>
  <si>
    <t>ON-25-001486</t>
  </si>
  <si>
    <t>Allen Ave, Pasadena, CA</t>
  </si>
  <si>
    <t>1HGCR2F36EA067446</t>
  </si>
  <si>
    <t>648 DEVIRIAN PL</t>
  </si>
  <si>
    <t>648 DEVIRIAN PL, ALTADENA CA 91001</t>
  </si>
  <si>
    <t>ON-25-001487</t>
  </si>
  <si>
    <t>Main st 79th st South LA</t>
  </si>
  <si>
    <t>GEORGE SWINNIE</t>
  </si>
  <si>
    <t>MASON SWINNIE</t>
  </si>
  <si>
    <t>CAN24015575-01</t>
  </si>
  <si>
    <t>ON-25-001488</t>
  </si>
  <si>
    <t>110 freeway near the Adams Blvd Exit, Los Angeles, CA.</t>
  </si>
  <si>
    <t>JT2BG22K2V0024282</t>
  </si>
  <si>
    <t>SWINNIE</t>
  </si>
  <si>
    <t>2879 SANTA ANITA AVE</t>
  </si>
  <si>
    <t>2879 SANTA ANITA AVE, ALTADENA CA 91001</t>
  </si>
  <si>
    <t>ZABEL HOVHANNISYAN</t>
  </si>
  <si>
    <t>CAP24002689-00</t>
  </si>
  <si>
    <t>ON-25-001492</t>
  </si>
  <si>
    <t xml:space="preserve">south central ave 
glenndale ca </t>
  </si>
  <si>
    <t>NX 250</t>
  </si>
  <si>
    <t>2T2AGCEZ0RC041395</t>
  </si>
  <si>
    <t>HOVHANNISYAN</t>
  </si>
  <si>
    <t>10637 CROCKETT ST</t>
  </si>
  <si>
    <t>10637 Crockett st, SUN VALLEY CA 91352</t>
  </si>
  <si>
    <t>MARICELA AGUILAR</t>
  </si>
  <si>
    <t>CAN25020694-00</t>
  </si>
  <si>
    <t>ON-25-001493</t>
  </si>
  <si>
    <t>Kaiser hospital Harbor city CA</t>
  </si>
  <si>
    <t>2T3WFREV7FW177022</t>
  </si>
  <si>
    <t>410 E 21ST ST</t>
  </si>
  <si>
    <t>410 E 21ST ST , LONG BEACH CA 90806</t>
  </si>
  <si>
    <t>RICARDO WENDELL</t>
  </si>
  <si>
    <t>CAP24001516-00</t>
  </si>
  <si>
    <t>ON-25-001495</t>
  </si>
  <si>
    <t>110 West Freeway, Indio, CA. Between Monroe St, and Washington St.</t>
  </si>
  <si>
    <t>1GKKNLLS9HZ165548</t>
  </si>
  <si>
    <t>WENDELL</t>
  </si>
  <si>
    <t>1022 CLOVER CT</t>
  </si>
  <si>
    <t>1022 CLOVER CT, HEMET CA 92545</t>
  </si>
  <si>
    <t>VIRGIL MALDONADO</t>
  </si>
  <si>
    <t>Jennifer Reyes</t>
  </si>
  <si>
    <t>CAN23005135-03</t>
  </si>
  <si>
    <t>ON-25-001496</t>
  </si>
  <si>
    <t>Green Tree St and 7th St, Victorville, CA</t>
  </si>
  <si>
    <t>3MYDLBYV1HY192570</t>
  </si>
  <si>
    <t>16057 GREEN HILL DR APT 4</t>
  </si>
  <si>
    <t>16057 GREEN HILL DR APT 4, VICTORVILLE CA 92394</t>
  </si>
  <si>
    <t>SARA COZ MACARIO</t>
  </si>
  <si>
    <t>CAN25019543-00</t>
  </si>
  <si>
    <t>ON-25-001498</t>
  </si>
  <si>
    <t>4601 S Hoover St, Los Angeles, CA 90037</t>
  </si>
  <si>
    <t>5J6RS3H21SL004823</t>
  </si>
  <si>
    <t>COZ MACARIO</t>
  </si>
  <si>
    <t>8708 S CENTRAL AVE APT 1</t>
  </si>
  <si>
    <t>8708 s central ave apt 1, LOS ANGELES CA 90002</t>
  </si>
  <si>
    <t>KINDRA BELL</t>
  </si>
  <si>
    <t>CAN25019927-00</t>
  </si>
  <si>
    <t>ON-25-001499</t>
  </si>
  <si>
    <t xml:space="preserve">wb76 highway Santa Fe av </t>
  </si>
  <si>
    <t>5NMJB3AE7NH088997</t>
  </si>
  <si>
    <t>7524 MALVEN AVE</t>
  </si>
  <si>
    <t>7524 MALVEN AVE, RANCHO CUCAMONGA CA 91730</t>
  </si>
  <si>
    <t>CAN24013282-01</t>
  </si>
  <si>
    <t>ON-25-001501</t>
  </si>
  <si>
    <t>7955 W Sunset Blvd, Los Angeles, CA 90046</t>
  </si>
  <si>
    <t>ANGELICA VIRAMONTES-DORADO</t>
  </si>
  <si>
    <t>CAN23001167-04</t>
  </si>
  <si>
    <t>ON-25-001502</t>
  </si>
  <si>
    <t xml:space="preserve">215 s
san bernardino CA </t>
  </si>
  <si>
    <t>KM8J33AL6KU035896</t>
  </si>
  <si>
    <t>VIRAMONTES-DORADO</t>
  </si>
  <si>
    <t>5907 HONEYSUCKLE LN</t>
  </si>
  <si>
    <t>5907 Honeysuckle Ln, SAN BERNANDINO CA 92376</t>
  </si>
  <si>
    <t>CHARITY CRAFTON</t>
  </si>
  <si>
    <t>CAN25019668-00</t>
  </si>
  <si>
    <t>ON-25-001503</t>
  </si>
  <si>
    <t>218 N L ST MADERA, CA 93637</t>
  </si>
  <si>
    <t>WMWWG9C55H3C22741</t>
  </si>
  <si>
    <t>CRAFTON</t>
  </si>
  <si>
    <t>218 N L ST</t>
  </si>
  <si>
    <t>218 N L ST, MADERA CA 93637</t>
  </si>
  <si>
    <t>Eduardo Ortega</t>
  </si>
  <si>
    <t>CAN24011715-02</t>
  </si>
  <si>
    <t>ON-25-001504</t>
  </si>
  <si>
    <t>2nd St and Sentra Ave, Los Angeles, CA</t>
  </si>
  <si>
    <t>4T1B11HK5JU074165</t>
  </si>
  <si>
    <t>YOLANDA AGUDO</t>
  </si>
  <si>
    <t>CAP25002799-00</t>
  </si>
  <si>
    <t>ON-25-001505</t>
  </si>
  <si>
    <t xml:space="preserve">118 e hwy 
simi valley ca 
</t>
  </si>
  <si>
    <t>JTDKN3DU9C1507180</t>
  </si>
  <si>
    <t>AGUDO</t>
  </si>
  <si>
    <t>1285 CARMEL DR</t>
  </si>
  <si>
    <t>1285 CARMEL DRIVE, SIMI VALLEY CA 93065</t>
  </si>
  <si>
    <t>FERNANDO REYES-PERALTA</t>
  </si>
  <si>
    <t>CAN23008717-02</t>
  </si>
  <si>
    <t>ON-25-001506</t>
  </si>
  <si>
    <t>41257 Road 40, Kingsburg, CA</t>
  </si>
  <si>
    <t>1G1PC5SB4F7128574</t>
  </si>
  <si>
    <t>REYES-PERALTA</t>
  </si>
  <si>
    <t>5665 AVE 377 SP 25</t>
  </si>
  <si>
    <t>5665 Ave 377 Sp 25, DINUBA CA 93618</t>
  </si>
  <si>
    <t>BRIAN MINTERS</t>
  </si>
  <si>
    <t>CAN24017256-01</t>
  </si>
  <si>
    <t>ON-25-001507</t>
  </si>
  <si>
    <t>88th Ave and Central Ave, Los Angeles, CA</t>
  </si>
  <si>
    <t>1D7HU16238J194038</t>
  </si>
  <si>
    <t>MINTERS</t>
  </si>
  <si>
    <t>1501 E AVENUE I SPC 135</t>
  </si>
  <si>
    <t>1501 E AVENUE I SPC 135, LANCASTER CA 93535</t>
  </si>
  <si>
    <t>ON-25-001508</t>
  </si>
  <si>
    <t xml:space="preserve">crenshaw blvd 
</t>
  </si>
  <si>
    <t>DULCE JACINTORAMOS</t>
  </si>
  <si>
    <t>CAN24009683-02</t>
  </si>
  <si>
    <t>ON-25-001509</t>
  </si>
  <si>
    <t xml:space="preserve">Crenshaw &amp; 135Th St, Hawthorn CA </t>
  </si>
  <si>
    <t>5XXG64J20NG089076</t>
  </si>
  <si>
    <t>ON-25-001510</t>
  </si>
  <si>
    <t>JESSICA RIOS BARRIENTOS</t>
  </si>
  <si>
    <t>LUIS CABOJ MARTINEZ</t>
  </si>
  <si>
    <t>CAN25019985-00</t>
  </si>
  <si>
    <t>ON-25-001511</t>
  </si>
  <si>
    <t xml:space="preserve">120 St HAWTHORNE CA </t>
  </si>
  <si>
    <t>5YFBURHE6GP424736</t>
  </si>
  <si>
    <t>RIOS BARRIENTOS</t>
  </si>
  <si>
    <t>4325 W 120TH ST APT A</t>
  </si>
  <si>
    <t>4325 W 120TH ST APT A, HAWTHORNE CA 90250</t>
  </si>
  <si>
    <t>ALBERTO CESENA</t>
  </si>
  <si>
    <t>CAN24018187-00</t>
  </si>
  <si>
    <t>ON-25-001512</t>
  </si>
  <si>
    <t>15 Freeway, Lynnwood, CA</t>
  </si>
  <si>
    <t>JTKDE167460135089</t>
  </si>
  <si>
    <t>CESENA</t>
  </si>
  <si>
    <t>15251 SENECA RD APT 194</t>
  </si>
  <si>
    <t>15251 SENECA RD APT 194, VICTORVILLE CA 92392</t>
  </si>
  <si>
    <t>MARGARITA ORTIZ</t>
  </si>
  <si>
    <t>MIGUEL ORTIZ</t>
  </si>
  <si>
    <t>CAP25003856-00</t>
  </si>
  <si>
    <t>ON-25-001513</t>
  </si>
  <si>
    <t xml:space="preserve">Sunset Rd Easter, Las Vegas Nevada </t>
  </si>
  <si>
    <t>1G1FB1RX0N0118947</t>
  </si>
  <si>
    <t>7026 ANGORA ST</t>
  </si>
  <si>
    <t>7026 ANGORA ST, CHINO CA 91710</t>
  </si>
  <si>
    <t>WILLIAM MARTIN</t>
  </si>
  <si>
    <t>CAP25005804-00</t>
  </si>
  <si>
    <t>ON-25-001514</t>
  </si>
  <si>
    <t xml:space="preserve">florence and hooper 
los angeles ca </t>
  </si>
  <si>
    <t>KMHGN4JE9FU104338</t>
  </si>
  <si>
    <t>25311 ALESSANDRO BLVD APT 632</t>
  </si>
  <si>
    <t>25311 ALESSANDRO BLVD APT 632, MORENO VALLEY CA 92553</t>
  </si>
  <si>
    <t>SERGIO MONTANO PRECIADO</t>
  </si>
  <si>
    <t>MARIANA MONTANO RUIZ</t>
  </si>
  <si>
    <t>CAP24001070-00</t>
  </si>
  <si>
    <t>ON-25-001515</t>
  </si>
  <si>
    <t>South west corner of Willow Ave. and Alluviel, Fresno, CA.</t>
  </si>
  <si>
    <t>2HGFC2F55HH511647</t>
  </si>
  <si>
    <t>MONTANO PRECIADO</t>
  </si>
  <si>
    <t>2216 MOIR DR</t>
  </si>
  <si>
    <t>2216 MOIR DR, SANGER CA 93657</t>
  </si>
  <si>
    <t>ANGEL JIMENEZ</t>
  </si>
  <si>
    <t>CAP24002458-00</t>
  </si>
  <si>
    <t>ON-25-001516</t>
  </si>
  <si>
    <t xml:space="preserve">foothill blvd 
Sylmar ca </t>
  </si>
  <si>
    <t>JN1BV7AR6FM413609</t>
  </si>
  <si>
    <t>13994 AZTEC ST</t>
  </si>
  <si>
    <t>13994 AZTEC ST, SYLMAR CA 91342</t>
  </si>
  <si>
    <t>BRIAN SCHULTZ</t>
  </si>
  <si>
    <t>CAP25002838-00</t>
  </si>
  <si>
    <t>ON-25-001517</t>
  </si>
  <si>
    <t>Ofrounfound of Cedar on the 10th Freeway, Bloomington, CA.</t>
  </si>
  <si>
    <t>3GCPCREH8HG148025</t>
  </si>
  <si>
    <t>9428 PECAN AVE</t>
  </si>
  <si>
    <t>9428 PECAN AVE, HESPERIA CA 92345</t>
  </si>
  <si>
    <t>AMALIA PINEDA</t>
  </si>
  <si>
    <t>CAN24016920-01</t>
  </si>
  <si>
    <t>ON-25-001518</t>
  </si>
  <si>
    <t>14908 INGLEWOOD AVE LAWNDALE, CA 90260</t>
  </si>
  <si>
    <t>7FARS5H87RE031497</t>
  </si>
  <si>
    <t>14908 INGLEWOOD AVE</t>
  </si>
  <si>
    <t>14908 s inglewood ave, LAWNDALE CA 90260</t>
  </si>
  <si>
    <t>CAN24016279-01</t>
  </si>
  <si>
    <t>ON-25-001519</t>
  </si>
  <si>
    <t>Highway 99, Yuba City, CA</t>
  </si>
  <si>
    <t>ON-25-001522</t>
  </si>
  <si>
    <t>West Florence Ave, and Hoover St, Los Angeles, CA</t>
  </si>
  <si>
    <t>MATTHEW MATLOCK</t>
  </si>
  <si>
    <t>COURTNEY MATLOCK</t>
  </si>
  <si>
    <t>CAP24001706-00</t>
  </si>
  <si>
    <t>ON-25-001523</t>
  </si>
  <si>
    <t xml:space="preserve">Orange and perris 
Perris CA 
</t>
  </si>
  <si>
    <t>3GNEC16T84G270137</t>
  </si>
  <si>
    <t>MATLOCK</t>
  </si>
  <si>
    <t>23513 LAKE DR.</t>
  </si>
  <si>
    <t>, PERRIS CA 92571</t>
  </si>
  <si>
    <t>ROSARIO LOPEZ</t>
  </si>
  <si>
    <t>CAN24016116-01</t>
  </si>
  <si>
    <t>ON-25-001524</t>
  </si>
  <si>
    <t>Melrose St and Western St, Los Angeles, CA</t>
  </si>
  <si>
    <t>4S3GTAL69L3702235</t>
  </si>
  <si>
    <t>44215 KIRKLAND AVE</t>
  </si>
  <si>
    <t>44215 Kirkland AvE, LANCASTER CA 93535</t>
  </si>
  <si>
    <t>CAN23000907-04</t>
  </si>
  <si>
    <t>ON-25-001525</t>
  </si>
  <si>
    <t>Los Alamos Rd. and Ruth Allen Way. Murrieta,CA.</t>
  </si>
  <si>
    <t>MANAL MILAD SAAD</t>
  </si>
  <si>
    <t>WAHID ABDALLA</t>
  </si>
  <si>
    <t>CAP25005080-00</t>
  </si>
  <si>
    <t>ON-25-001526</t>
  </si>
  <si>
    <t xml:space="preserve">freeway 210 Lacatena </t>
  </si>
  <si>
    <t>4T1S31AK4RU078319</t>
  </si>
  <si>
    <t>SAAD</t>
  </si>
  <si>
    <t>24115 COTTONWOOD AVE APT V258</t>
  </si>
  <si>
    <t>24115 COTTONWOOD AVE APT V258, MORENO VALLEY CA 92553</t>
  </si>
  <si>
    <t>PEDRO NAVARRO ORELLANA</t>
  </si>
  <si>
    <t>CAN24016759-01</t>
  </si>
  <si>
    <t>ON-25-001527</t>
  </si>
  <si>
    <t xml:space="preserve"> Figueroa St &amp; 101 ST Los Angeles CA </t>
  </si>
  <si>
    <t>1HGCV1F18JA156613</t>
  </si>
  <si>
    <t>NAVARRO ORELLANA</t>
  </si>
  <si>
    <t>702 E 122ND ST</t>
  </si>
  <si>
    <t>702 E 122ND ST, LOS ANGELES CA 90059</t>
  </si>
  <si>
    <t>JOSEPH LUIS</t>
  </si>
  <si>
    <t>CAP24000667-00</t>
  </si>
  <si>
    <t>ON-25-001528</t>
  </si>
  <si>
    <t xml:space="preserve">grapevine </t>
  </si>
  <si>
    <t>5NPEF4JA4LH053231</t>
  </si>
  <si>
    <t>LUIS</t>
  </si>
  <si>
    <t>110 CHAMPION ST</t>
  </si>
  <si>
    <t>110 CHAMPION ST, LEMOORE CA 93245</t>
  </si>
  <si>
    <t>KATHERINE ROLDAN JUAREZ</t>
  </si>
  <si>
    <t>CAN24016148-01</t>
  </si>
  <si>
    <t>ON-25-001529</t>
  </si>
  <si>
    <t>2460 E Florence Ave, Huntington Park, CA</t>
  </si>
  <si>
    <t>SALSF25428A183916</t>
  </si>
  <si>
    <t>ROLDAN JUAREZ</t>
  </si>
  <si>
    <t>3527 W 58TH PL</t>
  </si>
  <si>
    <t>3527 W 58TH PL, LOS ANGELES CA 90043</t>
  </si>
  <si>
    <t>Karol Rezo</t>
  </si>
  <si>
    <t>ON-25-001530</t>
  </si>
  <si>
    <t>Route 91 and Indiana Ave., Riverside, CA. 92504</t>
  </si>
  <si>
    <t>ON-25-001531</t>
  </si>
  <si>
    <t>RAHMATULLAH TARIN</t>
  </si>
  <si>
    <t>CAP25003953-00</t>
  </si>
  <si>
    <t>ON-25-001532</t>
  </si>
  <si>
    <t>4T1C31AK8NU578207</t>
  </si>
  <si>
    <t>TARIN</t>
  </si>
  <si>
    <t>233 N MOLLISON AVE APT 17</t>
  </si>
  <si>
    <t>233 N MOLLISON AVE APT 17, EL CAJON CA 92021</t>
  </si>
  <si>
    <t>JONATHAN ANONIO VAZQUEZ PEREZ</t>
  </si>
  <si>
    <t>CAN24012101-00</t>
  </si>
  <si>
    <t>ON-25-001533</t>
  </si>
  <si>
    <t>10th Freeway before the exit, Fontana, CA</t>
  </si>
  <si>
    <t>4TAVL52N9WZ130829</t>
  </si>
  <si>
    <t>VAZQUEZ PEREZ</t>
  </si>
  <si>
    <t>1039 N STODDARD AVE</t>
  </si>
  <si>
    <t>1039 N STODDARD AVE, SAN BERNARDINO CA 92410</t>
  </si>
  <si>
    <t>NORMA RODRIGUEZ</t>
  </si>
  <si>
    <t>CAP25003806-00</t>
  </si>
  <si>
    <t>ON-25-001534</t>
  </si>
  <si>
    <t>Cesar Chavez Ave y San Luis Los Angeles CA</t>
  </si>
  <si>
    <t>2GNAXHEV8J6273934</t>
  </si>
  <si>
    <t>809 N DITMAN AVE</t>
  </si>
  <si>
    <t>809 N DITMAN AVE, LOS ANGELES CA 90063</t>
  </si>
  <si>
    <t>CAN24014693-01</t>
  </si>
  <si>
    <t>ON-25-001536</t>
  </si>
  <si>
    <t xml:space="preserve">605 Freeway, Pico Rivera, CA </t>
  </si>
  <si>
    <t>1G1FB1RX5P0158640</t>
  </si>
  <si>
    <t>VICTOR MANUEL GONZALEZ AGUILAR</t>
  </si>
  <si>
    <t>LUIS FERNANDO TINOCO ALFARO</t>
  </si>
  <si>
    <t>CAN25020323-00</t>
  </si>
  <si>
    <t>ON-25-001537</t>
  </si>
  <si>
    <t>15th St and Irvine St, New Port Beach, CA</t>
  </si>
  <si>
    <t>1GCPADED5NZ527338</t>
  </si>
  <si>
    <t>6340 1/2 MARBRISA AVE</t>
  </si>
  <si>
    <t>6340 1/2 marbrisa ave, HUNTINGTON PARK CA 90255</t>
  </si>
  <si>
    <t>SAMUEL NEWMAN</t>
  </si>
  <si>
    <t>CAN24017055-01</t>
  </si>
  <si>
    <t>ON-25-001538</t>
  </si>
  <si>
    <t>15 Fwy heading S/B, in Murrieta, CA.</t>
  </si>
  <si>
    <t>JN1AZ34D65M601103</t>
  </si>
  <si>
    <t>23190 JOAQUIN RIDGE DR</t>
  </si>
  <si>
    <t>23190 JOAQUIN RIDGE DR, MURRIETA CA 92562</t>
  </si>
  <si>
    <t>MONICA HERRERA</t>
  </si>
  <si>
    <t>Alicia  Gibson</t>
  </si>
  <si>
    <t>CAN23005795-03</t>
  </si>
  <si>
    <t>ON-25-001539</t>
  </si>
  <si>
    <t>1C4RJEAG7KC530609</t>
  </si>
  <si>
    <t xml:space="preserve">27420 SILVER LAKES PKWY  </t>
  </si>
  <si>
    <t>27420 SILVERLAKES PARKWAY, HELENDALE CA 92342</t>
  </si>
  <si>
    <t>EPIGMENIO ALVARADO</t>
  </si>
  <si>
    <t>CAP24000666-01</t>
  </si>
  <si>
    <t>ON-25-001540</t>
  </si>
  <si>
    <t>Imperial Highway and California Ave., Lynwood, CA. 90262</t>
  </si>
  <si>
    <t>1FTFW1RG9HFB21200</t>
  </si>
  <si>
    <t>4355 E 61ST ST</t>
  </si>
  <si>
    <t>4355 e 61st st , MAYWOOD CA 90270</t>
  </si>
  <si>
    <t>CAP24000576-01</t>
  </si>
  <si>
    <t>ON-25-001541</t>
  </si>
  <si>
    <t xml:space="preserve">Pacoima CA </t>
  </si>
  <si>
    <t>4T1G11AK9LU863714</t>
  </si>
  <si>
    <t>8635 WILBUR AVE unit 2, NORTHRIDGE CA 91324</t>
  </si>
  <si>
    <t>ARMANDO QUINTERO GUTIERREZ</t>
  </si>
  <si>
    <t>CAN23005501-03</t>
  </si>
  <si>
    <t>ON-25-001544</t>
  </si>
  <si>
    <t>Heading to Disney, Anaheim/Los Angeles CA.</t>
  </si>
  <si>
    <t>KNDCB3LC1L5368547</t>
  </si>
  <si>
    <t>QUINTERO GUTIERREZ</t>
  </si>
  <si>
    <t>555 E WASHINGTON AVE APT 401</t>
  </si>
  <si>
    <t>555 e washington ave apt 401, SUNNYVALE CA 94086</t>
  </si>
  <si>
    <t>JULIO LOPEZ</t>
  </si>
  <si>
    <t>CAN25020383-00</t>
  </si>
  <si>
    <t>ON-25-001545</t>
  </si>
  <si>
    <t>1N4AL3APXDC119483</t>
  </si>
  <si>
    <t>340 E 70TH ST</t>
  </si>
  <si>
    <t>340 E 70TH ST, LOS ANGELES CA 90003</t>
  </si>
  <si>
    <t>ARTURO SAAVEDRA</t>
  </si>
  <si>
    <t>TATIANA SAAVEDRA</t>
  </si>
  <si>
    <t>CAP24002547-00</t>
  </si>
  <si>
    <t>ON-25-001546</t>
  </si>
  <si>
    <t>long beach Blvd &amp; Euclid Ave Lynwood CA</t>
  </si>
  <si>
    <t>1HGCV1F33MA104991</t>
  </si>
  <si>
    <t>SAAVEDRA</t>
  </si>
  <si>
    <t>949 E 116TH PL</t>
  </si>
  <si>
    <t>949 E 116TH PL, LOS ANGELES CA 90059</t>
  </si>
  <si>
    <t>DAVID AJIATAS</t>
  </si>
  <si>
    <t>ALEX RAMOS</t>
  </si>
  <si>
    <t>CAN24018720-00</t>
  </si>
  <si>
    <t>ON-25-001547</t>
  </si>
  <si>
    <t xml:space="preserve">Northbound 110 North Freeway, Exit on 3rd St. Los Angeles, CA. </t>
  </si>
  <si>
    <t>WVWMP7AN1BE712149</t>
  </si>
  <si>
    <t>AJIATAS</t>
  </si>
  <si>
    <t>806 S BURLINGTON AVE APT 307</t>
  </si>
  <si>
    <t>806 s burlington ave apt 307, LOS ANGELES CA 90057</t>
  </si>
  <si>
    <t>MARTHA ALVAREZ</t>
  </si>
  <si>
    <t>CAN23005826-03</t>
  </si>
  <si>
    <t>ON-25-001548</t>
  </si>
  <si>
    <t>Cedar Ave &amp; Santa ana Bloomington Ca</t>
  </si>
  <si>
    <t>2GCEC13C581113757</t>
  </si>
  <si>
    <t>3068 CHABLIS AVE</t>
  </si>
  <si>
    <t>3068 CHABLIS AVE, JURUPA VALLEY CA 92509</t>
  </si>
  <si>
    <t>BOMPONGO ASABI</t>
  </si>
  <si>
    <t>BITOKO BOMPONGO</t>
  </si>
  <si>
    <t>CAP24002388-00</t>
  </si>
  <si>
    <t>ON-25-001549</t>
  </si>
  <si>
    <t>Cona Ave, Lake Osnor CA.</t>
  </si>
  <si>
    <t>1C4HJXDG7JW298268</t>
  </si>
  <si>
    <t>ASABI</t>
  </si>
  <si>
    <t>13161 HITCHING RAIL CIR</t>
  </si>
  <si>
    <t>13161 HITCHING RAIL CIR, CORONA CA 92883</t>
  </si>
  <si>
    <t>CHANIECE COLE</t>
  </si>
  <si>
    <t>CAP25004331-00</t>
  </si>
  <si>
    <t>ON-25-001551</t>
  </si>
  <si>
    <t>5th St, San Bernardino, CA.</t>
  </si>
  <si>
    <t>3KPF24AD5KE016685</t>
  </si>
  <si>
    <t>2225 PUMALO ST APT 133</t>
  </si>
  <si>
    <t>2225 PUMALO ST APT 133, SAN BERNARDINO CA 92404</t>
  </si>
  <si>
    <t>JOSE MANUEL ROCHA-TALCO</t>
  </si>
  <si>
    <t>CAN25019704-00</t>
  </si>
  <si>
    <t>ON-25-001552</t>
  </si>
  <si>
    <t xml:space="preserve">I5 Hwy Bakersfield ca </t>
  </si>
  <si>
    <t>1GC1KXE82FF593503</t>
  </si>
  <si>
    <t>ROCHA-TALCO</t>
  </si>
  <si>
    <t>431 CRESTWOOD AVE</t>
  </si>
  <si>
    <t>431 CRESTWOOD AVE, WOODLAKE CA 93286</t>
  </si>
  <si>
    <t>MICHAEL CORDERO</t>
  </si>
  <si>
    <t>CAP25005518-00</t>
  </si>
  <si>
    <t>ON-25-001553</t>
  </si>
  <si>
    <t xml:space="preserve">2055 Gellert Blvd., Daly City, CA. 94015 </t>
  </si>
  <si>
    <t>1HGCR2F7XGA058447</t>
  </si>
  <si>
    <t>CORDERO</t>
  </si>
  <si>
    <t>341 DENNIS DR</t>
  </si>
  <si>
    <t>341 DENNIS DR, DALY CITY CA 94015</t>
  </si>
  <si>
    <t>VANESSA VASQUEZ</t>
  </si>
  <si>
    <t>CAN24013151-00</t>
  </si>
  <si>
    <t>ON-25-001555</t>
  </si>
  <si>
    <t>23986 Alessandro Blvd, Moreno Valley, CA 92553</t>
  </si>
  <si>
    <t>1FA6P8TH4H5235429</t>
  </si>
  <si>
    <t>25828 PARSLEY AVE</t>
  </si>
  <si>
    <t>25828 PARSLEY AVE, MORENO VALLEY CA 92553</t>
  </si>
  <si>
    <t>MAYRA NAVACASTRO</t>
  </si>
  <si>
    <t>CAN23008245-02</t>
  </si>
  <si>
    <t>ON-25-001557</t>
  </si>
  <si>
    <t>Freeway 15 carpool, near Miramar rose   San Diego Ca</t>
  </si>
  <si>
    <t>TX 350</t>
  </si>
  <si>
    <t>5TDAAAB62RS000780</t>
  </si>
  <si>
    <t>NAVACASTRO</t>
  </si>
  <si>
    <t>522 MINNESOTA ST</t>
  </si>
  <si>
    <t>522 MINNESOTA ST, FALLBROOK CA 92028</t>
  </si>
  <si>
    <t>AUTUMN WHITMARK</t>
  </si>
  <si>
    <t>CAN24010751-00</t>
  </si>
  <si>
    <t>ON-25-001558</t>
  </si>
  <si>
    <t>Parking lot Watermart, Phelan, CA.</t>
  </si>
  <si>
    <t>1FTEW1CM9DKE23775</t>
  </si>
  <si>
    <t>WHITMARK</t>
  </si>
  <si>
    <t>PO BOX 292713</t>
  </si>
  <si>
    <t>5610 GORGONIO RD , PHELAN CA 92371</t>
  </si>
  <si>
    <t>JUAN ALCAIDEMOZO</t>
  </si>
  <si>
    <t>CAN23002675-03</t>
  </si>
  <si>
    <t>ON-25-001559</t>
  </si>
  <si>
    <t>Freeway 76 and Rancho del Oro St, Oceanside, CA</t>
  </si>
  <si>
    <t>1FTEW1CP0MKD99411</t>
  </si>
  <si>
    <t>ALCAIDEMOZO</t>
  </si>
  <si>
    <t>262 FORTUNADA ST</t>
  </si>
  <si>
    <t>262 FORTUNADA ST, OCEANSIDE CA 92057</t>
  </si>
  <si>
    <t>EDGAR HERNANDEZ</t>
  </si>
  <si>
    <t>LETICIA LOMELI</t>
  </si>
  <si>
    <t>CAN23002382-03</t>
  </si>
  <si>
    <t>ON-25-001562</t>
  </si>
  <si>
    <t xml:space="preserve">Lexington &amp; Garey Pomona Ca
</t>
  </si>
  <si>
    <t>KNMAT2MT0GP665963</t>
  </si>
  <si>
    <t xml:space="preserve">251 E MONTEREY AVE  </t>
  </si>
  <si>
    <t>251 E. MONTEREY AVENUE , POMONA CA 91767</t>
  </si>
  <si>
    <t>MARINA VASQUEZ</t>
  </si>
  <si>
    <t>RAYMOND VASQUEZ</t>
  </si>
  <si>
    <t>CAN24012747-01</t>
  </si>
  <si>
    <t>ON-25-001564</t>
  </si>
  <si>
    <t>I- 10 Freeway going eastbound, La Quinta, CA.</t>
  </si>
  <si>
    <t>3GCPWCET3LG343323</t>
  </si>
  <si>
    <t>12852 SYCAMORE VILLAGE DR</t>
  </si>
  <si>
    <t>12852 SYCAMORE VILLAGE DR, NORWALK CA 90650</t>
  </si>
  <si>
    <t>ON-25-001565</t>
  </si>
  <si>
    <t>I-10 Freeway, La Quinta CA.</t>
  </si>
  <si>
    <t>JM3TCACY6L0408977</t>
  </si>
  <si>
    <t>NERY CHAVEZ</t>
  </si>
  <si>
    <t>DERLYN RAMOS CRUZ</t>
  </si>
  <si>
    <t>CAN24016172-00</t>
  </si>
  <si>
    <t>ON-25-001567</t>
  </si>
  <si>
    <t>Morenian Parkway and Moreno Valley CA</t>
  </si>
  <si>
    <t>5FNYF28496B035599</t>
  </si>
  <si>
    <t>2981 TAOS DR</t>
  </si>
  <si>
    <t>2981 TAOS DR, JURUPA VALLEY CA 92509</t>
  </si>
  <si>
    <t>SUREN KOCHARYAN</t>
  </si>
  <si>
    <t>CAP25005937-00</t>
  </si>
  <si>
    <t>ON-25-001568</t>
  </si>
  <si>
    <t xml:space="preserve">Cauenga Blvd in 
Los Angeles CA.  
</t>
  </si>
  <si>
    <t>JTHBW1GG3E2059893</t>
  </si>
  <si>
    <t>KOCHARYAN</t>
  </si>
  <si>
    <t>614 E FAIRMOUNT RD</t>
  </si>
  <si>
    <t>614 E Faermount Rd, BURBANK CA 91501</t>
  </si>
  <si>
    <t>VANESSA YVONNE</t>
  </si>
  <si>
    <t>CAN24017813-00</t>
  </si>
  <si>
    <t>ON-25-001569</t>
  </si>
  <si>
    <t>YVONNE</t>
  </si>
  <si>
    <t>25828 PASLEY AVE</t>
  </si>
  <si>
    <t>25828 PASLEY AVE, MORENO VALLEY CA 92553</t>
  </si>
  <si>
    <t>JAYRO DE JESUS CARDENAS</t>
  </si>
  <si>
    <t>MONIQUE HENDERSON</t>
  </si>
  <si>
    <t>CAN25020657-00</t>
  </si>
  <si>
    <t>ON-25-001570</t>
  </si>
  <si>
    <t xml:space="preserve">4874 Saint Elmo Dr in Los Angeles CA </t>
  </si>
  <si>
    <t>3C4NJDCB4KT594525</t>
  </si>
  <si>
    <t>915 W MORRISON AVE APT 7</t>
  </si>
  <si>
    <t>915 W MORRISON AVE APT 7, SANTA MARIA CA 93458</t>
  </si>
  <si>
    <t>SHADAB SHIRZAD</t>
  </si>
  <si>
    <t>CAP24002283-00</t>
  </si>
  <si>
    <t>ON-25-001571</t>
  </si>
  <si>
    <t xml:space="preserve">university ave, san diego, ca </t>
  </si>
  <si>
    <t>JTDKN3DUXC1522612</t>
  </si>
  <si>
    <t>SHIRZAD</t>
  </si>
  <si>
    <t>10836 VIA LAS MAYAS APT D</t>
  </si>
  <si>
    <t>10836 VIA LAS MAYAS APT D, SAN DIEGO CA 92129</t>
  </si>
  <si>
    <t>CHRIST ABRAHAMI</t>
  </si>
  <si>
    <t>CAN25020037-00</t>
  </si>
  <si>
    <t>ON-25-001572</t>
  </si>
  <si>
    <t>2 Freeway before Verdugo exit, Glendale, CA</t>
  </si>
  <si>
    <t>NM0LS7F24K1415194</t>
  </si>
  <si>
    <t>ABRAHAMI</t>
  </si>
  <si>
    <t>4325 BRIGGS AVE</t>
  </si>
  <si>
    <t>MONTROSE</t>
  </si>
  <si>
    <t>4325 Briggs Ave, MONTROSE CA 91020</t>
  </si>
  <si>
    <t>SAMUEL SAC TZEP</t>
  </si>
  <si>
    <t>CAN24014321-01</t>
  </si>
  <si>
    <t>ON-25-001573</t>
  </si>
  <si>
    <t>8th st &amp; hoover st   los Angeles ca</t>
  </si>
  <si>
    <t>5TBEV54107S464784</t>
  </si>
  <si>
    <t>SAC TZEP</t>
  </si>
  <si>
    <t>843 IROLO ST APT 103</t>
  </si>
  <si>
    <t>843 IROLO ST APT 103, LOS ANGELES CA 90005</t>
  </si>
  <si>
    <t>MODESTO DELGADO</t>
  </si>
  <si>
    <t>CAP25003246-00</t>
  </si>
  <si>
    <t>ON-25-001574</t>
  </si>
  <si>
    <t>2011 Lomita Blvd, Lomita, CA 90717</t>
  </si>
  <si>
    <t>55SWF4KB4FU030299</t>
  </si>
  <si>
    <t>24818 ESHELMAN AVE # AP39</t>
  </si>
  <si>
    <t>LOMITA</t>
  </si>
  <si>
    <t>4077 W 133RD ST, HAWTHORNE CA 90250</t>
  </si>
  <si>
    <t>JOSE SANDOVAL PEREZ</t>
  </si>
  <si>
    <t>GISELLE SANDOVAL</t>
  </si>
  <si>
    <t>CAN24015504-01</t>
  </si>
  <si>
    <t>ON-25-001576</t>
  </si>
  <si>
    <t xml:space="preserve">thownsan Av in Los Angeles CA </t>
  </si>
  <si>
    <t>5N1AN08U87C529231</t>
  </si>
  <si>
    <t>3743 E 7TH ST</t>
  </si>
  <si>
    <t>3743 e 7th st, LOS ANGELES CA 90023</t>
  </si>
  <si>
    <t>ON-25-001578</t>
  </si>
  <si>
    <t>47103 NAVAJO AVE COARSEGOLD, CA 93614</t>
  </si>
  <si>
    <t>1N6AD0CW8GN781966</t>
  </si>
  <si>
    <t>ZAEVENA THOMAS</t>
  </si>
  <si>
    <t>ON-25-001580</t>
  </si>
  <si>
    <t>Curvey &amp; Steetso, Hemet CA.</t>
  </si>
  <si>
    <t>MARIA VISSEPO</t>
  </si>
  <si>
    <t>Isaac  Hernandez</t>
  </si>
  <si>
    <t>CAN23002601-03</t>
  </si>
  <si>
    <t>ON-25-001581</t>
  </si>
  <si>
    <t>91 E Freeway, Corona, CA</t>
  </si>
  <si>
    <t>1C4RJXN6XRW230200</t>
  </si>
  <si>
    <t>VISSEPO</t>
  </si>
  <si>
    <t>3417 WILBUR ST</t>
  </si>
  <si>
    <t>3417 WILBUR ST , RIVERSIDE CA 92503</t>
  </si>
  <si>
    <t>ANNA COMMODORE</t>
  </si>
  <si>
    <t>JESSICA ALOUL</t>
  </si>
  <si>
    <t>CAN24015933-01</t>
  </si>
  <si>
    <t>ON-25-001582</t>
  </si>
  <si>
    <t>corner 2nd st &amp; Santa ana st Long beach Ca</t>
  </si>
  <si>
    <t>KNDJ23AUXL7057366</t>
  </si>
  <si>
    <t>COMMODORE</t>
  </si>
  <si>
    <t>8061 FLORENCE AVE</t>
  </si>
  <si>
    <t>8061 FLORENCE AVE, DOWNEY CA 90240</t>
  </si>
  <si>
    <t>LIDIA SALVADOR</t>
  </si>
  <si>
    <t>CAN24018629-00</t>
  </si>
  <si>
    <t>ON-25-001583</t>
  </si>
  <si>
    <t xml:space="preserve">Firestone St and Alameda St in Los Angeles CA </t>
  </si>
  <si>
    <t>2HGFE4F8XSH313332</t>
  </si>
  <si>
    <t>SALVADOR</t>
  </si>
  <si>
    <t>146 W 76TH ST</t>
  </si>
  <si>
    <t>146 W 76 ST , LOS ANGELES CA 90003</t>
  </si>
  <si>
    <t>SERGIO MOJICA CALLES</t>
  </si>
  <si>
    <t>CAN25020214-00</t>
  </si>
  <si>
    <t>ON-25-001585</t>
  </si>
  <si>
    <t>56th St &amp; Avalon Blvd between San Pedro Blvd Los Angeles Ca</t>
  </si>
  <si>
    <t>19XFB2F80DE213900</t>
  </si>
  <si>
    <t>MOJICA CALLES</t>
  </si>
  <si>
    <t>13600 DOTY AVE APT 25</t>
  </si>
  <si>
    <t>5610 towne ave, LOS ANGELES CA 90011</t>
  </si>
  <si>
    <t>EDWIN CERON GUADRON</t>
  </si>
  <si>
    <t>LILIANA RODRIGUEZ</t>
  </si>
  <si>
    <t>CAN24015946-01</t>
  </si>
  <si>
    <t>ON-25-001587</t>
  </si>
  <si>
    <t>880 North freeway, Oakland, CA.</t>
  </si>
  <si>
    <t>5TDZARFH5JS039994</t>
  </si>
  <si>
    <t>CERON GUADRON</t>
  </si>
  <si>
    <t>217 LAUREL AVE</t>
  </si>
  <si>
    <t>350 S MANHATTAN PL APT 9, LOS ANGELES CA 90020</t>
  </si>
  <si>
    <t>NANCY BAEZA</t>
  </si>
  <si>
    <t>CAP25002985-00</t>
  </si>
  <si>
    <t>ON-25-001588</t>
  </si>
  <si>
    <t>Arlington Ave &amp; McMahon St, Riverside Ca</t>
  </si>
  <si>
    <t>1C4HJXDN6LW217794</t>
  </si>
  <si>
    <t>BAEZA</t>
  </si>
  <si>
    <t>3400 TOULON CT</t>
  </si>
  <si>
    <t>4305 ANGELO ST, RIVERSIDE CA 92507</t>
  </si>
  <si>
    <t>CAN24010199-02</t>
  </si>
  <si>
    <t>ON-25-001589</t>
  </si>
  <si>
    <t>39196 Winchester Rd in Murrieta CA  92563</t>
  </si>
  <si>
    <t>KMHCT5AE1CU002117</t>
  </si>
  <si>
    <t>39930 whitewood rd apt c204, MURRIETA CA 92563</t>
  </si>
  <si>
    <t>EVA GONZALEZ VICTORINO</t>
  </si>
  <si>
    <t>CAN23008973-02</t>
  </si>
  <si>
    <t>ON-25-001590</t>
  </si>
  <si>
    <t>5505 Canyon Crest Dr, Riverside, CA 92507</t>
  </si>
  <si>
    <t>JTDKN3DU8A0096745</t>
  </si>
  <si>
    <t>NOEL STRONG</t>
  </si>
  <si>
    <t>CAN24019197-00</t>
  </si>
  <si>
    <t>ON-25-001592</t>
  </si>
  <si>
    <t xml:space="preserve">Freeway SB I5 Stockton </t>
  </si>
  <si>
    <t>86</t>
  </si>
  <si>
    <t>JF1ZNAA11H8704541</t>
  </si>
  <si>
    <t>2209 SAN MARTIN DR</t>
  </si>
  <si>
    <t>2209 SAN MARTIN DR, MODESTO CA 95358</t>
  </si>
  <si>
    <t>JEANNETTA PAGE</t>
  </si>
  <si>
    <t>Gregory Powell</t>
  </si>
  <si>
    <t>CAP24000888-00</t>
  </si>
  <si>
    <t>ON-25-001593</t>
  </si>
  <si>
    <t>Van Ness and Lombardi, San Francisco, CA.</t>
  </si>
  <si>
    <t>5NPEC4AC7CH426000</t>
  </si>
  <si>
    <t>PAGE</t>
  </si>
  <si>
    <t>3046 TINSLEY ST</t>
  </si>
  <si>
    <t>3046 TINSLEY ST, MANTECA CA 95337</t>
  </si>
  <si>
    <t>GERMAN DE LA LUZ MENDEZ</t>
  </si>
  <si>
    <t>CAN24015976-01</t>
  </si>
  <si>
    <t>ON-25-001594</t>
  </si>
  <si>
    <t>5 freeway near Sepulveda 118 W</t>
  </si>
  <si>
    <t>5XXGM4A76EG282009</t>
  </si>
  <si>
    <t>DE LA LUZ MENDEZ</t>
  </si>
  <si>
    <t>15040 PARTHENIA ST APT 22</t>
  </si>
  <si>
    <t>15040 parthenia st apt 22, NORTH HILLS CA 91343</t>
  </si>
  <si>
    <t>WILLIAN SOTO</t>
  </si>
  <si>
    <t>CAN24013065-00</t>
  </si>
  <si>
    <t>ON-25-001597</t>
  </si>
  <si>
    <t xml:space="preserve">3951 W century Blvd in Inglewood CA </t>
  </si>
  <si>
    <t>WMWRE33595TD99031</t>
  </si>
  <si>
    <t>1538 W 56TH ST</t>
  </si>
  <si>
    <t>1538 W 56TH ST, LOS ANGELES CA 90062</t>
  </si>
  <si>
    <t>FABIANO GONCALVES</t>
  </si>
  <si>
    <t>CAN24009596-02</t>
  </si>
  <si>
    <t>ON-25-001598</t>
  </si>
  <si>
    <t>Apple St. and Marvin Ave., Los Angeles, CA.</t>
  </si>
  <si>
    <t>KMHC75LC4JU061319</t>
  </si>
  <si>
    <t>GONCALVES</t>
  </si>
  <si>
    <t>14722 HORST AVE</t>
  </si>
  <si>
    <t>14722 horst ave, NORWALK CA 90650</t>
  </si>
  <si>
    <t>ON-25-001599</t>
  </si>
  <si>
    <t xml:space="preserve">sunset 
las vegas nv </t>
  </si>
  <si>
    <t>ALEXIS SANDOVAL WOOTEN</t>
  </si>
  <si>
    <t>ISAAC ESCOBAR</t>
  </si>
  <si>
    <t>CAP25003155-00</t>
  </si>
  <si>
    <t>ON-25-001600</t>
  </si>
  <si>
    <t xml:space="preserve">Tyler St in Riverside CA </t>
  </si>
  <si>
    <t>5TDZK3EH6BS027141</t>
  </si>
  <si>
    <t>SANDOVAL WOOTEN</t>
  </si>
  <si>
    <t>3940 DAWES ST APT 9</t>
  </si>
  <si>
    <t>3940 DAwES ST APT 9, RIVERSIDE CA 92503</t>
  </si>
  <si>
    <t>ANGELINA SANCHEZ</t>
  </si>
  <si>
    <t>CAN24015704-01</t>
  </si>
  <si>
    <t>ON-25-001601</t>
  </si>
  <si>
    <t>Homeland Ave &amp; Mcwade Ave Homeland Ca</t>
  </si>
  <si>
    <t>4T1DBADK0SU015490</t>
  </si>
  <si>
    <t>21435 Y AVE</t>
  </si>
  <si>
    <t>21435 Y AVE, NUEVO CA 92567</t>
  </si>
  <si>
    <t>MARIA MORALES</t>
  </si>
  <si>
    <t>CAN24015415-01</t>
  </si>
  <si>
    <t>ON-25-001602</t>
  </si>
  <si>
    <t xml:space="preserve">5 Freeway NB Los Angeles CA </t>
  </si>
  <si>
    <t>3CZRU5H19LM717367</t>
  </si>
  <si>
    <t>638 1/2 W 74TH ST</t>
  </si>
  <si>
    <t>638 1/2 W 74TH ST, LOS ANGELES CA 90044</t>
  </si>
  <si>
    <t>TATIANA FERRUFINO GARCIA</t>
  </si>
  <si>
    <t>CAP25004859-00</t>
  </si>
  <si>
    <t>ON-25-001603</t>
  </si>
  <si>
    <t xml:space="preserve">I 170 George Town Colorado </t>
  </si>
  <si>
    <t>2T3EWRFV3KW034881</t>
  </si>
  <si>
    <t>FERRUFINO GARCIA</t>
  </si>
  <si>
    <t>2966 PRINCETON AVE</t>
  </si>
  <si>
    <t>2966 PRINCETON AVE, STOCKTON CA 95204</t>
  </si>
  <si>
    <t>MARLON MUZ</t>
  </si>
  <si>
    <t>WILSON IXCOL MUZ</t>
  </si>
  <si>
    <t>CAN25020787-00</t>
  </si>
  <si>
    <t>ON-25-001604</t>
  </si>
  <si>
    <t xml:space="preserve">lincoln blvd 
los angeles ca </t>
  </si>
  <si>
    <t>JM1GJ1U57E1107250</t>
  </si>
  <si>
    <t>MUZ</t>
  </si>
  <si>
    <t>6401 BONSALLO AVE</t>
  </si>
  <si>
    <t>6401 BONSALLO AVE, LOS ANGELES CA 90044</t>
  </si>
  <si>
    <t>TALIYA HARDY</t>
  </si>
  <si>
    <t>CAN24015142-01</t>
  </si>
  <si>
    <t>ON-25-001605</t>
  </si>
  <si>
    <t>Regal Oaks Place, Perris, CA.</t>
  </si>
  <si>
    <t>1G6AB5RX2H0190944</t>
  </si>
  <si>
    <t>9638 TRAILHEAD LN</t>
  </si>
  <si>
    <t>9638 TRAILHEAD LN, MORENO VALLEY CA 92557</t>
  </si>
  <si>
    <t>Estevon Ruben De la Torre</t>
  </si>
  <si>
    <t>CAN24009764-02</t>
  </si>
  <si>
    <t>ON-25-001606</t>
  </si>
  <si>
    <t>852 East Park Ridge Ave., Corona, CA. 92879</t>
  </si>
  <si>
    <t>5UXFA13526LY25502</t>
  </si>
  <si>
    <t>10747 KEARSARGE PL</t>
  </si>
  <si>
    <t>10747 Kearsarge Pl,, RIVERSIDE CA 92503</t>
  </si>
  <si>
    <t>YADIRA GONZALEZ NAVARRO</t>
  </si>
  <si>
    <t>ABIGAIL CLEMENS</t>
  </si>
  <si>
    <t>CAP25003079-00</t>
  </si>
  <si>
    <t>ON-25-001607</t>
  </si>
  <si>
    <t>3333 Bristel St, Costa Mesa, CA 92704</t>
  </si>
  <si>
    <t>5NPEH4J21LH035109</t>
  </si>
  <si>
    <t>GONZALEZ NAVARRO</t>
  </si>
  <si>
    <t>175 ROBINSON DR</t>
  </si>
  <si>
    <t>175 ROBINSON DR, TUSTIN CA 92782</t>
  </si>
  <si>
    <t>ON-25-001608</t>
  </si>
  <si>
    <t xml:space="preserve">canyon hills ca </t>
  </si>
  <si>
    <t>ON-25-001609</t>
  </si>
  <si>
    <t>635 w mission Ave, Parking lot of Escondido swap meet Queens &amp; Washington  , Escondido CA</t>
  </si>
  <si>
    <t>CAN24012639-01</t>
  </si>
  <si>
    <t>ON-25-001610</t>
  </si>
  <si>
    <t>Freeway 10 close to Normandy St, Los Angeles, CA</t>
  </si>
  <si>
    <t>RACHEL NEUBARTH</t>
  </si>
  <si>
    <t>CAP25005052-00</t>
  </si>
  <si>
    <t>ON-25-001611</t>
  </si>
  <si>
    <t>Freeway 15th South, on the exit of Rancho Bernardo Rd. Rancho Bernardo, CA.</t>
  </si>
  <si>
    <t>19XFC1F79LE218137</t>
  </si>
  <si>
    <t>NEUBARTH</t>
  </si>
  <si>
    <t>3859 COLINA DORADA DR APT I104</t>
  </si>
  <si>
    <t>3859 COLINA DORADA DR APT I104, SAN DIEGO CA 92124</t>
  </si>
  <si>
    <t>MICHAEL COOK</t>
  </si>
  <si>
    <t>CAN23007456-03</t>
  </si>
  <si>
    <t>ON-25-001612</t>
  </si>
  <si>
    <t>Florida St and Sanderson St, Hemet, CA</t>
  </si>
  <si>
    <t>1FTZR44EX8PB19204</t>
  </si>
  <si>
    <t>2458 FOXMOOR CT</t>
  </si>
  <si>
    <t>2458 FOXMOOR CT, HEMET CA 92545</t>
  </si>
  <si>
    <t>CAP24001652-00</t>
  </si>
  <si>
    <t>ON-25-001613</t>
  </si>
  <si>
    <t xml:space="preserve">215 freeway near Moreno Valley </t>
  </si>
  <si>
    <t>5YJ3E1EA8SF894193</t>
  </si>
  <si>
    <t>7322 DIAMOND ST, RIVERSIDE CA 92504</t>
  </si>
  <si>
    <t>LASHAY LOVE</t>
  </si>
  <si>
    <t>CAN23000990-04</t>
  </si>
  <si>
    <t>ON-25-001614</t>
  </si>
  <si>
    <t>44236 Testry West, Blankaster CA 93534.</t>
  </si>
  <si>
    <t>1G1ZB5ST5GF186396</t>
  </si>
  <si>
    <t>38700 10TH ST E APT 13</t>
  </si>
  <si>
    <t>38700 10TH ST APT 13, PALMDALE CA 93550</t>
  </si>
  <si>
    <t>Luis  Samir Cortez</t>
  </si>
  <si>
    <t>ON-25-001615</t>
  </si>
  <si>
    <t>434 West 111th Place, Los Angeles, CA. 90061</t>
  </si>
  <si>
    <t>ADALINDA MELENDEZ RODRIGUEZ</t>
  </si>
  <si>
    <t>CRISTHIAN MELENDEZ BARDALES</t>
  </si>
  <si>
    <t>CAN24013992-01</t>
  </si>
  <si>
    <t>ON-25-001618</t>
  </si>
  <si>
    <t>19XFC2F5XHE204579</t>
  </si>
  <si>
    <t>MELENDEZ RODRIGUEZ</t>
  </si>
  <si>
    <t>6316 S VERMONT AVE APT 9</t>
  </si>
  <si>
    <t>39 W MARKET ST, LOS ANGELES CA 90805</t>
  </si>
  <si>
    <t>ALBA NUNEZ</t>
  </si>
  <si>
    <t>JULIE NUNEZ</t>
  </si>
  <si>
    <t>CAP24001907-00</t>
  </si>
  <si>
    <t>ON-25-001619</t>
  </si>
  <si>
    <t>Ortega Highway, CA.</t>
  </si>
  <si>
    <t>1N4BL4BVXRN345204</t>
  </si>
  <si>
    <t>12632 MORNINGSIDE AVE APT 6</t>
  </si>
  <si>
    <t>12632 MORNINGSIDE AVE APT 6, GARDEN GROVE CA 92843</t>
  </si>
  <si>
    <t>GLENIS RENAULT</t>
  </si>
  <si>
    <t>CAN24018083-00</t>
  </si>
  <si>
    <t>ON-25-001621</t>
  </si>
  <si>
    <t xml:space="preserve">Market shopping center in Gardena CA </t>
  </si>
  <si>
    <t>5YFBURHEXEP144038</t>
  </si>
  <si>
    <t>RENAULT</t>
  </si>
  <si>
    <t>531 W 93RD ST</t>
  </si>
  <si>
    <t>531 w 93rd st, LOS ANGELES CA 90044</t>
  </si>
  <si>
    <t>IYANNA BERIDON</t>
  </si>
  <si>
    <t>CAN25020861-00</t>
  </si>
  <si>
    <t>ON-25-001622</t>
  </si>
  <si>
    <t xml:space="preserve">10 fwy - heading to hemet </t>
  </si>
  <si>
    <t>1G4GC5GD4BF121203</t>
  </si>
  <si>
    <t>BERIDON</t>
  </si>
  <si>
    <t>1026 1/2 E VIA WANDA</t>
  </si>
  <si>
    <t>1026 1/2 E VIA WANDA, LONG BEACH CA 90805</t>
  </si>
  <si>
    <t>JESUS CERVANTES</t>
  </si>
  <si>
    <t>BRYAN CERVANTES</t>
  </si>
  <si>
    <t>CAP25004144-00</t>
  </si>
  <si>
    <t>ON-25-001623</t>
  </si>
  <si>
    <t xml:space="preserve">oceanside ca </t>
  </si>
  <si>
    <t>1FAHP35N58W282350</t>
  </si>
  <si>
    <t>277 LUSTROSOS ST</t>
  </si>
  <si>
    <t>277 LUSTROSOS ST, OCEANSIDE CA 92057</t>
  </si>
  <si>
    <t>CLAYTON SZENTES</t>
  </si>
  <si>
    <t>WHITTNEY SZENTES</t>
  </si>
  <si>
    <t>CAN25020334-00</t>
  </si>
  <si>
    <t>ON-25-001624</t>
  </si>
  <si>
    <t>Magnolia Av In Corona Ca 92881</t>
  </si>
  <si>
    <t>2FMDK3GC1BBB18732</t>
  </si>
  <si>
    <t>SZENTES</t>
  </si>
  <si>
    <t>1110 PORTOFINO CT UNIT 103</t>
  </si>
  <si>
    <t>1110 PORTOFINO CT UNIT 103, CORONA CA 92881</t>
  </si>
  <si>
    <t>CAN24011806-02</t>
  </si>
  <si>
    <t>ON-25-001626</t>
  </si>
  <si>
    <t>4711 Jackson st riverside ca</t>
  </si>
  <si>
    <t>ENRIQUE BANUELOS</t>
  </si>
  <si>
    <t>MONIQUE BANUELOS</t>
  </si>
  <si>
    <t>CAN23004456-03</t>
  </si>
  <si>
    <t>ON-25-001628</t>
  </si>
  <si>
    <t>3rd East, Palmdale, CA.</t>
  </si>
  <si>
    <t>19XFB2F55EE024165</t>
  </si>
  <si>
    <t>2109 E JENNER ST</t>
  </si>
  <si>
    <t>2109 E JENNER ST, LANCASTER CA 93535</t>
  </si>
  <si>
    <t>CAN24013007-01</t>
  </si>
  <si>
    <t>ON-25-001629</t>
  </si>
  <si>
    <t>Old Mountain Ave and Mountain Ave, Hemet, CA</t>
  </si>
  <si>
    <t>JOSE MONTERROSO ESCOBAR</t>
  </si>
  <si>
    <t>CAP24001948-00</t>
  </si>
  <si>
    <t>ON-25-001630</t>
  </si>
  <si>
    <t>5TDKDRAH7PS519463</t>
  </si>
  <si>
    <t>MONTERROSO ESCOBAR</t>
  </si>
  <si>
    <t>123 E 31ST ST</t>
  </si>
  <si>
    <t>123 e 31st st, LOS ANGELES CA 90011</t>
  </si>
  <si>
    <t>YE JEON</t>
  </si>
  <si>
    <t>DAVID BAE</t>
  </si>
  <si>
    <t>CAN25020411-00</t>
  </si>
  <si>
    <t>ON-25-001631</t>
  </si>
  <si>
    <t xml:space="preserve">irvine ca </t>
  </si>
  <si>
    <t>1FTEW1CP7JKF60431</t>
  </si>
  <si>
    <t>JEON</t>
  </si>
  <si>
    <t>20492 E CRESTLINE DR</t>
  </si>
  <si>
    <t>20492 E CRESTLINE DR, WALNUT CA 91789</t>
  </si>
  <si>
    <t>DIEGA LOPEZ</t>
  </si>
  <si>
    <t>ALEX LOPEZ</t>
  </si>
  <si>
    <t>CAP24001336-00</t>
  </si>
  <si>
    <t>ON-25-001632</t>
  </si>
  <si>
    <t>84th and Hopper, Los Angeles, CA.</t>
  </si>
  <si>
    <t>4T1G11AKXMU439640</t>
  </si>
  <si>
    <t>8411 HOOPER AVE</t>
  </si>
  <si>
    <t>8411 HOOPER AVE, LOS ANGELES CA 90001</t>
  </si>
  <si>
    <t>ON-25-001633</t>
  </si>
  <si>
    <t xml:space="preserve">tampa and Corbin, Los Angles. CA
</t>
  </si>
  <si>
    <t>ABEL REYES ALVITER</t>
  </si>
  <si>
    <t>CAP24001491-00</t>
  </si>
  <si>
    <t>ON-25-001634</t>
  </si>
  <si>
    <t>Soto St and Whittier St, Boyle Heights, CA</t>
  </si>
  <si>
    <t>1C4RDHAG8EC970383</t>
  </si>
  <si>
    <t>REYES ALVITER</t>
  </si>
  <si>
    <t>1257 S LORENA ST</t>
  </si>
  <si>
    <t>1257 S Lorena St, LOS ANGELES CA 90023</t>
  </si>
  <si>
    <t>MARISELA GONZALEZ</t>
  </si>
  <si>
    <t>CAN24018256-00</t>
  </si>
  <si>
    <t>ON-25-001635</t>
  </si>
  <si>
    <t>freeway 10 west on NATIONAL Blvd. exit,</t>
  </si>
  <si>
    <t>2HKRS3H41SH318144</t>
  </si>
  <si>
    <t>3640 JASMINE AVE</t>
  </si>
  <si>
    <t>3640 JASMINE AVE, LOS ANGELES CA 90034</t>
  </si>
  <si>
    <t>MICHELLE HENNIG</t>
  </si>
  <si>
    <t>CAN25020440-00</t>
  </si>
  <si>
    <t>ON-25-001636</t>
  </si>
  <si>
    <t xml:space="preserve">Post Office Rd Lucerne Valley CA </t>
  </si>
  <si>
    <t>1FTFW1RGXJFB84909</t>
  </si>
  <si>
    <t>HENNIG</t>
  </si>
  <si>
    <t>PO BOX 7163</t>
  </si>
  <si>
    <t>11571 ALTA VISTA RD, PINON HILLS CA 92372</t>
  </si>
  <si>
    <t>LILIANA ROJAS MARTINEZ</t>
  </si>
  <si>
    <t>CAN23006426-03</t>
  </si>
  <si>
    <t>ON-25-001637</t>
  </si>
  <si>
    <t>Sunny Hills Court, Milpipas, CA. 95035</t>
  </si>
  <si>
    <t>JTDEAMDE0MJ027439</t>
  </si>
  <si>
    <t>ROJAS MARTINEZ</t>
  </si>
  <si>
    <t>950 LINDEN AVE APT 220</t>
  </si>
  <si>
    <t>950 linden ave apt 220, SUNNYVALE CA 94086</t>
  </si>
  <si>
    <t>SAMANTHA ENRIQUEZ</t>
  </si>
  <si>
    <t>CAN24012302-02</t>
  </si>
  <si>
    <t>ON-25-001640</t>
  </si>
  <si>
    <t>Terry Rd, Huntington Beach, CA 92646</t>
  </si>
  <si>
    <t>2HGFC2F59GH502562</t>
  </si>
  <si>
    <t>16633 VIEWPOINT LN</t>
  </si>
  <si>
    <t>16633 VIEWPOINT LN, HUNTINGTON BEACH CA 92647</t>
  </si>
  <si>
    <t>ANGELICA RAMON</t>
  </si>
  <si>
    <t>CAN24011584-02</t>
  </si>
  <si>
    <t>ON-25-001642</t>
  </si>
  <si>
    <t xml:space="preserve">110 freeway near exit exposition </t>
  </si>
  <si>
    <t>3GCPWBEF7KG288071</t>
  </si>
  <si>
    <t>RAMON</t>
  </si>
  <si>
    <t>451 E 48TH ST</t>
  </si>
  <si>
    <t>451 e 48th st, LOS ANGELES CA 90011</t>
  </si>
  <si>
    <t>ALEX HENRIQUEZ</t>
  </si>
  <si>
    <t>VERONICA CORTEZ</t>
  </si>
  <si>
    <t>CAP25004201-00</t>
  </si>
  <si>
    <t>ON-25-001643</t>
  </si>
  <si>
    <t xml:space="preserve">Vermont Ave. in Los Angeles CA </t>
  </si>
  <si>
    <t>3GNCJLSB0GL199274</t>
  </si>
  <si>
    <t>HENRIQUEZ</t>
  </si>
  <si>
    <t>1263 W 81ST PL</t>
  </si>
  <si>
    <t>1263 W 81ST PL, LOS ANGELES CA 90044</t>
  </si>
  <si>
    <t>MATTHEW TEAHEN</t>
  </si>
  <si>
    <t>MICHAEL  TEAHEN</t>
  </si>
  <si>
    <t>CAP24001972-00</t>
  </si>
  <si>
    <t>ON-25-001644</t>
  </si>
  <si>
    <t>4th Street, Yucaipa, CA.92399</t>
  </si>
  <si>
    <t>JN1CV6AP1FM580926</t>
  </si>
  <si>
    <t>TEAHEN</t>
  </si>
  <si>
    <t>36198 VILLAGE RD</t>
  </si>
  <si>
    <t>36198 village rd, YUCAIPA CA 92399</t>
  </si>
  <si>
    <t>CAN23002417-03</t>
  </si>
  <si>
    <t>ON-25-001645</t>
  </si>
  <si>
    <t xml:space="preserve">eos fitness gym
moreno valley , ca </t>
  </si>
  <si>
    <t>1HGCP2F62CA228503</t>
  </si>
  <si>
    <t>ANGELICA MADERA</t>
  </si>
  <si>
    <t>CAN23003703-03</t>
  </si>
  <si>
    <t>ON-25-001646</t>
  </si>
  <si>
    <t xml:space="preserve">i18 freeway 
</t>
  </si>
  <si>
    <t>1G1FB1RS5G0148808</t>
  </si>
  <si>
    <t>37639 ROBIN LN</t>
  </si>
  <si>
    <t>37639 ROBIN LN, PALMDALE CA 93550</t>
  </si>
  <si>
    <t>LESTER HERNANDEZ - HERNANDEZ</t>
  </si>
  <si>
    <t>CAP24002526-00</t>
  </si>
  <si>
    <t>ON-25-001647</t>
  </si>
  <si>
    <t>Imperial Highway, between entrances of 105 freeway eastbound and westbound, Hawthorne, CA.</t>
  </si>
  <si>
    <t>4TAVL52N8XZ543343</t>
  </si>
  <si>
    <t>HERNANDEZ - HERNANDEZ</t>
  </si>
  <si>
    <t>236 E 60TH ST</t>
  </si>
  <si>
    <t>236 E 60TH ST, LOS ANGELES CA 90003</t>
  </si>
  <si>
    <t>MONICA JIMENEZ</t>
  </si>
  <si>
    <t>CAP25005352-00</t>
  </si>
  <si>
    <t>ON-25-001648</t>
  </si>
  <si>
    <t xml:space="preserve">Deep creek Rd Apple Valley CA </t>
  </si>
  <si>
    <t>JN8BT3BA1RW357628</t>
  </si>
  <si>
    <t>19950 CHRISTIAN CREST RD</t>
  </si>
  <si>
    <t>4136 VAN BUREN BLVD, RIVERSIDE CA 92503</t>
  </si>
  <si>
    <t>KASEY CERVANTES</t>
  </si>
  <si>
    <t>CAN24013907-01</t>
  </si>
  <si>
    <t>ON-25-001650</t>
  </si>
  <si>
    <t xml:space="preserve">Western Av Los Angeles CA </t>
  </si>
  <si>
    <t>2HGFE2F52RH582381</t>
  </si>
  <si>
    <t>3613 VIRGINIA ST</t>
  </si>
  <si>
    <t>3613 virginia st, LYNWOOD CA 90262</t>
  </si>
  <si>
    <t>VICTORIA CARDONA</t>
  </si>
  <si>
    <t>CAN24018517-00</t>
  </si>
  <si>
    <t>ON-25-001651</t>
  </si>
  <si>
    <t>5th Freeway heading to San Bernardino, Pasadena, CA.</t>
  </si>
  <si>
    <t>1N4AL2APXCC143940</t>
  </si>
  <si>
    <t>CARDONA</t>
  </si>
  <si>
    <t>1163 WESTERN AVE APT 3</t>
  </si>
  <si>
    <t>1163 WESTERN AVE APT 3, GLENDALE CA 91201</t>
  </si>
  <si>
    <t>LEONEL CARRILLO ESCOBAR</t>
  </si>
  <si>
    <t>CAP25004831-00</t>
  </si>
  <si>
    <t>ON-25-001652</t>
  </si>
  <si>
    <t xml:space="preserve">On freeway 91, merging to freeway 15, near Magnolia Ave. Corona ca </t>
  </si>
  <si>
    <t>1GCRCNEC8GZ125087</t>
  </si>
  <si>
    <t>CARRILLO ESCOBAR</t>
  </si>
  <si>
    <t>6832 MURRAY ST</t>
  </si>
  <si>
    <t>6832 MURRAY ST, RIVERSIDE CA 92504</t>
  </si>
  <si>
    <t>ON-25-001653</t>
  </si>
  <si>
    <t xml:space="preserve">5 freeway SB Anaheim CA </t>
  </si>
  <si>
    <t>5FNYF6H60MB042723</t>
  </si>
  <si>
    <t>JENNIFER PINEDA</t>
  </si>
  <si>
    <t>CAN23000748-04</t>
  </si>
  <si>
    <t>ON-25-001654</t>
  </si>
  <si>
    <t>Embarcadero Rd. Palo Alto, CA.</t>
  </si>
  <si>
    <t>2HGFB2F54EH528292</t>
  </si>
  <si>
    <t>1761 WOODLAND AVE APT 307</t>
  </si>
  <si>
    <t>EAST PALO ALTO</t>
  </si>
  <si>
    <t>1761 WOODLAND AVE APT 307, PALO ALTO CA 94303</t>
  </si>
  <si>
    <t>JOSHUA LOGAN</t>
  </si>
  <si>
    <t>CAP25004704-00</t>
  </si>
  <si>
    <t>ON-25-001655</t>
  </si>
  <si>
    <t xml:space="preserve">Washington Blvd in Los Angeles CA </t>
  </si>
  <si>
    <t>2G1FB3D36C9109723</t>
  </si>
  <si>
    <t>LOGAN</t>
  </si>
  <si>
    <t>932 S BRONSON AVE</t>
  </si>
  <si>
    <t>932 S BRONSON AVE, LOS ANGELES CA 90019</t>
  </si>
  <si>
    <t>ON-25-001656</t>
  </si>
  <si>
    <t>9333 Imperial Highway, Downey, CA. 90242</t>
  </si>
  <si>
    <t>MARTHA RAMOSCOSSIO</t>
  </si>
  <si>
    <t>CAN25020971-00</t>
  </si>
  <si>
    <t>ON-25-001657</t>
  </si>
  <si>
    <t>605 Freeway, Whittier, CA</t>
  </si>
  <si>
    <t>WBA53BH05NWX39783</t>
  </si>
  <si>
    <t>RAMOSCOSSIO</t>
  </si>
  <si>
    <t>4125 LA RICA AVE</t>
  </si>
  <si>
    <t>4125 LA RICA AVE, BALDWIN PARK CA 91706</t>
  </si>
  <si>
    <t>ROCIO VAZQUEZ GALVEZ</t>
  </si>
  <si>
    <t>CAN24011517-02</t>
  </si>
  <si>
    <t>ON-25-001658</t>
  </si>
  <si>
    <t>921 West Bishop St., Santa Ana, CA 92703</t>
  </si>
  <si>
    <t>2HGFC2F54HH549967</t>
  </si>
  <si>
    <t>VAZQUEZ GALVEZ</t>
  </si>
  <si>
    <t>1402 S DOUGLAS ST</t>
  </si>
  <si>
    <t>1402 S DOUGLAS ST, SANTA ANA CA 92704</t>
  </si>
  <si>
    <t>MARIA MACHADO SOTO</t>
  </si>
  <si>
    <t>DARY CARRAZA VANDENBERG</t>
  </si>
  <si>
    <t>CAN24011114-02</t>
  </si>
  <si>
    <t>ON-25-001660</t>
  </si>
  <si>
    <t xml:space="preserve">Cold water canyon Av in Los Angeles </t>
  </si>
  <si>
    <t>4T1G11AK8PU150258</t>
  </si>
  <si>
    <t>MACHADO SOTO</t>
  </si>
  <si>
    <t>3645 LILITA ST APT A LYNWOOD</t>
  </si>
  <si>
    <t>3645 LILITA ST APT A LYNWOOD, LYNWOOD CA 90262</t>
  </si>
  <si>
    <t>JALENA SOLORIO</t>
  </si>
  <si>
    <t>CICEILIA VASQUEZ</t>
  </si>
  <si>
    <t>CAP24001029-01</t>
  </si>
  <si>
    <t>ON-25-001661</t>
  </si>
  <si>
    <t>Highway 99 and Ashlan, Fresno, CA.</t>
  </si>
  <si>
    <t>4T1B11HK7JU601879</t>
  </si>
  <si>
    <t>SOLORIO</t>
  </si>
  <si>
    <t>17545 E MANNING AVE</t>
  </si>
  <si>
    <t>17545 E MANNING AVE, REEDLEY CA 93654</t>
  </si>
  <si>
    <t>RAYMOND REYES</t>
  </si>
  <si>
    <t>ZACHARIAH GAM</t>
  </si>
  <si>
    <t>CAN25021039-00</t>
  </si>
  <si>
    <t>ON-25-001662</t>
  </si>
  <si>
    <t>JF1GPAL67CH247351</t>
  </si>
  <si>
    <t>18227 SLOVER AVE</t>
  </si>
  <si>
    <t>18227 SLOVER AVE, BLOOMINGTON CA 92316</t>
  </si>
  <si>
    <t>REBECA GARCIA</t>
  </si>
  <si>
    <t>CAN25019806-00</t>
  </si>
  <si>
    <t>ON-25-001663</t>
  </si>
  <si>
    <t>Cresha &amp; Manchester, Los Angeles CA.</t>
  </si>
  <si>
    <t>1HGCP2F37AA073692</t>
  </si>
  <si>
    <t>361 W 41ST ST</t>
  </si>
  <si>
    <t>361 W 41ST ST, LOS ANGELES CA 90037</t>
  </si>
  <si>
    <t>Johoana Diaz Moreno</t>
  </si>
  <si>
    <t>ON-25-001664</t>
  </si>
  <si>
    <t xml:space="preserve">Emilia did not have any information on which Freeway or City it was, but the state is CA. </t>
  </si>
  <si>
    <t>MARLENE AMADOR</t>
  </si>
  <si>
    <t>SAL AMADOR</t>
  </si>
  <si>
    <t>CAN24014916-00</t>
  </si>
  <si>
    <t>ON-25-001665</t>
  </si>
  <si>
    <t>Rosco Blvd,and Lindley Ave. Reseda, CA.</t>
  </si>
  <si>
    <t>JTHBK262375048501</t>
  </si>
  <si>
    <t>7544 ETIWANDA AVE</t>
  </si>
  <si>
    <t>7544 ETIWANDA AVE, RESEDA CA 91335</t>
  </si>
  <si>
    <t>JHON POSADA MUNOZ</t>
  </si>
  <si>
    <t>CAN24018539-00</t>
  </si>
  <si>
    <t>ON-25-001666</t>
  </si>
  <si>
    <t xml:space="preserve">South Downey Rd. and Fruitland Ave., Vernon, CA. </t>
  </si>
  <si>
    <t>1NXBR32E76Z676886</t>
  </si>
  <si>
    <t>POSADA MUNOZ</t>
  </si>
  <si>
    <t>4539 SANTA ANA ST APT C</t>
  </si>
  <si>
    <t>4539 SANTA ANA ST APT C, CUDAHY CA 90201</t>
  </si>
  <si>
    <t>KAREN MAY PALLINGAYAN</t>
  </si>
  <si>
    <t>CAN23003036-03</t>
  </si>
  <si>
    <t>ON-25-001667</t>
  </si>
  <si>
    <t>Walmart parking lot of corona ca</t>
  </si>
  <si>
    <t>7FARS5H51PE009823</t>
  </si>
  <si>
    <t>PALLINGAYAN</t>
  </si>
  <si>
    <t>1816 BAYWOOD DR</t>
  </si>
  <si>
    <t>1816 BAYWOOD DR , CORONA CA 92881</t>
  </si>
  <si>
    <t>LUIS CASTRO</t>
  </si>
  <si>
    <t>CYNTHIA CASTRO</t>
  </si>
  <si>
    <t>CAP25004478-00</t>
  </si>
  <si>
    <t>ON-25-001668</t>
  </si>
  <si>
    <t>13850 Tuolumne St, Parlier, CA 93648</t>
  </si>
  <si>
    <t>4T1G11AK4NU671751</t>
  </si>
  <si>
    <t>13598 E LINCOLN AVE</t>
  </si>
  <si>
    <t>13598 E LINCOLN AVE, PARLIER CA 93648</t>
  </si>
  <si>
    <t>JEFFRIN LOPEZ GAITAN</t>
  </si>
  <si>
    <t>CAN24018874-00</t>
  </si>
  <si>
    <t>ON-25-001669</t>
  </si>
  <si>
    <t xml:space="preserve"> Between Slover Ave. and Sierra Ave., Bloomington, Fontana, CA</t>
  </si>
  <si>
    <t>4T1DAACK8SU082973</t>
  </si>
  <si>
    <t>LOPEZ GAITAN</t>
  </si>
  <si>
    <t>2740 MUSCUPIABE DR</t>
  </si>
  <si>
    <t>2740 MUSCUPIABE DR, SAN BERNARDINO CA 92405</t>
  </si>
  <si>
    <t>JAIME CHAVEZ SILVA</t>
  </si>
  <si>
    <t>CAN24013952-01</t>
  </si>
  <si>
    <t>ON-25-001670</t>
  </si>
  <si>
    <t>3KPC24A66ME141119</t>
  </si>
  <si>
    <t>CHAVEZ SILVA</t>
  </si>
  <si>
    <t>4815 CLAYTON RD APT 222</t>
  </si>
  <si>
    <t>4815 CLAYTON RD apt 222, CONCORD CA 94521</t>
  </si>
  <si>
    <t>JOSEPH BOJORQUEZ</t>
  </si>
  <si>
    <t>SUSIE BOJORQUEZ</t>
  </si>
  <si>
    <t>CAP25005488-00</t>
  </si>
  <si>
    <t>ON-25-001671</t>
  </si>
  <si>
    <t xml:space="preserve">4Th st and Cucamonga Av in Ontario CA </t>
  </si>
  <si>
    <t xml:space="preserve">Malibu </t>
  </si>
  <si>
    <t>1G1ZD5ST3LF004196</t>
  </si>
  <si>
    <t>REFUGIO ROMERO CALDERA</t>
  </si>
  <si>
    <t>CAP25003276-00</t>
  </si>
  <si>
    <t>ON-25-001672</t>
  </si>
  <si>
    <t>El Camino Real Ave and Temple City Blvd, San Gabriel, CA</t>
  </si>
  <si>
    <t>JHMGK5H52GX003942</t>
  </si>
  <si>
    <t>ROMERO CALDERA</t>
  </si>
  <si>
    <t>2340 2ND ST</t>
  </si>
  <si>
    <t>2340 2ND ST, LA VERNE CA 91750</t>
  </si>
  <si>
    <t>MELINDA LAIRMORE</t>
  </si>
  <si>
    <t>CAN24015523-01</t>
  </si>
  <si>
    <t>ON-25-001674</t>
  </si>
  <si>
    <t xml:space="preserve">622 Wallstreet in Los Angeles CA </t>
  </si>
  <si>
    <t>JT2BF22K3V0070769</t>
  </si>
  <si>
    <t>LAIRMORE</t>
  </si>
  <si>
    <t>1413 W 80TH ST</t>
  </si>
  <si>
    <t>1413 w 80th st, LOS ANGELES CA 90047</t>
  </si>
  <si>
    <t>RICHARD POIRIER</t>
  </si>
  <si>
    <t>Harmeza Polesqafmoma</t>
  </si>
  <si>
    <t>CAP25004298-00</t>
  </si>
  <si>
    <t>ON-25-001675</t>
  </si>
  <si>
    <t>10710 Woodside ave santee ca 92071</t>
  </si>
  <si>
    <t>JANETTE FLORES</t>
  </si>
  <si>
    <t>CAP25004121-00</t>
  </si>
  <si>
    <t>ON-25-001676</t>
  </si>
  <si>
    <t>Intersection of Floral and McCall in Selma, CA.</t>
  </si>
  <si>
    <t>5NMS3DAJ8PH518088</t>
  </si>
  <si>
    <t>2432 B ST APT A</t>
  </si>
  <si>
    <t>2432 B ST APT A, SELMA CA 93662</t>
  </si>
  <si>
    <t>SALINA BELTRAN</t>
  </si>
  <si>
    <t>ROGELIO ROMAN</t>
  </si>
  <si>
    <t>CAN23008633-02</t>
  </si>
  <si>
    <t>ON-25-001677</t>
  </si>
  <si>
    <t xml:space="preserve">Carte wood and ranchero in Hesperia Ca </t>
  </si>
  <si>
    <t>ZFBERFAT7F6A54799</t>
  </si>
  <si>
    <t>11367 PRIMROSE AVE</t>
  </si>
  <si>
    <t>11367 PRIMROSE AVE, HESPERIA CA 92345</t>
  </si>
  <si>
    <t>JUANITA CERDA</t>
  </si>
  <si>
    <t>MARC CABEZUELA</t>
  </si>
  <si>
    <t>CAP25004240-00</t>
  </si>
  <si>
    <t>ON-25-001678</t>
  </si>
  <si>
    <t xml:space="preserve">San Diego Ca </t>
  </si>
  <si>
    <t>19XFL2H81SE006844</t>
  </si>
  <si>
    <t>CERDA</t>
  </si>
  <si>
    <t>2433 COACH DR</t>
  </si>
  <si>
    <t>SPRING VALLEY</t>
  </si>
  <si>
    <t>2433 COACH DR, SPRING VALLEY CA 91978</t>
  </si>
  <si>
    <t>HERLINDA RAMIREZ</t>
  </si>
  <si>
    <t>Aliyah  Martinez</t>
  </si>
  <si>
    <t>CAN23008819-02</t>
  </si>
  <si>
    <t>ON-25-001679</t>
  </si>
  <si>
    <t>Van Buren Blvd in Riverside CA</t>
  </si>
  <si>
    <t>1N4AL2EP0BC178530</t>
  </si>
  <si>
    <t>5012 GOLDEN AVE APT A</t>
  </si>
  <si>
    <t>5012 GOLDEN AVE APT A, RIVERSIDE CA 92505</t>
  </si>
  <si>
    <t>ALBA JORDAN ZACARIAS</t>
  </si>
  <si>
    <t>WALTER RAMOS ESCOBAR</t>
  </si>
  <si>
    <t>CAN25019772-00</t>
  </si>
  <si>
    <t>ON-25-001680</t>
  </si>
  <si>
    <t>Burland Ave &amp; Teresita Dr Tujunga ca</t>
  </si>
  <si>
    <t>1HGCR2F87GA110982</t>
  </si>
  <si>
    <t>JORDAN ZACARIAS</t>
  </si>
  <si>
    <t>10335 COMMERCE AVE</t>
  </si>
  <si>
    <t>10335 COMMERCE AVE, TUJUNGA CA 91042</t>
  </si>
  <si>
    <t>AHMED AHMED</t>
  </si>
  <si>
    <t>ENTESAR IBRAHIM</t>
  </si>
  <si>
    <t>CAN24014183-01</t>
  </si>
  <si>
    <t>ON-25-001682</t>
  </si>
  <si>
    <t xml:space="preserve">3337 Armitos pl diamon Bar Ca </t>
  </si>
  <si>
    <t>1HGCR2F30FA060199</t>
  </si>
  <si>
    <t>501 ARMITOS PL</t>
  </si>
  <si>
    <t>501 ARMITOS PL, DIAMOND BAR CA 91765</t>
  </si>
  <si>
    <t>PRINCESS ERSANDO</t>
  </si>
  <si>
    <t>CAN24016547-01</t>
  </si>
  <si>
    <t>ON-25-001683</t>
  </si>
  <si>
    <t>Downtown Santa Monica, CA, near the station, next to the City hall.</t>
  </si>
  <si>
    <t>2HKRS3H2XSH305066</t>
  </si>
  <si>
    <t>ERSANDO</t>
  </si>
  <si>
    <t>738 PIER AVE APT 3</t>
  </si>
  <si>
    <t>738 PIER AVE APT 3, SANTA MONICA CA 90405</t>
  </si>
  <si>
    <t>VALENTINA ROSAS</t>
  </si>
  <si>
    <t>Luis Damien  Maldonado Tena</t>
  </si>
  <si>
    <t>CAN24017514-01</t>
  </si>
  <si>
    <t>ON-25-001684</t>
  </si>
  <si>
    <t xml:space="preserve">clovis Ave &amp; 106 th st Los Angeles Ca </t>
  </si>
  <si>
    <t>JN8AS5MT6DW538600</t>
  </si>
  <si>
    <t>930 E 106TH ST</t>
  </si>
  <si>
    <t>930 E 106TH ST, LOS ANGELES CA 90002</t>
  </si>
  <si>
    <t>ELVYS GIOVANI MENJIVAR SANCHEZ</t>
  </si>
  <si>
    <t>CAN25021172-00</t>
  </si>
  <si>
    <t>ON-25-001686</t>
  </si>
  <si>
    <t>S NORMANDIE AVE LOS ANGELES, CA</t>
  </si>
  <si>
    <t>1N4AL3AP0HN305768</t>
  </si>
  <si>
    <t>MENJIVAR SANCHEZ</t>
  </si>
  <si>
    <t>1730 W 57TH ST</t>
  </si>
  <si>
    <t>4901 S Normandie Ave, LOS ANGELES CA 90037</t>
  </si>
  <si>
    <t>MARIO VARGAS</t>
  </si>
  <si>
    <t>CAN24015693-01</t>
  </si>
  <si>
    <t>ON-25-001687</t>
  </si>
  <si>
    <t>Anaheim Hills, CA.</t>
  </si>
  <si>
    <t>3GCPCREA6BG150141</t>
  </si>
  <si>
    <t>12682 DOGWOOD WAY</t>
  </si>
  <si>
    <t>12682 DOGWOOD WAY, MORENO VALLEY CA 92555</t>
  </si>
  <si>
    <t>ERICK MENDOZA MARTINEZ</t>
  </si>
  <si>
    <t>CAN24016883-01</t>
  </si>
  <si>
    <t>ON-25-001688</t>
  </si>
  <si>
    <t>WDDGF54X09R074437</t>
  </si>
  <si>
    <t>MENDOZA MARTINEZ</t>
  </si>
  <si>
    <t>1820 DOVER ST</t>
  </si>
  <si>
    <t>1820 DOVER ST, OXNARD CA 93030</t>
  </si>
  <si>
    <t>CINDY LARA</t>
  </si>
  <si>
    <t>CAN24011495-02</t>
  </si>
  <si>
    <t>ON-25-001690</t>
  </si>
  <si>
    <t>Colusa Ave., Plumas Lake, CA.</t>
  </si>
  <si>
    <t>1FATP8EM9F5409361</t>
  </si>
  <si>
    <t>840 ELK HILLS DR</t>
  </si>
  <si>
    <t>GALT</t>
  </si>
  <si>
    <t>840 ELK HILLS DR, GALT CA 95632</t>
  </si>
  <si>
    <t>ROBERTO GAYTAN</t>
  </si>
  <si>
    <t>CAP24000927-00</t>
  </si>
  <si>
    <t>ON-25-001692</t>
  </si>
  <si>
    <t xml:space="preserve">hwy 5 s bound 
irvine ca </t>
  </si>
  <si>
    <t>WMWZC3C57CWL82887</t>
  </si>
  <si>
    <t>GAYTAN</t>
  </si>
  <si>
    <t>2231 PONDEROSA ST</t>
  </si>
  <si>
    <t>2231 PONDEROSA ST, SANTA ANA CA 92705</t>
  </si>
  <si>
    <t>INRI DIAZ ENCARNACION</t>
  </si>
  <si>
    <t>CAN24015198-01</t>
  </si>
  <si>
    <t>ON-25-001693</t>
  </si>
  <si>
    <t>3600 West MC Fadden Ave., Santa Ana, CA 92704</t>
  </si>
  <si>
    <t>1C6RR6UT0ES303724</t>
  </si>
  <si>
    <t>DIAZ ENCARNACION</t>
  </si>
  <si>
    <t>3900 W 5TH ST</t>
  </si>
  <si>
    <t>3900 W 5TH ST, SANTA ANA CA 92703</t>
  </si>
  <si>
    <t>HATIA LEWIS</t>
  </si>
  <si>
    <t>CAN24018281-00</t>
  </si>
  <si>
    <t>ON-25-001694</t>
  </si>
  <si>
    <t xml:space="preserve">usc parking structure </t>
  </si>
  <si>
    <t>2HGFE2F29SH537580</t>
  </si>
  <si>
    <t>1263 E 47TH PL</t>
  </si>
  <si>
    <t>1263 e 47th pl , LOS ANGELES CA 90011</t>
  </si>
  <si>
    <t>DESMOND LEARY</t>
  </si>
  <si>
    <t>CAN24014723-00</t>
  </si>
  <si>
    <t>ON-25-001695</t>
  </si>
  <si>
    <t>E 7th St, S Reddens Ave, Perris CA 92570.</t>
  </si>
  <si>
    <t>1GCGSBEA1H1280359</t>
  </si>
  <si>
    <t>LEARY</t>
  </si>
  <si>
    <t>21704 NANCE ST</t>
  </si>
  <si>
    <t>21704 NANCE ST, PERRIS CA 92570</t>
  </si>
  <si>
    <t>GABRIELA ALDANA</t>
  </si>
  <si>
    <t>CAN24015380-01</t>
  </si>
  <si>
    <t>ON-25-001696</t>
  </si>
  <si>
    <t>Freeway 405 South, Van Nuys, CA.</t>
  </si>
  <si>
    <t>SPRINTER</t>
  </si>
  <si>
    <t>WDZPE7CC4B5504670</t>
  </si>
  <si>
    <t>ALDANA</t>
  </si>
  <si>
    <t>1304 MONTEREY ST APT E</t>
  </si>
  <si>
    <t>1304 MONTEREY ST APT E, BAKERSFIELD CA 93305</t>
  </si>
  <si>
    <t>IGNACIO MALDONADO</t>
  </si>
  <si>
    <t>EVANIE ANDRADE</t>
  </si>
  <si>
    <t>CAN23005899-03</t>
  </si>
  <si>
    <t>ON-25-001698</t>
  </si>
  <si>
    <t xml:space="preserve">Avenal highway in Avenal CA </t>
  </si>
  <si>
    <t>1HGCM56786A155273</t>
  </si>
  <si>
    <t>1068 S 7TH AVE APT 113</t>
  </si>
  <si>
    <t>1068 S SEVENTH AVE APT 113, AVENAL CA 93204</t>
  </si>
  <si>
    <t>CAN23004730-03</t>
  </si>
  <si>
    <t>ON-25-001699</t>
  </si>
  <si>
    <t>3701 Fillmore St., Riverside, CA. 92505</t>
  </si>
  <si>
    <t>3701 FILMORE ST SPACE 175, RIVERSIDE CA 92505</t>
  </si>
  <si>
    <t>ALBERTO ALVARADO</t>
  </si>
  <si>
    <t>JACQUELINE ALVARADO</t>
  </si>
  <si>
    <t>CAP25002889-00</t>
  </si>
  <si>
    <t>ON-25-001700</t>
  </si>
  <si>
    <t>City of San Bernandino, CA</t>
  </si>
  <si>
    <t>3FTTW8A38RRA92524</t>
  </si>
  <si>
    <t>1205 CUMMINGS WAY</t>
  </si>
  <si>
    <t>1205 CUMMINGS WAY, SAN BERNARDINO CA 92411</t>
  </si>
  <si>
    <t>LEONEL MARTINEZ</t>
  </si>
  <si>
    <t>CAN24015225-01</t>
  </si>
  <si>
    <t>ON-25-001701</t>
  </si>
  <si>
    <t>Florance &amp; Santanela, Inglewood CA.</t>
  </si>
  <si>
    <t>1HGCM66535A078167</t>
  </si>
  <si>
    <t>644 1/2 E 48TH ST, LOS ANGELES CA 90011</t>
  </si>
  <si>
    <t>ALESKA GUTIERREZ RODRIGUEZ</t>
  </si>
  <si>
    <t>CAP24001213-00</t>
  </si>
  <si>
    <t>ON-25-001702</t>
  </si>
  <si>
    <t xml:space="preserve">Lake Merced Blvd in San Francisco CA </t>
  </si>
  <si>
    <t>ZACCJBCT3FPB92903</t>
  </si>
  <si>
    <t>GUTIERREZ RODRIGUEZ</t>
  </si>
  <si>
    <t>246 SANTA CLARA ST</t>
  </si>
  <si>
    <t>246 SANTA CLARA ST, BRISBANE CA 94005</t>
  </si>
  <si>
    <t>RAQUEL REYES PEREZ</t>
  </si>
  <si>
    <t xml:space="preserve">Dayana Ramirez </t>
  </si>
  <si>
    <t>CAN24018906-00</t>
  </si>
  <si>
    <t>ON-25-001703</t>
  </si>
  <si>
    <t>1200 Bir Orion Dr. Merced Ca</t>
  </si>
  <si>
    <t>QX56</t>
  </si>
  <si>
    <t>5N3AA08C59N902162</t>
  </si>
  <si>
    <t>REYES PEREZ</t>
  </si>
  <si>
    <t>5436 7TH ST</t>
  </si>
  <si>
    <t>KEYES</t>
  </si>
  <si>
    <t>5436 7TH ST, KEYES CA 95328</t>
  </si>
  <si>
    <t>ON-25-001705</t>
  </si>
  <si>
    <t>Arlington neighborhood of Riverside, California</t>
  </si>
  <si>
    <t>ALICEA MOORE</t>
  </si>
  <si>
    <t>CAP25002831-00</t>
  </si>
  <si>
    <t>ON-25-001707</t>
  </si>
  <si>
    <t xml:space="preserve">Freeway 17 going North, at the Artisia Exit. </t>
  </si>
  <si>
    <t>1G1ZB5ST7HF280653</t>
  </si>
  <si>
    <t>10439 BIG CHIEF ST</t>
  </si>
  <si>
    <t>10439 BIG CHIEF ST, VICTORVILLE CA 92392</t>
  </si>
  <si>
    <t>Sandra  Esparza</t>
  </si>
  <si>
    <t>CAN24017709-01</t>
  </si>
  <si>
    <t>ON-25-001708</t>
  </si>
  <si>
    <t xml:space="preserve">HWY 168 and bullard 
clovis, ca 
</t>
  </si>
  <si>
    <t>1305 n tEILMAN aVE, FRESNO CA 93728</t>
  </si>
  <si>
    <t>GERARDO DE LEON PANTOJA</t>
  </si>
  <si>
    <t>CAP24001633-00</t>
  </si>
  <si>
    <t>ON-25-001709</t>
  </si>
  <si>
    <t>BAGA LN in LEMOORE, CA</t>
  </si>
  <si>
    <t>1GNSCBKC1JR395300</t>
  </si>
  <si>
    <t>DE LEON PANTOJA</t>
  </si>
  <si>
    <t>16040 BAGA LN</t>
  </si>
  <si>
    <t>16040 BAGA LN, LEMOORE CA 93245</t>
  </si>
  <si>
    <t>CAN23006847-03</t>
  </si>
  <si>
    <t>ON-25-001710</t>
  </si>
  <si>
    <t xml:space="preserve">gage ave &amp; easter ave on Alley way belgarden ca </t>
  </si>
  <si>
    <t>KM8J23A40HU282951</t>
  </si>
  <si>
    <t>CAN23006066-03</t>
  </si>
  <si>
    <t>ON-25-001711</t>
  </si>
  <si>
    <t>Nevado, CA.</t>
  </si>
  <si>
    <t>JHMCM56405C006281</t>
  </si>
  <si>
    <t>1050 GOODWIN AVE</t>
  </si>
  <si>
    <t>PENNGROVE</t>
  </si>
  <si>
    <t>6970 Wildwood Mountain Rd, SANTA ROSA CA 95409</t>
  </si>
  <si>
    <t>ISAAC ROSALES</t>
  </si>
  <si>
    <t>CAN24014943-01</t>
  </si>
  <si>
    <t>ON-25-001713</t>
  </si>
  <si>
    <t xml:space="preserve">Freeway 60 East by Pomona </t>
  </si>
  <si>
    <t>JN1EV7AP0JM365321</t>
  </si>
  <si>
    <t>4 ROUND TABLE DR</t>
  </si>
  <si>
    <t>4 ROUND TABLE DR, RIVERSIDE CA 92507</t>
  </si>
  <si>
    <t>JESSICA VIVEROS</t>
  </si>
  <si>
    <t>Sebastian Arrutia</t>
  </si>
  <si>
    <t>CAN24011660-00</t>
  </si>
  <si>
    <t>ON-25-001717</t>
  </si>
  <si>
    <t xml:space="preserve">Monney and West Cameron Av in Visalia Ca </t>
  </si>
  <si>
    <t xml:space="preserve">A5 </t>
  </si>
  <si>
    <t>WILMER SOSA CIFUENTES</t>
  </si>
  <si>
    <t>CAN24011790-02</t>
  </si>
  <si>
    <t>ON-25-001719</t>
  </si>
  <si>
    <t>Sherman Way and Sepulveda, Van Nuys, CA.</t>
  </si>
  <si>
    <t>3N1AB8CVXPY231298</t>
  </si>
  <si>
    <t>SOSA CIFUENTES</t>
  </si>
  <si>
    <t>7406 DEMPSEY AVE</t>
  </si>
  <si>
    <t>7406 DEMPSEY AVE, VAN NUYS CA 91406</t>
  </si>
  <si>
    <t>ELI CANENGUEZ</t>
  </si>
  <si>
    <t>ANDREA SOTO MARTINEZ</t>
  </si>
  <si>
    <t>CAN24017988-01</t>
  </si>
  <si>
    <t>ON-25-001721</t>
  </si>
  <si>
    <t>56th st &amp; Figeroa Los Angeles ca</t>
  </si>
  <si>
    <t>SHHFK7H48LU421179</t>
  </si>
  <si>
    <t>CANENGUEZ</t>
  </si>
  <si>
    <t>534 W 56TH ST</t>
  </si>
  <si>
    <t>534 w 56th st, LOS ANGELES CA 90037</t>
  </si>
  <si>
    <t>MALLICA MOM</t>
  </si>
  <si>
    <t>NHEAT NHIM</t>
  </si>
  <si>
    <t>CAN25020442-00</t>
  </si>
  <si>
    <t>ON-25-001722</t>
  </si>
  <si>
    <t xml:space="preserve">Reseda St  in Tarzana CA </t>
  </si>
  <si>
    <t>5FNYF5H33JB020114</t>
  </si>
  <si>
    <t>MOM</t>
  </si>
  <si>
    <t>14426 VALERIO ST APT A2</t>
  </si>
  <si>
    <t>14426 VALERIO ST APT A2, VAN NUYS CA 91405</t>
  </si>
  <si>
    <t>DIEGO ASCORBE SANTISTEBAN</t>
  </si>
  <si>
    <t>CAP25004417-00</t>
  </si>
  <si>
    <t>ON-25-001723</t>
  </si>
  <si>
    <t xml:space="preserve">Brentwood Blvd in Brentwood CA </t>
  </si>
  <si>
    <t>1FMCU93769KC57790</t>
  </si>
  <si>
    <t>ASCORBE SANTISTEBAN</t>
  </si>
  <si>
    <t>200 VILLAGE DR APT 3N</t>
  </si>
  <si>
    <t>200 VILLAGE DR APT 3N, BRENTWOOD CA 94513</t>
  </si>
  <si>
    <t>SIDONIO AVILA</t>
  </si>
  <si>
    <t>CAP25002974-00</t>
  </si>
  <si>
    <t>ON-25-001724</t>
  </si>
  <si>
    <t xml:space="preserve">s hoover st 
los angeles ca 
</t>
  </si>
  <si>
    <t>3MZBM1U74EM101702</t>
  </si>
  <si>
    <t>950 ARCADIA AVE APT 47</t>
  </si>
  <si>
    <t>950 ARCADIA AVE APT 47, VISTA CA 92084</t>
  </si>
  <si>
    <t>ALFONSO CUEVAS</t>
  </si>
  <si>
    <t>Ricardo Samuel Cuevas Marquez</t>
  </si>
  <si>
    <t>CAP25004627-00</t>
  </si>
  <si>
    <t>ON-25-001725</t>
  </si>
  <si>
    <t xml:space="preserve">Reed St. and Olson St., Reedley, CA. </t>
  </si>
  <si>
    <t>KNAE25LA1J6021873</t>
  </si>
  <si>
    <t>1570 S CHURCH AVE</t>
  </si>
  <si>
    <t>1570 S CHURCH AVE, REEDLEY CA 93654</t>
  </si>
  <si>
    <t>ON-25-001726</t>
  </si>
  <si>
    <t>751 E 85th St, Los Angeles, CA 90001</t>
  </si>
  <si>
    <t>3GCPCREC8EG495452</t>
  </si>
  <si>
    <t>ALFREDO CERVANTES AGABO</t>
  </si>
  <si>
    <t xml:space="preserve">Mark Robert diaz </t>
  </si>
  <si>
    <t>CAN25020763-00</t>
  </si>
  <si>
    <t>ON-25-001727</t>
  </si>
  <si>
    <t xml:space="preserve">Van Ness St. in Gardena CA </t>
  </si>
  <si>
    <t>1N4BL4DV2MN336261</t>
  </si>
  <si>
    <t>CERVANTES AGABO</t>
  </si>
  <si>
    <t>708 W 129TH ST</t>
  </si>
  <si>
    <t>708 W 129TH ST, GARDENA CA 90247</t>
  </si>
  <si>
    <t>ON-25-001729</t>
  </si>
  <si>
    <t xml:space="preserve">avenue j 
lancaster ca 
</t>
  </si>
  <si>
    <t>MARIA RODRIGUEZ</t>
  </si>
  <si>
    <t>HENRY MONROY</t>
  </si>
  <si>
    <t>CAN25020330-00</t>
  </si>
  <si>
    <t>ON-25-001730</t>
  </si>
  <si>
    <t xml:space="preserve">15 n freeway 
</t>
  </si>
  <si>
    <t>JTKDE177070194656</t>
  </si>
  <si>
    <t>10538 PAMPAS CT</t>
  </si>
  <si>
    <t>10538 PAMPAS CT, ADELANTO CA 92301</t>
  </si>
  <si>
    <t>CEASAR CASTELLANO</t>
  </si>
  <si>
    <t>CAP24002646-00</t>
  </si>
  <si>
    <t>ON-25-001732</t>
  </si>
  <si>
    <t>clovis Freeway entrance 180 west bound</t>
  </si>
  <si>
    <t>3GNAXUEV7NS112880</t>
  </si>
  <si>
    <t>CASTELLANO</t>
  </si>
  <si>
    <t>11 S ROGERS LN APT 201</t>
  </si>
  <si>
    <t>11 S ROGERS LN APT 201, FRESNO CA 93727</t>
  </si>
  <si>
    <t>YOLANDA MARSHAL</t>
  </si>
  <si>
    <t>CAN24014067-01</t>
  </si>
  <si>
    <t>ON-25-001733</t>
  </si>
  <si>
    <t xml:space="preserve">231 windsor way in Long Beach CA </t>
  </si>
  <si>
    <t>5N1BT3BA7RC705148</t>
  </si>
  <si>
    <t>MARSHAL</t>
  </si>
  <si>
    <t>1100 E MARCELLE ST</t>
  </si>
  <si>
    <t>1100 e marcelle st, COMPTON CA 90221</t>
  </si>
  <si>
    <t>JAYLENE SAVALA</t>
  </si>
  <si>
    <t>CAP24001928-00</t>
  </si>
  <si>
    <t>ON-25-001734</t>
  </si>
  <si>
    <t>2949 Garnett Ave., intersection of Mission Bay and Garnett Ave., Pacific Beach, San Diego, CA.</t>
  </si>
  <si>
    <t>JTKJF5C72C3036440</t>
  </si>
  <si>
    <t>SAVALA</t>
  </si>
  <si>
    <t>1127 30TH ST</t>
  </si>
  <si>
    <t>1127 30TH ST, SAN DIEGO CA 92102</t>
  </si>
  <si>
    <t>AMADO JUAREZ</t>
  </si>
  <si>
    <t>CAN24016703-01</t>
  </si>
  <si>
    <t>ON-25-001735</t>
  </si>
  <si>
    <t>Vermont and 6th St., Los Angeles, CA 90010</t>
  </si>
  <si>
    <t>QUEST</t>
  </si>
  <si>
    <t>5N1BV28U64N344515</t>
  </si>
  <si>
    <t>JONATHAN GARCIA</t>
  </si>
  <si>
    <t>CAN25020100-00</t>
  </si>
  <si>
    <t>ON-25-001737</t>
  </si>
  <si>
    <t>3528 Foothill Blvd. Oakland, CA.</t>
  </si>
  <si>
    <t>JTDKB20U597826803</t>
  </si>
  <si>
    <t>290 TUNIS RD</t>
  </si>
  <si>
    <t>290 TUNIS RD, OAKLAND CA 94603</t>
  </si>
  <si>
    <t>ERICK PENA</t>
  </si>
  <si>
    <t>ERICKA PENA</t>
  </si>
  <si>
    <t>CAN25021012-00</t>
  </si>
  <si>
    <t>ON-25-001738</t>
  </si>
  <si>
    <t>14th Freeway going South near Agua Dulce, CA</t>
  </si>
  <si>
    <t>JA4AP3AU0GZ040694</t>
  </si>
  <si>
    <t>37303 WEEPING BRANCH ST</t>
  </si>
  <si>
    <t>37303 weeping branch st, PALMDALE CA 93550</t>
  </si>
  <si>
    <t>CAN23004811-03</t>
  </si>
  <si>
    <t>ON-25-001739</t>
  </si>
  <si>
    <t>3751 S Harbor Blvd. Los Angeles</t>
  </si>
  <si>
    <t>GABRIELA ANGELES AGUILAR</t>
  </si>
  <si>
    <t>CAN23007038-03</t>
  </si>
  <si>
    <t>ON-25-001740</t>
  </si>
  <si>
    <t>Camino Real crosses St. Myrtle St., Camino, CA.</t>
  </si>
  <si>
    <t>1HGCM56495A085240</t>
  </si>
  <si>
    <t>ANGELES AGUILAR</t>
  </si>
  <si>
    <t>5245 N ROXBURGH AVE</t>
  </si>
  <si>
    <t>5245 N Roxburgh Ave , AZUSA CA 91702</t>
  </si>
  <si>
    <t>ON-25-001741</t>
  </si>
  <si>
    <t>Freeway before Arrastradero Rd in Oakland CA</t>
  </si>
  <si>
    <t>GRACIELA GODINEZ PANTOJA</t>
  </si>
  <si>
    <t>CAN25020172-00</t>
  </si>
  <si>
    <t>ON-25-001742</t>
  </si>
  <si>
    <t xml:space="preserve">Lenox Ca </t>
  </si>
  <si>
    <t>5TDKK4CC2AS316689</t>
  </si>
  <si>
    <t>GODINEZ PANTOJA</t>
  </si>
  <si>
    <t>11970 GREVILLEA AVE APT F</t>
  </si>
  <si>
    <t>11970 grevillea apt f, HAWTHORNE CA 90250</t>
  </si>
  <si>
    <t>MARIO RODRIGUEZ</t>
  </si>
  <si>
    <t>CAN24016399-01</t>
  </si>
  <si>
    <t>ON-25-001743</t>
  </si>
  <si>
    <t>Wisset and Sherman Way, exit from Freeway 170, Van Nuys, CA.</t>
  </si>
  <si>
    <t>KNAGR4A67B5091155</t>
  </si>
  <si>
    <t>12120 TERRA BELLA ST UNIT 14</t>
  </si>
  <si>
    <t>12120 TERRA BELLA ST UNIT 14, PACOIMA CA 91331</t>
  </si>
  <si>
    <t>RUFINA MORALES</t>
  </si>
  <si>
    <t>CAP25003084-00</t>
  </si>
  <si>
    <t>ON-25-001744</t>
  </si>
  <si>
    <t xml:space="preserve">163 freeway Claymont mesa Ca </t>
  </si>
  <si>
    <t>4S4GUHM6XR3778622</t>
  </si>
  <si>
    <t>8646 HILLERY DR</t>
  </si>
  <si>
    <t>8646 HILLERY DR, SAN DIEGO CA 92126</t>
  </si>
  <si>
    <t>ON-25-001745</t>
  </si>
  <si>
    <t>Saturn Ave &amp; State St Huntington Park CA</t>
  </si>
  <si>
    <t>CARL CHONG</t>
  </si>
  <si>
    <t>CAN24009841-01</t>
  </si>
  <si>
    <t>ON-25-001746</t>
  </si>
  <si>
    <t>5th Freeway on the northbound, Valencia, CA.</t>
  </si>
  <si>
    <t>5TDKK3DCXCS197642</t>
  </si>
  <si>
    <t>ELISEO LOPEZ</t>
  </si>
  <si>
    <t>ALLISON LOPEZ</t>
  </si>
  <si>
    <t>CAN25019758-00</t>
  </si>
  <si>
    <t>ON-25-001747</t>
  </si>
  <si>
    <t xml:space="preserve">Freeway 60 Jurupa </t>
  </si>
  <si>
    <t>KL4MMBS26MB078769</t>
  </si>
  <si>
    <t>20856 BAYPORT DR</t>
  </si>
  <si>
    <t>20856 BAYPORT DR, RIVERSIDE CA 92508</t>
  </si>
  <si>
    <t>THOMAS NUÑEZ OROZCO</t>
  </si>
  <si>
    <t>CAP25006018-00</t>
  </si>
  <si>
    <t>ON-25-001748</t>
  </si>
  <si>
    <t xml:space="preserve">holmes 
los angeles ca </t>
  </si>
  <si>
    <t>2T3H1RFV3LW102027</t>
  </si>
  <si>
    <t>NUÑEZ OROZCO</t>
  </si>
  <si>
    <t>7020 MIRAMONTE BLVD</t>
  </si>
  <si>
    <t>7020 MIRAMONTE BLVD, LOS ANGELES CA 90001</t>
  </si>
  <si>
    <t>MARIA D VALDOVINOSNIETO</t>
  </si>
  <si>
    <t>CAP25005164-00</t>
  </si>
  <si>
    <t>ON-25-001749</t>
  </si>
  <si>
    <t>Main St, Visalia, CA</t>
  </si>
  <si>
    <t>4T1K61AK4PU102784</t>
  </si>
  <si>
    <t>VALDOVINOSNIETO</t>
  </si>
  <si>
    <t>1101 N PARK ST</t>
  </si>
  <si>
    <t>1101 N PARK ST, VISALIA CA 93291</t>
  </si>
  <si>
    <t>ARKADI DANIELYAN</t>
  </si>
  <si>
    <t>HOVHANNES DANIELYAN</t>
  </si>
  <si>
    <t>CAP25006014-00</t>
  </si>
  <si>
    <t>ON-25-001750</t>
  </si>
  <si>
    <t xml:space="preserve">134 east freeway Glendale Ca </t>
  </si>
  <si>
    <t>KNDPU3DG5S7224497</t>
  </si>
  <si>
    <t>DANIELYAN</t>
  </si>
  <si>
    <t>27345 LINDEN LANE</t>
  </si>
  <si>
    <t>27345 Linden lane, VALENCIA CA 91354</t>
  </si>
  <si>
    <t>EMMANUEL REYES</t>
  </si>
  <si>
    <t>CAN24019415-00</t>
  </si>
  <si>
    <t>ON-25-001751</t>
  </si>
  <si>
    <t>Vanowen St. between Lankershim and Tujunga Ave., North Hollywood, CA.</t>
  </si>
  <si>
    <t>5XXGT4L38KG371475</t>
  </si>
  <si>
    <t>6925 WOODMAN AVE APT H</t>
  </si>
  <si>
    <t>6925 WOODMAN AVE APT H, VAN NUYS CA 91405</t>
  </si>
  <si>
    <t>BESTI SIGALINGGING</t>
  </si>
  <si>
    <t>RENA SITA</t>
  </si>
  <si>
    <t>CAP25005610-00</t>
  </si>
  <si>
    <t>ON-25-001752</t>
  </si>
  <si>
    <t xml:space="preserve">25967 REDLANDS BLVD APT H REDLANDS, CA 92373
</t>
  </si>
  <si>
    <t>JM3KFBCL9S0630733</t>
  </si>
  <si>
    <t>SIGALINGGING</t>
  </si>
  <si>
    <t>25967 REDLANDS BLVD APT H</t>
  </si>
  <si>
    <t>25967 REDLANDS BLVD APT H, REDLANDS CA 92373</t>
  </si>
  <si>
    <t>CAN23005038-03</t>
  </si>
  <si>
    <t>ON-25-001753</t>
  </si>
  <si>
    <t xml:space="preserve">the marvin group 
280 w beach </t>
  </si>
  <si>
    <t>5N1AT3BA3MC764766</t>
  </si>
  <si>
    <t>STEVEN HARRIS</t>
  </si>
  <si>
    <t>KIM CHERIE BLACKMORE HARRIS</t>
  </si>
  <si>
    <t>CAP25003041-00</t>
  </si>
  <si>
    <t>ON-25-001754</t>
  </si>
  <si>
    <t xml:space="preserve">west bound interstate before 102 exit </t>
  </si>
  <si>
    <t>5J6RT6H88NL013381</t>
  </si>
  <si>
    <t>5449 MYRTLE DR</t>
  </si>
  <si>
    <t>LOOMIS</t>
  </si>
  <si>
    <t>5449 MYRTLE DR, LOOMIS CA 95650</t>
  </si>
  <si>
    <t>JONNY GARCIA MARTINEZ</t>
  </si>
  <si>
    <t>CAP25003992-00</t>
  </si>
  <si>
    <t>ON-25-001755</t>
  </si>
  <si>
    <t>5015 Compton St, Los Angeles Ca</t>
  </si>
  <si>
    <t>2HGFE2F59NH560999</t>
  </si>
  <si>
    <t>GARCIA MARTINEZ</t>
  </si>
  <si>
    <t>1441 E 53RD ST</t>
  </si>
  <si>
    <t>1441 E 53RD ST, LOS ANGELES CA 90011</t>
  </si>
  <si>
    <t>FRANK ABNEY</t>
  </si>
  <si>
    <t>CAN24012029-02</t>
  </si>
  <si>
    <t>ON-25-001756</t>
  </si>
  <si>
    <t>Devon storage Palm Spring ca</t>
  </si>
  <si>
    <t xml:space="preserve">U-Haul </t>
  </si>
  <si>
    <t>Truck</t>
  </si>
  <si>
    <t>CAN24010202-00</t>
  </si>
  <si>
    <t>ON-25-001757</t>
  </si>
  <si>
    <t>Union St Watsonville, CA</t>
  </si>
  <si>
    <t>384 BERRY RD, WATSONVILLE CA 95076</t>
  </si>
  <si>
    <t>JOSE HERNANDEZ HERNANDEZ</t>
  </si>
  <si>
    <t>LAURA HERNANDEZ HERNANDEZ</t>
  </si>
  <si>
    <t>CAN24018945-00</t>
  </si>
  <si>
    <t>ON-25-001758</t>
  </si>
  <si>
    <t>Nordhoff St and Rosida St, Northridge, CA</t>
  </si>
  <si>
    <t>2HGFE2F59NH597289</t>
  </si>
  <si>
    <t>HERNANDEZ HERNANDEZ</t>
  </si>
  <si>
    <t>1476 E 42ND ST</t>
  </si>
  <si>
    <t>1476 e 42nd st , LOS ANGELES CA 90011</t>
  </si>
  <si>
    <t>CAP25002791-00</t>
  </si>
  <si>
    <t>ON-25-001759</t>
  </si>
  <si>
    <t>Park Ave and Soquel Ave, Soquel, CA</t>
  </si>
  <si>
    <t>19XFC1F35GE214105</t>
  </si>
  <si>
    <t>52 BLACKBIRD CIR</t>
  </si>
  <si>
    <t>52 BLACKBIRD CIR, WATSONVILLE CA 95076</t>
  </si>
  <si>
    <t>TIFFANY RODRIQUEZ</t>
  </si>
  <si>
    <t>IRMA PONCE</t>
  </si>
  <si>
    <t>CAP25002999-00</t>
  </si>
  <si>
    <t>ON-25-001760</t>
  </si>
  <si>
    <t>Intersection of Hillman Rd. and Oakdale Ave., Visalia and Tulare, CA.</t>
  </si>
  <si>
    <t>1FMCU0DZ8LUC02829</t>
  </si>
  <si>
    <t>RODRIQUEZ</t>
  </si>
  <si>
    <t>4342 W REDDING CT</t>
  </si>
  <si>
    <t>4342 W REDDING CT, VISALIA CA 93277</t>
  </si>
  <si>
    <t>Eduardo  Ortega</t>
  </si>
  <si>
    <t>ON-25-001761</t>
  </si>
  <si>
    <t xml:space="preserve">Vancouver Ave &amp; Union Pacific Ave. in Los Angeles, CA </t>
  </si>
  <si>
    <t>CAN24013585-01</t>
  </si>
  <si>
    <t>ON-25-001762</t>
  </si>
  <si>
    <t>El Dorado and Hwy 111</t>
  </si>
  <si>
    <t>QUENIA PINEDA CHACON</t>
  </si>
  <si>
    <t>CAN24014387-01</t>
  </si>
  <si>
    <t>ON-25-001763</t>
  </si>
  <si>
    <t>Eastern St going South bound, Commerce, CA</t>
  </si>
  <si>
    <t>1FMJU1K56AEB63422</t>
  </si>
  <si>
    <t>PINEDA CHACON</t>
  </si>
  <si>
    <t>9417 DEARBORN AVE</t>
  </si>
  <si>
    <t>9417 DEARBORN AVE, SOUTH GATE CA 90280</t>
  </si>
  <si>
    <t>JOSE CASILLAS FABIAN</t>
  </si>
  <si>
    <t>JEFFREY ORTIZ ROSAS</t>
  </si>
  <si>
    <t>CAN24013527-01</t>
  </si>
  <si>
    <t>ON-25-001767</t>
  </si>
  <si>
    <t>3KPC24A36KE088019</t>
  </si>
  <si>
    <t>CASILLAS FABIAN</t>
  </si>
  <si>
    <t>214 ARCANA CT</t>
  </si>
  <si>
    <t>214 ARCANA CT, POMONA CA 91767</t>
  </si>
  <si>
    <t>SELVIN GARCIA</t>
  </si>
  <si>
    <t>ALBA ZACARIAS</t>
  </si>
  <si>
    <t>CAP25003356-00</t>
  </si>
  <si>
    <t>ON-25-001768</t>
  </si>
  <si>
    <t>Freeway 15, near Temecula, CA.</t>
  </si>
  <si>
    <t>4T1G11AK7LU505477</t>
  </si>
  <si>
    <t>411 W POTTERY ST APT A</t>
  </si>
  <si>
    <t>, LAKE ELSINORE CA 92530</t>
  </si>
  <si>
    <t>BRIZETH OCHOA</t>
  </si>
  <si>
    <t>JERSON VELASQUEZ ESTEBAN</t>
  </si>
  <si>
    <t>CAP25003599-00</t>
  </si>
  <si>
    <t>ON-25-001769</t>
  </si>
  <si>
    <t xml:space="preserve">riverside dr 
burbank ca 
</t>
  </si>
  <si>
    <t>1GCRCREH4FZ297425</t>
  </si>
  <si>
    <t>6201 WALKER AVE</t>
  </si>
  <si>
    <t>6201 WALKER AVE, BELL CA 90201</t>
  </si>
  <si>
    <t>EMERSON CANIZALEZ BENAVIDES</t>
  </si>
  <si>
    <t>CAN24018420-00</t>
  </si>
  <si>
    <t>ON-25-001770</t>
  </si>
  <si>
    <t xml:space="preserve">Santa Monica, CA </t>
  </si>
  <si>
    <t>WBAKG7C58BE598362</t>
  </si>
  <si>
    <t>CANIZALEZ BENAVIDES</t>
  </si>
  <si>
    <t>1815 W MARTIN LUTHER KING JR BLVD</t>
  </si>
  <si>
    <t>1815 W MARTIN LUTHER KING JR BLVD, LOS ANGELES CA 90062</t>
  </si>
  <si>
    <t>CAN24016003-01</t>
  </si>
  <si>
    <t>ON-25-001772</t>
  </si>
  <si>
    <t xml:space="preserve">Freeway 5 by the Grape vine </t>
  </si>
  <si>
    <t>ON-25-001773</t>
  </si>
  <si>
    <t>405 Freeway, Carson, CA</t>
  </si>
  <si>
    <t>1FM5K7D81JGB56562</t>
  </si>
  <si>
    <t>NELIDA HERNANDEZ</t>
  </si>
  <si>
    <t>CAN24015940-01</t>
  </si>
  <si>
    <t>ON-25-001774</t>
  </si>
  <si>
    <t xml:space="preserve">10th st 
lancaster ca </t>
  </si>
  <si>
    <t>4T1EA1AB6MU006839</t>
  </si>
  <si>
    <t>37831 5TH ST E</t>
  </si>
  <si>
    <t>37831 5TH ST E, PALMDALE CA 93550</t>
  </si>
  <si>
    <t>YOLANDA VERGARA DE CHAVEZ</t>
  </si>
  <si>
    <t>PEDRO CHAVEZ</t>
  </si>
  <si>
    <t>CAN24017322-01</t>
  </si>
  <si>
    <t>ON-25-001775</t>
  </si>
  <si>
    <t>Landcaster Ca (insured will provide streets later on)</t>
  </si>
  <si>
    <t>JM1BL1SG7A1255868</t>
  </si>
  <si>
    <t>VERGARA DE CHAVEZ</t>
  </si>
  <si>
    <t>1301 E AVENUE I SPC 118</t>
  </si>
  <si>
    <t>1301 E AVENUE I SPC 118, LANCASTER CA 93535</t>
  </si>
  <si>
    <t>ABIGAIL FRANCO</t>
  </si>
  <si>
    <t>axel franco</t>
  </si>
  <si>
    <t>CAN25021013-00</t>
  </si>
  <si>
    <t>ON-25-001776</t>
  </si>
  <si>
    <t>south gate ca</t>
  </si>
  <si>
    <t>3KPF24AD7PE599221</t>
  </si>
  <si>
    <t>1334 E 92ND ST APT 2</t>
  </si>
  <si>
    <t>1334e 92nd st apt 2, LOS ANGELES CA 90002</t>
  </si>
  <si>
    <t>ON-25-001777</t>
  </si>
  <si>
    <t xml:space="preserve">60 reeway in Arizona </t>
  </si>
  <si>
    <t>RIGOBERTO RENDONMENDOZA</t>
  </si>
  <si>
    <t>CAN24019466-00</t>
  </si>
  <si>
    <t>ON-25-001778</t>
  </si>
  <si>
    <t>111 Tamarack Ave, Carlsbad, CA 92008</t>
  </si>
  <si>
    <t>1FTMF1CB8KKC98825</t>
  </si>
  <si>
    <t>RENDONMENDOZA</t>
  </si>
  <si>
    <t>740 MORRO RD</t>
  </si>
  <si>
    <t>740 MORRO RD, FALLBROOK CA 92028</t>
  </si>
  <si>
    <t>ON-25-001779</t>
  </si>
  <si>
    <t>FLORAL DRIVE AND MONTEREY PASS RD, MONTEREY CA</t>
  </si>
  <si>
    <t>BERTHA MELENDEZ</t>
  </si>
  <si>
    <t>JUAN PUGA</t>
  </si>
  <si>
    <t>CAP25005508-00</t>
  </si>
  <si>
    <t>ON-25-001780</t>
  </si>
  <si>
    <t>Barlier CA.</t>
  </si>
  <si>
    <t>4T1BE46KX7U510770</t>
  </si>
  <si>
    <t>7016 W SPRINGFIELD AVE</t>
  </si>
  <si>
    <t>RAISIN CITY</t>
  </si>
  <si>
    <t>7016 W SPRINGFIELD AVE, RAISIN CITY CA 93652</t>
  </si>
  <si>
    <t>CAN23006957-02</t>
  </si>
  <si>
    <t>ON-25-001781</t>
  </si>
  <si>
    <t xml:space="preserve">International Ave &amp; 90th street Okland </t>
  </si>
  <si>
    <t>3GKALMEV1LL105018</t>
  </si>
  <si>
    <t>ERICK MERINO RODRIGUEZ</t>
  </si>
  <si>
    <t>CAN24016903-01</t>
  </si>
  <si>
    <t>ON-25-001782</t>
  </si>
  <si>
    <t xml:space="preserve">Vernon Av and Wadsworth Av in Los Angeles CA  
 </t>
  </si>
  <si>
    <t>KMHGC4DH1CU183480</t>
  </si>
  <si>
    <t>MERINO RODRIGUEZ</t>
  </si>
  <si>
    <t>925 E 43RD ST</t>
  </si>
  <si>
    <t>925 E 43RD ST, LOS ANGELES CA 90011</t>
  </si>
  <si>
    <t>HEPITO PEREZ</t>
  </si>
  <si>
    <t>CAP25004651-00</t>
  </si>
  <si>
    <t>ON-25-001783</t>
  </si>
  <si>
    <t>Western Ave &amp; Washington Blvd los angeles CA</t>
  </si>
  <si>
    <t>2T1BU4EE3DC056308</t>
  </si>
  <si>
    <t>2101 BONSALLO AVE APT C</t>
  </si>
  <si>
    <t>4644 W 104TH ST, INGLEWOOD CA 90304</t>
  </si>
  <si>
    <t>DAVID DEARING</t>
  </si>
  <si>
    <t>CAP25002903-00</t>
  </si>
  <si>
    <t>ON-25-001784</t>
  </si>
  <si>
    <t xml:space="preserve">Chestnut and Illinoyd St., Fresno, CA
</t>
  </si>
  <si>
    <t>4T1K61AK5MU544372</t>
  </si>
  <si>
    <t>DEARING</t>
  </si>
  <si>
    <t>5073 E TOWNSEND AVE</t>
  </si>
  <si>
    <t>5073 E TOWNSEND AVE, FRESNO CA 93727</t>
  </si>
  <si>
    <t>CAP24000132-01</t>
  </si>
  <si>
    <t>ON-25-001785</t>
  </si>
  <si>
    <t xml:space="preserve">manchester st 
encenitas ca </t>
  </si>
  <si>
    <t>JTHKD5BH6F2221479</t>
  </si>
  <si>
    <t>GERARDO LEMUS VILLA</t>
  </si>
  <si>
    <t>CAP25004522-00</t>
  </si>
  <si>
    <t>ON-25-001786</t>
  </si>
  <si>
    <t>210 near Azuza CA.</t>
  </si>
  <si>
    <t>JHMCP26308C039900</t>
  </si>
  <si>
    <t>LEMUS VILLA</t>
  </si>
  <si>
    <t>14605 WALNUT ST</t>
  </si>
  <si>
    <t>13013 NEWPORT ST, HESPERIA CA 92344</t>
  </si>
  <si>
    <t>BAILEIGH SCOTT</t>
  </si>
  <si>
    <t>CAN23005522-03</t>
  </si>
  <si>
    <t>ON-25-001787</t>
  </si>
  <si>
    <t>Miriam St, Daly City, CA</t>
  </si>
  <si>
    <t>1G1RD6E43FU121531</t>
  </si>
  <si>
    <t>SCOTT</t>
  </si>
  <si>
    <t>27675 FAIRMONT DR</t>
  </si>
  <si>
    <t>27675 FAIRMONT DR, MORENO VALLEY CA 92555</t>
  </si>
  <si>
    <t>SHELBY ABRAM</t>
  </si>
  <si>
    <t>DANIEL REYES</t>
  </si>
  <si>
    <t>CAN23008074-01</t>
  </si>
  <si>
    <t>ON-25-001788</t>
  </si>
  <si>
    <t xml:space="preserve">i215 
menifee ca </t>
  </si>
  <si>
    <t>1GCHK23D67F190465</t>
  </si>
  <si>
    <t>ABRAM</t>
  </si>
  <si>
    <t>23591 CLARA PL</t>
  </si>
  <si>
    <t>23591 CLARA PL, MENIFEE CA 92587</t>
  </si>
  <si>
    <t>LIZETH FERNANDEZ GAITAN</t>
  </si>
  <si>
    <t>CAP24001593-00</t>
  </si>
  <si>
    <t>ON-25-001790</t>
  </si>
  <si>
    <t xml:space="preserve">hacienda blvd 
city of industry
ca  </t>
  </si>
  <si>
    <t>5NMP54G19SH021762</t>
  </si>
  <si>
    <t>FERNANDEZ GAITAN</t>
  </si>
  <si>
    <t>2603 E 220TH PL</t>
  </si>
  <si>
    <t>2603 E 220TH PL, LONG BEACH CA 90810</t>
  </si>
  <si>
    <t>LORENZA HERNANDEZ GONZALES</t>
  </si>
  <si>
    <t>CAN25020234-00</t>
  </si>
  <si>
    <t>ON-25-001791</t>
  </si>
  <si>
    <t xml:space="preserve">Washington St in Los Angeles CA </t>
  </si>
  <si>
    <t>GLS450</t>
  </si>
  <si>
    <t>4JGDF6EE7HA776876</t>
  </si>
  <si>
    <t>HERNANDEZ GONZALES</t>
  </si>
  <si>
    <t>429 WITMER ST APT 9</t>
  </si>
  <si>
    <t>429 WITMER ST apt 9, LOS ANGELES CA 90017</t>
  </si>
  <si>
    <t>CAN24017961-01</t>
  </si>
  <si>
    <t>ON-25-001792</t>
  </si>
  <si>
    <t>Mission Blvd &amp; Palomares, Pomona CA.</t>
  </si>
  <si>
    <t>JTHBK262565020374</t>
  </si>
  <si>
    <t>ORELLANA</t>
  </si>
  <si>
    <t>1701 BUCHANAN DR</t>
  </si>
  <si>
    <t>1701 BUCHANAN DR, POMONA CA 91767</t>
  </si>
  <si>
    <t>SILVIA DE LA CRUZ CAMARGO</t>
  </si>
  <si>
    <t>CESAR MARCO OLMEDO</t>
  </si>
  <si>
    <t>CAP25005796-00</t>
  </si>
  <si>
    <t>ON-25-001793</t>
  </si>
  <si>
    <t>Huntington Dr &amp; Garfield Ave South Pasadena CA</t>
  </si>
  <si>
    <t>19XFC2F81GE202292</t>
  </si>
  <si>
    <t>DE LA CRUZ CAMARGO</t>
  </si>
  <si>
    <t>5201 NAVARRO ST APT 24</t>
  </si>
  <si>
    <t>5201 NAVARRO ST APT 24, LOS ANGELES CA 90032</t>
  </si>
  <si>
    <t>JULIO CORONADO</t>
  </si>
  <si>
    <t>CAN25020749-00</t>
  </si>
  <si>
    <t>ON-25-001794</t>
  </si>
  <si>
    <t>Ramona Expressway St and Evan St, Moreno Valley, CA</t>
  </si>
  <si>
    <t>KL79MPSL7MB132532</t>
  </si>
  <si>
    <t>CORONADO</t>
  </si>
  <si>
    <t>24270 WEBSTER AVE</t>
  </si>
  <si>
    <t>24270 WEBSTER AVE, MORENO VALLEY CA 92553</t>
  </si>
  <si>
    <t>JORGE TORRES CASTILLO</t>
  </si>
  <si>
    <t>YOLANDA MENJIVAR</t>
  </si>
  <si>
    <t>CAP25005281-00</t>
  </si>
  <si>
    <t>ON-25-001795</t>
  </si>
  <si>
    <t xml:space="preserve">vermont ave 
los angeles ca </t>
  </si>
  <si>
    <t>5UXTY3C09M9F66812</t>
  </si>
  <si>
    <t>TORRES CASTILLO</t>
  </si>
  <si>
    <t>209 W 118TH ST</t>
  </si>
  <si>
    <t>209 W 118TH ST, LOS ANGELES CA 90061</t>
  </si>
  <si>
    <t>JEAN KENNY</t>
  </si>
  <si>
    <t>JARLENS PRINSTON</t>
  </si>
  <si>
    <t>CAN24018562-00</t>
  </si>
  <si>
    <t>ON-25-001797</t>
  </si>
  <si>
    <t>2nd St, El Cajon, CA</t>
  </si>
  <si>
    <t>JTDKAMFP8M3189129</t>
  </si>
  <si>
    <t>KENNY</t>
  </si>
  <si>
    <t>425 E BRADLEY AVE APT 135</t>
  </si>
  <si>
    <t>425 E BRADLEY AVE APT 135, EL CAJON CA 92021</t>
  </si>
  <si>
    <t>CAN23007722-03</t>
  </si>
  <si>
    <t>ON-25-001798</t>
  </si>
  <si>
    <t xml:space="preserve">crewn shaw mall </t>
  </si>
  <si>
    <t>JENNIFER LAMASMONTERO</t>
  </si>
  <si>
    <t>CAN24018676-00</t>
  </si>
  <si>
    <t>ON-25-001799</t>
  </si>
  <si>
    <t xml:space="preserve">Freeway  El Cajon pass </t>
  </si>
  <si>
    <t>1G1ZC5EU5BF110459</t>
  </si>
  <si>
    <t>LAMASMONTERO</t>
  </si>
  <si>
    <t>488 E EASTON ST</t>
  </si>
  <si>
    <t>488 E EASTON ST, RIALTO CA 92376</t>
  </si>
  <si>
    <t>IRENE GUERREROCASTILLO</t>
  </si>
  <si>
    <t>JOSE RAMOSVILLALBA</t>
  </si>
  <si>
    <t>CAP24001500-00</t>
  </si>
  <si>
    <t>ON-25-001800</t>
  </si>
  <si>
    <t>Vista, CA</t>
  </si>
  <si>
    <t>JF1GJAA60EH024785</t>
  </si>
  <si>
    <t>GUERREROCASTILLO</t>
  </si>
  <si>
    <t>2910 JODY LN</t>
  </si>
  <si>
    <t>2910 JODY LN, OCEANSIDE CA 92056</t>
  </si>
  <si>
    <t>MARISOL LUCERO AGUILAR</t>
  </si>
  <si>
    <t>ANDREW BAUTISTA LUCERO</t>
  </si>
  <si>
    <t>CAP24000877-01</t>
  </si>
  <si>
    <t>ON-25-001802</t>
  </si>
  <si>
    <t>1FTEW1CG8GKF32629</t>
  </si>
  <si>
    <t>LUCERO AGUILAR</t>
  </si>
  <si>
    <t>1530 E EL NORTE PKWY SPC 36</t>
  </si>
  <si>
    <t>1530 E EL NORTE PKWY SPC 36, ESCONDIDO CA 92027</t>
  </si>
  <si>
    <t>DIANA CHACON</t>
  </si>
  <si>
    <t>Charles  UNk</t>
  </si>
  <si>
    <t>CAN24013630-01</t>
  </si>
  <si>
    <t>ON-25-001803</t>
  </si>
  <si>
    <t>553 E Hyde Park Pl, Inglewood, CA 90302</t>
  </si>
  <si>
    <t>JF2GTAJC6JH350581</t>
  </si>
  <si>
    <t>CHACON</t>
  </si>
  <si>
    <t>1115 WELTON WAY</t>
  </si>
  <si>
    <t>1115 WELTON WAY, INGLEWOOD CA 90302</t>
  </si>
  <si>
    <t>DINESHKUMAR GUNASEKARAN</t>
  </si>
  <si>
    <t>CAP25006075-00</t>
  </si>
  <si>
    <t>ON-25-001804</t>
  </si>
  <si>
    <t>Intersection of M Rengsporff Ave.and Old Middle Field Way, Mountain hill, CA.</t>
  </si>
  <si>
    <t>1V2FR2CA4RC573560</t>
  </si>
  <si>
    <t>GUNASEKARAN</t>
  </si>
  <si>
    <t>1575 TENAKA PL APT 2J</t>
  </si>
  <si>
    <t>1575 TENAKA PL APT 2J, SUNNYVALE CA 94087</t>
  </si>
  <si>
    <t>JOSE ANTONIO RODRIGUEZ TORRES</t>
  </si>
  <si>
    <t>ALENA RODRIGUEZ OROZCO</t>
  </si>
  <si>
    <t>CAP25002824-00</t>
  </si>
  <si>
    <t>ON-25-001805</t>
  </si>
  <si>
    <t xml:space="preserve">Herndon Av in Fresno CA </t>
  </si>
  <si>
    <t>4T1DAACKXSU539833</t>
  </si>
  <si>
    <t>RODRIGUEZ TORRES</t>
  </si>
  <si>
    <t>77 W JEFFERSON AVE</t>
  </si>
  <si>
    <t>77 W JEFFERSON AVE, FRESNO CA 93706</t>
  </si>
  <si>
    <t>PEDRO MOJICA</t>
  </si>
  <si>
    <t>AURORA MOJICA</t>
  </si>
  <si>
    <t>CAP25004465-00</t>
  </si>
  <si>
    <t>ON-25-001807</t>
  </si>
  <si>
    <t>Maison St. and Devonshire St. in Chatsworth, CA.</t>
  </si>
  <si>
    <t>3N1AB61EX9L632261</t>
  </si>
  <si>
    <t>2724 E AVENUE R3</t>
  </si>
  <si>
    <t>2724 E AVENUE R3, PALMDALE CA 93550</t>
  </si>
  <si>
    <t>OMAR SALAZAR LOPEZ</t>
  </si>
  <si>
    <t>CAN24016179-01</t>
  </si>
  <si>
    <t>ON-25-001808</t>
  </si>
  <si>
    <t>Haley St. and Knotts St., Bakersfield, CA</t>
  </si>
  <si>
    <t>JM3TB2MA3A0200773</t>
  </si>
  <si>
    <t>SALAZAR LOPEZ</t>
  </si>
  <si>
    <t>2708 HALEY ST</t>
  </si>
  <si>
    <t>2708 HALEY ST, BAKERSFIELD CA 93305</t>
  </si>
  <si>
    <t>PERLA ARAUJO</t>
  </si>
  <si>
    <t>CAN24014322-01</t>
  </si>
  <si>
    <t>ON-25-001809</t>
  </si>
  <si>
    <t>223rd &amp; Figueroa St Carson CA</t>
  </si>
  <si>
    <t>2G1FA1E37C9125502</t>
  </si>
  <si>
    <t>ARAUJO</t>
  </si>
  <si>
    <t>503 E 237TH ST</t>
  </si>
  <si>
    <t>503 e 237th st, CARSON CA 90745</t>
  </si>
  <si>
    <t>ALEXANDER ALVAREZ</t>
  </si>
  <si>
    <t>CAN24013712-01</t>
  </si>
  <si>
    <t>ON-25-001810</t>
  </si>
  <si>
    <t xml:space="preserve">Lincoln elementary </t>
  </si>
  <si>
    <t>3FA6P0HD5KR115490</t>
  </si>
  <si>
    <t>715 G ST</t>
  </si>
  <si>
    <t>715 G ST, REEDLEY CA 93654</t>
  </si>
  <si>
    <t>SANTIAGO MORALES GONZALEZ</t>
  </si>
  <si>
    <t>CAP25005809-00</t>
  </si>
  <si>
    <t>ON-25-001811</t>
  </si>
  <si>
    <t>Down town  HANFORD CA</t>
  </si>
  <si>
    <t>1GNSKNKD1MR354652</t>
  </si>
  <si>
    <t>MORALES GONZALEZ</t>
  </si>
  <si>
    <t>777 DAVIS ST</t>
  </si>
  <si>
    <t>777 DAVIS ST, HANFORD CA 93230</t>
  </si>
  <si>
    <t>EVANGELINA LUERA</t>
  </si>
  <si>
    <t>ARYN NICOLE MARTINEZ</t>
  </si>
  <si>
    <t>CAP24000747-01</t>
  </si>
  <si>
    <t>ON-25-001813</t>
  </si>
  <si>
    <t>Manning Ave &amp; northeast Reedley CA</t>
  </si>
  <si>
    <t>3GKALPEV0KL226381</t>
  </si>
  <si>
    <t>LUERA</t>
  </si>
  <si>
    <t>525 3RD ST</t>
  </si>
  <si>
    <t>525 3RD ST, PARLIER CA 93648</t>
  </si>
  <si>
    <t xml:space="preserve">Adrian Gonzalez </t>
  </si>
  <si>
    <t>CAN24012500-01</t>
  </si>
  <si>
    <t>ON-25-001814</t>
  </si>
  <si>
    <t xml:space="preserve">Hwy 215 N/B 
Riverside CA.  
</t>
  </si>
  <si>
    <t>LUIS FERNANDEZ</t>
  </si>
  <si>
    <t>MIRIAM GONZALEZ</t>
  </si>
  <si>
    <t>CAN23003578-03</t>
  </si>
  <si>
    <t>ON-25-001815</t>
  </si>
  <si>
    <t>8191 Timberlake Way, sacramento ca 95823</t>
  </si>
  <si>
    <t>JTEEW21A360011019</t>
  </si>
  <si>
    <t>7606 TIERRA WOOD WAY</t>
  </si>
  <si>
    <t>7606 TIERRA WOOD WAY, SACRAMENTO CA 95828</t>
  </si>
  <si>
    <t>MARIA BENITEZ</t>
  </si>
  <si>
    <t>CAN24014481-01</t>
  </si>
  <si>
    <t>ON-25-001816</t>
  </si>
  <si>
    <t>Linley Ave &amp; Parthenia Northridge Ca</t>
  </si>
  <si>
    <t>3GCPYFED1NG215220</t>
  </si>
  <si>
    <t>8722 COSTELLO AVE</t>
  </si>
  <si>
    <t>8722 COSTELLO AVE, PANORAMA CITY CA 91402</t>
  </si>
  <si>
    <t>MARY MYERS</t>
  </si>
  <si>
    <t>CAN23003233-03</t>
  </si>
  <si>
    <t>ON-25-001817</t>
  </si>
  <si>
    <t xml:space="preserve">1390 madera 
simi valley ca </t>
  </si>
  <si>
    <t>JTDKDTB37G1128844</t>
  </si>
  <si>
    <t>4212 E LOS ANGELES AVE</t>
  </si>
  <si>
    <t>4212 E LA AVE APT 3284, SIMI VALLEY CA 93063</t>
  </si>
  <si>
    <t>HECTOR HERNANDEZ MUNIZ</t>
  </si>
  <si>
    <t>ISSAC HERNANDEZ</t>
  </si>
  <si>
    <t>CAP24001669-00</t>
  </si>
  <si>
    <t>ON-25-001818</t>
  </si>
  <si>
    <t xml:space="preserve">East Los Angeles, CA 
</t>
  </si>
  <si>
    <t>KMHDU46D58U483072</t>
  </si>
  <si>
    <t>HERNANDEZ MUNIZ</t>
  </si>
  <si>
    <t>268 MARGARET AVE</t>
  </si>
  <si>
    <t>268 MARGARET AVE, LOS ANGELES CA 90022</t>
  </si>
  <si>
    <t>LUIS ZAPIEN</t>
  </si>
  <si>
    <t>CAP24002028-00</t>
  </si>
  <si>
    <t>ON-25-001819</t>
  </si>
  <si>
    <t>Freeway 99, Outwater, CA.</t>
  </si>
  <si>
    <t>KNDRJDJH4S5322582</t>
  </si>
  <si>
    <t>ZAPIEN</t>
  </si>
  <si>
    <t>9249 PETALUMA ST</t>
  </si>
  <si>
    <t>9249 PETALUMA ST, DELHI CA 95315</t>
  </si>
  <si>
    <t>LEISSON ACOSTA RUA</t>
  </si>
  <si>
    <t>CAP24002056-00</t>
  </si>
  <si>
    <t>ON-25-001820</t>
  </si>
  <si>
    <t xml:space="preserve">Millbrae St in San Francisco </t>
  </si>
  <si>
    <t>7FART6H54ME024136</t>
  </si>
  <si>
    <t>ACOSTA RUA</t>
  </si>
  <si>
    <t>535 E MAUDE AVE APT 18</t>
  </si>
  <si>
    <t>535 E MAUDE AVE APT 18, SUNNYVALE CA 94085</t>
  </si>
  <si>
    <t>LUIS SANDOVAL MOLINA</t>
  </si>
  <si>
    <t>CAP25003753-00</t>
  </si>
  <si>
    <t>ON-25-001821</t>
  </si>
  <si>
    <t>Calvin Rd. and Elkgrove Florin Rd., El Grove, CA.</t>
  </si>
  <si>
    <t>3GTUUCE81RG106021</t>
  </si>
  <si>
    <t>SANDOVAL MOLINA</t>
  </si>
  <si>
    <t>1009 WENDY HOPE DR</t>
  </si>
  <si>
    <t>1009 WENDY HOPE DR, GALT CA 95632</t>
  </si>
  <si>
    <t>ELVIS MARTINEZ VASQUEZ</t>
  </si>
  <si>
    <t>ROBIN MARTINEZ VASQUEZ</t>
  </si>
  <si>
    <t>CAN24014196-01</t>
  </si>
  <si>
    <t>ON-25-001822</t>
  </si>
  <si>
    <t>Washington &amp; Main Los Angeles Ca</t>
  </si>
  <si>
    <t>4T1BF32K04U065416</t>
  </si>
  <si>
    <t>MARTINEZ VASQUEZ</t>
  </si>
  <si>
    <t>2741 1/2 W 12TH ST</t>
  </si>
  <si>
    <t>2741 1/2 W 12TH ST, LOS ANGELES CA 90006</t>
  </si>
  <si>
    <t>CAN23005304-03</t>
  </si>
  <si>
    <t>ON-25-001825</t>
  </si>
  <si>
    <t>210 Freeway, San Bernandino, CA</t>
  </si>
  <si>
    <t>1G1FH1R73K0156621</t>
  </si>
  <si>
    <t>MARISOL AVINA</t>
  </si>
  <si>
    <t>ALEX AVINA</t>
  </si>
  <si>
    <t>CAP24002440-00</t>
  </si>
  <si>
    <t>ON-25-001826</t>
  </si>
  <si>
    <t xml:space="preserve">650 w broadway 
anaheim ca 
</t>
  </si>
  <si>
    <t>4T4BF1FK7GR538138</t>
  </si>
  <si>
    <t>AVINA</t>
  </si>
  <si>
    <t>416 S BROWN ST</t>
  </si>
  <si>
    <t>416  S  BROWN S T, HANFORD CA 93230</t>
  </si>
  <si>
    <t>RICHARD GATMEN</t>
  </si>
  <si>
    <t>KACI GATMEN</t>
  </si>
  <si>
    <t>CAN24010868-02</t>
  </si>
  <si>
    <t>ON-25-001828</t>
  </si>
  <si>
    <t>1410 E. Plaza Blvd., National city, 91950</t>
  </si>
  <si>
    <t>KL79MUSL2MB169518</t>
  </si>
  <si>
    <t>GATMEN</t>
  </si>
  <si>
    <t>481 S MEADOWBROOK DR UNIT 7</t>
  </si>
  <si>
    <t>481 S MEADOWBROOK DR UNIT 7, SAN DIEGO CA 92114</t>
  </si>
  <si>
    <t>MANUEL CALLEJAS</t>
  </si>
  <si>
    <t>ROSA BENAVIDES</t>
  </si>
  <si>
    <t>CAN25020044-00</t>
  </si>
  <si>
    <t>ON-25-001830</t>
  </si>
  <si>
    <t>Castro Blvd &amp; Lake Chabot Rd, Castro valley  CA</t>
  </si>
  <si>
    <t>3VVCB7AX6RM066768</t>
  </si>
  <si>
    <t>CALLEJAS</t>
  </si>
  <si>
    <t>1455 167TH AVE APT 27</t>
  </si>
  <si>
    <t>1455 167TH ST, SAN LEANDRO CA 94578</t>
  </si>
  <si>
    <t>CHRISTOPHER LONGORIAVALDEZ</t>
  </si>
  <si>
    <t>TINA BLANCO</t>
  </si>
  <si>
    <t>CAP24000217-01</t>
  </si>
  <si>
    <t>ON-25-001831</t>
  </si>
  <si>
    <t xml:space="preserve">Park Av in Pomona CA </t>
  </si>
  <si>
    <t>1G1ZG5ST9LF019664</t>
  </si>
  <si>
    <t>LONGORIAVALDEZ</t>
  </si>
  <si>
    <t>526 TASMAN AVE</t>
  </si>
  <si>
    <t>526 TASMAN AVE, POMONA CA 91767</t>
  </si>
  <si>
    <t>YADIRA MARTINEZ</t>
  </si>
  <si>
    <t>ANTHONY ORDIANO</t>
  </si>
  <si>
    <t>CAN24013795-01</t>
  </si>
  <si>
    <t>ON-25-001832</t>
  </si>
  <si>
    <t>10142 Adams Ave., Huntington Beach, 92646</t>
  </si>
  <si>
    <t>19XFB2F84EE254662</t>
  </si>
  <si>
    <t>13471 LEDA LN APT 1</t>
  </si>
  <si>
    <t>13471 LEDA LN APT 1, GARDEN GROVE CA 92843</t>
  </si>
  <si>
    <t>BASIM ELIYA</t>
  </si>
  <si>
    <t>CAN23005752-03</t>
  </si>
  <si>
    <t>ON-25-001833</t>
  </si>
  <si>
    <t xml:space="preserve">1493 e lexington 
el cajon ca </t>
  </si>
  <si>
    <t>5TDXK3DC5GS732906</t>
  </si>
  <si>
    <t>ELIYA</t>
  </si>
  <si>
    <t>5612 DARIEN CT</t>
  </si>
  <si>
    <t>5612 DARIEN CT, RIVERSIDE CA 92505</t>
  </si>
  <si>
    <t>JESSICA GARCIA</t>
  </si>
  <si>
    <t>CAP25004002-00</t>
  </si>
  <si>
    <t>ON-25-001834</t>
  </si>
  <si>
    <t>Freeway 405, Los Angeles, CA</t>
  </si>
  <si>
    <t>1HGCM66574A027320</t>
  </si>
  <si>
    <t>11258 EMELITA ST REAR</t>
  </si>
  <si>
    <t>11258 EMELITA ST REAR, NORTH HOLLYWOOD CA 91601</t>
  </si>
  <si>
    <t>HIKMAT TOUMA</t>
  </si>
  <si>
    <t>CAN24011549-02</t>
  </si>
  <si>
    <t>ON-25-001835</t>
  </si>
  <si>
    <t xml:space="preserve">grant Lant Tracey CA  </t>
  </si>
  <si>
    <t>3N1AB7AP1FY290575</t>
  </si>
  <si>
    <t>TOUMA</t>
  </si>
  <si>
    <t>2 FLAGSTONE APT 244</t>
  </si>
  <si>
    <t>2 FLAGSTONE APT 244, IRVINE CA 92606</t>
  </si>
  <si>
    <t>SAUL VAIRES ORELLANA</t>
  </si>
  <si>
    <t>CAN24017958-01</t>
  </si>
  <si>
    <t>ON-25-001836</t>
  </si>
  <si>
    <t>9056 Whittier Blvd., Pico Rivera, CA 90660</t>
  </si>
  <si>
    <t>5TFRX5GN7GX070565</t>
  </si>
  <si>
    <t>CRISTINA LOPEZ</t>
  </si>
  <si>
    <t>EDGAR CORONA</t>
  </si>
  <si>
    <t>CAN25020729-00</t>
  </si>
  <si>
    <t>ON-25-001837</t>
  </si>
  <si>
    <t xml:space="preserve">Mar brisas ave 
</t>
  </si>
  <si>
    <t>5TDZKRFHXFS076480</t>
  </si>
  <si>
    <t>8428 CYPRESS AVE</t>
  </si>
  <si>
    <t>8428 Cypress Ave, SOUTH GATE CA 90280</t>
  </si>
  <si>
    <t>JUAN MARQUEZ MIRELES</t>
  </si>
  <si>
    <t>CAN24016178-01</t>
  </si>
  <si>
    <t>ON-25-001838</t>
  </si>
  <si>
    <t xml:space="preserve">intersections of I Ave, Vere Valley Ave, Hesperia, CA. </t>
  </si>
  <si>
    <t>1GCRCREC0HZ355036</t>
  </si>
  <si>
    <t>MARQUEZ MIRELES</t>
  </si>
  <si>
    <t>11569 HEMLOCK AVE</t>
  </si>
  <si>
    <t>11569 HEMLOCK AVE, HESPERIA CA 92345</t>
  </si>
  <si>
    <t>ON-25-001839</t>
  </si>
  <si>
    <t xml:space="preserve">99 hwy
mcfarland </t>
  </si>
  <si>
    <t>3GTP9EELXNG108004</t>
  </si>
  <si>
    <t>SAUL ORTEGA RAMOS</t>
  </si>
  <si>
    <t>KIMBERLY RIVERA REYNOZA</t>
  </si>
  <si>
    <t>CAP25003388-00</t>
  </si>
  <si>
    <t>ON-25-001840</t>
  </si>
  <si>
    <t>Douglas Drive, Oceanside, CA 92054</t>
  </si>
  <si>
    <t>SHHFK7H48LU412093</t>
  </si>
  <si>
    <t>980 EL PICO CT</t>
  </si>
  <si>
    <t>980 WL PICO CT, VISTA CA 92083</t>
  </si>
  <si>
    <t>ON-25-001841</t>
  </si>
  <si>
    <t xml:space="preserve">East 25th st &amp; Noami St Los Angeles Ca </t>
  </si>
  <si>
    <t>MD RAHMAN</t>
  </si>
  <si>
    <t>ON-25-001844</t>
  </si>
  <si>
    <t>6330 Rugby Ave, Huntington Park, CA 90255</t>
  </si>
  <si>
    <t>3CZRZ1H34SM726553</t>
  </si>
  <si>
    <t>CAN24013232-01</t>
  </si>
  <si>
    <t>ON-25-001845</t>
  </si>
  <si>
    <t xml:space="preserve">Latham St in Hemet CA </t>
  </si>
  <si>
    <t>1C4RJEBT4CC362750</t>
  </si>
  <si>
    <t>RUBEN JR</t>
  </si>
  <si>
    <t>LORIANNA GONZALEZ</t>
  </si>
  <si>
    <t>CAN23007475-03</t>
  </si>
  <si>
    <t>ON-25-001846</t>
  </si>
  <si>
    <t xml:space="preserve">fuming springs rd </t>
  </si>
  <si>
    <t>2G1105S37J9123089</t>
  </si>
  <si>
    <t>JR</t>
  </si>
  <si>
    <t>877 PEACEFUL LN</t>
  </si>
  <si>
    <t>877 PEACEFUL LN, SAN JACINTO CA 92582</t>
  </si>
  <si>
    <t>MYKILAH LINVILLE</t>
  </si>
  <si>
    <t>CAP25005612-00</t>
  </si>
  <si>
    <t>ON-25-001847</t>
  </si>
  <si>
    <t xml:space="preserve">orange vista high school 
perris ca </t>
  </si>
  <si>
    <t>KM8JT3AF7EU896325</t>
  </si>
  <si>
    <t>LINVILLE</t>
  </si>
  <si>
    <t>11888 BAYLESS ST</t>
  </si>
  <si>
    <t>11888 BAYLESS ST, MORENO VALLEY CA 92557</t>
  </si>
  <si>
    <t>CAP24000647-01</t>
  </si>
  <si>
    <t>ON-25-001849</t>
  </si>
  <si>
    <t>400 N Mckinley St, Corona, CA 92879</t>
  </si>
  <si>
    <t>1N4BL4CW6NN303517</t>
  </si>
  <si>
    <t>ERICK VIDES CALZADA</t>
  </si>
  <si>
    <t>CAN24013694-01</t>
  </si>
  <si>
    <t>ON-25-001851</t>
  </si>
  <si>
    <t>Van Buren &amp; Wood RD Mid Valley Ca</t>
  </si>
  <si>
    <t>3GCPKSE74DG137941</t>
  </si>
  <si>
    <t>VIDES CALZADA</t>
  </si>
  <si>
    <t>652 N RAMONA BLVD</t>
  </si>
  <si>
    <t>652 N RAMON BLVD, SAN JACINTO CA 92583</t>
  </si>
  <si>
    <t>LUIS ALEJANDRO VILLAFRANCO AGUILAR</t>
  </si>
  <si>
    <t>CAN24012699-02</t>
  </si>
  <si>
    <t>ON-25-001853</t>
  </si>
  <si>
    <t>Freeway 101, San Jose, CA</t>
  </si>
  <si>
    <t>1J4RR5GT9BC571475</t>
  </si>
  <si>
    <t>VILLAFRANCO AGUILAR</t>
  </si>
  <si>
    <t>1684 STARDUST CT</t>
  </si>
  <si>
    <t>282 TRADEWINDS DR APT 10, SAN JOSE CA 95123</t>
  </si>
  <si>
    <t>ARMEN MKRTUMYAN</t>
  </si>
  <si>
    <t>CAN25020829-00</t>
  </si>
  <si>
    <t>ON-25-001854</t>
  </si>
  <si>
    <t xml:space="preserve">van nuys city 
ca </t>
  </si>
  <si>
    <t>KNDRH4JG0S5347630</t>
  </si>
  <si>
    <t>MKRTUMYAN</t>
  </si>
  <si>
    <t>9205 DEER TRL</t>
  </si>
  <si>
    <t>FRAZIER PARK</t>
  </si>
  <si>
    <t>9205 Deer Trail, FRAZIER PARK CA 93225</t>
  </si>
  <si>
    <t>APOLO PHONTHIBOUN</t>
  </si>
  <si>
    <t>CAP24000938-01</t>
  </si>
  <si>
    <t>ON-25-001855</t>
  </si>
  <si>
    <t>freeway 60</t>
  </si>
  <si>
    <t>WDDGF4HB7EA958845</t>
  </si>
  <si>
    <t>APRIL SILVA</t>
  </si>
  <si>
    <t>HELEN ZARAGOZA</t>
  </si>
  <si>
    <t>CAP25006187-00</t>
  </si>
  <si>
    <t>ON-25-001856</t>
  </si>
  <si>
    <t>maple St in Fresno CA</t>
  </si>
  <si>
    <t>JTEBU5JR4L5832435</t>
  </si>
  <si>
    <t>4604 E TERRACE AVE</t>
  </si>
  <si>
    <t>4604 E TERRACE AVE, FRESNO CA 93703</t>
  </si>
  <si>
    <t>CAN24010982-02</t>
  </si>
  <si>
    <t>ON-25-001858</t>
  </si>
  <si>
    <t>Hoover St in LOS ANGELES, CA</t>
  </si>
  <si>
    <t>1331 1/2 W  89th St, LOS ANGELES CA 90044</t>
  </si>
  <si>
    <t>Scarlett Ludwing</t>
  </si>
  <si>
    <t>ON-25-001859</t>
  </si>
  <si>
    <t>Gage Ave./I-5 South and Slauson Ave., Commerce, CA.</t>
  </si>
  <si>
    <t>3C3CFFAR2CT366288</t>
  </si>
  <si>
    <t>ERICK MURIUNGI</t>
  </si>
  <si>
    <t>CAP25003598-00</t>
  </si>
  <si>
    <t>ON-25-001860</t>
  </si>
  <si>
    <t xml:space="preserve"> E Citrus Ave in Redland Ca</t>
  </si>
  <si>
    <t>3MW5R1J02L8B20941</t>
  </si>
  <si>
    <t>MURIUNGI</t>
  </si>
  <si>
    <t>11278 SAN MATEO DR</t>
  </si>
  <si>
    <t>11278 SAN MATEO DR, LOMA LINDA CA 92354</t>
  </si>
  <si>
    <t>VANESSA SALITRE</t>
  </si>
  <si>
    <t>JERRY JIMENEZ</t>
  </si>
  <si>
    <t>CAN24010760-02</t>
  </si>
  <si>
    <t>ON-25-001861</t>
  </si>
  <si>
    <t>15Th St before hwy Phallen CA</t>
  </si>
  <si>
    <t>1FTYR10D47PA96024</t>
  </si>
  <si>
    <t>SALITRE</t>
  </si>
  <si>
    <t>15825 MUSCATEL ST</t>
  </si>
  <si>
    <t>15825 MUSCATEL ST, HESPERIA CA 92345</t>
  </si>
  <si>
    <t>CAN24015808-01</t>
  </si>
  <si>
    <t>ON-25-001862</t>
  </si>
  <si>
    <t>118 freeway Reseda CA</t>
  </si>
  <si>
    <t>2T3BFREV2FW256791</t>
  </si>
  <si>
    <t>CAN23004325-03</t>
  </si>
  <si>
    <t>ON-25-001863</t>
  </si>
  <si>
    <t xml:space="preserve">20965 Geronimo Rd Apple Valley Ca </t>
  </si>
  <si>
    <t>JORGE GARCIA</t>
  </si>
  <si>
    <t>CAN23004875-03</t>
  </si>
  <si>
    <t>ON-25-001864</t>
  </si>
  <si>
    <t xml:space="preserve">44600 Indian Wells Ln, Indian Wells, CA 92210
</t>
  </si>
  <si>
    <t>KMHGC46E19U025362</t>
  </si>
  <si>
    <t>10918 ringwood ave, SANTA FE SPRINGS CA 90670</t>
  </si>
  <si>
    <t>ERICKA GALLEGOS</t>
  </si>
  <si>
    <t>CAN24018527-00</t>
  </si>
  <si>
    <t>ON-25-001865</t>
  </si>
  <si>
    <t>Wilmington Ave &amp; Rosegran Compton CA</t>
  </si>
  <si>
    <t>3CZRZ1H56SM723932</t>
  </si>
  <si>
    <t>13601 VAN NESS AVE</t>
  </si>
  <si>
    <t>884 w 164th apt 307, GARDENA CA 90247</t>
  </si>
  <si>
    <t>RENE LORENZO SR</t>
  </si>
  <si>
    <t>CAN24014070-00</t>
  </si>
  <si>
    <t>ON-25-001866</t>
  </si>
  <si>
    <t xml:space="preserve">15 freeway in San Diego CA </t>
  </si>
  <si>
    <t>1C6RRECTXKN884462</t>
  </si>
  <si>
    <t>LORENZO SR</t>
  </si>
  <si>
    <t>655 E WASHINGTON AVE UNIT C</t>
  </si>
  <si>
    <t>655 E WASHINGTON AVE UNIT C, EL CAJON CA 92020</t>
  </si>
  <si>
    <t>ON-25-001867</t>
  </si>
  <si>
    <t>1056 Walnut #9, Long Beach, CA 90813</t>
  </si>
  <si>
    <t>KNDPM3AC6H7281933</t>
  </si>
  <si>
    <t>DANIEL MACHARIGUE</t>
  </si>
  <si>
    <t>MARIA DEL CARMEN ARELLANO</t>
  </si>
  <si>
    <t>CAN25021043-00</t>
  </si>
  <si>
    <t>ON-25-001868</t>
  </si>
  <si>
    <t xml:space="preserve">Saturn and Rita ave 
</t>
  </si>
  <si>
    <t>3N1AB8BV9MY244668</t>
  </si>
  <si>
    <t>MACHARIGUE</t>
  </si>
  <si>
    <t>226 W 89TH ST APT 2</t>
  </si>
  <si>
    <t>226 W 89TH ST APT 2, LOS ANGELES CA 90003</t>
  </si>
  <si>
    <t>KAREN MENDOZA</t>
  </si>
  <si>
    <t>ON-25-001869</t>
  </si>
  <si>
    <t xml:space="preserve">Savers Rd in Oxnard CA </t>
  </si>
  <si>
    <t>WDDWF8DB9LR563136</t>
  </si>
  <si>
    <t>ON-25-001870</t>
  </si>
  <si>
    <t>Ventura Blvd., Woodland Hills, CA.</t>
  </si>
  <si>
    <t>1GNDM19W8XB173273</t>
  </si>
  <si>
    <t>ELISEO SAQUIC CHAVEZ</t>
  </si>
  <si>
    <t>CAN23004009-03</t>
  </si>
  <si>
    <t>ON-25-001871</t>
  </si>
  <si>
    <t>110st &amp; Vermont Blvd Los Angeles Ca</t>
  </si>
  <si>
    <t>1GCPWCED4LZ221692</t>
  </si>
  <si>
    <t>HERMIDELIA RUELAS  ROCHIL</t>
  </si>
  <si>
    <t>CAN23008885-02</t>
  </si>
  <si>
    <t>ON-25-001872</t>
  </si>
  <si>
    <t>138 Route and Bakeley Rd, Pinon Hills, CA</t>
  </si>
  <si>
    <t>3GCPYCEK0NG193949</t>
  </si>
  <si>
    <t>RUELAS  ROCHIL</t>
  </si>
  <si>
    <t>43742 SEINE CT</t>
  </si>
  <si>
    <t>43742 SEINE CT, HEMET CA 92544</t>
  </si>
  <si>
    <t>ELIZABETH MARTINEZ</t>
  </si>
  <si>
    <t>CAN24014341-01</t>
  </si>
  <si>
    <t>ON-25-001873</t>
  </si>
  <si>
    <t xml:space="preserve">Walgreens shopping center east bell gateway ca </t>
  </si>
  <si>
    <t>1FMSK7KH5NGB00071</t>
  </si>
  <si>
    <t>3390 COUNTRY VILLAGE RD APT 2315</t>
  </si>
  <si>
    <t>3390 COUNTRY VILLAGE RD APT 2315, JURUPA VALLEY CA 92509</t>
  </si>
  <si>
    <t>NEREIDA ROSALES LOPEZ</t>
  </si>
  <si>
    <t>SINAI ROBLES ROSALES</t>
  </si>
  <si>
    <t>CAP25004362-00</t>
  </si>
  <si>
    <t>ON-25-001874</t>
  </si>
  <si>
    <t>101 Freeway before Cold Water exit, Studio City, CA</t>
  </si>
  <si>
    <t>GLC300 4MA</t>
  </si>
  <si>
    <t>W1N0J8EB5PG162450</t>
  </si>
  <si>
    <t>ROSALES LOPEZ</t>
  </si>
  <si>
    <t>18536 BURBANK BLVD APT 204</t>
  </si>
  <si>
    <t>18536 BURBANK BLVD APT 204, TARZANA CA 91356</t>
  </si>
  <si>
    <t>MARIO HERNANDEZ</t>
  </si>
  <si>
    <t>CAN23006761-03</t>
  </si>
  <si>
    <t>ON-25-001875</t>
  </si>
  <si>
    <t>Aliso Creek and Moppen Parkway, Aliso Viejo, CA.</t>
  </si>
  <si>
    <t>1N4AL3AP1HC263834</t>
  </si>
  <si>
    <t>711 VIA BARRACUDA</t>
  </si>
  <si>
    <t>711 via barracuda, SAN CLEMENTE CA 92673</t>
  </si>
  <si>
    <t>ON-25-001876</t>
  </si>
  <si>
    <t>ON-25-001878</t>
  </si>
  <si>
    <t>5 freeway -S/B just after Slauson Ave. in Commerce, CA.</t>
  </si>
  <si>
    <t>MARTHA NEVAREZ GARCIA</t>
  </si>
  <si>
    <t>ANGEL MONTES DIAZ</t>
  </si>
  <si>
    <t>CAP25004663-00</t>
  </si>
  <si>
    <t>ON-25-001879</t>
  </si>
  <si>
    <t>5LMFU27555LJ22198</t>
  </si>
  <si>
    <t>NEVAREZ GARCIA</t>
  </si>
  <si>
    <t>4890 DUNN RD</t>
  </si>
  <si>
    <t>4890 Dunn Rd, MODESTO CA 95358</t>
  </si>
  <si>
    <t>TANIA PEREZ</t>
  </si>
  <si>
    <t>GUILLERMO SANCHEZ</t>
  </si>
  <si>
    <t>CAP24002598-00</t>
  </si>
  <si>
    <t>ON-25-001880</t>
  </si>
  <si>
    <t xml:space="preserve">central ave &amp; 
turlock ca </t>
  </si>
  <si>
    <t>1HGCV1F32KA003048</t>
  </si>
  <si>
    <t>3542 GLENVILLE CT</t>
  </si>
  <si>
    <t>3542 GLENVILLE CT, TURLOCK CA 95382</t>
  </si>
  <si>
    <t>MARIA VILLAFANA</t>
  </si>
  <si>
    <t>CAN24018796-00</t>
  </si>
  <si>
    <t>ON-25-001881</t>
  </si>
  <si>
    <t>32245 Mission Trail, Lake Elsinore CA</t>
  </si>
  <si>
    <t>1D7HA16K05J546724</t>
  </si>
  <si>
    <t>20411 GUFFY LN</t>
  </si>
  <si>
    <t>20411 GUFFY LN, WILDOMAR CA 92595</t>
  </si>
  <si>
    <t>Luis Miguel  Contreras Alfaro</t>
  </si>
  <si>
    <t>ON-25-001882</t>
  </si>
  <si>
    <t>San Bruno, CA.</t>
  </si>
  <si>
    <t>JN1BJ1CP5HW029915</t>
  </si>
  <si>
    <t>ON-25-001883</t>
  </si>
  <si>
    <t xml:space="preserve">s point view blvd 
los angeles </t>
  </si>
  <si>
    <t>JOSE VELASCO</t>
  </si>
  <si>
    <t>CAN24014951-01</t>
  </si>
  <si>
    <t>ON-25-001884</t>
  </si>
  <si>
    <t>Gage St and Jaboneria St, Bell Gardens, CA</t>
  </si>
  <si>
    <t>4T1M11AK5LU923524</t>
  </si>
  <si>
    <t>6515 MAYFLOWER AVE</t>
  </si>
  <si>
    <t>6515 MAYFLOWER AVE, BELL CA 90201</t>
  </si>
  <si>
    <t>MARISOL PALACIOS</t>
  </si>
  <si>
    <t>PERLA URQUIZA</t>
  </si>
  <si>
    <t>CAP25002853-00</t>
  </si>
  <si>
    <t>ON-25-001885</t>
  </si>
  <si>
    <t xml:space="preserve">118 freeway passing balboa </t>
  </si>
  <si>
    <t>1HGCV1F34LA151056</t>
  </si>
  <si>
    <t>21115 BASSETT ST</t>
  </si>
  <si>
    <t>21115 BASSETT ST, CANOGA PARK CA 91303</t>
  </si>
  <si>
    <t>ON-25-001886</t>
  </si>
  <si>
    <t>15 freeway merging on the 91 East, Riverside, CA.</t>
  </si>
  <si>
    <t>CAN23008906-02</t>
  </si>
  <si>
    <t>ON-25-001887</t>
  </si>
  <si>
    <t xml:space="preserve">405 freeway SB before Wilshire Blvd Los Angeles CA </t>
  </si>
  <si>
    <t>DEZIRYA AUSTIN</t>
  </si>
  <si>
    <t>CAN23004177-03</t>
  </si>
  <si>
    <t>ON-25-001890</t>
  </si>
  <si>
    <t xml:space="preserve">Howe Blvd in SACRAMENTO CA </t>
  </si>
  <si>
    <t>5XYKW4A74FG609301</t>
  </si>
  <si>
    <t>600 DEL VERDE CIR UNIT 5</t>
  </si>
  <si>
    <t>600 DEL VERDE CIR UNIT 5, SACRAMENTO CA 95833</t>
  </si>
  <si>
    <t>MOAWYA ABURASHED</t>
  </si>
  <si>
    <t>TAMER SABBAGH</t>
  </si>
  <si>
    <t>CAN24018196-00</t>
  </si>
  <si>
    <t>ON-25-001891</t>
  </si>
  <si>
    <t xml:space="preserve">91 freeway </t>
  </si>
  <si>
    <t>3FA6P0UU0FR229618</t>
  </si>
  <si>
    <t>ABURASHED</t>
  </si>
  <si>
    <t>3603 W SAVANNA ST APT 203</t>
  </si>
  <si>
    <t>3603 savanna st apt 203, ANAHEIM CA 92804</t>
  </si>
  <si>
    <t>BLAKE RUSH</t>
  </si>
  <si>
    <t>CAN24019230-00</t>
  </si>
  <si>
    <t>ON-25-001892</t>
  </si>
  <si>
    <t>Mesquite St and 3rd St, Hesperia, CA</t>
  </si>
  <si>
    <t>JTHGZ1B22N5050030</t>
  </si>
  <si>
    <t>RUSH</t>
  </si>
  <si>
    <t>15656 MESQUITE ST</t>
  </si>
  <si>
    <t>15656 MESQUITE ST, HESPERIA CA 92345</t>
  </si>
  <si>
    <t>JUAN CORTEZ MENDOZA</t>
  </si>
  <si>
    <t>ADRIANA CORTEZ</t>
  </si>
  <si>
    <t>CAP24002209-00</t>
  </si>
  <si>
    <t>ON-25-001893</t>
  </si>
  <si>
    <t>American canyon in Valllejo CA</t>
  </si>
  <si>
    <t>5TDKZ3DC6HS814800</t>
  </si>
  <si>
    <t>CORTEZ MENDOZA</t>
  </si>
  <si>
    <t>261 BRIXTON CT</t>
  </si>
  <si>
    <t>AMERICAN CYN</t>
  </si>
  <si>
    <t>261 BRIXTON CT, AMERICAN CYN CA 94503</t>
  </si>
  <si>
    <t>ON-25-001894</t>
  </si>
  <si>
    <t xml:space="preserve">118 freeway 
Resita ca </t>
  </si>
  <si>
    <t>JUAN-CARLOS HERNANDEZ</t>
  </si>
  <si>
    <t>CAP25004471-00</t>
  </si>
  <si>
    <t>ON-25-001895</t>
  </si>
  <si>
    <t>I5 freeway South 1 mile from Newport Ave Tustin CA</t>
  </si>
  <si>
    <t>5FNYF3H55EB008445</t>
  </si>
  <si>
    <t>2230 N BROADWAY APT D</t>
  </si>
  <si>
    <t>2230 N BROADWAY APT D, SANTA ANA CA 92706</t>
  </si>
  <si>
    <t>KIMI MATSUMOTO LEE</t>
  </si>
  <si>
    <t>CAP24000488-01</t>
  </si>
  <si>
    <t>ON-25-001896</t>
  </si>
  <si>
    <t xml:space="preserve">cynthia st 
west hollywood ca </t>
  </si>
  <si>
    <t>W1N4N4GB8MJ265758</t>
  </si>
  <si>
    <t>MATSUMOTO LEE</t>
  </si>
  <si>
    <t>1475 WALLACE AVE</t>
  </si>
  <si>
    <t>1475 WALLACE AVE, LOS ANGELES CA 90026</t>
  </si>
  <si>
    <t>SANDRA PENA</t>
  </si>
  <si>
    <t>MIGUEL PENA</t>
  </si>
  <si>
    <t>CAN24019072-00</t>
  </si>
  <si>
    <t>ON-25-001897</t>
  </si>
  <si>
    <t>Fairview Ave Castro Valley Ca</t>
  </si>
  <si>
    <t>19UUB2F33KA006558</t>
  </si>
  <si>
    <t>25455 WHITMAN ST</t>
  </si>
  <si>
    <t>25455 WHITMAN ST, HAYWARD CA 94544</t>
  </si>
  <si>
    <t>VAUGHN RICKS</t>
  </si>
  <si>
    <t>MICHELLE WILLIAMS</t>
  </si>
  <si>
    <t>CAN24015097-00</t>
  </si>
  <si>
    <t>ON-25-001898</t>
  </si>
  <si>
    <t>GV80</t>
  </si>
  <si>
    <t>KMUHEESCXSU234793</t>
  </si>
  <si>
    <t>ELIJAH VILLALPANDO</t>
  </si>
  <si>
    <t>CAN24012502-02</t>
  </si>
  <si>
    <t>ON-25-001900</t>
  </si>
  <si>
    <t xml:space="preserve">In Los Angeles CA </t>
  </si>
  <si>
    <t>3KPF34AD0ME342524</t>
  </si>
  <si>
    <t>VILLALPANDO</t>
  </si>
  <si>
    <t>5208 SUMMERTIME LN</t>
  </si>
  <si>
    <t>5208 SUMMERTIME LN, CULVER CITY CA 90230</t>
  </si>
  <si>
    <t>JOSE REYNOSO</t>
  </si>
  <si>
    <t>ERNESTO REYNOSO</t>
  </si>
  <si>
    <t>CAN24010950-02</t>
  </si>
  <si>
    <t>ON-25-001901</t>
  </si>
  <si>
    <t>17 and Orange, Costa Mesa, CA.</t>
  </si>
  <si>
    <t>C63</t>
  </si>
  <si>
    <t>55SWF8HB5HU230125</t>
  </si>
  <si>
    <t>REYNOSO</t>
  </si>
  <si>
    <t>940 W 18TH ST APT C</t>
  </si>
  <si>
    <t>327 avocado st apt b, COSTA MESA CA 92627</t>
  </si>
  <si>
    <t>GUILLERMINA MARTINEZ</t>
  </si>
  <si>
    <t>YESENIA MARTINEZ</t>
  </si>
  <si>
    <t>CAN25020502-00</t>
  </si>
  <si>
    <t>ON-25-001902</t>
  </si>
  <si>
    <t xml:space="preserve">Haun St Menisee CA </t>
  </si>
  <si>
    <t>1C4HJXDM3LW260674</t>
  </si>
  <si>
    <t>1894 CAMINO EL PASO</t>
  </si>
  <si>
    <t>1894 CAMINO EL PASO, PERRIS CA 92571</t>
  </si>
  <si>
    <t>ON-25-001903</t>
  </si>
  <si>
    <t>Bellflower Ave &amp; Pacific Coast Hwy in Long Beach, CA</t>
  </si>
  <si>
    <t xml:space="preserve">Pacifica </t>
  </si>
  <si>
    <t>LENNIE CORPUZ MANALANG</t>
  </si>
  <si>
    <t>ELANNIE MANALANG</t>
  </si>
  <si>
    <t>CAN24019259-00</t>
  </si>
  <si>
    <t>ON-25-001904</t>
  </si>
  <si>
    <t xml:space="preserve">sunset blvd 
</t>
  </si>
  <si>
    <t>19UDE2F73JA004608</t>
  </si>
  <si>
    <t>MANALANG</t>
  </si>
  <si>
    <t>626 N IRVING BLVD APT 5</t>
  </si>
  <si>
    <t>626 N IRVING BLVD APT 5, LOS ANGELES CA 90004</t>
  </si>
  <si>
    <t>MARCOS ALVAREZ</t>
  </si>
  <si>
    <t>CAN24012613-02</t>
  </si>
  <si>
    <t>ON-25-001906</t>
  </si>
  <si>
    <t xml:space="preserve">Westlake St and Maryland St in Los Angeles </t>
  </si>
  <si>
    <t>KMHHU6KJ1EU113371</t>
  </si>
  <si>
    <t>ON-25-001908</t>
  </si>
  <si>
    <t xml:space="preserve">Perris </t>
  </si>
  <si>
    <t>WILBERT ALVARADO</t>
  </si>
  <si>
    <t>CAP25004745-00</t>
  </si>
  <si>
    <t>ON-25-001909</t>
  </si>
  <si>
    <t>JF1ZCAC14H8605702</t>
  </si>
  <si>
    <t>5431 PERKINS RD APT 7</t>
  </si>
  <si>
    <t>5431 PERKINS RD APT 7, OXNARD CA 93033</t>
  </si>
  <si>
    <t>JORGE CRUZ LOPEZ</t>
  </si>
  <si>
    <t>CAN24010493-02</t>
  </si>
  <si>
    <t>ON-25-001910</t>
  </si>
  <si>
    <t xml:space="preserve">91 FREEWAY </t>
  </si>
  <si>
    <t>3N1AB8CVXNY236921</t>
  </si>
  <si>
    <t>CRUZ LOPEZ</t>
  </si>
  <si>
    <t>1102 BLUESTEM TRL</t>
  </si>
  <si>
    <t>1102 BLUESTEM TRL, PERRIS CA 92571</t>
  </si>
  <si>
    <t>LORI WRIGHT</t>
  </si>
  <si>
    <t>CAN24009274-02</t>
  </si>
  <si>
    <t>ON-25-001911</t>
  </si>
  <si>
    <t xml:space="preserve">15181 VAN BUREN BLVD SPC 154 RIVERSIDE, CA 92504
</t>
  </si>
  <si>
    <t>KNDPU3AG1P7061682</t>
  </si>
  <si>
    <t>15181 VAN BUREN BLVD SPC 154</t>
  </si>
  <si>
    <t>15181 VAN BUREN BLVD SPC 154, RIVERSIDE CA 92504</t>
  </si>
  <si>
    <t>SONIA GONZALEZ</t>
  </si>
  <si>
    <t>SANDRA GONZALEZ</t>
  </si>
  <si>
    <t>CAN25020316-00</t>
  </si>
  <si>
    <t>ON-25-001912</t>
  </si>
  <si>
    <t>Woodman &amp; Northdaf, Panorama City CA.</t>
  </si>
  <si>
    <t>3GCPCTE0XBG210104</t>
  </si>
  <si>
    <t>9010 TOBIAS AVE APT 201</t>
  </si>
  <si>
    <t>9010 TOBIAS AVE APT 201, PANORAMA CITY CA 91402</t>
  </si>
  <si>
    <t>ALEXIS MEJIA GUERRA</t>
  </si>
  <si>
    <t>CAP25004151-00</t>
  </si>
  <si>
    <t>ON-25-001917</t>
  </si>
  <si>
    <t>Intersection of 73rd Ave. and Foothills Blvd., Oakland, CA.</t>
  </si>
  <si>
    <t>4T1C31AK8LU521518</t>
  </si>
  <si>
    <t>MEJIA GUERRA</t>
  </si>
  <si>
    <t>98 CHELSEA CT APT 4</t>
  </si>
  <si>
    <t>98 CHELSEA CT APT 4, DALY CITY CA 94014</t>
  </si>
  <si>
    <t>BIANEL CAMACHO-LUNA</t>
  </si>
  <si>
    <t>CAN24017643-01</t>
  </si>
  <si>
    <t>ON-25-001919</t>
  </si>
  <si>
    <t>Old Placerville Rd Sacramento CA</t>
  </si>
  <si>
    <t>1GYEK63N73R132113</t>
  </si>
  <si>
    <t>CAMACHO-LUNA</t>
  </si>
  <si>
    <t>10141 DE SOTO WAY</t>
  </si>
  <si>
    <t>10141 DE SOTO WAY, SACRAMENTO CA 95827</t>
  </si>
  <si>
    <t>MAXIMILLAN CASTELLON</t>
  </si>
  <si>
    <t>CAN23001920-04</t>
  </si>
  <si>
    <t>ON-25-001921</t>
  </si>
  <si>
    <t>15 hwy in Marrietta CA</t>
  </si>
  <si>
    <t>JTDEPMAE8MJ138730</t>
  </si>
  <si>
    <t>ISAIAH NELSON</t>
  </si>
  <si>
    <t>CAN25021207-00</t>
  </si>
  <si>
    <t>ON-25-001922</t>
  </si>
  <si>
    <t>Main St. Jefferson and Western, Los Angeles, CA.</t>
  </si>
  <si>
    <t>1C4RJEAG8FC901329</t>
  </si>
  <si>
    <t>1937 W JEFFERSON BLVD APT 6</t>
  </si>
  <si>
    <t>1937 W JEFFERSON BLVD APT 6, LOS ANGELES CA 90018</t>
  </si>
  <si>
    <t>CAN24017887-01</t>
  </si>
  <si>
    <t>ON-25-001923</t>
  </si>
  <si>
    <t>328I</t>
  </si>
  <si>
    <t>WBAVA37558NL58373</t>
  </si>
  <si>
    <t>2010 ZOCOLO ST APT 160</t>
  </si>
  <si>
    <t>2010 ZOCOLO ST APT 160, OXNARD CA 93036</t>
  </si>
  <si>
    <t>JOSE LINO JR RIOS</t>
  </si>
  <si>
    <t>CAP25004504-00</t>
  </si>
  <si>
    <t>ON-25-001924</t>
  </si>
  <si>
    <t>Maple Ave. and Slover Ave. Bloomigton, CA.</t>
  </si>
  <si>
    <t>5NMP14GLXRH044720</t>
  </si>
  <si>
    <t>17791 SANTA ANA AVE</t>
  </si>
  <si>
    <t>17791 SANTA ANA AVE, BLOOMINGTON CA 92316</t>
  </si>
  <si>
    <t>EVELIN GUERRERO</t>
  </si>
  <si>
    <t>CAN24012173-02</t>
  </si>
  <si>
    <t>ON-25-001926</t>
  </si>
  <si>
    <t>5UX33DT07R9T71705</t>
  </si>
  <si>
    <t>4155 VIA SAN JOSE</t>
  </si>
  <si>
    <t>4155 VIA SAN JOSE, RIVERSIDE CA 92504</t>
  </si>
  <si>
    <t>MOHAMMAD YOUSIFI</t>
  </si>
  <si>
    <t>MARWA YOUSIFI</t>
  </si>
  <si>
    <t>CAP25004644-00</t>
  </si>
  <si>
    <t>ON-25-001927</t>
  </si>
  <si>
    <t>500 West Medison Ave., Cajon, CA.</t>
  </si>
  <si>
    <t>2HGFE4F88SH314608</t>
  </si>
  <si>
    <t>YOUSIFI</t>
  </si>
  <si>
    <t>848 N MOLLISON AVE APT D4</t>
  </si>
  <si>
    <t>848 N MOLLISON AVE APT D4, EL CAJON CA 92021</t>
  </si>
  <si>
    <t>ON-25-001928</t>
  </si>
  <si>
    <t>Freeway 101 near exit Tampa Ave Parzana Ca</t>
  </si>
  <si>
    <t>CRISTINA MORENO</t>
  </si>
  <si>
    <t>CAN24011607-02</t>
  </si>
  <si>
    <t>ON-25-001929</t>
  </si>
  <si>
    <t>Target, Colma, Seremonte Blvd, Daily City CA.</t>
  </si>
  <si>
    <t>3CZRU5H53KM730410</t>
  </si>
  <si>
    <t>241 BALSAM ST</t>
  </si>
  <si>
    <t>241 Balsam st , PITTSBURG CA 94565</t>
  </si>
  <si>
    <t>GERARDO ULLOA</t>
  </si>
  <si>
    <t>CAP24002049-00</t>
  </si>
  <si>
    <t>ON-25-001931</t>
  </si>
  <si>
    <t>Rosecrans Ave. and Valley View Ave., La Mirada, CA.</t>
  </si>
  <si>
    <t>3TMDZ5BNXMM114555</t>
  </si>
  <si>
    <t>10302 DEVILLO DR</t>
  </si>
  <si>
    <t>10302 DEVILLO DR, WHITTIER CA 90604</t>
  </si>
  <si>
    <t>NORMAN ROBINSON</t>
  </si>
  <si>
    <t>CAN25020034-00</t>
  </si>
  <si>
    <t>ON-25-001932</t>
  </si>
  <si>
    <t xml:space="preserve">El Segundo Blvd and Figueroa in Los Angeles </t>
  </si>
  <si>
    <t>1C6RREBT4LN294860</t>
  </si>
  <si>
    <t>2043 CHATHAM DR</t>
  </si>
  <si>
    <t>2043 CHATHAM DR, PALMDALE CA 93550</t>
  </si>
  <si>
    <t>ZIPPORAH ROSS</t>
  </si>
  <si>
    <t>CAP25005286-00</t>
  </si>
  <si>
    <t>ON-25-001933</t>
  </si>
  <si>
    <t>90 Freeway going into Hwy 405 Long Beach Ca</t>
  </si>
  <si>
    <t>3VV3B7AX5MM055446</t>
  </si>
  <si>
    <t>45111 PALM LN</t>
  </si>
  <si>
    <t>45111 PALM LN, LANCASTER CA 93535</t>
  </si>
  <si>
    <t>ELIZABETH CHAVEZ</t>
  </si>
  <si>
    <t>CAN25021336-00</t>
  </si>
  <si>
    <t>ON-25-001934</t>
  </si>
  <si>
    <t xml:space="preserve">74 hwy and C St in Perris CA </t>
  </si>
  <si>
    <t>5FNYF5H99GB008028</t>
  </si>
  <si>
    <t>26980 ORANGE AVE</t>
  </si>
  <si>
    <t>27255 Jarvis St, PERRIS CA 92570</t>
  </si>
  <si>
    <t>ROBERTO RAMIREZ</t>
  </si>
  <si>
    <t>CAN23008251-02</t>
  </si>
  <si>
    <t>ON-25-001936</t>
  </si>
  <si>
    <t xml:space="preserve">44720 PALO VERDE ST APT 32 INDIO, CA 92201
CV information: 
John Deer: RDO Product Keeping Company
Jesus Ortiz
760-989-1561
Enrique Villegas- Store Manager
760-342-8900
951-901-5692
</t>
  </si>
  <si>
    <t>1N6ED1EJ5PN614702</t>
  </si>
  <si>
    <t>44720 PALO VERDE ST APT 32</t>
  </si>
  <si>
    <t>44720 PALO VERDE ST APT 32, INDIO CA 92201</t>
  </si>
  <si>
    <t>DAMAR LANDEROS</t>
  </si>
  <si>
    <t>CAN23003670-03</t>
  </si>
  <si>
    <t>ON-25-001937</t>
  </si>
  <si>
    <t xml:space="preserve">downey ca </t>
  </si>
  <si>
    <t>1HGCY2F73PA046076</t>
  </si>
  <si>
    <t>LANDEROS</t>
  </si>
  <si>
    <t>2740 WALNUT ST</t>
  </si>
  <si>
    <t>2740 WALNUT ST, HUNTINGTON PARK CA 90255</t>
  </si>
  <si>
    <t>MAYRA CABALLERO</t>
  </si>
  <si>
    <t>CAP25002899-00</t>
  </si>
  <si>
    <t>ON-25-001938</t>
  </si>
  <si>
    <t>Temecula montessori academy, Temecula CA</t>
  </si>
  <si>
    <t>5YFP4MCE4PP164742</t>
  </si>
  <si>
    <t>CABALLERO</t>
  </si>
  <si>
    <t>26455 PARADISE VALLEY RD SPC 5</t>
  </si>
  <si>
    <t>26455 PARADISE VALLEY RD SPC 5, WARNER SPRINGS CA 92086</t>
  </si>
  <si>
    <t>VENKATESH SANKARAN</t>
  </si>
  <si>
    <t>CAP25004083-00</t>
  </si>
  <si>
    <t>ON-25-001939</t>
  </si>
  <si>
    <t>Menlo Park, CA</t>
  </si>
  <si>
    <t>1HGCY2F56SA010924</t>
  </si>
  <si>
    <t>SANKARAN</t>
  </si>
  <si>
    <t>5812 DOLBEER WAY</t>
  </si>
  <si>
    <t>NEWARK</t>
  </si>
  <si>
    <t>5812 DOLBEER WAY, NEWARK CA 94560</t>
  </si>
  <si>
    <t>SERGIO CALMO LORENZO</t>
  </si>
  <si>
    <t>CAN23008592-02</t>
  </si>
  <si>
    <t>ON-25-001940</t>
  </si>
  <si>
    <t>2100 Foothill Blvd Okland Ca-</t>
  </si>
  <si>
    <t>4T1R11AK4RU874329</t>
  </si>
  <si>
    <t>CALMO LORENZO</t>
  </si>
  <si>
    <t>2820 FOOTHILL BLVD</t>
  </si>
  <si>
    <t>2820 foothill blvd, OAKLAND CA 94601</t>
  </si>
  <si>
    <t>BLANCA MUNOZ RIVERA</t>
  </si>
  <si>
    <t>EMILIANO VICTORINO MUNOZ</t>
  </si>
  <si>
    <t>CAN24018903-00</t>
  </si>
  <si>
    <t>ON-25-001941</t>
  </si>
  <si>
    <t xml:space="preserve">3514 LOU ELLA LN RIVERSIDE, CA 92507
</t>
  </si>
  <si>
    <t>1HGCM66543A079017</t>
  </si>
  <si>
    <t>MUNOZ RIVERA</t>
  </si>
  <si>
    <t>3514 LOU ELLA LN</t>
  </si>
  <si>
    <t>3514 LOU ELLA LN , RIVERSIDE CA 92507</t>
  </si>
  <si>
    <t>ON-25-001942</t>
  </si>
  <si>
    <t>Oakland, CA</t>
  </si>
  <si>
    <t>ON-25-001943</t>
  </si>
  <si>
    <t xml:space="preserve">37th st 
los angeles ca </t>
  </si>
  <si>
    <t>SHIRLEY PAREDES DONIS</t>
  </si>
  <si>
    <t>CAN24011694-02</t>
  </si>
  <si>
    <t>ON-25-001944</t>
  </si>
  <si>
    <t xml:space="preserve">Florence St and Normandy Av in Los Angeles CA </t>
  </si>
  <si>
    <t>3N1CP5CU2KL501064</t>
  </si>
  <si>
    <t>PAREDES DONIS</t>
  </si>
  <si>
    <t>1411 W 97TH ST</t>
  </si>
  <si>
    <t>1844 E 67TH ST, LOS ANGELES CA 90001</t>
  </si>
  <si>
    <t>RAMON CHAVEZ</t>
  </si>
  <si>
    <t>CAP25003826-00</t>
  </si>
  <si>
    <t>ON-25-001945</t>
  </si>
  <si>
    <t>Maple Ave E Jefferson Blvd, Los Angeles CA</t>
  </si>
  <si>
    <t>1HGCR2F12HA079564</t>
  </si>
  <si>
    <t>1242 E 40TH PL</t>
  </si>
  <si>
    <t>1242 E 40TH PL, LOS ANGELES CA 90011</t>
  </si>
  <si>
    <t>ON-25-001946</t>
  </si>
  <si>
    <t>unK</t>
  </si>
  <si>
    <t>HECTOR ANDRADE DIAZ</t>
  </si>
  <si>
    <t>CAP24001828-00</t>
  </si>
  <si>
    <t>ON-25-001947</t>
  </si>
  <si>
    <t xml:space="preserve">Freeway 101 NB </t>
  </si>
  <si>
    <t>JTDKDTB35D1051497</t>
  </si>
  <si>
    <t>ANDRADE DIAZ</t>
  </si>
  <si>
    <t>744 COLEMAN AVE APT F</t>
  </si>
  <si>
    <t>MENLO PARK</t>
  </si>
  <si>
    <t>744 COLEMAN AVE APT F, MENLO PARK CA 94025</t>
  </si>
  <si>
    <t>JIMMIE RODARTE VASQUEZ</t>
  </si>
  <si>
    <t>CAN23006604-03</t>
  </si>
  <si>
    <t>ON-25-001948</t>
  </si>
  <si>
    <t>710 FREEWAY SOUTH BOUND CA 90810</t>
  </si>
  <si>
    <t>CT4</t>
  </si>
  <si>
    <t>1G6DA5RK3L0134251</t>
  </si>
  <si>
    <t>RODARTE VASQUEZ</t>
  </si>
  <si>
    <t>2639 EASY AVE</t>
  </si>
  <si>
    <t>2639 EASY AVE, LONG BEACH CA 90810</t>
  </si>
  <si>
    <t>OLIVER RODRIGUEZ LOPEZ</t>
  </si>
  <si>
    <t>CAN24017319-01</t>
  </si>
  <si>
    <t>ON-25-001949</t>
  </si>
  <si>
    <t>Western St and MLK St, Los Angeles, CA</t>
  </si>
  <si>
    <t>1HGCY2F79RA084513</t>
  </si>
  <si>
    <t>RODRIGUEZ LOPEZ</t>
  </si>
  <si>
    <t>923 W 51ST PL</t>
  </si>
  <si>
    <t>923 W 51ST PL, LOS ANGELES CA 90037</t>
  </si>
  <si>
    <t>ANGEL LEE</t>
  </si>
  <si>
    <t>CAN23006858-03</t>
  </si>
  <si>
    <t>ON-25-001950</t>
  </si>
  <si>
    <t xml:space="preserve">virgil and 1st st 
los angeles ca </t>
  </si>
  <si>
    <t>1HGCY2F53PA055567</t>
  </si>
  <si>
    <t>145 S HOOVER ST</t>
  </si>
  <si>
    <t>145 s hoover st , LOS ANGELES CA 90044</t>
  </si>
  <si>
    <t>ELIAS HENCKELL</t>
  </si>
  <si>
    <t>CAP25003892-00</t>
  </si>
  <si>
    <t>ON-25-001951</t>
  </si>
  <si>
    <t xml:space="preserve">Alemany St in SAN FRANCISCO CA </t>
  </si>
  <si>
    <t>1FMSK7DH9MGA24348</t>
  </si>
  <si>
    <t>HENCKELL</t>
  </si>
  <si>
    <t>14 TIOGA AVE</t>
  </si>
  <si>
    <t>14 TIOGA AVE, SAN FRANCISCO CA 94134</t>
  </si>
  <si>
    <t>ON-25-001952</t>
  </si>
  <si>
    <t>3416 s western ave 
los angeles ca
90018</t>
  </si>
  <si>
    <t>RIGOBERTO MOLINERO PEREZ</t>
  </si>
  <si>
    <t>CAP24001596-00</t>
  </si>
  <si>
    <t>ON-25-001954</t>
  </si>
  <si>
    <t>Off ramp interstate 15</t>
  </si>
  <si>
    <t>JTNK4RBE7K3027784</t>
  </si>
  <si>
    <t>MOLINERO PEREZ</t>
  </si>
  <si>
    <t>30946 LE BARON CT</t>
  </si>
  <si>
    <t>30946 LE BARON CT, WINCHESTER CA 92596</t>
  </si>
  <si>
    <t>BRANDON MORALES SAAVEDRA</t>
  </si>
  <si>
    <t>GALILIEA MORALES</t>
  </si>
  <si>
    <t>CAN23007487-03</t>
  </si>
  <si>
    <t>ON-25-001955</t>
  </si>
  <si>
    <t xml:space="preserve">I5 Hwy Sacramento CA NB before J St exit </t>
  </si>
  <si>
    <t>3VWDP7AJ5DM414856</t>
  </si>
  <si>
    <t>MORALES SAAVEDRA</t>
  </si>
  <si>
    <t>15031 TATUM RD</t>
  </si>
  <si>
    <t>15031 TATUM RD, VICTORVILLE CA 92395</t>
  </si>
  <si>
    <t>LESLY AVALOS</t>
  </si>
  <si>
    <t>Carlos Fernando Cacao Coy</t>
  </si>
  <si>
    <t>CAN24018946-00</t>
  </si>
  <si>
    <t>ON-25-001956</t>
  </si>
  <si>
    <t>405 Freeway near San Fernando Mision Blvd exit, Los Angeles, CA</t>
  </si>
  <si>
    <t>OLEGARIO ESPINO-SANCHEZ</t>
  </si>
  <si>
    <t>CAP25003937-00</t>
  </si>
  <si>
    <t>ON-25-001957</t>
  </si>
  <si>
    <t>N E Central &amp; Herica, Henger CA.</t>
  </si>
  <si>
    <t>2GCEC13C671548575</t>
  </si>
  <si>
    <t>ESPINO-SANCHEZ</t>
  </si>
  <si>
    <t>13850 TUOLUMNE ST APT 106G</t>
  </si>
  <si>
    <t>13850 TUOLUMNE ST APT 106G, PARLIER CA 93648</t>
  </si>
  <si>
    <t>DAVID OLGUIN</t>
  </si>
  <si>
    <t>CAP24001049-01</t>
  </si>
  <si>
    <t>ON-25-001958</t>
  </si>
  <si>
    <t xml:space="preserve">Gilman Springs Road Moreno Vallley CA </t>
  </si>
  <si>
    <t>2HGFC2F75JH576067</t>
  </si>
  <si>
    <t>462 TERRY LN</t>
  </si>
  <si>
    <t>462 TERRY LN, HEMET CA 92544</t>
  </si>
  <si>
    <t>LAURIE MARTINEZ</t>
  </si>
  <si>
    <t>MARCOS MARTINEZ</t>
  </si>
  <si>
    <t>CAP25004866-00</t>
  </si>
  <si>
    <t>ON-25-001959</t>
  </si>
  <si>
    <t>Freeway 210 East near exit Yarnell sylmar</t>
  </si>
  <si>
    <t>4T1BF1FK8HU326005</t>
  </si>
  <si>
    <t>6118 W AVE K6</t>
  </si>
  <si>
    <t>6118 W EST AVE K6, LANCASTER CA 93536</t>
  </si>
  <si>
    <t>SHANNON RIOS</t>
  </si>
  <si>
    <t>ARIANNA MACIAS</t>
  </si>
  <si>
    <t>CAN24013605-01</t>
  </si>
  <si>
    <t>ON-25-001960</t>
  </si>
  <si>
    <t>Temecula CA off of Whinchester Rd</t>
  </si>
  <si>
    <t>1HGCR2F56HA252053</t>
  </si>
  <si>
    <t>26076 STARDUST ST</t>
  </si>
  <si>
    <t>26076 STARDUST ST, HEMET CA 92544</t>
  </si>
  <si>
    <t>CAN24012139-02</t>
  </si>
  <si>
    <t>ON-25-001961</t>
  </si>
  <si>
    <t>24679 PONTIAC ST HAYWARD, CA</t>
  </si>
  <si>
    <t>ALAN GALVAN DE ALBA</t>
  </si>
  <si>
    <t>CAN24014047-01</t>
  </si>
  <si>
    <t>ON-25-001963</t>
  </si>
  <si>
    <t>Century &amp; englewood Englewood CA</t>
  </si>
  <si>
    <t>1C6RR6KG3JS292783</t>
  </si>
  <si>
    <t>GALVAN DE ALBA</t>
  </si>
  <si>
    <t>620 W HYDE PARK BLVD UNIT 118</t>
  </si>
  <si>
    <t>620 W HYDE PARK BLVD UNIT 118, INGLEWOOD CA 90302</t>
  </si>
  <si>
    <t>ON-25-001964</t>
  </si>
  <si>
    <t>15 Freeway south between Ontario onramp, Corona, CA.</t>
  </si>
  <si>
    <t>ERIK CORREA CADENAS</t>
  </si>
  <si>
    <t>CAN24017451-01</t>
  </si>
  <si>
    <t>ON-25-001965</t>
  </si>
  <si>
    <t>15 Freeway near Jurupa exit, Ontario, CA</t>
  </si>
  <si>
    <t>KL77LGE27RC126292</t>
  </si>
  <si>
    <t>CORREA CADENAS</t>
  </si>
  <si>
    <t>380 N LINDEN AVE APT 1303</t>
  </si>
  <si>
    <t>380 n linden ave apt 1303, RIALTO CA 92376</t>
  </si>
  <si>
    <t>JOSE GLADIN RUIZ</t>
  </si>
  <si>
    <t>JOCELYN GLADIN</t>
  </si>
  <si>
    <t>CAP24000697-01</t>
  </si>
  <si>
    <t>ON-25-001966</t>
  </si>
  <si>
    <t xml:space="preserve">River side Plaza in Riverside CA </t>
  </si>
  <si>
    <t>JTLZE4FE1DJ042216</t>
  </si>
  <si>
    <t>GLADIN RUIZ</t>
  </si>
  <si>
    <t>3695 AVALON ST SPC 31</t>
  </si>
  <si>
    <t>3695 AVALON ST SPC 31, RIVERSIDE CA 92509</t>
  </si>
  <si>
    <t>CAN24014428-01</t>
  </si>
  <si>
    <t>ON-25-001967</t>
  </si>
  <si>
    <t>2345 Crenshaw Blvd., Los Angeles, CA 90016</t>
  </si>
  <si>
    <t>1328 S Hope St APT 407, LOS ANGELES CA 90015</t>
  </si>
  <si>
    <t>JON MARISCAL</t>
  </si>
  <si>
    <t>CAN24014743-01</t>
  </si>
  <si>
    <t>ON-25-001968</t>
  </si>
  <si>
    <t>3VW4T7AU3HM069158</t>
  </si>
  <si>
    <t>MARISCAL</t>
  </si>
  <si>
    <t>11831 CHIVERS AVE</t>
  </si>
  <si>
    <t>11831 CHIVERS AVE, PACOIMA CA 91331</t>
  </si>
  <si>
    <t>TAMER IKLADIOUS</t>
  </si>
  <si>
    <t>CAP25005357-00</t>
  </si>
  <si>
    <t>ON-25-001969</t>
  </si>
  <si>
    <t>Hawthorne Blvd, Hawthorne, CA</t>
  </si>
  <si>
    <t>1FADP5AU3EL506932</t>
  </si>
  <si>
    <t>IKLADIOUS</t>
  </si>
  <si>
    <t>14608 EASTWOOD AVE APT F</t>
  </si>
  <si>
    <t>14608 EASTWOOD AVE APT F, LAWNDALE CA 90260</t>
  </si>
  <si>
    <t>VICTOR ESTRADA</t>
  </si>
  <si>
    <t>ON-25-001970</t>
  </si>
  <si>
    <t>10th Freeway heading east, Los Angeles, CA.</t>
  </si>
  <si>
    <t>RX 400H</t>
  </si>
  <si>
    <t>JTJHW31U960027076</t>
  </si>
  <si>
    <t>OTTO HERNANDEZ</t>
  </si>
  <si>
    <t>CAN24013725-01</t>
  </si>
  <si>
    <t>ON-25-001971</t>
  </si>
  <si>
    <t xml:space="preserve">i10th freeway and puente ave 
baldwin park, ca </t>
  </si>
  <si>
    <t>4T1BE30K85U434661</t>
  </si>
  <si>
    <t>2310 1/2 JULIET ST</t>
  </si>
  <si>
    <t>2310 1/2 juliet st, LOS ANGELES CA 90007</t>
  </si>
  <si>
    <t>ELIEL CRUZ MARTINEZ</t>
  </si>
  <si>
    <t>HEBERT CRUZ MARTINEZ UNKNOWN</t>
  </si>
  <si>
    <t>CAN23004408-03</t>
  </si>
  <si>
    <t>ON-25-001972</t>
  </si>
  <si>
    <t>10th Freeway going east ,Los Angeles, CA.</t>
  </si>
  <si>
    <t>SHHFK7H98KU422424</t>
  </si>
  <si>
    <t>CRUZ MARTINEZ</t>
  </si>
  <si>
    <t>1010 E 49TH PL</t>
  </si>
  <si>
    <t>1010 E 49TH PL, LOS ANGELES CA 90011</t>
  </si>
  <si>
    <t>RAMIRO GOMEZ PADILLA</t>
  </si>
  <si>
    <t>ELIZABETH PEREZCARRILLO</t>
  </si>
  <si>
    <t>CAN25019631-00</t>
  </si>
  <si>
    <t>ON-25-001973</t>
  </si>
  <si>
    <t>Freeway 10 near exit Hall Ontario Ca,</t>
  </si>
  <si>
    <t>4T1B11HK2KU748161</t>
  </si>
  <si>
    <t>GOMEZ PADILLA</t>
  </si>
  <si>
    <t>1010 W HOLT AVE SPC 3A</t>
  </si>
  <si>
    <t>1010 W HOLT AVE SPC 3A, POMONA CA 91768</t>
  </si>
  <si>
    <t>CAN24009871-02</t>
  </si>
  <si>
    <t>ON-25-001974</t>
  </si>
  <si>
    <t>Between Archibald Rd. and Vineyard Rd., Ontario, CA.</t>
  </si>
  <si>
    <t>FABIO ESCOBAR</t>
  </si>
  <si>
    <t>CAP25004751-00</t>
  </si>
  <si>
    <t>ON-25-001976</t>
  </si>
  <si>
    <t>215 Freeway before Newport exit, Menifee, CA</t>
  </si>
  <si>
    <t>1N4BL4DV8NN347606</t>
  </si>
  <si>
    <t>28377 ENCANTO DR APT 104I</t>
  </si>
  <si>
    <t>28377 ENCANTO DR APT 104I, SUN CITY CA 92586</t>
  </si>
  <si>
    <t>MARJIORIE MILAGROS FERNANDEZ POLAR</t>
  </si>
  <si>
    <t>JAQUELINE CERON SALVADOR</t>
  </si>
  <si>
    <t>CAN24015788-01</t>
  </si>
  <si>
    <t>ON-25-001977</t>
  </si>
  <si>
    <t>12631 Memorial Way, Moreno Valley, CA 92553</t>
  </si>
  <si>
    <t>1N4AL3AP9FN362712</t>
  </si>
  <si>
    <t>FERNANDEZ POLAR</t>
  </si>
  <si>
    <t>2226 TINDER CT</t>
  </si>
  <si>
    <t>2226 TINDER CT, PERRIS CA 92571</t>
  </si>
  <si>
    <t>AGUSTIN HERMOSILLO</t>
  </si>
  <si>
    <t>CAN24009836-02</t>
  </si>
  <si>
    <t>ON-25-001978</t>
  </si>
  <si>
    <t>2200 East Willow St Signal hill Ca 90055</t>
  </si>
  <si>
    <t>3VV3B7AX9LM127084</t>
  </si>
  <si>
    <t>HERMOSILLO</t>
  </si>
  <si>
    <t>2249 CEDAR AVE</t>
  </si>
  <si>
    <t>2249 CEDAR AVE, LONG BEACH CA 90806</t>
  </si>
  <si>
    <t>Dennise OVALLE</t>
  </si>
  <si>
    <t>ON-25-001979</t>
  </si>
  <si>
    <t>Topaz &amp; Huntington Dr. in Los Angeles CA</t>
  </si>
  <si>
    <t>5N1ED28T01C520697</t>
  </si>
  <si>
    <t>ALICE SCHNEIDER</t>
  </si>
  <si>
    <t>CAP24001733-00</t>
  </si>
  <si>
    <t>ON-25-001981</t>
  </si>
  <si>
    <t>1376 FLOYD AVE SUNNYVALE, CA 94087</t>
  </si>
  <si>
    <t>KNDJ23AU8L7006108</t>
  </si>
  <si>
    <t>SCHNEIDER</t>
  </si>
  <si>
    <t>1376 FLOYD AVE</t>
  </si>
  <si>
    <t>1376 FLOYD AVE, SUNNYVALE CA 94087</t>
  </si>
  <si>
    <t>BRANDON GIOVANI MENJIVAR</t>
  </si>
  <si>
    <t>ON-25-001982</t>
  </si>
  <si>
    <t>Intersection of Vernon Ave. and Normandy Ave., Los Angeles, CA.</t>
  </si>
  <si>
    <t>ORACIO REYES</t>
  </si>
  <si>
    <t>CAN23007325-03</t>
  </si>
  <si>
    <t>ON-25-001983</t>
  </si>
  <si>
    <t>Near North Fork Bridge, Three Rivers, CA</t>
  </si>
  <si>
    <t>2HGFE2F5XRH504771</t>
  </si>
  <si>
    <t>1558 MUSCAT PL</t>
  </si>
  <si>
    <t>1558 MUSCAT PL, HANFORD CA 93230</t>
  </si>
  <si>
    <t>DENISE GARCIA</t>
  </si>
  <si>
    <t>GERARDO FERNANDEZ</t>
  </si>
  <si>
    <t>CAN24012479-00</t>
  </si>
  <si>
    <t>ON-25-001984</t>
  </si>
  <si>
    <t xml:space="preserve">San pedro Av and Manchester St in Los Angeles Ca </t>
  </si>
  <si>
    <t>3GCPCSE07CG162606</t>
  </si>
  <si>
    <t>11853 S MAIN ST</t>
  </si>
  <si>
    <t>11853 S MAIN ST, LOS ANGELES CA 90061</t>
  </si>
  <si>
    <t>LUCIO ROMO</t>
  </si>
  <si>
    <t>GUADALUPE GAMEZ DE ROMO</t>
  </si>
  <si>
    <t>CAN24013055-02</t>
  </si>
  <si>
    <t>ON-25-001985</t>
  </si>
  <si>
    <t>Maple St and Arrow Ave, Fontana, CA</t>
  </si>
  <si>
    <t>1GNEC13T82R144572</t>
  </si>
  <si>
    <t>ROMO</t>
  </si>
  <si>
    <t>16737 BARBEE ST</t>
  </si>
  <si>
    <t>16737 BARBEE ST, FONTANA CA 92336</t>
  </si>
  <si>
    <t>PRESTON SIMMONS</t>
  </si>
  <si>
    <t>CAN24016574-01</t>
  </si>
  <si>
    <t>ON-25-001986</t>
  </si>
  <si>
    <t xml:space="preserve">8555 Citrus Ave Fontana Ca </t>
  </si>
  <si>
    <t>WBAYE8C50FD781353</t>
  </si>
  <si>
    <t>16225 ARROW BLVD APT A103</t>
  </si>
  <si>
    <t>16225 ARROW BLVD APT A103, FONTANA CA 92335</t>
  </si>
  <si>
    <t>HAYK HAYRAPETYAN</t>
  </si>
  <si>
    <t>CAP25005397-00</t>
  </si>
  <si>
    <t>ON-25-001987</t>
  </si>
  <si>
    <t>honolulu ave 
La Crescenta, California
91214,</t>
  </si>
  <si>
    <t>4JGDA5JB5HA947998</t>
  </si>
  <si>
    <t>HAYRAPETYAN</t>
  </si>
  <si>
    <t>9636 TUJUNGA CANYON BLVD</t>
  </si>
  <si>
    <t>9636 Tujunga Canyon blvd, TUJUNGA CA 91042</t>
  </si>
  <si>
    <t>VERONICA GARCIA</t>
  </si>
  <si>
    <t>ELIZA PERALTA</t>
  </si>
  <si>
    <t>CAN25020107-00</t>
  </si>
  <si>
    <t>ON-25-001989</t>
  </si>
  <si>
    <t xml:space="preserve">10 Freeway in Pomona Ca </t>
  </si>
  <si>
    <t>2HGFG12876H521043</t>
  </si>
  <si>
    <t>7460 CHERIMOYA CT</t>
  </si>
  <si>
    <t>7460 CHERIMOYA CT, FONTANA CA 92336</t>
  </si>
  <si>
    <t>JACIBE AYON SANCHEZ</t>
  </si>
  <si>
    <t>CAP24001147-01</t>
  </si>
  <si>
    <t>ON-25-001990</t>
  </si>
  <si>
    <t>Lincon Super, Broadway/Escondido Blvd, Escondido CA.</t>
  </si>
  <si>
    <t>JTJZK1BA7F2422886</t>
  </si>
  <si>
    <t>AYON SANCHEZ</t>
  </si>
  <si>
    <t xml:space="preserve">171 ESPANAS GLN  </t>
  </si>
  <si>
    <t>171 EsPANAS GLEN, ESCONDIDO CA 92026</t>
  </si>
  <si>
    <t>ELIZABETH CARDENAS</t>
  </si>
  <si>
    <t>CAN25021170-00</t>
  </si>
  <si>
    <t>ON-25-001991</t>
  </si>
  <si>
    <t xml:space="preserve">sierra hwy </t>
  </si>
  <si>
    <t>1C4HJXFN8JW202059</t>
  </si>
  <si>
    <t>40906 163RD ST E</t>
  </si>
  <si>
    <t>40906 163RD ST E, LANCASTER CA 93535</t>
  </si>
  <si>
    <t>DINA ZORA</t>
  </si>
  <si>
    <t>ON-25-001993</t>
  </si>
  <si>
    <t>Freeway 67, between Santee y El Cajon, CA</t>
  </si>
  <si>
    <t>4T1BF1FK3DU698927</t>
  </si>
  <si>
    <t>FRANCISCO SAC GUARCHAJ</t>
  </si>
  <si>
    <t>JOEL SAC TZEP</t>
  </si>
  <si>
    <t>CAN25019609-00</t>
  </si>
  <si>
    <t>ON-25-001994</t>
  </si>
  <si>
    <t>Near Normandie Ave &amp;11th &amp;12th st los angeles Ca</t>
  </si>
  <si>
    <t>JTHBK262075039139</t>
  </si>
  <si>
    <t>SAC GUARCHAJ</t>
  </si>
  <si>
    <t>625 S BURLINGTON AVE APT 101</t>
  </si>
  <si>
    <t>625 S Burlington Ave Apt 101, LOS ANGELES CA 90057</t>
  </si>
  <si>
    <t>HINDOLFO LIERA</t>
  </si>
  <si>
    <t>CAN25021160-00</t>
  </si>
  <si>
    <t>ON-25-001995</t>
  </si>
  <si>
    <t xml:space="preserve"> East 55th St., Maywood, CA</t>
  </si>
  <si>
    <t>3N1AB7AP7HY248334</t>
  </si>
  <si>
    <t>LIERA</t>
  </si>
  <si>
    <t xml:space="preserve">4529 E 55TH ST  </t>
  </si>
  <si>
    <t>4529 e 55th street, MAYWOOD CA 90270</t>
  </si>
  <si>
    <t>HOVIK AVANES</t>
  </si>
  <si>
    <t>RIMA MOOSHAGIAN</t>
  </si>
  <si>
    <t>CAP25006016-00</t>
  </si>
  <si>
    <t>ON-25-001996</t>
  </si>
  <si>
    <t xml:space="preserve"> Burbank near San Fernando Blvd. &amp; Santa Anita Ave</t>
  </si>
  <si>
    <t>5NMS34AJ9PH655251</t>
  </si>
  <si>
    <t>AVANES</t>
  </si>
  <si>
    <t>637 W CALIFORNIA AVE APT 104</t>
  </si>
  <si>
    <t>637 W CALIFORNIA AVE APT 104, GLENDALE CA 91203</t>
  </si>
  <si>
    <t>ON-25-001998</t>
  </si>
  <si>
    <t xml:space="preserve">Kaiser Hospital in Long beach CA </t>
  </si>
  <si>
    <t>CAN23007330-03</t>
  </si>
  <si>
    <t>ON-25-001999</t>
  </si>
  <si>
    <t>South Gate and Maywood, Bell, CA</t>
  </si>
  <si>
    <t>MBAH NJOKOM</t>
  </si>
  <si>
    <t>CAP25002920-00</t>
  </si>
  <si>
    <t>ON-25-002000</t>
  </si>
  <si>
    <t>Los Angeles Wester Ave</t>
  </si>
  <si>
    <t>JTDKB20U177665153</t>
  </si>
  <si>
    <t>NJOKOM</t>
  </si>
  <si>
    <t>14133 LEMOLI AVE APT E207</t>
  </si>
  <si>
    <t>14133 LEMOLI AVE APT E207, HAWTHORNE CA 90250</t>
  </si>
  <si>
    <t>FRANCISCO CALDERON GUTIERREZ</t>
  </si>
  <si>
    <t>Francisco  Calderon Hernandez</t>
  </si>
  <si>
    <t>CAN23008446-02</t>
  </si>
  <si>
    <t>ON-25-002001</t>
  </si>
  <si>
    <t>PITTSBURG, CA</t>
  </si>
  <si>
    <t>1FMEU75E96ZA25194</t>
  </si>
  <si>
    <t>CALDERON GUTIERREZ</t>
  </si>
  <si>
    <t>104 LINDA VISTA AVE</t>
  </si>
  <si>
    <t>104 LINDA VISTA AVE, PITTSBURG CA 94565</t>
  </si>
  <si>
    <t>OLGA SUAREZ CUEVAS</t>
  </si>
  <si>
    <t>BRIAN LOPEZ SUAREZ</t>
  </si>
  <si>
    <t>CAN23004108-03</t>
  </si>
  <si>
    <t>ON-25-002002</t>
  </si>
  <si>
    <t xml:space="preserve">valley parkway 
escondido ca </t>
  </si>
  <si>
    <t>2GCUDDED3P1128885</t>
  </si>
  <si>
    <t>SUAREZ CUEVAS</t>
  </si>
  <si>
    <t>1738 FLOWER ST</t>
  </si>
  <si>
    <t>1738 FLOWER ST, ESCONDIDO CA 92027</t>
  </si>
  <si>
    <t>CAN24013794-01</t>
  </si>
  <si>
    <t>ON-25-002003</t>
  </si>
  <si>
    <t>16860 Sherman Way &amp; Balboa Van Nuys Ca</t>
  </si>
  <si>
    <t>GABRIELA VEGA</t>
  </si>
  <si>
    <t>CAP24001271-01</t>
  </si>
  <si>
    <t>ON-25-002005</t>
  </si>
  <si>
    <t xml:space="preserve">Shaw St and west St FRESNO Ca </t>
  </si>
  <si>
    <t>5YFBURHE5EP091779</t>
  </si>
  <si>
    <t>7061 W POE AVE</t>
  </si>
  <si>
    <t>7061 W POE AVE, FRESNO CA 93723</t>
  </si>
  <si>
    <t>ON-25-002006</t>
  </si>
  <si>
    <t>8850 Cattaraugus Ave, Los Angeles, CA 90034</t>
  </si>
  <si>
    <t>JTME6RFV6SJ068618</t>
  </si>
  <si>
    <t>KEVIN MENDEZ MORALES</t>
  </si>
  <si>
    <t>Nathan  Medina</t>
  </si>
  <si>
    <t>CAN24018746-00</t>
  </si>
  <si>
    <t>ON-25-002007</t>
  </si>
  <si>
    <t xml:space="preserve">Interstate 170 Vineland Ave North Hollywood </t>
  </si>
  <si>
    <t>1FTPF1CT1DKD91789</t>
  </si>
  <si>
    <t>MENDEZ MORALES</t>
  </si>
  <si>
    <t>22129 LEADWELL ST</t>
  </si>
  <si>
    <t>12883 FILMORE ST, PACOIMA CA 91331</t>
  </si>
  <si>
    <t>Valerie Beltran</t>
  </si>
  <si>
    <t>CAN23001351-04</t>
  </si>
  <si>
    <t>ON-25-002009</t>
  </si>
  <si>
    <t xml:space="preserve">West College Ave and University Pkwy in San Bernardino, CA.   </t>
  </si>
  <si>
    <t>JM3KE2BY3G0886714</t>
  </si>
  <si>
    <t>CAP24001141-01</t>
  </si>
  <si>
    <t>ON-25-002010</t>
  </si>
  <si>
    <t>Blueravine Rd. and Natima Estation Drive, Folsom, CA.</t>
  </si>
  <si>
    <t>KMHM34AA5RA076761</t>
  </si>
  <si>
    <t>JAQUELINE PROO PEREZ</t>
  </si>
  <si>
    <t>CAN24015252-01</t>
  </si>
  <si>
    <t>ON-25-002011</t>
  </si>
  <si>
    <t>Between J Ave. and 20th and 17th Ave., Lancaster, CA.</t>
  </si>
  <si>
    <t>1FM5K8B81DGA47564</t>
  </si>
  <si>
    <t>PROO PEREZ</t>
  </si>
  <si>
    <t>43632 5TH ST E</t>
  </si>
  <si>
    <t>43632 5TH ST E, LANCASTER CA 93535</t>
  </si>
  <si>
    <t>JESSICA MARQUINA</t>
  </si>
  <si>
    <t>ON-25-002012</t>
  </si>
  <si>
    <t xml:space="preserve">3rd st 
vermont los angeles ca </t>
  </si>
  <si>
    <t>CAN24009430-02</t>
  </si>
  <si>
    <t>ON-25-002014</t>
  </si>
  <si>
    <t>3rd St., Los Angeles, CA.</t>
  </si>
  <si>
    <t>3KPFW4DE2SE038958</t>
  </si>
  <si>
    <t>MANJEET SINGH</t>
  </si>
  <si>
    <t>ON-25-002016</t>
  </si>
  <si>
    <t>672 E Villa St, Pasadena, CA</t>
  </si>
  <si>
    <t>3CZRZ1H3XSM734589</t>
  </si>
  <si>
    <t>444 S kinGSLEY DRIVE APT 223, LOS ANGELES CA 90022</t>
  </si>
  <si>
    <t>KEVEN AGUAYO-GOMEZ</t>
  </si>
  <si>
    <t>CAN24016460-01</t>
  </si>
  <si>
    <t>ON-25-002017</t>
  </si>
  <si>
    <t xml:space="preserve">Florence Av and Central in Los Angeles </t>
  </si>
  <si>
    <t>1G1FB1RX7L0126931</t>
  </si>
  <si>
    <t>AGUAYO-GOMEZ</t>
  </si>
  <si>
    <t>711 E 87TH ST</t>
  </si>
  <si>
    <t>711 E 87TH ST, LOS ANGELES CA 90002</t>
  </si>
  <si>
    <t>NOEMI GUEVARA-DURAN</t>
  </si>
  <si>
    <t>CAP25003187-00</t>
  </si>
  <si>
    <t>ON-25-002018</t>
  </si>
  <si>
    <t>El Monte, CA.</t>
  </si>
  <si>
    <t>3GNAXHEG0SL152491</t>
  </si>
  <si>
    <t>GUEVARA-DURAN</t>
  </si>
  <si>
    <t>10701 CEDAR AVE SPC 207</t>
  </si>
  <si>
    <t>10701 CEDAR AVE SPC 207, BLOOMINGTON CA 92316</t>
  </si>
  <si>
    <t>BALBINA ROSAS MARTINEZ</t>
  </si>
  <si>
    <t>WILLIAM PINEDA</t>
  </si>
  <si>
    <t>CAN24014378-01</t>
  </si>
  <si>
    <t>ON-25-002019</t>
  </si>
  <si>
    <t>Carson St, Torrance, CA</t>
  </si>
  <si>
    <t>WDDHF5GB5BA476138</t>
  </si>
  <si>
    <t>ROSAS MARTINEZ</t>
  </si>
  <si>
    <t>985 N PARK CIR APT 10</t>
  </si>
  <si>
    <t>985 N PARK CIR APT 10, LONG BEACH CA 90813</t>
  </si>
  <si>
    <t>NORA RAMIREZ CORTES</t>
  </si>
  <si>
    <t>CAN24011503-02</t>
  </si>
  <si>
    <t>ON-25-002020</t>
  </si>
  <si>
    <t>Broadway &amp; 85 St Los Angeles CA</t>
  </si>
  <si>
    <t>2HKRW1H59MH417377</t>
  </si>
  <si>
    <t>RAMIREZ CORTES</t>
  </si>
  <si>
    <t>718 E 88TH PL APT A</t>
  </si>
  <si>
    <t>718 E 88TH PL APT A, LOS ANGELES CA 90002</t>
  </si>
  <si>
    <t>SANTIAGO CHAN TUY</t>
  </si>
  <si>
    <t>CAN24018631-00</t>
  </si>
  <si>
    <t>ON-25-002021</t>
  </si>
  <si>
    <t>1666 W. 22nd St., Los Angeles, 90026</t>
  </si>
  <si>
    <t>W1KWF8DB7MR644444</t>
  </si>
  <si>
    <t>1360 S BARRINGTON AVE</t>
  </si>
  <si>
    <t>1360 S BURINGTON AVE, LOS ANGELES CA 90006</t>
  </si>
  <si>
    <t>MARIA PADILLA GUERRERO</t>
  </si>
  <si>
    <t>CAN24011811-02</t>
  </si>
  <si>
    <t>ON-25-002022</t>
  </si>
  <si>
    <t>15Th St  in Rosamond 93560</t>
  </si>
  <si>
    <t>1N4AL3AP7GN316653</t>
  </si>
  <si>
    <t>PADILLA GUERRERO</t>
  </si>
  <si>
    <t>2625 BOTTLE TREE DR</t>
  </si>
  <si>
    <t>3030 Twincreek ave, PALMDALE CA 93551</t>
  </si>
  <si>
    <t>VAROS ARSHAKYAN</t>
  </si>
  <si>
    <t>CAP25005013-00</t>
  </si>
  <si>
    <t>ON-25-002023</t>
  </si>
  <si>
    <t>Colorado St., Santa Clarita, CA.</t>
  </si>
  <si>
    <t>4JGFB4JB5MA320860</t>
  </si>
  <si>
    <t>ARSHAKYAN</t>
  </si>
  <si>
    <t>840 SARATOGA AVE APT D309</t>
  </si>
  <si>
    <t>840 saratoga ave apt d309, SAN JOSE CA 95129</t>
  </si>
  <si>
    <t>ADAN ALVAREZ MORAN</t>
  </si>
  <si>
    <t>CAN24019400-00</t>
  </si>
  <si>
    <t>ON-25-002024</t>
  </si>
  <si>
    <t xml:space="preserve">Merced CA </t>
  </si>
  <si>
    <t>SHHFK7H64KU422944</t>
  </si>
  <si>
    <t>ALVAREZ MORAN</t>
  </si>
  <si>
    <t>12655 AVENUE 388 UNIT A</t>
  </si>
  <si>
    <t>12655 AVENUE 388 UNIT A, CUTLER CA 93615</t>
  </si>
  <si>
    <t>LUIS AGUAYO MURGUIA</t>
  </si>
  <si>
    <t>CAN24018274-00</t>
  </si>
  <si>
    <t>ON-25-002025</t>
  </si>
  <si>
    <t xml:space="preserve">Topanga Canyon Blvd and Ventura blvd  Woodland hills Ca </t>
  </si>
  <si>
    <t>1GC4YME72LF117300</t>
  </si>
  <si>
    <t>AGUAYO MURGUIA</t>
  </si>
  <si>
    <t>1823 3RD ST</t>
  </si>
  <si>
    <t>1823 3RD ST, SIMI VALLEY CA 93065</t>
  </si>
  <si>
    <t>ON-25-002026</t>
  </si>
  <si>
    <t xml:space="preserve">101 freeway heading South passing the 23 freeway </t>
  </si>
  <si>
    <t>CAN24012382-01</t>
  </si>
  <si>
    <t>ON-25-002027</t>
  </si>
  <si>
    <t>Slowson Ave. and S. Broadway Ave., Los Angeles, CA 90003</t>
  </si>
  <si>
    <t>2T3W1RFV6MC142127</t>
  </si>
  <si>
    <t>ZORIK BAGUMYAN</t>
  </si>
  <si>
    <t>ERIK BAGUMYAN</t>
  </si>
  <si>
    <t>CAP25004062-00</t>
  </si>
  <si>
    <t>ON-25-002028</t>
  </si>
  <si>
    <t>super king market 6501 San Fernando Glendale CA</t>
  </si>
  <si>
    <t>58ADA1C19RU054349</t>
  </si>
  <si>
    <t>BAGUMYAN</t>
  </si>
  <si>
    <t>17723 HORACE AVE</t>
  </si>
  <si>
    <t>17723 horace ave, GRANADA HILLS CA 91344</t>
  </si>
  <si>
    <t>OSCAR BOMBELA MIRELES</t>
  </si>
  <si>
    <t>JUANA COMPARAN AGUILAR</t>
  </si>
  <si>
    <t>CAN24014247-01</t>
  </si>
  <si>
    <t>ON-25-002029</t>
  </si>
  <si>
    <t>Mening St. and Clovis St., Fowler, CA.</t>
  </si>
  <si>
    <t>1NXBR32E33Z037870</t>
  </si>
  <si>
    <t>BOMBELA MIRELES</t>
  </si>
  <si>
    <t>8463 16TH AVE</t>
  </si>
  <si>
    <t>8463 16TH AVE, PARLIER CA 93648</t>
  </si>
  <si>
    <t>JONATHAN NAVARRO RAMOS</t>
  </si>
  <si>
    <t>BRISEIRA COLIN JIMENEZ</t>
  </si>
  <si>
    <t>CAP25003604-00</t>
  </si>
  <si>
    <t>ON-25-002030</t>
  </si>
  <si>
    <t xml:space="preserve">Riverside and Valley Blvd in Rialto CA </t>
  </si>
  <si>
    <t>2C3CDZAG6HH540580</t>
  </si>
  <si>
    <t>NAVARRO RAMOS</t>
  </si>
  <si>
    <t>691 S DATE AVE</t>
  </si>
  <si>
    <t>691 S DATE AVE, RIALTO CA 92376</t>
  </si>
  <si>
    <t>ON-25-002032</t>
  </si>
  <si>
    <t xml:space="preserve">909 107Th Av in Oakland CA </t>
  </si>
  <si>
    <t>GAYLE DANCER</t>
  </si>
  <si>
    <t>NORMAN DANCER</t>
  </si>
  <si>
    <t>CAN25020020-00</t>
  </si>
  <si>
    <t>ON-25-002033</t>
  </si>
  <si>
    <t>Shenandlale St Whitwrworth Dr Los Angeles CA</t>
  </si>
  <si>
    <t>4T1BG22K21U849308</t>
  </si>
  <si>
    <t>DANCER</t>
  </si>
  <si>
    <t>1037 S SHENANDOAH ST APT 6</t>
  </si>
  <si>
    <t>1037 S Shenandoah st, apt 6, LOS ANGELES CA 90035</t>
  </si>
  <si>
    <t>JUSTIN JACKSON</t>
  </si>
  <si>
    <t>CAN24019219-00</t>
  </si>
  <si>
    <t>ON-25-002034</t>
  </si>
  <si>
    <t>M37</t>
  </si>
  <si>
    <t>JN1BY1AP7BM321776</t>
  </si>
  <si>
    <t>2717 W TICHENOR ST</t>
  </si>
  <si>
    <t>2717 W TICHENOR ST, COMPTON CA 90220</t>
  </si>
  <si>
    <t>ON-25-002036</t>
  </si>
  <si>
    <t xml:space="preserve">4th st
los angeles ca </t>
  </si>
  <si>
    <t>ON-25-002037</t>
  </si>
  <si>
    <t>Long Beach Blvd., Lynwood, CA.</t>
  </si>
  <si>
    <t>1N4BL4CV1LC134345</t>
  </si>
  <si>
    <t>RUBEN VALDIVIA PEREZ</t>
  </si>
  <si>
    <t>CAN24019053-00</t>
  </si>
  <si>
    <t>ON-25-002038</t>
  </si>
  <si>
    <t xml:space="preserve">Slauson Av Western Av in Los Angeles CA </t>
  </si>
  <si>
    <t>1GCPWCED7KZ187892</t>
  </si>
  <si>
    <t>VALDIVIA PEREZ</t>
  </si>
  <si>
    <t>321 E 84TH ST</t>
  </si>
  <si>
    <t>321 E 84TH ST, LOS ANGELES CA 90003</t>
  </si>
  <si>
    <t>ANGEL CHUB YET</t>
  </si>
  <si>
    <t>romario caal</t>
  </si>
  <si>
    <t>CAN23001666-04</t>
  </si>
  <si>
    <t>ON-25-002039</t>
  </si>
  <si>
    <t>WBANU5C55AC127161</t>
  </si>
  <si>
    <t>CHUB YET</t>
  </si>
  <si>
    <t>221 CLEOPATRA DR</t>
  </si>
  <si>
    <t>221 CLEOPATRA DR, PLEASANT HILL CA 94523</t>
  </si>
  <si>
    <t>MIGUEL PERALTA</t>
  </si>
  <si>
    <t>SARA STARK</t>
  </si>
  <si>
    <t>CAP24002444-00</t>
  </si>
  <si>
    <t>ON-25-002040</t>
  </si>
  <si>
    <t>48th St., San Bernardino, CA 92407</t>
  </si>
  <si>
    <t>4T1B11HK0KU274405</t>
  </si>
  <si>
    <t>PERALTA</t>
  </si>
  <si>
    <t>4850 TAMARRON CT</t>
  </si>
  <si>
    <t>4850 N TAMARRON COURT, SAN BERNARDINO CA 92407</t>
  </si>
  <si>
    <t>JENARO CHOX</t>
  </si>
  <si>
    <t>CAP25005572-00</t>
  </si>
  <si>
    <t>ON-25-002041</t>
  </si>
  <si>
    <t>S Hill St &amp; W Marthen Luther King, Los Angeles CA.</t>
  </si>
  <si>
    <t>Explorer</t>
  </si>
  <si>
    <t xml:space="preserve">1FMHK7D81BGA65564 </t>
  </si>
  <si>
    <t>CHOX</t>
  </si>
  <si>
    <t>328 S MIRALESTE DR UNIT 212</t>
  </si>
  <si>
    <t>328 S MIRALESTE DR UNIT 212, SAN PEDRO CA 90732</t>
  </si>
  <si>
    <t>RUSSEL CHAN</t>
  </si>
  <si>
    <t>CAP25003448-00</t>
  </si>
  <si>
    <t>ON-25-002042</t>
  </si>
  <si>
    <t xml:space="preserve">605 merging onto 5 freeway </t>
  </si>
  <si>
    <t>1HGCV1F38KA089370</t>
  </si>
  <si>
    <t>1135 SAINT LOUIS AVE</t>
  </si>
  <si>
    <t>1135 Saint Louis Ave, LONG BEACH CA 90804</t>
  </si>
  <si>
    <t>MIKINZY FULK</t>
  </si>
  <si>
    <t>CAN24012111-02</t>
  </si>
  <si>
    <t>ON-25-002043</t>
  </si>
  <si>
    <t>Kanabe Ave. and CalyCanyon Drive. Corona, CA.</t>
  </si>
  <si>
    <t>1N4AL3AP6DN472792</t>
  </si>
  <si>
    <t>FULK</t>
  </si>
  <si>
    <t>9395 PALM CANYON DR</t>
  </si>
  <si>
    <t>9395 PALM CANYON DR, CORONA CA 92883</t>
  </si>
  <si>
    <t>CAN24014782-01</t>
  </si>
  <si>
    <t>ON-25-002044</t>
  </si>
  <si>
    <t xml:space="preserve">Hoover St Beverly Blvd Los Angeles CA </t>
  </si>
  <si>
    <t>Nicholas Terrel</t>
  </si>
  <si>
    <t>ON-25-002045</t>
  </si>
  <si>
    <t>Crenshaw St and 104th St, Gardina, CA</t>
  </si>
  <si>
    <t>PEDRO CARDONA GOMEZ</t>
  </si>
  <si>
    <t>CAN24017611-00</t>
  </si>
  <si>
    <t>ON-25-002046</t>
  </si>
  <si>
    <t xml:space="preserve">Hauser Blvd in Los Angeles CA </t>
  </si>
  <si>
    <t>5TEJU62N76Z317934</t>
  </si>
  <si>
    <t>CARDONA GOMEZ</t>
  </si>
  <si>
    <t>5450 CARLIN ST APT 4</t>
  </si>
  <si>
    <t>5450 carlin st apt 4, LOS ANGELES CA 90016</t>
  </si>
  <si>
    <t>NICHOLAS CHACON</t>
  </si>
  <si>
    <t xml:space="preserve">n bound 70 freeway </t>
  </si>
  <si>
    <t>13261 WINGO ST</t>
  </si>
  <si>
    <t>13261 wingo st, arleta CA 91331</t>
  </si>
  <si>
    <t>SOYANA MATA</t>
  </si>
  <si>
    <t>YOSSELIN PINEDA RODRIGUEZ</t>
  </si>
  <si>
    <t>CAP25005380-00</t>
  </si>
  <si>
    <t>ON-25-002048</t>
  </si>
  <si>
    <t xml:space="preserve">45645 Venice Flubber Los Angeles </t>
  </si>
  <si>
    <t>19XFC2F6XKE207515</t>
  </si>
  <si>
    <t>ON-25-002049</t>
  </si>
  <si>
    <t xml:space="preserve">maryland st 
los angeles ca </t>
  </si>
  <si>
    <t>ON-25-002050</t>
  </si>
  <si>
    <t>Huntington beach</t>
  </si>
  <si>
    <t>SARA CONTRERAS</t>
  </si>
  <si>
    <t>andres garcia</t>
  </si>
  <si>
    <t>CAN23006773-03</t>
  </si>
  <si>
    <t>ON-25-002053</t>
  </si>
  <si>
    <t xml:space="preserve">4601 hoover 
los angeles ca </t>
  </si>
  <si>
    <t>2FMDK3KC2ABB32760</t>
  </si>
  <si>
    <t>727 W 46TH ST</t>
  </si>
  <si>
    <t>727 W 46th St, LOS ANGELES CA 90037</t>
  </si>
  <si>
    <t>GLORIA PEREZ SANCHEZ</t>
  </si>
  <si>
    <t>DAVID RAMOS</t>
  </si>
  <si>
    <t>CAN24016293-01</t>
  </si>
  <si>
    <t>ON-25-002054</t>
  </si>
  <si>
    <t xml:space="preserve">moreno valley ca </t>
  </si>
  <si>
    <t>3N1CN7AP2EL838708</t>
  </si>
  <si>
    <t>PEREZ SANCHEZ</t>
  </si>
  <si>
    <t>14920 SILVERTREE RD</t>
  </si>
  <si>
    <t>14920 SILVERTREE RD, MORENO VALLEY CA 92553</t>
  </si>
  <si>
    <t>ADRIANA PERALTA</t>
  </si>
  <si>
    <t>CAP24000175-01</t>
  </si>
  <si>
    <t>ON-25-002055</t>
  </si>
  <si>
    <t>517 S NEWHOPE ST APT 33 SANTA ANA, CA 92704</t>
  </si>
  <si>
    <t>1N4AL3AP7FC462173</t>
  </si>
  <si>
    <t>517 S NEWHOPE ST APT 33</t>
  </si>
  <si>
    <t>517 S NEWHOPE ST APT 33, SANTA ANA CA 92704</t>
  </si>
  <si>
    <t>BENJAMIN JAMES ENRIQUEZ</t>
  </si>
  <si>
    <t>CAP24002267-00</t>
  </si>
  <si>
    <t>ON-25-002056</t>
  </si>
  <si>
    <t>3336 Mission Ave, Oceanside, CA</t>
  </si>
  <si>
    <t>JN1CA21D5XM412086</t>
  </si>
  <si>
    <t>1406 N FIG ST</t>
  </si>
  <si>
    <t>1406 N FIG ST, ESCONDIDO CA 92026</t>
  </si>
  <si>
    <t>ADAN GARCIA</t>
  </si>
  <si>
    <t>BRANDON GARCIA TORRES</t>
  </si>
  <si>
    <t>CAP25004077-00</t>
  </si>
  <si>
    <t>ON-25-002058</t>
  </si>
  <si>
    <t xml:space="preserve">405 freeway San Fernando Valley CA </t>
  </si>
  <si>
    <t>WBAPH5G57ANM70663</t>
  </si>
  <si>
    <t>28832 BOUGAINVILLA WAY</t>
  </si>
  <si>
    <t>28832 BOUGAINVILLA WAY, SANTA CLARITA CA 91387</t>
  </si>
  <si>
    <t>MARA RIVERA FUNEZ</t>
  </si>
  <si>
    <t>CAP25004255-00</t>
  </si>
  <si>
    <t>ON-25-002059</t>
  </si>
  <si>
    <t xml:space="preserve">Freeway 605 El Monte CA </t>
  </si>
  <si>
    <t>1HGCR2F36FA244773</t>
  </si>
  <si>
    <t>RIVERA FUNEZ</t>
  </si>
  <si>
    <t>7227 SEVILLE AVE</t>
  </si>
  <si>
    <t>7227 SEVILLE AVE, HIGHLAND CA 92346</t>
  </si>
  <si>
    <t>MARLON CORNEJO VARGAS</t>
  </si>
  <si>
    <t>SILVANY CHACON JEREZ</t>
  </si>
  <si>
    <t>CAN24018374-01</t>
  </si>
  <si>
    <t>ON-25-002060</t>
  </si>
  <si>
    <t>221 N Coronado St, Los Angeles CA.</t>
  </si>
  <si>
    <t>2HKRS4H24SH466938</t>
  </si>
  <si>
    <t>CORNEJO VARGAS</t>
  </si>
  <si>
    <t>541 S NORMANDIE AVE APT 2</t>
  </si>
  <si>
    <t>541 S NORMANDIE AVE APT 2, LOS ANGELES CA 90020</t>
  </si>
  <si>
    <t>JUANA ESCAMILLA</t>
  </si>
  <si>
    <t>JACKSON SERRANO ESCAMILLA</t>
  </si>
  <si>
    <t>CAP25005414-00</t>
  </si>
  <si>
    <t>ON-25-002061</t>
  </si>
  <si>
    <t xml:space="preserve">37-267 E Adams Ave, Fresno, CA </t>
  </si>
  <si>
    <t>KMHLM4DG6SU910484</t>
  </si>
  <si>
    <t>ESCAMILLA</t>
  </si>
  <si>
    <t>926 E YOSEMITE AVE APT C</t>
  </si>
  <si>
    <t>926 E YOSEMITE AVE APT C, MADERA CA 93638</t>
  </si>
  <si>
    <t>ALEJANDRO GARRIDO</t>
  </si>
  <si>
    <t>Isaac Garrido</t>
  </si>
  <si>
    <t>CAP24000125-01</t>
  </si>
  <si>
    <t>ON-25-002062</t>
  </si>
  <si>
    <t>East Bound on Murrieta Hot Springs Rd and Alta Murrieta Dr, Murrieta, CA</t>
  </si>
  <si>
    <t>4T1B11HK0KU208601</t>
  </si>
  <si>
    <t>GARRIDO</t>
  </si>
  <si>
    <t>31517 CANYON VIEW DR</t>
  </si>
  <si>
    <t>31517 CANYON VIEW DR, LAKE ELSINORE CA 92532</t>
  </si>
  <si>
    <t>IRIS LARA</t>
  </si>
  <si>
    <t>MARIA MEJIA MORALES</t>
  </si>
  <si>
    <t>CAN23007319-03</t>
  </si>
  <si>
    <t>ON-25-002063</t>
  </si>
  <si>
    <t xml:space="preserve">Alameda and Burbank Burbank Ca </t>
  </si>
  <si>
    <t>2HGFC2F52JH501115</t>
  </si>
  <si>
    <t>37037 JULIAN LN</t>
  </si>
  <si>
    <t>37037 JULIAN LN, PALMDALE CA 93552</t>
  </si>
  <si>
    <t>DANA DEGRAFFENREID</t>
  </si>
  <si>
    <t>MIKAYLA SLOSS</t>
  </si>
  <si>
    <t>CAN23005703-03</t>
  </si>
  <si>
    <t>ON-25-002064</t>
  </si>
  <si>
    <t>99 North Freeway getting off Hosking Ave, Bakersfield, CA</t>
  </si>
  <si>
    <t>5XXG64J20MG004526</t>
  </si>
  <si>
    <t>DEGRAFFENREID</t>
  </si>
  <si>
    <t>1423 QUARTZ HILL RD</t>
  </si>
  <si>
    <t>1423 QUARTZ HILL RD, BAKERSFIELD CA 93307</t>
  </si>
  <si>
    <t>MOHUMMED ISLAM</t>
  </si>
  <si>
    <t>CAN25021322-00</t>
  </si>
  <si>
    <t>ON-25-002065</t>
  </si>
  <si>
    <t>Beverly Blvd and Vermont Ave, Los Angeles, CA</t>
  </si>
  <si>
    <t>JTEZU5JR2L5226601</t>
  </si>
  <si>
    <t>3301 YORBA LINDA BLVD APT 109</t>
  </si>
  <si>
    <t>3301 YORBA LINDA BLVD APT 109, FULLERTON CA 92831</t>
  </si>
  <si>
    <t>CESAR ALMENDAREZ</t>
  </si>
  <si>
    <t>CAN25021276-00</t>
  </si>
  <si>
    <t>ON-25-002066</t>
  </si>
  <si>
    <t xml:space="preserve">710 freeway going S by Del Amo in Long Beach </t>
  </si>
  <si>
    <t>1FATP8UH9L5139161</t>
  </si>
  <si>
    <t>ALMENDAREZ</t>
  </si>
  <si>
    <t>9532 ELIZABETH AVE APT A</t>
  </si>
  <si>
    <t>9532 Elizabeth Ave Apt A, SOUTH GATE CA 90280</t>
  </si>
  <si>
    <t>ANDREW DAMIANI</t>
  </si>
  <si>
    <t>CAN24010747-02</t>
  </si>
  <si>
    <t>ON-25-002067</t>
  </si>
  <si>
    <t>Pismo, CA. in camping  place, Oceano Duns.</t>
  </si>
  <si>
    <t>1FMCU9G64LUB44871</t>
  </si>
  <si>
    <t>DAMIANI</t>
  </si>
  <si>
    <t>2495 W ALAMOS AVE APT 114</t>
  </si>
  <si>
    <t>2495 W ALAMOS AVE APT 114, FRESNO CA 93705</t>
  </si>
  <si>
    <t>MANUEL VIDRIEZCA</t>
  </si>
  <si>
    <t>CAN24013173-02</t>
  </si>
  <si>
    <t>ON-25-002068</t>
  </si>
  <si>
    <t>Bell Garden, Gage Ave &amp; Garfield Ave</t>
  </si>
  <si>
    <t>WDDGF54X69R064205</t>
  </si>
  <si>
    <t>VIDRIEZCA</t>
  </si>
  <si>
    <t>6390 GREENWOOD AVE</t>
  </si>
  <si>
    <t>6390 GREENWOOD AVE , LOS ANGELES CA 90040</t>
  </si>
  <si>
    <t>VERONICA ISABEL AYON GALINDO</t>
  </si>
  <si>
    <t>CAN23005678-03</t>
  </si>
  <si>
    <t>ON-25-002069</t>
  </si>
  <si>
    <t>Ramona Ave. and Barnes Ave., Baldwin Park, CA.</t>
  </si>
  <si>
    <t>JTDB4MEE5P3015059</t>
  </si>
  <si>
    <t>AYON GALINDO</t>
  </si>
  <si>
    <t>3565 E 4TH ST</t>
  </si>
  <si>
    <t>3565 e 4th st, LOS ANGELES CA 90063</t>
  </si>
  <si>
    <t>ANTONINO SANCHEZ</t>
  </si>
  <si>
    <t>JESSICA AVILA</t>
  </si>
  <si>
    <t>CAN25020137-00</t>
  </si>
  <si>
    <t>ON-25-002071</t>
  </si>
  <si>
    <t>480 Keys St, San Jose, CA.</t>
  </si>
  <si>
    <t>4T1BF1FK6CU104829</t>
  </si>
  <si>
    <t>930 JEANNE AVE</t>
  </si>
  <si>
    <t>930 JEANNE AVE, SAN JOSE CA 95116</t>
  </si>
  <si>
    <t>CAN24011330-02</t>
  </si>
  <si>
    <t>ON-25-002072</t>
  </si>
  <si>
    <t xml:space="preserve">West Las positas in Pleasanton Ca </t>
  </si>
  <si>
    <t>CAN24018274-01</t>
  </si>
  <si>
    <t>ON-25-002074</t>
  </si>
  <si>
    <t xml:space="preserve">palmdale ca </t>
  </si>
  <si>
    <t>FREDDY NAVAS</t>
  </si>
  <si>
    <t>CAN25020705-00</t>
  </si>
  <si>
    <t>ON-25-002075</t>
  </si>
  <si>
    <t>Bristol Ave. and Santa Clara St., Santa Ana, CA.</t>
  </si>
  <si>
    <t>JN1BJ1CP0HW011337</t>
  </si>
  <si>
    <t>NAVAS</t>
  </si>
  <si>
    <t>2040 W CIVIC CENTER DR</t>
  </si>
  <si>
    <t>2040 W CIVIC CENTER DR, SANTA ANA CA 92703</t>
  </si>
  <si>
    <t>JAMEL POWERS</t>
  </si>
  <si>
    <t>CAP24001264-01</t>
  </si>
  <si>
    <t>ON-25-002076</t>
  </si>
  <si>
    <t xml:space="preserve">in Fremont ca </t>
  </si>
  <si>
    <t>2C3CDXBGXEH170877</t>
  </si>
  <si>
    <t>POWERS</t>
  </si>
  <si>
    <t>3032 SCHOOL ST</t>
  </si>
  <si>
    <t>3032 SCHOOL ST, OAKLAND CA 94602</t>
  </si>
  <si>
    <t>Andres Rios Morales</t>
  </si>
  <si>
    <t>CAN23000849-04</t>
  </si>
  <si>
    <t>ON-25-002077</t>
  </si>
  <si>
    <t>59 Highway, Tahoe St, Merced, CA</t>
  </si>
  <si>
    <t>1HGCM56427A157625</t>
  </si>
  <si>
    <t>MARIELA RODRIGUEZ SUAREZ</t>
  </si>
  <si>
    <t>SAMANTHA ESCALANTE</t>
  </si>
  <si>
    <t>CAN24019076-00</t>
  </si>
  <si>
    <t>ON-25-002078</t>
  </si>
  <si>
    <t>3GNCJLSB8JL282779</t>
  </si>
  <si>
    <t>RODRIGUEZ SUAREZ</t>
  </si>
  <si>
    <t>1646 W 64TH ST</t>
  </si>
  <si>
    <t>1646 W 64TH ST, LOS ANGELES CA 90047</t>
  </si>
  <si>
    <t>MARGARITA SOLIS</t>
  </si>
  <si>
    <t>MARVIN SOLIS</t>
  </si>
  <si>
    <t>CAP24000596-01</t>
  </si>
  <si>
    <t>ON-25-002079</t>
  </si>
  <si>
    <t>1HGCR2F38EA173770</t>
  </si>
  <si>
    <t>3383 MOUNT MCKINLEY DR</t>
  </si>
  <si>
    <t>3383 MOUNT MCKINLEY DR, SAN JOSE CA 95127</t>
  </si>
  <si>
    <t>MARTHA ROBLES</t>
  </si>
  <si>
    <t xml:space="preserve">Johan  Sanchez </t>
  </si>
  <si>
    <t>CAN25019597-00</t>
  </si>
  <si>
    <t>ON-25-002085</t>
  </si>
  <si>
    <t xml:space="preserve">Olympic Blvd and Alpine Walnut creek CA </t>
  </si>
  <si>
    <t>JTDKB20U040090094</t>
  </si>
  <si>
    <t>1775 MILMONT DR APT M305</t>
  </si>
  <si>
    <t>1775 MILMONT DR APT m305, MILPITAS CA 95035</t>
  </si>
  <si>
    <t>ON-25-002086</t>
  </si>
  <si>
    <t>Benton Way, Los Angeles CA.</t>
  </si>
  <si>
    <t>19XFL2H84RE041999</t>
  </si>
  <si>
    <t>ON-25-002088</t>
  </si>
  <si>
    <t xml:space="preserve"> South Avalon Blvd &amp; E 35th St Los Angeles Ca</t>
  </si>
  <si>
    <t>CARLOS VEGA ARGUELLES</t>
  </si>
  <si>
    <t>MYRA JAIMES-VEGA</t>
  </si>
  <si>
    <t>CAN25019654-00</t>
  </si>
  <si>
    <t>ON-25-002089</t>
  </si>
  <si>
    <t xml:space="preserve">Winnetka Ave &amp; Keswick ST </t>
  </si>
  <si>
    <t>JTLZE4FE9CJ018891</t>
  </si>
  <si>
    <t>VEGA ARGUELLES</t>
  </si>
  <si>
    <t>20138 CANTARA ST APT 102</t>
  </si>
  <si>
    <t>20138 CANTARA ST APT 102, WINNETKA CA 91306</t>
  </si>
  <si>
    <t>ON-25-002090</t>
  </si>
  <si>
    <t>26526 Barton Rd., Redlands, CA 92373</t>
  </si>
  <si>
    <t>JOSE BARAJAS</t>
  </si>
  <si>
    <t>CAN23002939-03</t>
  </si>
  <si>
    <t>ON-25-002092</t>
  </si>
  <si>
    <t>Trade Center St. and Auto Center Drive, Palmdale, CA.</t>
  </si>
  <si>
    <t>WAUGMAF46LA060573</t>
  </si>
  <si>
    <t>37921 ANTIBES CT</t>
  </si>
  <si>
    <t>37921 ANTIBES CT, PALMDALE CA 93552</t>
  </si>
  <si>
    <t>ON-25-002093</t>
  </si>
  <si>
    <t xml:space="preserve">405 Freeway near San Fernando Mission Blvd exit in Los Angeles, CA </t>
  </si>
  <si>
    <t>MARCO HERNANDEZ DUQUE</t>
  </si>
  <si>
    <t>STEPHANIE MARTINEZ</t>
  </si>
  <si>
    <t>CAP24002139-00</t>
  </si>
  <si>
    <t>ON-25-002095</t>
  </si>
  <si>
    <t xml:space="preserve">11015 sepulveda blvd 
missions hills ca 
</t>
  </si>
  <si>
    <t>W1NKJ4HB5RF198600</t>
  </si>
  <si>
    <t>HERNANDEZ DUQUE</t>
  </si>
  <si>
    <t>122 E 56TH ST</t>
  </si>
  <si>
    <t>122 e 56TH ST, LOS ANGELES CA 90011</t>
  </si>
  <si>
    <t>SAMUEL VELAZQUEZ</t>
  </si>
  <si>
    <t>CAN25020098-00</t>
  </si>
  <si>
    <t>ON-25-002096</t>
  </si>
  <si>
    <t>2000 Briarwood Dr, Santa Clara, CA 95051</t>
  </si>
  <si>
    <t>1FM5K7D88JGA43174</t>
  </si>
  <si>
    <t>900 HENDERSON AVE SPC 66</t>
  </si>
  <si>
    <t>900 HENDERSON AVE SPC 66, SUNNYVALE CA 94086</t>
  </si>
  <si>
    <t>GABRIELA GRANADOS</t>
  </si>
  <si>
    <t>FRANK GASCA</t>
  </si>
  <si>
    <t>CAN24015926-01</t>
  </si>
  <si>
    <t>ON-25-002098</t>
  </si>
  <si>
    <t>Empire Center, Wendy's entrance Burbank CA</t>
  </si>
  <si>
    <t>5YFB4MDE5RP197096</t>
  </si>
  <si>
    <t>GRANADOS</t>
  </si>
  <si>
    <t>6241 BECK AVE APT 314</t>
  </si>
  <si>
    <t>6241 BECK AVE APT 314, VALLEY GLEN CA 91606</t>
  </si>
  <si>
    <t>KATHY HERNANDEZ</t>
  </si>
  <si>
    <t>CAN24015531-01</t>
  </si>
  <si>
    <t>ON-25-002099</t>
  </si>
  <si>
    <t>NAUTILUS</t>
  </si>
  <si>
    <t>2LMPJ8J90PBL21682</t>
  </si>
  <si>
    <t>10421 ARTESIA BLVD UNIT 4</t>
  </si>
  <si>
    <t>10421 ARTESIA BLVD UNIT 4, BELLFLOWER CA 90706</t>
  </si>
  <si>
    <t>FRANCISO SERNAS SANTIAGO</t>
  </si>
  <si>
    <t>CAP25004488-00</t>
  </si>
  <si>
    <t>ON-25-002100</t>
  </si>
  <si>
    <t xml:space="preserve">West Pico Blvd Los Angeles CA </t>
  </si>
  <si>
    <t>2B3KA43G67H803974</t>
  </si>
  <si>
    <t>SERNAS SANTIAGO</t>
  </si>
  <si>
    <t>505 S HARVARD BLVD APT 10</t>
  </si>
  <si>
    <t>505 S HARVARD BLVD APT 10, LOS ANGELES CA 90020</t>
  </si>
  <si>
    <t>CAN24016585-01</t>
  </si>
  <si>
    <t>ON-25-002101</t>
  </si>
  <si>
    <t xml:space="preserve">freeway 
riverside ca </t>
  </si>
  <si>
    <t>JTDKN3DU4D5543417</t>
  </si>
  <si>
    <t>1178 W BLAINE ST APT 7</t>
  </si>
  <si>
    <t>MERCEDES CERDA VILLAGRANA</t>
  </si>
  <si>
    <t>CAN23001531-02</t>
  </si>
  <si>
    <t>ON-25-002103</t>
  </si>
  <si>
    <t>Lake Jennings Ave., Highway 8, El Cajon, CA.</t>
  </si>
  <si>
    <t>2HGFC1F76HH636412</t>
  </si>
  <si>
    <t>CERDA VILLAGRANA</t>
  </si>
  <si>
    <t>12840 MAPLEVIEW ST</t>
  </si>
  <si>
    <t>23227 HEMLOCK AVE APT 3, MORENO VALLEY CA 92557</t>
  </si>
  <si>
    <t>MEHRAN SABUOHI</t>
  </si>
  <si>
    <t>ROFIA EL</t>
  </si>
  <si>
    <t>CAN24016180-00</t>
  </si>
  <si>
    <t>ON-25-002105</t>
  </si>
  <si>
    <t xml:space="preserve">Westminster, CA 
</t>
  </si>
  <si>
    <t>3MZBN1U7XHM153403</t>
  </si>
  <si>
    <t>SABUOHI</t>
  </si>
  <si>
    <t>15621 BEACH BLVD SPC 147</t>
  </si>
  <si>
    <t>15621 BEACH BLVD SPC 147, WESTMINSTER CA 92683</t>
  </si>
  <si>
    <t>LUIS PASTOR</t>
  </si>
  <si>
    <t>KEVIN CALVAC PEREZ</t>
  </si>
  <si>
    <t>CAP25004607-00</t>
  </si>
  <si>
    <t>ON-25-002106</t>
  </si>
  <si>
    <t>Fairview and Haster, Santa Ana, CA.</t>
  </si>
  <si>
    <t>3C8FY78G44T218544</t>
  </si>
  <si>
    <t>PASTOR</t>
  </si>
  <si>
    <t>1800 S BROADWAY APT 203</t>
  </si>
  <si>
    <t>1800 S BROADWAY APT 203, SANTA ANA CA 92707</t>
  </si>
  <si>
    <t>ON-25-002108</t>
  </si>
  <si>
    <t xml:space="preserve">Freeway 14 close to exit Agua Dulce </t>
  </si>
  <si>
    <t>3GCPCSEC5FG404369</t>
  </si>
  <si>
    <t>JUAN CONTRERAS VAZQUEZ</t>
  </si>
  <si>
    <t>SARAI GONZALEZ SEGOVIA</t>
  </si>
  <si>
    <t>CAN23005512-03</t>
  </si>
  <si>
    <t>ON-25-002109</t>
  </si>
  <si>
    <t>Bear Valley Rd and Mall blvd, Victorville, CA 92392</t>
  </si>
  <si>
    <t>5YFBURHE0HP662969</t>
  </si>
  <si>
    <t>CONTRERAS VAZQUEZ</t>
  </si>
  <si>
    <t>15507 SAN DIEGO LN</t>
  </si>
  <si>
    <t>15507 SAN DIEGO LN, VICTORVILLE CA 92394</t>
  </si>
  <si>
    <t>CAP24000376-01</t>
  </si>
  <si>
    <t>ON-25-002110</t>
  </si>
  <si>
    <t>Intersection 14th Ave. and Fargo Ave., Hanford, CA.</t>
  </si>
  <si>
    <t>3N1AB8CVXMY303998</t>
  </si>
  <si>
    <t>ARRON MOLINA</t>
  </si>
  <si>
    <t>CAN25021621-00</t>
  </si>
  <si>
    <t>ON-25-002111</t>
  </si>
  <si>
    <t xml:space="preserve">university park 
</t>
  </si>
  <si>
    <t>E450</t>
  </si>
  <si>
    <t>WDD1J6HB5KF087023</t>
  </si>
  <si>
    <t>6752 4TH AVE</t>
  </si>
  <si>
    <t>6752 4TH AVE, LOS ANGELES CA 90043</t>
  </si>
  <si>
    <t>YANET RODRIGUEZ GUZMAN</t>
  </si>
  <si>
    <t>Kimberly Ramirez</t>
  </si>
  <si>
    <t>CAN24017080-01</t>
  </si>
  <si>
    <t>ON-25-002112</t>
  </si>
  <si>
    <t>Vermont Ave, Los Angeles, CA</t>
  </si>
  <si>
    <t>5FPYK2F15JB002815</t>
  </si>
  <si>
    <t>RODRIGUEZ GUZMAN</t>
  </si>
  <si>
    <t>11607 AVALON BLVD APT A</t>
  </si>
  <si>
    <t>11607 AVALON BLVD APT A, LOS ANGELES CA 90061</t>
  </si>
  <si>
    <t>SAMI ABDELKARIM</t>
  </si>
  <si>
    <t>CAP24001262-01</t>
  </si>
  <si>
    <t>ON-25-002114</t>
  </si>
  <si>
    <t>Amargosa Rd. and Village Rd., Victorville, CA.</t>
  </si>
  <si>
    <t>1C6RREBG6PN585661</t>
  </si>
  <si>
    <t>ABDELKARIM</t>
  </si>
  <si>
    <t>12973 BUCKNELL CT</t>
  </si>
  <si>
    <t>12973 BUCKNELL CT, VICTORVILLE CA 92392</t>
  </si>
  <si>
    <t>MARISELA DESANTIAGO</t>
  </si>
  <si>
    <t>DANIEL CRUZ</t>
  </si>
  <si>
    <t>CAP25003281-00</t>
  </si>
  <si>
    <t>ON-25-002115</t>
  </si>
  <si>
    <t xml:space="preserve">Rose Av in OXNARD CA </t>
  </si>
  <si>
    <t>4T4BE46K79R128186</t>
  </si>
  <si>
    <t>DESANTIAGO</t>
  </si>
  <si>
    <t>1750 GISLER AVE APT 6</t>
  </si>
  <si>
    <t>1750 GISLER AVE APT 6, OXNARD CA 93033</t>
  </si>
  <si>
    <t>CELERINO BAUTISTA MARTINEZ</t>
  </si>
  <si>
    <t>CAP25005971-00</t>
  </si>
  <si>
    <t>ON-25-002116</t>
  </si>
  <si>
    <t>99th Freeway, Selma, CA.</t>
  </si>
  <si>
    <t>5TDJZRAH6MS088042</t>
  </si>
  <si>
    <t>BAUTISTA MARTINEZ</t>
  </si>
  <si>
    <t>4475 N DUKE AVE</t>
  </si>
  <si>
    <t>4475 N DUKE AVE, FRESNO CA 93727</t>
  </si>
  <si>
    <t>CAROLINA FERNANDEZ</t>
  </si>
  <si>
    <t>Ryan  Valdez</t>
  </si>
  <si>
    <t>CAN24011081-02</t>
  </si>
  <si>
    <t>ON-25-002117</t>
  </si>
  <si>
    <t>Gum tree LN &amp; Liveoak Park Rd Fallbrook CA</t>
  </si>
  <si>
    <t>2HGFC2F52JH514849</t>
  </si>
  <si>
    <t>25296 SHADESCALE DR</t>
  </si>
  <si>
    <t>25296 SHADESCALE DR, MURRIETA CA 92563</t>
  </si>
  <si>
    <t>Lilian  Santiso</t>
  </si>
  <si>
    <t>CAN23006695-03</t>
  </si>
  <si>
    <t>ON-25-002118</t>
  </si>
  <si>
    <t xml:space="preserve">Topanga St. near Valerio in Panorama City, CA  </t>
  </si>
  <si>
    <t>CAN23007721-01</t>
  </si>
  <si>
    <t>ON-25-002119</t>
  </si>
  <si>
    <t>Brawley Ave. and Dakota Ave., Fresno, CA.93722</t>
  </si>
  <si>
    <t>DANIELA ARGUELLEZ</t>
  </si>
  <si>
    <t>CAN23004127-03</t>
  </si>
  <si>
    <t>ON-25-002120</t>
  </si>
  <si>
    <t>Pahute St. and Tocomoke St. Apple Valley, CA.</t>
  </si>
  <si>
    <t>5YFBURHE4GP495238</t>
  </si>
  <si>
    <t>ANDRINA DOREEN RENDON</t>
  </si>
  <si>
    <t>CAN25020856-00</t>
  </si>
  <si>
    <t>ON-25-002122</t>
  </si>
  <si>
    <t>East Merrill Ave. and South Sage Ave. Rialto, CA.</t>
  </si>
  <si>
    <t>1HGCV1F33MA071023</t>
  </si>
  <si>
    <t>RENDON</t>
  </si>
  <si>
    <t>647 S OLIVE AVE APT C</t>
  </si>
  <si>
    <t>647 S OLIVE AVE APT C, RIALTO CA 92376</t>
  </si>
  <si>
    <t>DELMY UMANA</t>
  </si>
  <si>
    <t>CAN24017423-01</t>
  </si>
  <si>
    <t>ON-25-002123</t>
  </si>
  <si>
    <t xml:space="preserve">sierra hwy st 
palmdale ca </t>
  </si>
  <si>
    <t>3TMAZ5CN6LM137427</t>
  </si>
  <si>
    <t>UMANA</t>
  </si>
  <si>
    <t>40815 SILTSTONE CT</t>
  </si>
  <si>
    <t>40815 SILTSTONE CT, PALMDALE CA 93551</t>
  </si>
  <si>
    <t>MARBIN MELGAR VELASQUEZ</t>
  </si>
  <si>
    <t>CAP25006078-00</t>
  </si>
  <si>
    <t>ON-25-002124</t>
  </si>
  <si>
    <t xml:space="preserve">Glendale CA  </t>
  </si>
  <si>
    <t>5TFSV54127X003025</t>
  </si>
  <si>
    <t>MELGAR VELASQUEZ</t>
  </si>
  <si>
    <t>847 KING AVE APT 4</t>
  </si>
  <si>
    <t>847 KING AVE APT 4, WILMINGTON CA 90744</t>
  </si>
  <si>
    <t>MARINA SHARP</t>
  </si>
  <si>
    <t>CAN23001072-04</t>
  </si>
  <si>
    <t>ON-25-002125</t>
  </si>
  <si>
    <t>Royal Palm Drive and Baker St. in Costa Mesa, CA.</t>
  </si>
  <si>
    <t>1HGCV1F30MA015119</t>
  </si>
  <si>
    <t>2963 OAKCREST DR</t>
  </si>
  <si>
    <t>LUCERNE</t>
  </si>
  <si>
    <t>2963 OAKCREST DR, LUCERNE CA 95458</t>
  </si>
  <si>
    <t>CAP24001904-00</t>
  </si>
  <si>
    <t>ON-25-002126</t>
  </si>
  <si>
    <t>1FTFW1RG0HFA44037</t>
  </si>
  <si>
    <t>28625 BAUVARDIA WAY</t>
  </si>
  <si>
    <t>28625 BAUVARDIA WAY, MURRIETA CA 92563</t>
  </si>
  <si>
    <t>VENANCIO CARDENAS RIOS</t>
  </si>
  <si>
    <t>CAN23005229-03</t>
  </si>
  <si>
    <t>ON-25-002127</t>
  </si>
  <si>
    <t xml:space="preserve">Central St and 42Th St in Los Angeles </t>
  </si>
  <si>
    <t>1N6BD0CT8GN734172</t>
  </si>
  <si>
    <t>CARDENAS RIOS</t>
  </si>
  <si>
    <t>2618 INDIANA AVE</t>
  </si>
  <si>
    <t>2618 indiana ave , SOUTH GATE CA 90280</t>
  </si>
  <si>
    <t>ON-25-002129</t>
  </si>
  <si>
    <t xml:space="preserve">4801 w century blvd 
inglewood ca </t>
  </si>
  <si>
    <t>ABELINO GUTIERREZ MONTEMAYOR</t>
  </si>
  <si>
    <t>CAN24019274-00</t>
  </si>
  <si>
    <t>ON-25-002130</t>
  </si>
  <si>
    <t xml:space="preserve">Mannel Av Shafter CA </t>
  </si>
  <si>
    <t>2GCUDDED0P1126768</t>
  </si>
  <si>
    <t>GUTIERREZ MONTEMAYOR</t>
  </si>
  <si>
    <t>550 MARK AVE</t>
  </si>
  <si>
    <t>550 mark ave, SHAFTER CA 93263</t>
  </si>
  <si>
    <t>MARIO CONTRERAS</t>
  </si>
  <si>
    <t>ROSA CONTRERAS</t>
  </si>
  <si>
    <t>CAN24018632-00</t>
  </si>
  <si>
    <t>ON-25-002131</t>
  </si>
  <si>
    <t xml:space="preserve">van nuys ca </t>
  </si>
  <si>
    <t>2D4GP24R25R303246</t>
  </si>
  <si>
    <t>14200 FRIAR ST</t>
  </si>
  <si>
    <t>14200 friar st, VAN NUYS CA 91401</t>
  </si>
  <si>
    <t>JOSE GARCIA FABIAN</t>
  </si>
  <si>
    <t>CAN24017627-01</t>
  </si>
  <si>
    <t>ON-25-002132</t>
  </si>
  <si>
    <t>I-5 Freeway Southbound, Near Mission Rd. Exit in Lincoln Heights, CA.</t>
  </si>
  <si>
    <t>1HGCV3F20NA032992</t>
  </si>
  <si>
    <t>GARCIA FABIAN</t>
  </si>
  <si>
    <t>3605 BELL AVE</t>
  </si>
  <si>
    <t>3605 BELL AVE a, BELL GARDENS CA 90201</t>
  </si>
  <si>
    <t>AUSTIN PLANTENGA</t>
  </si>
  <si>
    <t>VICTORIA CASTRO</t>
  </si>
  <si>
    <t>CAN23003454-03</t>
  </si>
  <si>
    <t>ON-25-002134</t>
  </si>
  <si>
    <t xml:space="preserve">WHITIER BLVD </t>
  </si>
  <si>
    <t>3N1CP5CV9LL559697</t>
  </si>
  <si>
    <t>PLANTENGA</t>
  </si>
  <si>
    <t>243 ZOLDER ST</t>
  </si>
  <si>
    <t>243 ZOLDER ST , HEMET CA 92544</t>
  </si>
  <si>
    <t>KENETH FRANCO GUERRA</t>
  </si>
  <si>
    <t>CAN25021224-00</t>
  </si>
  <si>
    <t>ON-25-002135</t>
  </si>
  <si>
    <t xml:space="preserve">Washington St in Escondido CA </t>
  </si>
  <si>
    <t>SHHFK7H6XKU412063</t>
  </si>
  <si>
    <t>FRANCO GUERRA</t>
  </si>
  <si>
    <t>1143 BORDEN RD</t>
  </si>
  <si>
    <t>1143 BORDEN RD, ESCONDIDO CA 92026</t>
  </si>
  <si>
    <t>JORGE FLORES LUNA</t>
  </si>
  <si>
    <t>Anthony  Garcia</t>
  </si>
  <si>
    <t>CAN25019908-00</t>
  </si>
  <si>
    <t>ON-25-002136</t>
  </si>
  <si>
    <t xml:space="preserve">main st 
los angeles ca 
</t>
  </si>
  <si>
    <t>2HGFE2F50SH551619</t>
  </si>
  <si>
    <t>FLORES LUNA</t>
  </si>
  <si>
    <t>259 E 121ST ST</t>
  </si>
  <si>
    <t>259 E 121ST ST, LOS ANGELES CA 90061</t>
  </si>
  <si>
    <t>BENYAMIN SOLTAVI</t>
  </si>
  <si>
    <t>NEGIN ABRANJI</t>
  </si>
  <si>
    <t>CAN24012576-02</t>
  </si>
  <si>
    <t>ON-25-002138</t>
  </si>
  <si>
    <t>18743 Hatteras St., Tarzana, CA 91356</t>
  </si>
  <si>
    <t>3FA6P0LU4KR199910</t>
  </si>
  <si>
    <t>SOLTAVI</t>
  </si>
  <si>
    <t>18601 HATTERAS ST APT 308</t>
  </si>
  <si>
    <t>18601 HATTERAS ST APT 308, TARZANA CA 91356</t>
  </si>
  <si>
    <t>SILVIA SPENCER</t>
  </si>
  <si>
    <t>KEYSHAWN SPENCER</t>
  </si>
  <si>
    <t>CAP25004637-00</t>
  </si>
  <si>
    <t>ON-25-002140</t>
  </si>
  <si>
    <t>JN1EV7AP3KM516203</t>
  </si>
  <si>
    <t>SPENCER</t>
  </si>
  <si>
    <t>333 SUNOL ST UNIT 347</t>
  </si>
  <si>
    <t>333 SUNOL ST UNIT 347, SAN JOSE CA 95126</t>
  </si>
  <si>
    <t>JOSE MAAS JUC</t>
  </si>
  <si>
    <t>JUSTO MAAS JUC</t>
  </si>
  <si>
    <t>CAN24012847-01</t>
  </si>
  <si>
    <t>ON-25-002141</t>
  </si>
  <si>
    <t>12213 Diana St., El Monte, CA 91732</t>
  </si>
  <si>
    <t>CAN24018635-01</t>
  </si>
  <si>
    <t>ON-25-002142</t>
  </si>
  <si>
    <t xml:space="preserve">Hwy 193 </t>
  </si>
  <si>
    <t>JUAN CAMACHO PAZ</t>
  </si>
  <si>
    <t>EMELY CAMACHO PAZ</t>
  </si>
  <si>
    <t>CAN24012155-02</t>
  </si>
  <si>
    <t>ON-25-002143</t>
  </si>
  <si>
    <t xml:space="preserve">10 freeway 
los angeles ca </t>
  </si>
  <si>
    <t>19XFL2H8XRE023247</t>
  </si>
  <si>
    <t>CAMACHO PAZ</t>
  </si>
  <si>
    <t>3338 1/2 E 8TH ST</t>
  </si>
  <si>
    <t>3338 1/2 E 8TH ST , LOS ANGELES CA 90023</t>
  </si>
  <si>
    <t>JOSE BRAVO RAMIREZ</t>
  </si>
  <si>
    <t>CAN24014960-01</t>
  </si>
  <si>
    <t>ON-25-002144</t>
  </si>
  <si>
    <t>605 freeway s bound</t>
  </si>
  <si>
    <t>1GC1YNEY8MF268340</t>
  </si>
  <si>
    <t>BRAVO RAMIREZ</t>
  </si>
  <si>
    <t>2790 CEDAR AVE</t>
  </si>
  <si>
    <t>2790 CEDAR AVE , LONG BEACH CA 90806</t>
  </si>
  <si>
    <t>JOSE ALVARADO CAZARES</t>
  </si>
  <si>
    <t>Deyan Joaquin Aguillon Solorzano</t>
  </si>
  <si>
    <t>CAN24018601-00</t>
  </si>
  <si>
    <t>ON-25-002146</t>
  </si>
  <si>
    <t>I-15 freeway southbound, at the Victoria exit, Rancho Cucamonga, CA.</t>
  </si>
  <si>
    <t>4T3ZF13C31U369336</t>
  </si>
  <si>
    <t>ALVARADO CAZARES</t>
  </si>
  <si>
    <t>18111 SLOVER AVE</t>
  </si>
  <si>
    <t>18111 SLOVER AVE, BLOOMINGTON CA 92316</t>
  </si>
  <si>
    <t>ON-25-002147</t>
  </si>
  <si>
    <t>ON-25-002149</t>
  </si>
  <si>
    <t xml:space="preserve">2237 hauser blvd 
los angeles ca </t>
  </si>
  <si>
    <t>CAN24010642-02</t>
  </si>
  <si>
    <t>ON-25-002151</t>
  </si>
  <si>
    <t>Freeway 110, Los Angeles, CA</t>
  </si>
  <si>
    <t>CATRINA RUSSELL</t>
  </si>
  <si>
    <t>CAN25020924-00</t>
  </si>
  <si>
    <t>ON-25-002152</t>
  </si>
  <si>
    <t>16th and X St, Sacramento, CA</t>
  </si>
  <si>
    <t>5NPEB4AC1EH875730</t>
  </si>
  <si>
    <t>5231 73RD ST APT B</t>
  </si>
  <si>
    <t>5231 73RD ST APT B, SACRAMENTO CA 95820</t>
  </si>
  <si>
    <t>CAN23009154-02</t>
  </si>
  <si>
    <t>ON-25-002155</t>
  </si>
  <si>
    <t xml:space="preserve">palm dessert, ca </t>
  </si>
  <si>
    <t>JTJKGCEZ7N5002963</t>
  </si>
  <si>
    <t>MARIO LUX BACH</t>
  </si>
  <si>
    <t>Luis Fernando Lux Pu</t>
  </si>
  <si>
    <t>CAP25004089-00</t>
  </si>
  <si>
    <t>ON-25-002156</t>
  </si>
  <si>
    <t>Corner of Stanford Ave. and 12th St., Los Angeles, CA.</t>
  </si>
  <si>
    <t>5NPE24AFXFH125450</t>
  </si>
  <si>
    <t>LUX BACH</t>
  </si>
  <si>
    <t>683 E 49TH ST APT B</t>
  </si>
  <si>
    <t>683 E 49TH ST APT B, LOS ANGELES CA 90011</t>
  </si>
  <si>
    <t>JOSE MOZQUEDA MORALES</t>
  </si>
  <si>
    <t>LUCAS GOMEZ SILVESTRE</t>
  </si>
  <si>
    <t>CAN24016405-01</t>
  </si>
  <si>
    <t>ON-25-002157</t>
  </si>
  <si>
    <t>Vanowen St and Rennet Ave, Canoga park , CA</t>
  </si>
  <si>
    <t>5FNRL38787B066633</t>
  </si>
  <si>
    <t>MOZQUEDA MORALES</t>
  </si>
  <si>
    <t>8155 RESEDA BLVD APT 204</t>
  </si>
  <si>
    <t>8155 RESEDA BLVD APT 204, RESEDA CA 91335</t>
  </si>
  <si>
    <t>ALMAS PERNESHEV</t>
  </si>
  <si>
    <t>GAUKHAR PERNESHEVA</t>
  </si>
  <si>
    <t>CAN24010910-02</t>
  </si>
  <si>
    <t>ON-25-002159</t>
  </si>
  <si>
    <t>Mariposa Ave and Fountain Ave, Los Angeles, CA</t>
  </si>
  <si>
    <t>3FA6P0LU4HR247589</t>
  </si>
  <si>
    <t>PERNESHEV</t>
  </si>
  <si>
    <t>7344 W MANCHESTER AVE</t>
  </si>
  <si>
    <t>11979 pinnacle pl, BEVERLY HILLS CA 90210</t>
  </si>
  <si>
    <t>CAN24014466-01</t>
  </si>
  <si>
    <t>ON-25-002160</t>
  </si>
  <si>
    <t>10th Freeway near Via Verde, Pomona, CA</t>
  </si>
  <si>
    <t>5N1AT2MT3GC848468</t>
  </si>
  <si>
    <t>CIRINO SANCHEZ GARCIA</t>
  </si>
  <si>
    <t>CAN23006993-02</t>
  </si>
  <si>
    <t>ON-25-002161</t>
  </si>
  <si>
    <t xml:space="preserve">17th st 
california </t>
  </si>
  <si>
    <t>silverado</t>
  </si>
  <si>
    <t>FRANKLIN VALENCIA RECENOS</t>
  </si>
  <si>
    <t>CAN23002333-04</t>
  </si>
  <si>
    <t>ON-25-002163</t>
  </si>
  <si>
    <t>Saticoy St and Veering Av Conaga Park CA</t>
  </si>
  <si>
    <t>5TFTX4CN9EX044665</t>
  </si>
  <si>
    <t>VALENCIA RECENOS</t>
  </si>
  <si>
    <t>7347 HAZELTINE AVE</t>
  </si>
  <si>
    <t>7347 HAZELTINE AVE, VAN NUYS CA 91405</t>
  </si>
  <si>
    <t>CAN24017541-01</t>
  </si>
  <si>
    <t>ON-25-002164</t>
  </si>
  <si>
    <t xml:space="preserve">Hgy 4 Pittsburg CA </t>
  </si>
  <si>
    <t xml:space="preserve">Julete Xiomara contreras </t>
  </si>
  <si>
    <t>ON-25-002166</t>
  </si>
  <si>
    <t xml:space="preserve">Oakland, CA </t>
  </si>
  <si>
    <t>JTDKB20U540026651</t>
  </si>
  <si>
    <t>ARIELLA COHEN</t>
  </si>
  <si>
    <t>CAN25019867-00</t>
  </si>
  <si>
    <t>ON-25-002170</t>
  </si>
  <si>
    <t>101 Freeway, West Hills, CA.</t>
  </si>
  <si>
    <t>JTHBN30F210010139</t>
  </si>
  <si>
    <t>COHEN</t>
  </si>
  <si>
    <t>201 S LA PEER DR</t>
  </si>
  <si>
    <t>201 S Lapeer drive, BEVERLY HILLS CA 90211</t>
  </si>
  <si>
    <t>ALEXIS MARTIN</t>
  </si>
  <si>
    <t>CAP25006082-00</t>
  </si>
  <si>
    <t>ON-25-002171</t>
  </si>
  <si>
    <t>405 Freeway going North, Signal Hill, CA</t>
  </si>
  <si>
    <t>JF1SG65653H706381</t>
  </si>
  <si>
    <t>424 W 102ND ST</t>
  </si>
  <si>
    <t>424 W 102ND ST, LOS ANGELES CA 90003</t>
  </si>
  <si>
    <t>ON-25-002172</t>
  </si>
  <si>
    <t xml:space="preserve">110 freeway
los angeles </t>
  </si>
  <si>
    <t>MARIA MEJIAHERNANDEZ</t>
  </si>
  <si>
    <t>CAN23007854-03</t>
  </si>
  <si>
    <t>ON-25-002173</t>
  </si>
  <si>
    <t xml:space="preserve">florence ave </t>
  </si>
  <si>
    <t>SHHFK7H40MU426314</t>
  </si>
  <si>
    <t>MEJIAHERNANDEZ</t>
  </si>
  <si>
    <t>7115 SAN LUIS AVE</t>
  </si>
  <si>
    <t>7115 San Luis Ave, BELL GARDENS CA 90201</t>
  </si>
  <si>
    <t>WALBERTO RIVERA SANTOS</t>
  </si>
  <si>
    <t>CAP25005806-00</t>
  </si>
  <si>
    <t>ON-25-002174</t>
  </si>
  <si>
    <t>Freeway 405 north bound, Near exit Culver, Los Angeles</t>
  </si>
  <si>
    <t>5YFBURHE5FP247482</t>
  </si>
  <si>
    <t>RIVERA SANTOS</t>
  </si>
  <si>
    <t>9325 BEACH ST</t>
  </si>
  <si>
    <t>9325 BEACH ST, LOS ANGELES CA 90002</t>
  </si>
  <si>
    <t>GONZALO HERNANDEZ</t>
  </si>
  <si>
    <t>CAN24012016-02</t>
  </si>
  <si>
    <t>ON-25-002176</t>
  </si>
  <si>
    <t xml:space="preserve">Pacific St Huntington Park CA </t>
  </si>
  <si>
    <t>KNAG64J74S5352551</t>
  </si>
  <si>
    <t>ADRIANA SANTOS</t>
  </si>
  <si>
    <t>CAN25020493-00</t>
  </si>
  <si>
    <t>ON-25-002177</t>
  </si>
  <si>
    <t xml:space="preserve">Devonshire St De Soto Av Chatsworth CA </t>
  </si>
  <si>
    <t>4T1B11HK4KU215017</t>
  </si>
  <si>
    <t>15425 VANOWEN ST APT 7</t>
  </si>
  <si>
    <t>LAKE BALBOA</t>
  </si>
  <si>
    <t>15425 VANOWEN ST APT 7, LAKE BALBOA CA 91406</t>
  </si>
  <si>
    <t>MOISES RAMIREZ ORDONEZ</t>
  </si>
  <si>
    <t>DANIEL LOPEZ MEJIA</t>
  </si>
  <si>
    <t>CAN25019754-00</t>
  </si>
  <si>
    <t>ON-25-002178</t>
  </si>
  <si>
    <t xml:space="preserve">downey st 
los angeles </t>
  </si>
  <si>
    <t>5YFBURHE6JP769319</t>
  </si>
  <si>
    <t>RAMIREZ ORDONEZ</t>
  </si>
  <si>
    <t>1321 E 77TH PL</t>
  </si>
  <si>
    <t>1321 E 77TH PL, LOS ANGELES CA 90001</t>
  </si>
  <si>
    <t>JOSE BARILLAS</t>
  </si>
  <si>
    <t>CAN24012400-02</t>
  </si>
  <si>
    <t>ON-25-002179</t>
  </si>
  <si>
    <t>White Ave. and Foothill Blvd., La Verne, CA.</t>
  </si>
  <si>
    <t>JN1CV6AP9DM301171</t>
  </si>
  <si>
    <t>821 CLARADAY ST APT 22</t>
  </si>
  <si>
    <t>821 CLARADAY ST APT 22, GLENDORA CA 91740</t>
  </si>
  <si>
    <t>CAN23008529-02</t>
  </si>
  <si>
    <t>ON-25-002180</t>
  </si>
  <si>
    <t>Valvoa, market plaza, San Diego Ca</t>
  </si>
  <si>
    <t>GUSTAVO NARANJO-MELENA</t>
  </si>
  <si>
    <t>CAP25003425-00</t>
  </si>
  <si>
    <t>ON-25-002182</t>
  </si>
  <si>
    <t>110 southbound freeway, Los Angeles, CA.</t>
  </si>
  <si>
    <t>KMHLW4AK4PU018700</t>
  </si>
  <si>
    <t>NARANJO-MELENA</t>
  </si>
  <si>
    <t>1090 W D ST APT A</t>
  </si>
  <si>
    <t>1090 W D ST APT A, LEMOORE CA 93245</t>
  </si>
  <si>
    <t>JOSE BERGANZA</t>
  </si>
  <si>
    <t>WALTER BERGANZA</t>
  </si>
  <si>
    <t>CAN25020129-00</t>
  </si>
  <si>
    <t>ON-25-002183</t>
  </si>
  <si>
    <t>1912  E. 4th St., Los Angeles, CA 90033</t>
  </si>
  <si>
    <t>PRELUDE</t>
  </si>
  <si>
    <t>JHMBB6145WC003232</t>
  </si>
  <si>
    <t>BERGANZA</t>
  </si>
  <si>
    <t>203 N MATHEWS ST</t>
  </si>
  <si>
    <t>203 N MATTHEWS ST , LOS ANGELES CA 90033</t>
  </si>
  <si>
    <t>Eduardo Medina</t>
  </si>
  <si>
    <t>CAN24011405-02</t>
  </si>
  <si>
    <t>ON-25-002186</t>
  </si>
  <si>
    <t>Freeway 5, Glendale, CA</t>
  </si>
  <si>
    <t>JOSH RUMPLE</t>
  </si>
  <si>
    <t>CAN25020329-00</t>
  </si>
  <si>
    <t>ON-25-002187</t>
  </si>
  <si>
    <t>Death Valley Rd. Going to Las Vegas, Nevada.</t>
  </si>
  <si>
    <t>WDDSJ4EB5JN635300</t>
  </si>
  <si>
    <t>RUMPLE</t>
  </si>
  <si>
    <t>1270 DEERPARK DR</t>
  </si>
  <si>
    <t>1521 E CANFIELD LN APT 21, ANAHEIM CA 92805</t>
  </si>
  <si>
    <t>ANUAR BENITEZ ALVARADO</t>
  </si>
  <si>
    <t>CAN24017992-01</t>
  </si>
  <si>
    <t>ON-25-002189</t>
  </si>
  <si>
    <t>1221 West 3rd St., Los Angeles, CA 90017</t>
  </si>
  <si>
    <t>1FA6P8AM2G5323166</t>
  </si>
  <si>
    <t>DARRIN OLIVER</t>
  </si>
  <si>
    <t>CAN24019422-00</t>
  </si>
  <si>
    <t>ON-25-002190</t>
  </si>
  <si>
    <t>E 76th St &amp; Hooper Ave Los Angeles ca</t>
  </si>
  <si>
    <t>2HGFE2F57PH511044</t>
  </si>
  <si>
    <t>OLIVER</t>
  </si>
  <si>
    <t>1134 E 76TH ST</t>
  </si>
  <si>
    <t>1005 S DWIGHT AVE, COMPTON CA 90220</t>
  </si>
  <si>
    <t>JUAN RUIZ LOPEZ</t>
  </si>
  <si>
    <t>JAVIER DIAZ MERCADO</t>
  </si>
  <si>
    <t>CAN23007827-03</t>
  </si>
  <si>
    <t>ON-25-002191</t>
  </si>
  <si>
    <t xml:space="preserve">55 sure rd 
baypoint ca </t>
  </si>
  <si>
    <t>2FMDK4AKXBBA53885</t>
  </si>
  <si>
    <t>RUIZ LOPEZ</t>
  </si>
  <si>
    <t>448 SHORE RD</t>
  </si>
  <si>
    <t>448 SHORE RD, BAY POINT CA 94565</t>
  </si>
  <si>
    <t>MARTIN FELIX RAYA</t>
  </si>
  <si>
    <t>CAP24001034-01</t>
  </si>
  <si>
    <t>ON-25-002192</t>
  </si>
  <si>
    <t>Rockspring St and Lincoln St, Escondido, CA</t>
  </si>
  <si>
    <t>4T1G11AK6RU850847</t>
  </si>
  <si>
    <t>FELIX RAYA</t>
  </si>
  <si>
    <t>910 DEL DIOS RD APT 152</t>
  </si>
  <si>
    <t>910 DEL DIOS RD APT 152, ESCONDIDO CA 92029</t>
  </si>
  <si>
    <t>ABDULJALEL BUKHATWA</t>
  </si>
  <si>
    <t>CAN24011642-02</t>
  </si>
  <si>
    <t>ON-25-002194</t>
  </si>
  <si>
    <t>10th Freeway near exit Indian Hill, 
Montclair, CA</t>
  </si>
  <si>
    <t>3MW5R1J06L8B31568</t>
  </si>
  <si>
    <t>BUKHATWA</t>
  </si>
  <si>
    <t>2767 BATSON AVE</t>
  </si>
  <si>
    <t>2767 BATSON AVE, ROWLAND HEIGHTS CA 91748</t>
  </si>
  <si>
    <t>CAN24011149-02</t>
  </si>
  <si>
    <t>ON-25-002195</t>
  </si>
  <si>
    <t>Morena and Thompson Ave., Fresno, CA.</t>
  </si>
  <si>
    <t>1G1FB1RS6K0104972</t>
  </si>
  <si>
    <t>1033 N ECHO AVE</t>
  </si>
  <si>
    <t>1033 n echo ave, FRESNO CA 93728</t>
  </si>
  <si>
    <t>CAN24019114-00</t>
  </si>
  <si>
    <t>ON-25-002197</t>
  </si>
  <si>
    <t>1GCPWDEK2LZ328082</t>
  </si>
  <si>
    <t>1607 1/2 E 92ND ST</t>
  </si>
  <si>
    <t>1607 1/2 e 92nd street, LOS ANGELES CA 90002</t>
  </si>
  <si>
    <t>JUSTIN SANTAMARIA</t>
  </si>
  <si>
    <t>MCKENZE BLY</t>
  </si>
  <si>
    <t>CAP25005442-00</t>
  </si>
  <si>
    <t>ON-25-002198</t>
  </si>
  <si>
    <t>101 Freeway, Los Angeles, CA</t>
  </si>
  <si>
    <t>KM8HA3A3XRU085778</t>
  </si>
  <si>
    <t>SANTAMARIA</t>
  </si>
  <si>
    <t>3710 W SUNNYSIDE AVE</t>
  </si>
  <si>
    <t>3710 W SUNNYSIDE AVE, VISALIA CA 93277</t>
  </si>
  <si>
    <t>CAP25005340-00</t>
  </si>
  <si>
    <t>ON-25-002199</t>
  </si>
  <si>
    <t xml:space="preserve">Freeway 91 West bound near exit Lincoln </t>
  </si>
  <si>
    <t>3C6JR6BT2JG148756</t>
  </si>
  <si>
    <t>11249 CHURCHILL DR</t>
  </si>
  <si>
    <t>11249 CHURCHILL DR, RIVERSIDE CA 92503</t>
  </si>
  <si>
    <t>RAMONA OCHOAVIZCAINO</t>
  </si>
  <si>
    <t>CAP25005860-00</t>
  </si>
  <si>
    <t>ON-25-002200</t>
  </si>
  <si>
    <t>13230 El Evado Rd, Victorville, CA 92392</t>
  </si>
  <si>
    <t>5FNRL5H97DB068091</t>
  </si>
  <si>
    <t>OCHOAVIZCAINO</t>
  </si>
  <si>
    <t>10729 ALTON CT</t>
  </si>
  <si>
    <t>10729 ALTON CT, ADELANTO CA 92301</t>
  </si>
  <si>
    <t>ELVIRA CHAVEZ</t>
  </si>
  <si>
    <t>CAN25020444-00</t>
  </si>
  <si>
    <t>ON-25-002201</t>
  </si>
  <si>
    <t xml:space="preserve">Palm Ave in Monrovia, CA </t>
  </si>
  <si>
    <t>JTMZFREVXHD099073</t>
  </si>
  <si>
    <t>2758 W 15TH ST</t>
  </si>
  <si>
    <t>2758 W 15TH ST, LOS ANGELES CA 90006</t>
  </si>
  <si>
    <t>CAN23007341-03</t>
  </si>
  <si>
    <t>ON-25-002202</t>
  </si>
  <si>
    <t xml:space="preserve">Freeway 91 Near exit Alondra Blvd Rosecrans Ave Compton Ca </t>
  </si>
  <si>
    <t>JTDBCMFE5PJ009131</t>
  </si>
  <si>
    <t>6616 WALKER AVE APT 5, BELL CA 90201</t>
  </si>
  <si>
    <t>CINDY MORALES</t>
  </si>
  <si>
    <t>LETICIA DE CONTRERAS</t>
  </si>
  <si>
    <t>CAN24016090-01</t>
  </si>
  <si>
    <t>ON-25-002203</t>
  </si>
  <si>
    <t xml:space="preserve">Ethanac St in MENIFEE CA </t>
  </si>
  <si>
    <t>2HGFC1E59LH701472</t>
  </si>
  <si>
    <t>26050 WHEAT ST</t>
  </si>
  <si>
    <t>26050 WHEAT ST, MENIFEE CA 92585</t>
  </si>
  <si>
    <t>ERIC GONZALEZ</t>
  </si>
  <si>
    <t>CAP24001465-00</t>
  </si>
  <si>
    <t>ON-25-002204</t>
  </si>
  <si>
    <t xml:space="preserve">Auto center Dr Lake Elsinore CA  </t>
  </si>
  <si>
    <t>KMHTC6AD0FU235648</t>
  </si>
  <si>
    <t>32066 BAYWOOD ST</t>
  </si>
  <si>
    <t>32066 BAYWOOD ST, LAKE ELSINORE CA 92532</t>
  </si>
  <si>
    <t>OSCAR LOPEZ GARZON</t>
  </si>
  <si>
    <t>CAP24000903-01</t>
  </si>
  <si>
    <t>ON-25-002205</t>
  </si>
  <si>
    <t>433 Hardy St, Inglewood, CA</t>
  </si>
  <si>
    <t>5N1AT2MT7KC780247</t>
  </si>
  <si>
    <t>LOPEZ GARZON</t>
  </si>
  <si>
    <t>209 W HARDY ST</t>
  </si>
  <si>
    <t>209 W HARDY ST, INGLEWOOD CA 90301</t>
  </si>
  <si>
    <t>HAILEY ROOD</t>
  </si>
  <si>
    <t>LILLIANA CASANOVA-RUIZ</t>
  </si>
  <si>
    <t>CAP25006585-00</t>
  </si>
  <si>
    <t>ON-25-002206</t>
  </si>
  <si>
    <t xml:space="preserve"> E Walnut Av TULARE CA</t>
  </si>
  <si>
    <t>5NPE24AF4KH748752</t>
  </si>
  <si>
    <t>ROOD</t>
  </si>
  <si>
    <t>1516 S DAYTON ST APT A</t>
  </si>
  <si>
    <t>1516 S DAYTON ST APT A, TULARE CA 93274</t>
  </si>
  <si>
    <t>ON-25-002207</t>
  </si>
  <si>
    <t xml:space="preserve">Washington ST and Broadway in Escondido CA </t>
  </si>
  <si>
    <t>ROLANDO BERNALVALDIVIESO</t>
  </si>
  <si>
    <t>CAP24001687-01</t>
  </si>
  <si>
    <t>ON-25-002210</t>
  </si>
  <si>
    <t>In Hesperia CA</t>
  </si>
  <si>
    <t>2HGFG4A50FH705247</t>
  </si>
  <si>
    <t>BERNALVALDIVIESO</t>
  </si>
  <si>
    <t>17564 LEMON ST</t>
  </si>
  <si>
    <t>17564 LEMON ST, HESPERIA CA 92345</t>
  </si>
  <si>
    <t>RAUL TORALES</t>
  </si>
  <si>
    <t>KARLA RAMIREZ TORRES</t>
  </si>
  <si>
    <t>CAN25021492-00</t>
  </si>
  <si>
    <t>ON-25-002211</t>
  </si>
  <si>
    <t xml:space="preserve">Veteran Blvd LOS ANGELES CA </t>
  </si>
  <si>
    <t>1HGCR2F51HA301062</t>
  </si>
  <si>
    <t>TORALES</t>
  </si>
  <si>
    <t>845 N HARVARD BLVD APT 15</t>
  </si>
  <si>
    <t>845 N HARVARD BLVD APT 15, LOS ANGELES CA 90029</t>
  </si>
  <si>
    <t>MARIA DELOSANGELESBARRON</t>
  </si>
  <si>
    <t>EDWARDO BARRON</t>
  </si>
  <si>
    <t>CAP24001709-01</t>
  </si>
  <si>
    <t>ON-25-002212</t>
  </si>
  <si>
    <t>Main St. Ramona, CA.</t>
  </si>
  <si>
    <t>5XXGU4L16KG303896</t>
  </si>
  <si>
    <t>DELOSANGELESBARRON</t>
  </si>
  <si>
    <t>PO BOX 182</t>
  </si>
  <si>
    <t>SANTA YSABEL</t>
  </si>
  <si>
    <t>29855 Angel Mountain Rd, SANTA YSABEL CA 92070</t>
  </si>
  <si>
    <t>LOURISMAR LUQUE</t>
  </si>
  <si>
    <t>CAN24010152-02</t>
  </si>
  <si>
    <t>ON-25-002213</t>
  </si>
  <si>
    <t xml:space="preserve">washington blvd </t>
  </si>
  <si>
    <t>JTHKD5BH6F2232031</t>
  </si>
  <si>
    <t>LUQUE</t>
  </si>
  <si>
    <t>1938 PLACENTIA DR</t>
  </si>
  <si>
    <t>1938 PLACENTIA DR, HACIENDA HEIGHTS CA 91745</t>
  </si>
  <si>
    <t>JUAN SANTOS ULLOA</t>
  </si>
  <si>
    <t>CAN24018695-00</t>
  </si>
  <si>
    <t>ON-25-002214</t>
  </si>
  <si>
    <t>Ming Ave., Bakersfield, CA.</t>
  </si>
  <si>
    <t>1N4AA6CV6MC508379</t>
  </si>
  <si>
    <t>SANTOS ULLOA</t>
  </si>
  <si>
    <t>922 W 49TH ST</t>
  </si>
  <si>
    <t>922 W 40TH ST, LOS ANGELES CA 90037</t>
  </si>
  <si>
    <t>ADOLFO CUEVAS OLAVARRIETA</t>
  </si>
  <si>
    <t>RAFAEL MOLINA VAZQUEZ</t>
  </si>
  <si>
    <t>CAP25005409-00</t>
  </si>
  <si>
    <t>ON-25-002216</t>
  </si>
  <si>
    <t>600 Hacienda Blvd in Vista CA 92081</t>
  </si>
  <si>
    <t>1C3CDFAA3ED791446</t>
  </si>
  <si>
    <t>CUEVAS OLAVARRIETA</t>
  </si>
  <si>
    <t>416 PHILLIPS WAY</t>
  </si>
  <si>
    <t>416 PHILLIPS WAY, VISTA CA 92083</t>
  </si>
  <si>
    <t>GABRIELA CASTILLO VALDEZ</t>
  </si>
  <si>
    <t>OSCAR BRACHO</t>
  </si>
  <si>
    <t>CAN24013951-01</t>
  </si>
  <si>
    <t>ON-25-002217</t>
  </si>
  <si>
    <t>Santa Fe Ave &amp; 19 Th St Long beach Ca</t>
  </si>
  <si>
    <t>2HGFC2F87MH513856</t>
  </si>
  <si>
    <t>CASTILLO VALDEZ</t>
  </si>
  <si>
    <t>1207 ROSE AVE APT 2</t>
  </si>
  <si>
    <t>1207 ROSE AVE APT 2, LONG BEACH CA 90813</t>
  </si>
  <si>
    <t>VALERIA LEDEZMA CERDAS</t>
  </si>
  <si>
    <t>CAN24018473-01</t>
  </si>
  <si>
    <t>ON-25-002218</t>
  </si>
  <si>
    <t>US-395 and Bear Valley Rd, Victorville, CA</t>
  </si>
  <si>
    <t>1C4PJXDG2RW351725</t>
  </si>
  <si>
    <t>LEDEZMA CERDAS</t>
  </si>
  <si>
    <t>9246 ROCHESTER RD</t>
  </si>
  <si>
    <t>9246 ROCHESTER RD, PHELAN CA 92371</t>
  </si>
  <si>
    <t>ENSEBID PINEDA MELQUIADEZ</t>
  </si>
  <si>
    <t>CAN23004326-03</t>
  </si>
  <si>
    <t>ON-25-002219</t>
  </si>
  <si>
    <t>Willow Pass Rd., Concord, CA.</t>
  </si>
  <si>
    <t>1FT7W2BT8KEF15270</t>
  </si>
  <si>
    <t>PINEDA MELQUIADEZ</t>
  </si>
  <si>
    <t>1438 MARCLAIR DR</t>
  </si>
  <si>
    <t>1438 marclair dr apt  a, Pittsburg CA 94521</t>
  </si>
  <si>
    <t>ON-25-002220</t>
  </si>
  <si>
    <t>446 N H ST OXNARD, CA 93030</t>
  </si>
  <si>
    <t>DOMERICA BERNAL</t>
  </si>
  <si>
    <t>SANTOS BERNAL</t>
  </si>
  <si>
    <t>CAN24012838-02</t>
  </si>
  <si>
    <t>ON-25-002221</t>
  </si>
  <si>
    <t xml:space="preserve">E Ontario ranch, ontario CA </t>
  </si>
  <si>
    <t>5UXTY3C07M9G13514</t>
  </si>
  <si>
    <t>8168 APRIL AVE</t>
  </si>
  <si>
    <t>8168 april ave, HESPERIA CA 92345</t>
  </si>
  <si>
    <t>LUISA UMANA</t>
  </si>
  <si>
    <t>CAN25020547-00</t>
  </si>
  <si>
    <t>ON-25-002222</t>
  </si>
  <si>
    <t>Home: 1825 E NORBERRY ST LANCASTER, CA 93535.</t>
  </si>
  <si>
    <t>1FM5K7FW5LGC69669</t>
  </si>
  <si>
    <t>1825 E NORBERRY ST</t>
  </si>
  <si>
    <t>1825 E NORBERRY ST, LANCASTER CA 93535</t>
  </si>
  <si>
    <t>ANGEL FLORES</t>
  </si>
  <si>
    <t>CAN23007385-03</t>
  </si>
  <si>
    <t>ON-25-002225</t>
  </si>
  <si>
    <t>118 freeway going West Sylmar CA</t>
  </si>
  <si>
    <t>1C6SRFFT8LN276721</t>
  </si>
  <si>
    <t>15222 FOOTHILL BLVD</t>
  </si>
  <si>
    <t>15222 FOOTHILL BLVD, SYLMAR CA 91342</t>
  </si>
  <si>
    <t>LUIS TAMAYO</t>
  </si>
  <si>
    <t>ROSA JIMENEZ</t>
  </si>
  <si>
    <t>CAN24017007-01</t>
  </si>
  <si>
    <t>ON-25-002226</t>
  </si>
  <si>
    <t>1600 E 87th Pl, Los Angeles, CA 90002</t>
  </si>
  <si>
    <t>2HGFC2F51HH523794</t>
  </si>
  <si>
    <t>TAMAYO</t>
  </si>
  <si>
    <t>1613 E 88TH ST</t>
  </si>
  <si>
    <t>WATTS</t>
  </si>
  <si>
    <t>1613 E 88TH ST, WATTS CA 90002</t>
  </si>
  <si>
    <t>ETHAN BERG</t>
  </si>
  <si>
    <t>KATESSA DYSTHE</t>
  </si>
  <si>
    <t>CAN23000778-04</t>
  </si>
  <si>
    <t>ON-25-002227</t>
  </si>
  <si>
    <t>1800 S. Harvard Blvd., Anaheim, CA 92802</t>
  </si>
  <si>
    <t>5XYKT3A19BG072742</t>
  </si>
  <si>
    <t>BERG</t>
  </si>
  <si>
    <t>18560 CALLENS CIR</t>
  </si>
  <si>
    <t>18560 CALLENS CIR, FOUNTAIN VALLEY CA 92708</t>
  </si>
  <si>
    <t>ON-25-002228</t>
  </si>
  <si>
    <t xml:space="preserve">Freeway 10 going to Santa Monica CA </t>
  </si>
  <si>
    <t>OLGA JIMENEZ</t>
  </si>
  <si>
    <t>CAN24010216-02</t>
  </si>
  <si>
    <t>ON-25-002231</t>
  </si>
  <si>
    <t>Dinuba Ave &amp; Colombia St Reedley Ca</t>
  </si>
  <si>
    <t>1N4BL3AP9DC114568</t>
  </si>
  <si>
    <t>407 N NICHOLS AVE</t>
  </si>
  <si>
    <t>407 N NICHOLS AVE, DINUBA CA 93618</t>
  </si>
  <si>
    <t>ON-25-002232</t>
  </si>
  <si>
    <t>15 Freeway close to the exit to go to the 78 West Freeway, Escondido, CA</t>
  </si>
  <si>
    <t>EMILY ALVEAR</t>
  </si>
  <si>
    <t>GARY RAGLAND</t>
  </si>
  <si>
    <t>CAP24001540-01</t>
  </si>
  <si>
    <t>ON-25-002233</t>
  </si>
  <si>
    <t>74th and Vermont, Englewood, CA.</t>
  </si>
  <si>
    <t>1N4BL4CV9PN364743</t>
  </si>
  <si>
    <t>ALVEAR</t>
  </si>
  <si>
    <t>1336 CYPRESS AVE</t>
  </si>
  <si>
    <t>1336 CYPRESS AVE  , SANTA ANA CA 92707</t>
  </si>
  <si>
    <t>MAURICIO ESPARZA VALDEZ</t>
  </si>
  <si>
    <t>JESSSICA CASTILLO RODRIGUEZ</t>
  </si>
  <si>
    <t>CAN23008535-02</t>
  </si>
  <si>
    <t>ON-25-002234</t>
  </si>
  <si>
    <t>2751 Highland Av Selma CA 93662</t>
  </si>
  <si>
    <t>19XFC2F8XLE205038</t>
  </si>
  <si>
    <t>ESPARZA VALDEZ</t>
  </si>
  <si>
    <t>1348 GROVE ST</t>
  </si>
  <si>
    <t>1348 GROVE ST, SELMA CA 93662</t>
  </si>
  <si>
    <t>MOISES MEDINA VALLE</t>
  </si>
  <si>
    <t>DELMY CANAS OSORIO</t>
  </si>
  <si>
    <t>CAN24019195-00</t>
  </si>
  <si>
    <t>ON-25-002235</t>
  </si>
  <si>
    <t>49 Play &amp; Santa Fe, Vernen CA.</t>
  </si>
  <si>
    <t>2HGFC2F65LH567637</t>
  </si>
  <si>
    <t>MEDINA VALLE</t>
  </si>
  <si>
    <t>1212 W JEFFERSON BLVD APT 35</t>
  </si>
  <si>
    <t>1212 W Jefferson Blvd Apt 35, LOS ANGELES CA 90007</t>
  </si>
  <si>
    <t>CLARISSA LLAMAS</t>
  </si>
  <si>
    <t>CAP25002769-00</t>
  </si>
  <si>
    <t>ON-25-002236</t>
  </si>
  <si>
    <t>Avery Rd, Mission Viejo, CA</t>
  </si>
  <si>
    <t>2T1BURHE9KC129042</t>
  </si>
  <si>
    <t>LLAMAS</t>
  </si>
  <si>
    <t>24842 HIDDEN HILLS RD APT E</t>
  </si>
  <si>
    <t>24842 hidden hills rd apt e, LAGUNA NIGUEL CA 92677</t>
  </si>
  <si>
    <t>POLICARPO MONTES</t>
  </si>
  <si>
    <t>HILDA MATA FRAYRE</t>
  </si>
  <si>
    <t>CAP24000990-01</t>
  </si>
  <si>
    <t>ON-25-002237</t>
  </si>
  <si>
    <t>Ramona Ave, Chino Hills Parkway, Chino, CA.</t>
  </si>
  <si>
    <t>1FTEW2K57RKE83352</t>
  </si>
  <si>
    <t>4024 BIG DALTON AVE</t>
  </si>
  <si>
    <t>4024 BIG DALTON AVE, BALDWIN PARK CA 91706</t>
  </si>
  <si>
    <t>REBECCA ZAMBRANO</t>
  </si>
  <si>
    <t>CAP25006050-00</t>
  </si>
  <si>
    <t>ON-25-002240</t>
  </si>
  <si>
    <t>Freeway before Valencia, CA</t>
  </si>
  <si>
    <t>4T1DAACK8SU552645</t>
  </si>
  <si>
    <t>2570 S DUKE AVE</t>
  </si>
  <si>
    <t>2570 S DUKE AVE, FRESNO CA 93727</t>
  </si>
  <si>
    <t>CAN24013776-01</t>
  </si>
  <si>
    <t>ON-25-002241</t>
  </si>
  <si>
    <t>339 W OFARRELL in SAN PEDRO CA</t>
  </si>
  <si>
    <t>LEONEL RIOS</t>
  </si>
  <si>
    <t>ON-25-002242</t>
  </si>
  <si>
    <t>5 hundred feet from exit from the 170th freeway, 12858 Roscoe Blvd. Sun Valley, CA. 91352</t>
  </si>
  <si>
    <t>2GCEC19T441341203</t>
  </si>
  <si>
    <t>ON-25-002244</t>
  </si>
  <si>
    <t xml:space="preserve">sherman way 
resida ca </t>
  </si>
  <si>
    <t>JT3GN86RX20245920</t>
  </si>
  <si>
    <t>MARIA ZARCO</t>
  </si>
  <si>
    <t>CAN23005559-03</t>
  </si>
  <si>
    <t>ON-25-002245</t>
  </si>
  <si>
    <t xml:space="preserve">32 Hwy in Chico CA </t>
  </si>
  <si>
    <t>3GTU2PEJ7GG201373</t>
  </si>
  <si>
    <t>ZARCO</t>
  </si>
  <si>
    <t>246 E COLUSA ST</t>
  </si>
  <si>
    <t>ORLAND</t>
  </si>
  <si>
    <t>246 E COLUSA ST, ORLAND CA 95963</t>
  </si>
  <si>
    <t>SHARON DADDIO</t>
  </si>
  <si>
    <t>CAP25004568-00</t>
  </si>
  <si>
    <t>ON-25-002247</t>
  </si>
  <si>
    <t xml:space="preserve">soledad canyon and luther st </t>
  </si>
  <si>
    <t>1N4AL3AP2FN875042</t>
  </si>
  <si>
    <t>18323 SOLEDAD CANYON RD SPC 12</t>
  </si>
  <si>
    <t>18323 SOLEDAD CANYON RD SPC 12, CANYON COUNTRY CA 91387</t>
  </si>
  <si>
    <t>ON-25-002248</t>
  </si>
  <si>
    <t xml:space="preserve">Old Stage Rd in FALLBROOK CA </t>
  </si>
  <si>
    <t>CAN23009201-02</t>
  </si>
  <si>
    <t>ON-25-002250</t>
  </si>
  <si>
    <t>54th st and 7th Ave Los Angeles</t>
  </si>
  <si>
    <t>SALVP2BG3FH025808</t>
  </si>
  <si>
    <t>5415 7TH AVE</t>
  </si>
  <si>
    <t>VICENTE DEPAZ PEREZ</t>
  </si>
  <si>
    <t>CAN25019693-00</t>
  </si>
  <si>
    <t>ON-25-002251</t>
  </si>
  <si>
    <t>Intersection of Bayshore Blvd. and Industrial Way, San Francisco, CA.</t>
  </si>
  <si>
    <t>1NXBR12E6YZ313664</t>
  </si>
  <si>
    <t>DEPAZ PEREZ</t>
  </si>
  <si>
    <t>1481 REVERE AVE</t>
  </si>
  <si>
    <t>1481 REVERE AVE, SAN FRANCISCO CA 94124</t>
  </si>
  <si>
    <t>MAXIMILIANO AGUILAR</t>
  </si>
  <si>
    <t>CAN24013388-02</t>
  </si>
  <si>
    <t>ON-25-002252</t>
  </si>
  <si>
    <t xml:space="preserve">California St RIVERSIDE CA </t>
  </si>
  <si>
    <t>1N4AL3AP3FN921154</t>
  </si>
  <si>
    <t>6165 PEGASUS DR APT 1</t>
  </si>
  <si>
    <t>6165 PEGASUS DR APT 1, RIVERSIDE CA 92503</t>
  </si>
  <si>
    <t>MICHAEL VARTANIAN</t>
  </si>
  <si>
    <t>Garin Vartanian</t>
  </si>
  <si>
    <t>CAN23004379-03</t>
  </si>
  <si>
    <t>ON-25-002253</t>
  </si>
  <si>
    <t>Tujunga Cayon, and Haines Cayon, Tujunga, CA</t>
  </si>
  <si>
    <t>KNDJN2A27H7435618</t>
  </si>
  <si>
    <t>VARTANIAN</t>
  </si>
  <si>
    <t>6925 SAINT ESTABAN ST</t>
  </si>
  <si>
    <t>6925 SAINT ESTABAN ST, TUJUNGA CA 91042</t>
  </si>
  <si>
    <t>CAN24013789-02</t>
  </si>
  <si>
    <t>ON-25-002254</t>
  </si>
  <si>
    <t>Murrieta, California 92563</t>
  </si>
  <si>
    <t>VILMA FONSECA</t>
  </si>
  <si>
    <t>CAP24000119-01</t>
  </si>
  <si>
    <t>ON-25-002255</t>
  </si>
  <si>
    <t>1410 Henshaw Blvd spring valley CA</t>
  </si>
  <si>
    <t>JTDKN3DU7E1780122</t>
  </si>
  <si>
    <t>MIRNA LIZETH FLORES</t>
  </si>
  <si>
    <t>ADOLFO FLORES</t>
  </si>
  <si>
    <t>CAN24015246-01</t>
  </si>
  <si>
    <t>ON-25-002257</t>
  </si>
  <si>
    <t>91 Freeway, Riverside, CA</t>
  </si>
  <si>
    <t>WDDSJ4EBXGN384508</t>
  </si>
  <si>
    <t>8912 SAN VICENTE AVE</t>
  </si>
  <si>
    <t>8912 SAN VICENTE AVE, RIVERSIDE CA 92503</t>
  </si>
  <si>
    <t>CAN24013657-02</t>
  </si>
  <si>
    <t>ON-25-002258</t>
  </si>
  <si>
    <t>1180 Glen Oaks Blvd., San Fernando, CA 91340</t>
  </si>
  <si>
    <t>1FTZX172X1KC08375</t>
  </si>
  <si>
    <t>SERGIO JIMENEZ MEZA</t>
  </si>
  <si>
    <t>CAN25020755-00</t>
  </si>
  <si>
    <t>ON-25-002259</t>
  </si>
  <si>
    <t xml:space="preserve">Route 66 in Azuza CA </t>
  </si>
  <si>
    <t>JT8BD69S630175182</t>
  </si>
  <si>
    <t>JIMENEZ MEZA</t>
  </si>
  <si>
    <t>549 E HOLLYVALE ST</t>
  </si>
  <si>
    <t>549 E Hollyvale St, AZUSA CA 91702</t>
  </si>
  <si>
    <t>GURPREET SINGH</t>
  </si>
  <si>
    <t>CAP25005002-00</t>
  </si>
  <si>
    <t>ON-25-002260</t>
  </si>
  <si>
    <t xml:space="preserve">Belmont Av in Fresno CA  </t>
  </si>
  <si>
    <t>55SWF4JBXHU215249</t>
  </si>
  <si>
    <t>3405 MEGAN AVE</t>
  </si>
  <si>
    <t>3405 MEGAN AVE, CLOVIS CA 93611</t>
  </si>
  <si>
    <t>SARO MEROIAN</t>
  </si>
  <si>
    <t>SHAKY ATANOS</t>
  </si>
  <si>
    <t>CAP25006446-00</t>
  </si>
  <si>
    <t>ON-25-002262</t>
  </si>
  <si>
    <t xml:space="preserve">Glenoaks in Los Angeles CA </t>
  </si>
  <si>
    <t>5UX13EU03R9V16895</t>
  </si>
  <si>
    <t>MEROIAN</t>
  </si>
  <si>
    <t>13268 WARNICK WAY</t>
  </si>
  <si>
    <t>13268 warnick blvd, SYLMAR CA 91342</t>
  </si>
  <si>
    <t>ALREDO AVILA AVALOS</t>
  </si>
  <si>
    <t>CAN24016472-01</t>
  </si>
  <si>
    <t>ON-25-002263</t>
  </si>
  <si>
    <t xml:space="preserve">Main St Hesperia CA </t>
  </si>
  <si>
    <t>200C</t>
  </si>
  <si>
    <t>1C3CCCCGXFN661601</t>
  </si>
  <si>
    <t>AVILA AVALOS</t>
  </si>
  <si>
    <t>9262 CHOICEANA AVE</t>
  </si>
  <si>
    <t>9262 CHOICEANA AVE, HESPERIA CA 92345</t>
  </si>
  <si>
    <t>LAUREANO LEON</t>
  </si>
  <si>
    <t>CAN24014881-01</t>
  </si>
  <si>
    <t>ON-25-002264</t>
  </si>
  <si>
    <t xml:space="preserve">Lawson ave 
los angeles ca </t>
  </si>
  <si>
    <t>19XFC2F64KE211933</t>
  </si>
  <si>
    <t>922 1/2 E 42 PL</t>
  </si>
  <si>
    <t>922 1/2 E 42 PL, LOS ANGELES CA 90011</t>
  </si>
  <si>
    <t>ON-25-002266</t>
  </si>
  <si>
    <t xml:space="preserve">Freeway
Riverside ca </t>
  </si>
  <si>
    <t>JANAI BUSTOS HERNANDEZ</t>
  </si>
  <si>
    <t>CAP25004525-00</t>
  </si>
  <si>
    <t>ON-25-002267</t>
  </si>
  <si>
    <t>S-R- 132, Tracy, CA.</t>
  </si>
  <si>
    <t>JTDBR32E670123014</t>
  </si>
  <si>
    <t>BUSTOS HERNANDEZ</t>
  </si>
  <si>
    <t>5332 9TH ST</t>
  </si>
  <si>
    <t>5332 9TH ST, KEYES CA 95328</t>
  </si>
  <si>
    <t>PATRICIA AQUINO HERRERA</t>
  </si>
  <si>
    <t>SALVADOR DE LA ROSA</t>
  </si>
  <si>
    <t>CAN24015147-00</t>
  </si>
  <si>
    <t>ON-25-002268</t>
  </si>
  <si>
    <t xml:space="preserve">Vermont Av in Los Angeles CA </t>
  </si>
  <si>
    <t>W1N0G8DB8NV382674</t>
  </si>
  <si>
    <t>AQUINO HERRERA</t>
  </si>
  <si>
    <t>347 E 92ND ST</t>
  </si>
  <si>
    <t>347 E 92ND ST, LOS ANGELES CA 90003</t>
  </si>
  <si>
    <t>ON-25-002269</t>
  </si>
  <si>
    <t>Freeway 5 near Glendale Blvd exit, is either Glendale or Los Angeles Ca</t>
  </si>
  <si>
    <t>F250 SPDTY</t>
  </si>
  <si>
    <t>1FTNF20L3XEC02077</t>
  </si>
  <si>
    <t>BRITTNEY PALOMERA PENA</t>
  </si>
  <si>
    <t>CAN25019617-00</t>
  </si>
  <si>
    <t>ON-25-002270</t>
  </si>
  <si>
    <t>198th Freeway, Visalia, CA 93277</t>
  </si>
  <si>
    <t>5UXTY3C04L9D60439</t>
  </si>
  <si>
    <t>PALOMERA PENA</t>
  </si>
  <si>
    <t>805 S GARDEN ST</t>
  </si>
  <si>
    <t>805 S GARDEN ST, VISALIA CA 93277</t>
  </si>
  <si>
    <t>VIVIAN HERNANDEZ</t>
  </si>
  <si>
    <t>GRISELDA HERNANDEZ</t>
  </si>
  <si>
    <t>CAN24018593-01</t>
  </si>
  <si>
    <t>ON-25-002271</t>
  </si>
  <si>
    <t xml:space="preserve">Rowland Ave in Covina CA. </t>
  </si>
  <si>
    <t>3KPF54AD1PE598718</t>
  </si>
  <si>
    <t>1025 LANG AVE</t>
  </si>
  <si>
    <t>1025 LANG AVE, LA PUENTE CA 91744</t>
  </si>
  <si>
    <t>ALEXIS GAIL RODELA</t>
  </si>
  <si>
    <t>CAP25003860-00</t>
  </si>
  <si>
    <t>ON-25-002273</t>
  </si>
  <si>
    <t xml:space="preserve">Newport Beach 
California 
</t>
  </si>
  <si>
    <t>1C6RR6KM7ES429218</t>
  </si>
  <si>
    <t>RODELA</t>
  </si>
  <si>
    <t>1227 W CAMBRIDGE AVE</t>
  </si>
  <si>
    <t>1227 W CAMBRIDGE AVE, VISALIA CA 93277</t>
  </si>
  <si>
    <t>JANINE DRINKARD</t>
  </si>
  <si>
    <t>Maisha Mckennis</t>
  </si>
  <si>
    <t>CAN24014869-01</t>
  </si>
  <si>
    <t>ON-25-002274</t>
  </si>
  <si>
    <t>Off ramp on the 60 freeway west on the red light. Juarupa Valley, CA.</t>
  </si>
  <si>
    <t>JN1BJ1CP1KW216611</t>
  </si>
  <si>
    <t>DRINKARD</t>
  </si>
  <si>
    <t>3631 EVE CIR APT H</t>
  </si>
  <si>
    <t>3631 EVE CIR APT H, JURUPA VALLEY CA 91752</t>
  </si>
  <si>
    <t>MANUEL ALARCON</t>
  </si>
  <si>
    <t>ERMELINDA FELIX DE AMADOR</t>
  </si>
  <si>
    <t>CAN24015418-01</t>
  </si>
  <si>
    <t>ON-25-002276</t>
  </si>
  <si>
    <t>3rd Ave &amp; Main Ave Hesperia Ca</t>
  </si>
  <si>
    <t>JTDKARFU9G3010359</t>
  </si>
  <si>
    <t>20045 DALE EVANS PKWY</t>
  </si>
  <si>
    <t>20045 DALE EVANS PKWY, APPLE VALLEY CA 92307</t>
  </si>
  <si>
    <t>LORENZO GOMEZ LOPEZ</t>
  </si>
  <si>
    <t>Clavio Ordonez Hernandez</t>
  </si>
  <si>
    <t>CAP24001905-00</t>
  </si>
  <si>
    <t>ON-25-002277</t>
  </si>
  <si>
    <t xml:space="preserve">1524 E Martin Luther King JR Blvd </t>
  </si>
  <si>
    <t>WBA3B1C50FK138829</t>
  </si>
  <si>
    <t>GOMEZ LOPEZ</t>
  </si>
  <si>
    <t>610 E 24TH ST</t>
  </si>
  <si>
    <t>610 e 24th , LOS ANGELES CA 90011</t>
  </si>
  <si>
    <t>TIMOTHY MAYORAL</t>
  </si>
  <si>
    <t>CAN23008880-02</t>
  </si>
  <si>
    <t>ON-25-002278</t>
  </si>
  <si>
    <t xml:space="preserve">Freeway 215 SB near Alesandro Blvd in Moreno Valley CA </t>
  </si>
  <si>
    <t>ARIYA</t>
  </si>
  <si>
    <t>JN1BF0BA6RM434493</t>
  </si>
  <si>
    <t>MAYORAL</t>
  </si>
  <si>
    <t>25990 ZORRA LN</t>
  </si>
  <si>
    <t>25990 ZORRA LN, MORENO VALLEY CA 92551</t>
  </si>
  <si>
    <t>YIAN LIU</t>
  </si>
  <si>
    <t>SIMIN SHEN</t>
  </si>
  <si>
    <t>CAN23008412-03</t>
  </si>
  <si>
    <t>ON-25-002279</t>
  </si>
  <si>
    <t>2122 South Hacienda Blvd., Hacienda Heights, CA.</t>
  </si>
  <si>
    <t>ASCENT</t>
  </si>
  <si>
    <t>4S4WMAHD5P3454700</t>
  </si>
  <si>
    <t>657 CLINTWOOD AVE</t>
  </si>
  <si>
    <t>657 clintwood ave, LA PUENTE CA 91744</t>
  </si>
  <si>
    <t>JOCELIN VILLA</t>
  </si>
  <si>
    <t>ON-25-002280</t>
  </si>
  <si>
    <t xml:space="preserve">Magnolia Av and Adams Av in Riverside CA </t>
  </si>
  <si>
    <t>DAVID HERNANDEZ CLIMACO</t>
  </si>
  <si>
    <t>AURELIO RAMIREZ</t>
  </si>
  <si>
    <t>CAN24018653-01</t>
  </si>
  <si>
    <t>ON-25-002282</t>
  </si>
  <si>
    <t>Pierce St. and Tamarack St., Pacoima, CA.</t>
  </si>
  <si>
    <t>4T1BG22KXXU523068</t>
  </si>
  <si>
    <t>HERNANDEZ CLIMACO</t>
  </si>
  <si>
    <t>10800 GLENOAKS BLVD APT 217</t>
  </si>
  <si>
    <t>10800 GLENOAKS BLVD APT 217, PACOIMA CA 91331</t>
  </si>
  <si>
    <t>ABEL ALEGRIA</t>
  </si>
  <si>
    <t>CHRISTHIAN ALEGRIA GARFIAS</t>
  </si>
  <si>
    <t>CAP24000263-01</t>
  </si>
  <si>
    <t>ON-25-002283</t>
  </si>
  <si>
    <t xml:space="preserve">Newport Rd in MENIFEE CA </t>
  </si>
  <si>
    <t>3C6RR7KT2GG348991</t>
  </si>
  <si>
    <t>PO BOX 3386</t>
  </si>
  <si>
    <t>23676 KENNEDY LN , MENIFEE CA 92587</t>
  </si>
  <si>
    <t>JAVIER GARCIA LOPEZ</t>
  </si>
  <si>
    <t>JAVIER GARCIA</t>
  </si>
  <si>
    <t>CAN24015096-01</t>
  </si>
  <si>
    <t>ON-25-002284</t>
  </si>
  <si>
    <t>Tawney Ridge Ln Victorville, CA</t>
  </si>
  <si>
    <t>4T1BE32K84U856697</t>
  </si>
  <si>
    <t>13653 BENTWOOD ST</t>
  </si>
  <si>
    <t>13653 BENTWOOD ST, HESPERIA CA 92344</t>
  </si>
  <si>
    <t>JUAN RODRIGUEZ ROMERO</t>
  </si>
  <si>
    <t>CAP24000502-01</t>
  </si>
  <si>
    <t>ON-25-002285</t>
  </si>
  <si>
    <t xml:space="preserve">36928 Azteca blvd
</t>
  </si>
  <si>
    <t>4T1B11HK9KU724522</t>
  </si>
  <si>
    <t>RODRIGUEZ ROMERO</t>
  </si>
  <si>
    <t>36928 AZTECA BLVD</t>
  </si>
  <si>
    <t>HURON</t>
  </si>
  <si>
    <t>36928 AZTECA BLVD, HURON CA 93234</t>
  </si>
  <si>
    <t>FERNANDO ARACEN OROZCO</t>
  </si>
  <si>
    <t>BIANCA ARACEN</t>
  </si>
  <si>
    <t>CAN24016557-01</t>
  </si>
  <si>
    <t>ON-25-002286</t>
  </si>
  <si>
    <t>Zamora Ave &amp; 92 Ave Los Angeles Ca</t>
  </si>
  <si>
    <t>2HGFC2F62LH560466</t>
  </si>
  <si>
    <t>ARACEN OROZCO</t>
  </si>
  <si>
    <t>170 1/2 E 36TH PL</t>
  </si>
  <si>
    <t>170 1/2 E 36TH PL, LOS ANGELES CA 90011</t>
  </si>
  <si>
    <t>CAN24018420-01</t>
  </si>
  <si>
    <t>ON-25-002287</t>
  </si>
  <si>
    <t xml:space="preserve">Brentwood CA </t>
  </si>
  <si>
    <t>1HGCY1F4XSA006263</t>
  </si>
  <si>
    <t>CAN24014658-01</t>
  </si>
  <si>
    <t>ON-25-002288</t>
  </si>
  <si>
    <t xml:space="preserve">Van Owen St. in 
Van Nuys, CA.  </t>
  </si>
  <si>
    <t xml:space="preserve">focus </t>
  </si>
  <si>
    <t>RAUL MARTINEZ MARTINEZ</t>
  </si>
  <si>
    <t>CAN25020083-00</t>
  </si>
  <si>
    <t>ON-25-002289</t>
  </si>
  <si>
    <t xml:space="preserve">Lambert St. &amp; Beach Blvd in La Mirada, CA </t>
  </si>
  <si>
    <t>1GTUUEEL7PZ185580</t>
  </si>
  <si>
    <t>15110 GRANADA AVE</t>
  </si>
  <si>
    <t>LA MIRADA</t>
  </si>
  <si>
    <t>15110 GRANADA AVE, LA MIRADA CA 90638</t>
  </si>
  <si>
    <t>ISABEL GALDAMEZ</t>
  </si>
  <si>
    <t>CAN23003813-03</t>
  </si>
  <si>
    <t>ON-25-002290</t>
  </si>
  <si>
    <t>657 w. 117TH ST. Los Angeles, CA.90044</t>
  </si>
  <si>
    <t>2T3W1RFVXRW355197</t>
  </si>
  <si>
    <t>GALDAMEZ</t>
  </si>
  <si>
    <t>5238 IVANHOE AVE</t>
  </si>
  <si>
    <t>5238 IVANHOE AVE, RIVERSIDE CA 92503</t>
  </si>
  <si>
    <t>LUIS MANUEL CASTRO MANZANO</t>
  </si>
  <si>
    <t>FAVIAN CASTRO HERNANDEZ</t>
  </si>
  <si>
    <t>CAP25004322-00</t>
  </si>
  <si>
    <t>ON-25-002291</t>
  </si>
  <si>
    <t>Freeway 210, near exit 25 A by Pasadena Ca</t>
  </si>
  <si>
    <t>3KPF24AD2PE567728</t>
  </si>
  <si>
    <t>CASTRO MANZANO</t>
  </si>
  <si>
    <t>10337 E AVENUE Q14</t>
  </si>
  <si>
    <t>10337 E AVENUE Q14, LITTLEROCK CA 93543</t>
  </si>
  <si>
    <t>VANESSA NIETO</t>
  </si>
  <si>
    <t>CAN25021746-00</t>
  </si>
  <si>
    <t>ON-25-002292</t>
  </si>
  <si>
    <t xml:space="preserve">Freeway 210  in Fontana CA </t>
  </si>
  <si>
    <t>WDDSJ4EB3KN706849</t>
  </si>
  <si>
    <t>NIETO</t>
  </si>
  <si>
    <t>15717 ATHENA DR</t>
  </si>
  <si>
    <t>15717 ATHENA DR, FONTANA CA 92336</t>
  </si>
  <si>
    <t>CAN23001394-04</t>
  </si>
  <si>
    <t>ON-25-002294</t>
  </si>
  <si>
    <t>Bradley St. and Lazy Creek Drive, Menifee, CA.</t>
  </si>
  <si>
    <t>JTDEAMDE6N3010327</t>
  </si>
  <si>
    <t>ERIKA CANSECO ALONSO</t>
  </si>
  <si>
    <t>CAP25003766-00</t>
  </si>
  <si>
    <t>ON-25-002295</t>
  </si>
  <si>
    <t>Between Edinger Ave. and Heil St., Fountain Valley, CA.</t>
  </si>
  <si>
    <t>2T3C1RFV2RW347906</t>
  </si>
  <si>
    <t>CANSECO ALONSO</t>
  </si>
  <si>
    <t>1540 W BALL RD APT 5P</t>
  </si>
  <si>
    <t>1540 W BALL RD APT 5P, ANAHEIM CA 92802</t>
  </si>
  <si>
    <t>OCTAVIO VALENCIA BARAJAS</t>
  </si>
  <si>
    <t>OCTAVIO VALENCIA</t>
  </si>
  <si>
    <t>CAN24014768-01</t>
  </si>
  <si>
    <t>ON-25-002296</t>
  </si>
  <si>
    <t>Cajon Ave, San Bernardino, CA</t>
  </si>
  <si>
    <t>2GTEC19V811234927</t>
  </si>
  <si>
    <t>VALENCIA BARAJAS</t>
  </si>
  <si>
    <t>1014 N LILAC AVE</t>
  </si>
  <si>
    <t>1014 N LILAC AVE, RIALTO CA 92376</t>
  </si>
  <si>
    <t>CRISTIAN HERNANDEZ SILVA</t>
  </si>
  <si>
    <t>CAN24018498-01</t>
  </si>
  <si>
    <t>ON-25-002297</t>
  </si>
  <si>
    <t xml:space="preserve">north carolina </t>
  </si>
  <si>
    <t>5YFP4MCE7RP216786</t>
  </si>
  <si>
    <t>HERNANDEZ SILVA</t>
  </si>
  <si>
    <t>5845 ESTRELLA AVE</t>
  </si>
  <si>
    <t>5845 estrella ave, LOS ANGELES CA 90044</t>
  </si>
  <si>
    <t>ASHLEY JASSO</t>
  </si>
  <si>
    <t>DIEGO MARTINEZ</t>
  </si>
  <si>
    <t>CAP25004825-00</t>
  </si>
  <si>
    <t>ON-25-002298</t>
  </si>
  <si>
    <t xml:space="preserve">NB Brookhurst St Anaheim CA </t>
  </si>
  <si>
    <t>1NXBU4EEXAZ298040</t>
  </si>
  <si>
    <t>JASSO</t>
  </si>
  <si>
    <t>11396 BARCLAY DR</t>
  </si>
  <si>
    <t>11396 BARCLAY DR, GARDEN GROVE CA 92841</t>
  </si>
  <si>
    <t>CAN23003349-03</t>
  </si>
  <si>
    <t>ON-25-002299</t>
  </si>
  <si>
    <t>176 Western Hills Dr, Pleasant Hill, CA 94523</t>
  </si>
  <si>
    <t>LEONARD WILLIAMS</t>
  </si>
  <si>
    <t>CAP24002161-00</t>
  </si>
  <si>
    <t>ON-25-002300</t>
  </si>
  <si>
    <t>Pennsylvania Ave. and Travis Blvd., Fairfield, CA.</t>
  </si>
  <si>
    <t>JM3TB2CV5D0412552</t>
  </si>
  <si>
    <t>924 2ND ST # SR</t>
  </si>
  <si>
    <t>924 2nd St # Sr, FAIRFIELD CA 94533</t>
  </si>
  <si>
    <t>ON-25-002301</t>
  </si>
  <si>
    <t xml:space="preserve">University St 
riverside ca </t>
  </si>
  <si>
    <t>3GPKHWRM5SS501082</t>
  </si>
  <si>
    <t>ROLAND ALMARY</t>
  </si>
  <si>
    <t>ANITA ALMARY</t>
  </si>
  <si>
    <t>CAP25003102-00</t>
  </si>
  <si>
    <t>ON-25-002302</t>
  </si>
  <si>
    <t>101 freeway, by Hollywood, CA.</t>
  </si>
  <si>
    <t>2T3H1RFV4RW327159</t>
  </si>
  <si>
    <t>ALMARY</t>
  </si>
  <si>
    <t>7605 N JUSTICE WAY</t>
  </si>
  <si>
    <t>7605 N Justice Way, VAN NUYS CA 91405</t>
  </si>
  <si>
    <t>LUISA CALDERON VARGAS</t>
  </si>
  <si>
    <t>CAN24016137-01</t>
  </si>
  <si>
    <t>ON-25-002305</t>
  </si>
  <si>
    <t xml:space="preserve">san pedro st and 11th st </t>
  </si>
  <si>
    <t>2HKRS6H83SH802272</t>
  </si>
  <si>
    <t>CALDERON VARGAS</t>
  </si>
  <si>
    <t>3023 LEEWARD AVE APT 1</t>
  </si>
  <si>
    <t>3023 LEEWARD AVE APT 1, LOS ANGELES CA 90005</t>
  </si>
  <si>
    <t>GABRIEL AGUILERA</t>
  </si>
  <si>
    <t>EDUARDO SANTOS</t>
  </si>
  <si>
    <t>CAN25021251-00</t>
  </si>
  <si>
    <t>ON-25-002306</t>
  </si>
  <si>
    <t>Soledad Canyon campground, Soledad Canyon, CA</t>
  </si>
  <si>
    <t>3GCNKAEK3SG114122</t>
  </si>
  <si>
    <t>5841 1/2 CECILIA ST</t>
  </si>
  <si>
    <t>5841 1/2 CECILIA ST, BELL GARDENS CA 90201</t>
  </si>
  <si>
    <t>CHRISTOPHER DOMINGUEZ</t>
  </si>
  <si>
    <t>CAP25006394-00</t>
  </si>
  <si>
    <t>ON-25-002310</t>
  </si>
  <si>
    <t xml:space="preserve">Costco </t>
  </si>
  <si>
    <t>5NPEB4AC5DH547225</t>
  </si>
  <si>
    <t>5775 LA SIERRA AVE</t>
  </si>
  <si>
    <t>5777 LA SIERRA AVE, RIVERSIDE CA 92505</t>
  </si>
  <si>
    <t>AHMAD FARID</t>
  </si>
  <si>
    <t>CAP25006350-00</t>
  </si>
  <si>
    <t>ON-25-002311</t>
  </si>
  <si>
    <t xml:space="preserve">7 &amp; 11 PARKING LOT CORNER Woodley Ave &amp; Devonshire St San Fernando Ca </t>
  </si>
  <si>
    <t>5XYZU3LBXFG260094</t>
  </si>
  <si>
    <t>FARID</t>
  </si>
  <si>
    <t>16830 KINGSBURY ST</t>
  </si>
  <si>
    <t>16830 KINGSBURY ST 236, GRANADA HILLS CA 91344</t>
  </si>
  <si>
    <t>LEONARDO CHAVEZ VELASQUEZ</t>
  </si>
  <si>
    <t>CAP24001026-01</t>
  </si>
  <si>
    <t>ON-25-002312</t>
  </si>
  <si>
    <t>Century Blvd Inglewood CA</t>
  </si>
  <si>
    <t>MICHELLE OBARA</t>
  </si>
  <si>
    <t>CAN24009918-02</t>
  </si>
  <si>
    <t>ON-25-002313</t>
  </si>
  <si>
    <t>32358 LODGE RD TOLLHOUSE, CA 93667</t>
  </si>
  <si>
    <t>3C6UR5DL3JG193550</t>
  </si>
  <si>
    <t>OBARA</t>
  </si>
  <si>
    <t>32358 LODGE RD</t>
  </si>
  <si>
    <t>TOLLHOUSE</t>
  </si>
  <si>
    <t>32358 LODGE RD, TOLLHOUSE CA 93667</t>
  </si>
  <si>
    <t>QUALANDE LITTLETON</t>
  </si>
  <si>
    <t>CAN25020772-00</t>
  </si>
  <si>
    <t>ON-25-002315</t>
  </si>
  <si>
    <t>10th Freeway close to Crenshaw St, LA, CA</t>
  </si>
  <si>
    <t>2HGFE2F51SH559258</t>
  </si>
  <si>
    <t>1256 LEIGHTON AVE</t>
  </si>
  <si>
    <t>1256 LEIGHTON AVE, LOS ANGELES CA 90037</t>
  </si>
  <si>
    <t>KARAPET MAZMANYAN</t>
  </si>
  <si>
    <t>CAP24002589-00</t>
  </si>
  <si>
    <t>ON-25-002316</t>
  </si>
  <si>
    <t xml:space="preserve">union pacific ave and south zuno dr </t>
  </si>
  <si>
    <t>3KPF24AD7NE457335</t>
  </si>
  <si>
    <t>MAZMANYAN</t>
  </si>
  <si>
    <t>27002 CARMELITA DR</t>
  </si>
  <si>
    <t>27002 CARMELITA DR, VALENCIA CA 91355</t>
  </si>
  <si>
    <t>BLANCA PEREZ SEVILLA</t>
  </si>
  <si>
    <t>ON-25-002318</t>
  </si>
  <si>
    <t>Vallarta Supermarket, Clinton Ave &amp; Weber, Fresno CA.</t>
  </si>
  <si>
    <t>1FMSK7DH3LGC46026</t>
  </si>
  <si>
    <t>DANIA BALTODANO PEREZ</t>
  </si>
  <si>
    <t>FERNANDO TRIANA</t>
  </si>
  <si>
    <t>CAN24016996-01</t>
  </si>
  <si>
    <t>ON-25-002320</t>
  </si>
  <si>
    <t>241 St, Lomita, CA 90717</t>
  </si>
  <si>
    <t>1HGCR2F52GA142308</t>
  </si>
  <si>
    <t>BALTODANO PEREZ</t>
  </si>
  <si>
    <t>4320 W 163RD ST</t>
  </si>
  <si>
    <t>4320 W 163RD ST, LAWNDALE CA 90260</t>
  </si>
  <si>
    <t>JACOB CHOW</t>
  </si>
  <si>
    <t>CAN24015544-01</t>
  </si>
  <si>
    <t>ON-25-002321</t>
  </si>
  <si>
    <t>605 N. Freeway, Santa Fe, Springs, CA.</t>
  </si>
  <si>
    <t>JM1BL1SG1A1339457</t>
  </si>
  <si>
    <t>CHOW</t>
  </si>
  <si>
    <t>380 SUNRISE LN</t>
  </si>
  <si>
    <t>380 SUNRISE LN, STANTON CA 90680</t>
  </si>
  <si>
    <t>OSMAR PINEDA SIGARAN</t>
  </si>
  <si>
    <t>GERSON QUEZADA MARTINEZ</t>
  </si>
  <si>
    <t>CAN25019769-00</t>
  </si>
  <si>
    <t>ON-25-002323</t>
  </si>
  <si>
    <t>S Van Dom St. and Eisenhaur Ave., Alexandria, Virginia.</t>
  </si>
  <si>
    <t>19XFL1H85RE006348</t>
  </si>
  <si>
    <t>PINEDA SIGARAN</t>
  </si>
  <si>
    <t>8506 S HOOVER ST</t>
  </si>
  <si>
    <t>8506 S HOOVER ST, LOS ANGELES CA 90044</t>
  </si>
  <si>
    <t>MARICRUZ REYES</t>
  </si>
  <si>
    <t>CAP25003825-00</t>
  </si>
  <si>
    <t>ON-25-002324</t>
  </si>
  <si>
    <t xml:space="preserve">Alameda St and Washington St vernon Ca </t>
  </si>
  <si>
    <t>3MVDMADMXMM234463</t>
  </si>
  <si>
    <t>2137 RAYMOND AVE</t>
  </si>
  <si>
    <t>2137 RAYMOND AVE, ALTADENA CA 91001</t>
  </si>
  <si>
    <t>MARTA VERONICA SAENZ PALACIOS</t>
  </si>
  <si>
    <t>CAN24018161-01</t>
  </si>
  <si>
    <t>ON-25-002325</t>
  </si>
  <si>
    <t>Highway 57, Anaheim, CA</t>
  </si>
  <si>
    <t>2T3H1RFVXPW260693</t>
  </si>
  <si>
    <t>SAENZ PALACIOS</t>
  </si>
  <si>
    <t>9970 8TH AVE</t>
  </si>
  <si>
    <t>9970 8TH AVE, HESPERIA CA 92345</t>
  </si>
  <si>
    <t>ON-25-002326</t>
  </si>
  <si>
    <t xml:space="preserve">400 n mckenly st 
corona ca </t>
  </si>
  <si>
    <t>CAN24017206-01</t>
  </si>
  <si>
    <t>ON-25-002327</t>
  </si>
  <si>
    <t>Union St. in Watsonville, CA</t>
  </si>
  <si>
    <t>NAFISA SHAMIMA</t>
  </si>
  <si>
    <t>CAN25020909-00</t>
  </si>
  <si>
    <t>ON-25-002329</t>
  </si>
  <si>
    <t>Nordhoff St, North Hills, CA</t>
  </si>
  <si>
    <t>5NPDH4AE7CH074020</t>
  </si>
  <si>
    <t>SHAMIMA</t>
  </si>
  <si>
    <t>8800 CEDROS AVENUE  102</t>
  </si>
  <si>
    <t>8800 CEDROS AVENUE, 102, PANORAMA CITY CA 91402</t>
  </si>
  <si>
    <t>MICHELLE CASILLAS</t>
  </si>
  <si>
    <t>SEGIO CASILLAS NAVARRO</t>
  </si>
  <si>
    <t>CAN25020295-00</t>
  </si>
  <si>
    <t>ON-25-002330</t>
  </si>
  <si>
    <t>Wica Material on Mission Road Los Angeles</t>
  </si>
  <si>
    <t>5TEVL52NX4Z438954</t>
  </si>
  <si>
    <t>923 E 42ND ST</t>
  </si>
  <si>
    <t>923 E 42ND ST , LOS ANGELES CA 90011</t>
  </si>
  <si>
    <t>JOSUE MIGUEL MENDEZ</t>
  </si>
  <si>
    <t>CAN25019858-00</t>
  </si>
  <si>
    <t>ON-25-002331</t>
  </si>
  <si>
    <t>Condon Av In INGLEWOOD, CA</t>
  </si>
  <si>
    <t>5FNRL6H74PB039088</t>
  </si>
  <si>
    <t>MIGUEL MENDEZ</t>
  </si>
  <si>
    <t>10608 S TRURO AVE</t>
  </si>
  <si>
    <t>10608 S TRURO AVE, INGLEWOOD CA 90304</t>
  </si>
  <si>
    <t>SUYIN CARRILLO</t>
  </si>
  <si>
    <t>DAVID CARRILLO</t>
  </si>
  <si>
    <t>CAN25021397-00</t>
  </si>
  <si>
    <t>ON-25-002332</t>
  </si>
  <si>
    <t xml:space="preserve">110 Freeway before gage St exit in Los Angeles </t>
  </si>
  <si>
    <t>4T1BB46K17U021599</t>
  </si>
  <si>
    <t>7710 FERNCOLA AVE</t>
  </si>
  <si>
    <t>7710 FERNCOLA AVE, SUN VALLEY CA 91352</t>
  </si>
  <si>
    <t>GABRIELLE RODRIGUEZ</t>
  </si>
  <si>
    <t>CAP24002257-00</t>
  </si>
  <si>
    <t>ON-25-002333</t>
  </si>
  <si>
    <t>Mitchelle Rd, Ceres, CA</t>
  </si>
  <si>
    <t>5NPEG4JA4MH096207</t>
  </si>
  <si>
    <t>545 S 2ND ST</t>
  </si>
  <si>
    <t>CHOWCHILLA</t>
  </si>
  <si>
    <t>445 S 2ND ST, CHOWCHILLA CA 93610</t>
  </si>
  <si>
    <t>ALBARO RODRIGUEZ MARISCAL</t>
  </si>
  <si>
    <t>KAREN AGUIRRE AVARCA</t>
  </si>
  <si>
    <t>CAN24017086-01</t>
  </si>
  <si>
    <t>ON-25-002334</t>
  </si>
  <si>
    <t>21161 Oleander Ave, Perris, CA 92570</t>
  </si>
  <si>
    <t>2GNAXHEV6L6282585</t>
  </si>
  <si>
    <t>RODRIGUEZ MARISCAL</t>
  </si>
  <si>
    <t>18283 WOOD RD</t>
  </si>
  <si>
    <t>18283 WOOD RD, PERRIS CA 92570</t>
  </si>
  <si>
    <t>MARIA SEVILLA</t>
  </si>
  <si>
    <t>CAN23003567-03</t>
  </si>
  <si>
    <t>ON-25-002335</t>
  </si>
  <si>
    <t xml:space="preserve">pasadena ca </t>
  </si>
  <si>
    <t>2T3ZF4DV7BW059001</t>
  </si>
  <si>
    <t>SEVILLA</t>
  </si>
  <si>
    <t>387 N MENTOR AVE APT 5</t>
  </si>
  <si>
    <t>387 N MENTOR AVE APT 5, PASADENA CA 91106</t>
  </si>
  <si>
    <t>RAFAEL IZARRARAZ GARIBAY</t>
  </si>
  <si>
    <t>CAN24013919-01</t>
  </si>
  <si>
    <t>ON-25-002336</t>
  </si>
  <si>
    <t>1344 S PALOMARES ST POMONA, CA 91766</t>
  </si>
  <si>
    <t>1GNERJKX1KJ132782</t>
  </si>
  <si>
    <t>IZARRARAZ GARIBAY</t>
  </si>
  <si>
    <t>1344 S PALOMARES ST</t>
  </si>
  <si>
    <t>1344 s palomares, POMONA CA 91766</t>
  </si>
  <si>
    <t>SUHA TABEL</t>
  </si>
  <si>
    <t>FAHID TABEL</t>
  </si>
  <si>
    <t>CAP25005085-00</t>
  </si>
  <si>
    <t>ON-25-002337</t>
  </si>
  <si>
    <t xml:space="preserve">Dessert hot springs ca </t>
  </si>
  <si>
    <t>3GNKDGRJ6SS180069</t>
  </si>
  <si>
    <t>TABEL</t>
  </si>
  <si>
    <t>821 MASTER WAY</t>
  </si>
  <si>
    <t>821 master way , BEAUMONT CA 92223</t>
  </si>
  <si>
    <t>SABINA TORREZ</t>
  </si>
  <si>
    <t>CAN24014001-01</t>
  </si>
  <si>
    <t>ON-25-002338</t>
  </si>
  <si>
    <t>Main St, Roseville, CA</t>
  </si>
  <si>
    <t>5J8TB3H54GL010694</t>
  </si>
  <si>
    <t>5170 ROCKLIN RD UNIT 307</t>
  </si>
  <si>
    <t>ROCKLIN</t>
  </si>
  <si>
    <t>5170 ROCKLIN RD UNIT 307, ROCKLIN CA 95677</t>
  </si>
  <si>
    <t>Corcino De Olivera</t>
  </si>
  <si>
    <t>CAN23008404-03</t>
  </si>
  <si>
    <t>ON-25-002339</t>
  </si>
  <si>
    <t>Pine St, San Francisco, CA</t>
  </si>
  <si>
    <t>JA4AD3A37JZ040067</t>
  </si>
  <si>
    <t>FRANCISCO PENA</t>
  </si>
  <si>
    <t>CAN23007757-03</t>
  </si>
  <si>
    <t>ON-25-002340</t>
  </si>
  <si>
    <t>11950 Foothill Blvd Sylmar Ca</t>
  </si>
  <si>
    <t>S10 PICKUP</t>
  </si>
  <si>
    <t>1GCCS19X2W8163014</t>
  </si>
  <si>
    <t>14040 DAVENTRY ST</t>
  </si>
  <si>
    <t>14040 DAVENTRY ST, ARLETA CA 91331</t>
  </si>
  <si>
    <t>JULIO TELLO</t>
  </si>
  <si>
    <t>CAN25021469-00</t>
  </si>
  <si>
    <t>ON-25-002341</t>
  </si>
  <si>
    <t xml:space="preserve">5200 s vermont ave 
los angeles ca </t>
  </si>
  <si>
    <t>2T3WFREV6FW157988</t>
  </si>
  <si>
    <t>1617 S WESTMORELAND AVE</t>
  </si>
  <si>
    <t>1617 S WESTMORELAND AVE, LOS ANGELES CA 90006</t>
  </si>
  <si>
    <t>ON-25-002342</t>
  </si>
  <si>
    <t xml:space="preserve">719 W 82ND ST LOS ANGELES, CA 90044
</t>
  </si>
  <si>
    <t>OLGA GARCIA NOLASCO</t>
  </si>
  <si>
    <t>CAN23009009-01</t>
  </si>
  <si>
    <t>ON-25-002343</t>
  </si>
  <si>
    <t>2133 E Florence Av in Huntington Park CA 90255</t>
  </si>
  <si>
    <t>5TDZA3EH5DS038153</t>
  </si>
  <si>
    <t>GARCIA NOLASCO</t>
  </si>
  <si>
    <t>525 W 75TH ST</t>
  </si>
  <si>
    <t>525 W 75TH ST, LOS ANGELES CA 90044</t>
  </si>
  <si>
    <t>ON-25-002344</t>
  </si>
  <si>
    <t>4300 E Union Pacific, Pasadena, CA</t>
  </si>
  <si>
    <t>LUCERO ESCALERA</t>
  </si>
  <si>
    <t>CAN24015615-01</t>
  </si>
  <si>
    <t>ON-25-002346</t>
  </si>
  <si>
    <t>20237 Masa St, Madera, CA 93638</t>
  </si>
  <si>
    <t>1N6AA06B74N519157</t>
  </si>
  <si>
    <t>ESCALERA</t>
  </si>
  <si>
    <t>252 PERCY ST</t>
  </si>
  <si>
    <t>252 PERCY ST , MADERA CA 93638</t>
  </si>
  <si>
    <t>URIEL JUAREZ</t>
  </si>
  <si>
    <t>ON-25-002348</t>
  </si>
  <si>
    <t>Chirimolla St. Vista, CA.</t>
  </si>
  <si>
    <t>BRITTANY RIVAS</t>
  </si>
  <si>
    <t>JUAN RIVAS</t>
  </si>
  <si>
    <t>CAN24009604-02</t>
  </si>
  <si>
    <t>ON-25-002349</t>
  </si>
  <si>
    <t>Freeway 91 Redland Blvd Redland CA</t>
  </si>
  <si>
    <t>2T3MWRFV1LW081677</t>
  </si>
  <si>
    <t>11570 MAGNOLIA AVE APT 811</t>
  </si>
  <si>
    <t>2394 old heritage rd, RIVERSIDE CA 92503</t>
  </si>
  <si>
    <t>LUIS LOPEZ</t>
  </si>
  <si>
    <t>CAP24001239-01</t>
  </si>
  <si>
    <t>ON-25-002350</t>
  </si>
  <si>
    <t xml:space="preserve">I880 Oakland CA </t>
  </si>
  <si>
    <t>5TFAY5F19GX577167</t>
  </si>
  <si>
    <t>2348 20TH ST</t>
  </si>
  <si>
    <t>2348 20th St, SAN PABLO CA 94806</t>
  </si>
  <si>
    <t>ON-25-002351</t>
  </si>
  <si>
    <t>3TMJU4GN7DM153947</t>
  </si>
  <si>
    <t>MIGUEL MONTES HENRIQUEZ</t>
  </si>
  <si>
    <t>MARTA GALVEZ ORTIZ</t>
  </si>
  <si>
    <t>CAP25002929-00</t>
  </si>
  <si>
    <t>ON-25-002352</t>
  </si>
  <si>
    <t xml:space="preserve">Vermont Blvd &amp; Hollywood Blvd Los Angeles </t>
  </si>
  <si>
    <t>2HGFE2F26PH566168</t>
  </si>
  <si>
    <t>MONTES HENRIQUEZ</t>
  </si>
  <si>
    <t>1712 N KINGSLEY DR</t>
  </si>
  <si>
    <t>1712 N KINGSLEY DR AP T 213, LOS ANGELES CA 90027</t>
  </si>
  <si>
    <t>HENRY DUARTE CABALLERO</t>
  </si>
  <si>
    <t>CAP24002210-00</t>
  </si>
  <si>
    <t>ON-25-002353</t>
  </si>
  <si>
    <t>Harding Way and Center St., Stockton, CA.</t>
  </si>
  <si>
    <t>2CTALSEC8B6203274</t>
  </si>
  <si>
    <t>DUARTE CABALLERO</t>
  </si>
  <si>
    <t>2333 FRANKLIN AVE APT 9</t>
  </si>
  <si>
    <t>2333 FRANKLIN AVE APT 9, STOCKTON CA 95204</t>
  </si>
  <si>
    <t>KARINA GARCIA</t>
  </si>
  <si>
    <t>CAP24002515-00</t>
  </si>
  <si>
    <t>ON-25-002354</t>
  </si>
  <si>
    <t>Freeway 99, Stockton, CA</t>
  </si>
  <si>
    <t>3KPFU4DE3SE016232</t>
  </si>
  <si>
    <t>641 JESSIE DR</t>
  </si>
  <si>
    <t>641 Jessie Dr, MERCED CA 95348</t>
  </si>
  <si>
    <t>MATTHEW SMITH</t>
  </si>
  <si>
    <t>CAP25003505-00</t>
  </si>
  <si>
    <t>ON-25-002355</t>
  </si>
  <si>
    <t>JN8AZ2NF7B9502493</t>
  </si>
  <si>
    <t>19634 ENSLOW DR</t>
  </si>
  <si>
    <t>19634 ENSLOW DR, CARSON CA 90746</t>
  </si>
  <si>
    <t>VALENTIN NAVARRO</t>
  </si>
  <si>
    <t>ADRIAN NAVARRO</t>
  </si>
  <si>
    <t>CAN25020106-00</t>
  </si>
  <si>
    <t>ON-25-002358</t>
  </si>
  <si>
    <t xml:space="preserve">California Oaks Rd 
Murrieta CA.  </t>
  </si>
  <si>
    <t>19XFL2H88SE002984</t>
  </si>
  <si>
    <t>25841 SAN FELIPE DR</t>
  </si>
  <si>
    <t>25841 SAN FELIPE DR, HEMET CA 92544</t>
  </si>
  <si>
    <t>ON-25-002359</t>
  </si>
  <si>
    <t xml:space="preserve">Normandy Av and W Vermont Av LOS ANGELES CA </t>
  </si>
  <si>
    <t>JOSE MARQUEZ</t>
  </si>
  <si>
    <t>CAP24001741-01</t>
  </si>
  <si>
    <t>ON-25-002360</t>
  </si>
  <si>
    <t>99 freeway between Clinton and Schwab, Fresno, CA.</t>
  </si>
  <si>
    <t>KM8HB3AB1SU188176</t>
  </si>
  <si>
    <t>9630 HIGHWAY 41 SPC 24</t>
  </si>
  <si>
    <t>9630 HIGHWAY 41 SPC 24, LEMOORE CA 93245</t>
  </si>
  <si>
    <t>CAN24013688-02</t>
  </si>
  <si>
    <t>ON-25-002361</t>
  </si>
  <si>
    <t xml:space="preserve">Vanburen St in Riverside CA </t>
  </si>
  <si>
    <t>JN1CF0BB5RM732272</t>
  </si>
  <si>
    <t>ELEAZAR QUISPE CHAMPI</t>
  </si>
  <si>
    <t>LIZBETH RODRIGUEZ BANEO</t>
  </si>
  <si>
    <t>CAN25020593-00</t>
  </si>
  <si>
    <t>ON-25-002362</t>
  </si>
  <si>
    <t>Tempoll and Rosmoll St., Los Angeles, CA.</t>
  </si>
  <si>
    <t>5FPYK3F48SB011526</t>
  </si>
  <si>
    <t>QUISPE CHAMPI</t>
  </si>
  <si>
    <t>3963 MELROSE AVE APT 2</t>
  </si>
  <si>
    <t>334 S WESTLAKE AVE APT 303, LOS ANGELES CA 90057</t>
  </si>
  <si>
    <t>ANDY ROBLES</t>
  </si>
  <si>
    <t>CAP25006247-00</t>
  </si>
  <si>
    <t>ON-25-002363</t>
  </si>
  <si>
    <t>Grove St and Foothill Blvd, Upland, CA</t>
  </si>
  <si>
    <t>3GCUKREC4GG222193</t>
  </si>
  <si>
    <t>10339 24TH ST</t>
  </si>
  <si>
    <t>10339 24TH ST, RANCHO CUCAMONGA CA 91730</t>
  </si>
  <si>
    <t>ON-25-002364</t>
  </si>
  <si>
    <t>BRIANNA JORDAN</t>
  </si>
  <si>
    <t>CAP24002199-00</t>
  </si>
  <si>
    <t>ON-25-002366</t>
  </si>
  <si>
    <t>Venice Blvd and Toberman St, Los Angeles, CA 90015</t>
  </si>
  <si>
    <t>5NPE34AF7KH815759</t>
  </si>
  <si>
    <t>3818 CRENSHAW BLVD APT 513</t>
  </si>
  <si>
    <t>3818 CRENSHAW BLVD APT 513, LOS ANGELES CA 90008</t>
  </si>
  <si>
    <t>CAN24018601-01</t>
  </si>
  <si>
    <t>ON-25-002367</t>
  </si>
  <si>
    <t>10965 Cedar Ave Bloomington ca</t>
  </si>
  <si>
    <t>1GCSCREAXAZ105860</t>
  </si>
  <si>
    <t>CAN23001254-04</t>
  </si>
  <si>
    <t>ON-25-002369</t>
  </si>
  <si>
    <t>15600 Hesperian Blvd., San Lorenzo, CA 94580</t>
  </si>
  <si>
    <t>MIGUEL LUNA AVILES</t>
  </si>
  <si>
    <t>DESSERIE LUNA HERNANDEZ</t>
  </si>
  <si>
    <t>CAN25020876-00</t>
  </si>
  <si>
    <t>ON-25-002370</t>
  </si>
  <si>
    <t>Los Feliz St and San Fernando Rd, LA, CA 90039</t>
  </si>
  <si>
    <t>1HGCP26899A082448</t>
  </si>
  <si>
    <t>LUNA AVILES</t>
  </si>
  <si>
    <t>12931 KIPWAY DR</t>
  </si>
  <si>
    <t>12931 KIPWAY DR, DOWNEY CA 90242</t>
  </si>
  <si>
    <t>SILVIA WHITE</t>
  </si>
  <si>
    <t>CAP25004998-00</t>
  </si>
  <si>
    <t>ON-25-002371</t>
  </si>
  <si>
    <t xml:space="preserve">Renette Av and Avocado Av in El Cajon CA </t>
  </si>
  <si>
    <t>WDDKJ5GBXAF025728</t>
  </si>
  <si>
    <t xml:space="preserve">440 S ANZA ST  </t>
  </si>
  <si>
    <t>440 S ANZA AVE, EL CAJON CA 92020</t>
  </si>
  <si>
    <t>ALEXIS CASTELLANOS</t>
  </si>
  <si>
    <t>CAN23002856-03</t>
  </si>
  <si>
    <t>ON-25-002373</t>
  </si>
  <si>
    <t>5th freeway, Santa Ana. CA.</t>
  </si>
  <si>
    <t>JTHBK262882070710</t>
  </si>
  <si>
    <t>412 N BAKER ST APT 102</t>
  </si>
  <si>
    <t>412 N BAKER ST APT 102, SANTA ANA CA 92703</t>
  </si>
  <si>
    <t>MIGUEL GAMERO</t>
  </si>
  <si>
    <t>CAN23002830-03</t>
  </si>
  <si>
    <t>ON-25-002374</t>
  </si>
  <si>
    <t xml:space="preserve">Freeway 10 Near Sepulveda Blvd exit Culver </t>
  </si>
  <si>
    <t>5N1AT2MT1LC736455</t>
  </si>
  <si>
    <t>JOSE RODRIGUEZ MEDINA</t>
  </si>
  <si>
    <t>Cassandra Medina</t>
  </si>
  <si>
    <t>CAN24011320-02</t>
  </si>
  <si>
    <t>ON-25-002375</t>
  </si>
  <si>
    <t>Woodley and North Berbang, Van Nuys, CA.</t>
  </si>
  <si>
    <t>WDDGF4HB1DR268119</t>
  </si>
  <si>
    <t>RODRIGUEZ MEDINA</t>
  </si>
  <si>
    <t>19545 SHERMAN WAY UNIT 15</t>
  </si>
  <si>
    <t>19545 SHERMAN WAY UNIT 15, RESEDA CA 91335</t>
  </si>
  <si>
    <t>NICOLASE SANTOS HERNANDEZ</t>
  </si>
  <si>
    <t>ON-25-002376</t>
  </si>
  <si>
    <t>Sunset St and Ron Hubbard Way, LA, CA</t>
  </si>
  <si>
    <t>1GKEC13Z94R257841</t>
  </si>
  <si>
    <t>ON-25-002377</t>
  </si>
  <si>
    <t>7910 Katella Ave. Stanton, CA.</t>
  </si>
  <si>
    <t xml:space="preserve">Rufus Crowder </t>
  </si>
  <si>
    <t>CAN24017269-01</t>
  </si>
  <si>
    <t>ON-25-002379</t>
  </si>
  <si>
    <t>WBAWV13517PK49768</t>
  </si>
  <si>
    <t>ON-25-002381</t>
  </si>
  <si>
    <t xml:space="preserve">Paxton Blvd and Laurel canyon Pacoima CA </t>
  </si>
  <si>
    <t>1C4RJJBG2M8135928</t>
  </si>
  <si>
    <t>COBY TORRES</t>
  </si>
  <si>
    <t>YASMINE MADDOX TORRES</t>
  </si>
  <si>
    <t>CAN24013266-02</t>
  </si>
  <si>
    <t>ON-25-002382</t>
  </si>
  <si>
    <t>23300 Cotton Wood Ave., Moreno Valley, CA
92553</t>
  </si>
  <si>
    <t>5YFBURHE6GP473743</t>
  </si>
  <si>
    <t>23185 CALLE NOGALES APT 243</t>
  </si>
  <si>
    <t>23185 Calle Nogales Apt 243, MORENO VALLEY CA 92557</t>
  </si>
  <si>
    <t>ODETTE LEON</t>
  </si>
  <si>
    <t>CAP25004221-00</t>
  </si>
  <si>
    <t>ON-25-002383</t>
  </si>
  <si>
    <t xml:space="preserve">California Av and 6Th St in  Beaumont Ca </t>
  </si>
  <si>
    <t>2T3W1RFV4RW320865</t>
  </si>
  <si>
    <t>MONICA CASTANEDA</t>
  </si>
  <si>
    <t>ON-25-002384</t>
  </si>
  <si>
    <t>Freeway 60 between Ramona &amp; central Chino Ca</t>
  </si>
  <si>
    <t>1HGCV1F34JA160577</t>
  </si>
  <si>
    <t>MARY GALLEGOS</t>
  </si>
  <si>
    <t>JOSE GALLEGOS</t>
  </si>
  <si>
    <t>CAN23008179-02</t>
  </si>
  <si>
    <t>ON-25-002385</t>
  </si>
  <si>
    <t>26100 Newport Road A-40
Menifee Ca 92584</t>
  </si>
  <si>
    <t>3GCPCPEC9JG282363</t>
  </si>
  <si>
    <t>CAN24014265-01</t>
  </si>
  <si>
    <t>ON-25-002386</t>
  </si>
  <si>
    <t xml:space="preserve">210 Highway, Arcadia, CA. </t>
  </si>
  <si>
    <t>JT4RN81P0M5101356</t>
  </si>
  <si>
    <t>LUIS ADAME</t>
  </si>
  <si>
    <t>VIRIDIANA ADAME</t>
  </si>
  <si>
    <t>CAP25004028-00</t>
  </si>
  <si>
    <t>ON-25-002388</t>
  </si>
  <si>
    <t>Tulare St and Orchard St, Fresno, CA</t>
  </si>
  <si>
    <t>3KPF24AD0KE115589</t>
  </si>
  <si>
    <t>2362 S MARTIN L KING JR BLVD APT B</t>
  </si>
  <si>
    <t>2362 S Martin L King Jr Blvd Apt B, FRESNO CA 93706</t>
  </si>
  <si>
    <t>JOEL MARTINEZ FLORES</t>
  </si>
  <si>
    <t>CAN24014052-02</t>
  </si>
  <si>
    <t>ON-25-002389</t>
  </si>
  <si>
    <t>Long Beach Blvd &amp; Firestone Ave Southgate CA</t>
  </si>
  <si>
    <t>5FPYK3F16RB019530</t>
  </si>
  <si>
    <t>JUAN BENITEZ</t>
  </si>
  <si>
    <t>CAN24017971-01</t>
  </si>
  <si>
    <t>ON-25-002390</t>
  </si>
  <si>
    <t xml:space="preserve">Freeway 405 before 110 Torrance Ca </t>
  </si>
  <si>
    <t>1GKUKMEF7AR262552</t>
  </si>
  <si>
    <t>11212 TOWNE AVE</t>
  </si>
  <si>
    <t>11212 TOWNE AVE, LOS ANGELES CA 90061</t>
  </si>
  <si>
    <t>HAROLDO PEREZ MONZON</t>
  </si>
  <si>
    <t>CAN23005819-03</t>
  </si>
  <si>
    <t>ON-25-002391</t>
  </si>
  <si>
    <t xml:space="preserve">Cedar Av and Pacific in Long Beach CA </t>
  </si>
  <si>
    <t>3TMJU62N19M081895</t>
  </si>
  <si>
    <t>PEREZ MONZON</t>
  </si>
  <si>
    <t>1701 CHESTNUT AVE APT 8</t>
  </si>
  <si>
    <t>101 chestnut ave apt 8, LONG BEACH CA 90813</t>
  </si>
  <si>
    <t>LEONOR QUINTERO</t>
  </si>
  <si>
    <t>CAN25020433-00</t>
  </si>
  <si>
    <t>ON-25-002392</t>
  </si>
  <si>
    <t xml:space="preserve">freeway 10 in Blythc CA </t>
  </si>
  <si>
    <t>2HGFE2F25PH569515</t>
  </si>
  <si>
    <t>39060 CHERRY VALLEY BLVD SPC 7</t>
  </si>
  <si>
    <t>30960 CHERRY VALLEY BLVD SPC 7, BEAUMONT CA 92223</t>
  </si>
  <si>
    <t>PORSHANAE STARR</t>
  </si>
  <si>
    <t>CAN24012027-02</t>
  </si>
  <si>
    <t>ON-25-002393</t>
  </si>
  <si>
    <t>Walnut and Gowen St. in Las Vegas, NV.</t>
  </si>
  <si>
    <t>WBA3B3G58FNR87689</t>
  </si>
  <si>
    <t>STARR</t>
  </si>
  <si>
    <t>2366 LIME AVE</t>
  </si>
  <si>
    <t>2366 LIME AVE, LONG BEACH CA 90806</t>
  </si>
  <si>
    <t>CESAR AUGUSTO ARMENTA</t>
  </si>
  <si>
    <t>CAN23004153-03</t>
  </si>
  <si>
    <t>ON-25-002394</t>
  </si>
  <si>
    <t xml:space="preserve">lake elsinore CA </t>
  </si>
  <si>
    <t>5TBRT34154S446109</t>
  </si>
  <si>
    <t>ARMENTA</t>
  </si>
  <si>
    <t>305 LINE ST</t>
  </si>
  <si>
    <t>305 LINE ST, LAKE ELSINORE CA 92530</t>
  </si>
  <si>
    <t>JANET PINEDO</t>
  </si>
  <si>
    <t>SAUL PINEDO JR</t>
  </si>
  <si>
    <t>CAP24002138-00</t>
  </si>
  <si>
    <t>ON-25-002395</t>
  </si>
  <si>
    <t>Between Crown Valley and Sierra Highway, Acton, CA.</t>
  </si>
  <si>
    <t>1GCRTEEN8H1279140</t>
  </si>
  <si>
    <t>PINEDO</t>
  </si>
  <si>
    <t>2315 MOUNTAIN SPRINGS RD</t>
  </si>
  <si>
    <t>2315 MOUNTAIN SPRINGS RD, ACTON CA 93510</t>
  </si>
  <si>
    <t>LUIS APARICIO</t>
  </si>
  <si>
    <t>CAN24016809-01</t>
  </si>
  <si>
    <t>ON-25-002396</t>
  </si>
  <si>
    <t>3685 Valley Way, Riverside, CA. 92509</t>
  </si>
  <si>
    <t>2G1FK1EJ0F9230690</t>
  </si>
  <si>
    <t>APARICIO</t>
  </si>
  <si>
    <t xml:space="preserve">24218 DRESSIN DR  </t>
  </si>
  <si>
    <t>24218 DRESSIN DRIVE, MORENO VALLEY CA 92553</t>
  </si>
  <si>
    <t>DENIS MUNOZ</t>
  </si>
  <si>
    <t>CAN24018280-01</t>
  </si>
  <si>
    <t>ON-25-002397</t>
  </si>
  <si>
    <t>602 Hazelbrook Ave Lakewood Ca</t>
  </si>
  <si>
    <t>1FTPW12557KC52367</t>
  </si>
  <si>
    <t>2277 HIETTER AVE</t>
  </si>
  <si>
    <t>2277 HIETTER AVE, SIMI VALLEY CA 93063</t>
  </si>
  <si>
    <t>NATHAN BRANNAN</t>
  </si>
  <si>
    <t>CAP25005050-00</t>
  </si>
  <si>
    <t>ON-25-002399</t>
  </si>
  <si>
    <t>215th Freeway, Moreno Valley, CA.</t>
  </si>
  <si>
    <t>2T3C1RFV3MC105071</t>
  </si>
  <si>
    <t>BRANNAN</t>
  </si>
  <si>
    <t>41705 TIMBERWOOD AVE UNIT 2</t>
  </si>
  <si>
    <t>41705 TIMBERWOOD AVE UNIT 2, MURRIETA CA 92562</t>
  </si>
  <si>
    <t>Melvin Osil Carrillo Lopez</t>
  </si>
  <si>
    <t>CAP25004762-00</t>
  </si>
  <si>
    <t>ON-25-002400</t>
  </si>
  <si>
    <t>Camino del Sur St, San Diego, CA</t>
  </si>
  <si>
    <t>2HGFG12819H538523</t>
  </si>
  <si>
    <t>MARIA TAPIA</t>
  </si>
  <si>
    <t>JOSE DELGADO AGUILAR</t>
  </si>
  <si>
    <t>CAP25005874-00</t>
  </si>
  <si>
    <t>ON-25-002401</t>
  </si>
  <si>
    <t>Olive Ave &amp; Maple Ave Fresno Ca</t>
  </si>
  <si>
    <t>3FTTW8JA1SRA45453</t>
  </si>
  <si>
    <t>3916 E IOWA AVE</t>
  </si>
  <si>
    <t>3916 E IOWA AVE, FRESNO CA 93702</t>
  </si>
  <si>
    <t>JOSE ROSAS ALVAREZ</t>
  </si>
  <si>
    <t>CAN23001507-04</t>
  </si>
  <si>
    <t>ON-25-002402</t>
  </si>
  <si>
    <t>Winmoore St., Modesto, CA.</t>
  </si>
  <si>
    <t>19UUA66286A066004</t>
  </si>
  <si>
    <t>ROSAS ALVAREZ</t>
  </si>
  <si>
    <t>1801 CYNTHIA LN</t>
  </si>
  <si>
    <t>1801 CYNTHIA LN, MODESTO CA 95351</t>
  </si>
  <si>
    <t>CAN23002940-03</t>
  </si>
  <si>
    <t>ON-25-002403</t>
  </si>
  <si>
    <t>105 Freeway, Los Angeles, CA.</t>
  </si>
  <si>
    <t xml:space="preserve">Andres Rios  Morales </t>
  </si>
  <si>
    <t>ON-25-002404</t>
  </si>
  <si>
    <t>1018 Tahoe St Merced CA 95348</t>
  </si>
  <si>
    <t>SANTOS YUJA CHUP</t>
  </si>
  <si>
    <t>CAN23006165-03</t>
  </si>
  <si>
    <t>ON-25-002406</t>
  </si>
  <si>
    <t>1611 Solano Way, Concord, CA 94520</t>
  </si>
  <si>
    <t>4T1BK46K97U537435</t>
  </si>
  <si>
    <t>YUJA CHUP</t>
  </si>
  <si>
    <t>1701 LAGUNA ST</t>
  </si>
  <si>
    <t>1731 adelaide st apt 16, CONCORD CA 94520</t>
  </si>
  <si>
    <t>VICTOR HERNANDEZ</t>
  </si>
  <si>
    <t>DAVID HERNANDEZ</t>
  </si>
  <si>
    <t>CAP24001520-01</t>
  </si>
  <si>
    <t>ON-25-002407</t>
  </si>
  <si>
    <t>1482 Crater Lake Ave, Tulare, CA 93274</t>
  </si>
  <si>
    <t>5NPET46CX9H515139</t>
  </si>
  <si>
    <t>1482 CRATER LAKE AVE</t>
  </si>
  <si>
    <t>1482 CRATER LAKE AVE, TULARE CA 93274</t>
  </si>
  <si>
    <t>ERICK JACOBO</t>
  </si>
  <si>
    <t>KARINA NAVARRO</t>
  </si>
  <si>
    <t>CAN24014063-01</t>
  </si>
  <si>
    <t>ON-25-002409</t>
  </si>
  <si>
    <t xml:space="preserve">oceanside blvd and vince st 
</t>
  </si>
  <si>
    <t>1C6RREFGXKN769634</t>
  </si>
  <si>
    <t>418 BUENA CREEK RD</t>
  </si>
  <si>
    <t>418 BUENA CREEK RD, SAN MARCOS CA 92069</t>
  </si>
  <si>
    <t>GABRIELA SOTO</t>
  </si>
  <si>
    <t>CAP24001466-01</t>
  </si>
  <si>
    <t>ON-25-002410</t>
  </si>
  <si>
    <t>Washington Av and Massachusetts St LAKE ELSINORE, CA</t>
  </si>
  <si>
    <t>1G1JG6SB9L4112335</t>
  </si>
  <si>
    <t>228 S PENNSYLVANIA ST</t>
  </si>
  <si>
    <t>228 S PENNSYLVANIA ST, LAKE ELSINORE CA 92530</t>
  </si>
  <si>
    <t>HELIODORO GONZALEZ CERVANTES</t>
  </si>
  <si>
    <t>CAN24012798-02</t>
  </si>
  <si>
    <t>ON-25-002411</t>
  </si>
  <si>
    <t>1N6AD0ER3CC400327</t>
  </si>
  <si>
    <t>GONZALEZ CERVANTES</t>
  </si>
  <si>
    <t>8812 BARING CROSS ST</t>
  </si>
  <si>
    <t>8812 BARING CROSS ST, LOS ANGELES CA 90044</t>
  </si>
  <si>
    <t>ELVIN CORTEZ</t>
  </si>
  <si>
    <t>CAN25020832-00</t>
  </si>
  <si>
    <t>ON-25-002412</t>
  </si>
  <si>
    <t>6th St and Burlington St, LA, CA</t>
  </si>
  <si>
    <t>19XFC2F68KE206041</t>
  </si>
  <si>
    <t>2014 W 8TH ST APT 109</t>
  </si>
  <si>
    <t>2014 w 8th street apt 109, LOS ANGELES CA 90057</t>
  </si>
  <si>
    <t>ELFEGO AYBAR-CORZO</t>
  </si>
  <si>
    <t>CAN24009327-02</t>
  </si>
  <si>
    <t>ON-25-002413</t>
  </si>
  <si>
    <t>5200 Atlantic Ave Long Beach Ca</t>
  </si>
  <si>
    <t>1HGCY2F52RA024278</t>
  </si>
  <si>
    <t>AYBAR-CORZO</t>
  </si>
  <si>
    <t>14904 LAKEWOOD BLVD SPC 11</t>
  </si>
  <si>
    <t>14904 lakewood blvd spc 11, BELLFLOWER CA 90706</t>
  </si>
  <si>
    <t>SORANI CALDERON-CARDOSO</t>
  </si>
  <si>
    <t>CAN24013634-02</t>
  </si>
  <si>
    <t>ON-25-002414</t>
  </si>
  <si>
    <t xml:space="preserve">16865 HILL RD 
</t>
  </si>
  <si>
    <t>JTDKDTB32C1015801</t>
  </si>
  <si>
    <t>CALDERON-CARDOSO</t>
  </si>
  <si>
    <t>381 AVENIDA MANZANOS</t>
  </si>
  <si>
    <t>381 AVENIDA MANZANOS, SAN JOSE CA 95123</t>
  </si>
  <si>
    <t>ROBERT HULSMAN</t>
  </si>
  <si>
    <t>CAN24012397-02</t>
  </si>
  <si>
    <t>ON-25-002415</t>
  </si>
  <si>
    <t>WVWML73CX9E532606</t>
  </si>
  <si>
    <t>HULSMAN</t>
  </si>
  <si>
    <t>294 N SAN ANTONIO AVE APT 4</t>
  </si>
  <si>
    <t>215 W 9TH ST APT F, UPLAND CA 91786</t>
  </si>
  <si>
    <t>CAN23003286-03</t>
  </si>
  <si>
    <t>ON-25-002417</t>
  </si>
  <si>
    <t xml:space="preserve">olivo and golden st </t>
  </si>
  <si>
    <t>5TESN92N9YZ689393</t>
  </si>
  <si>
    <t>3951 E CLAY AVE</t>
  </si>
  <si>
    <t>3951 e clay ave , FRESNO CA 93702</t>
  </si>
  <si>
    <t>ALDO BAUTISTA CRUZ</t>
  </si>
  <si>
    <t>CAN25020188-00</t>
  </si>
  <si>
    <t>ON-25-002418</t>
  </si>
  <si>
    <t xml:space="preserve">I 15 north and 78 West in Escondido CA </t>
  </si>
  <si>
    <t>2HGFC2F78HH571794</t>
  </si>
  <si>
    <t>BAUTISTA CRUZ</t>
  </si>
  <si>
    <t>1327 1/2 BUSH ST</t>
  </si>
  <si>
    <t>1327 1/2 BUSH ST, OCEANSIDE CA 92058</t>
  </si>
  <si>
    <t>ARELLY VILLALOBOS</t>
  </si>
  <si>
    <t>CAN24016884-01</t>
  </si>
  <si>
    <t>ON-25-002419</t>
  </si>
  <si>
    <t>Santa Ave. and 37th St. Los Angeles, CA.</t>
  </si>
  <si>
    <t>2HGFE4F84SH332314</t>
  </si>
  <si>
    <t>DAVANTE GREEN</t>
  </si>
  <si>
    <t>CAP25004800-00</t>
  </si>
  <si>
    <t>ON-25-002420</t>
  </si>
  <si>
    <t xml:space="preserve">Freeway 3 exits before Hazel Folson CA </t>
  </si>
  <si>
    <t>KMHLM4DG2SU956460</t>
  </si>
  <si>
    <t>8221 CRYSTAL WALK CIR</t>
  </si>
  <si>
    <t>8221 Crystal Walk Cir, ELK GROVE CA 95758</t>
  </si>
  <si>
    <t>MOHAMMOD HOSSAIN</t>
  </si>
  <si>
    <t>SAMIN HOSSAIN</t>
  </si>
  <si>
    <t>CAP25006370-00</t>
  </si>
  <si>
    <t>ON-25-002421</t>
  </si>
  <si>
    <t>405 Freeway, Northridge, CA</t>
  </si>
  <si>
    <t>2HGFE2F51PH516319</t>
  </si>
  <si>
    <t>HOSSAIN</t>
  </si>
  <si>
    <t>18558 ROSCOE BLVD APT 208</t>
  </si>
  <si>
    <t>18558 ROSCOE BLVD APT 208, NORTHRIDGE CA 91324</t>
  </si>
  <si>
    <t>NILOY BARUA</t>
  </si>
  <si>
    <t>ON-25-002422</t>
  </si>
  <si>
    <t>2nd St and Mariposa St, LA, CA</t>
  </si>
  <si>
    <t>4T1B21HK5JU509201</t>
  </si>
  <si>
    <t>MARTA URRUTA</t>
  </si>
  <si>
    <t>JAHAIRA ESCOBAR VILLAMIL</t>
  </si>
  <si>
    <t>CAN25021751-00</t>
  </si>
  <si>
    <t>ON-25-002424</t>
  </si>
  <si>
    <t xml:space="preserve">109 South Lake Merced Hills CA </t>
  </si>
  <si>
    <t>JTNKHMBX2K1033500</t>
  </si>
  <si>
    <t>URRUTA</t>
  </si>
  <si>
    <t>3595 GEARY BLVD UNIT 302</t>
  </si>
  <si>
    <t>3595 GEARY BLVD UNIT 302, SAN FRANCISCO CA 94118</t>
  </si>
  <si>
    <t>MARISOL PERES</t>
  </si>
  <si>
    <t>DANIEL GALLARDO</t>
  </si>
  <si>
    <t>CAP24001653-01</t>
  </si>
  <si>
    <t>ON-25-002426</t>
  </si>
  <si>
    <t xml:space="preserve">210 freeway entrance </t>
  </si>
  <si>
    <t>JN1EV7AP3LM205470</t>
  </si>
  <si>
    <t>PERES</t>
  </si>
  <si>
    <t>6949 DEL ROSA AVE</t>
  </si>
  <si>
    <t>6949 DEL ROSA AVE, SAN BERNARDINO CA 92404</t>
  </si>
  <si>
    <t>SERGIO DE LARA RODRIGUEZ</t>
  </si>
  <si>
    <t>JACQUELINE AGUIRRE</t>
  </si>
  <si>
    <t>CAN24017299-01</t>
  </si>
  <si>
    <t>ON-25-002427</t>
  </si>
  <si>
    <t>13851 Harbor Blvd., Garden Grove, CA 92843</t>
  </si>
  <si>
    <t>JTHBE1BL1E5031161</t>
  </si>
  <si>
    <t>DE LARA RODRIGUEZ</t>
  </si>
  <si>
    <t>406 W AMERIGE AVE</t>
  </si>
  <si>
    <t>406 W AMERIGE AVE, FULLERTON CA 92832</t>
  </si>
  <si>
    <t>TOMAS MEJIA</t>
  </si>
  <si>
    <t>CAN24015539-01</t>
  </si>
  <si>
    <t>ON-25-002428</t>
  </si>
  <si>
    <t xml:space="preserve">Colbt St and Dos Palmas in VICTORVILLE CA </t>
  </si>
  <si>
    <t>3TMBZ5DN4HM008970</t>
  </si>
  <si>
    <t>13215 EASTVIEW LN</t>
  </si>
  <si>
    <t>13215 EASTVIEW LN, VICTORVILLE CA 92392</t>
  </si>
  <si>
    <t>EDY TZEP CHOX</t>
  </si>
  <si>
    <t>CAN25020180-00</t>
  </si>
  <si>
    <t>ON-25-002429</t>
  </si>
  <si>
    <t xml:space="preserve">1218 sunset blvd </t>
  </si>
  <si>
    <t>1HGCY1F23RA084361</t>
  </si>
  <si>
    <t>355 E GAGE AVE</t>
  </si>
  <si>
    <t>Adam Lasnier</t>
  </si>
  <si>
    <t>355 E Gage Ave, LOS ANGELES CA 90003</t>
  </si>
  <si>
    <t>LEVON BABAYAN</t>
  </si>
  <si>
    <t>AVETIS MANJIKYAN</t>
  </si>
  <si>
    <t>CAN25019998-00</t>
  </si>
  <si>
    <t>ON-25-002430</t>
  </si>
  <si>
    <t>Coldwater Canyon Ave and Ventura Blvd., Studio City, CA 91604</t>
  </si>
  <si>
    <t>KNDCR3LE8R5158369</t>
  </si>
  <si>
    <t>BABAYAN</t>
  </si>
  <si>
    <t>13531 RANGOON ST</t>
  </si>
  <si>
    <t>13531 Rangoon St, PACOIMA CA 91331</t>
  </si>
  <si>
    <t>CAN24015460-01</t>
  </si>
  <si>
    <t>ON-25-002431</t>
  </si>
  <si>
    <t>Vermont Ave. approaching 8th St., Los Angeles, CA.</t>
  </si>
  <si>
    <t>EUN JA OH</t>
  </si>
  <si>
    <t>ON-25-002432</t>
  </si>
  <si>
    <t xml:space="preserve">Freeway 10 in Los Angeles CA </t>
  </si>
  <si>
    <t>CAN24015786-01</t>
  </si>
  <si>
    <t>ON-25-002433</t>
  </si>
  <si>
    <t>27040 Fir Ave., Moreno Valley, CA 92555, in a gas station.</t>
  </si>
  <si>
    <t>Civic SI</t>
  </si>
  <si>
    <t>2HGFE1E55PH71848</t>
  </si>
  <si>
    <t>CRYSTAL CHAPARRO</t>
  </si>
  <si>
    <t>CAN23008445-02</t>
  </si>
  <si>
    <t>ON-25-002434</t>
  </si>
  <si>
    <t>60th Freeway E Bound, 215, Riverside CA.</t>
  </si>
  <si>
    <t>Mitsubichi</t>
  </si>
  <si>
    <t>Mirage</t>
  </si>
  <si>
    <t>MARCELINO LAZCANO</t>
  </si>
  <si>
    <t>GUADALUPE LAZCANO</t>
  </si>
  <si>
    <t>CAP25005774-00</t>
  </si>
  <si>
    <t>ON-25-002435</t>
  </si>
  <si>
    <t xml:space="preserve">saint johns river trail 
</t>
  </si>
  <si>
    <t>CIVIC DX</t>
  </si>
  <si>
    <t>1HGEJ662XTL016189</t>
  </si>
  <si>
    <t>LAZCANO</t>
  </si>
  <si>
    <t>1935 E MONTE VERDE AVE</t>
  </si>
  <si>
    <t>1935 E MONTE VERDE AVE, VISALIA CA 93292</t>
  </si>
  <si>
    <t>RODRIGO RAZO RAMIREZ</t>
  </si>
  <si>
    <t>VERONICA MORENO MARTINEZ</t>
  </si>
  <si>
    <t>CAN24015648-01</t>
  </si>
  <si>
    <t>ON-25-002436</t>
  </si>
  <si>
    <t>215 Freeway near Inland exit, 
San Bernardino, CA</t>
  </si>
  <si>
    <t>5NPDH4AE8DH233757</t>
  </si>
  <si>
    <t>RAZO RAMIREZ</t>
  </si>
  <si>
    <t>904 FAIRWAY DR APT 193</t>
  </si>
  <si>
    <t>904 FAIRWAY DR APT 193, COLTON CA 92324</t>
  </si>
  <si>
    <t>MALEIA ORNELLAS</t>
  </si>
  <si>
    <t>CAN23001443-04</t>
  </si>
  <si>
    <t>ON-25-002437</t>
  </si>
  <si>
    <t>Highway 12, and woodlark Drive, Suisun, CA 94585</t>
  </si>
  <si>
    <t>1VWLA7A36KC014494</t>
  </si>
  <si>
    <t>ORNELLAS</t>
  </si>
  <si>
    <t>113 TAFT ST</t>
  </si>
  <si>
    <t>113 TAFT ST, FAIRFIELD CA 94533</t>
  </si>
  <si>
    <t>MARIA RODRIGUEZ CABRERA</t>
  </si>
  <si>
    <t xml:space="preserve">Bryan  Cabrera </t>
  </si>
  <si>
    <t>CAN24013564-02</t>
  </si>
  <si>
    <t>ON-25-002438</t>
  </si>
  <si>
    <t xml:space="preserve">Scotdale Rd in Scottsdale Arizona </t>
  </si>
  <si>
    <t>5YFS4MCE5RP197178</t>
  </si>
  <si>
    <t>10216 BRANSCOMB ST</t>
  </si>
  <si>
    <t>10216 BRANSCOMB ST, DOWNEY CA 90242</t>
  </si>
  <si>
    <t>JANET VAN DEN VRIJHOEF</t>
  </si>
  <si>
    <t>CAP25003857-00</t>
  </si>
  <si>
    <t>ON-25-002439</t>
  </si>
  <si>
    <t>palm dale ca</t>
  </si>
  <si>
    <t>5XXGN4A70DG250894</t>
  </si>
  <si>
    <t>VAN DEN VRIJHOEF</t>
  </si>
  <si>
    <t>40701 RANCHO VISTA BLVD SPC 7</t>
  </si>
  <si>
    <t>CITY RANCH</t>
  </si>
  <si>
    <t>40701 RANCHO VISTA BLVD SPC 7, CITY RANCH CA 93551</t>
  </si>
  <si>
    <t>CAN24011510-02</t>
  </si>
  <si>
    <t>ON-25-002440</t>
  </si>
  <si>
    <t>4622 W desert Inn Rd Las Vegas Nevada near Cashman Middle school</t>
  </si>
  <si>
    <t>3N1BC13E89L383069</t>
  </si>
  <si>
    <t>HASSAN OSMAN</t>
  </si>
  <si>
    <t>ABDEWAHID OSMAN</t>
  </si>
  <si>
    <t>CAN25020622-00</t>
  </si>
  <si>
    <t>ON-25-002441</t>
  </si>
  <si>
    <t xml:space="preserve">Sepulveda Blvd 110 Freeway Los Angeles CA </t>
  </si>
  <si>
    <t>4T1BD1FK8HU218697</t>
  </si>
  <si>
    <t>OSMAN</t>
  </si>
  <si>
    <t>13067 LAKOTA ST</t>
  </si>
  <si>
    <t>13067 Lakota St, MORENO VALLEY CA 92553</t>
  </si>
  <si>
    <t>EFRAIN MOSQUEDA SILVA</t>
  </si>
  <si>
    <t>CAN24015272-01</t>
  </si>
  <si>
    <t>ON-25-002442</t>
  </si>
  <si>
    <t>Freeway 10th, West covina, CA.</t>
  </si>
  <si>
    <t>5FNRL38715B100280</t>
  </si>
  <si>
    <t>MOSQUEDA SILVA</t>
  </si>
  <si>
    <t>968 W I ST</t>
  </si>
  <si>
    <t>968 W I St, ONTARIO CA 91762</t>
  </si>
  <si>
    <t>CAN23002412-04</t>
  </si>
  <si>
    <t>ON-25-002448</t>
  </si>
  <si>
    <t>17th Ave &amp; Ulloa St San Francisco Ca</t>
  </si>
  <si>
    <t>5YFBURHE1GP462620</t>
  </si>
  <si>
    <t>1734 LA SALLE AVE</t>
  </si>
  <si>
    <t>1734 la salle ave, SAN FRANCISCO CA 94124</t>
  </si>
  <si>
    <t>CLAUDIO MARTIN</t>
  </si>
  <si>
    <t>CAN24009577-01</t>
  </si>
  <si>
    <t>ON-25-002450</t>
  </si>
  <si>
    <t xml:space="preserve">SAN JACINTO CA </t>
  </si>
  <si>
    <t>KMHHT6KD0DU081041</t>
  </si>
  <si>
    <t>3440 COTTONWOOD AVE SP #91</t>
  </si>
  <si>
    <t>3440 COTTONWOOD AVE SP #91, SAN JACINTO CA 92582</t>
  </si>
  <si>
    <t>CAN24009342-02</t>
  </si>
  <si>
    <t>ON-25-002452</t>
  </si>
  <si>
    <t>4375 Genesee Ave, San Diego, CA 92117</t>
  </si>
  <si>
    <t>DARRIN GURULE</t>
  </si>
  <si>
    <t>CAN24014561-01</t>
  </si>
  <si>
    <t>ON-25-002453</t>
  </si>
  <si>
    <t>850 33rd ave</t>
  </si>
  <si>
    <t>1C6RD7LT8CS327286</t>
  </si>
  <si>
    <t>GURULE</t>
  </si>
  <si>
    <t>835 33RD AVE APT 2</t>
  </si>
  <si>
    <t>835 33RD AVE APT 2, OAKLAND CA 94601</t>
  </si>
  <si>
    <t>CAP24001672-01</t>
  </si>
  <si>
    <t>ON-25-002454</t>
  </si>
  <si>
    <t>Washington Ave before Broadway Blvd Escondido Ca</t>
  </si>
  <si>
    <t>4T1B31HK1KU007431</t>
  </si>
  <si>
    <t>MANUEL GOMEZ GUTIERREZ</t>
  </si>
  <si>
    <t>CAN24012819-02</t>
  </si>
  <si>
    <t>ON-25-002455</t>
  </si>
  <si>
    <t>North Figueroa St and Burwood Ave, LA, CA 90042</t>
  </si>
  <si>
    <t>FREESTYLE</t>
  </si>
  <si>
    <t>1FMDK05115GA11905</t>
  </si>
  <si>
    <t>GOMEZ GUTIERREZ</t>
  </si>
  <si>
    <t>612 NEWINGTON ST</t>
  </si>
  <si>
    <t>612 Newington St, DUARTE CA 91010</t>
  </si>
  <si>
    <t>FLAVIO CESAR LEON</t>
  </si>
  <si>
    <t>BLANCA SIERRA</t>
  </si>
  <si>
    <t>CAN25021418-00</t>
  </si>
  <si>
    <t>ON-25-002456</t>
  </si>
  <si>
    <t xml:space="preserve">Anaheim St and Figuero Los Angeles CA  </t>
  </si>
  <si>
    <t>WBA3V7C51G5A25811</t>
  </si>
  <si>
    <t>22032 MEYLER ST</t>
  </si>
  <si>
    <t>22032 MEYLER ST, TORRANCE CA 90502</t>
  </si>
  <si>
    <t>ALEJO MIRANDA GALAVIZ</t>
  </si>
  <si>
    <t>JAIRO MIRANDA</t>
  </si>
  <si>
    <t>CAP25005404-00</t>
  </si>
  <si>
    <t>ON-25-002457</t>
  </si>
  <si>
    <t>2300 W. Commonwealth Ave., Alhambra, CA. 91803</t>
  </si>
  <si>
    <t>4T1T11AKXPU794519</t>
  </si>
  <si>
    <t>MIRANDA GALAVIZ</t>
  </si>
  <si>
    <t>4762 W MISSION BLVD TRLR 21</t>
  </si>
  <si>
    <t>4762 W MISSION BLVD TRLR 21, ONTARIO CA 91762</t>
  </si>
  <si>
    <t>JESUS ARMANDO RODRIGUEZ</t>
  </si>
  <si>
    <t>Laura  Rodriguez</t>
  </si>
  <si>
    <t>CAN25020238-00</t>
  </si>
  <si>
    <t>ON-25-002458</t>
  </si>
  <si>
    <t xml:space="preserve">220 San Felipe Rd Hollister CA </t>
  </si>
  <si>
    <t>1HGCV1F34JA009870</t>
  </si>
  <si>
    <t>621 A ST</t>
  </si>
  <si>
    <t>621 A ST, HOLLISTER CA 95023</t>
  </si>
  <si>
    <t>ERNESTO CAMARENA</t>
  </si>
  <si>
    <t>CAP25004188-00</t>
  </si>
  <si>
    <t>ON-25-002459</t>
  </si>
  <si>
    <t>Freeway 110 near Manchester exit, Los Angeles Ca</t>
  </si>
  <si>
    <t>2HGFE2F50NH590697</t>
  </si>
  <si>
    <t>3151 FARNSWORTH AVE</t>
  </si>
  <si>
    <t>3151 1/2 FARNSWORTH AVE, LOS ANGELES CA 90032</t>
  </si>
  <si>
    <t>VALERIO VALENCIA GAMBOA</t>
  </si>
  <si>
    <t>CAN24013867-02</t>
  </si>
  <si>
    <t>ON-25-002460</t>
  </si>
  <si>
    <t xml:space="preserve">century blvd and village dr </t>
  </si>
  <si>
    <t>WDDGF4HB2DR260823</t>
  </si>
  <si>
    <t>VALENCIA GAMBOA</t>
  </si>
  <si>
    <t>1228 W 65TH ST</t>
  </si>
  <si>
    <t>1228 W 65TH ST , LOS ANGELES CA 90044</t>
  </si>
  <si>
    <t>ROMAN VASQUEZ BRAVO</t>
  </si>
  <si>
    <t>JAQUELINE NAVARRO VELASQUEZ</t>
  </si>
  <si>
    <t>CAP25005136-00</t>
  </si>
  <si>
    <t>ON-25-002461</t>
  </si>
  <si>
    <t>Woodside Rd &amp; Rutherford Ave Redwood City Ca</t>
  </si>
  <si>
    <t>JTDBCMFE8R3047279</t>
  </si>
  <si>
    <t>VASQUEZ BRAVO</t>
  </si>
  <si>
    <t>190 CENTRAL AVE</t>
  </si>
  <si>
    <t>190 CENTRAL AVE, REDWOOD CITY CA 94061</t>
  </si>
  <si>
    <t>ON-25-002465</t>
  </si>
  <si>
    <t xml:space="preserve">cajon blvd and darby st
san bernardino ca </t>
  </si>
  <si>
    <t>CARLOS PEREZ</t>
  </si>
  <si>
    <t>WILFREDO CAYAXON</t>
  </si>
  <si>
    <t>CAN25019661-00</t>
  </si>
  <si>
    <t>ON-25-002466</t>
  </si>
  <si>
    <t>405 Freeway, Long Beach, CA.</t>
  </si>
  <si>
    <t>4RUNNERSR5</t>
  </si>
  <si>
    <t>JT3VN29V4S0045824</t>
  </si>
  <si>
    <t>3714 W 107TH ST</t>
  </si>
  <si>
    <t>3714 W 107TH ST , INGLEWOOD CA 90303</t>
  </si>
  <si>
    <t>ON-25-002468</t>
  </si>
  <si>
    <t xml:space="preserve">Roscoe Blvd and Laurel Cayon North Hollywood CA  </t>
  </si>
  <si>
    <t>1D7HA18298S599952</t>
  </si>
  <si>
    <t>ANAHI MENDEZ</t>
  </si>
  <si>
    <t>CAP24002502-00</t>
  </si>
  <si>
    <t>ON-25-002470</t>
  </si>
  <si>
    <t xml:space="preserve">215 Freeway NB In Moreno Valley CA </t>
  </si>
  <si>
    <t>3KPF24AD9PE607318</t>
  </si>
  <si>
    <t>1918 WINDWARD CT</t>
  </si>
  <si>
    <t>1918 WINDWARD CT, PERRIS CA 92571</t>
  </si>
  <si>
    <t>YULIZBETH CASTILLO</t>
  </si>
  <si>
    <t>CAN24015185-01</t>
  </si>
  <si>
    <t>ON-25-002471</t>
  </si>
  <si>
    <t xml:space="preserve">Coyote bush Rd Riverside CA </t>
  </si>
  <si>
    <t>KNDPM3ACXJ7484605</t>
  </si>
  <si>
    <t>YESENIA FLORES</t>
  </si>
  <si>
    <t>Luis  Rivera Cendajaf</t>
  </si>
  <si>
    <t>CAN24017553-01</t>
  </si>
  <si>
    <t>ON-25-002472</t>
  </si>
  <si>
    <t>Parking lot, Los Angeles, CA.</t>
  </si>
  <si>
    <t>4T1T11AK8PU172582</t>
  </si>
  <si>
    <t>5117 ELIZABETH ST</t>
  </si>
  <si>
    <t>5117 ELIZABETH ST, CUDAHY CA 90201</t>
  </si>
  <si>
    <t>ON-25-002474</t>
  </si>
  <si>
    <t xml:space="preserve">Ocean Blvd, San Diego, CA
</t>
  </si>
  <si>
    <t>1FA6P8TH5N5147971</t>
  </si>
  <si>
    <t>CARMEN PERKINS</t>
  </si>
  <si>
    <t>CAN23004723-03</t>
  </si>
  <si>
    <t>ON-25-002475</t>
  </si>
  <si>
    <t xml:space="preserve">ball rd and disneyland dr 
anaheim ca 
</t>
  </si>
  <si>
    <t>KL8CB6SA8KC740406</t>
  </si>
  <si>
    <t>13586 ARROYO DR</t>
  </si>
  <si>
    <t>13586 ARROYO DR, VICTORVILLE CA 92395</t>
  </si>
  <si>
    <t>ANAHI MARTINEZ</t>
  </si>
  <si>
    <t>CAN25021500-00</t>
  </si>
  <si>
    <t>ON-25-002477</t>
  </si>
  <si>
    <t>150 Harbour Way, Richmond, CA 94801</t>
  </si>
  <si>
    <t>G8</t>
  </si>
  <si>
    <t>6G2EC57Y08L988100</t>
  </si>
  <si>
    <t>2849 LINCOLN AVE</t>
  </si>
  <si>
    <t>2849 LINCOLN AVE, RICHMOND CA 94804</t>
  </si>
  <si>
    <t>ENRIQUE CARRILLO</t>
  </si>
  <si>
    <t>CAN24019191-00</t>
  </si>
  <si>
    <t>ON-25-002478</t>
  </si>
  <si>
    <t xml:space="preserve">2441 Chalsey St Los Angeles CA </t>
  </si>
  <si>
    <t>1NXBR32E76Z694465</t>
  </si>
  <si>
    <t>1315 CRUSADO LN APT 57</t>
  </si>
  <si>
    <t>1315 CRUSADO LN APT 57, LOS ANGELES CA 90033</t>
  </si>
  <si>
    <t>MARTIR BAUTISTA ALVARADO</t>
  </si>
  <si>
    <t>IRVIN BAUTISTA ALVARADO</t>
  </si>
  <si>
    <t>CAP25005300-00</t>
  </si>
  <si>
    <t>ON-25-002479</t>
  </si>
  <si>
    <t>5th Freeway, Los Ángeles, CA.</t>
  </si>
  <si>
    <t>3TMLU4EN2EM146434</t>
  </si>
  <si>
    <t>BAUTISTA ALVARADO</t>
  </si>
  <si>
    <t>13052 DRONFIELD AVE APT 106</t>
  </si>
  <si>
    <t>13052 DRONFIELD AVE APT 106, SYLMAR CA 91342</t>
  </si>
  <si>
    <t>YUVRAJ SINGH</t>
  </si>
  <si>
    <t>CAN25021523-00</t>
  </si>
  <si>
    <t>ON-25-002480</t>
  </si>
  <si>
    <t>243 Fairmont Ln, Tracy, CA.</t>
  </si>
  <si>
    <t>3N1AB8BV3SY251693</t>
  </si>
  <si>
    <t>1350N HALEY CT</t>
  </si>
  <si>
    <t>1350N HALEY CT, TRACY CA 95377</t>
  </si>
  <si>
    <t>ARGIMIRO ROSADO GONZALEZ</t>
  </si>
  <si>
    <t>VALERIA ROSADO MONTILLA</t>
  </si>
  <si>
    <t>CAN25020954-00</t>
  </si>
  <si>
    <t>ON-25-002481</t>
  </si>
  <si>
    <t xml:space="preserve">Sunnymead Blvd. 
Moreno Valley CA </t>
  </si>
  <si>
    <t>KNDJ23AU4S7263829</t>
  </si>
  <si>
    <t>ROSADO GONZALEZ</t>
  </si>
  <si>
    <t>991 W BLAINE ST APT 44</t>
  </si>
  <si>
    <t>991 W BLAINE ST APT 44, RIVERSIDE CA 92507</t>
  </si>
  <si>
    <t>MOHAMMAD MOMAND</t>
  </si>
  <si>
    <t>CAP25003076-00</t>
  </si>
  <si>
    <t>ON-25-002483</t>
  </si>
  <si>
    <t>Chicago Ave, Riverside, CA 92507</t>
  </si>
  <si>
    <t>2T1BU4EE1CC911456</t>
  </si>
  <si>
    <t>MOMAND</t>
  </si>
  <si>
    <t>4565 STAR PASS RD</t>
  </si>
  <si>
    <t>4565 STAR PASS RD, RIVERSIDE CA 92507</t>
  </si>
  <si>
    <t>MARIA LOPEZ</t>
  </si>
  <si>
    <t>SEDAT URETEN</t>
  </si>
  <si>
    <t>CAN25020661-00</t>
  </si>
  <si>
    <t>ON-25-002484</t>
  </si>
  <si>
    <t>680 Freeway, Walnut Creek, CA.</t>
  </si>
  <si>
    <t>5TDYRKEC2MS055172</t>
  </si>
  <si>
    <t>661 PALM AVE</t>
  </si>
  <si>
    <t>661 PALM AVE, MARTINEZ CA 94553</t>
  </si>
  <si>
    <t>CUONG TRAN</t>
  </si>
  <si>
    <t>CAN24011788-02</t>
  </si>
  <si>
    <t>ON-25-002485</t>
  </si>
  <si>
    <t>Western Ave. and San Fernando Rd., Glendale, CA 91201</t>
  </si>
  <si>
    <t>2HGES26794H622079</t>
  </si>
  <si>
    <t>882 GLENEAGLES AVE</t>
  </si>
  <si>
    <t>882 GLENEAGLES AVE, POMONA CA 91768</t>
  </si>
  <si>
    <t>RICARDO MARQUEZ</t>
  </si>
  <si>
    <t>Maliyah  Marquez</t>
  </si>
  <si>
    <t>CAN23007982-03</t>
  </si>
  <si>
    <t>ON-25-002486</t>
  </si>
  <si>
    <t xml:space="preserve">Bradley Rd MENIFEE CA </t>
  </si>
  <si>
    <t>JHMCP26379C006328</t>
  </si>
  <si>
    <t>29558 MESA VERDE CIR</t>
  </si>
  <si>
    <t>29558 MESA VERDE CIR, MENIFEE CA 92584</t>
  </si>
  <si>
    <t>CAN24013885-01</t>
  </si>
  <si>
    <t>ON-25-002487</t>
  </si>
  <si>
    <t>Fulton industrial Blvd Atlanta Georgia</t>
  </si>
  <si>
    <t>1N4AL3AP8GC272478</t>
  </si>
  <si>
    <t>CRYSTAL TOLSON</t>
  </si>
  <si>
    <t>GEORGE TOLSON</t>
  </si>
  <si>
    <t>CAP24000022-01</t>
  </si>
  <si>
    <t>ON-25-002488</t>
  </si>
  <si>
    <t>14855 Corta Drive, Victorville, CA.</t>
  </si>
  <si>
    <t>2GCEC19V441236789</t>
  </si>
  <si>
    <t>TOLSON</t>
  </si>
  <si>
    <t>7175 WHITE FOX TRL</t>
  </si>
  <si>
    <t>7175 whitefox trail, PHELAN CA 92371</t>
  </si>
  <si>
    <t>YOLANDA TOVAR</t>
  </si>
  <si>
    <t>CAN24011240-02</t>
  </si>
  <si>
    <t>ON-25-002489</t>
  </si>
  <si>
    <t>117 North La Peer Dr Beverly Hills CA</t>
  </si>
  <si>
    <t>ISMAEL VELASQUEZ</t>
  </si>
  <si>
    <t>CAN24015680-01</t>
  </si>
  <si>
    <t>ON-25-002490</t>
  </si>
  <si>
    <t xml:space="preserve">Freeway in woodland CA  </t>
  </si>
  <si>
    <t>3N1AB7AP0JY302871</t>
  </si>
  <si>
    <t>2732 GROVE AVE APT B</t>
  </si>
  <si>
    <t>2732 GROVE AVE APT B, SACRAMENTO CA 95815</t>
  </si>
  <si>
    <t>ON-25-002491</t>
  </si>
  <si>
    <t>Foothill Av in Pacoima CA</t>
  </si>
  <si>
    <t>ON-25-002492</t>
  </si>
  <si>
    <t>Bishop St. and Industrial St., San Francisco, CA.</t>
  </si>
  <si>
    <t>EDGAR RODRIGUEZ</t>
  </si>
  <si>
    <t>Samantha Garcia</t>
  </si>
  <si>
    <t>CAP24000185-01</t>
  </si>
  <si>
    <t>ON-25-002493</t>
  </si>
  <si>
    <t>8650 Washington Blvd, Pico Rivera, CA</t>
  </si>
  <si>
    <t>1HGCR2F81HA074319</t>
  </si>
  <si>
    <t>9860 OAKWOOD AVE</t>
  </si>
  <si>
    <t>9860 OAKWOOD AVE, HESPERIA CA 92345</t>
  </si>
  <si>
    <t>JONATHAN LEMUS LIRA</t>
  </si>
  <si>
    <t>Manuel  Cisneros</t>
  </si>
  <si>
    <t>CAN24018388-01</t>
  </si>
  <si>
    <t>ON-25-002496</t>
  </si>
  <si>
    <t>192 Rd. crosstreet Ave. 136, Porter Ville CA.</t>
  </si>
  <si>
    <t>ABDO AEZAH</t>
  </si>
  <si>
    <t>TAHA AEZAH</t>
  </si>
  <si>
    <t>CAN24017481-01</t>
  </si>
  <si>
    <t>ON-25-002499</t>
  </si>
  <si>
    <t xml:space="preserve">18Th St and P St Merced CA </t>
  </si>
  <si>
    <t>KMHLM4DG6RU637069</t>
  </si>
  <si>
    <t>AEZAH</t>
  </si>
  <si>
    <t>1318 GARDEN AVE</t>
  </si>
  <si>
    <t>1318 GARDEN AVE, MODESTO CA 95351</t>
  </si>
  <si>
    <t>JORGE CRUZ GAMEZ</t>
  </si>
  <si>
    <t>CAP25005458-00</t>
  </si>
  <si>
    <t>ON-25-002500</t>
  </si>
  <si>
    <t>I605 La puente CA</t>
  </si>
  <si>
    <t>3N1CN7AP1GL889930</t>
  </si>
  <si>
    <t>CRUZ GAMEZ</t>
  </si>
  <si>
    <t>527 N SIESTA AVE</t>
  </si>
  <si>
    <t>527 N SIESTA AVE, LA PUENTE CA 91746</t>
  </si>
  <si>
    <t>SALVADOR RAMIREZ JR</t>
  </si>
  <si>
    <t>ALAN RAMIREZ</t>
  </si>
  <si>
    <t>CAP24001403-01</t>
  </si>
  <si>
    <t>ON-25-002501</t>
  </si>
  <si>
    <t xml:space="preserve">K Av and 15Th St in Lancaster CA </t>
  </si>
  <si>
    <t>3TYAZ5CN8MT010961</t>
  </si>
  <si>
    <t>RAMIREZ JR</t>
  </si>
  <si>
    <t>17821 LEMON ST</t>
  </si>
  <si>
    <t>17821 LEMON ST, HESPERIA CA 92345</t>
  </si>
  <si>
    <t>VIRGINIA PEREZ</t>
  </si>
  <si>
    <t>Karina Lopez</t>
  </si>
  <si>
    <t>CAN24013832-01</t>
  </si>
  <si>
    <t>ON-25-002502</t>
  </si>
  <si>
    <t>Sepulveda Panorama Ca</t>
  </si>
  <si>
    <t>WP1AD2A28JLA81042</t>
  </si>
  <si>
    <t>13313 OXNARD ST APT 244</t>
  </si>
  <si>
    <t>13313 OXNARD ST APT 244, VAN NUYS CA 91401</t>
  </si>
  <si>
    <t>CAN25020978-00</t>
  </si>
  <si>
    <t>ON-25-002503</t>
  </si>
  <si>
    <t>Brawley St. and Dakota St., Fresno, CA.</t>
  </si>
  <si>
    <t>MATTHEW SALINAS</t>
  </si>
  <si>
    <t>CAN24012951-02</t>
  </si>
  <si>
    <t>ON-25-002504</t>
  </si>
  <si>
    <t xml:space="preserve">1st st san jose ca </t>
  </si>
  <si>
    <t>JN8AS5MV7DW118703</t>
  </si>
  <si>
    <t>1410 N 10TH ST SPC 23</t>
  </si>
  <si>
    <t>1410 N 10TH ST SPC 23, SAN JOSE CA 95112</t>
  </si>
  <si>
    <t>RUBEN REGALADO</t>
  </si>
  <si>
    <t>VICTORIA REGALADO</t>
  </si>
  <si>
    <t>CAN24011863-02</t>
  </si>
  <si>
    <t>ON-25-002506</t>
  </si>
  <si>
    <t xml:space="preserve">5Th St in San Bernandino CA </t>
  </si>
  <si>
    <t>WBAJE7C34HG887171</t>
  </si>
  <si>
    <t>5800 HAMNER AVE SPC 557</t>
  </si>
  <si>
    <t>5800 HAMNER AVE SPC 557, EASTVALE CA 91752</t>
  </si>
  <si>
    <t>ON-25-002507</t>
  </si>
  <si>
    <t xml:space="preserve">Near San Jose, CA Freeway </t>
  </si>
  <si>
    <t>3KPF24AD4PE544788</t>
  </si>
  <si>
    <t>VICTOR BERNAL</t>
  </si>
  <si>
    <t>NOHEMI PEREZ CARDENAS</t>
  </si>
  <si>
    <t>CAP24000104-01</t>
  </si>
  <si>
    <t>ON-25-002508</t>
  </si>
  <si>
    <t>Mountain View Ave, Dinuba, CA</t>
  </si>
  <si>
    <t>5NPEH4J23MH068694</t>
  </si>
  <si>
    <t>2069 E DUFF AVE</t>
  </si>
  <si>
    <t>2069 E DUFF AVE, REEDLEY CA 93654</t>
  </si>
  <si>
    <t>DIANA BURGESS</t>
  </si>
  <si>
    <t>CAN24017907-01</t>
  </si>
  <si>
    <t>ON-25-002509</t>
  </si>
  <si>
    <t>West Blvd, Los angles CA.</t>
  </si>
  <si>
    <t>JM3KFBCM6S0571102</t>
  </si>
  <si>
    <t>44327 CALSTON AVE</t>
  </si>
  <si>
    <t>44327 CALSTON AVE, LANCASTER CA 93535</t>
  </si>
  <si>
    <t>YURIAM BARTOLON PEREZ</t>
  </si>
  <si>
    <t>Raquel  Verdugo Velazquez</t>
  </si>
  <si>
    <t>CAN25021847-00</t>
  </si>
  <si>
    <t>ON-25-002510</t>
  </si>
  <si>
    <t xml:space="preserve">Berendo St and Olympic Blvd Los Angeles CA </t>
  </si>
  <si>
    <t>19VDE1F74DE020383</t>
  </si>
  <si>
    <t>BARTOLON PEREZ</t>
  </si>
  <si>
    <t>624 S BERENDO ST APT 301</t>
  </si>
  <si>
    <t>624 S Berendo St Apt 301, LOS ANGELES CA 90005</t>
  </si>
  <si>
    <t>NOE CARRANZA</t>
  </si>
  <si>
    <t>ON-25-002512</t>
  </si>
  <si>
    <t xml:space="preserve">Wittier Blvd and Ford Los Angeles CA </t>
  </si>
  <si>
    <t>2T3ZF4DV2AW050138</t>
  </si>
  <si>
    <t>GENESIS ALVARADO ALVARADO</t>
  </si>
  <si>
    <t>FREDY PERDOMO GUERRERO</t>
  </si>
  <si>
    <t>CAN24011262-02</t>
  </si>
  <si>
    <t>ON-25-002513</t>
  </si>
  <si>
    <t>3024 Mission St., San Francisco, CA 94110</t>
  </si>
  <si>
    <t>5UXFE4C50AL276574</t>
  </si>
  <si>
    <t>ALVARADO ALVARADO</t>
  </si>
  <si>
    <t>1664 CAYUGA AVE</t>
  </si>
  <si>
    <t>1664 cayuga ave, SAN FRANCISCO CA 94112</t>
  </si>
  <si>
    <t>JOAQUIN CEPEDA</t>
  </si>
  <si>
    <t>CAN23003612-03</t>
  </si>
  <si>
    <t>ON-25-002514</t>
  </si>
  <si>
    <t>7022 Stockton Av El Cerrito CA 94530</t>
  </si>
  <si>
    <t>1HGFA16518L016171</t>
  </si>
  <si>
    <t>CEPEDA</t>
  </si>
  <si>
    <t>10944 SAN PABLO AVE APT 621</t>
  </si>
  <si>
    <t>EL CERRITO</t>
  </si>
  <si>
    <t>10944 SAN PABLO AVE APT 621, EL CERRITO CA 94530</t>
  </si>
  <si>
    <t>CAN23008200-03</t>
  </si>
  <si>
    <t>ON-25-002515</t>
  </si>
  <si>
    <t>Sherry Ave., Fontana, CA.</t>
  </si>
  <si>
    <t>ELIDIE REYNOSO</t>
  </si>
  <si>
    <t>PEDRO RODRIGUEZ HERNANDEZ</t>
  </si>
  <si>
    <t>CAP25002812-00</t>
  </si>
  <si>
    <t>ON-25-002516</t>
  </si>
  <si>
    <t>Vine and Court, Visalia, CA 93277</t>
  </si>
  <si>
    <t>1G11D5RR0DF110095</t>
  </si>
  <si>
    <t>30626 ROAD 66</t>
  </si>
  <si>
    <t>30626 ROAD 66, VISALIA CA 93291</t>
  </si>
  <si>
    <t>ANAMARIZA VAZQUEZ LOPEZ</t>
  </si>
  <si>
    <t xml:space="preserve">Diego  Diaz Vazquez </t>
  </si>
  <si>
    <t>CAN23005345-03</t>
  </si>
  <si>
    <t>ON-25-002518</t>
  </si>
  <si>
    <t>Venice, and Red Wood, San Francisco, CA.</t>
  </si>
  <si>
    <t>1G1ZA5E10BF285794</t>
  </si>
  <si>
    <t>VAZQUEZ LOPEZ</t>
  </si>
  <si>
    <t>515 OFARRELL ST # 43</t>
  </si>
  <si>
    <t>515 ofarrel st #43, SAN FRANCISCO CA 94102</t>
  </si>
  <si>
    <t>CAN23002829-03</t>
  </si>
  <si>
    <t>ON-25-002519</t>
  </si>
  <si>
    <t xml:space="preserve"> Dixon Landing Rd. Milpitas, CA.</t>
  </si>
  <si>
    <t>BREANNA DAVIS</t>
  </si>
  <si>
    <t>CAP24001139-01</t>
  </si>
  <si>
    <t>ON-25-002520</t>
  </si>
  <si>
    <t xml:space="preserve">Bear valley Rd and 2Th ST Av Victorville CA </t>
  </si>
  <si>
    <t>4S4BSAKC3J3346748</t>
  </si>
  <si>
    <t>20310 OTOE RD APT B</t>
  </si>
  <si>
    <t>20310 OTOE RD APT B, APPLE VALLEY CA 92307</t>
  </si>
  <si>
    <t>IRVING SARMIENTO-GARCIA</t>
  </si>
  <si>
    <t>CAP25006405-00</t>
  </si>
  <si>
    <t>ON-25-002521</t>
  </si>
  <si>
    <t>Delport Ave, Santa Rosa, CA</t>
  </si>
  <si>
    <t>2B3LA43H68H199857</t>
  </si>
  <si>
    <t>SARMIENTO-GARCIA</t>
  </si>
  <si>
    <t>2975 STONESHEEP LN</t>
  </si>
  <si>
    <t>2975 Stonesheep Ln, SANTA ROSA CA 95407</t>
  </si>
  <si>
    <t>JOSE JARQUIN DELGADILLO</t>
  </si>
  <si>
    <t>CAP25003033-00</t>
  </si>
  <si>
    <t>ON-25-002522</t>
  </si>
  <si>
    <t xml:space="preserve">Sketchers Wherehouse 
29800 Eucalyptus Av Moreno Valley CA </t>
  </si>
  <si>
    <t>KNDJ23AU4P7848787</t>
  </si>
  <si>
    <t>JARQUIN DELGADILLO</t>
  </si>
  <si>
    <t>12215 GRAHAM ST APT 13</t>
  </si>
  <si>
    <t>12215 GRAHAM ST APT 13, MORENO VALLEY CA 92557</t>
  </si>
  <si>
    <t>ON-25-002523</t>
  </si>
  <si>
    <t>In California State.</t>
  </si>
  <si>
    <t>ML32AUHJXRH008327</t>
  </si>
  <si>
    <t>CAN23004468-03</t>
  </si>
  <si>
    <t>ON-25-002526</t>
  </si>
  <si>
    <t xml:space="preserve">Hwy 58 Tehachapi CA  </t>
  </si>
  <si>
    <t>AYDAN LEDESMA</t>
  </si>
  <si>
    <t>CAN25021431-00</t>
  </si>
  <si>
    <t>ON-25-002528</t>
  </si>
  <si>
    <t>1HGCR2F53FA023178</t>
  </si>
  <si>
    <t>LEDESMA</t>
  </si>
  <si>
    <t>1791 COUNTY RD FF</t>
  </si>
  <si>
    <t>WILLOWS</t>
  </si>
  <si>
    <t>1791 COUNTY RD 2F, WILLOWS CA 95988</t>
  </si>
  <si>
    <t>ON-25-002529</t>
  </si>
  <si>
    <t>Ranchito St, El Monte, CA</t>
  </si>
  <si>
    <t>AARON WILLIAMS</t>
  </si>
  <si>
    <t>CAP24000210-01</t>
  </si>
  <si>
    <t>ON-25-002532</t>
  </si>
  <si>
    <t xml:space="preserve">Bancroft St and University Av San Diego CA </t>
  </si>
  <si>
    <t>2HGFG3B55CH511933</t>
  </si>
  <si>
    <t>39252 WINCHESTER RD # 107-293 # ATE</t>
  </si>
  <si>
    <t>39252 WINCHESTER RD ATE 107-293, MURRIETA CA 92563</t>
  </si>
  <si>
    <t>SERGIO OLIVO</t>
  </si>
  <si>
    <t>ULISES GONZALEZ</t>
  </si>
  <si>
    <t>CAP25006371-00</t>
  </si>
  <si>
    <t>ON-25-002533</t>
  </si>
  <si>
    <t>S Lincoln Ave 2nd St Corona Ca</t>
  </si>
  <si>
    <t>3GNAXKEG4SL204556</t>
  </si>
  <si>
    <t>OLIVO</t>
  </si>
  <si>
    <t>35415 COYOTE CREEK CT</t>
  </si>
  <si>
    <t>35415 Coyote Creek Ct, LAKE ELSINORE CA 92532</t>
  </si>
  <si>
    <t>MARIAM AGAYAN</t>
  </si>
  <si>
    <t>CAN24010653-02</t>
  </si>
  <si>
    <t>ON-25-002534</t>
  </si>
  <si>
    <t xml:space="preserve">Cedar and Nees Fresno CA </t>
  </si>
  <si>
    <t>1N4AA6AP7GC432423</t>
  </si>
  <si>
    <t>MARKARIAN</t>
  </si>
  <si>
    <t>18779 VIA MIRA BELLA</t>
  </si>
  <si>
    <t>FRIANT</t>
  </si>
  <si>
    <t>18779 VIA MIRA BELLA, FRIANT CA 93626</t>
  </si>
  <si>
    <t>MELIDA URIBIO</t>
  </si>
  <si>
    <t>ARACELY ESCOBAR</t>
  </si>
  <si>
    <t>CAN25021940-00</t>
  </si>
  <si>
    <t>ON-25-002536</t>
  </si>
  <si>
    <t>Gay mount, Downy Ca</t>
  </si>
  <si>
    <t>JTJBT20X670148654</t>
  </si>
  <si>
    <t>URIBIO</t>
  </si>
  <si>
    <t>7674 SHADY OAK DR</t>
  </si>
  <si>
    <t>7674 SHADY OAK DR, DOWNEY CA 90240</t>
  </si>
  <si>
    <t>HUNTER MARINO</t>
  </si>
  <si>
    <t>CAP25004408-00</t>
  </si>
  <si>
    <t>ON-25-002537</t>
  </si>
  <si>
    <t>75 Lake Havasu Ave North, Lake Havasu, Arizona 86403</t>
  </si>
  <si>
    <t>3GCPCREC4JG179850</t>
  </si>
  <si>
    <t>MARINO</t>
  </si>
  <si>
    <t>13500 LIVE OAK ST APT 3</t>
  </si>
  <si>
    <t>13500 Live Oak apt 3, HESPERIA CA 92345</t>
  </si>
  <si>
    <t>ELMER HERNANDEZ AVILA</t>
  </si>
  <si>
    <t>FRANCISCO CARDONA RABAGO</t>
  </si>
  <si>
    <t>CAP25003158-00</t>
  </si>
  <si>
    <t>ON-25-002538</t>
  </si>
  <si>
    <t xml:space="preserve">15 S in Escondido </t>
  </si>
  <si>
    <t>WAUAFAFL9FN013333</t>
  </si>
  <si>
    <t>HERNANDEZ AVILA</t>
  </si>
  <si>
    <t>920 SYCAMORE AVE APT 126</t>
  </si>
  <si>
    <t>920 SYCAMORE AVE APT 126, VISTA CA 92081</t>
  </si>
  <si>
    <t>MIGUEL BLANCO</t>
  </si>
  <si>
    <t>CAN23008893-02</t>
  </si>
  <si>
    <t>ON-25-002539</t>
  </si>
  <si>
    <t>East Rosecrans Ave. and S. Harris Ave., Compton, CA.</t>
  </si>
  <si>
    <t>1FA6P8TH2K5143775</t>
  </si>
  <si>
    <t>BLANCO</t>
  </si>
  <si>
    <t>14522 S CASTLEGATE AVE</t>
  </si>
  <si>
    <t>14522 S CASTLEGATE AVE, COMPTON CA 90221</t>
  </si>
  <si>
    <t>ANA MARQUEZ LIZAMA</t>
  </si>
  <si>
    <t>JOSE ROBERTO MARQUEZ</t>
  </si>
  <si>
    <t>CAN25019664-00</t>
  </si>
  <si>
    <t>ON-25-002541</t>
  </si>
  <si>
    <t xml:space="preserve">Ohio St RICHMOND CA </t>
  </si>
  <si>
    <t>1N4BL4BV9KC212399</t>
  </si>
  <si>
    <t>MARQUEZ LIZAMA</t>
  </si>
  <si>
    <t>760 20TH ST</t>
  </si>
  <si>
    <t>760 20TH ST, RICHMOND CA 94801</t>
  </si>
  <si>
    <t>ALIF KHAN</t>
  </si>
  <si>
    <t>CAP24001156-01</t>
  </si>
  <si>
    <t>ON-25-002542</t>
  </si>
  <si>
    <t xml:space="preserve">rosemead ca </t>
  </si>
  <si>
    <t>VERONICA IBARRA</t>
  </si>
  <si>
    <t xml:space="preserve">fudeo Burns </t>
  </si>
  <si>
    <t>CAN24019039-00</t>
  </si>
  <si>
    <t>ON-25-002543</t>
  </si>
  <si>
    <t xml:space="preserve">405 freeway 
</t>
  </si>
  <si>
    <t>2HGFG12856H500725</t>
  </si>
  <si>
    <t>319 W 53RD ST APT 3</t>
  </si>
  <si>
    <t>319 W 53RD ST APT 3, LOS ANGELES CA 90037</t>
  </si>
  <si>
    <t>BEATRIZ TECUM Y TECUM</t>
  </si>
  <si>
    <t>CAP25004012-00</t>
  </si>
  <si>
    <t>ON-25-002544</t>
  </si>
  <si>
    <t xml:space="preserve">WB San Pedro ST and E 53Th St Los Angeles CA </t>
  </si>
  <si>
    <t>5FNRL5H65GB031485</t>
  </si>
  <si>
    <t>TECUM Y TECUM</t>
  </si>
  <si>
    <t>301 E 51ST ST APT 1</t>
  </si>
  <si>
    <t>301 E 51ST ST APT 1, LOS ANGELES CA 90011</t>
  </si>
  <si>
    <t>ARTURO LOPEZ</t>
  </si>
  <si>
    <t>Adrian Arturo</t>
  </si>
  <si>
    <t>CAP24002516-00</t>
  </si>
  <si>
    <t>ON-25-002545</t>
  </si>
  <si>
    <t>Ashlan and Cedar, Fresno, CA</t>
  </si>
  <si>
    <t>3GTP1NEC8JG114384</t>
  </si>
  <si>
    <t>CAN24012207-02</t>
  </si>
  <si>
    <t>ON-25-002546</t>
  </si>
  <si>
    <t xml:space="preserve">5 FREEWAY </t>
  </si>
  <si>
    <t>WILLIAM SARMIENTO CHIRINO</t>
  </si>
  <si>
    <t>BRYAN SARMIENTO ESCOBAR</t>
  </si>
  <si>
    <t>CAN24018741-01</t>
  </si>
  <si>
    <t>ON-25-002547</t>
  </si>
  <si>
    <t>3960 Beverly Blvd., Los Angeles, CA. 90004</t>
  </si>
  <si>
    <t>JNKCV54E94M814663</t>
  </si>
  <si>
    <t>SARMIENTO CHIRINO</t>
  </si>
  <si>
    <t>3803 W 21ST ST</t>
  </si>
  <si>
    <t>3803 W 21ST ST, LOS ANGELES CA 90018</t>
  </si>
  <si>
    <t>JUAN PABLO GONZALEZ RAMIREZ</t>
  </si>
  <si>
    <t>Griselda Paola Linares</t>
  </si>
  <si>
    <t>CAN24017409-01</t>
  </si>
  <si>
    <t>ON-25-002549</t>
  </si>
  <si>
    <t>10601 Glenoaks Blvd Pacoima CA 91331</t>
  </si>
  <si>
    <t>2HGFE2F59SH529781</t>
  </si>
  <si>
    <t>GONZALEZ RAMIREZ</t>
  </si>
  <si>
    <t>4900 S FIGUEROA ST APT 311</t>
  </si>
  <si>
    <t>4900 S FIGUEROA ST APT 311, LOS ANGELES CA 90037</t>
  </si>
  <si>
    <t>SAMANTHA SALAIS</t>
  </si>
  <si>
    <t>AVELARDO SALAIS PEDROZA</t>
  </si>
  <si>
    <t>CAN23004193-03</t>
  </si>
  <si>
    <t>ON-25-002550</t>
  </si>
  <si>
    <t>Nuevo CA.</t>
  </si>
  <si>
    <t>WDDGF4HB2CA718017</t>
  </si>
  <si>
    <t>SALAIS</t>
  </si>
  <si>
    <t>33480 DOUBLE DIBBLE RD</t>
  </si>
  <si>
    <t>33480 DOUBLE DIBBLE RD, NUEVO CA 92567</t>
  </si>
  <si>
    <t>RITA RAMOS</t>
  </si>
  <si>
    <t>ARTURO LIRA</t>
  </si>
  <si>
    <t>CAP25002808-00</t>
  </si>
  <si>
    <t>ON-25-002554</t>
  </si>
  <si>
    <t>Slauson Ave &amp; Greenwood Ave Commerce Ca</t>
  </si>
  <si>
    <t>2HGES16534H618263</t>
  </si>
  <si>
    <t>5866 GAGE AVE</t>
  </si>
  <si>
    <t>5866 GAGE AVE, BELL GARDENS CA 90201</t>
  </si>
  <si>
    <t>LAURA ELOISA DIAZ AGUILERA</t>
  </si>
  <si>
    <t>CAN24011881-02</t>
  </si>
  <si>
    <t>ON-25-002555</t>
  </si>
  <si>
    <t xml:space="preserve">14625 Mesa St Hesperia CA </t>
  </si>
  <si>
    <t>4T1DAACK4SU067029</t>
  </si>
  <si>
    <t>FREDY BARDALES-CHAVARRIA</t>
  </si>
  <si>
    <t>CAN24019136-00</t>
  </si>
  <si>
    <t>ON-25-002556</t>
  </si>
  <si>
    <t xml:space="preserve">108th and alameda st 
</t>
  </si>
  <si>
    <t>5FNYF7H25MB006724</t>
  </si>
  <si>
    <t>BARDALES-CHAVARRIA</t>
  </si>
  <si>
    <t>10715 MONA BLVD</t>
  </si>
  <si>
    <t>10715 MONA BLVD, LOS ANGELES CA 90059</t>
  </si>
  <si>
    <t xml:space="preserve">Christian  Medina </t>
  </si>
  <si>
    <t>CAN23006969-03</t>
  </si>
  <si>
    <t>ON-25-002558</t>
  </si>
  <si>
    <t xml:space="preserve">Hwy 680 San Jose CA  </t>
  </si>
  <si>
    <t>MYNOR RIVERA ESCOBAR</t>
  </si>
  <si>
    <t>CAN23003573-03</t>
  </si>
  <si>
    <t>ON-25-002559</t>
  </si>
  <si>
    <t>Lindley Ave. and Parthenia St. San Fernando Valley, CA.</t>
  </si>
  <si>
    <t>5YFBURHE9KP932742</t>
  </si>
  <si>
    <t>RIVERA ESCOBAR</t>
  </si>
  <si>
    <t>7057 WHITAKER AVE</t>
  </si>
  <si>
    <t>7057 WHITAKER AVE, VAN NUYS CA 91406</t>
  </si>
  <si>
    <t>LAURENCE ROSE</t>
  </si>
  <si>
    <t>CAP24002188-01</t>
  </si>
  <si>
    <t>ON-25-002560</t>
  </si>
  <si>
    <t>Highway 99, Merced, CA</t>
  </si>
  <si>
    <t>4T1B11HK2KU232222</t>
  </si>
  <si>
    <t>ROSE</t>
  </si>
  <si>
    <t xml:space="preserve">148 W NILES AVE  </t>
  </si>
  <si>
    <t>2581 E CENTRAL AVE SPC 71, FRESNO CA 93725</t>
  </si>
  <si>
    <t>RICARDO CRUZ MARAVILLA</t>
  </si>
  <si>
    <t xml:space="preserve">Ricardo  Cruz </t>
  </si>
  <si>
    <t>CAP24002167-01</t>
  </si>
  <si>
    <t>ON-25-002562</t>
  </si>
  <si>
    <t>1FTEX1CB4KKC78198</t>
  </si>
  <si>
    <t>CRUZ MARAVILLA</t>
  </si>
  <si>
    <t>1360 SAN JOSE AVE</t>
  </si>
  <si>
    <t>1360 SAN JOSE AVE, CONCORD CA 94518</t>
  </si>
  <si>
    <t>DIANA RIVERA PINEDA</t>
  </si>
  <si>
    <t>KIMBERLY DIAZ RIVERA</t>
  </si>
  <si>
    <t>CAN24014129-02</t>
  </si>
  <si>
    <t>ON-25-002563</t>
  </si>
  <si>
    <t xml:space="preserve">Allott Av and Ventura Blvd Sherman Oaks CA </t>
  </si>
  <si>
    <t>5NPE24AF5FH184230</t>
  </si>
  <si>
    <t>RIVERA PINEDA</t>
  </si>
  <si>
    <t>9121 ORION AVE APT H</t>
  </si>
  <si>
    <t>9121 ORION AVE APT H, NORTH HILLS CA 91343</t>
  </si>
  <si>
    <t>MARIA DE LEON FRIAS</t>
  </si>
  <si>
    <t>CAP24001790-01</t>
  </si>
  <si>
    <t>ON-25-002564</t>
  </si>
  <si>
    <t>5217 POTRERO AVE UNIT B EL CERRITO, CA 94530</t>
  </si>
  <si>
    <t>2GNAXUEV6M6103682</t>
  </si>
  <si>
    <t>DE LEON FRIAS</t>
  </si>
  <si>
    <t>5217 POTRERO AVE UNIT B</t>
  </si>
  <si>
    <t>5217 POTRERO AVE UNIT B, EL CERRITO CA 94530</t>
  </si>
  <si>
    <t>JORGE HERNANDEZ</t>
  </si>
  <si>
    <t>KEVIN HERNANDEZ</t>
  </si>
  <si>
    <t>CAN24015317-01</t>
  </si>
  <si>
    <t>ON-25-002565</t>
  </si>
  <si>
    <t>405 Freeway near La Tijera exit, LA, CA</t>
  </si>
  <si>
    <t>5J6RW1H52LA006080</t>
  </si>
  <si>
    <t>11165 GRANT ST</t>
  </si>
  <si>
    <t>11165 GRANT ST, LYNWOOD CA 90262</t>
  </si>
  <si>
    <t>ELIDE RIVAS</t>
  </si>
  <si>
    <t>ADRIAN RIVAS</t>
  </si>
  <si>
    <t>CAN24017786-01</t>
  </si>
  <si>
    <t>ON-25-002566</t>
  </si>
  <si>
    <t xml:space="preserve">Disneyland parking lot </t>
  </si>
  <si>
    <t>1N4AL3APXGN373199</t>
  </si>
  <si>
    <t>8447 SAN ANTONIO AVE</t>
  </si>
  <si>
    <t>8447 san antonio ave , SOUTH GATE CA 90280</t>
  </si>
  <si>
    <t>DANNY PEREZ</t>
  </si>
  <si>
    <t>CAN24011915-02</t>
  </si>
  <si>
    <t>ON-25-002567</t>
  </si>
  <si>
    <t xml:space="preserve">raymond ave 
los angeles ca </t>
  </si>
  <si>
    <t>2HKRS3H20RH328799</t>
  </si>
  <si>
    <t>1606 W 47TH ST APT 101</t>
  </si>
  <si>
    <t>1606 W 47TH ST APT 101, LOS ANGELES CA 90062</t>
  </si>
  <si>
    <t>EUSTORGIO SANCHEZ MILLAN</t>
  </si>
  <si>
    <t>BRYAN SANCHEZ</t>
  </si>
  <si>
    <t>CAN24012391-02</t>
  </si>
  <si>
    <t>ON-25-002568</t>
  </si>
  <si>
    <t>S Cactus Ave, and W Merrill Ave, Rialto, CA</t>
  </si>
  <si>
    <t>KM8HB3A34SU250002</t>
  </si>
  <si>
    <t>SANCHEZ MILLAN</t>
  </si>
  <si>
    <t>211 N SPRUCE AVE APT D</t>
  </si>
  <si>
    <t>211 N Spruce Ave APT B, RIALTO CA 92376</t>
  </si>
  <si>
    <t>JESUS CONTRERAS LOPEZ</t>
  </si>
  <si>
    <t>MARTHA LUIS LOPEZ</t>
  </si>
  <si>
    <t>CAN25021279-00</t>
  </si>
  <si>
    <t>ON-25-002569</t>
  </si>
  <si>
    <t xml:space="preserve">Burnham St and Church Lane Av Santa Monica CA </t>
  </si>
  <si>
    <t>3KPF24AD0ME332739</t>
  </si>
  <si>
    <t>CONTRERAS LOPEZ</t>
  </si>
  <si>
    <t>8307 S FIGUEROA ST APT A</t>
  </si>
  <si>
    <t>8307 S FIGUEROA ST APT A, LOS ANGELES CA 90003</t>
  </si>
  <si>
    <t>HENG CHIEU</t>
  </si>
  <si>
    <t>MO CHIEU</t>
  </si>
  <si>
    <t>CAP25006562-00</t>
  </si>
  <si>
    <t>ON-25-002570</t>
  </si>
  <si>
    <t>3102 Imperial Highway, Leenwood, CA.</t>
  </si>
  <si>
    <t>5NTJEDAF6NH015694</t>
  </si>
  <si>
    <t>CHIEU</t>
  </si>
  <si>
    <t>2209 SPARROW HILL LN</t>
  </si>
  <si>
    <t>2209 SPARROW HILL LN, LAKEWOOD CA 90712</t>
  </si>
  <si>
    <t>KAYLA BARNETT</t>
  </si>
  <si>
    <t>CAN24013978-02</t>
  </si>
  <si>
    <t>ON-25-002571</t>
  </si>
  <si>
    <t>14th Ave and 73rd St, Sacramento, CA</t>
  </si>
  <si>
    <t>VANESSA HURTADO</t>
  </si>
  <si>
    <t>KODY ROSENLOF</t>
  </si>
  <si>
    <t>CAP24000556-01</t>
  </si>
  <si>
    <t>ON-25-002572</t>
  </si>
  <si>
    <t xml:space="preserve">Stillwater Dr and Antilope Rd Riverside CA </t>
  </si>
  <si>
    <t>2C3CDZFJ8JH172431</t>
  </si>
  <si>
    <t>8789 BEECHWOOD DR</t>
  </si>
  <si>
    <t>8789 BEECHWOOD DR, RANCHO CUCAMONGA CA 91701</t>
  </si>
  <si>
    <t>EVAN THOMAS</t>
  </si>
  <si>
    <t>CAMERON COOPER</t>
  </si>
  <si>
    <t>CAN24014293-01</t>
  </si>
  <si>
    <t>ON-25-002573</t>
  </si>
  <si>
    <t xml:space="preserve">exit ramp 74
freeway 16
lake elsinore ca </t>
  </si>
  <si>
    <t>1G6DF577580153648</t>
  </si>
  <si>
    <t>29575 PUJOL ST APT 3101</t>
  </si>
  <si>
    <t>29575 pujolstapt 3101, TEMECULA CA 92590</t>
  </si>
  <si>
    <t>EMETERIO BURGOA NIETO</t>
  </si>
  <si>
    <t>CLAUDIA VELASCO MORALES</t>
  </si>
  <si>
    <t>CAP25004212-00</t>
  </si>
  <si>
    <t>ON-25-002574</t>
  </si>
  <si>
    <t>2525 4th St, Eureka, CA 95501</t>
  </si>
  <si>
    <t>3TMLB5JN9SM125786</t>
  </si>
  <si>
    <t>BURGOA NIETO</t>
  </si>
  <si>
    <t>110 GULLIKSEN DR</t>
  </si>
  <si>
    <t>FORTUNA</t>
  </si>
  <si>
    <t>110 GULLIKSEN DR, FORTUNA CA 95540</t>
  </si>
  <si>
    <t>JOSSELYN CAMEY SICAN</t>
  </si>
  <si>
    <t xml:space="preserve">Alex  Gutierrez </t>
  </si>
  <si>
    <t>CAN24017729-01</t>
  </si>
  <si>
    <t>ON-25-002575</t>
  </si>
  <si>
    <t>Intersection on Oak Grove Ave. and Carolin Ave. Burlingame,CA.</t>
  </si>
  <si>
    <t>5FNYF3H50FB026370</t>
  </si>
  <si>
    <t>CAMEY SICAN</t>
  </si>
  <si>
    <t>531 PARIS ST</t>
  </si>
  <si>
    <t>531 paris st, SAN FRANCISCO CA 94112</t>
  </si>
  <si>
    <t>MAYRA MARISCAL</t>
  </si>
  <si>
    <t>CAN23000852-04</t>
  </si>
  <si>
    <t>ON-25-002576</t>
  </si>
  <si>
    <t>Highland St, San Bernardino, CA</t>
  </si>
  <si>
    <t>4T1GK12E6RU053522</t>
  </si>
  <si>
    <t>11809 LEE AVE</t>
  </si>
  <si>
    <t>11809 LEE AVE, ADELANTO CA 92301</t>
  </si>
  <si>
    <t>LESVIA LOREDO</t>
  </si>
  <si>
    <t>CAP24001990-01</t>
  </si>
  <si>
    <t>ON-25-002579</t>
  </si>
  <si>
    <t xml:space="preserve">San Marcos Blvd and Grand San Marcos CA </t>
  </si>
  <si>
    <t>5NMS33AD1LH200876</t>
  </si>
  <si>
    <t>1350 MORNING VIEW DR APT 283</t>
  </si>
  <si>
    <t>1350 MORNING VIEW DR APT 283, ESCONDIDO CA 92026</t>
  </si>
  <si>
    <t>ARSENIO CORRALES</t>
  </si>
  <si>
    <t>CAP25003932-00</t>
  </si>
  <si>
    <t>ON-25-002581</t>
  </si>
  <si>
    <t>789 S MARKET ST PIXLEY, CA 93256</t>
  </si>
  <si>
    <t>1GTPUCEK1SZ161177</t>
  </si>
  <si>
    <t>CORRALES</t>
  </si>
  <si>
    <t>PO BOX 520</t>
  </si>
  <si>
    <t>789 S MARKET ST, PIXLEY CA 93256</t>
  </si>
  <si>
    <t>THANGDY SAK</t>
  </si>
  <si>
    <t>BRANDEN SOPAUL HO</t>
  </si>
  <si>
    <t>CAN25021867-00</t>
  </si>
  <si>
    <t>ON-25-002582</t>
  </si>
  <si>
    <t xml:space="preserve">5 FWY SANTA ANA/TUSTIN CA  </t>
  </si>
  <si>
    <t>2HKYF18483H567563</t>
  </si>
  <si>
    <t>SAK</t>
  </si>
  <si>
    <t>700 W 3RD ST UNIT A211</t>
  </si>
  <si>
    <t>700 W 3rd St Unit A211, SANTA ANA CA 92701</t>
  </si>
  <si>
    <t>IVAN CERVANTES</t>
  </si>
  <si>
    <t>CAN24012919-02</t>
  </si>
  <si>
    <t>ON-25-002583</t>
  </si>
  <si>
    <t>San Jacinto, CA</t>
  </si>
  <si>
    <t>2HGFC1E52KH700758</t>
  </si>
  <si>
    <t>ON-25-002584</t>
  </si>
  <si>
    <t>110 freeway near the 101 freeway. Los Angeles, CA.</t>
  </si>
  <si>
    <t>CAN24017611-01</t>
  </si>
  <si>
    <t>ON-25-002586</t>
  </si>
  <si>
    <t xml:space="preserve">Cienega Blvd and Pico Blvd, LA, CA </t>
  </si>
  <si>
    <t>5YFBURHEXGP409043</t>
  </si>
  <si>
    <t>NORMA MENDEZ GRANADOS</t>
  </si>
  <si>
    <t>CAN25021304-00</t>
  </si>
  <si>
    <t>ON-25-002587</t>
  </si>
  <si>
    <t xml:space="preserve">7947 e florence ave
downey ca </t>
  </si>
  <si>
    <t>4T4BE46K88R037393</t>
  </si>
  <si>
    <t>MENDEZ GRANADOS</t>
  </si>
  <si>
    <t>1315 W 109TH ST APT E</t>
  </si>
  <si>
    <t>115 E COLDEN AVE APT 5, LOS ANGELES CA 90003</t>
  </si>
  <si>
    <t>TERESITA DE JESUS CALDERON AVALOS</t>
  </si>
  <si>
    <t>CAN24016522-01</t>
  </si>
  <si>
    <t>ON-25-002588</t>
  </si>
  <si>
    <t>Monte way Ave in Dinuba Ca</t>
  </si>
  <si>
    <t>1FMCU0F78KUA20722</t>
  </si>
  <si>
    <t>CALDERON AVALOS</t>
  </si>
  <si>
    <t>PO BOX 4</t>
  </si>
  <si>
    <t>SULTANA</t>
  </si>
  <si>
    <t>41784 SULTANA RD, SULTANA CA 93666</t>
  </si>
  <si>
    <t>JESUS ARREOLA ROBLES</t>
  </si>
  <si>
    <t>CAN23004181-03</t>
  </si>
  <si>
    <t>ON-25-002589</t>
  </si>
  <si>
    <t>Parthenia St, North Hills, CA 91343</t>
  </si>
  <si>
    <t>5FNRL38779B059207</t>
  </si>
  <si>
    <t>ARREOLA ROBLES</t>
  </si>
  <si>
    <t>5553 FULCHER AVE APT 5</t>
  </si>
  <si>
    <t>5553 FULCHER AVE APT 5, NORTH HOLLYWOOD CA 91601</t>
  </si>
  <si>
    <t>CAP24000582-01</t>
  </si>
  <si>
    <t>ON-25-002590</t>
  </si>
  <si>
    <t xml:space="preserve">Erringer St Simi Vally CA </t>
  </si>
  <si>
    <t>3039 Fairfield ave , PALMDALE CA 93550</t>
  </si>
  <si>
    <t>DAYANA HERNANDEZ VILLALTA</t>
  </si>
  <si>
    <t>CAN25020158-00</t>
  </si>
  <si>
    <t>ON-25-002591</t>
  </si>
  <si>
    <t>203 E 6th St Los Angeles Ca</t>
  </si>
  <si>
    <t>2HGFE2F22SH548887</t>
  </si>
  <si>
    <t>HERNANDEZ VILLALTA</t>
  </si>
  <si>
    <t>38558 SUMAC AVE</t>
  </si>
  <si>
    <t>38558 SUMAC AVE, PALMDALE CA 93550</t>
  </si>
  <si>
    <t>AMAN ULLAH</t>
  </si>
  <si>
    <t>NAZIA ADHI</t>
  </si>
  <si>
    <t>CAP24002681-00</t>
  </si>
  <si>
    <t>ON-25-002593</t>
  </si>
  <si>
    <t xml:space="preserve">renaldi st </t>
  </si>
  <si>
    <t>5TDZA22CX5S347265</t>
  </si>
  <si>
    <t>ULLAH</t>
  </si>
  <si>
    <t>10625 PETIT AVE</t>
  </si>
  <si>
    <t>10625 PETIT AVE, 131, GRANADA HILLS CA 91344</t>
  </si>
  <si>
    <t>TERESA DIAZ</t>
  </si>
  <si>
    <t>CAN24014058-02</t>
  </si>
  <si>
    <t>ON-25-002594</t>
  </si>
  <si>
    <t xml:space="preserve">Vanowen St and De Soto Av Winnetcka CA </t>
  </si>
  <si>
    <t>JTEDD21A140094853</t>
  </si>
  <si>
    <t>9233 VAN NUYS BLVD APT 218 # APPT</t>
  </si>
  <si>
    <t>9233 VAN NUYS BLVD APT 218 # APPT, PANORAMA CITY CA 91402</t>
  </si>
  <si>
    <t>ANNA ZAMUDIO GONZALEZ</t>
  </si>
  <si>
    <t>Lesli  Bravo</t>
  </si>
  <si>
    <t>CAN24013307-02</t>
  </si>
  <si>
    <t>ON-25-002595</t>
  </si>
  <si>
    <t>Freeway 14 near exit Soledad Cayon Palmdale Ca</t>
  </si>
  <si>
    <t>WBANW135X8CZ74769</t>
  </si>
  <si>
    <t>ZAMUDIO GONZALEZ</t>
  </si>
  <si>
    <t>1502 SWEETBRIER ST</t>
  </si>
  <si>
    <t>1502 SWEETBRIER ST, PALMDALE CA 93550</t>
  </si>
  <si>
    <t>JOSE GONZALEZ BECERRA</t>
  </si>
  <si>
    <t>CAN24012986-02</t>
  </si>
  <si>
    <t>ON-25-002596</t>
  </si>
  <si>
    <t xml:space="preserve">Jurupa Valley 
ca </t>
  </si>
  <si>
    <t>1N4EB32A0RC720715</t>
  </si>
  <si>
    <t>GONZALEZ BECERRA</t>
  </si>
  <si>
    <t>449 JANSU PL</t>
  </si>
  <si>
    <t>449 JANSU PL, POMONA CA 91768</t>
  </si>
  <si>
    <t>CAN24016935-01</t>
  </si>
  <si>
    <t>ON-25-002597</t>
  </si>
  <si>
    <t>Seven eleven parking lot Baldwin Park  Ca</t>
  </si>
  <si>
    <t>VINCENT PEREZ</t>
  </si>
  <si>
    <t>JACQUELINE CARPIO</t>
  </si>
  <si>
    <t>CAN23007361-03</t>
  </si>
  <si>
    <t>ON-25-002600</t>
  </si>
  <si>
    <t>1945 S Flower St, Los Angeles, CA 90007</t>
  </si>
  <si>
    <t>2HGFC2F85KH594403</t>
  </si>
  <si>
    <t>8720 PRINCE AVE</t>
  </si>
  <si>
    <t>8720 prince ave, LOS ANGELES CA 90002</t>
  </si>
  <si>
    <t>JAVIER ARCINIEGA</t>
  </si>
  <si>
    <t>MIRIAM ARCINIEGA</t>
  </si>
  <si>
    <t>CAN25021023-00</t>
  </si>
  <si>
    <t>ON-25-002601</t>
  </si>
  <si>
    <t xml:space="preserve">Freeway 115 south bound near 138 exit </t>
  </si>
  <si>
    <t>1HGCV1F30JA151570</t>
  </si>
  <si>
    <t>ARCINIEGA</t>
  </si>
  <si>
    <t xml:space="preserve">18937 NORDHOFF ST  </t>
  </si>
  <si>
    <t>7211 WHITSETT AVE, NORTH HOLLYWOOD CA 91605</t>
  </si>
  <si>
    <t>THERESA MORALES</t>
  </si>
  <si>
    <t>MICHAEL VALDEZ</t>
  </si>
  <si>
    <t>CAN24009614-02</t>
  </si>
  <si>
    <t>ON-25-002602</t>
  </si>
  <si>
    <t>west branch 
arollo grande 
ca</t>
  </si>
  <si>
    <t>5N1AZ2MG0FN201756</t>
  </si>
  <si>
    <t>11620 OCALA CT</t>
  </si>
  <si>
    <t>11620 OCALA CT, MORENO VALLEY CA 92557</t>
  </si>
  <si>
    <t>TAINARA DA SILVA PIRES</t>
  </si>
  <si>
    <t>WEINER DIAZ MANCHEGO</t>
  </si>
  <si>
    <t>CAP24001116-01</t>
  </si>
  <si>
    <t>ON-25-002603</t>
  </si>
  <si>
    <t>Gellert Blvd DALY CITY CA</t>
  </si>
  <si>
    <t>JTDZN3EU8EJ004630</t>
  </si>
  <si>
    <t>DA SILVA PIRES</t>
  </si>
  <si>
    <t>197 MELISA CIRCLE</t>
  </si>
  <si>
    <t>197 melisa circle , DALY CITY CA 94015</t>
  </si>
  <si>
    <t>SELEST PONCE</t>
  </si>
  <si>
    <t>CAN25021231-00</t>
  </si>
  <si>
    <t>ON-25-002604</t>
  </si>
  <si>
    <t>3000 S Figueroa St Los Angeles CA 90007</t>
  </si>
  <si>
    <t>2HGFE2F22SH573854</t>
  </si>
  <si>
    <t xml:space="preserve">1036 1/2 W 60TH ST  </t>
  </si>
  <si>
    <t>1036 1/2 west 60th st, LOS ANGELES CA 90044</t>
  </si>
  <si>
    <t>ALICIA GARCIA</t>
  </si>
  <si>
    <t>ON-25-002605</t>
  </si>
  <si>
    <t>Historic Route 66 San Bernandino CA 92407</t>
  </si>
  <si>
    <t>4T1M11AK4LU382031</t>
  </si>
  <si>
    <t>KARINA SOSA</t>
  </si>
  <si>
    <t>DANIEL ZARATE</t>
  </si>
  <si>
    <t>CAP24002154-01</t>
  </si>
  <si>
    <t>ON-25-002606</t>
  </si>
  <si>
    <t xml:space="preserve">Freeway 405 on exit Inglewood not sure what city </t>
  </si>
  <si>
    <t>19XFB2F59DE242074</t>
  </si>
  <si>
    <t>1685 S LONGWOOD AVE APT 6</t>
  </si>
  <si>
    <t>1685 S LONGWOOD AVE APT 6, LOS ANGELES CA 90019</t>
  </si>
  <si>
    <t>JONATHAN SAENGTHIP</t>
  </si>
  <si>
    <t>CAP24001931-01</t>
  </si>
  <si>
    <t>ON-25-002608</t>
  </si>
  <si>
    <t>10144 St, Madera, CA 93636</t>
  </si>
  <si>
    <t>3MW5R1J02L8B11737</t>
  </si>
  <si>
    <t>SAENGTHIP</t>
  </si>
  <si>
    <t>1358 E SAN BRUNO AVE APT 102</t>
  </si>
  <si>
    <t>1358 E SAN BRUNO AVE APT 102, FRESNO CA 93710</t>
  </si>
  <si>
    <t>LOURDES REINA CALMELAT</t>
  </si>
  <si>
    <t>CAP25004671-00</t>
  </si>
  <si>
    <t>ON-25-002609</t>
  </si>
  <si>
    <t>1198 S. East St., San Bernardino, CA 92408</t>
  </si>
  <si>
    <t>5XYP34HC1MG171870</t>
  </si>
  <si>
    <t>CALMELAT</t>
  </si>
  <si>
    <t>1340 STILLMAN AVE APT 4</t>
  </si>
  <si>
    <t>1340 STILLMAN AVE APT 4, REDLANDS CA 92374</t>
  </si>
  <si>
    <t>MANUEL SANTILLAN</t>
  </si>
  <si>
    <t>AMBAR LUIS</t>
  </si>
  <si>
    <t>CAN23002090-04</t>
  </si>
  <si>
    <t>ON-25-002610</t>
  </si>
  <si>
    <t xml:space="preserve">Ball Rd and Euclid Av Anaheim CA in the shopping center  </t>
  </si>
  <si>
    <t>ENCLAVE</t>
  </si>
  <si>
    <t>5GAKRCKD6DJ107104</t>
  </si>
  <si>
    <t>SANTILLAN</t>
  </si>
  <si>
    <t>806 S MONTEZUMA WAY</t>
  </si>
  <si>
    <t>806 S MONTEZUMA WAY, WEST COVINA CA 91791</t>
  </si>
  <si>
    <t>LORENA SANDERS</t>
  </si>
  <si>
    <t>CAN24011221-02</t>
  </si>
  <si>
    <t>ON-25-002611</t>
  </si>
  <si>
    <t xml:space="preserve">I-80 and 680 freeway, Fairfield, CA. </t>
  </si>
  <si>
    <t>1N4AL3AP4JC278480</t>
  </si>
  <si>
    <t>PO BOX 3110</t>
  </si>
  <si>
    <t>2999 N TEXAS ST APT 32, FAIRFIELD CA 94533</t>
  </si>
  <si>
    <t>ON-25-002612</t>
  </si>
  <si>
    <t>Nadeau St and Maie Ave, LA, CA</t>
  </si>
  <si>
    <t>Cruze</t>
  </si>
  <si>
    <t>ANGELA GAITHER</t>
  </si>
  <si>
    <t>Anterrie  Troupe</t>
  </si>
  <si>
    <t>CAP24001451-01</t>
  </si>
  <si>
    <t>ON-25-002613</t>
  </si>
  <si>
    <t xml:space="preserve">Day St and canyon Spring parkway riverside CA </t>
  </si>
  <si>
    <t>3GCUKSE22DG249614</t>
  </si>
  <si>
    <t>GAITHER</t>
  </si>
  <si>
    <t>23229 HEMLOCK AVE APT 13</t>
  </si>
  <si>
    <t>23229 HEMLOCK AVE APT 13, MORENO VALLEY CA 92557</t>
  </si>
  <si>
    <t>ON-25-002614</t>
  </si>
  <si>
    <t>Freeway 280 passing San Francisco, CA</t>
  </si>
  <si>
    <t>CAP25006524-00</t>
  </si>
  <si>
    <t>ON-25-002615</t>
  </si>
  <si>
    <t>Freeway 10th near Crenshaw exit, CA</t>
  </si>
  <si>
    <t>VIDAL BAUTISTA SANTOS</t>
  </si>
  <si>
    <t>GRABIELA SANTIAGO PARTIDA</t>
  </si>
  <si>
    <t>CAN24019377-00</t>
  </si>
  <si>
    <t>ON-25-002616</t>
  </si>
  <si>
    <t xml:space="preserve">rocksprings rd 
san diego ca 
</t>
  </si>
  <si>
    <t>WDBAB33A4DB033578</t>
  </si>
  <si>
    <t>BAUTISTA SANTOS</t>
  </si>
  <si>
    <t>1735 ELSER LN</t>
  </si>
  <si>
    <t>1735 ELSER LN, ESCONDIDO CA 92026</t>
  </si>
  <si>
    <t>GENARO MALDONADO TOPETE</t>
  </si>
  <si>
    <t>CAP25005907-00</t>
  </si>
  <si>
    <t>ON-25-002617</t>
  </si>
  <si>
    <t xml:space="preserve">freeway 5 south bound between Cannon and Palomar Rd on Carlsbad ca </t>
  </si>
  <si>
    <t>1C6SRFJP4SN547539</t>
  </si>
  <si>
    <t>MALDONADO TOPETE</t>
  </si>
  <si>
    <t>2731 ROSEWOOD CIR</t>
  </si>
  <si>
    <t>2731 ROSEWOOD CIR, OCEANSIDE CA 92056</t>
  </si>
  <si>
    <t>LUZ MARTINEZ URREA</t>
  </si>
  <si>
    <t>SABRINA MARTINEZ</t>
  </si>
  <si>
    <t>CAP25005793-00</t>
  </si>
  <si>
    <t>ON-25-002619</t>
  </si>
  <si>
    <t xml:space="preserve">Imperial and Martin Luther king Lynwood CA </t>
  </si>
  <si>
    <t>1GTUUHE83SZ226809</t>
  </si>
  <si>
    <t>MARTINEZ URREA</t>
  </si>
  <si>
    <t>801 S TAMARIND AVE APT 2</t>
  </si>
  <si>
    <t>801 S TAMARIND AVE APT 2, COMPTON CA 90220</t>
  </si>
  <si>
    <t>ON-25-002620</t>
  </si>
  <si>
    <t>San Tomas St, LA, CA</t>
  </si>
  <si>
    <t>ALEYAH COOK</t>
  </si>
  <si>
    <t>CAP25006447-00</t>
  </si>
  <si>
    <t>ON-25-002621</t>
  </si>
  <si>
    <t>10th Ave. cross street Vernie, Los Angeles, CA.90043</t>
  </si>
  <si>
    <t>1HGCV1F17JA225002</t>
  </si>
  <si>
    <t>3680 MONROE ST APT 801</t>
  </si>
  <si>
    <t>3680 MONROE ST APT 801, RIVERSIDE CA 92504</t>
  </si>
  <si>
    <t>GONZALO JAVIER ORJUELA CACERES</t>
  </si>
  <si>
    <t>CAN24010672-02</t>
  </si>
  <si>
    <t>ON-25-002622</t>
  </si>
  <si>
    <t xml:space="preserve">Claymore St and Cort Av Pico Rivera CA </t>
  </si>
  <si>
    <t>JM1BK32F571757163</t>
  </si>
  <si>
    <t>ORJUELA CACERES</t>
  </si>
  <si>
    <t>1137 S MONTEBELLO BLVD</t>
  </si>
  <si>
    <t>1137 S MONTEBELLO BLVD APT 2, MONTEBELLO CA 90640</t>
  </si>
  <si>
    <t>EDDIE HERNANDEZ</t>
  </si>
  <si>
    <t>CAN24015819-01</t>
  </si>
  <si>
    <t>ON-25-002623</t>
  </si>
  <si>
    <t xml:space="preserve">Summer set Blvd. and Clark Av Lakewood CA </t>
  </si>
  <si>
    <t>3TMDZ5BN3KM068399</t>
  </si>
  <si>
    <t>6827 SAN MARCUS ST</t>
  </si>
  <si>
    <t>6827 SAN MARCUS ST, PARAMOUNT CA 90723</t>
  </si>
  <si>
    <t>MOISES FIGUEROA FERNANDEZ</t>
  </si>
  <si>
    <t>ANGEL MONTANO</t>
  </si>
  <si>
    <t>CAN25019776-00</t>
  </si>
  <si>
    <t>ON-25-002626</t>
  </si>
  <si>
    <t xml:space="preserve">S Crawford St Dinuba CA  </t>
  </si>
  <si>
    <t>4T1BF1FK1FU080850</t>
  </si>
  <si>
    <t>FIGUEROA FERNANDEZ</t>
  </si>
  <si>
    <t>3113 AVENUE 390</t>
  </si>
  <si>
    <t>3113 AVENUE 390, KINGSBURG CA 93631</t>
  </si>
  <si>
    <t>RAJINDER SINGH</t>
  </si>
  <si>
    <t>VARINDER SINGH</t>
  </si>
  <si>
    <t>CAP25004979-00</t>
  </si>
  <si>
    <t>ON-25-002627</t>
  </si>
  <si>
    <t>Freeway 880, in the center of Oakland, CA.</t>
  </si>
  <si>
    <t>1GYS4EKL5MR491968</t>
  </si>
  <si>
    <t>5201 GASOL CT APT K203</t>
  </si>
  <si>
    <t>5201 GASOL CT APT K203, BAKERSFIELD CA 93313</t>
  </si>
  <si>
    <t>MIGUEL MEDINA CERVANTES</t>
  </si>
  <si>
    <t>JHON CALDERON MEDINA</t>
  </si>
  <si>
    <t>CAN25021466-00</t>
  </si>
  <si>
    <t>ON-25-002629</t>
  </si>
  <si>
    <t xml:space="preserve">22nd and vernon 
los angeles ca </t>
  </si>
  <si>
    <t>JTDKN3DP9F3067366</t>
  </si>
  <si>
    <t>MEDINA CERVANTES</t>
  </si>
  <si>
    <t>10333 ATLANTIC AVE APT B</t>
  </si>
  <si>
    <t>10333 Atlantic Ave Apt B, SOUTH GATE CA 90280</t>
  </si>
  <si>
    <t>PATRICK REDDICK</t>
  </si>
  <si>
    <t>CAP25006640-00</t>
  </si>
  <si>
    <t>ON-25-002631</t>
  </si>
  <si>
    <t xml:space="preserve">10 freeway before the vineyard Av Ontario CA </t>
  </si>
  <si>
    <t>5YJ3E1EA4KF193098</t>
  </si>
  <si>
    <t>REDDICK</t>
  </si>
  <si>
    <t xml:space="preserve">920 IRVINE AVE  </t>
  </si>
  <si>
    <t>920 IRVINE AVE B306, NEWPORT BEACH CA 92663</t>
  </si>
  <si>
    <t>ZEFERINO VEGAHERNANDEZ</t>
  </si>
  <si>
    <t>JASMIN VEGA</t>
  </si>
  <si>
    <t>CAN24016949-01</t>
  </si>
  <si>
    <t>ON-25-002633</t>
  </si>
  <si>
    <t>Shamrock Ave. and E. Huntington Dr. Monrovia, CA.</t>
  </si>
  <si>
    <t>4T1BK36B77U218206</t>
  </si>
  <si>
    <t>VEGAHERNANDEZ</t>
  </si>
  <si>
    <t>1715 ALAMITAS AVE APT 1</t>
  </si>
  <si>
    <t>1715 S ALAMITAS AVE APT 1, MONROVIA CA 91016</t>
  </si>
  <si>
    <t>CAN23004850-03</t>
  </si>
  <si>
    <t>ON-25-002634</t>
  </si>
  <si>
    <t xml:space="preserve">grand terrace, ca </t>
  </si>
  <si>
    <t>1HGCM56327A162685</t>
  </si>
  <si>
    <t>28378 DEER BRUSH DR</t>
  </si>
  <si>
    <t>28378 DEER BRUSH DR , NUEVO CA 92567</t>
  </si>
  <si>
    <t>ARTHUR BONNER</t>
  </si>
  <si>
    <t>CAN23003716-03</t>
  </si>
  <si>
    <t>ON-25-002635</t>
  </si>
  <si>
    <t xml:space="preserve">Crenshaw Blvd. and Century St Inglewood CA  </t>
  </si>
  <si>
    <t>5NPD84LF1LH574762</t>
  </si>
  <si>
    <t>BONNER</t>
  </si>
  <si>
    <t>2200 W 8TH ST APT 326</t>
  </si>
  <si>
    <t>2200 8TH ST APT 326, LOS ANGELES CA 90057</t>
  </si>
  <si>
    <t>EFREN HERNANDEZ</t>
  </si>
  <si>
    <t>CAN24010513-02</t>
  </si>
  <si>
    <t>ON-25-002636</t>
  </si>
  <si>
    <t>Gas station, 16337 Main St., Hisperia, CA 92345</t>
  </si>
  <si>
    <t>5XYPG4A58HG196190</t>
  </si>
  <si>
    <t>15909 PINE ST</t>
  </si>
  <si>
    <t>15909 PINE ST, HESPERIA CA 92345</t>
  </si>
  <si>
    <t>JEOVANY MANUEL ESCOBAR</t>
  </si>
  <si>
    <t>CAN25022023-00</t>
  </si>
  <si>
    <t>ON-25-002637</t>
  </si>
  <si>
    <t>5NPD84LF0KH407713</t>
  </si>
  <si>
    <t>16515 VICTORY BLVD</t>
  </si>
  <si>
    <t>16515 victory blvd2, van nuys CA 91406</t>
  </si>
  <si>
    <t xml:space="preserve">Celeste  Castellanos </t>
  </si>
  <si>
    <t>CAP24000548-01</t>
  </si>
  <si>
    <t>ON-25-002638</t>
  </si>
  <si>
    <t xml:space="preserve">Main and 91St Los Angeles CA </t>
  </si>
  <si>
    <t>5YFS4MCEXRP214976</t>
  </si>
  <si>
    <t>ROBERTO DE LA CRUZ GONZALEZ</t>
  </si>
  <si>
    <t>AGUSTIN CRUZ</t>
  </si>
  <si>
    <t>CAN24016458-01</t>
  </si>
  <si>
    <t>ON-25-002639</t>
  </si>
  <si>
    <t>91 freeway westbound, Corona and Yorba Linda, CA, passing Green River Rd.</t>
  </si>
  <si>
    <t>JF1VA1A67J9827167</t>
  </si>
  <si>
    <t>DE LA CRUZ GONZALEZ</t>
  </si>
  <si>
    <t>12669 MULBERRY LN</t>
  </si>
  <si>
    <t>12669 MULBERRY LN, MORENO VALLEY CA 92555</t>
  </si>
  <si>
    <t>DOMINGO SALAZAR ROMANO</t>
  </si>
  <si>
    <t>ALBERT SALAZAR</t>
  </si>
  <si>
    <t>CAN24013170-02</t>
  </si>
  <si>
    <t>ON-25-002640</t>
  </si>
  <si>
    <t>Marina Vista Ave., Martinez, CA 94553</t>
  </si>
  <si>
    <t>5NMJB3AE7NH003527</t>
  </si>
  <si>
    <t>SALAZAR ROMANO</t>
  </si>
  <si>
    <t>115 VIRGINIA HILLS DR APT 4</t>
  </si>
  <si>
    <t>115 Virginia Hills Dr Apt 4, MARTINEZ CA 94553</t>
  </si>
  <si>
    <t>CAN23001800-00</t>
  </si>
  <si>
    <t>ON-25-002641</t>
  </si>
  <si>
    <t xml:space="preserve">Freeway N 14 Hwy </t>
  </si>
  <si>
    <t>ENESTINA VELAZQUEZ</t>
  </si>
  <si>
    <t>AMERICA PADILLA</t>
  </si>
  <si>
    <t>CAN24015090-01</t>
  </si>
  <si>
    <t>ON-25-002642</t>
  </si>
  <si>
    <t xml:space="preserve">71 FREEWAY, POMONA CA </t>
  </si>
  <si>
    <t>1G1FB1RX1J0190198</t>
  </si>
  <si>
    <t>13179 10TH ST</t>
  </si>
  <si>
    <t>13179 10TH ST, CHINO CA 91710</t>
  </si>
  <si>
    <t>ON-25-002643</t>
  </si>
  <si>
    <t>3rd St and Huntley Dr, LA, CA</t>
  </si>
  <si>
    <t>MOHAMAD SEIRAFI</t>
  </si>
  <si>
    <t>CAP25003340-00</t>
  </si>
  <si>
    <t>ON-25-002644</t>
  </si>
  <si>
    <t>10286 Indiana Ave Riverside Ca</t>
  </si>
  <si>
    <t>2HKYF18473H603369</t>
  </si>
  <si>
    <t>SEIRAFI</t>
  </si>
  <si>
    <t>10421 COMANCHE AVE</t>
  </si>
  <si>
    <t>10421 COMANCHE AVE, RIVERSIDE CA 92503</t>
  </si>
  <si>
    <t>SAMI SALAYMEH</t>
  </si>
  <si>
    <t>AMJAD ABU SAMRAH SALAYMEH</t>
  </si>
  <si>
    <t>CAN24010346-02</t>
  </si>
  <si>
    <t>ON-25-002646</t>
  </si>
  <si>
    <t xml:space="preserve">1967 Church St Costa Meza CA </t>
  </si>
  <si>
    <t>1VWAP7A3XDC115644</t>
  </si>
  <si>
    <t>SALAYMEH</t>
  </si>
  <si>
    <t>421 DYLAN DR</t>
  </si>
  <si>
    <t>2245 LAKESIDE PL APT 204, CORONA CA 92879</t>
  </si>
  <si>
    <t>CARLOS GONZALEZ MERCADO</t>
  </si>
  <si>
    <t>BRYAN GONZALEZ</t>
  </si>
  <si>
    <t>CAP25006167-00</t>
  </si>
  <si>
    <t>ON-25-002647</t>
  </si>
  <si>
    <t>5th freeway, near 17th St., closest exit, Santa Ana, CA.</t>
  </si>
  <si>
    <t>1C4RDHDG9LC259977</t>
  </si>
  <si>
    <t>GONZALEZ MERCADO</t>
  </si>
  <si>
    <t>699 EDGAR AVE</t>
  </si>
  <si>
    <t>2257 CARNATION AVE, HEMET CA 92545</t>
  </si>
  <si>
    <t>LUCILA HERNANDEZ GUEL</t>
  </si>
  <si>
    <t>STEPHANIE JUAREZ</t>
  </si>
  <si>
    <t>CAN23005997-03</t>
  </si>
  <si>
    <t>ON-25-002648</t>
  </si>
  <si>
    <t xml:space="preserve">balboa 
Resita ca </t>
  </si>
  <si>
    <t>1G1105S33HU195100</t>
  </si>
  <si>
    <t>HERNANDEZ GUEL</t>
  </si>
  <si>
    <t>6624 WYNNE AVE</t>
  </si>
  <si>
    <t>6624 WYNNE AVE, RESEDA CA 91335</t>
  </si>
  <si>
    <t>SARYAH HARRIS DAVIS</t>
  </si>
  <si>
    <t>CAN24018576-01</t>
  </si>
  <si>
    <t>ON-25-002649</t>
  </si>
  <si>
    <t>4020 Buckingham Rd, LA, CA 90008</t>
  </si>
  <si>
    <t>3MVDMBDL4MM307064</t>
  </si>
  <si>
    <t>HARRIS DAVIS</t>
  </si>
  <si>
    <t>16103 CORNUTA AVE APT 5</t>
  </si>
  <si>
    <t>16103 CORNUTA AVE APT 5, BELLFLOWER CA 90706</t>
  </si>
  <si>
    <t>ON-25-002654</t>
  </si>
  <si>
    <t xml:space="preserve">4830 sierra collegue blvd 
</t>
  </si>
  <si>
    <t>TRAVIS NIBLETT-DEER</t>
  </si>
  <si>
    <t>CAN23004460-03</t>
  </si>
  <si>
    <t>ON-25-002655</t>
  </si>
  <si>
    <t>Newberg, Oregon</t>
  </si>
  <si>
    <t>2T1BURHE1JC070664</t>
  </si>
  <si>
    <t>NIBLETT-DEER</t>
  </si>
  <si>
    <t>2637 COUNTRY CLUB DR</t>
  </si>
  <si>
    <t>2637 COUNTRY CLUB DR, BARSTOW CA 92311</t>
  </si>
  <si>
    <t>VERONICA CABALLERO PENADO</t>
  </si>
  <si>
    <t>CAN25019979-00</t>
  </si>
  <si>
    <t>ON-25-002656</t>
  </si>
  <si>
    <t>Ownes Mount Ave, and Saticoy St, Canoga Park, CA 91304</t>
  </si>
  <si>
    <t>5FNRL38886B060046</t>
  </si>
  <si>
    <t>CABALLERO PENADO</t>
  </si>
  <si>
    <t>7500 ALABAMA AVE APT 234</t>
  </si>
  <si>
    <t>7500 ALABAMA AVE APT 234, CANOGA PARK CA 91303</t>
  </si>
  <si>
    <t>HERMELINDA ROJAS</t>
  </si>
  <si>
    <t>Daniel Flores</t>
  </si>
  <si>
    <t>CAN24009868-02</t>
  </si>
  <si>
    <t>ON-25-002657</t>
  </si>
  <si>
    <t>China lake Blvd&amp; Hwy 395</t>
  </si>
  <si>
    <t>1HGCP36828A039090</t>
  </si>
  <si>
    <t>10606 BONNER ST APT A</t>
  </si>
  <si>
    <t>10606 BONNER ST APT A, RIVERSIDE CA 92505</t>
  </si>
  <si>
    <t>SAUL CASTANEDA</t>
  </si>
  <si>
    <t>CAN24015474-01</t>
  </si>
  <si>
    <t>ON-25-002659</t>
  </si>
  <si>
    <t xml:space="preserve">dakota rd 
union city ca </t>
  </si>
  <si>
    <t>WBA5B1C51GG131675</t>
  </si>
  <si>
    <t>33627 ALVARADO NILES RD</t>
  </si>
  <si>
    <t>33627 ALVARADO NILES RD, UNION CITY CA 94587</t>
  </si>
  <si>
    <t>HANNAH FORGETT</t>
  </si>
  <si>
    <t>ON-25-002661</t>
  </si>
  <si>
    <t>Gonikan St Tahute APPLE VALLEY, CA</t>
  </si>
  <si>
    <t>1NXBR32E07Z777141</t>
  </si>
  <si>
    <t>RAUL JR CARRILLO</t>
  </si>
  <si>
    <t>PERLA RUBY ALEJO</t>
  </si>
  <si>
    <t>CAP25006062-00</t>
  </si>
  <si>
    <t>ON-25-002662</t>
  </si>
  <si>
    <t>38118 47th St. E. Palmdale, CA. 93552</t>
  </si>
  <si>
    <t>1GTPUAEK9SZ128500</t>
  </si>
  <si>
    <t>10025 E AVENUE R</t>
  </si>
  <si>
    <t>10025 E AVENUE R, LITTLEROCK CA 93543</t>
  </si>
  <si>
    <t>JOSE MENDIETA SANTOS</t>
  </si>
  <si>
    <t>JENNIFER MENDIETA</t>
  </si>
  <si>
    <t>CAP25003963-00</t>
  </si>
  <si>
    <t>ON-25-002663</t>
  </si>
  <si>
    <t>13th St. and Mountain View, San Bernardino, CA. 92410</t>
  </si>
  <si>
    <t>3N1CN8FV1LL850861</t>
  </si>
  <si>
    <t>MENDIETA SANTOS</t>
  </si>
  <si>
    <t>5350 LA SIERRA AVE APT 23</t>
  </si>
  <si>
    <t>5350 LA SIERRA AVE APT 23, RIVERSIDE CA 92505</t>
  </si>
  <si>
    <t>SANDRA MIJANGOS DE VELASQUEZ</t>
  </si>
  <si>
    <t>CAP24001770-01</t>
  </si>
  <si>
    <t>ON-25-002664</t>
  </si>
  <si>
    <t>Corner of Margarita St. and Jane St., Riverside, CA.92506</t>
  </si>
  <si>
    <t>5TDKK4CC6AS329185</t>
  </si>
  <si>
    <t>MIJANGOS DE VELASQUEZ</t>
  </si>
  <si>
    <t>GRACIELA RENTERIA FLORES</t>
  </si>
  <si>
    <t>YAHIR ZEPEDA RENTERIA</t>
  </si>
  <si>
    <t>CAN24012402-02</t>
  </si>
  <si>
    <t>ON-25-002665</t>
  </si>
  <si>
    <t xml:space="preserve">Hoover St Los Angeles CA </t>
  </si>
  <si>
    <t>3GTU2PEJ7JG481741</t>
  </si>
  <si>
    <t>RENTERIA FLORES</t>
  </si>
  <si>
    <t>4015 MARATHON ST APT 6</t>
  </si>
  <si>
    <t>4015 MARATHON ST APT 6, LOS ANGELES CA 90029</t>
  </si>
  <si>
    <t>CAP25003292-00</t>
  </si>
  <si>
    <t>ON-25-002666</t>
  </si>
  <si>
    <t>Freeway 15th close to exit 60, Fontana, CA</t>
  </si>
  <si>
    <t>5XYP5DHC9NG285322</t>
  </si>
  <si>
    <t>8356 BRUCE AVE</t>
  </si>
  <si>
    <t>8356 BRUCE AVE, RIVERSIDE CA 92503</t>
  </si>
  <si>
    <t>CAN24017584-01</t>
  </si>
  <si>
    <t>ON-25-002667</t>
  </si>
  <si>
    <t xml:space="preserve">Van owen 
</t>
  </si>
  <si>
    <t>19XFB2F55CE321904</t>
  </si>
  <si>
    <t>MAYORGA MEJIA</t>
  </si>
  <si>
    <t>15929 VANOWEN ST APT 2</t>
  </si>
  <si>
    <t>15929 VANOWEN ST APT 2, VAN NUYS CA 91406</t>
  </si>
  <si>
    <t>ARLETH GONZALEZ GARCIA</t>
  </si>
  <si>
    <t>CAN24017832-01</t>
  </si>
  <si>
    <t>ON-25-002668</t>
  </si>
  <si>
    <t>McDonald's, on Magnolia St. and Tyler, Riverside, CA.</t>
  </si>
  <si>
    <t>Q60</t>
  </si>
  <si>
    <t>JN1FV7EK4KM360336</t>
  </si>
  <si>
    <t>16600 TERRACE LN APT A</t>
  </si>
  <si>
    <t>16600 TERRACE LN APT A, FONTANA CA 92335</t>
  </si>
  <si>
    <t>VARDGES HAYRAPETYAN</t>
  </si>
  <si>
    <t>ON-25-002669</t>
  </si>
  <si>
    <t>North Verdugo Rd., cross St. Harmon Place. Glendale, 91208</t>
  </si>
  <si>
    <t>ERICK DOS SANTOS ANDRADE</t>
  </si>
  <si>
    <t>CAP24000117-01</t>
  </si>
  <si>
    <t>ON-25-002670</t>
  </si>
  <si>
    <t>FREEWAY 101 NEAR SOMBRONA IN CALIFORNIA</t>
  </si>
  <si>
    <t>JTEAAAAH8PJ139997</t>
  </si>
  <si>
    <t>DOS SANTOS ANDRADE</t>
  </si>
  <si>
    <t>89 CARMEL AVE</t>
  </si>
  <si>
    <t>89 CARMEL AVE, DALY CITY CA 94015</t>
  </si>
  <si>
    <t>ADHAM HADDAD</t>
  </si>
  <si>
    <t>MIRIAM HADDAD</t>
  </si>
  <si>
    <t>CAN24014224-02</t>
  </si>
  <si>
    <t>ON-25-002671</t>
  </si>
  <si>
    <t>E. St. and before Hunts Ave., San Bernardino, CA.</t>
  </si>
  <si>
    <t>2HGFC1F33KH650062</t>
  </si>
  <si>
    <t>2255 CAHUILLA ST APT 115</t>
  </si>
  <si>
    <t>2255 CAHUILLA ST APT 115, COLTON CA 92324</t>
  </si>
  <si>
    <t>CECILIA GARZA</t>
  </si>
  <si>
    <t>DANIEL NAVA</t>
  </si>
  <si>
    <t>CAP24000535-01</t>
  </si>
  <si>
    <t>ON-25-002672</t>
  </si>
  <si>
    <t>East bound on the 22 freeway on Garden Grove Orange County ca</t>
  </si>
  <si>
    <t>5TESM92N53Z225464</t>
  </si>
  <si>
    <t>13430 EDGEMONT ST</t>
  </si>
  <si>
    <t>13430 EDGEMONT ST, MORENO VALLEY CA 92553</t>
  </si>
  <si>
    <t>ON-25-002673</t>
  </si>
  <si>
    <t>Between Olympic Ave, and Cienega Ave. Los Angeles, CA.</t>
  </si>
  <si>
    <t>5XYRL4JC3SG369723</t>
  </si>
  <si>
    <t>RUBI PEREZ</t>
  </si>
  <si>
    <t>CAN25020760-00</t>
  </si>
  <si>
    <t>ON-25-002674</t>
  </si>
  <si>
    <t>Arbor Park Ln  MORENO VALLEY, CA</t>
  </si>
  <si>
    <t>3N1AB8CVXSY222433</t>
  </si>
  <si>
    <t xml:space="preserve">13190 DAY ST # I101  </t>
  </si>
  <si>
    <t>13190 DAY ST, I101, MORENO VALLEY CA 92553</t>
  </si>
  <si>
    <t>ON-25-002675</t>
  </si>
  <si>
    <t>Watt Ave. crosses St. Auburn Blvd., Sacramento, CA.</t>
  </si>
  <si>
    <t>1D7RV1GP0BS537305</t>
  </si>
  <si>
    <t>JOSE AMBRIZ</t>
  </si>
  <si>
    <t>Anselmo Hernandez</t>
  </si>
  <si>
    <t>CAN24017978-00</t>
  </si>
  <si>
    <t>ON-25-002676</t>
  </si>
  <si>
    <t xml:space="preserve">204 S BOUND </t>
  </si>
  <si>
    <t>1HGCR2F59EA145333</t>
  </si>
  <si>
    <t>AMBRIZ</t>
  </si>
  <si>
    <t>PO BOX 11022</t>
  </si>
  <si>
    <t>841 S OAK RD, EARLIMART CA 93219</t>
  </si>
  <si>
    <t>ROLANDO VELASQUEZ</t>
  </si>
  <si>
    <t>Fabian  Velasquez</t>
  </si>
  <si>
    <t>CAP25006343-00</t>
  </si>
  <si>
    <t>ON-25-002677</t>
  </si>
  <si>
    <t>Foothill Blvd Rialto Ca</t>
  </si>
  <si>
    <t>KMHCN4ACXAU433779</t>
  </si>
  <si>
    <t>4078 JEFFERSON ST</t>
  </si>
  <si>
    <t>4078 Jefferson St, RIVERSIDE CA 92504</t>
  </si>
  <si>
    <t>BIANCA RODRIGUEZ</t>
  </si>
  <si>
    <t>CAP25005272-00</t>
  </si>
  <si>
    <t>ON-25-002678</t>
  </si>
  <si>
    <t>3CZRZ1H55PM703341</t>
  </si>
  <si>
    <t>1391 SINGINGWOOD AVE</t>
  </si>
  <si>
    <t>1391 Singingwood Ave, POMONA CA 91767</t>
  </si>
  <si>
    <t>BILLY FLETCHER</t>
  </si>
  <si>
    <t>CAP25002818-00</t>
  </si>
  <si>
    <t>ON-25-002679</t>
  </si>
  <si>
    <t>720 S. Demaree Street Visalia, CA 93277</t>
  </si>
  <si>
    <t>SALCP2FX5KH787307</t>
  </si>
  <si>
    <t>FLETCHER</t>
  </si>
  <si>
    <t>1033 W WESTMONT CT</t>
  </si>
  <si>
    <t>1033 W WESTMONT CT, VISALIA CA 93277</t>
  </si>
  <si>
    <t>SUMANPREET GILL</t>
  </si>
  <si>
    <t>PAVITTAR SINGH</t>
  </si>
  <si>
    <t>CAP25003726-00</t>
  </si>
  <si>
    <t>ON-25-002680</t>
  </si>
  <si>
    <t xml:space="preserve">6015 E kings Canyon Rd Fresno CA </t>
  </si>
  <si>
    <t>1N4BL4DVXPN326646</t>
  </si>
  <si>
    <t>GILL</t>
  </si>
  <si>
    <t>6601 E LIBERTY AVE</t>
  </si>
  <si>
    <t>6601 E LIBERTY AVE, FRESNO CA 93727</t>
  </si>
  <si>
    <t>JACQUELINE WISESPIRIT</t>
  </si>
  <si>
    <t>CAP24000680-01</t>
  </si>
  <si>
    <t>ON-25-002681</t>
  </si>
  <si>
    <t xml:space="preserve">Florida Ave. and Stanford Ave., Hemet, CA. </t>
  </si>
  <si>
    <t>1FTRX17282NA01550</t>
  </si>
  <si>
    <t>WISESPIRIT</t>
  </si>
  <si>
    <t>2183 MURPHY RD</t>
  </si>
  <si>
    <t>2183 MURPHY RD, TEMECULA CA 92592</t>
  </si>
  <si>
    <t>Anthony Romero Nolasco</t>
  </si>
  <si>
    <t>CAN23007336-03</t>
  </si>
  <si>
    <t>ON-25-002684</t>
  </si>
  <si>
    <t>i280 S Freeway, San Francisco, CA</t>
  </si>
  <si>
    <t>DANIELA ANGELITA HERNANDEZ</t>
  </si>
  <si>
    <t>CHRISTOPHER SALVADOR VALDOVINOS</t>
  </si>
  <si>
    <t>CAP25004967-00</t>
  </si>
  <si>
    <t>ON-25-002686</t>
  </si>
  <si>
    <t>Sherman way and Sepulveda Blvd, Van Nuys, CA</t>
  </si>
  <si>
    <t>WBA3B1C59FK140997</t>
  </si>
  <si>
    <t>4544 1/2 E 57TH ST</t>
  </si>
  <si>
    <t>4544 1/2 E 57TH ST, MAYWOOD CA 90270</t>
  </si>
  <si>
    <t>ANJELIQUE MORENO</t>
  </si>
  <si>
    <t>CAN24012519-02</t>
  </si>
  <si>
    <t>ON-25-002687</t>
  </si>
  <si>
    <t>14th Freeway going north, Newhall, CA.</t>
  </si>
  <si>
    <t>32765 RANCHO AMERICANA PL</t>
  </si>
  <si>
    <t>32765 RANCHO AMERICANA PL, ACTON CA 93510</t>
  </si>
  <si>
    <t>NOAH ROTENBERG</t>
  </si>
  <si>
    <t>CAN24019045-00</t>
  </si>
  <si>
    <t>ON-25-002688</t>
  </si>
  <si>
    <t>I-A Freeway, Pacoima, CA.</t>
  </si>
  <si>
    <t>FJ Cruiser</t>
  </si>
  <si>
    <t>JTEBU11F78K030338</t>
  </si>
  <si>
    <t>JERZON ENRIQUE CUELLAR FLORES</t>
  </si>
  <si>
    <t>IRIS CUELLAR</t>
  </si>
  <si>
    <t>CAN25020035-00</t>
  </si>
  <si>
    <t>ON-25-002689</t>
  </si>
  <si>
    <t>Manhattan Beach Blvd and Crenshaw Beach Blvd., Torrance, CA</t>
  </si>
  <si>
    <t>2HGFG12699H523623</t>
  </si>
  <si>
    <t>CUELLAR FLORES</t>
  </si>
  <si>
    <t>6900 CALIFORNIA AVE APT K</t>
  </si>
  <si>
    <t>6900 CALIFORNIA AVE APT K, BELL GARDENS CA 90201</t>
  </si>
  <si>
    <t>MILTON NUNEZ - HERCULES</t>
  </si>
  <si>
    <t>CAP25006299-00</t>
  </si>
  <si>
    <t>ON-25-002690</t>
  </si>
  <si>
    <t>Rosecrans Ave and Western St, Gardena, CA</t>
  </si>
  <si>
    <t>4T1BF1FK3GU171457</t>
  </si>
  <si>
    <t>NUNEZ - HERCULES</t>
  </si>
  <si>
    <t>856 W 73RD ST</t>
  </si>
  <si>
    <t>856 W 73rd St, LOS ANGELES CA 90044</t>
  </si>
  <si>
    <t>ESTRELLA MORALES PARRA</t>
  </si>
  <si>
    <t>CAN23006308-03</t>
  </si>
  <si>
    <t>ON-25-002691</t>
  </si>
  <si>
    <t xml:space="preserve">Old Lake Elsinore St and Clark St Perris CA </t>
  </si>
  <si>
    <t>3FAHP0HA9AR361424</t>
  </si>
  <si>
    <t>22109 ROCKY HILLS RD., PERRIS CA 92570</t>
  </si>
  <si>
    <t>MARIA DEL CARMEN VILLEGAS RUIZ</t>
  </si>
  <si>
    <t>VICTOR RAMIREZ MARTINEZ</t>
  </si>
  <si>
    <t>CAP25003627-00</t>
  </si>
  <si>
    <t>ON-25-002693</t>
  </si>
  <si>
    <t>Vermont Ave Los Angeles Ca</t>
  </si>
  <si>
    <t>1GNSCJE02ER208230</t>
  </si>
  <si>
    <t>VILLEGAS RUIZ</t>
  </si>
  <si>
    <t>8922 MENLO AVE</t>
  </si>
  <si>
    <t>8922 MENLO AVE, LOS ANGELES CA 90044</t>
  </si>
  <si>
    <t>CAP24002393-01</t>
  </si>
  <si>
    <t>ON-25-002694</t>
  </si>
  <si>
    <t xml:space="preserve">168 Freeway Fresno CA </t>
  </si>
  <si>
    <t>WA1A4AFY6L2102238</t>
  </si>
  <si>
    <t>HEAVENLY THOMPSON</t>
  </si>
  <si>
    <t>AMAHD DYKES</t>
  </si>
  <si>
    <t>CAN25021395-00</t>
  </si>
  <si>
    <t>ON-25-002695</t>
  </si>
  <si>
    <t>Los Angeles, CA, near the Englewood area.</t>
  </si>
  <si>
    <t>WVWDB7AJ7DW086504</t>
  </si>
  <si>
    <t>1900 W 3RD ST APT 123</t>
  </si>
  <si>
    <t>1900 WEST 3RD ST APT 123, LOS ANGELES CA 90057</t>
  </si>
  <si>
    <t>CARLOS CARDENAS LOPEZ</t>
  </si>
  <si>
    <t xml:space="preserve">Nick  Calderon Marquez </t>
  </si>
  <si>
    <t>CAP25003690-00</t>
  </si>
  <si>
    <t>ON-25-002697</t>
  </si>
  <si>
    <t>Corner of Lasselle St. and Alessandro St., Moreno Valley, CA.</t>
  </si>
  <si>
    <t>JTDBT923971051318</t>
  </si>
  <si>
    <t>CARDENAS LOPEZ</t>
  </si>
  <si>
    <t>3516 PONTIAC AVE</t>
  </si>
  <si>
    <t>3516 PONTIAC AVE, JURUPA VALLEY CA 92509</t>
  </si>
  <si>
    <t>CAN24018964-01</t>
  </si>
  <si>
    <t>ON-25-002698</t>
  </si>
  <si>
    <t xml:space="preserve">Freeway near Bakersfield </t>
  </si>
  <si>
    <t>JOSE HIDALGO GARCIA</t>
  </si>
  <si>
    <t>JAZMIN RUIZ</t>
  </si>
  <si>
    <t>CAN25020549-00</t>
  </si>
  <si>
    <t>ON-25-002700</t>
  </si>
  <si>
    <t>Century Blvd  and Campton AV Los Angeles CA</t>
  </si>
  <si>
    <t>1N6ED1EJ8NN641289</t>
  </si>
  <si>
    <t>HIDALGO GARCIA</t>
  </si>
  <si>
    <t>9916 COMPTON AVE</t>
  </si>
  <si>
    <t>9916 COMPTON AVE, LOS ANGELES CA 90002</t>
  </si>
  <si>
    <t>CAN24015147-01</t>
  </si>
  <si>
    <t>ON-25-002701</t>
  </si>
  <si>
    <t>In front of 1051 of W Olympic Los Angeles Ca</t>
  </si>
  <si>
    <t>5TFRX5GNXJX112976</t>
  </si>
  <si>
    <t>BECKY GARCIA</t>
  </si>
  <si>
    <t>CAN23008544-03</t>
  </si>
  <si>
    <t>ON-25-002702</t>
  </si>
  <si>
    <t xml:space="preserve">1862 E BRIDGER AVE TULARE, CA 93274
</t>
  </si>
  <si>
    <t>2T3C1RFV1MC130079</t>
  </si>
  <si>
    <t>1862 E BRIDGER AVE</t>
  </si>
  <si>
    <t>1862 E BRIDGER AVE, TULARE CA 93274</t>
  </si>
  <si>
    <t>ENRIQUE ANGULO</t>
  </si>
  <si>
    <t>KRISTINA ANGULO</t>
  </si>
  <si>
    <t>CAP25004305-00</t>
  </si>
  <si>
    <t>ON-25-002705</t>
  </si>
  <si>
    <t xml:space="preserve">1400 PEPPER TREE LN SAN BERNARDINO, CA 92404
</t>
  </si>
  <si>
    <t>19XFC1F3XME207114</t>
  </si>
  <si>
    <t>1400 PEPPER TREE LN</t>
  </si>
  <si>
    <t>1400 PEPPER TREE LN, SAN BERNARDINO CA 92404</t>
  </si>
  <si>
    <t>ADRIAN LOPEZ MORENO</t>
  </si>
  <si>
    <t>CAN24011313-02</t>
  </si>
  <si>
    <t>ON-25-002706</t>
  </si>
  <si>
    <t xml:space="preserve">3Rd Av kings St Avenal Ca </t>
  </si>
  <si>
    <t>JTNA4MBE1M3115912</t>
  </si>
  <si>
    <t>LOPEZ MORENO</t>
  </si>
  <si>
    <t>5746 W ROSE AVE</t>
  </si>
  <si>
    <t>5746 W ROSE AVE, CARUTHERS CA 93609</t>
  </si>
  <si>
    <t>ON-25-002707</t>
  </si>
  <si>
    <t>Verdugo St., Glendale, CA.</t>
  </si>
  <si>
    <t>BALTAZAR HERNANDEZ</t>
  </si>
  <si>
    <t>CAP25005631-00</t>
  </si>
  <si>
    <t>ON-25-002708</t>
  </si>
  <si>
    <t>44 Selkirk St, Oakland, CA 94619</t>
  </si>
  <si>
    <t>F-450</t>
  </si>
  <si>
    <t>1FT8W4DM7PED46792</t>
  </si>
  <si>
    <t>1282 ANNAMARIE WAY</t>
  </si>
  <si>
    <t>1282 Annamarie Way, TRACY CA 95377</t>
  </si>
  <si>
    <t>ISIDRO MEDINAREYES</t>
  </si>
  <si>
    <t>BRIAN PEREA HERRERA</t>
  </si>
  <si>
    <t>CAP24001035-01</t>
  </si>
  <si>
    <t>ON-25-002711</t>
  </si>
  <si>
    <t>2271 Buena creek Rd Vista CA 92084</t>
  </si>
  <si>
    <t>1HGCR2F34HA207093</t>
  </si>
  <si>
    <t>MEDINAREYES</t>
  </si>
  <si>
    <t>1217 MONIQUE CT APT D</t>
  </si>
  <si>
    <t>1217 MONIQUE CT APT D, VISTA CA 92084</t>
  </si>
  <si>
    <t>CLEEDAWNYA PRITCHARD</t>
  </si>
  <si>
    <t>CAN25021776-00</t>
  </si>
  <si>
    <t>ON-25-002713</t>
  </si>
  <si>
    <t>In the parking lot of grocery store at 8142 SHELDON RD ELK GROVE CA 95758</t>
  </si>
  <si>
    <t>LS 460</t>
  </si>
  <si>
    <t>JTHBL46F685058338</t>
  </si>
  <si>
    <t>PRITCHARD</t>
  </si>
  <si>
    <t>5014 BRIARGLEN CT</t>
  </si>
  <si>
    <t>5014 BRIARGLEN CT, ELK GROVE CA 95758</t>
  </si>
  <si>
    <t>RACHEL SOTO</t>
  </si>
  <si>
    <t>CAN24016738-01</t>
  </si>
  <si>
    <t>ON-25-002714</t>
  </si>
  <si>
    <t>405 Freeway, Westwood Los Angeles, CA</t>
  </si>
  <si>
    <t>2HKRS6H83SH803048</t>
  </si>
  <si>
    <t>7030 LENNOX AVE APT 101</t>
  </si>
  <si>
    <t>7030 LENNOX AVE APT 101, VAN NUYS CA 91405</t>
  </si>
  <si>
    <t>NELSON TOMAS GASPAR</t>
  </si>
  <si>
    <t>CAP25005180-00</t>
  </si>
  <si>
    <t>ON-25-002715</t>
  </si>
  <si>
    <t>21320 Parthenia Canoga Park Ca</t>
  </si>
  <si>
    <t>2T1BU4EE4AC291733</t>
  </si>
  <si>
    <t>TOMAS GASPAR</t>
  </si>
  <si>
    <t>19241 LANARK ST</t>
  </si>
  <si>
    <t>19241 LANARK ST, RESEDA CA 91335</t>
  </si>
  <si>
    <t>CELESTE JACKSON</t>
  </si>
  <si>
    <t>CAN24009441-02</t>
  </si>
  <si>
    <t>ON-25-002716</t>
  </si>
  <si>
    <t>Manchester St and Denker St   LOS ANGELES, CA</t>
  </si>
  <si>
    <t>1G1BE5SM9H7117868</t>
  </si>
  <si>
    <t>9400 MAIE AVE APT 402</t>
  </si>
  <si>
    <t>9400 MAIE AVE APT 402, LOS ANGELES CA 90002</t>
  </si>
  <si>
    <t>ADELA VELAZQUEZ</t>
  </si>
  <si>
    <t>SARAH LE-ANN VELAZQUEZ</t>
  </si>
  <si>
    <t>CAP25005422-00</t>
  </si>
  <si>
    <t>ON-25-002717</t>
  </si>
  <si>
    <t>Intersection of Winnetka St. and Parthenia St., Winnetka, CA.</t>
  </si>
  <si>
    <t>2GNFLDE33E6124796</t>
  </si>
  <si>
    <t>15708 HORACE ST</t>
  </si>
  <si>
    <t>15708 HORACE ST, GRANADA HILLS CA 91344</t>
  </si>
  <si>
    <t>ON-25-002719</t>
  </si>
  <si>
    <t>Melita Rd Santa Rosa CA</t>
  </si>
  <si>
    <t>YESENIA HEREDIA</t>
  </si>
  <si>
    <t>CAP24000584-01</t>
  </si>
  <si>
    <t>ON-25-002721</t>
  </si>
  <si>
    <t>Velmon Ave and Hayze Ave In Fresno ca</t>
  </si>
  <si>
    <t>3C4PDCGGXJT379343</t>
  </si>
  <si>
    <t>HEREDIA</t>
  </si>
  <si>
    <t>PO BOX 893</t>
  </si>
  <si>
    <t>22150 CALIFORNIA AVE APT 7, SAN JOAQUIN CA 93660</t>
  </si>
  <si>
    <t>JESSI VILLAZANA</t>
  </si>
  <si>
    <t>ANTONIO VILLASANA</t>
  </si>
  <si>
    <t>CAN24015018-01</t>
  </si>
  <si>
    <t>ON-25-002722</t>
  </si>
  <si>
    <t>105 WB  LOS ANGELES, CA</t>
  </si>
  <si>
    <t>NM0LS7S27N1531967</t>
  </si>
  <si>
    <t>VILLAZANA</t>
  </si>
  <si>
    <t>1038 S DITMAN AVE</t>
  </si>
  <si>
    <t>1038 S DITMAN AVE, LOS ANGELES CA 90023</t>
  </si>
  <si>
    <t>HECTOR DONAN</t>
  </si>
  <si>
    <t>CAP24001627-01</t>
  </si>
  <si>
    <t>ON-25-002723</t>
  </si>
  <si>
    <t xml:space="preserve">Bradley St and Roxford Sylmar CA </t>
  </si>
  <si>
    <t>KNMAT2MV9HP578467</t>
  </si>
  <si>
    <t>DONAN</t>
  </si>
  <si>
    <t>17243 OROZCO ST</t>
  </si>
  <si>
    <t>17243 OROZCO ST, GRANADA HILLS CA 91344</t>
  </si>
  <si>
    <t>LUIS FERNANDO QUINTANA</t>
  </si>
  <si>
    <t>CAN25021699-00</t>
  </si>
  <si>
    <t>ON-25-002724</t>
  </si>
  <si>
    <t>Elkhorn Blvd and Rio Linda Blvd, Rio Linda, CA</t>
  </si>
  <si>
    <t>JTDKN3DU4C5375485</t>
  </si>
  <si>
    <t>2174 OAK ST APT 104</t>
  </si>
  <si>
    <t>2174 OAK ST APT 104, LIVERMORE CA 94551</t>
  </si>
  <si>
    <t>CAP24002487-01</t>
  </si>
  <si>
    <t>ON-25-002725</t>
  </si>
  <si>
    <t>210 Freeway, Irwindale, CA</t>
  </si>
  <si>
    <t>1N6AA06A05N571710</t>
  </si>
  <si>
    <t>3450 CAJUN BLVD , SAN BERNARDINO CA 92407</t>
  </si>
  <si>
    <t>JUAN TAPIA</t>
  </si>
  <si>
    <t>JAVIER TORRES JR</t>
  </si>
  <si>
    <t>CAN24014941-01</t>
  </si>
  <si>
    <t>ON-25-002728</t>
  </si>
  <si>
    <t>Imperial St and La Palma St, Yorba Linda, CA</t>
  </si>
  <si>
    <t>2HGFA16527H308780</t>
  </si>
  <si>
    <t>3243 DURHAM DR</t>
  </si>
  <si>
    <t>3243 DURHAM DR, RIVERSIDE CA 92503</t>
  </si>
  <si>
    <t>MYESHA STARKS</t>
  </si>
  <si>
    <t>CAN24010253-02</t>
  </si>
  <si>
    <t>ON-25-002729</t>
  </si>
  <si>
    <t xml:space="preserve">Pine Av and Euclid Av Chino CA </t>
  </si>
  <si>
    <t>3N1AB8CV0LY254759</t>
  </si>
  <si>
    <t>STARKS</t>
  </si>
  <si>
    <t>16250 HOMECOMING DR UNIT 1159</t>
  </si>
  <si>
    <t>16250 HOMECOMING DR UNIT 1159, CHINO CA 91708</t>
  </si>
  <si>
    <t>SYLVIA LEYVA</t>
  </si>
  <si>
    <t>CAN24011684-02</t>
  </si>
  <si>
    <t>ON-25-002730</t>
  </si>
  <si>
    <t>Friant Rd, Fresno, CA</t>
  </si>
  <si>
    <t>LEYVA</t>
  </si>
  <si>
    <t>255 GREGG CT S</t>
  </si>
  <si>
    <t>MENDOTA</t>
  </si>
  <si>
    <t>255 gregg court s, MENDOTA CA 93640</t>
  </si>
  <si>
    <t>JOEL AGUILAR ALEMAN</t>
  </si>
  <si>
    <t>CAP24002152-01</t>
  </si>
  <si>
    <t>ON-25-002731</t>
  </si>
  <si>
    <t xml:space="preserve">3590 w lemon rd Tracy ca </t>
  </si>
  <si>
    <t>2B3KA33V89H521007</t>
  </si>
  <si>
    <t>AGUILAR ALEMAN</t>
  </si>
  <si>
    <t>1203 L ST</t>
  </si>
  <si>
    <t>1203 L ST, NEWMAN CA 95360</t>
  </si>
  <si>
    <t>ON-25-002732</t>
  </si>
  <si>
    <t>Firestone Blvd, LA, CA</t>
  </si>
  <si>
    <t>JTDACAAU2R3045147</t>
  </si>
  <si>
    <t>ELENA GODOY</t>
  </si>
  <si>
    <t>SERGIO HARO</t>
  </si>
  <si>
    <t>CAN24019334-01</t>
  </si>
  <si>
    <t>ON-25-002735</t>
  </si>
  <si>
    <t xml:space="preserve">Mar vista &amp; Greenleaf wittier </t>
  </si>
  <si>
    <t>3MYDLBZV3GY114899</t>
  </si>
  <si>
    <t>GODOY</t>
  </si>
  <si>
    <t>12411 WARDMAN ST</t>
  </si>
  <si>
    <t>12411 WARDMAN ST, WHITTIER CA 90602</t>
  </si>
  <si>
    <t>ADAM ADAMS</t>
  </si>
  <si>
    <t>CAP24002451-01</t>
  </si>
  <si>
    <t>ON-25-002736</t>
  </si>
  <si>
    <t>WENDELL ST  and Temple St CAMARILLO, CA</t>
  </si>
  <si>
    <t>1GC4YLEY6RF190553</t>
  </si>
  <si>
    <t>2787 WENDELL ST</t>
  </si>
  <si>
    <t>2787 WENDELL ST , CAMARILLO CA 93010</t>
  </si>
  <si>
    <t>MICHAEL HENRY</t>
  </si>
  <si>
    <t>CAP25003925-00</t>
  </si>
  <si>
    <t>ON-25-002737</t>
  </si>
  <si>
    <t>9225 Magnolia Ave. Riverside, CA. 92503</t>
  </si>
  <si>
    <t>WAUABAF40MA065524</t>
  </si>
  <si>
    <t>HENRY</t>
  </si>
  <si>
    <t>7530 ORCHARD ST APT 40</t>
  </si>
  <si>
    <t>7530 ORCHARD ST APT 40, RIVERSIDE CA 92504</t>
  </si>
  <si>
    <t>CAN22000116-05</t>
  </si>
  <si>
    <t>ON-25-002739</t>
  </si>
  <si>
    <t>Gasper and Telegraph Rd. Commerce, CA.</t>
  </si>
  <si>
    <t>SUNIL DISSANAYAKE</t>
  </si>
  <si>
    <t>CAP25003537-00</t>
  </si>
  <si>
    <t>ON-25-002740</t>
  </si>
  <si>
    <t xml:space="preserve">Victory Av and Balboa Blvd Lake Balboa CA </t>
  </si>
  <si>
    <t>3CZRZ1H73SM749745</t>
  </si>
  <si>
    <t>DISSANAYAKE</t>
  </si>
  <si>
    <t>9158 LANGDON AVE</t>
  </si>
  <si>
    <t>9158 LANGDON AVE, NORTH HILLS CA 91343</t>
  </si>
  <si>
    <t>BRIAN RODRIGUEZ-RUELAS</t>
  </si>
  <si>
    <t>CAP25006349-00</t>
  </si>
  <si>
    <t>ON-25-002741</t>
  </si>
  <si>
    <t>Indian Ave and Mary St, Riverside, CA 92504</t>
  </si>
  <si>
    <t>3GTU2VEC7EG358713</t>
  </si>
  <si>
    <t>RODRIGUEZ-RUELAS</t>
  </si>
  <si>
    <t>6335 ANTIOCH AVE</t>
  </si>
  <si>
    <t>6335 ANTIOCH AVE, RIVERSIDE CA 92504</t>
  </si>
  <si>
    <t>LUCIO GALICIA AGUILAR</t>
  </si>
  <si>
    <t>CAN23003858-03</t>
  </si>
  <si>
    <t>ON-25-002743</t>
  </si>
  <si>
    <t xml:space="preserve">Freeway 101 north bound near universal studios </t>
  </si>
  <si>
    <t>1GCRCNEC4GZ391822</t>
  </si>
  <si>
    <t>GALICIA AGUILAR</t>
  </si>
  <si>
    <t>14821 BLYTHE ST APT 4</t>
  </si>
  <si>
    <t>14821 blythe st apt 4, PANORAMA CITY CA 91402</t>
  </si>
  <si>
    <t>ON-25-002744</t>
  </si>
  <si>
    <t>ENTRADA AL FREEWAY 710</t>
  </si>
  <si>
    <t>ISSAM RAJHA</t>
  </si>
  <si>
    <t>NOUR RAJHA</t>
  </si>
  <si>
    <t>CAN23001477-02</t>
  </si>
  <si>
    <t>ON-25-002746</t>
  </si>
  <si>
    <t xml:space="preserve">Arrow Hwy and Glendora Av Glendora CA </t>
  </si>
  <si>
    <t>4T1BF28B71U157992</t>
  </si>
  <si>
    <t>RAJHA</t>
  </si>
  <si>
    <t>16040 MINNETONKA ST</t>
  </si>
  <si>
    <t>16040 MINNETONKA ST, VICTORVILLE CA 92395</t>
  </si>
  <si>
    <t>CASILDA ESPINOZA</t>
  </si>
  <si>
    <t>Silvestre  Espinoza Jr.</t>
  </si>
  <si>
    <t>CAN25021135-00</t>
  </si>
  <si>
    <t>ON-25-002747</t>
  </si>
  <si>
    <t>Freeway 65th and 224 Rd. Spracmore, CA.</t>
  </si>
  <si>
    <t>WBAPH5C59AA439265</t>
  </si>
  <si>
    <t>820 FRESNO ST</t>
  </si>
  <si>
    <t>820 FRESNO ST, LINDSAY CA 93247</t>
  </si>
  <si>
    <t>ON-25-002748</t>
  </si>
  <si>
    <t>Hall St and Wells Ave, Riverside, CA 92505</t>
  </si>
  <si>
    <t>KNDJD736275716381</t>
  </si>
  <si>
    <t>NORBERTO ZUNIGA GERARDO</t>
  </si>
  <si>
    <t>KEVIN ZUNIGA</t>
  </si>
  <si>
    <t>CAN25021794-00</t>
  </si>
  <si>
    <t>ON-25-002749</t>
  </si>
  <si>
    <t>6th St and Sycamore Ave, LA, CA</t>
  </si>
  <si>
    <t>5YFB4MDE1RP082012</t>
  </si>
  <si>
    <t>ZUNIGA GERARDO</t>
  </si>
  <si>
    <t>2626 JAMES M WOOD BLVD APT F</t>
  </si>
  <si>
    <t>2626 James M Wood Blvd Apt F, LOS ANGELES CA 90006</t>
  </si>
  <si>
    <t>ON-25-002750</t>
  </si>
  <si>
    <t xml:space="preserve">Larkstur St and Telsair Av Sylmar CA </t>
  </si>
  <si>
    <t>MONA GARCIA</t>
  </si>
  <si>
    <t>SAVANNAH CAMPOS</t>
  </si>
  <si>
    <t>CAP25003183-00</t>
  </si>
  <si>
    <t>ON-25-002751</t>
  </si>
  <si>
    <t>Rudd Av and Brimhall Rd BAKERSFIELD, CA</t>
  </si>
  <si>
    <t>3VWCB7BU7LM046701</t>
  </si>
  <si>
    <t>2505 CONNIE AVE</t>
  </si>
  <si>
    <t>2505 CONNIE AVE, BAKERSFIELD CA 93304</t>
  </si>
  <si>
    <t>DILUVINA RAMIREZ</t>
  </si>
  <si>
    <t>NAOMI RAMIREZ</t>
  </si>
  <si>
    <t>CAN25020957-00</t>
  </si>
  <si>
    <t>ON-25-002752</t>
  </si>
  <si>
    <t>Randolph St. Huntington Park, CA.</t>
  </si>
  <si>
    <t>3C3AY75S55T289519</t>
  </si>
  <si>
    <t>2030 WOODS AVE</t>
  </si>
  <si>
    <t>2030 WOODS AVE, MONTEREY PARK CA 91754</t>
  </si>
  <si>
    <t>ALLISON DECENA RUIZ</t>
  </si>
  <si>
    <t>CAN24016567-01</t>
  </si>
  <si>
    <t>ON-25-002753</t>
  </si>
  <si>
    <t>1412 E 60ST, Los Angeles, California.</t>
  </si>
  <si>
    <t>2HKRS6H83SH804216</t>
  </si>
  <si>
    <t>17033 CLARK AVE</t>
  </si>
  <si>
    <t>17033 clark ave, BELLFLOWER CA 90706</t>
  </si>
  <si>
    <t>KAREN ASLANIAN</t>
  </si>
  <si>
    <t>Arsen   ASLANIAN</t>
  </si>
  <si>
    <t>CAP25005891-00</t>
  </si>
  <si>
    <t>ON-25-002754</t>
  </si>
  <si>
    <t xml:space="preserve">Glenoaks Blvd and Magnolia Blvd Burbank CA </t>
  </si>
  <si>
    <t>KM8JECD14RU238297</t>
  </si>
  <si>
    <t>ASLANIAN</t>
  </si>
  <si>
    <t>2005 ZERMILT DR</t>
  </si>
  <si>
    <t>2005 ZERMILT DR, FRAZIER PARK CA 93225</t>
  </si>
  <si>
    <t>COURTNEY WILLIAMS</t>
  </si>
  <si>
    <t>ON-25-002755</t>
  </si>
  <si>
    <t>12620 Day St., Reno Valley, CA 92553</t>
  </si>
  <si>
    <t>KM8K12AA1KU229285</t>
  </si>
  <si>
    <t>JUAN ESQUIVELGARCIA</t>
  </si>
  <si>
    <t>CAN25020241-00</t>
  </si>
  <si>
    <t>ON-25-002757</t>
  </si>
  <si>
    <t xml:space="preserve">Homestead St, San Jose, CA </t>
  </si>
  <si>
    <t>1GCEC19V25Z229722</t>
  </si>
  <si>
    <t>ESQUIVELGARCIA</t>
  </si>
  <si>
    <t>305 SAN ANTONIO CT APT 1307</t>
  </si>
  <si>
    <t>305 SAN ANTONIO CT, SAN JOSE CA 95116</t>
  </si>
  <si>
    <t>SHERZOD SULTANOV</t>
  </si>
  <si>
    <t>ON-25-002758</t>
  </si>
  <si>
    <t>Samoa Av and commerce Av TUJUNGA, CA</t>
  </si>
  <si>
    <t>AIDE RAMOS</t>
  </si>
  <si>
    <t>JAYSON STARKS</t>
  </si>
  <si>
    <t>CAP24000944-01</t>
  </si>
  <si>
    <t>ON-25-002759</t>
  </si>
  <si>
    <t>Camino del Norte going eastbound right off the freeway 15th, San Diego, CA.</t>
  </si>
  <si>
    <t>2HGFE2F56SH518429</t>
  </si>
  <si>
    <t>13112 CARRIAGE RD APT 12</t>
  </si>
  <si>
    <t>13112 CARRIAGE RD APT 12, POWAY CA 92064</t>
  </si>
  <si>
    <t>ANDRES MUNOZ</t>
  </si>
  <si>
    <t>CAP25005039-00</t>
  </si>
  <si>
    <t>ON-25-002761</t>
  </si>
  <si>
    <t>Corner of Sherman Way, Van Nuys CA 91496</t>
  </si>
  <si>
    <t>3GCPDKEK1RG214500</t>
  </si>
  <si>
    <t>7350 IRONDALE AVE</t>
  </si>
  <si>
    <t>7350 IRONDALE AVE, WINNETKA CA 91306</t>
  </si>
  <si>
    <t>MENG LIN</t>
  </si>
  <si>
    <t>SABRINA CHU</t>
  </si>
  <si>
    <t>CAP25006486-00</t>
  </si>
  <si>
    <t>ON-25-002762</t>
  </si>
  <si>
    <t xml:space="preserve">Van Nuys St turn on to Osborne St
Los Angeles CA </t>
  </si>
  <si>
    <t>2T2BZMCA2HC062765</t>
  </si>
  <si>
    <t>3809 WILSON AVE</t>
  </si>
  <si>
    <t>CASTRO VALLEY</t>
  </si>
  <si>
    <t>3809 wilson ave, CASTRO VALLEY CA 94546</t>
  </si>
  <si>
    <t>KATRINA SCHOFIELD</t>
  </si>
  <si>
    <t>CAP25006140-00</t>
  </si>
  <si>
    <t>ON-25-002763</t>
  </si>
  <si>
    <t xml:space="preserve">On the freeway 15, closer to diamond drive
70125, lighton california </t>
  </si>
  <si>
    <t>1G1PA5SG9E7484356</t>
  </si>
  <si>
    <t>SCHOFIELD</t>
  </si>
  <si>
    <t>34271 ALLISON LN</t>
  </si>
  <si>
    <t>34271 ALLISON LN, WILDOMAR CA 92595</t>
  </si>
  <si>
    <t>GABRIELA PINON</t>
  </si>
  <si>
    <t>CAP25005867-00</t>
  </si>
  <si>
    <t>ON-25-002764</t>
  </si>
  <si>
    <t>Buler ST</t>
  </si>
  <si>
    <t>3CZRU6H77HM700021</t>
  </si>
  <si>
    <t>PINON</t>
  </si>
  <si>
    <t>5622 W OSWEGO AVE</t>
  </si>
  <si>
    <t>5622 W OSWEGO AVE, FRESNO CA 93722</t>
  </si>
  <si>
    <t>ALEJANDRO COLMENARES</t>
  </si>
  <si>
    <t>CAN24013431-02</t>
  </si>
  <si>
    <t>ON-25-002766</t>
  </si>
  <si>
    <t xml:space="preserve">Seville Ave &amp; Long Beach Blvd, South Gate, CA 90280, United States
</t>
  </si>
  <si>
    <t>1C4RDHDG5FC916455</t>
  </si>
  <si>
    <t>COLMENARES</t>
  </si>
  <si>
    <t>2808 OHIO AVE APT B</t>
  </si>
  <si>
    <t>2651 FLOWER ST, HUNTINGTON PARK CA 90255</t>
  </si>
  <si>
    <t>ON-25-002767</t>
  </si>
  <si>
    <t>7764 old redwood high way Cotati ,ca</t>
  </si>
  <si>
    <t>1GT12UEY5JF212573</t>
  </si>
  <si>
    <t>CAN24011421-02</t>
  </si>
  <si>
    <t>ON-25-002769</t>
  </si>
  <si>
    <t>SAN FRANCISCO, CA. 94124</t>
  </si>
  <si>
    <t>Saab</t>
  </si>
  <si>
    <t>9-3</t>
  </si>
  <si>
    <t>YS3FH46YX41005741</t>
  </si>
  <si>
    <t>ANGELA BALDOVINOS LOPEZ</t>
  </si>
  <si>
    <t>CAN24016801-01</t>
  </si>
  <si>
    <t>ON-25-002771</t>
  </si>
  <si>
    <t>CROSS AVE AND J STREET, TULARE CA, 93274</t>
  </si>
  <si>
    <t>1HGCV1F49JA149874</t>
  </si>
  <si>
    <t>BALDOVINOS LOPEZ</t>
  </si>
  <si>
    <t>657 E SONORA AVE</t>
  </si>
  <si>
    <t>657 E SONORA AVE, TULARE CA 93274</t>
  </si>
  <si>
    <t>CAN24018371-01</t>
  </si>
  <si>
    <t>ON-25-002772</t>
  </si>
  <si>
    <t>Third Street top of the hill. San Francisco CA</t>
  </si>
  <si>
    <t>JESUS ESPINOZA FELIX</t>
  </si>
  <si>
    <t>UNKNOWN HIT AND RUN</t>
  </si>
  <si>
    <t>CAN23007891-03</t>
  </si>
  <si>
    <t>ON-25-002773</t>
  </si>
  <si>
    <t>13550 paxton st LA 91331</t>
  </si>
  <si>
    <t>1G1ZD5ST6JF156776</t>
  </si>
  <si>
    <t>ESPINOZA FELIX</t>
  </si>
  <si>
    <t>356 CARLOS ST</t>
  </si>
  <si>
    <t>356 carlos st, SAN DIEGO CA 92102</t>
  </si>
  <si>
    <t>THOMAS FREEMAN</t>
  </si>
  <si>
    <t>CAROLINA CASTILLO</t>
  </si>
  <si>
    <t>CAP24001099-01</t>
  </si>
  <si>
    <t>ON-25-002776</t>
  </si>
  <si>
    <t>parking lot In front of a business in the city of Chino CA  4037 Grand Av. 91710</t>
  </si>
  <si>
    <t>1N4AA6AV4KC371314</t>
  </si>
  <si>
    <t>16736 JOY ST</t>
  </si>
  <si>
    <t>16736 joy st, LAKE ELSINORE CA 92530</t>
  </si>
  <si>
    <t>MIGUEL TAMAYO</t>
  </si>
  <si>
    <t>CAP25002738-01</t>
  </si>
  <si>
    <t>ON-25-002777</t>
  </si>
  <si>
    <t>Intersection at Philip st and Sott st, CA 93230</t>
  </si>
  <si>
    <t>2GCEC19V711373530</t>
  </si>
  <si>
    <t>10823 SAN MADINA DR</t>
  </si>
  <si>
    <t>10823 SAN MADINA DR, HANFORD CA 93230</t>
  </si>
  <si>
    <t>CRYSTAL SOSA</t>
  </si>
  <si>
    <t>CAP25004359-00</t>
  </si>
  <si>
    <t>ON-25-002778</t>
  </si>
  <si>
    <t xml:space="preserve"> Intersection south Vincent avenue /Plaza Drive  West Covina, CA</t>
  </si>
  <si>
    <t>1HGCR2F34EA031254</t>
  </si>
  <si>
    <t>385 N ROCKVALE AVE APT 25</t>
  </si>
  <si>
    <t>385 N ROCKVALE AVE APT 25, AZUSA CA 91702</t>
  </si>
  <si>
    <t>ERIN MUNOZ</t>
  </si>
  <si>
    <t>CAP25004321-00</t>
  </si>
  <si>
    <t>ON-25-002779</t>
  </si>
  <si>
    <t>Hemet California, 92544</t>
  </si>
  <si>
    <t>3GCPCSECXGG179268</t>
  </si>
  <si>
    <t>3566 WINDSONG ST</t>
  </si>
  <si>
    <t>3566 WINDSONG ST, CORONA CA 92879</t>
  </si>
  <si>
    <t>CAN23007499-03</t>
  </si>
  <si>
    <t>ON-25-002780</t>
  </si>
  <si>
    <t>Highway 79</t>
  </si>
  <si>
    <t>3GKALMEX4JL123415</t>
  </si>
  <si>
    <t>EDMUNDO MARQUEZSALAZAR</t>
  </si>
  <si>
    <t>CAROLINA MARQUEZ</t>
  </si>
  <si>
    <t>CAN23005293-03</t>
  </si>
  <si>
    <t>ON-25-002781</t>
  </si>
  <si>
    <t xml:space="preserve">5 Freeway North Baund from exit 6 flags magic mountain close, second lane from the fast lane. Was hit by a Vehicule and los conscience </t>
  </si>
  <si>
    <t>2HGFE2F57RH560960</t>
  </si>
  <si>
    <t>MARQUEZSALAZAR</t>
  </si>
  <si>
    <t>17078 CHATSWORTH ST APT 101</t>
  </si>
  <si>
    <t>6506 sunchase dr , BAKERSFIELD CA 93313</t>
  </si>
  <si>
    <t>THOMAS MARTINEZ</t>
  </si>
  <si>
    <t>CAN25021951-00</t>
  </si>
  <si>
    <t>ON-25-002783</t>
  </si>
  <si>
    <t xml:space="preserve">north hills </t>
  </si>
  <si>
    <t>1HGCP2F44CA234432</t>
  </si>
  <si>
    <t>9226 LANGDON AVE</t>
  </si>
  <si>
    <t>9226 LANGDON AVE, NORTH HILLS CA 91343</t>
  </si>
  <si>
    <t>YVETTE MCNARY</t>
  </si>
  <si>
    <t>CAN24010470-02</t>
  </si>
  <si>
    <t>ON-25-002789</t>
  </si>
  <si>
    <t>long beach, CA</t>
  </si>
  <si>
    <t>1G1ZD5STXJF235139</t>
  </si>
  <si>
    <t>MCNARY</t>
  </si>
  <si>
    <t>3971 W ORANGE AVE APT 174</t>
  </si>
  <si>
    <t>3971 W ORANGE AVE APT 174, ANAHEIM CA 92804</t>
  </si>
  <si>
    <t>KYLE JAMAL WACHUKU</t>
  </si>
  <si>
    <t>CAN25021061-00</t>
  </si>
  <si>
    <t>ON-25-002798</t>
  </si>
  <si>
    <t>New Port Blvd. almost corner with WestCost highway</t>
  </si>
  <si>
    <t>F TYPE</t>
  </si>
  <si>
    <t>SAJWA6BU8F8K16698</t>
  </si>
  <si>
    <t>WACHUKU</t>
  </si>
  <si>
    <t>1925 W COLLEGE AVE APT 138</t>
  </si>
  <si>
    <t>1925 W COLLEGE AVE APT 138, SAN BERNARDINO CA 92407</t>
  </si>
  <si>
    <t>YESICA ALEGRIA CARIAS</t>
  </si>
  <si>
    <t>CAN24013090-02</t>
  </si>
  <si>
    <t>ON-25-002799</t>
  </si>
  <si>
    <t>Santa Fe / Ardmore, 8600 Santa Fe Ave, South Gate, CA 90280, US</t>
  </si>
  <si>
    <t>2T3BFREV1JW764307</t>
  </si>
  <si>
    <t>ALEGRIA CARIAS</t>
  </si>
  <si>
    <t>6346 TEMPLETON ST</t>
  </si>
  <si>
    <t>6346 TEMPLETON ST, HUNTINGTON PARK CA 90255</t>
  </si>
  <si>
    <t>BISMAR ESTRADA</t>
  </si>
  <si>
    <t>GILMA RODRIGUEZ GIRON</t>
  </si>
  <si>
    <t>CAP25003268-00</t>
  </si>
  <si>
    <t>ON-25-002802</t>
  </si>
  <si>
    <t>7124 Valjean Avenue, Apartment 8, Van Nuys, California 91406</t>
  </si>
  <si>
    <t>1C4RJFBG9FC730840</t>
  </si>
  <si>
    <t>7124 VALJEAN AVE APT 9</t>
  </si>
  <si>
    <t>7124 VALJEAN AVE APT 9, VAN NUYS CA 91406</t>
  </si>
  <si>
    <t>ANA SOLIS SARMIENTO</t>
  </si>
  <si>
    <t>CAN24016752-01</t>
  </si>
  <si>
    <t>ON-25-002803</t>
  </si>
  <si>
    <t>Los Angeles</t>
  </si>
  <si>
    <t>5FNYF5H53KB013098</t>
  </si>
  <si>
    <t>SOLIS SARMIENTO</t>
  </si>
  <si>
    <t>10600 JUNIPER ST</t>
  </si>
  <si>
    <t>10600 juniper st, LOS ANGELES CA 90002</t>
  </si>
  <si>
    <t>MARLENE RENEE MASON</t>
  </si>
  <si>
    <t>CAN24016500-01</t>
  </si>
  <si>
    <t>ON-25-002804</t>
  </si>
  <si>
    <t>Corner of First Street and Maple Street in Beaumont, California</t>
  </si>
  <si>
    <t>1N4AL3AP0GC255089</t>
  </si>
  <si>
    <t>RENEE MASON</t>
  </si>
  <si>
    <t>64550 PIERSON BLVD SPC 5</t>
  </si>
  <si>
    <t>64550 PIERSON BLVD SPC 5, DESERT HOT SPRINGS CA 92240</t>
  </si>
  <si>
    <t>ON-25-002807</t>
  </si>
  <si>
    <t>Monte, California</t>
  </si>
  <si>
    <t>JUAN CRUZ</t>
  </si>
  <si>
    <t>CAN23004746-03</t>
  </si>
  <si>
    <t>ON-25-002812</t>
  </si>
  <si>
    <t xml:space="preserve"> intersection Lincoln Blvd. and Boarded Way Santa Monica CA</t>
  </si>
  <si>
    <t>1N4CL2AP6BC144039</t>
  </si>
  <si>
    <t>1416 W 52ND ST</t>
  </si>
  <si>
    <t>1416 w 52nd st, LOS ANGELES CA 90062</t>
  </si>
  <si>
    <t>CAP25003936-00</t>
  </si>
  <si>
    <t>ON-25-002813</t>
  </si>
  <si>
    <t>Michelin St Santa Cruz CA</t>
  </si>
  <si>
    <t>19XZE4F56KE014949</t>
  </si>
  <si>
    <t>393 MONROE AVE</t>
  </si>
  <si>
    <t>MA DE LOS ANGELES HIDALGO</t>
  </si>
  <si>
    <t>CAN23008290-03</t>
  </si>
  <si>
    <t>ON-25-002815</t>
  </si>
  <si>
    <t>8123 Magnolia Avenue</t>
  </si>
  <si>
    <t>JTLKE50E781027158</t>
  </si>
  <si>
    <t>10112 EDDYSTONE ST</t>
  </si>
  <si>
    <t>10112 EDDYSTONE ST, RIVERSIDE CA 92503</t>
  </si>
  <si>
    <t>ELVIA SOLIS</t>
  </si>
  <si>
    <t>CAN23005869-03</t>
  </si>
  <si>
    <t>ON-25-002816</t>
  </si>
  <si>
    <t>Las Vegas NV</t>
  </si>
  <si>
    <t>JF2SKAEC2PH495956</t>
  </si>
  <si>
    <t>3767 1/2 HUBBARD ST</t>
  </si>
  <si>
    <t>3767 1/2 HUBBARD ST, LOS ANGELES CA 90023</t>
  </si>
  <si>
    <t>LOLA ESCOBAR VASQUEZ</t>
  </si>
  <si>
    <t>CAP24000568-01</t>
  </si>
  <si>
    <t>ON-25-002817</t>
  </si>
  <si>
    <t>US 101 northbound</t>
  </si>
  <si>
    <t>2GTEC13ZX61294534</t>
  </si>
  <si>
    <t>ESCOBAR VASQUEZ</t>
  </si>
  <si>
    <t>2643 N MARTY AVE</t>
  </si>
  <si>
    <t>2643 N MARTY AVE, FRESNO CA 93722</t>
  </si>
  <si>
    <t>JUDITH MERCADO</t>
  </si>
  <si>
    <t>CAN24012962-02</t>
  </si>
  <si>
    <t>ON-25-002819</t>
  </si>
  <si>
    <t>Oxnard</t>
  </si>
  <si>
    <t>2C4RDGBG4ER459656</t>
  </si>
  <si>
    <t>1159 S N ST</t>
  </si>
  <si>
    <t>1159 S N ST, OXNARD CA 93033</t>
  </si>
  <si>
    <t>ALLYSON FRANCO</t>
  </si>
  <si>
    <t>CAP25003218-00</t>
  </si>
  <si>
    <t>ON-25-002820</t>
  </si>
  <si>
    <t>2331 w Repetto Ave.
Montebello CA 90640</t>
  </si>
  <si>
    <t>19XFB2F58FE705891</t>
  </si>
  <si>
    <t>2325 W REPETTO AVE</t>
  </si>
  <si>
    <t>2325 w repetto , MONTEBELLO CA 90640</t>
  </si>
  <si>
    <t>HUYLY CHEA</t>
  </si>
  <si>
    <t>BUNTHA LY</t>
  </si>
  <si>
    <t>CAP25006482-00</t>
  </si>
  <si>
    <t>ON-25-002825</t>
  </si>
  <si>
    <t>Long Beach Willow</t>
  </si>
  <si>
    <t>4T1B31HK6JU001316</t>
  </si>
  <si>
    <t>CHEA</t>
  </si>
  <si>
    <t>2330 W LINCOLN ST</t>
  </si>
  <si>
    <t>2330 W LINCOLN ST, LONG BEACH CA 90810</t>
  </si>
  <si>
    <t>TRAN NGO</t>
  </si>
  <si>
    <t>DERRICK NGUYEN</t>
  </si>
  <si>
    <t>CAP25006674-00</t>
  </si>
  <si>
    <t>ON-25-002826</t>
  </si>
  <si>
    <t>SAN LEANDRO, CA. 94580</t>
  </si>
  <si>
    <t>JTHCK262595032727</t>
  </si>
  <si>
    <t>NGO</t>
  </si>
  <si>
    <t>15800 VIA SECO</t>
  </si>
  <si>
    <t>15800 Via Seco, SAN LORENZO CA 94580</t>
  </si>
  <si>
    <t>CAMERON MORAN</t>
  </si>
  <si>
    <t>JORDAN APPLEGATE</t>
  </si>
  <si>
    <t>CAP24000685-01</t>
  </si>
  <si>
    <t>ON-25-002827</t>
  </si>
  <si>
    <t>i5 freeway near santa clarita Stevenson ranch CA</t>
  </si>
  <si>
    <t>5YJ3E1EA1NF143859</t>
  </si>
  <si>
    <t>385 SUSSEX CIR</t>
  </si>
  <si>
    <t>385 SUSSEX CIR, VACAVILLE CA 95687</t>
  </si>
  <si>
    <t>EPIFANIO GARCIA PEREZ</t>
  </si>
  <si>
    <t>ANGELICA MURIELMARROQUIN</t>
  </si>
  <si>
    <t>CAN24018386-01</t>
  </si>
  <si>
    <t>ON-25-002831</t>
  </si>
  <si>
    <t>Intersection of Cloverdale and Wilshire Boulevard</t>
  </si>
  <si>
    <t>3GPKHWRM4RS536111</t>
  </si>
  <si>
    <t>204 S JUANITA AVE APT 03 213</t>
  </si>
  <si>
    <t>204 S JUANITA AVE APT 03 213, LOS ANGELES CA 90004</t>
  </si>
  <si>
    <t>ELIZABETH CASTILLO</t>
  </si>
  <si>
    <t>ON-25-002832</t>
  </si>
  <si>
    <t>1581 N Main St Orange CA 92867</t>
  </si>
  <si>
    <t>4T1G11AK0RU851735</t>
  </si>
  <si>
    <t>BLANCA EURESTI</t>
  </si>
  <si>
    <t>CAP25003280-00</t>
  </si>
  <si>
    <t>ON-25-002833</t>
  </si>
  <si>
    <t>Salinas, California, between May and Rosie ST</t>
  </si>
  <si>
    <t>KNDPM3AC1M7915241</t>
  </si>
  <si>
    <t>EURESTI</t>
  </si>
  <si>
    <t>12504 ROGGE VILLAGE WAY</t>
  </si>
  <si>
    <t>12504 ROGGE VILLAGE WAY, SALINAS CA 93906</t>
  </si>
  <si>
    <t>CAN24012832-02</t>
  </si>
  <si>
    <t>ON-25-002835</t>
  </si>
  <si>
    <t xml:space="preserve">muller street </t>
  </si>
  <si>
    <t>AUREA NAVARROMEJIA</t>
  </si>
  <si>
    <t>FRANCISCO NAVARROSOLIS</t>
  </si>
  <si>
    <t>CAP24000410-01</t>
  </si>
  <si>
    <t>ON-25-002837</t>
  </si>
  <si>
    <t>was on Freeway 15 North in Rancho Bernardo</t>
  </si>
  <si>
    <t>1GCGSCENXJ1262067</t>
  </si>
  <si>
    <t>NAVARROMEJIA</t>
  </si>
  <si>
    <t>1360 FOOTHILL DR APT 104</t>
  </si>
  <si>
    <t>1360 FOOTHILL DR APT 104, VISTA CA 92084</t>
  </si>
  <si>
    <t>VANNESSA ACITO</t>
  </si>
  <si>
    <t>CAN23004924-03</t>
  </si>
  <si>
    <t>ON-25-002838</t>
  </si>
  <si>
    <t>PHELAN RD AND JONSON RD, PELAN, CA 92371</t>
  </si>
  <si>
    <t>5XXGT4L30KG336395</t>
  </si>
  <si>
    <t>ACITO</t>
  </si>
  <si>
    <t>4040 KREUER RD</t>
  </si>
  <si>
    <t>4040 KREUER RD, PHELAN CA 92371</t>
  </si>
  <si>
    <t>HEISER LAMBERT</t>
  </si>
  <si>
    <t>ACIE  LAMBERT</t>
  </si>
  <si>
    <t>CAN23000615-04</t>
  </si>
  <si>
    <t>ON-25-002841</t>
  </si>
  <si>
    <t>Intersection of Mountain View and Yucca, California</t>
  </si>
  <si>
    <t>3GNAXMEG4RL133221</t>
  </si>
  <si>
    <t>LAMBERT</t>
  </si>
  <si>
    <t>817 E FREDRICKS ST</t>
  </si>
  <si>
    <t>817 E FREDRICKS ST, BARSTOW CA 92311</t>
  </si>
  <si>
    <t>OMVIR SINGH</t>
  </si>
  <si>
    <t>BALJINDER KAUR</t>
  </si>
  <si>
    <t>CAN24019110-01</t>
  </si>
  <si>
    <t>ON-25-002843</t>
  </si>
  <si>
    <t>Rosedale Home Depot parking</t>
  </si>
  <si>
    <t>19XFB2F89DE202510</t>
  </si>
  <si>
    <t>1310 INTERLAKEN DR</t>
  </si>
  <si>
    <t>1310 INTERLAKEN DR, BAKERSFIELD CA 93307</t>
  </si>
  <si>
    <t>OCTAVIO LOPEZ LOPEZ</t>
  </si>
  <si>
    <t>SONIA LOPEZ</t>
  </si>
  <si>
    <t>CAN24009976-02</t>
  </si>
  <si>
    <t>ON-25-002845</t>
  </si>
  <si>
    <t>Brochurt, California</t>
  </si>
  <si>
    <t>WDCTG4GB2FJ056008</t>
  </si>
  <si>
    <t>11231 BARCLAY DR</t>
  </si>
  <si>
    <t>11231 BARCLAY DR, GARDEN GROVE CA 92841</t>
  </si>
  <si>
    <t>DERRECK EASTER</t>
  </si>
  <si>
    <t>CAN25019684-00</t>
  </si>
  <si>
    <t>ON-25-002846</t>
  </si>
  <si>
    <t xml:space="preserve">Free way 41 south fresno CA 93702   middle lane and was hit by a small rock. Maybe picked up by one of the trucks arround
</t>
  </si>
  <si>
    <t>19UUB5F46NA003832</t>
  </si>
  <si>
    <t>EASTER</t>
  </si>
  <si>
    <t>1855 S PRICE AVE</t>
  </si>
  <si>
    <t>1855 S PRICE AVE, FRESNO CA 93702</t>
  </si>
  <si>
    <t>IKHBAYAR DASHNYAM</t>
  </si>
  <si>
    <t>SARANJARGAL ERDENETSETSEG</t>
  </si>
  <si>
    <t>CAN25021143-00</t>
  </si>
  <si>
    <t>ON-25-002848</t>
  </si>
  <si>
    <t xml:space="preserve">40462 sierra drive </t>
  </si>
  <si>
    <t>5TDZZRAHXMS042586</t>
  </si>
  <si>
    <t>DASHNYAM</t>
  </si>
  <si>
    <t>500 S LAKE ST APT 201</t>
  </si>
  <si>
    <t>444 S BERENDO APT 339, LOS ANGELES CA 90020</t>
  </si>
  <si>
    <t>DOUGLAS AYALA</t>
  </si>
  <si>
    <t>CAN24011338-02</t>
  </si>
  <si>
    <t>ON-25-002850</t>
  </si>
  <si>
    <t>PLUMMER ST INTERSECTION AND TAMPA AVE, LOS ANGELES CA 91324</t>
  </si>
  <si>
    <t>2T1KR32E85C389797</t>
  </si>
  <si>
    <t>9821 CORBIN AVE</t>
  </si>
  <si>
    <t>9821 CORBIN AVE, NORTHRIDGE CA 91324</t>
  </si>
  <si>
    <t>JUAN VEGA CHAVEZ</t>
  </si>
  <si>
    <t>CAP24001394-01</t>
  </si>
  <si>
    <t>ON-25-002853</t>
  </si>
  <si>
    <t>On the freeway, MODESTO, CA. 95350</t>
  </si>
  <si>
    <t>KMHLS4AG6PU603074</t>
  </si>
  <si>
    <t>VEGA CHAVEZ</t>
  </si>
  <si>
    <t>1004 WELLINGTON DR</t>
  </si>
  <si>
    <t>1004 WELLINGTON DR, MODESTO CA 95350</t>
  </si>
  <si>
    <t>CAN23004914-03</t>
  </si>
  <si>
    <t>ON-25-002855</t>
  </si>
  <si>
    <t xml:space="preserve">Arrow Highway in Monrovia </t>
  </si>
  <si>
    <t>SAMUEL WILLIAMS</t>
  </si>
  <si>
    <t>CAN24018983-01</t>
  </si>
  <si>
    <t>ON-25-002856</t>
  </si>
  <si>
    <t>He hit I hit the port. The pole around the the road, and that's how the accident occurred.</t>
  </si>
  <si>
    <t>5J6TF3H59DL002566</t>
  </si>
  <si>
    <t>27235 SLEEPY HOLLOW AVE S APT 201</t>
  </si>
  <si>
    <t>27235 SLEEPY HOLLOW AVE S APT 201, HAYWARD CA 94545</t>
  </si>
  <si>
    <t>CATRIEVA CLARK</t>
  </si>
  <si>
    <t>CAN24012560-02</t>
  </si>
  <si>
    <t>ON-25-002858</t>
  </si>
  <si>
    <t>North Star Avenue and Aspenview Street, Victorville, California</t>
  </si>
  <si>
    <t>KNDJT2A55D7614492</t>
  </si>
  <si>
    <t>INGRID HUTTO</t>
  </si>
  <si>
    <t>CAN23007217-03</t>
  </si>
  <si>
    <t>ON-25-002859</t>
  </si>
  <si>
    <t>40701 RANCHO VISTA BLVD SPC 134
PALMDALE, CA. 93551</t>
  </si>
  <si>
    <t>2HKRS4H44RH412342</t>
  </si>
  <si>
    <t>40701 RANCHO VISTA BLVD SPC 134</t>
  </si>
  <si>
    <t>40701 RANCHO VISTA BLVD SPC 134, PALMDALE CA 93551</t>
  </si>
  <si>
    <t>SARA JUAREZ ESCOBAR</t>
  </si>
  <si>
    <t>CAP25006665-00</t>
  </si>
  <si>
    <t>ON-25-002860</t>
  </si>
  <si>
    <t>city of Winnett</t>
  </si>
  <si>
    <t>3C6RR6KT3FG651786</t>
  </si>
  <si>
    <t>JUAREZ ESCOBAR</t>
  </si>
  <si>
    <t>1836 W 12TH ST</t>
  </si>
  <si>
    <t>1836 W 12th St, LOS ANGELES CA 90006</t>
  </si>
  <si>
    <t>MARCO TRINIDAD</t>
  </si>
  <si>
    <t>CAN24019393-01</t>
  </si>
  <si>
    <t>ON-25-002861</t>
  </si>
  <si>
    <t>Valley Center Drive in Santa Clarita</t>
  </si>
  <si>
    <t>2G1FA1E38C9192528</t>
  </si>
  <si>
    <t>TRINIDAD</t>
  </si>
  <si>
    <t>27321 ROCK ROSE LN APT 103</t>
  </si>
  <si>
    <t>27321 rockrose ln  apt 103, CANYON COUNTRY CA 91387</t>
  </si>
  <si>
    <t>MIKE MATAR</t>
  </si>
  <si>
    <t>CAN24009583-02</t>
  </si>
  <si>
    <t>ON-25-002862</t>
  </si>
  <si>
    <t xml:space="preserve">Huntington Beach, CA. </t>
  </si>
  <si>
    <t>19XZE4F91ME000317</t>
  </si>
  <si>
    <t>MATAR</t>
  </si>
  <si>
    <t>26240 PALISADES</t>
  </si>
  <si>
    <t>30001 GOLDEN LANTERN APT 73, LAGUNA NIGUEL CA 92677</t>
  </si>
  <si>
    <t>BETY OSORIO</t>
  </si>
  <si>
    <t>YESICA MORALES</t>
  </si>
  <si>
    <t>CAN24016378-01</t>
  </si>
  <si>
    <t>ON-25-002864</t>
  </si>
  <si>
    <t>R AVE AND 47 ST PALMDALE CA 93552</t>
  </si>
  <si>
    <t>5TDZA3EH5AS001275</t>
  </si>
  <si>
    <t>2519 E AVENUE R1</t>
  </si>
  <si>
    <t>2519 E AVENUE R1, PALMDALE CA 93550</t>
  </si>
  <si>
    <t>ON-25-002867</t>
  </si>
  <si>
    <t>on the freeway near the Cuemath area</t>
  </si>
  <si>
    <t>CARLOS SALGADO</t>
  </si>
  <si>
    <t>VALERIA SALGADO</t>
  </si>
  <si>
    <t>CAN23001080-04</t>
  </si>
  <si>
    <t>ON-25-002870</t>
  </si>
  <si>
    <t>exit 64 on Highway 15 North</t>
  </si>
  <si>
    <t>3VW1T7BU0RM000110</t>
  </si>
  <si>
    <t>SALGADO</t>
  </si>
  <si>
    <t>24920 3RD AVE</t>
  </si>
  <si>
    <t>24920 3RD AVE, MURRIETA CA 92562</t>
  </si>
  <si>
    <t>GAYANE ARISYAN</t>
  </si>
  <si>
    <t>LUSINE SIMONYAN</t>
  </si>
  <si>
    <t>CAP25003488-00</t>
  </si>
  <si>
    <t>ON-25-002871</t>
  </si>
  <si>
    <t>South Bound  170 Freeway at Riverside exit</t>
  </si>
  <si>
    <t>3KPF54AD5PE564832</t>
  </si>
  <si>
    <t>ARISYAN</t>
  </si>
  <si>
    <t>11008 HASKELL AVE</t>
  </si>
  <si>
    <t>11008 Haskell ave, GRANADA HILLS CA 91344</t>
  </si>
  <si>
    <t>ALVARO TOSCANO CARDENAS</t>
  </si>
  <si>
    <t>CAN25020338-00</t>
  </si>
  <si>
    <t>ON-25-002872</t>
  </si>
  <si>
    <t>4257 Spaulding Street, Antioch, California, 94531</t>
  </si>
  <si>
    <t>4T1BK46KX8U560434</t>
  </si>
  <si>
    <t>TOSCANO CARDENAS</t>
  </si>
  <si>
    <t>4253 SPAULDING ST</t>
  </si>
  <si>
    <t>4253 SPAULDING ST, ANTIOCH CA 94531</t>
  </si>
  <si>
    <t>KARLA NOLASCO</t>
  </si>
  <si>
    <t>CAP25003878-00</t>
  </si>
  <si>
    <t>ON-25-002874</t>
  </si>
  <si>
    <t>Foot Forest, near the Supercenter and the ticket post</t>
  </si>
  <si>
    <t>1GCGSDEN3J1258898</t>
  </si>
  <si>
    <t>10334 1/2 FIRMONA AVE</t>
  </si>
  <si>
    <t>10334 1/2 FIRMONA AVE, INGLEWOOD CA 90304</t>
  </si>
  <si>
    <t>ON-25-002875</t>
  </si>
  <si>
    <t>La, Sereno Av, California.</t>
  </si>
  <si>
    <t>JTDKDTB31F1584398</t>
  </si>
  <si>
    <t>MONTSERRAT NAVARRO SANTOS</t>
  </si>
  <si>
    <t>ON-25-002877</t>
  </si>
  <si>
    <t>Mary Jobs parking lot, 15228 Boulevard, Lyondell, California, ZIP code 90260</t>
  </si>
  <si>
    <t>2HGFE2F21SH524743</t>
  </si>
  <si>
    <t>ON-25-002879</t>
  </si>
  <si>
    <t>Foods Coast Market, San Francisco, California</t>
  </si>
  <si>
    <t>NASARIO RODAS CALDERON</t>
  </si>
  <si>
    <t>CAN24011173-02</t>
  </si>
  <si>
    <t>ON-25-002881</t>
  </si>
  <si>
    <t>2389 Hess Road, Concord, California, 94520</t>
  </si>
  <si>
    <t>1FTER4EH0KLA71556</t>
  </si>
  <si>
    <t>RODAS CALDERON</t>
  </si>
  <si>
    <t>14 HARMONY CT</t>
  </si>
  <si>
    <t>14 HARMONY, PITTSBURG CA 94565</t>
  </si>
  <si>
    <t>NATALIE ARIAS</t>
  </si>
  <si>
    <t>CAN25020285-00</t>
  </si>
  <si>
    <t>ON-25-002882</t>
  </si>
  <si>
    <t>MR. Car Wash  In Corona, CA</t>
  </si>
  <si>
    <t>1C4RJHAGXSC289842</t>
  </si>
  <si>
    <t>22646 ANTELOPE RD</t>
  </si>
  <si>
    <t>22646 ANTELOPE RD, NUEVO CA 92567</t>
  </si>
  <si>
    <t>FRANCISCO DIAZ HERNANDEZ</t>
  </si>
  <si>
    <t>CAP25004354-00</t>
  </si>
  <si>
    <t>ON-25-002883</t>
  </si>
  <si>
    <t>Wal-Mart
11896 Armargosa RD 
Victorville, CA 92392</t>
  </si>
  <si>
    <t>JTNB11HK0J3016695</t>
  </si>
  <si>
    <t>DIAZ HERNANDEZ</t>
  </si>
  <si>
    <t>21922 OTTAWA RD SPC 28</t>
  </si>
  <si>
    <t>21922 OTTAWA RD SPC 28, APPLE VALLEY CA 92308</t>
  </si>
  <si>
    <t>IRIS FLORES AREVALO</t>
  </si>
  <si>
    <t>SULEYMI ORTIZ</t>
  </si>
  <si>
    <t>CAP24000739-01</t>
  </si>
  <si>
    <t>ON-25-002884</t>
  </si>
  <si>
    <t>18225 Irwin Street, Tarzana, California</t>
  </si>
  <si>
    <t>4T1BE46K07U697291</t>
  </si>
  <si>
    <t>FLORES AREVALO</t>
  </si>
  <si>
    <t>18504 ERWIN ST</t>
  </si>
  <si>
    <t>18504 ERWIN ST APT 21, RESEDA CA 91335</t>
  </si>
  <si>
    <t>CAN23002538-04</t>
  </si>
  <si>
    <t>ON-25-002885</t>
  </si>
  <si>
    <t xml:space="preserve">intersection Carwind  RD and High Way 18 in Apple Valley </t>
  </si>
  <si>
    <t>ELIGIO LEMUZ JIMENEZ</t>
  </si>
  <si>
    <t>DEYSI MARCELA PULIDO-CIPRAIN</t>
  </si>
  <si>
    <t>CAN24014558-02</t>
  </si>
  <si>
    <t>ON-25-002886</t>
  </si>
  <si>
    <t>Moreno Valley</t>
  </si>
  <si>
    <t>5J8TC2H68LL015634</t>
  </si>
  <si>
    <t>LEMUZ JIMENEZ</t>
  </si>
  <si>
    <t>25983 SUMMER HILL CT</t>
  </si>
  <si>
    <t>25983 SUMMER HILL CT, MURRIETA CA 92563</t>
  </si>
  <si>
    <t>CESAR DIAZ</t>
  </si>
  <si>
    <t>CAP25006797-00</t>
  </si>
  <si>
    <t>ON-25-002887</t>
  </si>
  <si>
    <t>15 FREEWAY GOING SOUTH, WIRWICK RD AND CAJALCO RD</t>
  </si>
  <si>
    <t>SALYL2EX6RA376469</t>
  </si>
  <si>
    <t>23 VOLTA DEL TINTORI ST</t>
  </si>
  <si>
    <t>23 VOLTA DEL CINTORI, LAKE ELSINORE CA 92532</t>
  </si>
  <si>
    <t>ANITA DELGADILLO</t>
  </si>
  <si>
    <t>TOMAS AVILEZ</t>
  </si>
  <si>
    <t>CAN24010565-02</t>
  </si>
  <si>
    <t>ON-25-002888</t>
  </si>
  <si>
    <t>Fruit Avenue in Fresno, California</t>
  </si>
  <si>
    <t>5XYPG4A34KG433599</t>
  </si>
  <si>
    <t>DELGADILLO</t>
  </si>
  <si>
    <t>12611 1ST DR</t>
  </si>
  <si>
    <t>12611 FIRST DR , CUTLER CA 93615</t>
  </si>
  <si>
    <t>JULIANA JIMENEZ</t>
  </si>
  <si>
    <t>ANTHONY CHAVEZ</t>
  </si>
  <si>
    <t>CAN25019962-00</t>
  </si>
  <si>
    <t>ON-25-002889</t>
  </si>
  <si>
    <t>California State Route 41</t>
  </si>
  <si>
    <t>WBAJA5C53KBX87620</t>
  </si>
  <si>
    <t>543 S PLUMAS ST</t>
  </si>
  <si>
    <t>543 S PLUMAS ST, FRESNO CA 93706</t>
  </si>
  <si>
    <t>NAREK YEGHIAZARYAN</t>
  </si>
  <si>
    <t>CAP24002433-00</t>
  </si>
  <si>
    <t>ON-25-002890</t>
  </si>
  <si>
    <t>Our vehicle was traveling east on Colorado Boulevard in the right lane. And attempted a right turn. Your claimant or your insured vehicle was in the left lane and attempted a right turn at the same</t>
  </si>
  <si>
    <t>JTDKARFU5H3536697</t>
  </si>
  <si>
    <t>YEGHIAZARYAN</t>
  </si>
  <si>
    <t>6160 CLEON AVE</t>
  </si>
  <si>
    <t>6160 Cleon ave, NORTH HOLLYWOOD CA 91606</t>
  </si>
  <si>
    <t>ARACELI YAHUILT GUTIERREZ</t>
  </si>
  <si>
    <t>ANDRES CABRERA</t>
  </si>
  <si>
    <t>CAN24016716-01</t>
  </si>
  <si>
    <t>ON-25-002892</t>
  </si>
  <si>
    <t>Chapman Court in Cape Town, Los Angeles</t>
  </si>
  <si>
    <t>4T1BE46K69U867690</t>
  </si>
  <si>
    <t>YAHUILT GUTIERREZ</t>
  </si>
  <si>
    <t>434 S KENMORE AVE # APT202</t>
  </si>
  <si>
    <t>434 S KENMORE AVE APT202, LOS ANGELES CA 90020</t>
  </si>
  <si>
    <t>LUIS ARGUETA</t>
  </si>
  <si>
    <t>ASTRID DEARGUETA</t>
  </si>
  <si>
    <t>CAP25005208-00</t>
  </si>
  <si>
    <t>ON-25-002894</t>
  </si>
  <si>
    <t>corner of San Pablo Avenue and Richmond Parkway</t>
  </si>
  <si>
    <t>2C3CDXGJ5GH350579</t>
  </si>
  <si>
    <t>1237 MADELINE RD</t>
  </si>
  <si>
    <t>1237 MADELINE RD, SAN PABLO CA 94806</t>
  </si>
  <si>
    <t>AARON HERNANDEZ</t>
  </si>
  <si>
    <t>MIRIAM NOCELOTL</t>
  </si>
  <si>
    <t>CAP25005974-00</t>
  </si>
  <si>
    <t>ON-25-002895</t>
  </si>
  <si>
    <t>West Compton Avenue and 58th Drive in Los Angeles</t>
  </si>
  <si>
    <t>4T4BF1FK3FR493312</t>
  </si>
  <si>
    <t>2424 E 113TH ST</t>
  </si>
  <si>
    <t>1201 1/8 E 77TH ST, LOS ANGELES CA 90001</t>
  </si>
  <si>
    <t>ANH NGUYEN</t>
  </si>
  <si>
    <t>CAP24001409-01</t>
  </si>
  <si>
    <t>ON-25-002896</t>
  </si>
  <si>
    <t>corner of New Hope and McFadden</t>
  </si>
  <si>
    <t>JTHBJ46G472030651</t>
  </si>
  <si>
    <t>10111 TRAYLOR WAY</t>
  </si>
  <si>
    <t>10111 Traylor Way, GARDEN GROVE CA 92843</t>
  </si>
  <si>
    <t>LUIS TREJO</t>
  </si>
  <si>
    <t>Ivan Rodriguez</t>
  </si>
  <si>
    <t>CAN24009273-03</t>
  </si>
  <si>
    <t>ON-25-002897</t>
  </si>
  <si>
    <t>Victory Boulevard and Sunny Slope, Van Nuys</t>
  </si>
  <si>
    <t>2T3ZF4DV5AW034726</t>
  </si>
  <si>
    <t>TREJO</t>
  </si>
  <si>
    <t>6464 WOODMAN AVE APT 104</t>
  </si>
  <si>
    <t>6464 WOODMAN AVE APT 104, VAN NUYS CA 91401</t>
  </si>
  <si>
    <t>MAYRA ROJAS CRUZ</t>
  </si>
  <si>
    <t>CAN24018904-01</t>
  </si>
  <si>
    <t>ON-25-002899</t>
  </si>
  <si>
    <t>South Broadway in West Florence</t>
  </si>
  <si>
    <t>5FNRL6H90KB107574</t>
  </si>
  <si>
    <t>ROJAS CRUZ</t>
  </si>
  <si>
    <t>1012 ECHO PARK AVE</t>
  </si>
  <si>
    <t>1012 ECHO PARK AVE, LOS ANGELES CA 90026</t>
  </si>
  <si>
    <t>HILARIO FLORENTINO LOPEZ RUIZ</t>
  </si>
  <si>
    <t>CAP24002448-01</t>
  </si>
  <si>
    <t>ON-25-002900</t>
  </si>
  <si>
    <t>Manhattan Street, Manhattan Beach</t>
  </si>
  <si>
    <t>3TMAZ5CN0MM147906</t>
  </si>
  <si>
    <t>LOPEZ RUIZ</t>
  </si>
  <si>
    <t>4060 MANHATTAN BEACH BLVD</t>
  </si>
  <si>
    <t>4060 MANHATTAN BEACH BLVD, LAWNDALE CA 90260</t>
  </si>
  <si>
    <t>ESVIN RAMIREZ ANDRES</t>
  </si>
  <si>
    <t>CAN25020273-00</t>
  </si>
  <si>
    <t>ON-25-002901</t>
  </si>
  <si>
    <t>Olympic/ Bermont street</t>
  </si>
  <si>
    <t>2HKRS3H49RH326566</t>
  </si>
  <si>
    <t>RAMIREZ ANDRES</t>
  </si>
  <si>
    <t>4073 S CENTRAL AVE APT 6</t>
  </si>
  <si>
    <t>4073 S CENTRAL AVE APT 6, LOS ANGELES CA 90011</t>
  </si>
  <si>
    <t>DAN CARUTHERS</t>
  </si>
  <si>
    <t>CAN24009584-02</t>
  </si>
  <si>
    <t>ON-25-002903</t>
  </si>
  <si>
    <t>Bellflower Street, Adelanto, California</t>
  </si>
  <si>
    <t>3KPF24AD4ME268253</t>
  </si>
  <si>
    <t>ALBERTO RODRIGUEZ ESPARZA</t>
  </si>
  <si>
    <t>CARMEN NAVARRO</t>
  </si>
  <si>
    <t>CAN25019690-00</t>
  </si>
  <si>
    <t>ON-25-002904</t>
  </si>
  <si>
    <t>Van Owen and Edelweiss in Edelwanda</t>
  </si>
  <si>
    <t>2C4RDGCG6DR718709</t>
  </si>
  <si>
    <t>RODRIGUEZ ESPARZA</t>
  </si>
  <si>
    <t>6605 DE SOTO AVE APT 17</t>
  </si>
  <si>
    <t>6605 DE SOTO AVE APT 17, CANOGA PARK CA 91303</t>
  </si>
  <si>
    <t>JUSTIN BARRERA</t>
  </si>
  <si>
    <t>CAN24014661-02</t>
  </si>
  <si>
    <t>ON-25-002905</t>
  </si>
  <si>
    <t>Newport Beach</t>
  </si>
  <si>
    <t>1HGCR2F30EA172550</t>
  </si>
  <si>
    <t>2627 N BOURBON ST APT 47</t>
  </si>
  <si>
    <t>2627 N BOURBON ST APT 47, ORANGE CA 92865</t>
  </si>
  <si>
    <t>BRIAN WALKER</t>
  </si>
  <si>
    <t>CAN24015023-02</t>
  </si>
  <si>
    <t>ON-25-002907</t>
  </si>
  <si>
    <t>Figueroa onto West forty first Place.</t>
  </si>
  <si>
    <t>JTHBE1BL4FA018283</t>
  </si>
  <si>
    <t>3746 W  111TH ST</t>
  </si>
  <si>
    <t>1417 w 80th st apt 1, LOS ANGELES CA 90047</t>
  </si>
  <si>
    <t>CAN24018705-01</t>
  </si>
  <si>
    <t>ON-25-002911</t>
  </si>
  <si>
    <t>Eugene, Oregon</t>
  </si>
  <si>
    <t>19UUA66247A018680</t>
  </si>
  <si>
    <t>JEWEL THEUS</t>
  </si>
  <si>
    <t>CAN22000386-05</t>
  </si>
  <si>
    <t>ON-25-002912</t>
  </si>
  <si>
    <t>Parking garage at 136 South Virgil Avenue, Los Angeles, California, 90004</t>
  </si>
  <si>
    <t>1HGCV1F37KA081552</t>
  </si>
  <si>
    <t>THEUS</t>
  </si>
  <si>
    <t>113 W PINE ST</t>
  </si>
  <si>
    <t>113 W PINE ST, ALTADENA CA 91001</t>
  </si>
  <si>
    <t>ON-25-002913</t>
  </si>
  <si>
    <t>Tijuana, México</t>
  </si>
  <si>
    <t>EUNICE CASTILLO</t>
  </si>
  <si>
    <t>EDWIN MENA CASTILLO</t>
  </si>
  <si>
    <t>CAN25020535-00</t>
  </si>
  <si>
    <t>ON-25-002916</t>
  </si>
  <si>
    <t>Long Beach Boulevard and Spring Street</t>
  </si>
  <si>
    <t>5XYRHDLF7PG216682</t>
  </si>
  <si>
    <t>5533 LONG BEACH BLVD APT 17</t>
  </si>
  <si>
    <t>5533 LONG BEACH BLVD APT 17, LONG BEACH CA 90805</t>
  </si>
  <si>
    <t>YONISHA CHATMAN</t>
  </si>
  <si>
    <t>JOSHUA TAYLOR</t>
  </si>
  <si>
    <t>CAP25003357-00</t>
  </si>
  <si>
    <t>ON-25-002918</t>
  </si>
  <si>
    <t>corner of Lawrence and 10th Avenue</t>
  </si>
  <si>
    <t>1G1ZC5ST2LF149037</t>
  </si>
  <si>
    <t>CHATMAN</t>
  </si>
  <si>
    <t xml:space="preserve">PO BOX 59028  </t>
  </si>
  <si>
    <t>1017 W 95TH ST APT 3, LOS ANGELES CA 90044</t>
  </si>
  <si>
    <t>MARIA CORRALES</t>
  </si>
  <si>
    <t>CAP25004912-00</t>
  </si>
  <si>
    <t>ON-25-002919</t>
  </si>
  <si>
    <t>Laurel Canyon and Paxton</t>
  </si>
  <si>
    <t>3TMAZ5CN6NM168986</t>
  </si>
  <si>
    <t>11864 FELLOWS AVE</t>
  </si>
  <si>
    <t>11864 FELLOWS AVE, SAN FERNANDO CA 91340</t>
  </si>
  <si>
    <t>CAN24009817-02</t>
  </si>
  <si>
    <t>ON-25-002920</t>
  </si>
  <si>
    <t>Van Nuys in Roscoe, general area</t>
  </si>
  <si>
    <t>1G6DN5RK1S0102238</t>
  </si>
  <si>
    <t>ERWIN PAREDES FAJARDO</t>
  </si>
  <si>
    <t>LUIS VALADEZ</t>
  </si>
  <si>
    <t>CAN23004951-03</t>
  </si>
  <si>
    <t>ON-25-002921</t>
  </si>
  <si>
    <t xml:space="preserve">pets smart going to buy fish food for his cat fish.    driver was customers friend luis Valdez </t>
  </si>
  <si>
    <t>KMHT36AH1MU008694</t>
  </si>
  <si>
    <t>PAREDES FAJARDO</t>
  </si>
  <si>
    <t>2505 FOOTHILL BLVD SPC 240</t>
  </si>
  <si>
    <t>2505 FOOTHILL BLVD SPC 240, SAN BERNARDINO CA 92410</t>
  </si>
  <si>
    <t>MARIO RAMIREZ</t>
  </si>
  <si>
    <t>ON-25-002922</t>
  </si>
  <si>
    <t>city of Fontana</t>
  </si>
  <si>
    <t>4T1BF1FK4DU641555</t>
  </si>
  <si>
    <t>13279 El Cabo Ct, victorville CA 92395</t>
  </si>
  <si>
    <t>FLORANS ISSA</t>
  </si>
  <si>
    <t>DONYA KAKOS</t>
  </si>
  <si>
    <t>CAP25004378-00</t>
  </si>
  <si>
    <t>ON-25-002923</t>
  </si>
  <si>
    <t>Fletcher Parkway and Dallas Street, near a Shell gas station on the corner</t>
  </si>
  <si>
    <t>JTDKDTB39F1091908</t>
  </si>
  <si>
    <t>ISSA</t>
  </si>
  <si>
    <t>9375 DIANE AVE</t>
  </si>
  <si>
    <t>9375 DIANE AVE, SPRING VALLEY CA 91977</t>
  </si>
  <si>
    <t>MAIMOS YANG</t>
  </si>
  <si>
    <t>CAN24017199-01</t>
  </si>
  <si>
    <t>ON-25-002924</t>
  </si>
  <si>
    <t>parking lot</t>
  </si>
  <si>
    <t>JHMFA36279S000255</t>
  </si>
  <si>
    <t>3824 38TH ST</t>
  </si>
  <si>
    <t>3824 38th st, SACRAMENTO CA 95820</t>
  </si>
  <si>
    <t>OLGA REYES CORTES</t>
  </si>
  <si>
    <t>RAFAEL REYES</t>
  </si>
  <si>
    <t>CAN23008126-03</t>
  </si>
  <si>
    <t>ON-25-002926</t>
  </si>
  <si>
    <t>Sycamore Grove Park
4685 N FIGUERA ST. LOS ANGELES, CA 90065</t>
  </si>
  <si>
    <t>3N1AB7AP9EL635928</t>
  </si>
  <si>
    <t>REYES CORTES</t>
  </si>
  <si>
    <t>4686 WOODSIDE DR APT 215</t>
  </si>
  <si>
    <t>4686 WOODSIDE DR APT 215, LOS ANGELES CA 90065</t>
  </si>
  <si>
    <t>ON-25-002927</t>
  </si>
  <si>
    <t>372 West Almy Avenue, Fresno, California, 93706</t>
  </si>
  <si>
    <t>5XXG64J26MG054069</t>
  </si>
  <si>
    <t>1835 E ADAMS AVE</t>
  </si>
  <si>
    <t>ARACELY ARRELOA</t>
  </si>
  <si>
    <t>CAP25003294-00</t>
  </si>
  <si>
    <t>ON-25-002928</t>
  </si>
  <si>
    <t>Cerritos Library</t>
  </si>
  <si>
    <t>JN8BT3BA3PW405188</t>
  </si>
  <si>
    <t>ARRELOA</t>
  </si>
  <si>
    <t>3808 E 57TH ST</t>
  </si>
  <si>
    <t>3808 E 57th st, MAYWOOD CA 90270</t>
  </si>
  <si>
    <t>SERGIO MUROS</t>
  </si>
  <si>
    <t>CAN24018583-01</t>
  </si>
  <si>
    <t>ON-25-002929</t>
  </si>
  <si>
    <t>Seaway 170 before Onchelon</t>
  </si>
  <si>
    <t>1N4BL3AP1DN503953</t>
  </si>
  <si>
    <t>MUROS</t>
  </si>
  <si>
    <t>7240 LANKERSHIM BLVD APT 280</t>
  </si>
  <si>
    <t>7240 LANKERSHIM BLVD APT 280, NORTH HOLLYWOOD CA 91605</t>
  </si>
  <si>
    <t>CAP25005265-00</t>
  </si>
  <si>
    <t>ON-25-002930</t>
  </si>
  <si>
    <t>91 Freeway near the fast track lane</t>
  </si>
  <si>
    <t>JM3KFBAY5L0742221</t>
  </si>
  <si>
    <t>25584 GALA CIR</t>
  </si>
  <si>
    <t>25584 GALA CIR, SUN CITY CA 92585</t>
  </si>
  <si>
    <t>Eduar Hernandez</t>
  </si>
  <si>
    <t>CAN24018578-01</t>
  </si>
  <si>
    <t>ON-25-002931</t>
  </si>
  <si>
    <t>corner of Sunset Boulevard and Ivar Ave in Los Angeles, California</t>
  </si>
  <si>
    <t>CECILIA RAMOS</t>
  </si>
  <si>
    <t>CAP24001648-01</t>
  </si>
  <si>
    <t>ON-25-002933</t>
  </si>
  <si>
    <t>driveway of McDonald's</t>
  </si>
  <si>
    <t>JTMEB3FV1SD234972</t>
  </si>
  <si>
    <t>214 S SERRANO AVE APT 2</t>
  </si>
  <si>
    <t>214 S SERRANO AVE APT 2, LOS ANGELES CA 90004</t>
  </si>
  <si>
    <t>CAN23003399-04</t>
  </si>
  <si>
    <t>ON-25-002934</t>
  </si>
  <si>
    <t>Readback Lane in Orangevale</t>
  </si>
  <si>
    <t>CAP24001500-01</t>
  </si>
  <si>
    <t>ON-25-002935</t>
  </si>
  <si>
    <t>near Ochenta and Marlboro, outside the restaurant Los Tacos</t>
  </si>
  <si>
    <t>2G1FB1E36F9169394</t>
  </si>
  <si>
    <t>DILLEN GRINSTEAD</t>
  </si>
  <si>
    <t>ON-25-002936</t>
  </si>
  <si>
    <t>between and 35th East in Lancaster</t>
  </si>
  <si>
    <t>3N1AB7AP4KY262814</t>
  </si>
  <si>
    <t>GUADALUPE TORRES ESPINOZA</t>
  </si>
  <si>
    <t>JOSEPH SANCHEZ</t>
  </si>
  <si>
    <t>CAP25004924-00</t>
  </si>
  <si>
    <t>ON-25-002938</t>
  </si>
  <si>
    <t>1021 N ALMA AVE
LOS ANGELES, CA. 90063</t>
  </si>
  <si>
    <t>1C4RJEAG4JC323044</t>
  </si>
  <si>
    <t>1021 N ALMA AVE</t>
  </si>
  <si>
    <t>3226 CITY TERRACE DR, LOS ANGELES CA 90063</t>
  </si>
  <si>
    <t>LOURDES RAMIREZ</t>
  </si>
  <si>
    <t>ALEJANDRO RAMIREZ</t>
  </si>
  <si>
    <t>CAN25021148-00</t>
  </si>
  <si>
    <t>ON-25-002939</t>
  </si>
  <si>
    <t>10th and R, in Merced, California</t>
  </si>
  <si>
    <t>2G1FT1EW0B9161745</t>
  </si>
  <si>
    <t>536 S ST</t>
  </si>
  <si>
    <t>536 S ST, MERCED CA 95341</t>
  </si>
  <si>
    <t>AYIDAIR VERGARA HERNANDEZ</t>
  </si>
  <si>
    <t>JOSE VERGARA</t>
  </si>
  <si>
    <t>CAN24014516-02</t>
  </si>
  <si>
    <t>ON-25-002940</t>
  </si>
  <si>
    <t>"In front of 41st Street, between MacKenzie and 41st Street."</t>
  </si>
  <si>
    <t>1GTPUCEK9RZ241949</t>
  </si>
  <si>
    <t>801 N LOARA ST APT 158</t>
  </si>
  <si>
    <t>1225 W DIAMOND ST APT 210, ANAHEIM CA 92801</t>
  </si>
  <si>
    <t>KYLE HERNANDEZ</t>
  </si>
  <si>
    <t>ON-25-002943</t>
  </si>
  <si>
    <t>Santana</t>
  </si>
  <si>
    <t>SHHFK7H42JU414161</t>
  </si>
  <si>
    <t>DANIEL SEIPERT</t>
  </si>
  <si>
    <t>CAN24013130-02</t>
  </si>
  <si>
    <t>ON-25-002945</t>
  </si>
  <si>
    <t>2311 West Biggs Gridley Road, Gridley, California</t>
  </si>
  <si>
    <t>3GTU2MEC7GG141305</t>
  </si>
  <si>
    <t>SEIPERT</t>
  </si>
  <si>
    <t>433 W LIBERTY RD</t>
  </si>
  <si>
    <t>GRIDLEY</t>
  </si>
  <si>
    <t>433 W LIBERTY RD, GRIDLEY CA 95948</t>
  </si>
  <si>
    <t>ORTENCIA PEREZ SUAREZ</t>
  </si>
  <si>
    <t>FREDDY MARTEL</t>
  </si>
  <si>
    <t>CAN24015558-01</t>
  </si>
  <si>
    <t>ON-25-002946</t>
  </si>
  <si>
    <t>Highway 15</t>
  </si>
  <si>
    <t>JTDS4RCE4LJ009016</t>
  </si>
  <si>
    <t>PEREZ SUAREZ</t>
  </si>
  <si>
    <t>13176 KIOWA RD</t>
  </si>
  <si>
    <t>13176 KIOWA RD, APPLE VALLEY CA 92308</t>
  </si>
  <si>
    <t>CAN24009491-02</t>
  </si>
  <si>
    <t>ON-25-002947</t>
  </si>
  <si>
    <t>110 South Freeway</t>
  </si>
  <si>
    <t>7FARS6H98SE052346</t>
  </si>
  <si>
    <t>FERNANDO FLORES AMBROSIO</t>
  </si>
  <si>
    <t>Maria Maya Hernandez</t>
  </si>
  <si>
    <t>CAN24016760-01</t>
  </si>
  <si>
    <t>ON-25-002948</t>
  </si>
  <si>
    <t>Southbound on the 110 Freeway in lane number two</t>
  </si>
  <si>
    <t xml:space="preserve">Unknown </t>
  </si>
  <si>
    <t>RODOLFO PENALOZA</t>
  </si>
  <si>
    <t>CAN24016805-01</t>
  </si>
  <si>
    <t>ON-25-002949</t>
  </si>
  <si>
    <t>Arch st, Sylmar, CA 913142</t>
  </si>
  <si>
    <t>CLA45</t>
  </si>
  <si>
    <t>W1K5J5DB6MN196617</t>
  </si>
  <si>
    <t>546 SPRUCE CT</t>
  </si>
  <si>
    <t>45156 17TH ST E APT 3, LANCASTER CA 93535</t>
  </si>
  <si>
    <t>ADAM GODOY</t>
  </si>
  <si>
    <t>AMBER BARTON</t>
  </si>
  <si>
    <t>CAN23008719-03</t>
  </si>
  <si>
    <t>ON-25-002951</t>
  </si>
  <si>
    <t>Bell Gardens</t>
  </si>
  <si>
    <t>3VV3B7AX6MM022021</t>
  </si>
  <si>
    <t>10027 LA REINA AVE</t>
  </si>
  <si>
    <t>10027 LA REINA AVE, DOWNEY CA 90240</t>
  </si>
  <si>
    <t>CRYSTAL HERNANDEZ</t>
  </si>
  <si>
    <t>CESAR MURRIETA</t>
  </si>
  <si>
    <t>CAN24014932-01</t>
  </si>
  <si>
    <t>ON-25-002952</t>
  </si>
  <si>
    <t>14 Northbound, near the Pearl Blossom exit</t>
  </si>
  <si>
    <t>1GNKRHKD7FJ262430</t>
  </si>
  <si>
    <t>626 E NUGENT ST</t>
  </si>
  <si>
    <t>626 E NUGENT ST, LANCASTER CA 93535</t>
  </si>
  <si>
    <t>CRISTINA PADILLA RAMIREZ</t>
  </si>
  <si>
    <t>CAN24014717-02</t>
  </si>
  <si>
    <t>ON-25-002953</t>
  </si>
  <si>
    <t>Alvarado and Lake Street</t>
  </si>
  <si>
    <t>1FAHP3GNXBW149720</t>
  </si>
  <si>
    <t>PADILLA RAMIREZ</t>
  </si>
  <si>
    <t>228 S LAKE ST APT 216</t>
  </si>
  <si>
    <t>228 s lake  st   Apt 216 , LOS ANGELES CA 90057</t>
  </si>
  <si>
    <t>CECILIA STICE</t>
  </si>
  <si>
    <t>CAN23003220-04</t>
  </si>
  <si>
    <t>ON-25-002954</t>
  </si>
  <si>
    <t>7364 BROADWAY
LEMON GROVE, CA. 91945</t>
  </si>
  <si>
    <t>3VWN57BU7MM088111</t>
  </si>
  <si>
    <t>STICE</t>
  </si>
  <si>
    <t>7364 BROADWAY</t>
  </si>
  <si>
    <t>7364 BROADWAY, LEMON GROVE CA 91945</t>
  </si>
  <si>
    <t>ON-25-002957</t>
  </si>
  <si>
    <t>Lancashire and Tufer</t>
  </si>
  <si>
    <t>MARIAM HOVHANNISYAN</t>
  </si>
  <si>
    <t>CAN25021939-00</t>
  </si>
  <si>
    <t>ON-25-002958</t>
  </si>
  <si>
    <t>Olive and Blueberry, Hollywood Way</t>
  </si>
  <si>
    <t>KNDCP3LE4S5264037</t>
  </si>
  <si>
    <t>10205 COMMERCE AVE APT D</t>
  </si>
  <si>
    <t>10205 Commerce ave apt D, TUJUNGA CA 91042</t>
  </si>
  <si>
    <t>MARY SOUKASEUM</t>
  </si>
  <si>
    <t>CAP25006199-00</t>
  </si>
  <si>
    <t>ON-25-002960</t>
  </si>
  <si>
    <t>91 East Freeway</t>
  </si>
  <si>
    <t>5YJ3E1EAXJF077371</t>
  </si>
  <si>
    <t>SOUKASEUM</t>
  </si>
  <si>
    <t>9229 MAYWOOD WAY</t>
  </si>
  <si>
    <t>9229 MAYWOOD WAY, RIVERSIDE CA 92503</t>
  </si>
  <si>
    <t>MARIA FLORES</t>
  </si>
  <si>
    <t>ANDRES CASTELLON</t>
  </si>
  <si>
    <t>CAN24017815-01</t>
  </si>
  <si>
    <t>ON-25-002961</t>
  </si>
  <si>
    <t>Laurel Canyon Boulevard and Tara Bella Boulevard</t>
  </si>
  <si>
    <t>2HGFC1E51JH708008</t>
  </si>
  <si>
    <t>9053 TOBIAS AVE APT 1</t>
  </si>
  <si>
    <t>9053 TOBIAS AVE APT 1, PANORAMA CITY CA 91402</t>
  </si>
  <si>
    <t>JAVIER RIOS</t>
  </si>
  <si>
    <t>CAP24001682-01</t>
  </si>
  <si>
    <t>ON-25-002962</t>
  </si>
  <si>
    <t>South Chesnut st</t>
  </si>
  <si>
    <t>4T1G11AK7LU906754</t>
  </si>
  <si>
    <t>2429 S PREUSS AVE</t>
  </si>
  <si>
    <t>2429 S PREUSS AVE, FRESNO CA 93727</t>
  </si>
  <si>
    <t>ADOLFO VARGAS VIDAL</t>
  </si>
  <si>
    <t>MONICA VARGAS GUEVARA</t>
  </si>
  <si>
    <t>CAN24015746-01</t>
  </si>
  <si>
    <t>ON-25-002963</t>
  </si>
  <si>
    <t>Griffith Avenue, 21st Street</t>
  </si>
  <si>
    <t>19XFL1H75RE028986</t>
  </si>
  <si>
    <t>VARGAS VIDAL</t>
  </si>
  <si>
    <t>1473 1/2 E 23RD ST</t>
  </si>
  <si>
    <t>1473 1/2 E 23RD ST, LOS ANGELES CA 90011</t>
  </si>
  <si>
    <t>IGNACIO SANTIAGO ANTONIO</t>
  </si>
  <si>
    <t>CAN24016192-01</t>
  </si>
  <si>
    <t>ON-25-002964</t>
  </si>
  <si>
    <t>Arborvitae Street, close to job site</t>
  </si>
  <si>
    <t>3TMKB5FN9RM007798</t>
  </si>
  <si>
    <t>SANTIAGO ANTONIO</t>
  </si>
  <si>
    <t>10982 LOU DILLON AVE</t>
  </si>
  <si>
    <t>10982 LOU DILLON AVE, LOS ANGELES CA 90059</t>
  </si>
  <si>
    <t>PETER FREY</t>
  </si>
  <si>
    <t>CAN24013796-02</t>
  </si>
  <si>
    <t>ON-25-002966</t>
  </si>
  <si>
    <t>Eighteenth Street and Utah Street</t>
  </si>
  <si>
    <t>1G1RC6S57JU156016</t>
  </si>
  <si>
    <t>FREY</t>
  </si>
  <si>
    <t>471 UTAH ST</t>
  </si>
  <si>
    <t>471 UTAH ST, SAN FRANCISCO CA 94110</t>
  </si>
  <si>
    <t>NORMA COTAMOLINA</t>
  </si>
  <si>
    <t>JESUS COTA</t>
  </si>
  <si>
    <t>CAN24014857-02</t>
  </si>
  <si>
    <t>ON-25-002967</t>
  </si>
  <si>
    <t>Jerry and a busy street</t>
  </si>
  <si>
    <t>3VWDZ7AJ4BM307885</t>
  </si>
  <si>
    <t>COTAMOLINA</t>
  </si>
  <si>
    <t>586 E 7TH ST</t>
  </si>
  <si>
    <t>586 E 7TH ST, POMONA CA 91766</t>
  </si>
  <si>
    <t>ON-25-002969</t>
  </si>
  <si>
    <t>4253 Founding Street, Antios, California</t>
  </si>
  <si>
    <t>ZIHAN ZHOU</t>
  </si>
  <si>
    <t>CAN24019380-01</t>
  </si>
  <si>
    <t>ON-25-002970</t>
  </si>
  <si>
    <t>Morongo Casino parking lot</t>
  </si>
  <si>
    <t>19XFL1H78NE020410</t>
  </si>
  <si>
    <t>325 W ADAMS BLVD</t>
  </si>
  <si>
    <t>325 W ADAMS BLVD, LOS ANGELES CA 90007</t>
  </si>
  <si>
    <t>CLEMENT DEMATTO</t>
  </si>
  <si>
    <t>CAN25021218-00</t>
  </si>
  <si>
    <t>ON-25-002972</t>
  </si>
  <si>
    <t>Highway 198</t>
  </si>
  <si>
    <t>JF1ZNAA18G9708613</t>
  </si>
  <si>
    <t>DEMATTO</t>
  </si>
  <si>
    <t>1796 ESCHER WAY</t>
  </si>
  <si>
    <t>1796 ESCHER WAY, HANFORD CA 93230</t>
  </si>
  <si>
    <t>EINER MORATAYA</t>
  </si>
  <si>
    <t>ELVER MORATAYA</t>
  </si>
  <si>
    <t>CAN24015342-01</t>
  </si>
  <si>
    <t>ON-25-002974</t>
  </si>
  <si>
    <t>Newhall</t>
  </si>
  <si>
    <t>1HGCP2F32BA049737</t>
  </si>
  <si>
    <t>MORATAYA</t>
  </si>
  <si>
    <t>24959 1/2 WALNUT ST</t>
  </si>
  <si>
    <t>24959 1/2 walnut st, NEWHALL CA 91321</t>
  </si>
  <si>
    <t>ESTEFANI MARES</t>
  </si>
  <si>
    <t>CAP24000751-01</t>
  </si>
  <si>
    <t>ON-25-002975</t>
  </si>
  <si>
    <t>Valley Boulevard, City of Industry, California</t>
  </si>
  <si>
    <t>5FNYF5H20MB045306</t>
  </si>
  <si>
    <t>346 N SUNSET AVE SPC 112</t>
  </si>
  <si>
    <t>346 N Sunset Ave Spc 112, LA PUENTE CA 91744</t>
  </si>
  <si>
    <t>DAVID ROCHA</t>
  </si>
  <si>
    <t>CAP24000937-01</t>
  </si>
  <si>
    <t>ON-25-002977</t>
  </si>
  <si>
    <t>5201 Elysium st</t>
  </si>
  <si>
    <t>4T1G11AK7NU675065</t>
  </si>
  <si>
    <t>257 MARY KAY LN # 257</t>
  </si>
  <si>
    <t>257 MARY KAY LN # 257, BAKERSFIELD CA 93308</t>
  </si>
  <si>
    <t>ELIEZER GOMEZ ROJAS</t>
  </si>
  <si>
    <t>ADOLFO RUIZ TORRES</t>
  </si>
  <si>
    <t>CAP25003745-00</t>
  </si>
  <si>
    <t>ON-25-002978</t>
  </si>
  <si>
    <t>Sebastopol Road in Santa Rosa</t>
  </si>
  <si>
    <t>1HGCM56866A145334</t>
  </si>
  <si>
    <t>GOMEZ ROJAS</t>
  </si>
  <si>
    <t>4310 LANGNER AVE APT B</t>
  </si>
  <si>
    <t>4310 LANGNER AVE APT B, SANTA ROSA CA 95407</t>
  </si>
  <si>
    <t>OMAR BAUTISTA</t>
  </si>
  <si>
    <t>RASHEL BAUTISTA</t>
  </si>
  <si>
    <t>CAN24015205-02</t>
  </si>
  <si>
    <t>ON-25-002979</t>
  </si>
  <si>
    <t>Big Rock Creek</t>
  </si>
  <si>
    <t>1N4AL3AP3EC197850</t>
  </si>
  <si>
    <t>256 E AVENUE P2</t>
  </si>
  <si>
    <t>256 E AVENUE P2, PALMDALE CA 93550</t>
  </si>
  <si>
    <t>ADRIANA GRANADOS</t>
  </si>
  <si>
    <t>OSCAR GARCIA</t>
  </si>
  <si>
    <t>CAN25021553-00</t>
  </si>
  <si>
    <t>ON-25-002980</t>
  </si>
  <si>
    <t>Normandy and Wilshire</t>
  </si>
  <si>
    <t>3KPA25ABXKE179346</t>
  </si>
  <si>
    <t>450 S KENMORE AVE APT 108</t>
  </si>
  <si>
    <t>450 S KENMORE AVE #108 , LOS ANGELES CA 90012</t>
  </si>
  <si>
    <t>CAN24015129-02</t>
  </si>
  <si>
    <t>ON-25-002983</t>
  </si>
  <si>
    <t>Griffith and Jefferson</t>
  </si>
  <si>
    <t>19XFL1H78RE028061</t>
  </si>
  <si>
    <t>5141 WALL ST</t>
  </si>
  <si>
    <t>5141 wall st, LOS ANGELES CA 90011</t>
  </si>
  <si>
    <t>ORFA FUENTES</t>
  </si>
  <si>
    <t>CAN25020713-00</t>
  </si>
  <si>
    <t>ON-25-002985</t>
  </si>
  <si>
    <t>Normandy st Gardena</t>
  </si>
  <si>
    <t>2HKRS4H28SH467445</t>
  </si>
  <si>
    <t>16816 PASSAGE AVE APT 28</t>
  </si>
  <si>
    <t>16816 passage ave apt 28, PARAMOUNT CA 90723</t>
  </si>
  <si>
    <t>CAN24012228-02</t>
  </si>
  <si>
    <t>ON-25-002986</t>
  </si>
  <si>
    <t>Freeway, Orange Area</t>
  </si>
  <si>
    <t>3FMCR9C64NRD27219</t>
  </si>
  <si>
    <t>ALEJANDRO OLMOS MARTINEZ</t>
  </si>
  <si>
    <t>CAP24000589-01</t>
  </si>
  <si>
    <t>ON-25-002987</t>
  </si>
  <si>
    <t>BUTLER AND 4TH</t>
  </si>
  <si>
    <t>1N4BL4DV5MN388032</t>
  </si>
  <si>
    <t>OLMOS MARTINEZ</t>
  </si>
  <si>
    <t>3732 E TOWNSEND AVE</t>
  </si>
  <si>
    <t>3732 E TOWNSEND AVE, FRESNO CA 93702</t>
  </si>
  <si>
    <t>JORGE MARTIENZ ORTEGA</t>
  </si>
  <si>
    <t>CAN24015982-01</t>
  </si>
  <si>
    <t>ON-25-002988</t>
  </si>
  <si>
    <t>near the entrance to freeway 2 for Glendale, in the Echo Park area and Alexandro street</t>
  </si>
  <si>
    <t>3N1AB8BV1LY300083</t>
  </si>
  <si>
    <t>MARTIENZ ORTEGA</t>
  </si>
  <si>
    <t>1822 E 1ST ST</t>
  </si>
  <si>
    <t>1822 E 1ST ST, LOS ANGELES CA 90033</t>
  </si>
  <si>
    <t>CAN24013293-02</t>
  </si>
  <si>
    <t>ON-25-002989</t>
  </si>
  <si>
    <t>near the user's address, between Mariposa and Garfield in Glendale, California</t>
  </si>
  <si>
    <t>1GCRWCEK1KZ337258</t>
  </si>
  <si>
    <t>RICARDO CEJA</t>
  </si>
  <si>
    <t>CAN23007752-03</t>
  </si>
  <si>
    <t>ON-25-002990</t>
  </si>
  <si>
    <t>Wood Road and Cybill Street</t>
  </si>
  <si>
    <t>1GCPTEE10M1295878</t>
  </si>
  <si>
    <t>CEJA</t>
  </si>
  <si>
    <t>22275 OLD ELSINORE RD</t>
  </si>
  <si>
    <t>22275 OLD ELSINORE RD, PERRIS CA 92570</t>
  </si>
  <si>
    <t>CAN23003284-04</t>
  </si>
  <si>
    <t>ON-25-002991</t>
  </si>
  <si>
    <t>15TH SOUTH GLENHELEN PARKWAY</t>
  </si>
  <si>
    <t>1GNSCBKC4KR122675</t>
  </si>
  <si>
    <t>14184 TOPMAST DR  UNIT 1004</t>
  </si>
  <si>
    <t>CAN24012797-02</t>
  </si>
  <si>
    <t>ON-25-002992</t>
  </si>
  <si>
    <t>22st</t>
  </si>
  <si>
    <t>WDDZF4JB5JA389684</t>
  </si>
  <si>
    <t>SIERRA TORRECILLAS</t>
  </si>
  <si>
    <t>2633 JESSEE DR</t>
  </si>
  <si>
    <t>2633 JESSEE DR, SANTA ANA CA 92705</t>
  </si>
  <si>
    <t>Rudis Lopez</t>
  </si>
  <si>
    <t>CAN24011749-02</t>
  </si>
  <si>
    <t>ON-25-002993</t>
  </si>
  <si>
    <t xml:space="preserve">north bound on the freeway 405 Los Angeles , CA </t>
  </si>
  <si>
    <t>4TAWN72N3XZ532874</t>
  </si>
  <si>
    <t>17808 SHERMANWAY BLVD APT #102</t>
  </si>
  <si>
    <t>ALEXIS BURRELL</t>
  </si>
  <si>
    <t>CAN24012910-02</t>
  </si>
  <si>
    <t>ON-25-002994</t>
  </si>
  <si>
    <t>741 E 121ST ST
LOS ANGELES, CA. 90059</t>
  </si>
  <si>
    <t>1HGCV1F47MA075309</t>
  </si>
  <si>
    <t>BURRELL</t>
  </si>
  <si>
    <t>741 E 121ST ST</t>
  </si>
  <si>
    <t>741 E 121ST ST, LOS ANGELES CA 90059</t>
  </si>
  <si>
    <t>JUAN MESA</t>
  </si>
  <si>
    <t>ANA SILVA</t>
  </si>
  <si>
    <t>CAN24015227-01</t>
  </si>
  <si>
    <t>ON-25-002996</t>
  </si>
  <si>
    <t>freeway 10</t>
  </si>
  <si>
    <t>3CZRZ1H33SM701613</t>
  </si>
  <si>
    <t>MESA</t>
  </si>
  <si>
    <t>1417 W 3RD ST APT 406</t>
  </si>
  <si>
    <t>1417 w 3rd st apt 406, LOS ANGELES CA 90017</t>
  </si>
  <si>
    <t>ELENA QUINTANILLA</t>
  </si>
  <si>
    <t>CAN25021116-00</t>
  </si>
  <si>
    <t>ON-25-002999</t>
  </si>
  <si>
    <t>intersection of Western and Orangethorpe in Buena Park, California</t>
  </si>
  <si>
    <t>3N1AB7AP3JY238843</t>
  </si>
  <si>
    <t>601 N KIRBY ST SPC 107</t>
  </si>
  <si>
    <t>601 N KIRBY ST SPC 107, HEMET CA 92545</t>
  </si>
  <si>
    <t>AMALIA ROSALES GONZALEZ</t>
  </si>
  <si>
    <t>CAP25002732-01</t>
  </si>
  <si>
    <t>ON-25-003000</t>
  </si>
  <si>
    <t>234 ROSE ANN AVE
PITTSBURG, CA. 94565</t>
  </si>
  <si>
    <t>2HKRW5H36HH401391</t>
  </si>
  <si>
    <t>ROSALES GONZALEZ</t>
  </si>
  <si>
    <t>234 ROSE ANN AVE</t>
  </si>
  <si>
    <t>234 ROSE ANN AVE, PITTSBURG CA 94565</t>
  </si>
  <si>
    <t>CAN24012769-02</t>
  </si>
  <si>
    <t>ON-25-003002</t>
  </si>
  <si>
    <t>110 Arapahoe Street, Los Angeles, California 90006</t>
  </si>
  <si>
    <t>MARGAREAT LAWRENCE</t>
  </si>
  <si>
    <t>CAN25021075-00</t>
  </si>
  <si>
    <t>ON-25-003003</t>
  </si>
  <si>
    <t xml:space="preserve">Mark Luther king st </t>
  </si>
  <si>
    <t>2HKRS3H2XSH332672</t>
  </si>
  <si>
    <t>1116 W 51ST PL</t>
  </si>
  <si>
    <t>1116 w 51st pl, LOS ANGELES CA 90037</t>
  </si>
  <si>
    <t>CAN24010081-02</t>
  </si>
  <si>
    <t>ON-25-003005</t>
  </si>
  <si>
    <t>Boyle Heights</t>
  </si>
  <si>
    <t>FRANCISCO BELLOREYES</t>
  </si>
  <si>
    <t>CAP24001899-00</t>
  </si>
  <si>
    <t>ON-25-003007</t>
  </si>
  <si>
    <t>Marietta Freeway</t>
  </si>
  <si>
    <t>5FNYF5H55KB011305</t>
  </si>
  <si>
    <t>BELLOREYES</t>
  </si>
  <si>
    <t>25132 STEINER DR</t>
  </si>
  <si>
    <t>25132 steiner dr, HEMET CA 92544</t>
  </si>
  <si>
    <t>SALA SMITH</t>
  </si>
  <si>
    <t>CAP25005089-00</t>
  </si>
  <si>
    <t>ON-25-003008</t>
  </si>
  <si>
    <t>PetSmart parking lot on Sisk Boulevard, Modesto, California</t>
  </si>
  <si>
    <t>1N4AL3AP0FC479056</t>
  </si>
  <si>
    <t>3700 TULLY RD</t>
  </si>
  <si>
    <t>3700 TULLY RD, MODESTO CA 95356</t>
  </si>
  <si>
    <t>ON-25-003009</t>
  </si>
  <si>
    <t>Yenes st and Bromedani</t>
  </si>
  <si>
    <t>KMHC65LC8LU226360</t>
  </si>
  <si>
    <t>CIARA LINDSTROM</t>
  </si>
  <si>
    <t>CAN24016166-01</t>
  </si>
  <si>
    <t>ON-25-003010</t>
  </si>
  <si>
    <t>Olive wood and pachapa</t>
  </si>
  <si>
    <t>JN8AY2NC4L9617966</t>
  </si>
  <si>
    <t>LINDSTROM</t>
  </si>
  <si>
    <t>2942 BERKELEY RD</t>
  </si>
  <si>
    <t>2942 BERKELEY RD, RIVERSIDE CA 92506</t>
  </si>
  <si>
    <t>ALBERT ANDREASIAN</t>
  </si>
  <si>
    <t>CAP24002434-00</t>
  </si>
  <si>
    <t>ON-25-003011</t>
  </si>
  <si>
    <t>Broadway and Kenwood Street</t>
  </si>
  <si>
    <t>530E</t>
  </si>
  <si>
    <t>WBAJA9C59KB393062</t>
  </si>
  <si>
    <t>ANDREASIAN</t>
  </si>
  <si>
    <t>1349 CARLTON DR APT B</t>
  </si>
  <si>
    <t>1349 Carlton Dr APT B, GLENDALE CA 91205</t>
  </si>
  <si>
    <t>ESMERALDA RANGEL GONZALEZ</t>
  </si>
  <si>
    <t>LARRY GOMEZ</t>
  </si>
  <si>
    <t>CAN25021784-00</t>
  </si>
  <si>
    <t>ON-25-003012</t>
  </si>
  <si>
    <t>Fresno, California</t>
  </si>
  <si>
    <t>5TDKBRCH9PS126034</t>
  </si>
  <si>
    <t>RANGEL GONZALEZ</t>
  </si>
  <si>
    <t>4780 E LANE AVE</t>
  </si>
  <si>
    <t>4780 E LANE AVE, FRESNO CA 93702</t>
  </si>
  <si>
    <t>MAYRA ESCALANTE POCON</t>
  </si>
  <si>
    <t>OSCAR GUDIEL</t>
  </si>
  <si>
    <t>CAN24015830-01</t>
  </si>
  <si>
    <t>ON-25-003014</t>
  </si>
  <si>
    <t>Hooper Avenue y 94th Street</t>
  </si>
  <si>
    <t>3N1CN7AP6DL879972</t>
  </si>
  <si>
    <t>ESCALANTE POCON</t>
  </si>
  <si>
    <t>1370 E 94TH ST.</t>
  </si>
  <si>
    <t>1370 e 94th st. , LOS ANGELES CA 90002</t>
  </si>
  <si>
    <t>LUIS ARREDONDO GOMEZ</t>
  </si>
  <si>
    <t>CAN24012015-02</t>
  </si>
  <si>
    <t>ON-25-003015</t>
  </si>
  <si>
    <t>Vallejo California, Redwood st</t>
  </si>
  <si>
    <t>1N6AD0ERXKN873435</t>
  </si>
  <si>
    <t>ARREDONDO GOMEZ</t>
  </si>
  <si>
    <t>165 ODDSTAD DR APT 47</t>
  </si>
  <si>
    <t>165 ODDSTAD DRIVE APT 47, VALLEJO CA 94589</t>
  </si>
  <si>
    <t>CHRISTOPHER HERNANDEZ</t>
  </si>
  <si>
    <t>CAN24015203-02</t>
  </si>
  <si>
    <t>ON-25-003017</t>
  </si>
  <si>
    <t>1626 Morton Avenue</t>
  </si>
  <si>
    <t>7FARS5H51SE034116</t>
  </si>
  <si>
    <t>309 S WESTLAKE AVE APT 104</t>
  </si>
  <si>
    <t>309 S WESTLAKE AVE APT 104, LOS ANGELES CA 90057</t>
  </si>
  <si>
    <t>MARIA GUADALUPE MORENO</t>
  </si>
  <si>
    <t>CAN24019469-01</t>
  </si>
  <si>
    <t>ON-25-003018</t>
  </si>
  <si>
    <t>Galería Tyler Mall</t>
  </si>
  <si>
    <t>5YFS4MCE4NP114849</t>
  </si>
  <si>
    <t>JOSE TORRES VILLA</t>
  </si>
  <si>
    <t>CAP25006296-00</t>
  </si>
  <si>
    <t>ON-25-003019</t>
  </si>
  <si>
    <t>Ramona and Durfee</t>
  </si>
  <si>
    <t>JTDKN3DU9E0392881</t>
  </si>
  <si>
    <t>TORRES VILLA</t>
  </si>
  <si>
    <t>11805 RAMONA BLVD</t>
  </si>
  <si>
    <t>11805 RAMONA BLVD, EL MONTE CA 91732</t>
  </si>
  <si>
    <t>MELIXZA AYALA PACHECO</t>
  </si>
  <si>
    <t>CAN25021080-00</t>
  </si>
  <si>
    <t>ON-25-003020</t>
  </si>
  <si>
    <t>5332 La Mirada Avenue, 90029</t>
  </si>
  <si>
    <t>5FNYF18566B020934</t>
  </si>
  <si>
    <t>AYALA PACHECO</t>
  </si>
  <si>
    <t>8471 S ALVARADO ST</t>
  </si>
  <si>
    <t>8471 S ALVARADO ST, LOS ANGELES CA 90057</t>
  </si>
  <si>
    <t>CARLOS SANCHEZ PEREZ</t>
  </si>
  <si>
    <t>KATHERINE ARRIOLA CARTEGENA</t>
  </si>
  <si>
    <t>CAN24016307-01</t>
  </si>
  <si>
    <t>ON-25-003021</t>
  </si>
  <si>
    <t>Between Wheelchair st and Normandy st</t>
  </si>
  <si>
    <t>SHHFK7H46MU422929</t>
  </si>
  <si>
    <t>SANCHEZ PEREZ</t>
  </si>
  <si>
    <t>1858 1/2 W 11TH ST</t>
  </si>
  <si>
    <t>1858 1/2 W 11TH ST, LOS ANGELES CA 90006</t>
  </si>
  <si>
    <t>FARZANA MOHAMMAD</t>
  </si>
  <si>
    <t>JAMSHID MOHAMMADI</t>
  </si>
  <si>
    <t>CAP25002982-01</t>
  </si>
  <si>
    <t>ON-25-003022</t>
  </si>
  <si>
    <t>Malaysia Avenue, near the Orco</t>
  </si>
  <si>
    <t>WBA3B1C51FK139116</t>
  </si>
  <si>
    <t>311 BALLANTYNE ST APT 37</t>
  </si>
  <si>
    <t>311 BALLANTYNE ST APT 37, EL CAJON CA 92020</t>
  </si>
  <si>
    <t>JUAN GASPAR JUAN</t>
  </si>
  <si>
    <t>CAP25006578-00</t>
  </si>
  <si>
    <t>ON-25-003023</t>
  </si>
  <si>
    <t>1900 S Brea Avenue LA, CA 90016</t>
  </si>
  <si>
    <t>4T1DAACK3SU155182</t>
  </si>
  <si>
    <t>GASPAR JUAN</t>
  </si>
  <si>
    <t>632 E VERNON AVE APT 4</t>
  </si>
  <si>
    <t>5400 LATHAM ST, LOS ANGELES CA 90011</t>
  </si>
  <si>
    <t>CASSANDRA MONTOYA</t>
  </si>
  <si>
    <t>CAN25022081-00</t>
  </si>
  <si>
    <t>ON-25-003024</t>
  </si>
  <si>
    <t>Central Avenue and 53rd Street</t>
  </si>
  <si>
    <t>4T1DAACK6SU590276</t>
  </si>
  <si>
    <t>1138 1/2 E 53RD ST</t>
  </si>
  <si>
    <t>1138 1/2 E 53rd St, LOS ANGELES CA 90011</t>
  </si>
  <si>
    <t>JUPITER GATBONTON</t>
  </si>
  <si>
    <t>CAN24012092-02</t>
  </si>
  <si>
    <t>ON-25-003025</t>
  </si>
  <si>
    <t>driveway</t>
  </si>
  <si>
    <t>2HKRW1H84LH420616</t>
  </si>
  <si>
    <t>GATBONTON</t>
  </si>
  <si>
    <t>15143 PAIGE AVE</t>
  </si>
  <si>
    <t>15143 PAIGE AVE, MORENO VALLEY CA 92551</t>
  </si>
  <si>
    <t>MEYSON VALLE SUAREZ</t>
  </si>
  <si>
    <t>CAP25004457-00</t>
  </si>
  <si>
    <t>ON-25-003027</t>
  </si>
  <si>
    <t>2885 Del Del Rosa</t>
  </si>
  <si>
    <t>2T1BURHE2EC225003</t>
  </si>
  <si>
    <t>VALLE SUAREZ</t>
  </si>
  <si>
    <t>1036 S RIVERSIDE AVE APT 184</t>
  </si>
  <si>
    <t>1036 S RIVERSIDE AVE APT 184, RIALTO CA 92376</t>
  </si>
  <si>
    <t>CAN24017613-01</t>
  </si>
  <si>
    <t>ON-25-003029</t>
  </si>
  <si>
    <t>Parking lot</t>
  </si>
  <si>
    <t>BLANCA MIRIAM RECINOS SORTO</t>
  </si>
  <si>
    <t>GISSELE RECINOS</t>
  </si>
  <si>
    <t>CAP25006021-00</t>
  </si>
  <si>
    <t>ON-25-003030</t>
  </si>
  <si>
    <t>Shaw Avenue, Fresno, California, near the on-ramp to the 168 Freeway</t>
  </si>
  <si>
    <t>1N4BL4DV8PN357250</t>
  </si>
  <si>
    <t>RECINOS SORTO</t>
  </si>
  <si>
    <t>3006 MARY AVE</t>
  </si>
  <si>
    <t>3006 MARY AVE, SANGER CA 93657</t>
  </si>
  <si>
    <t>LUCIA SANCHEZ</t>
  </si>
  <si>
    <t>JOCELYN SANCHEZ</t>
  </si>
  <si>
    <t>CAP24000061-01</t>
  </si>
  <si>
    <t>ON-25-003031</t>
  </si>
  <si>
    <t>1128 East 6th Street, Ontario</t>
  </si>
  <si>
    <t>JTDBCMFE8R3066107</t>
  </si>
  <si>
    <t>4066 HEIDI RD</t>
  </si>
  <si>
    <t>4066 heidi rd, RIVERSIDE CA 92504</t>
  </si>
  <si>
    <t>CINDY YAHAIRA FUENTES</t>
  </si>
  <si>
    <t>VANESSA FUENTES</t>
  </si>
  <si>
    <t>CAP25005812-00</t>
  </si>
  <si>
    <t>ON-25-003032</t>
  </si>
  <si>
    <t>florence and pacific</t>
  </si>
  <si>
    <t>3N1AB7AP7HY369106</t>
  </si>
  <si>
    <t>9721 BEACH ST</t>
  </si>
  <si>
    <t>9721 beach st, LOS ANGELES CA 90002</t>
  </si>
  <si>
    <t>JOSE F GUTIERREZ NAVARRO</t>
  </si>
  <si>
    <t>CAN25021717-00</t>
  </si>
  <si>
    <t>ON-25-003033</t>
  </si>
  <si>
    <t>9536 SAN MIGUEL AVE
SOUTH GATE, CA. 90280</t>
  </si>
  <si>
    <t>3MW5R1J05L8B16494</t>
  </si>
  <si>
    <t>GUTIERREZ NAVARRO</t>
  </si>
  <si>
    <t>9536 SAN MIGUEL AVE</t>
  </si>
  <si>
    <t>9536 San Miguel Ave, SOUTH GATE CA 90280</t>
  </si>
  <si>
    <t>CAN23003210-04</t>
  </si>
  <si>
    <t>ON-25-003034</t>
  </si>
  <si>
    <t>Lincoln and Temperance</t>
  </si>
  <si>
    <t>19XFC1F38ME209685</t>
  </si>
  <si>
    <t>ALEJANDRA ALBERTO GARDUNO</t>
  </si>
  <si>
    <t>CAP25005176-00</t>
  </si>
  <si>
    <t>ON-25-003035</t>
  </si>
  <si>
    <t>Acacia /Anderson</t>
  </si>
  <si>
    <t>1HGCV1F43LA094289</t>
  </si>
  <si>
    <t>ALBERTO GARDUNO</t>
  </si>
  <si>
    <t>1397 ANGELUS HILL RD</t>
  </si>
  <si>
    <t>1397 ANGELUS HILL RD, HEMET CA 92545</t>
  </si>
  <si>
    <t>RAMON CARO</t>
  </si>
  <si>
    <t>BRYAN GUARDADO</t>
  </si>
  <si>
    <t>CAN24013887-02</t>
  </si>
  <si>
    <t>ON-25-003036</t>
  </si>
  <si>
    <t>West Pacific Coast Highway and President Avenue in Harbor City</t>
  </si>
  <si>
    <t>KMHDH4AE9DU820759</t>
  </si>
  <si>
    <t>CARO</t>
  </si>
  <si>
    <t>212 N WESTERN AVE</t>
  </si>
  <si>
    <t>212 N WESTERN, SAN PEDRO CA 90732</t>
  </si>
  <si>
    <t>HERMELINDA VILLEGAS</t>
  </si>
  <si>
    <t>XAVIER PATRON</t>
  </si>
  <si>
    <t>CAN25021781-00</t>
  </si>
  <si>
    <t>ON-25-003037</t>
  </si>
  <si>
    <t>South El Monte</t>
  </si>
  <si>
    <t>WDDWF8DBXLR549388</t>
  </si>
  <si>
    <t>17800 COLIMA RD APT 502</t>
  </si>
  <si>
    <t>17800 COLIMA RD APT 502, ROWLAND HEIGHTS CA 91748</t>
  </si>
  <si>
    <t>ALEXANDER QUIPO</t>
  </si>
  <si>
    <t>CAP25005938-00</t>
  </si>
  <si>
    <t>ON-25-003038</t>
  </si>
  <si>
    <t>Irvine, California</t>
  </si>
  <si>
    <t>2T3B6RFV6RW076409</t>
  </si>
  <si>
    <t>QUIPO</t>
  </si>
  <si>
    <t>2801 MAIN ST APT 205</t>
  </si>
  <si>
    <t>2801 MAIN ST APT 205, IRVINE CA 92614</t>
  </si>
  <si>
    <t>HOANG HUY CHAU</t>
  </si>
  <si>
    <t>CAN25020182-00</t>
  </si>
  <si>
    <t>ON-25-003039</t>
  </si>
  <si>
    <t>El monte</t>
  </si>
  <si>
    <t>19UUB1F34LA013160</t>
  </si>
  <si>
    <t>9716 RIO HONDO PKWY</t>
  </si>
  <si>
    <t>9716 RIO HONDO PKWY, SOUTH EL MONTE CA 91733</t>
  </si>
  <si>
    <t>ON-25-003040</t>
  </si>
  <si>
    <t>405 Freeway</t>
  </si>
  <si>
    <t>SHARMAINE NINOFRANCO</t>
  </si>
  <si>
    <t>CAP24002142-01</t>
  </si>
  <si>
    <t>ON-25-003041</t>
  </si>
  <si>
    <t>Outside the garage, 9840 Bexley Drive, Sacramento, CA 95827</t>
  </si>
  <si>
    <t>3KPC24A6XNE159267</t>
  </si>
  <si>
    <t>NINOFRANCO</t>
  </si>
  <si>
    <t>9840 BEXLEY DR</t>
  </si>
  <si>
    <t>9551 GERONA PL, ELK GROVE CA 95624</t>
  </si>
  <si>
    <t>MONICA CORBERA ELESCANO</t>
  </si>
  <si>
    <t>Juan  Pajares</t>
  </si>
  <si>
    <t>CAN24019026-01</t>
  </si>
  <si>
    <t>ON-25-003042</t>
  </si>
  <si>
    <t>First Street and Orange Grove Avenue, Burbank</t>
  </si>
  <si>
    <t>KNDEU2AA2R7480723</t>
  </si>
  <si>
    <t>CORBERA ELESCANO</t>
  </si>
  <si>
    <t>13866 OSBORNE ST</t>
  </si>
  <si>
    <t>13866 OSBORNE ST, ARLETA CA 91331</t>
  </si>
  <si>
    <t>CAN24018544-01</t>
  </si>
  <si>
    <t>ON-25-003043</t>
  </si>
  <si>
    <t>8706 South Normandy Avenue, Los Ángeles</t>
  </si>
  <si>
    <t>EVARISTO TORRES ARAGON</t>
  </si>
  <si>
    <t>SAMUEL TORRES</t>
  </si>
  <si>
    <t>CAN25021680-00</t>
  </si>
  <si>
    <t>ON-25-003044</t>
  </si>
  <si>
    <t>11051 victory Blvd. North Hollywood 91606</t>
  </si>
  <si>
    <t>1C4RDHDG6RC152426</t>
  </si>
  <si>
    <t>TORRES ARAGON</t>
  </si>
  <si>
    <t>8070 LANGDON AVE APT 308</t>
  </si>
  <si>
    <t>8070 Langdon Ave Apt 308, VAN NUYS CA 91406</t>
  </si>
  <si>
    <t>JULIO TORRES</t>
  </si>
  <si>
    <t>CAN24019447-01</t>
  </si>
  <si>
    <t>ON-25-003045</t>
  </si>
  <si>
    <t>between Bermoli Avenue and Imperial Avenue</t>
  </si>
  <si>
    <t>KNDJN2A27F7209043</t>
  </si>
  <si>
    <t>1110 W 96TH ST</t>
  </si>
  <si>
    <t>1110 w 96th st , LOS ANGELES CA 90044</t>
  </si>
  <si>
    <t>CAROLINA HERNANDEZ ARTIGA</t>
  </si>
  <si>
    <t>ADRIAN HERNANDEZ MORALES</t>
  </si>
  <si>
    <t>CAN25022082-00</t>
  </si>
  <si>
    <t>ON-25-003046</t>
  </si>
  <si>
    <t>IV east bound on East Ave on lane 1 near intersection Sierra Highway, Palmdale  CA</t>
  </si>
  <si>
    <t>JNKBV61E88M226796</t>
  </si>
  <si>
    <t>HERNANDEZ ARTIGA</t>
  </si>
  <si>
    <t>1301 E AVENUE I SPC 109</t>
  </si>
  <si>
    <t>1301 E AVENUE I SPC 109, LANCASTER CA 93535</t>
  </si>
  <si>
    <t>TIMOTHY MAYNOR</t>
  </si>
  <si>
    <t>CAN24013629-02</t>
  </si>
  <si>
    <t>ON-25-003047</t>
  </si>
  <si>
    <t>Parking lot of a grocery store</t>
  </si>
  <si>
    <t>1GCEC19C78Z189169</t>
  </si>
  <si>
    <t>MAYNOR</t>
  </si>
  <si>
    <t>9705 TOUCAN AVE</t>
  </si>
  <si>
    <t>9705 TOUcAN AVE, FOUNTAIN VALLEY CA 92708</t>
  </si>
  <si>
    <t>SAYDA YANY MARTINEZ ALMENDARES</t>
  </si>
  <si>
    <t>CAN25021833-00</t>
  </si>
  <si>
    <t>ON-25-003048</t>
  </si>
  <si>
    <t xml:space="preserve">8610 Firestone, cerca de la línea del tren
8610 Firestone  near the train line </t>
  </si>
  <si>
    <t>2HGFC2F83LH546528</t>
  </si>
  <si>
    <t>MARTINEZ ALMENDARES</t>
  </si>
  <si>
    <t>939 E 120TH ST</t>
  </si>
  <si>
    <t>939 1/2 E 120TH ST, LOS ANGELES CA 90059</t>
  </si>
  <si>
    <t>JOO KIM</t>
  </si>
  <si>
    <t>CAN24011635-02</t>
  </si>
  <si>
    <t>ON-25-003049</t>
  </si>
  <si>
    <t>Western, Inglewood, Los Angeles, California</t>
  </si>
  <si>
    <t>5YFB4MDE3PP068349</t>
  </si>
  <si>
    <t>KIM</t>
  </si>
  <si>
    <t>4732 ELMWOOD AVE APT 2</t>
  </si>
  <si>
    <t>4732 ELMWOOD AVE APT 2, LOS ANGELES CA 90004</t>
  </si>
  <si>
    <t>DARLIN PAMELA CANAS ROSALES</t>
  </si>
  <si>
    <t>CAN24018975-01</t>
  </si>
  <si>
    <t>ON-25-003050</t>
  </si>
  <si>
    <t>San Pedro Street and Jefferson Blvd in Los Angeles, California</t>
  </si>
  <si>
    <t>2HGFG3B52DH506545</t>
  </si>
  <si>
    <t>PAMELA CANAS ROSALES</t>
  </si>
  <si>
    <t>128 E 92ND ST</t>
  </si>
  <si>
    <t>128 E 92nd st, LOS ANGELES CA 90037</t>
  </si>
  <si>
    <t>MARTIN CASTRO</t>
  </si>
  <si>
    <t>OFELIA MARTINEZ</t>
  </si>
  <si>
    <t>CAN23007710-03</t>
  </si>
  <si>
    <t>ON-25-003051</t>
  </si>
  <si>
    <t>corner of Hollister Avenue in San Diego</t>
  </si>
  <si>
    <t>KNALN4D73E5153427</t>
  </si>
  <si>
    <t>1044 FERN AVE</t>
  </si>
  <si>
    <t>IMPERIAL BEACH</t>
  </si>
  <si>
    <t>1044 FERN AVE, IMPERIAL BEACH CA 91932</t>
  </si>
  <si>
    <t>ANDREA COBOS</t>
  </si>
  <si>
    <t>CAN24013825-02</t>
  </si>
  <si>
    <t>ON-25-003052</t>
  </si>
  <si>
    <t>corner of San Gabriel Boulevard and Colorado Boulevard</t>
  </si>
  <si>
    <t>WBA3B1C56DK128190</t>
  </si>
  <si>
    <t>COBOS</t>
  </si>
  <si>
    <t>5332 WALNUT GROVE AVE</t>
  </si>
  <si>
    <t>5332 WALNUT GROVE AVE, SAN GABRIEL CA 91776</t>
  </si>
  <si>
    <t>MOSSES SALAIS JR</t>
  </si>
  <si>
    <t>CAN24017133-01</t>
  </si>
  <si>
    <t>ON-25-003053</t>
  </si>
  <si>
    <t>Turner Island Road</t>
  </si>
  <si>
    <t>1GKKVRKD9GJ180411</t>
  </si>
  <si>
    <t>SALAIS JR</t>
  </si>
  <si>
    <t>2502 OLIVE ST</t>
  </si>
  <si>
    <t>DOS PALOS</t>
  </si>
  <si>
    <t>2502 olive st, DOS PALOS CA 93620</t>
  </si>
  <si>
    <t>MICAELINA SANCHEZ CRUZ</t>
  </si>
  <si>
    <t>CAN24009318-03</t>
  </si>
  <si>
    <t>ON-25-003054</t>
  </si>
  <si>
    <t>Parking lot Wells Fargo</t>
  </si>
  <si>
    <t>3CZRZ1H59PM724774</t>
  </si>
  <si>
    <t>SANCHEZ CRUZ</t>
  </si>
  <si>
    <t>509 EVERGREEN ST APT  3</t>
  </si>
  <si>
    <t>509 evergreen st apt  3, INGLEWOOD CA 90302</t>
  </si>
  <si>
    <t>MARGARITA ESPARZA FLORES</t>
  </si>
  <si>
    <t>ON-25-003055</t>
  </si>
  <si>
    <t>Cactus Avenue and Arlue Street</t>
  </si>
  <si>
    <t>KMHLM4AG4PU599830</t>
  </si>
  <si>
    <t>THANIA RAMOS</t>
  </si>
  <si>
    <t>CAN23003199-04</t>
  </si>
  <si>
    <t>ON-25-003056</t>
  </si>
  <si>
    <t>Parking lot of the apartments at 4620 Vanview, Riverside, California</t>
  </si>
  <si>
    <t>KNDPB3A22D7421998</t>
  </si>
  <si>
    <t>4195 ACACIA ST</t>
  </si>
  <si>
    <t>8124 MAGNOLIA AVE APT 14, RIVERSIDE CA 92504</t>
  </si>
  <si>
    <t>DIANA LOPEZ MENDOZA</t>
  </si>
  <si>
    <t>CAN24016099-01</t>
  </si>
  <si>
    <t>ON-25-003057</t>
  </si>
  <si>
    <t>A Zynker store parking lot</t>
  </si>
  <si>
    <t>1HGCY2F57RA061312</t>
  </si>
  <si>
    <t>LOPEZ MENDOZA</t>
  </si>
  <si>
    <t>52317 TRIPOLI WAY</t>
  </si>
  <si>
    <t>52317 TRIPOLI WAY, COACHELLA CA 92236</t>
  </si>
  <si>
    <t>ON-25-003058</t>
  </si>
  <si>
    <t>Greenwood, California</t>
  </si>
  <si>
    <t>JOSEPH VALDIVIA</t>
  </si>
  <si>
    <t>CAP24001514-01</t>
  </si>
  <si>
    <t>ON-25-003060</t>
  </si>
  <si>
    <t>Paris, California</t>
  </si>
  <si>
    <t>1G1ZD5ST1JF159813</t>
  </si>
  <si>
    <t>30330 WATSON RD</t>
  </si>
  <si>
    <t>30330 WATSON RD, HOMELAND CA 92548</t>
  </si>
  <si>
    <t>ELDI REYES MARTINEZ</t>
  </si>
  <si>
    <t>CAN24010137-02</t>
  </si>
  <si>
    <t>ON-25-003061</t>
  </si>
  <si>
    <t>Freeway 101</t>
  </si>
  <si>
    <t>1HGCY2F57PA049447</t>
  </si>
  <si>
    <t>REYES MARTINEZ</t>
  </si>
  <si>
    <t>11313 CALIFA ST</t>
  </si>
  <si>
    <t>5545 BONNER AVE, NORTH HOLLYWOOD CA 91601</t>
  </si>
  <si>
    <t>THOMAS CUEN</t>
  </si>
  <si>
    <t>FRANCISCO MENDOZA</t>
  </si>
  <si>
    <t>CAN24016493-01</t>
  </si>
  <si>
    <t>ON-25-003062</t>
  </si>
  <si>
    <t>Columbus and Mount Vernon Avenue</t>
  </si>
  <si>
    <t>3N1AB8CV7MY267462</t>
  </si>
  <si>
    <t>CUEN</t>
  </si>
  <si>
    <t>2032 LARCUS AVE</t>
  </si>
  <si>
    <t>2032 LARCUS AVE, BAKERSFIELD CA 93307</t>
  </si>
  <si>
    <t>ERICK AMAYA DIAZ</t>
  </si>
  <si>
    <t>CAP25006119-00</t>
  </si>
  <si>
    <t>ON-25-003063</t>
  </si>
  <si>
    <t>between Mison and Air Worship</t>
  </si>
  <si>
    <t>1YVHZ8BH1A5M10301</t>
  </si>
  <si>
    <t>AMAYA DIAZ</t>
  </si>
  <si>
    <t>20734 CHASE ST</t>
  </si>
  <si>
    <t>20734 CHASE ST, WINNETKA CA 91306</t>
  </si>
  <si>
    <t>CAN24016625-01</t>
  </si>
  <si>
    <t>ON-25-003064</t>
  </si>
  <si>
    <t>intersection of Aborn and Altamura</t>
  </si>
  <si>
    <t>CARLOS MURILLO CANO</t>
  </si>
  <si>
    <t>CAN24015772-01</t>
  </si>
  <si>
    <t>ON-25-003065</t>
  </si>
  <si>
    <t>en el Freeway 105, cerca del Freeway 333
Freeway 105, close to freeway 333</t>
  </si>
  <si>
    <t>JTDBU4EE6C9176141</t>
  </si>
  <si>
    <t>MURILLO CANO</t>
  </si>
  <si>
    <t>10225 YUKON AVE APT 7</t>
  </si>
  <si>
    <t>10225 YUKON AVE APT 7, INGLEWOOD CA 90303</t>
  </si>
  <si>
    <t>ROSALYNDA VELASQUEZ</t>
  </si>
  <si>
    <t>AARON PADILLA</t>
  </si>
  <si>
    <t>CAN24012932-02</t>
  </si>
  <si>
    <t>ON-25-003066</t>
  </si>
  <si>
    <t>intersection of Wilmington and Op, in Wilmington, California</t>
  </si>
  <si>
    <t>2FTZX07291CA22924</t>
  </si>
  <si>
    <t>1013 GULF AVE APT 2</t>
  </si>
  <si>
    <t>1013 GULF AVE APT 2, WILMINGTON CA 90744</t>
  </si>
  <si>
    <t>YONATAN RIVAS</t>
  </si>
  <si>
    <t>CAN23004477-03</t>
  </si>
  <si>
    <t>ON-25-003067</t>
  </si>
  <si>
    <t>Pasadena, California</t>
  </si>
  <si>
    <t>4T1C11AK8LU351764</t>
  </si>
  <si>
    <t>724 N DOS ROBLES PL</t>
  </si>
  <si>
    <t>724 n dos robles pl, ALHAMBRA CA 91801</t>
  </si>
  <si>
    <t>ON-25-003069</t>
  </si>
  <si>
    <t>Anaheim, California</t>
  </si>
  <si>
    <t>1GKKVRED8CJ369539</t>
  </si>
  <si>
    <t>HECTOR NARVAEZ</t>
  </si>
  <si>
    <t>CAN25019953-00</t>
  </si>
  <si>
    <t>ON-25-003071</t>
  </si>
  <si>
    <t>Harbor Freeway 110 Sur</t>
  </si>
  <si>
    <t>JN8AT3BAXMW018113</t>
  </si>
  <si>
    <t>NARVAEZ</t>
  </si>
  <si>
    <t>610 E 99TH ST APT 9</t>
  </si>
  <si>
    <t>610 e 99th st apt 9, INGLEWOOD CA 90301</t>
  </si>
  <si>
    <t>JASON HILKER</t>
  </si>
  <si>
    <t>CAN25020795-00</t>
  </si>
  <si>
    <t>ON-25-003072</t>
  </si>
  <si>
    <t>Antioch, California</t>
  </si>
  <si>
    <t>1C4JJXP68PW553961</t>
  </si>
  <si>
    <t>HILKER</t>
  </si>
  <si>
    <t>4105 JAROSITE CT</t>
  </si>
  <si>
    <t>4105 JAROSITE CT, ANTIOCH CA 94509</t>
  </si>
  <si>
    <t>LINA MOSOS</t>
  </si>
  <si>
    <t>CAN25021508-00</t>
  </si>
  <si>
    <t>ON-25-003073</t>
  </si>
  <si>
    <t>Maquis 101 San José</t>
  </si>
  <si>
    <t>1GTEC14X59Z105913</t>
  </si>
  <si>
    <t>MOSOS</t>
  </si>
  <si>
    <t>1722 VISTA GLEN DR</t>
  </si>
  <si>
    <t>180 ELM CT APT 1902, SUNNYVALE CA 94086</t>
  </si>
  <si>
    <t>GABRIEL RAMIREZ SR</t>
  </si>
  <si>
    <t>CAN25020422-00</t>
  </si>
  <si>
    <t>ON-25-003074</t>
  </si>
  <si>
    <t>West 29th Street and Crenshaw Boulevard, Los Angeles, California 90016</t>
  </si>
  <si>
    <t>JTEZU14R550054164</t>
  </si>
  <si>
    <t>RAMIREZ SR</t>
  </si>
  <si>
    <t>4076 W 29TH ST</t>
  </si>
  <si>
    <t>4076 W 29TH ST, LOS ANGELES CA 90063</t>
  </si>
  <si>
    <t>MARIA VALERIA  LIZARAZO CASTILLO</t>
  </si>
  <si>
    <t>CAN24015185-02</t>
  </si>
  <si>
    <t>ON-25-003075</t>
  </si>
  <si>
    <t>Parking lot of her apartment</t>
  </si>
  <si>
    <t>KNADM4A36D6165895</t>
  </si>
  <si>
    <t>CAN24017851-01</t>
  </si>
  <si>
    <t>ON-25-003076</t>
  </si>
  <si>
    <t>Anaheim st and Cherry av Nw, Ca , 90813</t>
  </si>
  <si>
    <t>GLAFIRA FERNANDEZ</t>
  </si>
  <si>
    <t>JUAN BAUTISTA</t>
  </si>
  <si>
    <t>CAN25020237-00</t>
  </si>
  <si>
    <t>ON-25-003077</t>
  </si>
  <si>
    <t>Second street and woodward Alhambra CA.</t>
  </si>
  <si>
    <t>JH4CU2F43DC013495</t>
  </si>
  <si>
    <t>1420 W 50TH ST</t>
  </si>
  <si>
    <t>1420 W 50TH ST , LOS ANGELES CA 90062</t>
  </si>
  <si>
    <t>CARLOS MEDINA LOPEZ</t>
  </si>
  <si>
    <t>CAP25005586-00</t>
  </si>
  <si>
    <t>ON-25-003079</t>
  </si>
  <si>
    <t>freeway entrance on McKinley, merging onto Highway 41</t>
  </si>
  <si>
    <t>JTMC1RFVXSD129683</t>
  </si>
  <si>
    <t>MEDINA LOPEZ</t>
  </si>
  <si>
    <t>750 N BARTON AVE APT 201</t>
  </si>
  <si>
    <t>750 N BARTON AVE APT 201, FRESNO CA 93702</t>
  </si>
  <si>
    <t>ISRAEL JR TORRES</t>
  </si>
  <si>
    <t>CAP25006024-00</t>
  </si>
  <si>
    <t>ON-25-003080</t>
  </si>
  <si>
    <t>1236 Fairview Avenue, Colton, California, 92324</t>
  </si>
  <si>
    <t>1G11C5SA9GF131815</t>
  </si>
  <si>
    <t>1236 FAIRVIEW AVE</t>
  </si>
  <si>
    <t>1236 FAIRVIEW AVE, COLTON CA 92324</t>
  </si>
  <si>
    <t>ON-25-003081</t>
  </si>
  <si>
    <t>San Bernardino, Trinity Street</t>
  </si>
  <si>
    <t>WBA3N7C58EK220459</t>
  </si>
  <si>
    <t>BEYDEMIA MACEDO HERNANDEZ</t>
  </si>
  <si>
    <t xml:space="preserve">Bryan  Barreto </t>
  </si>
  <si>
    <t>CAN23006210-03</t>
  </si>
  <si>
    <t>ON-25-003082</t>
  </si>
  <si>
    <t>5835 North Rock Vale Avenue, Azusa, California 91702</t>
  </si>
  <si>
    <t>1N4AL21E49N439192</t>
  </si>
  <si>
    <t>MACEDO HERNANDEZ</t>
  </si>
  <si>
    <t>3302 PASADENA AVE APT# 2</t>
  </si>
  <si>
    <t>1820 1/2 JOHNSTON ST, LOS ANGELES CA 90031</t>
  </si>
  <si>
    <t>AMANDA ALCANTARA ANTARA</t>
  </si>
  <si>
    <t>NICOLLE CASTRO ALCANTARA</t>
  </si>
  <si>
    <t>CAP25003939-00</t>
  </si>
  <si>
    <t>ON-25-003083</t>
  </si>
  <si>
    <t>91 West</t>
  </si>
  <si>
    <t>5NMP34G12SH033824</t>
  </si>
  <si>
    <t>ALCANTARA ANTARA</t>
  </si>
  <si>
    <t>518 S MADISON AVE</t>
  </si>
  <si>
    <t>518 s maidson ave , PASADENA CA 91101</t>
  </si>
  <si>
    <t>JASMINE HOUZE</t>
  </si>
  <si>
    <t>NICHELLE WALLACE</t>
  </si>
  <si>
    <t>CAN25020560-00</t>
  </si>
  <si>
    <t>ON-25-003084</t>
  </si>
  <si>
    <t>Tanner and Riverside in East Bell</t>
  </si>
  <si>
    <t>WA1EFCFS1GR022071</t>
  </si>
  <si>
    <t>HOUZE</t>
  </si>
  <si>
    <t>6372 TIVOLI LN</t>
  </si>
  <si>
    <t>6372 TIOLI LANE, EASTVALE CA 91752</t>
  </si>
  <si>
    <t>ISRAEL DAVILA</t>
  </si>
  <si>
    <t>CAN24012999-02</t>
  </si>
  <si>
    <t>ON-25-003085</t>
  </si>
  <si>
    <t>Dollar Tree Parking lot</t>
  </si>
  <si>
    <t>1N6AD0ER3GN779002</t>
  </si>
  <si>
    <t>DAVILA</t>
  </si>
  <si>
    <t>23661 DAVID LN</t>
  </si>
  <si>
    <t>23661 DAVID LN, MORENO VALLEY CA 92557</t>
  </si>
  <si>
    <t>DANNY KNIGHT</t>
  </si>
  <si>
    <t>CAN24014788-00</t>
  </si>
  <si>
    <t>ON-25-003086</t>
  </si>
  <si>
    <t>hemet, Ca</t>
  </si>
  <si>
    <t>JHMZE2H33CS005591</t>
  </si>
  <si>
    <t>KNIGHT</t>
  </si>
  <si>
    <t>11891 WILD FLAX LN</t>
  </si>
  <si>
    <t>11891 WILD FLAX LN, MORENO VALLEY CA 92557</t>
  </si>
  <si>
    <t>SOLANGE MADALENO</t>
  </si>
  <si>
    <t>CAN24012775-02</t>
  </si>
  <si>
    <t>ON-25-003087</t>
  </si>
  <si>
    <t>600 L Street, San Diego, California 92101</t>
  </si>
  <si>
    <t>KNDJ23AU1L7011330</t>
  </si>
  <si>
    <t>MADALENO</t>
  </si>
  <si>
    <t>2275 GRAND AVE APT 27</t>
  </si>
  <si>
    <t>2275 GRAND AVE APT 27, SAN DIEGO CA 92109</t>
  </si>
  <si>
    <t>FREDDY ARZATE</t>
  </si>
  <si>
    <t>AUSTIN ARZATE</t>
  </si>
  <si>
    <t>CAN24013632-02</t>
  </si>
  <si>
    <t>ON-25-003088</t>
  </si>
  <si>
    <t>Freeway 15 the
between Main St and Bear Valley , Victorville ,CA</t>
  </si>
  <si>
    <t>1HGCY1F25RA043455</t>
  </si>
  <si>
    <t>15809 WYBURN LN</t>
  </si>
  <si>
    <t>15809 WYBURN LN, VICTORVILLE CA 92394</t>
  </si>
  <si>
    <t>ON-25-003089</t>
  </si>
  <si>
    <t>On a highway</t>
  </si>
  <si>
    <t>ALYSIA GARNER</t>
  </si>
  <si>
    <t>CAP25003188-01</t>
  </si>
  <si>
    <t>ON-25-003090</t>
  </si>
  <si>
    <t>Teresita at Lancaster Apartments</t>
  </si>
  <si>
    <t>5XXGT4L33HG166333</t>
  </si>
  <si>
    <t>GARNER</t>
  </si>
  <si>
    <t>1705 E AVENUE J4 UNIT E141</t>
  </si>
  <si>
    <t>1705 E AVE J4, UNIT E141, LANCASTER CA 93535</t>
  </si>
  <si>
    <t>MARICELA JOHNSON</t>
  </si>
  <si>
    <t>CAP25004071-00</t>
  </si>
  <si>
    <t>ON-25-003091</t>
  </si>
  <si>
    <t>Castle Park entrance</t>
  </si>
  <si>
    <t>2T2ZK1BA4AC014063</t>
  </si>
  <si>
    <t>10278 KERN AVE</t>
  </si>
  <si>
    <t>10278 KERN AVE, HESPERIA CA 92345</t>
  </si>
  <si>
    <t>AGUSTIN DUENAS ROBLES</t>
  </si>
  <si>
    <t>SANDRA ESCA,MILLA PUENTE</t>
  </si>
  <si>
    <t>CAN23003876-04</t>
  </si>
  <si>
    <t>ON-25-003092</t>
  </si>
  <si>
    <t>Freeway 4</t>
  </si>
  <si>
    <t>JN8AE2KP4H9169901</t>
  </si>
  <si>
    <t>DUENAS ROBLES</t>
  </si>
  <si>
    <t xml:space="preserve">49 BELLA VISTA AVE  </t>
  </si>
  <si>
    <t>49 s bella vista ave, bay point CA 94565</t>
  </si>
  <si>
    <t>ON-25-003093</t>
  </si>
  <si>
    <t>5 South freeway, before the Alameda exit</t>
  </si>
  <si>
    <t>ON-25-003094</t>
  </si>
  <si>
    <t>freeway 242, Port Chicago, Concord, CA.</t>
  </si>
  <si>
    <t>1N6AD0EVXKN723466</t>
  </si>
  <si>
    <t>VERONICA HERNANDEZ</t>
  </si>
  <si>
    <t>CAP25004179-00</t>
  </si>
  <si>
    <t>ON-25-003095</t>
  </si>
  <si>
    <t>Palmdale, California</t>
  </si>
  <si>
    <t>RX 450H</t>
  </si>
  <si>
    <t>2T2BC1BA4FC008947</t>
  </si>
  <si>
    <t>33315 LISTIE AVE</t>
  </si>
  <si>
    <t>33315 LISTIE AVE, ACTON CA 93510</t>
  </si>
  <si>
    <t>CAN23008852-03</t>
  </si>
  <si>
    <t>ON-25-003096</t>
  </si>
  <si>
    <t>215 Freeway, San Bernardino, California</t>
  </si>
  <si>
    <t>5TENL42N94Z365506</t>
  </si>
  <si>
    <t>XIQUIN HERNANDEZ</t>
  </si>
  <si>
    <t>2492 11TH ST</t>
  </si>
  <si>
    <t>2492 11TH ST, RIVERSIDE CA 92507</t>
  </si>
  <si>
    <t>RAFAEL BERNARDINO JIMENEZ</t>
  </si>
  <si>
    <t>KASSANDRA D BERNARDINO</t>
  </si>
  <si>
    <t>CAN25020059-00</t>
  </si>
  <si>
    <t>ON-25-003097</t>
  </si>
  <si>
    <t>South Columbus Avenue and IV Street, 91204, Glendale, California</t>
  </si>
  <si>
    <t>1HGCV3F22NA033383</t>
  </si>
  <si>
    <t>BERNARDINO JIMENEZ</t>
  </si>
  <si>
    <t>216 N WOODLAKE RD</t>
  </si>
  <si>
    <t>216 N WOODLAKE RD, LAKE ELSINORE CA 92530</t>
  </si>
  <si>
    <t>MAWLUDDIN NOORI</t>
  </si>
  <si>
    <t>SAYED OSMANI</t>
  </si>
  <si>
    <t>CAN24018915-01</t>
  </si>
  <si>
    <t>ON-25-003098</t>
  </si>
  <si>
    <t>City of San Pedro, California</t>
  </si>
  <si>
    <t>JHMZE2H72AS028909</t>
  </si>
  <si>
    <t>NOORI</t>
  </si>
  <si>
    <t>9155 CERRITOS AVE APT 7</t>
  </si>
  <si>
    <t>9155 CERRITOS AVE APT 7, ANAHEIM CA 92804</t>
  </si>
  <si>
    <t>ROLANDO MARTINEZ</t>
  </si>
  <si>
    <t>CAP25004696-00</t>
  </si>
  <si>
    <t>ON-25-003099</t>
  </si>
  <si>
    <t>on the 15 South going onto the 91 Expressway</t>
  </si>
  <si>
    <t>5YFBURHE4EP089859</t>
  </si>
  <si>
    <t>11645 CIBOLA RD</t>
  </si>
  <si>
    <t>11645 CIBOLA RD, APPLE VALLEY CA 92308</t>
  </si>
  <si>
    <t>ON-25-003100</t>
  </si>
  <si>
    <t>1565 Meredith Avenue</t>
  </si>
  <si>
    <t>5N1BT3BA2PC762385</t>
  </si>
  <si>
    <t>RAFAEL LEGORRETA GARIBAY</t>
  </si>
  <si>
    <t>JOCELYN RIVERA MENDEZ</t>
  </si>
  <si>
    <t>CAN24012898-02</t>
  </si>
  <si>
    <t>ON-25-003101</t>
  </si>
  <si>
    <t>Bonita Farm</t>
  </si>
  <si>
    <t>1G11E5SL8EF260816</t>
  </si>
  <si>
    <t>LEGORRETA GARIBAY</t>
  </si>
  <si>
    <t>1697 W HIGHLAND AVE SPC 26</t>
  </si>
  <si>
    <t>1697 W HIGHLAND AVE SPC 26, SAN BERNARDINO CA 92411</t>
  </si>
  <si>
    <t>HECTOR SOSA</t>
  </si>
  <si>
    <t>JOSEFINA CAMPOS</t>
  </si>
  <si>
    <t>CAN24011606-02</t>
  </si>
  <si>
    <t>ON-25-003102</t>
  </si>
  <si>
    <t>34.05117° North, 117.12138° West/
350 West Mapes Road, Suite B, Terrace, California, 92570</t>
  </si>
  <si>
    <t>9BWGK61J034062147</t>
  </si>
  <si>
    <t>12007 GREENBLUFF  WAY</t>
  </si>
  <si>
    <t>12007 GREENbluff  WAY, YUCAIPA CA 92399</t>
  </si>
  <si>
    <t>ON-25-003103</t>
  </si>
  <si>
    <t>on the 15 North, about half a mile away from the Oak Hill Road exit</t>
  </si>
  <si>
    <t>DUGLAS CRISOSTOMO</t>
  </si>
  <si>
    <t>BESSY MOYA</t>
  </si>
  <si>
    <t>CAN24013467-02</t>
  </si>
  <si>
    <t>ON-25-003105</t>
  </si>
  <si>
    <t>4T1BF1FK5FU952656</t>
  </si>
  <si>
    <t>CRISOSTOMO</t>
  </si>
  <si>
    <t>804 HUDSPETH ST</t>
  </si>
  <si>
    <t>804 HUDSPETH ST, SIMI VALLEY CA 93065</t>
  </si>
  <si>
    <t>JASMINE DIAZ</t>
  </si>
  <si>
    <t>CAP24001315-01</t>
  </si>
  <si>
    <t>ON-25-003106</t>
  </si>
  <si>
    <t>Black Canyon</t>
  </si>
  <si>
    <t>JTMAAAAA0SA068407</t>
  </si>
  <si>
    <t>24425 WOOLSEY CANYON RD SPC 101</t>
  </si>
  <si>
    <t>24425 WOOLSEY CANYON RD SPC 101, WEST HILLS CA 91304</t>
  </si>
  <si>
    <t>ON-25-003107</t>
  </si>
  <si>
    <t>8706 South Normandy</t>
  </si>
  <si>
    <t>1HGCY1F27PA014925</t>
  </si>
  <si>
    <t>LILI ABEJON</t>
  </si>
  <si>
    <t>CAP25006189-00</t>
  </si>
  <si>
    <t>ON-25-003108</t>
  </si>
  <si>
    <t>Temple City, California</t>
  </si>
  <si>
    <t>1N6BD0CT3EN752057</t>
  </si>
  <si>
    <t>ABEJON</t>
  </si>
  <si>
    <t>6143 OAK AVE</t>
  </si>
  <si>
    <t>6143 OAK AVE, TEMPLE CITY CA 91780</t>
  </si>
  <si>
    <t>MARCO RIVERA</t>
  </si>
  <si>
    <t>CAP25004393-00</t>
  </si>
  <si>
    <t>ON-25-003109</t>
  </si>
  <si>
    <t>74 Highway, Central Avenue</t>
  </si>
  <si>
    <t>2HGFA1F51AH547311</t>
  </si>
  <si>
    <t>15134 VIA VALLE</t>
  </si>
  <si>
    <t>15134 VIA VALLE, LAKE ELSINORE CA 92530</t>
  </si>
  <si>
    <t>CAN24011960-02</t>
  </si>
  <si>
    <t>ON-25-003110</t>
  </si>
  <si>
    <t>Atlanta Av.</t>
  </si>
  <si>
    <t>JANICE CRIADO</t>
  </si>
  <si>
    <t>CAN25019844-01</t>
  </si>
  <si>
    <t>ON-25-003113</t>
  </si>
  <si>
    <t>At home</t>
  </si>
  <si>
    <t>2C4RC1L78MR603089</t>
  </si>
  <si>
    <t>CRIADO</t>
  </si>
  <si>
    <t>966 GARDEN GATE DR</t>
  </si>
  <si>
    <t>966 GARDEN GATE DR, MANTECA CA 95336</t>
  </si>
  <si>
    <t>MILADY SANCHEZ PEREZ</t>
  </si>
  <si>
    <t>CAN23000494-04</t>
  </si>
  <si>
    <t>ON-25-003114</t>
  </si>
  <si>
    <t xml:space="preserve">114 Washington rode CA </t>
  </si>
  <si>
    <t>2C3CDXBG6JH167601</t>
  </si>
  <si>
    <t>561 DEBORAH CT</t>
  </si>
  <si>
    <t>561 DEBORAH CT, MERCED CA 95341</t>
  </si>
  <si>
    <t>SHELBY PENA</t>
  </si>
  <si>
    <t>GERALD PENA</t>
  </si>
  <si>
    <t>CAN23008452-03</t>
  </si>
  <si>
    <t>ON-25-003115</t>
  </si>
  <si>
    <t>Indiana and Sierra in Riverside, California</t>
  </si>
  <si>
    <t>1N6AD0CU1CC480556</t>
  </si>
  <si>
    <t>17975 SPRING VIEW CT</t>
  </si>
  <si>
    <t>17975 SPRING VIEW CT, RIVERSIDE CA 92503</t>
  </si>
  <si>
    <t>DAKOTAH MORGAN</t>
  </si>
  <si>
    <t>CAP24002047-01</t>
  </si>
  <si>
    <t>ON-25-003116</t>
  </si>
  <si>
    <t>15th Freeway</t>
  </si>
  <si>
    <t>3GTU2NECXJG320581</t>
  </si>
  <si>
    <t>27386 BARCELONA DR</t>
  </si>
  <si>
    <t>27386 BARCELONA DR, CORONA CA 92883</t>
  </si>
  <si>
    <t>WILLIAM BRYAN</t>
  </si>
  <si>
    <t>CAP25004312-00</t>
  </si>
  <si>
    <t>ON-25-003117</t>
  </si>
  <si>
    <t>105 Freeway</t>
  </si>
  <si>
    <t>7SAYGDED8SF298676</t>
  </si>
  <si>
    <t>BRYAN</t>
  </si>
  <si>
    <t>12180 CHANTRELLE DR UNIT 3</t>
  </si>
  <si>
    <t>12180 CHANTRELLE DR UNIT 3, RANCHO CUCAMONGA CA 91739</t>
  </si>
  <si>
    <t>FERNANDO DELGADILLO</t>
  </si>
  <si>
    <t>CAN25020615-00</t>
  </si>
  <si>
    <t>ON-25-003118</t>
  </si>
  <si>
    <t>Hollywood</t>
  </si>
  <si>
    <t>1HGCV1F33NA052604</t>
  </si>
  <si>
    <t>1623 E 33RD ST APT 1</t>
  </si>
  <si>
    <t>1623 E 33RD ST APT 1, LOS ANGELES CA 90011</t>
  </si>
  <si>
    <t>MARY KARANJA</t>
  </si>
  <si>
    <t>CAN25020908-00</t>
  </si>
  <si>
    <t>ON-25-003119</t>
  </si>
  <si>
    <t>freeway by Key Ten</t>
  </si>
  <si>
    <t>3CZRZ1H3XRM708018</t>
  </si>
  <si>
    <t>KARANJA</t>
  </si>
  <si>
    <t>1550 JULIAN CT</t>
  </si>
  <si>
    <t>1550 JULIAN CT, COLTON CA 92324</t>
  </si>
  <si>
    <t>JOSE MORENO</t>
  </si>
  <si>
    <t>CAP25005379-00</t>
  </si>
  <si>
    <t>ON-25-003120</t>
  </si>
  <si>
    <t>Avenue 328, a little bit past Avenue 144</t>
  </si>
  <si>
    <t>4T1K31AK5MU031096</t>
  </si>
  <si>
    <t>15735 WISTERIA DR</t>
  </si>
  <si>
    <t>IVANHOE</t>
  </si>
  <si>
    <t>15735 WISTERIA DR, IVANHOE CA 93235</t>
  </si>
  <si>
    <t>ENRIQUETA SANCHEZ PEREZ</t>
  </si>
  <si>
    <t>DANNY  LOPEZ</t>
  </si>
  <si>
    <t>CAN25021654-00</t>
  </si>
  <si>
    <t>ON-25-003121</t>
  </si>
  <si>
    <t>434 East 25th Street</t>
  </si>
  <si>
    <t>1G6AP5SX1E0194300</t>
  </si>
  <si>
    <t>2316 W JEFFERSON BLVD APT A</t>
  </si>
  <si>
    <t>2316 w jefferson blvd apt a, LOS ANGELES CA 90018</t>
  </si>
  <si>
    <t>MARCO AGUILAR</t>
  </si>
  <si>
    <t>CAN24009225-03</t>
  </si>
  <si>
    <t>ON-25-003123</t>
  </si>
  <si>
    <t>AutoZone parking lot, between Seventh Street and Lorene Drive in Victorville</t>
  </si>
  <si>
    <t>3VW2K7AJ7DM436458</t>
  </si>
  <si>
    <t>20425 THUNDERBIRD RD APT 3</t>
  </si>
  <si>
    <t>20425 THUNDERBIRD RD APT 3, APPLE VALLEY CA 92307</t>
  </si>
  <si>
    <t>MARIA AVALOS</t>
  </si>
  <si>
    <t>CAN24012266-02</t>
  </si>
  <si>
    <t>ON-25-003124</t>
  </si>
  <si>
    <t>intersection of Broadway and 49th Street in Los Angeles</t>
  </si>
  <si>
    <t>4T1G11AK8PU821895</t>
  </si>
  <si>
    <t>27731 WALNUT SPRINGS AVE</t>
  </si>
  <si>
    <t>27731 WALNUT SPRINGS AVE, CANYON COUNTRY CA 91351</t>
  </si>
  <si>
    <t>JAVIER COVARRUBIAS-VILLA</t>
  </si>
  <si>
    <t>SELENE COVARRUBIAS</t>
  </si>
  <si>
    <t>CAN24019385-01</t>
  </si>
  <si>
    <t>ON-25-003125</t>
  </si>
  <si>
    <t>3131 KENTUCKY ST
BAKERSFIELD, CA. 93306</t>
  </si>
  <si>
    <t>2HGFE4F85SH320351</t>
  </si>
  <si>
    <t>COVARRUBIAS-VILLA</t>
  </si>
  <si>
    <t>3131 KENTUCKY ST</t>
  </si>
  <si>
    <t>3131 KENTUCKY ST, BAKERSFIELD CA 93306</t>
  </si>
  <si>
    <t>GREGORIO MENDEZ</t>
  </si>
  <si>
    <t>BRYAN MENDEZ</t>
  </si>
  <si>
    <t>CAN25021952-00</t>
  </si>
  <si>
    <t>ON-25-003128</t>
  </si>
  <si>
    <t>1204 Rosecrans Ave, Manhattan Beach, CA 90266, United States</t>
  </si>
  <si>
    <t>1HGCR2F36GA011848</t>
  </si>
  <si>
    <t xml:space="preserve">4466 W 111TH ST  </t>
  </si>
  <si>
    <t>1516 s chester ave, COMPTON CA 90221</t>
  </si>
  <si>
    <t>JASON LARUE</t>
  </si>
  <si>
    <t>JORGINA FLORES</t>
  </si>
  <si>
    <t>CAN24016035-01</t>
  </si>
  <si>
    <t>ON-25-003129</t>
  </si>
  <si>
    <t>Winchester and Highway 74 in Winchester, California</t>
  </si>
  <si>
    <t>JTDKAMFP7M3190305</t>
  </si>
  <si>
    <t>LARUE</t>
  </si>
  <si>
    <t>25473 BLACKWOOD RD</t>
  </si>
  <si>
    <t>25473 BLACKWOOD RD, MURRIETA CA 92563</t>
  </si>
  <si>
    <t>ELEAZAR PEREZ</t>
  </si>
  <si>
    <t>CAN25021793-00</t>
  </si>
  <si>
    <t>ON-25-003130</t>
  </si>
  <si>
    <t>1240 East Avenue S, Palmdale, California, 93550</t>
  </si>
  <si>
    <t>2C3CCAAG3LH112091</t>
  </si>
  <si>
    <t>1240 E AVENUE S APT 261</t>
  </si>
  <si>
    <t>1240 E AVENUE S APT 261, PALMDALE CA 93550</t>
  </si>
  <si>
    <t>CAN23008952-03</t>
  </si>
  <si>
    <t>ON-25-003131</t>
  </si>
  <si>
    <t>Freeway 5</t>
  </si>
  <si>
    <t>2HKRS3H78PH303142</t>
  </si>
  <si>
    <t>CAN24019031-01</t>
  </si>
  <si>
    <t>ON-25-003132</t>
  </si>
  <si>
    <t>cruce de Campton y 41st Street</t>
  </si>
  <si>
    <t>CAN23005970-03</t>
  </si>
  <si>
    <t>ON-25-003133</t>
  </si>
  <si>
    <t>general area of Venice</t>
  </si>
  <si>
    <t>1N4AL2AP0CC252102</t>
  </si>
  <si>
    <t>2922 S BUDLONG AVE APT 9</t>
  </si>
  <si>
    <t>2922 S BUDLONG AVE APT 9, LOS ANGELES CA 90007</t>
  </si>
  <si>
    <t>CAN25020610-00</t>
  </si>
  <si>
    <t>ON-25-003134</t>
  </si>
  <si>
    <t xml:space="preserve">Menifee Road and Highway 74 </t>
  </si>
  <si>
    <t>1HGCR2F37HA092893</t>
  </si>
  <si>
    <t>LILIT GRIGORYAN</t>
  </si>
  <si>
    <t>CAP25004446-00</t>
  </si>
  <si>
    <t>ON-25-003135</t>
  </si>
  <si>
    <t>Island Park</t>
  </si>
  <si>
    <t>WMWLV7C05P2T87918</t>
  </si>
  <si>
    <t>GRIGORYAN</t>
  </si>
  <si>
    <t>465 IVY ST UNIT 303</t>
  </si>
  <si>
    <t>425 E EL MOLINO AVE# D, PASADENA CA 91101</t>
  </si>
  <si>
    <t>J JESUS PEREZ SALDIVAR</t>
  </si>
  <si>
    <t>WILLIAM PALACIOS-VELASCO</t>
  </si>
  <si>
    <t>CAN25022228-00</t>
  </si>
  <si>
    <t>ON-25-003136</t>
  </si>
  <si>
    <t>Benedict Canyon in Beverly Hills</t>
  </si>
  <si>
    <t>JN6ND11S5HW057770</t>
  </si>
  <si>
    <t>PEREZ SALDIVAR</t>
  </si>
  <si>
    <t>325 W 122ND ST</t>
  </si>
  <si>
    <t>325 W 122nd St, LOS ANGELES CA 90061</t>
  </si>
  <si>
    <t>ARIZDELSI PEREZ SIMANCAS</t>
  </si>
  <si>
    <t>CAN24014752-01</t>
  </si>
  <si>
    <t>ON-25-003137</t>
  </si>
  <si>
    <t>Freeway I-10 near of the exit of Daycom</t>
  </si>
  <si>
    <t>5TDKDRAH7PS025183</t>
  </si>
  <si>
    <t>PEREZ SIMANCAS</t>
  </si>
  <si>
    <t>66726 CAHUILLA AVE</t>
  </si>
  <si>
    <t>66726 CAHUILLA AVE, DESERT HOT SPRINGS CA 92240</t>
  </si>
  <si>
    <t>CAP24000397-01</t>
  </si>
  <si>
    <t>ON-25-003138</t>
  </si>
  <si>
    <t>intersection of Imperial Highway and Martin Luther King in California</t>
  </si>
  <si>
    <t>5UXTA6C02M9D74105</t>
  </si>
  <si>
    <t>10190 VIA PESCADERO</t>
  </si>
  <si>
    <t>10190 VIA PESCADERO , MORENO VALLEY CA 92557</t>
  </si>
  <si>
    <t>MARIO GUERRA LEON</t>
  </si>
  <si>
    <t>MARIA GUERRA</t>
  </si>
  <si>
    <t>CAN25019851-01</t>
  </si>
  <si>
    <t>ON-25-003140</t>
  </si>
  <si>
    <t>Sunset and Caesar Chappas</t>
  </si>
  <si>
    <t>4T1B11HK4JU122545</t>
  </si>
  <si>
    <t>GUERRA LEON</t>
  </si>
  <si>
    <t>930 NEW DEPOT ST APT 2</t>
  </si>
  <si>
    <t>930 new depot st apt 2, LOS ANGELES CA 90012</t>
  </si>
  <si>
    <t>ON-25-003146</t>
  </si>
  <si>
    <t>freeway 405 by Lakewood CA 90711</t>
  </si>
  <si>
    <t>VIVIANNA ESCOBEDO</t>
  </si>
  <si>
    <t>CAN23007674-03</t>
  </si>
  <si>
    <t>ON-25-003149</t>
  </si>
  <si>
    <t>off Haven on the 60 Freeway in Ontario, California</t>
  </si>
  <si>
    <t>JTHBK262875046596</t>
  </si>
  <si>
    <t>2779 MOOSE CREEK LN</t>
  </si>
  <si>
    <t>2779 MOOSE CREEK LN, ONTARIO CA 91761</t>
  </si>
  <si>
    <t>RAFAEL LINARES GUEVARA</t>
  </si>
  <si>
    <t>CAN25021688-00</t>
  </si>
  <si>
    <t>ON-25-003151</t>
  </si>
  <si>
    <t>Freeway 5, in Burbank</t>
  </si>
  <si>
    <t>5TBRU34176S476888</t>
  </si>
  <si>
    <t>LINARES GUEVARA</t>
  </si>
  <si>
    <t>8842 TYRONE AVE</t>
  </si>
  <si>
    <t>8842 TYRONE AVE, PANORAMA CITY CA 91402</t>
  </si>
  <si>
    <t>ALIJAH PARRA</t>
  </si>
  <si>
    <t>CAN23006297-03</t>
  </si>
  <si>
    <t>ON-25-003152</t>
  </si>
  <si>
    <t>Otsiegall Street</t>
  </si>
  <si>
    <t>ZARFAEBN5J7564478</t>
  </si>
  <si>
    <t>PARRA</t>
  </si>
  <si>
    <t>227 N HAGAR ST, SAN FERNANDO CA 91340</t>
  </si>
  <si>
    <t>ARIANNA HERNANDEZ</t>
  </si>
  <si>
    <t>CAP25004817-00</t>
  </si>
  <si>
    <t>ON-25-003153</t>
  </si>
  <si>
    <t>Brothers parking lot</t>
  </si>
  <si>
    <t>1HGCR2F54DA177508</t>
  </si>
  <si>
    <t>2095 BIRCH ST</t>
  </si>
  <si>
    <t>2095 BIRCH ST, SAN BERNARDINO CA 92410</t>
  </si>
  <si>
    <t>CAN24013043-02</t>
  </si>
  <si>
    <t>ON-25-003154</t>
  </si>
  <si>
    <t>Folsom St &amp; 14th St - San Francisco</t>
  </si>
  <si>
    <t>JTDKN3DU0E1737886</t>
  </si>
  <si>
    <t>JESSICA LIZETH MEZA</t>
  </si>
  <si>
    <t>CAP25005925-00</t>
  </si>
  <si>
    <t>ON-25-003155</t>
  </si>
  <si>
    <t>city of Walk</t>
  </si>
  <si>
    <t>5TFCZ5AN9MX282839</t>
  </si>
  <si>
    <t>MEZA</t>
  </si>
  <si>
    <t>6729 SALONICA ST</t>
  </si>
  <si>
    <t>6729 SALONICA ST, LOS ANGELES CA 90042</t>
  </si>
  <si>
    <t>ON-25-003156</t>
  </si>
  <si>
    <t>Valley Spring, Valley</t>
  </si>
  <si>
    <t>JTDKDTB3XC1013004</t>
  </si>
  <si>
    <t>BRYAN ROSAS</t>
  </si>
  <si>
    <t>CAN24014964-02</t>
  </si>
  <si>
    <t>ON-25-003157</t>
  </si>
  <si>
    <t>2144 S Harbor Blvd Anaheim, CA 92802</t>
  </si>
  <si>
    <t>JH4DB8591YS000170</t>
  </si>
  <si>
    <t>212 E PEARSON AVE APT 4</t>
  </si>
  <si>
    <t>212 E PEARSON AVE APT 4, ANAHEIM CA 92802</t>
  </si>
  <si>
    <t>CAN24010353-02</t>
  </si>
  <si>
    <t>ON-25-003158</t>
  </si>
  <si>
    <t>5729 las Positas BLVD
Pleasanton, ca 94588</t>
  </si>
  <si>
    <t>CARLOS ANDRES RODRIGUEZ MEDINA</t>
  </si>
  <si>
    <t>CAN25019823-01</t>
  </si>
  <si>
    <t>ON-25-003160</t>
  </si>
  <si>
    <t>21315 Rosco Boulevard</t>
  </si>
  <si>
    <t>4T1BE46KX8U198368</t>
  </si>
  <si>
    <t>21315 ROSCOE BLVD APT 109</t>
  </si>
  <si>
    <t>21315 ROSCOE BLVD APT 109, CANOGA PARK CA 91304</t>
  </si>
  <si>
    <t>IMAD SHAIBI</t>
  </si>
  <si>
    <t>CAN25021025-00</t>
  </si>
  <si>
    <t>ON-25-003161</t>
  </si>
  <si>
    <t xml:space="preserve"> West lazy BLV
Hanford CA </t>
  </si>
  <si>
    <t>1HGCV1F52JA044036</t>
  </si>
  <si>
    <t>SHAIBI</t>
  </si>
  <si>
    <t>13723 POPPY WAY</t>
  </si>
  <si>
    <t>ARMONA</t>
  </si>
  <si>
    <t>13723 POPPY WAY, ARMONA CA 93202</t>
  </si>
  <si>
    <t>STEPHANIE REED</t>
  </si>
  <si>
    <t>CAP24000631-01</t>
  </si>
  <si>
    <t>ON-25-003162</t>
  </si>
  <si>
    <t>16428 APPLE VALLEY RD APT 1 APPLE VALLEY, CA 92307</t>
  </si>
  <si>
    <t>3CZRZ1H35RM743078</t>
  </si>
  <si>
    <t>16428 APPLE VALLEY RD APT 1</t>
  </si>
  <si>
    <t>16428 APPLE VALLEY RD APT 1, APPLE VALLEY CA 92307</t>
  </si>
  <si>
    <t>MARYLYNN MERCADO</t>
  </si>
  <si>
    <t>CENYO VALDEZ</t>
  </si>
  <si>
    <t>CAN24014635-02</t>
  </si>
  <si>
    <t>ON-25-003164</t>
  </si>
  <si>
    <t xml:space="preserve">27798 high way1-90  Porterville, CA 93257 </t>
  </si>
  <si>
    <t>5XXG14J25NG110602</t>
  </si>
  <si>
    <t>912 N JACOB ST</t>
  </si>
  <si>
    <t>912 N JACOB ST, VISALIA CA 93291</t>
  </si>
  <si>
    <t>Rubaf Corcano De Olaveara</t>
  </si>
  <si>
    <t>ON-25-003165</t>
  </si>
  <si>
    <t xml:space="preserve"> 
4955 Palmetto Ave
Pacifica California </t>
  </si>
  <si>
    <t>BELINDA DURAN</t>
  </si>
  <si>
    <t>CAN23003843-04</t>
  </si>
  <si>
    <t>ON-25-003166</t>
  </si>
  <si>
    <t>Corner of Wilshire Boulevard and Crescent Heights, Beverly Hills</t>
  </si>
  <si>
    <t>1HGCS1B7XBA015501</t>
  </si>
  <si>
    <t>6920 VESPER AVE APT 9</t>
  </si>
  <si>
    <t>6920 vesper ave apt 9, VAN NUYS CA 91405</t>
  </si>
  <si>
    <t xml:space="preserve">Dawon Martorano </t>
  </si>
  <si>
    <t>CAN23007178-03</t>
  </si>
  <si>
    <t>ON-25-003169</t>
  </si>
  <si>
    <t>Elmagerage rode adalantio CA</t>
  </si>
  <si>
    <t>MOHAMMAD AL KAABI</t>
  </si>
  <si>
    <t>CAP24000516-01</t>
  </si>
  <si>
    <t>ON-25-003170</t>
  </si>
  <si>
    <t xml:space="preserve">Bali Village, Laurel Canyon Boulevard </t>
  </si>
  <si>
    <t>SALZP2FX3LH006280</t>
  </si>
  <si>
    <t>AL KAABI</t>
  </si>
  <si>
    <t>2 CHAPARRAL CT</t>
  </si>
  <si>
    <t>RANCHO SANTA MARGARITA</t>
  </si>
  <si>
    <t>2 Chaparral Ct, RANCHO SANTA MARGARITA CA 92688</t>
  </si>
  <si>
    <t>JESUS MARTINEZ PASCASIO</t>
  </si>
  <si>
    <t>CAN25020541-00</t>
  </si>
  <si>
    <t>ON-25-003173</t>
  </si>
  <si>
    <t>hayward CA, teninson</t>
  </si>
  <si>
    <t>1ZVBP8AM6E5259345</t>
  </si>
  <si>
    <t>MARTINEZ PASCASIO</t>
  </si>
  <si>
    <t>27808 MANON AVE APT 26</t>
  </si>
  <si>
    <t>27808 MANON AVE APT 26, HAYWARD CA 94544</t>
  </si>
  <si>
    <t>GILBERTO GAYTAN</t>
  </si>
  <si>
    <t>ANGEL GAYTAN</t>
  </si>
  <si>
    <t>CAP25003492-01</t>
  </si>
  <si>
    <t>ON-25-003174</t>
  </si>
  <si>
    <t xml:space="preserve"> 2761-2781 Canyon Boulevard California </t>
  </si>
  <si>
    <t>WBAPH7C53BE678414</t>
  </si>
  <si>
    <t>7034 THOMAS DR</t>
  </si>
  <si>
    <t>7034 THOMAS DR, NORTH HIGHLANDS CA 95660</t>
  </si>
  <si>
    <t>ANGLA SMITH</t>
  </si>
  <si>
    <t>CAN24009412-03</t>
  </si>
  <si>
    <t>ON-25-003175</t>
  </si>
  <si>
    <t xml:space="preserve">Main St  </t>
  </si>
  <si>
    <t>4T1BK1EB2EU092792</t>
  </si>
  <si>
    <t>18008 CHESTNUT ST</t>
  </si>
  <si>
    <t>18008 Chestnut St, HESPERIA CA 92345</t>
  </si>
  <si>
    <t>FREDY RECINOS</t>
  </si>
  <si>
    <t>MINERVA VALECIA</t>
  </si>
  <si>
    <t>CAN24018173-01</t>
  </si>
  <si>
    <t>ON-25-003176</t>
  </si>
  <si>
    <t>intersection Ellis st California</t>
  </si>
  <si>
    <t>JN1BF0BA2RM434149</t>
  </si>
  <si>
    <t>RECINOS</t>
  </si>
  <si>
    <t>18010 SEAFORTH ST</t>
  </si>
  <si>
    <t>18010 SEAFORTH ST, HESPERIA CA 92345</t>
  </si>
  <si>
    <t>ELZA ZACARIAS CASTANEDA</t>
  </si>
  <si>
    <t>Pedro Avidan Gonzalez Casaneda</t>
  </si>
  <si>
    <t>CAP24000429-01</t>
  </si>
  <si>
    <t>ON-25-003177</t>
  </si>
  <si>
    <t>4850 Pacific Highway, San Diego, California</t>
  </si>
  <si>
    <t>1C6RR7TT0KS588153</t>
  </si>
  <si>
    <t>ZACARIAS CASTANEDA</t>
  </si>
  <si>
    <t>7994 HANDEL CT</t>
  </si>
  <si>
    <t>7994 HANDEL CT, SAN DIEGO CA 92126</t>
  </si>
  <si>
    <t>DONALD JONES</t>
  </si>
  <si>
    <t>CAP25006437-00</t>
  </si>
  <si>
    <t>ON-25-003178</t>
  </si>
  <si>
    <t xml:space="preserve">highway 95 going from nevada to idaho </t>
  </si>
  <si>
    <t>KNDJX3AA9J7590958</t>
  </si>
  <si>
    <t>20305 MOBILE WAY</t>
  </si>
  <si>
    <t>Deborah Perez</t>
  </si>
  <si>
    <t>20305 MOBILE WAY, WILDOMAR CA 92595</t>
  </si>
  <si>
    <t>CAN23006472-03</t>
  </si>
  <si>
    <t>ON-25-003179</t>
  </si>
  <si>
    <t xml:space="preserve">parquing lot </t>
  </si>
  <si>
    <t>1FMHK8F84BGA70230</t>
  </si>
  <si>
    <t>ANA LOPEZ</t>
  </si>
  <si>
    <t>CAN25020976-00</t>
  </si>
  <si>
    <t>ON-25-003180</t>
  </si>
  <si>
    <t>Walmart Pulchella California</t>
  </si>
  <si>
    <t>4T3LWRFV7RU145175</t>
  </si>
  <si>
    <t>49526 WAYNE ST</t>
  </si>
  <si>
    <t>49526 WAYNE ST, INDIO CA 92201</t>
  </si>
  <si>
    <t>WISAM HOMSI</t>
  </si>
  <si>
    <t>CAP25006708-00</t>
  </si>
  <si>
    <t>ON-25-003181</t>
  </si>
  <si>
    <t>San Diego</t>
  </si>
  <si>
    <t>5N1DL1FR1PC372956</t>
  </si>
  <si>
    <t>HOMSI</t>
  </si>
  <si>
    <t>9325 SUNLAND PARK DR APT 18</t>
  </si>
  <si>
    <t>9325 sunland park APT 18, SUN VALLEY CA 91352</t>
  </si>
  <si>
    <t>RENE MARTINEZ</t>
  </si>
  <si>
    <t>ESTEFANIA GUERRERO</t>
  </si>
  <si>
    <t>CAN24016355-01</t>
  </si>
  <si>
    <t>ON-25-003182</t>
  </si>
  <si>
    <t>crossing of Normandy and Olympic</t>
  </si>
  <si>
    <t>JTEAAAAH8MJ023047</t>
  </si>
  <si>
    <t>4421 STANFORD AVE</t>
  </si>
  <si>
    <t>4421 stanford ave , LOS ANGELES CA 90011</t>
  </si>
  <si>
    <t>LETICIA SERRANO</t>
  </si>
  <si>
    <t>LUCIA LOBATO</t>
  </si>
  <si>
    <t>CAN23001734-04</t>
  </si>
  <si>
    <t>ON-25-003183</t>
  </si>
  <si>
    <t>Throwman and San Fernando intersection</t>
  </si>
  <si>
    <t>2T2ZZMCA5HC041309</t>
  </si>
  <si>
    <t>SERRANO</t>
  </si>
  <si>
    <t>8123 SEPULVEDA BLVD APT  101</t>
  </si>
  <si>
    <t>8123 sepulveda blvd apt  101, PANORAMA CITY CA 91402</t>
  </si>
  <si>
    <t>SILVIA CASTANON CAZARES</t>
  </si>
  <si>
    <t>CAN25021928-00</t>
  </si>
  <si>
    <t>ON-25-003185</t>
  </si>
  <si>
    <t>9288 Oak Avenue,California</t>
  </si>
  <si>
    <t>1GT49REY8LF226928</t>
  </si>
  <si>
    <t>CASTANON CAZARES</t>
  </si>
  <si>
    <t>1117 JUANITA AVE</t>
  </si>
  <si>
    <t>1117 JUANITA AVE, OXNARD CA 93030</t>
  </si>
  <si>
    <t>MACARIO ROSARIO DE LA LUZ</t>
  </si>
  <si>
    <t>MATILDE ARRIAGA VALENTIN</t>
  </si>
  <si>
    <t>CAP24001997-01</t>
  </si>
  <si>
    <t>ON-25-003186</t>
  </si>
  <si>
    <t>Selma CA</t>
  </si>
  <si>
    <t>7MUDAABG6RV081214</t>
  </si>
  <si>
    <t>ROSARIO DE LA LUZ</t>
  </si>
  <si>
    <t>2650 LEWIS ST</t>
  </si>
  <si>
    <t>2650 LEWIS ST, SELMA CA 93662</t>
  </si>
  <si>
    <t>ON-25-003187</t>
  </si>
  <si>
    <t>Brawley St and cross street Palo Alto, Fresno CA</t>
  </si>
  <si>
    <t>FRANCISCO RAMOS BATEN</t>
  </si>
  <si>
    <t>JENNIFER RAMOS CUYUCH</t>
  </si>
  <si>
    <t>CAN25021390-00</t>
  </si>
  <si>
    <t>ON-25-003190</t>
  </si>
  <si>
    <t xml:space="preserve">hover st, 3rd st Los Angeles </t>
  </si>
  <si>
    <t>JTEBU14R258034909</t>
  </si>
  <si>
    <t>RAMOS BATEN</t>
  </si>
  <si>
    <t>1908 MIRAMAR ST</t>
  </si>
  <si>
    <t>1908 MIRAMAR ST , LOS ANGELES CA 90057</t>
  </si>
  <si>
    <t>ROUSHA DANIEL</t>
  </si>
  <si>
    <t>CAN24018157-01</t>
  </si>
  <si>
    <t>ON-25-003193</t>
  </si>
  <si>
    <t>Manchester AV. and Oak street. CA</t>
  </si>
  <si>
    <t>WDDGF4HB7DA859246</t>
  </si>
  <si>
    <t>614 W REGENT ST</t>
  </si>
  <si>
    <t>614 W Regent ST, HAWTHORNE CA 90301</t>
  </si>
  <si>
    <t>CAN25020180-01</t>
  </si>
  <si>
    <t>ON-25-003195</t>
  </si>
  <si>
    <t>Hollywood, Fountain Avenue</t>
  </si>
  <si>
    <t>3GPKHWRM0SS518565</t>
  </si>
  <si>
    <t>INGRID GUTIERREZ</t>
  </si>
  <si>
    <t>CAN24016384-01</t>
  </si>
  <si>
    <t>ON-25-003197</t>
  </si>
  <si>
    <t>rosemont</t>
  </si>
  <si>
    <t>1HGCR2F5XGA180059</t>
  </si>
  <si>
    <t>615 E AVENUE K12</t>
  </si>
  <si>
    <t>615 E AVENUE K12, LANCASTER CA 93535</t>
  </si>
  <si>
    <t>ANTONIO RODRIGUEZ MARTINEZ</t>
  </si>
  <si>
    <t>CAP24001275-01</t>
  </si>
  <si>
    <t>ON-25-003198</t>
  </si>
  <si>
    <t>intersección de Warner Avenue y Pacific Avenue</t>
  </si>
  <si>
    <t>1HGCR2F15HA139174</t>
  </si>
  <si>
    <t>RODRIGUEZ MARTINEZ</t>
  </si>
  <si>
    <t>1430 S SHELTON ST</t>
  </si>
  <si>
    <t>1430 S SHELTON ST, SANTA ANA CA 92707</t>
  </si>
  <si>
    <t>CAP25003598-01</t>
  </si>
  <si>
    <t>ON-25-003203</t>
  </si>
  <si>
    <t>East Street, Redlands</t>
  </si>
  <si>
    <t>JERRY GONZALEZ</t>
  </si>
  <si>
    <t>CAN25020756-00</t>
  </si>
  <si>
    <t>ON-25-003204</t>
  </si>
  <si>
    <t>North Bound redon int Rinse some</t>
  </si>
  <si>
    <t>1HGCY2F77PA026106</t>
  </si>
  <si>
    <t>720 W 40TH PL UNIT A</t>
  </si>
  <si>
    <t>720 W 40TH PL UNIT a, LOS ANGELES CA 90037</t>
  </si>
  <si>
    <t>MASUDUR RAHMAN</t>
  </si>
  <si>
    <t>CAN25022281-00</t>
  </si>
  <si>
    <t>ON-25-003206</t>
  </si>
  <si>
    <t xml:space="preserve">Sepulveda </t>
  </si>
  <si>
    <t>3VV5X7B21RM077237</t>
  </si>
  <si>
    <t>RAHMAN</t>
  </si>
  <si>
    <t>15022 VANOWEN ST APT 107</t>
  </si>
  <si>
    <t>15022 VANOWEN ST, APT 107, VAN NUYS CA 91405</t>
  </si>
  <si>
    <t>DOMINGA HERNANDEZ HERNANDEZ</t>
  </si>
  <si>
    <t>DOMINGA HERNANDEZ</t>
  </si>
  <si>
    <t>CAN24014962-02</t>
  </si>
  <si>
    <t>ON-25-003207</t>
  </si>
  <si>
    <t>10901 INEZ ST WHITTIER, CA 90605</t>
  </si>
  <si>
    <t>5TFJA5DB8NX049343</t>
  </si>
  <si>
    <t>10901 INEZ ST</t>
  </si>
  <si>
    <t>10901 INEZ ST, WHITTIER CA 90605</t>
  </si>
  <si>
    <t>CAN24013585-02</t>
  </si>
  <si>
    <t>ON-25-003208</t>
  </si>
  <si>
    <t>50 frame, corona California 92879</t>
  </si>
  <si>
    <t>5N1DR2MN5HC640719</t>
  </si>
  <si>
    <t>22774 CRIMSON CT</t>
  </si>
  <si>
    <t>CAN23003269-04</t>
  </si>
  <si>
    <t>ON-25-003209</t>
  </si>
  <si>
    <t>1450 Creekside, California</t>
  </si>
  <si>
    <t>JTDKN3DU8C1529350</t>
  </si>
  <si>
    <t>10080 MACHADO LN</t>
  </si>
  <si>
    <t>10080 MACHADO LN, SAN JOSE CA 95127</t>
  </si>
  <si>
    <t>KARLA CALIX GONZALEZ</t>
  </si>
  <si>
    <t>CAN24012176-02</t>
  </si>
  <si>
    <t>ON-25-003210</t>
  </si>
  <si>
    <t>calle 732, código postal 9044</t>
  </si>
  <si>
    <t>JHMGE8H51CC018670</t>
  </si>
  <si>
    <t>CALIX GONZALEZ</t>
  </si>
  <si>
    <t>418 E 79TH ST</t>
  </si>
  <si>
    <t>418 E 79TH ST, LOS ANGELES CA 90003</t>
  </si>
  <si>
    <t>CARLOS NARVAEZ</t>
  </si>
  <si>
    <t>CAN24017305-01</t>
  </si>
  <si>
    <t>ON-25-003213</t>
  </si>
  <si>
    <t xml:space="preserve">Whiteside St, Ellison St </t>
  </si>
  <si>
    <t>19XFC1F33GE218069</t>
  </si>
  <si>
    <t>2732 FALLING LEAF AVE</t>
  </si>
  <si>
    <t>2732 FALLING LEAF AVE, ROSEMEAD CA 91770</t>
  </si>
  <si>
    <t>CARLOS SANDOVAL</t>
  </si>
  <si>
    <t>MELANNIE SANDOVAL</t>
  </si>
  <si>
    <t>CAP25005892-00</t>
  </si>
  <si>
    <t>ON-25-003214</t>
  </si>
  <si>
    <t xml:space="preserve">centry blrv 
</t>
  </si>
  <si>
    <t>2HGFE2F50NH552600</t>
  </si>
  <si>
    <t>4053 1/2 E 57TH ST</t>
  </si>
  <si>
    <t>4053 1/2 E 57TH ST, MAYWOOD CA 90270</t>
  </si>
  <si>
    <t>NADIA RUIZ</t>
  </si>
  <si>
    <t>CAN25021405-00</t>
  </si>
  <si>
    <t>ON-25-003215</t>
  </si>
  <si>
    <t>fairfax</t>
  </si>
  <si>
    <t>W1KAF4GB5SR258990</t>
  </si>
  <si>
    <t>2533 OCEAN VIEW AVE APT 307</t>
  </si>
  <si>
    <t>2533 ocean view ave apt 307, LOS ANGELES CA 90057</t>
  </si>
  <si>
    <t>MONICA SILVA MARTINEZ</t>
  </si>
  <si>
    <t>OSWALDO LEON PERDIGON</t>
  </si>
  <si>
    <t>CAP25004040-00</t>
  </si>
  <si>
    <t>ON-25-003218</t>
  </si>
  <si>
    <t>Century boulevard, intersection of Avalon boulevard</t>
  </si>
  <si>
    <t>KNDJX3A54G7355072</t>
  </si>
  <si>
    <t>SILVA MARTINEZ</t>
  </si>
  <si>
    <t>5699 FULLERTON AVE APT 21</t>
  </si>
  <si>
    <t>5699 FULLERTON AVE APT 21, BUENA PARK CA 90621</t>
  </si>
  <si>
    <t>JEFFERSON GUZMAN SARAVIA</t>
  </si>
  <si>
    <t>CAN22000341-00</t>
  </si>
  <si>
    <t>ON-TX-22-000001</t>
  </si>
  <si>
    <t>59 SW FREEWAY Exit Fondren &amp; Bell Aire, Houston TX</t>
  </si>
  <si>
    <t>NMTKHMBX4JR006769</t>
  </si>
  <si>
    <t>GUZMAN SARAVIA</t>
  </si>
  <si>
    <t>8565 W SAM HOUSTON PKWY S</t>
  </si>
  <si>
    <t>HOUSTON</t>
  </si>
  <si>
    <t>8565 W SAM HOUSTON PKWY S, HOUSTON TX 77072</t>
  </si>
  <si>
    <t>CONNIE IJOMA</t>
  </si>
  <si>
    <t>CAN22000211-00</t>
  </si>
  <si>
    <t>ON-TX-22-000003</t>
  </si>
  <si>
    <t>Lyndon B Johnson Fwy Hutchins TX 75241</t>
  </si>
  <si>
    <t>5TFEM5F12HX114270</t>
  </si>
  <si>
    <t>IJOMA</t>
  </si>
  <si>
    <t>3836 CROSSLAND ROAD</t>
  </si>
  <si>
    <t>BENBROOK</t>
  </si>
  <si>
    <t>3836 CROSSLAND ROAD, BENBROOK TX 76109</t>
  </si>
  <si>
    <t>LAWRENCE TENCZAR</t>
  </si>
  <si>
    <t>CAN23000470-00</t>
  </si>
  <si>
    <t>ON-TX-23-000001</t>
  </si>
  <si>
    <t>Lubbock, TX</t>
  </si>
  <si>
    <t>1C6RD6FTXCS216079</t>
  </si>
  <si>
    <t>TENCZAR</t>
  </si>
  <si>
    <t>5714 1ST PL</t>
  </si>
  <si>
    <t>LUBBOCK</t>
  </si>
  <si>
    <t>5714 1ST PL, LUBBOCK TX 79416</t>
  </si>
  <si>
    <t>ON-TX-23-000002</t>
  </si>
  <si>
    <t xml:space="preserve">E slaton rd Lubbock texas </t>
  </si>
  <si>
    <t>CHEYENNE NAGURSKI</t>
  </si>
  <si>
    <t>CAN22000455-01</t>
  </si>
  <si>
    <t>ON-TX-23-000003</t>
  </si>
  <si>
    <t xml:space="preserve">Buffalo Speedway/ Holcombe rd Huston tx </t>
  </si>
  <si>
    <t>1FM5K7F83EGA38211</t>
  </si>
  <si>
    <t>NAGURSKI</t>
  </si>
  <si>
    <t>1984 LAUREN LN</t>
  </si>
  <si>
    <t>SEALY</t>
  </si>
  <si>
    <t>1984 LAUREN LN, SEALY TX 77474</t>
  </si>
  <si>
    <t>Enter Manually</t>
  </si>
  <si>
    <t>77474</t>
  </si>
  <si>
    <t>11:30 AM</t>
  </si>
  <si>
    <t>79416</t>
  </si>
  <si>
    <t>5:00 PM</t>
  </si>
  <si>
    <t>12:30 PM</t>
  </si>
  <si>
    <t>76109</t>
  </si>
  <si>
    <t>12:00 AM</t>
  </si>
  <si>
    <t>77072</t>
  </si>
  <si>
    <t>7:00 PM</t>
  </si>
  <si>
    <t>90621</t>
  </si>
  <si>
    <t>6:00 PM</t>
  </si>
  <si>
    <t>90057</t>
  </si>
  <si>
    <t>90270</t>
  </si>
  <si>
    <t>12:00 PM</t>
  </si>
  <si>
    <t>91770</t>
  </si>
  <si>
    <t>8:00 AM</t>
  </si>
  <si>
    <t>90003</t>
  </si>
  <si>
    <t>5:39 PM</t>
  </si>
  <si>
    <t>95127</t>
  </si>
  <si>
    <t>4:15 PM</t>
  </si>
  <si>
    <t>92883</t>
  </si>
  <si>
    <t>4:55 AM</t>
  </si>
  <si>
    <t>90605</t>
  </si>
  <si>
    <t>91405</t>
  </si>
  <si>
    <t>12:45 PM</t>
  </si>
  <si>
    <t>90037</t>
  </si>
  <si>
    <t>9:40 PM</t>
  </si>
  <si>
    <t>92354</t>
  </si>
  <si>
    <t>1:00 AM</t>
  </si>
  <si>
    <t>92707</t>
  </si>
  <si>
    <t>9:00 PM</t>
  </si>
  <si>
    <t>93535</t>
  </si>
  <si>
    <t>9:30 PM</t>
  </si>
  <si>
    <t>90301</t>
  </si>
  <si>
    <t>8:25 PM</t>
  </si>
  <si>
    <t>93640</t>
  </si>
  <si>
    <t>93662</t>
  </si>
  <si>
    <t>12:05 PM</t>
  </si>
  <si>
    <t>93030</t>
  </si>
  <si>
    <t>2:25 PM</t>
  </si>
  <si>
    <t>91402</t>
  </si>
  <si>
    <t>90011</t>
  </si>
  <si>
    <t>91352</t>
  </si>
  <si>
    <t>9:00 AM</t>
  </si>
  <si>
    <t>92201</t>
  </si>
  <si>
    <t>93722</t>
  </si>
  <si>
    <t>92595</t>
  </si>
  <si>
    <t>2:30 PM</t>
  </si>
  <si>
    <t>92126</t>
  </si>
  <si>
    <t>3:55 PM</t>
  </si>
  <si>
    <t>92345</t>
  </si>
  <si>
    <t>10:15 AM</t>
  </si>
  <si>
    <t>95660</t>
  </si>
  <si>
    <t>6:30 PM</t>
  </si>
  <si>
    <t>94544</t>
  </si>
  <si>
    <t>1:10 PM</t>
  </si>
  <si>
    <t>92688</t>
  </si>
  <si>
    <t>1:50 AM</t>
  </si>
  <si>
    <t>92301</t>
  </si>
  <si>
    <t>7:10 AM</t>
  </si>
  <si>
    <t>2:00 AM</t>
  </si>
  <si>
    <t>94015</t>
  </si>
  <si>
    <t>2:00 PM</t>
  </si>
  <si>
    <t>93291</t>
  </si>
  <si>
    <t>11:45 PM</t>
  </si>
  <si>
    <t>92307</t>
  </si>
  <si>
    <t>93202</t>
  </si>
  <si>
    <t>91304</t>
  </si>
  <si>
    <t>5:45 AM</t>
  </si>
  <si>
    <t>94588</t>
  </si>
  <si>
    <t>92802</t>
  </si>
  <si>
    <t>10:00 PM</t>
  </si>
  <si>
    <t>92507</t>
  </si>
  <si>
    <t>11:10 AM</t>
  </si>
  <si>
    <t>90042</t>
  </si>
  <si>
    <t>94116</t>
  </si>
  <si>
    <t>92410</t>
  </si>
  <si>
    <t>4:45 AM</t>
  </si>
  <si>
    <t>91340</t>
  </si>
  <si>
    <t>91761</t>
  </si>
  <si>
    <t>90045</t>
  </si>
  <si>
    <t>3:00 PM</t>
  </si>
  <si>
    <t>90012</t>
  </si>
  <si>
    <t>5:52 PM</t>
  </si>
  <si>
    <t>92557</t>
  </si>
  <si>
    <t>92240</t>
  </si>
  <si>
    <t>90061</t>
  </si>
  <si>
    <t>91204</t>
  </si>
  <si>
    <t>92567</t>
  </si>
  <si>
    <t>90007</t>
  </si>
  <si>
    <t>11:00 AM</t>
  </si>
  <si>
    <t>93550</t>
  </si>
  <si>
    <t>92563</t>
  </si>
  <si>
    <t>10:20 AM</t>
  </si>
  <si>
    <t>90304</t>
  </si>
  <si>
    <t>93306</t>
  </si>
  <si>
    <t>8:20 PM</t>
  </si>
  <si>
    <t>91351</t>
  </si>
  <si>
    <t>9:30 AM</t>
  </si>
  <si>
    <t>90018</t>
  </si>
  <si>
    <t>5:48 AM</t>
  </si>
  <si>
    <t>93235</t>
  </si>
  <si>
    <t>92324</t>
  </si>
  <si>
    <t>7:30 AM</t>
  </si>
  <si>
    <t>91739</t>
  </si>
  <si>
    <t>3:11 AM</t>
  </si>
  <si>
    <t>92503</t>
  </si>
  <si>
    <t>95341</t>
  </si>
  <si>
    <t>6:00 AM</t>
  </si>
  <si>
    <t>95336</t>
  </si>
  <si>
    <t>90201</t>
  </si>
  <si>
    <t>12:54 PM</t>
  </si>
  <si>
    <t>92530</t>
  </si>
  <si>
    <t>9:26 AM</t>
  </si>
  <si>
    <t>91780</t>
  </si>
  <si>
    <t>90044</t>
  </si>
  <si>
    <t>11:30 PM</t>
  </si>
  <si>
    <t>93065</t>
  </si>
  <si>
    <t>8:45 PM</t>
  </si>
  <si>
    <t>92399</t>
  </si>
  <si>
    <t>5:35 AM</t>
  </si>
  <si>
    <t>92411</t>
  </si>
  <si>
    <t>4:40 PM</t>
  </si>
  <si>
    <t>4:56 AM</t>
  </si>
  <si>
    <t>92308</t>
  </si>
  <si>
    <t>5:30 AM</t>
  </si>
  <si>
    <t>92804</t>
  </si>
  <si>
    <t>4:36 PM</t>
  </si>
  <si>
    <t>12:20 PM</t>
  </si>
  <si>
    <t>5:02 AM</t>
  </si>
  <si>
    <t>93510</t>
  </si>
  <si>
    <t>94565</t>
  </si>
  <si>
    <t>7:00 AM</t>
  </si>
  <si>
    <t>91354</t>
  </si>
  <si>
    <t>9:10 AM</t>
  </si>
  <si>
    <t>94014</t>
  </si>
  <si>
    <t>92394</t>
  </si>
  <si>
    <t>11:16 AM</t>
  </si>
  <si>
    <t>92109</t>
  </si>
  <si>
    <t>3:13 PM</t>
  </si>
  <si>
    <t>91752</t>
  </si>
  <si>
    <t>91101</t>
  </si>
  <si>
    <t>7:20 PM</t>
  </si>
  <si>
    <t>90031</t>
  </si>
  <si>
    <t>92407</t>
  </si>
  <si>
    <t>10:25 AM</t>
  </si>
  <si>
    <t>9:40 AM</t>
  </si>
  <si>
    <t>93702</t>
  </si>
  <si>
    <t>90062</t>
  </si>
  <si>
    <t>90813</t>
  </si>
  <si>
    <t>92506</t>
  </si>
  <si>
    <t>8:30 AM</t>
  </si>
  <si>
    <t>95122</t>
  </si>
  <si>
    <t>5:40 AM</t>
  </si>
  <si>
    <t>94509</t>
  </si>
  <si>
    <t>11:00 PM</t>
  </si>
  <si>
    <t>92801</t>
  </si>
  <si>
    <t>2:15 AM</t>
  </si>
  <si>
    <t>91801</t>
  </si>
  <si>
    <t>90744</t>
  </si>
  <si>
    <t>8:20 AM</t>
  </si>
  <si>
    <t>90303</t>
  </si>
  <si>
    <t>95136</t>
  </si>
  <si>
    <t>8:30 PM</t>
  </si>
  <si>
    <t>91306</t>
  </si>
  <si>
    <t>5:54 AM</t>
  </si>
  <si>
    <t>93307</t>
  </si>
  <si>
    <t>10:00 AM</t>
  </si>
  <si>
    <t>91601</t>
  </si>
  <si>
    <t>92548</t>
  </si>
  <si>
    <t>1:00 PM</t>
  </si>
  <si>
    <t>92236</t>
  </si>
  <si>
    <t>92316</t>
  </si>
  <si>
    <t>4:28 PM</t>
  </si>
  <si>
    <t>90302</t>
  </si>
  <si>
    <t>93620</t>
  </si>
  <si>
    <t>1:35 AM</t>
  </si>
  <si>
    <t>91776</t>
  </si>
  <si>
    <t>91932</t>
  </si>
  <si>
    <t>1:30 PM</t>
  </si>
  <si>
    <t>4:00 PM</t>
  </si>
  <si>
    <t>90004</t>
  </si>
  <si>
    <t>90059</t>
  </si>
  <si>
    <t>8:00 PM</t>
  </si>
  <si>
    <t>92708</t>
  </si>
  <si>
    <t>12:25 PM</t>
  </si>
  <si>
    <t>6:45 PM</t>
  </si>
  <si>
    <t>91406</t>
  </si>
  <si>
    <t>91331</t>
  </si>
  <si>
    <t>95827</t>
  </si>
  <si>
    <t>90028</t>
  </si>
  <si>
    <t>3:10 PM</t>
  </si>
  <si>
    <t>91733</t>
  </si>
  <si>
    <t>92614</t>
  </si>
  <si>
    <t>3:45 PM</t>
  </si>
  <si>
    <t>91748</t>
  </si>
  <si>
    <t>7:25 AM</t>
  </si>
  <si>
    <t>90732</t>
  </si>
  <si>
    <t>92545</t>
  </si>
  <si>
    <t>93625</t>
  </si>
  <si>
    <t>8:15 PM</t>
  </si>
  <si>
    <t>90280</t>
  </si>
  <si>
    <t>3:30 AM</t>
  </si>
  <si>
    <t>90002</t>
  </si>
  <si>
    <t>92504</t>
  </si>
  <si>
    <t>93657</t>
  </si>
  <si>
    <t>90029</t>
  </si>
  <si>
    <t>92376</t>
  </si>
  <si>
    <t>92551</t>
  </si>
  <si>
    <t>12:48 PM</t>
  </si>
  <si>
    <t>92020</t>
  </si>
  <si>
    <t>90006</t>
  </si>
  <si>
    <t>91732</t>
  </si>
  <si>
    <t>4:03 AM</t>
  </si>
  <si>
    <t>5:28 AM</t>
  </si>
  <si>
    <t>94589</t>
  </si>
  <si>
    <t>2:20 AM</t>
  </si>
  <si>
    <t>12:10 AM</t>
  </si>
  <si>
    <t>91205</t>
  </si>
  <si>
    <t>11:40 AM</t>
  </si>
  <si>
    <t>95356</t>
  </si>
  <si>
    <t>12:15 PM</t>
  </si>
  <si>
    <t>92544</t>
  </si>
  <si>
    <t>5:20 AM</t>
  </si>
  <si>
    <t>9:45 AM</t>
  </si>
  <si>
    <t>4:05 PM</t>
  </si>
  <si>
    <t>90017</t>
  </si>
  <si>
    <t>91335</t>
  </si>
  <si>
    <t>3:40 PM</t>
  </si>
  <si>
    <t>92705</t>
  </si>
  <si>
    <t>3:46 PM</t>
  </si>
  <si>
    <t>92342</t>
  </si>
  <si>
    <t>92570</t>
  </si>
  <si>
    <t>4:45 PM</t>
  </si>
  <si>
    <t>90033</t>
  </si>
  <si>
    <t>1:40 PM</t>
  </si>
  <si>
    <t>92869</t>
  </si>
  <si>
    <t>90723</t>
  </si>
  <si>
    <t>3:51 PM</t>
  </si>
  <si>
    <t>90020</t>
  </si>
  <si>
    <t>6:49 PM</t>
  </si>
  <si>
    <t>95407</t>
  </si>
  <si>
    <t>5:15 PM</t>
  </si>
  <si>
    <t>93308</t>
  </si>
  <si>
    <t>91744</t>
  </si>
  <si>
    <t>91321</t>
  </si>
  <si>
    <t>11:50 AM</t>
  </si>
  <si>
    <t>93230</t>
  </si>
  <si>
    <t>94531</t>
  </si>
  <si>
    <t>12:30 AM</t>
  </si>
  <si>
    <t>91766</t>
  </si>
  <si>
    <t>94110</t>
  </si>
  <si>
    <t>12:05 AM</t>
  </si>
  <si>
    <t>93727</t>
  </si>
  <si>
    <t>91042</t>
  </si>
  <si>
    <t>91945</t>
  </si>
  <si>
    <t>7:45 AM</t>
  </si>
  <si>
    <t>5:55 PM</t>
  </si>
  <si>
    <t>90240</t>
  </si>
  <si>
    <t>90005</t>
  </si>
  <si>
    <t>95948</t>
  </si>
  <si>
    <t>7:08 PM</t>
  </si>
  <si>
    <t>92706</t>
  </si>
  <si>
    <t>2:50 AM</t>
  </si>
  <si>
    <t>5:00 AM</t>
  </si>
  <si>
    <t>90063</t>
  </si>
  <si>
    <t>92056</t>
  </si>
  <si>
    <t>95608</t>
  </si>
  <si>
    <t>4:10 PM</t>
  </si>
  <si>
    <t>92585</t>
  </si>
  <si>
    <t>91605</t>
  </si>
  <si>
    <t>12:20 AM</t>
  </si>
  <si>
    <t>93725</t>
  </si>
  <si>
    <t>90065</t>
  </si>
  <si>
    <t>3:58 AM</t>
  </si>
  <si>
    <t>95820</t>
  </si>
  <si>
    <t>91977</t>
  </si>
  <si>
    <t>92395</t>
  </si>
  <si>
    <t>4:00 AM</t>
  </si>
  <si>
    <t>2:45 PM</t>
  </si>
  <si>
    <t>90805</t>
  </si>
  <si>
    <t>92025</t>
  </si>
  <si>
    <t>91001</t>
  </si>
  <si>
    <t>95621</t>
  </si>
  <si>
    <t>92865</t>
  </si>
  <si>
    <t>4:30 PM</t>
  </si>
  <si>
    <t>91303</t>
  </si>
  <si>
    <t>90260</t>
  </si>
  <si>
    <t>90026</t>
  </si>
  <si>
    <t>7:15 AM</t>
  </si>
  <si>
    <t>91401</t>
  </si>
  <si>
    <t>92843</t>
  </si>
  <si>
    <t>8:10 PM</t>
  </si>
  <si>
    <t>94806</t>
  </si>
  <si>
    <t>91606</t>
  </si>
  <si>
    <t>11:45 AM</t>
  </si>
  <si>
    <t>93706</t>
  </si>
  <si>
    <t>93615</t>
  </si>
  <si>
    <t>6:50 AM</t>
  </si>
  <si>
    <t>92532</t>
  </si>
  <si>
    <t>1:25 PM</t>
  </si>
  <si>
    <t>10:04 PM</t>
  </si>
  <si>
    <t>3:12 PM</t>
  </si>
  <si>
    <t>12:17 PM</t>
  </si>
  <si>
    <t>8:51 AM</t>
  </si>
  <si>
    <t>91344</t>
  </si>
  <si>
    <t>92562</t>
  </si>
  <si>
    <t>4:55 PM</t>
  </si>
  <si>
    <t>90706</t>
  </si>
  <si>
    <t>7:30 PM</t>
  </si>
  <si>
    <t>92692</t>
  </si>
  <si>
    <t>91387</t>
  </si>
  <si>
    <t>2:50 PM</t>
  </si>
  <si>
    <t>93551</t>
  </si>
  <si>
    <t>3:25 PM</t>
  </si>
  <si>
    <t>94545</t>
  </si>
  <si>
    <t>3:00 AM</t>
  </si>
  <si>
    <t>1:20 AM</t>
  </si>
  <si>
    <t>95350</t>
  </si>
  <si>
    <t>91324</t>
  </si>
  <si>
    <t>5:30 PM</t>
  </si>
  <si>
    <t>92841</t>
  </si>
  <si>
    <t>12:34 PM</t>
  </si>
  <si>
    <t>92311</t>
  </si>
  <si>
    <t>92371</t>
  </si>
  <si>
    <t>12:55 PM</t>
  </si>
  <si>
    <t>92084</t>
  </si>
  <si>
    <t>93203</t>
  </si>
  <si>
    <t>93906</t>
  </si>
  <si>
    <t>95687</t>
  </si>
  <si>
    <t>94580</t>
  </si>
  <si>
    <t>4:20 AM</t>
  </si>
  <si>
    <t>90810</t>
  </si>
  <si>
    <t>90640</t>
  </si>
  <si>
    <t>93033</t>
  </si>
  <si>
    <t>3:50 PM</t>
  </si>
  <si>
    <t>90023</t>
  </si>
  <si>
    <t>3:30 PM</t>
  </si>
  <si>
    <t>94536</t>
  </si>
  <si>
    <t>6:35 PM</t>
  </si>
  <si>
    <t>3:59 PM</t>
  </si>
  <si>
    <t>90255</t>
  </si>
  <si>
    <t>7:40 AM</t>
  </si>
  <si>
    <t>91343</t>
  </si>
  <si>
    <t>1:35 PM</t>
  </si>
  <si>
    <t>92879</t>
  </si>
  <si>
    <t>91702</t>
  </si>
  <si>
    <t>92102</t>
  </si>
  <si>
    <t>10:10 AM</t>
  </si>
  <si>
    <t>94124</t>
  </si>
  <si>
    <t>93274</t>
  </si>
  <si>
    <t>11:47 AM</t>
  </si>
  <si>
    <t>8:05 AM</t>
  </si>
  <si>
    <t>12:45 AM</t>
  </si>
  <si>
    <t>94546</t>
  </si>
  <si>
    <t>92064</t>
  </si>
  <si>
    <t>10:20 PM</t>
  </si>
  <si>
    <t>95116</t>
  </si>
  <si>
    <t>93225</t>
  </si>
  <si>
    <t>1:48 PM</t>
  </si>
  <si>
    <t>91754</t>
  </si>
  <si>
    <t>93304</t>
  </si>
  <si>
    <t>2:40 AM</t>
  </si>
  <si>
    <t>4:44 PM</t>
  </si>
  <si>
    <t>92505</t>
  </si>
  <si>
    <t>5:20 PM</t>
  </si>
  <si>
    <t>93247</t>
  </si>
  <si>
    <t>10:16 PM</t>
  </si>
  <si>
    <t>90001</t>
  </si>
  <si>
    <t>10:30 AM</t>
  </si>
  <si>
    <t>8:40 AM</t>
  </si>
  <si>
    <t>93010</t>
  </si>
  <si>
    <t>90602</t>
  </si>
  <si>
    <t>2:52 AM</t>
  </si>
  <si>
    <t>95360</t>
  </si>
  <si>
    <t>91708</t>
  </si>
  <si>
    <t>12:27 PM</t>
  </si>
  <si>
    <t>9:25 AM</t>
  </si>
  <si>
    <t>5:50 PM</t>
  </si>
  <si>
    <t>94551</t>
  </si>
  <si>
    <t>10:46 AM</t>
  </si>
  <si>
    <t>3:50 AM</t>
  </si>
  <si>
    <t>93660</t>
  </si>
  <si>
    <t>11:55 AM</t>
  </si>
  <si>
    <t>94954</t>
  </si>
  <si>
    <t>11:51 AM</t>
  </si>
  <si>
    <t>3:11 PM</t>
  </si>
  <si>
    <t>95758</t>
  </si>
  <si>
    <t>9:25 PM</t>
  </si>
  <si>
    <t>95377</t>
  </si>
  <si>
    <t>93609</t>
  </si>
  <si>
    <t>92404</t>
  </si>
  <si>
    <t>90802</t>
  </si>
  <si>
    <t>8:35 PM</t>
  </si>
  <si>
    <t>92509</t>
  </si>
  <si>
    <t>3:32 AM</t>
  </si>
  <si>
    <t>8:15 AM</t>
  </si>
  <si>
    <t>94401</t>
  </si>
  <si>
    <t>92592</t>
  </si>
  <si>
    <t>93277</t>
  </si>
  <si>
    <t>3:56 PM</t>
  </si>
  <si>
    <t>91767</t>
  </si>
  <si>
    <t>4:18 PM</t>
  </si>
  <si>
    <t>93219</t>
  </si>
  <si>
    <t>95828</t>
  </si>
  <si>
    <t>92553</t>
  </si>
  <si>
    <t>4:20 PM</t>
  </si>
  <si>
    <t>92335</t>
  </si>
  <si>
    <t>2:33 PM</t>
  </si>
  <si>
    <t>8:40 PM</t>
  </si>
  <si>
    <t>93543</t>
  </si>
  <si>
    <t>94587</t>
  </si>
  <si>
    <t>95650</t>
  </si>
  <si>
    <t>3:14 PM</t>
  </si>
  <si>
    <t>92223</t>
  </si>
  <si>
    <t>9:37 PM</t>
  </si>
  <si>
    <t>90015</t>
  </si>
  <si>
    <t>10:50 PM</t>
  </si>
  <si>
    <t>91710</t>
  </si>
  <si>
    <t>94553</t>
  </si>
  <si>
    <t>92555</t>
  </si>
  <si>
    <t>6:45 AM</t>
  </si>
  <si>
    <t>2:15 PM</t>
  </si>
  <si>
    <t>5:36 PM</t>
  </si>
  <si>
    <t>2:20 PM</t>
  </si>
  <si>
    <t>91016</t>
  </si>
  <si>
    <t>10:30 PM</t>
  </si>
  <si>
    <t>92663</t>
  </si>
  <si>
    <t>93313</t>
  </si>
  <si>
    <t>93631</t>
  </si>
  <si>
    <t>5:45 PM</t>
  </si>
  <si>
    <t>93501</t>
  </si>
  <si>
    <t>90220</t>
  </si>
  <si>
    <t>6:30 AM</t>
  </si>
  <si>
    <t>92026</t>
  </si>
  <si>
    <t>7:40 PM</t>
  </si>
  <si>
    <t>94605</t>
  </si>
  <si>
    <t>12:40 PM</t>
  </si>
  <si>
    <t>94533</t>
  </si>
  <si>
    <t>8:35 AM</t>
  </si>
  <si>
    <t>91791</t>
  </si>
  <si>
    <t>11:15 AM</t>
  </si>
  <si>
    <t>92374</t>
  </si>
  <si>
    <t>93710</t>
  </si>
  <si>
    <t>90019</t>
  </si>
  <si>
    <t>6:32 AM</t>
  </si>
  <si>
    <t>6:48 AM</t>
  </si>
  <si>
    <t>9:05 AM</t>
  </si>
  <si>
    <t>91706</t>
  </si>
  <si>
    <t>2:13 PM</t>
  </si>
  <si>
    <t>91768</t>
  </si>
  <si>
    <t>10:12 AM</t>
  </si>
  <si>
    <t>93666</t>
  </si>
  <si>
    <t>9:45 PM</t>
  </si>
  <si>
    <t>90016</t>
  </si>
  <si>
    <t>8:50 PM</t>
  </si>
  <si>
    <t>93063</t>
  </si>
  <si>
    <t>7:24 PM</t>
  </si>
  <si>
    <t>92543</t>
  </si>
  <si>
    <t>92701</t>
  </si>
  <si>
    <t>5:25 PM</t>
  </si>
  <si>
    <t>93256</t>
  </si>
  <si>
    <t>94112</t>
  </si>
  <si>
    <t>95540</t>
  </si>
  <si>
    <t>6:25 PM</t>
  </si>
  <si>
    <t>92590</t>
  </si>
  <si>
    <t>4:49 PM</t>
  </si>
  <si>
    <t>91701</t>
  </si>
  <si>
    <t>95684</t>
  </si>
  <si>
    <t>90712</t>
  </si>
  <si>
    <t>6:08 PM</t>
  </si>
  <si>
    <t>90262</t>
  </si>
  <si>
    <t>94530</t>
  </si>
  <si>
    <t>94518</t>
  </si>
  <si>
    <t>93711</t>
  </si>
  <si>
    <t>95204</t>
  </si>
  <si>
    <t>92648</t>
  </si>
  <si>
    <t>6:20 PM</t>
  </si>
  <si>
    <t>93704</t>
  </si>
  <si>
    <t>2:30 AM</t>
  </si>
  <si>
    <t>94801</t>
  </si>
  <si>
    <t>90221</t>
  </si>
  <si>
    <t>92081</t>
  </si>
  <si>
    <t>93626</t>
  </si>
  <si>
    <t>7:45 PM</t>
  </si>
  <si>
    <t>95988</t>
  </si>
  <si>
    <t>2:10 PM</t>
  </si>
  <si>
    <t>4:25 PM</t>
  </si>
  <si>
    <t>93905</t>
  </si>
  <si>
    <t>7:15 PM</t>
  </si>
  <si>
    <t>94102</t>
  </si>
  <si>
    <t>7:20 AM</t>
  </si>
  <si>
    <t>1:15 PM</t>
  </si>
  <si>
    <t>90022</t>
  </si>
  <si>
    <t>7:50 AM</t>
  </si>
  <si>
    <t>93654</t>
  </si>
  <si>
    <t>95112</t>
  </si>
  <si>
    <t>91746</t>
  </si>
  <si>
    <t>95351</t>
  </si>
  <si>
    <t>11:48 AM</t>
  </si>
  <si>
    <t>95815</t>
  </si>
  <si>
    <t>6:20 AM</t>
  </si>
  <si>
    <t>6:16 PM</t>
  </si>
  <si>
    <t>92536</t>
  </si>
  <si>
    <t>92584</t>
  </si>
  <si>
    <t>9:20 PM</t>
  </si>
  <si>
    <t>91342</t>
  </si>
  <si>
    <t>94804</t>
  </si>
  <si>
    <t>1:20 PM</t>
  </si>
  <si>
    <t>10:31 PM</t>
  </si>
  <si>
    <t>7:14 PM</t>
  </si>
  <si>
    <t>92571</t>
  </si>
  <si>
    <t>1:30 AM</t>
  </si>
  <si>
    <t>94061</t>
  </si>
  <si>
    <t>12:01 PM</t>
  </si>
  <si>
    <t>90032</t>
  </si>
  <si>
    <t>95023</t>
  </si>
  <si>
    <t>91762</t>
  </si>
  <si>
    <t>90502</t>
  </si>
  <si>
    <t>91010</t>
  </si>
  <si>
    <t>5:40 PM</t>
  </si>
  <si>
    <t>10:35 AM</t>
  </si>
  <si>
    <t>94601</t>
  </si>
  <si>
    <t>92116</t>
  </si>
  <si>
    <t>92582</t>
  </si>
  <si>
    <t>8:36 PM</t>
  </si>
  <si>
    <t>90242</t>
  </si>
  <si>
    <t>10:33 AM</t>
  </si>
  <si>
    <t>93292</t>
  </si>
  <si>
    <t>6:40 PM</t>
  </si>
  <si>
    <t>6:28 PM</t>
  </si>
  <si>
    <t>9:50 PM</t>
  </si>
  <si>
    <t>92392</t>
  </si>
  <si>
    <t>92832</t>
  </si>
  <si>
    <t>94118</t>
  </si>
  <si>
    <t>2:40 PM</t>
  </si>
  <si>
    <t>92058</t>
  </si>
  <si>
    <t>91786</t>
  </si>
  <si>
    <t>95123</t>
  </si>
  <si>
    <t>92069</t>
  </si>
  <si>
    <t>94520</t>
  </si>
  <si>
    <t>95348</t>
  </si>
  <si>
    <t>90222</t>
  </si>
  <si>
    <t>5:58 PM</t>
  </si>
  <si>
    <t>5:05 PM</t>
  </si>
  <si>
    <t>90806</t>
  </si>
  <si>
    <t>6:15 PM</t>
  </si>
  <si>
    <t>2:59 PM</t>
  </si>
  <si>
    <t>4:07 PM</t>
  </si>
  <si>
    <t>3:15 PM</t>
  </si>
  <si>
    <t>11:27 AM</t>
  </si>
  <si>
    <t>92703</t>
  </si>
  <si>
    <t>90008</t>
  </si>
  <si>
    <t>3:20 PM</t>
  </si>
  <si>
    <t>91730</t>
  </si>
  <si>
    <t>93245</t>
  </si>
  <si>
    <t>4:43 AM</t>
  </si>
  <si>
    <t>1:10 AM</t>
  </si>
  <si>
    <t>90746</t>
  </si>
  <si>
    <t>90027</t>
  </si>
  <si>
    <t>92027</t>
  </si>
  <si>
    <t>93638</t>
  </si>
  <si>
    <t>12:01 AM</t>
  </si>
  <si>
    <t>91355</t>
  </si>
  <si>
    <t>12:50 PM</t>
  </si>
  <si>
    <t>11:15 PM</t>
  </si>
  <si>
    <t>5:10 PM</t>
  </si>
  <si>
    <t>95677</t>
  </si>
  <si>
    <t>6:43 PM</t>
  </si>
  <si>
    <t>91106</t>
  </si>
  <si>
    <t>1:04 PM</t>
  </si>
  <si>
    <t>93610</t>
  </si>
  <si>
    <t>7:35 AM</t>
  </si>
  <si>
    <t>90680</t>
  </si>
  <si>
    <t>93705</t>
  </si>
  <si>
    <t>12:36 PM</t>
  </si>
  <si>
    <t>12:53 PM</t>
  </si>
  <si>
    <t>1:23 PM</t>
  </si>
  <si>
    <t>93667</t>
  </si>
  <si>
    <t>94606</t>
  </si>
  <si>
    <t>92586</t>
  </si>
  <si>
    <t>92336</t>
  </si>
  <si>
    <t>90638</t>
  </si>
  <si>
    <t>93234</t>
  </si>
  <si>
    <t>92344</t>
  </si>
  <si>
    <t>92587</t>
  </si>
  <si>
    <t>11:02 AM</t>
  </si>
  <si>
    <t>4:09 PM</t>
  </si>
  <si>
    <t>95328</t>
  </si>
  <si>
    <t>3:35 PM</t>
  </si>
  <si>
    <t>93611</t>
  </si>
  <si>
    <t>1:45 PM</t>
  </si>
  <si>
    <t>11:16 PM</t>
  </si>
  <si>
    <t>7:55 AM</t>
  </si>
  <si>
    <t>90043</t>
  </si>
  <si>
    <t>92028</t>
  </si>
  <si>
    <t>6:13 AM</t>
  </si>
  <si>
    <t>95963</t>
  </si>
  <si>
    <t>93552</t>
  </si>
  <si>
    <t>90731</t>
  </si>
  <si>
    <t>92677</t>
  </si>
  <si>
    <t>5:37 PM</t>
  </si>
  <si>
    <t>92078</t>
  </si>
  <si>
    <t>10:02 PM</t>
  </si>
  <si>
    <t>93618</t>
  </si>
  <si>
    <t>10:50 AM</t>
  </si>
  <si>
    <t>3:05 PM</t>
  </si>
  <si>
    <t>94521</t>
  </si>
  <si>
    <t>92083</t>
  </si>
  <si>
    <t>11:13 AM</t>
  </si>
  <si>
    <t>91745</t>
  </si>
  <si>
    <t>92070</t>
  </si>
  <si>
    <t>5:42 PM</t>
  </si>
  <si>
    <t>1:11 AM</t>
  </si>
  <si>
    <t>11:20 AM</t>
  </si>
  <si>
    <t>93728</t>
  </si>
  <si>
    <t>92029</t>
  </si>
  <si>
    <t>10:45 PM</t>
  </si>
  <si>
    <t>3:45 AM</t>
  </si>
  <si>
    <t>12:50 AM</t>
  </si>
  <si>
    <t>90038</t>
  </si>
  <si>
    <t>92831</t>
  </si>
  <si>
    <t>1:40 AM</t>
  </si>
  <si>
    <t>91740</t>
  </si>
  <si>
    <t>4:50 PM</t>
  </si>
  <si>
    <t>6:15 AM</t>
  </si>
  <si>
    <t>10:32 AM</t>
  </si>
  <si>
    <t>90211</t>
  </si>
  <si>
    <t>95035</t>
  </si>
  <si>
    <t>10:45 AM</t>
  </si>
  <si>
    <t>3:28 PM</t>
  </si>
  <si>
    <t>8:50 AM</t>
  </si>
  <si>
    <t>95633</t>
  </si>
  <si>
    <t>8:52 PM</t>
  </si>
  <si>
    <t>95126</t>
  </si>
  <si>
    <t>91356</t>
  </si>
  <si>
    <t>9:14 AM</t>
  </si>
  <si>
    <t>93263</t>
  </si>
  <si>
    <t>95458</t>
  </si>
  <si>
    <t>10:13 AM</t>
  </si>
  <si>
    <t>7:52 AM</t>
  </si>
  <si>
    <t>12:49 PM</t>
  </si>
  <si>
    <t>11:40 PM</t>
  </si>
  <si>
    <t>7:05 PM</t>
  </si>
  <si>
    <t>6:35 AM</t>
  </si>
  <si>
    <t>93591</t>
  </si>
  <si>
    <t>92683</t>
  </si>
  <si>
    <t>92040</t>
  </si>
  <si>
    <t>3:23 PM</t>
  </si>
  <si>
    <t>94086</t>
  </si>
  <si>
    <t>8:25 AM</t>
  </si>
  <si>
    <t>92408</t>
  </si>
  <si>
    <t>12:32 PM</t>
  </si>
  <si>
    <t>90047</t>
  </si>
  <si>
    <t>94602</t>
  </si>
  <si>
    <t>5:53 PM</t>
  </si>
  <si>
    <t>95391</t>
  </si>
  <si>
    <t>90040</t>
  </si>
  <si>
    <t>11:58 PM</t>
  </si>
  <si>
    <t>10:55 PM</t>
  </si>
  <si>
    <t>92346</t>
  </si>
  <si>
    <t>92704</t>
  </si>
  <si>
    <t>6:25 AM</t>
  </si>
  <si>
    <t>90804</t>
  </si>
  <si>
    <t>94523</t>
  </si>
  <si>
    <t>90035</t>
  </si>
  <si>
    <t>93648</t>
  </si>
  <si>
    <t>12:35 PM</t>
  </si>
  <si>
    <t>95129</t>
  </si>
  <si>
    <t>90025</t>
  </si>
  <si>
    <t>5:35 PM</t>
  </si>
  <si>
    <t>95833</t>
  </si>
  <si>
    <t>1:50 PM</t>
  </si>
  <si>
    <t>93723</t>
  </si>
  <si>
    <t>92807</t>
  </si>
  <si>
    <t>11:58 AM</t>
  </si>
  <si>
    <t>90250</t>
  </si>
  <si>
    <t>9:04 AM</t>
  </si>
  <si>
    <t>91203</t>
  </si>
  <si>
    <t>6:10 PM</t>
  </si>
  <si>
    <t>92071</t>
  </si>
  <si>
    <t>11:20 PM</t>
  </si>
  <si>
    <t>8:54 AM</t>
  </si>
  <si>
    <t>94087</t>
  </si>
  <si>
    <t>93536</t>
  </si>
  <si>
    <t>5:55 AM</t>
  </si>
  <si>
    <t>4:23 PM</t>
  </si>
  <si>
    <t>92596</t>
  </si>
  <si>
    <t>2:55 PM</t>
  </si>
  <si>
    <t>94134</t>
  </si>
  <si>
    <t>12:58 PM</t>
  </si>
  <si>
    <t>94025</t>
  </si>
  <si>
    <t>7:10 PM</t>
  </si>
  <si>
    <t>94560</t>
  </si>
  <si>
    <t>92086</t>
  </si>
  <si>
    <t>4:35 AM</t>
  </si>
  <si>
    <t>90604</t>
  </si>
  <si>
    <t>92021</t>
  </si>
  <si>
    <t>93036</t>
  </si>
  <si>
    <t>5:33 PM</t>
  </si>
  <si>
    <t>4:30 AM</t>
  </si>
  <si>
    <t>92627</t>
  </si>
  <si>
    <t>2:14 PM</t>
  </si>
  <si>
    <t>90230</t>
  </si>
  <si>
    <t>6:06 PM</t>
  </si>
  <si>
    <t>94503</t>
  </si>
  <si>
    <t>3:06 PM</t>
  </si>
  <si>
    <t>11:26 PM</t>
  </si>
  <si>
    <t>95382</t>
  </si>
  <si>
    <t>95358</t>
  </si>
  <si>
    <t>92673</t>
  </si>
  <si>
    <t>90249</t>
  </si>
  <si>
    <t>90670</t>
  </si>
  <si>
    <t>93703</t>
  </si>
  <si>
    <t>92220</t>
  </si>
  <si>
    <t>95050</t>
  </si>
  <si>
    <t>92583</t>
  </si>
  <si>
    <t>3:31 PM</t>
  </si>
  <si>
    <t>93250</t>
  </si>
  <si>
    <t>92606</t>
  </si>
  <si>
    <t>12:02 AM</t>
  </si>
  <si>
    <t>94578</t>
  </si>
  <si>
    <t>92114</t>
  </si>
  <si>
    <t>95632</t>
  </si>
  <si>
    <t>94085</t>
  </si>
  <si>
    <t>95315</t>
  </si>
  <si>
    <t>1:55 PM</t>
  </si>
  <si>
    <t>2:56 PM</t>
  </si>
  <si>
    <t>9:50 AM</t>
  </si>
  <si>
    <t>90745</t>
  </si>
  <si>
    <t>93305</t>
  </si>
  <si>
    <t>8:55 PM</t>
  </si>
  <si>
    <t>92024</t>
  </si>
  <si>
    <t>93652</t>
  </si>
  <si>
    <t>12:39 PM</t>
  </si>
  <si>
    <t>91765</t>
  </si>
  <si>
    <t>1:47 PM</t>
  </si>
  <si>
    <t>4:50 AM</t>
  </si>
  <si>
    <t>10:25 PM</t>
  </si>
  <si>
    <t>95076</t>
  </si>
  <si>
    <t>1:57 PM</t>
  </si>
  <si>
    <t>92373</t>
  </si>
  <si>
    <t>2:03 AM</t>
  </si>
  <si>
    <t>92508</t>
  </si>
  <si>
    <t>8:45 AM</t>
  </si>
  <si>
    <t>94541</t>
  </si>
  <si>
    <t>94603</t>
  </si>
  <si>
    <t>90247</t>
  </si>
  <si>
    <t>94513</t>
  </si>
  <si>
    <t>94951</t>
  </si>
  <si>
    <t>94005</t>
  </si>
  <si>
    <t>8:55 AM</t>
  </si>
  <si>
    <t>93204</t>
  </si>
  <si>
    <t>6:18 AM</t>
  </si>
  <si>
    <t>1:15 AM</t>
  </si>
  <si>
    <t>90405</t>
  </si>
  <si>
    <t>91978</t>
  </si>
  <si>
    <t>91750</t>
  </si>
  <si>
    <t>92405</t>
  </si>
  <si>
    <t>92881</t>
  </si>
  <si>
    <t>7:02 AM</t>
  </si>
  <si>
    <t>9:55 AM</t>
  </si>
  <si>
    <t>94303</t>
  </si>
  <si>
    <t>91201</t>
  </si>
  <si>
    <t>7:56 AM</t>
  </si>
  <si>
    <t>7:55 PM</t>
  </si>
  <si>
    <t>11:35 PM</t>
  </si>
  <si>
    <t>92647</t>
  </si>
  <si>
    <t>1:28 PM</t>
  </si>
  <si>
    <t>8:10 AM</t>
  </si>
  <si>
    <t>92552</t>
  </si>
  <si>
    <t>90034</t>
  </si>
  <si>
    <t>6:02 PM</t>
  </si>
  <si>
    <t>91789</t>
  </si>
  <si>
    <t>92057</t>
  </si>
  <si>
    <t>10:40 AM</t>
  </si>
  <si>
    <t>90701</t>
  </si>
  <si>
    <t>2:26 PM</t>
  </si>
  <si>
    <t>12:37 PM</t>
  </si>
  <si>
    <t>5:09 PM</t>
  </si>
  <si>
    <t>92124</t>
  </si>
  <si>
    <t>92782</t>
  </si>
  <si>
    <t>4:24 PM</t>
  </si>
  <si>
    <t>2:37 PM</t>
  </si>
  <si>
    <t>90650</t>
  </si>
  <si>
    <t>95337</t>
  </si>
  <si>
    <t>92501</t>
  </si>
  <si>
    <t>8:23 PM</t>
  </si>
  <si>
    <t>7:50 PM</t>
  </si>
  <si>
    <t>93614</t>
  </si>
  <si>
    <t>90717</t>
  </si>
  <si>
    <t>4:04 PM</t>
  </si>
  <si>
    <t>91020</t>
  </si>
  <si>
    <t>92129</t>
  </si>
  <si>
    <t>93458</t>
  </si>
  <si>
    <t>10:38 AM</t>
  </si>
  <si>
    <t>91501</t>
  </si>
  <si>
    <t>11:53 AM</t>
  </si>
  <si>
    <t>92329</t>
  </si>
  <si>
    <t>93286</t>
  </si>
  <si>
    <t>10:41 AM</t>
  </si>
  <si>
    <t>12:14 PM</t>
  </si>
  <si>
    <t>5:51 PM</t>
  </si>
  <si>
    <t>1:07 PM</t>
  </si>
  <si>
    <t>92882</t>
  </si>
  <si>
    <t>95991</t>
  </si>
  <si>
    <t>92844</t>
  </si>
  <si>
    <t>6:48 PM</t>
  </si>
  <si>
    <t>2:24 PM</t>
  </si>
  <si>
    <t>93637</t>
  </si>
  <si>
    <t>12:47 PM</t>
  </si>
  <si>
    <t>11:25 PM</t>
  </si>
  <si>
    <t>94402</t>
  </si>
  <si>
    <t>1:51 PM</t>
  </si>
  <si>
    <t>2:05 PM</t>
  </si>
  <si>
    <t>2:27 PM</t>
  </si>
  <si>
    <t>7:33 AM</t>
  </si>
  <si>
    <t>3:40 AM</t>
  </si>
  <si>
    <t>9:15 PM</t>
  </si>
  <si>
    <t>95240</t>
  </si>
  <si>
    <t>95674</t>
  </si>
  <si>
    <t>91950</t>
  </si>
  <si>
    <t>9:15 AM</t>
  </si>
  <si>
    <t>90241</t>
  </si>
  <si>
    <t>93560</t>
  </si>
  <si>
    <t>5:11 AM</t>
  </si>
  <si>
    <t>94403</t>
  </si>
  <si>
    <t>94555</t>
  </si>
  <si>
    <t>95301</t>
  </si>
  <si>
    <t>6:18 PM</t>
  </si>
  <si>
    <t>95901</t>
  </si>
  <si>
    <t>5:50 AM</t>
  </si>
  <si>
    <t>3:54 PM</t>
  </si>
  <si>
    <t>11:35 AM</t>
  </si>
  <si>
    <t>93630</t>
  </si>
  <si>
    <t>4:38 PM</t>
  </si>
  <si>
    <t>3:04 PM</t>
  </si>
  <si>
    <t>91941</t>
  </si>
  <si>
    <t>5:07 AM</t>
  </si>
  <si>
    <t>4:05 AM</t>
  </si>
  <si>
    <t>93701</t>
  </si>
  <si>
    <t>5:05 AM</t>
  </si>
  <si>
    <t>92337</t>
  </si>
  <si>
    <t>4:40 AM</t>
  </si>
  <si>
    <t>12:18 PM</t>
  </si>
  <si>
    <t>93454</t>
  </si>
  <si>
    <t>10:24 AM</t>
  </si>
  <si>
    <t>93001</t>
  </si>
  <si>
    <t>93534</t>
  </si>
  <si>
    <t>11:07 AM</t>
  </si>
  <si>
    <t>2:45 AM</t>
  </si>
  <si>
    <t>6:05 PM</t>
  </si>
  <si>
    <t>93035</t>
  </si>
  <si>
    <t>11:50 PM</t>
  </si>
  <si>
    <t>92372</t>
  </si>
  <si>
    <t>95690</t>
  </si>
  <si>
    <t>95623</t>
  </si>
  <si>
    <t>7:39 PM</t>
  </si>
  <si>
    <t>93242</t>
  </si>
  <si>
    <t>2:09 PM</t>
  </si>
  <si>
    <t>90620</t>
  </si>
  <si>
    <t>92234</t>
  </si>
  <si>
    <t>93544</t>
  </si>
  <si>
    <t>2:08 PM</t>
  </si>
  <si>
    <t>95817</t>
  </si>
  <si>
    <t>6:40 AM</t>
  </si>
  <si>
    <t>10:48 PM</t>
  </si>
  <si>
    <t>4:35 PM</t>
  </si>
  <si>
    <t>92082</t>
  </si>
  <si>
    <t>93239</t>
  </si>
  <si>
    <t>11:13 PM</t>
  </si>
  <si>
    <t>11:10 PM</t>
  </si>
  <si>
    <t>92805</t>
  </si>
  <si>
    <t>8:12 AM</t>
  </si>
  <si>
    <t>5:12 PM</t>
  </si>
  <si>
    <t>9:24 PM</t>
  </si>
  <si>
    <t>90713</t>
  </si>
  <si>
    <t>90660</t>
  </si>
  <si>
    <t>93737</t>
  </si>
  <si>
    <t>92653</t>
  </si>
  <si>
    <t>2:17 PM</t>
  </si>
  <si>
    <t>90401</t>
  </si>
  <si>
    <t>92113</t>
  </si>
  <si>
    <t>92260</t>
  </si>
  <si>
    <t>94803</t>
  </si>
  <si>
    <t>95409</t>
  </si>
  <si>
    <t>92115</t>
  </si>
  <si>
    <t>90606</t>
  </si>
  <si>
    <t>6:44 AM</t>
  </si>
  <si>
    <t>92325</t>
  </si>
  <si>
    <t>93103</t>
  </si>
  <si>
    <t>93644</t>
  </si>
  <si>
    <t>1:43 PM</t>
  </si>
  <si>
    <t>7:46 AM</t>
  </si>
  <si>
    <t>95037</t>
  </si>
  <si>
    <t>1:38 PM</t>
  </si>
  <si>
    <t>92518</t>
  </si>
  <si>
    <t>95205</t>
  </si>
  <si>
    <t>12:10 PM</t>
  </si>
  <si>
    <t>91384</t>
  </si>
  <si>
    <t>94591</t>
  </si>
  <si>
    <t>93003</t>
  </si>
  <si>
    <t>92088</t>
  </si>
  <si>
    <t>94133</t>
  </si>
  <si>
    <t>8:43 AM</t>
  </si>
  <si>
    <t>6:19 PM</t>
  </si>
  <si>
    <t>91367</t>
  </si>
  <si>
    <t>90808</t>
  </si>
  <si>
    <t>91790</t>
  </si>
  <si>
    <t>9:04 PM</t>
  </si>
  <si>
    <t>2:46 PM</t>
  </si>
  <si>
    <t>92413</t>
  </si>
  <si>
    <t>7:36 PM</t>
  </si>
  <si>
    <t>11:05 PM</t>
  </si>
  <si>
    <t>93635</t>
  </si>
  <si>
    <t>92317</t>
  </si>
  <si>
    <t>6:38 PM</t>
  </si>
  <si>
    <t>90048</t>
  </si>
  <si>
    <t>95111</t>
  </si>
  <si>
    <t>7:54 AM</t>
  </si>
  <si>
    <t>95231</t>
  </si>
  <si>
    <t>3:03 PM</t>
  </si>
  <si>
    <t>91345</t>
  </si>
  <si>
    <t>90504</t>
  </si>
  <si>
    <t>11:18 AM</t>
  </si>
  <si>
    <t>7:11 AM</t>
  </si>
  <si>
    <t>8:34 PM</t>
  </si>
  <si>
    <t>9:34 AM</t>
  </si>
  <si>
    <t>95610</t>
  </si>
  <si>
    <t>12:41 PM</t>
  </si>
  <si>
    <t>91214</t>
  </si>
  <si>
    <t>94538</t>
  </si>
  <si>
    <t>92314</t>
  </si>
  <si>
    <t>6:53 AM</t>
  </si>
  <si>
    <t>91764</t>
  </si>
  <si>
    <t>9:49 PM</t>
  </si>
  <si>
    <t>94080</t>
  </si>
  <si>
    <t>10:15 PM</t>
  </si>
  <si>
    <t>11:32 AM</t>
  </si>
  <si>
    <t>92833</t>
  </si>
  <si>
    <t>92806</t>
  </si>
  <si>
    <t>3:36 PM</t>
  </si>
  <si>
    <t>1:52 PM</t>
  </si>
  <si>
    <t>91709</t>
  </si>
  <si>
    <t>94945</t>
  </si>
  <si>
    <t>2:35 PM</t>
  </si>
  <si>
    <t>8:37 PM</t>
  </si>
  <si>
    <t>12:56 PM</t>
  </si>
  <si>
    <t>91411</t>
  </si>
  <si>
    <t>95673</t>
  </si>
  <si>
    <t>91423</t>
  </si>
  <si>
    <t>10:05 AM</t>
  </si>
  <si>
    <t>92629</t>
  </si>
  <si>
    <t>91607</t>
  </si>
  <si>
    <t>12:46 PM</t>
  </si>
  <si>
    <t>93420</t>
  </si>
  <si>
    <t>1:58 PM</t>
  </si>
  <si>
    <t>90710</t>
  </si>
  <si>
    <t>95363</t>
  </si>
  <si>
    <t>92564</t>
  </si>
  <si>
    <t>95648</t>
  </si>
  <si>
    <t>95206</t>
  </si>
  <si>
    <t>94132</t>
  </si>
  <si>
    <t>92225</t>
  </si>
  <si>
    <t>6:56 PM</t>
  </si>
  <si>
    <t>93619</t>
  </si>
  <si>
    <t>91103</t>
  </si>
  <si>
    <t>12:23 PM</t>
  </si>
  <si>
    <t>7:43 AM</t>
  </si>
  <si>
    <t>93726</t>
  </si>
  <si>
    <t>6:50 PM</t>
  </si>
  <si>
    <t>94044</t>
  </si>
  <si>
    <t>8:28 AM</t>
  </si>
  <si>
    <t>3:49 PM</t>
  </si>
  <si>
    <t>91915</t>
  </si>
  <si>
    <t>10:54 PM</t>
  </si>
  <si>
    <t>9:42 AM</t>
  </si>
  <si>
    <t>9:54 AM</t>
  </si>
  <si>
    <t>1:05 PM</t>
  </si>
  <si>
    <t>92123</t>
  </si>
  <si>
    <t>94123</t>
  </si>
  <si>
    <t>92019</t>
  </si>
  <si>
    <t>11:57 AM</t>
  </si>
  <si>
    <t>7:21 PM</t>
  </si>
  <si>
    <t>95618</t>
  </si>
  <si>
    <t>93021</t>
  </si>
  <si>
    <t>90066</t>
  </si>
  <si>
    <t>92531</t>
  </si>
  <si>
    <t>95624</t>
  </si>
  <si>
    <t>4:16 PM</t>
  </si>
  <si>
    <t>5:11 PM</t>
  </si>
  <si>
    <t>91364</t>
  </si>
  <si>
    <t>1:26 PM</t>
  </si>
  <si>
    <t>3:26 PM</t>
  </si>
  <si>
    <t>91737</t>
  </si>
  <si>
    <t>12:13 AM</t>
  </si>
  <si>
    <t>94558</t>
  </si>
  <si>
    <t>94404</t>
  </si>
  <si>
    <t>8:57 PM</t>
  </si>
  <si>
    <t>7:12 PM</t>
  </si>
  <si>
    <t>4:37 PM</t>
  </si>
  <si>
    <t>91803</t>
  </si>
  <si>
    <t>8:05 PM</t>
  </si>
  <si>
    <t>12:40 AM</t>
  </si>
  <si>
    <t>93612</t>
  </si>
  <si>
    <t>91007</t>
  </si>
  <si>
    <t>10:36 PM</t>
  </si>
  <si>
    <t>5:08 PM</t>
  </si>
  <si>
    <t>95949</t>
  </si>
  <si>
    <t>8:11 PM</t>
  </si>
  <si>
    <t>95380</t>
  </si>
  <si>
    <t>92691</t>
  </si>
  <si>
    <t>1:05 AM</t>
  </si>
  <si>
    <t>5:10 AM</t>
  </si>
  <si>
    <t>1:22 PM</t>
  </si>
  <si>
    <t>6:55 PM</t>
  </si>
  <si>
    <t>6:10 AM</t>
  </si>
  <si>
    <t>93212</t>
  </si>
  <si>
    <t>12:47 AM</t>
  </si>
  <si>
    <t>92880</t>
  </si>
  <si>
    <t>92870</t>
  </si>
  <si>
    <t>95354</t>
  </si>
  <si>
    <t>10:40 PM</t>
  </si>
  <si>
    <t>92672</t>
  </si>
  <si>
    <t>6:17 PM</t>
  </si>
  <si>
    <t>92630</t>
  </si>
  <si>
    <t>95912</t>
  </si>
  <si>
    <t>95982</t>
  </si>
  <si>
    <t>80123</t>
  </si>
  <si>
    <t>95317</t>
  </si>
  <si>
    <t>3:29 PM</t>
  </si>
  <si>
    <t>94066</t>
  </si>
  <si>
    <t>91913</t>
  </si>
  <si>
    <t>92860</t>
  </si>
  <si>
    <t>3:44 PM</t>
  </si>
  <si>
    <t>90056</t>
  </si>
  <si>
    <t>7:58 PM</t>
  </si>
  <si>
    <t>8:21 AM</t>
  </si>
  <si>
    <t>9:05 PM</t>
  </si>
  <si>
    <t>11:37 PM</t>
  </si>
  <si>
    <t>91502</t>
  </si>
  <si>
    <t>7:13 AM</t>
  </si>
  <si>
    <t>9:03 PM</t>
  </si>
  <si>
    <t>91763</t>
  </si>
  <si>
    <t>95133</t>
  </si>
  <si>
    <t>94534</t>
  </si>
  <si>
    <t>10:06 AM</t>
  </si>
  <si>
    <t>92054</t>
  </si>
  <si>
    <t>3:34 PM</t>
  </si>
  <si>
    <t>93271</t>
  </si>
  <si>
    <t>94158</t>
  </si>
  <si>
    <t>91030</t>
  </si>
  <si>
    <t>96094</t>
  </si>
  <si>
    <t>94109</t>
  </si>
  <si>
    <t>11:56 PM</t>
  </si>
  <si>
    <t>4:25 AM</t>
  </si>
  <si>
    <t>93255</t>
  </si>
  <si>
    <t>4:52 AM</t>
  </si>
  <si>
    <t>95340</t>
  </si>
  <si>
    <t>7:35 PM</t>
  </si>
  <si>
    <t>95051</t>
  </si>
  <si>
    <t>91208</t>
  </si>
  <si>
    <t>10:05 PM</t>
  </si>
  <si>
    <t>9:10 PM</t>
  </si>
  <si>
    <t>92626</t>
  </si>
  <si>
    <t>90715</t>
  </si>
  <si>
    <t>5:53 AM</t>
  </si>
  <si>
    <t>2:01 PM</t>
  </si>
  <si>
    <t>2:12 PM</t>
  </si>
  <si>
    <t>9:58 PM</t>
  </si>
  <si>
    <t>9:35 PM</t>
  </si>
  <si>
    <t>5:37 AM</t>
  </si>
  <si>
    <t>4:59 PM</t>
  </si>
  <si>
    <t>12:15 AM</t>
  </si>
  <si>
    <t>3:27 PM</t>
  </si>
  <si>
    <t>94040</t>
  </si>
  <si>
    <t>4:17 PM</t>
  </si>
  <si>
    <t>6:11 PM</t>
  </si>
  <si>
    <t>92821</t>
  </si>
  <si>
    <t>95121</t>
  </si>
  <si>
    <t>10:26 PM</t>
  </si>
  <si>
    <t>12:08 PM</t>
  </si>
  <si>
    <t>9:20 AM</t>
  </si>
  <si>
    <t>8:36 AM</t>
  </si>
  <si>
    <t>5:24 PM</t>
  </si>
  <si>
    <t>91316</t>
  </si>
  <si>
    <t>92049</t>
  </si>
  <si>
    <t>91911</t>
  </si>
  <si>
    <t>91604</t>
  </si>
  <si>
    <t>95835</t>
  </si>
  <si>
    <t>10:55 AM</t>
  </si>
  <si>
    <t>3:14 AM</t>
  </si>
  <si>
    <t>92359</t>
  </si>
  <si>
    <t>94618</t>
  </si>
  <si>
    <t>11:37 AM</t>
  </si>
  <si>
    <t>91755</t>
  </si>
  <si>
    <t>90716</t>
  </si>
  <si>
    <t>6:42 PM</t>
  </si>
  <si>
    <t>95060</t>
  </si>
  <si>
    <t>93647</t>
  </si>
  <si>
    <t>10:14 PM</t>
  </si>
  <si>
    <t>6:29 AM</t>
  </si>
  <si>
    <t>1:12 AM</t>
  </si>
  <si>
    <t>95425</t>
  </si>
  <si>
    <t>91731</t>
  </si>
  <si>
    <t>92227</t>
  </si>
  <si>
    <t>94103</t>
  </si>
  <si>
    <t>90049</t>
  </si>
  <si>
    <t>94517</t>
  </si>
  <si>
    <t>94610</t>
  </si>
  <si>
    <t>10:35 PM</t>
  </si>
  <si>
    <t>3:48 PM</t>
  </si>
  <si>
    <t>95843</t>
  </si>
  <si>
    <t>95993</t>
  </si>
  <si>
    <t>9:54 PM</t>
  </si>
  <si>
    <t>5:07 PM</t>
  </si>
  <si>
    <t>1:18 PM</t>
  </si>
  <si>
    <t>90046</t>
  </si>
  <si>
    <t>94585</t>
  </si>
  <si>
    <t>95387</t>
  </si>
  <si>
    <t>92059</t>
  </si>
  <si>
    <t>92840</t>
  </si>
  <si>
    <t>10:37 PM</t>
  </si>
  <si>
    <t>5:15 AM</t>
  </si>
  <si>
    <t>92253</t>
  </si>
  <si>
    <t>95548</t>
  </si>
  <si>
    <t>11:48 PM</t>
  </si>
  <si>
    <t>90503</t>
  </si>
  <si>
    <t>95501</t>
  </si>
  <si>
    <t>91792</t>
  </si>
  <si>
    <t>91302</t>
  </si>
  <si>
    <t>6:14 PM</t>
  </si>
  <si>
    <t>3:51 AM</t>
  </si>
  <si>
    <t>9:58 AM</t>
  </si>
  <si>
    <t>5:18 PM</t>
  </si>
  <si>
    <t>92065</t>
  </si>
  <si>
    <t>7:22 PM</t>
  </si>
  <si>
    <t>93004</t>
  </si>
  <si>
    <t>91206</t>
  </si>
  <si>
    <t>9:59 PM</t>
  </si>
  <si>
    <t>92277</t>
  </si>
  <si>
    <t>92103</t>
  </si>
  <si>
    <t>3:09 PM</t>
  </si>
  <si>
    <t>6:12 AM</t>
  </si>
  <si>
    <t>93268</t>
  </si>
  <si>
    <t>4:22 AM</t>
  </si>
  <si>
    <t>92868</t>
  </si>
  <si>
    <t>95757</t>
  </si>
  <si>
    <t>11:46 PM</t>
  </si>
  <si>
    <t>2:42 AM</t>
  </si>
  <si>
    <t>93267</t>
  </si>
  <si>
    <t>93210</t>
  </si>
  <si>
    <t>90014</t>
  </si>
  <si>
    <t>10:29 AM</t>
  </si>
  <si>
    <t>93221</t>
  </si>
  <si>
    <t>10:39 AM</t>
  </si>
  <si>
    <t>95334</t>
  </si>
  <si>
    <t>10:49 AM</t>
  </si>
  <si>
    <t>92154</t>
  </si>
  <si>
    <t>3:18 PM</t>
  </si>
  <si>
    <t>90803</t>
  </si>
  <si>
    <t>8:46 AM</t>
  </si>
  <si>
    <t>1:08 AM</t>
  </si>
  <si>
    <t>7:17 PM</t>
  </si>
  <si>
    <t>92591</t>
  </si>
  <si>
    <t>1:56 AM</t>
  </si>
  <si>
    <t>93041</t>
  </si>
  <si>
    <t>7:27 PM</t>
  </si>
  <si>
    <t>92320</t>
  </si>
  <si>
    <t>10:44 PM</t>
  </si>
  <si>
    <t>95202</t>
  </si>
  <si>
    <t>11:06 AM</t>
  </si>
  <si>
    <t>8:48 PM</t>
  </si>
  <si>
    <t>95742</t>
  </si>
  <si>
    <t>12:19 PM</t>
  </si>
  <si>
    <t>95678</t>
  </si>
  <si>
    <t>7:25 PM</t>
  </si>
  <si>
    <t>1:55 AM</t>
  </si>
  <si>
    <t>11:14 AM</t>
  </si>
  <si>
    <t>10:49 PM</t>
  </si>
  <si>
    <t>93105</t>
  </si>
  <si>
    <t>92008</t>
  </si>
  <si>
    <t>9:09 AM</t>
  </si>
  <si>
    <t>1:25 AM</t>
  </si>
  <si>
    <t>1:54 PM</t>
  </si>
  <si>
    <t>6:29 PM</t>
  </si>
  <si>
    <t>95823</t>
  </si>
  <si>
    <t>92117</t>
  </si>
  <si>
    <t>9:35 AM</t>
  </si>
  <si>
    <t>5:44 PM</t>
  </si>
  <si>
    <t>7:32 AM</t>
  </si>
  <si>
    <t>6:36 PM</t>
  </si>
  <si>
    <t>10:27 PM</t>
  </si>
  <si>
    <t>12:54 AM</t>
  </si>
  <si>
    <t>6:58 AM</t>
  </si>
  <si>
    <t>11:57 PM</t>
  </si>
  <si>
    <t>90814</t>
  </si>
  <si>
    <t>94062</t>
  </si>
  <si>
    <t>11:41 PM</t>
  </si>
  <si>
    <t>5:01 AM</t>
  </si>
  <si>
    <t>92866</t>
  </si>
  <si>
    <t>3:58 PM</t>
  </si>
  <si>
    <t>90021</t>
  </si>
  <si>
    <t>91104</t>
  </si>
  <si>
    <t>12:06 PM</t>
  </si>
  <si>
    <t>3:47 PM</t>
  </si>
  <si>
    <t>7:33 PM</t>
  </si>
  <si>
    <t>12:51 AM</t>
  </si>
  <si>
    <t>90631</t>
  </si>
  <si>
    <t>95242</t>
  </si>
  <si>
    <t>9:43 PM</t>
  </si>
  <si>
    <t>2:41 AM</t>
  </si>
  <si>
    <t>91040</t>
  </si>
  <si>
    <t>95667</t>
  </si>
  <si>
    <t>95330</t>
  </si>
  <si>
    <t>12:03 PM</t>
  </si>
  <si>
    <t>5:22 PM</t>
  </si>
  <si>
    <t>12:38 PM</t>
  </si>
  <si>
    <t>92262</t>
  </si>
  <si>
    <t>94002</t>
  </si>
  <si>
    <t>90815</t>
  </si>
  <si>
    <t>95628</t>
  </si>
  <si>
    <t>1:29 PM</t>
  </si>
  <si>
    <t>94805</t>
  </si>
  <si>
    <t>92660</t>
  </si>
  <si>
    <t>7:04 AM</t>
  </si>
  <si>
    <t>94590</t>
  </si>
  <si>
    <t>90501</t>
  </si>
  <si>
    <t>92620</t>
  </si>
  <si>
    <t>12:57 PM</t>
  </si>
  <si>
    <t>12:52 PM</t>
  </si>
  <si>
    <t>3:37 PM</t>
  </si>
  <si>
    <t>95148</t>
  </si>
  <si>
    <t>93241</t>
  </si>
  <si>
    <t>11:11 PM</t>
  </si>
  <si>
    <t>96001</t>
  </si>
  <si>
    <t>10:03 PM</t>
  </si>
  <si>
    <t>3:57 PM</t>
  </si>
  <si>
    <t>91902</t>
  </si>
  <si>
    <t>10:29 PM</t>
  </si>
  <si>
    <t>4:39 PM</t>
  </si>
  <si>
    <t>95953</t>
  </si>
  <si>
    <t>95826</t>
  </si>
  <si>
    <t>93436</t>
  </si>
  <si>
    <t>1:13 PM</t>
  </si>
  <si>
    <t>4:06 PM</t>
  </si>
  <si>
    <t>3:16 PM</t>
  </si>
  <si>
    <t>93616</t>
  </si>
  <si>
    <t>9:17 PM</t>
  </si>
  <si>
    <t>94577</t>
  </si>
  <si>
    <t>95125</t>
  </si>
  <si>
    <t>4:47 PM</t>
  </si>
  <si>
    <t>10:03 AM</t>
  </si>
  <si>
    <t>91935</t>
  </si>
  <si>
    <t>1:42 PM</t>
  </si>
  <si>
    <t>8:16 AM</t>
  </si>
  <si>
    <t>9:48 PM</t>
  </si>
  <si>
    <t>9:13 AM</t>
  </si>
  <si>
    <t>4:08 PM</t>
  </si>
  <si>
    <t>1:48 AM</t>
  </si>
  <si>
    <t>4:15 AM</t>
  </si>
  <si>
    <t>8:19 AM</t>
  </si>
  <si>
    <t>95368</t>
  </si>
  <si>
    <t>94122</t>
  </si>
  <si>
    <t>3:53 PM</t>
  </si>
  <si>
    <t>7:59 AM</t>
  </si>
  <si>
    <t>1:27 AM</t>
  </si>
  <si>
    <t>94612</t>
  </si>
  <si>
    <t>10:10 PM</t>
  </si>
  <si>
    <t>10:09 AM</t>
  </si>
  <si>
    <t>4:32 PM</t>
  </si>
  <si>
    <t>91307</t>
  </si>
  <si>
    <t>1:31 PM</t>
  </si>
  <si>
    <t>2:10 AM</t>
  </si>
  <si>
    <t>3:20 AM</t>
  </si>
  <si>
    <t>5:47 PM</t>
  </si>
  <si>
    <t>95118</t>
  </si>
  <si>
    <t>1:45 AM</t>
  </si>
  <si>
    <t>94564</t>
  </si>
  <si>
    <t>3:24 PM</t>
  </si>
  <si>
    <t>12:42 PM</t>
  </si>
  <si>
    <t>95946</t>
  </si>
  <si>
    <t>2:24 AM</t>
  </si>
  <si>
    <t>8:13 AM</t>
  </si>
  <si>
    <t>6:54 PM</t>
  </si>
  <si>
    <t>11:25 AM</t>
  </si>
  <si>
    <t>7:42 AM</t>
  </si>
  <si>
    <t>11:22 AM</t>
  </si>
  <si>
    <t>93670</t>
  </si>
  <si>
    <t>9:12 PM</t>
  </si>
  <si>
    <t>92618</t>
  </si>
  <si>
    <t>90293</t>
  </si>
  <si>
    <t>11:49 PM</t>
  </si>
  <si>
    <t>3:10 AM</t>
  </si>
  <si>
    <t>93060</t>
  </si>
  <si>
    <t>12:31 PM</t>
  </si>
  <si>
    <t>95709</t>
  </si>
  <si>
    <t>92105</t>
  </si>
  <si>
    <t>96021</t>
  </si>
  <si>
    <t>92284</t>
  </si>
  <si>
    <t>9:18 AM</t>
  </si>
  <si>
    <t>6:05 AM</t>
  </si>
  <si>
    <t>91724</t>
  </si>
  <si>
    <t>9:24 AM</t>
  </si>
  <si>
    <t>93455</t>
  </si>
  <si>
    <t>10:59 PM</t>
  </si>
  <si>
    <t>93505</t>
  </si>
  <si>
    <t>2:34 PM</t>
  </si>
  <si>
    <t>93555</t>
  </si>
  <si>
    <t>2:39 PM</t>
  </si>
  <si>
    <t>8:13 PM</t>
  </si>
  <si>
    <t>4:43 PM</t>
  </si>
  <si>
    <t>95207</t>
  </si>
  <si>
    <t>8:47 PM</t>
  </si>
  <si>
    <t>7:02 PM</t>
  </si>
  <si>
    <t>92649</t>
  </si>
  <si>
    <t>95842</t>
  </si>
  <si>
    <t>90807</t>
  </si>
  <si>
    <t>11:55 PM</t>
  </si>
  <si>
    <t>10:08 AM</t>
  </si>
  <si>
    <t>95838</t>
  </si>
  <si>
    <t>1:34 PM</t>
  </si>
  <si>
    <t>94621</t>
  </si>
  <si>
    <t>91773</t>
  </si>
  <si>
    <t>93270</t>
  </si>
  <si>
    <t>6:27 PM</t>
  </si>
  <si>
    <t>12:35 AM</t>
  </si>
  <si>
    <t>8:39 PM</t>
  </si>
  <si>
    <t>6:12 PM</t>
  </si>
  <si>
    <t>95670</t>
  </si>
  <si>
    <t>6:41 PM</t>
  </si>
  <si>
    <t>92604</t>
  </si>
  <si>
    <t>5:29 PM</t>
  </si>
  <si>
    <t>94706</t>
  </si>
  <si>
    <t>92230</t>
  </si>
  <si>
    <t>91912</t>
  </si>
  <si>
    <t>92581</t>
  </si>
  <si>
    <t>11:59 PM</t>
  </si>
  <si>
    <t>93446</t>
  </si>
  <si>
    <t>91311</t>
  </si>
  <si>
    <t>94572</t>
  </si>
  <si>
    <t>94519</t>
  </si>
  <si>
    <t>93668</t>
  </si>
  <si>
    <t>11:38 PM</t>
  </si>
  <si>
    <t>92127</t>
  </si>
  <si>
    <t>95361</t>
  </si>
  <si>
    <t>93721</t>
  </si>
  <si>
    <t>9:57 PM</t>
  </si>
  <si>
    <t>6:07 PM</t>
  </si>
  <si>
    <t>3:32 PM</t>
  </si>
  <si>
    <t>4:10 AM</t>
  </si>
  <si>
    <t>95119</t>
  </si>
  <si>
    <t>7:12 AM</t>
  </si>
  <si>
    <t>10:27 AM</t>
  </si>
  <si>
    <t>11:53 PM</t>
  </si>
  <si>
    <t>91207</t>
  </si>
  <si>
    <t>7:58 AM</t>
  </si>
  <si>
    <t>12:04 AM</t>
  </si>
  <si>
    <t>4:19 AM</t>
  </si>
  <si>
    <t>2:47 PM</t>
  </si>
  <si>
    <t>95355</t>
  </si>
  <si>
    <t>95110</t>
  </si>
  <si>
    <t>4:46 AM</t>
  </si>
  <si>
    <t>3:42 PM</t>
  </si>
  <si>
    <t>91350</t>
  </si>
  <si>
    <t>95603</t>
  </si>
  <si>
    <t>94597</t>
  </si>
  <si>
    <t>93312</t>
  </si>
  <si>
    <t>94501</t>
  </si>
  <si>
    <t>92315</t>
  </si>
  <si>
    <t>93257</t>
  </si>
  <si>
    <t>92122</t>
  </si>
  <si>
    <t>94550</t>
  </si>
  <si>
    <t>3:39 PM</t>
  </si>
  <si>
    <t>7:19 PM</t>
  </si>
  <si>
    <t>3:15 AM</t>
  </si>
  <si>
    <t>94928</t>
  </si>
  <si>
    <t>93272</t>
  </si>
  <si>
    <t>90013</t>
  </si>
  <si>
    <t>5:32 PM</t>
  </si>
  <si>
    <t>93309</t>
  </si>
  <si>
    <t>95821</t>
  </si>
  <si>
    <t>11:52 AM</t>
  </si>
  <si>
    <t>5:01 PM</t>
  </si>
  <si>
    <t>92075</t>
  </si>
  <si>
    <t>93013</t>
  </si>
  <si>
    <t>6:24 AM</t>
  </si>
  <si>
    <t>10:14 AM</t>
  </si>
  <si>
    <t>92241</t>
  </si>
  <si>
    <t>92211</t>
  </si>
  <si>
    <t>92398</t>
  </si>
  <si>
    <t>6:23 AM</t>
  </si>
  <si>
    <t>12:55 AM</t>
  </si>
  <si>
    <t>9:26 PM</t>
  </si>
  <si>
    <t>95376</t>
  </si>
  <si>
    <t>90275</t>
  </si>
  <si>
    <t>94709</t>
  </si>
  <si>
    <t>6:44 PM</t>
  </si>
  <si>
    <t>90212</t>
  </si>
  <si>
    <t>4:11 AM</t>
  </si>
  <si>
    <t>92397</t>
  </si>
  <si>
    <t>8:52 AM</t>
  </si>
  <si>
    <t>6:51 PM</t>
  </si>
  <si>
    <t>94063</t>
  </si>
  <si>
    <t>12:24 PM</t>
  </si>
  <si>
    <t>95134</t>
  </si>
  <si>
    <t>92111</t>
  </si>
  <si>
    <t>91403</t>
  </si>
  <si>
    <t>12:09 PM</t>
  </si>
  <si>
    <t>95338</t>
  </si>
  <si>
    <t>94607</t>
  </si>
  <si>
    <t>9:46 PM</t>
  </si>
  <si>
    <t>7:07 PM</t>
  </si>
  <si>
    <t>91436</t>
  </si>
  <si>
    <t>92169</t>
  </si>
  <si>
    <t>8:18 AM</t>
  </si>
  <si>
    <t>12:11 PM</t>
  </si>
  <si>
    <t>7:05 AM</t>
  </si>
  <si>
    <t>9:55 PM</t>
  </si>
  <si>
    <t>7:16 PM</t>
  </si>
  <si>
    <t>12:37 AM</t>
  </si>
  <si>
    <t>7:38 PM</t>
  </si>
  <si>
    <t>95602</t>
  </si>
  <si>
    <t>92780</t>
  </si>
  <si>
    <t>96080</t>
  </si>
  <si>
    <t>8:29 AM</t>
  </si>
  <si>
    <t>95824</t>
  </si>
  <si>
    <t>92108</t>
  </si>
  <si>
    <t>91381</t>
  </si>
  <si>
    <t>93622</t>
  </si>
  <si>
    <t>11:06 PM</t>
  </si>
  <si>
    <t>92252</t>
  </si>
  <si>
    <t>95616</t>
  </si>
  <si>
    <t>90278</t>
  </si>
  <si>
    <t>2:04 AM</t>
  </si>
  <si>
    <t>3:21 PM</t>
  </si>
  <si>
    <t>4:42 PM</t>
  </si>
  <si>
    <t>1:16 PM</t>
  </si>
  <si>
    <t>9:39 AM</t>
  </si>
  <si>
    <t>6:55 AM</t>
  </si>
  <si>
    <t>11:54 PM</t>
  </si>
  <si>
    <t>5:56 PM</t>
  </si>
  <si>
    <t>11:36 PM</t>
  </si>
  <si>
    <t>92823</t>
  </si>
  <si>
    <t>5:23 PM</t>
  </si>
  <si>
    <t>3:28 AM</t>
  </si>
  <si>
    <t>8:22 AM</t>
  </si>
  <si>
    <t>11:08 AM</t>
  </si>
  <si>
    <t>3:08 AM</t>
  </si>
  <si>
    <t>5:57 AM</t>
  </si>
  <si>
    <t>8:28 PM</t>
  </si>
  <si>
    <t>10:47 AM</t>
  </si>
  <si>
    <t>1:03 AM</t>
  </si>
  <si>
    <t>92110</t>
  </si>
  <si>
    <t>92656</t>
  </si>
  <si>
    <t>7:34 PM</t>
  </si>
  <si>
    <t>94947</t>
  </si>
  <si>
    <t>92313</t>
  </si>
  <si>
    <t>90024</t>
  </si>
  <si>
    <t>9:13 PM</t>
  </si>
  <si>
    <t>93940</t>
  </si>
  <si>
    <t>5:54 PM</t>
  </si>
  <si>
    <t>90039</t>
  </si>
  <si>
    <t>6:03 PM</t>
  </si>
  <si>
    <t>3:52 PM</t>
  </si>
  <si>
    <t>91906</t>
  </si>
  <si>
    <t>95304</t>
  </si>
  <si>
    <t>7:53 AM</t>
  </si>
  <si>
    <t>92003</t>
  </si>
  <si>
    <t>8:48 AM</t>
  </si>
  <si>
    <t>93650</t>
  </si>
  <si>
    <t>95658</t>
  </si>
  <si>
    <t>8:21 PM</t>
  </si>
  <si>
    <t>8:03 AM</t>
  </si>
  <si>
    <t>92243</t>
  </si>
  <si>
    <t>12:06 AM</t>
  </si>
  <si>
    <t>91107</t>
  </si>
  <si>
    <t>8:01 AM</t>
  </si>
  <si>
    <t>5:04 AM</t>
  </si>
  <si>
    <t>10:48 AM</t>
  </si>
  <si>
    <t>2:41 PM</t>
  </si>
  <si>
    <t>78228</t>
  </si>
  <si>
    <t>93656</t>
  </si>
  <si>
    <t>11:47 PM</t>
  </si>
  <si>
    <t>9:27 AM</t>
  </si>
  <si>
    <t>8:27 PM</t>
  </si>
  <si>
    <t>5:25 AM</t>
  </si>
  <si>
    <t>94568</t>
  </si>
  <si>
    <t>7:24 AM</t>
  </si>
  <si>
    <t>11:17 AM</t>
  </si>
  <si>
    <t>6:54 AM</t>
  </si>
  <si>
    <t>91390</t>
  </si>
  <si>
    <t>8:23 AM</t>
  </si>
  <si>
    <t>7:23 PM</t>
  </si>
  <si>
    <t>91325</t>
  </si>
  <si>
    <t>9:27 PM</t>
  </si>
  <si>
    <t>2:54 PM</t>
  </si>
  <si>
    <t>94901</t>
  </si>
  <si>
    <t>91722</t>
  </si>
  <si>
    <t>6:09 PM</t>
  </si>
  <si>
    <t>4:48 PM</t>
  </si>
  <si>
    <t>7:44 PM</t>
  </si>
  <si>
    <t>95370</t>
  </si>
  <si>
    <t>7:47 AM</t>
  </si>
  <si>
    <t>92368</t>
  </si>
  <si>
    <t>8:04 PM</t>
  </si>
  <si>
    <t>96067</t>
  </si>
  <si>
    <t>6:37 PM</t>
  </si>
  <si>
    <t>92549</t>
  </si>
  <si>
    <t>95917</t>
  </si>
  <si>
    <t>1:08 PM</t>
  </si>
  <si>
    <t>95405</t>
  </si>
  <si>
    <t>95442</t>
  </si>
  <si>
    <t>92365</t>
  </si>
  <si>
    <t>95212</t>
  </si>
  <si>
    <t>94952</t>
  </si>
  <si>
    <t>93514</t>
  </si>
  <si>
    <t>96122</t>
  </si>
  <si>
    <t>90720</t>
  </si>
  <si>
    <t>93673</t>
  </si>
  <si>
    <t>90601</t>
  </si>
  <si>
    <t>92254</t>
  </si>
  <si>
    <t>92014</t>
  </si>
  <si>
    <t>6:21 PM</t>
  </si>
  <si>
    <t>92138</t>
  </si>
  <si>
    <t>5:02 PM</t>
  </si>
  <si>
    <t>2:11 PM</t>
  </si>
  <si>
    <t>10:58 PM</t>
  </si>
  <si>
    <t>93527</t>
  </si>
  <si>
    <t>90505</t>
  </si>
  <si>
    <t>11:21 AM</t>
  </si>
  <si>
    <t>95117</t>
  </si>
  <si>
    <t>5:17 PM</t>
  </si>
  <si>
    <t>5:41 PM</t>
  </si>
  <si>
    <t>10:57 AM</t>
  </si>
  <si>
    <t>4:57 PM</t>
  </si>
  <si>
    <t>95864</t>
  </si>
  <si>
    <t>93646</t>
  </si>
  <si>
    <t>7:48 PM</t>
  </si>
  <si>
    <t>10:26 AM</t>
  </si>
  <si>
    <t>5:31 PM</t>
  </si>
  <si>
    <t>93106</t>
  </si>
  <si>
    <t>2:38 PM</t>
  </si>
  <si>
    <t>95688</t>
  </si>
  <si>
    <t>92382</t>
  </si>
  <si>
    <t>92675</t>
  </si>
  <si>
    <t>8:37 AM</t>
  </si>
  <si>
    <t>4:49 AM</t>
  </si>
  <si>
    <t>95316</t>
  </si>
  <si>
    <t>8:32 AM</t>
  </si>
  <si>
    <t>95831</t>
  </si>
  <si>
    <t>94525</t>
  </si>
  <si>
    <t>1:41 PM</t>
  </si>
  <si>
    <t>95682</t>
  </si>
  <si>
    <t>9:47 AM</t>
  </si>
  <si>
    <t>11:39 AM</t>
  </si>
  <si>
    <t>7:03 AM</t>
  </si>
  <si>
    <t>95248</t>
  </si>
  <si>
    <t>11:21 PM</t>
  </si>
  <si>
    <t>12:59 PM</t>
  </si>
  <si>
    <t>92061</t>
  </si>
  <si>
    <t>Format Purpose Only</t>
  </si>
  <si>
    <t>bodily injury liability of $30,000 per person/$60,000 per loss, property liability of $25,000 per loss</t>
  </si>
  <si>
    <t>bodily injury liability of $30,000 per person/$60,000 per loss, property liability of $25,000 per loss, collision and comprehensive coverage with $1,000 deductible each</t>
  </si>
  <si>
    <t>bodily injury liability of $30,000 per person/$60,000 per loss, property liability of $25,000 per loss, medical payments of $1,000 per person, uninsured/underinsured bodily injury of $30,000 per person/$60,000 per loss, uninsured/underinsured property damage of $25,000, collision and comprehensive coverage with $1,000 deductible each, rental reimbursement of $20 /day - 30 days</t>
  </si>
  <si>
    <t>3508 HUNTER ST, LOS ANGELES CA 90023</t>
  </si>
  <si>
    <t>3508 HUNTER ST</t>
  </si>
  <si>
    <t>bodily injury liability of $30,000 per person/$60,000 per loss, property liability of $15,000 per loss, collision and comprehensive coverage with $1,000 deductible each</t>
  </si>
  <si>
    <t>3MW49FS05R8E73562</t>
  </si>
  <si>
    <t>east Los Angeles california 90050</t>
  </si>
  <si>
    <t>ON-25-003232</t>
  </si>
  <si>
    <t>CAN24016784-01</t>
  </si>
  <si>
    <t>LUIS TORRES</t>
  </si>
  <si>
    <t>6103 LEA CT  , WINTON CA 95388</t>
  </si>
  <si>
    <t>95388</t>
  </si>
  <si>
    <t>WINTON</t>
  </si>
  <si>
    <t>6103 LEA CT</t>
  </si>
  <si>
    <t>RHODES</t>
  </si>
  <si>
    <t xml:space="preserve">bodily injury liability of $30,000 per person/$60,000 per loss, property liability of $15,000 per loss, uninsured motorist bodily injury of $30,000 per person/$60,000 per loss, uninsured motorist property damage of $3,500 or CDW, collision and comprehensive coverage with $500 deductible each, rental reimbursement of $20 per-day for 30 days </t>
  </si>
  <si>
    <t>3GCPABEK8NG587519</t>
  </si>
  <si>
    <t xml:space="preserve">at watter california </t>
  </si>
  <si>
    <t>ON-25-003231</t>
  </si>
  <si>
    <t>CAN23005028-04</t>
  </si>
  <si>
    <t>CHRISTOPHER DIRICKSON</t>
  </si>
  <si>
    <t>CHYENNE RHODES</t>
  </si>
  <si>
    <t>9322 SUNLAND PARK DR #204, SUN VALLEY CA 91352</t>
  </si>
  <si>
    <t>9322 SUNLAND PARK DR #204</t>
  </si>
  <si>
    <t xml:space="preserve">bodily injury liability of $30,000 per person/$60,000 per loss, property liability of $15,000 per loss, collision and comprehensive coverage with $1,000 deductible each, rental reimbursement of $30 per-day for 30 days </t>
  </si>
  <si>
    <t>2HGFE2F5XNH576287</t>
  </si>
  <si>
    <t>E Hacienda Ave, Las Vegas, NV 89120</t>
  </si>
  <si>
    <t>ON-25-003230</t>
  </si>
  <si>
    <t>CAN23008725-03</t>
  </si>
  <si>
    <t>JESSE GAONA</t>
  </si>
  <si>
    <t>JACQUELINE HERNANDEZ</t>
  </si>
  <si>
    <t>151 N SUNOL DR APT 106, LOS ANGELES CA 90063</t>
  </si>
  <si>
    <t>151 N SUNOL DR APT 106</t>
  </si>
  <si>
    <t>bodily injury liability of $50,000 per person/$100,000 per loss, property liability of $25,000 per loss, collision and comprehensive coverage with $1,000 deductible each</t>
  </si>
  <si>
    <t>JM1GL1U57H1131370</t>
  </si>
  <si>
    <t>In front of her house,151 N SUNOL DR APT 106
LOS ANGELES, CA. 90063</t>
  </si>
  <si>
    <t>ON-25-003228</t>
  </si>
  <si>
    <t>CAP25004173-00</t>
  </si>
  <si>
    <t>AMAYA VALLEY</t>
  </si>
  <si>
    <t>ADRIANA RUELAS</t>
  </si>
  <si>
    <t>8310 ORANGE AVE, PICO RIVERA CA 90660</t>
  </si>
  <si>
    <t>8310 ORANGE AVE</t>
  </si>
  <si>
    <t>bodily injury liability of $30,000 per person/$60,000 per loss, property liability of $15,000 per loss, uninsured motorist bodily injury of $30,000 per person/$60,000 per loss, uninsured motorist property damage of $3,500 or CDW, collision and comprehensive coverage with $1,000 deductible each</t>
  </si>
  <si>
    <t>2C4RC1BG5MR503114</t>
  </si>
  <si>
    <t>608 freeway</t>
  </si>
  <si>
    <t>ON-25-003226</t>
  </si>
  <si>
    <t>CAN23001345-04</t>
  </si>
  <si>
    <t>VIRGIL GARCIA</t>
  </si>
  <si>
    <t>13901 FREDERICK ST APT D, MORENO VALLEY CA 92553</t>
  </si>
  <si>
    <t>13901 FREDERICK ST APT D</t>
  </si>
  <si>
    <t>bodily injury liability of $30,000 per person/$60,000 per loss, property liability of $15,000 per loss</t>
  </si>
  <si>
    <t>4T1BK1EB1EU098244</t>
  </si>
  <si>
    <t>13901 FREDERICK ST APT D
MORENO VALLEY, CA. 92553</t>
  </si>
  <si>
    <t>ON-25-003225</t>
  </si>
  <si>
    <t>CAN23004726-03</t>
  </si>
  <si>
    <t>EDVELIN VASQUEZ</t>
  </si>
  <si>
    <t>12654 VANOWEN ST APT 6, NORTH HOLLYWOOD CA 91605</t>
  </si>
  <si>
    <t>12654 VANOWEN ST APT 6</t>
  </si>
  <si>
    <t>CRUZ RUIZ</t>
  </si>
  <si>
    <t>1G1PG5S94B7136847</t>
  </si>
  <si>
    <t>driving in North Hollywood, California, near the cross street Lankershim Street.</t>
  </si>
  <si>
    <t>ON-25-003223</t>
  </si>
  <si>
    <t>CAN25022168-00</t>
  </si>
  <si>
    <t>JOSE CRUZ RUIZ</t>
  </si>
  <si>
    <t>5328 w acacia ave, FRESNO CA 93722</t>
  </si>
  <si>
    <t>5328 W ACACIA AVE</t>
  </si>
  <si>
    <t xml:space="preserve">bodily injury liability of $100,000 per person/$300,000 per loss, property liability of $50,000 per loss, uninsured motorist bodily injury of $50,000 per person/$100,000 per loss, uninsured motorist property damage of $3,500 or CDW, collision and comprehensive coverage with $1,000 deductible each, rental reimbursement of $30 per-day for 30 days </t>
  </si>
  <si>
    <t>7FARS5H53PE005093</t>
  </si>
  <si>
    <t>3330 west shaw avenue</t>
  </si>
  <si>
    <t>ON-25-003222</t>
  </si>
  <si>
    <t>CAP25004753-00</t>
  </si>
  <si>
    <t>JASKARAN SANDHU</t>
  </si>
  <si>
    <t>KIRPAL SINGH</t>
  </si>
  <si>
    <t xml:space="preserve">bodily injury liability of $30,000 per person/$60,000 per loss, property liability of $15,000 per loss, uninsured motorist bodily injury of $30,000 per person/$60,000 per loss, uninsured motorist property damage of $3,500 or CDW, collision and comprehensive coverage with $500 deductible each, rental reimbursement of $30 per-day for 30 days </t>
  </si>
  <si>
    <t>3TMAZ5CN9MM151906</t>
  </si>
  <si>
    <t>Commerce california</t>
  </si>
  <si>
    <t>ON-25-003220</t>
  </si>
  <si>
    <t>CAN25020203-00</t>
  </si>
  <si>
    <t>4619 W SCHOOL AVE, VISALIA CA 93291</t>
  </si>
  <si>
    <t>4619 W SCHOOL AVE</t>
  </si>
  <si>
    <t>SURENDER KUMAR</t>
  </si>
  <si>
    <t>5J6RS5H83SL014334</t>
  </si>
  <si>
    <t>Near Binkle building, Caldwell AV.</t>
  </si>
  <si>
    <t>ON-25-003219</t>
  </si>
  <si>
    <t>CAN25021783-00</t>
  </si>
  <si>
    <t>FNU CHITRA</t>
  </si>
  <si>
    <t>FNU SURENDER KUMAR</t>
  </si>
  <si>
    <t>bodily injury liability of $50,000 per person/$100,000 per loss, property liability of $25,000 per loss, uninsured motorist bodily injury of $50,000 per person/$100,000 per loss, uninsured motorist property damage of $3,500 or CDW</t>
  </si>
  <si>
    <t xml:space="preserve">bodily injury liability of $30,000 per person/$60,000 per loss, property liability of $15,000 per loss, uninsured motorist bodily injury of $30,000 per person/$60,000 per loss, uninsured motorist property damage of $3,500 or CDW, collision and comprehensive coverage with $1,000 deductible each, glass deductible waiver </t>
  </si>
  <si>
    <t>bodily injury liability of $50,000 per person/$100,000 per loss, property liability of $25,000 per loss, uninsured motorist bodily injury of $50,000 per person/$100,000 per loss, uninsured motorist property damage of $3,500 or CDW, collision and comprehensive coverage with $1,000 deductible each</t>
  </si>
  <si>
    <t>bodily injury liability of $30,000 per person/$60,000 per loss, property liability of $15,000 per loss, uninsured motorist bodily injury of $30,000 per person/$60,000 per loss, uninsured motorist property damage of $3,500 or CDW, collision and comprehensive coverage with $500 deductible each</t>
  </si>
  <si>
    <t xml:space="preserve">bodily injury liability of $50,000 per person/$100,000 per loss, property liability of $25,000 per loss, medical payments of $0 per person, collision and comprehensive coverage with $1,000 deductible each, rental reimbursement of $30 per-day for 30 days </t>
  </si>
  <si>
    <t xml:space="preserve">bodily injury liability of $30,000 per person/$60,000 per loss, property liability of $15,000 per loss, uninsured motorist bodily injury of $30,000 per person/$60,000 per loss, uninsured motorist property damage of $3,500 or CDW, collision and comprehensive coverage with $500 deductible each, rental reimbursement of $40 per-day for 30 days </t>
  </si>
  <si>
    <t>5YFBURHE7EP005937</t>
  </si>
  <si>
    <t>Alder Av and randall Fontana</t>
  </si>
  <si>
    <t>ON-25-003194</t>
  </si>
  <si>
    <t>CAN23008973-03</t>
  </si>
  <si>
    <t>ANTONY PERCHE ROMERO</t>
  </si>
  <si>
    <t xml:space="preserve">bodily injury liability of $30,000 per person/$60,000 per loss, property liability of $15,000 per loss, medical payments of $5,000 per person, uninsured motorist bodily injury of $30,000 per person/$60,000 per loss, uninsured motorist property damage of $3,500 or CDW, collision and comprehensive coverage with $1,000 deductible each, rental reimbursement of $30 per-day for 30 days , glass deductible waiver </t>
  </si>
  <si>
    <t xml:space="preserve">bodily injury liability of $100,000 per person/$300,000 per loss, property liability of $50,000 per loss, medical payments of $1,000 per person, uninsured motorist bodily injury of $50,000 per person/$100,000 per loss, uninsured motorist property damage of $3,500 or CDW, collision and comprehensive coverage with $1,000 deductible each, rental reimbursement of $50 per-day for 30 days </t>
  </si>
  <si>
    <t xml:space="preserve">bodily injury liability of $100,000 per person/$300,000 per loss, property liability of $50,000 per loss, medical payments of $0 per person, uninsured motorist bodily injury of $50,000 per person/$100,000 per loss, uninsured motorist property damage of $3,500 or CDW, collision and comprehensive coverage with $1,000 deductible each, rental reimbursement of $50 per-day for 30 days </t>
  </si>
  <si>
    <t xml:space="preserve">bodily injury liability of $30,000 per person/$60,000 per loss, property liability of $15,000 per loss, collision and comprehensive coverage with $500 deductible each, rental reimbursement of $40 per-day for 30 days </t>
  </si>
  <si>
    <t xml:space="preserve">bodily injury liability of $30,000 per person/$60,000 per loss, property liability of $15,000 per loss, medical payments of $5,000 per person, uninsured motorist bodily injury of $30,000 per person/$60,000 per loss, uninsured motorist property damage of $3,500 or CDW, collision and comprehensive coverage with $1,000 deductible each, rental reimbursement of $40 per-day for 30 days </t>
  </si>
  <si>
    <t xml:space="preserve">bodily injury liability of $100,000 per person/$300,000 per loss, property liability of $50,000 per loss, medical payments of $1,000 per person, uninsured motorist bodily injury of $50,000 per person/$100,000 per loss, uninsured motorist property damage of $3,500 or CDW, collision and comprehensive coverage with $500 deductible each, rental reimbursement of $30 per-day for 30 days </t>
  </si>
  <si>
    <t>45337 RODIN AVE, LANCASTER CA 93535</t>
  </si>
  <si>
    <t>45337 RODIN AVE</t>
  </si>
  <si>
    <t>7FARS5H87SE018786</t>
  </si>
  <si>
    <t>Campus Drive in Bone Carlin</t>
  </si>
  <si>
    <t>ON-25-003167</t>
  </si>
  <si>
    <t>CAP24002111-01</t>
  </si>
  <si>
    <t>JOSE HIDALGO</t>
  </si>
  <si>
    <t xml:space="preserve">bodily injury liability of $30,000 per person/$60,000 per loss, property liability of $15,000 per loss, collision and comprehensive coverage with $1,000 deductible each, rental reimbursement of $20 per-day for 30 days </t>
  </si>
  <si>
    <t>bodily injury liability of $30,000 per person/$60,000 per loss, property liability of $15,000 per loss, uninsured motorist bodily injury of $30,000 per person/$60,000 per loss, uninsured motorist property damage of $3,500 or CDW</t>
  </si>
  <si>
    <t>bodily injury liability of $30,000 per person/$60,000 per loss, property liability of $15,000 per loss, collision and comprehensive coverage with $500 deductible each</t>
  </si>
  <si>
    <t xml:space="preserve">bodily injury liability of $30,000 per person/$60,000 per loss, property liability of $15,000 per loss, collision and comprehensive coverage with $1,000 deductible each, rental reimbursement of $40 per-day for 30 days </t>
  </si>
  <si>
    <t>bodily injury liability of $30,000 per person/$60,000 per loss, property liability of $15,000 per loss, medical payments of $1,000 per person, uninsured motorist bodily injury of $30,000 per person/$60,000 per loss, uninsured motorist property damage of $3,500 or CDW, collision and comprehensive coverage with $1,000 deductible each</t>
  </si>
  <si>
    <t>bodily injury liability of $100,000 per person/$300,000 per loss, property liability of $50,000 per loss, uninsured motorist bodily injury of $50,000 per person/$100,000 per loss, uninsured motorist property damage of $3,500 or CDW, collision and comprehensive coverage with $1,000 deductible each</t>
  </si>
  <si>
    <t>bodily injury liability of $15,000 per person/$30,000 per loss, property liability of $5,000 per loss, uninsured motorist bodily injury of $15,000 per person/$30,000 per loss, uninsured motorist property damage of $3,500 or CDW, collision and comprehensive coverage with $1,000 deductible each</t>
  </si>
  <si>
    <t xml:space="preserve">bodily injury liability of $50,000 per person/$100,000 per loss, property liability of $25,000 per loss, uninsured motorist bodily injury of $50,000 per person/$100,000 per loss, uninsured motorist property damage of $3,500 or CDW, collision and comprehensive coverage with $1,000 deductible each, rental reimbursement of $50 per-day for 30 days </t>
  </si>
  <si>
    <t xml:space="preserve">bodily injury liability of $30,000 per person/$60,000 per loss, property liability of $15,000 per loss, uninsured motorist bodily injury of $30,000 per person/$60,000 per loss, uninsured motorist property damage of $3,500 or CDW, collision and comprehensive coverage with $1,000 deductible each, rental reimbursement of $30 per-day for 30 days , glass deductible waiver </t>
  </si>
  <si>
    <t>bodily injury liability of $30,000 per person/$60,000 per loss, property liability of $15,000 per loss, uninsured motorist bodily injury of $30,000 per person/$60,000 per loss, collision and comprehensive coverage with $500 deductible each</t>
  </si>
  <si>
    <t xml:space="preserve">bodily injury liability of $30,000 per person/$60,000 per loss, property liability of $15,000 per loss, uninsured motorist bodily injury of $30,000 per person/$60,000 per loss, uninsured motorist property damage of $3,500 or CDW, collision and comprehensive coverage with $1,000 deductible each, rental reimbursement of $30 per-day for 30 days </t>
  </si>
  <si>
    <t xml:space="preserve">bodily injury liability of $30,000 per person/$60,000 per loss, property liability of $15,000 per loss, medical payments of $5,000 per person, uninsured motorist bodily injury of $30,000 per person/$60,000 per loss, uninsured motorist property damage of $3,500 or CDW, collision and comprehensive coverage with $500 deductible each, rental reimbursement of $40 per-day for 30 days </t>
  </si>
  <si>
    <t xml:space="preserve">bodily injury liability of $50,000 per person/$100,000 per loss, property liability of $25,000 per loss, uninsured motorist bodily injury of $50,000 per person/$100,000 per loss, uninsured motorist property damage of $3,500 or CDW, collision and comprehensive coverage with $500 deductible each, rental reimbursement of $30 per-day for 30 days </t>
  </si>
  <si>
    <t>bodily injury liability of $30,000 per person/$60,000 per loss, property liability of $15,000 per loss, uninsured motorist bodily injury of $30,000 per person/$60,000 per loss, collision and comprehensive coverage with $1,000 deductible each</t>
  </si>
  <si>
    <t>bodily injury liability of $100,000 per person/$300,000 per loss, property liability of $50,000 per loss, collision and comprehensive coverage with $1,000 deductible each</t>
  </si>
  <si>
    <t>bodily injury liability of $50,000 per person/$100,000 per loss, property liability of $25,000 per loss, collision and comprehensive coverage with $500 deductible each</t>
  </si>
  <si>
    <t xml:space="preserve">bodily injury liability of $30,000 per person/$60,000 per loss, property liability of $15,000 per loss, collision and comprehensive coverage with $500 deductible each, rental reimbursement of $30 per-day for 30 days </t>
  </si>
  <si>
    <t>bodily injury liability of $30,000 per person/$60,000 per loss, property liability of $15,000 per loss, medical payments of $0 per person, uninsured motorist bodily injury of $30,000 per person/$60,000 per loss, uninsured motorist property damage of $3,500 or CDW, collision and comprehensive coverage with $500 deductible each</t>
  </si>
  <si>
    <t>bodily injury liability of $50,000 per person/$100,000 per loss, property liability of $25,000 per loss, uninsured motorist bodily injury of $50,000 per person/$100,000 per loss, uninsured motorist property damage of $3,500 or CDW, collision and comprehensive coverage with $500 deductible each</t>
  </si>
  <si>
    <t>bodily injury liability of $15,000 per person/$30,000 per loss, property liability of $5,000 per loss, collision and comprehensive coverage with $1,000 deductible each</t>
  </si>
  <si>
    <t xml:space="preserve">bodily injury liability of $50,000 per person/$100,000 per loss, property liability of $25,000 per loss, collision and comprehensive coverage with $1,000 deductible each, rental reimbursement of $30 per-day for 30 days </t>
  </si>
  <si>
    <t xml:space="preserve">bodily injury liability of $30,000 per person/$60,000 per loss, property liability of $15,000 per loss, medical payments of $1,000 per person, uninsured motorist bodily injury of $30,000 per person/$60,000 per loss, uninsured motorist property damage of $3,500 or CDW, collision and comprehensive coverage with $1,000 deductible each, rental reimbursement of $40 per-day for 30 days , glass deductible waiver </t>
  </si>
  <si>
    <t xml:space="preserve">bodily injury liability of $30,000 per person/$60,000 per loss, property liability of $15,000 per loss, uninsured motorist bodily injury of $30,000 per person/$60,000 per loss, uninsured motorist property damage of $3,500 or CDW, collision and comprehensive coverage with $1,000 deductible each, rental reimbursement of $40 per-day for 30 days </t>
  </si>
  <si>
    <t>bodily injury liability of $50,000 per person/$100,000 per loss, property liability of $25,000 per loss</t>
  </si>
  <si>
    <t xml:space="preserve">bodily injury liability of $30,000 per person/$60,000 per loss, property liability of $15,000 per loss, uninsured motorist bodily injury of $30,000 per person/$60,000 per loss, uninsured motorist property damage of $3,500 or CDW, collision and comprehensive coverage with $1,000 deductible each, rental reimbursement of $20 per-day for 30 days , glass deductible waiver </t>
  </si>
  <si>
    <t>bodily injury liability of $100,000 per person/$300,000 per loss, property liability of $50,000 per loss, uninsured motorist bodily injury of $50,000 per person/$100,000 per loss, uninsured motorist property damage of $3,500 or CDW, collision and comprehensive coverage with $500 deductible each</t>
  </si>
  <si>
    <t xml:space="preserve">bodily injury liability of $30,000 per person/$60,000 per loss, property liability of $15,000 per loss, uninsured motorist bodily injury of $30,000 per person/$60,000 per loss, collision and comprehensive coverage with $500 deductible each, rental reimbursement of $20 per-day for 30 days </t>
  </si>
  <si>
    <t xml:space="preserve">bodily injury liability of $100,000 per person/$300,000 per loss, property liability of $50,000 per loss, medical payments of $0 per person, uninsured motorist bodily injury of $50,000 per person/$100,000 per loss, uninsured motorist property damage of $3,500 or CDW, collision and comprehensive coverage with $500 deductible each, rental reimbursement of $30 per-day for 30 days </t>
  </si>
  <si>
    <t xml:space="preserve">bodily injury liability of $30,000 per person/$60,000 per loss, property liability of $15,000 per loss, uninsured motorist bodily injury of $30,000 per person/$60,000 per loss, uninsured motorist property damage of $3,500 or CDW, collision and comprehensive coverage with $500 deductible each, rental reimbursement of $40 per-day for 30 days , glass deductible waiver </t>
  </si>
  <si>
    <t>bodily injury liability of $30,000 per person/$60,000 per loss, property liability of $15,000 per loss, medical payments of $0 per person, uninsured motorist bodily injury of $30,000 per person/$60,000 per loss, collision and comprehensive coverage with $1,000 deductible each</t>
  </si>
  <si>
    <t>bodily injury liability of $30,000 per person/$60,000 per loss, property liability of $15,000 per loss, medical payments of $0 per person, uninsured motorist bodily injury of $30,000 per person/$60,000 per loss, uninsured motorist property damage of $3,500 or CDW, collision and comprehensive coverage with $1,000 deductible each</t>
  </si>
  <si>
    <t xml:space="preserve">bodily injury liability of $30,000 per person/$60,000 per loss, property liability of $15,000 per loss, medical payments of $5,000 per person, uninsured motorist bodily injury of $30,000 per person/$60,000 per loss, uninsured motorist property damage of $3,500 or CDW, collision and comprehensive coverage with $1,000 deductible each, rental reimbursement of $30 per-day for 30 days </t>
  </si>
  <si>
    <t xml:space="preserve">bodily injury liability of $50,000 per person/$100,000 per loss, property liability of $25,000 per loss, medical payments of $0 per person, uninsured motorist bodily injury of $50,000 per person/$100,000 per loss, uninsured motorist property damage of $3,500 or CDW, collision and comprehensive coverage with $1,000 deductible each, rental reimbursement of $50 per-day for 30 days </t>
  </si>
  <si>
    <t xml:space="preserve">bodily injury liability of $50,000 per person/$100,000 per loss, property liability of $25,000 per loss, collision and comprehensive coverage with $1,000 deductible each, rental reimbursement of $50 per-day for 30 days </t>
  </si>
  <si>
    <t xml:space="preserve">bodily injury liability of $50,000 per person/$100,000 per loss, property liability of $25,000 per loss, collision and comprehensive coverage with $500 deductible each, rental reimbursement of $30 per-day for 30 days </t>
  </si>
  <si>
    <t xml:space="preserve">bodily injury liability of $30,000 per person/$60,000 per loss, property liability of $15,000 per loss, collision and comprehensive coverage with $1,000 deductible each, rental reimbursement of $30 per-day for 30 days , glass deductible waiver </t>
  </si>
  <si>
    <t xml:space="preserve">bodily injury liability of $30,000 per person/$60,000 per loss, property liability of $15,000 per loss, uninsured motorist bodily injury of $30,000 per person/$60,000 per loss, uninsured motorist property damage of $3,500 or CDW, collision and comprehensive coverage with $1,000 deductible each, rental reimbursement of $20 per-day for 30 days </t>
  </si>
  <si>
    <t xml:space="preserve">bodily injury liability of $50,000 per person/$100,000 per loss, property liability of $25,000 per loss, uninsured motorist bodily injury of $50,000 per person/$100,000 per loss, uninsured motorist property damage of $3,500 or CDW, collision and comprehensive coverage with $1,000 deductible each, rental reimbursement of $30 per-day for 30 days </t>
  </si>
  <si>
    <t xml:space="preserve">bodily injury liability of $50,000 per person/$100,000 per loss, property liability of $25,000 per loss, medical payments of $1,000 per person, uninsured motorist bodily injury of $50,000 per person/$100,000 per loss, uninsured motorist property damage of $3,500 or CDW, collision and comprehensive coverage with $1,000 deductible each, rental reimbursement of $50 per-day for 30 days </t>
  </si>
  <si>
    <t>bodily injury liability of $30,000 per person/$60,000 per loss, property liability of $15,000 per loss, medical payments of $1,000 per person, uninsured motorist bodily injury of $30,000 per person/$60,000 per loss, uninsured motorist property damage of $3,500 or CDW</t>
  </si>
  <si>
    <t>bodily injury liability of $30,000 per person/$60,000 per loss, property liability of $15,000 per loss, medical payments of $5,000 per person, uninsured motorist bodily injury of $30,000 per person/$60,000 per loss, uninsured motorist property damage of $3,500 or CDW, collision and comprehensive coverage with $1,000 deductible each</t>
  </si>
  <si>
    <t xml:space="preserve">bodily injury liability of $30,000 per person/$60,000 per loss, property liability of $15,000 per loss, collision and comprehensive coverage with $500 deductible each, rental reimbursement of $40 per-day for 30 days , glass deductible waiver </t>
  </si>
  <si>
    <t xml:space="preserve">bodily injury liability of $30,000 per person/$60,000 per loss, property liability of $15,000 per loss, medical payments of $0 per person, uninsured motorist bodily injury of $30,000 per person/$60,000 per loss, uninsured motorist property damage of $3,500 or CDW, collision and comprehensive coverage with $500 deductible each, glass deductible waiver </t>
  </si>
  <si>
    <t xml:space="preserve">bodily injury liability of $30,000 per person/$60,000 per loss, property liability of $15,000 per loss, medical payments of $1,000 per person, uninsured motorist bodily injury of $30,000 per person/$60,000 per loss, uninsured motorist property damage of $3,500 or CDW, collision and comprehensive coverage with $1,000 deductible each, rental reimbursement of $40 per-day for 30 days </t>
  </si>
  <si>
    <t xml:space="preserve">bodily injury liability of $30,000 per person/$60,000 per loss, property liability of $15,000 per loss, uninsured motorist bodily injury of $30,000 per person/$60,000 per loss, collision and comprehensive coverage with $1,000 deductible each, rental reimbursement of $40 per-day for 30 days </t>
  </si>
  <si>
    <t xml:space="preserve">bodily injury liability of $30,000 per person/$60,000 per loss, property liability of $15,000 per loss, uninsured motorist bodily injury of $30,000 per person/$60,000 per loss, uninsured motorist property damage of $3,500 or CDW, collision and comprehensive coverage with $1,000 deductible each, rental reimbursement of $40 per-day for 30 days , glass deductible waiver </t>
  </si>
  <si>
    <t xml:space="preserve">bodily injury liability of $50,000 per person/$100,000 per loss, property liability of $25,000 per loss, collision and comprehensive coverage with $500 deductible each, rental reimbursement of $50 per-day for 30 days </t>
  </si>
  <si>
    <t>bodily injury liability of $100,000 per person/$300,000 per loss, property liability of $50,000 per loss, uninsured motorist bodily injury of $50,000 per person/$100,000 per loss, uninsured motorist property damage of $3,500 or CDW</t>
  </si>
  <si>
    <t xml:space="preserve">bodily injury liability of $100,000 per person/$300,000 per loss, property liability of $50,000 per loss, uninsured motorist bodily injury of $50,000 per person/$100,000 per loss, uninsured motorist property damage of $3,500 or CDW, collision and comprehensive coverage with $500 deductible each, rental reimbursement of $30 per-day for 30 days </t>
  </si>
  <si>
    <t>bodily injury liability of $50,000 per person/$100,000 per loss, property liability of $25,000 per loss, medical payments of $1,000 per person, uninsured motorist bodily injury of $50,000 per person/$100,000 per loss, uninsured motorist property damage of $3,500 or CDW</t>
  </si>
  <si>
    <t xml:space="preserve">bodily injury liability of $50,000 per person/$100,000 per loss, property liability of $25,000 per loss, uninsured motorist bodily injury of $50,000 per person/$100,000 per loss, uninsured motorist property damage of $3,500 or CDW, collision and comprehensive coverage with $500 deductible each, rental reimbursement of $50 per-day for 30 days </t>
  </si>
  <si>
    <t>bodily injury liability of $30,000 per person/$60,000 per loss, property liability of $15,000 per loss, medical payments of $0 per person, uninsured motorist bodily injury of $30,000 per person/$60,000 per loss, uninsured motorist property damage of $3,500 or CDW</t>
  </si>
  <si>
    <t xml:space="preserve">bodily injury liability of $50,000 per person/$100,000 per loss, property liability of $25,000 per loss, uninsured motorist bodily injury of $50,000 per person/$100,000 per loss, collision and comprehensive coverage with $1,000 deductible each, rental reimbursement of $30 per-day for 30 days </t>
  </si>
  <si>
    <t xml:space="preserve">bodily injury liability of $50,000 per person/$100,000 per loss, property liability of $25,000 per loss, medical payments of $1,000 per person, uninsured motorist bodily injury of $50,000 per person/$100,000 per loss, uninsured motorist property damage of $3,500 or CDW, collision and comprehensive coverage with $500 deductible each, rental reimbursement of $30 per-day for 30 days </t>
  </si>
  <si>
    <t>bodily injury liability of $50,000 per person/$100,000 per loss, property liability of $25,000 per loss, medical payments of $1,000 per person, uninsured motorist bodily injury of $50,000 per person/$100,000 per loss</t>
  </si>
  <si>
    <t xml:space="preserve">bodily injury liability of $30,000 per person/$60,000 per loss, property liability of $15,000 per loss, collision and comprehensive coverage with $1,000 deductible each, rental reimbursement of $40 per-day for 30 days , glass deductible waiver </t>
  </si>
  <si>
    <t>bodily injury liability of $50,000 per person/$100,000 per loss, property liability of $25,000 per loss, uninsured motorist bodily injury of $50,000 per person/$100,000 per loss, collision and comprehensive coverage with $1,000 deductible each</t>
  </si>
  <si>
    <t xml:space="preserve">bodily injury liability of $100,000 per person/$300,000 per loss, property liability of $50,000 per loss, collision and comprehensive coverage with $1,500 deductible each, rental reimbursement of $30 per-day for 30 days </t>
  </si>
  <si>
    <t xml:space="preserve">bodily injury liability of $30,000 per person/$60,000 per loss, property liability of $15,000 per loss, collision and comprehensive coverage with $1,000 deductible each, glass deductible waiver </t>
  </si>
  <si>
    <t xml:space="preserve">bodily injury liability of $50,000 per person/$100,000 per loss, property liability of $25,000 per loss, medical payments of $1,000 per person, uninsured motorist bodily injury of $50,000 per person/$100,000 per loss, uninsured motorist property damage of $3,500 or CDW, collision and comprehensive coverage with $500 deductible each, rental reimbursement of $50 per-day for 30 days </t>
  </si>
  <si>
    <t xml:space="preserve">bodily injury liability of $100,000 per person/$300,000 per loss, property liability of $50,000 per loss, medical payments of $0 per person, uninsured motorist bodily injury of $50,000 per person/$100,000 per loss, uninsured motorist property damage of $3,500 or CDW, collision and comprehensive coverage with $500 deductible each, rental reimbursement of $50 per-day for 30 days </t>
  </si>
  <si>
    <t>bodily injury liability of $15,000 per person/$30,000 per loss, property liability of $5,000 per loss, uninsured motorist bodily injury of $15,000 per person/$30,000 per loss, uninsured motorist property damage of $3,500 or CDW</t>
  </si>
  <si>
    <t xml:space="preserve">bodily injury liability of $50,000 per person/$100,000 per loss, property liability of $25,000 per loss, medical payments of $0 per person, uninsured motorist bodily injury of $50,000 per person/$100,000 per loss, uninsured motorist property damage of $3,500 or CDW, collision and comprehensive coverage with $500 deductible each, rental reimbursement of $50 per-day for 30 days </t>
  </si>
  <si>
    <t>bodily injury liability of $30,000 per person/$60,000 per loss, property liability of $15,000 per loss, medical payments of $0 per person, collision and comprehensive coverage with $1,000 deductible each</t>
  </si>
  <si>
    <t>bodily injury liability of $50,000 per person/$100,000 per loss, property liability of $25,000 per loss, collision and comprehensive coverage with $1,500 deductible each</t>
  </si>
  <si>
    <t>bodily injury liability of $15,000 per person/$30,000 per loss, property liability of $5,000 per loss</t>
  </si>
  <si>
    <t xml:space="preserve">bodily injury liability of $30,000 per person/$60,000 per loss, property liability of $15,000 per loss, medical payments of $5,000 per person, uninsured motorist bodily injury of $30,000 per person/$60,000 per loss, uninsured motorist property damage of $3,500 or CDW, collision and comprehensive coverage with $1,000 deductible each, rental reimbursement of $40 per-day for 30 days , glass deductible waiver </t>
  </si>
  <si>
    <t xml:space="preserve">bodily injury liability of $30,000 per person/$60,000 per loss, property liability of $15,000 per loss, collision and comprehensive coverage with $500 deductible each, rental reimbursement of $20 per-day for 30 days </t>
  </si>
  <si>
    <t>bodily injury liability of $50,000 per person/$100,000 per loss, property liability of $25,000 per loss, medical payments of $0 per person, uninsured motorist bodily injury of $50,000 per person/$100,000 per loss, uninsured motorist property damage of $3,500 or CDW</t>
  </si>
  <si>
    <t xml:space="preserve">bodily injury liability of $30,000 per person/$60,000 per loss, property liability of $15,000 per loss, medical payments of $2,000 per person, uninsured motorist bodily injury of $30,000 per person/$60,000 per loss, uninsured motorist property damage of $3,500 or CDW, collision and comprehensive coverage with $500 deductible each, rental reimbursement of $40 per-day for 30 days , glass deductible waiver </t>
  </si>
  <si>
    <t xml:space="preserve">bodily injury liability of $30,000 per person/$60,000 per loss, property liability of $15,000 per loss, uninsured motorist bodily injury of $30,000 per person/$60,000 per loss, uninsured motorist property damage of $3,500 or CDW, collision and comprehensive coverage with $500 deductible each, glass deductible waiver </t>
  </si>
  <si>
    <t xml:space="preserve">bodily injury liability of $100,000 per person/$300,000 per loss, property liability of $50,000 per loss, uninsured motorist bodily injury of $50,000 per person/$100,000 per loss, uninsured motorist property damage of $3,500 or CDW, collision and comprehensive coverage with $500 deductible each, rental reimbursement of $50 per-day for 30 days </t>
  </si>
  <si>
    <t>bodily injury liability of $50,000 per person/$100,000 per loss, property liability of $25,000 per loss, medical payments of $1,000 per person, uninsured motorist bodily injury of $50,000 per person/$100,000 per loss, uninsured motorist property damage of $3,500 or CDW, collision and comprehensive coverage with $1,000 deductible each</t>
  </si>
  <si>
    <t xml:space="preserve">bodily injury liability of $15,000 per person/$30,000 per loss, property liability of $5,000 per loss, collision and comprehensive coverage with $1,000 deductible each, rental reimbursement of $30 per-day for 30 days </t>
  </si>
  <si>
    <t>bodily injury liability of $100,000 per person/$300,000 per loss, property liability of $50,000 per loss, medical payments of $1,000 per person, uninsured motorist bodily injury of $50,000 per person/$100,000 per loss, uninsured motorist property damage of $3,500 or CDW</t>
  </si>
  <si>
    <t xml:space="preserve">bodily injury liability of $100,000 per person/$300,000 per loss, property liability of $50,000 per loss, medical payments of $1,000 per person, uninsured motorist bodily injury of $50,000 per person/$100,000 per loss, uninsured motorist property damage of $3,500 or CDW, collision and comprehensive coverage with $500 deductible each, rental reimbursement of $50 per-day for 30 days </t>
  </si>
  <si>
    <t xml:space="preserve">bodily injury liability of $15,000 per person/$30,000 per loss, property liability of $5,000 per loss, uninsured motorist bodily injury of $15,000 per person/$30,000 per loss, uninsured motorist property damage of $3,500 or CDW, collision and comprehensive coverage with $500 deductible each, rental reimbursement of $20 per-day for 30 days , glass deductible waiver </t>
  </si>
  <si>
    <t xml:space="preserve">bodily injury liability of $100,000 per person/$300,000 per loss, property liability of $50,000 per loss, uninsured motorist bodily injury of $50,000 per person/$100,000 per loss, collision and comprehensive coverage with $1,000 deductible each, rental reimbursement of $50 per-day for 30 days </t>
  </si>
  <si>
    <t xml:space="preserve">bodily injury liability of $15,000 per person/$30,000 per loss, property liability of $5,000 per loss, uninsured motorist bodily injury of $15,000 per person/$30,000 per loss, uninsured motorist property damage of $3,500 or CDW, collision and comprehensive coverage with $1,000 deductible each, rental reimbursement of $40 per-day for 30 days </t>
  </si>
  <si>
    <t xml:space="preserve">bodily injury liability of $15,000 per person/$30,000 per loss, property liability of $5,000 per loss, uninsured motorist bodily injury of $15,000 per person/$30,000 per loss, uninsured motorist property damage of $3,500 or CDW, collision and comprehensive coverage with $1,000 deductible each, rental reimbursement of $30 per-day for 30 days </t>
  </si>
  <si>
    <t xml:space="preserve">bodily injury liability of $30,000 per person/$60,000 per loss, property liability of $15,000 per loss, medical payments of $0 per person, uninsured motorist bodily injury of $30,000 per person/$60,000 per loss, uninsured motorist property damage of $3,500 or CDW, collision and comprehensive coverage with $1,000 deductible each, rental reimbursement of $20 per-day for 30 days </t>
  </si>
  <si>
    <t>bodily injury liability of $15,000 per person/$30,000 per loss, property liability of $5,000 per loss, uninsured motorist bodily injury of $15,000 per person/$30,000 per loss, uninsured motorist property damage of $3,500 or CDW, collision and comprehensive coverage with $500 deductible each</t>
  </si>
  <si>
    <t>bodily injury liability of $50,000 per person/$100,000 per loss, property liability of $25,000 per loss, medical payments of $1,000 per person, uninsured motorist bodily injury of $50,000 per person/$100,000 per loss, uninsured motorist property damage of $3,500 or CDW, collision and comprehensive coverage with $500 deductible each</t>
  </si>
  <si>
    <t>bodily injury liability of $30,000 per person/$60,000 per loss, property liability of $15,000 per loss, medical payments of $5,000 per person, uninsured motorist bodily injury of $30,000 per person/$60,000 per loss, uninsured motorist property damage of $3,500 or CDW</t>
  </si>
  <si>
    <t xml:space="preserve">bodily injury liability of $50,000 per person/$100,000 per loss, property liability of $25,000 per loss, medical payments of $0 per person, uninsured motorist bodily injury of $50,000 per person/$100,000 per loss, uninsured motorist property damage of $3,500 or CDW, collision and comprehensive coverage with $1,000 deductible each, rental reimbursement of $30 per-day for 30 days </t>
  </si>
  <si>
    <t xml:space="preserve">bodily injury liability of $30,000 per person/$60,000 per loss, property liability of $15,000 per loss, medical payments of $1,000 per person, collision and comprehensive coverage with $1,000 deductible each, rental reimbursement of $30 per-day for 30 days , glass deductible waiver </t>
  </si>
  <si>
    <t xml:space="preserve">bodily injury liability of $30,000 per person/$60,000 per loss, property liability of $15,000 per loss, medical payments of $1,000 per person, uninsured motorist bodily injury of $30,000 per person/$60,000 per loss, uninsured motorist property damage of $3,500 or CDW, collision and comprehensive coverage with $1,000 deductible each, rental reimbursement of $30 per-day for 30 days </t>
  </si>
  <si>
    <t xml:space="preserve">bodily injury liability of $30,000 per person/$60,000 per loss, property liability of $15,000 per loss, uninsured motorist bodily injury of $30,000 per person/$60,000 per loss, collision and comprehensive coverage with $1,000 deductible each, rental reimbursement of $40 per-day for 30 days , glass deductible waiver </t>
  </si>
  <si>
    <t xml:space="preserve">bodily injury liability of $100,000 per person/$300,000 per loss, property liability of $50,000 per loss, uninsured motorist bodily injury of $50,000 per person/$100,000 per loss, uninsured motorist property damage of $3,500 or CDW, collision and comprehensive coverage with $1,000 deductible each, rental reimbursement of $50 per-day for 30 days </t>
  </si>
  <si>
    <t>bodily injury liability of $50,000 per person/$100,000 per loss, property liability of $25,000 per loss, uninsured motorist bodily injury of $50,000 per person/$100,000 per loss, collision and comprehensive coverage with $500 deductible each</t>
  </si>
  <si>
    <t>bodily injury liability of $15,000 per person/$30,000 per loss, property liability of $5,000 per loss, medical payments of $5,000 per person, collision and comprehensive coverage with $1,000 deductible each</t>
  </si>
  <si>
    <t xml:space="preserve">bodily injury liability of $30,000 per person/$60,000 per loss, property liability of $15,000 per loss, uninsured motorist bodily injury of $30,000 per person/$60,000 per loss, uninsured motorist property damage of $3,500 or CDW, collision and comprehensive coverage with $500 deductible each, rental reimbursement of $30 per-day for 30 days , glass deductible waiver </t>
  </si>
  <si>
    <t>bodily injury liability of $15,000 per person/$30,000 per loss, property liability of $5,000 per loss, medical payments of $1,000 per person, uninsured motorist bodily injury of $15,000 per person/$30,000 per loss, uninsured motorist property damage of $3,500 or CDW, collision and comprehensive coverage with $1,000 deductible each</t>
  </si>
  <si>
    <t xml:space="preserve">bodily injury liability of $15,000 per person/$30,000 per loss, property liability of $5,000 per loss, collision and comprehensive coverage with $1,000 deductible each, rental reimbursement of $40 per-day for 30 days </t>
  </si>
  <si>
    <t>bodily injury liability of $50,000 per person/$100,000 per loss, property liability of $25,000 per loss, medical payments of $1,000 per person, uninsured motorist bodily injury of $50,000 per person/$100,000 per loss, collision and comprehensive coverage with $1,000 deductible each</t>
  </si>
  <si>
    <t>bodily injury liability of $15,000 per person/$30,000 per loss, property liability of $5,000 per loss, collision and comprehensive coverage with $500 deductible each</t>
  </si>
  <si>
    <t xml:space="preserve">bodily injury liability of $30,000 per person/$60,000 per loss, property liability of $15,000 per loss, uninsured motorist bodily injury of $30,000 per person/$60,000 per loss, collision and comprehensive coverage with $1,000 deductible each, rental reimbursement of $30 per-day for 30 days </t>
  </si>
  <si>
    <t>bodily injury liability of $15,000 per person/$30,000 per loss, property liability of $5,000 per loss, uninsured motorist bodily injury of $15,000 per person/$30,000 per loss, collision and comprehensive coverage with $1,000 deductible each</t>
  </si>
  <si>
    <t xml:space="preserve">bodily injury liability of $30,000 per person/$60,000 per loss, property liability of $15,000 per loss, medical payments of $1,000 per person, uninsured motorist bodily injury of $30,000 per person/$60,000 per loss, uninsured motorist property damage of $3,500 or CDW, collision and comprehensive coverage with $1,000 deductible each, rental reimbursement of $30 per-day for 30 days , glass deductible waiver </t>
  </si>
  <si>
    <t>bodily injury liability of $30,000 per person/$60,000 per loss, property liability of $15,000 per loss, medical payments of $1,000 per person, collision and comprehensive coverage with $500 deductible each</t>
  </si>
  <si>
    <t xml:space="preserve">bodily injury liability of $50,000 per person/$100,000 per loss, property liability of $25,000 per loss, medical payments of $1,000 per person, uninsured motorist bodily injury of $50,000 per person/$100,000 per loss, uninsured motorist property damage of $3,500 or CDW, collision and comprehensive coverage with $1,000 deductible each, rental reimbursement of $30 per-day for 30 days </t>
  </si>
  <si>
    <t>bodily injury liability of $15,000 per person/$30,000 per loss, property liability of $5,000 per loss, medical payments of $5,000 per person, uninsured motorist bodily injury of $15,000 per person/$30,000 per loss, uninsured motorist property damage of $3,500 or CDW</t>
  </si>
  <si>
    <t xml:space="preserve">bodily injury liability of $15,000 per person/$30,000 per loss, property liability of $5,000 per loss, medical payments of $5,000 per person, uninsured motorist bodily injury of $15,000 per person/$30,000 per loss, uninsured motorist property damage of $3,500 or CDW, collision and comprehensive coverage with $1,000 deductible each, rental reimbursement of $40 per-day for 30 days </t>
  </si>
  <si>
    <t xml:space="preserve">bodily injury liability of $30,000 per person/$60,000 per loss, property liability of $15,000 per loss, medical payments of $0 per person, collision and comprehensive coverage with $1,000 deductible each, rental reimbursement of $40 per-day for 30 days </t>
  </si>
  <si>
    <t xml:space="preserve">bodily injury liability of $30,000 per person/$60,000 per loss, property liability of $15,000 per loss, medical payments of $0 per person, uninsured motorist bodily injury of $30,000 per person/$60,000 per loss, collision and comprehensive coverage with $1,000 deductible each, glass deductible waiver </t>
  </si>
  <si>
    <t>bodily injury liability of $30,000 per person/$60,000 per loss, property liability of $15,000 per loss, medical payments of $1,000 per person, uninsured motorist bodily injury of $30,000 per person/$60,000 per loss, uninsured motorist property damage of $3,500 or CDW, collision and comprehensive coverage with $500 deductible each</t>
  </si>
  <si>
    <t xml:space="preserve">bodily injury liability of $30,000 per person/$60,000 per loss, property liability of $15,000 per loss, medical payments of $0 per person, collision and comprehensive coverage with $1,000 deductible each, rental reimbursement of $30 per-day for 30 days </t>
  </si>
  <si>
    <t>bodily injury liability of $30,000 per person/$60,000 per loss, property liability of $15,000 per loss, medical payments of $5,000 per person, uninsured motorist bodily injury of $30,000 per person/$60,000 per loss, collision and comprehensive coverage with $1,000 deductible each</t>
  </si>
  <si>
    <t xml:space="preserve">bodily injury liability of $15,000 per person/$30,000 per loss, property liability of $5,000 per loss, medical payments of $1,000 per person, uninsured motorist bodily injury of $15,000 per person/$30,000 per loss, uninsured motorist property damage of $3,500 or CDW, collision and comprehensive coverage with $1,000 deductible each, rental reimbursement of $40 per-day for 30 days </t>
  </si>
  <si>
    <t xml:space="preserve">bodily injury liability of $100,000 per person/$300,000 per loss, property liability of $50,000 per loss, collision and comprehensive coverage with $1,000 deductible each, rental reimbursement of $30 per-day for 30 days </t>
  </si>
  <si>
    <t>bodily injury liability of $30,000 per person/$60,000 per loss, property liability of $15,000 per loss, medical payments of $0 per person</t>
  </si>
  <si>
    <t>bodily injury liability of $15,000 per person/$30,000 per loss, property liability of $5,000 per loss, medical payments of $1,000 per person, uninsured motorist bodily injury of $15,000 per person/$30,000 per loss, uninsured motorist property damage of $3,500 or CDW</t>
  </si>
  <si>
    <t xml:space="preserve">bodily injury liability of $100,000 per person/$300,000 per loss, property liability of $50,000 per loss, collision and comprehensive coverage with $1,500 deductible each, rental reimbursement of $50 per-day for 30 days </t>
  </si>
  <si>
    <t xml:space="preserve">bodily injury liability of $15,000 per person/$30,000 per loss, property liability of $5,000 per loss, uninsured motorist bodily injury of $15,000 per person/$30,000 per loss, uninsured motorist property damage of $3,500 or CDW, collision and comprehensive coverage with $500 deductible each, rental reimbursement of $30 per-day for 30 days , glass deductible waiver </t>
  </si>
  <si>
    <t xml:space="preserve">bodily injury liability of $30,000 per person/$60,000 per loss, property liability of $15,000 per loss, medical payments of $1,000 per person, uninsured motorist bodily injury of $30,000 per person/$60,000 per loss, uninsured motorist property damage of $3,500 or CDW, collision and comprehensive coverage with $500 deductible each, rental reimbursement of $40 per-day for 30 days </t>
  </si>
  <si>
    <t xml:space="preserve">bodily injury liability of $100,000 per person/$300,000 per loss, property liability of $50,000 per loss, uninsured motorist bodily injury of $50,000 per person/$100,000 per loss, collision and comprehensive coverage with $1,000 deductible each, rental reimbursement of $30 per-day for 30 days </t>
  </si>
  <si>
    <t xml:space="preserve">bodily injury liability of $15,000 per person/$30,000 per loss, property liability of $5,000 per loss, medical payments of $1,000 per person, uninsured motorist bodily injury of $15,000 per person/$30,000 per loss, uninsured motorist property damage of $3,500 or CDW, collision and comprehensive coverage with $1,000 deductible each, rental reimbursement of $30 per-day for 30 days , glass deductible waiver </t>
  </si>
  <si>
    <t xml:space="preserve">bodily injury liability of $15,000 per person/$30,000 per loss, property liability of $5,000 per loss, collision and comprehensive coverage with $1,000 deductible each, rental reimbursement of $20 per-day for 30 days </t>
  </si>
  <si>
    <t xml:space="preserve">bodily injury liability of $15,000 per person/$30,000 per loss, property liability of $5,000 per loss, collision and comprehensive coverage with $1,000 deductible each, rental reimbursement of $20 per-day for 30 days , glass deductible waiver </t>
  </si>
  <si>
    <t xml:space="preserve">bodily injury liability of $15,000 per person/$30,000 per loss, property liability of $5,000 per loss, uninsured motorist bodily injury of $15,000 per person/$30,000 per loss, uninsured motorist property damage of $3,500 or CDW, collision and comprehensive coverage with $500 deductible each, rental reimbursement of $40 per-day for 30 days , glass deductible waiver </t>
  </si>
  <si>
    <t xml:space="preserve">bodily injury liability of $15,000 per person/$30,000 per loss, property liability of $5,000 per loss, uninsured motorist bodily injury of $15,000 per person/$30,000 per loss, uninsured motorist property damage of $3,500 or CDW, collision and comprehensive coverage with $1,000 deductible each, rental reimbursement of $20 per-day for 30 days </t>
  </si>
  <si>
    <t xml:space="preserve">bodily injury liability of $15,000 per person/$30,000 per loss, property liability of $5,000 per loss, collision and comprehensive coverage with $1,000 deductible each, rental reimbursement of $30 per-day for 30 days , glass deductible waiver </t>
  </si>
  <si>
    <t xml:space="preserve">bodily injury liability of $15,000 per person/$30,000 per loss, property liability of $5,000 per loss, uninsured motorist bodily injury of $15,000 per person/$30,000 per loss, uninsured motorist property damage of $3,500 or CDW, collision and comprehensive coverage with $500 deductible each, glass deductible waiver </t>
  </si>
  <si>
    <t xml:space="preserve">bodily injury liability of $15,000 per person/$30,000 per loss, property liability of $5,000 per loss, medical payments of $5,000 per person, uninsured motorist bodily injury of $15,000 per person/$30,000 per loss, uninsured motorist property damage of $3,500 or CDW, collision and comprehensive coverage with $500 deductible each, rental reimbursement of $30 per-day for 30 days , glass deductible waiver </t>
  </si>
  <si>
    <t>bodily injury liability of $15,000 per person/$30,000 per loss, property liability of $5,000 per loss, medical payments of $1,000 per person, uninsured motorist bodily injury of $15,000 per person/$30,000 per loss, uninsured motorist property damage of $3,500 or CDW, collision and comprehensive coverage with $500 deductible each</t>
  </si>
  <si>
    <t>bodily injury liability of $15,000 per person/$30,000 per loss, property liability of $5,000 per loss, medical payments of $0 per person, uninsured motorist bodily injury of $15,000 per person/$30,000 per loss, uninsured motorist property damage of $3,500 or CDW</t>
  </si>
  <si>
    <t xml:space="preserve">bodily injury liability of $15,000 per person/$30,000 per loss, property liability of $5,000 per loss, uninsured motorist bodily injury of $15,000 per person/$30,000 per loss, uninsured motorist property damage of $3,500 or CDW, collision and comprehensive coverage with $500 deductible each, rental reimbursement of $40 per-day for 30 days </t>
  </si>
  <si>
    <t xml:space="preserve">bodily injury liability of $15,000 per person/$30,000 per loss, property liability of $5,000 per loss, uninsured motorist bodily injury of $15,000 per person/$30,000 per loss, uninsured motorist property damage of $3,500 or CDW, collision and comprehensive coverage with $1,000 deductible each, rental reimbursement of $20 per-day for 30 days , glass deductible waiver </t>
  </si>
  <si>
    <t xml:space="preserve">bodily injury liability of $15,000 per person/$30,000 per loss, property liability of $5,000 per loss, uninsured motorist bodily injury of $15,000 per person/$30,000 per loss, uninsured motorist property damage of $3,500 or CDW, collision and comprehensive coverage with $500 deductible each, rental reimbursement of $30 per-day for 30 days </t>
  </si>
  <si>
    <t xml:space="preserve">bodily injury liability of $15,000 per person/$30,000 per loss, property liability of $5,000 per loss, uninsured motorist bodily injury of $15,000 per person/$30,000 per loss, collision and comprehensive coverage with $1,000 deductible each, rental reimbursement of $30 per-day for 30 days , glass deductible waiver </t>
  </si>
  <si>
    <t xml:space="preserve">bodily injury liability of $15,000 per person/$30,000 per loss, property liability of $5,000 per loss, uninsured motorist bodily injury of $15,000 per person/$30,000 per loss, uninsured motorist property damage of $3,500 or CDW, collision and comprehensive coverage with $1,000 deductible each, rental reimbursement of $40 per-day for 30 days , glass deductible waiver </t>
  </si>
  <si>
    <t>bodily injury liability of $30,000 per person/$60,000 per loss, property liability of $15,000 per loss, medical payments of $5,000 per person, uninsured motorist bodily injury of $30,000 per person/$60,000 per loss, uninsured motorist property damage of $3,500 or CDW, collision and comprehensive coverage with $500 deductible each</t>
  </si>
  <si>
    <t xml:space="preserve">bodily injury liability of $50,000 per person/$100,000 per loss, property liability of $25,000 per loss, medical payments of $1,000 per person, uninsured motorist bodily injury of $25,000 per person/$50,000 per loss, uninsured motorist property damage of $3,500 or CDW, collision and comprehensive coverage with $1,000 deductible each, rental reimbursement of $50 per-day for 30 days </t>
  </si>
  <si>
    <t>bodily injury liability of $50,000 per person/$100,000 per loss, property liability of $25,000 per loss, uninsured motorist bodily injury of $25,000 per person/$50,000 per loss, collision and comprehensive coverage with $500 deductible each</t>
  </si>
  <si>
    <t xml:space="preserve">bodily injury liability of $15,000 per person/$30,000 per loss, property liability of $5,000 per loss, collision and comprehensive coverage with $1,000 deductible each, glass deductible waiver </t>
  </si>
  <si>
    <t>bodily injury liability of $15,000 per person/$30,000 per loss, property liability of $5,000 per loss, medical payments of $1,000 per person, uninsured motorist bodily injury of $15,000 per person/$30,000 per loss, collision and comprehensive coverage with $1,000 deductible each</t>
  </si>
  <si>
    <t xml:space="preserve">bodily injury liability of $15,000 per person/$30,000 per loss, property liability of $5,000 per loss, medical payments of $0 per person, uninsured motorist bodily injury of $15,000 per person/$30,000 per loss, uninsured motorist property damage of $3,500 or CDW, collision and comprehensive coverage with $1,000 deductible each, rental reimbursement of $40 per-day for 30 days </t>
  </si>
  <si>
    <t xml:space="preserve">bodily injury liability of $15,000 per person/$30,000 per loss, property liability of $5,000 per loss, collision and comprehensive coverage with $500 deductible each, rental reimbursement of $20 per-day for 30 days </t>
  </si>
  <si>
    <t xml:space="preserve">bodily injury liability of $50,000 per person/$100,000 per loss, property liability of $25,000 per loss, uninsured motorist bodily injury of $25,000 per person/$50,000 per loss, collision and comprehensive coverage with $1,000 deductible each, rental reimbursement of $50 per-day for 30 days </t>
  </si>
  <si>
    <t xml:space="preserve">bodily injury liability of $15,000 per person/$30,000 per loss, property liability of $5,000 per loss, uninsured motorist bodily injury of $15,000 per person/$30,000 per loss, uninsured motorist property damage of $3,500 or CDW, collision and comprehensive coverage with $1,000 deductible each, glass deductible waiver </t>
  </si>
  <si>
    <t xml:space="preserve">bodily injury liability of $100,000 per person/$300,000 per loss, property liability of $50,000 per loss, uninsured motorist bodily injury of $50,000 per person/$100,000 per loss, collision and comprehensive coverage with $500 deductible each, rental reimbursement of $30 per-day for 30 days </t>
  </si>
  <si>
    <t>bodily injury liability of $50,000 per person/$100,000 per loss, property liability of $25,000 per loss, uninsured motorist bodily injury of $50,000 per person/$100,000 per loss</t>
  </si>
  <si>
    <t>bodily injury liability of $100,000 per person/$300,000 per loss, property liability of $50,000 per loss, medical payments of $1,000 per person, uninsured motorist bodily injury of $50,000 per person/$100,000 per loss, uninsured motorist property damage of $3,500 or CDW, collision and comprehensive coverage with $500 deductible each</t>
  </si>
  <si>
    <t>bodily injury liability of $50,000 per person/$100,000 per loss, property liability of $25,000 per loss, uninsured motorist bodily injury of $25,000 per person/$50,000 per loss, uninsured motorist property damage of $3,500 or CDW, collision and comprehensive coverage with $1,000 deductible each</t>
  </si>
  <si>
    <t>bodily injury liability of $100,000 per person/$300,000 per loss, property liability of $50,000 per loss, uninsured motorist bodily injury of $50,000 per person/$100,000 per loss, collision and comprehensive coverage with $1,000 deductible each</t>
  </si>
  <si>
    <t xml:space="preserve">bodily injury liability of $15,000 per person/$30,000 per loss, property liability of $5,000 per loss, medical payments of $5,000 per person, collision and comprehensive coverage with $1,000 deductible each, rental reimbursement of $40 per-day for 30 days </t>
  </si>
  <si>
    <t>bodily injury liability of $30,000 per person/$60,000 per loss, property liability of $15,000 per loss, medical payments of $2,000 per person, uninsured motorist bodily injury of $30,000 per person/$60,000 per loss, uninsured motorist property damage of $3,500 or CDW</t>
  </si>
  <si>
    <t xml:space="preserve">bodily injury liability of $100,000 per person/$300,000 per loss, property liability of $50,000 per loss, medical payments of $0 per person, uninsured motorist bodily injury of $25,000 per person/$50,000 per loss, uninsured motorist property damage of $3,500 or CDW, collision and comprehensive coverage with $1,500 deductible each, rental reimbursement of $30 per-day for 30 days </t>
  </si>
  <si>
    <t xml:space="preserve">bodily injury liability of $50,000 per person/$100,000 per loss, property liability of $25,000 per loss, uninsured motorist bodily injury of $50,000 per person/$100,000 per loss, uninsured motorist property damage of $3,500 or CDW, collision and comprehensive coverage with $250 deductible each, rental reimbursement of $30 per-day for 30 days </t>
  </si>
  <si>
    <t>bodily injury liability of $50,000 per person/$100,000 per loss, property liability of $25,000 per loss, uninsured motorist bodily injury of $25,000 per person/$50,000 per loss, uninsured motorist property damage of $3,500 or CDW</t>
  </si>
  <si>
    <t>bodily injury liability of $30,000 per person/$60,000 per loss, property liability of $15,000 per loss, medical payments of $1,000 per person, collision and comprehensive coverage with $1,000 deductible each</t>
  </si>
  <si>
    <t>bodily injury liability of $15,000 per person/$30,000 per loss, property liability of $5,000 per loss, uninsured motorist bodily injury of $15,000 per person/$30,000 per loss, collision and comprehensive coverage with $500 deductible each</t>
  </si>
  <si>
    <t xml:space="preserve">bodily injury liability of $15,000 per person/$30,000 per loss, property liability of $5,000 per loss, medical payments of $5,000 per person, uninsured motorist bodily injury of $15,000 per person/$30,000 per loss, uninsured motorist property damage of $3,500 or CDW, collision and comprehensive coverage with $1,000 deductible each, rental reimbursement of $30 per-day for 30 days , glass deductible waiver </t>
  </si>
  <si>
    <t xml:space="preserve">bodily injury liability of $15,000 per person/$30,000 per loss, property liability of $5,000 per loss, medical payments of $1,000 per person, uninsured motorist bodily injury of $15,000 per person/$30,000 per loss, uninsured motorist property damage of $3,500 or CDW, collision and comprehensive coverage with $500 deductible each, rental reimbursement of $30 per-day for 30 days </t>
  </si>
  <si>
    <t xml:space="preserve">bodily injury liability of $15,000 per person/$30,000 per loss, property liability of $5,000 per loss, medical payments of $0 per person, uninsured motorist bodily injury of $15,000 per person/$30,000 per loss, uninsured motorist property damage of $3,500 or CDW, collision and comprehensive coverage with $500 deductible each, rental reimbursement of $30 per-day for 30 days </t>
  </si>
  <si>
    <t xml:space="preserve">bodily injury liability of $15,000 per person/$30,000 per loss, property liability of $5,000 per loss, uninsured motorist bodily injury of $15,000 per person/$30,000 per loss, uninsured motorist property damage of $3,500 or CDW, collision and comprehensive coverage with $500 deductible each, rental reimbursement of $20 per-day for 30 days </t>
  </si>
  <si>
    <t>bodily injury liability of $15,000 per person/$30,000 per loss, property liability of $5,000 per loss, medical payments of $1,000 per person</t>
  </si>
  <si>
    <t xml:space="preserve">bodily injury liability of $15,000 per person/$30,000 per loss, property liability of $5,000 per loss, collision and comprehensive coverage with $500 deductible each, glass deductible waiver </t>
  </si>
  <si>
    <t xml:space="preserve">bodily injury liability of $15,000 per person/$30,000 per loss, property liability of $5,000 per loss, collision and comprehensive coverage with $500 deductible each, rental reimbursement of $30 per-day for 30 days </t>
  </si>
  <si>
    <t xml:space="preserve">bodily injury liability of $15,000 per person/$30,000 per loss, property liability of $5,000 per loss, medical payments of $1,000 per person, uninsured motorist bodily injury of $15,000 per person/$30,000 per loss, uninsured motorist property damage of $3,500 or CDW, collision and comprehensive coverage with $1,000 deductible each, rental reimbursement of $30 per-day for 30 days </t>
  </si>
  <si>
    <t xml:space="preserve">bodily injury liability of $15,000 per person/$30,000 per loss, property liability of $5,000 per loss, medical payments of $0 per person, uninsured motorist bodily injury of $15,000 per person/$30,000 per loss, uninsured motorist property damage of $3,500 or CDW, collision and comprehensive coverage with $1,000 deductible each, rental reimbursement of $40 per-day for 30 days , glass deductible waiver </t>
  </si>
  <si>
    <t xml:space="preserve">bodily injury liability of $15,000 per person/$30,000 per loss, property liability of $5,000 per loss, collision and comprehensive coverage with $1,000 deductible each, rental reimbursement of $40 per-day for 30 days , glass deductible waiver </t>
  </si>
  <si>
    <t>bodily injury liability of $15,000 per person/$30,000 per loss, property liability of $5,000 per loss, medical payments of $0 per person, uninsured motorist bodily injury of $15,000 per person/$30,000 per loss</t>
  </si>
  <si>
    <t>bodily injury liability of $100,000 per person/$300,000 per loss, property liability of $50,000 per loss, uninsured motorist bodily injury of $50,000 per person/$100,000 per loss, uninsured motorist property damage of $3,500 or CDW, collision and comprehensive coverage with $1,500 deductible each</t>
  </si>
  <si>
    <t xml:space="preserve">bodily injury liability of $15,000 per person/$30,000 per loss, property liability of $5,000 per loss, medical payments of $0 per person, uninsured motorist bodily injury of $15,000 per person/$30,000 per loss, uninsured motorist property damage of $3,500 or CDW, collision and comprehensive coverage with $1,000 deductible each, rental reimbursement of $30 per-day for 30 days </t>
  </si>
  <si>
    <t xml:space="preserve">bodily injury liability of $15,000 per person/$30,000 per loss, property liability of $5,000 per loss, medical payments of $1,000 per person, uninsured motorist bodily injury of $15,000 per person/$30,000 per loss, uninsured motorist property damage of $3,500 or CDW, collision and comprehensive coverage with $500 deductible each, rental reimbursement of $40 per-day for 30 days </t>
  </si>
  <si>
    <t xml:space="preserve">bodily injury liability of $100,000 per person/$300,000 per loss, property liability of $50,000 per loss, medical payments of $1,000 per person, uninsured motorist bodily injury of $50,000 per person/$100,000 per loss, uninsured motorist property damage of $3,500 or CDW, collision and comprehensive coverage with $1,000 deductible each, rental reimbursement of $30 per-day for 30 days </t>
  </si>
  <si>
    <t>bodily injury liability of $15,000 per person/$30,000 per loss, property liability of $5,000 per loss, medical payments of $1,000 per person, uninsured motorist bodily injury of $15,000 per person/$30,000 per loss, collision and comprehensive coverage with $500 deductible each</t>
  </si>
  <si>
    <t>bodily injury liability of $15,000 per person/$30,000 per loss, property liability of $5,000 per loss, medical payments of $0 per person, uninsured motorist bodily injury of $15,000 per person/$30,000 per loss, uninsured motorist property damage of $3,500 or CDW, collision and comprehensive coverage with $1,000 deductible each</t>
  </si>
  <si>
    <t>bodily injury liability of $15,000 per person/$30,000 per loss, property liability of $5,000 per loss, medical payments of $0 per person, uninsured motorist bodily injury of $15,000 per person/$30,000 per loss, uninsured motorist property damage of $3,500 or CDW, collision and comprehensive coverage with $500 deductible each</t>
  </si>
  <si>
    <t xml:space="preserve">bodily injury liability of $15,000 per person/$30,000 per loss, property liability of $5,000 per loss, medical payments of $5,000 per person, uninsured motorist bodily injury of $15,000 per person/$30,000 per loss, collision and comprehensive coverage with $500 deductible each, rental reimbursement of $40 per-day for 30 days , glass deductible waiver </t>
  </si>
  <si>
    <t xml:space="preserve">bodily injury liability of $50,000 per person/$100,000 per loss, property liability of $25,000 per loss, medical payments of $1,000 per person, collision and comprehensive coverage with $1,000 deductible each, rental reimbursement of $50 per-day for 30 days </t>
  </si>
  <si>
    <t>bodily injury liability of $50,000 per person/$100,000 per loss, property liability of $25,000 per loss, medical payments of $0 per person, uninsured motorist bodily injury of $50,000 per person/$100,000 per loss</t>
  </si>
  <si>
    <t xml:space="preserve">bodily injury liability of $15,000 per person/$30,000 per loss, property liability of $5,000 per loss, medical payments of $1,000 per person, collision and comprehensive coverage with $1,000 deductible each, rental reimbursement of $20 per-day for 30 days </t>
  </si>
  <si>
    <t xml:space="preserve">bodily injury liability of $15,000 per person/$30,000 per loss, property liability of $5,000 per loss, uninsured motorist bodily injury of $15,000 per person/$30,000 per loss, collision and comprehensive coverage with $500 deductible each, rental reimbursement of $40 per-day for 30 days , glass deductible waiver </t>
  </si>
  <si>
    <t xml:space="preserve">bodily injury liability of $15,000 per person/$30,000 per loss, property liability of $5,000 per loss, medical payments of $5,000 per person, uninsured motorist bodily injury of $15,000 per person/$30,000 per loss, uninsured motorist property damage of $3,500 or CDW, collision and comprehensive coverage with $1,000 deductible each, rental reimbursement of $40 per-day for 30 days , glass deductible waiver </t>
  </si>
  <si>
    <t xml:space="preserve">bodily injury liability of $15,000 per person/$30,000 per loss, property liability of $5,000 per loss, uninsured motorist bodily injury of $15,000 per person/$30,000 per loss, uninsured motorist property damage of $3,500 or CDW, collision and comprehensive coverage with $1,000 deductible each, rental reimbursement of $30 per-day for 30 days , glass deductible waiver </t>
  </si>
  <si>
    <t>bodily injury liability of $100,000 per person/$300,000 per loss, property liability of $50,000 per loss, medical payments of $1,000 per person, uninsured motorist bodily injury of $50,000 per person/$100,000 per loss, uninsured motorist property damage of $3,500 or CDW, collision and comprehensive coverage with $1,000 deductible each</t>
  </si>
  <si>
    <t>bodily injury liability of $15,000 per person/$30,000 per loss, property liability of $5,000 per loss, medical payments of $5,000 per person, uninsured motorist bodily injury of $15,000 per person/$30,000 per loss, uninsured motorist property damage of $3,500 or CDW, collision and comprehensive coverage with $1,000 deductible each</t>
  </si>
  <si>
    <t>bodily injury liability of $15,000 per person/$30,000 per loss, property liability of $5,000 per loss, medical payments of $5,000 per person, uninsured motorist bodily injury of $15,000 per person/$30,000 per loss, uninsured motorist property damage of $3,500 or CDW, collision and comprehensive coverage with $500 deductible each</t>
  </si>
  <si>
    <t xml:space="preserve">bodily injury liability of $15,000 per person/$30,000 per loss, property liability of $5,000 per loss, medical payments of $1,000 per person, collision and comprehensive coverage with $1,000 deductible each, glass deductible waiver </t>
  </si>
  <si>
    <t>bodily injury liability of $15,000 per person/$30,000 per loss, property liability of $5,000 per loss, medical payments of $0 per person, uninsured motorist bodily injury of $15,000 per person/$30,000 per loss, collision and comprehensive coverage with $500 deductible each</t>
  </si>
  <si>
    <t>bodily injury liability of $15,000 per person/$30,000 per loss, property liability of $5,000 per loss, medical payments of $0 per person, collision and comprehensive coverage with $500 deductible each</t>
  </si>
  <si>
    <t xml:space="preserve">bodily injury liability of $15,000 per person/$30,000 per loss, property liability of $5,000 per loss, medical payments of $0 per person, collision and comprehensive coverage with $1,000 deductible each, glass deductible waiver </t>
  </si>
  <si>
    <t xml:space="preserve">bodily injury liability of $50,000 per person/$100,000 per loss, property liability of $25,000 per loss, uninsured motorist bodily injury of $25,000 per person/$50,000 per loss, uninsured motorist property damage of $3,500 or CDW, collision and comprehensive coverage with $1,000 deductible each, rental reimbursement of $30 per-day for 30 days </t>
  </si>
  <si>
    <t xml:space="preserve">bodily injury liability of $15,000 per person/$30,000 per loss, property liability of $5,000 per loss, medical payments of $1,000 per person, uninsured motorist bodily injury of $15,000 per person/$30,000 per loss, uninsured motorist property damage of $3,500 or CDW, collision and comprehensive coverage with $1,000 deductible each, rental reimbursement of $20 per-day for 30 days , glass deductible waiver </t>
  </si>
  <si>
    <t xml:space="preserve">bodily injury liability of $15,000 per person/$30,000 per loss, property liability of $5,000 per loss, collision and comprehensive coverage with $500 deductible each, rental reimbursement of $40 per-day for 30 days , glass deductible waiver </t>
  </si>
  <si>
    <t xml:space="preserve">bodily injury liability of $15,000 per person/$30,000 per loss, property liability of $5,000 per loss, medical payments of $0 per person, uninsured motorist bodily injury of $15,000 per person/$30,000 per loss, uninsured motorist property damage of $3,500 or CDW, collision and comprehensive coverage with $500 deductible each, rental reimbursement of $40 per-day for 30 days </t>
  </si>
  <si>
    <t>bodily injury liability of $15,000 per person/$30,000 per loss, property liability of $5,000 per loss, uninsured motorist bodily injury of $15,000 per person/$30,000 per loss</t>
  </si>
  <si>
    <t>bodily injury liability of $15,000 per person/$30,000 per loss, property liability of $5,000 per loss, medical payments of $2,000 per person, uninsured motorist bodily injury of $15,000 per person/$30,000 per loss, uninsured motorist property damage of $3,500 or CDW</t>
  </si>
  <si>
    <t xml:space="preserve">bodily injury liability of $15,000 per person/$30,000 per loss, property liability of $5,000 per loss, medical payments of $1,000 per person, uninsured motorist bodily injury of $15,000 per person/$30,000 per loss, uninsured motorist property damage of $3,500 or CDW, collision and comprehensive coverage with $1,000 deductible each, glass deductible waiver </t>
  </si>
  <si>
    <t xml:space="preserve">bodily injury liability of $15,000 per person/$30,000 per loss, property liability of $5,000 per loss, medical payments of $0 per person, uninsured motorist bodily injury of $15,000 per person/$30,000 per loss, uninsured motorist property damage of $3,500 or CDW, collision and comprehensive coverage with $1,000 deductible each, glass deductible waiver </t>
  </si>
  <si>
    <t xml:space="preserve">bodily injury liability of $15,000 per person/$30,000 per loss, property liability of $5,000 per loss, uninsured motorist bodily injury of $15,000 per person/$30,000 per loss, collision and comprehensive coverage with $500 deductible each, rental reimbursement of $30 per-day for 30 days </t>
  </si>
  <si>
    <t xml:space="preserve">bodily injury liability of $15,000 per person/$30,000 per loss, property liability of $5,000 per loss, medical payments of $1,000 per person, collision and comprehensive coverage with $1,000 deductible each, rental reimbursement of $30 per-day for 30 days , glass deductible waiver </t>
  </si>
  <si>
    <t xml:space="preserve">bodily injury liability of $15,000 per person/$30,000 per loss, property liability of $5,000 per loss, medical payments of $5,000 per person, uninsured motorist bodily injury of $15,000 per person/$30,000 per loss, uninsured motorist property damage of $3,500 or CDW, collision and comprehensive coverage with $500 deductible each, rental reimbursement of $40 per-day for 30 days , glass deductible waiver </t>
  </si>
  <si>
    <t xml:space="preserve">bodily injury liability of $15,000 per person/$30,000 per loss, property liability of $5,000 per loss, medical payments of $1,000 per person, uninsured motorist bodily injury of $15,000 per person/$30,000 per loss, uninsured motorist property damage of $3,500 or CDW, collision and comprehensive coverage with $500 deductible each, rental reimbursement of $30 per-day for 30 days , glass deductible waiver </t>
  </si>
  <si>
    <t xml:space="preserve">bodily injury liability of $15,000 per person/$30,000 per loss, property liability of $5,000 per loss, uninsured motorist bodily injury of $15,000 per person/$30,000 per loss, collision and comprehensive coverage with $1,000 deductible each, rental reimbursement of $40 per-day for 30 days , glass deductible waiver </t>
  </si>
  <si>
    <t>bodily injury liability of $15,000 per person/$30,000 per loss, property liability of $5,000 per loss, medical payments of $2,000 per person, uninsured motorist bodily injury of $15,000 per person/$30,000 per loss, uninsured motorist property damage of $3,500 or CDW, collision and comprehensive coverage with $1,000 deductible each</t>
  </si>
  <si>
    <t xml:space="preserve">bodily injury liability of $15,000 per person/$30,000 per loss, property liability of $5,000 per loss, medical payments of $1,000 per person, uninsured motorist bodily injury of $15,000 per person/$30,000 per loss, uninsured motorist property damage of $3,500 or CDW, collision and comprehensive coverage with $1,000 deductible each, rental reimbursement of $40 per-day for 30 days , glass deductible waiver </t>
  </si>
  <si>
    <t xml:space="preserve">bodily injury liability of $15,000 per person/$30,000 per loss, property liability of $5,000 per loss, medical payments of $0 per person, uninsured motorist bodily injury of $15,000 per person/$30,000 per loss, collision and comprehensive coverage with $500 deductible each, glass deductible waiver </t>
  </si>
  <si>
    <t xml:space="preserve">bodily injury liability of $15,000 per person/$30,000 per loss, property liability of $5,000 per loss, uninsured motorist bodily injury of $15,000 per person/$30,000 per loss, collision and comprehensive coverage with $500 deductible each, rental reimbursement of $30 per-day for 30 days , glass deductible waiver </t>
  </si>
  <si>
    <t>bodily injury liability of $15,000 per person/$30,000 per loss, property liability of $5,000 per loss, medical payments of $0 per person, uninsured motorist bodily injury of $15,000 per person/$30,000 per loss, collision and comprehensive coverage with $1,000 deductible each</t>
  </si>
  <si>
    <t xml:space="preserve">bodily injury liability of $15,000 per person/$30,000 per loss, property liability of $5,000 per loss, medical payments of $0 per person, uninsured motorist bodily injury of $15,000 per person/$30,000 per loss, uninsured motorist property damage of $3,500 or CDW, collision and comprehensive coverage with $500 deductible each, glass deductible waiver </t>
  </si>
  <si>
    <t xml:space="preserve">bodily injury liability of $15,000 per person/$30,000 per loss, property liability of $5,000 per loss, medical payments of $5,000 per person, uninsured motorist bodily injury of $15,000 per person/$30,000 per loss, uninsured motorist property damage of $3,500 or CDW, collision and comprehensive coverage with $500 deductible each, rental reimbursement of $40 per-day for 30 days </t>
  </si>
  <si>
    <t xml:space="preserve">bodily injury liability of $15,000 per person/$30,000 per loss, property liability of $5,000 per loss, medical payments of $5,000 per person, uninsured motorist bodily injury of $15,000 per person/$30,000 per loss, uninsured motorist property damage of $3,500 or CDW, collision and comprehensive coverage with $500 deductible each, glass deductible waiver </t>
  </si>
  <si>
    <t xml:space="preserve">bodily injury liability of $15,000 per person/$30,000 per loss, property liability of $5,000 per loss, medical payments of $1,000 per person, uninsured motorist bodily injury of $15,000 per person/$30,000 per loss, uninsured motorist property damage of $3,500 or CDW, collision and comprehensive coverage with $500 deductible each, rental reimbursement of $20 per-day for 30 days </t>
  </si>
  <si>
    <t xml:space="preserve">bodily injury liability of $15,000 per person/$30,000 per loss, property liability of $5,000 per loss, medical payments of $0 per person, collision and comprehensive coverage with $1,000 deductible each, rental reimbursement of $40 per-day for 30 days </t>
  </si>
  <si>
    <t xml:space="preserve">bodily injury liability of $15,000 per person/$30,000 per loss, property liability of $5,000 per loss, uninsured motorist bodily injury of $15,000 per person/$30,000 per loss, collision and comprehensive coverage with $500 deductible each, rental reimbursement of $40 per-day for 30 days </t>
  </si>
  <si>
    <t xml:space="preserve">bodily injury liability of $15,000 per person/$30,000 per loss, property liability of $5,000 per loss, uninsured motorist bodily injury of $15,000 per person/$30,000 per loss, collision and comprehensive coverage with $1,000 deductible each, glass deductible waiver </t>
  </si>
  <si>
    <t xml:space="preserve">bodily injury liability of $15,000 per person/$30,000 per loss, property liability of $5,000 per loss, medical payments of $0 per person, uninsured motorist bodily injury of $15,000 per person/$30,000 per loss, uninsured motorist property damage of $3,500 or CDW, collision and comprehensive coverage with $500 deductible each, rental reimbursement of $40 per-day for 30 days , glass deductible waiver </t>
  </si>
  <si>
    <t xml:space="preserve">bodily injury liability of $15,000 per person/$30,000 per loss, property liability of $5,000 per loss, medical payments of $2,000 per person, uninsured motorist bodily injury of $15,000 per person/$30,000 per loss, uninsured motorist property damage of $3,500 or CDW, collision and comprehensive coverage with $1,000 deductible each, rental reimbursement of $40 per-day for 30 days </t>
  </si>
  <si>
    <t xml:space="preserve">bodily injury liability of $15,000 per person/$30,000 per loss, property liability of $5,000 per loss, medical payments of $5,000 per person, collision and comprehensive coverage with $500 deductible each, rental reimbursement of $40 per-day for 30 days , glass deductible waiver </t>
  </si>
  <si>
    <t>bodily injury liability of $15,000 per person/$30,000 per loss, property liability of $5,000 per loss, medical payments of $1,000 per person, uninsured motorist bodily injury of $15,000 per person/$30,000 per loss</t>
  </si>
  <si>
    <t xml:space="preserve">bodily injury liability of $15,000 per person/$30,000 per loss, property liability of $5,000 per loss, uninsured motorist bodily injury of $15,000 per person/$30,000 per loss, collision and comprehensive coverage with $1,000 deductible each, rental reimbursement of $30 per-day for 30 days </t>
  </si>
  <si>
    <t xml:space="preserve">bodily injury liability of $15,000 per person/$30,000 per loss, property liability of $5,000 per loss, uninsured motorist bodily injury of $15,000 per person/$30,000 per loss, collision and comprehensive coverage with $1,000 deductible each, rental reimbursement of $20 per-day for 30 days </t>
  </si>
  <si>
    <t xml:space="preserve">bodily injury liability of $15,000 per person/$30,000 per loss, property liability of $5,000 per loss, collision and comprehensive coverage with $500 deductible each, rental reimbursement of $40 per-day for 30 days </t>
  </si>
  <si>
    <t xml:space="preserve">bodily injury liability of $15,000 per person/$30,000 per loss, property liability of $5,000 per loss, medical payments of $1,000 per person, uninsured motorist bodily injury of $15,000 per person/$30,000 per loss, uninsured motorist property damage of $3,500 or CDW, collision and comprehensive coverage with $500 deductible each, rental reimbursement of $40 per-day for 30 days , glass deductible waiver </t>
  </si>
  <si>
    <t xml:space="preserve">bodily injury liability of $15,000 per person/$30,000 per loss, property liability of $5,000 per loss, medical payments of $1,000 per person, uninsured motorist bodily injury of $15,000 per person/$30,000 per loss, collision and comprehensive coverage with $500 deductible each, rental reimbursement of $30 per-day for 30 days </t>
  </si>
  <si>
    <t xml:space="preserve">bodily injury liability of $15,000 per person/$30,000 per loss, property liability of $5,000 per loss, medical payments of $5,000 per person, collision and comprehensive coverage with $1,000 deductible each, glass deductible waiver </t>
  </si>
  <si>
    <t xml:space="preserve">bodily injury liability of $15,000 per person/$30,000 per loss, property liability of $5,000 per loss, medical payments of $0 per person, uninsured motorist bodily injury of $15,000 per person/$30,000 per loss, uninsured motorist property damage of $3,500 or CDW, collision and comprehensive coverage with $1,000 deductible each, rental reimbursement of $30 per-day for 30 days , glass deductible waiver </t>
  </si>
  <si>
    <t xml:space="preserve">bodily injury liability of $15,000 per person/$30,000 per loss, property liability of $5,000 per loss, medical payments of $0 per person, uninsured motorist bodily injury of $15,000 per person/$30,000 per loss, collision and comprehensive coverage with $1,000 deductible each, rental reimbursement of $30 per-day for 30 days , glass deductible waiver </t>
  </si>
  <si>
    <t xml:space="preserve">bodily injury liability of $15,000 per person/$30,000 per loss, property liability of $5,000 per loss, medical payments of $1,000 per person, uninsured motorist bodily injury of $15,000 per person/$30,000 per loss, collision and comprehensive coverage with $1,000 deductible each, rental reimbursement of $20 per-day for 30 days , glass deductible waiver </t>
  </si>
  <si>
    <t xml:space="preserve">bodily injury liability of $15,000 per person/$30,000 per loss, property liability of $5,000 per loss, medical payments of $1,000 per person, uninsured motorist bodily injury of $15,000 per person/$30,000 per loss, collision and comprehensive coverage with $1,000 deductible each, rental reimbursement of $30 per-day for 30 days , glass deductible waiver </t>
  </si>
  <si>
    <t xml:space="preserve">bodily injury liability of $15,000 per person/$30,000 per loss, property liability of $5,000 per loss, medical payments of $2,000 per person, uninsured motorist bodily injury of $15,000 per person/$30,000 per loss, uninsured motorist property damage of $3,500 or CDW, collision and comprehensive coverage with $1,000 deductible each, rental reimbursement of $30 per-day for 30 days , glass deductible waiver </t>
  </si>
  <si>
    <t xml:space="preserve">bodily injury liability of $15,000 per person/$30,000 per loss, property liability of $10,000 per loss, uninsured motorist bodily injury of $15,000 per person/$30,000 per loss, uninsured motorist property damage of $3,500 or CDW, collision and comprehensive coverage with $500 deductible each, rental reimbursement of $30 per-day for 30 days </t>
  </si>
  <si>
    <t xml:space="preserve">bodily injury liability of $15,000 per person/$30,000 per loss, property liability of $10,000 per loss, medical payments of $1,000 per person, uninsured motorist bodily injury of $15,000 per person/$30,000 per loss, uninsured motorist property damage of $3,500 or CDW, collision and comprehensive coverage with $500 deductible each, rental reimbursement of $30 per-day for 30 days </t>
  </si>
  <si>
    <t>bodily injury liability of $15,000 per person/$30,000 per loss, property liability of $10,000 per loss, collision and comprehensive coverage with $1,000 deductible each</t>
  </si>
  <si>
    <t>bodily injury liability of $15,000 per person/$30,000 per loss, property liability of $10,000 per loss, uninsured motorist bodily injury of $15,000 per person/$30,000 per loss, uninsured motorist property damage of $3,500 or CDW, collision and comprehensive coverage with $500 deductible each</t>
  </si>
  <si>
    <t>Rough Information, please double check</t>
  </si>
  <si>
    <t>Incident Location</t>
  </si>
  <si>
    <t>↓ You can use this as a reference to fill in the city and state.</t>
  </si>
  <si>
    <t>Email</t>
  </si>
  <si>
    <t>Phone Number</t>
  </si>
  <si>
    <t>  </t>
  </si>
  <si>
    <t>Lea Martinez</t>
  </si>
  <si>
    <t>Miriam</t>
  </si>
  <si>
    <t>Scott O'Donnell</t>
  </si>
  <si>
    <t xml:space="preserve">KnightBrook Insurance Company – Onward </t>
  </si>
  <si>
    <t>Claims Adjuster</t>
  </si>
  <si>
    <t>cPenate@knightcompany.com</t>
  </si>
  <si>
    <t>Canglim@knightcompany.com</t>
  </si>
  <si>
    <t>RDavila@knightcompany.com</t>
  </si>
  <si>
    <t>sBonnevie@knightcompany.com</t>
  </si>
  <si>
    <t>sAkinleye@knightcompany.com</t>
  </si>
  <si>
    <t>CRodriguez5@knightcompany.com</t>
  </si>
  <si>
    <t>LMiller@knightcompany.com</t>
  </si>
  <si>
    <t>mQualls@knightcompany.com</t>
  </si>
  <si>
    <t>LSalomon@knightcompany.com</t>
  </si>
  <si>
    <t>rMartinez4@knightcompany.com</t>
  </si>
  <si>
    <t>AWallace@knightcompany.com</t>
  </si>
  <si>
    <t>dHernandez4@knightcompany.com</t>
  </si>
  <si>
    <t>JRubalcava@knightcompany.com</t>
  </si>
  <si>
    <t>jRivera1@knightcompany.com</t>
  </si>
  <si>
    <t>LYoung2@knightcompany.com</t>
  </si>
  <si>
    <t>AMontelongo@knightcompany.com</t>
  </si>
  <si>
    <t>dPerez5@knightcompany.com</t>
  </si>
  <si>
    <t>eExmundo@knightcompany.com</t>
  </si>
  <si>
    <t>sODonnell@knightcompany.com</t>
  </si>
  <si>
    <t>Msantos4@knightcompany.com</t>
  </si>
  <si>
    <t>424-559-5385</t>
  </si>
  <si>
    <t>323-456-1707</t>
  </si>
  <si>
    <t>424-559-5663</t>
  </si>
  <si>
    <t>323-692-4064</t>
  </si>
  <si>
    <t>424-559-5280</t>
  </si>
  <si>
    <t>323-456-1708</t>
  </si>
  <si>
    <t>424-559-5378</t>
  </si>
  <si>
    <t>424-559-5436</t>
  </si>
  <si>
    <t>323-648-0703</t>
  </si>
  <si>
    <t>424-559-5605</t>
  </si>
  <si>
    <t>424-559-5734</t>
  </si>
  <si>
    <t>323-315-7819</t>
  </si>
  <si>
    <t>424-559-5420</t>
  </si>
  <si>
    <t>424-559-5239</t>
  </si>
  <si>
    <t>323-456-1714</t>
  </si>
  <si>
    <t>424-559-5425</t>
  </si>
  <si>
    <t>424-559-5685</t>
  </si>
  <si>
    <t>424-559-5393</t>
  </si>
  <si>
    <t>424-559-5400</t>
  </si>
  <si>
    <t>323-456-1721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</si>
</sst>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9" x14ac:knownFonts="1">
    <font>
      <sz val="11"/>
      <color theme="1"/>
      <name val="Aptos Narrow"/>
      <family val="2"/>
      <scheme val="minor"/>
    </font>
    <font>
      <b/>
      <sz val="11"/>
      <color theme="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Aptos Narrow"/>
      <family val="2"/>
      <scheme val="minor"/>
    </font>
    <font>
      <sz val="11"/>
      <name val="Calibri"/>
      <family val="2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25">
    <xf numFmtId="0" fontId="0" fillId="0" borderId="0" xfId="0"/>
    <xf numFmtId="0" fontId="1" fillId="2" borderId="0" xfId="0" applyFont="1" applyFill="1"/>
    <xf numFmtId="0" fontId="2" fillId="3" borderId="0" xfId="0" applyFont="1" applyFill="1"/>
    <xf numFmtId="0" fontId="2" fillId="4" borderId="0" xfId="0" applyFont="1" applyFill="1" applyAlignment="1">
      <alignment horizontal="center"/>
    </xf>
    <xf numFmtId="0" fontId="2" fillId="0" borderId="0" xfId="0" applyFont="1"/>
    <xf numFmtId="0" fontId="3" fillId="0" borderId="0" xfId="0" applyFont="1"/>
    <xf numFmtId="0" fontId="3" fillId="0" borderId="0" xfId="0" applyFont="1" applyFill="1"/>
    <xf numFmtId="14" fontId="3" fillId="0" borderId="0" xfId="0" applyNumberFormat="1" applyFont="1"/>
    <xf numFmtId="0" fontId="3" fillId="5" borderId="0" xfId="0" applyFont="1" applyFill="1"/>
    <xf numFmtId="164" fontId="3" fillId="0" borderId="0" xfId="0" applyNumberFormat="1" applyFont="1"/>
    <xf numFmtId="1" fontId="3" fillId="0" borderId="0" xfId="0" applyNumberFormat="1" applyFont="1"/>
    <xf numFmtId="0" fontId="4" fillId="0" borderId="0" xfId="0" applyFont="1"/>
    <xf numFmtId="0" fontId="3" fillId="0" borderId="0" xfId="0" applyNumberFormat="1" applyFont="1"/>
    <xf numFmtId="0" fontId="3" fillId="6" borderId="0" xfId="0" applyFont="1" applyFill="1"/>
    <xf numFmtId="0" fontId="3" fillId="0" borderId="0" xfId="1" applyNumberFormat="1" applyFont="1" applyAlignment="1">
      <alignment horizontal="left"/>
    </xf>
    <xf numFmtId="14" fontId="3" fillId="0" borderId="0" xfId="1" applyNumberFormat="1" applyFont="1" applyAlignment="1">
      <alignment horizontal="left"/>
    </xf>
    <xf numFmtId="9" fontId="3" fillId="0" borderId="0" xfId="1" applyFont="1" applyAlignment="1">
      <alignment horizontal="left"/>
    </xf>
    <xf numFmtId="164" fontId="3" fillId="6" borderId="0" xfId="0" applyNumberFormat="1" applyFont="1" applyFill="1"/>
    <xf numFmtId="14" fontId="3" fillId="0" borderId="0" xfId="0" applyNumberFormat="1" applyFont="1" applyFill="1"/>
    <xf numFmtId="0" fontId="1" fillId="0" borderId="0" xfId="0" applyFont="1"/>
    <xf numFmtId="14" fontId="3" fillId="6" borderId="0" xfId="0" applyNumberFormat="1" applyFont="1" applyFill="1"/>
    <xf numFmtId="20" fontId="3" fillId="5" borderId="0" xfId="0" applyNumberFormat="1" applyFont="1" applyFill="1"/>
    <xf numFmtId="0" fontId="6" fillId="0" borderId="0" xfId="0" applyFont="1"/>
    <xf numFmtId="0" fontId="4" fillId="6" borderId="0" xfId="0" applyFont="1" applyFill="1" applyAlignment="1">
      <alignment vertical="center"/>
    </xf>
    <xf numFmtId="0" fontId="7" fillId="0" borderId="0" xfId="2"/>
  </cellXfs>
  <cellStyles count="3">
    <cellStyle name="Hyperlink" xfId="2" builtinId="8"/>
    <cellStyle name="Normal" xfId="0" builtinId="0"/>
    <cellStyle name="Percent" xfId="1" builtinId="5"/>
  </cellStyles>
  <dxfs count="108"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m/d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m/d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m/d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m/d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m/d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m/d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m/d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m/d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m/d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m/d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m/d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m/d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m/d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m/d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m/d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m/d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m/d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m/d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m/d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m/d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m/d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m/d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m/d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m/d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m/d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theme="5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6</xdr:col>
      <xdr:colOff>0</xdr:colOff>
      <xdr:row>5</xdr:row>
      <xdr:rowOff>0</xdr:rowOff>
    </xdr:to>
    <xdr:sp macro="[0]!Sheet1.business_use" textlink="">
      <xdr:nvSpPr>
        <xdr:cNvPr id="2" name="Rectangle 1">
          <a:extLst>
            <a:ext uri="{FF2B5EF4-FFF2-40B4-BE49-F238E27FC236}">
              <a16:creationId xmlns:a16="http://schemas.microsoft.com/office/drawing/2014/main" id="{97E52A7E-8F34-C313-8B6F-BDAE1D94D78C}"/>
            </a:ext>
          </a:extLst>
        </xdr:cNvPr>
        <xdr:cNvSpPr/>
      </xdr:nvSpPr>
      <xdr:spPr>
        <a:xfrm>
          <a:off x="4529667" y="571500"/>
          <a:ext cx="2402416" cy="3810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kern="1200">
              <a:solidFill>
                <a:schemeClr val="tx1"/>
              </a:solidFill>
            </a:rPr>
            <a:t>RUN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6</xdr:col>
      <xdr:colOff>0</xdr:colOff>
      <xdr:row>5</xdr:row>
      <xdr:rowOff>0</xdr:rowOff>
    </xdr:to>
    <xdr:sp macro="[0]!Sheet1.driver_not_on_policy" textlink="">
      <xdr:nvSpPr>
        <xdr:cNvPr id="2" name="Rectangle 1">
          <a:extLst>
            <a:ext uri="{FF2B5EF4-FFF2-40B4-BE49-F238E27FC236}">
              <a16:creationId xmlns:a16="http://schemas.microsoft.com/office/drawing/2014/main" id="{48AC9A19-B66C-4FB7-B2F7-681FCC78BA47}"/>
            </a:ext>
          </a:extLst>
        </xdr:cNvPr>
        <xdr:cNvSpPr/>
      </xdr:nvSpPr>
      <xdr:spPr>
        <a:xfrm>
          <a:off x="4453467" y="558800"/>
          <a:ext cx="2472266" cy="372533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kern="1200">
              <a:solidFill>
                <a:schemeClr val="tx1"/>
              </a:solidFill>
            </a:rPr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5</xdr:col>
      <xdr:colOff>1329266</xdr:colOff>
      <xdr:row>5</xdr:row>
      <xdr:rowOff>0</xdr:rowOff>
    </xdr:to>
    <xdr:sp macro="[0]!Sheet1.excluded_driver" textlink="">
      <xdr:nvSpPr>
        <xdr:cNvPr id="2" name="Rectangle 1">
          <a:extLst>
            <a:ext uri="{FF2B5EF4-FFF2-40B4-BE49-F238E27FC236}">
              <a16:creationId xmlns:a16="http://schemas.microsoft.com/office/drawing/2014/main" id="{EC2D5E57-B7CB-49C1-B0D4-1C753333F219}"/>
            </a:ext>
          </a:extLst>
        </xdr:cNvPr>
        <xdr:cNvSpPr/>
      </xdr:nvSpPr>
      <xdr:spPr>
        <a:xfrm>
          <a:off x="4546600" y="558800"/>
          <a:ext cx="2472266" cy="372533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kern="1200">
              <a:solidFill>
                <a:schemeClr val="tx1"/>
              </a:solidFill>
            </a:rPr>
            <a:t>RUN MACRO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5</xdr:col>
      <xdr:colOff>1329266</xdr:colOff>
      <xdr:row>5</xdr:row>
      <xdr:rowOff>0</xdr:rowOff>
    </xdr:to>
    <xdr:sp macro="[0]!Sheet1.failure_to_cooperate" textlink="">
      <xdr:nvSpPr>
        <xdr:cNvPr id="2" name="Rectangle 1">
          <a:extLst>
            <a:ext uri="{FF2B5EF4-FFF2-40B4-BE49-F238E27FC236}">
              <a16:creationId xmlns:a16="http://schemas.microsoft.com/office/drawing/2014/main" id="{4E95F937-AB39-4350-80A6-40DF882B0D1A}"/>
            </a:ext>
          </a:extLst>
        </xdr:cNvPr>
        <xdr:cNvSpPr/>
      </xdr:nvSpPr>
      <xdr:spPr>
        <a:xfrm>
          <a:off x="4004733" y="558800"/>
          <a:ext cx="2472266" cy="372533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kern="1200">
              <a:solidFill>
                <a:schemeClr val="tx1"/>
              </a:solidFill>
            </a:rPr>
            <a:t>RUN MACRO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5</xdr:col>
      <xdr:colOff>1329266</xdr:colOff>
      <xdr:row>5</xdr:row>
      <xdr:rowOff>0</xdr:rowOff>
    </xdr:to>
    <xdr:sp macro="[0]!Sheet1.garaging_address" textlink="">
      <xdr:nvSpPr>
        <xdr:cNvPr id="2" name="Rectangle 1">
          <a:extLst>
            <a:ext uri="{FF2B5EF4-FFF2-40B4-BE49-F238E27FC236}">
              <a16:creationId xmlns:a16="http://schemas.microsoft.com/office/drawing/2014/main" id="{642BDEA6-B036-466C-919E-9F1AF7C8B7BE}"/>
            </a:ext>
          </a:extLst>
        </xdr:cNvPr>
        <xdr:cNvSpPr/>
      </xdr:nvSpPr>
      <xdr:spPr>
        <a:xfrm>
          <a:off x="4064000" y="558800"/>
          <a:ext cx="2472266" cy="372533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kern="1200">
              <a:solidFill>
                <a:schemeClr val="tx1"/>
              </a:solidFill>
            </a:rPr>
            <a:t>RUN MACRO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5</xdr:col>
      <xdr:colOff>1329266</xdr:colOff>
      <xdr:row>5</xdr:row>
      <xdr:rowOff>0</xdr:rowOff>
    </xdr:to>
    <xdr:sp macro="[0]!Sheet1.non_owned_vehicle" textlink="">
      <xdr:nvSpPr>
        <xdr:cNvPr id="2" name="Rectangle 1">
          <a:extLst>
            <a:ext uri="{FF2B5EF4-FFF2-40B4-BE49-F238E27FC236}">
              <a16:creationId xmlns:a16="http://schemas.microsoft.com/office/drawing/2014/main" id="{0081DD0F-818E-47D4-A72E-100D1E42A0DC}"/>
            </a:ext>
          </a:extLst>
        </xdr:cNvPr>
        <xdr:cNvSpPr/>
      </xdr:nvSpPr>
      <xdr:spPr>
        <a:xfrm>
          <a:off x="4902200" y="558800"/>
          <a:ext cx="2472266" cy="372533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kern="1200">
              <a:solidFill>
                <a:schemeClr val="tx1"/>
              </a:solidFill>
            </a:rPr>
            <a:t>RUN MACRO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5</xdr:col>
      <xdr:colOff>1329266</xdr:colOff>
      <xdr:row>5</xdr:row>
      <xdr:rowOff>0</xdr:rowOff>
    </xdr:to>
    <xdr:sp macro="[0]!Sheet1.policy_expired" textlink="">
      <xdr:nvSpPr>
        <xdr:cNvPr id="3" name="Rectangle 2">
          <a:extLst>
            <a:ext uri="{FF2B5EF4-FFF2-40B4-BE49-F238E27FC236}">
              <a16:creationId xmlns:a16="http://schemas.microsoft.com/office/drawing/2014/main" id="{4956B978-ECEA-4409-A795-1E59D629556A}"/>
            </a:ext>
          </a:extLst>
        </xdr:cNvPr>
        <xdr:cNvSpPr/>
      </xdr:nvSpPr>
      <xdr:spPr>
        <a:xfrm>
          <a:off x="4004733" y="558800"/>
          <a:ext cx="2472266" cy="372533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kern="1200">
              <a:solidFill>
                <a:schemeClr val="tx1"/>
              </a:solidFill>
            </a:rPr>
            <a:t>RUN MACRO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5</xdr:col>
      <xdr:colOff>1303866</xdr:colOff>
      <xdr:row>5</xdr:row>
      <xdr:rowOff>0</xdr:rowOff>
    </xdr:to>
    <xdr:sp macro="[0]!Sheet1.policy_out_of_force" textlink="">
      <xdr:nvSpPr>
        <xdr:cNvPr id="2" name="Rectangle 1">
          <a:extLst>
            <a:ext uri="{FF2B5EF4-FFF2-40B4-BE49-F238E27FC236}">
              <a16:creationId xmlns:a16="http://schemas.microsoft.com/office/drawing/2014/main" id="{F6587488-3E3A-4609-80BA-408A4E97130B}"/>
            </a:ext>
          </a:extLst>
        </xdr:cNvPr>
        <xdr:cNvSpPr/>
      </xdr:nvSpPr>
      <xdr:spPr>
        <a:xfrm>
          <a:off x="4038600" y="558800"/>
          <a:ext cx="2472266" cy="372533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kern="1200">
              <a:solidFill>
                <a:schemeClr val="tx1"/>
              </a:solidFill>
            </a:rPr>
            <a:t>RUN MACRO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5</xdr:col>
      <xdr:colOff>1329266</xdr:colOff>
      <xdr:row>5</xdr:row>
      <xdr:rowOff>0</xdr:rowOff>
    </xdr:to>
    <xdr:sp macro="[0]!Sheet1.non_payment" textlink="">
      <xdr:nvSpPr>
        <xdr:cNvPr id="2" name="Rectangle 1">
          <a:extLst>
            <a:ext uri="{FF2B5EF4-FFF2-40B4-BE49-F238E27FC236}">
              <a16:creationId xmlns:a16="http://schemas.microsoft.com/office/drawing/2014/main" id="{7F2F7DAE-4336-41E2-94DC-79C7E1B1568B}"/>
            </a:ext>
          </a:extLst>
        </xdr:cNvPr>
        <xdr:cNvSpPr/>
      </xdr:nvSpPr>
      <xdr:spPr>
        <a:xfrm>
          <a:off x="4004733" y="558800"/>
          <a:ext cx="2472266" cy="372533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kern="1200">
              <a:solidFill>
                <a:schemeClr val="tx1"/>
              </a:solidFill>
            </a:rPr>
            <a:t>RUN MACRO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5</xdr:col>
      <xdr:colOff>1329266</xdr:colOff>
      <xdr:row>5</xdr:row>
      <xdr:rowOff>0</xdr:rowOff>
    </xdr:to>
    <xdr:sp macro="[0]!Sheet1.insured_ack" textlink="">
      <xdr:nvSpPr>
        <xdr:cNvPr id="2" name="Rectangle 1">
          <a:extLst>
            <a:ext uri="{FF2B5EF4-FFF2-40B4-BE49-F238E27FC236}">
              <a16:creationId xmlns:a16="http://schemas.microsoft.com/office/drawing/2014/main" id="{2E901537-FACA-41FE-B517-1343E1ABDBEC}"/>
            </a:ext>
          </a:extLst>
        </xdr:cNvPr>
        <xdr:cNvSpPr/>
      </xdr:nvSpPr>
      <xdr:spPr>
        <a:xfrm>
          <a:off x="4792980" y="548640"/>
          <a:ext cx="2495126" cy="3657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kern="1200">
              <a:solidFill>
                <a:schemeClr val="tx1"/>
              </a:solidFill>
            </a:rPr>
            <a:t>RUN MACRO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nowcomcorporation-my.sharepoint.com/personal/jguo1_knightcompany_com/Documents/Documents/Reporting/Onward/Ad%20Hoc/Rate%20Filing/EXCEL%20RATER%20Example%201%20-%20Current%20Rate.xlsx" TargetMode="External"/><Relationship Id="rId1" Type="http://schemas.openxmlformats.org/officeDocument/2006/relationships/externalLinkPath" Target="/personal/jguo1_knightcompany_com/Documents/Documents/Reporting/Onward/Ad%20Hoc/Rate%20Filing/EXCEL%20RATER%20Example%201%20-%20Current%20Rat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nowcomcorporation-my.sharepoint.com/personal/jguo1_knightcompany_com/Documents/Documents/Reporting/Onward/Ad%20Hoc/Rate%20Filing/EXCEL%20RATER%20Example%201%20-%20Current%20Rate.xlsx" TargetMode="External"/><Relationship Id="rId1" Type="http://schemas.openxmlformats.org/officeDocument/2006/relationships/externalLinkPath" Target="https://nowcomcorporation-my.sharepoint.com/personal/jguo1_knightcompany_com/Documents/Documents/Reporting/Onward/Ad%20Hoc/Rate%20Filing/EXCEL%20RATER%20Example%201%20-%20Current%20Rate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Kmis_Public\ONWARD\Gary\Overall%20Performance%20Agency%20-%20Fastrak.xlsm" TargetMode="External"/><Relationship Id="rId1" Type="http://schemas.openxmlformats.org/officeDocument/2006/relationships/externalLinkPath" Target="file:///K:\Kmis_Public\ONWARD\Gary\Overall%20Performance%20Agency%20-%20Fastra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UW 8.26"/>
      <sheetName val="APPLICATION"/>
      <sheetName val="ASSIGNMENT"/>
      <sheetName val="Calc Rate Sequence"/>
      <sheetName val="(1)"/>
      <sheetName val="RATING"/>
      <sheetName val="ISO and YEAR"/>
      <sheetName val="COVERAGE"/>
      <sheetName val="(4-7,11-18)"/>
      <sheetName val="(8)"/>
      <sheetName val="(9-10)"/>
      <sheetName val="(2...)"/>
      <sheetName val="Main"/>
    </sheetNames>
    <sheetDataSet>
      <sheetData sheetId="0" refreshError="1"/>
      <sheetData sheetId="1">
        <row r="5">
          <cell r="B5" t="str">
            <v>D1</v>
          </cell>
          <cell r="C5" t="str">
            <v>D2</v>
          </cell>
          <cell r="D5" t="str">
            <v>D3</v>
          </cell>
        </row>
        <row r="6">
          <cell r="B6" t="str">
            <v>YES</v>
          </cell>
          <cell r="C6" t="str">
            <v>NO</v>
          </cell>
          <cell r="D6" t="str">
            <v>NO</v>
          </cell>
          <cell r="G6" t="str">
            <v>V1</v>
          </cell>
          <cell r="H6" t="str">
            <v>V2</v>
          </cell>
          <cell r="I6" t="str">
            <v>V3</v>
          </cell>
        </row>
        <row r="7">
          <cell r="B7" t="str">
            <v>S</v>
          </cell>
          <cell r="G7" t="str">
            <v>15/30</v>
          </cell>
        </row>
        <row r="8">
          <cell r="B8">
            <v>37</v>
          </cell>
          <cell r="G8">
            <v>5</v>
          </cell>
        </row>
        <row r="9">
          <cell r="B9" t="str">
            <v>Foreign</v>
          </cell>
          <cell r="G9" t="str">
            <v>None</v>
          </cell>
        </row>
        <row r="10">
          <cell r="B10" t="str">
            <v>NO</v>
          </cell>
          <cell r="G10" t="str">
            <v>15/30</v>
          </cell>
        </row>
        <row r="11">
          <cell r="B11" t="str">
            <v>NO</v>
          </cell>
          <cell r="G11" t="str">
            <v>NO</v>
          </cell>
        </row>
        <row r="12">
          <cell r="B12" t="str">
            <v>NO</v>
          </cell>
          <cell r="G12">
            <v>1000</v>
          </cell>
        </row>
        <row r="13">
          <cell r="G13" t="str">
            <v>None</v>
          </cell>
        </row>
        <row r="14">
          <cell r="G14" t="str">
            <v>NO</v>
          </cell>
        </row>
        <row r="15">
          <cell r="B15" t="str">
            <v>D1</v>
          </cell>
          <cell r="C15" t="str">
            <v>D2</v>
          </cell>
          <cell r="D15" t="str">
            <v>D3</v>
          </cell>
          <cell r="G15" t="str">
            <v>NO</v>
          </cell>
        </row>
        <row r="16">
          <cell r="B16" t="str">
            <v>NONE</v>
          </cell>
        </row>
        <row r="17">
          <cell r="B17" t="str">
            <v>NONE</v>
          </cell>
        </row>
        <row r="18">
          <cell r="B18" t="str">
            <v>NONE</v>
          </cell>
        </row>
        <row r="19">
          <cell r="B19" t="str">
            <v>NONE</v>
          </cell>
        </row>
        <row r="20">
          <cell r="B20" t="str">
            <v>NONE</v>
          </cell>
        </row>
        <row r="21">
          <cell r="B21" t="str">
            <v>NO</v>
          </cell>
        </row>
        <row r="22">
          <cell r="B22" t="str">
            <v>NO</v>
          </cell>
        </row>
        <row r="23">
          <cell r="B23">
            <v>0</v>
          </cell>
        </row>
        <row r="25">
          <cell r="B25" t="str">
            <v>V1</v>
          </cell>
          <cell r="C25" t="str">
            <v>V2</v>
          </cell>
          <cell r="D25" t="str">
            <v>V3</v>
          </cell>
        </row>
        <row r="26">
          <cell r="B26" t="str">
            <v>YES</v>
          </cell>
          <cell r="C26" t="str">
            <v>NO</v>
          </cell>
          <cell r="D26" t="str">
            <v>NO</v>
          </cell>
        </row>
        <row r="27">
          <cell r="B27">
            <v>93657</v>
          </cell>
        </row>
        <row r="28">
          <cell r="B28">
            <v>2016</v>
          </cell>
        </row>
        <row r="29">
          <cell r="B29">
            <v>40</v>
          </cell>
        </row>
        <row r="30">
          <cell r="B30">
            <v>22</v>
          </cell>
        </row>
        <row r="31">
          <cell r="B31">
            <v>6</v>
          </cell>
        </row>
        <row r="32">
          <cell r="B32" t="str">
            <v>All Other</v>
          </cell>
        </row>
        <row r="33">
          <cell r="B33" t="str">
            <v>09000 - 09999</v>
          </cell>
        </row>
        <row r="34">
          <cell r="B34" t="str">
            <v>High Performance</v>
          </cell>
        </row>
        <row r="35">
          <cell r="B35" t="str">
            <v>GROUP 1</v>
          </cell>
        </row>
        <row r="36">
          <cell r="B36" t="str">
            <v>All Other</v>
          </cell>
        </row>
      </sheetData>
      <sheetData sheetId="2" refreshError="1"/>
      <sheetData sheetId="3" refreshError="1"/>
      <sheetData sheetId="4" refreshError="1"/>
      <sheetData sheetId="5"/>
      <sheetData sheetId="6">
        <row r="2">
          <cell r="AQ2" t="str">
            <v>v1</v>
          </cell>
          <cell r="AR2">
            <v>2016</v>
          </cell>
          <cell r="AS2">
            <v>6</v>
          </cell>
        </row>
        <row r="3">
          <cell r="AQ3" t="str">
            <v>v2</v>
          </cell>
          <cell r="AR3">
            <v>0</v>
          </cell>
          <cell r="AS3">
            <v>2022</v>
          </cell>
        </row>
        <row r="4">
          <cell r="AQ4" t="str">
            <v>v3</v>
          </cell>
          <cell r="AR4">
            <v>0</v>
          </cell>
          <cell r="AS4">
            <v>2022</v>
          </cell>
        </row>
        <row r="6">
          <cell r="AF6" t="str">
            <v>0001</v>
          </cell>
          <cell r="AG6">
            <v>0.71399999999999997</v>
          </cell>
          <cell r="AH6">
            <v>1.274</v>
          </cell>
          <cell r="AP6" t="str">
            <v>0001</v>
          </cell>
          <cell r="AQ6">
            <v>0.71399999999999997</v>
          </cell>
          <cell r="AR6">
            <v>1.274</v>
          </cell>
        </row>
        <row r="7">
          <cell r="AF7" t="str">
            <v>0002</v>
          </cell>
          <cell r="AG7">
            <v>0.71399999999999997</v>
          </cell>
          <cell r="AH7">
            <v>1.274</v>
          </cell>
          <cell r="AP7" t="str">
            <v>0002</v>
          </cell>
          <cell r="AQ7">
            <v>0.71399999999999997</v>
          </cell>
          <cell r="AR7">
            <v>1.274</v>
          </cell>
        </row>
        <row r="8">
          <cell r="AF8" t="str">
            <v>0003</v>
          </cell>
          <cell r="AG8">
            <v>0.98699999999999999</v>
          </cell>
          <cell r="AH8">
            <v>1.49</v>
          </cell>
          <cell r="AP8" t="str">
            <v>0003</v>
          </cell>
          <cell r="AQ8">
            <v>0.71399999999999997</v>
          </cell>
          <cell r="AR8">
            <v>1.274</v>
          </cell>
        </row>
        <row r="9">
          <cell r="AF9" t="str">
            <v>0004</v>
          </cell>
          <cell r="AG9">
            <v>0.94</v>
          </cell>
          <cell r="AH9">
            <v>1.52</v>
          </cell>
          <cell r="AP9" t="str">
            <v>0004</v>
          </cell>
          <cell r="AQ9">
            <v>0.95</v>
          </cell>
          <cell r="AR9">
            <v>1.49</v>
          </cell>
        </row>
        <row r="10">
          <cell r="AF10" t="str">
            <v>0005</v>
          </cell>
          <cell r="AG10">
            <v>1.143</v>
          </cell>
          <cell r="AH10">
            <v>1.635</v>
          </cell>
          <cell r="AP10" t="str">
            <v>0005</v>
          </cell>
          <cell r="AQ10">
            <v>0.95</v>
          </cell>
          <cell r="AR10">
            <v>1.52</v>
          </cell>
        </row>
        <row r="11">
          <cell r="AF11" t="str">
            <v>0006</v>
          </cell>
          <cell r="AG11">
            <v>1.1499999999999999</v>
          </cell>
          <cell r="AH11">
            <v>1.6459999999999999</v>
          </cell>
          <cell r="AP11" t="str">
            <v>0006</v>
          </cell>
          <cell r="AQ11">
            <v>1.143</v>
          </cell>
          <cell r="AR11">
            <v>1.635</v>
          </cell>
        </row>
        <row r="12">
          <cell r="AF12" t="str">
            <v>0007</v>
          </cell>
          <cell r="AG12">
            <v>1.3120000000000001</v>
          </cell>
          <cell r="AH12">
            <v>1.7250000000000001</v>
          </cell>
          <cell r="AP12" t="str">
            <v>0007</v>
          </cell>
          <cell r="AQ12">
            <v>1.1499999999999999</v>
          </cell>
          <cell r="AR12">
            <v>1.6459999999999999</v>
          </cell>
        </row>
        <row r="13">
          <cell r="AF13" t="str">
            <v>0008</v>
          </cell>
          <cell r="AG13">
            <v>1.3380000000000001</v>
          </cell>
          <cell r="AH13">
            <v>1.758</v>
          </cell>
          <cell r="AP13" t="str">
            <v>0008</v>
          </cell>
          <cell r="AQ13">
            <v>1.3120000000000001</v>
          </cell>
          <cell r="AR13">
            <v>1.7250000000000001</v>
          </cell>
        </row>
        <row r="14">
          <cell r="AF14" t="str">
            <v>0010</v>
          </cell>
          <cell r="AG14">
            <v>1.538</v>
          </cell>
          <cell r="AH14">
            <v>1.89</v>
          </cell>
          <cell r="AP14" t="str">
            <v>0010</v>
          </cell>
          <cell r="AQ14">
            <v>1.3380000000000001</v>
          </cell>
          <cell r="AR14">
            <v>1.758</v>
          </cell>
        </row>
        <row r="15">
          <cell r="AF15" t="str">
            <v>0011</v>
          </cell>
          <cell r="AG15">
            <v>1.59</v>
          </cell>
          <cell r="AH15">
            <v>1.9530000000000001</v>
          </cell>
          <cell r="AP15" t="str">
            <v>0011</v>
          </cell>
          <cell r="AQ15">
            <v>1.3380000000000001</v>
          </cell>
          <cell r="AR15">
            <v>1.758</v>
          </cell>
        </row>
        <row r="16">
          <cell r="AF16" t="str">
            <v>0012</v>
          </cell>
          <cell r="AG16">
            <v>1.8779999999999999</v>
          </cell>
          <cell r="AH16">
            <v>2.125</v>
          </cell>
          <cell r="AP16" t="str">
            <v>0012</v>
          </cell>
          <cell r="AQ16">
            <v>1.538</v>
          </cell>
          <cell r="AR16">
            <v>1.89</v>
          </cell>
        </row>
        <row r="17">
          <cell r="AF17" t="str">
            <v>0013</v>
          </cell>
          <cell r="AG17">
            <v>1.91</v>
          </cell>
          <cell r="AH17">
            <v>2.161</v>
          </cell>
          <cell r="AP17" t="str">
            <v>0013</v>
          </cell>
          <cell r="AQ17">
            <v>1.538</v>
          </cell>
          <cell r="AR17">
            <v>1.89</v>
          </cell>
        </row>
        <row r="18">
          <cell r="AF18" t="str">
            <v>0014</v>
          </cell>
          <cell r="AG18">
            <v>2.1840000000000002</v>
          </cell>
          <cell r="AH18">
            <v>2.3119999999999998</v>
          </cell>
          <cell r="AP18" t="str">
            <v>0014</v>
          </cell>
          <cell r="AQ18">
            <v>1.59</v>
          </cell>
          <cell r="AR18">
            <v>1.9530000000000001</v>
          </cell>
        </row>
        <row r="19">
          <cell r="AF19" t="str">
            <v>0015</v>
          </cell>
          <cell r="AG19">
            <v>2.27</v>
          </cell>
          <cell r="AH19">
            <v>2.4039999999999999</v>
          </cell>
          <cell r="AP19" t="str">
            <v>0015</v>
          </cell>
          <cell r="AQ19">
            <v>1.65</v>
          </cell>
          <cell r="AR19">
            <v>1.9530000000000001</v>
          </cell>
        </row>
        <row r="20">
          <cell r="AF20" t="str">
            <v>0016</v>
          </cell>
          <cell r="AG20">
            <v>2.7170000000000001</v>
          </cell>
          <cell r="AH20">
            <v>2.7170000000000001</v>
          </cell>
          <cell r="AP20" t="str">
            <v>0016</v>
          </cell>
          <cell r="AQ20">
            <v>1.78</v>
          </cell>
          <cell r="AR20">
            <v>2.125</v>
          </cell>
        </row>
        <row r="21">
          <cell r="AF21" t="str">
            <v>0017</v>
          </cell>
          <cell r="AG21">
            <v>2.7909999999999999</v>
          </cell>
          <cell r="AH21">
            <v>2.7909999999999999</v>
          </cell>
          <cell r="AP21" t="str">
            <v>0017</v>
          </cell>
          <cell r="AQ21">
            <v>1.8779999999999999</v>
          </cell>
          <cell r="AR21">
            <v>2.125</v>
          </cell>
        </row>
        <row r="22">
          <cell r="AF22" t="str">
            <v>0018</v>
          </cell>
          <cell r="AG22">
            <v>3.1589999999999998</v>
          </cell>
          <cell r="AH22">
            <v>3.0230000000000001</v>
          </cell>
          <cell r="AP22" t="str">
            <v>0018</v>
          </cell>
          <cell r="AQ22">
            <v>1.91</v>
          </cell>
          <cell r="AR22">
            <v>2.161</v>
          </cell>
        </row>
        <row r="23">
          <cell r="AF23" t="str">
            <v>0019</v>
          </cell>
          <cell r="AG23">
            <v>3.2290000000000001</v>
          </cell>
          <cell r="AH23">
            <v>3.09</v>
          </cell>
          <cell r="AP23" t="str">
            <v>0019</v>
          </cell>
          <cell r="AQ23">
            <v>2</v>
          </cell>
          <cell r="AR23">
            <v>2.161</v>
          </cell>
        </row>
        <row r="24">
          <cell r="AF24" t="str">
            <v>0020</v>
          </cell>
          <cell r="AG24">
            <v>3.8889999999999998</v>
          </cell>
          <cell r="AH24">
            <v>3.47</v>
          </cell>
          <cell r="AP24" t="str">
            <v>0020</v>
          </cell>
          <cell r="AQ24">
            <v>2.1</v>
          </cell>
          <cell r="AR24">
            <v>2.3119999999999998</v>
          </cell>
        </row>
        <row r="25">
          <cell r="AF25" t="str">
            <v>0021</v>
          </cell>
          <cell r="AG25">
            <v>3.9780000000000002</v>
          </cell>
          <cell r="AH25">
            <v>3.5489999999999999</v>
          </cell>
          <cell r="AP25" t="str">
            <v>0021</v>
          </cell>
          <cell r="AQ25">
            <v>2.1840000000000002</v>
          </cell>
          <cell r="AR25">
            <v>2.3119999999999998</v>
          </cell>
        </row>
        <row r="26">
          <cell r="AF26" t="str">
            <v>0022</v>
          </cell>
          <cell r="AG26">
            <v>6.1109999999999998</v>
          </cell>
          <cell r="AH26">
            <v>4.66</v>
          </cell>
          <cell r="AP26" t="str">
            <v>0022</v>
          </cell>
          <cell r="AQ26">
            <v>2.1949999999999998</v>
          </cell>
          <cell r="AR26">
            <v>2.38</v>
          </cell>
        </row>
        <row r="27">
          <cell r="AF27" t="str">
            <v>0023</v>
          </cell>
          <cell r="AG27">
            <v>6.1109999999999998</v>
          </cell>
          <cell r="AH27">
            <v>4.66</v>
          </cell>
          <cell r="AP27" t="str">
            <v>0023</v>
          </cell>
          <cell r="AQ27">
            <v>2.238</v>
          </cell>
          <cell r="AR27">
            <v>2.448</v>
          </cell>
        </row>
        <row r="28">
          <cell r="AF28" t="str">
            <v>0024</v>
          </cell>
          <cell r="AG28">
            <v>7.9589999999999996</v>
          </cell>
          <cell r="AH28">
            <v>5.7</v>
          </cell>
          <cell r="AP28" t="str">
            <v>0024</v>
          </cell>
          <cell r="AQ28">
            <v>2.27</v>
          </cell>
          <cell r="AR28">
            <v>2.516</v>
          </cell>
        </row>
        <row r="29">
          <cell r="AF29" t="str">
            <v>0025</v>
          </cell>
          <cell r="AG29">
            <v>7.9589999999999996</v>
          </cell>
          <cell r="AH29">
            <v>5.7</v>
          </cell>
          <cell r="AP29" t="str">
            <v>0025</v>
          </cell>
          <cell r="AQ29">
            <v>2.3820000000000001</v>
          </cell>
          <cell r="AR29">
            <v>2.5840000000000001</v>
          </cell>
        </row>
        <row r="30">
          <cell r="AF30" t="str">
            <v>0026</v>
          </cell>
          <cell r="AG30">
            <v>9.7859999999999996</v>
          </cell>
          <cell r="AH30">
            <v>6.74</v>
          </cell>
          <cell r="AP30" t="str">
            <v>0026</v>
          </cell>
          <cell r="AQ30">
            <v>2.4940000000000002</v>
          </cell>
          <cell r="AR30">
            <v>2.6520000000000001</v>
          </cell>
        </row>
        <row r="31">
          <cell r="AF31" t="str">
            <v>0027</v>
          </cell>
          <cell r="AG31">
            <v>11.885999999999999</v>
          </cell>
          <cell r="AH31">
            <v>8.14</v>
          </cell>
          <cell r="AP31" t="str">
            <v>0027</v>
          </cell>
          <cell r="AQ31">
            <v>2.6059999999999999</v>
          </cell>
          <cell r="AR31">
            <v>2.7170000000000001</v>
          </cell>
        </row>
        <row r="32">
          <cell r="AF32" t="str">
            <v>0101</v>
          </cell>
          <cell r="AG32">
            <v>0.67800000000000005</v>
          </cell>
          <cell r="AH32">
            <v>1.21</v>
          </cell>
          <cell r="AP32" t="str">
            <v>0028</v>
          </cell>
          <cell r="AQ32">
            <v>2.7170000000000001</v>
          </cell>
          <cell r="AR32">
            <v>2.742</v>
          </cell>
        </row>
        <row r="33">
          <cell r="AF33" t="str">
            <v>0102</v>
          </cell>
          <cell r="AG33">
            <v>0.67800000000000005</v>
          </cell>
          <cell r="AH33">
            <v>1.21</v>
          </cell>
          <cell r="AP33" t="str">
            <v>0029</v>
          </cell>
          <cell r="AQ33">
            <v>2.754</v>
          </cell>
          <cell r="AR33">
            <v>2.766</v>
          </cell>
        </row>
        <row r="34">
          <cell r="AF34" t="str">
            <v>0103</v>
          </cell>
          <cell r="AG34">
            <v>0.93799999999999994</v>
          </cell>
          <cell r="AH34">
            <v>1.415</v>
          </cell>
          <cell r="AP34" t="str">
            <v>0030</v>
          </cell>
          <cell r="AQ34">
            <v>2.8279999999999998</v>
          </cell>
          <cell r="AR34">
            <v>2.7909999999999999</v>
          </cell>
        </row>
        <row r="35">
          <cell r="AF35" t="str">
            <v>0104</v>
          </cell>
          <cell r="AG35">
            <v>0.89300000000000002</v>
          </cell>
          <cell r="AH35">
            <v>1.444</v>
          </cell>
          <cell r="AP35" t="str">
            <v>0031</v>
          </cell>
          <cell r="AQ35">
            <v>2.9020000000000001</v>
          </cell>
          <cell r="AR35">
            <v>2.8490000000000002</v>
          </cell>
        </row>
        <row r="36">
          <cell r="AF36" t="str">
            <v>0105</v>
          </cell>
          <cell r="AG36">
            <v>1.0940000000000001</v>
          </cell>
          <cell r="AH36">
            <v>1.5660000000000001</v>
          </cell>
          <cell r="AP36" t="str">
            <v>0032</v>
          </cell>
          <cell r="AQ36">
            <v>2.9750000000000001</v>
          </cell>
          <cell r="AR36">
            <v>2.907</v>
          </cell>
        </row>
        <row r="37">
          <cell r="AF37" t="str">
            <v>0106</v>
          </cell>
          <cell r="AG37">
            <v>1.079</v>
          </cell>
          <cell r="AH37">
            <v>1.5449999999999999</v>
          </cell>
          <cell r="AP37" t="str">
            <v>0033</v>
          </cell>
          <cell r="AQ37">
            <v>3.036</v>
          </cell>
          <cell r="AR37">
            <v>2.9649999999999999</v>
          </cell>
        </row>
        <row r="38">
          <cell r="AF38" t="str">
            <v>0107</v>
          </cell>
          <cell r="AG38">
            <v>1.2609999999999999</v>
          </cell>
          <cell r="AH38">
            <v>1.6579999999999999</v>
          </cell>
          <cell r="AP38" t="str">
            <v>0034</v>
          </cell>
          <cell r="AQ38">
            <v>3.097</v>
          </cell>
          <cell r="AR38">
            <v>3.0230000000000001</v>
          </cell>
        </row>
        <row r="39">
          <cell r="AF39" t="str">
            <v>0108</v>
          </cell>
          <cell r="AG39">
            <v>1.296</v>
          </cell>
          <cell r="AH39">
            <v>1.7030000000000001</v>
          </cell>
          <cell r="AP39" t="str">
            <v>0035</v>
          </cell>
          <cell r="AQ39">
            <v>3.1589999999999998</v>
          </cell>
          <cell r="AR39">
            <v>3.0449999999999999</v>
          </cell>
        </row>
        <row r="40">
          <cell r="AF40" t="str">
            <v>0110</v>
          </cell>
          <cell r="AG40">
            <v>1.4650000000000001</v>
          </cell>
          <cell r="AH40">
            <v>1.8009999999999999</v>
          </cell>
          <cell r="AP40" t="str">
            <v>0036</v>
          </cell>
          <cell r="AQ40">
            <v>3.21</v>
          </cell>
          <cell r="AR40">
            <v>3.0680000000000001</v>
          </cell>
        </row>
        <row r="41">
          <cell r="AF41" t="str">
            <v>0111</v>
          </cell>
          <cell r="AG41">
            <v>1.514</v>
          </cell>
          <cell r="AH41">
            <v>1.86</v>
          </cell>
          <cell r="AP41" t="str">
            <v>0037</v>
          </cell>
          <cell r="AQ41">
            <v>3.3170000000000002</v>
          </cell>
          <cell r="AR41">
            <v>3.09</v>
          </cell>
        </row>
        <row r="42">
          <cell r="AF42" t="str">
            <v>0112</v>
          </cell>
          <cell r="AG42">
            <v>1.7749999999999999</v>
          </cell>
          <cell r="AH42">
            <v>2.008</v>
          </cell>
          <cell r="AP42" t="str">
            <v>0038</v>
          </cell>
          <cell r="AQ42">
            <v>3.4409999999999998</v>
          </cell>
          <cell r="AR42">
            <v>3.2170000000000001</v>
          </cell>
        </row>
        <row r="43">
          <cell r="AF43" t="str">
            <v>0113</v>
          </cell>
          <cell r="AG43">
            <v>1.8260000000000001</v>
          </cell>
          <cell r="AH43">
            <v>2.0659999999999998</v>
          </cell>
          <cell r="AP43" t="str">
            <v>0039</v>
          </cell>
          <cell r="AQ43">
            <v>3.5640000000000001</v>
          </cell>
          <cell r="AR43">
            <v>3.343</v>
          </cell>
        </row>
        <row r="44">
          <cell r="AF44" t="str">
            <v>0114</v>
          </cell>
          <cell r="AG44">
            <v>2.1139999999999999</v>
          </cell>
          <cell r="AH44">
            <v>2.238</v>
          </cell>
          <cell r="AP44" t="str">
            <v>0040</v>
          </cell>
          <cell r="AQ44">
            <v>3.6869999999999998</v>
          </cell>
          <cell r="AR44">
            <v>3.47</v>
          </cell>
        </row>
        <row r="45">
          <cell r="AF45" t="str">
            <v>0115</v>
          </cell>
          <cell r="AG45">
            <v>2.2069999999999999</v>
          </cell>
          <cell r="AH45">
            <v>2.3370000000000002</v>
          </cell>
          <cell r="AP45" t="str">
            <v>0041</v>
          </cell>
          <cell r="AQ45">
            <v>3.8109999999999999</v>
          </cell>
          <cell r="AR45">
            <v>3.496</v>
          </cell>
        </row>
        <row r="46">
          <cell r="AF46" t="str">
            <v>0116</v>
          </cell>
          <cell r="AG46">
            <v>2.6059999999999999</v>
          </cell>
          <cell r="AH46">
            <v>2.6059999999999999</v>
          </cell>
          <cell r="AP46" t="str">
            <v>0042</v>
          </cell>
          <cell r="AQ46">
            <v>3.9340000000000002</v>
          </cell>
          <cell r="AR46">
            <v>3.5230000000000001</v>
          </cell>
        </row>
        <row r="47">
          <cell r="AF47" t="str">
            <v>0117</v>
          </cell>
          <cell r="AG47">
            <v>2.7050000000000001</v>
          </cell>
          <cell r="AH47">
            <v>2.7050000000000001</v>
          </cell>
          <cell r="AP47" t="str">
            <v>0043</v>
          </cell>
          <cell r="AQ47">
            <v>4.1100000000000003</v>
          </cell>
          <cell r="AR47">
            <v>3.5489999999999999</v>
          </cell>
        </row>
        <row r="48">
          <cell r="AF48" t="str">
            <v>0118</v>
          </cell>
          <cell r="AG48">
            <v>3.0539999999999998</v>
          </cell>
          <cell r="AH48">
            <v>2.923</v>
          </cell>
          <cell r="AP48" t="str">
            <v>0044</v>
          </cell>
          <cell r="AQ48">
            <v>4.3099999999999996</v>
          </cell>
          <cell r="AR48">
            <v>3.645</v>
          </cell>
        </row>
        <row r="49">
          <cell r="AF49" t="str">
            <v>0119</v>
          </cell>
          <cell r="AG49">
            <v>3.113</v>
          </cell>
          <cell r="AH49">
            <v>2.9790000000000001</v>
          </cell>
          <cell r="AP49" t="str">
            <v>0045</v>
          </cell>
          <cell r="AQ49">
            <v>4.51</v>
          </cell>
          <cell r="AR49">
            <v>3.7410000000000001</v>
          </cell>
        </row>
        <row r="50">
          <cell r="AF50" t="str">
            <v>0120</v>
          </cell>
          <cell r="AG50">
            <v>3.6840000000000002</v>
          </cell>
          <cell r="AH50">
            <v>3.2869999999999999</v>
          </cell>
          <cell r="AP50" t="str">
            <v>0046</v>
          </cell>
          <cell r="AQ50">
            <v>4.8</v>
          </cell>
          <cell r="AR50">
            <v>3.8370000000000002</v>
          </cell>
        </row>
        <row r="51">
          <cell r="AF51" t="str">
            <v>0121</v>
          </cell>
          <cell r="AG51">
            <v>3.7970000000000002</v>
          </cell>
          <cell r="AH51">
            <v>3.3879999999999999</v>
          </cell>
          <cell r="AP51" t="str">
            <v>0047</v>
          </cell>
          <cell r="AQ51">
            <v>5.05</v>
          </cell>
          <cell r="AR51">
            <v>3.9329999999999998</v>
          </cell>
        </row>
        <row r="52">
          <cell r="AF52" t="str">
            <v>0122</v>
          </cell>
          <cell r="AG52">
            <v>5.8049999999999997</v>
          </cell>
          <cell r="AH52">
            <v>4.4269999999999996</v>
          </cell>
          <cell r="AP52" t="str">
            <v>0048</v>
          </cell>
          <cell r="AQ52">
            <v>5.3</v>
          </cell>
          <cell r="AR52">
            <v>4.0289999999999999</v>
          </cell>
        </row>
        <row r="53">
          <cell r="AF53" t="str">
            <v>0123</v>
          </cell>
          <cell r="AG53">
            <v>5.8049999999999997</v>
          </cell>
          <cell r="AH53">
            <v>4.4269999999999996</v>
          </cell>
          <cell r="AP53" t="str">
            <v>0049</v>
          </cell>
          <cell r="AQ53">
            <v>5.6050000000000004</v>
          </cell>
          <cell r="AR53">
            <v>4.125</v>
          </cell>
        </row>
        <row r="54">
          <cell r="AF54" t="str">
            <v>0124</v>
          </cell>
          <cell r="AG54">
            <v>7.5609999999999999</v>
          </cell>
          <cell r="AH54">
            <v>5.415</v>
          </cell>
          <cell r="AP54" t="str">
            <v>0050</v>
          </cell>
          <cell r="AQ54">
            <v>5.87</v>
          </cell>
          <cell r="AR54">
            <v>4.2210000000000001</v>
          </cell>
        </row>
        <row r="55">
          <cell r="AF55" t="str">
            <v>0125</v>
          </cell>
          <cell r="AG55">
            <v>7.5609999999999999</v>
          </cell>
          <cell r="AH55">
            <v>5.415</v>
          </cell>
          <cell r="AP55" t="str">
            <v>0051</v>
          </cell>
          <cell r="AQ55">
            <v>6.1109999999999998</v>
          </cell>
          <cell r="AR55">
            <v>4.3170000000000002</v>
          </cell>
        </row>
        <row r="56">
          <cell r="AF56" t="str">
            <v>0126</v>
          </cell>
          <cell r="AG56">
            <v>9.2970000000000006</v>
          </cell>
          <cell r="AH56">
            <v>6.4029999999999996</v>
          </cell>
          <cell r="AP56" t="str">
            <v>0052</v>
          </cell>
          <cell r="AQ56">
            <v>6.3970000000000002</v>
          </cell>
          <cell r="AR56">
            <v>4.4130000000000003</v>
          </cell>
        </row>
        <row r="57">
          <cell r="AF57" t="str">
            <v>0127</v>
          </cell>
          <cell r="AG57">
            <v>11.292</v>
          </cell>
          <cell r="AH57">
            <v>7.7329999999999997</v>
          </cell>
          <cell r="AP57" t="str">
            <v>0053</v>
          </cell>
          <cell r="AQ57">
            <v>6.6829999999999998</v>
          </cell>
          <cell r="AR57">
            <v>4.5039999999999996</v>
          </cell>
        </row>
        <row r="58">
          <cell r="AF58" t="str">
            <v>0201</v>
          </cell>
          <cell r="AG58">
            <v>0.64300000000000002</v>
          </cell>
          <cell r="AH58">
            <v>1.147</v>
          </cell>
          <cell r="AP58" t="str">
            <v>0054</v>
          </cell>
          <cell r="AQ58">
            <v>6.9690000000000003</v>
          </cell>
          <cell r="AR58">
            <v>4.59</v>
          </cell>
        </row>
        <row r="59">
          <cell r="AF59" t="str">
            <v>0202</v>
          </cell>
          <cell r="AG59">
            <v>0.64300000000000002</v>
          </cell>
          <cell r="AH59">
            <v>1.147</v>
          </cell>
          <cell r="AP59" t="str">
            <v>0055</v>
          </cell>
          <cell r="AQ59">
            <v>7.2549999999999999</v>
          </cell>
          <cell r="AR59">
            <v>4.6989999999999998</v>
          </cell>
        </row>
        <row r="60">
          <cell r="AF60" t="str">
            <v>0203</v>
          </cell>
          <cell r="AG60">
            <v>0.88800000000000001</v>
          </cell>
          <cell r="AH60">
            <v>1.341</v>
          </cell>
          <cell r="AP60" t="str">
            <v>0056</v>
          </cell>
          <cell r="AQ60">
            <v>7.5410000000000004</v>
          </cell>
          <cell r="AR60">
            <v>4.8289999999999997</v>
          </cell>
        </row>
        <row r="61">
          <cell r="AF61" t="str">
            <v>0204</v>
          </cell>
          <cell r="AG61">
            <v>0.84599999999999997</v>
          </cell>
          <cell r="AH61">
            <v>1.3680000000000001</v>
          </cell>
          <cell r="AP61" t="str">
            <v>0057</v>
          </cell>
          <cell r="AQ61">
            <v>7.827</v>
          </cell>
          <cell r="AR61">
            <v>4.9580000000000002</v>
          </cell>
        </row>
        <row r="62">
          <cell r="AF62" t="str">
            <v>0205</v>
          </cell>
          <cell r="AG62">
            <v>1.0369999999999999</v>
          </cell>
          <cell r="AH62">
            <v>1.484</v>
          </cell>
          <cell r="AP62" t="str">
            <v>0058</v>
          </cell>
          <cell r="AQ62">
            <v>8.1129999999999995</v>
          </cell>
          <cell r="AR62">
            <v>5.1760000000000002</v>
          </cell>
        </row>
        <row r="63">
          <cell r="AF63" t="str">
            <v>0206</v>
          </cell>
          <cell r="AG63">
            <v>1.034</v>
          </cell>
          <cell r="AH63">
            <v>1.4790000000000001</v>
          </cell>
          <cell r="AP63" t="str">
            <v>0059</v>
          </cell>
          <cell r="AQ63">
            <v>8.4</v>
          </cell>
          <cell r="AR63">
            <v>5.4349999999999996</v>
          </cell>
        </row>
        <row r="64">
          <cell r="AF64" t="str">
            <v>0207</v>
          </cell>
          <cell r="AG64">
            <v>1.2410000000000001</v>
          </cell>
          <cell r="AH64">
            <v>1.631</v>
          </cell>
          <cell r="AP64" t="str">
            <v>0060</v>
          </cell>
          <cell r="AQ64">
            <v>8.75</v>
          </cell>
          <cell r="AR64">
            <v>5.6950000000000003</v>
          </cell>
        </row>
        <row r="65">
          <cell r="AF65" t="str">
            <v>0208</v>
          </cell>
          <cell r="AG65">
            <v>1.2430000000000001</v>
          </cell>
          <cell r="AH65">
            <v>1.633</v>
          </cell>
          <cell r="AP65" t="str">
            <v>0061</v>
          </cell>
          <cell r="AQ65">
            <v>9.0500000000000007</v>
          </cell>
          <cell r="AR65">
            <v>6.0190000000000001</v>
          </cell>
        </row>
        <row r="66">
          <cell r="AF66" t="str">
            <v>0210</v>
          </cell>
          <cell r="AG66">
            <v>1.458</v>
          </cell>
          <cell r="AH66">
            <v>1.792</v>
          </cell>
          <cell r="AP66" t="str">
            <v>0062</v>
          </cell>
          <cell r="AQ66">
            <v>9.5</v>
          </cell>
          <cell r="AR66">
            <v>6.4089999999999998</v>
          </cell>
        </row>
        <row r="67">
          <cell r="AF67" t="str">
            <v>0211</v>
          </cell>
          <cell r="AG67">
            <v>1.4650000000000001</v>
          </cell>
          <cell r="AH67">
            <v>1.8009999999999999</v>
          </cell>
          <cell r="AP67" t="str">
            <v>0101</v>
          </cell>
          <cell r="AQ67">
            <v>0.67800000000000005</v>
          </cell>
          <cell r="AR67">
            <v>1.21</v>
          </cell>
        </row>
        <row r="68">
          <cell r="AF68" t="str">
            <v>0212</v>
          </cell>
          <cell r="AG68">
            <v>1.7250000000000001</v>
          </cell>
          <cell r="AH68">
            <v>1.952</v>
          </cell>
          <cell r="AP68" t="str">
            <v>0102</v>
          </cell>
          <cell r="AQ68">
            <v>0.67800000000000005</v>
          </cell>
          <cell r="AR68">
            <v>1.21</v>
          </cell>
        </row>
        <row r="69">
          <cell r="AF69" t="str">
            <v>0213</v>
          </cell>
          <cell r="AG69">
            <v>1.782</v>
          </cell>
          <cell r="AH69">
            <v>2.016</v>
          </cell>
          <cell r="AP69" t="str">
            <v>0103</v>
          </cell>
          <cell r="AQ69">
            <v>0.67800000000000005</v>
          </cell>
          <cell r="AR69">
            <v>1.21</v>
          </cell>
        </row>
        <row r="70">
          <cell r="AF70" t="str">
            <v>0214</v>
          </cell>
          <cell r="AG70">
            <v>2.0649999999999999</v>
          </cell>
          <cell r="AH70">
            <v>2.1859999999999999</v>
          </cell>
          <cell r="AP70" t="str">
            <v>0104</v>
          </cell>
          <cell r="AQ70">
            <v>0.90300000000000002</v>
          </cell>
          <cell r="AR70">
            <v>1.415</v>
          </cell>
        </row>
        <row r="71">
          <cell r="AF71" t="str">
            <v>0215</v>
          </cell>
          <cell r="AG71">
            <v>2.1549999999999998</v>
          </cell>
          <cell r="AH71">
            <v>2.2810000000000001</v>
          </cell>
          <cell r="AP71" t="str">
            <v>0105</v>
          </cell>
          <cell r="AQ71">
            <v>0.90300000000000002</v>
          </cell>
          <cell r="AR71">
            <v>1.444</v>
          </cell>
        </row>
        <row r="72">
          <cell r="AF72" t="str">
            <v>0216</v>
          </cell>
          <cell r="AG72">
            <v>2.5249999999999999</v>
          </cell>
          <cell r="AH72">
            <v>2.5249999999999999</v>
          </cell>
          <cell r="AP72" t="str">
            <v>0106</v>
          </cell>
          <cell r="AQ72">
            <v>1.0940000000000001</v>
          </cell>
          <cell r="AR72">
            <v>1.5660000000000001</v>
          </cell>
        </row>
        <row r="73">
          <cell r="AF73" t="str">
            <v>0217</v>
          </cell>
          <cell r="AG73">
            <v>2.5630000000000002</v>
          </cell>
          <cell r="AH73">
            <v>2.5630000000000002</v>
          </cell>
          <cell r="AP73" t="str">
            <v>0107</v>
          </cell>
          <cell r="AQ73">
            <v>1.079</v>
          </cell>
          <cell r="AR73">
            <v>1.5449999999999999</v>
          </cell>
        </row>
        <row r="74">
          <cell r="AF74" t="str">
            <v>0218</v>
          </cell>
          <cell r="AG74">
            <v>2.9630000000000001</v>
          </cell>
          <cell r="AH74">
            <v>2.8359999999999999</v>
          </cell>
          <cell r="AP74" t="str">
            <v>0108</v>
          </cell>
          <cell r="AQ74">
            <v>1.2609999999999999</v>
          </cell>
          <cell r="AR74">
            <v>1.6579999999999999</v>
          </cell>
        </row>
        <row r="75">
          <cell r="AF75" t="str">
            <v>0219</v>
          </cell>
          <cell r="AG75">
            <v>2.9630000000000001</v>
          </cell>
          <cell r="AH75">
            <v>2.8359999999999999</v>
          </cell>
          <cell r="AP75" t="str">
            <v>0110</v>
          </cell>
          <cell r="AQ75">
            <v>1.296</v>
          </cell>
          <cell r="AR75">
            <v>1.7030000000000001</v>
          </cell>
        </row>
        <row r="76">
          <cell r="AF76" t="str">
            <v>0220</v>
          </cell>
          <cell r="AG76">
            <v>3.57</v>
          </cell>
          <cell r="AH76">
            <v>3.1850000000000001</v>
          </cell>
          <cell r="AP76" t="str">
            <v>0111</v>
          </cell>
          <cell r="AQ76">
            <v>1.296</v>
          </cell>
          <cell r="AR76">
            <v>1.7030000000000001</v>
          </cell>
        </row>
        <row r="77">
          <cell r="AF77" t="str">
            <v>0221</v>
          </cell>
          <cell r="AG77">
            <v>3.6509999999999998</v>
          </cell>
          <cell r="AH77">
            <v>3.2570000000000001</v>
          </cell>
          <cell r="AP77" t="str">
            <v>0112</v>
          </cell>
          <cell r="AQ77">
            <v>1.4650000000000001</v>
          </cell>
          <cell r="AR77">
            <v>1.8009999999999999</v>
          </cell>
        </row>
        <row r="78">
          <cell r="AF78" t="str">
            <v>0222</v>
          </cell>
          <cell r="AG78">
            <v>5.5</v>
          </cell>
          <cell r="AH78">
            <v>4.194</v>
          </cell>
          <cell r="AP78" t="str">
            <v>0113</v>
          </cell>
          <cell r="AQ78">
            <v>1.4650000000000001</v>
          </cell>
          <cell r="AR78">
            <v>1.8009999999999999</v>
          </cell>
        </row>
        <row r="79">
          <cell r="AF79" t="str">
            <v>0223</v>
          </cell>
          <cell r="AG79">
            <v>5.5</v>
          </cell>
          <cell r="AH79">
            <v>4.194</v>
          </cell>
          <cell r="AP79" t="str">
            <v>0114</v>
          </cell>
          <cell r="AQ79">
            <v>1.514</v>
          </cell>
          <cell r="AR79">
            <v>1.86</v>
          </cell>
        </row>
        <row r="80">
          <cell r="AF80" t="str">
            <v>0224</v>
          </cell>
          <cell r="AG80">
            <v>7.1630000000000003</v>
          </cell>
          <cell r="AH80">
            <v>5.13</v>
          </cell>
          <cell r="AP80" t="str">
            <v>0115</v>
          </cell>
          <cell r="AQ80">
            <v>1.571</v>
          </cell>
          <cell r="AR80">
            <v>1.86</v>
          </cell>
        </row>
        <row r="81">
          <cell r="AF81" t="str">
            <v>0225</v>
          </cell>
          <cell r="AG81">
            <v>7.1630000000000003</v>
          </cell>
          <cell r="AH81">
            <v>5.13</v>
          </cell>
          <cell r="AP81" t="str">
            <v>0116</v>
          </cell>
          <cell r="AQ81">
            <v>1.6819999999999999</v>
          </cell>
          <cell r="AR81">
            <v>2.008</v>
          </cell>
        </row>
        <row r="82">
          <cell r="AF82" t="str">
            <v>0226</v>
          </cell>
          <cell r="AG82">
            <v>8.8070000000000004</v>
          </cell>
          <cell r="AH82">
            <v>6.0659999999999998</v>
          </cell>
          <cell r="AP82" t="str">
            <v>0117</v>
          </cell>
          <cell r="AQ82">
            <v>1.7749999999999999</v>
          </cell>
          <cell r="AR82">
            <v>2.008</v>
          </cell>
        </row>
        <row r="83">
          <cell r="AF83" t="str">
            <v>0227</v>
          </cell>
          <cell r="AG83">
            <v>10.696999999999999</v>
          </cell>
          <cell r="AH83">
            <v>7.3259999999999996</v>
          </cell>
          <cell r="AP83" t="str">
            <v>0118</v>
          </cell>
          <cell r="AQ83">
            <v>1.8260000000000001</v>
          </cell>
          <cell r="AR83">
            <v>2.0659999999999998</v>
          </cell>
        </row>
        <row r="84">
          <cell r="AF84" t="str">
            <v>0301</v>
          </cell>
          <cell r="AG84">
            <v>0.60699999999999998</v>
          </cell>
          <cell r="AH84">
            <v>1.083</v>
          </cell>
          <cell r="AP84" t="str">
            <v>0119</v>
          </cell>
          <cell r="AQ84">
            <v>1.9119999999999999</v>
          </cell>
          <cell r="AR84">
            <v>2.0659999999999998</v>
          </cell>
        </row>
        <row r="85">
          <cell r="AF85" t="str">
            <v>0302</v>
          </cell>
          <cell r="AG85">
            <v>0.60699999999999998</v>
          </cell>
          <cell r="AH85">
            <v>1.083</v>
          </cell>
          <cell r="AP85" t="str">
            <v>0120</v>
          </cell>
          <cell r="AQ85">
            <v>2.0329999999999999</v>
          </cell>
          <cell r="AR85">
            <v>2.238</v>
          </cell>
        </row>
        <row r="86">
          <cell r="AF86" t="str">
            <v>0303</v>
          </cell>
          <cell r="AG86">
            <v>0.83899999999999997</v>
          </cell>
          <cell r="AH86">
            <v>1.266</v>
          </cell>
          <cell r="AP86" t="str">
            <v>0121</v>
          </cell>
          <cell r="AQ86">
            <v>2.1139999999999999</v>
          </cell>
          <cell r="AR86">
            <v>2.238</v>
          </cell>
        </row>
        <row r="87">
          <cell r="AF87" t="str">
            <v>0304</v>
          </cell>
          <cell r="AG87">
            <v>0.79900000000000004</v>
          </cell>
          <cell r="AH87">
            <v>1.292</v>
          </cell>
          <cell r="AP87" t="str">
            <v>0122</v>
          </cell>
          <cell r="AQ87">
            <v>2.125</v>
          </cell>
          <cell r="AR87">
            <v>2.3039999999999998</v>
          </cell>
        </row>
        <row r="88">
          <cell r="AF88" t="str">
            <v>0305</v>
          </cell>
          <cell r="AG88">
            <v>0.98499999999999999</v>
          </cell>
          <cell r="AH88">
            <v>1.409</v>
          </cell>
          <cell r="AP88" t="str">
            <v>0123</v>
          </cell>
          <cell r="AQ88">
            <v>2.1659999999999999</v>
          </cell>
          <cell r="AR88">
            <v>2.37</v>
          </cell>
        </row>
        <row r="89">
          <cell r="AF89" t="str">
            <v>0306</v>
          </cell>
          <cell r="AG89">
            <v>0.97699999999999998</v>
          </cell>
          <cell r="AH89">
            <v>1.397</v>
          </cell>
          <cell r="AP89" t="str">
            <v>0124</v>
          </cell>
          <cell r="AQ89">
            <v>2.2069999999999999</v>
          </cell>
          <cell r="AR89">
            <v>2.4460000000000002</v>
          </cell>
        </row>
        <row r="90">
          <cell r="AF90" t="str">
            <v>0307</v>
          </cell>
          <cell r="AG90">
            <v>1.1739999999999999</v>
          </cell>
          <cell r="AH90">
            <v>1.5429999999999999</v>
          </cell>
          <cell r="AP90" t="str">
            <v>0125</v>
          </cell>
          <cell r="AQ90">
            <v>2.3159999999999998</v>
          </cell>
          <cell r="AR90">
            <v>2.512</v>
          </cell>
        </row>
        <row r="91">
          <cell r="AF91" t="str">
            <v>0308</v>
          </cell>
          <cell r="AG91">
            <v>1.181</v>
          </cell>
          <cell r="AH91">
            <v>1.552</v>
          </cell>
          <cell r="AP91" t="str">
            <v>0126</v>
          </cell>
          <cell r="AQ91">
            <v>2.3919999999999999</v>
          </cell>
          <cell r="AR91">
            <v>2.544</v>
          </cell>
        </row>
        <row r="92">
          <cell r="AF92" t="str">
            <v>0310</v>
          </cell>
          <cell r="AG92">
            <v>1.377</v>
          </cell>
          <cell r="AH92">
            <v>1.6930000000000001</v>
          </cell>
          <cell r="AP92" t="str">
            <v>0127</v>
          </cell>
          <cell r="AQ92">
            <v>2.5</v>
          </cell>
          <cell r="AR92">
            <v>2.6059999999999999</v>
          </cell>
        </row>
        <row r="93">
          <cell r="AF93" t="str">
            <v>0311</v>
          </cell>
          <cell r="AG93">
            <v>1.3979999999999999</v>
          </cell>
          <cell r="AH93">
            <v>1.718</v>
          </cell>
          <cell r="AP93" t="str">
            <v>0128</v>
          </cell>
          <cell r="AQ93">
            <v>2.6059999999999999</v>
          </cell>
          <cell r="AR93">
            <v>2.63</v>
          </cell>
        </row>
        <row r="94">
          <cell r="AF94" t="str">
            <v>0312</v>
          </cell>
          <cell r="AG94">
            <v>1.6319999999999999</v>
          </cell>
          <cell r="AH94">
            <v>1.8460000000000001</v>
          </cell>
          <cell r="AP94" t="str">
            <v>0129</v>
          </cell>
          <cell r="AQ94">
            <v>2.669</v>
          </cell>
          <cell r="AR94">
            <v>2.681</v>
          </cell>
        </row>
        <row r="95">
          <cell r="AF95" t="str">
            <v>0313</v>
          </cell>
          <cell r="AG95">
            <v>1.698</v>
          </cell>
          <cell r="AH95">
            <v>1.921</v>
          </cell>
          <cell r="AP95" t="str">
            <v>0130</v>
          </cell>
          <cell r="AQ95">
            <v>2.7410000000000001</v>
          </cell>
          <cell r="AR95">
            <v>2.7050000000000001</v>
          </cell>
        </row>
        <row r="96">
          <cell r="AF96" t="str">
            <v>0314</v>
          </cell>
          <cell r="AG96">
            <v>1.9670000000000001</v>
          </cell>
          <cell r="AH96">
            <v>2.0830000000000002</v>
          </cell>
          <cell r="AP96" t="str">
            <v>0131</v>
          </cell>
          <cell r="AQ96">
            <v>2.8130000000000002</v>
          </cell>
          <cell r="AR96">
            <v>2.7610000000000001</v>
          </cell>
        </row>
        <row r="97">
          <cell r="AF97" t="str">
            <v>0315</v>
          </cell>
          <cell r="AG97">
            <v>2.0430000000000001</v>
          </cell>
          <cell r="AH97">
            <v>2.1629999999999998</v>
          </cell>
          <cell r="AP97" t="str">
            <v>0132</v>
          </cell>
          <cell r="AQ97">
            <v>2.8759999999999999</v>
          </cell>
          <cell r="AR97">
            <v>2.8109999999999999</v>
          </cell>
        </row>
        <row r="98">
          <cell r="AF98" t="str">
            <v>0316</v>
          </cell>
          <cell r="AG98">
            <v>2.411</v>
          </cell>
          <cell r="AH98">
            <v>2.411</v>
          </cell>
          <cell r="AP98" t="str">
            <v>0133</v>
          </cell>
          <cell r="AQ98">
            <v>2.9350000000000001</v>
          </cell>
          <cell r="AR98">
            <v>2.867</v>
          </cell>
        </row>
        <row r="99">
          <cell r="AF99" t="str">
            <v>0317</v>
          </cell>
          <cell r="AG99">
            <v>2.4209999999999998</v>
          </cell>
          <cell r="AH99">
            <v>2.4209999999999998</v>
          </cell>
          <cell r="AP99" t="str">
            <v>0134</v>
          </cell>
          <cell r="AQ99">
            <v>2.9940000000000002</v>
          </cell>
          <cell r="AR99">
            <v>2.923</v>
          </cell>
        </row>
        <row r="100">
          <cell r="AF100" t="str">
            <v>0318</v>
          </cell>
          <cell r="AG100">
            <v>2.7989999999999999</v>
          </cell>
          <cell r="AH100">
            <v>2.6789999999999998</v>
          </cell>
          <cell r="AP100" t="str">
            <v>0135</v>
          </cell>
          <cell r="AQ100">
            <v>3.0539999999999998</v>
          </cell>
          <cell r="AR100">
            <v>2.944</v>
          </cell>
        </row>
        <row r="101">
          <cell r="AF101" t="str">
            <v>0319</v>
          </cell>
          <cell r="AG101">
            <v>2.7989999999999999</v>
          </cell>
          <cell r="AH101">
            <v>2.6789999999999998</v>
          </cell>
          <cell r="AP101" t="str">
            <v>0136</v>
          </cell>
          <cell r="AQ101">
            <v>3.0950000000000002</v>
          </cell>
          <cell r="AR101">
            <v>2.9580000000000002</v>
          </cell>
        </row>
        <row r="102">
          <cell r="AF102" t="str">
            <v>0320</v>
          </cell>
          <cell r="AG102">
            <v>3.4129999999999998</v>
          </cell>
          <cell r="AH102">
            <v>3.0449999999999999</v>
          </cell>
          <cell r="AP102" t="str">
            <v>0137</v>
          </cell>
          <cell r="AQ102">
            <v>3.198</v>
          </cell>
          <cell r="AR102">
            <v>2.9790000000000001</v>
          </cell>
        </row>
        <row r="103">
          <cell r="AF103" t="str">
            <v>0321</v>
          </cell>
          <cell r="AG103">
            <v>3.464</v>
          </cell>
          <cell r="AH103">
            <v>3.0910000000000002</v>
          </cell>
          <cell r="AP103" t="str">
            <v>0138</v>
          </cell>
          <cell r="AQ103">
            <v>3.3170000000000002</v>
          </cell>
          <cell r="AR103">
            <v>3.101</v>
          </cell>
        </row>
        <row r="104">
          <cell r="AF104" t="str">
            <v>0322</v>
          </cell>
          <cell r="AG104">
            <v>5.194</v>
          </cell>
          <cell r="AH104">
            <v>3.9609999999999999</v>
          </cell>
          <cell r="AP104" t="str">
            <v>0139</v>
          </cell>
          <cell r="AQ104">
            <v>3.3759999999999999</v>
          </cell>
          <cell r="AR104">
            <v>3.1669999999999998</v>
          </cell>
        </row>
        <row r="105">
          <cell r="AF105" t="str">
            <v>0323</v>
          </cell>
          <cell r="AG105">
            <v>5.194</v>
          </cell>
          <cell r="AH105">
            <v>3.9609999999999999</v>
          </cell>
          <cell r="AP105" t="str">
            <v>0140</v>
          </cell>
          <cell r="AQ105">
            <v>3.4929999999999999</v>
          </cell>
          <cell r="AR105">
            <v>3.2869999999999999</v>
          </cell>
        </row>
        <row r="106">
          <cell r="AF106" t="str">
            <v>0324</v>
          </cell>
          <cell r="AG106">
            <v>6.7649999999999997</v>
          </cell>
          <cell r="AH106">
            <v>4.8449999999999998</v>
          </cell>
          <cell r="AP106" t="str">
            <v>0141</v>
          </cell>
          <cell r="AQ106">
            <v>3.61</v>
          </cell>
          <cell r="AR106">
            <v>3.3119999999999998</v>
          </cell>
        </row>
        <row r="107">
          <cell r="AF107" t="str">
            <v>0325</v>
          </cell>
          <cell r="AG107">
            <v>6.7649999999999997</v>
          </cell>
          <cell r="AH107">
            <v>4.8449999999999998</v>
          </cell>
          <cell r="AP107" t="str">
            <v>0142</v>
          </cell>
          <cell r="AQ107">
            <v>3.7549999999999999</v>
          </cell>
          <cell r="AR107">
            <v>3.363</v>
          </cell>
        </row>
        <row r="108">
          <cell r="AF108" t="str">
            <v>0326</v>
          </cell>
          <cell r="AG108">
            <v>8.3179999999999996</v>
          </cell>
          <cell r="AH108">
            <v>5.7290000000000001</v>
          </cell>
          <cell r="AP108" t="str">
            <v>0143</v>
          </cell>
          <cell r="AQ108">
            <v>3.923</v>
          </cell>
          <cell r="AR108">
            <v>3.3879999999999999</v>
          </cell>
        </row>
        <row r="109">
          <cell r="AF109" t="str">
            <v>0327</v>
          </cell>
          <cell r="AG109">
            <v>10.103</v>
          </cell>
          <cell r="AH109">
            <v>6.9189999999999996</v>
          </cell>
          <cell r="AP109" t="str">
            <v>0144</v>
          </cell>
          <cell r="AQ109">
            <v>4.1139999999999999</v>
          </cell>
          <cell r="AR109">
            <v>3.48</v>
          </cell>
        </row>
        <row r="110">
          <cell r="AF110" t="str">
            <v>0401</v>
          </cell>
          <cell r="AG110">
            <v>0.57099999999999995</v>
          </cell>
          <cell r="AH110">
            <v>1.0189999999999999</v>
          </cell>
          <cell r="AP110" t="str">
            <v>0145</v>
          </cell>
          <cell r="AQ110">
            <v>4.3049999999999997</v>
          </cell>
          <cell r="AR110">
            <v>3.5710000000000002</v>
          </cell>
        </row>
        <row r="111">
          <cell r="AF111" t="str">
            <v>0402</v>
          </cell>
          <cell r="AG111">
            <v>0.57099999999999995</v>
          </cell>
          <cell r="AH111">
            <v>1.0189999999999999</v>
          </cell>
          <cell r="AP111" t="str">
            <v>0146</v>
          </cell>
          <cell r="AQ111">
            <v>4.5599999999999996</v>
          </cell>
          <cell r="AR111">
            <v>3.645</v>
          </cell>
        </row>
        <row r="112">
          <cell r="AF112" t="str">
            <v>0403</v>
          </cell>
          <cell r="AG112">
            <v>0.79</v>
          </cell>
          <cell r="AH112">
            <v>1.1919999999999999</v>
          </cell>
          <cell r="AP112" t="str">
            <v>0147</v>
          </cell>
          <cell r="AQ112">
            <v>4.7969999999999997</v>
          </cell>
          <cell r="AR112">
            <v>3.7360000000000002</v>
          </cell>
        </row>
        <row r="113">
          <cell r="AF113" t="str">
            <v>0404</v>
          </cell>
          <cell r="AG113">
            <v>0.752</v>
          </cell>
          <cell r="AH113">
            <v>1.216</v>
          </cell>
          <cell r="AP113" t="str">
            <v>0148</v>
          </cell>
          <cell r="AQ113">
            <v>5.0350000000000001</v>
          </cell>
          <cell r="AR113">
            <v>3.8279999999999998</v>
          </cell>
        </row>
        <row r="114">
          <cell r="AF114" t="str">
            <v>0405</v>
          </cell>
          <cell r="AG114">
            <v>0.92800000000000005</v>
          </cell>
          <cell r="AH114">
            <v>1.3280000000000001</v>
          </cell>
          <cell r="AP114" t="str">
            <v>0149</v>
          </cell>
          <cell r="AQ114">
            <v>5.3239999999999998</v>
          </cell>
          <cell r="AR114">
            <v>3.919</v>
          </cell>
        </row>
        <row r="115">
          <cell r="AF115" t="str">
            <v>0406</v>
          </cell>
          <cell r="AG115">
            <v>0.92500000000000004</v>
          </cell>
          <cell r="AH115">
            <v>1.3240000000000001</v>
          </cell>
          <cell r="AP115" t="str">
            <v>0150</v>
          </cell>
          <cell r="AQ115">
            <v>5.5759999999999996</v>
          </cell>
          <cell r="AR115">
            <v>4.01</v>
          </cell>
        </row>
        <row r="116">
          <cell r="AF116" t="str">
            <v>0407</v>
          </cell>
          <cell r="AG116">
            <v>1.1100000000000001</v>
          </cell>
          <cell r="AH116">
            <v>1.46</v>
          </cell>
          <cell r="AP116" t="str">
            <v>0151</v>
          </cell>
          <cell r="AQ116">
            <v>5.8049999999999997</v>
          </cell>
          <cell r="AR116">
            <v>4.101</v>
          </cell>
        </row>
        <row r="117">
          <cell r="AF117" t="str">
            <v>0408</v>
          </cell>
          <cell r="AG117">
            <v>1.1240000000000001</v>
          </cell>
          <cell r="AH117">
            <v>1.4770000000000001</v>
          </cell>
          <cell r="AP117" t="str">
            <v>0152</v>
          </cell>
          <cell r="AQ117">
            <v>6.077</v>
          </cell>
          <cell r="AR117">
            <v>4.1920000000000002</v>
          </cell>
        </row>
        <row r="118">
          <cell r="AF118" t="str">
            <v>0410</v>
          </cell>
          <cell r="AG118">
            <v>1.302</v>
          </cell>
          <cell r="AH118">
            <v>1.6</v>
          </cell>
          <cell r="AP118" t="str">
            <v>0153</v>
          </cell>
          <cell r="AQ118">
            <v>6.3479999999999999</v>
          </cell>
          <cell r="AR118">
            <v>4.2789999999999999</v>
          </cell>
        </row>
        <row r="119">
          <cell r="AF119" t="str">
            <v>0411</v>
          </cell>
          <cell r="AG119">
            <v>1.337</v>
          </cell>
          <cell r="AH119">
            <v>1.643</v>
          </cell>
          <cell r="AP119" t="str">
            <v>0154</v>
          </cell>
          <cell r="AQ119">
            <v>6.6210000000000004</v>
          </cell>
          <cell r="AR119">
            <v>4.3609999999999998</v>
          </cell>
        </row>
        <row r="120">
          <cell r="AF120" t="str">
            <v>0412</v>
          </cell>
          <cell r="AG120">
            <v>1.5629999999999999</v>
          </cell>
          <cell r="AH120">
            <v>1.7689999999999999</v>
          </cell>
          <cell r="AP120" t="str">
            <v>0155</v>
          </cell>
          <cell r="AQ120">
            <v>6.8920000000000003</v>
          </cell>
          <cell r="AR120">
            <v>4.4640000000000004</v>
          </cell>
        </row>
        <row r="121">
          <cell r="AF121" t="str">
            <v>0413</v>
          </cell>
          <cell r="AG121">
            <v>1.6</v>
          </cell>
          <cell r="AH121">
            <v>1.81</v>
          </cell>
          <cell r="AP121" t="str">
            <v>0156</v>
          </cell>
          <cell r="AQ121">
            <v>7.1639999999999997</v>
          </cell>
          <cell r="AR121">
            <v>4.5880000000000001</v>
          </cell>
        </row>
        <row r="122">
          <cell r="AF122" t="str">
            <v>0414</v>
          </cell>
          <cell r="AG122">
            <v>1.8839999999999999</v>
          </cell>
          <cell r="AH122">
            <v>1.9950000000000001</v>
          </cell>
          <cell r="AP122" t="str">
            <v>0157</v>
          </cell>
          <cell r="AQ122">
            <v>7.4359999999999999</v>
          </cell>
          <cell r="AR122">
            <v>4.71</v>
          </cell>
        </row>
        <row r="123">
          <cell r="AF123" t="str">
            <v>0415</v>
          </cell>
          <cell r="AG123">
            <v>1.923</v>
          </cell>
          <cell r="AH123">
            <v>2.036</v>
          </cell>
          <cell r="AP123" t="str">
            <v>0158</v>
          </cell>
          <cell r="AQ123">
            <v>7.7069999999999999</v>
          </cell>
          <cell r="AR123">
            <v>4.9169999999999998</v>
          </cell>
        </row>
        <row r="124">
          <cell r="AF124" t="str">
            <v>0416</v>
          </cell>
          <cell r="AG124">
            <v>2.2789999999999999</v>
          </cell>
          <cell r="AH124">
            <v>2.2789999999999999</v>
          </cell>
          <cell r="AP124" t="str">
            <v>0159</v>
          </cell>
          <cell r="AQ124">
            <v>7.98</v>
          </cell>
          <cell r="AR124">
            <v>5.1630000000000003</v>
          </cell>
        </row>
        <row r="125">
          <cell r="AF125" t="str">
            <v>0417</v>
          </cell>
          <cell r="AG125">
            <v>2.2789999999999999</v>
          </cell>
          <cell r="AH125">
            <v>2.2789999999999999</v>
          </cell>
          <cell r="AP125" t="str">
            <v>0160</v>
          </cell>
          <cell r="AQ125">
            <v>8.3130000000000006</v>
          </cell>
          <cell r="AR125">
            <v>5.41</v>
          </cell>
        </row>
        <row r="126">
          <cell r="AF126" t="str">
            <v>0418</v>
          </cell>
          <cell r="AG126">
            <v>2.6339999999999999</v>
          </cell>
          <cell r="AH126">
            <v>2.5209999999999999</v>
          </cell>
          <cell r="AP126" t="str">
            <v>0161</v>
          </cell>
          <cell r="AQ126">
            <v>8.5980000000000008</v>
          </cell>
          <cell r="AR126">
            <v>5.718</v>
          </cell>
        </row>
        <row r="127">
          <cell r="AF127" t="str">
            <v>0419</v>
          </cell>
          <cell r="AG127">
            <v>2.6339999999999999</v>
          </cell>
          <cell r="AH127">
            <v>2.5209999999999999</v>
          </cell>
          <cell r="AP127" t="str">
            <v>0162</v>
          </cell>
          <cell r="AQ127">
            <v>9.0250000000000004</v>
          </cell>
          <cell r="AR127">
            <v>6.0890000000000004</v>
          </cell>
        </row>
        <row r="128">
          <cell r="AF128" t="str">
            <v>0420</v>
          </cell>
          <cell r="AG128">
            <v>3.2349999999999999</v>
          </cell>
          <cell r="AH128">
            <v>2.8860000000000001</v>
          </cell>
          <cell r="AP128" t="str">
            <v>0201</v>
          </cell>
          <cell r="AQ128">
            <v>0.64300000000000002</v>
          </cell>
          <cell r="AR128">
            <v>1.147</v>
          </cell>
        </row>
        <row r="129">
          <cell r="AF129" t="str">
            <v>0421</v>
          </cell>
          <cell r="AG129">
            <v>3.282</v>
          </cell>
          <cell r="AH129">
            <v>2.9279999999999999</v>
          </cell>
          <cell r="AP129" t="str">
            <v>0202</v>
          </cell>
          <cell r="AQ129">
            <v>0.64300000000000002</v>
          </cell>
          <cell r="AR129">
            <v>1.147</v>
          </cell>
        </row>
        <row r="130">
          <cell r="AF130" t="str">
            <v>0422</v>
          </cell>
          <cell r="AG130">
            <v>4.8890000000000002</v>
          </cell>
          <cell r="AH130">
            <v>3.7280000000000002</v>
          </cell>
          <cell r="AP130" t="str">
            <v>0203</v>
          </cell>
          <cell r="AQ130">
            <v>0.64300000000000002</v>
          </cell>
          <cell r="AR130">
            <v>1.147</v>
          </cell>
        </row>
        <row r="131">
          <cell r="AF131" t="str">
            <v>0423</v>
          </cell>
          <cell r="AG131">
            <v>4.8890000000000002</v>
          </cell>
          <cell r="AH131">
            <v>3.7280000000000002</v>
          </cell>
          <cell r="AP131" t="str">
            <v>0204</v>
          </cell>
          <cell r="AQ131">
            <v>0.85499999999999998</v>
          </cell>
          <cell r="AR131">
            <v>1.341</v>
          </cell>
        </row>
        <row r="132">
          <cell r="AF132" t="str">
            <v>0424</v>
          </cell>
          <cell r="AG132">
            <v>6.367</v>
          </cell>
          <cell r="AH132">
            <v>4.5599999999999996</v>
          </cell>
          <cell r="AP132" t="str">
            <v>0205</v>
          </cell>
          <cell r="AQ132">
            <v>0.85499999999999998</v>
          </cell>
          <cell r="AR132">
            <v>1.3680000000000001</v>
          </cell>
        </row>
        <row r="133">
          <cell r="AF133" t="str">
            <v>0425</v>
          </cell>
          <cell r="AG133">
            <v>6.367</v>
          </cell>
          <cell r="AH133">
            <v>4.5599999999999996</v>
          </cell>
          <cell r="AP133" t="str">
            <v>0206</v>
          </cell>
          <cell r="AQ133">
            <v>1.0369999999999999</v>
          </cell>
          <cell r="AR133">
            <v>1.484</v>
          </cell>
        </row>
        <row r="134">
          <cell r="AF134" t="str">
            <v>0426</v>
          </cell>
          <cell r="AG134">
            <v>7.8289999999999997</v>
          </cell>
          <cell r="AH134">
            <v>5.3920000000000003</v>
          </cell>
          <cell r="AP134" t="str">
            <v>0207</v>
          </cell>
          <cell r="AQ134">
            <v>1.034</v>
          </cell>
          <cell r="AR134">
            <v>1.4790000000000001</v>
          </cell>
        </row>
        <row r="135">
          <cell r="AF135" t="str">
            <v>0427</v>
          </cell>
          <cell r="AG135">
            <v>9.5090000000000003</v>
          </cell>
          <cell r="AH135">
            <v>6.5119999999999996</v>
          </cell>
          <cell r="AP135" t="str">
            <v>0208</v>
          </cell>
          <cell r="AQ135">
            <v>1.2410000000000001</v>
          </cell>
          <cell r="AR135">
            <v>1.631</v>
          </cell>
        </row>
        <row r="136">
          <cell r="AF136" t="str">
            <v>0501</v>
          </cell>
          <cell r="AG136">
            <v>0.53600000000000003</v>
          </cell>
          <cell r="AH136">
            <v>0.95599999999999996</v>
          </cell>
          <cell r="AP136" t="str">
            <v>0210</v>
          </cell>
          <cell r="AQ136">
            <v>1.2430000000000001</v>
          </cell>
          <cell r="AR136">
            <v>1.633</v>
          </cell>
        </row>
        <row r="137">
          <cell r="AF137" t="str">
            <v>0502</v>
          </cell>
          <cell r="AG137">
            <v>0.53600000000000003</v>
          </cell>
          <cell r="AH137">
            <v>0.95599999999999996</v>
          </cell>
          <cell r="AP137" t="str">
            <v>0211</v>
          </cell>
          <cell r="AQ137">
            <v>1.2430000000000001</v>
          </cell>
          <cell r="AR137">
            <v>1.633</v>
          </cell>
        </row>
        <row r="138">
          <cell r="AF138" t="str">
            <v>0503</v>
          </cell>
          <cell r="AG138">
            <v>0.74</v>
          </cell>
          <cell r="AH138">
            <v>1.117</v>
          </cell>
          <cell r="AP138" t="str">
            <v>0212</v>
          </cell>
          <cell r="AQ138">
            <v>1.458</v>
          </cell>
          <cell r="AR138">
            <v>1.792</v>
          </cell>
        </row>
        <row r="139">
          <cell r="AF139" t="str">
            <v>0504</v>
          </cell>
          <cell r="AG139">
            <v>0.70499999999999996</v>
          </cell>
          <cell r="AH139">
            <v>1.1399999999999999</v>
          </cell>
          <cell r="AP139" t="str">
            <v>0213</v>
          </cell>
          <cell r="AQ139">
            <v>1.458</v>
          </cell>
          <cell r="AR139">
            <v>1.792</v>
          </cell>
        </row>
        <row r="140">
          <cell r="AF140" t="str">
            <v>0505</v>
          </cell>
          <cell r="AG140">
            <v>0.86899999999999999</v>
          </cell>
          <cell r="AH140">
            <v>1.244</v>
          </cell>
          <cell r="AP140" t="str">
            <v>0214</v>
          </cell>
          <cell r="AQ140">
            <v>1.4650000000000001</v>
          </cell>
          <cell r="AR140">
            <v>1.8009999999999999</v>
          </cell>
        </row>
        <row r="141">
          <cell r="AF141" t="str">
            <v>0506</v>
          </cell>
          <cell r="AG141">
            <v>0.87</v>
          </cell>
          <cell r="AH141">
            <v>1.244</v>
          </cell>
          <cell r="AP141" t="str">
            <v>0215</v>
          </cell>
          <cell r="AQ141">
            <v>1.52</v>
          </cell>
          <cell r="AR141">
            <v>1.8009999999999999</v>
          </cell>
        </row>
        <row r="142">
          <cell r="AF142" t="str">
            <v>0507</v>
          </cell>
          <cell r="AG142">
            <v>1.042</v>
          </cell>
          <cell r="AH142">
            <v>1.369</v>
          </cell>
          <cell r="AP142" t="str">
            <v>0216</v>
          </cell>
          <cell r="AQ142">
            <v>1.635</v>
          </cell>
          <cell r="AR142">
            <v>1.952</v>
          </cell>
        </row>
        <row r="143">
          <cell r="AF143" t="str">
            <v>0508</v>
          </cell>
          <cell r="AG143">
            <v>1.0609999999999999</v>
          </cell>
          <cell r="AH143">
            <v>1.3939999999999999</v>
          </cell>
          <cell r="AP143" t="str">
            <v>0217</v>
          </cell>
          <cell r="AQ143">
            <v>1.7250000000000001</v>
          </cell>
          <cell r="AR143">
            <v>1.952</v>
          </cell>
        </row>
        <row r="144">
          <cell r="AF144" t="str">
            <v>0510</v>
          </cell>
          <cell r="AG144">
            <v>1.232</v>
          </cell>
          <cell r="AH144">
            <v>1.514</v>
          </cell>
          <cell r="AP144" t="str">
            <v>0218</v>
          </cell>
          <cell r="AQ144">
            <v>1.782</v>
          </cell>
          <cell r="AR144">
            <v>2.016</v>
          </cell>
        </row>
        <row r="145">
          <cell r="AF145" t="str">
            <v>0511</v>
          </cell>
          <cell r="AG145">
            <v>1.2569999999999999</v>
          </cell>
          <cell r="AH145">
            <v>1.5449999999999999</v>
          </cell>
          <cell r="AP145" t="str">
            <v>0219</v>
          </cell>
          <cell r="AQ145">
            <v>1.8660000000000001</v>
          </cell>
          <cell r="AR145">
            <v>2.016</v>
          </cell>
        </row>
        <row r="146">
          <cell r="AF146" t="str">
            <v>0512</v>
          </cell>
          <cell r="AG146">
            <v>1.4830000000000001</v>
          </cell>
          <cell r="AH146">
            <v>1.6779999999999999</v>
          </cell>
          <cell r="AP146" t="str">
            <v>0220</v>
          </cell>
          <cell r="AQ146">
            <v>1.986</v>
          </cell>
          <cell r="AR146">
            <v>2.1859999999999999</v>
          </cell>
        </row>
        <row r="147">
          <cell r="AF147" t="str">
            <v>0513</v>
          </cell>
          <cell r="AG147">
            <v>1.5</v>
          </cell>
          <cell r="AH147">
            <v>1.6970000000000001</v>
          </cell>
          <cell r="AP147" t="str">
            <v>0221</v>
          </cell>
          <cell r="AQ147">
            <v>2.0649999999999999</v>
          </cell>
          <cell r="AR147">
            <v>2.1859999999999999</v>
          </cell>
        </row>
        <row r="148">
          <cell r="AF148" t="str">
            <v>0514</v>
          </cell>
          <cell r="AG148">
            <v>1.79</v>
          </cell>
          <cell r="AH148">
            <v>1.8959999999999999</v>
          </cell>
          <cell r="AP148" t="str">
            <v>0222</v>
          </cell>
          <cell r="AQ148">
            <v>2.0750000000000002</v>
          </cell>
          <cell r="AR148">
            <v>2.25</v>
          </cell>
        </row>
        <row r="149">
          <cell r="AF149" t="str">
            <v>0515</v>
          </cell>
          <cell r="AG149">
            <v>1.8029999999999999</v>
          </cell>
          <cell r="AH149">
            <v>1.909</v>
          </cell>
          <cell r="AP149" t="str">
            <v>0223</v>
          </cell>
          <cell r="AQ149">
            <v>2.1160000000000001</v>
          </cell>
          <cell r="AR149">
            <v>2.3149999999999999</v>
          </cell>
        </row>
        <row r="150">
          <cell r="AF150" t="str">
            <v>0516</v>
          </cell>
          <cell r="AG150">
            <v>2.1360000000000001</v>
          </cell>
          <cell r="AH150">
            <v>2.1360000000000001</v>
          </cell>
          <cell r="AP150" t="str">
            <v>0224</v>
          </cell>
          <cell r="AQ150">
            <v>2.1549999999999998</v>
          </cell>
          <cell r="AR150">
            <v>2.387</v>
          </cell>
        </row>
        <row r="151">
          <cell r="AF151" t="str">
            <v>0517</v>
          </cell>
          <cell r="AG151">
            <v>2.1360000000000001</v>
          </cell>
          <cell r="AH151">
            <v>2.1360000000000001</v>
          </cell>
          <cell r="AP151" t="str">
            <v>0225</v>
          </cell>
          <cell r="AQ151">
            <v>2.2610000000000001</v>
          </cell>
          <cell r="AR151">
            <v>2.452</v>
          </cell>
        </row>
        <row r="152">
          <cell r="AF152" t="str">
            <v>0518</v>
          </cell>
          <cell r="AG152">
            <v>2.4689999999999999</v>
          </cell>
          <cell r="AH152">
            <v>2.363</v>
          </cell>
          <cell r="AP152" t="str">
            <v>0226</v>
          </cell>
          <cell r="AQ152">
            <v>2.3180000000000001</v>
          </cell>
          <cell r="AR152">
            <v>2.4649999999999999</v>
          </cell>
        </row>
        <row r="153">
          <cell r="AF153" t="str">
            <v>0519</v>
          </cell>
          <cell r="AG153">
            <v>2.4689999999999999</v>
          </cell>
          <cell r="AH153">
            <v>2.363</v>
          </cell>
          <cell r="AP153" t="str">
            <v>0227</v>
          </cell>
          <cell r="AQ153">
            <v>2.4220000000000002</v>
          </cell>
          <cell r="AR153">
            <v>2.5249999999999999</v>
          </cell>
        </row>
        <row r="154">
          <cell r="AF154" t="str">
            <v>0520</v>
          </cell>
          <cell r="AG154">
            <v>3.056</v>
          </cell>
          <cell r="AH154">
            <v>2.726</v>
          </cell>
          <cell r="AP154" t="str">
            <v>0228</v>
          </cell>
          <cell r="AQ154">
            <v>2.5249999999999999</v>
          </cell>
          <cell r="AR154">
            <v>2.548</v>
          </cell>
        </row>
        <row r="155">
          <cell r="AF155" t="str">
            <v>0521</v>
          </cell>
          <cell r="AG155">
            <v>3.0910000000000002</v>
          </cell>
          <cell r="AH155">
            <v>2.7570000000000001</v>
          </cell>
          <cell r="AP155" t="str">
            <v>0229</v>
          </cell>
          <cell r="AQ155">
            <v>2.5289999999999999</v>
          </cell>
          <cell r="AR155">
            <v>2.54</v>
          </cell>
        </row>
        <row r="156">
          <cell r="AF156" t="str">
            <v>0522</v>
          </cell>
          <cell r="AG156">
            <v>4.5830000000000002</v>
          </cell>
          <cell r="AH156">
            <v>3.4950000000000001</v>
          </cell>
          <cell r="AP156" t="str">
            <v>0230</v>
          </cell>
          <cell r="AQ156">
            <v>2.597</v>
          </cell>
          <cell r="AR156">
            <v>2.5630000000000002</v>
          </cell>
        </row>
        <row r="157">
          <cell r="AF157" t="str">
            <v>0523</v>
          </cell>
          <cell r="AG157">
            <v>4.5830000000000002</v>
          </cell>
          <cell r="AH157">
            <v>3.4950000000000001</v>
          </cell>
          <cell r="AP157" t="str">
            <v>0231</v>
          </cell>
          <cell r="AQ157">
            <v>2.665</v>
          </cell>
          <cell r="AR157">
            <v>2.6160000000000001</v>
          </cell>
        </row>
        <row r="158">
          <cell r="AF158" t="str">
            <v>0524</v>
          </cell>
          <cell r="AG158">
            <v>5.9690000000000003</v>
          </cell>
          <cell r="AH158">
            <v>4.2750000000000004</v>
          </cell>
          <cell r="AP158" t="str">
            <v>0232</v>
          </cell>
          <cell r="AQ158">
            <v>2.79</v>
          </cell>
          <cell r="AR158">
            <v>2.7269999999999999</v>
          </cell>
        </row>
        <row r="159">
          <cell r="AF159" t="str">
            <v>0525</v>
          </cell>
          <cell r="AG159">
            <v>5.9690000000000003</v>
          </cell>
          <cell r="AH159">
            <v>4.2750000000000004</v>
          </cell>
          <cell r="AP159" t="str">
            <v>0233</v>
          </cell>
          <cell r="AQ159">
            <v>2.8479999999999999</v>
          </cell>
          <cell r="AR159">
            <v>2.782</v>
          </cell>
        </row>
        <row r="160">
          <cell r="AF160" t="str">
            <v>0526</v>
          </cell>
          <cell r="AG160">
            <v>7.34</v>
          </cell>
          <cell r="AH160">
            <v>5.0549999999999997</v>
          </cell>
          <cell r="AP160" t="str">
            <v>0234</v>
          </cell>
          <cell r="AQ160">
            <v>2.9049999999999998</v>
          </cell>
          <cell r="AR160">
            <v>2.8359999999999999</v>
          </cell>
        </row>
        <row r="161">
          <cell r="AF161" t="str">
            <v>0527</v>
          </cell>
          <cell r="AG161">
            <v>8.9149999999999991</v>
          </cell>
          <cell r="AH161">
            <v>6.1050000000000004</v>
          </cell>
          <cell r="AP161" t="str">
            <v>0235</v>
          </cell>
          <cell r="AQ161">
            <v>2.9630000000000001</v>
          </cell>
          <cell r="AR161">
            <v>2.8570000000000002</v>
          </cell>
        </row>
        <row r="162">
          <cell r="AF162" t="str">
            <v>0601</v>
          </cell>
          <cell r="AG162">
            <v>0.51800000000000002</v>
          </cell>
          <cell r="AH162">
            <v>0.89200000000000002</v>
          </cell>
          <cell r="AP162" t="str">
            <v>0236</v>
          </cell>
          <cell r="AQ162">
            <v>2.9460000000000002</v>
          </cell>
          <cell r="AR162">
            <v>2.8159999999999998</v>
          </cell>
        </row>
        <row r="163">
          <cell r="AF163" t="str">
            <v>0602</v>
          </cell>
          <cell r="AG163">
            <v>0.51800000000000002</v>
          </cell>
          <cell r="AH163">
            <v>0.89200000000000002</v>
          </cell>
          <cell r="AP163" t="str">
            <v>0237</v>
          </cell>
          <cell r="AQ163">
            <v>3.044</v>
          </cell>
          <cell r="AR163">
            <v>2.8359999999999999</v>
          </cell>
        </row>
        <row r="164">
          <cell r="AF164" t="str">
            <v>0603</v>
          </cell>
          <cell r="AG164">
            <v>0.71599999999999997</v>
          </cell>
          <cell r="AH164">
            <v>1.0429999999999999</v>
          </cell>
          <cell r="AP164" t="str">
            <v>0238</v>
          </cell>
          <cell r="AQ164">
            <v>3.1579999999999999</v>
          </cell>
          <cell r="AR164">
            <v>2.9529999999999998</v>
          </cell>
        </row>
        <row r="165">
          <cell r="AF165" t="str">
            <v>0604</v>
          </cell>
          <cell r="AG165">
            <v>0.68200000000000005</v>
          </cell>
          <cell r="AH165">
            <v>1.0640000000000001</v>
          </cell>
          <cell r="AP165" t="str">
            <v>0239</v>
          </cell>
          <cell r="AQ165">
            <v>3.2719999999999998</v>
          </cell>
          <cell r="AR165">
            <v>3.0680000000000001</v>
          </cell>
        </row>
        <row r="166">
          <cell r="AF166" t="str">
            <v>0605</v>
          </cell>
          <cell r="AG166">
            <v>0.84</v>
          </cell>
          <cell r="AH166">
            <v>1.1599999999999999</v>
          </cell>
          <cell r="AP166" t="str">
            <v>0240</v>
          </cell>
          <cell r="AQ166">
            <v>3.3849999999999998</v>
          </cell>
          <cell r="AR166">
            <v>3.1850000000000001</v>
          </cell>
        </row>
        <row r="167">
          <cell r="AF167" t="str">
            <v>0606</v>
          </cell>
          <cell r="AG167">
            <v>0.84199999999999997</v>
          </cell>
          <cell r="AH167">
            <v>1.163</v>
          </cell>
          <cell r="AP167" t="str">
            <v>0241</v>
          </cell>
          <cell r="AQ167">
            <v>3.4980000000000002</v>
          </cell>
          <cell r="AR167">
            <v>3.2090000000000001</v>
          </cell>
        </row>
        <row r="168">
          <cell r="AF168" t="str">
            <v>0607</v>
          </cell>
          <cell r="AG168">
            <v>1.0129999999999999</v>
          </cell>
          <cell r="AH168">
            <v>1.2849999999999999</v>
          </cell>
          <cell r="AP168" t="str">
            <v>0242</v>
          </cell>
          <cell r="AQ168">
            <v>3.6110000000000002</v>
          </cell>
          <cell r="AR168">
            <v>3.2330000000000001</v>
          </cell>
        </row>
        <row r="169">
          <cell r="AF169" t="str">
            <v>0608</v>
          </cell>
          <cell r="AG169">
            <v>1.0249999999999999</v>
          </cell>
          <cell r="AH169">
            <v>1.3009999999999999</v>
          </cell>
          <cell r="AP169" t="str">
            <v>0243</v>
          </cell>
          <cell r="AQ169">
            <v>3.7719999999999998</v>
          </cell>
          <cell r="AR169">
            <v>3.2570000000000001</v>
          </cell>
        </row>
        <row r="170">
          <cell r="AF170" t="str">
            <v>0610</v>
          </cell>
          <cell r="AG170">
            <v>1.2030000000000001</v>
          </cell>
          <cell r="AH170">
            <v>1.427</v>
          </cell>
          <cell r="AP170" t="str">
            <v>0244</v>
          </cell>
          <cell r="AQ170">
            <v>3.956</v>
          </cell>
          <cell r="AR170">
            <v>3.3450000000000002</v>
          </cell>
        </row>
        <row r="171">
          <cell r="AF171" t="str">
            <v>0611</v>
          </cell>
          <cell r="AG171">
            <v>1.216</v>
          </cell>
          <cell r="AH171">
            <v>1.4419999999999999</v>
          </cell>
          <cell r="AP171" t="str">
            <v>0245</v>
          </cell>
          <cell r="AQ171">
            <v>4.1390000000000002</v>
          </cell>
          <cell r="AR171">
            <v>3.4329999999999998</v>
          </cell>
        </row>
        <row r="172">
          <cell r="AF172" t="str">
            <v>0612</v>
          </cell>
          <cell r="AG172">
            <v>1.45</v>
          </cell>
          <cell r="AH172">
            <v>1.5840000000000001</v>
          </cell>
          <cell r="AP172" t="str">
            <v>0246</v>
          </cell>
          <cell r="AQ172">
            <v>4.32</v>
          </cell>
          <cell r="AR172">
            <v>3.4529999999999998</v>
          </cell>
        </row>
        <row r="173">
          <cell r="AF173" t="str">
            <v>0613</v>
          </cell>
          <cell r="AG173">
            <v>1.45</v>
          </cell>
          <cell r="AH173">
            <v>1.5840000000000001</v>
          </cell>
          <cell r="AP173" t="str">
            <v>0247</v>
          </cell>
          <cell r="AQ173">
            <v>4.5449999999999999</v>
          </cell>
          <cell r="AR173">
            <v>3.54</v>
          </cell>
        </row>
        <row r="174">
          <cell r="AF174" t="str">
            <v>0614</v>
          </cell>
          <cell r="AG174">
            <v>1.7430000000000001</v>
          </cell>
          <cell r="AH174">
            <v>1.782</v>
          </cell>
          <cell r="AP174" t="str">
            <v>0248</v>
          </cell>
          <cell r="AQ174">
            <v>4.7699999999999996</v>
          </cell>
          <cell r="AR174">
            <v>3.6259999999999999</v>
          </cell>
        </row>
        <row r="175">
          <cell r="AF175" t="str">
            <v>0615</v>
          </cell>
          <cell r="AG175">
            <v>1.7430000000000001</v>
          </cell>
          <cell r="AH175">
            <v>1.782</v>
          </cell>
          <cell r="AP175" t="str">
            <v>0249</v>
          </cell>
          <cell r="AQ175">
            <v>5.0449999999999999</v>
          </cell>
          <cell r="AR175">
            <v>3.7130000000000001</v>
          </cell>
        </row>
        <row r="176">
          <cell r="AF176" t="str">
            <v>0616</v>
          </cell>
          <cell r="AG176">
            <v>2.0649999999999999</v>
          </cell>
          <cell r="AH176">
            <v>1.994</v>
          </cell>
          <cell r="AP176" t="str">
            <v>0250</v>
          </cell>
          <cell r="AQ176">
            <v>5.2830000000000004</v>
          </cell>
          <cell r="AR176">
            <v>3.7989999999999999</v>
          </cell>
        </row>
        <row r="177">
          <cell r="AF177" t="str">
            <v>0617</v>
          </cell>
          <cell r="AG177">
            <v>2.0649999999999999</v>
          </cell>
          <cell r="AH177">
            <v>1.994</v>
          </cell>
          <cell r="AP177" t="str">
            <v>0251</v>
          </cell>
          <cell r="AQ177">
            <v>5.5</v>
          </cell>
          <cell r="AR177">
            <v>3.8849999999999998</v>
          </cell>
        </row>
        <row r="178">
          <cell r="AF178" t="str">
            <v>0618</v>
          </cell>
          <cell r="AG178">
            <v>2.3879999999999999</v>
          </cell>
          <cell r="AH178">
            <v>2.206</v>
          </cell>
          <cell r="AP178" t="str">
            <v>0252</v>
          </cell>
          <cell r="AQ178">
            <v>5.7569999999999997</v>
          </cell>
          <cell r="AR178">
            <v>3.972</v>
          </cell>
        </row>
        <row r="179">
          <cell r="AF179" t="str">
            <v>0619</v>
          </cell>
          <cell r="AG179">
            <v>2.3879999999999999</v>
          </cell>
          <cell r="AH179">
            <v>2.206</v>
          </cell>
          <cell r="AP179" t="str">
            <v>0253</v>
          </cell>
          <cell r="AQ179">
            <v>6.0149999999999997</v>
          </cell>
          <cell r="AR179">
            <v>4.0540000000000003</v>
          </cell>
        </row>
        <row r="180">
          <cell r="AF180" t="str">
            <v>0620</v>
          </cell>
          <cell r="AG180">
            <v>2.9710000000000001</v>
          </cell>
          <cell r="AH180">
            <v>2.5590000000000002</v>
          </cell>
          <cell r="AP180" t="str">
            <v>0254</v>
          </cell>
          <cell r="AQ180">
            <v>6.2720000000000002</v>
          </cell>
          <cell r="AR180">
            <v>4.1310000000000002</v>
          </cell>
        </row>
        <row r="181">
          <cell r="AF181" t="str">
            <v>0621</v>
          </cell>
          <cell r="AG181">
            <v>2.988</v>
          </cell>
          <cell r="AH181">
            <v>2.573</v>
          </cell>
          <cell r="AP181" t="str">
            <v>0255</v>
          </cell>
          <cell r="AQ181">
            <v>6.5289999999999999</v>
          </cell>
          <cell r="AR181">
            <v>4.2290000000000001</v>
          </cell>
        </row>
        <row r="182">
          <cell r="AF182" t="str">
            <v>0622</v>
          </cell>
          <cell r="AG182">
            <v>4.431</v>
          </cell>
          <cell r="AH182">
            <v>3.262</v>
          </cell>
          <cell r="AP182" t="str">
            <v>0256</v>
          </cell>
          <cell r="AQ182">
            <v>6.7869999999999999</v>
          </cell>
          <cell r="AR182">
            <v>4.3460000000000001</v>
          </cell>
        </row>
        <row r="183">
          <cell r="AF183" t="str">
            <v>0623</v>
          </cell>
          <cell r="AG183">
            <v>4.431</v>
          </cell>
          <cell r="AH183">
            <v>3.262</v>
          </cell>
          <cell r="AP183" t="str">
            <v>0257</v>
          </cell>
          <cell r="AQ183">
            <v>7.0439999999999996</v>
          </cell>
          <cell r="AR183">
            <v>4.4619999999999997</v>
          </cell>
        </row>
        <row r="184">
          <cell r="AF184" t="str">
            <v>0624</v>
          </cell>
          <cell r="AG184">
            <v>5.7709999999999999</v>
          </cell>
          <cell r="AH184">
            <v>3.99</v>
          </cell>
          <cell r="AP184" t="str">
            <v>0258</v>
          </cell>
          <cell r="AQ184">
            <v>7.3019999999999996</v>
          </cell>
          <cell r="AR184">
            <v>4.6580000000000004</v>
          </cell>
        </row>
        <row r="185">
          <cell r="AF185" t="str">
            <v>0625</v>
          </cell>
          <cell r="AG185">
            <v>5.7709999999999999</v>
          </cell>
          <cell r="AH185">
            <v>3.99</v>
          </cell>
          <cell r="AP185" t="str">
            <v>0259</v>
          </cell>
          <cell r="AQ185">
            <v>7.56</v>
          </cell>
          <cell r="AR185">
            <v>4.8920000000000003</v>
          </cell>
        </row>
        <row r="186">
          <cell r="AF186" t="str">
            <v>0626</v>
          </cell>
          <cell r="AG186">
            <v>7.0949999999999998</v>
          </cell>
          <cell r="AH186">
            <v>4.718</v>
          </cell>
          <cell r="AP186" t="str">
            <v>0260</v>
          </cell>
          <cell r="AQ186">
            <v>7.875</v>
          </cell>
          <cell r="AR186">
            <v>5.1260000000000003</v>
          </cell>
        </row>
        <row r="187">
          <cell r="AF187" t="str">
            <v>0627</v>
          </cell>
          <cell r="AG187">
            <v>8.6170000000000009</v>
          </cell>
          <cell r="AH187">
            <v>5.6980000000000004</v>
          </cell>
          <cell r="AP187" t="str">
            <v>0261</v>
          </cell>
          <cell r="AQ187">
            <v>8.1449999999999996</v>
          </cell>
          <cell r="AR187">
            <v>5.4169999999999998</v>
          </cell>
        </row>
        <row r="188">
          <cell r="AF188" t="str">
            <v>0701</v>
          </cell>
          <cell r="AG188">
            <v>0.5</v>
          </cell>
          <cell r="AH188">
            <v>0.86</v>
          </cell>
          <cell r="AP188" t="str">
            <v>0262</v>
          </cell>
          <cell r="AQ188">
            <v>8.5500000000000007</v>
          </cell>
          <cell r="AR188">
            <v>5.7679999999999998</v>
          </cell>
        </row>
        <row r="189">
          <cell r="AF189" t="str">
            <v>0702</v>
          </cell>
          <cell r="AG189">
            <v>0.5</v>
          </cell>
          <cell r="AH189">
            <v>0.86</v>
          </cell>
          <cell r="AP189" t="str">
            <v>0301</v>
          </cell>
          <cell r="AQ189">
            <v>0.60699999999999998</v>
          </cell>
          <cell r="AR189">
            <v>1.083</v>
          </cell>
        </row>
        <row r="190">
          <cell r="AF190" t="str">
            <v>0703</v>
          </cell>
          <cell r="AG190">
            <v>0.69099999999999995</v>
          </cell>
          <cell r="AH190">
            <v>1.0049999999999999</v>
          </cell>
          <cell r="AP190" t="str">
            <v>0302</v>
          </cell>
          <cell r="AQ190">
            <v>0.60699999999999998</v>
          </cell>
          <cell r="AR190">
            <v>1.083</v>
          </cell>
        </row>
        <row r="191">
          <cell r="AF191" t="str">
            <v>0704</v>
          </cell>
          <cell r="AG191">
            <v>0.65800000000000003</v>
          </cell>
          <cell r="AH191">
            <v>1.026</v>
          </cell>
          <cell r="AP191" t="str">
            <v>0303</v>
          </cell>
          <cell r="AQ191">
            <v>0.60699999999999998</v>
          </cell>
          <cell r="AR191">
            <v>1.083</v>
          </cell>
        </row>
        <row r="192">
          <cell r="AF192" t="str">
            <v>0705</v>
          </cell>
          <cell r="AG192">
            <v>0.80900000000000005</v>
          </cell>
          <cell r="AH192">
            <v>1.117</v>
          </cell>
          <cell r="AP192" t="str">
            <v>0304</v>
          </cell>
          <cell r="AQ192">
            <v>0.80800000000000005</v>
          </cell>
          <cell r="AR192">
            <v>1.266</v>
          </cell>
        </row>
        <row r="193">
          <cell r="AF193" t="str">
            <v>0706</v>
          </cell>
          <cell r="AG193">
            <v>0.81200000000000006</v>
          </cell>
          <cell r="AH193">
            <v>1.121</v>
          </cell>
          <cell r="AP193" t="str">
            <v>0305</v>
          </cell>
          <cell r="AQ193">
            <v>0.80800000000000005</v>
          </cell>
          <cell r="AR193">
            <v>1.292</v>
          </cell>
        </row>
        <row r="194">
          <cell r="AF194" t="str">
            <v>0707</v>
          </cell>
          <cell r="AG194">
            <v>0.97299999999999998</v>
          </cell>
          <cell r="AH194">
            <v>1.2330000000000001</v>
          </cell>
          <cell r="AP194" t="str">
            <v>0306</v>
          </cell>
          <cell r="AQ194">
            <v>0.98499999999999999</v>
          </cell>
          <cell r="AR194">
            <v>1.409</v>
          </cell>
        </row>
        <row r="195">
          <cell r="AF195" t="str">
            <v>0708</v>
          </cell>
          <cell r="AG195">
            <v>0.99</v>
          </cell>
          <cell r="AH195">
            <v>1.254</v>
          </cell>
          <cell r="AP195" t="str">
            <v>0307</v>
          </cell>
          <cell r="AQ195">
            <v>0.97699999999999998</v>
          </cell>
          <cell r="AR195">
            <v>1.397</v>
          </cell>
        </row>
        <row r="196">
          <cell r="AF196" t="str">
            <v>0710</v>
          </cell>
          <cell r="AG196">
            <v>1.1499999999999999</v>
          </cell>
          <cell r="AH196">
            <v>1.3620000000000001</v>
          </cell>
          <cell r="AP196" t="str">
            <v>0308</v>
          </cell>
          <cell r="AQ196">
            <v>1.1739999999999999</v>
          </cell>
          <cell r="AR196">
            <v>1.5429999999999999</v>
          </cell>
        </row>
        <row r="197">
          <cell r="AF197" t="str">
            <v>0711</v>
          </cell>
          <cell r="AG197">
            <v>1.1739999999999999</v>
          </cell>
          <cell r="AH197">
            <v>1.391</v>
          </cell>
          <cell r="AP197" t="str">
            <v>0310</v>
          </cell>
          <cell r="AQ197">
            <v>1.181</v>
          </cell>
          <cell r="AR197">
            <v>1.552</v>
          </cell>
        </row>
        <row r="198">
          <cell r="AF198" t="str">
            <v>0712</v>
          </cell>
          <cell r="AG198">
            <v>1.39</v>
          </cell>
          <cell r="AH198">
            <v>1.516</v>
          </cell>
          <cell r="AP198" t="str">
            <v>0311</v>
          </cell>
          <cell r="AQ198">
            <v>1.181</v>
          </cell>
          <cell r="AR198">
            <v>1.552</v>
          </cell>
        </row>
        <row r="199">
          <cell r="AF199" t="str">
            <v>0713</v>
          </cell>
          <cell r="AG199">
            <v>1.4</v>
          </cell>
          <cell r="AH199">
            <v>1.5269999999999999</v>
          </cell>
          <cell r="AP199" t="str">
            <v>0312</v>
          </cell>
          <cell r="AQ199">
            <v>1.377</v>
          </cell>
          <cell r="AR199">
            <v>1.6930000000000001</v>
          </cell>
        </row>
        <row r="200">
          <cell r="AF200" t="str">
            <v>0714</v>
          </cell>
          <cell r="AG200">
            <v>1.673</v>
          </cell>
          <cell r="AH200">
            <v>1.708</v>
          </cell>
          <cell r="AP200" t="str">
            <v>0313</v>
          </cell>
          <cell r="AQ200">
            <v>1.377</v>
          </cell>
          <cell r="AR200">
            <v>1.6930000000000001</v>
          </cell>
        </row>
        <row r="201">
          <cell r="AF201" t="str">
            <v>0715</v>
          </cell>
          <cell r="AG201">
            <v>1.6830000000000001</v>
          </cell>
          <cell r="AH201">
            <v>1.718</v>
          </cell>
          <cell r="AP201" t="str">
            <v>0314</v>
          </cell>
          <cell r="AQ201">
            <v>1.3979999999999999</v>
          </cell>
          <cell r="AR201">
            <v>1.718</v>
          </cell>
        </row>
        <row r="202">
          <cell r="AF202" t="str">
            <v>0716</v>
          </cell>
          <cell r="AG202">
            <v>1.994</v>
          </cell>
          <cell r="AH202">
            <v>1.923</v>
          </cell>
          <cell r="AP202" t="str">
            <v>0315</v>
          </cell>
          <cell r="AQ202">
            <v>1.4510000000000001</v>
          </cell>
          <cell r="AR202">
            <v>1.718</v>
          </cell>
        </row>
        <row r="203">
          <cell r="AF203" t="str">
            <v>0717</v>
          </cell>
          <cell r="AG203">
            <v>1.994</v>
          </cell>
          <cell r="AH203">
            <v>1.923</v>
          </cell>
          <cell r="AP203" t="str">
            <v>0316</v>
          </cell>
          <cell r="AQ203">
            <v>1.5469999999999999</v>
          </cell>
          <cell r="AR203">
            <v>1.8460000000000001</v>
          </cell>
        </row>
        <row r="204">
          <cell r="AF204" t="str">
            <v>0718</v>
          </cell>
          <cell r="AG204">
            <v>2.3050000000000002</v>
          </cell>
          <cell r="AH204">
            <v>2.1269999999999998</v>
          </cell>
          <cell r="AP204" t="str">
            <v>0317</v>
          </cell>
          <cell r="AQ204">
            <v>1.6319999999999999</v>
          </cell>
          <cell r="AR204">
            <v>1.8460000000000001</v>
          </cell>
        </row>
        <row r="205">
          <cell r="AF205" t="str">
            <v>0719</v>
          </cell>
          <cell r="AG205">
            <v>2.3050000000000002</v>
          </cell>
          <cell r="AH205">
            <v>2.1269999999999998</v>
          </cell>
          <cell r="AP205" t="str">
            <v>0318</v>
          </cell>
          <cell r="AQ205">
            <v>1.698</v>
          </cell>
          <cell r="AR205">
            <v>1.921</v>
          </cell>
        </row>
        <row r="206">
          <cell r="AF206" t="str">
            <v>0720</v>
          </cell>
          <cell r="AG206">
            <v>2.855</v>
          </cell>
          <cell r="AH206">
            <v>2.456</v>
          </cell>
          <cell r="AP206" t="str">
            <v>0319</v>
          </cell>
          <cell r="AQ206">
            <v>1.778</v>
          </cell>
          <cell r="AR206">
            <v>1.921</v>
          </cell>
        </row>
        <row r="207">
          <cell r="AF207" t="str">
            <v>0721</v>
          </cell>
          <cell r="AG207">
            <v>2.8820000000000001</v>
          </cell>
          <cell r="AH207">
            <v>2.4790000000000001</v>
          </cell>
          <cell r="AP207" t="str">
            <v>0320</v>
          </cell>
          <cell r="AQ207">
            <v>1.891</v>
          </cell>
          <cell r="AR207">
            <v>2.0830000000000002</v>
          </cell>
        </row>
        <row r="208">
          <cell r="AF208" t="str">
            <v>0722</v>
          </cell>
          <cell r="AG208">
            <v>4.2779999999999996</v>
          </cell>
          <cell r="AH208">
            <v>3.1459999999999999</v>
          </cell>
          <cell r="AP208" t="str">
            <v>0321</v>
          </cell>
          <cell r="AQ208">
            <v>1.9670000000000001</v>
          </cell>
          <cell r="AR208">
            <v>2.0830000000000002</v>
          </cell>
        </row>
        <row r="209">
          <cell r="AF209" t="str">
            <v>0723</v>
          </cell>
          <cell r="AG209">
            <v>4.2779999999999996</v>
          </cell>
          <cell r="AH209">
            <v>3.1459999999999999</v>
          </cell>
          <cell r="AP209" t="str">
            <v>0322</v>
          </cell>
          <cell r="AQ209">
            <v>1.9770000000000001</v>
          </cell>
          <cell r="AR209">
            <v>2.1440000000000001</v>
          </cell>
        </row>
        <row r="210">
          <cell r="AF210" t="str">
            <v>0724</v>
          </cell>
          <cell r="AG210">
            <v>5.5709999999999997</v>
          </cell>
          <cell r="AH210">
            <v>3.8479999999999999</v>
          </cell>
          <cell r="AP210" t="str">
            <v>0323</v>
          </cell>
          <cell r="AQ210">
            <v>2.016</v>
          </cell>
          <cell r="AR210">
            <v>2.206</v>
          </cell>
        </row>
        <row r="211">
          <cell r="AF211" t="str">
            <v>0725</v>
          </cell>
          <cell r="AG211">
            <v>5.5709999999999997</v>
          </cell>
          <cell r="AH211">
            <v>3.8479999999999999</v>
          </cell>
          <cell r="AP211" t="str">
            <v>0324</v>
          </cell>
          <cell r="AQ211">
            <v>2.0430000000000001</v>
          </cell>
          <cell r="AR211">
            <v>2.2639999999999998</v>
          </cell>
        </row>
        <row r="212">
          <cell r="AF212" t="str">
            <v>0726</v>
          </cell>
          <cell r="AG212">
            <v>6.85</v>
          </cell>
          <cell r="AH212">
            <v>4.55</v>
          </cell>
          <cell r="AP212" t="str">
            <v>0325</v>
          </cell>
          <cell r="AQ212">
            <v>2.1440000000000001</v>
          </cell>
          <cell r="AR212">
            <v>2.3250000000000002</v>
          </cell>
        </row>
        <row r="213">
          <cell r="AF213" t="str">
            <v>0727</v>
          </cell>
          <cell r="AG213">
            <v>8.32</v>
          </cell>
          <cell r="AH213">
            <v>5.4950000000000001</v>
          </cell>
          <cell r="AP213" t="str">
            <v>0326</v>
          </cell>
          <cell r="AQ213">
            <v>2.2130000000000001</v>
          </cell>
          <cell r="AR213">
            <v>2.3530000000000002</v>
          </cell>
        </row>
        <row r="214">
          <cell r="AF214" t="str">
            <v>0801</v>
          </cell>
          <cell r="AG214">
            <v>0.44600000000000001</v>
          </cell>
          <cell r="AH214">
            <v>0.79700000000000004</v>
          </cell>
          <cell r="AP214" t="str">
            <v>0327</v>
          </cell>
          <cell r="AQ214">
            <v>2.3130000000000002</v>
          </cell>
          <cell r="AR214">
            <v>2.411</v>
          </cell>
        </row>
        <row r="215">
          <cell r="AF215" t="str">
            <v>0802</v>
          </cell>
          <cell r="AG215">
            <v>0.44600000000000001</v>
          </cell>
          <cell r="AH215">
            <v>0.79700000000000004</v>
          </cell>
          <cell r="AP215" t="str">
            <v>0328</v>
          </cell>
          <cell r="AQ215">
            <v>2.411</v>
          </cell>
          <cell r="AR215">
            <v>2.4329999999999998</v>
          </cell>
        </row>
        <row r="216">
          <cell r="AF216" t="str">
            <v>0803</v>
          </cell>
          <cell r="AG216">
            <v>0.61699999999999999</v>
          </cell>
          <cell r="AH216">
            <v>0.93100000000000005</v>
          </cell>
          <cell r="AP216" t="str">
            <v>0329</v>
          </cell>
          <cell r="AQ216">
            <v>2.3889999999999998</v>
          </cell>
          <cell r="AR216">
            <v>2.399</v>
          </cell>
        </row>
        <row r="217">
          <cell r="AF217" t="str">
            <v>0804</v>
          </cell>
          <cell r="AG217">
            <v>0.58799999999999997</v>
          </cell>
          <cell r="AH217">
            <v>0.95</v>
          </cell>
          <cell r="AP217" t="str">
            <v>0330</v>
          </cell>
          <cell r="AQ217">
            <v>2.4529999999999998</v>
          </cell>
          <cell r="AR217">
            <v>2.4209999999999998</v>
          </cell>
        </row>
        <row r="218">
          <cell r="AF218" t="str">
            <v>0805</v>
          </cell>
          <cell r="AG218">
            <v>0.72599999999999998</v>
          </cell>
          <cell r="AH218">
            <v>1.0389999999999999</v>
          </cell>
          <cell r="AP218" t="str">
            <v>0331</v>
          </cell>
          <cell r="AQ218">
            <v>2.5169999999999999</v>
          </cell>
          <cell r="AR218">
            <v>2.4710000000000001</v>
          </cell>
        </row>
        <row r="219">
          <cell r="AF219" t="str">
            <v>0806</v>
          </cell>
          <cell r="AG219">
            <v>0.73199999999999998</v>
          </cell>
          <cell r="AH219">
            <v>1.048</v>
          </cell>
          <cell r="AP219" t="str">
            <v>0332</v>
          </cell>
          <cell r="AQ219">
            <v>2.6360000000000001</v>
          </cell>
          <cell r="AR219">
            <v>2.5760000000000001</v>
          </cell>
        </row>
        <row r="220">
          <cell r="AF220" t="str">
            <v>0807</v>
          </cell>
          <cell r="AG220">
            <v>0.88400000000000001</v>
          </cell>
          <cell r="AH220">
            <v>1.1619999999999999</v>
          </cell>
          <cell r="AP220" t="str">
            <v>0333</v>
          </cell>
          <cell r="AQ220">
            <v>2.69</v>
          </cell>
          <cell r="AR220">
            <v>2.6280000000000001</v>
          </cell>
        </row>
        <row r="221">
          <cell r="AF221" t="str">
            <v>0808</v>
          </cell>
          <cell r="AG221">
            <v>0.88400000000000001</v>
          </cell>
          <cell r="AH221">
            <v>1.1619999999999999</v>
          </cell>
          <cell r="AP221" t="str">
            <v>0334</v>
          </cell>
          <cell r="AQ221">
            <v>2.7440000000000002</v>
          </cell>
          <cell r="AR221">
            <v>2.6789999999999998</v>
          </cell>
        </row>
        <row r="222">
          <cell r="AF222" t="str">
            <v>0810</v>
          </cell>
          <cell r="AG222">
            <v>1.048</v>
          </cell>
          <cell r="AH222">
            <v>1.288</v>
          </cell>
          <cell r="AP222" t="str">
            <v>0335</v>
          </cell>
          <cell r="AQ222">
            <v>2.7989999999999999</v>
          </cell>
          <cell r="AR222">
            <v>2.698</v>
          </cell>
        </row>
        <row r="223">
          <cell r="AF223" t="str">
            <v>0811</v>
          </cell>
          <cell r="AG223">
            <v>1.048</v>
          </cell>
          <cell r="AH223">
            <v>1.288</v>
          </cell>
          <cell r="AP223" t="str">
            <v>0336</v>
          </cell>
          <cell r="AQ223">
            <v>2.7829999999999999</v>
          </cell>
          <cell r="AR223">
            <v>2.66</v>
          </cell>
        </row>
        <row r="224">
          <cell r="AF224" t="str">
            <v>0812</v>
          </cell>
          <cell r="AG224">
            <v>1.25</v>
          </cell>
          <cell r="AH224">
            <v>1.4139999999999999</v>
          </cell>
          <cell r="AP224" t="str">
            <v>0337</v>
          </cell>
          <cell r="AQ224">
            <v>2.875</v>
          </cell>
          <cell r="AR224">
            <v>2.6789999999999998</v>
          </cell>
        </row>
        <row r="225">
          <cell r="AF225" t="str">
            <v>0813</v>
          </cell>
          <cell r="AG225">
            <v>1.25</v>
          </cell>
          <cell r="AH225">
            <v>1.4139999999999999</v>
          </cell>
          <cell r="AP225" t="str">
            <v>0338</v>
          </cell>
          <cell r="AQ225">
            <v>2.9830000000000001</v>
          </cell>
          <cell r="AR225">
            <v>2.7890000000000001</v>
          </cell>
        </row>
        <row r="226">
          <cell r="AF226" t="str">
            <v>0814</v>
          </cell>
          <cell r="AG226">
            <v>1.5029999999999999</v>
          </cell>
          <cell r="AH226">
            <v>1.591</v>
          </cell>
          <cell r="AP226" t="str">
            <v>0339</v>
          </cell>
          <cell r="AQ226">
            <v>3.1280000000000001</v>
          </cell>
          <cell r="AR226">
            <v>2.9340000000000002</v>
          </cell>
        </row>
        <row r="227">
          <cell r="AF227" t="str">
            <v>0815</v>
          </cell>
          <cell r="AG227">
            <v>1.5029999999999999</v>
          </cell>
          <cell r="AH227">
            <v>1.591</v>
          </cell>
          <cell r="AP227" t="str">
            <v>0340</v>
          </cell>
          <cell r="AQ227">
            <v>3.2360000000000002</v>
          </cell>
          <cell r="AR227">
            <v>3.0449999999999999</v>
          </cell>
        </row>
        <row r="228">
          <cell r="AF228" t="str">
            <v>0816</v>
          </cell>
          <cell r="AG228">
            <v>1.7809999999999999</v>
          </cell>
          <cell r="AH228">
            <v>1.7809999999999999</v>
          </cell>
          <cell r="AP228" t="str">
            <v>0341</v>
          </cell>
          <cell r="AQ228">
            <v>3.3450000000000002</v>
          </cell>
          <cell r="AR228">
            <v>3.0680000000000001</v>
          </cell>
        </row>
        <row r="229">
          <cell r="AF229" t="str">
            <v>0817</v>
          </cell>
          <cell r="AG229">
            <v>1.7809999999999999</v>
          </cell>
          <cell r="AH229">
            <v>1.7809999999999999</v>
          </cell>
          <cell r="AP229" t="str">
            <v>0342</v>
          </cell>
          <cell r="AQ229">
            <v>3.4260000000000002</v>
          </cell>
          <cell r="AR229">
            <v>3.0680000000000001</v>
          </cell>
        </row>
        <row r="230">
          <cell r="AF230" t="str">
            <v>0818</v>
          </cell>
          <cell r="AG230">
            <v>2.0579999999999998</v>
          </cell>
          <cell r="AH230">
            <v>1.97</v>
          </cell>
          <cell r="AP230" t="str">
            <v>0343</v>
          </cell>
          <cell r="AQ230">
            <v>3.5790000000000002</v>
          </cell>
          <cell r="AR230">
            <v>3.0910000000000002</v>
          </cell>
        </row>
        <row r="231">
          <cell r="AF231" t="str">
            <v>0819</v>
          </cell>
          <cell r="AG231">
            <v>2.0579999999999998</v>
          </cell>
          <cell r="AH231">
            <v>1.97</v>
          </cell>
          <cell r="AP231" t="str">
            <v>0344</v>
          </cell>
          <cell r="AQ231">
            <v>3.7530000000000001</v>
          </cell>
          <cell r="AR231">
            <v>3.1749999999999998</v>
          </cell>
        </row>
        <row r="232">
          <cell r="AF232" t="str">
            <v>0820</v>
          </cell>
          <cell r="AG232">
            <v>2.5760000000000001</v>
          </cell>
          <cell r="AH232">
            <v>2.298</v>
          </cell>
          <cell r="AP232" t="str">
            <v>0345</v>
          </cell>
          <cell r="AQ232">
            <v>3.927</v>
          </cell>
          <cell r="AR232">
            <v>3.258</v>
          </cell>
        </row>
        <row r="233">
          <cell r="AF233" t="str">
            <v>0821</v>
          </cell>
          <cell r="AG233">
            <v>2.5760000000000001</v>
          </cell>
          <cell r="AH233">
            <v>2.298</v>
          </cell>
          <cell r="AP233" t="str">
            <v>0346</v>
          </cell>
          <cell r="AQ233">
            <v>4.08</v>
          </cell>
          <cell r="AR233">
            <v>3.2610000000000001</v>
          </cell>
        </row>
        <row r="234">
          <cell r="AF234" t="str">
            <v>0822</v>
          </cell>
          <cell r="AG234">
            <v>3.82</v>
          </cell>
          <cell r="AH234">
            <v>2.9129999999999998</v>
          </cell>
          <cell r="AP234" t="str">
            <v>0347</v>
          </cell>
          <cell r="AQ234">
            <v>4.2919999999999998</v>
          </cell>
          <cell r="AR234">
            <v>3.343</v>
          </cell>
        </row>
        <row r="235">
          <cell r="AF235" t="str">
            <v>0823</v>
          </cell>
          <cell r="AG235">
            <v>3.82</v>
          </cell>
          <cell r="AH235">
            <v>2.9129999999999998</v>
          </cell>
          <cell r="AP235" t="str">
            <v>0348</v>
          </cell>
          <cell r="AQ235">
            <v>4.5049999999999999</v>
          </cell>
          <cell r="AR235">
            <v>3.4249999999999998</v>
          </cell>
        </row>
        <row r="236">
          <cell r="AF236" t="str">
            <v>0824</v>
          </cell>
          <cell r="AG236">
            <v>4.9749999999999996</v>
          </cell>
          <cell r="AH236">
            <v>3.5630000000000002</v>
          </cell>
          <cell r="AP236" t="str">
            <v>0349</v>
          </cell>
          <cell r="AQ236">
            <v>4.7640000000000002</v>
          </cell>
          <cell r="AR236">
            <v>3.5059999999999998</v>
          </cell>
        </row>
        <row r="237">
          <cell r="AF237" t="str">
            <v>0825</v>
          </cell>
          <cell r="AG237">
            <v>4.9749999999999996</v>
          </cell>
          <cell r="AH237">
            <v>3.5630000000000002</v>
          </cell>
          <cell r="AP237" t="str">
            <v>0350</v>
          </cell>
          <cell r="AQ237">
            <v>4.9889999999999999</v>
          </cell>
          <cell r="AR237">
            <v>3.5880000000000001</v>
          </cell>
        </row>
        <row r="238">
          <cell r="AF238" t="str">
            <v>0826</v>
          </cell>
          <cell r="AG238">
            <v>6.1159999999999997</v>
          </cell>
          <cell r="AH238">
            <v>4.2130000000000001</v>
          </cell>
          <cell r="AP238" t="str">
            <v>0351</v>
          </cell>
          <cell r="AQ238">
            <v>5.194</v>
          </cell>
          <cell r="AR238">
            <v>3.669</v>
          </cell>
        </row>
        <row r="239">
          <cell r="AF239" t="str">
            <v>0827</v>
          </cell>
          <cell r="AG239">
            <v>7.4290000000000003</v>
          </cell>
          <cell r="AH239">
            <v>5.0880000000000001</v>
          </cell>
          <cell r="AP239" t="str">
            <v>0352</v>
          </cell>
          <cell r="AQ239">
            <v>5.4370000000000003</v>
          </cell>
          <cell r="AR239">
            <v>3.7509999999999999</v>
          </cell>
        </row>
        <row r="240">
          <cell r="AF240" t="str">
            <v>0901</v>
          </cell>
          <cell r="AG240">
            <v>0.42799999999999999</v>
          </cell>
          <cell r="AH240">
            <v>0.76400000000000001</v>
          </cell>
          <cell r="AP240" t="str">
            <v>0353</v>
          </cell>
          <cell r="AQ240">
            <v>5.68</v>
          </cell>
          <cell r="AR240">
            <v>3.8279999999999998</v>
          </cell>
        </row>
        <row r="241">
          <cell r="AF241" t="str">
            <v>0902</v>
          </cell>
          <cell r="AG241">
            <v>0.42799999999999999</v>
          </cell>
          <cell r="AH241">
            <v>0.76400000000000001</v>
          </cell>
          <cell r="AP241" t="str">
            <v>0354</v>
          </cell>
          <cell r="AQ241">
            <v>5.9240000000000004</v>
          </cell>
          <cell r="AR241">
            <v>3.9020000000000001</v>
          </cell>
        </row>
        <row r="242">
          <cell r="AF242" t="str">
            <v>0903</v>
          </cell>
          <cell r="AG242">
            <v>0.59199999999999997</v>
          </cell>
          <cell r="AH242">
            <v>0.89400000000000002</v>
          </cell>
          <cell r="AP242" t="str">
            <v>0355</v>
          </cell>
          <cell r="AQ242">
            <v>6.1669999999999998</v>
          </cell>
          <cell r="AR242">
            <v>3.9940000000000002</v>
          </cell>
        </row>
        <row r="243">
          <cell r="AF243" t="str">
            <v>0904</v>
          </cell>
          <cell r="AG243">
            <v>0.56399999999999995</v>
          </cell>
          <cell r="AH243">
            <v>0.91200000000000003</v>
          </cell>
          <cell r="AP243" t="str">
            <v>0356</v>
          </cell>
          <cell r="AQ243">
            <v>6.41</v>
          </cell>
          <cell r="AR243">
            <v>4.1050000000000004</v>
          </cell>
        </row>
        <row r="244">
          <cell r="AF244" t="str">
            <v>0905</v>
          </cell>
          <cell r="AG244">
            <v>0.69599999999999995</v>
          </cell>
          <cell r="AH244">
            <v>0.996</v>
          </cell>
          <cell r="AP244" t="str">
            <v>0357</v>
          </cell>
          <cell r="AQ244">
            <v>6.6529999999999996</v>
          </cell>
          <cell r="AR244">
            <v>4.2140000000000004</v>
          </cell>
        </row>
        <row r="245">
          <cell r="AF245" t="str">
            <v>0906</v>
          </cell>
          <cell r="AG245">
            <v>0.7</v>
          </cell>
          <cell r="AH245">
            <v>1.0009999999999999</v>
          </cell>
          <cell r="AP245" t="str">
            <v>0358</v>
          </cell>
          <cell r="AQ245">
            <v>6.8959999999999999</v>
          </cell>
          <cell r="AR245">
            <v>4.4000000000000004</v>
          </cell>
        </row>
        <row r="246">
          <cell r="AF246" t="str">
            <v>0907</v>
          </cell>
          <cell r="AG246">
            <v>0.84599999999999997</v>
          </cell>
          <cell r="AH246">
            <v>1.1120000000000001</v>
          </cell>
          <cell r="AP246" t="str">
            <v>0359</v>
          </cell>
          <cell r="AQ246">
            <v>7.14</v>
          </cell>
          <cell r="AR246">
            <v>4.62</v>
          </cell>
        </row>
        <row r="247">
          <cell r="AF247" t="str">
            <v>0908</v>
          </cell>
          <cell r="AG247">
            <v>0.84799999999999998</v>
          </cell>
          <cell r="AH247">
            <v>1.115</v>
          </cell>
          <cell r="AP247" t="str">
            <v>0360</v>
          </cell>
          <cell r="AQ247">
            <v>7.4370000000000003</v>
          </cell>
          <cell r="AR247">
            <v>4.8410000000000002</v>
          </cell>
        </row>
        <row r="248">
          <cell r="AF248" t="str">
            <v>0910</v>
          </cell>
          <cell r="AG248">
            <v>1.006</v>
          </cell>
          <cell r="AH248">
            <v>1.236</v>
          </cell>
          <cell r="AP248" t="str">
            <v>0361</v>
          </cell>
          <cell r="AQ248">
            <v>7.6920000000000002</v>
          </cell>
          <cell r="AR248">
            <v>5.1159999999999997</v>
          </cell>
        </row>
        <row r="249">
          <cell r="AF249" t="str">
            <v>0911</v>
          </cell>
          <cell r="AG249">
            <v>1.006</v>
          </cell>
          <cell r="AH249">
            <v>1.236</v>
          </cell>
          <cell r="AP249" t="str">
            <v>0362</v>
          </cell>
          <cell r="AQ249">
            <v>8.0749999999999993</v>
          </cell>
          <cell r="AR249">
            <v>5.4480000000000004</v>
          </cell>
        </row>
        <row r="250">
          <cell r="AF250" t="str">
            <v>0912</v>
          </cell>
          <cell r="AG250">
            <v>1.2</v>
          </cell>
          <cell r="AH250">
            <v>1.357</v>
          </cell>
          <cell r="AP250" t="str">
            <v>0401</v>
          </cell>
          <cell r="AQ250">
            <v>0.57099999999999995</v>
          </cell>
          <cell r="AR250">
            <v>1.0189999999999999</v>
          </cell>
        </row>
        <row r="251">
          <cell r="AF251" t="str">
            <v>0913</v>
          </cell>
          <cell r="AG251">
            <v>1.2</v>
          </cell>
          <cell r="AH251">
            <v>1.357</v>
          </cell>
          <cell r="AP251" t="str">
            <v>0402</v>
          </cell>
          <cell r="AQ251">
            <v>0.57099999999999995</v>
          </cell>
          <cell r="AR251">
            <v>1.0189999999999999</v>
          </cell>
        </row>
        <row r="252">
          <cell r="AF252" t="str">
            <v>0914</v>
          </cell>
          <cell r="AG252">
            <v>1.4419999999999999</v>
          </cell>
          <cell r="AH252">
            <v>1.5269999999999999</v>
          </cell>
          <cell r="AP252" t="str">
            <v>0403</v>
          </cell>
          <cell r="AQ252">
            <v>0.57099999999999995</v>
          </cell>
          <cell r="AR252">
            <v>1.0189999999999999</v>
          </cell>
        </row>
        <row r="253">
          <cell r="AF253" t="str">
            <v>0915</v>
          </cell>
          <cell r="AG253">
            <v>1.4419999999999999</v>
          </cell>
          <cell r="AH253">
            <v>1.5269999999999999</v>
          </cell>
          <cell r="AP253" t="str">
            <v>0404</v>
          </cell>
          <cell r="AQ253">
            <v>0.76</v>
          </cell>
          <cell r="AR253">
            <v>1.1919999999999999</v>
          </cell>
        </row>
        <row r="254">
          <cell r="AF254" t="str">
            <v>0916</v>
          </cell>
          <cell r="AG254">
            <v>1.7090000000000001</v>
          </cell>
          <cell r="AH254">
            <v>1.7090000000000001</v>
          </cell>
          <cell r="AP254" t="str">
            <v>0405</v>
          </cell>
          <cell r="AQ254">
            <v>0.76</v>
          </cell>
          <cell r="AR254">
            <v>1.216</v>
          </cell>
        </row>
        <row r="255">
          <cell r="AF255" t="str">
            <v>0917</v>
          </cell>
          <cell r="AG255">
            <v>1.7090000000000001</v>
          </cell>
          <cell r="AH255">
            <v>1.7090000000000001</v>
          </cell>
          <cell r="AP255" t="str">
            <v>0406</v>
          </cell>
          <cell r="AQ255">
            <v>0.92800000000000005</v>
          </cell>
          <cell r="AR255">
            <v>1.3280000000000001</v>
          </cell>
        </row>
        <row r="256">
          <cell r="AF256" t="str">
            <v>0918</v>
          </cell>
          <cell r="AG256">
            <v>1.976</v>
          </cell>
          <cell r="AH256">
            <v>1.891</v>
          </cell>
          <cell r="AP256" t="str">
            <v>0407</v>
          </cell>
          <cell r="AQ256">
            <v>0.92500000000000004</v>
          </cell>
          <cell r="AR256">
            <v>1.3240000000000001</v>
          </cell>
        </row>
        <row r="257">
          <cell r="AF257" t="str">
            <v>0919</v>
          </cell>
          <cell r="AG257">
            <v>1.976</v>
          </cell>
          <cell r="AH257">
            <v>1.891</v>
          </cell>
          <cell r="AP257" t="str">
            <v>0408</v>
          </cell>
          <cell r="AQ257">
            <v>1.1100000000000001</v>
          </cell>
          <cell r="AR257">
            <v>1.46</v>
          </cell>
        </row>
        <row r="258">
          <cell r="AF258" t="str">
            <v>0920</v>
          </cell>
          <cell r="AG258">
            <v>2.472</v>
          </cell>
          <cell r="AH258">
            <v>2.206</v>
          </cell>
          <cell r="AP258" t="str">
            <v>0410</v>
          </cell>
          <cell r="AQ258">
            <v>1.1240000000000001</v>
          </cell>
          <cell r="AR258">
            <v>1.4770000000000001</v>
          </cell>
        </row>
        <row r="259">
          <cell r="AF259" t="str">
            <v>0921</v>
          </cell>
          <cell r="AG259">
            <v>2.472</v>
          </cell>
          <cell r="AH259">
            <v>2.206</v>
          </cell>
          <cell r="AP259" t="str">
            <v>0411</v>
          </cell>
          <cell r="AQ259">
            <v>1.1240000000000001</v>
          </cell>
          <cell r="AR259">
            <v>1.4770000000000001</v>
          </cell>
        </row>
        <row r="260">
          <cell r="AF260" t="str">
            <v>0922</v>
          </cell>
          <cell r="AG260">
            <v>3.6669999999999998</v>
          </cell>
          <cell r="AH260">
            <v>2.7959999999999998</v>
          </cell>
          <cell r="AP260" t="str">
            <v>0412</v>
          </cell>
          <cell r="AQ260">
            <v>1.302</v>
          </cell>
          <cell r="AR260">
            <v>1.6</v>
          </cell>
        </row>
        <row r="261">
          <cell r="AF261" t="str">
            <v>0923</v>
          </cell>
          <cell r="AG261">
            <v>3.6669999999999998</v>
          </cell>
          <cell r="AH261">
            <v>2.7959999999999998</v>
          </cell>
          <cell r="AP261" t="str">
            <v>0413</v>
          </cell>
          <cell r="AQ261">
            <v>1.302</v>
          </cell>
          <cell r="AR261">
            <v>1.6</v>
          </cell>
        </row>
        <row r="262">
          <cell r="AF262" t="str">
            <v>0924</v>
          </cell>
          <cell r="AG262">
            <v>4.7750000000000004</v>
          </cell>
          <cell r="AH262">
            <v>3.42</v>
          </cell>
          <cell r="AP262" t="str">
            <v>0414</v>
          </cell>
          <cell r="AQ262">
            <v>1.337</v>
          </cell>
          <cell r="AR262">
            <v>1.643</v>
          </cell>
        </row>
        <row r="263">
          <cell r="AF263" t="str">
            <v>0925</v>
          </cell>
          <cell r="AG263">
            <v>4.7750000000000004</v>
          </cell>
          <cell r="AH263">
            <v>3.42</v>
          </cell>
          <cell r="AP263" t="str">
            <v>0415</v>
          </cell>
          <cell r="AQ263">
            <v>1.387</v>
          </cell>
          <cell r="AR263">
            <v>1.643</v>
          </cell>
        </row>
        <row r="264">
          <cell r="AF264" t="str">
            <v>0926</v>
          </cell>
          <cell r="AG264">
            <v>5.8719999999999999</v>
          </cell>
          <cell r="AH264">
            <v>4.0439999999999996</v>
          </cell>
          <cell r="AP264" t="str">
            <v>0416</v>
          </cell>
          <cell r="AQ264">
            <v>1.4810000000000001</v>
          </cell>
          <cell r="AR264">
            <v>1.7689999999999999</v>
          </cell>
        </row>
        <row r="265">
          <cell r="AF265" t="str">
            <v>0927</v>
          </cell>
          <cell r="AG265">
            <v>7.1319999999999997</v>
          </cell>
          <cell r="AH265">
            <v>4.8840000000000003</v>
          </cell>
          <cell r="AP265" t="str">
            <v>0417</v>
          </cell>
          <cell r="AQ265">
            <v>1.5629999999999999</v>
          </cell>
          <cell r="AR265">
            <v>1.7689999999999999</v>
          </cell>
        </row>
        <row r="266">
          <cell r="AF266" t="str">
            <v>1001</v>
          </cell>
          <cell r="AG266">
            <v>0.41099999999999998</v>
          </cell>
          <cell r="AH266">
            <v>0.72</v>
          </cell>
          <cell r="AP266" t="str">
            <v>0418</v>
          </cell>
          <cell r="AQ266">
            <v>1.6</v>
          </cell>
          <cell r="AR266">
            <v>1.81</v>
          </cell>
        </row>
        <row r="267">
          <cell r="AF267" t="str">
            <v>1002</v>
          </cell>
          <cell r="AG267">
            <v>0.41099999999999998</v>
          </cell>
          <cell r="AH267">
            <v>0.72</v>
          </cell>
          <cell r="AP267" t="str">
            <v>0419</v>
          </cell>
          <cell r="AQ267">
            <v>1.675</v>
          </cell>
          <cell r="AR267">
            <v>1.81</v>
          </cell>
        </row>
        <row r="268">
          <cell r="AF268" t="str">
            <v>1003</v>
          </cell>
          <cell r="AG268">
            <v>0.56799999999999995</v>
          </cell>
          <cell r="AH268">
            <v>0.84199999999999997</v>
          </cell>
          <cell r="AP268" t="str">
            <v>0420</v>
          </cell>
          <cell r="AQ268">
            <v>1.8120000000000001</v>
          </cell>
          <cell r="AR268">
            <v>1.9950000000000001</v>
          </cell>
        </row>
        <row r="269">
          <cell r="AF269" t="str">
            <v>1004</v>
          </cell>
          <cell r="AG269">
            <v>0.54100000000000004</v>
          </cell>
          <cell r="AH269">
            <v>0.85899999999999999</v>
          </cell>
          <cell r="AP269" t="str">
            <v>0421</v>
          </cell>
          <cell r="AQ269">
            <v>1.8839999999999999</v>
          </cell>
          <cell r="AR269">
            <v>1.9950000000000001</v>
          </cell>
        </row>
        <row r="270">
          <cell r="AF270" t="str">
            <v>1005</v>
          </cell>
          <cell r="AG270">
            <v>0.66800000000000004</v>
          </cell>
          <cell r="AH270">
            <v>0.93899999999999995</v>
          </cell>
          <cell r="AP270" t="str">
            <v>0422</v>
          </cell>
          <cell r="AQ270">
            <v>1.893</v>
          </cell>
          <cell r="AR270">
            <v>2.0539999999999998</v>
          </cell>
        </row>
        <row r="271">
          <cell r="AF271" t="str">
            <v>1006</v>
          </cell>
          <cell r="AG271">
            <v>0.67400000000000004</v>
          </cell>
          <cell r="AH271">
            <v>0.94699999999999995</v>
          </cell>
          <cell r="AP271" t="str">
            <v>0423</v>
          </cell>
          <cell r="AQ271">
            <v>1.931</v>
          </cell>
          <cell r="AR271">
            <v>2.1120000000000001</v>
          </cell>
        </row>
        <row r="272">
          <cell r="AF272" t="str">
            <v>1007</v>
          </cell>
          <cell r="AG272">
            <v>0.81200000000000006</v>
          </cell>
          <cell r="AH272">
            <v>1.05</v>
          </cell>
          <cell r="AP272" t="str">
            <v>0424</v>
          </cell>
          <cell r="AQ272">
            <v>1.923</v>
          </cell>
          <cell r="AR272">
            <v>2.1309999999999998</v>
          </cell>
        </row>
        <row r="273">
          <cell r="AF273" t="str">
            <v>1008</v>
          </cell>
          <cell r="AG273">
            <v>0.81299999999999994</v>
          </cell>
          <cell r="AH273">
            <v>1.05</v>
          </cell>
          <cell r="AP273" t="str">
            <v>0425</v>
          </cell>
          <cell r="AQ273">
            <v>2.0179999999999998</v>
          </cell>
          <cell r="AR273">
            <v>2.1880000000000002</v>
          </cell>
        </row>
        <row r="274">
          <cell r="AF274" t="str">
            <v>1010</v>
          </cell>
          <cell r="AG274">
            <v>0.96499999999999997</v>
          </cell>
          <cell r="AH274">
            <v>1.165</v>
          </cell>
          <cell r="AP274" t="str">
            <v>0426</v>
          </cell>
          <cell r="AQ274">
            <v>2.0920000000000001</v>
          </cell>
          <cell r="AR274">
            <v>2.2240000000000002</v>
          </cell>
        </row>
        <row r="275">
          <cell r="AF275" t="str">
            <v>1011</v>
          </cell>
          <cell r="AG275">
            <v>0.96499999999999997</v>
          </cell>
          <cell r="AH275">
            <v>1.165</v>
          </cell>
          <cell r="AP275" t="str">
            <v>0427</v>
          </cell>
          <cell r="AQ275">
            <v>2.1859999999999999</v>
          </cell>
          <cell r="AR275">
            <v>2.2789999999999999</v>
          </cell>
        </row>
        <row r="276">
          <cell r="AF276" t="str">
            <v>1012</v>
          </cell>
          <cell r="AG276">
            <v>1.1499999999999999</v>
          </cell>
          <cell r="AH276">
            <v>1.2789999999999999</v>
          </cell>
          <cell r="AP276" t="str">
            <v>0428</v>
          </cell>
          <cell r="AQ276">
            <v>2.2789999999999999</v>
          </cell>
          <cell r="AR276">
            <v>2.2999999999999998</v>
          </cell>
        </row>
        <row r="277">
          <cell r="AF277" t="str">
            <v>1013</v>
          </cell>
          <cell r="AG277">
            <v>1.1499999999999999</v>
          </cell>
          <cell r="AH277">
            <v>1.2789999999999999</v>
          </cell>
          <cell r="AP277" t="str">
            <v>0429</v>
          </cell>
          <cell r="AQ277">
            <v>2.2490000000000001</v>
          </cell>
          <cell r="AR277">
            <v>2.2589999999999999</v>
          </cell>
        </row>
        <row r="278">
          <cell r="AF278" t="str">
            <v>1014</v>
          </cell>
          <cell r="AG278">
            <v>1.383</v>
          </cell>
          <cell r="AH278">
            <v>1.4379999999999999</v>
          </cell>
          <cell r="AP278" t="str">
            <v>0430</v>
          </cell>
          <cell r="AQ278">
            <v>2.3090000000000002</v>
          </cell>
          <cell r="AR278">
            <v>2.2789999999999999</v>
          </cell>
        </row>
        <row r="279">
          <cell r="AF279" t="str">
            <v>1015</v>
          </cell>
          <cell r="AG279">
            <v>1.383</v>
          </cell>
          <cell r="AH279">
            <v>1.4379999999999999</v>
          </cell>
          <cell r="AP279" t="str">
            <v>0431</v>
          </cell>
          <cell r="AQ279">
            <v>2.37</v>
          </cell>
          <cell r="AR279">
            <v>2.3260000000000001</v>
          </cell>
        </row>
        <row r="280">
          <cell r="AF280" t="str">
            <v>1016</v>
          </cell>
          <cell r="AG280">
            <v>1.6379999999999999</v>
          </cell>
          <cell r="AH280">
            <v>1.609</v>
          </cell>
          <cell r="AP280" t="str">
            <v>0432</v>
          </cell>
          <cell r="AQ280">
            <v>2.4809999999999999</v>
          </cell>
          <cell r="AR280">
            <v>2.4239999999999999</v>
          </cell>
        </row>
        <row r="281">
          <cell r="AF281" t="str">
            <v>1017</v>
          </cell>
          <cell r="AG281">
            <v>1.6379999999999999</v>
          </cell>
          <cell r="AH281">
            <v>1.609</v>
          </cell>
          <cell r="AP281" t="str">
            <v>0433</v>
          </cell>
          <cell r="AQ281">
            <v>2.5310000000000001</v>
          </cell>
          <cell r="AR281">
            <v>2.4729999999999999</v>
          </cell>
        </row>
        <row r="282">
          <cell r="AF282" t="str">
            <v>1018</v>
          </cell>
          <cell r="AG282">
            <v>1.8939999999999999</v>
          </cell>
          <cell r="AH282">
            <v>1.7809999999999999</v>
          </cell>
          <cell r="AP282" t="str">
            <v>0434</v>
          </cell>
          <cell r="AQ282">
            <v>2.5819999999999999</v>
          </cell>
          <cell r="AR282">
            <v>2.5209999999999999</v>
          </cell>
        </row>
        <row r="283">
          <cell r="AF283" t="str">
            <v>1019</v>
          </cell>
          <cell r="AG283">
            <v>1.8939999999999999</v>
          </cell>
          <cell r="AH283">
            <v>1.7809999999999999</v>
          </cell>
          <cell r="AP283" t="str">
            <v>0435</v>
          </cell>
          <cell r="AQ283">
            <v>2.6339999999999999</v>
          </cell>
          <cell r="AR283">
            <v>2.5390000000000001</v>
          </cell>
        </row>
        <row r="284">
          <cell r="AF284" t="str">
            <v>1020</v>
          </cell>
          <cell r="AG284">
            <v>2.3690000000000002</v>
          </cell>
          <cell r="AH284">
            <v>2.0779999999999998</v>
          </cell>
          <cell r="AP284" t="str">
            <v>0436</v>
          </cell>
          <cell r="AQ284">
            <v>2.6190000000000002</v>
          </cell>
          <cell r="AR284">
            <v>2.5030000000000001</v>
          </cell>
        </row>
        <row r="285">
          <cell r="AF285" t="str">
            <v>1021</v>
          </cell>
          <cell r="AG285">
            <v>2.3690000000000002</v>
          </cell>
          <cell r="AH285">
            <v>2.0779999999999998</v>
          </cell>
          <cell r="AP285" t="str">
            <v>0437</v>
          </cell>
          <cell r="AQ285">
            <v>2.706</v>
          </cell>
          <cell r="AR285">
            <v>2.5209999999999999</v>
          </cell>
        </row>
        <row r="286">
          <cell r="AF286" t="str">
            <v>1022</v>
          </cell>
          <cell r="AG286">
            <v>3.5139999999999998</v>
          </cell>
          <cell r="AH286">
            <v>2.633</v>
          </cell>
          <cell r="AP286" t="str">
            <v>0438</v>
          </cell>
          <cell r="AQ286">
            <v>2.8069999999999999</v>
          </cell>
          <cell r="AR286">
            <v>2.625</v>
          </cell>
        </row>
        <row r="287">
          <cell r="AF287" t="str">
            <v>1023</v>
          </cell>
          <cell r="AG287">
            <v>3.5139999999999998</v>
          </cell>
          <cell r="AH287">
            <v>2.633</v>
          </cell>
          <cell r="AP287" t="str">
            <v>0439</v>
          </cell>
          <cell r="AQ287">
            <v>2.9649999999999999</v>
          </cell>
          <cell r="AR287">
            <v>2.78</v>
          </cell>
        </row>
        <row r="288">
          <cell r="AF288" t="str">
            <v>1024</v>
          </cell>
          <cell r="AG288">
            <v>4.577</v>
          </cell>
          <cell r="AH288">
            <v>3.2210000000000001</v>
          </cell>
          <cell r="AP288" t="str">
            <v>0440</v>
          </cell>
          <cell r="AQ288">
            <v>3.0670000000000002</v>
          </cell>
          <cell r="AR288">
            <v>2.8860000000000001</v>
          </cell>
        </row>
        <row r="289">
          <cell r="AF289" t="str">
            <v>1025</v>
          </cell>
          <cell r="AG289">
            <v>4.577</v>
          </cell>
          <cell r="AH289">
            <v>3.2210000000000001</v>
          </cell>
          <cell r="AP289" t="str">
            <v>0441</v>
          </cell>
          <cell r="AQ289">
            <v>3.17</v>
          </cell>
          <cell r="AR289">
            <v>2.9079999999999999</v>
          </cell>
        </row>
        <row r="290">
          <cell r="AF290" t="str">
            <v>1026</v>
          </cell>
          <cell r="AG290">
            <v>5.6269999999999998</v>
          </cell>
          <cell r="AH290">
            <v>3.8079999999999998</v>
          </cell>
          <cell r="AP290" t="str">
            <v>0442</v>
          </cell>
          <cell r="AQ290">
            <v>3.246</v>
          </cell>
          <cell r="AR290">
            <v>2.907</v>
          </cell>
        </row>
        <row r="291">
          <cell r="AF291" t="str">
            <v>1027</v>
          </cell>
          <cell r="AG291">
            <v>6.8339999999999996</v>
          </cell>
          <cell r="AH291">
            <v>4.5990000000000002</v>
          </cell>
          <cell r="AP291" t="str">
            <v>0443</v>
          </cell>
          <cell r="AQ291">
            <v>3.391</v>
          </cell>
          <cell r="AR291">
            <v>2.9279999999999999</v>
          </cell>
        </row>
        <row r="292">
          <cell r="AF292" t="str">
            <v>1101</v>
          </cell>
          <cell r="AG292">
            <v>0.375</v>
          </cell>
          <cell r="AH292">
            <v>0.70799999999999996</v>
          </cell>
          <cell r="AP292" t="str">
            <v>0444</v>
          </cell>
          <cell r="AQ292">
            <v>3.556</v>
          </cell>
          <cell r="AR292">
            <v>3.0070000000000001</v>
          </cell>
        </row>
        <row r="293">
          <cell r="AF293" t="str">
            <v>1102</v>
          </cell>
          <cell r="AG293">
            <v>0.375</v>
          </cell>
          <cell r="AH293">
            <v>0.70799999999999996</v>
          </cell>
          <cell r="AP293" t="str">
            <v>0445</v>
          </cell>
          <cell r="AQ293">
            <v>3.7210000000000001</v>
          </cell>
          <cell r="AR293">
            <v>3.0859999999999999</v>
          </cell>
        </row>
        <row r="294">
          <cell r="AF294" t="str">
            <v>1103</v>
          </cell>
          <cell r="AG294">
            <v>0.51900000000000002</v>
          </cell>
          <cell r="AH294">
            <v>0.82699999999999996</v>
          </cell>
          <cell r="AP294" t="str">
            <v>0446</v>
          </cell>
          <cell r="AQ294">
            <v>3.84</v>
          </cell>
          <cell r="AR294">
            <v>3.07</v>
          </cell>
        </row>
        <row r="295">
          <cell r="AF295" t="str">
            <v>1104</v>
          </cell>
          <cell r="AG295">
            <v>0.49399999999999999</v>
          </cell>
          <cell r="AH295">
            <v>0.84399999999999997</v>
          </cell>
          <cell r="AP295" t="str">
            <v>0447</v>
          </cell>
          <cell r="AQ295">
            <v>4.04</v>
          </cell>
          <cell r="AR295">
            <v>3.1459999999999999</v>
          </cell>
        </row>
        <row r="296">
          <cell r="AF296" t="str">
            <v>1105</v>
          </cell>
          <cell r="AG296">
            <v>0.60799999999999998</v>
          </cell>
          <cell r="AH296">
            <v>0.91900000000000004</v>
          </cell>
          <cell r="AP296" t="str">
            <v>0448</v>
          </cell>
          <cell r="AQ296">
            <v>4.24</v>
          </cell>
          <cell r="AR296">
            <v>3.2229999999999999</v>
          </cell>
        </row>
        <row r="297">
          <cell r="AF297" t="str">
            <v>1106</v>
          </cell>
          <cell r="AG297">
            <v>0.61299999999999999</v>
          </cell>
          <cell r="AH297">
            <v>0.92800000000000005</v>
          </cell>
          <cell r="AP297" t="str">
            <v>0449</v>
          </cell>
          <cell r="AQ297">
            <v>4.484</v>
          </cell>
          <cell r="AR297">
            <v>3.3</v>
          </cell>
        </row>
        <row r="298">
          <cell r="AF298" t="str">
            <v>1107</v>
          </cell>
          <cell r="AG298">
            <v>0.73699999999999999</v>
          </cell>
          <cell r="AH298">
            <v>1.024</v>
          </cell>
          <cell r="AP298" t="str">
            <v>0450</v>
          </cell>
          <cell r="AQ298">
            <v>4.6959999999999997</v>
          </cell>
          <cell r="AR298">
            <v>3.3769999999999998</v>
          </cell>
        </row>
        <row r="299">
          <cell r="AF299" t="str">
            <v>1108</v>
          </cell>
          <cell r="AG299">
            <v>0.74199999999999999</v>
          </cell>
          <cell r="AH299">
            <v>1.0309999999999999</v>
          </cell>
          <cell r="AP299" t="str">
            <v>0451</v>
          </cell>
          <cell r="AQ299">
            <v>4.8890000000000002</v>
          </cell>
          <cell r="AR299">
            <v>3.4540000000000002</v>
          </cell>
        </row>
        <row r="300">
          <cell r="AF300" t="str">
            <v>1110</v>
          </cell>
          <cell r="AG300">
            <v>0.878</v>
          </cell>
          <cell r="AH300">
            <v>1.139</v>
          </cell>
          <cell r="AP300" t="str">
            <v>0452</v>
          </cell>
          <cell r="AQ300">
            <v>5.1180000000000003</v>
          </cell>
          <cell r="AR300">
            <v>3.53</v>
          </cell>
        </row>
        <row r="301">
          <cell r="AF301" t="str">
            <v>1111</v>
          </cell>
          <cell r="AG301">
            <v>0.88100000000000001</v>
          </cell>
          <cell r="AH301">
            <v>1.143</v>
          </cell>
          <cell r="AP301" t="str">
            <v>0453</v>
          </cell>
          <cell r="AQ301">
            <v>5.3470000000000004</v>
          </cell>
          <cell r="AR301">
            <v>3.6030000000000002</v>
          </cell>
        </row>
        <row r="302">
          <cell r="AF302" t="str">
            <v>1112</v>
          </cell>
          <cell r="AG302">
            <v>1.05</v>
          </cell>
          <cell r="AH302">
            <v>1.2549999999999999</v>
          </cell>
          <cell r="AP302" t="str">
            <v>0454</v>
          </cell>
          <cell r="AQ302">
            <v>5.5750000000000002</v>
          </cell>
          <cell r="AR302">
            <v>3.6720000000000002</v>
          </cell>
        </row>
        <row r="303">
          <cell r="AF303" t="str">
            <v>1113</v>
          </cell>
          <cell r="AG303">
            <v>1.05</v>
          </cell>
          <cell r="AH303">
            <v>1.2549999999999999</v>
          </cell>
          <cell r="AP303" t="str">
            <v>0455</v>
          </cell>
          <cell r="AQ303">
            <v>5.8040000000000003</v>
          </cell>
          <cell r="AR303">
            <v>3.7589999999999999</v>
          </cell>
        </row>
        <row r="304">
          <cell r="AF304" t="str">
            <v>1114</v>
          </cell>
          <cell r="AG304">
            <v>1.2629999999999999</v>
          </cell>
          <cell r="AH304">
            <v>1.413</v>
          </cell>
          <cell r="AP304" t="str">
            <v>0456</v>
          </cell>
          <cell r="AQ304">
            <v>6.0330000000000004</v>
          </cell>
          <cell r="AR304">
            <v>3.863</v>
          </cell>
        </row>
        <row r="305">
          <cell r="AF305" t="str">
            <v>1115</v>
          </cell>
          <cell r="AG305">
            <v>1.2629999999999999</v>
          </cell>
          <cell r="AH305">
            <v>1.413</v>
          </cell>
          <cell r="AP305" t="str">
            <v>0457</v>
          </cell>
          <cell r="AQ305">
            <v>6.2610000000000001</v>
          </cell>
          <cell r="AR305">
            <v>3.9660000000000002</v>
          </cell>
        </row>
        <row r="306">
          <cell r="AF306" t="str">
            <v>1116</v>
          </cell>
          <cell r="AG306">
            <v>1.496</v>
          </cell>
          <cell r="AH306">
            <v>1.581</v>
          </cell>
          <cell r="AP306" t="str">
            <v>0458</v>
          </cell>
          <cell r="AQ306">
            <v>6.49</v>
          </cell>
          <cell r="AR306">
            <v>4.141</v>
          </cell>
        </row>
        <row r="307">
          <cell r="AF307" t="str">
            <v>1117</v>
          </cell>
          <cell r="AG307">
            <v>1.496</v>
          </cell>
          <cell r="AH307">
            <v>1.581</v>
          </cell>
          <cell r="AP307" t="str">
            <v>0459</v>
          </cell>
          <cell r="AQ307">
            <v>6.72</v>
          </cell>
          <cell r="AR307">
            <v>4.3479999999999999</v>
          </cell>
        </row>
        <row r="308">
          <cell r="AF308" t="str">
            <v>1118</v>
          </cell>
          <cell r="AG308">
            <v>1.7290000000000001</v>
          </cell>
          <cell r="AH308">
            <v>1.7490000000000001</v>
          </cell>
          <cell r="AP308" t="str">
            <v>0460</v>
          </cell>
          <cell r="AQ308">
            <v>7</v>
          </cell>
          <cell r="AR308">
            <v>4.556</v>
          </cell>
        </row>
        <row r="309">
          <cell r="AF309" t="str">
            <v>1119</v>
          </cell>
          <cell r="AG309">
            <v>1.7290000000000001</v>
          </cell>
          <cell r="AH309">
            <v>1.7490000000000001</v>
          </cell>
          <cell r="AP309" t="str">
            <v>0461</v>
          </cell>
          <cell r="AQ309">
            <v>7.24</v>
          </cell>
          <cell r="AR309">
            <v>4.8150000000000004</v>
          </cell>
        </row>
        <row r="310">
          <cell r="AF310" t="str">
            <v>1120</v>
          </cell>
          <cell r="AG310">
            <v>2.1589999999999998</v>
          </cell>
          <cell r="AH310">
            <v>2.036</v>
          </cell>
          <cell r="AP310" t="str">
            <v>0462</v>
          </cell>
          <cell r="AQ310">
            <v>7.6</v>
          </cell>
          <cell r="AR310">
            <v>5.1269999999999998</v>
          </cell>
        </row>
        <row r="311">
          <cell r="AF311" t="str">
            <v>1121</v>
          </cell>
          <cell r="AG311">
            <v>2.1629999999999998</v>
          </cell>
          <cell r="AH311">
            <v>2.04</v>
          </cell>
          <cell r="AP311" t="str">
            <v>0501</v>
          </cell>
          <cell r="AQ311">
            <v>0.53600000000000003</v>
          </cell>
          <cell r="AR311">
            <v>0.95599999999999996</v>
          </cell>
        </row>
        <row r="312">
          <cell r="AF312" t="str">
            <v>1122</v>
          </cell>
          <cell r="AG312">
            <v>3.2090000000000001</v>
          </cell>
          <cell r="AH312">
            <v>2.5859999999999999</v>
          </cell>
          <cell r="AP312" t="str">
            <v>0502</v>
          </cell>
          <cell r="AQ312">
            <v>0.53600000000000003</v>
          </cell>
          <cell r="AR312">
            <v>0.95599999999999996</v>
          </cell>
        </row>
        <row r="313">
          <cell r="AF313" t="str">
            <v>1123</v>
          </cell>
          <cell r="AG313">
            <v>3.2090000000000001</v>
          </cell>
          <cell r="AH313">
            <v>2.5859999999999999</v>
          </cell>
          <cell r="AP313" t="str">
            <v>0503</v>
          </cell>
          <cell r="AQ313">
            <v>0.53600000000000003</v>
          </cell>
          <cell r="AR313">
            <v>0.95599999999999996</v>
          </cell>
        </row>
        <row r="314">
          <cell r="AF314" t="str">
            <v>1124</v>
          </cell>
          <cell r="AG314">
            <v>4.1790000000000003</v>
          </cell>
          <cell r="AH314">
            <v>3.1640000000000001</v>
          </cell>
          <cell r="AP314" t="str">
            <v>0504</v>
          </cell>
          <cell r="AQ314">
            <v>0.71199999999999997</v>
          </cell>
          <cell r="AR314">
            <v>1.117</v>
          </cell>
        </row>
        <row r="315">
          <cell r="AF315" t="str">
            <v>1125</v>
          </cell>
          <cell r="AG315">
            <v>4.1790000000000003</v>
          </cell>
          <cell r="AH315">
            <v>3.1640000000000001</v>
          </cell>
          <cell r="AP315" t="str">
            <v>0505</v>
          </cell>
          <cell r="AQ315">
            <v>0.71299999999999997</v>
          </cell>
          <cell r="AR315">
            <v>1.1399999999999999</v>
          </cell>
        </row>
        <row r="316">
          <cell r="AF316" t="str">
            <v>1126</v>
          </cell>
          <cell r="AG316">
            <v>5.1379999999999999</v>
          </cell>
          <cell r="AH316">
            <v>3.7410000000000001</v>
          </cell>
          <cell r="AP316" t="str">
            <v>0506</v>
          </cell>
          <cell r="AQ316">
            <v>0.86899999999999999</v>
          </cell>
          <cell r="AR316">
            <v>1.244</v>
          </cell>
        </row>
        <row r="317">
          <cell r="AF317" t="str">
            <v>1127</v>
          </cell>
          <cell r="AG317">
            <v>6.24</v>
          </cell>
          <cell r="AH317">
            <v>4.5179999999999998</v>
          </cell>
          <cell r="AP317" t="str">
            <v>0507</v>
          </cell>
          <cell r="AQ317">
            <v>0.87</v>
          </cell>
          <cell r="AR317">
            <v>1.244</v>
          </cell>
        </row>
        <row r="318">
          <cell r="AF318" t="str">
            <v>1201</v>
          </cell>
          <cell r="AG318">
            <v>0.35699999999999998</v>
          </cell>
          <cell r="AH318">
            <v>0.63700000000000001</v>
          </cell>
          <cell r="AP318" t="str">
            <v>0508</v>
          </cell>
          <cell r="AQ318">
            <v>1.042</v>
          </cell>
          <cell r="AR318">
            <v>1.369</v>
          </cell>
        </row>
        <row r="319">
          <cell r="AF319" t="str">
            <v>1202</v>
          </cell>
          <cell r="AG319">
            <v>0.35699999999999998</v>
          </cell>
          <cell r="AH319">
            <v>0.63700000000000001</v>
          </cell>
          <cell r="AP319" t="str">
            <v>0510</v>
          </cell>
          <cell r="AQ319">
            <v>1.0609999999999999</v>
          </cell>
          <cell r="AR319">
            <v>1.3939999999999999</v>
          </cell>
        </row>
        <row r="320">
          <cell r="AF320" t="str">
            <v>1203</v>
          </cell>
          <cell r="AG320">
            <v>0.49399999999999999</v>
          </cell>
          <cell r="AH320">
            <v>0.745</v>
          </cell>
          <cell r="AP320" t="str">
            <v>0511</v>
          </cell>
          <cell r="AQ320">
            <v>1.0609999999999999</v>
          </cell>
          <cell r="AR320">
            <v>1.3939999999999999</v>
          </cell>
        </row>
        <row r="321">
          <cell r="AF321" t="str">
            <v>1204</v>
          </cell>
          <cell r="AG321">
            <v>0.47</v>
          </cell>
          <cell r="AH321">
            <v>0.76</v>
          </cell>
          <cell r="AP321" t="str">
            <v>0512</v>
          </cell>
          <cell r="AQ321">
            <v>1.232</v>
          </cell>
          <cell r="AR321">
            <v>1.514</v>
          </cell>
        </row>
        <row r="322">
          <cell r="AF322" t="str">
            <v>1205</v>
          </cell>
          <cell r="AG322">
            <v>0.58599999999999997</v>
          </cell>
          <cell r="AH322">
            <v>0.83799999999999997</v>
          </cell>
          <cell r="AP322" t="str">
            <v>0513</v>
          </cell>
          <cell r="AQ322">
            <v>1.232</v>
          </cell>
          <cell r="AR322">
            <v>1.514</v>
          </cell>
        </row>
        <row r="323">
          <cell r="AF323" t="str">
            <v>1206</v>
          </cell>
          <cell r="AG323">
            <v>0.58599999999999997</v>
          </cell>
          <cell r="AH323">
            <v>0.83799999999999997</v>
          </cell>
          <cell r="AP323" t="str">
            <v>0514</v>
          </cell>
          <cell r="AQ323">
            <v>1.2569999999999999</v>
          </cell>
          <cell r="AR323">
            <v>1.5449999999999999</v>
          </cell>
        </row>
        <row r="324">
          <cell r="AF324" t="str">
            <v>1207</v>
          </cell>
          <cell r="AG324">
            <v>0.70699999999999996</v>
          </cell>
          <cell r="AH324">
            <v>0.92900000000000005</v>
          </cell>
          <cell r="AP324" t="str">
            <v>0515</v>
          </cell>
          <cell r="AQ324">
            <v>1.304</v>
          </cell>
          <cell r="AR324">
            <v>1.5449999999999999</v>
          </cell>
        </row>
        <row r="325">
          <cell r="AF325" t="str">
            <v>1208</v>
          </cell>
          <cell r="AG325">
            <v>0.70699999999999996</v>
          </cell>
          <cell r="AH325">
            <v>0.92900000000000005</v>
          </cell>
          <cell r="AP325" t="str">
            <v>0516</v>
          </cell>
          <cell r="AQ325">
            <v>1.4059999999999999</v>
          </cell>
          <cell r="AR325">
            <v>1.6779999999999999</v>
          </cell>
        </row>
        <row r="326">
          <cell r="AF326" t="str">
            <v>1210</v>
          </cell>
          <cell r="AG326">
            <v>0.83799999999999997</v>
          </cell>
          <cell r="AH326">
            <v>1.03</v>
          </cell>
          <cell r="AP326" t="str">
            <v>0517</v>
          </cell>
          <cell r="AQ326">
            <v>1.4830000000000001</v>
          </cell>
          <cell r="AR326">
            <v>1.6779999999999999</v>
          </cell>
        </row>
        <row r="327">
          <cell r="AF327" t="str">
            <v>1211</v>
          </cell>
          <cell r="AG327">
            <v>0.83799999999999997</v>
          </cell>
          <cell r="AH327">
            <v>1.03</v>
          </cell>
          <cell r="AP327" t="str">
            <v>0518</v>
          </cell>
          <cell r="AQ327">
            <v>1.5</v>
          </cell>
          <cell r="AR327">
            <v>1.6970000000000001</v>
          </cell>
        </row>
        <row r="328">
          <cell r="AF328" t="str">
            <v>1212</v>
          </cell>
          <cell r="AG328">
            <v>1</v>
          </cell>
          <cell r="AH328">
            <v>1.131</v>
          </cell>
          <cell r="AP328" t="str">
            <v>0519</v>
          </cell>
          <cell r="AQ328">
            <v>1.571</v>
          </cell>
          <cell r="AR328">
            <v>1.6970000000000001</v>
          </cell>
        </row>
        <row r="329">
          <cell r="AF329" t="str">
            <v>1213</v>
          </cell>
          <cell r="AG329">
            <v>1</v>
          </cell>
          <cell r="AH329">
            <v>1.131</v>
          </cell>
          <cell r="AP329" t="str">
            <v>0520</v>
          </cell>
          <cell r="AQ329">
            <v>1.7210000000000001</v>
          </cell>
          <cell r="AR329">
            <v>1.8959999999999999</v>
          </cell>
        </row>
        <row r="330">
          <cell r="AF330" t="str">
            <v>1214</v>
          </cell>
          <cell r="AG330">
            <v>1.202</v>
          </cell>
          <cell r="AH330">
            <v>1.2729999999999999</v>
          </cell>
          <cell r="AP330" t="str">
            <v>0521</v>
          </cell>
          <cell r="AQ330">
            <v>1.79</v>
          </cell>
          <cell r="AR330">
            <v>1.8959999999999999</v>
          </cell>
        </row>
        <row r="331">
          <cell r="AF331" t="str">
            <v>1215</v>
          </cell>
          <cell r="AG331">
            <v>1.202</v>
          </cell>
          <cell r="AH331">
            <v>1.2729999999999999</v>
          </cell>
          <cell r="AP331" t="str">
            <v>0522</v>
          </cell>
          <cell r="AQ331">
            <v>1.7989999999999999</v>
          </cell>
          <cell r="AR331">
            <v>1.952</v>
          </cell>
        </row>
        <row r="332">
          <cell r="AF332" t="str">
            <v>1216</v>
          </cell>
          <cell r="AG332">
            <v>1.4239999999999999</v>
          </cell>
          <cell r="AH332">
            <v>1.4239999999999999</v>
          </cell>
          <cell r="AP332" t="str">
            <v>0523</v>
          </cell>
          <cell r="AQ332">
            <v>1.8340000000000001</v>
          </cell>
          <cell r="AR332">
            <v>2.008</v>
          </cell>
        </row>
        <row r="333">
          <cell r="AF333" t="str">
            <v>1217</v>
          </cell>
          <cell r="AG333">
            <v>1.4239999999999999</v>
          </cell>
          <cell r="AH333">
            <v>1.4239999999999999</v>
          </cell>
          <cell r="AP333" t="str">
            <v>0524</v>
          </cell>
          <cell r="AQ333">
            <v>1.8029999999999999</v>
          </cell>
          <cell r="AR333">
            <v>1.998</v>
          </cell>
        </row>
        <row r="334">
          <cell r="AF334" t="str">
            <v>1218</v>
          </cell>
          <cell r="AG334">
            <v>1.6459999999999999</v>
          </cell>
          <cell r="AH334">
            <v>1.5760000000000001</v>
          </cell>
          <cell r="AP334" t="str">
            <v>0525</v>
          </cell>
          <cell r="AQ334">
            <v>1.8919999999999999</v>
          </cell>
          <cell r="AR334">
            <v>2.052</v>
          </cell>
        </row>
        <row r="335">
          <cell r="AF335" t="str">
            <v>1219</v>
          </cell>
          <cell r="AG335">
            <v>1.6459999999999999</v>
          </cell>
          <cell r="AH335">
            <v>1.5760000000000001</v>
          </cell>
          <cell r="AP335" t="str">
            <v>0526</v>
          </cell>
          <cell r="AQ335">
            <v>1.9610000000000001</v>
          </cell>
          <cell r="AR335">
            <v>2.085</v>
          </cell>
        </row>
        <row r="336">
          <cell r="AF336" t="str">
            <v>1220</v>
          </cell>
          <cell r="AG336">
            <v>2.0579999999999998</v>
          </cell>
          <cell r="AH336">
            <v>1.8360000000000001</v>
          </cell>
          <cell r="AP336" t="str">
            <v>0527</v>
          </cell>
          <cell r="AQ336">
            <v>2.0489999999999999</v>
          </cell>
          <cell r="AR336">
            <v>2.1360000000000001</v>
          </cell>
        </row>
        <row r="337">
          <cell r="AF337" t="str">
            <v>1221</v>
          </cell>
          <cell r="AG337">
            <v>2.06</v>
          </cell>
          <cell r="AH337">
            <v>1.8380000000000001</v>
          </cell>
          <cell r="AP337" t="str">
            <v>0528</v>
          </cell>
          <cell r="AQ337">
            <v>2.1360000000000001</v>
          </cell>
          <cell r="AR337">
            <v>2.1560000000000001</v>
          </cell>
        </row>
        <row r="338">
          <cell r="AF338" t="str">
            <v>1222</v>
          </cell>
          <cell r="AG338">
            <v>3.056</v>
          </cell>
          <cell r="AH338">
            <v>2.33</v>
          </cell>
          <cell r="AP338" t="str">
            <v>0529</v>
          </cell>
          <cell r="AQ338">
            <v>2.1080000000000001</v>
          </cell>
          <cell r="AR338">
            <v>2.117</v>
          </cell>
        </row>
        <row r="339">
          <cell r="AF339" t="str">
            <v>1223</v>
          </cell>
          <cell r="AG339">
            <v>3.056</v>
          </cell>
          <cell r="AH339">
            <v>2.33</v>
          </cell>
          <cell r="AP339" t="str">
            <v>0530</v>
          </cell>
          <cell r="AQ339">
            <v>2.1640000000000001</v>
          </cell>
          <cell r="AR339">
            <v>2.1360000000000001</v>
          </cell>
        </row>
        <row r="340">
          <cell r="AF340" t="str">
            <v>1224</v>
          </cell>
          <cell r="AG340">
            <v>3.98</v>
          </cell>
          <cell r="AH340">
            <v>2.85</v>
          </cell>
          <cell r="AP340" t="str">
            <v>0531</v>
          </cell>
          <cell r="AQ340">
            <v>2.2210000000000001</v>
          </cell>
          <cell r="AR340">
            <v>2.1800000000000002</v>
          </cell>
        </row>
        <row r="341">
          <cell r="AF341" t="str">
            <v>1225</v>
          </cell>
          <cell r="AG341">
            <v>3.98</v>
          </cell>
          <cell r="AH341">
            <v>2.85</v>
          </cell>
          <cell r="AP341" t="str">
            <v>0532</v>
          </cell>
          <cell r="AQ341">
            <v>2.3250000000000002</v>
          </cell>
          <cell r="AR341">
            <v>2.2719999999999998</v>
          </cell>
        </row>
        <row r="342">
          <cell r="AF342" t="str">
            <v>1226</v>
          </cell>
          <cell r="AG342">
            <v>4.8929999999999998</v>
          </cell>
          <cell r="AH342">
            <v>3.37</v>
          </cell>
          <cell r="AP342" t="str">
            <v>0533</v>
          </cell>
          <cell r="AQ342">
            <v>2.3730000000000002</v>
          </cell>
          <cell r="AR342">
            <v>2.3180000000000001</v>
          </cell>
        </row>
        <row r="343">
          <cell r="AF343" t="str">
            <v>1227</v>
          </cell>
          <cell r="AG343">
            <v>5.9429999999999996</v>
          </cell>
          <cell r="AH343">
            <v>4.07</v>
          </cell>
          <cell r="AP343" t="str">
            <v>0534</v>
          </cell>
          <cell r="AQ343">
            <v>2.4209999999999998</v>
          </cell>
          <cell r="AR343">
            <v>2.363</v>
          </cell>
        </row>
        <row r="344">
          <cell r="AF344" t="str">
            <v>1301</v>
          </cell>
          <cell r="AG344">
            <v>0.33900000000000002</v>
          </cell>
          <cell r="AH344">
            <v>0.57299999999999995</v>
          </cell>
          <cell r="AP344" t="str">
            <v>0535</v>
          </cell>
          <cell r="AQ344">
            <v>2.4689999999999999</v>
          </cell>
          <cell r="AR344">
            <v>2.38</v>
          </cell>
        </row>
        <row r="345">
          <cell r="AF345" t="str">
            <v>1302</v>
          </cell>
          <cell r="AG345">
            <v>0.33900000000000002</v>
          </cell>
          <cell r="AH345">
            <v>0.57299999999999995</v>
          </cell>
          <cell r="AP345" t="str">
            <v>0536</v>
          </cell>
          <cell r="AQ345">
            <v>2.4540000000000002</v>
          </cell>
          <cell r="AR345">
            <v>2.3460000000000001</v>
          </cell>
        </row>
        <row r="346">
          <cell r="AF346" t="str">
            <v>1303</v>
          </cell>
          <cell r="AG346">
            <v>0.46899999999999997</v>
          </cell>
          <cell r="AH346">
            <v>0.67</v>
          </cell>
          <cell r="AP346" t="str">
            <v>0537</v>
          </cell>
          <cell r="AQ346">
            <v>2.536</v>
          </cell>
          <cell r="AR346">
            <v>2.363</v>
          </cell>
        </row>
        <row r="347">
          <cell r="AF347" t="str">
            <v>1304</v>
          </cell>
          <cell r="AG347">
            <v>0.44700000000000001</v>
          </cell>
          <cell r="AH347">
            <v>0.68400000000000005</v>
          </cell>
          <cell r="AP347" t="str">
            <v>0538</v>
          </cell>
          <cell r="AQ347">
            <v>2.6309999999999998</v>
          </cell>
          <cell r="AR347">
            <v>2.46</v>
          </cell>
        </row>
        <row r="348">
          <cell r="AF348" t="str">
            <v>1305</v>
          </cell>
          <cell r="AG348">
            <v>0.55700000000000005</v>
          </cell>
          <cell r="AH348">
            <v>0.754</v>
          </cell>
          <cell r="AP348" t="str">
            <v>0539</v>
          </cell>
          <cell r="AQ348">
            <v>2.8010000000000002</v>
          </cell>
          <cell r="AR348">
            <v>2.6259999999999999</v>
          </cell>
        </row>
        <row r="349">
          <cell r="AF349" t="str">
            <v>1306</v>
          </cell>
          <cell r="AG349">
            <v>0.55700000000000005</v>
          </cell>
          <cell r="AH349">
            <v>0.754</v>
          </cell>
          <cell r="AP349" t="str">
            <v>0540</v>
          </cell>
          <cell r="AQ349">
            <v>2.8969999999999998</v>
          </cell>
          <cell r="AR349">
            <v>2.726</v>
          </cell>
        </row>
        <row r="350">
          <cell r="AF350" t="str">
            <v>1307</v>
          </cell>
          <cell r="AG350">
            <v>0.67200000000000004</v>
          </cell>
          <cell r="AH350">
            <v>0.83599999999999997</v>
          </cell>
          <cell r="AP350" t="str">
            <v>0541</v>
          </cell>
          <cell r="AQ350">
            <v>2.9950000000000001</v>
          </cell>
          <cell r="AR350">
            <v>2.746</v>
          </cell>
        </row>
        <row r="351">
          <cell r="AF351" t="str">
            <v>1308</v>
          </cell>
          <cell r="AG351">
            <v>0.67200000000000004</v>
          </cell>
          <cell r="AH351">
            <v>0.83599999999999997</v>
          </cell>
          <cell r="AP351" t="str">
            <v>0542</v>
          </cell>
          <cell r="AQ351">
            <v>3.0569999999999999</v>
          </cell>
          <cell r="AR351">
            <v>2.7370000000000001</v>
          </cell>
        </row>
        <row r="352">
          <cell r="AF352" t="str">
            <v>1310</v>
          </cell>
          <cell r="AG352">
            <v>0.79700000000000004</v>
          </cell>
          <cell r="AH352">
            <v>0.92700000000000005</v>
          </cell>
          <cell r="AP352" t="str">
            <v>0543</v>
          </cell>
          <cell r="AQ352">
            <v>3.194</v>
          </cell>
          <cell r="AR352">
            <v>2.7570000000000001</v>
          </cell>
        </row>
        <row r="353">
          <cell r="AF353" t="str">
            <v>1311</v>
          </cell>
          <cell r="AG353">
            <v>0.79700000000000004</v>
          </cell>
          <cell r="AH353">
            <v>0.92700000000000005</v>
          </cell>
          <cell r="AP353" t="str">
            <v>0544</v>
          </cell>
          <cell r="AQ353">
            <v>3.3490000000000002</v>
          </cell>
          <cell r="AR353">
            <v>2.8319999999999999</v>
          </cell>
        </row>
        <row r="354">
          <cell r="AF354" t="str">
            <v>1312</v>
          </cell>
          <cell r="AG354">
            <v>0.95</v>
          </cell>
          <cell r="AH354">
            <v>1.018</v>
          </cell>
          <cell r="AP354" t="str">
            <v>0545</v>
          </cell>
          <cell r="AQ354">
            <v>3.504</v>
          </cell>
          <cell r="AR354">
            <v>2.9060000000000001</v>
          </cell>
        </row>
        <row r="355">
          <cell r="AF355" t="str">
            <v>1313</v>
          </cell>
          <cell r="AG355">
            <v>0.95</v>
          </cell>
          <cell r="AH355">
            <v>1.018</v>
          </cell>
          <cell r="AP355" t="str">
            <v>0546</v>
          </cell>
          <cell r="AQ355">
            <v>3.6</v>
          </cell>
          <cell r="AR355">
            <v>2.8780000000000001</v>
          </cell>
        </row>
        <row r="356">
          <cell r="AF356" t="str">
            <v>1314</v>
          </cell>
          <cell r="AG356">
            <v>1.1419999999999999</v>
          </cell>
          <cell r="AH356">
            <v>1.145</v>
          </cell>
          <cell r="AP356" t="str">
            <v>0547</v>
          </cell>
          <cell r="AQ356">
            <v>3.7869999999999999</v>
          </cell>
          <cell r="AR356">
            <v>2.95</v>
          </cell>
        </row>
        <row r="357">
          <cell r="AF357" t="str">
            <v>1315</v>
          </cell>
          <cell r="AG357">
            <v>1.1419999999999999</v>
          </cell>
          <cell r="AH357">
            <v>1.145</v>
          </cell>
          <cell r="AP357" t="str">
            <v>0548</v>
          </cell>
          <cell r="AQ357">
            <v>3.9750000000000001</v>
          </cell>
          <cell r="AR357">
            <v>3.0219999999999998</v>
          </cell>
        </row>
        <row r="358">
          <cell r="AF358" t="str">
            <v>1316</v>
          </cell>
          <cell r="AG358">
            <v>1.353</v>
          </cell>
          <cell r="AH358">
            <v>1.282</v>
          </cell>
          <cell r="AP358" t="str">
            <v>0549</v>
          </cell>
          <cell r="AQ358">
            <v>4.2039999999999997</v>
          </cell>
          <cell r="AR358">
            <v>3.0939999999999999</v>
          </cell>
        </row>
        <row r="359">
          <cell r="AF359" t="str">
            <v>1317</v>
          </cell>
          <cell r="AG359">
            <v>1.353</v>
          </cell>
          <cell r="AH359">
            <v>1.282</v>
          </cell>
          <cell r="AP359" t="str">
            <v>0550</v>
          </cell>
          <cell r="AQ359">
            <v>4.4020000000000001</v>
          </cell>
          <cell r="AR359">
            <v>3.1659999999999999</v>
          </cell>
        </row>
        <row r="360">
          <cell r="AF360" t="str">
            <v>1318</v>
          </cell>
          <cell r="AG360">
            <v>1.5640000000000001</v>
          </cell>
          <cell r="AH360">
            <v>1.4179999999999999</v>
          </cell>
          <cell r="AP360" t="str">
            <v>0551</v>
          </cell>
          <cell r="AQ360">
            <v>4.5830000000000002</v>
          </cell>
          <cell r="AR360">
            <v>3.238</v>
          </cell>
        </row>
        <row r="361">
          <cell r="AF361" t="str">
            <v>1319</v>
          </cell>
          <cell r="AG361">
            <v>1.5640000000000001</v>
          </cell>
          <cell r="AH361">
            <v>1.4179999999999999</v>
          </cell>
          <cell r="AP361" t="str">
            <v>0552</v>
          </cell>
          <cell r="AQ361">
            <v>4.7969999999999997</v>
          </cell>
          <cell r="AR361">
            <v>3.31</v>
          </cell>
        </row>
        <row r="362">
          <cell r="AF362" t="str">
            <v>1320</v>
          </cell>
          <cell r="AG362">
            <v>1.9570000000000001</v>
          </cell>
          <cell r="AH362">
            <v>1.6539999999999999</v>
          </cell>
          <cell r="AP362" t="str">
            <v>0553</v>
          </cell>
          <cell r="AQ362">
            <v>5.0119999999999996</v>
          </cell>
          <cell r="AR362">
            <v>3.3780000000000001</v>
          </cell>
        </row>
        <row r="363">
          <cell r="AF363" t="str">
            <v>1321</v>
          </cell>
          <cell r="AG363">
            <v>1.9570000000000001</v>
          </cell>
          <cell r="AH363">
            <v>1.6539999999999999</v>
          </cell>
          <cell r="AP363" t="str">
            <v>0554</v>
          </cell>
          <cell r="AQ363">
            <v>5.2270000000000003</v>
          </cell>
          <cell r="AR363">
            <v>3.4430000000000001</v>
          </cell>
        </row>
        <row r="364">
          <cell r="AF364" t="str">
            <v>1322</v>
          </cell>
          <cell r="AG364">
            <v>2.903</v>
          </cell>
          <cell r="AH364">
            <v>2.097</v>
          </cell>
          <cell r="AP364" t="str">
            <v>0555</v>
          </cell>
          <cell r="AQ364">
            <v>5.4409999999999998</v>
          </cell>
          <cell r="AR364">
            <v>3.524</v>
          </cell>
        </row>
        <row r="365">
          <cell r="AF365" t="str">
            <v>1323</v>
          </cell>
          <cell r="AG365">
            <v>2.903</v>
          </cell>
          <cell r="AH365">
            <v>2.097</v>
          </cell>
          <cell r="AP365" t="str">
            <v>0556</v>
          </cell>
          <cell r="AQ365">
            <v>5.6559999999999997</v>
          </cell>
          <cell r="AR365">
            <v>3.6219999999999999</v>
          </cell>
        </row>
        <row r="366">
          <cell r="AF366" t="str">
            <v>1324</v>
          </cell>
          <cell r="AG366">
            <v>3.7810000000000001</v>
          </cell>
          <cell r="AH366">
            <v>2.5649999999999999</v>
          </cell>
          <cell r="AP366" t="str">
            <v>0557</v>
          </cell>
          <cell r="AQ366">
            <v>5.87</v>
          </cell>
          <cell r="AR366">
            <v>3.7189999999999999</v>
          </cell>
        </row>
        <row r="367">
          <cell r="AF367" t="str">
            <v>1325</v>
          </cell>
          <cell r="AG367">
            <v>3.7810000000000001</v>
          </cell>
          <cell r="AH367">
            <v>2.5649999999999999</v>
          </cell>
          <cell r="AP367" t="str">
            <v>0558</v>
          </cell>
          <cell r="AQ367">
            <v>6.0839999999999996</v>
          </cell>
          <cell r="AR367">
            <v>3.8820000000000001</v>
          </cell>
        </row>
        <row r="368">
          <cell r="AF368" t="str">
            <v>1326</v>
          </cell>
          <cell r="AG368">
            <v>4.6479999999999997</v>
          </cell>
          <cell r="AH368">
            <v>3.0329999999999999</v>
          </cell>
          <cell r="AP368" t="str">
            <v>0559</v>
          </cell>
          <cell r="AQ368">
            <v>6.3</v>
          </cell>
          <cell r="AR368">
            <v>4.0759999999999996</v>
          </cell>
        </row>
        <row r="369">
          <cell r="AF369" t="str">
            <v>1327</v>
          </cell>
          <cell r="AG369">
            <v>5.6459999999999999</v>
          </cell>
          <cell r="AH369">
            <v>3.6629999999999998</v>
          </cell>
          <cell r="AP369" t="str">
            <v>0560</v>
          </cell>
          <cell r="AQ369">
            <v>6.5629999999999997</v>
          </cell>
          <cell r="AR369">
            <v>4.2709999999999999</v>
          </cell>
        </row>
        <row r="370">
          <cell r="AF370" t="str">
            <v>1401</v>
          </cell>
          <cell r="AG370">
            <v>0.30299999999999999</v>
          </cell>
          <cell r="AH370">
            <v>0.54200000000000004</v>
          </cell>
          <cell r="AP370" t="str">
            <v>0561</v>
          </cell>
          <cell r="AQ370">
            <v>6.7880000000000003</v>
          </cell>
          <cell r="AR370">
            <v>4.5140000000000002</v>
          </cell>
        </row>
        <row r="371">
          <cell r="AF371" t="str">
            <v>1402</v>
          </cell>
          <cell r="AG371">
            <v>0.30299999999999999</v>
          </cell>
          <cell r="AH371">
            <v>0.54200000000000004</v>
          </cell>
          <cell r="AP371" t="str">
            <v>0562</v>
          </cell>
          <cell r="AQ371">
            <v>7.125</v>
          </cell>
          <cell r="AR371">
            <v>4.8070000000000004</v>
          </cell>
        </row>
        <row r="372">
          <cell r="AF372" t="str">
            <v>1403</v>
          </cell>
          <cell r="AG372">
            <v>0.42</v>
          </cell>
          <cell r="AH372">
            <v>0.63300000000000001</v>
          </cell>
          <cell r="AP372" t="str">
            <v>0601</v>
          </cell>
          <cell r="AQ372">
            <v>0.51800000000000002</v>
          </cell>
          <cell r="AR372">
            <v>0.89200000000000002</v>
          </cell>
        </row>
        <row r="373">
          <cell r="AF373" t="str">
            <v>1404</v>
          </cell>
          <cell r="AG373">
            <v>0.4</v>
          </cell>
          <cell r="AH373">
            <v>0.64600000000000002</v>
          </cell>
          <cell r="AP373" t="str">
            <v>0602</v>
          </cell>
          <cell r="AQ373">
            <v>0.51800000000000002</v>
          </cell>
          <cell r="AR373">
            <v>0.89200000000000002</v>
          </cell>
        </row>
        <row r="374">
          <cell r="AF374" t="str">
            <v>1405</v>
          </cell>
          <cell r="AG374">
            <v>0.498</v>
          </cell>
          <cell r="AH374">
            <v>0.71299999999999997</v>
          </cell>
          <cell r="AP374" t="str">
            <v>0603</v>
          </cell>
          <cell r="AQ374">
            <v>0.51800000000000002</v>
          </cell>
          <cell r="AR374">
            <v>0.89200000000000002</v>
          </cell>
        </row>
        <row r="375">
          <cell r="AF375" t="str">
            <v>1406</v>
          </cell>
          <cell r="AG375">
            <v>0.498</v>
          </cell>
          <cell r="AH375">
            <v>0.71299999999999997</v>
          </cell>
          <cell r="AP375" t="str">
            <v>0604</v>
          </cell>
          <cell r="AQ375">
            <v>0.68899999999999995</v>
          </cell>
          <cell r="AR375">
            <v>1.0429999999999999</v>
          </cell>
        </row>
        <row r="376">
          <cell r="AF376" t="str">
            <v>1407</v>
          </cell>
          <cell r="AG376">
            <v>0.60099999999999998</v>
          </cell>
          <cell r="AH376">
            <v>0.79</v>
          </cell>
          <cell r="AP376" t="str">
            <v>0605</v>
          </cell>
          <cell r="AQ376">
            <v>0.68899999999999995</v>
          </cell>
          <cell r="AR376">
            <v>1.0640000000000001</v>
          </cell>
        </row>
        <row r="377">
          <cell r="AF377" t="str">
            <v>1408</v>
          </cell>
          <cell r="AG377">
            <v>0.60099999999999998</v>
          </cell>
          <cell r="AH377">
            <v>0.79</v>
          </cell>
          <cell r="AP377" t="str">
            <v>0606</v>
          </cell>
          <cell r="AQ377">
            <v>0.84</v>
          </cell>
          <cell r="AR377">
            <v>1.1599999999999999</v>
          </cell>
        </row>
        <row r="378">
          <cell r="AF378" t="str">
            <v>1410</v>
          </cell>
          <cell r="AG378">
            <v>0.71299999999999997</v>
          </cell>
          <cell r="AH378">
            <v>0.876</v>
          </cell>
          <cell r="AP378" t="str">
            <v>0607</v>
          </cell>
          <cell r="AQ378">
            <v>0.84199999999999997</v>
          </cell>
          <cell r="AR378">
            <v>1.163</v>
          </cell>
        </row>
        <row r="379">
          <cell r="AF379" t="str">
            <v>1411</v>
          </cell>
          <cell r="AG379">
            <v>0.71299999999999997</v>
          </cell>
          <cell r="AH379">
            <v>0.876</v>
          </cell>
          <cell r="AP379" t="str">
            <v>0608</v>
          </cell>
          <cell r="AQ379">
            <v>1.0129999999999999</v>
          </cell>
          <cell r="AR379">
            <v>1.2849999999999999</v>
          </cell>
        </row>
        <row r="380">
          <cell r="AF380" t="str">
            <v>1412</v>
          </cell>
          <cell r="AG380">
            <v>0.85</v>
          </cell>
          <cell r="AH380">
            <v>0.96199999999999997</v>
          </cell>
          <cell r="AP380" t="str">
            <v>0610</v>
          </cell>
          <cell r="AQ380">
            <v>1.0249999999999999</v>
          </cell>
          <cell r="AR380">
            <v>1.3009999999999999</v>
          </cell>
        </row>
        <row r="381">
          <cell r="AF381" t="str">
            <v>1413</v>
          </cell>
          <cell r="AG381">
            <v>0.85</v>
          </cell>
          <cell r="AH381">
            <v>0.96199999999999997</v>
          </cell>
          <cell r="AP381" t="str">
            <v>0611</v>
          </cell>
          <cell r="AQ381">
            <v>1.0249999999999999</v>
          </cell>
          <cell r="AR381">
            <v>1.3009999999999999</v>
          </cell>
        </row>
        <row r="382">
          <cell r="AF382" t="str">
            <v>1414</v>
          </cell>
          <cell r="AG382">
            <v>1.022</v>
          </cell>
          <cell r="AH382">
            <v>1.0820000000000001</v>
          </cell>
          <cell r="AP382" t="str">
            <v>0612</v>
          </cell>
          <cell r="AQ382">
            <v>1.2030000000000001</v>
          </cell>
          <cell r="AR382">
            <v>1.427</v>
          </cell>
        </row>
        <row r="383">
          <cell r="AF383" t="str">
            <v>1415</v>
          </cell>
          <cell r="AG383">
            <v>1.022</v>
          </cell>
          <cell r="AH383">
            <v>1.0820000000000001</v>
          </cell>
          <cell r="AP383" t="str">
            <v>0613</v>
          </cell>
          <cell r="AQ383">
            <v>1.2030000000000001</v>
          </cell>
          <cell r="AR383">
            <v>1.427</v>
          </cell>
        </row>
        <row r="384">
          <cell r="AF384" t="str">
            <v>1416</v>
          </cell>
          <cell r="AG384">
            <v>1.2110000000000001</v>
          </cell>
          <cell r="AH384">
            <v>1.2110000000000001</v>
          </cell>
          <cell r="AP384" t="str">
            <v>0614</v>
          </cell>
          <cell r="AQ384">
            <v>1.216</v>
          </cell>
          <cell r="AR384">
            <v>1.4419999999999999</v>
          </cell>
        </row>
        <row r="385">
          <cell r="AF385" t="str">
            <v>1417</v>
          </cell>
          <cell r="AG385">
            <v>1.2110000000000001</v>
          </cell>
          <cell r="AH385">
            <v>1.2110000000000001</v>
          </cell>
          <cell r="AP385" t="str">
            <v>0615</v>
          </cell>
          <cell r="AQ385">
            <v>1.262</v>
          </cell>
          <cell r="AR385">
            <v>1.4419999999999999</v>
          </cell>
        </row>
        <row r="386">
          <cell r="AF386" t="str">
            <v>1418</v>
          </cell>
          <cell r="AG386">
            <v>1.4</v>
          </cell>
          <cell r="AH386">
            <v>1.339</v>
          </cell>
          <cell r="AP386" t="str">
            <v>0616</v>
          </cell>
          <cell r="AQ386">
            <v>1.3740000000000001</v>
          </cell>
          <cell r="AR386">
            <v>1.5840000000000001</v>
          </cell>
        </row>
        <row r="387">
          <cell r="AF387" t="str">
            <v>1419</v>
          </cell>
          <cell r="AG387">
            <v>1.4</v>
          </cell>
          <cell r="AH387">
            <v>1.339</v>
          </cell>
          <cell r="AP387" t="str">
            <v>0617</v>
          </cell>
          <cell r="AQ387">
            <v>1.45</v>
          </cell>
          <cell r="AR387">
            <v>1.5840000000000001</v>
          </cell>
        </row>
        <row r="388">
          <cell r="AF388" t="str">
            <v>1420</v>
          </cell>
          <cell r="AG388">
            <v>1.7509999999999999</v>
          </cell>
          <cell r="AH388">
            <v>1.5620000000000001</v>
          </cell>
          <cell r="AP388" t="str">
            <v>0618</v>
          </cell>
          <cell r="AQ388">
            <v>1.45</v>
          </cell>
          <cell r="AR388">
            <v>1.5840000000000001</v>
          </cell>
        </row>
        <row r="389">
          <cell r="AF389" t="str">
            <v>1421</v>
          </cell>
          <cell r="AG389">
            <v>1.7509999999999999</v>
          </cell>
          <cell r="AH389">
            <v>1.5620000000000001</v>
          </cell>
          <cell r="AP389" t="str">
            <v>0619</v>
          </cell>
          <cell r="AQ389">
            <v>1.518</v>
          </cell>
          <cell r="AR389">
            <v>1.5840000000000001</v>
          </cell>
        </row>
        <row r="390">
          <cell r="AF390" t="str">
            <v>1422</v>
          </cell>
          <cell r="AG390">
            <v>2.5979999999999999</v>
          </cell>
          <cell r="AH390">
            <v>1.9810000000000001</v>
          </cell>
          <cell r="AP390" t="str">
            <v>0620</v>
          </cell>
          <cell r="AQ390">
            <v>1.6759999999999999</v>
          </cell>
          <cell r="AR390">
            <v>1.782</v>
          </cell>
        </row>
        <row r="391">
          <cell r="AF391" t="str">
            <v>1423</v>
          </cell>
          <cell r="AG391">
            <v>2.5979999999999999</v>
          </cell>
          <cell r="AH391">
            <v>1.9810000000000001</v>
          </cell>
          <cell r="AP391" t="str">
            <v>0621</v>
          </cell>
          <cell r="AQ391">
            <v>1.7430000000000001</v>
          </cell>
          <cell r="AR391">
            <v>1.782</v>
          </cell>
        </row>
        <row r="392">
          <cell r="AF392" t="str">
            <v>1424</v>
          </cell>
          <cell r="AG392">
            <v>3.383</v>
          </cell>
          <cell r="AH392">
            <v>2.423</v>
          </cell>
          <cell r="AP392" t="str">
            <v>0622</v>
          </cell>
          <cell r="AQ392">
            <v>1.752</v>
          </cell>
          <cell r="AR392">
            <v>1.8340000000000001</v>
          </cell>
        </row>
        <row r="393">
          <cell r="AF393" t="str">
            <v>1425</v>
          </cell>
          <cell r="AG393">
            <v>3.383</v>
          </cell>
          <cell r="AH393">
            <v>2.423</v>
          </cell>
          <cell r="AP393" t="str">
            <v>0623</v>
          </cell>
          <cell r="AQ393">
            <v>1.786</v>
          </cell>
          <cell r="AR393">
            <v>1.887</v>
          </cell>
        </row>
        <row r="394">
          <cell r="AF394" t="str">
            <v>1426</v>
          </cell>
          <cell r="AG394">
            <v>4.1589999999999998</v>
          </cell>
          <cell r="AH394">
            <v>2.8650000000000002</v>
          </cell>
          <cell r="AP394" t="str">
            <v>0624</v>
          </cell>
          <cell r="AQ394">
            <v>1.7430000000000001</v>
          </cell>
          <cell r="AR394">
            <v>1.865</v>
          </cell>
        </row>
        <row r="395">
          <cell r="AF395" t="str">
            <v>1427</v>
          </cell>
          <cell r="AG395">
            <v>5.0519999999999996</v>
          </cell>
          <cell r="AH395">
            <v>3.46</v>
          </cell>
          <cell r="AP395" t="str">
            <v>0625</v>
          </cell>
          <cell r="AQ395">
            <v>1.829</v>
          </cell>
          <cell r="AR395">
            <v>1.915</v>
          </cell>
        </row>
        <row r="396">
          <cell r="AF396" t="str">
            <v>1501</v>
          </cell>
          <cell r="AG396">
            <v>0.30299999999999999</v>
          </cell>
          <cell r="AH396">
            <v>0.51</v>
          </cell>
          <cell r="AP396" t="str">
            <v>0626</v>
          </cell>
          <cell r="AQ396">
            <v>1.8959999999999999</v>
          </cell>
          <cell r="AR396">
            <v>1.946</v>
          </cell>
        </row>
        <row r="397">
          <cell r="AF397" t="str">
            <v>1502</v>
          </cell>
          <cell r="AG397">
            <v>0.30299999999999999</v>
          </cell>
          <cell r="AH397">
            <v>0.51</v>
          </cell>
          <cell r="AP397" t="str">
            <v>0627</v>
          </cell>
          <cell r="AQ397">
            <v>1.9810000000000001</v>
          </cell>
          <cell r="AR397">
            <v>1.994</v>
          </cell>
        </row>
        <row r="398">
          <cell r="AF398" t="str">
            <v>1503</v>
          </cell>
          <cell r="AG398">
            <v>0.42</v>
          </cell>
          <cell r="AH398">
            <v>0.59599999999999997</v>
          </cell>
          <cell r="AP398" t="str">
            <v>0628</v>
          </cell>
          <cell r="AQ398">
            <v>2.0649999999999999</v>
          </cell>
          <cell r="AR398">
            <v>2.012</v>
          </cell>
        </row>
        <row r="399">
          <cell r="AF399" t="str">
            <v>1504</v>
          </cell>
          <cell r="AG399">
            <v>0.4</v>
          </cell>
          <cell r="AH399">
            <v>0.60799999999999998</v>
          </cell>
          <cell r="AP399" t="str">
            <v>0629</v>
          </cell>
          <cell r="AQ399">
            <v>2.0379999999999998</v>
          </cell>
          <cell r="AR399">
            <v>1.976</v>
          </cell>
        </row>
        <row r="400">
          <cell r="AF400" t="str">
            <v>1505</v>
          </cell>
          <cell r="AG400">
            <v>0.498</v>
          </cell>
          <cell r="AH400">
            <v>0.67100000000000004</v>
          </cell>
          <cell r="AP400" t="str">
            <v>0630</v>
          </cell>
          <cell r="AQ400">
            <v>2.0920000000000001</v>
          </cell>
          <cell r="AR400">
            <v>1.994</v>
          </cell>
        </row>
        <row r="401">
          <cell r="AF401" t="str">
            <v>1506</v>
          </cell>
          <cell r="AG401">
            <v>0.498</v>
          </cell>
          <cell r="AH401">
            <v>0.67100000000000004</v>
          </cell>
          <cell r="AP401" t="str">
            <v>0631</v>
          </cell>
          <cell r="AQ401">
            <v>2.1469999999999998</v>
          </cell>
          <cell r="AR401">
            <v>2.0350000000000001</v>
          </cell>
        </row>
        <row r="402">
          <cell r="AF402" t="str">
            <v>1507</v>
          </cell>
          <cell r="AG402">
            <v>0.60099999999999998</v>
          </cell>
          <cell r="AH402">
            <v>0.74299999999999999</v>
          </cell>
          <cell r="AP402" t="str">
            <v>0632</v>
          </cell>
          <cell r="AQ402">
            <v>2.2490000000000001</v>
          </cell>
          <cell r="AR402">
            <v>2.121</v>
          </cell>
        </row>
        <row r="403">
          <cell r="AF403" t="str">
            <v>1508</v>
          </cell>
          <cell r="AG403">
            <v>0.60099999999999998</v>
          </cell>
          <cell r="AH403">
            <v>0.74299999999999999</v>
          </cell>
          <cell r="AP403" t="str">
            <v>0633</v>
          </cell>
          <cell r="AQ403">
            <v>2.2949999999999999</v>
          </cell>
          <cell r="AR403">
            <v>2.1640000000000001</v>
          </cell>
        </row>
        <row r="404">
          <cell r="AF404" t="str">
            <v>1510</v>
          </cell>
          <cell r="AG404">
            <v>0.71299999999999997</v>
          </cell>
          <cell r="AH404">
            <v>0.82399999999999995</v>
          </cell>
          <cell r="AP404" t="str">
            <v>0634</v>
          </cell>
          <cell r="AQ404">
            <v>2.3410000000000002</v>
          </cell>
          <cell r="AR404">
            <v>2.206</v>
          </cell>
        </row>
        <row r="405">
          <cell r="AF405" t="str">
            <v>1511</v>
          </cell>
          <cell r="AG405">
            <v>0.71299999999999997</v>
          </cell>
          <cell r="AH405">
            <v>0.82399999999999995</v>
          </cell>
          <cell r="AP405" t="str">
            <v>0635</v>
          </cell>
          <cell r="AQ405">
            <v>2.3879999999999999</v>
          </cell>
          <cell r="AR405">
            <v>2.222</v>
          </cell>
        </row>
        <row r="406">
          <cell r="AF406" t="str">
            <v>1512</v>
          </cell>
          <cell r="AG406">
            <v>0.85</v>
          </cell>
          <cell r="AH406">
            <v>0.90500000000000003</v>
          </cell>
          <cell r="AP406" t="str">
            <v>0636</v>
          </cell>
          <cell r="AQ406">
            <v>2.3740000000000001</v>
          </cell>
          <cell r="AR406">
            <v>2.19</v>
          </cell>
        </row>
        <row r="407">
          <cell r="AF407" t="str">
            <v>1513</v>
          </cell>
          <cell r="AG407">
            <v>0.85</v>
          </cell>
          <cell r="AH407">
            <v>0.90500000000000003</v>
          </cell>
          <cell r="AP407" t="str">
            <v>0637</v>
          </cell>
          <cell r="AQ407">
            <v>2.4529999999999998</v>
          </cell>
          <cell r="AR407">
            <v>2.206</v>
          </cell>
        </row>
        <row r="408">
          <cell r="AF408" t="str">
            <v>1514</v>
          </cell>
          <cell r="AG408">
            <v>1.022</v>
          </cell>
          <cell r="AH408">
            <v>1.018</v>
          </cell>
          <cell r="AP408" t="str">
            <v>0638</v>
          </cell>
          <cell r="AQ408">
            <v>2.5449999999999999</v>
          </cell>
          <cell r="AR408">
            <v>2.2970000000000002</v>
          </cell>
        </row>
        <row r="409">
          <cell r="AF409" t="str">
            <v>1515</v>
          </cell>
          <cell r="AG409">
            <v>1.022</v>
          </cell>
          <cell r="AH409">
            <v>1.018</v>
          </cell>
          <cell r="AP409" t="str">
            <v>0639</v>
          </cell>
          <cell r="AQ409">
            <v>2.7229999999999999</v>
          </cell>
          <cell r="AR409">
            <v>2.4649999999999999</v>
          </cell>
        </row>
        <row r="410">
          <cell r="AF410" t="str">
            <v>1516</v>
          </cell>
          <cell r="AG410">
            <v>1.2110000000000001</v>
          </cell>
          <cell r="AH410">
            <v>1.139</v>
          </cell>
          <cell r="AP410" t="str">
            <v>0640</v>
          </cell>
          <cell r="AQ410">
            <v>2.8170000000000002</v>
          </cell>
          <cell r="AR410">
            <v>2.5590000000000002</v>
          </cell>
        </row>
        <row r="411">
          <cell r="AF411" t="str">
            <v>1517</v>
          </cell>
          <cell r="AG411">
            <v>1.2110000000000001</v>
          </cell>
          <cell r="AH411">
            <v>1.139</v>
          </cell>
          <cell r="AP411" t="str">
            <v>0641</v>
          </cell>
          <cell r="AQ411">
            <v>2.911</v>
          </cell>
          <cell r="AR411">
            <v>2.5779999999999998</v>
          </cell>
        </row>
        <row r="412">
          <cell r="AF412" t="str">
            <v>1518</v>
          </cell>
          <cell r="AG412">
            <v>1.4</v>
          </cell>
          <cell r="AH412">
            <v>1.26</v>
          </cell>
          <cell r="AP412" t="str">
            <v>0642</v>
          </cell>
          <cell r="AQ412">
            <v>2.9550000000000001</v>
          </cell>
          <cell r="AR412">
            <v>2.5539999999999998</v>
          </cell>
        </row>
        <row r="413">
          <cell r="AF413" t="str">
            <v>1519</v>
          </cell>
          <cell r="AG413">
            <v>1.4</v>
          </cell>
          <cell r="AH413">
            <v>1.26</v>
          </cell>
          <cell r="AP413" t="str">
            <v>0643</v>
          </cell>
          <cell r="AQ413">
            <v>3.0870000000000002</v>
          </cell>
          <cell r="AR413">
            <v>2.573</v>
          </cell>
        </row>
        <row r="414">
          <cell r="AF414" t="str">
            <v>1520</v>
          </cell>
          <cell r="AG414">
            <v>1.7509999999999999</v>
          </cell>
          <cell r="AH414">
            <v>1.4710000000000001</v>
          </cell>
          <cell r="AP414" t="str">
            <v>0644</v>
          </cell>
          <cell r="AQ414">
            <v>3.2370000000000001</v>
          </cell>
          <cell r="AR414">
            <v>2.6429999999999998</v>
          </cell>
        </row>
        <row r="415">
          <cell r="AF415" t="str">
            <v>1521</v>
          </cell>
          <cell r="AG415">
            <v>1.7509999999999999</v>
          </cell>
          <cell r="AH415">
            <v>1.4710000000000001</v>
          </cell>
          <cell r="AP415" t="str">
            <v>0645</v>
          </cell>
          <cell r="AQ415">
            <v>3.3879999999999999</v>
          </cell>
          <cell r="AR415">
            <v>2.7120000000000002</v>
          </cell>
        </row>
        <row r="416">
          <cell r="AF416" t="str">
            <v>1522</v>
          </cell>
          <cell r="AG416">
            <v>2.5979999999999999</v>
          </cell>
          <cell r="AH416">
            <v>1.8640000000000001</v>
          </cell>
          <cell r="AP416" t="str">
            <v>0646</v>
          </cell>
          <cell r="AQ416">
            <v>3.48</v>
          </cell>
          <cell r="AR416">
            <v>2.6859999999999999</v>
          </cell>
        </row>
        <row r="417">
          <cell r="AF417" t="str">
            <v>1523</v>
          </cell>
          <cell r="AG417">
            <v>2.5979999999999999</v>
          </cell>
          <cell r="AH417">
            <v>1.8640000000000001</v>
          </cell>
          <cell r="AP417" t="str">
            <v>0647</v>
          </cell>
          <cell r="AQ417">
            <v>3.6619999999999999</v>
          </cell>
          <cell r="AR417">
            <v>2.7530000000000001</v>
          </cell>
        </row>
        <row r="418">
          <cell r="AF418" t="str">
            <v>1524</v>
          </cell>
          <cell r="AG418">
            <v>3.383</v>
          </cell>
          <cell r="AH418">
            <v>2.2799999999999998</v>
          </cell>
          <cell r="AP418" t="str">
            <v>0648</v>
          </cell>
          <cell r="AQ418">
            <v>3.843</v>
          </cell>
          <cell r="AR418">
            <v>2.82</v>
          </cell>
        </row>
        <row r="419">
          <cell r="AF419" t="str">
            <v>1525</v>
          </cell>
          <cell r="AG419">
            <v>3.383</v>
          </cell>
          <cell r="AH419">
            <v>2.2799999999999998</v>
          </cell>
          <cell r="AP419" t="str">
            <v>0649</v>
          </cell>
          <cell r="AQ419">
            <v>4.0640000000000001</v>
          </cell>
          <cell r="AR419">
            <v>2.8879999999999999</v>
          </cell>
        </row>
        <row r="420">
          <cell r="AF420" t="str">
            <v>1526</v>
          </cell>
          <cell r="AG420">
            <v>4.1589999999999998</v>
          </cell>
          <cell r="AH420">
            <v>2.6960000000000002</v>
          </cell>
          <cell r="AP420" t="str">
            <v>0650</v>
          </cell>
          <cell r="AQ420">
            <v>4.2560000000000002</v>
          </cell>
          <cell r="AR420">
            <v>2.9550000000000001</v>
          </cell>
        </row>
        <row r="421">
          <cell r="AF421" t="str">
            <v>1527</v>
          </cell>
          <cell r="AG421">
            <v>5.0519999999999996</v>
          </cell>
          <cell r="AH421">
            <v>3.2559999999999998</v>
          </cell>
          <cell r="AP421" t="str">
            <v>0651</v>
          </cell>
          <cell r="AQ421">
            <v>4.431</v>
          </cell>
          <cell r="AR421">
            <v>3.0219999999999998</v>
          </cell>
        </row>
        <row r="422">
          <cell r="AF422" t="str">
            <v>1601</v>
          </cell>
          <cell r="AG422">
            <v>0.28599999999999998</v>
          </cell>
          <cell r="AH422">
            <v>0.47799999999999998</v>
          </cell>
          <cell r="AP422" t="str">
            <v>0652</v>
          </cell>
          <cell r="AQ422">
            <v>4.6379999999999999</v>
          </cell>
          <cell r="AR422">
            <v>3.089</v>
          </cell>
        </row>
        <row r="423">
          <cell r="AF423" t="str">
            <v>1602</v>
          </cell>
          <cell r="AG423">
            <v>0.28599999999999998</v>
          </cell>
          <cell r="AH423">
            <v>0.47799999999999998</v>
          </cell>
          <cell r="AP423" t="str">
            <v>0653</v>
          </cell>
          <cell r="AQ423">
            <v>4.8460000000000001</v>
          </cell>
          <cell r="AR423">
            <v>3.153</v>
          </cell>
        </row>
        <row r="424">
          <cell r="AF424" t="str">
            <v>1603</v>
          </cell>
          <cell r="AG424">
            <v>0.39500000000000002</v>
          </cell>
          <cell r="AH424">
            <v>0.55900000000000005</v>
          </cell>
          <cell r="AP424" t="str">
            <v>0654</v>
          </cell>
          <cell r="AQ424">
            <v>5.0529999999999999</v>
          </cell>
          <cell r="AR424">
            <v>3.2130000000000001</v>
          </cell>
        </row>
        <row r="425">
          <cell r="AF425" t="str">
            <v>1604</v>
          </cell>
          <cell r="AG425">
            <v>0.376</v>
          </cell>
          <cell r="AH425">
            <v>0.56999999999999995</v>
          </cell>
          <cell r="AP425" t="str">
            <v>0655</v>
          </cell>
          <cell r="AQ425">
            <v>5.2610000000000001</v>
          </cell>
          <cell r="AR425">
            <v>3.2890000000000001</v>
          </cell>
        </row>
        <row r="426">
          <cell r="AF426" t="str">
            <v>1605</v>
          </cell>
          <cell r="AG426">
            <v>0.46899999999999997</v>
          </cell>
          <cell r="AH426">
            <v>0.629</v>
          </cell>
          <cell r="AP426" t="str">
            <v>0656</v>
          </cell>
          <cell r="AQ426">
            <v>5.468</v>
          </cell>
          <cell r="AR426">
            <v>3.38</v>
          </cell>
        </row>
        <row r="427">
          <cell r="AF427" t="str">
            <v>1606</v>
          </cell>
          <cell r="AG427">
            <v>0.46899999999999997</v>
          </cell>
          <cell r="AH427">
            <v>0.629</v>
          </cell>
          <cell r="AP427" t="str">
            <v>0657</v>
          </cell>
          <cell r="AQ427">
            <v>5.6749999999999998</v>
          </cell>
          <cell r="AR427">
            <v>3.4710000000000001</v>
          </cell>
        </row>
        <row r="428">
          <cell r="AF428" t="str">
            <v>1607</v>
          </cell>
          <cell r="AG428">
            <v>0.56599999999999995</v>
          </cell>
          <cell r="AH428">
            <v>0.69699999999999995</v>
          </cell>
          <cell r="AP428" t="str">
            <v>0658</v>
          </cell>
          <cell r="AQ428">
            <v>5.883</v>
          </cell>
          <cell r="AR428">
            <v>3.6230000000000002</v>
          </cell>
        </row>
        <row r="429">
          <cell r="AF429" t="str">
            <v>1608</v>
          </cell>
          <cell r="AG429">
            <v>0.56599999999999995</v>
          </cell>
          <cell r="AH429">
            <v>0.69699999999999995</v>
          </cell>
          <cell r="AP429" t="str">
            <v>0659</v>
          </cell>
          <cell r="AQ429">
            <v>6.0910000000000002</v>
          </cell>
          <cell r="AR429">
            <v>3.8050000000000002</v>
          </cell>
        </row>
        <row r="430">
          <cell r="AF430" t="str">
            <v>1610</v>
          </cell>
          <cell r="AG430">
            <v>0.67100000000000004</v>
          </cell>
          <cell r="AH430">
            <v>0.77300000000000002</v>
          </cell>
          <cell r="AP430" t="str">
            <v>0660</v>
          </cell>
          <cell r="AQ430">
            <v>6.3440000000000003</v>
          </cell>
          <cell r="AR430">
            <v>3.9870000000000001</v>
          </cell>
        </row>
        <row r="431">
          <cell r="AF431" t="str">
            <v>1611</v>
          </cell>
          <cell r="AG431">
            <v>0.67100000000000004</v>
          </cell>
          <cell r="AH431">
            <v>0.77300000000000002</v>
          </cell>
          <cell r="AP431" t="str">
            <v>0661</v>
          </cell>
          <cell r="AQ431">
            <v>6.5609999999999999</v>
          </cell>
          <cell r="AR431">
            <v>4.2130000000000001</v>
          </cell>
        </row>
        <row r="432">
          <cell r="AF432" t="str">
            <v>1612</v>
          </cell>
          <cell r="AG432">
            <v>0.8</v>
          </cell>
          <cell r="AH432">
            <v>0.84799999999999998</v>
          </cell>
          <cell r="AP432" t="str">
            <v>0662</v>
          </cell>
          <cell r="AQ432">
            <v>6.8869999999999996</v>
          </cell>
          <cell r="AR432">
            <v>4.4859999999999998</v>
          </cell>
        </row>
        <row r="433">
          <cell r="AF433" t="str">
            <v>1613</v>
          </cell>
          <cell r="AG433">
            <v>0.8</v>
          </cell>
          <cell r="AH433">
            <v>0.84799999999999998</v>
          </cell>
          <cell r="AP433" t="str">
            <v>0701</v>
          </cell>
          <cell r="AQ433">
            <v>0.5</v>
          </cell>
          <cell r="AR433">
            <v>0.86</v>
          </cell>
        </row>
        <row r="434">
          <cell r="AF434" t="str">
            <v>1614</v>
          </cell>
          <cell r="AG434">
            <v>0.96199999999999997</v>
          </cell>
          <cell r="AH434">
            <v>0.95399999999999996</v>
          </cell>
          <cell r="AP434" t="str">
            <v>0702</v>
          </cell>
          <cell r="AQ434">
            <v>0.5</v>
          </cell>
          <cell r="AR434">
            <v>0.86</v>
          </cell>
        </row>
        <row r="435">
          <cell r="AF435" t="str">
            <v>1615</v>
          </cell>
          <cell r="AG435">
            <v>0.96199999999999997</v>
          </cell>
          <cell r="AH435">
            <v>0.95399999999999996</v>
          </cell>
          <cell r="AP435" t="str">
            <v>0703</v>
          </cell>
          <cell r="AQ435">
            <v>0.5</v>
          </cell>
          <cell r="AR435">
            <v>0.86</v>
          </cell>
        </row>
        <row r="436">
          <cell r="AF436" t="str">
            <v>1616</v>
          </cell>
          <cell r="AG436">
            <v>1.139</v>
          </cell>
          <cell r="AH436">
            <v>1.069</v>
          </cell>
          <cell r="AP436" t="str">
            <v>0704</v>
          </cell>
          <cell r="AQ436">
            <v>0.66500000000000004</v>
          </cell>
          <cell r="AR436">
            <v>1.0049999999999999</v>
          </cell>
        </row>
        <row r="437">
          <cell r="AF437" t="str">
            <v>1617</v>
          </cell>
          <cell r="AG437">
            <v>1.139</v>
          </cell>
          <cell r="AH437">
            <v>1.069</v>
          </cell>
          <cell r="AP437" t="str">
            <v>0705</v>
          </cell>
          <cell r="AQ437">
            <v>0.66500000000000004</v>
          </cell>
          <cell r="AR437">
            <v>1.026</v>
          </cell>
        </row>
        <row r="438">
          <cell r="AF438" t="str">
            <v>1618</v>
          </cell>
          <cell r="AG438">
            <v>1.3169999999999999</v>
          </cell>
          <cell r="AH438">
            <v>1.1819999999999999</v>
          </cell>
          <cell r="AP438" t="str">
            <v>0706</v>
          </cell>
          <cell r="AQ438">
            <v>0.80900000000000005</v>
          </cell>
          <cell r="AR438">
            <v>1.117</v>
          </cell>
        </row>
        <row r="439">
          <cell r="AF439" t="str">
            <v>1619</v>
          </cell>
          <cell r="AG439">
            <v>1.3169999999999999</v>
          </cell>
          <cell r="AH439">
            <v>1.1819999999999999</v>
          </cell>
          <cell r="AP439" t="str">
            <v>0707</v>
          </cell>
          <cell r="AQ439">
            <v>0.81200000000000006</v>
          </cell>
          <cell r="AR439">
            <v>1.121</v>
          </cell>
        </row>
        <row r="440">
          <cell r="AF440" t="str">
            <v>1620</v>
          </cell>
          <cell r="AG440">
            <v>1.6479999999999999</v>
          </cell>
          <cell r="AH440">
            <v>1.379</v>
          </cell>
          <cell r="AP440" t="str">
            <v>0708</v>
          </cell>
          <cell r="AQ440">
            <v>0.97299999999999998</v>
          </cell>
          <cell r="AR440">
            <v>1.2330000000000001</v>
          </cell>
        </row>
        <row r="441">
          <cell r="AF441" t="str">
            <v>1621</v>
          </cell>
          <cell r="AG441">
            <v>1.6479999999999999</v>
          </cell>
          <cell r="AH441">
            <v>1.379</v>
          </cell>
          <cell r="AP441" t="str">
            <v>0710</v>
          </cell>
          <cell r="AQ441">
            <v>0.99</v>
          </cell>
          <cell r="AR441">
            <v>1.254</v>
          </cell>
        </row>
        <row r="442">
          <cell r="AF442" t="str">
            <v>1622</v>
          </cell>
          <cell r="AG442">
            <v>2.444</v>
          </cell>
          <cell r="AH442">
            <v>1.748</v>
          </cell>
          <cell r="AP442" t="str">
            <v>0711</v>
          </cell>
          <cell r="AQ442">
            <v>0.99</v>
          </cell>
          <cell r="AR442">
            <v>1.254</v>
          </cell>
        </row>
        <row r="443">
          <cell r="AF443" t="str">
            <v>1623</v>
          </cell>
          <cell r="AG443">
            <v>2.444</v>
          </cell>
          <cell r="AH443">
            <v>1.748</v>
          </cell>
          <cell r="AP443" t="str">
            <v>0712</v>
          </cell>
          <cell r="AQ443">
            <v>1.1499999999999999</v>
          </cell>
          <cell r="AR443">
            <v>1.3620000000000001</v>
          </cell>
        </row>
        <row r="444">
          <cell r="AF444" t="str">
            <v>1624</v>
          </cell>
          <cell r="AG444">
            <v>3.1840000000000002</v>
          </cell>
          <cell r="AH444">
            <v>2.1379999999999999</v>
          </cell>
          <cell r="AP444" t="str">
            <v>0713</v>
          </cell>
          <cell r="AQ444">
            <v>1.1499999999999999</v>
          </cell>
          <cell r="AR444">
            <v>1.3620000000000001</v>
          </cell>
        </row>
        <row r="445">
          <cell r="AF445" t="str">
            <v>1625</v>
          </cell>
          <cell r="AG445">
            <v>3.1840000000000002</v>
          </cell>
          <cell r="AH445">
            <v>2.1379999999999999</v>
          </cell>
          <cell r="AP445" t="str">
            <v>0714</v>
          </cell>
          <cell r="AQ445">
            <v>1.1739999999999999</v>
          </cell>
          <cell r="AR445">
            <v>1.391</v>
          </cell>
        </row>
        <row r="446">
          <cell r="AF446" t="str">
            <v>1626</v>
          </cell>
          <cell r="AG446">
            <v>3.9140000000000001</v>
          </cell>
          <cell r="AH446">
            <v>2.528</v>
          </cell>
          <cell r="AP446" t="str">
            <v>0715</v>
          </cell>
          <cell r="AQ446">
            <v>1.218</v>
          </cell>
          <cell r="AR446">
            <v>1.391</v>
          </cell>
        </row>
        <row r="447">
          <cell r="AF447" t="str">
            <v>1627</v>
          </cell>
          <cell r="AG447">
            <v>4.7539999999999996</v>
          </cell>
          <cell r="AH447">
            <v>3.0529999999999999</v>
          </cell>
          <cell r="AP447" t="str">
            <v>0716</v>
          </cell>
          <cell r="AQ447">
            <v>1.3169999999999999</v>
          </cell>
          <cell r="AR447">
            <v>1.516</v>
          </cell>
        </row>
        <row r="448">
          <cell r="AF448" t="str">
            <v>1701</v>
          </cell>
          <cell r="AG448">
            <v>0.27800000000000002</v>
          </cell>
          <cell r="AH448">
            <v>0.45</v>
          </cell>
          <cell r="AP448" t="str">
            <v>0717</v>
          </cell>
          <cell r="AQ448">
            <v>1.39</v>
          </cell>
          <cell r="AR448">
            <v>1.516</v>
          </cell>
        </row>
        <row r="449">
          <cell r="AF449" t="str">
            <v>1702</v>
          </cell>
          <cell r="AG449">
            <v>0.27800000000000002</v>
          </cell>
          <cell r="AH449">
            <v>0.45</v>
          </cell>
          <cell r="AP449" t="str">
            <v>0718</v>
          </cell>
          <cell r="AQ449">
            <v>1.4</v>
          </cell>
          <cell r="AR449">
            <v>1.5269999999999999</v>
          </cell>
        </row>
        <row r="450">
          <cell r="AF450" t="str">
            <v>1703</v>
          </cell>
          <cell r="AG450">
            <v>0.38500000000000001</v>
          </cell>
          <cell r="AH450">
            <v>0.52700000000000002</v>
          </cell>
          <cell r="AP450" t="str">
            <v>0719</v>
          </cell>
          <cell r="AQ450">
            <v>1.466</v>
          </cell>
          <cell r="AR450">
            <v>1.5269999999999999</v>
          </cell>
        </row>
        <row r="451">
          <cell r="AF451" t="str">
            <v>1704</v>
          </cell>
          <cell r="AG451">
            <v>0.36699999999999999</v>
          </cell>
          <cell r="AH451">
            <v>0.53700000000000003</v>
          </cell>
          <cell r="AP451" t="str">
            <v>0720</v>
          </cell>
          <cell r="AQ451">
            <v>1.609</v>
          </cell>
          <cell r="AR451">
            <v>1.708</v>
          </cell>
        </row>
        <row r="452">
          <cell r="AF452" t="str">
            <v>1705</v>
          </cell>
          <cell r="AG452">
            <v>0.45200000000000001</v>
          </cell>
          <cell r="AH452">
            <v>0.58699999999999997</v>
          </cell>
          <cell r="AP452" t="str">
            <v>0721</v>
          </cell>
          <cell r="AQ452">
            <v>1.673</v>
          </cell>
          <cell r="AR452">
            <v>1.708</v>
          </cell>
        </row>
        <row r="453">
          <cell r="AF453" t="str">
            <v>1706</v>
          </cell>
          <cell r="AG453">
            <v>0.45200000000000001</v>
          </cell>
          <cell r="AH453">
            <v>0.58699999999999997</v>
          </cell>
          <cell r="AP453" t="str">
            <v>0722</v>
          </cell>
          <cell r="AQ453">
            <v>1.681</v>
          </cell>
          <cell r="AR453">
            <v>1.758</v>
          </cell>
        </row>
        <row r="454">
          <cell r="AF454" t="str">
            <v>1707</v>
          </cell>
          <cell r="AG454">
            <v>0.54600000000000004</v>
          </cell>
          <cell r="AH454">
            <v>0.65</v>
          </cell>
          <cell r="AP454" t="str">
            <v>0723</v>
          </cell>
          <cell r="AQ454">
            <v>1.714</v>
          </cell>
          <cell r="AR454">
            <v>1.8080000000000001</v>
          </cell>
        </row>
        <row r="455">
          <cell r="AF455" t="str">
            <v>1708</v>
          </cell>
          <cell r="AG455">
            <v>0.54600000000000004</v>
          </cell>
          <cell r="AH455">
            <v>0.65</v>
          </cell>
          <cell r="AP455" t="str">
            <v>0724</v>
          </cell>
          <cell r="AQ455">
            <v>1.6830000000000001</v>
          </cell>
          <cell r="AR455">
            <v>1.798</v>
          </cell>
        </row>
        <row r="456">
          <cell r="AF456" t="str">
            <v>1710</v>
          </cell>
          <cell r="AG456">
            <v>0.64800000000000002</v>
          </cell>
          <cell r="AH456">
            <v>0.72099999999999997</v>
          </cell>
          <cell r="AP456" t="str">
            <v>0725</v>
          </cell>
          <cell r="AQ456">
            <v>1.766</v>
          </cell>
          <cell r="AR456">
            <v>1.847</v>
          </cell>
        </row>
        <row r="457">
          <cell r="AF457" t="str">
            <v>1711</v>
          </cell>
          <cell r="AG457">
            <v>0.64800000000000002</v>
          </cell>
          <cell r="AH457">
            <v>0.72099999999999997</v>
          </cell>
          <cell r="AP457" t="str">
            <v>0726</v>
          </cell>
          <cell r="AQ457">
            <v>1.83</v>
          </cell>
          <cell r="AR457">
            <v>1.877</v>
          </cell>
        </row>
        <row r="458">
          <cell r="AF458" t="str">
            <v>1712</v>
          </cell>
          <cell r="AG458">
            <v>0.77300000000000002</v>
          </cell>
          <cell r="AH458">
            <v>0.79200000000000004</v>
          </cell>
          <cell r="AP458" t="str">
            <v>0727</v>
          </cell>
          <cell r="AQ458">
            <v>1.913</v>
          </cell>
          <cell r="AR458">
            <v>1.923</v>
          </cell>
        </row>
        <row r="459">
          <cell r="AF459" t="str">
            <v>1713</v>
          </cell>
          <cell r="AG459">
            <v>0.77300000000000002</v>
          </cell>
          <cell r="AH459">
            <v>0.79200000000000004</v>
          </cell>
          <cell r="AP459" t="str">
            <v>0728</v>
          </cell>
          <cell r="AQ459">
            <v>1.994</v>
          </cell>
          <cell r="AR459">
            <v>1.9410000000000001</v>
          </cell>
        </row>
        <row r="460">
          <cell r="AF460" t="str">
            <v>1714</v>
          </cell>
          <cell r="AG460">
            <v>0.92900000000000005</v>
          </cell>
          <cell r="AH460">
            <v>0.89100000000000001</v>
          </cell>
          <cell r="AP460" t="str">
            <v>0729</v>
          </cell>
          <cell r="AQ460">
            <v>1.968</v>
          </cell>
          <cell r="AR460">
            <v>1.9059999999999999</v>
          </cell>
        </row>
        <row r="461">
          <cell r="AF461" t="str">
            <v>1715</v>
          </cell>
          <cell r="AG461">
            <v>0.92900000000000005</v>
          </cell>
          <cell r="AH461">
            <v>0.89100000000000001</v>
          </cell>
          <cell r="AP461" t="str">
            <v>0730</v>
          </cell>
          <cell r="AQ461">
            <v>2.02</v>
          </cell>
          <cell r="AR461">
            <v>1.923</v>
          </cell>
        </row>
        <row r="462">
          <cell r="AF462" t="str">
            <v>1716</v>
          </cell>
          <cell r="AG462">
            <v>1.1000000000000001</v>
          </cell>
          <cell r="AH462">
            <v>0.997</v>
          </cell>
          <cell r="AP462" t="str">
            <v>0731</v>
          </cell>
          <cell r="AQ462">
            <v>2.073</v>
          </cell>
          <cell r="AR462">
            <v>1.9630000000000001</v>
          </cell>
        </row>
        <row r="463">
          <cell r="AF463" t="str">
            <v>1717</v>
          </cell>
          <cell r="AG463">
            <v>1.1000000000000001</v>
          </cell>
          <cell r="AH463">
            <v>0.997</v>
          </cell>
          <cell r="AP463" t="str">
            <v>0732</v>
          </cell>
          <cell r="AQ463">
            <v>2.1709999999999998</v>
          </cell>
          <cell r="AR463">
            <v>2.0449999999999999</v>
          </cell>
        </row>
        <row r="464">
          <cell r="AF464" t="str">
            <v>1718</v>
          </cell>
          <cell r="AG464">
            <v>1.272</v>
          </cell>
          <cell r="AH464">
            <v>1.103</v>
          </cell>
          <cell r="AP464" t="str">
            <v>0733</v>
          </cell>
          <cell r="AQ464">
            <v>2.2149999999999999</v>
          </cell>
          <cell r="AR464">
            <v>2.0859999999999999</v>
          </cell>
        </row>
        <row r="465">
          <cell r="AF465" t="str">
            <v>1719</v>
          </cell>
          <cell r="AG465">
            <v>1.272</v>
          </cell>
          <cell r="AH465">
            <v>1.103</v>
          </cell>
          <cell r="AP465" t="str">
            <v>0734</v>
          </cell>
          <cell r="AQ465">
            <v>2.2599999999999998</v>
          </cell>
          <cell r="AR465">
            <v>2.1269999999999998</v>
          </cell>
        </row>
        <row r="466">
          <cell r="AF466" t="str">
            <v>1720</v>
          </cell>
          <cell r="AG466">
            <v>1.591</v>
          </cell>
          <cell r="AH466">
            <v>1.2869999999999999</v>
          </cell>
          <cell r="AP466" t="str">
            <v>0735</v>
          </cell>
          <cell r="AQ466">
            <v>2.3050000000000002</v>
          </cell>
          <cell r="AR466">
            <v>2.1419999999999999</v>
          </cell>
        </row>
        <row r="467">
          <cell r="AF467" t="str">
            <v>1721</v>
          </cell>
          <cell r="AG467">
            <v>1.591</v>
          </cell>
          <cell r="AH467">
            <v>1.2869999999999999</v>
          </cell>
          <cell r="AP467" t="str">
            <v>0736</v>
          </cell>
          <cell r="AQ467">
            <v>2.2909999999999999</v>
          </cell>
          <cell r="AR467">
            <v>2.1120000000000001</v>
          </cell>
        </row>
        <row r="468">
          <cell r="AF468" t="str">
            <v>1722</v>
          </cell>
          <cell r="AG468">
            <v>2.3839999999999999</v>
          </cell>
          <cell r="AH468">
            <v>1.647</v>
          </cell>
          <cell r="AP468" t="str">
            <v>0737</v>
          </cell>
          <cell r="AQ468">
            <v>2.3679999999999999</v>
          </cell>
          <cell r="AR468">
            <v>2.1269999999999998</v>
          </cell>
        </row>
        <row r="469">
          <cell r="AF469" t="str">
            <v>1723</v>
          </cell>
          <cell r="AG469">
            <v>2.3839999999999999</v>
          </cell>
          <cell r="AH469">
            <v>1.647</v>
          </cell>
          <cell r="AP469" t="str">
            <v>0738</v>
          </cell>
          <cell r="AQ469">
            <v>2.456</v>
          </cell>
          <cell r="AR469">
            <v>2.214</v>
          </cell>
        </row>
        <row r="470">
          <cell r="AF470" t="str">
            <v>1724</v>
          </cell>
          <cell r="AG470">
            <v>3.105</v>
          </cell>
          <cell r="AH470">
            <v>2.0150000000000001</v>
          </cell>
          <cell r="AP470" t="str">
            <v>0739</v>
          </cell>
          <cell r="AQ470">
            <v>2.6160000000000001</v>
          </cell>
          <cell r="AR470">
            <v>2.3660000000000001</v>
          </cell>
        </row>
        <row r="471">
          <cell r="AF471" t="str">
            <v>1725</v>
          </cell>
          <cell r="AG471">
            <v>3.105</v>
          </cell>
          <cell r="AH471">
            <v>2.0150000000000001</v>
          </cell>
          <cell r="AP471" t="str">
            <v>0740</v>
          </cell>
          <cell r="AQ471">
            <v>2.7069999999999999</v>
          </cell>
          <cell r="AR471">
            <v>2.456</v>
          </cell>
        </row>
        <row r="472">
          <cell r="AF472" t="str">
            <v>1726</v>
          </cell>
          <cell r="AG472">
            <v>3.8170000000000002</v>
          </cell>
          <cell r="AH472">
            <v>2.383</v>
          </cell>
          <cell r="AP472" t="str">
            <v>0741</v>
          </cell>
          <cell r="AQ472">
            <v>2.798</v>
          </cell>
          <cell r="AR472">
            <v>2.4740000000000002</v>
          </cell>
        </row>
        <row r="473">
          <cell r="AF473" t="str">
            <v>1727</v>
          </cell>
          <cell r="AG473">
            <v>4.6360000000000001</v>
          </cell>
          <cell r="AH473">
            <v>2.8769999999999998</v>
          </cell>
          <cell r="AP473" t="str">
            <v>0742</v>
          </cell>
          <cell r="AQ473">
            <v>2.85</v>
          </cell>
          <cell r="AR473">
            <v>2.4609999999999999</v>
          </cell>
        </row>
        <row r="474">
          <cell r="AF474" t="str">
            <v>1801</v>
          </cell>
          <cell r="AG474">
            <v>0.26</v>
          </cell>
          <cell r="AH474">
            <v>0.41899999999999998</v>
          </cell>
          <cell r="AP474" t="str">
            <v>0743</v>
          </cell>
          <cell r="AQ474">
            <v>2.9780000000000002</v>
          </cell>
          <cell r="AR474">
            <v>2.4790000000000001</v>
          </cell>
        </row>
        <row r="475">
          <cell r="AF475" t="str">
            <v>1802</v>
          </cell>
          <cell r="AG475">
            <v>0.26</v>
          </cell>
          <cell r="AH475">
            <v>0.41899999999999998</v>
          </cell>
          <cell r="AP475" t="str">
            <v>0744</v>
          </cell>
          <cell r="AQ475">
            <v>3.1230000000000002</v>
          </cell>
          <cell r="AR475">
            <v>2.5459999999999998</v>
          </cell>
        </row>
        <row r="476">
          <cell r="AF476" t="str">
            <v>1803</v>
          </cell>
          <cell r="AG476">
            <v>0.35899999999999999</v>
          </cell>
          <cell r="AH476">
            <v>0.48899999999999999</v>
          </cell>
          <cell r="AP476" t="str">
            <v>0745</v>
          </cell>
          <cell r="AQ476">
            <v>3.2669999999999999</v>
          </cell>
          <cell r="AR476">
            <v>2.613</v>
          </cell>
        </row>
        <row r="477">
          <cell r="AF477" t="str">
            <v>1804</v>
          </cell>
          <cell r="AG477">
            <v>0.34200000000000003</v>
          </cell>
          <cell r="AH477">
            <v>0.499</v>
          </cell>
          <cell r="AP477" t="str">
            <v>0746</v>
          </cell>
          <cell r="AQ477">
            <v>3.36</v>
          </cell>
          <cell r="AR477">
            <v>2.59</v>
          </cell>
        </row>
        <row r="478">
          <cell r="AF478" t="str">
            <v>1805</v>
          </cell>
          <cell r="AG478">
            <v>0.42199999999999999</v>
          </cell>
          <cell r="AH478">
            <v>0.54500000000000004</v>
          </cell>
          <cell r="AP478" t="str">
            <v>0747</v>
          </cell>
          <cell r="AQ478">
            <v>3.5350000000000001</v>
          </cell>
          <cell r="AR478">
            <v>2.6549999999999998</v>
          </cell>
        </row>
        <row r="479">
          <cell r="AF479" t="str">
            <v>1806</v>
          </cell>
          <cell r="AG479">
            <v>0.42199999999999999</v>
          </cell>
          <cell r="AH479">
            <v>0.54500000000000004</v>
          </cell>
          <cell r="AP479" t="str">
            <v>0748</v>
          </cell>
          <cell r="AQ479">
            <v>3.71</v>
          </cell>
          <cell r="AR479">
            <v>2.72</v>
          </cell>
        </row>
        <row r="480">
          <cell r="AF480" t="str">
            <v>1807</v>
          </cell>
          <cell r="AG480">
            <v>0.51</v>
          </cell>
          <cell r="AH480">
            <v>0.60399999999999998</v>
          </cell>
          <cell r="AP480" t="str">
            <v>0749</v>
          </cell>
          <cell r="AQ480">
            <v>3.9239999999999999</v>
          </cell>
          <cell r="AR480">
            <v>2.7850000000000001</v>
          </cell>
        </row>
        <row r="481">
          <cell r="AF481" t="str">
            <v>1808</v>
          </cell>
          <cell r="AG481">
            <v>0.51</v>
          </cell>
          <cell r="AH481">
            <v>0.60399999999999998</v>
          </cell>
          <cell r="AP481" t="str">
            <v>0750</v>
          </cell>
          <cell r="AQ481">
            <v>4.109</v>
          </cell>
          <cell r="AR481">
            <v>2.85</v>
          </cell>
        </row>
        <row r="482">
          <cell r="AF482" t="str">
            <v>1810</v>
          </cell>
          <cell r="AG482">
            <v>0.60399999999999998</v>
          </cell>
          <cell r="AH482">
            <v>0.67</v>
          </cell>
          <cell r="AP482" t="str">
            <v>0751</v>
          </cell>
          <cell r="AQ482">
            <v>4.2779999999999996</v>
          </cell>
          <cell r="AR482">
            <v>2.9140000000000001</v>
          </cell>
        </row>
        <row r="483">
          <cell r="AF483" t="str">
            <v>1811</v>
          </cell>
          <cell r="AG483">
            <v>0.60399999999999998</v>
          </cell>
          <cell r="AH483">
            <v>0.67</v>
          </cell>
          <cell r="AP483" t="str">
            <v>0752</v>
          </cell>
          <cell r="AQ483">
            <v>4.4779999999999998</v>
          </cell>
          <cell r="AR483">
            <v>2.9790000000000001</v>
          </cell>
        </row>
        <row r="484">
          <cell r="AF484" t="str">
            <v>1812</v>
          </cell>
          <cell r="AG484">
            <v>0.72099999999999997</v>
          </cell>
          <cell r="AH484">
            <v>0.73499999999999999</v>
          </cell>
          <cell r="AP484" t="str">
            <v>0753</v>
          </cell>
          <cell r="AQ484">
            <v>4.6779999999999999</v>
          </cell>
          <cell r="AR484">
            <v>3.0409999999999999</v>
          </cell>
        </row>
        <row r="485">
          <cell r="AF485" t="str">
            <v>1813</v>
          </cell>
          <cell r="AG485">
            <v>0.72099999999999997</v>
          </cell>
          <cell r="AH485">
            <v>0.73499999999999999</v>
          </cell>
          <cell r="AP485" t="str">
            <v>0754</v>
          </cell>
          <cell r="AQ485">
            <v>4.8780000000000001</v>
          </cell>
          <cell r="AR485">
            <v>3.0990000000000002</v>
          </cell>
        </row>
        <row r="486">
          <cell r="AF486" t="str">
            <v>1814</v>
          </cell>
          <cell r="AG486">
            <v>0.86599999999999999</v>
          </cell>
          <cell r="AH486">
            <v>0.82699999999999996</v>
          </cell>
          <cell r="AP486" t="str">
            <v>0755</v>
          </cell>
          <cell r="AQ486">
            <v>5.0780000000000003</v>
          </cell>
          <cell r="AR486">
            <v>3.1720000000000002</v>
          </cell>
        </row>
        <row r="487">
          <cell r="AF487" t="str">
            <v>1815</v>
          </cell>
          <cell r="AG487">
            <v>0.86599999999999999</v>
          </cell>
          <cell r="AH487">
            <v>0.82699999999999996</v>
          </cell>
          <cell r="AP487" t="str">
            <v>0756</v>
          </cell>
          <cell r="AQ487">
            <v>5.2779999999999996</v>
          </cell>
          <cell r="AR487">
            <v>3.26</v>
          </cell>
        </row>
        <row r="488">
          <cell r="AF488" t="str">
            <v>1816</v>
          </cell>
          <cell r="AG488">
            <v>1.026</v>
          </cell>
          <cell r="AH488">
            <v>0.92600000000000005</v>
          </cell>
          <cell r="AP488" t="str">
            <v>0757</v>
          </cell>
          <cell r="AQ488">
            <v>5.4790000000000001</v>
          </cell>
          <cell r="AR488">
            <v>3.347</v>
          </cell>
        </row>
        <row r="489">
          <cell r="AF489" t="str">
            <v>1817</v>
          </cell>
          <cell r="AG489">
            <v>1.026</v>
          </cell>
          <cell r="AH489">
            <v>0.92600000000000005</v>
          </cell>
          <cell r="AP489" t="str">
            <v>0758</v>
          </cell>
          <cell r="AQ489">
            <v>5.6790000000000003</v>
          </cell>
          <cell r="AR489">
            <v>3.4940000000000002</v>
          </cell>
        </row>
        <row r="490">
          <cell r="AF490" t="str">
            <v>1818</v>
          </cell>
          <cell r="AG490">
            <v>1.1870000000000001</v>
          </cell>
          <cell r="AH490">
            <v>1.024</v>
          </cell>
          <cell r="AP490" t="str">
            <v>0759</v>
          </cell>
          <cell r="AQ490">
            <v>5.88</v>
          </cell>
          <cell r="AR490">
            <v>3.669</v>
          </cell>
        </row>
        <row r="491">
          <cell r="AF491" t="str">
            <v>1819</v>
          </cell>
          <cell r="AG491">
            <v>1.1870000000000001</v>
          </cell>
          <cell r="AH491">
            <v>1.024</v>
          </cell>
          <cell r="AP491" t="str">
            <v>0760</v>
          </cell>
          <cell r="AQ491">
            <v>6.125</v>
          </cell>
          <cell r="AR491">
            <v>3.8450000000000002</v>
          </cell>
        </row>
        <row r="492">
          <cell r="AF492" t="str">
            <v>1820</v>
          </cell>
          <cell r="AG492">
            <v>1.4850000000000001</v>
          </cell>
          <cell r="AH492">
            <v>1.1950000000000001</v>
          </cell>
          <cell r="AP492" t="str">
            <v>0761</v>
          </cell>
          <cell r="AQ492">
            <v>6.335</v>
          </cell>
          <cell r="AR492">
            <v>4.0629999999999997</v>
          </cell>
        </row>
        <row r="493">
          <cell r="AF493" t="str">
            <v>1821</v>
          </cell>
          <cell r="AG493">
            <v>1.4850000000000001</v>
          </cell>
          <cell r="AH493">
            <v>1.1950000000000001</v>
          </cell>
          <cell r="AP493" t="str">
            <v>0762</v>
          </cell>
          <cell r="AQ493">
            <v>6.65</v>
          </cell>
          <cell r="AR493">
            <v>4.3259999999999996</v>
          </cell>
        </row>
        <row r="494">
          <cell r="AF494" t="str">
            <v>1822</v>
          </cell>
          <cell r="AG494">
            <v>2.2240000000000002</v>
          </cell>
          <cell r="AH494">
            <v>1.53</v>
          </cell>
          <cell r="AP494" t="str">
            <v>0801</v>
          </cell>
          <cell r="AQ494">
            <v>0.44600000000000001</v>
          </cell>
          <cell r="AR494">
            <v>0.79700000000000004</v>
          </cell>
        </row>
        <row r="495">
          <cell r="AF495" t="str">
            <v>1823</v>
          </cell>
          <cell r="AG495">
            <v>2.2240000000000002</v>
          </cell>
          <cell r="AH495">
            <v>1.53</v>
          </cell>
          <cell r="AP495" t="str">
            <v>0802</v>
          </cell>
          <cell r="AQ495">
            <v>0.44600000000000001</v>
          </cell>
          <cell r="AR495">
            <v>0.79700000000000004</v>
          </cell>
        </row>
        <row r="496">
          <cell r="AF496" t="str">
            <v>1824</v>
          </cell>
          <cell r="AG496">
            <v>2.8969999999999998</v>
          </cell>
          <cell r="AH496">
            <v>1.8720000000000001</v>
          </cell>
          <cell r="AP496" t="str">
            <v>0803</v>
          </cell>
          <cell r="AQ496">
            <v>0.44600000000000001</v>
          </cell>
          <cell r="AR496">
            <v>0.79700000000000004</v>
          </cell>
        </row>
        <row r="497">
          <cell r="AF497" t="str">
            <v>1825</v>
          </cell>
          <cell r="AG497">
            <v>2.8969999999999998</v>
          </cell>
          <cell r="AH497">
            <v>1.8720000000000001</v>
          </cell>
          <cell r="AP497" t="str">
            <v>0804</v>
          </cell>
          <cell r="AQ497">
            <v>0.59399999999999997</v>
          </cell>
          <cell r="AR497">
            <v>0.93100000000000005</v>
          </cell>
        </row>
        <row r="498">
          <cell r="AF498" t="str">
            <v>1826</v>
          </cell>
          <cell r="AG498">
            <v>3.5619999999999998</v>
          </cell>
          <cell r="AH498">
            <v>2.2130000000000001</v>
          </cell>
          <cell r="AP498" t="str">
            <v>0805</v>
          </cell>
          <cell r="AQ498">
            <v>0.59399999999999997</v>
          </cell>
          <cell r="AR498">
            <v>0.95</v>
          </cell>
        </row>
        <row r="499">
          <cell r="AF499" t="str">
            <v>1827</v>
          </cell>
          <cell r="AG499">
            <v>4.327</v>
          </cell>
          <cell r="AH499">
            <v>2.6720000000000002</v>
          </cell>
          <cell r="AP499" t="str">
            <v>0806</v>
          </cell>
          <cell r="AQ499">
            <v>0.72599999999999998</v>
          </cell>
          <cell r="AR499">
            <v>1.0389999999999999</v>
          </cell>
        </row>
        <row r="500">
          <cell r="AF500" t="str">
            <v>1901</v>
          </cell>
          <cell r="AG500">
            <v>0.24099999999999999</v>
          </cell>
          <cell r="AH500">
            <v>0.41899999999999998</v>
          </cell>
          <cell r="AP500" t="str">
            <v>0807</v>
          </cell>
          <cell r="AQ500">
            <v>0.73199999999999998</v>
          </cell>
          <cell r="AR500">
            <v>1.048</v>
          </cell>
        </row>
        <row r="501">
          <cell r="AF501" t="str">
            <v>1902</v>
          </cell>
          <cell r="AG501">
            <v>0.24099999999999999</v>
          </cell>
          <cell r="AH501">
            <v>0.41899999999999998</v>
          </cell>
          <cell r="AP501" t="str">
            <v>0808</v>
          </cell>
          <cell r="AQ501">
            <v>0.88400000000000001</v>
          </cell>
          <cell r="AR501">
            <v>1.1619999999999999</v>
          </cell>
        </row>
        <row r="502">
          <cell r="AF502" t="str">
            <v>1903</v>
          </cell>
          <cell r="AG502">
            <v>0.24099999999999999</v>
          </cell>
          <cell r="AH502">
            <v>0.41899999999999998</v>
          </cell>
          <cell r="AP502" t="str">
            <v>0810</v>
          </cell>
          <cell r="AQ502">
            <v>0.88400000000000001</v>
          </cell>
          <cell r="AR502">
            <v>1.1619999999999999</v>
          </cell>
        </row>
        <row r="503">
          <cell r="AF503" t="str">
            <v>1904</v>
          </cell>
          <cell r="AG503">
            <v>0.23</v>
          </cell>
          <cell r="AH503">
            <v>0.42699999999999999</v>
          </cell>
          <cell r="AP503" t="str">
            <v>0811</v>
          </cell>
          <cell r="AQ503">
            <v>0.88400000000000001</v>
          </cell>
          <cell r="AR503">
            <v>1.1619999999999999</v>
          </cell>
        </row>
        <row r="504">
          <cell r="AF504" t="str">
            <v>1905</v>
          </cell>
          <cell r="AG504">
            <v>0.23</v>
          </cell>
          <cell r="AH504">
            <v>0.42699999999999999</v>
          </cell>
          <cell r="AP504" t="str">
            <v>0812</v>
          </cell>
          <cell r="AQ504">
            <v>1.048</v>
          </cell>
          <cell r="AR504">
            <v>1.288</v>
          </cell>
        </row>
        <row r="505">
          <cell r="AF505" t="str">
            <v>1906</v>
          </cell>
          <cell r="AG505">
            <v>0.23</v>
          </cell>
          <cell r="AH505">
            <v>0.42699999999999999</v>
          </cell>
          <cell r="AP505" t="str">
            <v>0813</v>
          </cell>
          <cell r="AQ505">
            <v>1.048</v>
          </cell>
          <cell r="AR505">
            <v>1.288</v>
          </cell>
        </row>
        <row r="506">
          <cell r="AF506" t="str">
            <v>1907</v>
          </cell>
          <cell r="AG506">
            <v>0.23</v>
          </cell>
          <cell r="AH506">
            <v>0.42699999999999999</v>
          </cell>
          <cell r="AP506" t="str">
            <v>0814</v>
          </cell>
          <cell r="AQ506">
            <v>1.048</v>
          </cell>
          <cell r="AR506">
            <v>1.288</v>
          </cell>
        </row>
        <row r="507">
          <cell r="AF507" t="str">
            <v>1908</v>
          </cell>
          <cell r="AG507">
            <v>0.318</v>
          </cell>
          <cell r="AH507">
            <v>0.499</v>
          </cell>
          <cell r="AP507" t="str">
            <v>0815</v>
          </cell>
          <cell r="AQ507">
            <v>1.0880000000000001</v>
          </cell>
          <cell r="AR507">
            <v>1.288</v>
          </cell>
        </row>
        <row r="508">
          <cell r="AF508" t="str">
            <v>1910</v>
          </cell>
          <cell r="AG508">
            <v>0.39200000000000002</v>
          </cell>
          <cell r="AH508">
            <v>0.54500000000000004</v>
          </cell>
          <cell r="AP508" t="str">
            <v>0816</v>
          </cell>
          <cell r="AQ508">
            <v>1.1850000000000001</v>
          </cell>
          <cell r="AR508">
            <v>1.4139999999999999</v>
          </cell>
        </row>
        <row r="509">
          <cell r="AF509" t="str">
            <v>1911</v>
          </cell>
          <cell r="AG509">
            <v>0.47299999999999998</v>
          </cell>
          <cell r="AH509">
            <v>0.60399999999999998</v>
          </cell>
          <cell r="AP509" t="str">
            <v>0817</v>
          </cell>
          <cell r="AQ509">
            <v>1.25</v>
          </cell>
          <cell r="AR509">
            <v>1.4139999999999999</v>
          </cell>
        </row>
        <row r="510">
          <cell r="AF510" t="str">
            <v>1912</v>
          </cell>
          <cell r="AG510">
            <v>0.56200000000000006</v>
          </cell>
          <cell r="AH510">
            <v>0.67</v>
          </cell>
          <cell r="AP510" t="str">
            <v>0818</v>
          </cell>
          <cell r="AQ510">
            <v>1.25</v>
          </cell>
          <cell r="AR510">
            <v>1.4139999999999999</v>
          </cell>
        </row>
        <row r="511">
          <cell r="AF511" t="str">
            <v>1913</v>
          </cell>
          <cell r="AG511">
            <v>0.67</v>
          </cell>
          <cell r="AH511">
            <v>0.73499999999999999</v>
          </cell>
          <cell r="AP511" t="str">
            <v>0819</v>
          </cell>
          <cell r="AQ511">
            <v>1.3089999999999999</v>
          </cell>
          <cell r="AR511">
            <v>1.4139999999999999</v>
          </cell>
        </row>
        <row r="512">
          <cell r="AF512" t="str">
            <v>1914</v>
          </cell>
          <cell r="AG512">
            <v>0.80500000000000005</v>
          </cell>
          <cell r="AH512">
            <v>0.82699999999999996</v>
          </cell>
          <cell r="AP512" t="str">
            <v>0820</v>
          </cell>
          <cell r="AQ512">
            <v>1.4450000000000001</v>
          </cell>
          <cell r="AR512">
            <v>1.591</v>
          </cell>
        </row>
        <row r="513">
          <cell r="AF513" t="str">
            <v>1915</v>
          </cell>
          <cell r="AG513">
            <v>0.95399999999999996</v>
          </cell>
          <cell r="AH513">
            <v>0.92600000000000005</v>
          </cell>
          <cell r="AP513" t="str">
            <v>0821</v>
          </cell>
          <cell r="AQ513">
            <v>1.5029999999999999</v>
          </cell>
          <cell r="AR513">
            <v>1.591</v>
          </cell>
        </row>
        <row r="514">
          <cell r="AF514" t="str">
            <v>1916</v>
          </cell>
          <cell r="AG514">
            <v>1.1020000000000001</v>
          </cell>
          <cell r="AH514">
            <v>1.024</v>
          </cell>
          <cell r="AP514" t="str">
            <v>0822</v>
          </cell>
          <cell r="AQ514">
            <v>1.5109999999999999</v>
          </cell>
          <cell r="AR514">
            <v>1.6379999999999999</v>
          </cell>
        </row>
        <row r="515">
          <cell r="AF515" t="str">
            <v>1917</v>
          </cell>
          <cell r="AG515">
            <v>1.379</v>
          </cell>
          <cell r="AH515">
            <v>1.1950000000000001</v>
          </cell>
          <cell r="AP515" t="str">
            <v>0823</v>
          </cell>
          <cell r="AQ515">
            <v>1.54</v>
          </cell>
          <cell r="AR515">
            <v>1.6850000000000001</v>
          </cell>
        </row>
        <row r="516">
          <cell r="AF516" t="str">
            <v>1918</v>
          </cell>
          <cell r="AG516">
            <v>1.968</v>
          </cell>
          <cell r="AH516">
            <v>1.53</v>
          </cell>
          <cell r="AP516" t="str">
            <v>0824</v>
          </cell>
          <cell r="AQ516">
            <v>1.5029999999999999</v>
          </cell>
          <cell r="AR516">
            <v>1.665</v>
          </cell>
        </row>
        <row r="517">
          <cell r="AF517" t="str">
            <v>1919</v>
          </cell>
          <cell r="AG517">
            <v>1.968</v>
          </cell>
          <cell r="AH517">
            <v>1.53</v>
          </cell>
          <cell r="AP517" t="str">
            <v>0825</v>
          </cell>
          <cell r="AQ517">
            <v>1.577</v>
          </cell>
          <cell r="AR517">
            <v>1.71</v>
          </cell>
        </row>
        <row r="518">
          <cell r="AF518" t="str">
            <v>1920</v>
          </cell>
          <cell r="AG518">
            <v>2.5630000000000002</v>
          </cell>
          <cell r="AH518">
            <v>1.8720000000000001</v>
          </cell>
          <cell r="AP518" t="str">
            <v>0826</v>
          </cell>
          <cell r="AQ518">
            <v>1.635</v>
          </cell>
          <cell r="AR518">
            <v>1.738</v>
          </cell>
        </row>
        <row r="519">
          <cell r="AF519" t="str">
            <v>1921</v>
          </cell>
          <cell r="AG519">
            <v>2.5630000000000002</v>
          </cell>
          <cell r="AH519">
            <v>1.8720000000000001</v>
          </cell>
          <cell r="AP519" t="str">
            <v>0827</v>
          </cell>
          <cell r="AQ519">
            <v>1.708</v>
          </cell>
          <cell r="AR519">
            <v>1.7809999999999999</v>
          </cell>
        </row>
        <row r="520">
          <cell r="AF520" t="str">
            <v>1922</v>
          </cell>
          <cell r="AG520">
            <v>3.3079999999999998</v>
          </cell>
          <cell r="AH520">
            <v>2.2130000000000001</v>
          </cell>
          <cell r="AP520" t="str">
            <v>0828</v>
          </cell>
          <cell r="AQ520">
            <v>1.7809999999999999</v>
          </cell>
          <cell r="AR520">
            <v>1.7969999999999999</v>
          </cell>
        </row>
        <row r="521">
          <cell r="AF521" t="str">
            <v>20+01</v>
          </cell>
          <cell r="AG521">
            <v>0.20399999999999999</v>
          </cell>
          <cell r="AH521">
            <v>0.35399999999999998</v>
          </cell>
          <cell r="AP521" t="str">
            <v>0829</v>
          </cell>
          <cell r="AQ521">
            <v>1.7569999999999999</v>
          </cell>
          <cell r="AR521">
            <v>1.7649999999999999</v>
          </cell>
        </row>
        <row r="522">
          <cell r="AF522" t="str">
            <v>20+02</v>
          </cell>
          <cell r="AG522">
            <v>0.20399999999999999</v>
          </cell>
          <cell r="AH522">
            <v>0.35399999999999998</v>
          </cell>
          <cell r="AP522" t="str">
            <v>0830</v>
          </cell>
          <cell r="AQ522">
            <v>1.8049999999999999</v>
          </cell>
          <cell r="AR522">
            <v>1.7809999999999999</v>
          </cell>
        </row>
        <row r="523">
          <cell r="AF523" t="str">
            <v>20+03</v>
          </cell>
          <cell r="AG523">
            <v>0.20399999999999999</v>
          </cell>
          <cell r="AH523">
            <v>0.35399999999999998</v>
          </cell>
          <cell r="AP523" t="str">
            <v>0831</v>
          </cell>
          <cell r="AQ523">
            <v>1.8520000000000001</v>
          </cell>
          <cell r="AR523">
            <v>1.8180000000000001</v>
          </cell>
        </row>
        <row r="524">
          <cell r="AF524" t="str">
            <v>20+04</v>
          </cell>
          <cell r="AG524">
            <v>0.19400000000000001</v>
          </cell>
          <cell r="AH524">
            <v>0.36199999999999999</v>
          </cell>
          <cell r="AP524" t="str">
            <v>0832</v>
          </cell>
          <cell r="AQ524">
            <v>1.9379999999999999</v>
          </cell>
          <cell r="AR524">
            <v>1.8939999999999999</v>
          </cell>
        </row>
        <row r="525">
          <cell r="AF525" t="str">
            <v>20+05</v>
          </cell>
          <cell r="AG525">
            <v>0.19400000000000001</v>
          </cell>
          <cell r="AH525">
            <v>0.36199999999999999</v>
          </cell>
          <cell r="AP525" t="str">
            <v>0833</v>
          </cell>
          <cell r="AQ525">
            <v>1.978</v>
          </cell>
          <cell r="AR525">
            <v>1.9319999999999999</v>
          </cell>
        </row>
        <row r="526">
          <cell r="AF526" t="str">
            <v>20+06</v>
          </cell>
          <cell r="AG526">
            <v>0.19400000000000001</v>
          </cell>
          <cell r="AH526">
            <v>0.36199999999999999</v>
          </cell>
          <cell r="AP526" t="str">
            <v>0834</v>
          </cell>
          <cell r="AQ526">
            <v>2.0179999999999998</v>
          </cell>
          <cell r="AR526">
            <v>1.97</v>
          </cell>
        </row>
        <row r="527">
          <cell r="AF527" t="str">
            <v>20+07</v>
          </cell>
          <cell r="AG527">
            <v>0.19400000000000001</v>
          </cell>
          <cell r="AH527">
            <v>0.36199999999999999</v>
          </cell>
          <cell r="AP527" t="str">
            <v>0835</v>
          </cell>
          <cell r="AQ527">
            <v>2.0579999999999998</v>
          </cell>
          <cell r="AR527">
            <v>1.984</v>
          </cell>
        </row>
        <row r="528">
          <cell r="AF528" t="str">
            <v>20+08</v>
          </cell>
          <cell r="AG528">
            <v>0.26900000000000002</v>
          </cell>
          <cell r="AH528">
            <v>0.42199999999999999</v>
          </cell>
          <cell r="AP528" t="str">
            <v>0836</v>
          </cell>
          <cell r="AQ528">
            <v>2.0459999999999998</v>
          </cell>
          <cell r="AR528">
            <v>1.956</v>
          </cell>
        </row>
        <row r="529">
          <cell r="AF529" t="str">
            <v>20+10</v>
          </cell>
          <cell r="AG529">
            <v>0.33200000000000002</v>
          </cell>
          <cell r="AH529">
            <v>0.46200000000000002</v>
          </cell>
          <cell r="AP529" t="str">
            <v>0837</v>
          </cell>
          <cell r="AQ529">
            <v>2.1139999999999999</v>
          </cell>
          <cell r="AR529">
            <v>1.97</v>
          </cell>
        </row>
        <row r="530">
          <cell r="AF530" t="str">
            <v>20+11</v>
          </cell>
          <cell r="AG530">
            <v>0.4</v>
          </cell>
          <cell r="AH530">
            <v>0.51100000000000001</v>
          </cell>
          <cell r="AP530" t="str">
            <v>0838</v>
          </cell>
          <cell r="AQ530">
            <v>2.1930000000000001</v>
          </cell>
          <cell r="AR530">
            <v>2.0510000000000002</v>
          </cell>
        </row>
        <row r="531">
          <cell r="AF531" t="str">
            <v>20+12</v>
          </cell>
          <cell r="AG531">
            <v>0.47499999999999998</v>
          </cell>
          <cell r="AH531">
            <v>0.56699999999999995</v>
          </cell>
          <cell r="AP531" t="str">
            <v>0839</v>
          </cell>
          <cell r="AQ531">
            <v>2.3610000000000002</v>
          </cell>
          <cell r="AR531">
            <v>2.214</v>
          </cell>
        </row>
        <row r="532">
          <cell r="AF532" t="str">
            <v>20+13</v>
          </cell>
          <cell r="AG532">
            <v>0.56699999999999995</v>
          </cell>
          <cell r="AH532">
            <v>0.622</v>
          </cell>
          <cell r="AP532" t="str">
            <v>0840</v>
          </cell>
          <cell r="AQ532">
            <v>2.4420000000000002</v>
          </cell>
          <cell r="AR532">
            <v>2.298</v>
          </cell>
        </row>
        <row r="533">
          <cell r="AF533" t="str">
            <v>20+14</v>
          </cell>
          <cell r="AG533">
            <v>0.68100000000000005</v>
          </cell>
          <cell r="AH533">
            <v>0.7</v>
          </cell>
          <cell r="AP533" t="str">
            <v>0841</v>
          </cell>
          <cell r="AQ533">
            <v>2.524</v>
          </cell>
          <cell r="AR533">
            <v>2.3149999999999999</v>
          </cell>
        </row>
        <row r="534">
          <cell r="AF534" t="str">
            <v>20+15</v>
          </cell>
          <cell r="AG534">
            <v>0.80700000000000005</v>
          </cell>
          <cell r="AH534">
            <v>0.78400000000000003</v>
          </cell>
          <cell r="AP534" t="str">
            <v>0842</v>
          </cell>
          <cell r="AQ534">
            <v>2.548</v>
          </cell>
          <cell r="AR534">
            <v>2.2810000000000001</v>
          </cell>
        </row>
        <row r="535">
          <cell r="AF535" t="str">
            <v>20+16</v>
          </cell>
          <cell r="AG535">
            <v>0.93300000000000005</v>
          </cell>
          <cell r="AH535">
            <v>0.86699999999999999</v>
          </cell>
          <cell r="AP535" t="str">
            <v>0843</v>
          </cell>
          <cell r="AQ535">
            <v>2.661</v>
          </cell>
          <cell r="AR535">
            <v>2.298</v>
          </cell>
        </row>
        <row r="536">
          <cell r="AF536" t="str">
            <v>20+17</v>
          </cell>
          <cell r="AG536">
            <v>1.167</v>
          </cell>
          <cell r="AH536">
            <v>1.0109999999999999</v>
          </cell>
          <cell r="AP536" t="str">
            <v>0844</v>
          </cell>
          <cell r="AQ536">
            <v>2.7909999999999999</v>
          </cell>
          <cell r="AR536">
            <v>2.36</v>
          </cell>
        </row>
        <row r="537">
          <cell r="AF537" t="str">
            <v>20+18</v>
          </cell>
          <cell r="AG537">
            <v>1.665</v>
          </cell>
          <cell r="AH537">
            <v>1.2949999999999999</v>
          </cell>
          <cell r="AP537" t="str">
            <v>0845</v>
          </cell>
          <cell r="AQ537">
            <v>2.9209999999999998</v>
          </cell>
          <cell r="AR537">
            <v>2.4220000000000002</v>
          </cell>
        </row>
        <row r="538">
          <cell r="AF538" t="str">
            <v>20+19</v>
          </cell>
          <cell r="AG538">
            <v>1.665</v>
          </cell>
          <cell r="AH538">
            <v>1.2949999999999999</v>
          </cell>
          <cell r="AP538" t="str">
            <v>0846</v>
          </cell>
          <cell r="AQ538">
            <v>3</v>
          </cell>
          <cell r="AR538">
            <v>2.399</v>
          </cell>
        </row>
        <row r="539">
          <cell r="AF539" t="str">
            <v>20+20</v>
          </cell>
          <cell r="AG539">
            <v>2.1680000000000001</v>
          </cell>
          <cell r="AH539">
            <v>1.5840000000000001</v>
          </cell>
          <cell r="AP539" t="str">
            <v>0847</v>
          </cell>
          <cell r="AQ539">
            <v>3.157</v>
          </cell>
          <cell r="AR539">
            <v>2.4590000000000001</v>
          </cell>
        </row>
        <row r="540">
          <cell r="AF540" t="str">
            <v>20+21</v>
          </cell>
          <cell r="AG540">
            <v>2.1680000000000001</v>
          </cell>
          <cell r="AH540">
            <v>1.5840000000000001</v>
          </cell>
          <cell r="AP540" t="str">
            <v>0848</v>
          </cell>
          <cell r="AQ540">
            <v>3.3130000000000002</v>
          </cell>
          <cell r="AR540">
            <v>2.5190000000000001</v>
          </cell>
        </row>
        <row r="541">
          <cell r="AF541" t="str">
            <v>20+22</v>
          </cell>
          <cell r="AG541">
            <v>2.7989999999999999</v>
          </cell>
          <cell r="AH541">
            <v>1.873</v>
          </cell>
          <cell r="AP541" t="str">
            <v>0849</v>
          </cell>
          <cell r="AQ541">
            <v>3.504</v>
          </cell>
          <cell r="AR541">
            <v>2.5790000000000002</v>
          </cell>
        </row>
        <row r="542">
          <cell r="AP542" t="str">
            <v>0850</v>
          </cell>
          <cell r="AQ542">
            <v>3.669</v>
          </cell>
          <cell r="AR542">
            <v>2.6389999999999998</v>
          </cell>
        </row>
        <row r="543">
          <cell r="AP543" t="str">
            <v>0851</v>
          </cell>
          <cell r="AQ543">
            <v>3.82</v>
          </cell>
          <cell r="AR543">
            <v>2.6989999999999998</v>
          </cell>
        </row>
        <row r="544">
          <cell r="AP544" t="str">
            <v>0852</v>
          </cell>
          <cell r="AQ544">
            <v>3.9990000000000001</v>
          </cell>
          <cell r="AR544">
            <v>2.7589999999999999</v>
          </cell>
        </row>
        <row r="545">
          <cell r="AP545" t="str">
            <v>0853</v>
          </cell>
          <cell r="AQ545">
            <v>4.1779999999999999</v>
          </cell>
          <cell r="AR545">
            <v>2.8149999999999999</v>
          </cell>
        </row>
        <row r="546">
          <cell r="AP546" t="str">
            <v>0854</v>
          </cell>
          <cell r="AQ546">
            <v>4.3559999999999999</v>
          </cell>
          <cell r="AR546">
            <v>2.8690000000000002</v>
          </cell>
        </row>
        <row r="547">
          <cell r="AP547" t="str">
            <v>0855</v>
          </cell>
          <cell r="AQ547">
            <v>4.5350000000000001</v>
          </cell>
          <cell r="AR547">
            <v>2.9369999999999998</v>
          </cell>
        </row>
        <row r="548">
          <cell r="AP548" t="str">
            <v>0856</v>
          </cell>
          <cell r="AQ548">
            <v>4.7140000000000004</v>
          </cell>
          <cell r="AR548">
            <v>3.0190000000000001</v>
          </cell>
        </row>
        <row r="549">
          <cell r="AP549" t="str">
            <v>0857</v>
          </cell>
          <cell r="AQ549">
            <v>4.8920000000000003</v>
          </cell>
          <cell r="AR549">
            <v>3.0990000000000002</v>
          </cell>
        </row>
        <row r="550">
          <cell r="AP550" t="str">
            <v>0858</v>
          </cell>
          <cell r="AQ550">
            <v>5.0709999999999997</v>
          </cell>
          <cell r="AR550">
            <v>3.2349999999999999</v>
          </cell>
        </row>
        <row r="551">
          <cell r="AP551" t="str">
            <v>0859</v>
          </cell>
          <cell r="AQ551">
            <v>5.2510000000000003</v>
          </cell>
          <cell r="AR551">
            <v>3.3969999999999998</v>
          </cell>
        </row>
        <row r="552">
          <cell r="AP552" t="str">
            <v>0860</v>
          </cell>
          <cell r="AQ552">
            <v>5.4690000000000003</v>
          </cell>
          <cell r="AR552">
            <v>3.56</v>
          </cell>
        </row>
        <row r="553">
          <cell r="AP553" t="str">
            <v>0861</v>
          </cell>
          <cell r="AQ553">
            <v>5.6559999999999997</v>
          </cell>
          <cell r="AR553">
            <v>3.762</v>
          </cell>
        </row>
        <row r="554">
          <cell r="AP554" t="str">
            <v>0862</v>
          </cell>
          <cell r="AQ554">
            <v>5.9379999999999997</v>
          </cell>
          <cell r="AR554">
            <v>4.0060000000000002</v>
          </cell>
        </row>
        <row r="555">
          <cell r="AP555" t="str">
            <v>0901</v>
          </cell>
          <cell r="AQ555">
            <v>0.42799999999999999</v>
          </cell>
          <cell r="AR555">
            <v>0.76400000000000001</v>
          </cell>
        </row>
        <row r="556">
          <cell r="AP556" t="str">
            <v>0902</v>
          </cell>
          <cell r="AQ556">
            <v>0.42799999999999999</v>
          </cell>
          <cell r="AR556">
            <v>0.76400000000000001</v>
          </cell>
        </row>
        <row r="557">
          <cell r="AP557" t="str">
            <v>0903</v>
          </cell>
          <cell r="AQ557">
            <v>0.42799999999999999</v>
          </cell>
          <cell r="AR557">
            <v>0.76400000000000001</v>
          </cell>
        </row>
        <row r="558">
          <cell r="AP558" t="str">
            <v>0904</v>
          </cell>
          <cell r="AQ558">
            <v>0.56999999999999995</v>
          </cell>
          <cell r="AR558">
            <v>0.89400000000000002</v>
          </cell>
        </row>
        <row r="559">
          <cell r="AP559" t="str">
            <v>0905</v>
          </cell>
          <cell r="AQ559">
            <v>0.56999999999999995</v>
          </cell>
          <cell r="AR559">
            <v>0.91200000000000003</v>
          </cell>
        </row>
        <row r="560">
          <cell r="AP560" t="str">
            <v>0906</v>
          </cell>
          <cell r="AQ560">
            <v>0.69599999999999995</v>
          </cell>
          <cell r="AR560">
            <v>0.996</v>
          </cell>
        </row>
        <row r="561">
          <cell r="AP561" t="str">
            <v>0907</v>
          </cell>
          <cell r="AQ561">
            <v>0.7</v>
          </cell>
          <cell r="AR561">
            <v>1.0009999999999999</v>
          </cell>
        </row>
        <row r="562">
          <cell r="AP562" t="str">
            <v>0908</v>
          </cell>
          <cell r="AQ562">
            <v>0.84599999999999997</v>
          </cell>
          <cell r="AR562">
            <v>1.1120000000000001</v>
          </cell>
        </row>
        <row r="563">
          <cell r="AP563" t="str">
            <v>0910</v>
          </cell>
          <cell r="AQ563">
            <v>0.84799999999999998</v>
          </cell>
          <cell r="AR563">
            <v>1.115</v>
          </cell>
        </row>
        <row r="564">
          <cell r="AP564" t="str">
            <v>0911</v>
          </cell>
          <cell r="AQ564">
            <v>0.84799999999999998</v>
          </cell>
          <cell r="AR564">
            <v>1.115</v>
          </cell>
        </row>
        <row r="565">
          <cell r="AP565" t="str">
            <v>0912</v>
          </cell>
          <cell r="AQ565">
            <v>1.006</v>
          </cell>
          <cell r="AR565">
            <v>1.236</v>
          </cell>
        </row>
        <row r="566">
          <cell r="AP566" t="str">
            <v>0913</v>
          </cell>
          <cell r="AQ566">
            <v>1.006</v>
          </cell>
          <cell r="AR566">
            <v>1.236</v>
          </cell>
        </row>
        <row r="567">
          <cell r="AP567" t="str">
            <v>0914</v>
          </cell>
          <cell r="AQ567">
            <v>1.006</v>
          </cell>
          <cell r="AR567">
            <v>1.236</v>
          </cell>
        </row>
        <row r="568">
          <cell r="AP568" t="str">
            <v>0915</v>
          </cell>
          <cell r="AQ568">
            <v>1.044</v>
          </cell>
          <cell r="AR568">
            <v>1.236</v>
          </cell>
        </row>
        <row r="569">
          <cell r="AP569" t="str">
            <v>0916</v>
          </cell>
          <cell r="AQ569">
            <v>1.137</v>
          </cell>
          <cell r="AR569">
            <v>1.357</v>
          </cell>
        </row>
        <row r="570">
          <cell r="AP570" t="str">
            <v>0917</v>
          </cell>
          <cell r="AQ570">
            <v>1.2</v>
          </cell>
          <cell r="AR570">
            <v>1.357</v>
          </cell>
        </row>
        <row r="571">
          <cell r="AP571" t="str">
            <v>0918</v>
          </cell>
          <cell r="AQ571">
            <v>1.2</v>
          </cell>
          <cell r="AR571">
            <v>1.357</v>
          </cell>
        </row>
        <row r="572">
          <cell r="AP572" t="str">
            <v>0919</v>
          </cell>
          <cell r="AQ572">
            <v>1.2569999999999999</v>
          </cell>
          <cell r="AR572">
            <v>1.357</v>
          </cell>
        </row>
        <row r="573">
          <cell r="AP573" t="str">
            <v>0920</v>
          </cell>
          <cell r="AQ573">
            <v>1.387</v>
          </cell>
          <cell r="AR573">
            <v>1.5269999999999999</v>
          </cell>
        </row>
        <row r="574">
          <cell r="AP574" t="str">
            <v>0921</v>
          </cell>
          <cell r="AQ574">
            <v>1.4419999999999999</v>
          </cell>
          <cell r="AR574">
            <v>1.5269999999999999</v>
          </cell>
        </row>
        <row r="575">
          <cell r="AP575" t="str">
            <v>0922</v>
          </cell>
          <cell r="AQ575">
            <v>1.4490000000000001</v>
          </cell>
          <cell r="AR575">
            <v>1.5720000000000001</v>
          </cell>
        </row>
        <row r="576">
          <cell r="AP576" t="str">
            <v>0923</v>
          </cell>
          <cell r="AQ576">
            <v>1.478</v>
          </cell>
          <cell r="AR576">
            <v>1.617</v>
          </cell>
        </row>
        <row r="577">
          <cell r="AP577" t="str">
            <v>0924</v>
          </cell>
          <cell r="AQ577">
            <v>1.4419999999999999</v>
          </cell>
          <cell r="AR577">
            <v>1.5980000000000001</v>
          </cell>
        </row>
        <row r="578">
          <cell r="AP578" t="str">
            <v>0925</v>
          </cell>
          <cell r="AQ578">
            <v>1.5129999999999999</v>
          </cell>
          <cell r="AR578">
            <v>1.641</v>
          </cell>
        </row>
        <row r="579">
          <cell r="AP579" t="str">
            <v>0926</v>
          </cell>
          <cell r="AQ579">
            <v>1.569</v>
          </cell>
          <cell r="AR579">
            <v>1.6679999999999999</v>
          </cell>
        </row>
        <row r="580">
          <cell r="AP580" t="str">
            <v>0927</v>
          </cell>
          <cell r="AQ580">
            <v>1.639</v>
          </cell>
          <cell r="AR580">
            <v>1.7090000000000001</v>
          </cell>
        </row>
        <row r="581">
          <cell r="AP581" t="str">
            <v>0928</v>
          </cell>
          <cell r="AQ581">
            <v>1.7090000000000001</v>
          </cell>
          <cell r="AR581">
            <v>1.7250000000000001</v>
          </cell>
        </row>
        <row r="582">
          <cell r="AP582" t="str">
            <v>0929</v>
          </cell>
          <cell r="AQ582">
            <v>1.6859999999999999</v>
          </cell>
          <cell r="AR582">
            <v>1.694</v>
          </cell>
        </row>
        <row r="583">
          <cell r="AP583" t="str">
            <v>0930</v>
          </cell>
          <cell r="AQ583">
            <v>1.732</v>
          </cell>
          <cell r="AR583">
            <v>1.7090000000000001</v>
          </cell>
        </row>
        <row r="584">
          <cell r="AP584" t="str">
            <v>0931</v>
          </cell>
          <cell r="AQ584">
            <v>1.7769999999999999</v>
          </cell>
          <cell r="AR584">
            <v>1.7450000000000001</v>
          </cell>
        </row>
        <row r="585">
          <cell r="AP585" t="str">
            <v>0932</v>
          </cell>
          <cell r="AQ585">
            <v>1.861</v>
          </cell>
          <cell r="AR585">
            <v>1.8180000000000001</v>
          </cell>
        </row>
        <row r="586">
          <cell r="AP586" t="str">
            <v>0933</v>
          </cell>
          <cell r="AQ586">
            <v>1.899</v>
          </cell>
          <cell r="AR586">
            <v>1.855</v>
          </cell>
        </row>
        <row r="587">
          <cell r="AP587" t="str">
            <v>0934</v>
          </cell>
          <cell r="AQ587">
            <v>1.9370000000000001</v>
          </cell>
          <cell r="AR587">
            <v>1.891</v>
          </cell>
        </row>
        <row r="588">
          <cell r="AP588" t="str">
            <v>0935</v>
          </cell>
          <cell r="AQ588">
            <v>1.976</v>
          </cell>
          <cell r="AR588">
            <v>1.905</v>
          </cell>
        </row>
        <row r="589">
          <cell r="AP589" t="str">
            <v>0936</v>
          </cell>
          <cell r="AQ589">
            <v>1.964</v>
          </cell>
          <cell r="AR589">
            <v>1.8779999999999999</v>
          </cell>
        </row>
        <row r="590">
          <cell r="AP590" t="str">
            <v>0937</v>
          </cell>
          <cell r="AQ590">
            <v>2.0299999999999998</v>
          </cell>
          <cell r="AR590">
            <v>1.891</v>
          </cell>
        </row>
        <row r="591">
          <cell r="AP591" t="str">
            <v>0938</v>
          </cell>
          <cell r="AQ591">
            <v>2.1059999999999999</v>
          </cell>
          <cell r="AR591">
            <v>1.9690000000000001</v>
          </cell>
        </row>
        <row r="592">
          <cell r="AP592" t="str">
            <v>0939</v>
          </cell>
          <cell r="AQ592">
            <v>2.2650000000000001</v>
          </cell>
          <cell r="AR592">
            <v>2.125</v>
          </cell>
        </row>
        <row r="593">
          <cell r="AP593" t="str">
            <v>0940</v>
          </cell>
          <cell r="AQ593">
            <v>2.3439999999999999</v>
          </cell>
          <cell r="AR593">
            <v>2.206</v>
          </cell>
        </row>
        <row r="594">
          <cell r="AP594" t="str">
            <v>0941</v>
          </cell>
          <cell r="AQ594">
            <v>2.4220000000000002</v>
          </cell>
          <cell r="AR594">
            <v>2.2229999999999999</v>
          </cell>
        </row>
        <row r="595">
          <cell r="AP595" t="str">
            <v>0942</v>
          </cell>
          <cell r="AQ595">
            <v>2.4449999999999998</v>
          </cell>
          <cell r="AR595">
            <v>2.19</v>
          </cell>
        </row>
        <row r="596">
          <cell r="AP596" t="str">
            <v>0943</v>
          </cell>
          <cell r="AQ596">
            <v>2.5539999999999998</v>
          </cell>
          <cell r="AR596">
            <v>2.206</v>
          </cell>
        </row>
        <row r="597">
          <cell r="AP597" t="str">
            <v>0944</v>
          </cell>
          <cell r="AQ597">
            <v>2.6779999999999999</v>
          </cell>
          <cell r="AR597">
            <v>2.266</v>
          </cell>
        </row>
        <row r="598">
          <cell r="AP598" t="str">
            <v>0945</v>
          </cell>
          <cell r="AQ598">
            <v>2.8029999999999999</v>
          </cell>
          <cell r="AR598">
            <v>2.3250000000000002</v>
          </cell>
        </row>
        <row r="599">
          <cell r="AP599" t="str">
            <v>0946</v>
          </cell>
          <cell r="AQ599">
            <v>2.88</v>
          </cell>
          <cell r="AR599">
            <v>2.302</v>
          </cell>
        </row>
        <row r="600">
          <cell r="AP600" t="str">
            <v>0947</v>
          </cell>
          <cell r="AQ600">
            <v>3.03</v>
          </cell>
          <cell r="AR600">
            <v>2.36</v>
          </cell>
        </row>
        <row r="601">
          <cell r="AP601" t="str">
            <v>0948</v>
          </cell>
          <cell r="AQ601">
            <v>3.18</v>
          </cell>
          <cell r="AR601">
            <v>2.4169999999999998</v>
          </cell>
        </row>
        <row r="602">
          <cell r="AP602" t="str">
            <v>0949</v>
          </cell>
          <cell r="AQ602">
            <v>3.363</v>
          </cell>
          <cell r="AR602">
            <v>2.4750000000000001</v>
          </cell>
        </row>
        <row r="603">
          <cell r="AP603" t="str">
            <v>0950</v>
          </cell>
          <cell r="AQ603">
            <v>3.5219999999999998</v>
          </cell>
          <cell r="AR603">
            <v>2.5329999999999999</v>
          </cell>
        </row>
        <row r="604">
          <cell r="AP604" t="str">
            <v>0951</v>
          </cell>
          <cell r="AQ604">
            <v>3.6669999999999998</v>
          </cell>
          <cell r="AR604">
            <v>2.59</v>
          </cell>
        </row>
        <row r="605">
          <cell r="AP605" t="str">
            <v>0952</v>
          </cell>
          <cell r="AQ605">
            <v>3.839</v>
          </cell>
          <cell r="AR605">
            <v>2.6480000000000001</v>
          </cell>
        </row>
        <row r="606">
          <cell r="AP606" t="str">
            <v>0953</v>
          </cell>
          <cell r="AQ606">
            <v>4.01</v>
          </cell>
          <cell r="AR606">
            <v>2.702</v>
          </cell>
        </row>
        <row r="607">
          <cell r="AP607" t="str">
            <v>0954</v>
          </cell>
          <cell r="AQ607">
            <v>4.181</v>
          </cell>
          <cell r="AR607">
            <v>2.754</v>
          </cell>
        </row>
        <row r="608">
          <cell r="AP608" t="str">
            <v>0955</v>
          </cell>
          <cell r="AQ608">
            <v>4.3529999999999998</v>
          </cell>
          <cell r="AR608">
            <v>2.819</v>
          </cell>
        </row>
        <row r="609">
          <cell r="AP609" t="str">
            <v>0956</v>
          </cell>
          <cell r="AQ609">
            <v>4.524</v>
          </cell>
          <cell r="AR609">
            <v>2.8969999999999998</v>
          </cell>
        </row>
        <row r="610">
          <cell r="AP610" t="str">
            <v>0957</v>
          </cell>
          <cell r="AQ610">
            <v>4.6959999999999997</v>
          </cell>
          <cell r="AR610">
            <v>2.9750000000000001</v>
          </cell>
        </row>
        <row r="611">
          <cell r="AP611" t="str">
            <v>0958</v>
          </cell>
          <cell r="AQ611">
            <v>4.867</v>
          </cell>
          <cell r="AR611">
            <v>3.1059999999999999</v>
          </cell>
        </row>
        <row r="612">
          <cell r="AP612" t="str">
            <v>0959</v>
          </cell>
          <cell r="AQ612">
            <v>5.04</v>
          </cell>
          <cell r="AR612">
            <v>3.2610000000000001</v>
          </cell>
        </row>
        <row r="613">
          <cell r="AP613" t="str">
            <v>0960</v>
          </cell>
          <cell r="AQ613">
            <v>5.25</v>
          </cell>
          <cell r="AR613">
            <v>3.4169999999999998</v>
          </cell>
        </row>
        <row r="614">
          <cell r="AP614" t="str">
            <v>0961</v>
          </cell>
          <cell r="AQ614">
            <v>5.43</v>
          </cell>
          <cell r="AR614">
            <v>3.6110000000000002</v>
          </cell>
        </row>
        <row r="615">
          <cell r="AP615" t="str">
            <v>0962</v>
          </cell>
          <cell r="AQ615">
            <v>5.7</v>
          </cell>
          <cell r="AR615">
            <v>3.8450000000000002</v>
          </cell>
        </row>
        <row r="616">
          <cell r="AP616" t="str">
            <v>1001</v>
          </cell>
          <cell r="AQ616">
            <v>0.41099999999999998</v>
          </cell>
          <cell r="AR616">
            <v>0.72</v>
          </cell>
        </row>
        <row r="617">
          <cell r="AP617" t="str">
            <v>1002</v>
          </cell>
          <cell r="AQ617">
            <v>0.41099999999999998</v>
          </cell>
          <cell r="AR617">
            <v>0.72</v>
          </cell>
        </row>
        <row r="618">
          <cell r="AP618" t="str">
            <v>1003</v>
          </cell>
          <cell r="AQ618">
            <v>0.41099999999999998</v>
          </cell>
          <cell r="AR618">
            <v>0.72</v>
          </cell>
        </row>
        <row r="619">
          <cell r="AP619" t="str">
            <v>1004</v>
          </cell>
          <cell r="AQ619">
            <v>0.54700000000000004</v>
          </cell>
          <cell r="AR619">
            <v>0.84199999999999997</v>
          </cell>
        </row>
        <row r="620">
          <cell r="AP620" t="str">
            <v>1005</v>
          </cell>
          <cell r="AQ620">
            <v>0.54700000000000004</v>
          </cell>
          <cell r="AR620">
            <v>0.85899999999999999</v>
          </cell>
        </row>
        <row r="621">
          <cell r="AP621" t="str">
            <v>1006</v>
          </cell>
          <cell r="AQ621">
            <v>0.66800000000000004</v>
          </cell>
          <cell r="AR621">
            <v>0.93899999999999995</v>
          </cell>
        </row>
        <row r="622">
          <cell r="AP622" t="str">
            <v>1007</v>
          </cell>
          <cell r="AQ622">
            <v>0.67400000000000004</v>
          </cell>
          <cell r="AR622">
            <v>0.94699999999999995</v>
          </cell>
        </row>
        <row r="623">
          <cell r="AP623" t="str">
            <v>1008</v>
          </cell>
          <cell r="AQ623">
            <v>0.81200000000000006</v>
          </cell>
          <cell r="AR623">
            <v>1.05</v>
          </cell>
        </row>
        <row r="624">
          <cell r="AP624" t="str">
            <v>1010</v>
          </cell>
          <cell r="AQ624">
            <v>0.81299999999999994</v>
          </cell>
          <cell r="AR624">
            <v>1.05</v>
          </cell>
        </row>
        <row r="625">
          <cell r="AP625" t="str">
            <v>1011</v>
          </cell>
          <cell r="AQ625">
            <v>0.81299999999999994</v>
          </cell>
          <cell r="AR625">
            <v>1.05</v>
          </cell>
        </row>
        <row r="626">
          <cell r="AP626" t="str">
            <v>1012</v>
          </cell>
          <cell r="AQ626">
            <v>0.96499999999999997</v>
          </cell>
          <cell r="AR626">
            <v>1.165</v>
          </cell>
        </row>
        <row r="627">
          <cell r="AP627" t="str">
            <v>1013</v>
          </cell>
          <cell r="AQ627">
            <v>0.96499999999999997</v>
          </cell>
          <cell r="AR627">
            <v>1.165</v>
          </cell>
        </row>
        <row r="628">
          <cell r="AP628" t="str">
            <v>1014</v>
          </cell>
          <cell r="AQ628">
            <v>0.96499999999999997</v>
          </cell>
          <cell r="AR628">
            <v>1.165</v>
          </cell>
        </row>
        <row r="629">
          <cell r="AP629" t="str">
            <v>1015</v>
          </cell>
          <cell r="AQ629">
            <v>1.0009999999999999</v>
          </cell>
          <cell r="AR629">
            <v>1.165</v>
          </cell>
        </row>
        <row r="630">
          <cell r="AP630" t="str">
            <v>1016</v>
          </cell>
          <cell r="AQ630">
            <v>1.0900000000000001</v>
          </cell>
          <cell r="AR630">
            <v>1.2789999999999999</v>
          </cell>
        </row>
        <row r="631">
          <cell r="AP631" t="str">
            <v>1017</v>
          </cell>
          <cell r="AQ631">
            <v>1.1499999999999999</v>
          </cell>
          <cell r="AR631">
            <v>1.2789999999999999</v>
          </cell>
        </row>
        <row r="632">
          <cell r="AP632" t="str">
            <v>1018</v>
          </cell>
          <cell r="AQ632">
            <v>1.1499999999999999</v>
          </cell>
          <cell r="AR632">
            <v>1.2789999999999999</v>
          </cell>
        </row>
        <row r="633">
          <cell r="AP633" t="str">
            <v>1019</v>
          </cell>
          <cell r="AQ633">
            <v>1.204</v>
          </cell>
          <cell r="AR633">
            <v>1.2789999999999999</v>
          </cell>
        </row>
        <row r="634">
          <cell r="AP634" t="str">
            <v>1020</v>
          </cell>
          <cell r="AQ634">
            <v>1.33</v>
          </cell>
          <cell r="AR634">
            <v>1.4379999999999999</v>
          </cell>
        </row>
        <row r="635">
          <cell r="AP635" t="str">
            <v>1021</v>
          </cell>
          <cell r="AQ635">
            <v>1.383</v>
          </cell>
          <cell r="AR635">
            <v>1.4379999999999999</v>
          </cell>
        </row>
        <row r="636">
          <cell r="AP636" t="str">
            <v>1022</v>
          </cell>
          <cell r="AQ636">
            <v>1.39</v>
          </cell>
          <cell r="AR636">
            <v>1.48</v>
          </cell>
        </row>
        <row r="637">
          <cell r="AP637" t="str">
            <v>1023</v>
          </cell>
          <cell r="AQ637">
            <v>1.417</v>
          </cell>
          <cell r="AR637">
            <v>1.5229999999999999</v>
          </cell>
        </row>
        <row r="638">
          <cell r="AP638" t="str">
            <v>1024</v>
          </cell>
          <cell r="AQ638">
            <v>1.383</v>
          </cell>
          <cell r="AR638">
            <v>1.5049999999999999</v>
          </cell>
        </row>
        <row r="639">
          <cell r="AP639" t="str">
            <v>1025</v>
          </cell>
          <cell r="AQ639">
            <v>1.4510000000000001</v>
          </cell>
          <cell r="AR639">
            <v>1.546</v>
          </cell>
        </row>
        <row r="640">
          <cell r="AP640" t="str">
            <v>1026</v>
          </cell>
          <cell r="AQ640">
            <v>1.504</v>
          </cell>
          <cell r="AR640">
            <v>1.571</v>
          </cell>
        </row>
        <row r="641">
          <cell r="AP641" t="str">
            <v>1027</v>
          </cell>
          <cell r="AQ641">
            <v>1.571</v>
          </cell>
          <cell r="AR641">
            <v>1.609</v>
          </cell>
        </row>
        <row r="642">
          <cell r="AP642" t="str">
            <v>1028</v>
          </cell>
          <cell r="AQ642">
            <v>1.6379999999999999</v>
          </cell>
          <cell r="AR642">
            <v>1.6240000000000001</v>
          </cell>
        </row>
        <row r="643">
          <cell r="AP643" t="str">
            <v>1029</v>
          </cell>
          <cell r="AQ643">
            <v>1.6160000000000001</v>
          </cell>
          <cell r="AR643">
            <v>1.595</v>
          </cell>
        </row>
        <row r="644">
          <cell r="AP644" t="str">
            <v>1030</v>
          </cell>
          <cell r="AQ644">
            <v>1.66</v>
          </cell>
          <cell r="AR644">
            <v>1.609</v>
          </cell>
        </row>
        <row r="645">
          <cell r="AP645" t="str">
            <v>1031</v>
          </cell>
          <cell r="AQ645">
            <v>1.7030000000000001</v>
          </cell>
          <cell r="AR645">
            <v>1.6419999999999999</v>
          </cell>
        </row>
        <row r="646">
          <cell r="AP646" t="str">
            <v>1032</v>
          </cell>
          <cell r="AQ646">
            <v>1.784</v>
          </cell>
          <cell r="AR646">
            <v>1.7130000000000001</v>
          </cell>
        </row>
        <row r="647">
          <cell r="AP647" t="str">
            <v>1033</v>
          </cell>
          <cell r="AQ647">
            <v>1.82</v>
          </cell>
          <cell r="AR647">
            <v>1.7470000000000001</v>
          </cell>
        </row>
        <row r="648">
          <cell r="AP648" t="str">
            <v>1034</v>
          </cell>
          <cell r="AQ648">
            <v>1.857</v>
          </cell>
          <cell r="AR648">
            <v>1.7809999999999999</v>
          </cell>
        </row>
        <row r="649">
          <cell r="AP649" t="str">
            <v>1035</v>
          </cell>
          <cell r="AQ649">
            <v>1.8939999999999999</v>
          </cell>
          <cell r="AR649">
            <v>1.794</v>
          </cell>
        </row>
        <row r="650">
          <cell r="AP650" t="str">
            <v>1036</v>
          </cell>
          <cell r="AQ650">
            <v>1.883</v>
          </cell>
          <cell r="AR650">
            <v>1.768</v>
          </cell>
        </row>
        <row r="651">
          <cell r="AP651" t="str">
            <v>1037</v>
          </cell>
          <cell r="AQ651">
            <v>1.946</v>
          </cell>
          <cell r="AR651">
            <v>1.7809999999999999</v>
          </cell>
        </row>
        <row r="652">
          <cell r="AP652" t="str">
            <v>1038</v>
          </cell>
          <cell r="AQ652">
            <v>2.0179999999999998</v>
          </cell>
          <cell r="AR652">
            <v>1.8540000000000001</v>
          </cell>
        </row>
        <row r="653">
          <cell r="AP653" t="str">
            <v>1039</v>
          </cell>
          <cell r="AQ653">
            <v>2.1709999999999998</v>
          </cell>
          <cell r="AR653">
            <v>2.0019999999999998</v>
          </cell>
        </row>
        <row r="654">
          <cell r="AP654" t="str">
            <v>1040</v>
          </cell>
          <cell r="AQ654">
            <v>2.246</v>
          </cell>
          <cell r="AR654">
            <v>2.0779999999999998</v>
          </cell>
        </row>
        <row r="655">
          <cell r="AP655" t="str">
            <v>1041</v>
          </cell>
          <cell r="AQ655">
            <v>2.3210000000000002</v>
          </cell>
          <cell r="AR655">
            <v>2.0939999999999999</v>
          </cell>
        </row>
        <row r="656">
          <cell r="AP656" t="str">
            <v>1042</v>
          </cell>
          <cell r="AQ656">
            <v>2.343</v>
          </cell>
          <cell r="AR656">
            <v>2.0630000000000002</v>
          </cell>
        </row>
        <row r="657">
          <cell r="AP657" t="str">
            <v>1043</v>
          </cell>
          <cell r="AQ657">
            <v>2.448</v>
          </cell>
          <cell r="AR657">
            <v>2.0779999999999998</v>
          </cell>
        </row>
        <row r="658">
          <cell r="AP658" t="str">
            <v>1044</v>
          </cell>
          <cell r="AQ658">
            <v>2.5670000000000002</v>
          </cell>
          <cell r="AR658">
            <v>2.1339999999999999</v>
          </cell>
        </row>
        <row r="659">
          <cell r="AP659" t="str">
            <v>1045</v>
          </cell>
          <cell r="AQ659">
            <v>2.6859999999999999</v>
          </cell>
          <cell r="AR659">
            <v>2.19</v>
          </cell>
        </row>
        <row r="660">
          <cell r="AP660" t="str">
            <v>1046</v>
          </cell>
          <cell r="AQ660">
            <v>2.76</v>
          </cell>
          <cell r="AR660">
            <v>2.1680000000000001</v>
          </cell>
        </row>
        <row r="661">
          <cell r="AP661" t="str">
            <v>1047</v>
          </cell>
          <cell r="AQ661">
            <v>2.9039999999999999</v>
          </cell>
          <cell r="AR661">
            <v>2.222</v>
          </cell>
        </row>
        <row r="662">
          <cell r="AP662" t="str">
            <v>1048</v>
          </cell>
          <cell r="AQ662">
            <v>3.048</v>
          </cell>
          <cell r="AR662">
            <v>2.2759999999999998</v>
          </cell>
        </row>
        <row r="663">
          <cell r="AP663" t="str">
            <v>1049</v>
          </cell>
          <cell r="AQ663">
            <v>3.2229999999999999</v>
          </cell>
          <cell r="AR663">
            <v>2.331</v>
          </cell>
        </row>
        <row r="664">
          <cell r="AP664" t="str">
            <v>1050</v>
          </cell>
          <cell r="AQ664">
            <v>3.375</v>
          </cell>
          <cell r="AR664">
            <v>2.3849999999999998</v>
          </cell>
        </row>
        <row r="665">
          <cell r="AP665" t="str">
            <v>1051</v>
          </cell>
          <cell r="AQ665">
            <v>3.5139999999999998</v>
          </cell>
          <cell r="AR665">
            <v>2.4390000000000001</v>
          </cell>
        </row>
        <row r="666">
          <cell r="AP666" t="str">
            <v>1052</v>
          </cell>
          <cell r="AQ666">
            <v>3.6779999999999999</v>
          </cell>
          <cell r="AR666">
            <v>2.4929999999999999</v>
          </cell>
        </row>
        <row r="667">
          <cell r="AP667" t="str">
            <v>1053</v>
          </cell>
          <cell r="AQ667">
            <v>3.843</v>
          </cell>
          <cell r="AR667">
            <v>2.5449999999999999</v>
          </cell>
        </row>
        <row r="668">
          <cell r="AP668" t="str">
            <v>1054</v>
          </cell>
          <cell r="AQ668">
            <v>4.008</v>
          </cell>
          <cell r="AR668">
            <v>2.5939999999999999</v>
          </cell>
        </row>
        <row r="669">
          <cell r="AP669" t="str">
            <v>1055</v>
          </cell>
          <cell r="AQ669">
            <v>4.1719999999999997</v>
          </cell>
          <cell r="AR669">
            <v>2.6549999999999998</v>
          </cell>
        </row>
        <row r="670">
          <cell r="AP670" t="str">
            <v>1056</v>
          </cell>
          <cell r="AQ670">
            <v>4.3369999999999997</v>
          </cell>
          <cell r="AR670">
            <v>2.7290000000000001</v>
          </cell>
        </row>
        <row r="671">
          <cell r="AP671" t="str">
            <v>1057</v>
          </cell>
          <cell r="AQ671">
            <v>4.5010000000000003</v>
          </cell>
          <cell r="AR671">
            <v>2.802</v>
          </cell>
        </row>
        <row r="672">
          <cell r="AP672" t="str">
            <v>1058</v>
          </cell>
          <cell r="AQ672">
            <v>4.6660000000000004</v>
          </cell>
          <cell r="AR672">
            <v>2.9249999999999998</v>
          </cell>
        </row>
        <row r="673">
          <cell r="AP673" t="str">
            <v>1059</v>
          </cell>
          <cell r="AQ673">
            <v>4.8310000000000004</v>
          </cell>
          <cell r="AR673">
            <v>3.0710000000000002</v>
          </cell>
        </row>
        <row r="674">
          <cell r="AP674" t="str">
            <v>1060</v>
          </cell>
          <cell r="AQ674">
            <v>5.0309999999999997</v>
          </cell>
          <cell r="AR674">
            <v>3.218</v>
          </cell>
        </row>
        <row r="675">
          <cell r="AP675" t="str">
            <v>1061</v>
          </cell>
          <cell r="AQ675">
            <v>5.2039999999999997</v>
          </cell>
          <cell r="AR675">
            <v>3.4009999999999998</v>
          </cell>
        </row>
        <row r="676">
          <cell r="AP676" t="str">
            <v>1062</v>
          </cell>
          <cell r="AQ676">
            <v>5.4619999999999997</v>
          </cell>
          <cell r="AR676">
            <v>3.621</v>
          </cell>
        </row>
        <row r="677">
          <cell r="AP677" t="str">
            <v>1101</v>
          </cell>
          <cell r="AQ677">
            <v>0.375</v>
          </cell>
          <cell r="AR677">
            <v>0.70799999999999996</v>
          </cell>
        </row>
        <row r="678">
          <cell r="AP678" t="str">
            <v>1102</v>
          </cell>
          <cell r="AQ678">
            <v>0.375</v>
          </cell>
          <cell r="AR678">
            <v>0.70799999999999996</v>
          </cell>
        </row>
        <row r="679">
          <cell r="AP679" t="str">
            <v>1103</v>
          </cell>
          <cell r="AQ679">
            <v>0.375</v>
          </cell>
          <cell r="AR679">
            <v>0.70799999999999996</v>
          </cell>
        </row>
        <row r="680">
          <cell r="AP680" t="str">
            <v>1104</v>
          </cell>
          <cell r="AQ680">
            <v>0.5</v>
          </cell>
          <cell r="AR680">
            <v>0.82699999999999996</v>
          </cell>
        </row>
        <row r="681">
          <cell r="AP681" t="str">
            <v>1105</v>
          </cell>
          <cell r="AQ681">
            <v>0.499</v>
          </cell>
          <cell r="AR681">
            <v>0.84399999999999997</v>
          </cell>
        </row>
        <row r="682">
          <cell r="AP682" t="str">
            <v>1106</v>
          </cell>
          <cell r="AQ682">
            <v>0.60799999999999998</v>
          </cell>
          <cell r="AR682">
            <v>0.91900000000000004</v>
          </cell>
        </row>
        <row r="683">
          <cell r="AP683" t="str">
            <v>1107</v>
          </cell>
          <cell r="AQ683">
            <v>0.61299999999999999</v>
          </cell>
          <cell r="AR683">
            <v>0.92800000000000005</v>
          </cell>
        </row>
        <row r="684">
          <cell r="AP684" t="str">
            <v>1108</v>
          </cell>
          <cell r="AQ684">
            <v>0.73699999999999999</v>
          </cell>
          <cell r="AR684">
            <v>1.024</v>
          </cell>
        </row>
        <row r="685">
          <cell r="AP685" t="str">
            <v>1110</v>
          </cell>
          <cell r="AQ685">
            <v>0.74199999999999999</v>
          </cell>
          <cell r="AR685">
            <v>1.0309999999999999</v>
          </cell>
        </row>
        <row r="686">
          <cell r="AP686" t="str">
            <v>1111</v>
          </cell>
          <cell r="AQ686">
            <v>0.74199999999999999</v>
          </cell>
          <cell r="AR686">
            <v>1.0309999999999999</v>
          </cell>
        </row>
        <row r="687">
          <cell r="AP687" t="str">
            <v>1112</v>
          </cell>
          <cell r="AQ687">
            <v>0.878</v>
          </cell>
          <cell r="AR687">
            <v>1.139</v>
          </cell>
        </row>
        <row r="688">
          <cell r="AP688" t="str">
            <v>1113</v>
          </cell>
          <cell r="AQ688">
            <v>0.878</v>
          </cell>
          <cell r="AR688">
            <v>1.139</v>
          </cell>
        </row>
        <row r="689">
          <cell r="AP689" t="str">
            <v>1114</v>
          </cell>
          <cell r="AQ689">
            <v>0.88100000000000001</v>
          </cell>
          <cell r="AR689">
            <v>1.143</v>
          </cell>
        </row>
        <row r="690">
          <cell r="AP690" t="str">
            <v>1115</v>
          </cell>
          <cell r="AQ690">
            <v>0.91400000000000003</v>
          </cell>
          <cell r="AR690">
            <v>1.143</v>
          </cell>
        </row>
        <row r="691">
          <cell r="AP691" t="str">
            <v>1116</v>
          </cell>
          <cell r="AQ691">
            <v>0.995</v>
          </cell>
          <cell r="AR691">
            <v>1.2549999999999999</v>
          </cell>
        </row>
        <row r="692">
          <cell r="AP692" t="str">
            <v>1117</v>
          </cell>
          <cell r="AQ692">
            <v>1.05</v>
          </cell>
          <cell r="AR692">
            <v>1.2549999999999999</v>
          </cell>
        </row>
        <row r="693">
          <cell r="AP693" t="str">
            <v>1118</v>
          </cell>
          <cell r="AQ693">
            <v>1.05</v>
          </cell>
          <cell r="AR693">
            <v>1.2549999999999999</v>
          </cell>
        </row>
        <row r="694">
          <cell r="AP694" t="str">
            <v>1119</v>
          </cell>
          <cell r="AQ694">
            <v>1.099</v>
          </cell>
          <cell r="AR694">
            <v>1.2549999999999999</v>
          </cell>
        </row>
        <row r="695">
          <cell r="AP695" t="str">
            <v>1120</v>
          </cell>
          <cell r="AQ695">
            <v>1.214</v>
          </cell>
          <cell r="AR695">
            <v>1.413</v>
          </cell>
        </row>
        <row r="696">
          <cell r="AP696" t="str">
            <v>1121</v>
          </cell>
          <cell r="AQ696">
            <v>1.2629999999999999</v>
          </cell>
          <cell r="AR696">
            <v>1.413</v>
          </cell>
        </row>
        <row r="697">
          <cell r="AP697" t="str">
            <v>1122</v>
          </cell>
          <cell r="AQ697">
            <v>1.2689999999999999</v>
          </cell>
          <cell r="AR697">
            <v>1.4550000000000001</v>
          </cell>
        </row>
        <row r="698">
          <cell r="AP698" t="str">
            <v>1123</v>
          </cell>
          <cell r="AQ698">
            <v>1.294</v>
          </cell>
          <cell r="AR698">
            <v>1.496</v>
          </cell>
        </row>
        <row r="699">
          <cell r="AP699" t="str">
            <v>1124</v>
          </cell>
          <cell r="AQ699">
            <v>1.2629999999999999</v>
          </cell>
          <cell r="AR699">
            <v>1.4790000000000001</v>
          </cell>
        </row>
        <row r="700">
          <cell r="AP700" t="str">
            <v>1125</v>
          </cell>
          <cell r="AQ700">
            <v>1.325</v>
          </cell>
          <cell r="AR700">
            <v>1.5189999999999999</v>
          </cell>
        </row>
        <row r="701">
          <cell r="AP701" t="str">
            <v>1126</v>
          </cell>
          <cell r="AQ701">
            <v>1.373</v>
          </cell>
          <cell r="AR701">
            <v>1.5429999999999999</v>
          </cell>
        </row>
        <row r="702">
          <cell r="AP702" t="str">
            <v>1127</v>
          </cell>
          <cell r="AQ702">
            <v>1.4350000000000001</v>
          </cell>
          <cell r="AR702">
            <v>1.581</v>
          </cell>
        </row>
        <row r="703">
          <cell r="AP703" t="str">
            <v>1128</v>
          </cell>
          <cell r="AQ703">
            <v>1.496</v>
          </cell>
          <cell r="AR703">
            <v>1.5960000000000001</v>
          </cell>
        </row>
        <row r="704">
          <cell r="AP704" t="str">
            <v>1129</v>
          </cell>
          <cell r="AQ704">
            <v>1.476</v>
          </cell>
          <cell r="AR704">
            <v>1.5669999999999999</v>
          </cell>
        </row>
        <row r="705">
          <cell r="AP705" t="str">
            <v>1130</v>
          </cell>
          <cell r="AQ705">
            <v>1.516</v>
          </cell>
          <cell r="AR705">
            <v>1.581</v>
          </cell>
        </row>
        <row r="706">
          <cell r="AP706" t="str">
            <v>1131</v>
          </cell>
          <cell r="AQ706">
            <v>1.5549999999999999</v>
          </cell>
          <cell r="AR706">
            <v>1.6140000000000001</v>
          </cell>
        </row>
        <row r="707">
          <cell r="AP707" t="str">
            <v>1132</v>
          </cell>
          <cell r="AQ707">
            <v>1.6279999999999999</v>
          </cell>
          <cell r="AR707">
            <v>1.6819999999999999</v>
          </cell>
        </row>
        <row r="708">
          <cell r="AP708" t="str">
            <v>1133</v>
          </cell>
          <cell r="AQ708">
            <v>1.6619999999999999</v>
          </cell>
          <cell r="AR708">
            <v>1.7150000000000001</v>
          </cell>
        </row>
        <row r="709">
          <cell r="AP709" t="str">
            <v>1134</v>
          </cell>
          <cell r="AQ709">
            <v>1.6950000000000001</v>
          </cell>
          <cell r="AR709">
            <v>1.7490000000000001</v>
          </cell>
        </row>
        <row r="710">
          <cell r="AP710" t="str">
            <v>1135</v>
          </cell>
          <cell r="AQ710">
            <v>1.7290000000000001</v>
          </cell>
          <cell r="AR710">
            <v>1.762</v>
          </cell>
        </row>
        <row r="711">
          <cell r="AP711" t="str">
            <v>1136</v>
          </cell>
          <cell r="AQ711">
            <v>1.7190000000000001</v>
          </cell>
          <cell r="AR711">
            <v>1.7370000000000001</v>
          </cell>
        </row>
        <row r="712">
          <cell r="AP712" t="str">
            <v>1137</v>
          </cell>
          <cell r="AQ712">
            <v>1.776</v>
          </cell>
          <cell r="AR712">
            <v>1.7490000000000001</v>
          </cell>
        </row>
        <row r="713">
          <cell r="AP713" t="str">
            <v>1138</v>
          </cell>
          <cell r="AQ713">
            <v>1.843</v>
          </cell>
          <cell r="AR713">
            <v>1.821</v>
          </cell>
        </row>
        <row r="714">
          <cell r="AP714" t="str">
            <v>1139</v>
          </cell>
          <cell r="AQ714">
            <v>1.9790000000000001</v>
          </cell>
          <cell r="AR714">
            <v>1.9610000000000001</v>
          </cell>
        </row>
        <row r="715">
          <cell r="AP715" t="str">
            <v>1140</v>
          </cell>
          <cell r="AQ715">
            <v>2.0470000000000002</v>
          </cell>
          <cell r="AR715">
            <v>2.036</v>
          </cell>
        </row>
        <row r="716">
          <cell r="AP716" t="str">
            <v>1141</v>
          </cell>
          <cell r="AQ716">
            <v>2.1160000000000001</v>
          </cell>
          <cell r="AR716">
            <v>2.0510000000000002</v>
          </cell>
        </row>
        <row r="717">
          <cell r="AP717" t="str">
            <v>1142</v>
          </cell>
          <cell r="AQ717">
            <v>2.1389999999999998</v>
          </cell>
          <cell r="AR717">
            <v>2.0249999999999999</v>
          </cell>
        </row>
        <row r="718">
          <cell r="AP718" t="str">
            <v>1143</v>
          </cell>
          <cell r="AQ718">
            <v>2.2349999999999999</v>
          </cell>
          <cell r="AR718">
            <v>2.04</v>
          </cell>
        </row>
        <row r="719">
          <cell r="AP719" t="str">
            <v>1144</v>
          </cell>
          <cell r="AQ719">
            <v>2.3439999999999999</v>
          </cell>
          <cell r="AR719">
            <v>2.0950000000000002</v>
          </cell>
        </row>
        <row r="720">
          <cell r="AP720" t="str">
            <v>1145</v>
          </cell>
          <cell r="AQ720">
            <v>2.452</v>
          </cell>
          <cell r="AR720">
            <v>2.15</v>
          </cell>
        </row>
        <row r="721">
          <cell r="AP721" t="str">
            <v>1146</v>
          </cell>
          <cell r="AQ721">
            <v>2.5209999999999999</v>
          </cell>
          <cell r="AR721">
            <v>2.129</v>
          </cell>
        </row>
        <row r="722">
          <cell r="AP722" t="str">
            <v>1147</v>
          </cell>
          <cell r="AQ722">
            <v>2.6520000000000001</v>
          </cell>
          <cell r="AR722">
            <v>2.1829999999999998</v>
          </cell>
        </row>
        <row r="723">
          <cell r="AP723" t="str">
            <v>1148</v>
          </cell>
          <cell r="AQ723">
            <v>2.7829999999999999</v>
          </cell>
          <cell r="AR723">
            <v>2.2360000000000002</v>
          </cell>
        </row>
        <row r="724">
          <cell r="AP724" t="str">
            <v>1149</v>
          </cell>
          <cell r="AQ724">
            <v>2.9430000000000001</v>
          </cell>
          <cell r="AR724">
            <v>2.2890000000000001</v>
          </cell>
        </row>
        <row r="725">
          <cell r="AP725" t="str">
            <v>1150</v>
          </cell>
          <cell r="AQ725">
            <v>3.0819999999999999</v>
          </cell>
          <cell r="AR725">
            <v>2.3420000000000001</v>
          </cell>
        </row>
        <row r="726">
          <cell r="AP726" t="str">
            <v>1151</v>
          </cell>
          <cell r="AQ726">
            <v>3.2090000000000001</v>
          </cell>
          <cell r="AR726">
            <v>2.3959999999999999</v>
          </cell>
        </row>
        <row r="727">
          <cell r="AP727" t="str">
            <v>1152</v>
          </cell>
          <cell r="AQ727">
            <v>3.359</v>
          </cell>
          <cell r="AR727">
            <v>2.4489999999999998</v>
          </cell>
        </row>
        <row r="728">
          <cell r="AP728" t="str">
            <v>1153</v>
          </cell>
          <cell r="AQ728">
            <v>3.5089999999999999</v>
          </cell>
          <cell r="AR728">
            <v>2.4990000000000001</v>
          </cell>
        </row>
        <row r="729">
          <cell r="AP729" t="str">
            <v>1154</v>
          </cell>
          <cell r="AQ729">
            <v>3.6589999999999998</v>
          </cell>
          <cell r="AR729">
            <v>2.548</v>
          </cell>
        </row>
        <row r="730">
          <cell r="AP730" t="str">
            <v>1155</v>
          </cell>
          <cell r="AQ730">
            <v>3.8090000000000002</v>
          </cell>
          <cell r="AR730">
            <v>2.6080000000000001</v>
          </cell>
        </row>
        <row r="731">
          <cell r="AP731" t="str">
            <v>1156</v>
          </cell>
          <cell r="AQ731">
            <v>3.96</v>
          </cell>
          <cell r="AR731">
            <v>2.681</v>
          </cell>
        </row>
        <row r="732">
          <cell r="AP732" t="str">
            <v>1157</v>
          </cell>
          <cell r="AQ732">
            <v>4.1100000000000003</v>
          </cell>
          <cell r="AR732">
            <v>2.7519999999999998</v>
          </cell>
        </row>
        <row r="733">
          <cell r="AP733" t="str">
            <v>1158</v>
          </cell>
          <cell r="AQ733">
            <v>4.26</v>
          </cell>
          <cell r="AR733">
            <v>2.8730000000000002</v>
          </cell>
        </row>
        <row r="734">
          <cell r="AP734" t="str">
            <v>1159</v>
          </cell>
          <cell r="AQ734">
            <v>4.4109999999999996</v>
          </cell>
          <cell r="AR734">
            <v>3.0169999999999999</v>
          </cell>
        </row>
        <row r="735">
          <cell r="AP735" t="str">
            <v>1160</v>
          </cell>
          <cell r="AQ735">
            <v>4.5940000000000003</v>
          </cell>
          <cell r="AR735">
            <v>3.161</v>
          </cell>
        </row>
        <row r="736">
          <cell r="AP736" t="str">
            <v>1161</v>
          </cell>
          <cell r="AQ736">
            <v>4.7519999999999998</v>
          </cell>
          <cell r="AR736">
            <v>3.3410000000000002</v>
          </cell>
        </row>
        <row r="737">
          <cell r="AP737" t="str">
            <v>1162</v>
          </cell>
          <cell r="AQ737">
            <v>4.9870000000000001</v>
          </cell>
          <cell r="AR737">
            <v>3.5569999999999999</v>
          </cell>
        </row>
        <row r="738">
          <cell r="AP738" t="str">
            <v>1201</v>
          </cell>
          <cell r="AQ738">
            <v>0.35699999999999998</v>
          </cell>
          <cell r="AR738">
            <v>0.63700000000000001</v>
          </cell>
        </row>
        <row r="739">
          <cell r="AP739" t="str">
            <v>1202</v>
          </cell>
          <cell r="AQ739">
            <v>0.35699999999999998</v>
          </cell>
          <cell r="AR739">
            <v>0.63700000000000001</v>
          </cell>
        </row>
        <row r="740">
          <cell r="AP740" t="str">
            <v>1203</v>
          </cell>
          <cell r="AQ740">
            <v>0.35699999999999998</v>
          </cell>
          <cell r="AR740">
            <v>0.63700000000000001</v>
          </cell>
        </row>
        <row r="741">
          <cell r="AP741" t="str">
            <v>1204</v>
          </cell>
          <cell r="AQ741">
            <v>0.47499999999999998</v>
          </cell>
          <cell r="AR741">
            <v>0.745</v>
          </cell>
        </row>
        <row r="742">
          <cell r="AP742" t="str">
            <v>1205</v>
          </cell>
          <cell r="AQ742">
            <v>0.47499999999999998</v>
          </cell>
          <cell r="AR742">
            <v>0.76</v>
          </cell>
        </row>
        <row r="743">
          <cell r="AP743" t="str">
            <v>1206</v>
          </cell>
          <cell r="AQ743">
            <v>0.58599999999999997</v>
          </cell>
          <cell r="AR743">
            <v>0.83799999999999997</v>
          </cell>
        </row>
        <row r="744">
          <cell r="AP744" t="str">
            <v>1207</v>
          </cell>
          <cell r="AQ744">
            <v>0.58599999999999997</v>
          </cell>
          <cell r="AR744">
            <v>0.83799999999999997</v>
          </cell>
        </row>
        <row r="745">
          <cell r="AP745" t="str">
            <v>1208</v>
          </cell>
          <cell r="AQ745">
            <v>0.70699999999999996</v>
          </cell>
          <cell r="AR745">
            <v>0.92900000000000005</v>
          </cell>
        </row>
        <row r="746">
          <cell r="AP746" t="str">
            <v>1210</v>
          </cell>
          <cell r="AQ746">
            <v>0.70699999999999996</v>
          </cell>
          <cell r="AR746">
            <v>0.92900000000000005</v>
          </cell>
        </row>
        <row r="747">
          <cell r="AP747" t="str">
            <v>1211</v>
          </cell>
          <cell r="AQ747">
            <v>0.70699999999999996</v>
          </cell>
          <cell r="AR747">
            <v>0.92900000000000005</v>
          </cell>
        </row>
        <row r="748">
          <cell r="AP748" t="str">
            <v>1212</v>
          </cell>
          <cell r="AQ748">
            <v>0.83799999999999997</v>
          </cell>
          <cell r="AR748">
            <v>1.03</v>
          </cell>
        </row>
        <row r="749">
          <cell r="AP749" t="str">
            <v>1213</v>
          </cell>
          <cell r="AQ749">
            <v>0.83799999999999997</v>
          </cell>
          <cell r="AR749">
            <v>1.03</v>
          </cell>
        </row>
        <row r="750">
          <cell r="AP750" t="str">
            <v>1214</v>
          </cell>
          <cell r="AQ750">
            <v>0.83799999999999997</v>
          </cell>
          <cell r="AR750">
            <v>1.03</v>
          </cell>
        </row>
        <row r="751">
          <cell r="AP751" t="str">
            <v>1215</v>
          </cell>
          <cell r="AQ751">
            <v>0.87</v>
          </cell>
          <cell r="AR751">
            <v>1.03</v>
          </cell>
        </row>
        <row r="752">
          <cell r="AP752" t="str">
            <v>1216</v>
          </cell>
          <cell r="AQ752">
            <v>0.94799999999999995</v>
          </cell>
          <cell r="AR752">
            <v>1.131</v>
          </cell>
        </row>
        <row r="753">
          <cell r="AP753" t="str">
            <v>1217</v>
          </cell>
          <cell r="AQ753">
            <v>1</v>
          </cell>
          <cell r="AR753">
            <v>1.131</v>
          </cell>
        </row>
        <row r="754">
          <cell r="AP754" t="str">
            <v>1218</v>
          </cell>
          <cell r="AQ754">
            <v>1</v>
          </cell>
          <cell r="AR754">
            <v>1.131</v>
          </cell>
        </row>
        <row r="755">
          <cell r="AP755" t="str">
            <v>1219</v>
          </cell>
          <cell r="AQ755">
            <v>1.0469999999999999</v>
          </cell>
          <cell r="AR755">
            <v>1.131</v>
          </cell>
        </row>
        <row r="756">
          <cell r="AP756" t="str">
            <v>1220</v>
          </cell>
          <cell r="AQ756">
            <v>1.1559999999999999</v>
          </cell>
          <cell r="AR756">
            <v>1.2729999999999999</v>
          </cell>
        </row>
        <row r="757">
          <cell r="AP757" t="str">
            <v>1221</v>
          </cell>
          <cell r="AQ757">
            <v>1.202</v>
          </cell>
          <cell r="AR757">
            <v>1.2729999999999999</v>
          </cell>
        </row>
        <row r="758">
          <cell r="AP758" t="str">
            <v>1222</v>
          </cell>
          <cell r="AQ758">
            <v>1.208</v>
          </cell>
          <cell r="AR758">
            <v>1.31</v>
          </cell>
        </row>
        <row r="759">
          <cell r="AP759" t="str">
            <v>1223</v>
          </cell>
          <cell r="AQ759">
            <v>1.232</v>
          </cell>
          <cell r="AR759">
            <v>1.3480000000000001</v>
          </cell>
        </row>
        <row r="760">
          <cell r="AP760" t="str">
            <v>1224</v>
          </cell>
          <cell r="AQ760">
            <v>1.202</v>
          </cell>
          <cell r="AR760">
            <v>1.3320000000000001</v>
          </cell>
        </row>
        <row r="761">
          <cell r="AP761" t="str">
            <v>1225</v>
          </cell>
          <cell r="AQ761">
            <v>1.2609999999999999</v>
          </cell>
          <cell r="AR761">
            <v>1.3680000000000001</v>
          </cell>
        </row>
        <row r="762">
          <cell r="AP762" t="str">
            <v>1226</v>
          </cell>
          <cell r="AQ762">
            <v>1.3069999999999999</v>
          </cell>
          <cell r="AR762">
            <v>1.39</v>
          </cell>
        </row>
        <row r="763">
          <cell r="AP763" t="str">
            <v>1227</v>
          </cell>
          <cell r="AQ763">
            <v>1.3660000000000001</v>
          </cell>
          <cell r="AR763">
            <v>1.4239999999999999</v>
          </cell>
        </row>
        <row r="764">
          <cell r="AP764" t="str">
            <v>1228</v>
          </cell>
          <cell r="AQ764">
            <v>1.4239999999999999</v>
          </cell>
          <cell r="AR764">
            <v>1.4370000000000001</v>
          </cell>
        </row>
        <row r="765">
          <cell r="AP765" t="str">
            <v>1229</v>
          </cell>
          <cell r="AQ765">
            <v>1.405</v>
          </cell>
          <cell r="AR765">
            <v>1.411</v>
          </cell>
        </row>
        <row r="766">
          <cell r="AP766" t="str">
            <v>1230</v>
          </cell>
          <cell r="AQ766">
            <v>1.4430000000000001</v>
          </cell>
          <cell r="AR766">
            <v>1.4239999999999999</v>
          </cell>
        </row>
        <row r="767">
          <cell r="AP767" t="str">
            <v>1231</v>
          </cell>
          <cell r="AQ767">
            <v>1.4810000000000001</v>
          </cell>
          <cell r="AR767">
            <v>1.454</v>
          </cell>
        </row>
        <row r="768">
          <cell r="AP768" t="str">
            <v>1232</v>
          </cell>
          <cell r="AQ768">
            <v>1.55</v>
          </cell>
          <cell r="AR768">
            <v>1.516</v>
          </cell>
        </row>
        <row r="769">
          <cell r="AP769" t="str">
            <v>1233</v>
          </cell>
          <cell r="AQ769">
            <v>1.5820000000000001</v>
          </cell>
          <cell r="AR769">
            <v>1.546</v>
          </cell>
        </row>
        <row r="770">
          <cell r="AP770" t="str">
            <v>1234</v>
          </cell>
          <cell r="AQ770">
            <v>1.6140000000000001</v>
          </cell>
          <cell r="AR770">
            <v>1.5760000000000001</v>
          </cell>
        </row>
        <row r="771">
          <cell r="AP771" t="str">
            <v>1235</v>
          </cell>
          <cell r="AQ771">
            <v>1.6459999999999999</v>
          </cell>
          <cell r="AR771">
            <v>1.587</v>
          </cell>
        </row>
        <row r="772">
          <cell r="AP772" t="str">
            <v>1236</v>
          </cell>
          <cell r="AQ772">
            <v>1.6359999999999999</v>
          </cell>
          <cell r="AR772">
            <v>1.5649999999999999</v>
          </cell>
        </row>
        <row r="773">
          <cell r="AP773" t="str">
            <v>1237</v>
          </cell>
          <cell r="AQ773">
            <v>1.6910000000000001</v>
          </cell>
          <cell r="AR773">
            <v>1.5760000000000001</v>
          </cell>
        </row>
        <row r="774">
          <cell r="AP774" t="str">
            <v>1238</v>
          </cell>
          <cell r="AQ774">
            <v>1.754</v>
          </cell>
          <cell r="AR774">
            <v>1.641</v>
          </cell>
        </row>
        <row r="775">
          <cell r="AP775" t="str">
            <v>1239</v>
          </cell>
          <cell r="AQ775">
            <v>1.8859999999999999</v>
          </cell>
          <cell r="AR775">
            <v>1.7689999999999999</v>
          </cell>
        </row>
        <row r="776">
          <cell r="AP776" t="str">
            <v>1240</v>
          </cell>
          <cell r="AQ776">
            <v>1.9510000000000001</v>
          </cell>
          <cell r="AR776">
            <v>1.8360000000000001</v>
          </cell>
        </row>
        <row r="777">
          <cell r="AP777" t="str">
            <v>1241</v>
          </cell>
          <cell r="AQ777">
            <v>2.0169999999999999</v>
          </cell>
          <cell r="AR777">
            <v>1.85</v>
          </cell>
        </row>
        <row r="778">
          <cell r="AP778" t="str">
            <v>1242</v>
          </cell>
          <cell r="AQ778">
            <v>2.0369999999999999</v>
          </cell>
          <cell r="AR778">
            <v>1.825</v>
          </cell>
        </row>
        <row r="779">
          <cell r="AP779" t="str">
            <v>1243</v>
          </cell>
          <cell r="AQ779">
            <v>2.1280000000000001</v>
          </cell>
          <cell r="AR779">
            <v>1.8380000000000001</v>
          </cell>
        </row>
        <row r="780">
          <cell r="AP780" t="str">
            <v>1244</v>
          </cell>
          <cell r="AQ780">
            <v>2.2320000000000002</v>
          </cell>
          <cell r="AR780">
            <v>1.8879999999999999</v>
          </cell>
        </row>
        <row r="781">
          <cell r="AP781" t="str">
            <v>1245</v>
          </cell>
          <cell r="AQ781">
            <v>2.335</v>
          </cell>
          <cell r="AR781">
            <v>1.9370000000000001</v>
          </cell>
        </row>
        <row r="782">
          <cell r="AP782" t="str">
            <v>1246</v>
          </cell>
          <cell r="AQ782">
            <v>2.4</v>
          </cell>
          <cell r="AR782">
            <v>1.919</v>
          </cell>
        </row>
        <row r="783">
          <cell r="AP783" t="str">
            <v>1247</v>
          </cell>
          <cell r="AQ783">
            <v>2.5249999999999999</v>
          </cell>
          <cell r="AR783">
            <v>1.9670000000000001</v>
          </cell>
        </row>
        <row r="784">
          <cell r="AP784" t="str">
            <v>1248</v>
          </cell>
          <cell r="AQ784">
            <v>2.65</v>
          </cell>
          <cell r="AR784">
            <v>2.0150000000000001</v>
          </cell>
        </row>
        <row r="785">
          <cell r="AP785" t="str">
            <v>1249</v>
          </cell>
          <cell r="AQ785">
            <v>2.8029999999999999</v>
          </cell>
          <cell r="AR785">
            <v>2.0630000000000002</v>
          </cell>
        </row>
        <row r="786">
          <cell r="AP786" t="str">
            <v>1250</v>
          </cell>
          <cell r="AQ786">
            <v>2.9350000000000001</v>
          </cell>
          <cell r="AR786">
            <v>2.1110000000000002</v>
          </cell>
        </row>
        <row r="787">
          <cell r="AP787" t="str">
            <v>1251</v>
          </cell>
          <cell r="AQ787">
            <v>3.056</v>
          </cell>
          <cell r="AR787">
            <v>2.1589999999999998</v>
          </cell>
        </row>
        <row r="788">
          <cell r="AP788" t="str">
            <v>1252</v>
          </cell>
          <cell r="AQ788">
            <v>3.1989999999999998</v>
          </cell>
          <cell r="AR788">
            <v>2.2069999999999999</v>
          </cell>
        </row>
        <row r="789">
          <cell r="AP789" t="str">
            <v>1253</v>
          </cell>
          <cell r="AQ789">
            <v>3.3420000000000001</v>
          </cell>
          <cell r="AR789">
            <v>2.2519999999999998</v>
          </cell>
        </row>
        <row r="790">
          <cell r="AP790" t="str">
            <v>1254</v>
          </cell>
          <cell r="AQ790">
            <v>3.4849999999999999</v>
          </cell>
          <cell r="AR790">
            <v>2.2949999999999999</v>
          </cell>
        </row>
        <row r="791">
          <cell r="AP791" t="str">
            <v>1255</v>
          </cell>
          <cell r="AQ791">
            <v>3.6280000000000001</v>
          </cell>
          <cell r="AR791">
            <v>2.35</v>
          </cell>
        </row>
        <row r="792">
          <cell r="AP792" t="str">
            <v>1256</v>
          </cell>
          <cell r="AQ792">
            <v>3.7709999999999999</v>
          </cell>
          <cell r="AR792">
            <v>2.415</v>
          </cell>
        </row>
        <row r="793">
          <cell r="AP793" t="str">
            <v>1257</v>
          </cell>
          <cell r="AQ793">
            <v>3.9140000000000001</v>
          </cell>
          <cell r="AR793">
            <v>2.4790000000000001</v>
          </cell>
        </row>
        <row r="794">
          <cell r="AP794" t="str">
            <v>1258</v>
          </cell>
          <cell r="AQ794">
            <v>4.0570000000000004</v>
          </cell>
          <cell r="AR794">
            <v>2.5880000000000001</v>
          </cell>
        </row>
        <row r="795">
          <cell r="AP795" t="str">
            <v>1259</v>
          </cell>
          <cell r="AQ795">
            <v>4.2009999999999996</v>
          </cell>
          <cell r="AR795">
            <v>2.718</v>
          </cell>
        </row>
        <row r="796">
          <cell r="AP796" t="str">
            <v>1260</v>
          </cell>
          <cell r="AQ796">
            <v>4.375</v>
          </cell>
          <cell r="AR796">
            <v>2.8479999999999999</v>
          </cell>
        </row>
        <row r="797">
          <cell r="AP797" t="str">
            <v>1261</v>
          </cell>
          <cell r="AQ797">
            <v>4.5250000000000004</v>
          </cell>
          <cell r="AR797">
            <v>3.01</v>
          </cell>
        </row>
        <row r="798">
          <cell r="AP798" t="str">
            <v>1262</v>
          </cell>
          <cell r="AQ798">
            <v>4.75</v>
          </cell>
          <cell r="AR798">
            <v>3.2050000000000001</v>
          </cell>
        </row>
        <row r="799">
          <cell r="AP799" t="str">
            <v>1301</v>
          </cell>
          <cell r="AQ799">
            <v>0.33900000000000002</v>
          </cell>
          <cell r="AR799">
            <v>0.57299999999999995</v>
          </cell>
        </row>
        <row r="800">
          <cell r="AP800" t="str">
            <v>1302</v>
          </cell>
          <cell r="AQ800">
            <v>0.33900000000000002</v>
          </cell>
          <cell r="AR800">
            <v>0.57299999999999995</v>
          </cell>
        </row>
        <row r="801">
          <cell r="AP801" t="str">
            <v>1303</v>
          </cell>
          <cell r="AQ801">
            <v>0.33900000000000002</v>
          </cell>
          <cell r="AR801">
            <v>0.57299999999999995</v>
          </cell>
        </row>
        <row r="802">
          <cell r="AP802" t="str">
            <v>1304</v>
          </cell>
          <cell r="AQ802">
            <v>0.45100000000000001</v>
          </cell>
          <cell r="AR802">
            <v>0.67</v>
          </cell>
        </row>
        <row r="803">
          <cell r="AP803" t="str">
            <v>1305</v>
          </cell>
          <cell r="AQ803">
            <v>0.45200000000000001</v>
          </cell>
          <cell r="AR803">
            <v>0.68400000000000005</v>
          </cell>
        </row>
        <row r="804">
          <cell r="AP804" t="str">
            <v>1306</v>
          </cell>
          <cell r="AQ804">
            <v>0.55700000000000005</v>
          </cell>
          <cell r="AR804">
            <v>0.754</v>
          </cell>
        </row>
        <row r="805">
          <cell r="AP805" t="str">
            <v>1307</v>
          </cell>
          <cell r="AQ805">
            <v>0.55700000000000005</v>
          </cell>
          <cell r="AR805">
            <v>0.754</v>
          </cell>
        </row>
        <row r="806">
          <cell r="AP806" t="str">
            <v>1308</v>
          </cell>
          <cell r="AQ806">
            <v>0.67200000000000004</v>
          </cell>
          <cell r="AR806">
            <v>0.83599999999999997</v>
          </cell>
        </row>
        <row r="807">
          <cell r="AP807" t="str">
            <v>1310</v>
          </cell>
          <cell r="AQ807">
            <v>0.67200000000000004</v>
          </cell>
          <cell r="AR807">
            <v>0.83599999999999997</v>
          </cell>
        </row>
        <row r="808">
          <cell r="AP808" t="str">
            <v>1311</v>
          </cell>
          <cell r="AQ808">
            <v>0.67200000000000004</v>
          </cell>
          <cell r="AR808">
            <v>0.83599999999999997</v>
          </cell>
        </row>
        <row r="809">
          <cell r="AP809" t="str">
            <v>1312</v>
          </cell>
          <cell r="AQ809">
            <v>0.79700000000000004</v>
          </cell>
          <cell r="AR809">
            <v>0.92700000000000005</v>
          </cell>
        </row>
        <row r="810">
          <cell r="AP810" t="str">
            <v>1313</v>
          </cell>
          <cell r="AQ810">
            <v>0.79700000000000004</v>
          </cell>
          <cell r="AR810">
            <v>0.92700000000000005</v>
          </cell>
        </row>
        <row r="811">
          <cell r="AP811" t="str">
            <v>1314</v>
          </cell>
          <cell r="AQ811">
            <v>0.79700000000000004</v>
          </cell>
          <cell r="AR811">
            <v>0.92700000000000005</v>
          </cell>
        </row>
        <row r="812">
          <cell r="AP812" t="str">
            <v>1315</v>
          </cell>
          <cell r="AQ812">
            <v>0.82699999999999996</v>
          </cell>
          <cell r="AR812">
            <v>0.92700000000000005</v>
          </cell>
        </row>
        <row r="813">
          <cell r="AP813" t="str">
            <v>1316</v>
          </cell>
          <cell r="AQ813">
            <v>0.9</v>
          </cell>
          <cell r="AR813">
            <v>1.018</v>
          </cell>
        </row>
        <row r="814">
          <cell r="AP814" t="str">
            <v>1317</v>
          </cell>
          <cell r="AQ814">
            <v>0.95</v>
          </cell>
          <cell r="AR814">
            <v>1.018</v>
          </cell>
        </row>
        <row r="815">
          <cell r="AP815" t="str">
            <v>1318</v>
          </cell>
          <cell r="AQ815">
            <v>0.95</v>
          </cell>
          <cell r="AR815">
            <v>1.018</v>
          </cell>
        </row>
        <row r="816">
          <cell r="AP816" t="str">
            <v>1319</v>
          </cell>
          <cell r="AQ816">
            <v>0.995</v>
          </cell>
          <cell r="AR816">
            <v>1.018</v>
          </cell>
        </row>
        <row r="817">
          <cell r="AP817" t="str">
            <v>1320</v>
          </cell>
          <cell r="AQ817">
            <v>1.0980000000000001</v>
          </cell>
          <cell r="AR817">
            <v>1.145</v>
          </cell>
        </row>
        <row r="818">
          <cell r="AP818" t="str">
            <v>1321</v>
          </cell>
          <cell r="AQ818">
            <v>1.1419999999999999</v>
          </cell>
          <cell r="AR818">
            <v>1.145</v>
          </cell>
        </row>
        <row r="819">
          <cell r="AP819" t="str">
            <v>1322</v>
          </cell>
          <cell r="AQ819">
            <v>1.1479999999999999</v>
          </cell>
          <cell r="AR819">
            <v>1.179</v>
          </cell>
        </row>
        <row r="820">
          <cell r="AP820" t="str">
            <v>1323</v>
          </cell>
          <cell r="AQ820">
            <v>1.17</v>
          </cell>
          <cell r="AR820">
            <v>1.212</v>
          </cell>
        </row>
        <row r="821">
          <cell r="AP821" t="str">
            <v>1324</v>
          </cell>
          <cell r="AQ821">
            <v>1.1419999999999999</v>
          </cell>
          <cell r="AR821">
            <v>1.198</v>
          </cell>
        </row>
        <row r="822">
          <cell r="AP822" t="str">
            <v>1325</v>
          </cell>
          <cell r="AQ822">
            <v>1.198</v>
          </cell>
          <cell r="AR822">
            <v>1.2310000000000001</v>
          </cell>
        </row>
        <row r="823">
          <cell r="AP823" t="str">
            <v>1326</v>
          </cell>
          <cell r="AQ823">
            <v>1.242</v>
          </cell>
          <cell r="AR823">
            <v>1.2509999999999999</v>
          </cell>
        </row>
        <row r="824">
          <cell r="AP824" t="str">
            <v>1327</v>
          </cell>
          <cell r="AQ824">
            <v>1.298</v>
          </cell>
          <cell r="AR824">
            <v>1.282</v>
          </cell>
        </row>
        <row r="825">
          <cell r="AP825" t="str">
            <v>1328</v>
          </cell>
          <cell r="AQ825">
            <v>1.353</v>
          </cell>
          <cell r="AR825">
            <v>1.294</v>
          </cell>
        </row>
        <row r="826">
          <cell r="AP826" t="str">
            <v>1329</v>
          </cell>
          <cell r="AQ826">
            <v>1.335</v>
          </cell>
          <cell r="AR826">
            <v>1.2709999999999999</v>
          </cell>
        </row>
        <row r="827">
          <cell r="AP827" t="str">
            <v>1330</v>
          </cell>
          <cell r="AQ827">
            <v>1.371</v>
          </cell>
          <cell r="AR827">
            <v>1.282</v>
          </cell>
        </row>
        <row r="828">
          <cell r="AP828" t="str">
            <v>1331</v>
          </cell>
          <cell r="AQ828">
            <v>1.407</v>
          </cell>
          <cell r="AR828">
            <v>1.3089999999999999</v>
          </cell>
        </row>
        <row r="829">
          <cell r="AP829" t="str">
            <v>1332</v>
          </cell>
          <cell r="AQ829">
            <v>1.4730000000000001</v>
          </cell>
          <cell r="AR829">
            <v>1.3640000000000001</v>
          </cell>
        </row>
        <row r="830">
          <cell r="AP830" t="str">
            <v>1333</v>
          </cell>
          <cell r="AQ830">
            <v>1.5029999999999999</v>
          </cell>
          <cell r="AR830">
            <v>1.391</v>
          </cell>
        </row>
        <row r="831">
          <cell r="AP831" t="str">
            <v>1334</v>
          </cell>
          <cell r="AQ831">
            <v>1.5329999999999999</v>
          </cell>
          <cell r="AR831">
            <v>1.4179999999999999</v>
          </cell>
        </row>
        <row r="832">
          <cell r="AP832" t="str">
            <v>1335</v>
          </cell>
          <cell r="AQ832">
            <v>1.5640000000000001</v>
          </cell>
          <cell r="AR832">
            <v>1.4279999999999999</v>
          </cell>
        </row>
        <row r="833">
          <cell r="AP833" t="str">
            <v>1336</v>
          </cell>
          <cell r="AQ833">
            <v>1.5549999999999999</v>
          </cell>
          <cell r="AR833">
            <v>1.4079999999999999</v>
          </cell>
        </row>
        <row r="834">
          <cell r="AP834" t="str">
            <v>1337</v>
          </cell>
          <cell r="AQ834">
            <v>1.607</v>
          </cell>
          <cell r="AR834">
            <v>1.4179999999999999</v>
          </cell>
        </row>
        <row r="835">
          <cell r="AP835" t="str">
            <v>1338</v>
          </cell>
          <cell r="AQ835">
            <v>1.667</v>
          </cell>
          <cell r="AR835">
            <v>1.476</v>
          </cell>
        </row>
        <row r="836">
          <cell r="AP836" t="str">
            <v>1339</v>
          </cell>
          <cell r="AQ836">
            <v>1.7929999999999999</v>
          </cell>
          <cell r="AR836">
            <v>1.593</v>
          </cell>
        </row>
        <row r="837">
          <cell r="AP837" t="str">
            <v>1340</v>
          </cell>
          <cell r="AQ837">
            <v>1.855</v>
          </cell>
          <cell r="AR837">
            <v>1.6539999999999999</v>
          </cell>
        </row>
        <row r="838">
          <cell r="AP838" t="str">
            <v>1341</v>
          </cell>
          <cell r="AQ838">
            <v>1.9179999999999999</v>
          </cell>
          <cell r="AR838">
            <v>1.6659999999999999</v>
          </cell>
        </row>
        <row r="839">
          <cell r="AP839" t="str">
            <v>1342</v>
          </cell>
          <cell r="AQ839">
            <v>1.9350000000000001</v>
          </cell>
          <cell r="AR839">
            <v>1.6419999999999999</v>
          </cell>
        </row>
        <row r="840">
          <cell r="AP840" t="str">
            <v>1343</v>
          </cell>
          <cell r="AQ840">
            <v>2.0219999999999998</v>
          </cell>
          <cell r="AR840">
            <v>1.6539999999999999</v>
          </cell>
        </row>
        <row r="841">
          <cell r="AP841" t="str">
            <v>1344</v>
          </cell>
          <cell r="AQ841">
            <v>2.12</v>
          </cell>
          <cell r="AR841">
            <v>1.6990000000000001</v>
          </cell>
        </row>
        <row r="842">
          <cell r="AP842" t="str">
            <v>1345</v>
          </cell>
          <cell r="AQ842">
            <v>2.2189999999999999</v>
          </cell>
          <cell r="AR842">
            <v>1.7430000000000001</v>
          </cell>
        </row>
        <row r="843">
          <cell r="AP843" t="str">
            <v>1346</v>
          </cell>
          <cell r="AQ843">
            <v>2.2799999999999998</v>
          </cell>
          <cell r="AR843">
            <v>1.7270000000000001</v>
          </cell>
        </row>
        <row r="844">
          <cell r="AP844" t="str">
            <v>1347</v>
          </cell>
          <cell r="AQ844">
            <v>2.399</v>
          </cell>
          <cell r="AR844">
            <v>1.77</v>
          </cell>
        </row>
        <row r="845">
          <cell r="AP845" t="str">
            <v>1348</v>
          </cell>
          <cell r="AQ845">
            <v>2.5179999999999998</v>
          </cell>
          <cell r="AR845">
            <v>1.8129999999999999</v>
          </cell>
        </row>
        <row r="846">
          <cell r="AP846" t="str">
            <v>1349</v>
          </cell>
          <cell r="AQ846">
            <v>2.6629999999999998</v>
          </cell>
          <cell r="AR846">
            <v>1.8560000000000001</v>
          </cell>
        </row>
        <row r="847">
          <cell r="AP847" t="str">
            <v>1350</v>
          </cell>
          <cell r="AQ847">
            <v>2.7890000000000001</v>
          </cell>
          <cell r="AR847">
            <v>1.899</v>
          </cell>
        </row>
        <row r="848">
          <cell r="AP848" t="str">
            <v>1351</v>
          </cell>
          <cell r="AQ848">
            <v>2.903</v>
          </cell>
          <cell r="AR848">
            <v>1.9430000000000001</v>
          </cell>
        </row>
        <row r="849">
          <cell r="AP849" t="str">
            <v>1352</v>
          </cell>
          <cell r="AQ849">
            <v>3.0390000000000001</v>
          </cell>
          <cell r="AR849">
            <v>1.986</v>
          </cell>
        </row>
        <row r="850">
          <cell r="AP850" t="str">
            <v>1353</v>
          </cell>
          <cell r="AQ850">
            <v>3.1749999999999998</v>
          </cell>
          <cell r="AR850">
            <v>2.0270000000000001</v>
          </cell>
        </row>
        <row r="851">
          <cell r="AP851" t="str">
            <v>1354</v>
          </cell>
          <cell r="AQ851">
            <v>3.3109999999999999</v>
          </cell>
          <cell r="AR851">
            <v>2.0659999999999998</v>
          </cell>
        </row>
        <row r="852">
          <cell r="AP852" t="str">
            <v>1355</v>
          </cell>
          <cell r="AQ852">
            <v>3.4470000000000001</v>
          </cell>
          <cell r="AR852">
            <v>2.1150000000000002</v>
          </cell>
        </row>
        <row r="853">
          <cell r="AP853" t="str">
            <v>1356</v>
          </cell>
          <cell r="AQ853">
            <v>3.5819999999999999</v>
          </cell>
          <cell r="AR853">
            <v>2.173</v>
          </cell>
        </row>
        <row r="854">
          <cell r="AP854" t="str">
            <v>1357</v>
          </cell>
          <cell r="AQ854">
            <v>3.718</v>
          </cell>
          <cell r="AR854">
            <v>2.2309999999999999</v>
          </cell>
        </row>
        <row r="855">
          <cell r="AP855" t="str">
            <v>1358</v>
          </cell>
          <cell r="AQ855">
            <v>3.8540000000000001</v>
          </cell>
          <cell r="AR855">
            <v>2.3290000000000002</v>
          </cell>
        </row>
        <row r="856">
          <cell r="AP856" t="str">
            <v>1359</v>
          </cell>
          <cell r="AQ856">
            <v>3.9910000000000001</v>
          </cell>
          <cell r="AR856">
            <v>2.4460000000000002</v>
          </cell>
        </row>
        <row r="857">
          <cell r="AP857" t="str">
            <v>1360</v>
          </cell>
          <cell r="AQ857">
            <v>4.1559999999999997</v>
          </cell>
          <cell r="AR857">
            <v>2.5630000000000002</v>
          </cell>
        </row>
        <row r="858">
          <cell r="AP858" t="str">
            <v>1361</v>
          </cell>
          <cell r="AQ858">
            <v>4.298</v>
          </cell>
          <cell r="AR858">
            <v>2.7090000000000001</v>
          </cell>
        </row>
        <row r="859">
          <cell r="AP859" t="str">
            <v>1362</v>
          </cell>
          <cell r="AQ859">
            <v>4.5129999999999999</v>
          </cell>
          <cell r="AR859">
            <v>2.8839999999999999</v>
          </cell>
        </row>
        <row r="860">
          <cell r="AP860" t="str">
            <v>1401</v>
          </cell>
          <cell r="AQ860">
            <v>0.30299999999999999</v>
          </cell>
          <cell r="AR860">
            <v>0.54200000000000004</v>
          </cell>
        </row>
        <row r="861">
          <cell r="AP861" t="str">
            <v>1402</v>
          </cell>
          <cell r="AQ861">
            <v>0.30299999999999999</v>
          </cell>
          <cell r="AR861">
            <v>0.54200000000000004</v>
          </cell>
        </row>
        <row r="862">
          <cell r="AP862" t="str">
            <v>1403</v>
          </cell>
          <cell r="AQ862">
            <v>0.30299999999999999</v>
          </cell>
          <cell r="AR862">
            <v>0.54200000000000004</v>
          </cell>
        </row>
        <row r="863">
          <cell r="AP863" t="str">
            <v>1404</v>
          </cell>
          <cell r="AQ863">
            <v>0.40400000000000003</v>
          </cell>
          <cell r="AR863">
            <v>0.63300000000000001</v>
          </cell>
        </row>
        <row r="864">
          <cell r="AP864" t="str">
            <v>1405</v>
          </cell>
          <cell r="AQ864">
            <v>0.40400000000000003</v>
          </cell>
          <cell r="AR864">
            <v>0.64600000000000002</v>
          </cell>
        </row>
        <row r="865">
          <cell r="AP865" t="str">
            <v>1406</v>
          </cell>
          <cell r="AQ865">
            <v>0.498</v>
          </cell>
          <cell r="AR865">
            <v>0.71299999999999997</v>
          </cell>
        </row>
        <row r="866">
          <cell r="AP866" t="str">
            <v>1407</v>
          </cell>
          <cell r="AQ866">
            <v>0.498</v>
          </cell>
          <cell r="AR866">
            <v>0.71299999999999997</v>
          </cell>
        </row>
        <row r="867">
          <cell r="AP867" t="str">
            <v>1408</v>
          </cell>
          <cell r="AQ867">
            <v>0.60099999999999998</v>
          </cell>
          <cell r="AR867">
            <v>0.79</v>
          </cell>
        </row>
        <row r="868">
          <cell r="AP868" t="str">
            <v>1410</v>
          </cell>
          <cell r="AQ868">
            <v>0.60099999999999998</v>
          </cell>
          <cell r="AR868">
            <v>0.79</v>
          </cell>
        </row>
        <row r="869">
          <cell r="AP869" t="str">
            <v>1411</v>
          </cell>
          <cell r="AQ869">
            <v>0.60099999999999998</v>
          </cell>
          <cell r="AR869">
            <v>0.79</v>
          </cell>
        </row>
        <row r="870">
          <cell r="AP870" t="str">
            <v>1412</v>
          </cell>
          <cell r="AQ870">
            <v>0.71299999999999997</v>
          </cell>
          <cell r="AR870">
            <v>0.876</v>
          </cell>
        </row>
        <row r="871">
          <cell r="AP871" t="str">
            <v>1413</v>
          </cell>
          <cell r="AQ871">
            <v>0.71299999999999997</v>
          </cell>
          <cell r="AR871">
            <v>0.876</v>
          </cell>
        </row>
        <row r="872">
          <cell r="AP872" t="str">
            <v>1414</v>
          </cell>
          <cell r="AQ872">
            <v>0.71299999999999997</v>
          </cell>
          <cell r="AR872">
            <v>0.876</v>
          </cell>
        </row>
        <row r="873">
          <cell r="AP873" t="str">
            <v>1415</v>
          </cell>
          <cell r="AQ873">
            <v>0.74</v>
          </cell>
          <cell r="AR873">
            <v>0.876</v>
          </cell>
        </row>
        <row r="874">
          <cell r="AP874" t="str">
            <v>1416</v>
          </cell>
          <cell r="AQ874">
            <v>0.80600000000000005</v>
          </cell>
          <cell r="AR874">
            <v>0.96199999999999997</v>
          </cell>
        </row>
        <row r="875">
          <cell r="AP875" t="str">
            <v>1417</v>
          </cell>
          <cell r="AQ875">
            <v>0.85</v>
          </cell>
          <cell r="AR875">
            <v>0.96199999999999997</v>
          </cell>
        </row>
        <row r="876">
          <cell r="AP876" t="str">
            <v>1418</v>
          </cell>
          <cell r="AQ876">
            <v>0.85</v>
          </cell>
          <cell r="AR876">
            <v>0.96199999999999997</v>
          </cell>
        </row>
        <row r="877">
          <cell r="AP877" t="str">
            <v>1419</v>
          </cell>
          <cell r="AQ877">
            <v>0.89</v>
          </cell>
          <cell r="AR877">
            <v>0.96199999999999997</v>
          </cell>
        </row>
        <row r="878">
          <cell r="AP878" t="str">
            <v>1420</v>
          </cell>
          <cell r="AQ878">
            <v>0.98299999999999998</v>
          </cell>
          <cell r="AR878">
            <v>1.0820000000000001</v>
          </cell>
        </row>
        <row r="879">
          <cell r="AP879" t="str">
            <v>1421</v>
          </cell>
          <cell r="AQ879">
            <v>1.022</v>
          </cell>
          <cell r="AR879">
            <v>1.0820000000000001</v>
          </cell>
        </row>
        <row r="880">
          <cell r="AP880" t="str">
            <v>1422</v>
          </cell>
          <cell r="AQ880">
            <v>1.0269999999999999</v>
          </cell>
          <cell r="AR880">
            <v>1.1140000000000001</v>
          </cell>
        </row>
        <row r="881">
          <cell r="AP881" t="str">
            <v>1423</v>
          </cell>
          <cell r="AQ881">
            <v>1.0469999999999999</v>
          </cell>
          <cell r="AR881">
            <v>1.1459999999999999</v>
          </cell>
        </row>
        <row r="882">
          <cell r="AP882" t="str">
            <v>1424</v>
          </cell>
          <cell r="AQ882">
            <v>1.022</v>
          </cell>
          <cell r="AR882">
            <v>1.1319999999999999</v>
          </cell>
        </row>
        <row r="883">
          <cell r="AP883" t="str">
            <v>1425</v>
          </cell>
          <cell r="AQ883">
            <v>1.0720000000000001</v>
          </cell>
          <cell r="AR883">
            <v>1.163</v>
          </cell>
        </row>
        <row r="884">
          <cell r="AP884" t="str">
            <v>1426</v>
          </cell>
          <cell r="AQ884">
            <v>1.1120000000000001</v>
          </cell>
          <cell r="AR884">
            <v>1.1819999999999999</v>
          </cell>
        </row>
        <row r="885">
          <cell r="AP885" t="str">
            <v>1427</v>
          </cell>
          <cell r="AQ885">
            <v>1.1619999999999999</v>
          </cell>
          <cell r="AR885">
            <v>1.2110000000000001</v>
          </cell>
        </row>
        <row r="886">
          <cell r="AP886" t="str">
            <v>1428</v>
          </cell>
          <cell r="AQ886">
            <v>1.2110000000000001</v>
          </cell>
          <cell r="AR886">
            <v>1.222</v>
          </cell>
        </row>
        <row r="887">
          <cell r="AP887" t="str">
            <v>1429</v>
          </cell>
          <cell r="AQ887">
            <v>1.1950000000000001</v>
          </cell>
          <cell r="AR887">
            <v>1.2</v>
          </cell>
        </row>
        <row r="888">
          <cell r="AP888" t="str">
            <v>1430</v>
          </cell>
          <cell r="AQ888">
            <v>1.2270000000000001</v>
          </cell>
          <cell r="AR888">
            <v>1.2110000000000001</v>
          </cell>
        </row>
        <row r="889">
          <cell r="AP889" t="str">
            <v>1431</v>
          </cell>
          <cell r="AQ889">
            <v>1.2589999999999999</v>
          </cell>
          <cell r="AR889">
            <v>1.236</v>
          </cell>
        </row>
        <row r="890">
          <cell r="AP890" t="str">
            <v>1432</v>
          </cell>
          <cell r="AQ890">
            <v>1.3180000000000001</v>
          </cell>
          <cell r="AR890">
            <v>1.288</v>
          </cell>
        </row>
        <row r="891">
          <cell r="AP891" t="str">
            <v>1433</v>
          </cell>
          <cell r="AQ891">
            <v>1.345</v>
          </cell>
          <cell r="AR891">
            <v>1.3129999999999999</v>
          </cell>
        </row>
        <row r="892">
          <cell r="AP892" t="str">
            <v>1434</v>
          </cell>
          <cell r="AQ892">
            <v>1.373</v>
          </cell>
          <cell r="AR892">
            <v>1.339</v>
          </cell>
        </row>
        <row r="893">
          <cell r="AP893" t="str">
            <v>1435</v>
          </cell>
          <cell r="AQ893">
            <v>1.4</v>
          </cell>
          <cell r="AR893">
            <v>1.349</v>
          </cell>
        </row>
        <row r="894">
          <cell r="AP894" t="str">
            <v>1436</v>
          </cell>
          <cell r="AQ894">
            <v>1.3919999999999999</v>
          </cell>
          <cell r="AR894">
            <v>1.329</v>
          </cell>
        </row>
        <row r="895">
          <cell r="AP895" t="str">
            <v>1437</v>
          </cell>
          <cell r="AQ895">
            <v>1.4379999999999999</v>
          </cell>
          <cell r="AR895">
            <v>1.339</v>
          </cell>
        </row>
        <row r="896">
          <cell r="AP896" t="str">
            <v>1438</v>
          </cell>
          <cell r="AQ896">
            <v>1.492</v>
          </cell>
          <cell r="AR896">
            <v>1.3939999999999999</v>
          </cell>
        </row>
        <row r="897">
          <cell r="AP897" t="str">
            <v>1439</v>
          </cell>
          <cell r="AQ897">
            <v>1.605</v>
          </cell>
          <cell r="AR897">
            <v>1.5049999999999999</v>
          </cell>
        </row>
        <row r="898">
          <cell r="AP898" t="str">
            <v>1440</v>
          </cell>
          <cell r="AQ898">
            <v>1.66</v>
          </cell>
          <cell r="AR898">
            <v>1.5620000000000001</v>
          </cell>
        </row>
        <row r="899">
          <cell r="AP899" t="str">
            <v>1441</v>
          </cell>
          <cell r="AQ899">
            <v>1.716</v>
          </cell>
          <cell r="AR899">
            <v>1.5740000000000001</v>
          </cell>
        </row>
        <row r="900">
          <cell r="AP900" t="str">
            <v>1442</v>
          </cell>
          <cell r="AQ900">
            <v>1.732</v>
          </cell>
          <cell r="AR900">
            <v>1.5509999999999999</v>
          </cell>
        </row>
        <row r="901">
          <cell r="AP901" t="str">
            <v>1443</v>
          </cell>
          <cell r="AQ901">
            <v>1.8089999999999999</v>
          </cell>
          <cell r="AR901">
            <v>1.5620000000000001</v>
          </cell>
        </row>
        <row r="902">
          <cell r="AP902" t="str">
            <v>1444</v>
          </cell>
          <cell r="AQ902">
            <v>1.897</v>
          </cell>
          <cell r="AR902">
            <v>1.6040000000000001</v>
          </cell>
        </row>
        <row r="903">
          <cell r="AP903" t="str">
            <v>1445</v>
          </cell>
          <cell r="AQ903">
            <v>1.9850000000000001</v>
          </cell>
          <cell r="AR903">
            <v>1.647</v>
          </cell>
        </row>
        <row r="904">
          <cell r="AP904" t="str">
            <v>1446</v>
          </cell>
          <cell r="AQ904">
            <v>2.0409999999999999</v>
          </cell>
          <cell r="AR904">
            <v>1.631</v>
          </cell>
        </row>
        <row r="905">
          <cell r="AP905" t="str">
            <v>1447</v>
          </cell>
          <cell r="AQ905">
            <v>2.1469999999999998</v>
          </cell>
          <cell r="AR905">
            <v>1.6719999999999999</v>
          </cell>
        </row>
        <row r="906">
          <cell r="AP906" t="str">
            <v>1448</v>
          </cell>
          <cell r="AQ906">
            <v>2.2530000000000001</v>
          </cell>
          <cell r="AR906">
            <v>1.7130000000000001</v>
          </cell>
        </row>
        <row r="907">
          <cell r="AP907" t="str">
            <v>1449</v>
          </cell>
          <cell r="AQ907">
            <v>2.383</v>
          </cell>
          <cell r="AR907">
            <v>1.754</v>
          </cell>
        </row>
        <row r="908">
          <cell r="AP908" t="str">
            <v>1450</v>
          </cell>
          <cell r="AQ908">
            <v>2.496</v>
          </cell>
          <cell r="AR908">
            <v>1.794</v>
          </cell>
        </row>
        <row r="909">
          <cell r="AP909" t="str">
            <v>1451</v>
          </cell>
          <cell r="AQ909">
            <v>2.5979999999999999</v>
          </cell>
          <cell r="AR909">
            <v>1.835</v>
          </cell>
        </row>
        <row r="910">
          <cell r="AP910" t="str">
            <v>1452</v>
          </cell>
          <cell r="AQ910">
            <v>2.72</v>
          </cell>
          <cell r="AR910">
            <v>1.8759999999999999</v>
          </cell>
        </row>
        <row r="911">
          <cell r="AP911" t="str">
            <v>1453</v>
          </cell>
          <cell r="AQ911">
            <v>2.8410000000000002</v>
          </cell>
          <cell r="AR911">
            <v>1.915</v>
          </cell>
        </row>
        <row r="912">
          <cell r="AP912" t="str">
            <v>1454</v>
          </cell>
          <cell r="AQ912">
            <v>2.9620000000000002</v>
          </cell>
          <cell r="AR912">
            <v>1.9510000000000001</v>
          </cell>
        </row>
        <row r="913">
          <cell r="AP913" t="str">
            <v>1455</v>
          </cell>
          <cell r="AQ913">
            <v>3.0840000000000001</v>
          </cell>
          <cell r="AR913">
            <v>1.9970000000000001</v>
          </cell>
        </row>
        <row r="914">
          <cell r="AP914" t="str">
            <v>1456</v>
          </cell>
          <cell r="AQ914">
            <v>3.2050000000000001</v>
          </cell>
          <cell r="AR914">
            <v>2.0529999999999999</v>
          </cell>
        </row>
        <row r="915">
          <cell r="AP915" t="str">
            <v>1457</v>
          </cell>
          <cell r="AQ915">
            <v>3.327</v>
          </cell>
          <cell r="AR915">
            <v>2.1080000000000001</v>
          </cell>
        </row>
        <row r="916">
          <cell r="AP916" t="str">
            <v>1458</v>
          </cell>
          <cell r="AQ916">
            <v>3.448</v>
          </cell>
          <cell r="AR916">
            <v>2.2000000000000002</v>
          </cell>
        </row>
        <row r="917">
          <cell r="AP917" t="str">
            <v>1459</v>
          </cell>
          <cell r="AQ917">
            <v>3.57</v>
          </cell>
          <cell r="AR917">
            <v>2.31</v>
          </cell>
        </row>
        <row r="918">
          <cell r="AP918" t="str">
            <v>1460</v>
          </cell>
          <cell r="AQ918">
            <v>3.7189999999999999</v>
          </cell>
          <cell r="AR918">
            <v>2.4209999999999998</v>
          </cell>
        </row>
        <row r="919">
          <cell r="AP919" t="str">
            <v>1461</v>
          </cell>
          <cell r="AQ919">
            <v>3.8460000000000001</v>
          </cell>
          <cell r="AR919">
            <v>2.5590000000000002</v>
          </cell>
        </row>
        <row r="920">
          <cell r="AP920" t="str">
            <v>1462</v>
          </cell>
          <cell r="AQ920">
            <v>4.0380000000000003</v>
          </cell>
          <cell r="AR920">
            <v>2.7240000000000002</v>
          </cell>
        </row>
        <row r="921">
          <cell r="AP921" t="str">
            <v>1501</v>
          </cell>
          <cell r="AQ921">
            <v>0.30299999999999999</v>
          </cell>
          <cell r="AR921">
            <v>0.51</v>
          </cell>
        </row>
        <row r="922">
          <cell r="AP922" t="str">
            <v>1502</v>
          </cell>
          <cell r="AQ922">
            <v>0.30299999999999999</v>
          </cell>
          <cell r="AR922">
            <v>0.51</v>
          </cell>
        </row>
        <row r="923">
          <cell r="AP923" t="str">
            <v>1503</v>
          </cell>
          <cell r="AQ923">
            <v>0.30299999999999999</v>
          </cell>
          <cell r="AR923">
            <v>0.51</v>
          </cell>
        </row>
        <row r="924">
          <cell r="AP924" t="str">
            <v>1504</v>
          </cell>
          <cell r="AQ924">
            <v>0.40400000000000003</v>
          </cell>
          <cell r="AR924">
            <v>0.59599999999999997</v>
          </cell>
        </row>
        <row r="925">
          <cell r="AP925" t="str">
            <v>1505</v>
          </cell>
          <cell r="AQ925">
            <v>0.40400000000000003</v>
          </cell>
          <cell r="AR925">
            <v>0.60799999999999998</v>
          </cell>
        </row>
        <row r="926">
          <cell r="AP926" t="str">
            <v>1506</v>
          </cell>
          <cell r="AQ926">
            <v>0.498</v>
          </cell>
          <cell r="AR926">
            <v>0.67100000000000004</v>
          </cell>
        </row>
        <row r="927">
          <cell r="AP927" t="str">
            <v>1507</v>
          </cell>
          <cell r="AQ927">
            <v>0.498</v>
          </cell>
          <cell r="AR927">
            <v>0.67100000000000004</v>
          </cell>
        </row>
        <row r="928">
          <cell r="AP928" t="str">
            <v>1508</v>
          </cell>
          <cell r="AQ928">
            <v>0.60099999999999998</v>
          </cell>
          <cell r="AR928">
            <v>0.74299999999999999</v>
          </cell>
        </row>
        <row r="929">
          <cell r="AP929" t="str">
            <v>1510</v>
          </cell>
          <cell r="AQ929">
            <v>0.60099999999999998</v>
          </cell>
          <cell r="AR929">
            <v>0.74299999999999999</v>
          </cell>
        </row>
        <row r="930">
          <cell r="AP930" t="str">
            <v>1511</v>
          </cell>
          <cell r="AQ930">
            <v>0.60099999999999998</v>
          </cell>
          <cell r="AR930">
            <v>0.74299999999999999</v>
          </cell>
        </row>
        <row r="931">
          <cell r="AP931" t="str">
            <v>1512</v>
          </cell>
          <cell r="AQ931">
            <v>0.71299999999999997</v>
          </cell>
          <cell r="AR931">
            <v>0.82399999999999995</v>
          </cell>
        </row>
        <row r="932">
          <cell r="AP932" t="str">
            <v>1513</v>
          </cell>
          <cell r="AQ932">
            <v>0.71299999999999997</v>
          </cell>
          <cell r="AR932">
            <v>0.82399999999999995</v>
          </cell>
        </row>
        <row r="933">
          <cell r="AP933" t="str">
            <v>1514</v>
          </cell>
          <cell r="AQ933">
            <v>0.71299999999999997</v>
          </cell>
          <cell r="AR933">
            <v>0.82399999999999995</v>
          </cell>
        </row>
        <row r="934">
          <cell r="AP934" t="str">
            <v>1515</v>
          </cell>
          <cell r="AQ934">
            <v>0.74</v>
          </cell>
          <cell r="AR934">
            <v>0.82399999999999995</v>
          </cell>
        </row>
        <row r="935">
          <cell r="AP935" t="str">
            <v>1516</v>
          </cell>
          <cell r="AQ935">
            <v>0.80600000000000005</v>
          </cell>
          <cell r="AR935">
            <v>0.90500000000000003</v>
          </cell>
        </row>
        <row r="936">
          <cell r="AP936" t="str">
            <v>1517</v>
          </cell>
          <cell r="AQ936">
            <v>0.85</v>
          </cell>
          <cell r="AR936">
            <v>0.90500000000000003</v>
          </cell>
        </row>
        <row r="937">
          <cell r="AP937" t="str">
            <v>1518</v>
          </cell>
          <cell r="AQ937">
            <v>0.85</v>
          </cell>
          <cell r="AR937">
            <v>0.90500000000000003</v>
          </cell>
        </row>
        <row r="938">
          <cell r="AP938" t="str">
            <v>1519</v>
          </cell>
          <cell r="AQ938">
            <v>0.89</v>
          </cell>
          <cell r="AR938">
            <v>0.90500000000000003</v>
          </cell>
        </row>
        <row r="939">
          <cell r="AP939" t="str">
            <v>1520</v>
          </cell>
          <cell r="AQ939">
            <v>0.98299999999999998</v>
          </cell>
          <cell r="AR939">
            <v>1.018</v>
          </cell>
        </row>
        <row r="940">
          <cell r="AP940" t="str">
            <v>1521</v>
          </cell>
          <cell r="AQ940">
            <v>1.022</v>
          </cell>
          <cell r="AR940">
            <v>1.018</v>
          </cell>
        </row>
        <row r="941">
          <cell r="AP941" t="str">
            <v>1522</v>
          </cell>
          <cell r="AQ941">
            <v>1.0269999999999999</v>
          </cell>
          <cell r="AR941">
            <v>1.048</v>
          </cell>
        </row>
        <row r="942">
          <cell r="AP942" t="str">
            <v>1523</v>
          </cell>
          <cell r="AQ942">
            <v>1.0469999999999999</v>
          </cell>
          <cell r="AR942">
            <v>1.0780000000000001</v>
          </cell>
        </row>
        <row r="943">
          <cell r="AP943" t="str">
            <v>1524</v>
          </cell>
          <cell r="AQ943">
            <v>1.022</v>
          </cell>
          <cell r="AR943">
            <v>1.0649999999999999</v>
          </cell>
        </row>
        <row r="944">
          <cell r="AP944" t="str">
            <v>1525</v>
          </cell>
          <cell r="AQ944">
            <v>1.0720000000000001</v>
          </cell>
          <cell r="AR944">
            <v>1.0940000000000001</v>
          </cell>
        </row>
        <row r="945">
          <cell r="AP945" t="str">
            <v>1526</v>
          </cell>
          <cell r="AQ945">
            <v>1.1120000000000001</v>
          </cell>
          <cell r="AR945">
            <v>1.1120000000000001</v>
          </cell>
        </row>
        <row r="946">
          <cell r="AP946" t="str">
            <v>1527</v>
          </cell>
          <cell r="AQ946">
            <v>1.1619999999999999</v>
          </cell>
          <cell r="AR946">
            <v>1.139</v>
          </cell>
        </row>
        <row r="947">
          <cell r="AP947" t="str">
            <v>1528</v>
          </cell>
          <cell r="AQ947">
            <v>1.2110000000000001</v>
          </cell>
          <cell r="AR947">
            <v>1.149</v>
          </cell>
        </row>
        <row r="948">
          <cell r="AP948" t="str">
            <v>1529</v>
          </cell>
          <cell r="AQ948">
            <v>1.1950000000000001</v>
          </cell>
          <cell r="AR948">
            <v>1.129</v>
          </cell>
        </row>
        <row r="949">
          <cell r="AP949" t="str">
            <v>1530</v>
          </cell>
          <cell r="AQ949">
            <v>1.2270000000000001</v>
          </cell>
          <cell r="AR949">
            <v>1.139</v>
          </cell>
        </row>
        <row r="950">
          <cell r="AP950" t="str">
            <v>1531</v>
          </cell>
          <cell r="AQ950">
            <v>1.2589999999999999</v>
          </cell>
          <cell r="AR950">
            <v>1.163</v>
          </cell>
        </row>
        <row r="951">
          <cell r="AP951" t="str">
            <v>1532</v>
          </cell>
          <cell r="AQ951">
            <v>1.3180000000000001</v>
          </cell>
          <cell r="AR951">
            <v>1.212</v>
          </cell>
        </row>
        <row r="952">
          <cell r="AP952" t="str">
            <v>1533</v>
          </cell>
          <cell r="AQ952">
            <v>1.345</v>
          </cell>
          <cell r="AR952">
            <v>1.236</v>
          </cell>
        </row>
        <row r="953">
          <cell r="AP953" t="str">
            <v>1534</v>
          </cell>
          <cell r="AQ953">
            <v>1.373</v>
          </cell>
          <cell r="AR953">
            <v>1.26</v>
          </cell>
        </row>
        <row r="954">
          <cell r="AP954" t="str">
            <v>1535</v>
          </cell>
          <cell r="AQ954">
            <v>1.4</v>
          </cell>
          <cell r="AR954">
            <v>1.2689999999999999</v>
          </cell>
        </row>
        <row r="955">
          <cell r="AP955" t="str">
            <v>1536</v>
          </cell>
          <cell r="AQ955">
            <v>1.3919999999999999</v>
          </cell>
          <cell r="AR955">
            <v>1.2509999999999999</v>
          </cell>
        </row>
        <row r="956">
          <cell r="AP956" t="str">
            <v>1537</v>
          </cell>
          <cell r="AQ956">
            <v>1.4379999999999999</v>
          </cell>
          <cell r="AR956">
            <v>1.26</v>
          </cell>
        </row>
        <row r="957">
          <cell r="AP957" t="str">
            <v>1538</v>
          </cell>
          <cell r="AQ957">
            <v>1.492</v>
          </cell>
          <cell r="AR957">
            <v>1.3120000000000001</v>
          </cell>
        </row>
        <row r="958">
          <cell r="AP958" t="str">
            <v>1539</v>
          </cell>
          <cell r="AQ958">
            <v>1.605</v>
          </cell>
          <cell r="AR958">
            <v>1.417</v>
          </cell>
        </row>
        <row r="959">
          <cell r="AP959" t="str">
            <v>1540</v>
          </cell>
          <cell r="AQ959">
            <v>1.66</v>
          </cell>
          <cell r="AR959">
            <v>1.4710000000000001</v>
          </cell>
        </row>
        <row r="960">
          <cell r="AP960" t="str">
            <v>1541</v>
          </cell>
          <cell r="AQ960">
            <v>1.716</v>
          </cell>
          <cell r="AR960">
            <v>1.482</v>
          </cell>
        </row>
        <row r="961">
          <cell r="AP961" t="str">
            <v>1542</v>
          </cell>
          <cell r="AQ961">
            <v>1.732</v>
          </cell>
          <cell r="AR961">
            <v>1.46</v>
          </cell>
        </row>
        <row r="962">
          <cell r="AP962" t="str">
            <v>1543</v>
          </cell>
          <cell r="AQ962">
            <v>1.8089999999999999</v>
          </cell>
          <cell r="AR962">
            <v>1.4710000000000001</v>
          </cell>
        </row>
        <row r="963">
          <cell r="AP963" t="str">
            <v>1544</v>
          </cell>
          <cell r="AQ963">
            <v>1.897</v>
          </cell>
          <cell r="AR963">
            <v>1.5109999999999999</v>
          </cell>
        </row>
        <row r="964">
          <cell r="AP964" t="str">
            <v>1545</v>
          </cell>
          <cell r="AQ964">
            <v>1.9850000000000001</v>
          </cell>
          <cell r="AR964">
            <v>1.5509999999999999</v>
          </cell>
        </row>
        <row r="965">
          <cell r="AP965" t="str">
            <v>1546</v>
          </cell>
          <cell r="AQ965">
            <v>2.0409999999999999</v>
          </cell>
          <cell r="AR965">
            <v>1.5349999999999999</v>
          </cell>
        </row>
        <row r="966">
          <cell r="AP966" t="str">
            <v>1547</v>
          </cell>
          <cell r="AQ966">
            <v>2.1469999999999998</v>
          </cell>
          <cell r="AR966">
            <v>1.573</v>
          </cell>
        </row>
        <row r="967">
          <cell r="AP967" t="str">
            <v>1548</v>
          </cell>
          <cell r="AQ967">
            <v>2.2530000000000001</v>
          </cell>
          <cell r="AR967">
            <v>1.6120000000000001</v>
          </cell>
        </row>
        <row r="968">
          <cell r="AP968" t="str">
            <v>1549</v>
          </cell>
          <cell r="AQ968">
            <v>2.383</v>
          </cell>
          <cell r="AR968">
            <v>1.65</v>
          </cell>
        </row>
        <row r="969">
          <cell r="AP969" t="str">
            <v>1550</v>
          </cell>
          <cell r="AQ969">
            <v>2.496</v>
          </cell>
          <cell r="AR969">
            <v>1.6879999999999999</v>
          </cell>
        </row>
        <row r="970">
          <cell r="AP970" t="str">
            <v>1551</v>
          </cell>
          <cell r="AQ970">
            <v>2.5979999999999999</v>
          </cell>
          <cell r="AR970">
            <v>1.7270000000000001</v>
          </cell>
        </row>
        <row r="971">
          <cell r="AP971" t="str">
            <v>1552</v>
          </cell>
          <cell r="AQ971">
            <v>2.72</v>
          </cell>
          <cell r="AR971">
            <v>1.7649999999999999</v>
          </cell>
        </row>
        <row r="972">
          <cell r="AP972" t="str">
            <v>1553</v>
          </cell>
          <cell r="AQ972">
            <v>2.8410000000000002</v>
          </cell>
          <cell r="AR972">
            <v>1.802</v>
          </cell>
        </row>
        <row r="973">
          <cell r="AP973" t="str">
            <v>1554</v>
          </cell>
          <cell r="AQ973">
            <v>2.9620000000000002</v>
          </cell>
          <cell r="AR973">
            <v>1.8360000000000001</v>
          </cell>
        </row>
        <row r="974">
          <cell r="AP974" t="str">
            <v>1555</v>
          </cell>
          <cell r="AQ974">
            <v>3.0840000000000001</v>
          </cell>
          <cell r="AR974">
            <v>1.88</v>
          </cell>
        </row>
        <row r="975">
          <cell r="AP975" t="str">
            <v>1556</v>
          </cell>
          <cell r="AQ975">
            <v>3.2050000000000001</v>
          </cell>
          <cell r="AR975">
            <v>1.9319999999999999</v>
          </cell>
        </row>
        <row r="976">
          <cell r="AP976" t="str">
            <v>1557</v>
          </cell>
          <cell r="AQ976">
            <v>3.327</v>
          </cell>
          <cell r="AR976">
            <v>1.9830000000000001</v>
          </cell>
        </row>
        <row r="977">
          <cell r="AP977" t="str">
            <v>1558</v>
          </cell>
          <cell r="AQ977">
            <v>3.448</v>
          </cell>
          <cell r="AR977">
            <v>2.0699999999999998</v>
          </cell>
        </row>
        <row r="978">
          <cell r="AP978" t="str">
            <v>1559</v>
          </cell>
          <cell r="AQ978">
            <v>3.57</v>
          </cell>
          <cell r="AR978">
            <v>2.1739999999999999</v>
          </cell>
        </row>
        <row r="979">
          <cell r="AP979" t="str">
            <v>1560</v>
          </cell>
          <cell r="AQ979">
            <v>3.7189999999999999</v>
          </cell>
          <cell r="AR979">
            <v>2.278</v>
          </cell>
        </row>
        <row r="980">
          <cell r="AP980" t="str">
            <v>1561</v>
          </cell>
          <cell r="AQ980">
            <v>3.8460000000000001</v>
          </cell>
          <cell r="AR980">
            <v>2.4079999999999999</v>
          </cell>
        </row>
        <row r="981">
          <cell r="AP981" t="str">
            <v>1562</v>
          </cell>
          <cell r="AQ981">
            <v>4.0380000000000003</v>
          </cell>
          <cell r="AR981">
            <v>2.5640000000000001</v>
          </cell>
        </row>
        <row r="982">
          <cell r="AP982" t="str">
            <v>1601</v>
          </cell>
          <cell r="AQ982">
            <v>0.28599999999999998</v>
          </cell>
          <cell r="AR982">
            <v>0.47799999999999998</v>
          </cell>
        </row>
        <row r="983">
          <cell r="AP983" t="str">
            <v>1602</v>
          </cell>
          <cell r="AQ983">
            <v>0.28599999999999998</v>
          </cell>
          <cell r="AR983">
            <v>0.47799999999999998</v>
          </cell>
        </row>
        <row r="984">
          <cell r="AP984" t="str">
            <v>1603</v>
          </cell>
          <cell r="AQ984">
            <v>0.28599999999999998</v>
          </cell>
          <cell r="AR984">
            <v>0.47799999999999998</v>
          </cell>
        </row>
        <row r="985">
          <cell r="AP985" t="str">
            <v>1604</v>
          </cell>
          <cell r="AQ985">
            <v>0.38</v>
          </cell>
          <cell r="AR985">
            <v>0.55900000000000005</v>
          </cell>
        </row>
        <row r="986">
          <cell r="AP986" t="str">
            <v>1605</v>
          </cell>
          <cell r="AQ986">
            <v>0.38</v>
          </cell>
          <cell r="AR986">
            <v>0.56999999999999995</v>
          </cell>
        </row>
        <row r="987">
          <cell r="AP987" t="str">
            <v>1606</v>
          </cell>
          <cell r="AQ987">
            <v>0.46899999999999997</v>
          </cell>
          <cell r="AR987">
            <v>0.629</v>
          </cell>
        </row>
        <row r="988">
          <cell r="AP988" t="str">
            <v>1607</v>
          </cell>
          <cell r="AQ988">
            <v>0.46899999999999997</v>
          </cell>
          <cell r="AR988">
            <v>0.629</v>
          </cell>
        </row>
        <row r="989">
          <cell r="AP989" t="str">
            <v>1608</v>
          </cell>
          <cell r="AQ989">
            <v>0.56599999999999995</v>
          </cell>
          <cell r="AR989">
            <v>0.69699999999999995</v>
          </cell>
        </row>
        <row r="990">
          <cell r="AP990" t="str">
            <v>1610</v>
          </cell>
          <cell r="AQ990">
            <v>0.56599999999999995</v>
          </cell>
          <cell r="AR990">
            <v>0.69699999999999995</v>
          </cell>
        </row>
        <row r="991">
          <cell r="AP991" t="str">
            <v>1611</v>
          </cell>
          <cell r="AQ991">
            <v>0.56599999999999995</v>
          </cell>
          <cell r="AR991">
            <v>0.69699999999999995</v>
          </cell>
        </row>
        <row r="992">
          <cell r="AP992" t="str">
            <v>1612</v>
          </cell>
          <cell r="AQ992">
            <v>0.67100000000000004</v>
          </cell>
          <cell r="AR992">
            <v>0.77300000000000002</v>
          </cell>
        </row>
        <row r="993">
          <cell r="AP993" t="str">
            <v>1613</v>
          </cell>
          <cell r="AQ993">
            <v>0.67100000000000004</v>
          </cell>
          <cell r="AR993">
            <v>0.77300000000000002</v>
          </cell>
        </row>
        <row r="994">
          <cell r="AP994" t="str">
            <v>1614</v>
          </cell>
          <cell r="AQ994">
            <v>0.67100000000000004</v>
          </cell>
          <cell r="AR994">
            <v>0.77300000000000002</v>
          </cell>
        </row>
        <row r="995">
          <cell r="AP995" t="str">
            <v>1615</v>
          </cell>
          <cell r="AQ995">
            <v>0.69599999999999995</v>
          </cell>
          <cell r="AR995">
            <v>0.77300000000000002</v>
          </cell>
        </row>
        <row r="996">
          <cell r="AP996" t="str">
            <v>1616</v>
          </cell>
          <cell r="AQ996">
            <v>0.75800000000000001</v>
          </cell>
          <cell r="AR996">
            <v>0.84799999999999998</v>
          </cell>
        </row>
        <row r="997">
          <cell r="AP997" t="str">
            <v>1617</v>
          </cell>
          <cell r="AQ997">
            <v>0.8</v>
          </cell>
          <cell r="AR997">
            <v>0.84799999999999998</v>
          </cell>
        </row>
        <row r="998">
          <cell r="AP998" t="str">
            <v>1618</v>
          </cell>
          <cell r="AQ998">
            <v>0.8</v>
          </cell>
          <cell r="AR998">
            <v>0.84799999999999998</v>
          </cell>
        </row>
        <row r="999">
          <cell r="AP999" t="str">
            <v>1619</v>
          </cell>
          <cell r="AQ999">
            <v>0.83799999999999997</v>
          </cell>
          <cell r="AR999">
            <v>0.84799999999999998</v>
          </cell>
        </row>
        <row r="1000">
          <cell r="AP1000" t="str">
            <v>1620</v>
          </cell>
          <cell r="AQ1000">
            <v>0.92500000000000004</v>
          </cell>
          <cell r="AR1000">
            <v>0.95399999999999996</v>
          </cell>
        </row>
        <row r="1001">
          <cell r="AP1001" t="str">
            <v>1621</v>
          </cell>
          <cell r="AQ1001">
            <v>0.96199999999999997</v>
          </cell>
          <cell r="AR1001">
            <v>0.95399999999999996</v>
          </cell>
        </row>
        <row r="1002">
          <cell r="AP1002" t="str">
            <v>1622</v>
          </cell>
          <cell r="AQ1002">
            <v>0.96699999999999997</v>
          </cell>
          <cell r="AR1002">
            <v>0.98199999999999998</v>
          </cell>
        </row>
        <row r="1003">
          <cell r="AP1003" t="str">
            <v>1623</v>
          </cell>
          <cell r="AQ1003">
            <v>0.98599999999999999</v>
          </cell>
          <cell r="AR1003">
            <v>1.01</v>
          </cell>
        </row>
        <row r="1004">
          <cell r="AP1004" t="str">
            <v>1624</v>
          </cell>
          <cell r="AQ1004">
            <v>0.96199999999999997</v>
          </cell>
          <cell r="AR1004">
            <v>0.998</v>
          </cell>
        </row>
        <row r="1005">
          <cell r="AP1005" t="str">
            <v>1625</v>
          </cell>
          <cell r="AQ1005">
            <v>1.0089999999999999</v>
          </cell>
          <cell r="AR1005">
            <v>1.0249999999999999</v>
          </cell>
        </row>
        <row r="1006">
          <cell r="AP1006" t="str">
            <v>1626</v>
          </cell>
          <cell r="AQ1006">
            <v>1.046</v>
          </cell>
          <cell r="AR1006">
            <v>1.0429999999999999</v>
          </cell>
        </row>
        <row r="1007">
          <cell r="AP1007" t="str">
            <v>1627</v>
          </cell>
          <cell r="AQ1007">
            <v>1.0920000000000001</v>
          </cell>
          <cell r="AR1007">
            <v>1.069</v>
          </cell>
        </row>
        <row r="1008">
          <cell r="AP1008" t="str">
            <v>1628</v>
          </cell>
          <cell r="AQ1008">
            <v>1.139</v>
          </cell>
          <cell r="AR1008">
            <v>1.079</v>
          </cell>
        </row>
        <row r="1009">
          <cell r="AP1009" t="str">
            <v>1629</v>
          </cell>
          <cell r="AQ1009">
            <v>1.1240000000000001</v>
          </cell>
          <cell r="AR1009">
            <v>1.0589999999999999</v>
          </cell>
        </row>
        <row r="1010">
          <cell r="AP1010" t="str">
            <v>1630</v>
          </cell>
          <cell r="AQ1010">
            <v>1.1539999999999999</v>
          </cell>
          <cell r="AR1010">
            <v>1.069</v>
          </cell>
        </row>
        <row r="1011">
          <cell r="AP1011" t="str">
            <v>1631</v>
          </cell>
          <cell r="AQ1011">
            <v>1.1839999999999999</v>
          </cell>
          <cell r="AR1011">
            <v>1.091</v>
          </cell>
        </row>
        <row r="1012">
          <cell r="AP1012" t="str">
            <v>1632</v>
          </cell>
          <cell r="AQ1012">
            <v>1.24</v>
          </cell>
          <cell r="AR1012">
            <v>1.137</v>
          </cell>
        </row>
        <row r="1013">
          <cell r="AP1013" t="str">
            <v>1633</v>
          </cell>
          <cell r="AQ1013">
            <v>1.266</v>
          </cell>
          <cell r="AR1013">
            <v>1.159</v>
          </cell>
        </row>
        <row r="1014">
          <cell r="AP1014" t="str">
            <v>1634</v>
          </cell>
          <cell r="AQ1014">
            <v>1.2909999999999999</v>
          </cell>
          <cell r="AR1014">
            <v>1.1819999999999999</v>
          </cell>
        </row>
        <row r="1015">
          <cell r="AP1015" t="str">
            <v>1635</v>
          </cell>
          <cell r="AQ1015">
            <v>1.3169999999999999</v>
          </cell>
          <cell r="AR1015">
            <v>1.1910000000000001</v>
          </cell>
        </row>
        <row r="1016">
          <cell r="AP1016" t="str">
            <v>1636</v>
          </cell>
          <cell r="AQ1016">
            <v>1.3089999999999999</v>
          </cell>
          <cell r="AR1016">
            <v>1.1739999999999999</v>
          </cell>
        </row>
        <row r="1017">
          <cell r="AP1017" t="str">
            <v>1637</v>
          </cell>
          <cell r="AQ1017">
            <v>1.353</v>
          </cell>
          <cell r="AR1017">
            <v>1.1819999999999999</v>
          </cell>
        </row>
        <row r="1018">
          <cell r="AP1018" t="str">
            <v>1638</v>
          </cell>
          <cell r="AQ1018">
            <v>1.403</v>
          </cell>
          <cell r="AR1018">
            <v>1.2310000000000001</v>
          </cell>
        </row>
        <row r="1019">
          <cell r="AP1019" t="str">
            <v>1639</v>
          </cell>
          <cell r="AQ1019">
            <v>1.51</v>
          </cell>
          <cell r="AR1019">
            <v>1.329</v>
          </cell>
        </row>
        <row r="1020">
          <cell r="AP1020" t="str">
            <v>1640</v>
          </cell>
          <cell r="AQ1020">
            <v>1.5620000000000001</v>
          </cell>
          <cell r="AR1020">
            <v>1.379</v>
          </cell>
        </row>
        <row r="1021">
          <cell r="AP1021" t="str">
            <v>1641</v>
          </cell>
          <cell r="AQ1021">
            <v>1.615</v>
          </cell>
          <cell r="AR1021">
            <v>1.389</v>
          </cell>
        </row>
        <row r="1022">
          <cell r="AP1022" t="str">
            <v>1642</v>
          </cell>
          <cell r="AQ1022">
            <v>1.63</v>
          </cell>
          <cell r="AR1022">
            <v>1.369</v>
          </cell>
        </row>
        <row r="1023">
          <cell r="AP1023" t="str">
            <v>1643</v>
          </cell>
          <cell r="AQ1023">
            <v>1.7030000000000001</v>
          </cell>
          <cell r="AR1023">
            <v>1.379</v>
          </cell>
        </row>
        <row r="1024">
          <cell r="AP1024" t="str">
            <v>1644</v>
          </cell>
          <cell r="AQ1024">
            <v>1.786</v>
          </cell>
          <cell r="AR1024">
            <v>1.4159999999999999</v>
          </cell>
        </row>
        <row r="1025">
          <cell r="AP1025" t="str">
            <v>1645</v>
          </cell>
          <cell r="AQ1025">
            <v>1.8680000000000001</v>
          </cell>
          <cell r="AR1025">
            <v>1.454</v>
          </cell>
        </row>
        <row r="1026">
          <cell r="AP1026" t="str">
            <v>1646</v>
          </cell>
          <cell r="AQ1026">
            <v>1.92</v>
          </cell>
          <cell r="AR1026">
            <v>1.4390000000000001</v>
          </cell>
        </row>
        <row r="1027">
          <cell r="AP1027" t="str">
            <v>1647</v>
          </cell>
          <cell r="AQ1027">
            <v>2.02</v>
          </cell>
          <cell r="AR1027">
            <v>1.4750000000000001</v>
          </cell>
        </row>
        <row r="1028">
          <cell r="AP1028" t="str">
            <v>1648</v>
          </cell>
          <cell r="AQ1028">
            <v>2.12</v>
          </cell>
          <cell r="AR1028">
            <v>1.5109999999999999</v>
          </cell>
        </row>
        <row r="1029">
          <cell r="AP1029" t="str">
            <v>1649</v>
          </cell>
          <cell r="AQ1029">
            <v>2.242</v>
          </cell>
          <cell r="AR1029">
            <v>1.5469999999999999</v>
          </cell>
        </row>
        <row r="1030">
          <cell r="AP1030" t="str">
            <v>1650</v>
          </cell>
          <cell r="AQ1030">
            <v>2.3479999999999999</v>
          </cell>
          <cell r="AR1030">
            <v>1.583</v>
          </cell>
        </row>
        <row r="1031">
          <cell r="AP1031" t="str">
            <v>1651</v>
          </cell>
          <cell r="AQ1031">
            <v>2.444</v>
          </cell>
          <cell r="AR1031">
            <v>1.619</v>
          </cell>
        </row>
        <row r="1032">
          <cell r="AP1032" t="str">
            <v>1652</v>
          </cell>
          <cell r="AQ1032">
            <v>2.5579999999999998</v>
          </cell>
          <cell r="AR1032">
            <v>1.655</v>
          </cell>
        </row>
        <row r="1033">
          <cell r="AP1033" t="str">
            <v>1653</v>
          </cell>
          <cell r="AQ1033">
            <v>2.673</v>
          </cell>
          <cell r="AR1033">
            <v>1.6890000000000001</v>
          </cell>
        </row>
        <row r="1034">
          <cell r="AP1034" t="str">
            <v>1654</v>
          </cell>
          <cell r="AQ1034">
            <v>2.7879999999999998</v>
          </cell>
          <cell r="AR1034">
            <v>1.722</v>
          </cell>
        </row>
        <row r="1035">
          <cell r="AP1035" t="str">
            <v>1655</v>
          </cell>
          <cell r="AQ1035">
            <v>2.9020000000000001</v>
          </cell>
          <cell r="AR1035">
            <v>1.7629999999999999</v>
          </cell>
        </row>
        <row r="1036">
          <cell r="AP1036" t="str">
            <v>1656</v>
          </cell>
          <cell r="AQ1036">
            <v>3.0169999999999999</v>
          </cell>
          <cell r="AR1036">
            <v>1.8109999999999999</v>
          </cell>
        </row>
        <row r="1037">
          <cell r="AP1037" t="str">
            <v>1657</v>
          </cell>
          <cell r="AQ1037">
            <v>3.1309999999999998</v>
          </cell>
          <cell r="AR1037">
            <v>1.86</v>
          </cell>
        </row>
        <row r="1038">
          <cell r="AP1038" t="str">
            <v>1658</v>
          </cell>
          <cell r="AQ1038">
            <v>3.246</v>
          </cell>
          <cell r="AR1038">
            <v>1.9410000000000001</v>
          </cell>
        </row>
        <row r="1039">
          <cell r="AP1039" t="str">
            <v>1659</v>
          </cell>
          <cell r="AQ1039">
            <v>3.36</v>
          </cell>
          <cell r="AR1039">
            <v>2.0390000000000001</v>
          </cell>
        </row>
        <row r="1040">
          <cell r="AP1040" t="str">
            <v>1660</v>
          </cell>
          <cell r="AQ1040">
            <v>3.5</v>
          </cell>
          <cell r="AR1040">
            <v>2.1360000000000001</v>
          </cell>
        </row>
        <row r="1041">
          <cell r="AP1041" t="str">
            <v>1661</v>
          </cell>
          <cell r="AQ1041">
            <v>3.62</v>
          </cell>
          <cell r="AR1041">
            <v>2.258</v>
          </cell>
        </row>
        <row r="1042">
          <cell r="AP1042" t="str">
            <v>1662</v>
          </cell>
          <cell r="AQ1042">
            <v>3.8</v>
          </cell>
          <cell r="AR1042">
            <v>2.4039999999999999</v>
          </cell>
        </row>
        <row r="1043">
          <cell r="AP1043" t="str">
            <v>1701</v>
          </cell>
          <cell r="AQ1043">
            <v>0.27800000000000002</v>
          </cell>
          <cell r="AR1043">
            <v>0.45</v>
          </cell>
        </row>
        <row r="1044">
          <cell r="AP1044" t="str">
            <v>1702</v>
          </cell>
          <cell r="AQ1044">
            <v>0.27800000000000002</v>
          </cell>
          <cell r="AR1044">
            <v>0.45</v>
          </cell>
        </row>
        <row r="1045">
          <cell r="AP1045" t="str">
            <v>1703</v>
          </cell>
          <cell r="AQ1045">
            <v>0.27800000000000002</v>
          </cell>
          <cell r="AR1045">
            <v>0.45</v>
          </cell>
        </row>
        <row r="1046">
          <cell r="AP1046" t="str">
            <v>1704</v>
          </cell>
          <cell r="AQ1046">
            <v>0.371</v>
          </cell>
          <cell r="AR1046">
            <v>0.52700000000000002</v>
          </cell>
        </row>
        <row r="1047">
          <cell r="AP1047" t="str">
            <v>1705</v>
          </cell>
          <cell r="AQ1047">
            <v>0.371</v>
          </cell>
          <cell r="AR1047">
            <v>0.53700000000000003</v>
          </cell>
        </row>
        <row r="1048">
          <cell r="AP1048" t="str">
            <v>1706</v>
          </cell>
          <cell r="AQ1048">
            <v>0.45200000000000001</v>
          </cell>
          <cell r="AR1048">
            <v>0.58699999999999997</v>
          </cell>
        </row>
        <row r="1049">
          <cell r="AP1049" t="str">
            <v>1707</v>
          </cell>
          <cell r="AQ1049">
            <v>0.45200000000000001</v>
          </cell>
          <cell r="AR1049">
            <v>0.58699999999999997</v>
          </cell>
        </row>
        <row r="1050">
          <cell r="AP1050" t="str">
            <v>1708</v>
          </cell>
          <cell r="AQ1050">
            <v>0.54600000000000004</v>
          </cell>
          <cell r="AR1050">
            <v>0.65</v>
          </cell>
        </row>
        <row r="1051">
          <cell r="AP1051" t="str">
            <v>1710</v>
          </cell>
          <cell r="AQ1051">
            <v>0.54600000000000004</v>
          </cell>
          <cell r="AR1051">
            <v>0.65</v>
          </cell>
        </row>
        <row r="1052">
          <cell r="AP1052" t="str">
            <v>1711</v>
          </cell>
          <cell r="AQ1052">
            <v>0.54600000000000004</v>
          </cell>
          <cell r="AR1052">
            <v>0.65</v>
          </cell>
        </row>
        <row r="1053">
          <cell r="AP1053" t="str">
            <v>1712</v>
          </cell>
          <cell r="AQ1053">
            <v>0.64800000000000002</v>
          </cell>
          <cell r="AR1053">
            <v>0.72099999999999997</v>
          </cell>
        </row>
        <row r="1054">
          <cell r="AP1054" t="str">
            <v>1713</v>
          </cell>
          <cell r="AQ1054">
            <v>0.64800000000000002</v>
          </cell>
          <cell r="AR1054">
            <v>0.72099999999999997</v>
          </cell>
        </row>
        <row r="1055">
          <cell r="AP1055" t="str">
            <v>1714</v>
          </cell>
          <cell r="AQ1055">
            <v>0.64800000000000002</v>
          </cell>
          <cell r="AR1055">
            <v>0.72099999999999997</v>
          </cell>
        </row>
        <row r="1056">
          <cell r="AP1056" t="str">
            <v>1715</v>
          </cell>
          <cell r="AQ1056">
            <v>0.67200000000000004</v>
          </cell>
          <cell r="AR1056">
            <v>0.72099999999999997</v>
          </cell>
        </row>
        <row r="1057">
          <cell r="AP1057" t="str">
            <v>1716</v>
          </cell>
          <cell r="AQ1057">
            <v>0.73299999999999998</v>
          </cell>
          <cell r="AR1057">
            <v>0.79200000000000004</v>
          </cell>
        </row>
        <row r="1058">
          <cell r="AP1058" t="str">
            <v>1717</v>
          </cell>
          <cell r="AQ1058">
            <v>0.77300000000000002</v>
          </cell>
          <cell r="AR1058">
            <v>0.79200000000000004</v>
          </cell>
        </row>
        <row r="1059">
          <cell r="AP1059" t="str">
            <v>1718</v>
          </cell>
          <cell r="AQ1059">
            <v>0.77300000000000002</v>
          </cell>
          <cell r="AR1059">
            <v>0.79200000000000004</v>
          </cell>
        </row>
        <row r="1060">
          <cell r="AP1060" t="str">
            <v>1719</v>
          </cell>
          <cell r="AQ1060">
            <v>0.80900000000000005</v>
          </cell>
          <cell r="AR1060">
            <v>0.79200000000000004</v>
          </cell>
        </row>
        <row r="1061">
          <cell r="AP1061" t="str">
            <v>1720</v>
          </cell>
          <cell r="AQ1061">
            <v>0.89300000000000002</v>
          </cell>
          <cell r="AR1061">
            <v>0.89100000000000001</v>
          </cell>
        </row>
        <row r="1062">
          <cell r="AP1062" t="str">
            <v>1721</v>
          </cell>
          <cell r="AQ1062">
            <v>0.92900000000000005</v>
          </cell>
          <cell r="AR1062">
            <v>0.89100000000000001</v>
          </cell>
        </row>
        <row r="1063">
          <cell r="AP1063" t="str">
            <v>1722</v>
          </cell>
          <cell r="AQ1063">
            <v>0.93400000000000005</v>
          </cell>
          <cell r="AR1063">
            <v>0.91700000000000004</v>
          </cell>
        </row>
        <row r="1064">
          <cell r="AP1064" t="str">
            <v>1723</v>
          </cell>
          <cell r="AQ1064">
            <v>0.95199999999999996</v>
          </cell>
          <cell r="AR1064">
            <v>0.94299999999999995</v>
          </cell>
        </row>
        <row r="1065">
          <cell r="AP1065" t="str">
            <v>1724</v>
          </cell>
          <cell r="AQ1065">
            <v>0.92900000000000005</v>
          </cell>
          <cell r="AR1065">
            <v>0.93300000000000005</v>
          </cell>
        </row>
        <row r="1066">
          <cell r="AP1066" t="str">
            <v>1725</v>
          </cell>
          <cell r="AQ1066">
            <v>0.97499999999999998</v>
          </cell>
          <cell r="AR1066">
            <v>0.95799999999999996</v>
          </cell>
        </row>
        <row r="1067">
          <cell r="AP1067" t="str">
            <v>1726</v>
          </cell>
          <cell r="AQ1067">
            <v>1.01</v>
          </cell>
          <cell r="AR1067">
            <v>0.97299999999999998</v>
          </cell>
        </row>
        <row r="1068">
          <cell r="AP1068" t="str">
            <v>1727</v>
          </cell>
          <cell r="AQ1068">
            <v>1.0549999999999999</v>
          </cell>
          <cell r="AR1068">
            <v>0.997</v>
          </cell>
        </row>
        <row r="1069">
          <cell r="AP1069" t="str">
            <v>1728</v>
          </cell>
          <cell r="AQ1069">
            <v>1.1000000000000001</v>
          </cell>
          <cell r="AR1069">
            <v>1.006</v>
          </cell>
        </row>
        <row r="1070">
          <cell r="AP1070" t="str">
            <v>1729</v>
          </cell>
          <cell r="AQ1070">
            <v>1.085</v>
          </cell>
          <cell r="AR1070">
            <v>0.98799999999999999</v>
          </cell>
        </row>
        <row r="1071">
          <cell r="AP1071" t="str">
            <v>1730</v>
          </cell>
          <cell r="AQ1071">
            <v>1.115</v>
          </cell>
          <cell r="AR1071">
            <v>0.997</v>
          </cell>
        </row>
        <row r="1072">
          <cell r="AP1072" t="str">
            <v>1731</v>
          </cell>
          <cell r="AQ1072">
            <v>1.1439999999999999</v>
          </cell>
          <cell r="AR1072">
            <v>1.018</v>
          </cell>
        </row>
        <row r="1073">
          <cell r="AP1073" t="str">
            <v>1732</v>
          </cell>
          <cell r="AQ1073">
            <v>1.198</v>
          </cell>
          <cell r="AR1073">
            <v>1.0609999999999999</v>
          </cell>
        </row>
        <row r="1074">
          <cell r="AP1074" t="str">
            <v>1733</v>
          </cell>
          <cell r="AQ1074">
            <v>1.222</v>
          </cell>
          <cell r="AR1074">
            <v>1.0820000000000001</v>
          </cell>
        </row>
        <row r="1075">
          <cell r="AP1075" t="str">
            <v>1734</v>
          </cell>
          <cell r="AQ1075">
            <v>1.2470000000000001</v>
          </cell>
          <cell r="AR1075">
            <v>1.103</v>
          </cell>
        </row>
        <row r="1076">
          <cell r="AP1076" t="str">
            <v>1735</v>
          </cell>
          <cell r="AQ1076">
            <v>1.272</v>
          </cell>
          <cell r="AR1076">
            <v>1.111</v>
          </cell>
        </row>
        <row r="1077">
          <cell r="AP1077" t="str">
            <v>1736</v>
          </cell>
          <cell r="AQ1077">
            <v>1.2649999999999999</v>
          </cell>
          <cell r="AR1077">
            <v>1.095</v>
          </cell>
        </row>
        <row r="1078">
          <cell r="AP1078" t="str">
            <v>1737</v>
          </cell>
          <cell r="AQ1078">
            <v>1.3069999999999999</v>
          </cell>
          <cell r="AR1078">
            <v>1.103</v>
          </cell>
        </row>
        <row r="1079">
          <cell r="AP1079" t="str">
            <v>1738</v>
          </cell>
          <cell r="AQ1079">
            <v>1.3560000000000001</v>
          </cell>
          <cell r="AR1079">
            <v>1.1479999999999999</v>
          </cell>
        </row>
        <row r="1080">
          <cell r="AP1080" t="str">
            <v>1739</v>
          </cell>
          <cell r="AQ1080">
            <v>1.458</v>
          </cell>
          <cell r="AR1080">
            <v>1.24</v>
          </cell>
        </row>
        <row r="1081">
          <cell r="AP1081" t="str">
            <v>1740</v>
          </cell>
          <cell r="AQ1081">
            <v>1.508</v>
          </cell>
          <cell r="AR1081">
            <v>1.2869999999999999</v>
          </cell>
        </row>
        <row r="1082">
          <cell r="AP1082" t="str">
            <v>1741</v>
          </cell>
          <cell r="AQ1082">
            <v>1.5589999999999999</v>
          </cell>
          <cell r="AR1082">
            <v>1.2969999999999999</v>
          </cell>
        </row>
        <row r="1083">
          <cell r="AP1083" t="str">
            <v>1742</v>
          </cell>
          <cell r="AQ1083">
            <v>1.573</v>
          </cell>
          <cell r="AR1083">
            <v>1.278</v>
          </cell>
        </row>
        <row r="1084">
          <cell r="AP1084" t="str">
            <v>1743</v>
          </cell>
          <cell r="AQ1084">
            <v>1.6439999999999999</v>
          </cell>
          <cell r="AR1084">
            <v>1.2869999999999999</v>
          </cell>
        </row>
        <row r="1085">
          <cell r="AP1085" t="str">
            <v>1744</v>
          </cell>
          <cell r="AQ1085">
            <v>1.724</v>
          </cell>
          <cell r="AR1085">
            <v>1.3220000000000001</v>
          </cell>
        </row>
        <row r="1086">
          <cell r="AP1086" t="str">
            <v>1745</v>
          </cell>
          <cell r="AQ1086">
            <v>1.804</v>
          </cell>
          <cell r="AR1086">
            <v>1.357</v>
          </cell>
        </row>
        <row r="1087">
          <cell r="AP1087" t="str">
            <v>1746</v>
          </cell>
          <cell r="AQ1087">
            <v>1.873</v>
          </cell>
          <cell r="AR1087">
            <v>1.3560000000000001</v>
          </cell>
        </row>
        <row r="1088">
          <cell r="AP1088" t="str">
            <v>1747</v>
          </cell>
          <cell r="AQ1088">
            <v>1.97</v>
          </cell>
          <cell r="AR1088">
            <v>1.39</v>
          </cell>
        </row>
        <row r="1089">
          <cell r="AP1089" t="str">
            <v>1748</v>
          </cell>
          <cell r="AQ1089">
            <v>2.0680000000000001</v>
          </cell>
          <cell r="AR1089">
            <v>1.4239999999999999</v>
          </cell>
        </row>
        <row r="1090">
          <cell r="AP1090" t="str">
            <v>1749</v>
          </cell>
          <cell r="AQ1090">
            <v>2.1869999999999998</v>
          </cell>
          <cell r="AR1090">
            <v>1.458</v>
          </cell>
        </row>
        <row r="1091">
          <cell r="AP1091" t="str">
            <v>1750</v>
          </cell>
          <cell r="AQ1091">
            <v>2.29</v>
          </cell>
          <cell r="AR1091">
            <v>1.492</v>
          </cell>
        </row>
        <row r="1092">
          <cell r="AP1092" t="str">
            <v>1751</v>
          </cell>
          <cell r="AQ1092">
            <v>2.3839999999999999</v>
          </cell>
          <cell r="AR1092">
            <v>1.526</v>
          </cell>
        </row>
        <row r="1093">
          <cell r="AP1093" t="str">
            <v>1752</v>
          </cell>
          <cell r="AQ1093">
            <v>2.496</v>
          </cell>
          <cell r="AR1093">
            <v>1.56</v>
          </cell>
        </row>
        <row r="1094">
          <cell r="AP1094" t="str">
            <v>1753</v>
          </cell>
          <cell r="AQ1094">
            <v>2.6070000000000002</v>
          </cell>
          <cell r="AR1094">
            <v>1.5920000000000001</v>
          </cell>
        </row>
        <row r="1095">
          <cell r="AP1095" t="str">
            <v>1754</v>
          </cell>
          <cell r="AQ1095">
            <v>2.7189999999999999</v>
          </cell>
          <cell r="AR1095">
            <v>1.623</v>
          </cell>
        </row>
        <row r="1096">
          <cell r="AP1096" t="str">
            <v>1755</v>
          </cell>
          <cell r="AQ1096">
            <v>2.83</v>
          </cell>
          <cell r="AR1096">
            <v>1.661</v>
          </cell>
        </row>
        <row r="1097">
          <cell r="AP1097" t="str">
            <v>1756</v>
          </cell>
          <cell r="AQ1097">
            <v>2.9420000000000002</v>
          </cell>
          <cell r="AR1097">
            <v>1.7070000000000001</v>
          </cell>
        </row>
        <row r="1098">
          <cell r="AP1098" t="str">
            <v>1757</v>
          </cell>
          <cell r="AQ1098">
            <v>3.0539999999999998</v>
          </cell>
          <cell r="AR1098">
            <v>1.7529999999999999</v>
          </cell>
        </row>
        <row r="1099">
          <cell r="AP1099" t="str">
            <v>1758</v>
          </cell>
          <cell r="AQ1099">
            <v>3.165</v>
          </cell>
          <cell r="AR1099">
            <v>1.83</v>
          </cell>
        </row>
        <row r="1100">
          <cell r="AP1100" t="str">
            <v>1759</v>
          </cell>
          <cell r="AQ1100">
            <v>3.2770000000000001</v>
          </cell>
          <cell r="AR1100">
            <v>1.921</v>
          </cell>
        </row>
        <row r="1101">
          <cell r="AP1101" t="str">
            <v>1760</v>
          </cell>
          <cell r="AQ1101">
            <v>3.4129999999999998</v>
          </cell>
          <cell r="AR1101">
            <v>2.0139999999999998</v>
          </cell>
        </row>
        <row r="1102">
          <cell r="AP1102" t="str">
            <v>1761</v>
          </cell>
          <cell r="AQ1102">
            <v>3.53</v>
          </cell>
          <cell r="AR1102">
            <v>2.1280000000000001</v>
          </cell>
        </row>
        <row r="1103">
          <cell r="AP1103" t="str">
            <v>1762</v>
          </cell>
          <cell r="AQ1103">
            <v>3.7050000000000001</v>
          </cell>
          <cell r="AR1103">
            <v>2.2650000000000001</v>
          </cell>
        </row>
        <row r="1104">
          <cell r="AP1104" t="str">
            <v>1801</v>
          </cell>
          <cell r="AQ1104">
            <v>0.26</v>
          </cell>
          <cell r="AR1104">
            <v>0.41899999999999998</v>
          </cell>
        </row>
        <row r="1105">
          <cell r="AP1105" t="str">
            <v>1802</v>
          </cell>
          <cell r="AQ1105">
            <v>0.26</v>
          </cell>
          <cell r="AR1105">
            <v>0.41899999999999998</v>
          </cell>
        </row>
        <row r="1106">
          <cell r="AP1106" t="str">
            <v>1803</v>
          </cell>
          <cell r="AQ1106">
            <v>0.26</v>
          </cell>
          <cell r="AR1106">
            <v>0.41899999999999998</v>
          </cell>
        </row>
        <row r="1107">
          <cell r="AP1107" t="str">
            <v>1804</v>
          </cell>
          <cell r="AQ1107">
            <v>0.34599999999999997</v>
          </cell>
          <cell r="AR1107">
            <v>0.48899999999999999</v>
          </cell>
        </row>
        <row r="1108">
          <cell r="AP1108" t="str">
            <v>1805</v>
          </cell>
          <cell r="AQ1108">
            <v>0.34599999999999997</v>
          </cell>
          <cell r="AR1108">
            <v>0.499</v>
          </cell>
        </row>
        <row r="1109">
          <cell r="AP1109" t="str">
            <v>1806</v>
          </cell>
          <cell r="AQ1109">
            <v>0.42199999999999999</v>
          </cell>
          <cell r="AR1109">
            <v>0.54500000000000004</v>
          </cell>
        </row>
        <row r="1110">
          <cell r="AP1110" t="str">
            <v>1807</v>
          </cell>
          <cell r="AQ1110">
            <v>0.42199999999999999</v>
          </cell>
          <cell r="AR1110">
            <v>0.54500000000000004</v>
          </cell>
        </row>
        <row r="1111">
          <cell r="AP1111" t="str">
            <v>1808</v>
          </cell>
          <cell r="AQ1111">
            <v>0.51</v>
          </cell>
          <cell r="AR1111">
            <v>0.60399999999999998</v>
          </cell>
        </row>
        <row r="1112">
          <cell r="AP1112" t="str">
            <v>1810</v>
          </cell>
          <cell r="AQ1112">
            <v>0.51</v>
          </cell>
          <cell r="AR1112">
            <v>0.60399999999999998</v>
          </cell>
        </row>
        <row r="1113">
          <cell r="AP1113" t="str">
            <v>1811</v>
          </cell>
          <cell r="AQ1113">
            <v>0.51</v>
          </cell>
          <cell r="AR1113">
            <v>0.60399999999999998</v>
          </cell>
        </row>
        <row r="1114">
          <cell r="AP1114" t="str">
            <v>1812</v>
          </cell>
          <cell r="AQ1114">
            <v>0.60399999999999998</v>
          </cell>
          <cell r="AR1114">
            <v>0.67</v>
          </cell>
        </row>
        <row r="1115">
          <cell r="AP1115" t="str">
            <v>1813</v>
          </cell>
          <cell r="AQ1115">
            <v>0.60399999999999998</v>
          </cell>
          <cell r="AR1115">
            <v>0.67</v>
          </cell>
        </row>
        <row r="1116">
          <cell r="AP1116" t="str">
            <v>1814</v>
          </cell>
          <cell r="AQ1116">
            <v>0.60399999999999998</v>
          </cell>
          <cell r="AR1116">
            <v>0.67</v>
          </cell>
        </row>
        <row r="1117">
          <cell r="AP1117" t="str">
            <v>1815</v>
          </cell>
          <cell r="AQ1117">
            <v>0.627</v>
          </cell>
          <cell r="AR1117">
            <v>0.67</v>
          </cell>
        </row>
        <row r="1118">
          <cell r="AP1118" t="str">
            <v>1816</v>
          </cell>
          <cell r="AQ1118">
            <v>0.68300000000000005</v>
          </cell>
          <cell r="AR1118">
            <v>0.73499999999999999</v>
          </cell>
        </row>
        <row r="1119">
          <cell r="AP1119" t="str">
            <v>1817</v>
          </cell>
          <cell r="AQ1119">
            <v>0.72099999999999997</v>
          </cell>
          <cell r="AR1119">
            <v>0.73499999999999999</v>
          </cell>
        </row>
        <row r="1120">
          <cell r="AP1120" t="str">
            <v>1818</v>
          </cell>
          <cell r="AQ1120">
            <v>0.72099999999999997</v>
          </cell>
          <cell r="AR1120">
            <v>0.73499999999999999</v>
          </cell>
        </row>
        <row r="1121">
          <cell r="AP1121" t="str">
            <v>1819</v>
          </cell>
          <cell r="AQ1121">
            <v>0.755</v>
          </cell>
          <cell r="AR1121">
            <v>0.73499999999999999</v>
          </cell>
        </row>
        <row r="1122">
          <cell r="AP1122" t="str">
            <v>1820</v>
          </cell>
          <cell r="AQ1122">
            <v>0.83299999999999996</v>
          </cell>
          <cell r="AR1122">
            <v>0.82699999999999996</v>
          </cell>
        </row>
        <row r="1123">
          <cell r="AP1123" t="str">
            <v>1821</v>
          </cell>
          <cell r="AQ1123">
            <v>0.86599999999999999</v>
          </cell>
          <cell r="AR1123">
            <v>0.82699999999999996</v>
          </cell>
        </row>
        <row r="1124">
          <cell r="AP1124" t="str">
            <v>1822</v>
          </cell>
          <cell r="AQ1124">
            <v>0.87</v>
          </cell>
          <cell r="AR1124">
            <v>0.85099999999999998</v>
          </cell>
        </row>
        <row r="1125">
          <cell r="AP1125" t="str">
            <v>1823</v>
          </cell>
          <cell r="AQ1125">
            <v>0.88700000000000001</v>
          </cell>
          <cell r="AR1125">
            <v>0.876</v>
          </cell>
        </row>
        <row r="1126">
          <cell r="AP1126" t="str">
            <v>1824</v>
          </cell>
          <cell r="AQ1126">
            <v>0.86599999999999999</v>
          </cell>
          <cell r="AR1126">
            <v>0.86599999999999999</v>
          </cell>
        </row>
        <row r="1127">
          <cell r="AP1127" t="str">
            <v>1825</v>
          </cell>
          <cell r="AQ1127">
            <v>0.90900000000000003</v>
          </cell>
          <cell r="AR1127">
            <v>0.88900000000000001</v>
          </cell>
        </row>
        <row r="1128">
          <cell r="AP1128" t="str">
            <v>1826</v>
          </cell>
          <cell r="AQ1128">
            <v>0.94199999999999995</v>
          </cell>
          <cell r="AR1128">
            <v>0.90400000000000003</v>
          </cell>
        </row>
        <row r="1129">
          <cell r="AP1129" t="str">
            <v>1827</v>
          </cell>
          <cell r="AQ1129">
            <v>0.98399999999999999</v>
          </cell>
          <cell r="AR1129">
            <v>0.92600000000000005</v>
          </cell>
        </row>
        <row r="1130">
          <cell r="AP1130" t="str">
            <v>1828</v>
          </cell>
          <cell r="AQ1130">
            <v>1.026</v>
          </cell>
          <cell r="AR1130">
            <v>0.93500000000000005</v>
          </cell>
        </row>
        <row r="1131">
          <cell r="AP1131" t="str">
            <v>1829</v>
          </cell>
          <cell r="AQ1131">
            <v>1.012</v>
          </cell>
          <cell r="AR1131">
            <v>0.91800000000000004</v>
          </cell>
        </row>
        <row r="1132">
          <cell r="AP1132" t="str">
            <v>1830</v>
          </cell>
          <cell r="AQ1132">
            <v>1.04</v>
          </cell>
          <cell r="AR1132">
            <v>0.92600000000000005</v>
          </cell>
        </row>
        <row r="1133">
          <cell r="AP1133" t="str">
            <v>1831</v>
          </cell>
          <cell r="AQ1133">
            <v>1.0669999999999999</v>
          </cell>
          <cell r="AR1133">
            <v>0.94499999999999995</v>
          </cell>
        </row>
        <row r="1134">
          <cell r="AP1134" t="str">
            <v>1832</v>
          </cell>
          <cell r="AQ1134">
            <v>1.1180000000000001</v>
          </cell>
          <cell r="AR1134">
            <v>0.98499999999999999</v>
          </cell>
        </row>
        <row r="1135">
          <cell r="AP1135" t="str">
            <v>1833</v>
          </cell>
          <cell r="AQ1135">
            <v>1.141</v>
          </cell>
          <cell r="AR1135">
            <v>1.004</v>
          </cell>
        </row>
        <row r="1136">
          <cell r="AP1136" t="str">
            <v>1834</v>
          </cell>
          <cell r="AQ1136">
            <v>1.1639999999999999</v>
          </cell>
          <cell r="AR1136">
            <v>1.024</v>
          </cell>
        </row>
        <row r="1137">
          <cell r="AP1137" t="str">
            <v>1835</v>
          </cell>
          <cell r="AQ1137">
            <v>1.1870000000000001</v>
          </cell>
          <cell r="AR1137">
            <v>1.0309999999999999</v>
          </cell>
        </row>
        <row r="1138">
          <cell r="AP1138" t="str">
            <v>1836</v>
          </cell>
          <cell r="AQ1138">
            <v>1.18</v>
          </cell>
          <cell r="AR1138">
            <v>1.0169999999999999</v>
          </cell>
        </row>
        <row r="1139">
          <cell r="AP1139" t="str">
            <v>1837</v>
          </cell>
          <cell r="AQ1139">
            <v>1.2190000000000001</v>
          </cell>
          <cell r="AR1139">
            <v>1.024</v>
          </cell>
        </row>
        <row r="1140">
          <cell r="AP1140" t="str">
            <v>1838</v>
          </cell>
          <cell r="AQ1140">
            <v>1.2649999999999999</v>
          </cell>
          <cell r="AR1140">
            <v>1.0660000000000001</v>
          </cell>
        </row>
        <row r="1141">
          <cell r="AP1141" t="str">
            <v>1839</v>
          </cell>
          <cell r="AQ1141">
            <v>1.361</v>
          </cell>
          <cell r="AR1141">
            <v>1.151</v>
          </cell>
        </row>
        <row r="1142">
          <cell r="AP1142" t="str">
            <v>1840</v>
          </cell>
          <cell r="AQ1142">
            <v>1.4079999999999999</v>
          </cell>
          <cell r="AR1142">
            <v>1.1950000000000001</v>
          </cell>
        </row>
        <row r="1143">
          <cell r="AP1143" t="str">
            <v>1841</v>
          </cell>
          <cell r="AQ1143">
            <v>1.4550000000000001</v>
          </cell>
          <cell r="AR1143">
            <v>1.204</v>
          </cell>
        </row>
        <row r="1144">
          <cell r="AP1144" t="str">
            <v>1842</v>
          </cell>
          <cell r="AQ1144">
            <v>1.4690000000000001</v>
          </cell>
          <cell r="AR1144">
            <v>1.1859999999999999</v>
          </cell>
        </row>
        <row r="1145">
          <cell r="AP1145" t="str">
            <v>1843</v>
          </cell>
          <cell r="AQ1145">
            <v>1.534</v>
          </cell>
          <cell r="AR1145">
            <v>1.1950000000000001</v>
          </cell>
        </row>
        <row r="1146">
          <cell r="AP1146" t="str">
            <v>1844</v>
          </cell>
          <cell r="AQ1146">
            <v>1.609</v>
          </cell>
          <cell r="AR1146">
            <v>1.2270000000000001</v>
          </cell>
        </row>
        <row r="1147">
          <cell r="AP1147" t="str">
            <v>1845</v>
          </cell>
          <cell r="AQ1147">
            <v>1.6839999999999999</v>
          </cell>
          <cell r="AR1147">
            <v>1.26</v>
          </cell>
        </row>
        <row r="1148">
          <cell r="AP1148" t="str">
            <v>1846</v>
          </cell>
          <cell r="AQ1148">
            <v>1.7470000000000001</v>
          </cell>
          <cell r="AR1148">
            <v>1.26</v>
          </cell>
        </row>
        <row r="1149">
          <cell r="AP1149" t="str">
            <v>1847</v>
          </cell>
          <cell r="AQ1149">
            <v>1.8380000000000001</v>
          </cell>
          <cell r="AR1149">
            <v>1.2909999999999999</v>
          </cell>
        </row>
        <row r="1150">
          <cell r="AP1150" t="str">
            <v>1848</v>
          </cell>
          <cell r="AQ1150">
            <v>1.929</v>
          </cell>
          <cell r="AR1150">
            <v>1.323</v>
          </cell>
        </row>
        <row r="1151">
          <cell r="AP1151" t="str">
            <v>1849</v>
          </cell>
          <cell r="AQ1151">
            <v>2.04</v>
          </cell>
          <cell r="AR1151">
            <v>1.3540000000000001</v>
          </cell>
        </row>
        <row r="1152">
          <cell r="AP1152" t="str">
            <v>1850</v>
          </cell>
          <cell r="AQ1152">
            <v>2.1360000000000001</v>
          </cell>
          <cell r="AR1152">
            <v>1.3859999999999999</v>
          </cell>
        </row>
        <row r="1153">
          <cell r="AP1153" t="str">
            <v>1851</v>
          </cell>
          <cell r="AQ1153">
            <v>2.2240000000000002</v>
          </cell>
          <cell r="AR1153">
            <v>1.417</v>
          </cell>
        </row>
        <row r="1154">
          <cell r="AP1154" t="str">
            <v>1852</v>
          </cell>
          <cell r="AQ1154">
            <v>2.3279999999999998</v>
          </cell>
          <cell r="AR1154">
            <v>1.4490000000000001</v>
          </cell>
        </row>
        <row r="1155">
          <cell r="AP1155" t="str">
            <v>1853</v>
          </cell>
          <cell r="AQ1155">
            <v>2.4319999999999999</v>
          </cell>
          <cell r="AR1155">
            <v>1.4790000000000001</v>
          </cell>
        </row>
        <row r="1156">
          <cell r="AP1156" t="str">
            <v>1854</v>
          </cell>
          <cell r="AQ1156">
            <v>2.5369999999999999</v>
          </cell>
          <cell r="AR1156">
            <v>1.5069999999999999</v>
          </cell>
        </row>
        <row r="1157">
          <cell r="AP1157" t="str">
            <v>1855</v>
          </cell>
          <cell r="AQ1157">
            <v>2.641</v>
          </cell>
          <cell r="AR1157">
            <v>1.5429999999999999</v>
          </cell>
        </row>
        <row r="1158">
          <cell r="AP1158" t="str">
            <v>1856</v>
          </cell>
          <cell r="AQ1158">
            <v>2.7450000000000001</v>
          </cell>
          <cell r="AR1158">
            <v>1.5860000000000001</v>
          </cell>
        </row>
        <row r="1159">
          <cell r="AP1159" t="str">
            <v>1857</v>
          </cell>
          <cell r="AQ1159">
            <v>2.8490000000000002</v>
          </cell>
          <cell r="AR1159">
            <v>1.6279999999999999</v>
          </cell>
        </row>
        <row r="1160">
          <cell r="AP1160" t="str">
            <v>1858</v>
          </cell>
          <cell r="AQ1160">
            <v>2.9529999999999998</v>
          </cell>
          <cell r="AR1160">
            <v>1.7</v>
          </cell>
        </row>
        <row r="1161">
          <cell r="AP1161" t="str">
            <v>1859</v>
          </cell>
          <cell r="AQ1161">
            <v>3.0579999999999998</v>
          </cell>
          <cell r="AR1161">
            <v>1.7849999999999999</v>
          </cell>
        </row>
        <row r="1162">
          <cell r="AP1162" t="str">
            <v>1860</v>
          </cell>
          <cell r="AQ1162">
            <v>3.1850000000000001</v>
          </cell>
          <cell r="AR1162">
            <v>1.87</v>
          </cell>
        </row>
        <row r="1163">
          <cell r="AP1163" t="str">
            <v>1861</v>
          </cell>
          <cell r="AQ1163">
            <v>3.294</v>
          </cell>
          <cell r="AR1163">
            <v>1.976</v>
          </cell>
        </row>
        <row r="1164">
          <cell r="AP1164" t="str">
            <v>1862</v>
          </cell>
          <cell r="AQ1164">
            <v>3.4580000000000002</v>
          </cell>
          <cell r="AR1164">
            <v>2.1040000000000001</v>
          </cell>
        </row>
        <row r="1165">
          <cell r="AP1165" t="str">
            <v>1901</v>
          </cell>
          <cell r="AQ1165">
            <v>0.24099999999999999</v>
          </cell>
          <cell r="AR1165">
            <v>0.41899999999999998</v>
          </cell>
        </row>
        <row r="1166">
          <cell r="AP1166" t="str">
            <v>1902</v>
          </cell>
          <cell r="AQ1166">
            <v>0.24099999999999999</v>
          </cell>
          <cell r="AR1166">
            <v>0.41899999999999998</v>
          </cell>
        </row>
        <row r="1167">
          <cell r="AP1167" t="str">
            <v>1903</v>
          </cell>
          <cell r="AQ1167">
            <v>0.24099999999999999</v>
          </cell>
          <cell r="AR1167">
            <v>0.41899999999999998</v>
          </cell>
        </row>
        <row r="1168">
          <cell r="AP1168" t="str">
            <v>1904</v>
          </cell>
          <cell r="AQ1168">
            <v>0.23200000000000001</v>
          </cell>
          <cell r="AR1168">
            <v>0.41899999999999998</v>
          </cell>
        </row>
        <row r="1169">
          <cell r="AP1169" t="str">
            <v>1905</v>
          </cell>
          <cell r="AQ1169">
            <v>0.23200000000000001</v>
          </cell>
          <cell r="AR1169">
            <v>0.42699999999999999</v>
          </cell>
        </row>
        <row r="1170">
          <cell r="AP1170" t="str">
            <v>1906</v>
          </cell>
          <cell r="AQ1170">
            <v>0.23</v>
          </cell>
          <cell r="AR1170">
            <v>0.42699999999999999</v>
          </cell>
        </row>
        <row r="1171">
          <cell r="AP1171" t="str">
            <v>1907</v>
          </cell>
          <cell r="AQ1171">
            <v>0.23</v>
          </cell>
          <cell r="AR1171">
            <v>0.42699999999999999</v>
          </cell>
        </row>
        <row r="1172">
          <cell r="AP1172" t="str">
            <v>1908</v>
          </cell>
          <cell r="AQ1172">
            <v>0.23</v>
          </cell>
          <cell r="AR1172">
            <v>0.42699999999999999</v>
          </cell>
        </row>
        <row r="1173">
          <cell r="AP1173" t="str">
            <v>1910</v>
          </cell>
          <cell r="AQ1173">
            <v>0.318</v>
          </cell>
          <cell r="AR1173">
            <v>0.499</v>
          </cell>
        </row>
        <row r="1174">
          <cell r="AP1174" t="str">
            <v>1911</v>
          </cell>
          <cell r="AQ1174">
            <v>0.318</v>
          </cell>
          <cell r="AR1174">
            <v>0.499</v>
          </cell>
        </row>
        <row r="1175">
          <cell r="AP1175" t="str">
            <v>1912</v>
          </cell>
          <cell r="AQ1175">
            <v>0.39200000000000002</v>
          </cell>
          <cell r="AR1175">
            <v>0.54500000000000004</v>
          </cell>
        </row>
        <row r="1176">
          <cell r="AP1176" t="str">
            <v>1913</v>
          </cell>
          <cell r="AQ1176">
            <v>0.39200000000000002</v>
          </cell>
          <cell r="AR1176">
            <v>0.54500000000000004</v>
          </cell>
        </row>
        <row r="1177">
          <cell r="AP1177" t="str">
            <v>1914</v>
          </cell>
          <cell r="AQ1177">
            <v>0.47299999999999998</v>
          </cell>
          <cell r="AR1177">
            <v>0.60399999999999998</v>
          </cell>
        </row>
        <row r="1178">
          <cell r="AP1178" t="str">
            <v>1915</v>
          </cell>
          <cell r="AQ1178">
            <v>0.49099999999999999</v>
          </cell>
          <cell r="AR1178">
            <v>0.60399999999999998</v>
          </cell>
        </row>
        <row r="1179">
          <cell r="AP1179" t="str">
            <v>1916</v>
          </cell>
          <cell r="AQ1179">
            <v>0.53300000000000003</v>
          </cell>
          <cell r="AR1179">
            <v>0.67</v>
          </cell>
        </row>
        <row r="1180">
          <cell r="AP1180" t="str">
            <v>1917</v>
          </cell>
          <cell r="AQ1180">
            <v>0.56200000000000006</v>
          </cell>
          <cell r="AR1180">
            <v>0.67</v>
          </cell>
        </row>
        <row r="1181">
          <cell r="AP1181" t="str">
            <v>1918</v>
          </cell>
          <cell r="AQ1181">
            <v>0.67</v>
          </cell>
          <cell r="AR1181">
            <v>0.73499999999999999</v>
          </cell>
        </row>
        <row r="1182">
          <cell r="AP1182" t="str">
            <v>1919</v>
          </cell>
          <cell r="AQ1182">
            <v>0.70199999999999996</v>
          </cell>
          <cell r="AR1182">
            <v>0.73499999999999999</v>
          </cell>
        </row>
        <row r="1183">
          <cell r="AP1183" t="str">
            <v>1920</v>
          </cell>
          <cell r="AQ1183">
            <v>0.77400000000000002</v>
          </cell>
          <cell r="AR1183">
            <v>0.82699999999999996</v>
          </cell>
        </row>
        <row r="1184">
          <cell r="AP1184" t="str">
            <v>1921</v>
          </cell>
          <cell r="AQ1184">
            <v>0.80500000000000005</v>
          </cell>
          <cell r="AR1184">
            <v>0.82699999999999996</v>
          </cell>
        </row>
        <row r="1185">
          <cell r="AP1185" t="str">
            <v>1922</v>
          </cell>
          <cell r="AQ1185">
            <v>0.80900000000000005</v>
          </cell>
          <cell r="AR1185">
            <v>0.85099999999999998</v>
          </cell>
        </row>
        <row r="1186">
          <cell r="AP1186" t="str">
            <v>1923</v>
          </cell>
          <cell r="AQ1186">
            <v>0.82499999999999996</v>
          </cell>
          <cell r="AR1186">
            <v>0.876</v>
          </cell>
        </row>
        <row r="1187">
          <cell r="AP1187" t="str">
            <v>1924</v>
          </cell>
          <cell r="AQ1187">
            <v>0.95399999999999996</v>
          </cell>
          <cell r="AR1187">
            <v>0.96899999999999997</v>
          </cell>
        </row>
        <row r="1188">
          <cell r="AP1188" t="str">
            <v>1925</v>
          </cell>
          <cell r="AQ1188">
            <v>1.0009999999999999</v>
          </cell>
          <cell r="AR1188">
            <v>0.995</v>
          </cell>
        </row>
        <row r="1189">
          <cell r="AP1189" t="str">
            <v>1926</v>
          </cell>
          <cell r="AQ1189">
            <v>1.012</v>
          </cell>
          <cell r="AR1189">
            <v>1</v>
          </cell>
        </row>
        <row r="1190">
          <cell r="AP1190" t="str">
            <v>1927</v>
          </cell>
          <cell r="AQ1190">
            <v>1.0569999999999999</v>
          </cell>
          <cell r="AR1190">
            <v>1.024</v>
          </cell>
        </row>
        <row r="1191">
          <cell r="AP1191" t="str">
            <v>1928</v>
          </cell>
          <cell r="AQ1191">
            <v>1.1020000000000001</v>
          </cell>
          <cell r="AR1191">
            <v>1.0329999999999999</v>
          </cell>
        </row>
        <row r="1192">
          <cell r="AP1192" t="str">
            <v>1929</v>
          </cell>
          <cell r="AQ1192">
            <v>1.361</v>
          </cell>
          <cell r="AR1192">
            <v>1.1839999999999999</v>
          </cell>
        </row>
        <row r="1193">
          <cell r="AP1193" t="str">
            <v>1930</v>
          </cell>
          <cell r="AQ1193">
            <v>1.397</v>
          </cell>
          <cell r="AR1193">
            <v>1.1950000000000001</v>
          </cell>
        </row>
        <row r="1194">
          <cell r="AP1194" t="str">
            <v>1931</v>
          </cell>
          <cell r="AQ1194">
            <v>1.4339999999999999</v>
          </cell>
          <cell r="AR1194">
            <v>1.22</v>
          </cell>
        </row>
        <row r="1195">
          <cell r="AP1195" t="str">
            <v>1932</v>
          </cell>
          <cell r="AQ1195">
            <v>1.853</v>
          </cell>
          <cell r="AR1195">
            <v>1.4710000000000001</v>
          </cell>
        </row>
        <row r="1196">
          <cell r="AP1196" t="str">
            <v>1933</v>
          </cell>
          <cell r="AQ1196">
            <v>1.891</v>
          </cell>
          <cell r="AR1196">
            <v>1.5009999999999999</v>
          </cell>
        </row>
        <row r="1197">
          <cell r="AP1197" t="str">
            <v>1934</v>
          </cell>
          <cell r="AQ1197">
            <v>1.929</v>
          </cell>
          <cell r="AR1197">
            <v>1.53</v>
          </cell>
        </row>
        <row r="1198">
          <cell r="AP1198" t="str">
            <v>1935</v>
          </cell>
          <cell r="AQ1198">
            <v>1.968</v>
          </cell>
          <cell r="AR1198">
            <v>1.5409999999999999</v>
          </cell>
        </row>
        <row r="1199">
          <cell r="AP1199" t="str">
            <v>1936</v>
          </cell>
          <cell r="AQ1199">
            <v>1.956</v>
          </cell>
          <cell r="AR1199">
            <v>1.5189999999999999</v>
          </cell>
        </row>
        <row r="1200">
          <cell r="AP1200" t="str">
            <v>1937</v>
          </cell>
          <cell r="AQ1200">
            <v>2.0219999999999998</v>
          </cell>
          <cell r="AR1200">
            <v>1.53</v>
          </cell>
        </row>
        <row r="1201">
          <cell r="AP1201" t="str">
            <v>1938</v>
          </cell>
          <cell r="AQ1201">
            <v>2.097</v>
          </cell>
          <cell r="AR1201">
            <v>1.593</v>
          </cell>
        </row>
        <row r="1202">
          <cell r="AP1202" t="str">
            <v>1939</v>
          </cell>
          <cell r="AQ1202">
            <v>2.3490000000000002</v>
          </cell>
          <cell r="AR1202">
            <v>1.8029999999999999</v>
          </cell>
        </row>
        <row r="1203">
          <cell r="AP1203" t="str">
            <v>1940</v>
          </cell>
          <cell r="AQ1203">
            <v>2.4300000000000002</v>
          </cell>
          <cell r="AR1203">
            <v>1.8720000000000001</v>
          </cell>
        </row>
        <row r="1204">
          <cell r="AP1204" t="str">
            <v>1941</v>
          </cell>
          <cell r="AQ1204">
            <v>2.512</v>
          </cell>
          <cell r="AR1204">
            <v>1.8859999999999999</v>
          </cell>
        </row>
        <row r="1205">
          <cell r="AP1205" t="str">
            <v>1942</v>
          </cell>
          <cell r="AQ1205">
            <v>2.5350000000000001</v>
          </cell>
          <cell r="AR1205">
            <v>1.8580000000000001</v>
          </cell>
        </row>
        <row r="1206">
          <cell r="AP1206" t="str">
            <v>1943</v>
          </cell>
          <cell r="AQ1206">
            <v>2.6480000000000001</v>
          </cell>
          <cell r="AR1206">
            <v>1.8720000000000001</v>
          </cell>
        </row>
        <row r="1207">
          <cell r="AP1207" t="str">
            <v>1944</v>
          </cell>
          <cell r="AQ1207">
            <v>2.7770000000000001</v>
          </cell>
          <cell r="AR1207">
            <v>1.923</v>
          </cell>
        </row>
        <row r="1208">
          <cell r="AP1208" t="str">
            <v>1945</v>
          </cell>
          <cell r="AQ1208">
            <v>2.9060000000000001</v>
          </cell>
          <cell r="AR1208">
            <v>1.9730000000000001</v>
          </cell>
        </row>
        <row r="1209">
          <cell r="AP1209" t="str">
            <v>1946</v>
          </cell>
          <cell r="AQ1209">
            <v>2.5979999999999999</v>
          </cell>
          <cell r="AR1209">
            <v>1.8220000000000001</v>
          </cell>
        </row>
        <row r="1210">
          <cell r="AP1210" t="str">
            <v>1947</v>
          </cell>
          <cell r="AQ1210">
            <v>2.734</v>
          </cell>
          <cell r="AR1210">
            <v>1.8680000000000001</v>
          </cell>
        </row>
        <row r="1211">
          <cell r="AP1211" t="str">
            <v>1948</v>
          </cell>
          <cell r="AQ1211">
            <v>2.8690000000000002</v>
          </cell>
          <cell r="AR1211">
            <v>1.913</v>
          </cell>
        </row>
        <row r="1212">
          <cell r="AP1212" t="str">
            <v>1949</v>
          </cell>
          <cell r="AQ1212">
            <v>3.0339999999999998</v>
          </cell>
          <cell r="AR1212">
            <v>1.9590000000000001</v>
          </cell>
        </row>
        <row r="1213">
          <cell r="AP1213" t="str">
            <v>1950</v>
          </cell>
          <cell r="AQ1213">
            <v>2.1360000000000001</v>
          </cell>
          <cell r="AR1213">
            <v>1.3859999999999999</v>
          </cell>
        </row>
        <row r="1214">
          <cell r="AP1214" t="str">
            <v>1951</v>
          </cell>
          <cell r="AQ1214">
            <v>2.2240000000000002</v>
          </cell>
          <cell r="AR1214">
            <v>1.417</v>
          </cell>
        </row>
        <row r="1215">
          <cell r="AP1215" t="str">
            <v>1952</v>
          </cell>
          <cell r="AQ1215">
            <v>2.3279999999999998</v>
          </cell>
          <cell r="AR1215">
            <v>1.4490000000000001</v>
          </cell>
        </row>
        <row r="1216">
          <cell r="AP1216" t="str">
            <v>1953</v>
          </cell>
          <cell r="AQ1216">
            <v>2.4319999999999999</v>
          </cell>
          <cell r="AR1216">
            <v>1.4790000000000001</v>
          </cell>
        </row>
        <row r="1217">
          <cell r="AP1217" t="str">
            <v>1954</v>
          </cell>
          <cell r="AQ1217">
            <v>2.5369999999999999</v>
          </cell>
          <cell r="AR1217">
            <v>1.5069999999999999</v>
          </cell>
        </row>
        <row r="1218">
          <cell r="AP1218" t="str">
            <v>1955</v>
          </cell>
          <cell r="AQ1218">
            <v>2.641</v>
          </cell>
          <cell r="AR1218">
            <v>1.5429999999999999</v>
          </cell>
        </row>
        <row r="1219">
          <cell r="AP1219" t="str">
            <v>1956</v>
          </cell>
          <cell r="AQ1219">
            <v>2.7450000000000001</v>
          </cell>
          <cell r="AR1219">
            <v>1.5860000000000001</v>
          </cell>
        </row>
        <row r="1220">
          <cell r="AP1220" t="str">
            <v>1957</v>
          </cell>
          <cell r="AQ1220">
            <v>2.8490000000000002</v>
          </cell>
          <cell r="AR1220">
            <v>1.6279999999999999</v>
          </cell>
        </row>
        <row r="1221">
          <cell r="AP1221" t="str">
            <v>1958</v>
          </cell>
          <cell r="AQ1221">
            <v>2.9529999999999998</v>
          </cell>
          <cell r="AR1221">
            <v>1.7</v>
          </cell>
        </row>
        <row r="1222">
          <cell r="AP1222" t="str">
            <v>1959</v>
          </cell>
          <cell r="AQ1222">
            <v>3.0579999999999998</v>
          </cell>
          <cell r="AR1222">
            <v>1.7849999999999999</v>
          </cell>
        </row>
        <row r="1223">
          <cell r="AP1223" t="str">
            <v>1960</v>
          </cell>
          <cell r="AQ1223">
            <v>3.1850000000000001</v>
          </cell>
          <cell r="AR1223">
            <v>1.87</v>
          </cell>
        </row>
        <row r="1224">
          <cell r="AP1224" t="str">
            <v>1961</v>
          </cell>
          <cell r="AQ1224">
            <v>3.294</v>
          </cell>
          <cell r="AR1224">
            <v>1.976</v>
          </cell>
        </row>
        <row r="1225">
          <cell r="AP1225" t="str">
            <v>1962</v>
          </cell>
          <cell r="AQ1225">
            <v>3.4580000000000002</v>
          </cell>
          <cell r="AR1225">
            <v>2.1040000000000001</v>
          </cell>
        </row>
        <row r="1226">
          <cell r="AP1226" t="str">
            <v>20+01</v>
          </cell>
          <cell r="AQ1226">
            <v>0.20399999999999999</v>
          </cell>
          <cell r="AR1226">
            <v>0.35399999999999998</v>
          </cell>
        </row>
        <row r="1227">
          <cell r="AP1227" t="str">
            <v>20+02</v>
          </cell>
          <cell r="AQ1227">
            <v>0.20399999999999999</v>
          </cell>
          <cell r="AR1227">
            <v>0.35399999999999998</v>
          </cell>
        </row>
        <row r="1228">
          <cell r="AP1228" t="str">
            <v>20+03</v>
          </cell>
          <cell r="AQ1228">
            <v>0.20399999999999999</v>
          </cell>
          <cell r="AR1228">
            <v>0.35399999999999998</v>
          </cell>
        </row>
        <row r="1229">
          <cell r="AP1229" t="str">
            <v>20+04</v>
          </cell>
          <cell r="AQ1229">
            <v>0.19600000000000001</v>
          </cell>
          <cell r="AR1229">
            <v>0.35399999999999998</v>
          </cell>
        </row>
        <row r="1230">
          <cell r="AP1230" t="str">
            <v>20+05</v>
          </cell>
          <cell r="AQ1230">
            <v>0.19600000000000001</v>
          </cell>
          <cell r="AR1230">
            <v>0.36199999999999999</v>
          </cell>
        </row>
        <row r="1231">
          <cell r="AP1231" t="str">
            <v>20+06</v>
          </cell>
          <cell r="AQ1231">
            <v>0.19400000000000001</v>
          </cell>
          <cell r="AR1231">
            <v>0.36199999999999999</v>
          </cell>
        </row>
        <row r="1232">
          <cell r="AP1232" t="str">
            <v>20+07</v>
          </cell>
          <cell r="AQ1232">
            <v>0.19400000000000001</v>
          </cell>
          <cell r="AR1232">
            <v>0.36199999999999999</v>
          </cell>
        </row>
        <row r="1233">
          <cell r="AP1233" t="str">
            <v>20+08</v>
          </cell>
          <cell r="AQ1233">
            <v>0.19400000000000001</v>
          </cell>
          <cell r="AR1233">
            <v>0.36199999999999999</v>
          </cell>
        </row>
        <row r="1234">
          <cell r="AP1234" t="str">
            <v>20+10</v>
          </cell>
          <cell r="AQ1234">
            <v>0.26900000000000002</v>
          </cell>
          <cell r="AR1234">
            <v>0.42199999999999999</v>
          </cell>
        </row>
        <row r="1235">
          <cell r="AP1235" t="str">
            <v>20+11</v>
          </cell>
          <cell r="AQ1235">
            <v>0.26900000000000002</v>
          </cell>
          <cell r="AR1235">
            <v>0.42199999999999999</v>
          </cell>
        </row>
        <row r="1236">
          <cell r="AP1236" t="str">
            <v>20+12</v>
          </cell>
          <cell r="AQ1236">
            <v>0.33200000000000002</v>
          </cell>
          <cell r="AR1236">
            <v>0.46200000000000002</v>
          </cell>
        </row>
        <row r="1237">
          <cell r="AP1237" t="str">
            <v>20+13</v>
          </cell>
          <cell r="AQ1237">
            <v>0.33200000000000002</v>
          </cell>
          <cell r="AR1237">
            <v>0.46200000000000002</v>
          </cell>
        </row>
        <row r="1238">
          <cell r="AP1238" t="str">
            <v>20+14</v>
          </cell>
          <cell r="AQ1238">
            <v>0.4</v>
          </cell>
          <cell r="AR1238">
            <v>0.51100000000000001</v>
          </cell>
        </row>
        <row r="1239">
          <cell r="AP1239" t="str">
            <v>20+15</v>
          </cell>
          <cell r="AQ1239">
            <v>0.41499999999999998</v>
          </cell>
          <cell r="AR1239">
            <v>0.51100000000000001</v>
          </cell>
        </row>
        <row r="1240">
          <cell r="AP1240" t="str">
            <v>20+16</v>
          </cell>
          <cell r="AQ1240">
            <v>0.45</v>
          </cell>
          <cell r="AR1240">
            <v>0.56699999999999995</v>
          </cell>
        </row>
        <row r="1241">
          <cell r="AP1241" t="str">
            <v>20+17</v>
          </cell>
          <cell r="AQ1241">
            <v>0.47499999999999998</v>
          </cell>
          <cell r="AR1241">
            <v>0.56699999999999995</v>
          </cell>
        </row>
        <row r="1242">
          <cell r="AP1242" t="str">
            <v>20+18</v>
          </cell>
          <cell r="AQ1242">
            <v>0.56699999999999995</v>
          </cell>
          <cell r="AR1242">
            <v>0.622</v>
          </cell>
        </row>
        <row r="1243">
          <cell r="AP1243" t="str">
            <v>20+19</v>
          </cell>
          <cell r="AQ1243">
            <v>0.59399999999999997</v>
          </cell>
          <cell r="AR1243">
            <v>0.622</v>
          </cell>
        </row>
        <row r="1244">
          <cell r="AP1244" t="str">
            <v>20+20</v>
          </cell>
          <cell r="AQ1244">
            <v>0.65500000000000003</v>
          </cell>
          <cell r="AR1244">
            <v>0.7</v>
          </cell>
        </row>
        <row r="1245">
          <cell r="AP1245" t="str">
            <v>20+21</v>
          </cell>
          <cell r="AQ1245">
            <v>0.68100000000000005</v>
          </cell>
          <cell r="AR1245">
            <v>0.7</v>
          </cell>
        </row>
        <row r="1246">
          <cell r="AP1246" t="str">
            <v>20+22</v>
          </cell>
          <cell r="AQ1246">
            <v>0.68400000000000005</v>
          </cell>
          <cell r="AR1246">
            <v>0.72099999999999997</v>
          </cell>
        </row>
        <row r="1247">
          <cell r="AP1247" t="str">
            <v>20+23</v>
          </cell>
          <cell r="AQ1247">
            <v>0.69799999999999995</v>
          </cell>
          <cell r="AR1247">
            <v>0.74099999999999999</v>
          </cell>
        </row>
        <row r="1248">
          <cell r="AP1248" t="str">
            <v>20+24</v>
          </cell>
          <cell r="AQ1248">
            <v>0.80700000000000005</v>
          </cell>
          <cell r="AR1248">
            <v>0.82099999999999995</v>
          </cell>
        </row>
        <row r="1249">
          <cell r="AP1249" t="str">
            <v>20+25</v>
          </cell>
          <cell r="AQ1249">
            <v>0.84699999999999998</v>
          </cell>
          <cell r="AR1249">
            <v>0.84299999999999997</v>
          </cell>
        </row>
        <row r="1250">
          <cell r="AP1250" t="str">
            <v>20+26</v>
          </cell>
          <cell r="AQ1250">
            <v>0.85599999999999998</v>
          </cell>
          <cell r="AR1250">
            <v>0.84599999999999997</v>
          </cell>
        </row>
        <row r="1251">
          <cell r="AP1251" t="str">
            <v>20+27</v>
          </cell>
          <cell r="AQ1251">
            <v>0.89500000000000002</v>
          </cell>
          <cell r="AR1251">
            <v>0.86699999999999999</v>
          </cell>
        </row>
        <row r="1252">
          <cell r="AP1252" t="str">
            <v>20+28</v>
          </cell>
          <cell r="AQ1252">
            <v>0.93300000000000005</v>
          </cell>
          <cell r="AR1252">
            <v>0.875</v>
          </cell>
        </row>
        <row r="1253">
          <cell r="AP1253" t="str">
            <v>20+29</v>
          </cell>
          <cell r="AQ1253">
            <v>1.1519999999999999</v>
          </cell>
          <cell r="AR1253">
            <v>1.002</v>
          </cell>
        </row>
        <row r="1254">
          <cell r="AP1254" t="str">
            <v>20+30</v>
          </cell>
          <cell r="AQ1254">
            <v>1.1819999999999999</v>
          </cell>
          <cell r="AR1254">
            <v>1.0109999999999999</v>
          </cell>
        </row>
        <row r="1255">
          <cell r="AP1255" t="str">
            <v>20+31</v>
          </cell>
          <cell r="AQ1255">
            <v>1.2130000000000001</v>
          </cell>
          <cell r="AR1255">
            <v>1.032</v>
          </cell>
        </row>
        <row r="1256">
          <cell r="AP1256" t="str">
            <v>20+32</v>
          </cell>
          <cell r="AQ1256">
            <v>1.5680000000000001</v>
          </cell>
          <cell r="AR1256">
            <v>1.2450000000000001</v>
          </cell>
        </row>
        <row r="1257">
          <cell r="AP1257" t="str">
            <v>20+33</v>
          </cell>
          <cell r="AQ1257">
            <v>1.6</v>
          </cell>
          <cell r="AR1257">
            <v>1.27</v>
          </cell>
        </row>
        <row r="1258">
          <cell r="AP1258" t="str">
            <v>20+34</v>
          </cell>
          <cell r="AQ1258">
            <v>1.6319999999999999</v>
          </cell>
          <cell r="AR1258">
            <v>1.2949999999999999</v>
          </cell>
        </row>
        <row r="1259">
          <cell r="AP1259" t="str">
            <v>20+35</v>
          </cell>
          <cell r="AQ1259">
            <v>1.665</v>
          </cell>
          <cell r="AR1259">
            <v>1.304</v>
          </cell>
        </row>
        <row r="1260">
          <cell r="AP1260" t="str">
            <v>20+36</v>
          </cell>
          <cell r="AQ1260">
            <v>1.655</v>
          </cell>
          <cell r="AR1260">
            <v>1.286</v>
          </cell>
        </row>
        <row r="1261">
          <cell r="AP1261" t="str">
            <v>20+37</v>
          </cell>
          <cell r="AQ1261">
            <v>1.71</v>
          </cell>
          <cell r="AR1261">
            <v>1.2949999999999999</v>
          </cell>
        </row>
        <row r="1262">
          <cell r="AP1262" t="str">
            <v>20+38</v>
          </cell>
          <cell r="AQ1262">
            <v>1.774</v>
          </cell>
          <cell r="AR1262">
            <v>1.3480000000000001</v>
          </cell>
        </row>
        <row r="1263">
          <cell r="AP1263" t="str">
            <v>20+39</v>
          </cell>
          <cell r="AQ1263">
            <v>1.9870000000000001</v>
          </cell>
          <cell r="AR1263">
            <v>1.526</v>
          </cell>
        </row>
        <row r="1264">
          <cell r="AP1264" t="str">
            <v>20+40</v>
          </cell>
          <cell r="AQ1264">
            <v>2.0550000000000002</v>
          </cell>
          <cell r="AR1264">
            <v>1.5840000000000001</v>
          </cell>
        </row>
        <row r="1265">
          <cell r="AP1265" t="str">
            <v>20+41</v>
          </cell>
          <cell r="AQ1265">
            <v>2.125</v>
          </cell>
          <cell r="AR1265">
            <v>1.5960000000000001</v>
          </cell>
        </row>
        <row r="1266">
          <cell r="AP1266" t="str">
            <v>20+42</v>
          </cell>
          <cell r="AQ1266">
            <v>2.1440000000000001</v>
          </cell>
          <cell r="AR1266">
            <v>1.5720000000000001</v>
          </cell>
        </row>
        <row r="1267">
          <cell r="AP1267" t="str">
            <v>20+43</v>
          </cell>
          <cell r="AQ1267">
            <v>2.2400000000000002</v>
          </cell>
          <cell r="AR1267">
            <v>1.5840000000000001</v>
          </cell>
        </row>
        <row r="1268">
          <cell r="AP1268" t="str">
            <v>20+44</v>
          </cell>
          <cell r="AQ1268">
            <v>2.3490000000000002</v>
          </cell>
          <cell r="AR1268">
            <v>1.627</v>
          </cell>
        </row>
        <row r="1269">
          <cell r="AP1269" t="str">
            <v>20+45</v>
          </cell>
          <cell r="AQ1269">
            <v>2.4580000000000002</v>
          </cell>
          <cell r="AR1269">
            <v>1.67</v>
          </cell>
        </row>
        <row r="1270">
          <cell r="AP1270" t="str">
            <v>20+46</v>
          </cell>
          <cell r="AQ1270">
            <v>2.1989999999999998</v>
          </cell>
          <cell r="AR1270">
            <v>1.542</v>
          </cell>
        </row>
        <row r="1271">
          <cell r="AP1271" t="str">
            <v>20+47</v>
          </cell>
          <cell r="AQ1271">
            <v>2.3130000000000002</v>
          </cell>
          <cell r="AR1271">
            <v>1.581</v>
          </cell>
        </row>
        <row r="1272">
          <cell r="AP1272" t="str">
            <v>20+48</v>
          </cell>
          <cell r="AQ1272">
            <v>2.4279999999999999</v>
          </cell>
          <cell r="AR1272">
            <v>1.619</v>
          </cell>
        </row>
        <row r="1273">
          <cell r="AP1273" t="str">
            <v>20+49</v>
          </cell>
          <cell r="AQ1273">
            <v>2.5670000000000002</v>
          </cell>
          <cell r="AR1273">
            <v>1.6579999999999999</v>
          </cell>
        </row>
        <row r="1274">
          <cell r="AP1274" t="str">
            <v>20+50</v>
          </cell>
          <cell r="AQ1274">
            <v>2.1360000000000001</v>
          </cell>
          <cell r="AR1274">
            <v>1.3859999999999999</v>
          </cell>
        </row>
        <row r="1275">
          <cell r="AP1275" t="str">
            <v>20+51</v>
          </cell>
          <cell r="AQ1275">
            <v>2.2240000000000002</v>
          </cell>
          <cell r="AR1275">
            <v>1.417</v>
          </cell>
        </row>
        <row r="1276">
          <cell r="AP1276" t="str">
            <v>20+52</v>
          </cell>
          <cell r="AQ1276">
            <v>2.3279999999999998</v>
          </cell>
          <cell r="AR1276">
            <v>1.4490000000000001</v>
          </cell>
        </row>
        <row r="1277">
          <cell r="AP1277" t="str">
            <v>20+53</v>
          </cell>
          <cell r="AQ1277">
            <v>2.4319999999999999</v>
          </cell>
          <cell r="AR1277">
            <v>1.4790000000000001</v>
          </cell>
        </row>
        <row r="1278">
          <cell r="AP1278" t="str">
            <v>20+54</v>
          </cell>
          <cell r="AQ1278">
            <v>2.5369999999999999</v>
          </cell>
          <cell r="AR1278">
            <v>1.5069999999999999</v>
          </cell>
        </row>
        <row r="1279">
          <cell r="AP1279" t="str">
            <v>20+55</v>
          </cell>
          <cell r="AQ1279">
            <v>2.641</v>
          </cell>
          <cell r="AR1279">
            <v>1.5429999999999999</v>
          </cell>
        </row>
        <row r="1280">
          <cell r="AP1280" t="str">
            <v>20+56</v>
          </cell>
          <cell r="AQ1280">
            <v>2.7450000000000001</v>
          </cell>
          <cell r="AR1280">
            <v>1.5860000000000001</v>
          </cell>
        </row>
        <row r="1281">
          <cell r="AP1281" t="str">
            <v>20+57</v>
          </cell>
          <cell r="AQ1281">
            <v>2.8490000000000002</v>
          </cell>
          <cell r="AR1281">
            <v>1.6279999999999999</v>
          </cell>
        </row>
        <row r="1282">
          <cell r="AP1282" t="str">
            <v>20+58</v>
          </cell>
          <cell r="AQ1282">
            <v>2.9529999999999998</v>
          </cell>
          <cell r="AR1282">
            <v>1.7</v>
          </cell>
        </row>
        <row r="1283">
          <cell r="AP1283" t="str">
            <v>20+59</v>
          </cell>
          <cell r="AQ1283">
            <v>3.0579999999999998</v>
          </cell>
          <cell r="AR1283">
            <v>1.7849999999999999</v>
          </cell>
        </row>
        <row r="1284">
          <cell r="AP1284" t="str">
            <v>20+60</v>
          </cell>
          <cell r="AQ1284">
            <v>3.1850000000000001</v>
          </cell>
          <cell r="AR1284">
            <v>1.87</v>
          </cell>
        </row>
        <row r="1285">
          <cell r="AP1285" t="str">
            <v>20+61</v>
          </cell>
          <cell r="AQ1285">
            <v>3.294</v>
          </cell>
          <cell r="AR1285">
            <v>1.976</v>
          </cell>
        </row>
        <row r="1286">
          <cell r="AP1286" t="str">
            <v>20+62</v>
          </cell>
          <cell r="AQ1286">
            <v>3.4580000000000002</v>
          </cell>
          <cell r="AR1286">
            <v>2.1040000000000001</v>
          </cell>
        </row>
      </sheetData>
      <sheetData sheetId="7">
        <row r="29">
          <cell r="B29" t="str">
            <v>20 / DAY</v>
          </cell>
          <cell r="C29">
            <v>1</v>
          </cell>
        </row>
        <row r="30">
          <cell r="B30" t="str">
            <v>30 / DAY</v>
          </cell>
          <cell r="C30">
            <v>1.5</v>
          </cell>
        </row>
        <row r="31">
          <cell r="B31" t="str">
            <v>40 / DAY</v>
          </cell>
          <cell r="C31">
            <v>3</v>
          </cell>
        </row>
        <row r="32">
          <cell r="B32" t="str">
            <v>None</v>
          </cell>
          <cell r="C32">
            <v>0</v>
          </cell>
        </row>
      </sheetData>
      <sheetData sheetId="8"/>
      <sheetData sheetId="9"/>
      <sheetData sheetId="10"/>
      <sheetData sheetId="11" refreshError="1"/>
      <sheetData sheetId="1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UW 8.26"/>
      <sheetName val="APPLICATION"/>
      <sheetName val="ASSIGNMENT"/>
      <sheetName val="Calc Rate Sequence"/>
      <sheetName val="(1)"/>
      <sheetName val="RATING"/>
      <sheetName val="ISO and YEAR"/>
      <sheetName val="COVERAGE"/>
      <sheetName val="(4-7,11-18)"/>
      <sheetName val="(8)"/>
      <sheetName val="(9-10)"/>
      <sheetName val="(2...)"/>
      <sheetName val="Main"/>
    </sheetNames>
    <sheetDataSet>
      <sheetData sheetId="0" refreshError="1"/>
      <sheetData sheetId="1">
        <row r="5">
          <cell r="B5" t="str">
            <v>D1</v>
          </cell>
          <cell r="C5" t="str">
            <v>D2</v>
          </cell>
          <cell r="D5" t="str">
            <v>D3</v>
          </cell>
        </row>
        <row r="6">
          <cell r="B6" t="str">
            <v>YES</v>
          </cell>
          <cell r="C6" t="str">
            <v>NO</v>
          </cell>
          <cell r="D6" t="str">
            <v>NO</v>
          </cell>
          <cell r="G6" t="str">
            <v>V1</v>
          </cell>
          <cell r="H6" t="str">
            <v>V2</v>
          </cell>
          <cell r="I6" t="str">
            <v>V3</v>
          </cell>
        </row>
        <row r="7">
          <cell r="B7" t="str">
            <v>S</v>
          </cell>
          <cell r="G7" t="str">
            <v>15/30</v>
          </cell>
        </row>
        <row r="8">
          <cell r="B8">
            <v>37</v>
          </cell>
          <cell r="G8">
            <v>5</v>
          </cell>
        </row>
        <row r="9">
          <cell r="B9" t="str">
            <v>Foreign</v>
          </cell>
          <cell r="G9" t="str">
            <v>None</v>
          </cell>
        </row>
        <row r="10">
          <cell r="B10" t="str">
            <v>NO</v>
          </cell>
          <cell r="G10" t="str">
            <v>15/30</v>
          </cell>
        </row>
        <row r="11">
          <cell r="B11" t="str">
            <v>NO</v>
          </cell>
          <cell r="G11" t="str">
            <v>NO</v>
          </cell>
        </row>
        <row r="12">
          <cell r="B12" t="str">
            <v>NO</v>
          </cell>
          <cell r="G12">
            <v>1000</v>
          </cell>
        </row>
        <row r="13">
          <cell r="G13" t="str">
            <v>None</v>
          </cell>
        </row>
        <row r="14">
          <cell r="G14" t="str">
            <v>NO</v>
          </cell>
        </row>
        <row r="15">
          <cell r="B15" t="str">
            <v>D1</v>
          </cell>
          <cell r="C15" t="str">
            <v>D2</v>
          </cell>
          <cell r="D15" t="str">
            <v>D3</v>
          </cell>
          <cell r="G15" t="str">
            <v>NO</v>
          </cell>
        </row>
        <row r="16">
          <cell r="B16" t="str">
            <v>NONE</v>
          </cell>
        </row>
        <row r="17">
          <cell r="B17" t="str">
            <v>NONE</v>
          </cell>
        </row>
        <row r="18">
          <cell r="B18" t="str">
            <v>NONE</v>
          </cell>
        </row>
        <row r="19">
          <cell r="B19" t="str">
            <v>NONE</v>
          </cell>
        </row>
        <row r="20">
          <cell r="B20" t="str">
            <v>NONE</v>
          </cell>
        </row>
        <row r="21">
          <cell r="B21" t="str">
            <v>NO</v>
          </cell>
        </row>
        <row r="22">
          <cell r="B22" t="str">
            <v>NO</v>
          </cell>
        </row>
        <row r="23">
          <cell r="B23">
            <v>0</v>
          </cell>
        </row>
        <row r="25">
          <cell r="B25" t="str">
            <v>V1</v>
          </cell>
          <cell r="C25" t="str">
            <v>V2</v>
          </cell>
          <cell r="D25" t="str">
            <v>V3</v>
          </cell>
        </row>
        <row r="26">
          <cell r="B26" t="str">
            <v>YES</v>
          </cell>
          <cell r="C26" t="str">
            <v>NO</v>
          </cell>
          <cell r="D26" t="str">
            <v>NO</v>
          </cell>
        </row>
        <row r="27">
          <cell r="B27">
            <v>93657</v>
          </cell>
        </row>
        <row r="28">
          <cell r="B28">
            <v>2016</v>
          </cell>
        </row>
        <row r="29">
          <cell r="B29">
            <v>40</v>
          </cell>
        </row>
        <row r="30">
          <cell r="B30">
            <v>22</v>
          </cell>
        </row>
        <row r="31">
          <cell r="B31">
            <v>6</v>
          </cell>
        </row>
        <row r="32">
          <cell r="B32" t="str">
            <v>All Other</v>
          </cell>
        </row>
        <row r="33">
          <cell r="B33" t="str">
            <v>09000 - 09999</v>
          </cell>
        </row>
        <row r="34">
          <cell r="B34" t="str">
            <v>High Performance</v>
          </cell>
        </row>
        <row r="35">
          <cell r="B35" t="str">
            <v>GROUP 1</v>
          </cell>
        </row>
        <row r="36">
          <cell r="B36" t="str">
            <v>All Other</v>
          </cell>
        </row>
      </sheetData>
      <sheetData sheetId="2" refreshError="1"/>
      <sheetData sheetId="3" refreshError="1"/>
      <sheetData sheetId="4" refreshError="1"/>
      <sheetData sheetId="5"/>
      <sheetData sheetId="6">
        <row r="2">
          <cell r="AQ2" t="str">
            <v>v1</v>
          </cell>
          <cell r="AR2">
            <v>2016</v>
          </cell>
          <cell r="AS2">
            <v>6</v>
          </cell>
        </row>
        <row r="3">
          <cell r="AQ3" t="str">
            <v>v2</v>
          </cell>
          <cell r="AR3">
            <v>0</v>
          </cell>
          <cell r="AS3">
            <v>2022</v>
          </cell>
        </row>
        <row r="4">
          <cell r="AQ4" t="str">
            <v>v3</v>
          </cell>
          <cell r="AR4">
            <v>0</v>
          </cell>
          <cell r="AS4">
            <v>2022</v>
          </cell>
        </row>
        <row r="6">
          <cell r="AF6" t="str">
            <v>0001</v>
          </cell>
          <cell r="AG6">
            <v>0.71399999999999997</v>
          </cell>
          <cell r="AH6">
            <v>1.274</v>
          </cell>
          <cell r="AP6" t="str">
            <v>0001</v>
          </cell>
          <cell r="AQ6">
            <v>0.71399999999999997</v>
          </cell>
          <cell r="AR6">
            <v>1.274</v>
          </cell>
        </row>
        <row r="7">
          <cell r="AF7" t="str">
            <v>0002</v>
          </cell>
          <cell r="AG7">
            <v>0.71399999999999997</v>
          </cell>
          <cell r="AH7">
            <v>1.274</v>
          </cell>
          <cell r="AP7" t="str">
            <v>0002</v>
          </cell>
          <cell r="AQ7">
            <v>0.71399999999999997</v>
          </cell>
          <cell r="AR7">
            <v>1.274</v>
          </cell>
        </row>
        <row r="8">
          <cell r="AF8" t="str">
            <v>0003</v>
          </cell>
          <cell r="AG8">
            <v>0.98699999999999999</v>
          </cell>
          <cell r="AH8">
            <v>1.49</v>
          </cell>
          <cell r="AP8" t="str">
            <v>0003</v>
          </cell>
          <cell r="AQ8">
            <v>0.71399999999999997</v>
          </cell>
          <cell r="AR8">
            <v>1.274</v>
          </cell>
        </row>
        <row r="9">
          <cell r="AF9" t="str">
            <v>0004</v>
          </cell>
          <cell r="AG9">
            <v>0.94</v>
          </cell>
          <cell r="AH9">
            <v>1.52</v>
          </cell>
          <cell r="AP9" t="str">
            <v>0004</v>
          </cell>
          <cell r="AQ9">
            <v>0.95</v>
          </cell>
          <cell r="AR9">
            <v>1.49</v>
          </cell>
        </row>
        <row r="10">
          <cell r="AF10" t="str">
            <v>0005</v>
          </cell>
          <cell r="AG10">
            <v>1.143</v>
          </cell>
          <cell r="AH10">
            <v>1.635</v>
          </cell>
          <cell r="AP10" t="str">
            <v>0005</v>
          </cell>
          <cell r="AQ10">
            <v>0.95</v>
          </cell>
          <cell r="AR10">
            <v>1.52</v>
          </cell>
        </row>
        <row r="11">
          <cell r="AF11" t="str">
            <v>0006</v>
          </cell>
          <cell r="AG11">
            <v>1.1499999999999999</v>
          </cell>
          <cell r="AH11">
            <v>1.6459999999999999</v>
          </cell>
          <cell r="AP11" t="str">
            <v>0006</v>
          </cell>
          <cell r="AQ11">
            <v>1.143</v>
          </cell>
          <cell r="AR11">
            <v>1.635</v>
          </cell>
        </row>
        <row r="12">
          <cell r="AF12" t="str">
            <v>0007</v>
          </cell>
          <cell r="AG12">
            <v>1.3120000000000001</v>
          </cell>
          <cell r="AH12">
            <v>1.7250000000000001</v>
          </cell>
          <cell r="AP12" t="str">
            <v>0007</v>
          </cell>
          <cell r="AQ12">
            <v>1.1499999999999999</v>
          </cell>
          <cell r="AR12">
            <v>1.6459999999999999</v>
          </cell>
        </row>
        <row r="13">
          <cell r="AF13" t="str">
            <v>0008</v>
          </cell>
          <cell r="AG13">
            <v>1.3380000000000001</v>
          </cell>
          <cell r="AH13">
            <v>1.758</v>
          </cell>
          <cell r="AP13" t="str">
            <v>0008</v>
          </cell>
          <cell r="AQ13">
            <v>1.3120000000000001</v>
          </cell>
          <cell r="AR13">
            <v>1.7250000000000001</v>
          </cell>
        </row>
        <row r="14">
          <cell r="AF14" t="str">
            <v>0010</v>
          </cell>
          <cell r="AG14">
            <v>1.538</v>
          </cell>
          <cell r="AH14">
            <v>1.89</v>
          </cell>
          <cell r="AP14" t="str">
            <v>0010</v>
          </cell>
          <cell r="AQ14">
            <v>1.3380000000000001</v>
          </cell>
          <cell r="AR14">
            <v>1.758</v>
          </cell>
        </row>
        <row r="15">
          <cell r="AF15" t="str">
            <v>0011</v>
          </cell>
          <cell r="AG15">
            <v>1.59</v>
          </cell>
          <cell r="AH15">
            <v>1.9530000000000001</v>
          </cell>
          <cell r="AP15" t="str">
            <v>0011</v>
          </cell>
          <cell r="AQ15">
            <v>1.3380000000000001</v>
          </cell>
          <cell r="AR15">
            <v>1.758</v>
          </cell>
        </row>
        <row r="16">
          <cell r="AF16" t="str">
            <v>0012</v>
          </cell>
          <cell r="AG16">
            <v>1.8779999999999999</v>
          </cell>
          <cell r="AH16">
            <v>2.125</v>
          </cell>
          <cell r="AP16" t="str">
            <v>0012</v>
          </cell>
          <cell r="AQ16">
            <v>1.538</v>
          </cell>
          <cell r="AR16">
            <v>1.89</v>
          </cell>
        </row>
        <row r="17">
          <cell r="AF17" t="str">
            <v>0013</v>
          </cell>
          <cell r="AG17">
            <v>1.91</v>
          </cell>
          <cell r="AH17">
            <v>2.161</v>
          </cell>
          <cell r="AP17" t="str">
            <v>0013</v>
          </cell>
          <cell r="AQ17">
            <v>1.538</v>
          </cell>
          <cell r="AR17">
            <v>1.89</v>
          </cell>
        </row>
        <row r="18">
          <cell r="AF18" t="str">
            <v>0014</v>
          </cell>
          <cell r="AG18">
            <v>2.1840000000000002</v>
          </cell>
          <cell r="AH18">
            <v>2.3119999999999998</v>
          </cell>
          <cell r="AP18" t="str">
            <v>0014</v>
          </cell>
          <cell r="AQ18">
            <v>1.59</v>
          </cell>
          <cell r="AR18">
            <v>1.9530000000000001</v>
          </cell>
        </row>
        <row r="19">
          <cell r="AF19" t="str">
            <v>0015</v>
          </cell>
          <cell r="AG19">
            <v>2.27</v>
          </cell>
          <cell r="AH19">
            <v>2.4039999999999999</v>
          </cell>
          <cell r="AP19" t="str">
            <v>0015</v>
          </cell>
          <cell r="AQ19">
            <v>1.65</v>
          </cell>
          <cell r="AR19">
            <v>1.9530000000000001</v>
          </cell>
        </row>
        <row r="20">
          <cell r="AF20" t="str">
            <v>0016</v>
          </cell>
          <cell r="AG20">
            <v>2.7170000000000001</v>
          </cell>
          <cell r="AH20">
            <v>2.7170000000000001</v>
          </cell>
          <cell r="AP20" t="str">
            <v>0016</v>
          </cell>
          <cell r="AQ20">
            <v>1.78</v>
          </cell>
          <cell r="AR20">
            <v>2.125</v>
          </cell>
        </row>
        <row r="21">
          <cell r="AF21" t="str">
            <v>0017</v>
          </cell>
          <cell r="AG21">
            <v>2.7909999999999999</v>
          </cell>
          <cell r="AH21">
            <v>2.7909999999999999</v>
          </cell>
          <cell r="AP21" t="str">
            <v>0017</v>
          </cell>
          <cell r="AQ21">
            <v>1.8779999999999999</v>
          </cell>
          <cell r="AR21">
            <v>2.125</v>
          </cell>
        </row>
        <row r="22">
          <cell r="AF22" t="str">
            <v>0018</v>
          </cell>
          <cell r="AG22">
            <v>3.1589999999999998</v>
          </cell>
          <cell r="AH22">
            <v>3.0230000000000001</v>
          </cell>
          <cell r="AP22" t="str">
            <v>0018</v>
          </cell>
          <cell r="AQ22">
            <v>1.91</v>
          </cell>
          <cell r="AR22">
            <v>2.161</v>
          </cell>
        </row>
        <row r="23">
          <cell r="AF23" t="str">
            <v>0019</v>
          </cell>
          <cell r="AG23">
            <v>3.2290000000000001</v>
          </cell>
          <cell r="AH23">
            <v>3.09</v>
          </cell>
          <cell r="AP23" t="str">
            <v>0019</v>
          </cell>
          <cell r="AQ23">
            <v>2</v>
          </cell>
          <cell r="AR23">
            <v>2.161</v>
          </cell>
        </row>
        <row r="24">
          <cell r="AF24" t="str">
            <v>0020</v>
          </cell>
          <cell r="AG24">
            <v>3.8889999999999998</v>
          </cell>
          <cell r="AH24">
            <v>3.47</v>
          </cell>
          <cell r="AP24" t="str">
            <v>0020</v>
          </cell>
          <cell r="AQ24">
            <v>2.1</v>
          </cell>
          <cell r="AR24">
            <v>2.3119999999999998</v>
          </cell>
        </row>
        <row r="25">
          <cell r="AF25" t="str">
            <v>0021</v>
          </cell>
          <cell r="AG25">
            <v>3.9780000000000002</v>
          </cell>
          <cell r="AH25">
            <v>3.5489999999999999</v>
          </cell>
          <cell r="AP25" t="str">
            <v>0021</v>
          </cell>
          <cell r="AQ25">
            <v>2.1840000000000002</v>
          </cell>
          <cell r="AR25">
            <v>2.3119999999999998</v>
          </cell>
        </row>
        <row r="26">
          <cell r="AF26" t="str">
            <v>0022</v>
          </cell>
          <cell r="AG26">
            <v>6.1109999999999998</v>
          </cell>
          <cell r="AH26">
            <v>4.66</v>
          </cell>
          <cell r="AP26" t="str">
            <v>0022</v>
          </cell>
          <cell r="AQ26">
            <v>2.1949999999999998</v>
          </cell>
          <cell r="AR26">
            <v>2.38</v>
          </cell>
        </row>
        <row r="27">
          <cell r="AF27" t="str">
            <v>0023</v>
          </cell>
          <cell r="AG27">
            <v>6.1109999999999998</v>
          </cell>
          <cell r="AH27">
            <v>4.66</v>
          </cell>
          <cell r="AP27" t="str">
            <v>0023</v>
          </cell>
          <cell r="AQ27">
            <v>2.238</v>
          </cell>
          <cell r="AR27">
            <v>2.448</v>
          </cell>
        </row>
        <row r="28">
          <cell r="AF28" t="str">
            <v>0024</v>
          </cell>
          <cell r="AG28">
            <v>7.9589999999999996</v>
          </cell>
          <cell r="AH28">
            <v>5.7</v>
          </cell>
          <cell r="AP28" t="str">
            <v>0024</v>
          </cell>
          <cell r="AQ28">
            <v>2.27</v>
          </cell>
          <cell r="AR28">
            <v>2.516</v>
          </cell>
        </row>
        <row r="29">
          <cell r="AF29" t="str">
            <v>0025</v>
          </cell>
          <cell r="AG29">
            <v>7.9589999999999996</v>
          </cell>
          <cell r="AH29">
            <v>5.7</v>
          </cell>
          <cell r="AP29" t="str">
            <v>0025</v>
          </cell>
          <cell r="AQ29">
            <v>2.3820000000000001</v>
          </cell>
          <cell r="AR29">
            <v>2.5840000000000001</v>
          </cell>
        </row>
        <row r="30">
          <cell r="AF30" t="str">
            <v>0026</v>
          </cell>
          <cell r="AG30">
            <v>9.7859999999999996</v>
          </cell>
          <cell r="AH30">
            <v>6.74</v>
          </cell>
          <cell r="AP30" t="str">
            <v>0026</v>
          </cell>
          <cell r="AQ30">
            <v>2.4940000000000002</v>
          </cell>
          <cell r="AR30">
            <v>2.6520000000000001</v>
          </cell>
        </row>
        <row r="31">
          <cell r="AF31" t="str">
            <v>0027</v>
          </cell>
          <cell r="AG31">
            <v>11.885999999999999</v>
          </cell>
          <cell r="AH31">
            <v>8.14</v>
          </cell>
          <cell r="AP31" t="str">
            <v>0027</v>
          </cell>
          <cell r="AQ31">
            <v>2.6059999999999999</v>
          </cell>
          <cell r="AR31">
            <v>2.7170000000000001</v>
          </cell>
        </row>
        <row r="32">
          <cell r="AF32" t="str">
            <v>0101</v>
          </cell>
          <cell r="AG32">
            <v>0.67800000000000005</v>
          </cell>
          <cell r="AH32">
            <v>1.21</v>
          </cell>
          <cell r="AP32" t="str">
            <v>0028</v>
          </cell>
          <cell r="AQ32">
            <v>2.7170000000000001</v>
          </cell>
          <cell r="AR32">
            <v>2.742</v>
          </cell>
        </row>
        <row r="33">
          <cell r="AF33" t="str">
            <v>0102</v>
          </cell>
          <cell r="AG33">
            <v>0.67800000000000005</v>
          </cell>
          <cell r="AH33">
            <v>1.21</v>
          </cell>
          <cell r="AP33" t="str">
            <v>0029</v>
          </cell>
          <cell r="AQ33">
            <v>2.754</v>
          </cell>
          <cell r="AR33">
            <v>2.766</v>
          </cell>
        </row>
        <row r="34">
          <cell r="AF34" t="str">
            <v>0103</v>
          </cell>
          <cell r="AG34">
            <v>0.93799999999999994</v>
          </cell>
          <cell r="AH34">
            <v>1.415</v>
          </cell>
          <cell r="AP34" t="str">
            <v>0030</v>
          </cell>
          <cell r="AQ34">
            <v>2.8279999999999998</v>
          </cell>
          <cell r="AR34">
            <v>2.7909999999999999</v>
          </cell>
        </row>
        <row r="35">
          <cell r="AF35" t="str">
            <v>0104</v>
          </cell>
          <cell r="AG35">
            <v>0.89300000000000002</v>
          </cell>
          <cell r="AH35">
            <v>1.444</v>
          </cell>
          <cell r="AP35" t="str">
            <v>0031</v>
          </cell>
          <cell r="AQ35">
            <v>2.9020000000000001</v>
          </cell>
          <cell r="AR35">
            <v>2.8490000000000002</v>
          </cell>
        </row>
        <row r="36">
          <cell r="AF36" t="str">
            <v>0105</v>
          </cell>
          <cell r="AG36">
            <v>1.0940000000000001</v>
          </cell>
          <cell r="AH36">
            <v>1.5660000000000001</v>
          </cell>
          <cell r="AP36" t="str">
            <v>0032</v>
          </cell>
          <cell r="AQ36">
            <v>2.9750000000000001</v>
          </cell>
          <cell r="AR36">
            <v>2.907</v>
          </cell>
        </row>
        <row r="37">
          <cell r="AF37" t="str">
            <v>0106</v>
          </cell>
          <cell r="AG37">
            <v>1.079</v>
          </cell>
          <cell r="AH37">
            <v>1.5449999999999999</v>
          </cell>
          <cell r="AP37" t="str">
            <v>0033</v>
          </cell>
          <cell r="AQ37">
            <v>3.036</v>
          </cell>
          <cell r="AR37">
            <v>2.9649999999999999</v>
          </cell>
        </row>
        <row r="38">
          <cell r="AF38" t="str">
            <v>0107</v>
          </cell>
          <cell r="AG38">
            <v>1.2609999999999999</v>
          </cell>
          <cell r="AH38">
            <v>1.6579999999999999</v>
          </cell>
          <cell r="AP38" t="str">
            <v>0034</v>
          </cell>
          <cell r="AQ38">
            <v>3.097</v>
          </cell>
          <cell r="AR38">
            <v>3.0230000000000001</v>
          </cell>
        </row>
        <row r="39">
          <cell r="AF39" t="str">
            <v>0108</v>
          </cell>
          <cell r="AG39">
            <v>1.296</v>
          </cell>
          <cell r="AH39">
            <v>1.7030000000000001</v>
          </cell>
          <cell r="AP39" t="str">
            <v>0035</v>
          </cell>
          <cell r="AQ39">
            <v>3.1589999999999998</v>
          </cell>
          <cell r="AR39">
            <v>3.0449999999999999</v>
          </cell>
        </row>
        <row r="40">
          <cell r="AF40" t="str">
            <v>0110</v>
          </cell>
          <cell r="AG40">
            <v>1.4650000000000001</v>
          </cell>
          <cell r="AH40">
            <v>1.8009999999999999</v>
          </cell>
          <cell r="AP40" t="str">
            <v>0036</v>
          </cell>
          <cell r="AQ40">
            <v>3.21</v>
          </cell>
          <cell r="AR40">
            <v>3.0680000000000001</v>
          </cell>
        </row>
        <row r="41">
          <cell r="AF41" t="str">
            <v>0111</v>
          </cell>
          <cell r="AG41">
            <v>1.514</v>
          </cell>
          <cell r="AH41">
            <v>1.86</v>
          </cell>
          <cell r="AP41" t="str">
            <v>0037</v>
          </cell>
          <cell r="AQ41">
            <v>3.3170000000000002</v>
          </cell>
          <cell r="AR41">
            <v>3.09</v>
          </cell>
        </row>
        <row r="42">
          <cell r="AF42" t="str">
            <v>0112</v>
          </cell>
          <cell r="AG42">
            <v>1.7749999999999999</v>
          </cell>
          <cell r="AH42">
            <v>2.008</v>
          </cell>
          <cell r="AP42" t="str">
            <v>0038</v>
          </cell>
          <cell r="AQ42">
            <v>3.4409999999999998</v>
          </cell>
          <cell r="AR42">
            <v>3.2170000000000001</v>
          </cell>
        </row>
        <row r="43">
          <cell r="AF43" t="str">
            <v>0113</v>
          </cell>
          <cell r="AG43">
            <v>1.8260000000000001</v>
          </cell>
          <cell r="AH43">
            <v>2.0659999999999998</v>
          </cell>
          <cell r="AP43" t="str">
            <v>0039</v>
          </cell>
          <cell r="AQ43">
            <v>3.5640000000000001</v>
          </cell>
          <cell r="AR43">
            <v>3.343</v>
          </cell>
        </row>
        <row r="44">
          <cell r="AF44" t="str">
            <v>0114</v>
          </cell>
          <cell r="AG44">
            <v>2.1139999999999999</v>
          </cell>
          <cell r="AH44">
            <v>2.238</v>
          </cell>
          <cell r="AP44" t="str">
            <v>0040</v>
          </cell>
          <cell r="AQ44">
            <v>3.6869999999999998</v>
          </cell>
          <cell r="AR44">
            <v>3.47</v>
          </cell>
        </row>
        <row r="45">
          <cell r="AF45" t="str">
            <v>0115</v>
          </cell>
          <cell r="AG45">
            <v>2.2069999999999999</v>
          </cell>
          <cell r="AH45">
            <v>2.3370000000000002</v>
          </cell>
          <cell r="AP45" t="str">
            <v>0041</v>
          </cell>
          <cell r="AQ45">
            <v>3.8109999999999999</v>
          </cell>
          <cell r="AR45">
            <v>3.496</v>
          </cell>
        </row>
        <row r="46">
          <cell r="AF46" t="str">
            <v>0116</v>
          </cell>
          <cell r="AG46">
            <v>2.6059999999999999</v>
          </cell>
          <cell r="AH46">
            <v>2.6059999999999999</v>
          </cell>
          <cell r="AP46" t="str">
            <v>0042</v>
          </cell>
          <cell r="AQ46">
            <v>3.9340000000000002</v>
          </cell>
          <cell r="AR46">
            <v>3.5230000000000001</v>
          </cell>
        </row>
        <row r="47">
          <cell r="AF47" t="str">
            <v>0117</v>
          </cell>
          <cell r="AG47">
            <v>2.7050000000000001</v>
          </cell>
          <cell r="AH47">
            <v>2.7050000000000001</v>
          </cell>
          <cell r="AP47" t="str">
            <v>0043</v>
          </cell>
          <cell r="AQ47">
            <v>4.1100000000000003</v>
          </cell>
          <cell r="AR47">
            <v>3.5489999999999999</v>
          </cell>
        </row>
        <row r="48">
          <cell r="AF48" t="str">
            <v>0118</v>
          </cell>
          <cell r="AG48">
            <v>3.0539999999999998</v>
          </cell>
          <cell r="AH48">
            <v>2.923</v>
          </cell>
          <cell r="AP48" t="str">
            <v>0044</v>
          </cell>
          <cell r="AQ48">
            <v>4.3099999999999996</v>
          </cell>
          <cell r="AR48">
            <v>3.645</v>
          </cell>
        </row>
        <row r="49">
          <cell r="AF49" t="str">
            <v>0119</v>
          </cell>
          <cell r="AG49">
            <v>3.113</v>
          </cell>
          <cell r="AH49">
            <v>2.9790000000000001</v>
          </cell>
          <cell r="AP49" t="str">
            <v>0045</v>
          </cell>
          <cell r="AQ49">
            <v>4.51</v>
          </cell>
          <cell r="AR49">
            <v>3.7410000000000001</v>
          </cell>
        </row>
        <row r="50">
          <cell r="AF50" t="str">
            <v>0120</v>
          </cell>
          <cell r="AG50">
            <v>3.6840000000000002</v>
          </cell>
          <cell r="AH50">
            <v>3.2869999999999999</v>
          </cell>
          <cell r="AP50" t="str">
            <v>0046</v>
          </cell>
          <cell r="AQ50">
            <v>4.8</v>
          </cell>
          <cell r="AR50">
            <v>3.8370000000000002</v>
          </cell>
        </row>
        <row r="51">
          <cell r="AF51" t="str">
            <v>0121</v>
          </cell>
          <cell r="AG51">
            <v>3.7970000000000002</v>
          </cell>
          <cell r="AH51">
            <v>3.3879999999999999</v>
          </cell>
          <cell r="AP51" t="str">
            <v>0047</v>
          </cell>
          <cell r="AQ51">
            <v>5.05</v>
          </cell>
          <cell r="AR51">
            <v>3.9329999999999998</v>
          </cell>
        </row>
        <row r="52">
          <cell r="AF52" t="str">
            <v>0122</v>
          </cell>
          <cell r="AG52">
            <v>5.8049999999999997</v>
          </cell>
          <cell r="AH52">
            <v>4.4269999999999996</v>
          </cell>
          <cell r="AP52" t="str">
            <v>0048</v>
          </cell>
          <cell r="AQ52">
            <v>5.3</v>
          </cell>
          <cell r="AR52">
            <v>4.0289999999999999</v>
          </cell>
        </row>
        <row r="53">
          <cell r="AF53" t="str">
            <v>0123</v>
          </cell>
          <cell r="AG53">
            <v>5.8049999999999997</v>
          </cell>
          <cell r="AH53">
            <v>4.4269999999999996</v>
          </cell>
          <cell r="AP53" t="str">
            <v>0049</v>
          </cell>
          <cell r="AQ53">
            <v>5.6050000000000004</v>
          </cell>
          <cell r="AR53">
            <v>4.125</v>
          </cell>
        </row>
        <row r="54">
          <cell r="AF54" t="str">
            <v>0124</v>
          </cell>
          <cell r="AG54">
            <v>7.5609999999999999</v>
          </cell>
          <cell r="AH54">
            <v>5.415</v>
          </cell>
          <cell r="AP54" t="str">
            <v>0050</v>
          </cell>
          <cell r="AQ54">
            <v>5.87</v>
          </cell>
          <cell r="AR54">
            <v>4.2210000000000001</v>
          </cell>
        </row>
        <row r="55">
          <cell r="AF55" t="str">
            <v>0125</v>
          </cell>
          <cell r="AG55">
            <v>7.5609999999999999</v>
          </cell>
          <cell r="AH55">
            <v>5.415</v>
          </cell>
          <cell r="AP55" t="str">
            <v>0051</v>
          </cell>
          <cell r="AQ55">
            <v>6.1109999999999998</v>
          </cell>
          <cell r="AR55">
            <v>4.3170000000000002</v>
          </cell>
        </row>
        <row r="56">
          <cell r="AF56" t="str">
            <v>0126</v>
          </cell>
          <cell r="AG56">
            <v>9.2970000000000006</v>
          </cell>
          <cell r="AH56">
            <v>6.4029999999999996</v>
          </cell>
          <cell r="AP56" t="str">
            <v>0052</v>
          </cell>
          <cell r="AQ56">
            <v>6.3970000000000002</v>
          </cell>
          <cell r="AR56">
            <v>4.4130000000000003</v>
          </cell>
        </row>
        <row r="57">
          <cell r="AF57" t="str">
            <v>0127</v>
          </cell>
          <cell r="AG57">
            <v>11.292</v>
          </cell>
          <cell r="AH57">
            <v>7.7329999999999997</v>
          </cell>
          <cell r="AP57" t="str">
            <v>0053</v>
          </cell>
          <cell r="AQ57">
            <v>6.6829999999999998</v>
          </cell>
          <cell r="AR57">
            <v>4.5039999999999996</v>
          </cell>
        </row>
        <row r="58">
          <cell r="AF58" t="str">
            <v>0201</v>
          </cell>
          <cell r="AG58">
            <v>0.64300000000000002</v>
          </cell>
          <cell r="AH58">
            <v>1.147</v>
          </cell>
          <cell r="AP58" t="str">
            <v>0054</v>
          </cell>
          <cell r="AQ58">
            <v>6.9690000000000003</v>
          </cell>
          <cell r="AR58">
            <v>4.59</v>
          </cell>
        </row>
        <row r="59">
          <cell r="AF59" t="str">
            <v>0202</v>
          </cell>
          <cell r="AG59">
            <v>0.64300000000000002</v>
          </cell>
          <cell r="AH59">
            <v>1.147</v>
          </cell>
          <cell r="AP59" t="str">
            <v>0055</v>
          </cell>
          <cell r="AQ59">
            <v>7.2549999999999999</v>
          </cell>
          <cell r="AR59">
            <v>4.6989999999999998</v>
          </cell>
        </row>
        <row r="60">
          <cell r="AF60" t="str">
            <v>0203</v>
          </cell>
          <cell r="AG60">
            <v>0.88800000000000001</v>
          </cell>
          <cell r="AH60">
            <v>1.341</v>
          </cell>
          <cell r="AP60" t="str">
            <v>0056</v>
          </cell>
          <cell r="AQ60">
            <v>7.5410000000000004</v>
          </cell>
          <cell r="AR60">
            <v>4.8289999999999997</v>
          </cell>
        </row>
        <row r="61">
          <cell r="AF61" t="str">
            <v>0204</v>
          </cell>
          <cell r="AG61">
            <v>0.84599999999999997</v>
          </cell>
          <cell r="AH61">
            <v>1.3680000000000001</v>
          </cell>
          <cell r="AP61" t="str">
            <v>0057</v>
          </cell>
          <cell r="AQ61">
            <v>7.827</v>
          </cell>
          <cell r="AR61">
            <v>4.9580000000000002</v>
          </cell>
        </row>
        <row r="62">
          <cell r="AF62" t="str">
            <v>0205</v>
          </cell>
          <cell r="AG62">
            <v>1.0369999999999999</v>
          </cell>
          <cell r="AH62">
            <v>1.484</v>
          </cell>
          <cell r="AP62" t="str">
            <v>0058</v>
          </cell>
          <cell r="AQ62">
            <v>8.1129999999999995</v>
          </cell>
          <cell r="AR62">
            <v>5.1760000000000002</v>
          </cell>
        </row>
        <row r="63">
          <cell r="AF63" t="str">
            <v>0206</v>
          </cell>
          <cell r="AG63">
            <v>1.034</v>
          </cell>
          <cell r="AH63">
            <v>1.4790000000000001</v>
          </cell>
          <cell r="AP63" t="str">
            <v>0059</v>
          </cell>
          <cell r="AQ63">
            <v>8.4</v>
          </cell>
          <cell r="AR63">
            <v>5.4349999999999996</v>
          </cell>
        </row>
        <row r="64">
          <cell r="AF64" t="str">
            <v>0207</v>
          </cell>
          <cell r="AG64">
            <v>1.2410000000000001</v>
          </cell>
          <cell r="AH64">
            <v>1.631</v>
          </cell>
          <cell r="AP64" t="str">
            <v>0060</v>
          </cell>
          <cell r="AQ64">
            <v>8.75</v>
          </cell>
          <cell r="AR64">
            <v>5.6950000000000003</v>
          </cell>
        </row>
        <row r="65">
          <cell r="AF65" t="str">
            <v>0208</v>
          </cell>
          <cell r="AG65">
            <v>1.2430000000000001</v>
          </cell>
          <cell r="AH65">
            <v>1.633</v>
          </cell>
          <cell r="AP65" t="str">
            <v>0061</v>
          </cell>
          <cell r="AQ65">
            <v>9.0500000000000007</v>
          </cell>
          <cell r="AR65">
            <v>6.0190000000000001</v>
          </cell>
        </row>
        <row r="66">
          <cell r="AF66" t="str">
            <v>0210</v>
          </cell>
          <cell r="AG66">
            <v>1.458</v>
          </cell>
          <cell r="AH66">
            <v>1.792</v>
          </cell>
          <cell r="AP66" t="str">
            <v>0062</v>
          </cell>
          <cell r="AQ66">
            <v>9.5</v>
          </cell>
          <cell r="AR66">
            <v>6.4089999999999998</v>
          </cell>
        </row>
        <row r="67">
          <cell r="AF67" t="str">
            <v>0211</v>
          </cell>
          <cell r="AG67">
            <v>1.4650000000000001</v>
          </cell>
          <cell r="AH67">
            <v>1.8009999999999999</v>
          </cell>
          <cell r="AP67" t="str">
            <v>0101</v>
          </cell>
          <cell r="AQ67">
            <v>0.67800000000000005</v>
          </cell>
          <cell r="AR67">
            <v>1.21</v>
          </cell>
        </row>
        <row r="68">
          <cell r="AF68" t="str">
            <v>0212</v>
          </cell>
          <cell r="AG68">
            <v>1.7250000000000001</v>
          </cell>
          <cell r="AH68">
            <v>1.952</v>
          </cell>
          <cell r="AP68" t="str">
            <v>0102</v>
          </cell>
          <cell r="AQ68">
            <v>0.67800000000000005</v>
          </cell>
          <cell r="AR68">
            <v>1.21</v>
          </cell>
        </row>
        <row r="69">
          <cell r="AF69" t="str">
            <v>0213</v>
          </cell>
          <cell r="AG69">
            <v>1.782</v>
          </cell>
          <cell r="AH69">
            <v>2.016</v>
          </cell>
          <cell r="AP69" t="str">
            <v>0103</v>
          </cell>
          <cell r="AQ69">
            <v>0.67800000000000005</v>
          </cell>
          <cell r="AR69">
            <v>1.21</v>
          </cell>
        </row>
        <row r="70">
          <cell r="AF70" t="str">
            <v>0214</v>
          </cell>
          <cell r="AG70">
            <v>2.0649999999999999</v>
          </cell>
          <cell r="AH70">
            <v>2.1859999999999999</v>
          </cell>
          <cell r="AP70" t="str">
            <v>0104</v>
          </cell>
          <cell r="AQ70">
            <v>0.90300000000000002</v>
          </cell>
          <cell r="AR70">
            <v>1.415</v>
          </cell>
        </row>
        <row r="71">
          <cell r="AF71" t="str">
            <v>0215</v>
          </cell>
          <cell r="AG71">
            <v>2.1549999999999998</v>
          </cell>
          <cell r="AH71">
            <v>2.2810000000000001</v>
          </cell>
          <cell r="AP71" t="str">
            <v>0105</v>
          </cell>
          <cell r="AQ71">
            <v>0.90300000000000002</v>
          </cell>
          <cell r="AR71">
            <v>1.444</v>
          </cell>
        </row>
        <row r="72">
          <cell r="AF72" t="str">
            <v>0216</v>
          </cell>
          <cell r="AG72">
            <v>2.5249999999999999</v>
          </cell>
          <cell r="AH72">
            <v>2.5249999999999999</v>
          </cell>
          <cell r="AP72" t="str">
            <v>0106</v>
          </cell>
          <cell r="AQ72">
            <v>1.0940000000000001</v>
          </cell>
          <cell r="AR72">
            <v>1.5660000000000001</v>
          </cell>
        </row>
        <row r="73">
          <cell r="AF73" t="str">
            <v>0217</v>
          </cell>
          <cell r="AG73">
            <v>2.5630000000000002</v>
          </cell>
          <cell r="AH73">
            <v>2.5630000000000002</v>
          </cell>
          <cell r="AP73" t="str">
            <v>0107</v>
          </cell>
          <cell r="AQ73">
            <v>1.079</v>
          </cell>
          <cell r="AR73">
            <v>1.5449999999999999</v>
          </cell>
        </row>
        <row r="74">
          <cell r="AF74" t="str">
            <v>0218</v>
          </cell>
          <cell r="AG74">
            <v>2.9630000000000001</v>
          </cell>
          <cell r="AH74">
            <v>2.8359999999999999</v>
          </cell>
          <cell r="AP74" t="str">
            <v>0108</v>
          </cell>
          <cell r="AQ74">
            <v>1.2609999999999999</v>
          </cell>
          <cell r="AR74">
            <v>1.6579999999999999</v>
          </cell>
        </row>
        <row r="75">
          <cell r="AF75" t="str">
            <v>0219</v>
          </cell>
          <cell r="AG75">
            <v>2.9630000000000001</v>
          </cell>
          <cell r="AH75">
            <v>2.8359999999999999</v>
          </cell>
          <cell r="AP75" t="str">
            <v>0110</v>
          </cell>
          <cell r="AQ75">
            <v>1.296</v>
          </cell>
          <cell r="AR75">
            <v>1.7030000000000001</v>
          </cell>
        </row>
        <row r="76">
          <cell r="AF76" t="str">
            <v>0220</v>
          </cell>
          <cell r="AG76">
            <v>3.57</v>
          </cell>
          <cell r="AH76">
            <v>3.1850000000000001</v>
          </cell>
          <cell r="AP76" t="str">
            <v>0111</v>
          </cell>
          <cell r="AQ76">
            <v>1.296</v>
          </cell>
          <cell r="AR76">
            <v>1.7030000000000001</v>
          </cell>
        </row>
        <row r="77">
          <cell r="AF77" t="str">
            <v>0221</v>
          </cell>
          <cell r="AG77">
            <v>3.6509999999999998</v>
          </cell>
          <cell r="AH77">
            <v>3.2570000000000001</v>
          </cell>
          <cell r="AP77" t="str">
            <v>0112</v>
          </cell>
          <cell r="AQ77">
            <v>1.4650000000000001</v>
          </cell>
          <cell r="AR77">
            <v>1.8009999999999999</v>
          </cell>
        </row>
        <row r="78">
          <cell r="AF78" t="str">
            <v>0222</v>
          </cell>
          <cell r="AG78">
            <v>5.5</v>
          </cell>
          <cell r="AH78">
            <v>4.194</v>
          </cell>
          <cell r="AP78" t="str">
            <v>0113</v>
          </cell>
          <cell r="AQ78">
            <v>1.4650000000000001</v>
          </cell>
          <cell r="AR78">
            <v>1.8009999999999999</v>
          </cell>
        </row>
        <row r="79">
          <cell r="AF79" t="str">
            <v>0223</v>
          </cell>
          <cell r="AG79">
            <v>5.5</v>
          </cell>
          <cell r="AH79">
            <v>4.194</v>
          </cell>
          <cell r="AP79" t="str">
            <v>0114</v>
          </cell>
          <cell r="AQ79">
            <v>1.514</v>
          </cell>
          <cell r="AR79">
            <v>1.86</v>
          </cell>
        </row>
        <row r="80">
          <cell r="AF80" t="str">
            <v>0224</v>
          </cell>
          <cell r="AG80">
            <v>7.1630000000000003</v>
          </cell>
          <cell r="AH80">
            <v>5.13</v>
          </cell>
          <cell r="AP80" t="str">
            <v>0115</v>
          </cell>
          <cell r="AQ80">
            <v>1.571</v>
          </cell>
          <cell r="AR80">
            <v>1.86</v>
          </cell>
        </row>
        <row r="81">
          <cell r="AF81" t="str">
            <v>0225</v>
          </cell>
          <cell r="AG81">
            <v>7.1630000000000003</v>
          </cell>
          <cell r="AH81">
            <v>5.13</v>
          </cell>
          <cell r="AP81" t="str">
            <v>0116</v>
          </cell>
          <cell r="AQ81">
            <v>1.6819999999999999</v>
          </cell>
          <cell r="AR81">
            <v>2.008</v>
          </cell>
        </row>
        <row r="82">
          <cell r="AF82" t="str">
            <v>0226</v>
          </cell>
          <cell r="AG82">
            <v>8.8070000000000004</v>
          </cell>
          <cell r="AH82">
            <v>6.0659999999999998</v>
          </cell>
          <cell r="AP82" t="str">
            <v>0117</v>
          </cell>
          <cell r="AQ82">
            <v>1.7749999999999999</v>
          </cell>
          <cell r="AR82">
            <v>2.008</v>
          </cell>
        </row>
        <row r="83">
          <cell r="AF83" t="str">
            <v>0227</v>
          </cell>
          <cell r="AG83">
            <v>10.696999999999999</v>
          </cell>
          <cell r="AH83">
            <v>7.3259999999999996</v>
          </cell>
          <cell r="AP83" t="str">
            <v>0118</v>
          </cell>
          <cell r="AQ83">
            <v>1.8260000000000001</v>
          </cell>
          <cell r="AR83">
            <v>2.0659999999999998</v>
          </cell>
        </row>
        <row r="84">
          <cell r="AF84" t="str">
            <v>0301</v>
          </cell>
          <cell r="AG84">
            <v>0.60699999999999998</v>
          </cell>
          <cell r="AH84">
            <v>1.083</v>
          </cell>
          <cell r="AP84" t="str">
            <v>0119</v>
          </cell>
          <cell r="AQ84">
            <v>1.9119999999999999</v>
          </cell>
          <cell r="AR84">
            <v>2.0659999999999998</v>
          </cell>
        </row>
        <row r="85">
          <cell r="AF85" t="str">
            <v>0302</v>
          </cell>
          <cell r="AG85">
            <v>0.60699999999999998</v>
          </cell>
          <cell r="AH85">
            <v>1.083</v>
          </cell>
          <cell r="AP85" t="str">
            <v>0120</v>
          </cell>
          <cell r="AQ85">
            <v>2.0329999999999999</v>
          </cell>
          <cell r="AR85">
            <v>2.238</v>
          </cell>
        </row>
        <row r="86">
          <cell r="AF86" t="str">
            <v>0303</v>
          </cell>
          <cell r="AG86">
            <v>0.83899999999999997</v>
          </cell>
          <cell r="AH86">
            <v>1.266</v>
          </cell>
          <cell r="AP86" t="str">
            <v>0121</v>
          </cell>
          <cell r="AQ86">
            <v>2.1139999999999999</v>
          </cell>
          <cell r="AR86">
            <v>2.238</v>
          </cell>
        </row>
        <row r="87">
          <cell r="AF87" t="str">
            <v>0304</v>
          </cell>
          <cell r="AG87">
            <v>0.79900000000000004</v>
          </cell>
          <cell r="AH87">
            <v>1.292</v>
          </cell>
          <cell r="AP87" t="str">
            <v>0122</v>
          </cell>
          <cell r="AQ87">
            <v>2.125</v>
          </cell>
          <cell r="AR87">
            <v>2.3039999999999998</v>
          </cell>
        </row>
        <row r="88">
          <cell r="AF88" t="str">
            <v>0305</v>
          </cell>
          <cell r="AG88">
            <v>0.98499999999999999</v>
          </cell>
          <cell r="AH88">
            <v>1.409</v>
          </cell>
          <cell r="AP88" t="str">
            <v>0123</v>
          </cell>
          <cell r="AQ88">
            <v>2.1659999999999999</v>
          </cell>
          <cell r="AR88">
            <v>2.37</v>
          </cell>
        </row>
        <row r="89">
          <cell r="AF89" t="str">
            <v>0306</v>
          </cell>
          <cell r="AG89">
            <v>0.97699999999999998</v>
          </cell>
          <cell r="AH89">
            <v>1.397</v>
          </cell>
          <cell r="AP89" t="str">
            <v>0124</v>
          </cell>
          <cell r="AQ89">
            <v>2.2069999999999999</v>
          </cell>
          <cell r="AR89">
            <v>2.4460000000000002</v>
          </cell>
        </row>
        <row r="90">
          <cell r="AF90" t="str">
            <v>0307</v>
          </cell>
          <cell r="AG90">
            <v>1.1739999999999999</v>
          </cell>
          <cell r="AH90">
            <v>1.5429999999999999</v>
          </cell>
          <cell r="AP90" t="str">
            <v>0125</v>
          </cell>
          <cell r="AQ90">
            <v>2.3159999999999998</v>
          </cell>
          <cell r="AR90">
            <v>2.512</v>
          </cell>
        </row>
        <row r="91">
          <cell r="AF91" t="str">
            <v>0308</v>
          </cell>
          <cell r="AG91">
            <v>1.181</v>
          </cell>
          <cell r="AH91">
            <v>1.552</v>
          </cell>
          <cell r="AP91" t="str">
            <v>0126</v>
          </cell>
          <cell r="AQ91">
            <v>2.3919999999999999</v>
          </cell>
          <cell r="AR91">
            <v>2.544</v>
          </cell>
        </row>
        <row r="92">
          <cell r="AF92" t="str">
            <v>0310</v>
          </cell>
          <cell r="AG92">
            <v>1.377</v>
          </cell>
          <cell r="AH92">
            <v>1.6930000000000001</v>
          </cell>
          <cell r="AP92" t="str">
            <v>0127</v>
          </cell>
          <cell r="AQ92">
            <v>2.5</v>
          </cell>
          <cell r="AR92">
            <v>2.6059999999999999</v>
          </cell>
        </row>
        <row r="93">
          <cell r="AF93" t="str">
            <v>0311</v>
          </cell>
          <cell r="AG93">
            <v>1.3979999999999999</v>
          </cell>
          <cell r="AH93">
            <v>1.718</v>
          </cell>
          <cell r="AP93" t="str">
            <v>0128</v>
          </cell>
          <cell r="AQ93">
            <v>2.6059999999999999</v>
          </cell>
          <cell r="AR93">
            <v>2.63</v>
          </cell>
        </row>
        <row r="94">
          <cell r="AF94" t="str">
            <v>0312</v>
          </cell>
          <cell r="AG94">
            <v>1.6319999999999999</v>
          </cell>
          <cell r="AH94">
            <v>1.8460000000000001</v>
          </cell>
          <cell r="AP94" t="str">
            <v>0129</v>
          </cell>
          <cell r="AQ94">
            <v>2.669</v>
          </cell>
          <cell r="AR94">
            <v>2.681</v>
          </cell>
        </row>
        <row r="95">
          <cell r="AF95" t="str">
            <v>0313</v>
          </cell>
          <cell r="AG95">
            <v>1.698</v>
          </cell>
          <cell r="AH95">
            <v>1.921</v>
          </cell>
          <cell r="AP95" t="str">
            <v>0130</v>
          </cell>
          <cell r="AQ95">
            <v>2.7410000000000001</v>
          </cell>
          <cell r="AR95">
            <v>2.7050000000000001</v>
          </cell>
        </row>
        <row r="96">
          <cell r="AF96" t="str">
            <v>0314</v>
          </cell>
          <cell r="AG96">
            <v>1.9670000000000001</v>
          </cell>
          <cell r="AH96">
            <v>2.0830000000000002</v>
          </cell>
          <cell r="AP96" t="str">
            <v>0131</v>
          </cell>
          <cell r="AQ96">
            <v>2.8130000000000002</v>
          </cell>
          <cell r="AR96">
            <v>2.7610000000000001</v>
          </cell>
        </row>
        <row r="97">
          <cell r="AF97" t="str">
            <v>0315</v>
          </cell>
          <cell r="AG97">
            <v>2.0430000000000001</v>
          </cell>
          <cell r="AH97">
            <v>2.1629999999999998</v>
          </cell>
          <cell r="AP97" t="str">
            <v>0132</v>
          </cell>
          <cell r="AQ97">
            <v>2.8759999999999999</v>
          </cell>
          <cell r="AR97">
            <v>2.8109999999999999</v>
          </cell>
        </row>
        <row r="98">
          <cell r="AF98" t="str">
            <v>0316</v>
          </cell>
          <cell r="AG98">
            <v>2.411</v>
          </cell>
          <cell r="AH98">
            <v>2.411</v>
          </cell>
          <cell r="AP98" t="str">
            <v>0133</v>
          </cell>
          <cell r="AQ98">
            <v>2.9350000000000001</v>
          </cell>
          <cell r="AR98">
            <v>2.867</v>
          </cell>
        </row>
        <row r="99">
          <cell r="AF99" t="str">
            <v>0317</v>
          </cell>
          <cell r="AG99">
            <v>2.4209999999999998</v>
          </cell>
          <cell r="AH99">
            <v>2.4209999999999998</v>
          </cell>
          <cell r="AP99" t="str">
            <v>0134</v>
          </cell>
          <cell r="AQ99">
            <v>2.9940000000000002</v>
          </cell>
          <cell r="AR99">
            <v>2.923</v>
          </cell>
        </row>
        <row r="100">
          <cell r="AF100" t="str">
            <v>0318</v>
          </cell>
          <cell r="AG100">
            <v>2.7989999999999999</v>
          </cell>
          <cell r="AH100">
            <v>2.6789999999999998</v>
          </cell>
          <cell r="AP100" t="str">
            <v>0135</v>
          </cell>
          <cell r="AQ100">
            <v>3.0539999999999998</v>
          </cell>
          <cell r="AR100">
            <v>2.944</v>
          </cell>
        </row>
        <row r="101">
          <cell r="AF101" t="str">
            <v>0319</v>
          </cell>
          <cell r="AG101">
            <v>2.7989999999999999</v>
          </cell>
          <cell r="AH101">
            <v>2.6789999999999998</v>
          </cell>
          <cell r="AP101" t="str">
            <v>0136</v>
          </cell>
          <cell r="AQ101">
            <v>3.0950000000000002</v>
          </cell>
          <cell r="AR101">
            <v>2.9580000000000002</v>
          </cell>
        </row>
        <row r="102">
          <cell r="AF102" t="str">
            <v>0320</v>
          </cell>
          <cell r="AG102">
            <v>3.4129999999999998</v>
          </cell>
          <cell r="AH102">
            <v>3.0449999999999999</v>
          </cell>
          <cell r="AP102" t="str">
            <v>0137</v>
          </cell>
          <cell r="AQ102">
            <v>3.198</v>
          </cell>
          <cell r="AR102">
            <v>2.9790000000000001</v>
          </cell>
        </row>
        <row r="103">
          <cell r="AF103" t="str">
            <v>0321</v>
          </cell>
          <cell r="AG103">
            <v>3.464</v>
          </cell>
          <cell r="AH103">
            <v>3.0910000000000002</v>
          </cell>
          <cell r="AP103" t="str">
            <v>0138</v>
          </cell>
          <cell r="AQ103">
            <v>3.3170000000000002</v>
          </cell>
          <cell r="AR103">
            <v>3.101</v>
          </cell>
        </row>
        <row r="104">
          <cell r="AF104" t="str">
            <v>0322</v>
          </cell>
          <cell r="AG104">
            <v>5.194</v>
          </cell>
          <cell r="AH104">
            <v>3.9609999999999999</v>
          </cell>
          <cell r="AP104" t="str">
            <v>0139</v>
          </cell>
          <cell r="AQ104">
            <v>3.3759999999999999</v>
          </cell>
          <cell r="AR104">
            <v>3.1669999999999998</v>
          </cell>
        </row>
        <row r="105">
          <cell r="AF105" t="str">
            <v>0323</v>
          </cell>
          <cell r="AG105">
            <v>5.194</v>
          </cell>
          <cell r="AH105">
            <v>3.9609999999999999</v>
          </cell>
          <cell r="AP105" t="str">
            <v>0140</v>
          </cell>
          <cell r="AQ105">
            <v>3.4929999999999999</v>
          </cell>
          <cell r="AR105">
            <v>3.2869999999999999</v>
          </cell>
        </row>
        <row r="106">
          <cell r="AF106" t="str">
            <v>0324</v>
          </cell>
          <cell r="AG106">
            <v>6.7649999999999997</v>
          </cell>
          <cell r="AH106">
            <v>4.8449999999999998</v>
          </cell>
          <cell r="AP106" t="str">
            <v>0141</v>
          </cell>
          <cell r="AQ106">
            <v>3.61</v>
          </cell>
          <cell r="AR106">
            <v>3.3119999999999998</v>
          </cell>
        </row>
        <row r="107">
          <cell r="AF107" t="str">
            <v>0325</v>
          </cell>
          <cell r="AG107">
            <v>6.7649999999999997</v>
          </cell>
          <cell r="AH107">
            <v>4.8449999999999998</v>
          </cell>
          <cell r="AP107" t="str">
            <v>0142</v>
          </cell>
          <cell r="AQ107">
            <v>3.7549999999999999</v>
          </cell>
          <cell r="AR107">
            <v>3.363</v>
          </cell>
        </row>
        <row r="108">
          <cell r="AF108" t="str">
            <v>0326</v>
          </cell>
          <cell r="AG108">
            <v>8.3179999999999996</v>
          </cell>
          <cell r="AH108">
            <v>5.7290000000000001</v>
          </cell>
          <cell r="AP108" t="str">
            <v>0143</v>
          </cell>
          <cell r="AQ108">
            <v>3.923</v>
          </cell>
          <cell r="AR108">
            <v>3.3879999999999999</v>
          </cell>
        </row>
        <row r="109">
          <cell r="AF109" t="str">
            <v>0327</v>
          </cell>
          <cell r="AG109">
            <v>10.103</v>
          </cell>
          <cell r="AH109">
            <v>6.9189999999999996</v>
          </cell>
          <cell r="AP109" t="str">
            <v>0144</v>
          </cell>
          <cell r="AQ109">
            <v>4.1139999999999999</v>
          </cell>
          <cell r="AR109">
            <v>3.48</v>
          </cell>
        </row>
        <row r="110">
          <cell r="AF110" t="str">
            <v>0401</v>
          </cell>
          <cell r="AG110">
            <v>0.57099999999999995</v>
          </cell>
          <cell r="AH110">
            <v>1.0189999999999999</v>
          </cell>
          <cell r="AP110" t="str">
            <v>0145</v>
          </cell>
          <cell r="AQ110">
            <v>4.3049999999999997</v>
          </cell>
          <cell r="AR110">
            <v>3.5710000000000002</v>
          </cell>
        </row>
        <row r="111">
          <cell r="AF111" t="str">
            <v>0402</v>
          </cell>
          <cell r="AG111">
            <v>0.57099999999999995</v>
          </cell>
          <cell r="AH111">
            <v>1.0189999999999999</v>
          </cell>
          <cell r="AP111" t="str">
            <v>0146</v>
          </cell>
          <cell r="AQ111">
            <v>4.5599999999999996</v>
          </cell>
          <cell r="AR111">
            <v>3.645</v>
          </cell>
        </row>
        <row r="112">
          <cell r="AF112" t="str">
            <v>0403</v>
          </cell>
          <cell r="AG112">
            <v>0.79</v>
          </cell>
          <cell r="AH112">
            <v>1.1919999999999999</v>
          </cell>
          <cell r="AP112" t="str">
            <v>0147</v>
          </cell>
          <cell r="AQ112">
            <v>4.7969999999999997</v>
          </cell>
          <cell r="AR112">
            <v>3.7360000000000002</v>
          </cell>
        </row>
        <row r="113">
          <cell r="AF113" t="str">
            <v>0404</v>
          </cell>
          <cell r="AG113">
            <v>0.752</v>
          </cell>
          <cell r="AH113">
            <v>1.216</v>
          </cell>
          <cell r="AP113" t="str">
            <v>0148</v>
          </cell>
          <cell r="AQ113">
            <v>5.0350000000000001</v>
          </cell>
          <cell r="AR113">
            <v>3.8279999999999998</v>
          </cell>
        </row>
        <row r="114">
          <cell r="AF114" t="str">
            <v>0405</v>
          </cell>
          <cell r="AG114">
            <v>0.92800000000000005</v>
          </cell>
          <cell r="AH114">
            <v>1.3280000000000001</v>
          </cell>
          <cell r="AP114" t="str">
            <v>0149</v>
          </cell>
          <cell r="AQ114">
            <v>5.3239999999999998</v>
          </cell>
          <cell r="AR114">
            <v>3.919</v>
          </cell>
        </row>
        <row r="115">
          <cell r="AF115" t="str">
            <v>0406</v>
          </cell>
          <cell r="AG115">
            <v>0.92500000000000004</v>
          </cell>
          <cell r="AH115">
            <v>1.3240000000000001</v>
          </cell>
          <cell r="AP115" t="str">
            <v>0150</v>
          </cell>
          <cell r="AQ115">
            <v>5.5759999999999996</v>
          </cell>
          <cell r="AR115">
            <v>4.01</v>
          </cell>
        </row>
        <row r="116">
          <cell r="AF116" t="str">
            <v>0407</v>
          </cell>
          <cell r="AG116">
            <v>1.1100000000000001</v>
          </cell>
          <cell r="AH116">
            <v>1.46</v>
          </cell>
          <cell r="AP116" t="str">
            <v>0151</v>
          </cell>
          <cell r="AQ116">
            <v>5.8049999999999997</v>
          </cell>
          <cell r="AR116">
            <v>4.101</v>
          </cell>
        </row>
        <row r="117">
          <cell r="AF117" t="str">
            <v>0408</v>
          </cell>
          <cell r="AG117">
            <v>1.1240000000000001</v>
          </cell>
          <cell r="AH117">
            <v>1.4770000000000001</v>
          </cell>
          <cell r="AP117" t="str">
            <v>0152</v>
          </cell>
          <cell r="AQ117">
            <v>6.077</v>
          </cell>
          <cell r="AR117">
            <v>4.1920000000000002</v>
          </cell>
        </row>
        <row r="118">
          <cell r="AF118" t="str">
            <v>0410</v>
          </cell>
          <cell r="AG118">
            <v>1.302</v>
          </cell>
          <cell r="AH118">
            <v>1.6</v>
          </cell>
          <cell r="AP118" t="str">
            <v>0153</v>
          </cell>
          <cell r="AQ118">
            <v>6.3479999999999999</v>
          </cell>
          <cell r="AR118">
            <v>4.2789999999999999</v>
          </cell>
        </row>
        <row r="119">
          <cell r="AF119" t="str">
            <v>0411</v>
          </cell>
          <cell r="AG119">
            <v>1.337</v>
          </cell>
          <cell r="AH119">
            <v>1.643</v>
          </cell>
          <cell r="AP119" t="str">
            <v>0154</v>
          </cell>
          <cell r="AQ119">
            <v>6.6210000000000004</v>
          </cell>
          <cell r="AR119">
            <v>4.3609999999999998</v>
          </cell>
        </row>
        <row r="120">
          <cell r="AF120" t="str">
            <v>0412</v>
          </cell>
          <cell r="AG120">
            <v>1.5629999999999999</v>
          </cell>
          <cell r="AH120">
            <v>1.7689999999999999</v>
          </cell>
          <cell r="AP120" t="str">
            <v>0155</v>
          </cell>
          <cell r="AQ120">
            <v>6.8920000000000003</v>
          </cell>
          <cell r="AR120">
            <v>4.4640000000000004</v>
          </cell>
        </row>
        <row r="121">
          <cell r="AF121" t="str">
            <v>0413</v>
          </cell>
          <cell r="AG121">
            <v>1.6</v>
          </cell>
          <cell r="AH121">
            <v>1.81</v>
          </cell>
          <cell r="AP121" t="str">
            <v>0156</v>
          </cell>
          <cell r="AQ121">
            <v>7.1639999999999997</v>
          </cell>
          <cell r="AR121">
            <v>4.5880000000000001</v>
          </cell>
        </row>
        <row r="122">
          <cell r="AF122" t="str">
            <v>0414</v>
          </cell>
          <cell r="AG122">
            <v>1.8839999999999999</v>
          </cell>
          <cell r="AH122">
            <v>1.9950000000000001</v>
          </cell>
          <cell r="AP122" t="str">
            <v>0157</v>
          </cell>
          <cell r="AQ122">
            <v>7.4359999999999999</v>
          </cell>
          <cell r="AR122">
            <v>4.71</v>
          </cell>
        </row>
        <row r="123">
          <cell r="AF123" t="str">
            <v>0415</v>
          </cell>
          <cell r="AG123">
            <v>1.923</v>
          </cell>
          <cell r="AH123">
            <v>2.036</v>
          </cell>
          <cell r="AP123" t="str">
            <v>0158</v>
          </cell>
          <cell r="AQ123">
            <v>7.7069999999999999</v>
          </cell>
          <cell r="AR123">
            <v>4.9169999999999998</v>
          </cell>
        </row>
        <row r="124">
          <cell r="AF124" t="str">
            <v>0416</v>
          </cell>
          <cell r="AG124">
            <v>2.2789999999999999</v>
          </cell>
          <cell r="AH124">
            <v>2.2789999999999999</v>
          </cell>
          <cell r="AP124" t="str">
            <v>0159</v>
          </cell>
          <cell r="AQ124">
            <v>7.98</v>
          </cell>
          <cell r="AR124">
            <v>5.1630000000000003</v>
          </cell>
        </row>
        <row r="125">
          <cell r="AF125" t="str">
            <v>0417</v>
          </cell>
          <cell r="AG125">
            <v>2.2789999999999999</v>
          </cell>
          <cell r="AH125">
            <v>2.2789999999999999</v>
          </cell>
          <cell r="AP125" t="str">
            <v>0160</v>
          </cell>
          <cell r="AQ125">
            <v>8.3130000000000006</v>
          </cell>
          <cell r="AR125">
            <v>5.41</v>
          </cell>
        </row>
        <row r="126">
          <cell r="AF126" t="str">
            <v>0418</v>
          </cell>
          <cell r="AG126">
            <v>2.6339999999999999</v>
          </cell>
          <cell r="AH126">
            <v>2.5209999999999999</v>
          </cell>
          <cell r="AP126" t="str">
            <v>0161</v>
          </cell>
          <cell r="AQ126">
            <v>8.5980000000000008</v>
          </cell>
          <cell r="AR126">
            <v>5.718</v>
          </cell>
        </row>
        <row r="127">
          <cell r="AF127" t="str">
            <v>0419</v>
          </cell>
          <cell r="AG127">
            <v>2.6339999999999999</v>
          </cell>
          <cell r="AH127">
            <v>2.5209999999999999</v>
          </cell>
          <cell r="AP127" t="str">
            <v>0162</v>
          </cell>
          <cell r="AQ127">
            <v>9.0250000000000004</v>
          </cell>
          <cell r="AR127">
            <v>6.0890000000000004</v>
          </cell>
        </row>
        <row r="128">
          <cell r="AF128" t="str">
            <v>0420</v>
          </cell>
          <cell r="AG128">
            <v>3.2349999999999999</v>
          </cell>
          <cell r="AH128">
            <v>2.8860000000000001</v>
          </cell>
          <cell r="AP128" t="str">
            <v>0201</v>
          </cell>
          <cell r="AQ128">
            <v>0.64300000000000002</v>
          </cell>
          <cell r="AR128">
            <v>1.147</v>
          </cell>
        </row>
        <row r="129">
          <cell r="AF129" t="str">
            <v>0421</v>
          </cell>
          <cell r="AG129">
            <v>3.282</v>
          </cell>
          <cell r="AH129">
            <v>2.9279999999999999</v>
          </cell>
          <cell r="AP129" t="str">
            <v>0202</v>
          </cell>
          <cell r="AQ129">
            <v>0.64300000000000002</v>
          </cell>
          <cell r="AR129">
            <v>1.147</v>
          </cell>
        </row>
        <row r="130">
          <cell r="AF130" t="str">
            <v>0422</v>
          </cell>
          <cell r="AG130">
            <v>4.8890000000000002</v>
          </cell>
          <cell r="AH130">
            <v>3.7280000000000002</v>
          </cell>
          <cell r="AP130" t="str">
            <v>0203</v>
          </cell>
          <cell r="AQ130">
            <v>0.64300000000000002</v>
          </cell>
          <cell r="AR130">
            <v>1.147</v>
          </cell>
        </row>
        <row r="131">
          <cell r="AF131" t="str">
            <v>0423</v>
          </cell>
          <cell r="AG131">
            <v>4.8890000000000002</v>
          </cell>
          <cell r="AH131">
            <v>3.7280000000000002</v>
          </cell>
          <cell r="AP131" t="str">
            <v>0204</v>
          </cell>
          <cell r="AQ131">
            <v>0.85499999999999998</v>
          </cell>
          <cell r="AR131">
            <v>1.341</v>
          </cell>
        </row>
        <row r="132">
          <cell r="AF132" t="str">
            <v>0424</v>
          </cell>
          <cell r="AG132">
            <v>6.367</v>
          </cell>
          <cell r="AH132">
            <v>4.5599999999999996</v>
          </cell>
          <cell r="AP132" t="str">
            <v>0205</v>
          </cell>
          <cell r="AQ132">
            <v>0.85499999999999998</v>
          </cell>
          <cell r="AR132">
            <v>1.3680000000000001</v>
          </cell>
        </row>
        <row r="133">
          <cell r="AF133" t="str">
            <v>0425</v>
          </cell>
          <cell r="AG133">
            <v>6.367</v>
          </cell>
          <cell r="AH133">
            <v>4.5599999999999996</v>
          </cell>
          <cell r="AP133" t="str">
            <v>0206</v>
          </cell>
          <cell r="AQ133">
            <v>1.0369999999999999</v>
          </cell>
          <cell r="AR133">
            <v>1.484</v>
          </cell>
        </row>
        <row r="134">
          <cell r="AF134" t="str">
            <v>0426</v>
          </cell>
          <cell r="AG134">
            <v>7.8289999999999997</v>
          </cell>
          <cell r="AH134">
            <v>5.3920000000000003</v>
          </cell>
          <cell r="AP134" t="str">
            <v>0207</v>
          </cell>
          <cell r="AQ134">
            <v>1.034</v>
          </cell>
          <cell r="AR134">
            <v>1.4790000000000001</v>
          </cell>
        </row>
        <row r="135">
          <cell r="AF135" t="str">
            <v>0427</v>
          </cell>
          <cell r="AG135">
            <v>9.5090000000000003</v>
          </cell>
          <cell r="AH135">
            <v>6.5119999999999996</v>
          </cell>
          <cell r="AP135" t="str">
            <v>0208</v>
          </cell>
          <cell r="AQ135">
            <v>1.2410000000000001</v>
          </cell>
          <cell r="AR135">
            <v>1.631</v>
          </cell>
        </row>
        <row r="136">
          <cell r="AF136" t="str">
            <v>0501</v>
          </cell>
          <cell r="AG136">
            <v>0.53600000000000003</v>
          </cell>
          <cell r="AH136">
            <v>0.95599999999999996</v>
          </cell>
          <cell r="AP136" t="str">
            <v>0210</v>
          </cell>
          <cell r="AQ136">
            <v>1.2430000000000001</v>
          </cell>
          <cell r="AR136">
            <v>1.633</v>
          </cell>
        </row>
        <row r="137">
          <cell r="AF137" t="str">
            <v>0502</v>
          </cell>
          <cell r="AG137">
            <v>0.53600000000000003</v>
          </cell>
          <cell r="AH137">
            <v>0.95599999999999996</v>
          </cell>
          <cell r="AP137" t="str">
            <v>0211</v>
          </cell>
          <cell r="AQ137">
            <v>1.2430000000000001</v>
          </cell>
          <cell r="AR137">
            <v>1.633</v>
          </cell>
        </row>
        <row r="138">
          <cell r="AF138" t="str">
            <v>0503</v>
          </cell>
          <cell r="AG138">
            <v>0.74</v>
          </cell>
          <cell r="AH138">
            <v>1.117</v>
          </cell>
          <cell r="AP138" t="str">
            <v>0212</v>
          </cell>
          <cell r="AQ138">
            <v>1.458</v>
          </cell>
          <cell r="AR138">
            <v>1.792</v>
          </cell>
        </row>
        <row r="139">
          <cell r="AF139" t="str">
            <v>0504</v>
          </cell>
          <cell r="AG139">
            <v>0.70499999999999996</v>
          </cell>
          <cell r="AH139">
            <v>1.1399999999999999</v>
          </cell>
          <cell r="AP139" t="str">
            <v>0213</v>
          </cell>
          <cell r="AQ139">
            <v>1.458</v>
          </cell>
          <cell r="AR139">
            <v>1.792</v>
          </cell>
        </row>
        <row r="140">
          <cell r="AF140" t="str">
            <v>0505</v>
          </cell>
          <cell r="AG140">
            <v>0.86899999999999999</v>
          </cell>
          <cell r="AH140">
            <v>1.244</v>
          </cell>
          <cell r="AP140" t="str">
            <v>0214</v>
          </cell>
          <cell r="AQ140">
            <v>1.4650000000000001</v>
          </cell>
          <cell r="AR140">
            <v>1.8009999999999999</v>
          </cell>
        </row>
        <row r="141">
          <cell r="AF141" t="str">
            <v>0506</v>
          </cell>
          <cell r="AG141">
            <v>0.87</v>
          </cell>
          <cell r="AH141">
            <v>1.244</v>
          </cell>
          <cell r="AP141" t="str">
            <v>0215</v>
          </cell>
          <cell r="AQ141">
            <v>1.52</v>
          </cell>
          <cell r="AR141">
            <v>1.8009999999999999</v>
          </cell>
        </row>
        <row r="142">
          <cell r="AF142" t="str">
            <v>0507</v>
          </cell>
          <cell r="AG142">
            <v>1.042</v>
          </cell>
          <cell r="AH142">
            <v>1.369</v>
          </cell>
          <cell r="AP142" t="str">
            <v>0216</v>
          </cell>
          <cell r="AQ142">
            <v>1.635</v>
          </cell>
          <cell r="AR142">
            <v>1.952</v>
          </cell>
        </row>
        <row r="143">
          <cell r="AF143" t="str">
            <v>0508</v>
          </cell>
          <cell r="AG143">
            <v>1.0609999999999999</v>
          </cell>
          <cell r="AH143">
            <v>1.3939999999999999</v>
          </cell>
          <cell r="AP143" t="str">
            <v>0217</v>
          </cell>
          <cell r="AQ143">
            <v>1.7250000000000001</v>
          </cell>
          <cell r="AR143">
            <v>1.952</v>
          </cell>
        </row>
        <row r="144">
          <cell r="AF144" t="str">
            <v>0510</v>
          </cell>
          <cell r="AG144">
            <v>1.232</v>
          </cell>
          <cell r="AH144">
            <v>1.514</v>
          </cell>
          <cell r="AP144" t="str">
            <v>0218</v>
          </cell>
          <cell r="AQ144">
            <v>1.782</v>
          </cell>
          <cell r="AR144">
            <v>2.016</v>
          </cell>
        </row>
        <row r="145">
          <cell r="AF145" t="str">
            <v>0511</v>
          </cell>
          <cell r="AG145">
            <v>1.2569999999999999</v>
          </cell>
          <cell r="AH145">
            <v>1.5449999999999999</v>
          </cell>
          <cell r="AP145" t="str">
            <v>0219</v>
          </cell>
          <cell r="AQ145">
            <v>1.8660000000000001</v>
          </cell>
          <cell r="AR145">
            <v>2.016</v>
          </cell>
        </row>
        <row r="146">
          <cell r="AF146" t="str">
            <v>0512</v>
          </cell>
          <cell r="AG146">
            <v>1.4830000000000001</v>
          </cell>
          <cell r="AH146">
            <v>1.6779999999999999</v>
          </cell>
          <cell r="AP146" t="str">
            <v>0220</v>
          </cell>
          <cell r="AQ146">
            <v>1.986</v>
          </cell>
          <cell r="AR146">
            <v>2.1859999999999999</v>
          </cell>
        </row>
        <row r="147">
          <cell r="AF147" t="str">
            <v>0513</v>
          </cell>
          <cell r="AG147">
            <v>1.5</v>
          </cell>
          <cell r="AH147">
            <v>1.6970000000000001</v>
          </cell>
          <cell r="AP147" t="str">
            <v>0221</v>
          </cell>
          <cell r="AQ147">
            <v>2.0649999999999999</v>
          </cell>
          <cell r="AR147">
            <v>2.1859999999999999</v>
          </cell>
        </row>
        <row r="148">
          <cell r="AF148" t="str">
            <v>0514</v>
          </cell>
          <cell r="AG148">
            <v>1.79</v>
          </cell>
          <cell r="AH148">
            <v>1.8959999999999999</v>
          </cell>
          <cell r="AP148" t="str">
            <v>0222</v>
          </cell>
          <cell r="AQ148">
            <v>2.0750000000000002</v>
          </cell>
          <cell r="AR148">
            <v>2.25</v>
          </cell>
        </row>
        <row r="149">
          <cell r="AF149" t="str">
            <v>0515</v>
          </cell>
          <cell r="AG149">
            <v>1.8029999999999999</v>
          </cell>
          <cell r="AH149">
            <v>1.909</v>
          </cell>
          <cell r="AP149" t="str">
            <v>0223</v>
          </cell>
          <cell r="AQ149">
            <v>2.1160000000000001</v>
          </cell>
          <cell r="AR149">
            <v>2.3149999999999999</v>
          </cell>
        </row>
        <row r="150">
          <cell r="AF150" t="str">
            <v>0516</v>
          </cell>
          <cell r="AG150">
            <v>2.1360000000000001</v>
          </cell>
          <cell r="AH150">
            <v>2.1360000000000001</v>
          </cell>
          <cell r="AP150" t="str">
            <v>0224</v>
          </cell>
          <cell r="AQ150">
            <v>2.1549999999999998</v>
          </cell>
          <cell r="AR150">
            <v>2.387</v>
          </cell>
        </row>
        <row r="151">
          <cell r="AF151" t="str">
            <v>0517</v>
          </cell>
          <cell r="AG151">
            <v>2.1360000000000001</v>
          </cell>
          <cell r="AH151">
            <v>2.1360000000000001</v>
          </cell>
          <cell r="AP151" t="str">
            <v>0225</v>
          </cell>
          <cell r="AQ151">
            <v>2.2610000000000001</v>
          </cell>
          <cell r="AR151">
            <v>2.452</v>
          </cell>
        </row>
        <row r="152">
          <cell r="AF152" t="str">
            <v>0518</v>
          </cell>
          <cell r="AG152">
            <v>2.4689999999999999</v>
          </cell>
          <cell r="AH152">
            <v>2.363</v>
          </cell>
          <cell r="AP152" t="str">
            <v>0226</v>
          </cell>
          <cell r="AQ152">
            <v>2.3180000000000001</v>
          </cell>
          <cell r="AR152">
            <v>2.4649999999999999</v>
          </cell>
        </row>
        <row r="153">
          <cell r="AF153" t="str">
            <v>0519</v>
          </cell>
          <cell r="AG153">
            <v>2.4689999999999999</v>
          </cell>
          <cell r="AH153">
            <v>2.363</v>
          </cell>
          <cell r="AP153" t="str">
            <v>0227</v>
          </cell>
          <cell r="AQ153">
            <v>2.4220000000000002</v>
          </cell>
          <cell r="AR153">
            <v>2.5249999999999999</v>
          </cell>
        </row>
        <row r="154">
          <cell r="AF154" t="str">
            <v>0520</v>
          </cell>
          <cell r="AG154">
            <v>3.056</v>
          </cell>
          <cell r="AH154">
            <v>2.726</v>
          </cell>
          <cell r="AP154" t="str">
            <v>0228</v>
          </cell>
          <cell r="AQ154">
            <v>2.5249999999999999</v>
          </cell>
          <cell r="AR154">
            <v>2.548</v>
          </cell>
        </row>
        <row r="155">
          <cell r="AF155" t="str">
            <v>0521</v>
          </cell>
          <cell r="AG155">
            <v>3.0910000000000002</v>
          </cell>
          <cell r="AH155">
            <v>2.7570000000000001</v>
          </cell>
          <cell r="AP155" t="str">
            <v>0229</v>
          </cell>
          <cell r="AQ155">
            <v>2.5289999999999999</v>
          </cell>
          <cell r="AR155">
            <v>2.54</v>
          </cell>
        </row>
        <row r="156">
          <cell r="AF156" t="str">
            <v>0522</v>
          </cell>
          <cell r="AG156">
            <v>4.5830000000000002</v>
          </cell>
          <cell r="AH156">
            <v>3.4950000000000001</v>
          </cell>
          <cell r="AP156" t="str">
            <v>0230</v>
          </cell>
          <cell r="AQ156">
            <v>2.597</v>
          </cell>
          <cell r="AR156">
            <v>2.5630000000000002</v>
          </cell>
        </row>
        <row r="157">
          <cell r="AF157" t="str">
            <v>0523</v>
          </cell>
          <cell r="AG157">
            <v>4.5830000000000002</v>
          </cell>
          <cell r="AH157">
            <v>3.4950000000000001</v>
          </cell>
          <cell r="AP157" t="str">
            <v>0231</v>
          </cell>
          <cell r="AQ157">
            <v>2.665</v>
          </cell>
          <cell r="AR157">
            <v>2.6160000000000001</v>
          </cell>
        </row>
        <row r="158">
          <cell r="AF158" t="str">
            <v>0524</v>
          </cell>
          <cell r="AG158">
            <v>5.9690000000000003</v>
          </cell>
          <cell r="AH158">
            <v>4.2750000000000004</v>
          </cell>
          <cell r="AP158" t="str">
            <v>0232</v>
          </cell>
          <cell r="AQ158">
            <v>2.79</v>
          </cell>
          <cell r="AR158">
            <v>2.7269999999999999</v>
          </cell>
        </row>
        <row r="159">
          <cell r="AF159" t="str">
            <v>0525</v>
          </cell>
          <cell r="AG159">
            <v>5.9690000000000003</v>
          </cell>
          <cell r="AH159">
            <v>4.2750000000000004</v>
          </cell>
          <cell r="AP159" t="str">
            <v>0233</v>
          </cell>
          <cell r="AQ159">
            <v>2.8479999999999999</v>
          </cell>
          <cell r="AR159">
            <v>2.782</v>
          </cell>
        </row>
        <row r="160">
          <cell r="AF160" t="str">
            <v>0526</v>
          </cell>
          <cell r="AG160">
            <v>7.34</v>
          </cell>
          <cell r="AH160">
            <v>5.0549999999999997</v>
          </cell>
          <cell r="AP160" t="str">
            <v>0234</v>
          </cell>
          <cell r="AQ160">
            <v>2.9049999999999998</v>
          </cell>
          <cell r="AR160">
            <v>2.8359999999999999</v>
          </cell>
        </row>
        <row r="161">
          <cell r="AF161" t="str">
            <v>0527</v>
          </cell>
          <cell r="AG161">
            <v>8.9149999999999991</v>
          </cell>
          <cell r="AH161">
            <v>6.1050000000000004</v>
          </cell>
          <cell r="AP161" t="str">
            <v>0235</v>
          </cell>
          <cell r="AQ161">
            <v>2.9630000000000001</v>
          </cell>
          <cell r="AR161">
            <v>2.8570000000000002</v>
          </cell>
        </row>
        <row r="162">
          <cell r="AF162" t="str">
            <v>0601</v>
          </cell>
          <cell r="AG162">
            <v>0.51800000000000002</v>
          </cell>
          <cell r="AH162">
            <v>0.89200000000000002</v>
          </cell>
          <cell r="AP162" t="str">
            <v>0236</v>
          </cell>
          <cell r="AQ162">
            <v>2.9460000000000002</v>
          </cell>
          <cell r="AR162">
            <v>2.8159999999999998</v>
          </cell>
        </row>
        <row r="163">
          <cell r="AF163" t="str">
            <v>0602</v>
          </cell>
          <cell r="AG163">
            <v>0.51800000000000002</v>
          </cell>
          <cell r="AH163">
            <v>0.89200000000000002</v>
          </cell>
          <cell r="AP163" t="str">
            <v>0237</v>
          </cell>
          <cell r="AQ163">
            <v>3.044</v>
          </cell>
          <cell r="AR163">
            <v>2.8359999999999999</v>
          </cell>
        </row>
        <row r="164">
          <cell r="AF164" t="str">
            <v>0603</v>
          </cell>
          <cell r="AG164">
            <v>0.71599999999999997</v>
          </cell>
          <cell r="AH164">
            <v>1.0429999999999999</v>
          </cell>
          <cell r="AP164" t="str">
            <v>0238</v>
          </cell>
          <cell r="AQ164">
            <v>3.1579999999999999</v>
          </cell>
          <cell r="AR164">
            <v>2.9529999999999998</v>
          </cell>
        </row>
        <row r="165">
          <cell r="AF165" t="str">
            <v>0604</v>
          </cell>
          <cell r="AG165">
            <v>0.68200000000000005</v>
          </cell>
          <cell r="AH165">
            <v>1.0640000000000001</v>
          </cell>
          <cell r="AP165" t="str">
            <v>0239</v>
          </cell>
          <cell r="AQ165">
            <v>3.2719999999999998</v>
          </cell>
          <cell r="AR165">
            <v>3.0680000000000001</v>
          </cell>
        </row>
        <row r="166">
          <cell r="AF166" t="str">
            <v>0605</v>
          </cell>
          <cell r="AG166">
            <v>0.84</v>
          </cell>
          <cell r="AH166">
            <v>1.1599999999999999</v>
          </cell>
          <cell r="AP166" t="str">
            <v>0240</v>
          </cell>
          <cell r="AQ166">
            <v>3.3849999999999998</v>
          </cell>
          <cell r="AR166">
            <v>3.1850000000000001</v>
          </cell>
        </row>
        <row r="167">
          <cell r="AF167" t="str">
            <v>0606</v>
          </cell>
          <cell r="AG167">
            <v>0.84199999999999997</v>
          </cell>
          <cell r="AH167">
            <v>1.163</v>
          </cell>
          <cell r="AP167" t="str">
            <v>0241</v>
          </cell>
          <cell r="AQ167">
            <v>3.4980000000000002</v>
          </cell>
          <cell r="AR167">
            <v>3.2090000000000001</v>
          </cell>
        </row>
        <row r="168">
          <cell r="AF168" t="str">
            <v>0607</v>
          </cell>
          <cell r="AG168">
            <v>1.0129999999999999</v>
          </cell>
          <cell r="AH168">
            <v>1.2849999999999999</v>
          </cell>
          <cell r="AP168" t="str">
            <v>0242</v>
          </cell>
          <cell r="AQ168">
            <v>3.6110000000000002</v>
          </cell>
          <cell r="AR168">
            <v>3.2330000000000001</v>
          </cell>
        </row>
        <row r="169">
          <cell r="AF169" t="str">
            <v>0608</v>
          </cell>
          <cell r="AG169">
            <v>1.0249999999999999</v>
          </cell>
          <cell r="AH169">
            <v>1.3009999999999999</v>
          </cell>
          <cell r="AP169" t="str">
            <v>0243</v>
          </cell>
          <cell r="AQ169">
            <v>3.7719999999999998</v>
          </cell>
          <cell r="AR169">
            <v>3.2570000000000001</v>
          </cell>
        </row>
        <row r="170">
          <cell r="AF170" t="str">
            <v>0610</v>
          </cell>
          <cell r="AG170">
            <v>1.2030000000000001</v>
          </cell>
          <cell r="AH170">
            <v>1.427</v>
          </cell>
          <cell r="AP170" t="str">
            <v>0244</v>
          </cell>
          <cell r="AQ170">
            <v>3.956</v>
          </cell>
          <cell r="AR170">
            <v>3.3450000000000002</v>
          </cell>
        </row>
        <row r="171">
          <cell r="AF171" t="str">
            <v>0611</v>
          </cell>
          <cell r="AG171">
            <v>1.216</v>
          </cell>
          <cell r="AH171">
            <v>1.4419999999999999</v>
          </cell>
          <cell r="AP171" t="str">
            <v>0245</v>
          </cell>
          <cell r="AQ171">
            <v>4.1390000000000002</v>
          </cell>
          <cell r="AR171">
            <v>3.4329999999999998</v>
          </cell>
        </row>
        <row r="172">
          <cell r="AF172" t="str">
            <v>0612</v>
          </cell>
          <cell r="AG172">
            <v>1.45</v>
          </cell>
          <cell r="AH172">
            <v>1.5840000000000001</v>
          </cell>
          <cell r="AP172" t="str">
            <v>0246</v>
          </cell>
          <cell r="AQ172">
            <v>4.32</v>
          </cell>
          <cell r="AR172">
            <v>3.4529999999999998</v>
          </cell>
        </row>
        <row r="173">
          <cell r="AF173" t="str">
            <v>0613</v>
          </cell>
          <cell r="AG173">
            <v>1.45</v>
          </cell>
          <cell r="AH173">
            <v>1.5840000000000001</v>
          </cell>
          <cell r="AP173" t="str">
            <v>0247</v>
          </cell>
          <cell r="AQ173">
            <v>4.5449999999999999</v>
          </cell>
          <cell r="AR173">
            <v>3.54</v>
          </cell>
        </row>
        <row r="174">
          <cell r="AF174" t="str">
            <v>0614</v>
          </cell>
          <cell r="AG174">
            <v>1.7430000000000001</v>
          </cell>
          <cell r="AH174">
            <v>1.782</v>
          </cell>
          <cell r="AP174" t="str">
            <v>0248</v>
          </cell>
          <cell r="AQ174">
            <v>4.7699999999999996</v>
          </cell>
          <cell r="AR174">
            <v>3.6259999999999999</v>
          </cell>
        </row>
        <row r="175">
          <cell r="AF175" t="str">
            <v>0615</v>
          </cell>
          <cell r="AG175">
            <v>1.7430000000000001</v>
          </cell>
          <cell r="AH175">
            <v>1.782</v>
          </cell>
          <cell r="AP175" t="str">
            <v>0249</v>
          </cell>
          <cell r="AQ175">
            <v>5.0449999999999999</v>
          </cell>
          <cell r="AR175">
            <v>3.7130000000000001</v>
          </cell>
        </row>
        <row r="176">
          <cell r="AF176" t="str">
            <v>0616</v>
          </cell>
          <cell r="AG176">
            <v>2.0649999999999999</v>
          </cell>
          <cell r="AH176">
            <v>1.994</v>
          </cell>
          <cell r="AP176" t="str">
            <v>0250</v>
          </cell>
          <cell r="AQ176">
            <v>5.2830000000000004</v>
          </cell>
          <cell r="AR176">
            <v>3.7989999999999999</v>
          </cell>
        </row>
        <row r="177">
          <cell r="AF177" t="str">
            <v>0617</v>
          </cell>
          <cell r="AG177">
            <v>2.0649999999999999</v>
          </cell>
          <cell r="AH177">
            <v>1.994</v>
          </cell>
          <cell r="AP177" t="str">
            <v>0251</v>
          </cell>
          <cell r="AQ177">
            <v>5.5</v>
          </cell>
          <cell r="AR177">
            <v>3.8849999999999998</v>
          </cell>
        </row>
        <row r="178">
          <cell r="AF178" t="str">
            <v>0618</v>
          </cell>
          <cell r="AG178">
            <v>2.3879999999999999</v>
          </cell>
          <cell r="AH178">
            <v>2.206</v>
          </cell>
          <cell r="AP178" t="str">
            <v>0252</v>
          </cell>
          <cell r="AQ178">
            <v>5.7569999999999997</v>
          </cell>
          <cell r="AR178">
            <v>3.972</v>
          </cell>
        </row>
        <row r="179">
          <cell r="AF179" t="str">
            <v>0619</v>
          </cell>
          <cell r="AG179">
            <v>2.3879999999999999</v>
          </cell>
          <cell r="AH179">
            <v>2.206</v>
          </cell>
          <cell r="AP179" t="str">
            <v>0253</v>
          </cell>
          <cell r="AQ179">
            <v>6.0149999999999997</v>
          </cell>
          <cell r="AR179">
            <v>4.0540000000000003</v>
          </cell>
        </row>
        <row r="180">
          <cell r="AF180" t="str">
            <v>0620</v>
          </cell>
          <cell r="AG180">
            <v>2.9710000000000001</v>
          </cell>
          <cell r="AH180">
            <v>2.5590000000000002</v>
          </cell>
          <cell r="AP180" t="str">
            <v>0254</v>
          </cell>
          <cell r="AQ180">
            <v>6.2720000000000002</v>
          </cell>
          <cell r="AR180">
            <v>4.1310000000000002</v>
          </cell>
        </row>
        <row r="181">
          <cell r="AF181" t="str">
            <v>0621</v>
          </cell>
          <cell r="AG181">
            <v>2.988</v>
          </cell>
          <cell r="AH181">
            <v>2.573</v>
          </cell>
          <cell r="AP181" t="str">
            <v>0255</v>
          </cell>
          <cell r="AQ181">
            <v>6.5289999999999999</v>
          </cell>
          <cell r="AR181">
            <v>4.2290000000000001</v>
          </cell>
        </row>
        <row r="182">
          <cell r="AF182" t="str">
            <v>0622</v>
          </cell>
          <cell r="AG182">
            <v>4.431</v>
          </cell>
          <cell r="AH182">
            <v>3.262</v>
          </cell>
          <cell r="AP182" t="str">
            <v>0256</v>
          </cell>
          <cell r="AQ182">
            <v>6.7869999999999999</v>
          </cell>
          <cell r="AR182">
            <v>4.3460000000000001</v>
          </cell>
        </row>
        <row r="183">
          <cell r="AF183" t="str">
            <v>0623</v>
          </cell>
          <cell r="AG183">
            <v>4.431</v>
          </cell>
          <cell r="AH183">
            <v>3.262</v>
          </cell>
          <cell r="AP183" t="str">
            <v>0257</v>
          </cell>
          <cell r="AQ183">
            <v>7.0439999999999996</v>
          </cell>
          <cell r="AR183">
            <v>4.4619999999999997</v>
          </cell>
        </row>
        <row r="184">
          <cell r="AF184" t="str">
            <v>0624</v>
          </cell>
          <cell r="AG184">
            <v>5.7709999999999999</v>
          </cell>
          <cell r="AH184">
            <v>3.99</v>
          </cell>
          <cell r="AP184" t="str">
            <v>0258</v>
          </cell>
          <cell r="AQ184">
            <v>7.3019999999999996</v>
          </cell>
          <cell r="AR184">
            <v>4.6580000000000004</v>
          </cell>
        </row>
        <row r="185">
          <cell r="AF185" t="str">
            <v>0625</v>
          </cell>
          <cell r="AG185">
            <v>5.7709999999999999</v>
          </cell>
          <cell r="AH185">
            <v>3.99</v>
          </cell>
          <cell r="AP185" t="str">
            <v>0259</v>
          </cell>
          <cell r="AQ185">
            <v>7.56</v>
          </cell>
          <cell r="AR185">
            <v>4.8920000000000003</v>
          </cell>
        </row>
        <row r="186">
          <cell r="AF186" t="str">
            <v>0626</v>
          </cell>
          <cell r="AG186">
            <v>7.0949999999999998</v>
          </cell>
          <cell r="AH186">
            <v>4.718</v>
          </cell>
          <cell r="AP186" t="str">
            <v>0260</v>
          </cell>
          <cell r="AQ186">
            <v>7.875</v>
          </cell>
          <cell r="AR186">
            <v>5.1260000000000003</v>
          </cell>
        </row>
        <row r="187">
          <cell r="AF187" t="str">
            <v>0627</v>
          </cell>
          <cell r="AG187">
            <v>8.6170000000000009</v>
          </cell>
          <cell r="AH187">
            <v>5.6980000000000004</v>
          </cell>
          <cell r="AP187" t="str">
            <v>0261</v>
          </cell>
          <cell r="AQ187">
            <v>8.1449999999999996</v>
          </cell>
          <cell r="AR187">
            <v>5.4169999999999998</v>
          </cell>
        </row>
        <row r="188">
          <cell r="AF188" t="str">
            <v>0701</v>
          </cell>
          <cell r="AG188">
            <v>0.5</v>
          </cell>
          <cell r="AH188">
            <v>0.86</v>
          </cell>
          <cell r="AP188" t="str">
            <v>0262</v>
          </cell>
          <cell r="AQ188">
            <v>8.5500000000000007</v>
          </cell>
          <cell r="AR188">
            <v>5.7679999999999998</v>
          </cell>
        </row>
        <row r="189">
          <cell r="AF189" t="str">
            <v>0702</v>
          </cell>
          <cell r="AG189">
            <v>0.5</v>
          </cell>
          <cell r="AH189">
            <v>0.86</v>
          </cell>
          <cell r="AP189" t="str">
            <v>0301</v>
          </cell>
          <cell r="AQ189">
            <v>0.60699999999999998</v>
          </cell>
          <cell r="AR189">
            <v>1.083</v>
          </cell>
        </row>
        <row r="190">
          <cell r="AF190" t="str">
            <v>0703</v>
          </cell>
          <cell r="AG190">
            <v>0.69099999999999995</v>
          </cell>
          <cell r="AH190">
            <v>1.0049999999999999</v>
          </cell>
          <cell r="AP190" t="str">
            <v>0302</v>
          </cell>
          <cell r="AQ190">
            <v>0.60699999999999998</v>
          </cell>
          <cell r="AR190">
            <v>1.083</v>
          </cell>
        </row>
        <row r="191">
          <cell r="AF191" t="str">
            <v>0704</v>
          </cell>
          <cell r="AG191">
            <v>0.65800000000000003</v>
          </cell>
          <cell r="AH191">
            <v>1.026</v>
          </cell>
          <cell r="AP191" t="str">
            <v>0303</v>
          </cell>
          <cell r="AQ191">
            <v>0.60699999999999998</v>
          </cell>
          <cell r="AR191">
            <v>1.083</v>
          </cell>
        </row>
        <row r="192">
          <cell r="AF192" t="str">
            <v>0705</v>
          </cell>
          <cell r="AG192">
            <v>0.80900000000000005</v>
          </cell>
          <cell r="AH192">
            <v>1.117</v>
          </cell>
          <cell r="AP192" t="str">
            <v>0304</v>
          </cell>
          <cell r="AQ192">
            <v>0.80800000000000005</v>
          </cell>
          <cell r="AR192">
            <v>1.266</v>
          </cell>
        </row>
        <row r="193">
          <cell r="AF193" t="str">
            <v>0706</v>
          </cell>
          <cell r="AG193">
            <v>0.81200000000000006</v>
          </cell>
          <cell r="AH193">
            <v>1.121</v>
          </cell>
          <cell r="AP193" t="str">
            <v>0305</v>
          </cell>
          <cell r="AQ193">
            <v>0.80800000000000005</v>
          </cell>
          <cell r="AR193">
            <v>1.292</v>
          </cell>
        </row>
        <row r="194">
          <cell r="AF194" t="str">
            <v>0707</v>
          </cell>
          <cell r="AG194">
            <v>0.97299999999999998</v>
          </cell>
          <cell r="AH194">
            <v>1.2330000000000001</v>
          </cell>
          <cell r="AP194" t="str">
            <v>0306</v>
          </cell>
          <cell r="AQ194">
            <v>0.98499999999999999</v>
          </cell>
          <cell r="AR194">
            <v>1.409</v>
          </cell>
        </row>
        <row r="195">
          <cell r="AF195" t="str">
            <v>0708</v>
          </cell>
          <cell r="AG195">
            <v>0.99</v>
          </cell>
          <cell r="AH195">
            <v>1.254</v>
          </cell>
          <cell r="AP195" t="str">
            <v>0307</v>
          </cell>
          <cell r="AQ195">
            <v>0.97699999999999998</v>
          </cell>
          <cell r="AR195">
            <v>1.397</v>
          </cell>
        </row>
        <row r="196">
          <cell r="AF196" t="str">
            <v>0710</v>
          </cell>
          <cell r="AG196">
            <v>1.1499999999999999</v>
          </cell>
          <cell r="AH196">
            <v>1.3620000000000001</v>
          </cell>
          <cell r="AP196" t="str">
            <v>0308</v>
          </cell>
          <cell r="AQ196">
            <v>1.1739999999999999</v>
          </cell>
          <cell r="AR196">
            <v>1.5429999999999999</v>
          </cell>
        </row>
        <row r="197">
          <cell r="AF197" t="str">
            <v>0711</v>
          </cell>
          <cell r="AG197">
            <v>1.1739999999999999</v>
          </cell>
          <cell r="AH197">
            <v>1.391</v>
          </cell>
          <cell r="AP197" t="str">
            <v>0310</v>
          </cell>
          <cell r="AQ197">
            <v>1.181</v>
          </cell>
          <cell r="AR197">
            <v>1.552</v>
          </cell>
        </row>
        <row r="198">
          <cell r="AF198" t="str">
            <v>0712</v>
          </cell>
          <cell r="AG198">
            <v>1.39</v>
          </cell>
          <cell r="AH198">
            <v>1.516</v>
          </cell>
          <cell r="AP198" t="str">
            <v>0311</v>
          </cell>
          <cell r="AQ198">
            <v>1.181</v>
          </cell>
          <cell r="AR198">
            <v>1.552</v>
          </cell>
        </row>
        <row r="199">
          <cell r="AF199" t="str">
            <v>0713</v>
          </cell>
          <cell r="AG199">
            <v>1.4</v>
          </cell>
          <cell r="AH199">
            <v>1.5269999999999999</v>
          </cell>
          <cell r="AP199" t="str">
            <v>0312</v>
          </cell>
          <cell r="AQ199">
            <v>1.377</v>
          </cell>
          <cell r="AR199">
            <v>1.6930000000000001</v>
          </cell>
        </row>
        <row r="200">
          <cell r="AF200" t="str">
            <v>0714</v>
          </cell>
          <cell r="AG200">
            <v>1.673</v>
          </cell>
          <cell r="AH200">
            <v>1.708</v>
          </cell>
          <cell r="AP200" t="str">
            <v>0313</v>
          </cell>
          <cell r="AQ200">
            <v>1.377</v>
          </cell>
          <cell r="AR200">
            <v>1.6930000000000001</v>
          </cell>
        </row>
        <row r="201">
          <cell r="AF201" t="str">
            <v>0715</v>
          </cell>
          <cell r="AG201">
            <v>1.6830000000000001</v>
          </cell>
          <cell r="AH201">
            <v>1.718</v>
          </cell>
          <cell r="AP201" t="str">
            <v>0314</v>
          </cell>
          <cell r="AQ201">
            <v>1.3979999999999999</v>
          </cell>
          <cell r="AR201">
            <v>1.718</v>
          </cell>
        </row>
        <row r="202">
          <cell r="AF202" t="str">
            <v>0716</v>
          </cell>
          <cell r="AG202">
            <v>1.994</v>
          </cell>
          <cell r="AH202">
            <v>1.923</v>
          </cell>
          <cell r="AP202" t="str">
            <v>0315</v>
          </cell>
          <cell r="AQ202">
            <v>1.4510000000000001</v>
          </cell>
          <cell r="AR202">
            <v>1.718</v>
          </cell>
        </row>
        <row r="203">
          <cell r="AF203" t="str">
            <v>0717</v>
          </cell>
          <cell r="AG203">
            <v>1.994</v>
          </cell>
          <cell r="AH203">
            <v>1.923</v>
          </cell>
          <cell r="AP203" t="str">
            <v>0316</v>
          </cell>
          <cell r="AQ203">
            <v>1.5469999999999999</v>
          </cell>
          <cell r="AR203">
            <v>1.8460000000000001</v>
          </cell>
        </row>
        <row r="204">
          <cell r="AF204" t="str">
            <v>0718</v>
          </cell>
          <cell r="AG204">
            <v>2.3050000000000002</v>
          </cell>
          <cell r="AH204">
            <v>2.1269999999999998</v>
          </cell>
          <cell r="AP204" t="str">
            <v>0317</v>
          </cell>
          <cell r="AQ204">
            <v>1.6319999999999999</v>
          </cell>
          <cell r="AR204">
            <v>1.8460000000000001</v>
          </cell>
        </row>
        <row r="205">
          <cell r="AF205" t="str">
            <v>0719</v>
          </cell>
          <cell r="AG205">
            <v>2.3050000000000002</v>
          </cell>
          <cell r="AH205">
            <v>2.1269999999999998</v>
          </cell>
          <cell r="AP205" t="str">
            <v>0318</v>
          </cell>
          <cell r="AQ205">
            <v>1.698</v>
          </cell>
          <cell r="AR205">
            <v>1.921</v>
          </cell>
        </row>
        <row r="206">
          <cell r="AF206" t="str">
            <v>0720</v>
          </cell>
          <cell r="AG206">
            <v>2.855</v>
          </cell>
          <cell r="AH206">
            <v>2.456</v>
          </cell>
          <cell r="AP206" t="str">
            <v>0319</v>
          </cell>
          <cell r="AQ206">
            <v>1.778</v>
          </cell>
          <cell r="AR206">
            <v>1.921</v>
          </cell>
        </row>
        <row r="207">
          <cell r="AF207" t="str">
            <v>0721</v>
          </cell>
          <cell r="AG207">
            <v>2.8820000000000001</v>
          </cell>
          <cell r="AH207">
            <v>2.4790000000000001</v>
          </cell>
          <cell r="AP207" t="str">
            <v>0320</v>
          </cell>
          <cell r="AQ207">
            <v>1.891</v>
          </cell>
          <cell r="AR207">
            <v>2.0830000000000002</v>
          </cell>
        </row>
        <row r="208">
          <cell r="AF208" t="str">
            <v>0722</v>
          </cell>
          <cell r="AG208">
            <v>4.2779999999999996</v>
          </cell>
          <cell r="AH208">
            <v>3.1459999999999999</v>
          </cell>
          <cell r="AP208" t="str">
            <v>0321</v>
          </cell>
          <cell r="AQ208">
            <v>1.9670000000000001</v>
          </cell>
          <cell r="AR208">
            <v>2.0830000000000002</v>
          </cell>
        </row>
        <row r="209">
          <cell r="AF209" t="str">
            <v>0723</v>
          </cell>
          <cell r="AG209">
            <v>4.2779999999999996</v>
          </cell>
          <cell r="AH209">
            <v>3.1459999999999999</v>
          </cell>
          <cell r="AP209" t="str">
            <v>0322</v>
          </cell>
          <cell r="AQ209">
            <v>1.9770000000000001</v>
          </cell>
          <cell r="AR209">
            <v>2.1440000000000001</v>
          </cell>
        </row>
        <row r="210">
          <cell r="AF210" t="str">
            <v>0724</v>
          </cell>
          <cell r="AG210">
            <v>5.5709999999999997</v>
          </cell>
          <cell r="AH210">
            <v>3.8479999999999999</v>
          </cell>
          <cell r="AP210" t="str">
            <v>0323</v>
          </cell>
          <cell r="AQ210">
            <v>2.016</v>
          </cell>
          <cell r="AR210">
            <v>2.206</v>
          </cell>
        </row>
        <row r="211">
          <cell r="AF211" t="str">
            <v>0725</v>
          </cell>
          <cell r="AG211">
            <v>5.5709999999999997</v>
          </cell>
          <cell r="AH211">
            <v>3.8479999999999999</v>
          </cell>
          <cell r="AP211" t="str">
            <v>0324</v>
          </cell>
          <cell r="AQ211">
            <v>2.0430000000000001</v>
          </cell>
          <cell r="AR211">
            <v>2.2639999999999998</v>
          </cell>
        </row>
        <row r="212">
          <cell r="AF212" t="str">
            <v>0726</v>
          </cell>
          <cell r="AG212">
            <v>6.85</v>
          </cell>
          <cell r="AH212">
            <v>4.55</v>
          </cell>
          <cell r="AP212" t="str">
            <v>0325</v>
          </cell>
          <cell r="AQ212">
            <v>2.1440000000000001</v>
          </cell>
          <cell r="AR212">
            <v>2.3250000000000002</v>
          </cell>
        </row>
        <row r="213">
          <cell r="AF213" t="str">
            <v>0727</v>
          </cell>
          <cell r="AG213">
            <v>8.32</v>
          </cell>
          <cell r="AH213">
            <v>5.4950000000000001</v>
          </cell>
          <cell r="AP213" t="str">
            <v>0326</v>
          </cell>
          <cell r="AQ213">
            <v>2.2130000000000001</v>
          </cell>
          <cell r="AR213">
            <v>2.3530000000000002</v>
          </cell>
        </row>
        <row r="214">
          <cell r="AF214" t="str">
            <v>0801</v>
          </cell>
          <cell r="AG214">
            <v>0.44600000000000001</v>
          </cell>
          <cell r="AH214">
            <v>0.79700000000000004</v>
          </cell>
          <cell r="AP214" t="str">
            <v>0327</v>
          </cell>
          <cell r="AQ214">
            <v>2.3130000000000002</v>
          </cell>
          <cell r="AR214">
            <v>2.411</v>
          </cell>
        </row>
        <row r="215">
          <cell r="AF215" t="str">
            <v>0802</v>
          </cell>
          <cell r="AG215">
            <v>0.44600000000000001</v>
          </cell>
          <cell r="AH215">
            <v>0.79700000000000004</v>
          </cell>
          <cell r="AP215" t="str">
            <v>0328</v>
          </cell>
          <cell r="AQ215">
            <v>2.411</v>
          </cell>
          <cell r="AR215">
            <v>2.4329999999999998</v>
          </cell>
        </row>
        <row r="216">
          <cell r="AF216" t="str">
            <v>0803</v>
          </cell>
          <cell r="AG216">
            <v>0.61699999999999999</v>
          </cell>
          <cell r="AH216">
            <v>0.93100000000000005</v>
          </cell>
          <cell r="AP216" t="str">
            <v>0329</v>
          </cell>
          <cell r="AQ216">
            <v>2.3889999999999998</v>
          </cell>
          <cell r="AR216">
            <v>2.399</v>
          </cell>
        </row>
        <row r="217">
          <cell r="AF217" t="str">
            <v>0804</v>
          </cell>
          <cell r="AG217">
            <v>0.58799999999999997</v>
          </cell>
          <cell r="AH217">
            <v>0.95</v>
          </cell>
          <cell r="AP217" t="str">
            <v>0330</v>
          </cell>
          <cell r="AQ217">
            <v>2.4529999999999998</v>
          </cell>
          <cell r="AR217">
            <v>2.4209999999999998</v>
          </cell>
        </row>
        <row r="218">
          <cell r="AF218" t="str">
            <v>0805</v>
          </cell>
          <cell r="AG218">
            <v>0.72599999999999998</v>
          </cell>
          <cell r="AH218">
            <v>1.0389999999999999</v>
          </cell>
          <cell r="AP218" t="str">
            <v>0331</v>
          </cell>
          <cell r="AQ218">
            <v>2.5169999999999999</v>
          </cell>
          <cell r="AR218">
            <v>2.4710000000000001</v>
          </cell>
        </row>
        <row r="219">
          <cell r="AF219" t="str">
            <v>0806</v>
          </cell>
          <cell r="AG219">
            <v>0.73199999999999998</v>
          </cell>
          <cell r="AH219">
            <v>1.048</v>
          </cell>
          <cell r="AP219" t="str">
            <v>0332</v>
          </cell>
          <cell r="AQ219">
            <v>2.6360000000000001</v>
          </cell>
          <cell r="AR219">
            <v>2.5760000000000001</v>
          </cell>
        </row>
        <row r="220">
          <cell r="AF220" t="str">
            <v>0807</v>
          </cell>
          <cell r="AG220">
            <v>0.88400000000000001</v>
          </cell>
          <cell r="AH220">
            <v>1.1619999999999999</v>
          </cell>
          <cell r="AP220" t="str">
            <v>0333</v>
          </cell>
          <cell r="AQ220">
            <v>2.69</v>
          </cell>
          <cell r="AR220">
            <v>2.6280000000000001</v>
          </cell>
        </row>
        <row r="221">
          <cell r="AF221" t="str">
            <v>0808</v>
          </cell>
          <cell r="AG221">
            <v>0.88400000000000001</v>
          </cell>
          <cell r="AH221">
            <v>1.1619999999999999</v>
          </cell>
          <cell r="AP221" t="str">
            <v>0334</v>
          </cell>
          <cell r="AQ221">
            <v>2.7440000000000002</v>
          </cell>
          <cell r="AR221">
            <v>2.6789999999999998</v>
          </cell>
        </row>
        <row r="222">
          <cell r="AF222" t="str">
            <v>0810</v>
          </cell>
          <cell r="AG222">
            <v>1.048</v>
          </cell>
          <cell r="AH222">
            <v>1.288</v>
          </cell>
          <cell r="AP222" t="str">
            <v>0335</v>
          </cell>
          <cell r="AQ222">
            <v>2.7989999999999999</v>
          </cell>
          <cell r="AR222">
            <v>2.698</v>
          </cell>
        </row>
        <row r="223">
          <cell r="AF223" t="str">
            <v>0811</v>
          </cell>
          <cell r="AG223">
            <v>1.048</v>
          </cell>
          <cell r="AH223">
            <v>1.288</v>
          </cell>
          <cell r="AP223" t="str">
            <v>0336</v>
          </cell>
          <cell r="AQ223">
            <v>2.7829999999999999</v>
          </cell>
          <cell r="AR223">
            <v>2.66</v>
          </cell>
        </row>
        <row r="224">
          <cell r="AF224" t="str">
            <v>0812</v>
          </cell>
          <cell r="AG224">
            <v>1.25</v>
          </cell>
          <cell r="AH224">
            <v>1.4139999999999999</v>
          </cell>
          <cell r="AP224" t="str">
            <v>0337</v>
          </cell>
          <cell r="AQ224">
            <v>2.875</v>
          </cell>
          <cell r="AR224">
            <v>2.6789999999999998</v>
          </cell>
        </row>
        <row r="225">
          <cell r="AF225" t="str">
            <v>0813</v>
          </cell>
          <cell r="AG225">
            <v>1.25</v>
          </cell>
          <cell r="AH225">
            <v>1.4139999999999999</v>
          </cell>
          <cell r="AP225" t="str">
            <v>0338</v>
          </cell>
          <cell r="AQ225">
            <v>2.9830000000000001</v>
          </cell>
          <cell r="AR225">
            <v>2.7890000000000001</v>
          </cell>
        </row>
        <row r="226">
          <cell r="AF226" t="str">
            <v>0814</v>
          </cell>
          <cell r="AG226">
            <v>1.5029999999999999</v>
          </cell>
          <cell r="AH226">
            <v>1.591</v>
          </cell>
          <cell r="AP226" t="str">
            <v>0339</v>
          </cell>
          <cell r="AQ226">
            <v>3.1280000000000001</v>
          </cell>
          <cell r="AR226">
            <v>2.9340000000000002</v>
          </cell>
        </row>
        <row r="227">
          <cell r="AF227" t="str">
            <v>0815</v>
          </cell>
          <cell r="AG227">
            <v>1.5029999999999999</v>
          </cell>
          <cell r="AH227">
            <v>1.591</v>
          </cell>
          <cell r="AP227" t="str">
            <v>0340</v>
          </cell>
          <cell r="AQ227">
            <v>3.2360000000000002</v>
          </cell>
          <cell r="AR227">
            <v>3.0449999999999999</v>
          </cell>
        </row>
        <row r="228">
          <cell r="AF228" t="str">
            <v>0816</v>
          </cell>
          <cell r="AG228">
            <v>1.7809999999999999</v>
          </cell>
          <cell r="AH228">
            <v>1.7809999999999999</v>
          </cell>
          <cell r="AP228" t="str">
            <v>0341</v>
          </cell>
          <cell r="AQ228">
            <v>3.3450000000000002</v>
          </cell>
          <cell r="AR228">
            <v>3.0680000000000001</v>
          </cell>
        </row>
        <row r="229">
          <cell r="AF229" t="str">
            <v>0817</v>
          </cell>
          <cell r="AG229">
            <v>1.7809999999999999</v>
          </cell>
          <cell r="AH229">
            <v>1.7809999999999999</v>
          </cell>
          <cell r="AP229" t="str">
            <v>0342</v>
          </cell>
          <cell r="AQ229">
            <v>3.4260000000000002</v>
          </cell>
          <cell r="AR229">
            <v>3.0680000000000001</v>
          </cell>
        </row>
        <row r="230">
          <cell r="AF230" t="str">
            <v>0818</v>
          </cell>
          <cell r="AG230">
            <v>2.0579999999999998</v>
          </cell>
          <cell r="AH230">
            <v>1.97</v>
          </cell>
          <cell r="AP230" t="str">
            <v>0343</v>
          </cell>
          <cell r="AQ230">
            <v>3.5790000000000002</v>
          </cell>
          <cell r="AR230">
            <v>3.0910000000000002</v>
          </cell>
        </row>
        <row r="231">
          <cell r="AF231" t="str">
            <v>0819</v>
          </cell>
          <cell r="AG231">
            <v>2.0579999999999998</v>
          </cell>
          <cell r="AH231">
            <v>1.97</v>
          </cell>
          <cell r="AP231" t="str">
            <v>0344</v>
          </cell>
          <cell r="AQ231">
            <v>3.7530000000000001</v>
          </cell>
          <cell r="AR231">
            <v>3.1749999999999998</v>
          </cell>
        </row>
        <row r="232">
          <cell r="AF232" t="str">
            <v>0820</v>
          </cell>
          <cell r="AG232">
            <v>2.5760000000000001</v>
          </cell>
          <cell r="AH232">
            <v>2.298</v>
          </cell>
          <cell r="AP232" t="str">
            <v>0345</v>
          </cell>
          <cell r="AQ232">
            <v>3.927</v>
          </cell>
          <cell r="AR232">
            <v>3.258</v>
          </cell>
        </row>
        <row r="233">
          <cell r="AF233" t="str">
            <v>0821</v>
          </cell>
          <cell r="AG233">
            <v>2.5760000000000001</v>
          </cell>
          <cell r="AH233">
            <v>2.298</v>
          </cell>
          <cell r="AP233" t="str">
            <v>0346</v>
          </cell>
          <cell r="AQ233">
            <v>4.08</v>
          </cell>
          <cell r="AR233">
            <v>3.2610000000000001</v>
          </cell>
        </row>
        <row r="234">
          <cell r="AF234" t="str">
            <v>0822</v>
          </cell>
          <cell r="AG234">
            <v>3.82</v>
          </cell>
          <cell r="AH234">
            <v>2.9129999999999998</v>
          </cell>
          <cell r="AP234" t="str">
            <v>0347</v>
          </cell>
          <cell r="AQ234">
            <v>4.2919999999999998</v>
          </cell>
          <cell r="AR234">
            <v>3.343</v>
          </cell>
        </row>
        <row r="235">
          <cell r="AF235" t="str">
            <v>0823</v>
          </cell>
          <cell r="AG235">
            <v>3.82</v>
          </cell>
          <cell r="AH235">
            <v>2.9129999999999998</v>
          </cell>
          <cell r="AP235" t="str">
            <v>0348</v>
          </cell>
          <cell r="AQ235">
            <v>4.5049999999999999</v>
          </cell>
          <cell r="AR235">
            <v>3.4249999999999998</v>
          </cell>
        </row>
        <row r="236">
          <cell r="AF236" t="str">
            <v>0824</v>
          </cell>
          <cell r="AG236">
            <v>4.9749999999999996</v>
          </cell>
          <cell r="AH236">
            <v>3.5630000000000002</v>
          </cell>
          <cell r="AP236" t="str">
            <v>0349</v>
          </cell>
          <cell r="AQ236">
            <v>4.7640000000000002</v>
          </cell>
          <cell r="AR236">
            <v>3.5059999999999998</v>
          </cell>
        </row>
        <row r="237">
          <cell r="AF237" t="str">
            <v>0825</v>
          </cell>
          <cell r="AG237">
            <v>4.9749999999999996</v>
          </cell>
          <cell r="AH237">
            <v>3.5630000000000002</v>
          </cell>
          <cell r="AP237" t="str">
            <v>0350</v>
          </cell>
          <cell r="AQ237">
            <v>4.9889999999999999</v>
          </cell>
          <cell r="AR237">
            <v>3.5880000000000001</v>
          </cell>
        </row>
        <row r="238">
          <cell r="AF238" t="str">
            <v>0826</v>
          </cell>
          <cell r="AG238">
            <v>6.1159999999999997</v>
          </cell>
          <cell r="AH238">
            <v>4.2130000000000001</v>
          </cell>
          <cell r="AP238" t="str">
            <v>0351</v>
          </cell>
          <cell r="AQ238">
            <v>5.194</v>
          </cell>
          <cell r="AR238">
            <v>3.669</v>
          </cell>
        </row>
        <row r="239">
          <cell r="AF239" t="str">
            <v>0827</v>
          </cell>
          <cell r="AG239">
            <v>7.4290000000000003</v>
          </cell>
          <cell r="AH239">
            <v>5.0880000000000001</v>
          </cell>
          <cell r="AP239" t="str">
            <v>0352</v>
          </cell>
          <cell r="AQ239">
            <v>5.4370000000000003</v>
          </cell>
          <cell r="AR239">
            <v>3.7509999999999999</v>
          </cell>
        </row>
        <row r="240">
          <cell r="AF240" t="str">
            <v>0901</v>
          </cell>
          <cell r="AG240">
            <v>0.42799999999999999</v>
          </cell>
          <cell r="AH240">
            <v>0.76400000000000001</v>
          </cell>
          <cell r="AP240" t="str">
            <v>0353</v>
          </cell>
          <cell r="AQ240">
            <v>5.68</v>
          </cell>
          <cell r="AR240">
            <v>3.8279999999999998</v>
          </cell>
        </row>
        <row r="241">
          <cell r="AF241" t="str">
            <v>0902</v>
          </cell>
          <cell r="AG241">
            <v>0.42799999999999999</v>
          </cell>
          <cell r="AH241">
            <v>0.76400000000000001</v>
          </cell>
          <cell r="AP241" t="str">
            <v>0354</v>
          </cell>
          <cell r="AQ241">
            <v>5.9240000000000004</v>
          </cell>
          <cell r="AR241">
            <v>3.9020000000000001</v>
          </cell>
        </row>
        <row r="242">
          <cell r="AF242" t="str">
            <v>0903</v>
          </cell>
          <cell r="AG242">
            <v>0.59199999999999997</v>
          </cell>
          <cell r="AH242">
            <v>0.89400000000000002</v>
          </cell>
          <cell r="AP242" t="str">
            <v>0355</v>
          </cell>
          <cell r="AQ242">
            <v>6.1669999999999998</v>
          </cell>
          <cell r="AR242">
            <v>3.9940000000000002</v>
          </cell>
        </row>
        <row r="243">
          <cell r="AF243" t="str">
            <v>0904</v>
          </cell>
          <cell r="AG243">
            <v>0.56399999999999995</v>
          </cell>
          <cell r="AH243">
            <v>0.91200000000000003</v>
          </cell>
          <cell r="AP243" t="str">
            <v>0356</v>
          </cell>
          <cell r="AQ243">
            <v>6.41</v>
          </cell>
          <cell r="AR243">
            <v>4.1050000000000004</v>
          </cell>
        </row>
        <row r="244">
          <cell r="AF244" t="str">
            <v>0905</v>
          </cell>
          <cell r="AG244">
            <v>0.69599999999999995</v>
          </cell>
          <cell r="AH244">
            <v>0.996</v>
          </cell>
          <cell r="AP244" t="str">
            <v>0357</v>
          </cell>
          <cell r="AQ244">
            <v>6.6529999999999996</v>
          </cell>
          <cell r="AR244">
            <v>4.2140000000000004</v>
          </cell>
        </row>
        <row r="245">
          <cell r="AF245" t="str">
            <v>0906</v>
          </cell>
          <cell r="AG245">
            <v>0.7</v>
          </cell>
          <cell r="AH245">
            <v>1.0009999999999999</v>
          </cell>
          <cell r="AP245" t="str">
            <v>0358</v>
          </cell>
          <cell r="AQ245">
            <v>6.8959999999999999</v>
          </cell>
          <cell r="AR245">
            <v>4.4000000000000004</v>
          </cell>
        </row>
        <row r="246">
          <cell r="AF246" t="str">
            <v>0907</v>
          </cell>
          <cell r="AG246">
            <v>0.84599999999999997</v>
          </cell>
          <cell r="AH246">
            <v>1.1120000000000001</v>
          </cell>
          <cell r="AP246" t="str">
            <v>0359</v>
          </cell>
          <cell r="AQ246">
            <v>7.14</v>
          </cell>
          <cell r="AR246">
            <v>4.62</v>
          </cell>
        </row>
        <row r="247">
          <cell r="AF247" t="str">
            <v>0908</v>
          </cell>
          <cell r="AG247">
            <v>0.84799999999999998</v>
          </cell>
          <cell r="AH247">
            <v>1.115</v>
          </cell>
          <cell r="AP247" t="str">
            <v>0360</v>
          </cell>
          <cell r="AQ247">
            <v>7.4370000000000003</v>
          </cell>
          <cell r="AR247">
            <v>4.8410000000000002</v>
          </cell>
        </row>
        <row r="248">
          <cell r="AF248" t="str">
            <v>0910</v>
          </cell>
          <cell r="AG248">
            <v>1.006</v>
          </cell>
          <cell r="AH248">
            <v>1.236</v>
          </cell>
          <cell r="AP248" t="str">
            <v>0361</v>
          </cell>
          <cell r="AQ248">
            <v>7.6920000000000002</v>
          </cell>
          <cell r="AR248">
            <v>5.1159999999999997</v>
          </cell>
        </row>
        <row r="249">
          <cell r="AF249" t="str">
            <v>0911</v>
          </cell>
          <cell r="AG249">
            <v>1.006</v>
          </cell>
          <cell r="AH249">
            <v>1.236</v>
          </cell>
          <cell r="AP249" t="str">
            <v>0362</v>
          </cell>
          <cell r="AQ249">
            <v>8.0749999999999993</v>
          </cell>
          <cell r="AR249">
            <v>5.4480000000000004</v>
          </cell>
        </row>
        <row r="250">
          <cell r="AF250" t="str">
            <v>0912</v>
          </cell>
          <cell r="AG250">
            <v>1.2</v>
          </cell>
          <cell r="AH250">
            <v>1.357</v>
          </cell>
          <cell r="AP250" t="str">
            <v>0401</v>
          </cell>
          <cell r="AQ250">
            <v>0.57099999999999995</v>
          </cell>
          <cell r="AR250">
            <v>1.0189999999999999</v>
          </cell>
        </row>
        <row r="251">
          <cell r="AF251" t="str">
            <v>0913</v>
          </cell>
          <cell r="AG251">
            <v>1.2</v>
          </cell>
          <cell r="AH251">
            <v>1.357</v>
          </cell>
          <cell r="AP251" t="str">
            <v>0402</v>
          </cell>
          <cell r="AQ251">
            <v>0.57099999999999995</v>
          </cell>
          <cell r="AR251">
            <v>1.0189999999999999</v>
          </cell>
        </row>
        <row r="252">
          <cell r="AF252" t="str">
            <v>0914</v>
          </cell>
          <cell r="AG252">
            <v>1.4419999999999999</v>
          </cell>
          <cell r="AH252">
            <v>1.5269999999999999</v>
          </cell>
          <cell r="AP252" t="str">
            <v>0403</v>
          </cell>
          <cell r="AQ252">
            <v>0.57099999999999995</v>
          </cell>
          <cell r="AR252">
            <v>1.0189999999999999</v>
          </cell>
        </row>
        <row r="253">
          <cell r="AF253" t="str">
            <v>0915</v>
          </cell>
          <cell r="AG253">
            <v>1.4419999999999999</v>
          </cell>
          <cell r="AH253">
            <v>1.5269999999999999</v>
          </cell>
          <cell r="AP253" t="str">
            <v>0404</v>
          </cell>
          <cell r="AQ253">
            <v>0.76</v>
          </cell>
          <cell r="AR253">
            <v>1.1919999999999999</v>
          </cell>
        </row>
        <row r="254">
          <cell r="AF254" t="str">
            <v>0916</v>
          </cell>
          <cell r="AG254">
            <v>1.7090000000000001</v>
          </cell>
          <cell r="AH254">
            <v>1.7090000000000001</v>
          </cell>
          <cell r="AP254" t="str">
            <v>0405</v>
          </cell>
          <cell r="AQ254">
            <v>0.76</v>
          </cell>
          <cell r="AR254">
            <v>1.216</v>
          </cell>
        </row>
        <row r="255">
          <cell r="AF255" t="str">
            <v>0917</v>
          </cell>
          <cell r="AG255">
            <v>1.7090000000000001</v>
          </cell>
          <cell r="AH255">
            <v>1.7090000000000001</v>
          </cell>
          <cell r="AP255" t="str">
            <v>0406</v>
          </cell>
          <cell r="AQ255">
            <v>0.92800000000000005</v>
          </cell>
          <cell r="AR255">
            <v>1.3280000000000001</v>
          </cell>
        </row>
        <row r="256">
          <cell r="AF256" t="str">
            <v>0918</v>
          </cell>
          <cell r="AG256">
            <v>1.976</v>
          </cell>
          <cell r="AH256">
            <v>1.891</v>
          </cell>
          <cell r="AP256" t="str">
            <v>0407</v>
          </cell>
          <cell r="AQ256">
            <v>0.92500000000000004</v>
          </cell>
          <cell r="AR256">
            <v>1.3240000000000001</v>
          </cell>
        </row>
        <row r="257">
          <cell r="AF257" t="str">
            <v>0919</v>
          </cell>
          <cell r="AG257">
            <v>1.976</v>
          </cell>
          <cell r="AH257">
            <v>1.891</v>
          </cell>
          <cell r="AP257" t="str">
            <v>0408</v>
          </cell>
          <cell r="AQ257">
            <v>1.1100000000000001</v>
          </cell>
          <cell r="AR257">
            <v>1.46</v>
          </cell>
        </row>
        <row r="258">
          <cell r="AF258" t="str">
            <v>0920</v>
          </cell>
          <cell r="AG258">
            <v>2.472</v>
          </cell>
          <cell r="AH258">
            <v>2.206</v>
          </cell>
          <cell r="AP258" t="str">
            <v>0410</v>
          </cell>
          <cell r="AQ258">
            <v>1.1240000000000001</v>
          </cell>
          <cell r="AR258">
            <v>1.4770000000000001</v>
          </cell>
        </row>
        <row r="259">
          <cell r="AF259" t="str">
            <v>0921</v>
          </cell>
          <cell r="AG259">
            <v>2.472</v>
          </cell>
          <cell r="AH259">
            <v>2.206</v>
          </cell>
          <cell r="AP259" t="str">
            <v>0411</v>
          </cell>
          <cell r="AQ259">
            <v>1.1240000000000001</v>
          </cell>
          <cell r="AR259">
            <v>1.4770000000000001</v>
          </cell>
        </row>
        <row r="260">
          <cell r="AF260" t="str">
            <v>0922</v>
          </cell>
          <cell r="AG260">
            <v>3.6669999999999998</v>
          </cell>
          <cell r="AH260">
            <v>2.7959999999999998</v>
          </cell>
          <cell r="AP260" t="str">
            <v>0412</v>
          </cell>
          <cell r="AQ260">
            <v>1.302</v>
          </cell>
          <cell r="AR260">
            <v>1.6</v>
          </cell>
        </row>
        <row r="261">
          <cell r="AF261" t="str">
            <v>0923</v>
          </cell>
          <cell r="AG261">
            <v>3.6669999999999998</v>
          </cell>
          <cell r="AH261">
            <v>2.7959999999999998</v>
          </cell>
          <cell r="AP261" t="str">
            <v>0413</v>
          </cell>
          <cell r="AQ261">
            <v>1.302</v>
          </cell>
          <cell r="AR261">
            <v>1.6</v>
          </cell>
        </row>
        <row r="262">
          <cell r="AF262" t="str">
            <v>0924</v>
          </cell>
          <cell r="AG262">
            <v>4.7750000000000004</v>
          </cell>
          <cell r="AH262">
            <v>3.42</v>
          </cell>
          <cell r="AP262" t="str">
            <v>0414</v>
          </cell>
          <cell r="AQ262">
            <v>1.337</v>
          </cell>
          <cell r="AR262">
            <v>1.643</v>
          </cell>
        </row>
        <row r="263">
          <cell r="AF263" t="str">
            <v>0925</v>
          </cell>
          <cell r="AG263">
            <v>4.7750000000000004</v>
          </cell>
          <cell r="AH263">
            <v>3.42</v>
          </cell>
          <cell r="AP263" t="str">
            <v>0415</v>
          </cell>
          <cell r="AQ263">
            <v>1.387</v>
          </cell>
          <cell r="AR263">
            <v>1.643</v>
          </cell>
        </row>
        <row r="264">
          <cell r="AF264" t="str">
            <v>0926</v>
          </cell>
          <cell r="AG264">
            <v>5.8719999999999999</v>
          </cell>
          <cell r="AH264">
            <v>4.0439999999999996</v>
          </cell>
          <cell r="AP264" t="str">
            <v>0416</v>
          </cell>
          <cell r="AQ264">
            <v>1.4810000000000001</v>
          </cell>
          <cell r="AR264">
            <v>1.7689999999999999</v>
          </cell>
        </row>
        <row r="265">
          <cell r="AF265" t="str">
            <v>0927</v>
          </cell>
          <cell r="AG265">
            <v>7.1319999999999997</v>
          </cell>
          <cell r="AH265">
            <v>4.8840000000000003</v>
          </cell>
          <cell r="AP265" t="str">
            <v>0417</v>
          </cell>
          <cell r="AQ265">
            <v>1.5629999999999999</v>
          </cell>
          <cell r="AR265">
            <v>1.7689999999999999</v>
          </cell>
        </row>
        <row r="266">
          <cell r="AF266" t="str">
            <v>1001</v>
          </cell>
          <cell r="AG266">
            <v>0.41099999999999998</v>
          </cell>
          <cell r="AH266">
            <v>0.72</v>
          </cell>
          <cell r="AP266" t="str">
            <v>0418</v>
          </cell>
          <cell r="AQ266">
            <v>1.6</v>
          </cell>
          <cell r="AR266">
            <v>1.81</v>
          </cell>
        </row>
        <row r="267">
          <cell r="AF267" t="str">
            <v>1002</v>
          </cell>
          <cell r="AG267">
            <v>0.41099999999999998</v>
          </cell>
          <cell r="AH267">
            <v>0.72</v>
          </cell>
          <cell r="AP267" t="str">
            <v>0419</v>
          </cell>
          <cell r="AQ267">
            <v>1.675</v>
          </cell>
          <cell r="AR267">
            <v>1.81</v>
          </cell>
        </row>
        <row r="268">
          <cell r="AF268" t="str">
            <v>1003</v>
          </cell>
          <cell r="AG268">
            <v>0.56799999999999995</v>
          </cell>
          <cell r="AH268">
            <v>0.84199999999999997</v>
          </cell>
          <cell r="AP268" t="str">
            <v>0420</v>
          </cell>
          <cell r="AQ268">
            <v>1.8120000000000001</v>
          </cell>
          <cell r="AR268">
            <v>1.9950000000000001</v>
          </cell>
        </row>
        <row r="269">
          <cell r="AF269" t="str">
            <v>1004</v>
          </cell>
          <cell r="AG269">
            <v>0.54100000000000004</v>
          </cell>
          <cell r="AH269">
            <v>0.85899999999999999</v>
          </cell>
          <cell r="AP269" t="str">
            <v>0421</v>
          </cell>
          <cell r="AQ269">
            <v>1.8839999999999999</v>
          </cell>
          <cell r="AR269">
            <v>1.9950000000000001</v>
          </cell>
        </row>
        <row r="270">
          <cell r="AF270" t="str">
            <v>1005</v>
          </cell>
          <cell r="AG270">
            <v>0.66800000000000004</v>
          </cell>
          <cell r="AH270">
            <v>0.93899999999999995</v>
          </cell>
          <cell r="AP270" t="str">
            <v>0422</v>
          </cell>
          <cell r="AQ270">
            <v>1.893</v>
          </cell>
          <cell r="AR270">
            <v>2.0539999999999998</v>
          </cell>
        </row>
        <row r="271">
          <cell r="AF271" t="str">
            <v>1006</v>
          </cell>
          <cell r="AG271">
            <v>0.67400000000000004</v>
          </cell>
          <cell r="AH271">
            <v>0.94699999999999995</v>
          </cell>
          <cell r="AP271" t="str">
            <v>0423</v>
          </cell>
          <cell r="AQ271">
            <v>1.931</v>
          </cell>
          <cell r="AR271">
            <v>2.1120000000000001</v>
          </cell>
        </row>
        <row r="272">
          <cell r="AF272" t="str">
            <v>1007</v>
          </cell>
          <cell r="AG272">
            <v>0.81200000000000006</v>
          </cell>
          <cell r="AH272">
            <v>1.05</v>
          </cell>
          <cell r="AP272" t="str">
            <v>0424</v>
          </cell>
          <cell r="AQ272">
            <v>1.923</v>
          </cell>
          <cell r="AR272">
            <v>2.1309999999999998</v>
          </cell>
        </row>
        <row r="273">
          <cell r="AF273" t="str">
            <v>1008</v>
          </cell>
          <cell r="AG273">
            <v>0.81299999999999994</v>
          </cell>
          <cell r="AH273">
            <v>1.05</v>
          </cell>
          <cell r="AP273" t="str">
            <v>0425</v>
          </cell>
          <cell r="AQ273">
            <v>2.0179999999999998</v>
          </cell>
          <cell r="AR273">
            <v>2.1880000000000002</v>
          </cell>
        </row>
        <row r="274">
          <cell r="AF274" t="str">
            <v>1010</v>
          </cell>
          <cell r="AG274">
            <v>0.96499999999999997</v>
          </cell>
          <cell r="AH274">
            <v>1.165</v>
          </cell>
          <cell r="AP274" t="str">
            <v>0426</v>
          </cell>
          <cell r="AQ274">
            <v>2.0920000000000001</v>
          </cell>
          <cell r="AR274">
            <v>2.2240000000000002</v>
          </cell>
        </row>
        <row r="275">
          <cell r="AF275" t="str">
            <v>1011</v>
          </cell>
          <cell r="AG275">
            <v>0.96499999999999997</v>
          </cell>
          <cell r="AH275">
            <v>1.165</v>
          </cell>
          <cell r="AP275" t="str">
            <v>0427</v>
          </cell>
          <cell r="AQ275">
            <v>2.1859999999999999</v>
          </cell>
          <cell r="AR275">
            <v>2.2789999999999999</v>
          </cell>
        </row>
        <row r="276">
          <cell r="AF276" t="str">
            <v>1012</v>
          </cell>
          <cell r="AG276">
            <v>1.1499999999999999</v>
          </cell>
          <cell r="AH276">
            <v>1.2789999999999999</v>
          </cell>
          <cell r="AP276" t="str">
            <v>0428</v>
          </cell>
          <cell r="AQ276">
            <v>2.2789999999999999</v>
          </cell>
          <cell r="AR276">
            <v>2.2999999999999998</v>
          </cell>
        </row>
        <row r="277">
          <cell r="AF277" t="str">
            <v>1013</v>
          </cell>
          <cell r="AG277">
            <v>1.1499999999999999</v>
          </cell>
          <cell r="AH277">
            <v>1.2789999999999999</v>
          </cell>
          <cell r="AP277" t="str">
            <v>0429</v>
          </cell>
          <cell r="AQ277">
            <v>2.2490000000000001</v>
          </cell>
          <cell r="AR277">
            <v>2.2589999999999999</v>
          </cell>
        </row>
        <row r="278">
          <cell r="AF278" t="str">
            <v>1014</v>
          </cell>
          <cell r="AG278">
            <v>1.383</v>
          </cell>
          <cell r="AH278">
            <v>1.4379999999999999</v>
          </cell>
          <cell r="AP278" t="str">
            <v>0430</v>
          </cell>
          <cell r="AQ278">
            <v>2.3090000000000002</v>
          </cell>
          <cell r="AR278">
            <v>2.2789999999999999</v>
          </cell>
        </row>
        <row r="279">
          <cell r="AF279" t="str">
            <v>1015</v>
          </cell>
          <cell r="AG279">
            <v>1.383</v>
          </cell>
          <cell r="AH279">
            <v>1.4379999999999999</v>
          </cell>
          <cell r="AP279" t="str">
            <v>0431</v>
          </cell>
          <cell r="AQ279">
            <v>2.37</v>
          </cell>
          <cell r="AR279">
            <v>2.3260000000000001</v>
          </cell>
        </row>
        <row r="280">
          <cell r="AF280" t="str">
            <v>1016</v>
          </cell>
          <cell r="AG280">
            <v>1.6379999999999999</v>
          </cell>
          <cell r="AH280">
            <v>1.609</v>
          </cell>
          <cell r="AP280" t="str">
            <v>0432</v>
          </cell>
          <cell r="AQ280">
            <v>2.4809999999999999</v>
          </cell>
          <cell r="AR280">
            <v>2.4239999999999999</v>
          </cell>
        </row>
        <row r="281">
          <cell r="AF281" t="str">
            <v>1017</v>
          </cell>
          <cell r="AG281">
            <v>1.6379999999999999</v>
          </cell>
          <cell r="AH281">
            <v>1.609</v>
          </cell>
          <cell r="AP281" t="str">
            <v>0433</v>
          </cell>
          <cell r="AQ281">
            <v>2.5310000000000001</v>
          </cell>
          <cell r="AR281">
            <v>2.4729999999999999</v>
          </cell>
        </row>
        <row r="282">
          <cell r="AF282" t="str">
            <v>1018</v>
          </cell>
          <cell r="AG282">
            <v>1.8939999999999999</v>
          </cell>
          <cell r="AH282">
            <v>1.7809999999999999</v>
          </cell>
          <cell r="AP282" t="str">
            <v>0434</v>
          </cell>
          <cell r="AQ282">
            <v>2.5819999999999999</v>
          </cell>
          <cell r="AR282">
            <v>2.5209999999999999</v>
          </cell>
        </row>
        <row r="283">
          <cell r="AF283" t="str">
            <v>1019</v>
          </cell>
          <cell r="AG283">
            <v>1.8939999999999999</v>
          </cell>
          <cell r="AH283">
            <v>1.7809999999999999</v>
          </cell>
          <cell r="AP283" t="str">
            <v>0435</v>
          </cell>
          <cell r="AQ283">
            <v>2.6339999999999999</v>
          </cell>
          <cell r="AR283">
            <v>2.5390000000000001</v>
          </cell>
        </row>
        <row r="284">
          <cell r="AF284" t="str">
            <v>1020</v>
          </cell>
          <cell r="AG284">
            <v>2.3690000000000002</v>
          </cell>
          <cell r="AH284">
            <v>2.0779999999999998</v>
          </cell>
          <cell r="AP284" t="str">
            <v>0436</v>
          </cell>
          <cell r="AQ284">
            <v>2.6190000000000002</v>
          </cell>
          <cell r="AR284">
            <v>2.5030000000000001</v>
          </cell>
        </row>
        <row r="285">
          <cell r="AF285" t="str">
            <v>1021</v>
          </cell>
          <cell r="AG285">
            <v>2.3690000000000002</v>
          </cell>
          <cell r="AH285">
            <v>2.0779999999999998</v>
          </cell>
          <cell r="AP285" t="str">
            <v>0437</v>
          </cell>
          <cell r="AQ285">
            <v>2.706</v>
          </cell>
          <cell r="AR285">
            <v>2.5209999999999999</v>
          </cell>
        </row>
        <row r="286">
          <cell r="AF286" t="str">
            <v>1022</v>
          </cell>
          <cell r="AG286">
            <v>3.5139999999999998</v>
          </cell>
          <cell r="AH286">
            <v>2.633</v>
          </cell>
          <cell r="AP286" t="str">
            <v>0438</v>
          </cell>
          <cell r="AQ286">
            <v>2.8069999999999999</v>
          </cell>
          <cell r="AR286">
            <v>2.625</v>
          </cell>
        </row>
        <row r="287">
          <cell r="AF287" t="str">
            <v>1023</v>
          </cell>
          <cell r="AG287">
            <v>3.5139999999999998</v>
          </cell>
          <cell r="AH287">
            <v>2.633</v>
          </cell>
          <cell r="AP287" t="str">
            <v>0439</v>
          </cell>
          <cell r="AQ287">
            <v>2.9649999999999999</v>
          </cell>
          <cell r="AR287">
            <v>2.78</v>
          </cell>
        </row>
        <row r="288">
          <cell r="AF288" t="str">
            <v>1024</v>
          </cell>
          <cell r="AG288">
            <v>4.577</v>
          </cell>
          <cell r="AH288">
            <v>3.2210000000000001</v>
          </cell>
          <cell r="AP288" t="str">
            <v>0440</v>
          </cell>
          <cell r="AQ288">
            <v>3.0670000000000002</v>
          </cell>
          <cell r="AR288">
            <v>2.8860000000000001</v>
          </cell>
        </row>
        <row r="289">
          <cell r="AF289" t="str">
            <v>1025</v>
          </cell>
          <cell r="AG289">
            <v>4.577</v>
          </cell>
          <cell r="AH289">
            <v>3.2210000000000001</v>
          </cell>
          <cell r="AP289" t="str">
            <v>0441</v>
          </cell>
          <cell r="AQ289">
            <v>3.17</v>
          </cell>
          <cell r="AR289">
            <v>2.9079999999999999</v>
          </cell>
        </row>
        <row r="290">
          <cell r="AF290" t="str">
            <v>1026</v>
          </cell>
          <cell r="AG290">
            <v>5.6269999999999998</v>
          </cell>
          <cell r="AH290">
            <v>3.8079999999999998</v>
          </cell>
          <cell r="AP290" t="str">
            <v>0442</v>
          </cell>
          <cell r="AQ290">
            <v>3.246</v>
          </cell>
          <cell r="AR290">
            <v>2.907</v>
          </cell>
        </row>
        <row r="291">
          <cell r="AF291" t="str">
            <v>1027</v>
          </cell>
          <cell r="AG291">
            <v>6.8339999999999996</v>
          </cell>
          <cell r="AH291">
            <v>4.5990000000000002</v>
          </cell>
          <cell r="AP291" t="str">
            <v>0443</v>
          </cell>
          <cell r="AQ291">
            <v>3.391</v>
          </cell>
          <cell r="AR291">
            <v>2.9279999999999999</v>
          </cell>
        </row>
        <row r="292">
          <cell r="AF292" t="str">
            <v>1101</v>
          </cell>
          <cell r="AG292">
            <v>0.375</v>
          </cell>
          <cell r="AH292">
            <v>0.70799999999999996</v>
          </cell>
          <cell r="AP292" t="str">
            <v>0444</v>
          </cell>
          <cell r="AQ292">
            <v>3.556</v>
          </cell>
          <cell r="AR292">
            <v>3.0070000000000001</v>
          </cell>
        </row>
        <row r="293">
          <cell r="AF293" t="str">
            <v>1102</v>
          </cell>
          <cell r="AG293">
            <v>0.375</v>
          </cell>
          <cell r="AH293">
            <v>0.70799999999999996</v>
          </cell>
          <cell r="AP293" t="str">
            <v>0445</v>
          </cell>
          <cell r="AQ293">
            <v>3.7210000000000001</v>
          </cell>
          <cell r="AR293">
            <v>3.0859999999999999</v>
          </cell>
        </row>
        <row r="294">
          <cell r="AF294" t="str">
            <v>1103</v>
          </cell>
          <cell r="AG294">
            <v>0.51900000000000002</v>
          </cell>
          <cell r="AH294">
            <v>0.82699999999999996</v>
          </cell>
          <cell r="AP294" t="str">
            <v>0446</v>
          </cell>
          <cell r="AQ294">
            <v>3.84</v>
          </cell>
          <cell r="AR294">
            <v>3.07</v>
          </cell>
        </row>
        <row r="295">
          <cell r="AF295" t="str">
            <v>1104</v>
          </cell>
          <cell r="AG295">
            <v>0.49399999999999999</v>
          </cell>
          <cell r="AH295">
            <v>0.84399999999999997</v>
          </cell>
          <cell r="AP295" t="str">
            <v>0447</v>
          </cell>
          <cell r="AQ295">
            <v>4.04</v>
          </cell>
          <cell r="AR295">
            <v>3.1459999999999999</v>
          </cell>
        </row>
        <row r="296">
          <cell r="AF296" t="str">
            <v>1105</v>
          </cell>
          <cell r="AG296">
            <v>0.60799999999999998</v>
          </cell>
          <cell r="AH296">
            <v>0.91900000000000004</v>
          </cell>
          <cell r="AP296" t="str">
            <v>0448</v>
          </cell>
          <cell r="AQ296">
            <v>4.24</v>
          </cell>
          <cell r="AR296">
            <v>3.2229999999999999</v>
          </cell>
        </row>
        <row r="297">
          <cell r="AF297" t="str">
            <v>1106</v>
          </cell>
          <cell r="AG297">
            <v>0.61299999999999999</v>
          </cell>
          <cell r="AH297">
            <v>0.92800000000000005</v>
          </cell>
          <cell r="AP297" t="str">
            <v>0449</v>
          </cell>
          <cell r="AQ297">
            <v>4.484</v>
          </cell>
          <cell r="AR297">
            <v>3.3</v>
          </cell>
        </row>
        <row r="298">
          <cell r="AF298" t="str">
            <v>1107</v>
          </cell>
          <cell r="AG298">
            <v>0.73699999999999999</v>
          </cell>
          <cell r="AH298">
            <v>1.024</v>
          </cell>
          <cell r="AP298" t="str">
            <v>0450</v>
          </cell>
          <cell r="AQ298">
            <v>4.6959999999999997</v>
          </cell>
          <cell r="AR298">
            <v>3.3769999999999998</v>
          </cell>
        </row>
        <row r="299">
          <cell r="AF299" t="str">
            <v>1108</v>
          </cell>
          <cell r="AG299">
            <v>0.74199999999999999</v>
          </cell>
          <cell r="AH299">
            <v>1.0309999999999999</v>
          </cell>
          <cell r="AP299" t="str">
            <v>0451</v>
          </cell>
          <cell r="AQ299">
            <v>4.8890000000000002</v>
          </cell>
          <cell r="AR299">
            <v>3.4540000000000002</v>
          </cell>
        </row>
        <row r="300">
          <cell r="AF300" t="str">
            <v>1110</v>
          </cell>
          <cell r="AG300">
            <v>0.878</v>
          </cell>
          <cell r="AH300">
            <v>1.139</v>
          </cell>
          <cell r="AP300" t="str">
            <v>0452</v>
          </cell>
          <cell r="AQ300">
            <v>5.1180000000000003</v>
          </cell>
          <cell r="AR300">
            <v>3.53</v>
          </cell>
        </row>
        <row r="301">
          <cell r="AF301" t="str">
            <v>1111</v>
          </cell>
          <cell r="AG301">
            <v>0.88100000000000001</v>
          </cell>
          <cell r="AH301">
            <v>1.143</v>
          </cell>
          <cell r="AP301" t="str">
            <v>0453</v>
          </cell>
          <cell r="AQ301">
            <v>5.3470000000000004</v>
          </cell>
          <cell r="AR301">
            <v>3.6030000000000002</v>
          </cell>
        </row>
        <row r="302">
          <cell r="AF302" t="str">
            <v>1112</v>
          </cell>
          <cell r="AG302">
            <v>1.05</v>
          </cell>
          <cell r="AH302">
            <v>1.2549999999999999</v>
          </cell>
          <cell r="AP302" t="str">
            <v>0454</v>
          </cell>
          <cell r="AQ302">
            <v>5.5750000000000002</v>
          </cell>
          <cell r="AR302">
            <v>3.6720000000000002</v>
          </cell>
        </row>
        <row r="303">
          <cell r="AF303" t="str">
            <v>1113</v>
          </cell>
          <cell r="AG303">
            <v>1.05</v>
          </cell>
          <cell r="AH303">
            <v>1.2549999999999999</v>
          </cell>
          <cell r="AP303" t="str">
            <v>0455</v>
          </cell>
          <cell r="AQ303">
            <v>5.8040000000000003</v>
          </cell>
          <cell r="AR303">
            <v>3.7589999999999999</v>
          </cell>
        </row>
        <row r="304">
          <cell r="AF304" t="str">
            <v>1114</v>
          </cell>
          <cell r="AG304">
            <v>1.2629999999999999</v>
          </cell>
          <cell r="AH304">
            <v>1.413</v>
          </cell>
          <cell r="AP304" t="str">
            <v>0456</v>
          </cell>
          <cell r="AQ304">
            <v>6.0330000000000004</v>
          </cell>
          <cell r="AR304">
            <v>3.863</v>
          </cell>
        </row>
        <row r="305">
          <cell r="AF305" t="str">
            <v>1115</v>
          </cell>
          <cell r="AG305">
            <v>1.2629999999999999</v>
          </cell>
          <cell r="AH305">
            <v>1.413</v>
          </cell>
          <cell r="AP305" t="str">
            <v>0457</v>
          </cell>
          <cell r="AQ305">
            <v>6.2610000000000001</v>
          </cell>
          <cell r="AR305">
            <v>3.9660000000000002</v>
          </cell>
        </row>
        <row r="306">
          <cell r="AF306" t="str">
            <v>1116</v>
          </cell>
          <cell r="AG306">
            <v>1.496</v>
          </cell>
          <cell r="AH306">
            <v>1.581</v>
          </cell>
          <cell r="AP306" t="str">
            <v>0458</v>
          </cell>
          <cell r="AQ306">
            <v>6.49</v>
          </cell>
          <cell r="AR306">
            <v>4.141</v>
          </cell>
        </row>
        <row r="307">
          <cell r="AF307" t="str">
            <v>1117</v>
          </cell>
          <cell r="AG307">
            <v>1.496</v>
          </cell>
          <cell r="AH307">
            <v>1.581</v>
          </cell>
          <cell r="AP307" t="str">
            <v>0459</v>
          </cell>
          <cell r="AQ307">
            <v>6.72</v>
          </cell>
          <cell r="AR307">
            <v>4.3479999999999999</v>
          </cell>
        </row>
        <row r="308">
          <cell r="AF308" t="str">
            <v>1118</v>
          </cell>
          <cell r="AG308">
            <v>1.7290000000000001</v>
          </cell>
          <cell r="AH308">
            <v>1.7490000000000001</v>
          </cell>
          <cell r="AP308" t="str">
            <v>0460</v>
          </cell>
          <cell r="AQ308">
            <v>7</v>
          </cell>
          <cell r="AR308">
            <v>4.556</v>
          </cell>
        </row>
        <row r="309">
          <cell r="AF309" t="str">
            <v>1119</v>
          </cell>
          <cell r="AG309">
            <v>1.7290000000000001</v>
          </cell>
          <cell r="AH309">
            <v>1.7490000000000001</v>
          </cell>
          <cell r="AP309" t="str">
            <v>0461</v>
          </cell>
          <cell r="AQ309">
            <v>7.24</v>
          </cell>
          <cell r="AR309">
            <v>4.8150000000000004</v>
          </cell>
        </row>
        <row r="310">
          <cell r="AF310" t="str">
            <v>1120</v>
          </cell>
          <cell r="AG310">
            <v>2.1589999999999998</v>
          </cell>
          <cell r="AH310">
            <v>2.036</v>
          </cell>
          <cell r="AP310" t="str">
            <v>0462</v>
          </cell>
          <cell r="AQ310">
            <v>7.6</v>
          </cell>
          <cell r="AR310">
            <v>5.1269999999999998</v>
          </cell>
        </row>
        <row r="311">
          <cell r="AF311" t="str">
            <v>1121</v>
          </cell>
          <cell r="AG311">
            <v>2.1629999999999998</v>
          </cell>
          <cell r="AH311">
            <v>2.04</v>
          </cell>
          <cell r="AP311" t="str">
            <v>0501</v>
          </cell>
          <cell r="AQ311">
            <v>0.53600000000000003</v>
          </cell>
          <cell r="AR311">
            <v>0.95599999999999996</v>
          </cell>
        </row>
        <row r="312">
          <cell r="AF312" t="str">
            <v>1122</v>
          </cell>
          <cell r="AG312">
            <v>3.2090000000000001</v>
          </cell>
          <cell r="AH312">
            <v>2.5859999999999999</v>
          </cell>
          <cell r="AP312" t="str">
            <v>0502</v>
          </cell>
          <cell r="AQ312">
            <v>0.53600000000000003</v>
          </cell>
          <cell r="AR312">
            <v>0.95599999999999996</v>
          </cell>
        </row>
        <row r="313">
          <cell r="AF313" t="str">
            <v>1123</v>
          </cell>
          <cell r="AG313">
            <v>3.2090000000000001</v>
          </cell>
          <cell r="AH313">
            <v>2.5859999999999999</v>
          </cell>
          <cell r="AP313" t="str">
            <v>0503</v>
          </cell>
          <cell r="AQ313">
            <v>0.53600000000000003</v>
          </cell>
          <cell r="AR313">
            <v>0.95599999999999996</v>
          </cell>
        </row>
        <row r="314">
          <cell r="AF314" t="str">
            <v>1124</v>
          </cell>
          <cell r="AG314">
            <v>4.1790000000000003</v>
          </cell>
          <cell r="AH314">
            <v>3.1640000000000001</v>
          </cell>
          <cell r="AP314" t="str">
            <v>0504</v>
          </cell>
          <cell r="AQ314">
            <v>0.71199999999999997</v>
          </cell>
          <cell r="AR314">
            <v>1.117</v>
          </cell>
        </row>
        <row r="315">
          <cell r="AF315" t="str">
            <v>1125</v>
          </cell>
          <cell r="AG315">
            <v>4.1790000000000003</v>
          </cell>
          <cell r="AH315">
            <v>3.1640000000000001</v>
          </cell>
          <cell r="AP315" t="str">
            <v>0505</v>
          </cell>
          <cell r="AQ315">
            <v>0.71299999999999997</v>
          </cell>
          <cell r="AR315">
            <v>1.1399999999999999</v>
          </cell>
        </row>
        <row r="316">
          <cell r="AF316" t="str">
            <v>1126</v>
          </cell>
          <cell r="AG316">
            <v>5.1379999999999999</v>
          </cell>
          <cell r="AH316">
            <v>3.7410000000000001</v>
          </cell>
          <cell r="AP316" t="str">
            <v>0506</v>
          </cell>
          <cell r="AQ316">
            <v>0.86899999999999999</v>
          </cell>
          <cell r="AR316">
            <v>1.244</v>
          </cell>
        </row>
        <row r="317">
          <cell r="AF317" t="str">
            <v>1127</v>
          </cell>
          <cell r="AG317">
            <v>6.24</v>
          </cell>
          <cell r="AH317">
            <v>4.5179999999999998</v>
          </cell>
          <cell r="AP317" t="str">
            <v>0507</v>
          </cell>
          <cell r="AQ317">
            <v>0.87</v>
          </cell>
          <cell r="AR317">
            <v>1.244</v>
          </cell>
        </row>
        <row r="318">
          <cell r="AF318" t="str">
            <v>1201</v>
          </cell>
          <cell r="AG318">
            <v>0.35699999999999998</v>
          </cell>
          <cell r="AH318">
            <v>0.63700000000000001</v>
          </cell>
          <cell r="AP318" t="str">
            <v>0508</v>
          </cell>
          <cell r="AQ318">
            <v>1.042</v>
          </cell>
          <cell r="AR318">
            <v>1.369</v>
          </cell>
        </row>
        <row r="319">
          <cell r="AF319" t="str">
            <v>1202</v>
          </cell>
          <cell r="AG319">
            <v>0.35699999999999998</v>
          </cell>
          <cell r="AH319">
            <v>0.63700000000000001</v>
          </cell>
          <cell r="AP319" t="str">
            <v>0510</v>
          </cell>
          <cell r="AQ319">
            <v>1.0609999999999999</v>
          </cell>
          <cell r="AR319">
            <v>1.3939999999999999</v>
          </cell>
        </row>
        <row r="320">
          <cell r="AF320" t="str">
            <v>1203</v>
          </cell>
          <cell r="AG320">
            <v>0.49399999999999999</v>
          </cell>
          <cell r="AH320">
            <v>0.745</v>
          </cell>
          <cell r="AP320" t="str">
            <v>0511</v>
          </cell>
          <cell r="AQ320">
            <v>1.0609999999999999</v>
          </cell>
          <cell r="AR320">
            <v>1.3939999999999999</v>
          </cell>
        </row>
        <row r="321">
          <cell r="AF321" t="str">
            <v>1204</v>
          </cell>
          <cell r="AG321">
            <v>0.47</v>
          </cell>
          <cell r="AH321">
            <v>0.76</v>
          </cell>
          <cell r="AP321" t="str">
            <v>0512</v>
          </cell>
          <cell r="AQ321">
            <v>1.232</v>
          </cell>
          <cell r="AR321">
            <v>1.514</v>
          </cell>
        </row>
        <row r="322">
          <cell r="AF322" t="str">
            <v>1205</v>
          </cell>
          <cell r="AG322">
            <v>0.58599999999999997</v>
          </cell>
          <cell r="AH322">
            <v>0.83799999999999997</v>
          </cell>
          <cell r="AP322" t="str">
            <v>0513</v>
          </cell>
          <cell r="AQ322">
            <v>1.232</v>
          </cell>
          <cell r="AR322">
            <v>1.514</v>
          </cell>
        </row>
        <row r="323">
          <cell r="AF323" t="str">
            <v>1206</v>
          </cell>
          <cell r="AG323">
            <v>0.58599999999999997</v>
          </cell>
          <cell r="AH323">
            <v>0.83799999999999997</v>
          </cell>
          <cell r="AP323" t="str">
            <v>0514</v>
          </cell>
          <cell r="AQ323">
            <v>1.2569999999999999</v>
          </cell>
          <cell r="AR323">
            <v>1.5449999999999999</v>
          </cell>
        </row>
        <row r="324">
          <cell r="AF324" t="str">
            <v>1207</v>
          </cell>
          <cell r="AG324">
            <v>0.70699999999999996</v>
          </cell>
          <cell r="AH324">
            <v>0.92900000000000005</v>
          </cell>
          <cell r="AP324" t="str">
            <v>0515</v>
          </cell>
          <cell r="AQ324">
            <v>1.304</v>
          </cell>
          <cell r="AR324">
            <v>1.5449999999999999</v>
          </cell>
        </row>
        <row r="325">
          <cell r="AF325" t="str">
            <v>1208</v>
          </cell>
          <cell r="AG325">
            <v>0.70699999999999996</v>
          </cell>
          <cell r="AH325">
            <v>0.92900000000000005</v>
          </cell>
          <cell r="AP325" t="str">
            <v>0516</v>
          </cell>
          <cell r="AQ325">
            <v>1.4059999999999999</v>
          </cell>
          <cell r="AR325">
            <v>1.6779999999999999</v>
          </cell>
        </row>
        <row r="326">
          <cell r="AF326" t="str">
            <v>1210</v>
          </cell>
          <cell r="AG326">
            <v>0.83799999999999997</v>
          </cell>
          <cell r="AH326">
            <v>1.03</v>
          </cell>
          <cell r="AP326" t="str">
            <v>0517</v>
          </cell>
          <cell r="AQ326">
            <v>1.4830000000000001</v>
          </cell>
          <cell r="AR326">
            <v>1.6779999999999999</v>
          </cell>
        </row>
        <row r="327">
          <cell r="AF327" t="str">
            <v>1211</v>
          </cell>
          <cell r="AG327">
            <v>0.83799999999999997</v>
          </cell>
          <cell r="AH327">
            <v>1.03</v>
          </cell>
          <cell r="AP327" t="str">
            <v>0518</v>
          </cell>
          <cell r="AQ327">
            <v>1.5</v>
          </cell>
          <cell r="AR327">
            <v>1.6970000000000001</v>
          </cell>
        </row>
        <row r="328">
          <cell r="AF328" t="str">
            <v>1212</v>
          </cell>
          <cell r="AG328">
            <v>1</v>
          </cell>
          <cell r="AH328">
            <v>1.131</v>
          </cell>
          <cell r="AP328" t="str">
            <v>0519</v>
          </cell>
          <cell r="AQ328">
            <v>1.571</v>
          </cell>
          <cell r="AR328">
            <v>1.6970000000000001</v>
          </cell>
        </row>
        <row r="329">
          <cell r="AF329" t="str">
            <v>1213</v>
          </cell>
          <cell r="AG329">
            <v>1</v>
          </cell>
          <cell r="AH329">
            <v>1.131</v>
          </cell>
          <cell r="AP329" t="str">
            <v>0520</v>
          </cell>
          <cell r="AQ329">
            <v>1.7210000000000001</v>
          </cell>
          <cell r="AR329">
            <v>1.8959999999999999</v>
          </cell>
        </row>
        <row r="330">
          <cell r="AF330" t="str">
            <v>1214</v>
          </cell>
          <cell r="AG330">
            <v>1.202</v>
          </cell>
          <cell r="AH330">
            <v>1.2729999999999999</v>
          </cell>
          <cell r="AP330" t="str">
            <v>0521</v>
          </cell>
          <cell r="AQ330">
            <v>1.79</v>
          </cell>
          <cell r="AR330">
            <v>1.8959999999999999</v>
          </cell>
        </row>
        <row r="331">
          <cell r="AF331" t="str">
            <v>1215</v>
          </cell>
          <cell r="AG331">
            <v>1.202</v>
          </cell>
          <cell r="AH331">
            <v>1.2729999999999999</v>
          </cell>
          <cell r="AP331" t="str">
            <v>0522</v>
          </cell>
          <cell r="AQ331">
            <v>1.7989999999999999</v>
          </cell>
          <cell r="AR331">
            <v>1.952</v>
          </cell>
        </row>
        <row r="332">
          <cell r="AF332" t="str">
            <v>1216</v>
          </cell>
          <cell r="AG332">
            <v>1.4239999999999999</v>
          </cell>
          <cell r="AH332">
            <v>1.4239999999999999</v>
          </cell>
          <cell r="AP332" t="str">
            <v>0523</v>
          </cell>
          <cell r="AQ332">
            <v>1.8340000000000001</v>
          </cell>
          <cell r="AR332">
            <v>2.008</v>
          </cell>
        </row>
        <row r="333">
          <cell r="AF333" t="str">
            <v>1217</v>
          </cell>
          <cell r="AG333">
            <v>1.4239999999999999</v>
          </cell>
          <cell r="AH333">
            <v>1.4239999999999999</v>
          </cell>
          <cell r="AP333" t="str">
            <v>0524</v>
          </cell>
          <cell r="AQ333">
            <v>1.8029999999999999</v>
          </cell>
          <cell r="AR333">
            <v>1.998</v>
          </cell>
        </row>
        <row r="334">
          <cell r="AF334" t="str">
            <v>1218</v>
          </cell>
          <cell r="AG334">
            <v>1.6459999999999999</v>
          </cell>
          <cell r="AH334">
            <v>1.5760000000000001</v>
          </cell>
          <cell r="AP334" t="str">
            <v>0525</v>
          </cell>
          <cell r="AQ334">
            <v>1.8919999999999999</v>
          </cell>
          <cell r="AR334">
            <v>2.052</v>
          </cell>
        </row>
        <row r="335">
          <cell r="AF335" t="str">
            <v>1219</v>
          </cell>
          <cell r="AG335">
            <v>1.6459999999999999</v>
          </cell>
          <cell r="AH335">
            <v>1.5760000000000001</v>
          </cell>
          <cell r="AP335" t="str">
            <v>0526</v>
          </cell>
          <cell r="AQ335">
            <v>1.9610000000000001</v>
          </cell>
          <cell r="AR335">
            <v>2.085</v>
          </cell>
        </row>
        <row r="336">
          <cell r="AF336" t="str">
            <v>1220</v>
          </cell>
          <cell r="AG336">
            <v>2.0579999999999998</v>
          </cell>
          <cell r="AH336">
            <v>1.8360000000000001</v>
          </cell>
          <cell r="AP336" t="str">
            <v>0527</v>
          </cell>
          <cell r="AQ336">
            <v>2.0489999999999999</v>
          </cell>
          <cell r="AR336">
            <v>2.1360000000000001</v>
          </cell>
        </row>
        <row r="337">
          <cell r="AF337" t="str">
            <v>1221</v>
          </cell>
          <cell r="AG337">
            <v>2.06</v>
          </cell>
          <cell r="AH337">
            <v>1.8380000000000001</v>
          </cell>
          <cell r="AP337" t="str">
            <v>0528</v>
          </cell>
          <cell r="AQ337">
            <v>2.1360000000000001</v>
          </cell>
          <cell r="AR337">
            <v>2.1560000000000001</v>
          </cell>
        </row>
        <row r="338">
          <cell r="AF338" t="str">
            <v>1222</v>
          </cell>
          <cell r="AG338">
            <v>3.056</v>
          </cell>
          <cell r="AH338">
            <v>2.33</v>
          </cell>
          <cell r="AP338" t="str">
            <v>0529</v>
          </cell>
          <cell r="AQ338">
            <v>2.1080000000000001</v>
          </cell>
          <cell r="AR338">
            <v>2.117</v>
          </cell>
        </row>
        <row r="339">
          <cell r="AF339" t="str">
            <v>1223</v>
          </cell>
          <cell r="AG339">
            <v>3.056</v>
          </cell>
          <cell r="AH339">
            <v>2.33</v>
          </cell>
          <cell r="AP339" t="str">
            <v>0530</v>
          </cell>
          <cell r="AQ339">
            <v>2.1640000000000001</v>
          </cell>
          <cell r="AR339">
            <v>2.1360000000000001</v>
          </cell>
        </row>
        <row r="340">
          <cell r="AF340" t="str">
            <v>1224</v>
          </cell>
          <cell r="AG340">
            <v>3.98</v>
          </cell>
          <cell r="AH340">
            <v>2.85</v>
          </cell>
          <cell r="AP340" t="str">
            <v>0531</v>
          </cell>
          <cell r="AQ340">
            <v>2.2210000000000001</v>
          </cell>
          <cell r="AR340">
            <v>2.1800000000000002</v>
          </cell>
        </row>
        <row r="341">
          <cell r="AF341" t="str">
            <v>1225</v>
          </cell>
          <cell r="AG341">
            <v>3.98</v>
          </cell>
          <cell r="AH341">
            <v>2.85</v>
          </cell>
          <cell r="AP341" t="str">
            <v>0532</v>
          </cell>
          <cell r="AQ341">
            <v>2.3250000000000002</v>
          </cell>
          <cell r="AR341">
            <v>2.2719999999999998</v>
          </cell>
        </row>
        <row r="342">
          <cell r="AF342" t="str">
            <v>1226</v>
          </cell>
          <cell r="AG342">
            <v>4.8929999999999998</v>
          </cell>
          <cell r="AH342">
            <v>3.37</v>
          </cell>
          <cell r="AP342" t="str">
            <v>0533</v>
          </cell>
          <cell r="AQ342">
            <v>2.3730000000000002</v>
          </cell>
          <cell r="AR342">
            <v>2.3180000000000001</v>
          </cell>
        </row>
        <row r="343">
          <cell r="AF343" t="str">
            <v>1227</v>
          </cell>
          <cell r="AG343">
            <v>5.9429999999999996</v>
          </cell>
          <cell r="AH343">
            <v>4.07</v>
          </cell>
          <cell r="AP343" t="str">
            <v>0534</v>
          </cell>
          <cell r="AQ343">
            <v>2.4209999999999998</v>
          </cell>
          <cell r="AR343">
            <v>2.363</v>
          </cell>
        </row>
        <row r="344">
          <cell r="AF344" t="str">
            <v>1301</v>
          </cell>
          <cell r="AG344">
            <v>0.33900000000000002</v>
          </cell>
          <cell r="AH344">
            <v>0.57299999999999995</v>
          </cell>
          <cell r="AP344" t="str">
            <v>0535</v>
          </cell>
          <cell r="AQ344">
            <v>2.4689999999999999</v>
          </cell>
          <cell r="AR344">
            <v>2.38</v>
          </cell>
        </row>
        <row r="345">
          <cell r="AF345" t="str">
            <v>1302</v>
          </cell>
          <cell r="AG345">
            <v>0.33900000000000002</v>
          </cell>
          <cell r="AH345">
            <v>0.57299999999999995</v>
          </cell>
          <cell r="AP345" t="str">
            <v>0536</v>
          </cell>
          <cell r="AQ345">
            <v>2.4540000000000002</v>
          </cell>
          <cell r="AR345">
            <v>2.3460000000000001</v>
          </cell>
        </row>
        <row r="346">
          <cell r="AF346" t="str">
            <v>1303</v>
          </cell>
          <cell r="AG346">
            <v>0.46899999999999997</v>
          </cell>
          <cell r="AH346">
            <v>0.67</v>
          </cell>
          <cell r="AP346" t="str">
            <v>0537</v>
          </cell>
          <cell r="AQ346">
            <v>2.536</v>
          </cell>
          <cell r="AR346">
            <v>2.363</v>
          </cell>
        </row>
        <row r="347">
          <cell r="AF347" t="str">
            <v>1304</v>
          </cell>
          <cell r="AG347">
            <v>0.44700000000000001</v>
          </cell>
          <cell r="AH347">
            <v>0.68400000000000005</v>
          </cell>
          <cell r="AP347" t="str">
            <v>0538</v>
          </cell>
          <cell r="AQ347">
            <v>2.6309999999999998</v>
          </cell>
          <cell r="AR347">
            <v>2.46</v>
          </cell>
        </row>
        <row r="348">
          <cell r="AF348" t="str">
            <v>1305</v>
          </cell>
          <cell r="AG348">
            <v>0.55700000000000005</v>
          </cell>
          <cell r="AH348">
            <v>0.754</v>
          </cell>
          <cell r="AP348" t="str">
            <v>0539</v>
          </cell>
          <cell r="AQ348">
            <v>2.8010000000000002</v>
          </cell>
          <cell r="AR348">
            <v>2.6259999999999999</v>
          </cell>
        </row>
        <row r="349">
          <cell r="AF349" t="str">
            <v>1306</v>
          </cell>
          <cell r="AG349">
            <v>0.55700000000000005</v>
          </cell>
          <cell r="AH349">
            <v>0.754</v>
          </cell>
          <cell r="AP349" t="str">
            <v>0540</v>
          </cell>
          <cell r="AQ349">
            <v>2.8969999999999998</v>
          </cell>
          <cell r="AR349">
            <v>2.726</v>
          </cell>
        </row>
        <row r="350">
          <cell r="AF350" t="str">
            <v>1307</v>
          </cell>
          <cell r="AG350">
            <v>0.67200000000000004</v>
          </cell>
          <cell r="AH350">
            <v>0.83599999999999997</v>
          </cell>
          <cell r="AP350" t="str">
            <v>0541</v>
          </cell>
          <cell r="AQ350">
            <v>2.9950000000000001</v>
          </cell>
          <cell r="AR350">
            <v>2.746</v>
          </cell>
        </row>
        <row r="351">
          <cell r="AF351" t="str">
            <v>1308</v>
          </cell>
          <cell r="AG351">
            <v>0.67200000000000004</v>
          </cell>
          <cell r="AH351">
            <v>0.83599999999999997</v>
          </cell>
          <cell r="AP351" t="str">
            <v>0542</v>
          </cell>
          <cell r="AQ351">
            <v>3.0569999999999999</v>
          </cell>
          <cell r="AR351">
            <v>2.7370000000000001</v>
          </cell>
        </row>
        <row r="352">
          <cell r="AF352" t="str">
            <v>1310</v>
          </cell>
          <cell r="AG352">
            <v>0.79700000000000004</v>
          </cell>
          <cell r="AH352">
            <v>0.92700000000000005</v>
          </cell>
          <cell r="AP352" t="str">
            <v>0543</v>
          </cell>
          <cell r="AQ352">
            <v>3.194</v>
          </cell>
          <cell r="AR352">
            <v>2.7570000000000001</v>
          </cell>
        </row>
        <row r="353">
          <cell r="AF353" t="str">
            <v>1311</v>
          </cell>
          <cell r="AG353">
            <v>0.79700000000000004</v>
          </cell>
          <cell r="AH353">
            <v>0.92700000000000005</v>
          </cell>
          <cell r="AP353" t="str">
            <v>0544</v>
          </cell>
          <cell r="AQ353">
            <v>3.3490000000000002</v>
          </cell>
          <cell r="AR353">
            <v>2.8319999999999999</v>
          </cell>
        </row>
        <row r="354">
          <cell r="AF354" t="str">
            <v>1312</v>
          </cell>
          <cell r="AG354">
            <v>0.95</v>
          </cell>
          <cell r="AH354">
            <v>1.018</v>
          </cell>
          <cell r="AP354" t="str">
            <v>0545</v>
          </cell>
          <cell r="AQ354">
            <v>3.504</v>
          </cell>
          <cell r="AR354">
            <v>2.9060000000000001</v>
          </cell>
        </row>
        <row r="355">
          <cell r="AF355" t="str">
            <v>1313</v>
          </cell>
          <cell r="AG355">
            <v>0.95</v>
          </cell>
          <cell r="AH355">
            <v>1.018</v>
          </cell>
          <cell r="AP355" t="str">
            <v>0546</v>
          </cell>
          <cell r="AQ355">
            <v>3.6</v>
          </cell>
          <cell r="AR355">
            <v>2.8780000000000001</v>
          </cell>
        </row>
        <row r="356">
          <cell r="AF356" t="str">
            <v>1314</v>
          </cell>
          <cell r="AG356">
            <v>1.1419999999999999</v>
          </cell>
          <cell r="AH356">
            <v>1.145</v>
          </cell>
          <cell r="AP356" t="str">
            <v>0547</v>
          </cell>
          <cell r="AQ356">
            <v>3.7869999999999999</v>
          </cell>
          <cell r="AR356">
            <v>2.95</v>
          </cell>
        </row>
        <row r="357">
          <cell r="AF357" t="str">
            <v>1315</v>
          </cell>
          <cell r="AG357">
            <v>1.1419999999999999</v>
          </cell>
          <cell r="AH357">
            <v>1.145</v>
          </cell>
          <cell r="AP357" t="str">
            <v>0548</v>
          </cell>
          <cell r="AQ357">
            <v>3.9750000000000001</v>
          </cell>
          <cell r="AR357">
            <v>3.0219999999999998</v>
          </cell>
        </row>
        <row r="358">
          <cell r="AF358" t="str">
            <v>1316</v>
          </cell>
          <cell r="AG358">
            <v>1.353</v>
          </cell>
          <cell r="AH358">
            <v>1.282</v>
          </cell>
          <cell r="AP358" t="str">
            <v>0549</v>
          </cell>
          <cell r="AQ358">
            <v>4.2039999999999997</v>
          </cell>
          <cell r="AR358">
            <v>3.0939999999999999</v>
          </cell>
        </row>
        <row r="359">
          <cell r="AF359" t="str">
            <v>1317</v>
          </cell>
          <cell r="AG359">
            <v>1.353</v>
          </cell>
          <cell r="AH359">
            <v>1.282</v>
          </cell>
          <cell r="AP359" t="str">
            <v>0550</v>
          </cell>
          <cell r="AQ359">
            <v>4.4020000000000001</v>
          </cell>
          <cell r="AR359">
            <v>3.1659999999999999</v>
          </cell>
        </row>
        <row r="360">
          <cell r="AF360" t="str">
            <v>1318</v>
          </cell>
          <cell r="AG360">
            <v>1.5640000000000001</v>
          </cell>
          <cell r="AH360">
            <v>1.4179999999999999</v>
          </cell>
          <cell r="AP360" t="str">
            <v>0551</v>
          </cell>
          <cell r="AQ360">
            <v>4.5830000000000002</v>
          </cell>
          <cell r="AR360">
            <v>3.238</v>
          </cell>
        </row>
        <row r="361">
          <cell r="AF361" t="str">
            <v>1319</v>
          </cell>
          <cell r="AG361">
            <v>1.5640000000000001</v>
          </cell>
          <cell r="AH361">
            <v>1.4179999999999999</v>
          </cell>
          <cell r="AP361" t="str">
            <v>0552</v>
          </cell>
          <cell r="AQ361">
            <v>4.7969999999999997</v>
          </cell>
          <cell r="AR361">
            <v>3.31</v>
          </cell>
        </row>
        <row r="362">
          <cell r="AF362" t="str">
            <v>1320</v>
          </cell>
          <cell r="AG362">
            <v>1.9570000000000001</v>
          </cell>
          <cell r="AH362">
            <v>1.6539999999999999</v>
          </cell>
          <cell r="AP362" t="str">
            <v>0553</v>
          </cell>
          <cell r="AQ362">
            <v>5.0119999999999996</v>
          </cell>
          <cell r="AR362">
            <v>3.3780000000000001</v>
          </cell>
        </row>
        <row r="363">
          <cell r="AF363" t="str">
            <v>1321</v>
          </cell>
          <cell r="AG363">
            <v>1.9570000000000001</v>
          </cell>
          <cell r="AH363">
            <v>1.6539999999999999</v>
          </cell>
          <cell r="AP363" t="str">
            <v>0554</v>
          </cell>
          <cell r="AQ363">
            <v>5.2270000000000003</v>
          </cell>
          <cell r="AR363">
            <v>3.4430000000000001</v>
          </cell>
        </row>
        <row r="364">
          <cell r="AF364" t="str">
            <v>1322</v>
          </cell>
          <cell r="AG364">
            <v>2.903</v>
          </cell>
          <cell r="AH364">
            <v>2.097</v>
          </cell>
          <cell r="AP364" t="str">
            <v>0555</v>
          </cell>
          <cell r="AQ364">
            <v>5.4409999999999998</v>
          </cell>
          <cell r="AR364">
            <v>3.524</v>
          </cell>
        </row>
        <row r="365">
          <cell r="AF365" t="str">
            <v>1323</v>
          </cell>
          <cell r="AG365">
            <v>2.903</v>
          </cell>
          <cell r="AH365">
            <v>2.097</v>
          </cell>
          <cell r="AP365" t="str">
            <v>0556</v>
          </cell>
          <cell r="AQ365">
            <v>5.6559999999999997</v>
          </cell>
          <cell r="AR365">
            <v>3.6219999999999999</v>
          </cell>
        </row>
        <row r="366">
          <cell r="AF366" t="str">
            <v>1324</v>
          </cell>
          <cell r="AG366">
            <v>3.7810000000000001</v>
          </cell>
          <cell r="AH366">
            <v>2.5649999999999999</v>
          </cell>
          <cell r="AP366" t="str">
            <v>0557</v>
          </cell>
          <cell r="AQ366">
            <v>5.87</v>
          </cell>
          <cell r="AR366">
            <v>3.7189999999999999</v>
          </cell>
        </row>
        <row r="367">
          <cell r="AF367" t="str">
            <v>1325</v>
          </cell>
          <cell r="AG367">
            <v>3.7810000000000001</v>
          </cell>
          <cell r="AH367">
            <v>2.5649999999999999</v>
          </cell>
          <cell r="AP367" t="str">
            <v>0558</v>
          </cell>
          <cell r="AQ367">
            <v>6.0839999999999996</v>
          </cell>
          <cell r="AR367">
            <v>3.8820000000000001</v>
          </cell>
        </row>
        <row r="368">
          <cell r="AF368" t="str">
            <v>1326</v>
          </cell>
          <cell r="AG368">
            <v>4.6479999999999997</v>
          </cell>
          <cell r="AH368">
            <v>3.0329999999999999</v>
          </cell>
          <cell r="AP368" t="str">
            <v>0559</v>
          </cell>
          <cell r="AQ368">
            <v>6.3</v>
          </cell>
          <cell r="AR368">
            <v>4.0759999999999996</v>
          </cell>
        </row>
        <row r="369">
          <cell r="AF369" t="str">
            <v>1327</v>
          </cell>
          <cell r="AG369">
            <v>5.6459999999999999</v>
          </cell>
          <cell r="AH369">
            <v>3.6629999999999998</v>
          </cell>
          <cell r="AP369" t="str">
            <v>0560</v>
          </cell>
          <cell r="AQ369">
            <v>6.5629999999999997</v>
          </cell>
          <cell r="AR369">
            <v>4.2709999999999999</v>
          </cell>
        </row>
        <row r="370">
          <cell r="AF370" t="str">
            <v>1401</v>
          </cell>
          <cell r="AG370">
            <v>0.30299999999999999</v>
          </cell>
          <cell r="AH370">
            <v>0.54200000000000004</v>
          </cell>
          <cell r="AP370" t="str">
            <v>0561</v>
          </cell>
          <cell r="AQ370">
            <v>6.7880000000000003</v>
          </cell>
          <cell r="AR370">
            <v>4.5140000000000002</v>
          </cell>
        </row>
        <row r="371">
          <cell r="AF371" t="str">
            <v>1402</v>
          </cell>
          <cell r="AG371">
            <v>0.30299999999999999</v>
          </cell>
          <cell r="AH371">
            <v>0.54200000000000004</v>
          </cell>
          <cell r="AP371" t="str">
            <v>0562</v>
          </cell>
          <cell r="AQ371">
            <v>7.125</v>
          </cell>
          <cell r="AR371">
            <v>4.8070000000000004</v>
          </cell>
        </row>
        <row r="372">
          <cell r="AF372" t="str">
            <v>1403</v>
          </cell>
          <cell r="AG372">
            <v>0.42</v>
          </cell>
          <cell r="AH372">
            <v>0.63300000000000001</v>
          </cell>
          <cell r="AP372" t="str">
            <v>0601</v>
          </cell>
          <cell r="AQ372">
            <v>0.51800000000000002</v>
          </cell>
          <cell r="AR372">
            <v>0.89200000000000002</v>
          </cell>
        </row>
        <row r="373">
          <cell r="AF373" t="str">
            <v>1404</v>
          </cell>
          <cell r="AG373">
            <v>0.4</v>
          </cell>
          <cell r="AH373">
            <v>0.64600000000000002</v>
          </cell>
          <cell r="AP373" t="str">
            <v>0602</v>
          </cell>
          <cell r="AQ373">
            <v>0.51800000000000002</v>
          </cell>
          <cell r="AR373">
            <v>0.89200000000000002</v>
          </cell>
        </row>
        <row r="374">
          <cell r="AF374" t="str">
            <v>1405</v>
          </cell>
          <cell r="AG374">
            <v>0.498</v>
          </cell>
          <cell r="AH374">
            <v>0.71299999999999997</v>
          </cell>
          <cell r="AP374" t="str">
            <v>0603</v>
          </cell>
          <cell r="AQ374">
            <v>0.51800000000000002</v>
          </cell>
          <cell r="AR374">
            <v>0.89200000000000002</v>
          </cell>
        </row>
        <row r="375">
          <cell r="AF375" t="str">
            <v>1406</v>
          </cell>
          <cell r="AG375">
            <v>0.498</v>
          </cell>
          <cell r="AH375">
            <v>0.71299999999999997</v>
          </cell>
          <cell r="AP375" t="str">
            <v>0604</v>
          </cell>
          <cell r="AQ375">
            <v>0.68899999999999995</v>
          </cell>
          <cell r="AR375">
            <v>1.0429999999999999</v>
          </cell>
        </row>
        <row r="376">
          <cell r="AF376" t="str">
            <v>1407</v>
          </cell>
          <cell r="AG376">
            <v>0.60099999999999998</v>
          </cell>
          <cell r="AH376">
            <v>0.79</v>
          </cell>
          <cell r="AP376" t="str">
            <v>0605</v>
          </cell>
          <cell r="AQ376">
            <v>0.68899999999999995</v>
          </cell>
          <cell r="AR376">
            <v>1.0640000000000001</v>
          </cell>
        </row>
        <row r="377">
          <cell r="AF377" t="str">
            <v>1408</v>
          </cell>
          <cell r="AG377">
            <v>0.60099999999999998</v>
          </cell>
          <cell r="AH377">
            <v>0.79</v>
          </cell>
          <cell r="AP377" t="str">
            <v>0606</v>
          </cell>
          <cell r="AQ377">
            <v>0.84</v>
          </cell>
          <cell r="AR377">
            <v>1.1599999999999999</v>
          </cell>
        </row>
        <row r="378">
          <cell r="AF378" t="str">
            <v>1410</v>
          </cell>
          <cell r="AG378">
            <v>0.71299999999999997</v>
          </cell>
          <cell r="AH378">
            <v>0.876</v>
          </cell>
          <cell r="AP378" t="str">
            <v>0607</v>
          </cell>
          <cell r="AQ378">
            <v>0.84199999999999997</v>
          </cell>
          <cell r="AR378">
            <v>1.163</v>
          </cell>
        </row>
        <row r="379">
          <cell r="AF379" t="str">
            <v>1411</v>
          </cell>
          <cell r="AG379">
            <v>0.71299999999999997</v>
          </cell>
          <cell r="AH379">
            <v>0.876</v>
          </cell>
          <cell r="AP379" t="str">
            <v>0608</v>
          </cell>
          <cell r="AQ379">
            <v>1.0129999999999999</v>
          </cell>
          <cell r="AR379">
            <v>1.2849999999999999</v>
          </cell>
        </row>
        <row r="380">
          <cell r="AF380" t="str">
            <v>1412</v>
          </cell>
          <cell r="AG380">
            <v>0.85</v>
          </cell>
          <cell r="AH380">
            <v>0.96199999999999997</v>
          </cell>
          <cell r="AP380" t="str">
            <v>0610</v>
          </cell>
          <cell r="AQ380">
            <v>1.0249999999999999</v>
          </cell>
          <cell r="AR380">
            <v>1.3009999999999999</v>
          </cell>
        </row>
        <row r="381">
          <cell r="AF381" t="str">
            <v>1413</v>
          </cell>
          <cell r="AG381">
            <v>0.85</v>
          </cell>
          <cell r="AH381">
            <v>0.96199999999999997</v>
          </cell>
          <cell r="AP381" t="str">
            <v>0611</v>
          </cell>
          <cell r="AQ381">
            <v>1.0249999999999999</v>
          </cell>
          <cell r="AR381">
            <v>1.3009999999999999</v>
          </cell>
        </row>
        <row r="382">
          <cell r="AF382" t="str">
            <v>1414</v>
          </cell>
          <cell r="AG382">
            <v>1.022</v>
          </cell>
          <cell r="AH382">
            <v>1.0820000000000001</v>
          </cell>
          <cell r="AP382" t="str">
            <v>0612</v>
          </cell>
          <cell r="AQ382">
            <v>1.2030000000000001</v>
          </cell>
          <cell r="AR382">
            <v>1.427</v>
          </cell>
        </row>
        <row r="383">
          <cell r="AF383" t="str">
            <v>1415</v>
          </cell>
          <cell r="AG383">
            <v>1.022</v>
          </cell>
          <cell r="AH383">
            <v>1.0820000000000001</v>
          </cell>
          <cell r="AP383" t="str">
            <v>0613</v>
          </cell>
          <cell r="AQ383">
            <v>1.2030000000000001</v>
          </cell>
          <cell r="AR383">
            <v>1.427</v>
          </cell>
        </row>
        <row r="384">
          <cell r="AF384" t="str">
            <v>1416</v>
          </cell>
          <cell r="AG384">
            <v>1.2110000000000001</v>
          </cell>
          <cell r="AH384">
            <v>1.2110000000000001</v>
          </cell>
          <cell r="AP384" t="str">
            <v>0614</v>
          </cell>
          <cell r="AQ384">
            <v>1.216</v>
          </cell>
          <cell r="AR384">
            <v>1.4419999999999999</v>
          </cell>
        </row>
        <row r="385">
          <cell r="AF385" t="str">
            <v>1417</v>
          </cell>
          <cell r="AG385">
            <v>1.2110000000000001</v>
          </cell>
          <cell r="AH385">
            <v>1.2110000000000001</v>
          </cell>
          <cell r="AP385" t="str">
            <v>0615</v>
          </cell>
          <cell r="AQ385">
            <v>1.262</v>
          </cell>
          <cell r="AR385">
            <v>1.4419999999999999</v>
          </cell>
        </row>
        <row r="386">
          <cell r="AF386" t="str">
            <v>1418</v>
          </cell>
          <cell r="AG386">
            <v>1.4</v>
          </cell>
          <cell r="AH386">
            <v>1.339</v>
          </cell>
          <cell r="AP386" t="str">
            <v>0616</v>
          </cell>
          <cell r="AQ386">
            <v>1.3740000000000001</v>
          </cell>
          <cell r="AR386">
            <v>1.5840000000000001</v>
          </cell>
        </row>
        <row r="387">
          <cell r="AF387" t="str">
            <v>1419</v>
          </cell>
          <cell r="AG387">
            <v>1.4</v>
          </cell>
          <cell r="AH387">
            <v>1.339</v>
          </cell>
          <cell r="AP387" t="str">
            <v>0617</v>
          </cell>
          <cell r="AQ387">
            <v>1.45</v>
          </cell>
          <cell r="AR387">
            <v>1.5840000000000001</v>
          </cell>
        </row>
        <row r="388">
          <cell r="AF388" t="str">
            <v>1420</v>
          </cell>
          <cell r="AG388">
            <v>1.7509999999999999</v>
          </cell>
          <cell r="AH388">
            <v>1.5620000000000001</v>
          </cell>
          <cell r="AP388" t="str">
            <v>0618</v>
          </cell>
          <cell r="AQ388">
            <v>1.45</v>
          </cell>
          <cell r="AR388">
            <v>1.5840000000000001</v>
          </cell>
        </row>
        <row r="389">
          <cell r="AF389" t="str">
            <v>1421</v>
          </cell>
          <cell r="AG389">
            <v>1.7509999999999999</v>
          </cell>
          <cell r="AH389">
            <v>1.5620000000000001</v>
          </cell>
          <cell r="AP389" t="str">
            <v>0619</v>
          </cell>
          <cell r="AQ389">
            <v>1.518</v>
          </cell>
          <cell r="AR389">
            <v>1.5840000000000001</v>
          </cell>
        </row>
        <row r="390">
          <cell r="AF390" t="str">
            <v>1422</v>
          </cell>
          <cell r="AG390">
            <v>2.5979999999999999</v>
          </cell>
          <cell r="AH390">
            <v>1.9810000000000001</v>
          </cell>
          <cell r="AP390" t="str">
            <v>0620</v>
          </cell>
          <cell r="AQ390">
            <v>1.6759999999999999</v>
          </cell>
          <cell r="AR390">
            <v>1.782</v>
          </cell>
        </row>
        <row r="391">
          <cell r="AF391" t="str">
            <v>1423</v>
          </cell>
          <cell r="AG391">
            <v>2.5979999999999999</v>
          </cell>
          <cell r="AH391">
            <v>1.9810000000000001</v>
          </cell>
          <cell r="AP391" t="str">
            <v>0621</v>
          </cell>
          <cell r="AQ391">
            <v>1.7430000000000001</v>
          </cell>
          <cell r="AR391">
            <v>1.782</v>
          </cell>
        </row>
        <row r="392">
          <cell r="AF392" t="str">
            <v>1424</v>
          </cell>
          <cell r="AG392">
            <v>3.383</v>
          </cell>
          <cell r="AH392">
            <v>2.423</v>
          </cell>
          <cell r="AP392" t="str">
            <v>0622</v>
          </cell>
          <cell r="AQ392">
            <v>1.752</v>
          </cell>
          <cell r="AR392">
            <v>1.8340000000000001</v>
          </cell>
        </row>
        <row r="393">
          <cell r="AF393" t="str">
            <v>1425</v>
          </cell>
          <cell r="AG393">
            <v>3.383</v>
          </cell>
          <cell r="AH393">
            <v>2.423</v>
          </cell>
          <cell r="AP393" t="str">
            <v>0623</v>
          </cell>
          <cell r="AQ393">
            <v>1.786</v>
          </cell>
          <cell r="AR393">
            <v>1.887</v>
          </cell>
        </row>
        <row r="394">
          <cell r="AF394" t="str">
            <v>1426</v>
          </cell>
          <cell r="AG394">
            <v>4.1589999999999998</v>
          </cell>
          <cell r="AH394">
            <v>2.8650000000000002</v>
          </cell>
          <cell r="AP394" t="str">
            <v>0624</v>
          </cell>
          <cell r="AQ394">
            <v>1.7430000000000001</v>
          </cell>
          <cell r="AR394">
            <v>1.865</v>
          </cell>
        </row>
        <row r="395">
          <cell r="AF395" t="str">
            <v>1427</v>
          </cell>
          <cell r="AG395">
            <v>5.0519999999999996</v>
          </cell>
          <cell r="AH395">
            <v>3.46</v>
          </cell>
          <cell r="AP395" t="str">
            <v>0625</v>
          </cell>
          <cell r="AQ395">
            <v>1.829</v>
          </cell>
          <cell r="AR395">
            <v>1.915</v>
          </cell>
        </row>
        <row r="396">
          <cell r="AF396" t="str">
            <v>1501</v>
          </cell>
          <cell r="AG396">
            <v>0.30299999999999999</v>
          </cell>
          <cell r="AH396">
            <v>0.51</v>
          </cell>
          <cell r="AP396" t="str">
            <v>0626</v>
          </cell>
          <cell r="AQ396">
            <v>1.8959999999999999</v>
          </cell>
          <cell r="AR396">
            <v>1.946</v>
          </cell>
        </row>
        <row r="397">
          <cell r="AF397" t="str">
            <v>1502</v>
          </cell>
          <cell r="AG397">
            <v>0.30299999999999999</v>
          </cell>
          <cell r="AH397">
            <v>0.51</v>
          </cell>
          <cell r="AP397" t="str">
            <v>0627</v>
          </cell>
          <cell r="AQ397">
            <v>1.9810000000000001</v>
          </cell>
          <cell r="AR397">
            <v>1.994</v>
          </cell>
        </row>
        <row r="398">
          <cell r="AF398" t="str">
            <v>1503</v>
          </cell>
          <cell r="AG398">
            <v>0.42</v>
          </cell>
          <cell r="AH398">
            <v>0.59599999999999997</v>
          </cell>
          <cell r="AP398" t="str">
            <v>0628</v>
          </cell>
          <cell r="AQ398">
            <v>2.0649999999999999</v>
          </cell>
          <cell r="AR398">
            <v>2.012</v>
          </cell>
        </row>
        <row r="399">
          <cell r="AF399" t="str">
            <v>1504</v>
          </cell>
          <cell r="AG399">
            <v>0.4</v>
          </cell>
          <cell r="AH399">
            <v>0.60799999999999998</v>
          </cell>
          <cell r="AP399" t="str">
            <v>0629</v>
          </cell>
          <cell r="AQ399">
            <v>2.0379999999999998</v>
          </cell>
          <cell r="AR399">
            <v>1.976</v>
          </cell>
        </row>
        <row r="400">
          <cell r="AF400" t="str">
            <v>1505</v>
          </cell>
          <cell r="AG400">
            <v>0.498</v>
          </cell>
          <cell r="AH400">
            <v>0.67100000000000004</v>
          </cell>
          <cell r="AP400" t="str">
            <v>0630</v>
          </cell>
          <cell r="AQ400">
            <v>2.0920000000000001</v>
          </cell>
          <cell r="AR400">
            <v>1.994</v>
          </cell>
        </row>
        <row r="401">
          <cell r="AF401" t="str">
            <v>1506</v>
          </cell>
          <cell r="AG401">
            <v>0.498</v>
          </cell>
          <cell r="AH401">
            <v>0.67100000000000004</v>
          </cell>
          <cell r="AP401" t="str">
            <v>0631</v>
          </cell>
          <cell r="AQ401">
            <v>2.1469999999999998</v>
          </cell>
          <cell r="AR401">
            <v>2.0350000000000001</v>
          </cell>
        </row>
        <row r="402">
          <cell r="AF402" t="str">
            <v>1507</v>
          </cell>
          <cell r="AG402">
            <v>0.60099999999999998</v>
          </cell>
          <cell r="AH402">
            <v>0.74299999999999999</v>
          </cell>
          <cell r="AP402" t="str">
            <v>0632</v>
          </cell>
          <cell r="AQ402">
            <v>2.2490000000000001</v>
          </cell>
          <cell r="AR402">
            <v>2.121</v>
          </cell>
        </row>
        <row r="403">
          <cell r="AF403" t="str">
            <v>1508</v>
          </cell>
          <cell r="AG403">
            <v>0.60099999999999998</v>
          </cell>
          <cell r="AH403">
            <v>0.74299999999999999</v>
          </cell>
          <cell r="AP403" t="str">
            <v>0633</v>
          </cell>
          <cell r="AQ403">
            <v>2.2949999999999999</v>
          </cell>
          <cell r="AR403">
            <v>2.1640000000000001</v>
          </cell>
        </row>
        <row r="404">
          <cell r="AF404" t="str">
            <v>1510</v>
          </cell>
          <cell r="AG404">
            <v>0.71299999999999997</v>
          </cell>
          <cell r="AH404">
            <v>0.82399999999999995</v>
          </cell>
          <cell r="AP404" t="str">
            <v>0634</v>
          </cell>
          <cell r="AQ404">
            <v>2.3410000000000002</v>
          </cell>
          <cell r="AR404">
            <v>2.206</v>
          </cell>
        </row>
        <row r="405">
          <cell r="AF405" t="str">
            <v>1511</v>
          </cell>
          <cell r="AG405">
            <v>0.71299999999999997</v>
          </cell>
          <cell r="AH405">
            <v>0.82399999999999995</v>
          </cell>
          <cell r="AP405" t="str">
            <v>0635</v>
          </cell>
          <cell r="AQ405">
            <v>2.3879999999999999</v>
          </cell>
          <cell r="AR405">
            <v>2.222</v>
          </cell>
        </row>
        <row r="406">
          <cell r="AF406" t="str">
            <v>1512</v>
          </cell>
          <cell r="AG406">
            <v>0.85</v>
          </cell>
          <cell r="AH406">
            <v>0.90500000000000003</v>
          </cell>
          <cell r="AP406" t="str">
            <v>0636</v>
          </cell>
          <cell r="AQ406">
            <v>2.3740000000000001</v>
          </cell>
          <cell r="AR406">
            <v>2.19</v>
          </cell>
        </row>
        <row r="407">
          <cell r="AF407" t="str">
            <v>1513</v>
          </cell>
          <cell r="AG407">
            <v>0.85</v>
          </cell>
          <cell r="AH407">
            <v>0.90500000000000003</v>
          </cell>
          <cell r="AP407" t="str">
            <v>0637</v>
          </cell>
          <cell r="AQ407">
            <v>2.4529999999999998</v>
          </cell>
          <cell r="AR407">
            <v>2.206</v>
          </cell>
        </row>
        <row r="408">
          <cell r="AF408" t="str">
            <v>1514</v>
          </cell>
          <cell r="AG408">
            <v>1.022</v>
          </cell>
          <cell r="AH408">
            <v>1.018</v>
          </cell>
          <cell r="AP408" t="str">
            <v>0638</v>
          </cell>
          <cell r="AQ408">
            <v>2.5449999999999999</v>
          </cell>
          <cell r="AR408">
            <v>2.2970000000000002</v>
          </cell>
        </row>
        <row r="409">
          <cell r="AF409" t="str">
            <v>1515</v>
          </cell>
          <cell r="AG409">
            <v>1.022</v>
          </cell>
          <cell r="AH409">
            <v>1.018</v>
          </cell>
          <cell r="AP409" t="str">
            <v>0639</v>
          </cell>
          <cell r="AQ409">
            <v>2.7229999999999999</v>
          </cell>
          <cell r="AR409">
            <v>2.4649999999999999</v>
          </cell>
        </row>
        <row r="410">
          <cell r="AF410" t="str">
            <v>1516</v>
          </cell>
          <cell r="AG410">
            <v>1.2110000000000001</v>
          </cell>
          <cell r="AH410">
            <v>1.139</v>
          </cell>
          <cell r="AP410" t="str">
            <v>0640</v>
          </cell>
          <cell r="AQ410">
            <v>2.8170000000000002</v>
          </cell>
          <cell r="AR410">
            <v>2.5590000000000002</v>
          </cell>
        </row>
        <row r="411">
          <cell r="AF411" t="str">
            <v>1517</v>
          </cell>
          <cell r="AG411">
            <v>1.2110000000000001</v>
          </cell>
          <cell r="AH411">
            <v>1.139</v>
          </cell>
          <cell r="AP411" t="str">
            <v>0641</v>
          </cell>
          <cell r="AQ411">
            <v>2.911</v>
          </cell>
          <cell r="AR411">
            <v>2.5779999999999998</v>
          </cell>
        </row>
        <row r="412">
          <cell r="AF412" t="str">
            <v>1518</v>
          </cell>
          <cell r="AG412">
            <v>1.4</v>
          </cell>
          <cell r="AH412">
            <v>1.26</v>
          </cell>
          <cell r="AP412" t="str">
            <v>0642</v>
          </cell>
          <cell r="AQ412">
            <v>2.9550000000000001</v>
          </cell>
          <cell r="AR412">
            <v>2.5539999999999998</v>
          </cell>
        </row>
        <row r="413">
          <cell r="AF413" t="str">
            <v>1519</v>
          </cell>
          <cell r="AG413">
            <v>1.4</v>
          </cell>
          <cell r="AH413">
            <v>1.26</v>
          </cell>
          <cell r="AP413" t="str">
            <v>0643</v>
          </cell>
          <cell r="AQ413">
            <v>3.0870000000000002</v>
          </cell>
          <cell r="AR413">
            <v>2.573</v>
          </cell>
        </row>
        <row r="414">
          <cell r="AF414" t="str">
            <v>1520</v>
          </cell>
          <cell r="AG414">
            <v>1.7509999999999999</v>
          </cell>
          <cell r="AH414">
            <v>1.4710000000000001</v>
          </cell>
          <cell r="AP414" t="str">
            <v>0644</v>
          </cell>
          <cell r="AQ414">
            <v>3.2370000000000001</v>
          </cell>
          <cell r="AR414">
            <v>2.6429999999999998</v>
          </cell>
        </row>
        <row r="415">
          <cell r="AF415" t="str">
            <v>1521</v>
          </cell>
          <cell r="AG415">
            <v>1.7509999999999999</v>
          </cell>
          <cell r="AH415">
            <v>1.4710000000000001</v>
          </cell>
          <cell r="AP415" t="str">
            <v>0645</v>
          </cell>
          <cell r="AQ415">
            <v>3.3879999999999999</v>
          </cell>
          <cell r="AR415">
            <v>2.7120000000000002</v>
          </cell>
        </row>
        <row r="416">
          <cell r="AF416" t="str">
            <v>1522</v>
          </cell>
          <cell r="AG416">
            <v>2.5979999999999999</v>
          </cell>
          <cell r="AH416">
            <v>1.8640000000000001</v>
          </cell>
          <cell r="AP416" t="str">
            <v>0646</v>
          </cell>
          <cell r="AQ416">
            <v>3.48</v>
          </cell>
          <cell r="AR416">
            <v>2.6859999999999999</v>
          </cell>
        </row>
        <row r="417">
          <cell r="AF417" t="str">
            <v>1523</v>
          </cell>
          <cell r="AG417">
            <v>2.5979999999999999</v>
          </cell>
          <cell r="AH417">
            <v>1.8640000000000001</v>
          </cell>
          <cell r="AP417" t="str">
            <v>0647</v>
          </cell>
          <cell r="AQ417">
            <v>3.6619999999999999</v>
          </cell>
          <cell r="AR417">
            <v>2.7530000000000001</v>
          </cell>
        </row>
        <row r="418">
          <cell r="AF418" t="str">
            <v>1524</v>
          </cell>
          <cell r="AG418">
            <v>3.383</v>
          </cell>
          <cell r="AH418">
            <v>2.2799999999999998</v>
          </cell>
          <cell r="AP418" t="str">
            <v>0648</v>
          </cell>
          <cell r="AQ418">
            <v>3.843</v>
          </cell>
          <cell r="AR418">
            <v>2.82</v>
          </cell>
        </row>
        <row r="419">
          <cell r="AF419" t="str">
            <v>1525</v>
          </cell>
          <cell r="AG419">
            <v>3.383</v>
          </cell>
          <cell r="AH419">
            <v>2.2799999999999998</v>
          </cell>
          <cell r="AP419" t="str">
            <v>0649</v>
          </cell>
          <cell r="AQ419">
            <v>4.0640000000000001</v>
          </cell>
          <cell r="AR419">
            <v>2.8879999999999999</v>
          </cell>
        </row>
        <row r="420">
          <cell r="AF420" t="str">
            <v>1526</v>
          </cell>
          <cell r="AG420">
            <v>4.1589999999999998</v>
          </cell>
          <cell r="AH420">
            <v>2.6960000000000002</v>
          </cell>
          <cell r="AP420" t="str">
            <v>0650</v>
          </cell>
          <cell r="AQ420">
            <v>4.2560000000000002</v>
          </cell>
          <cell r="AR420">
            <v>2.9550000000000001</v>
          </cell>
        </row>
        <row r="421">
          <cell r="AF421" t="str">
            <v>1527</v>
          </cell>
          <cell r="AG421">
            <v>5.0519999999999996</v>
          </cell>
          <cell r="AH421">
            <v>3.2559999999999998</v>
          </cell>
          <cell r="AP421" t="str">
            <v>0651</v>
          </cell>
          <cell r="AQ421">
            <v>4.431</v>
          </cell>
          <cell r="AR421">
            <v>3.0219999999999998</v>
          </cell>
        </row>
        <row r="422">
          <cell r="AF422" t="str">
            <v>1601</v>
          </cell>
          <cell r="AG422">
            <v>0.28599999999999998</v>
          </cell>
          <cell r="AH422">
            <v>0.47799999999999998</v>
          </cell>
          <cell r="AP422" t="str">
            <v>0652</v>
          </cell>
          <cell r="AQ422">
            <v>4.6379999999999999</v>
          </cell>
          <cell r="AR422">
            <v>3.089</v>
          </cell>
        </row>
        <row r="423">
          <cell r="AF423" t="str">
            <v>1602</v>
          </cell>
          <cell r="AG423">
            <v>0.28599999999999998</v>
          </cell>
          <cell r="AH423">
            <v>0.47799999999999998</v>
          </cell>
          <cell r="AP423" t="str">
            <v>0653</v>
          </cell>
          <cell r="AQ423">
            <v>4.8460000000000001</v>
          </cell>
          <cell r="AR423">
            <v>3.153</v>
          </cell>
        </row>
        <row r="424">
          <cell r="AF424" t="str">
            <v>1603</v>
          </cell>
          <cell r="AG424">
            <v>0.39500000000000002</v>
          </cell>
          <cell r="AH424">
            <v>0.55900000000000005</v>
          </cell>
          <cell r="AP424" t="str">
            <v>0654</v>
          </cell>
          <cell r="AQ424">
            <v>5.0529999999999999</v>
          </cell>
          <cell r="AR424">
            <v>3.2130000000000001</v>
          </cell>
        </row>
        <row r="425">
          <cell r="AF425" t="str">
            <v>1604</v>
          </cell>
          <cell r="AG425">
            <v>0.376</v>
          </cell>
          <cell r="AH425">
            <v>0.56999999999999995</v>
          </cell>
          <cell r="AP425" t="str">
            <v>0655</v>
          </cell>
          <cell r="AQ425">
            <v>5.2610000000000001</v>
          </cell>
          <cell r="AR425">
            <v>3.2890000000000001</v>
          </cell>
        </row>
        <row r="426">
          <cell r="AF426" t="str">
            <v>1605</v>
          </cell>
          <cell r="AG426">
            <v>0.46899999999999997</v>
          </cell>
          <cell r="AH426">
            <v>0.629</v>
          </cell>
          <cell r="AP426" t="str">
            <v>0656</v>
          </cell>
          <cell r="AQ426">
            <v>5.468</v>
          </cell>
          <cell r="AR426">
            <v>3.38</v>
          </cell>
        </row>
        <row r="427">
          <cell r="AF427" t="str">
            <v>1606</v>
          </cell>
          <cell r="AG427">
            <v>0.46899999999999997</v>
          </cell>
          <cell r="AH427">
            <v>0.629</v>
          </cell>
          <cell r="AP427" t="str">
            <v>0657</v>
          </cell>
          <cell r="AQ427">
            <v>5.6749999999999998</v>
          </cell>
          <cell r="AR427">
            <v>3.4710000000000001</v>
          </cell>
        </row>
        <row r="428">
          <cell r="AF428" t="str">
            <v>1607</v>
          </cell>
          <cell r="AG428">
            <v>0.56599999999999995</v>
          </cell>
          <cell r="AH428">
            <v>0.69699999999999995</v>
          </cell>
          <cell r="AP428" t="str">
            <v>0658</v>
          </cell>
          <cell r="AQ428">
            <v>5.883</v>
          </cell>
          <cell r="AR428">
            <v>3.6230000000000002</v>
          </cell>
        </row>
        <row r="429">
          <cell r="AF429" t="str">
            <v>1608</v>
          </cell>
          <cell r="AG429">
            <v>0.56599999999999995</v>
          </cell>
          <cell r="AH429">
            <v>0.69699999999999995</v>
          </cell>
          <cell r="AP429" t="str">
            <v>0659</v>
          </cell>
          <cell r="AQ429">
            <v>6.0910000000000002</v>
          </cell>
          <cell r="AR429">
            <v>3.8050000000000002</v>
          </cell>
        </row>
        <row r="430">
          <cell r="AF430" t="str">
            <v>1610</v>
          </cell>
          <cell r="AG430">
            <v>0.67100000000000004</v>
          </cell>
          <cell r="AH430">
            <v>0.77300000000000002</v>
          </cell>
          <cell r="AP430" t="str">
            <v>0660</v>
          </cell>
          <cell r="AQ430">
            <v>6.3440000000000003</v>
          </cell>
          <cell r="AR430">
            <v>3.9870000000000001</v>
          </cell>
        </row>
        <row r="431">
          <cell r="AF431" t="str">
            <v>1611</v>
          </cell>
          <cell r="AG431">
            <v>0.67100000000000004</v>
          </cell>
          <cell r="AH431">
            <v>0.77300000000000002</v>
          </cell>
          <cell r="AP431" t="str">
            <v>0661</v>
          </cell>
          <cell r="AQ431">
            <v>6.5609999999999999</v>
          </cell>
          <cell r="AR431">
            <v>4.2130000000000001</v>
          </cell>
        </row>
        <row r="432">
          <cell r="AF432" t="str">
            <v>1612</v>
          </cell>
          <cell r="AG432">
            <v>0.8</v>
          </cell>
          <cell r="AH432">
            <v>0.84799999999999998</v>
          </cell>
          <cell r="AP432" t="str">
            <v>0662</v>
          </cell>
          <cell r="AQ432">
            <v>6.8869999999999996</v>
          </cell>
          <cell r="AR432">
            <v>4.4859999999999998</v>
          </cell>
        </row>
        <row r="433">
          <cell r="AF433" t="str">
            <v>1613</v>
          </cell>
          <cell r="AG433">
            <v>0.8</v>
          </cell>
          <cell r="AH433">
            <v>0.84799999999999998</v>
          </cell>
          <cell r="AP433" t="str">
            <v>0701</v>
          </cell>
          <cell r="AQ433">
            <v>0.5</v>
          </cell>
          <cell r="AR433">
            <v>0.86</v>
          </cell>
        </row>
        <row r="434">
          <cell r="AF434" t="str">
            <v>1614</v>
          </cell>
          <cell r="AG434">
            <v>0.96199999999999997</v>
          </cell>
          <cell r="AH434">
            <v>0.95399999999999996</v>
          </cell>
          <cell r="AP434" t="str">
            <v>0702</v>
          </cell>
          <cell r="AQ434">
            <v>0.5</v>
          </cell>
          <cell r="AR434">
            <v>0.86</v>
          </cell>
        </row>
        <row r="435">
          <cell r="AF435" t="str">
            <v>1615</v>
          </cell>
          <cell r="AG435">
            <v>0.96199999999999997</v>
          </cell>
          <cell r="AH435">
            <v>0.95399999999999996</v>
          </cell>
          <cell r="AP435" t="str">
            <v>0703</v>
          </cell>
          <cell r="AQ435">
            <v>0.5</v>
          </cell>
          <cell r="AR435">
            <v>0.86</v>
          </cell>
        </row>
        <row r="436">
          <cell r="AF436" t="str">
            <v>1616</v>
          </cell>
          <cell r="AG436">
            <v>1.139</v>
          </cell>
          <cell r="AH436">
            <v>1.069</v>
          </cell>
          <cell r="AP436" t="str">
            <v>0704</v>
          </cell>
          <cell r="AQ436">
            <v>0.66500000000000004</v>
          </cell>
          <cell r="AR436">
            <v>1.0049999999999999</v>
          </cell>
        </row>
        <row r="437">
          <cell r="AF437" t="str">
            <v>1617</v>
          </cell>
          <cell r="AG437">
            <v>1.139</v>
          </cell>
          <cell r="AH437">
            <v>1.069</v>
          </cell>
          <cell r="AP437" t="str">
            <v>0705</v>
          </cell>
          <cell r="AQ437">
            <v>0.66500000000000004</v>
          </cell>
          <cell r="AR437">
            <v>1.026</v>
          </cell>
        </row>
        <row r="438">
          <cell r="AF438" t="str">
            <v>1618</v>
          </cell>
          <cell r="AG438">
            <v>1.3169999999999999</v>
          </cell>
          <cell r="AH438">
            <v>1.1819999999999999</v>
          </cell>
          <cell r="AP438" t="str">
            <v>0706</v>
          </cell>
          <cell r="AQ438">
            <v>0.80900000000000005</v>
          </cell>
          <cell r="AR438">
            <v>1.117</v>
          </cell>
        </row>
        <row r="439">
          <cell r="AF439" t="str">
            <v>1619</v>
          </cell>
          <cell r="AG439">
            <v>1.3169999999999999</v>
          </cell>
          <cell r="AH439">
            <v>1.1819999999999999</v>
          </cell>
          <cell r="AP439" t="str">
            <v>0707</v>
          </cell>
          <cell r="AQ439">
            <v>0.81200000000000006</v>
          </cell>
          <cell r="AR439">
            <v>1.121</v>
          </cell>
        </row>
        <row r="440">
          <cell r="AF440" t="str">
            <v>1620</v>
          </cell>
          <cell r="AG440">
            <v>1.6479999999999999</v>
          </cell>
          <cell r="AH440">
            <v>1.379</v>
          </cell>
          <cell r="AP440" t="str">
            <v>0708</v>
          </cell>
          <cell r="AQ440">
            <v>0.97299999999999998</v>
          </cell>
          <cell r="AR440">
            <v>1.2330000000000001</v>
          </cell>
        </row>
        <row r="441">
          <cell r="AF441" t="str">
            <v>1621</v>
          </cell>
          <cell r="AG441">
            <v>1.6479999999999999</v>
          </cell>
          <cell r="AH441">
            <v>1.379</v>
          </cell>
          <cell r="AP441" t="str">
            <v>0710</v>
          </cell>
          <cell r="AQ441">
            <v>0.99</v>
          </cell>
          <cell r="AR441">
            <v>1.254</v>
          </cell>
        </row>
        <row r="442">
          <cell r="AF442" t="str">
            <v>1622</v>
          </cell>
          <cell r="AG442">
            <v>2.444</v>
          </cell>
          <cell r="AH442">
            <v>1.748</v>
          </cell>
          <cell r="AP442" t="str">
            <v>0711</v>
          </cell>
          <cell r="AQ442">
            <v>0.99</v>
          </cell>
          <cell r="AR442">
            <v>1.254</v>
          </cell>
        </row>
        <row r="443">
          <cell r="AF443" t="str">
            <v>1623</v>
          </cell>
          <cell r="AG443">
            <v>2.444</v>
          </cell>
          <cell r="AH443">
            <v>1.748</v>
          </cell>
          <cell r="AP443" t="str">
            <v>0712</v>
          </cell>
          <cell r="AQ443">
            <v>1.1499999999999999</v>
          </cell>
          <cell r="AR443">
            <v>1.3620000000000001</v>
          </cell>
        </row>
        <row r="444">
          <cell r="AF444" t="str">
            <v>1624</v>
          </cell>
          <cell r="AG444">
            <v>3.1840000000000002</v>
          </cell>
          <cell r="AH444">
            <v>2.1379999999999999</v>
          </cell>
          <cell r="AP444" t="str">
            <v>0713</v>
          </cell>
          <cell r="AQ444">
            <v>1.1499999999999999</v>
          </cell>
          <cell r="AR444">
            <v>1.3620000000000001</v>
          </cell>
        </row>
        <row r="445">
          <cell r="AF445" t="str">
            <v>1625</v>
          </cell>
          <cell r="AG445">
            <v>3.1840000000000002</v>
          </cell>
          <cell r="AH445">
            <v>2.1379999999999999</v>
          </cell>
          <cell r="AP445" t="str">
            <v>0714</v>
          </cell>
          <cell r="AQ445">
            <v>1.1739999999999999</v>
          </cell>
          <cell r="AR445">
            <v>1.391</v>
          </cell>
        </row>
        <row r="446">
          <cell r="AF446" t="str">
            <v>1626</v>
          </cell>
          <cell r="AG446">
            <v>3.9140000000000001</v>
          </cell>
          <cell r="AH446">
            <v>2.528</v>
          </cell>
          <cell r="AP446" t="str">
            <v>0715</v>
          </cell>
          <cell r="AQ446">
            <v>1.218</v>
          </cell>
          <cell r="AR446">
            <v>1.391</v>
          </cell>
        </row>
        <row r="447">
          <cell r="AF447" t="str">
            <v>1627</v>
          </cell>
          <cell r="AG447">
            <v>4.7539999999999996</v>
          </cell>
          <cell r="AH447">
            <v>3.0529999999999999</v>
          </cell>
          <cell r="AP447" t="str">
            <v>0716</v>
          </cell>
          <cell r="AQ447">
            <v>1.3169999999999999</v>
          </cell>
          <cell r="AR447">
            <v>1.516</v>
          </cell>
        </row>
        <row r="448">
          <cell r="AF448" t="str">
            <v>1701</v>
          </cell>
          <cell r="AG448">
            <v>0.27800000000000002</v>
          </cell>
          <cell r="AH448">
            <v>0.45</v>
          </cell>
          <cell r="AP448" t="str">
            <v>0717</v>
          </cell>
          <cell r="AQ448">
            <v>1.39</v>
          </cell>
          <cell r="AR448">
            <v>1.516</v>
          </cell>
        </row>
        <row r="449">
          <cell r="AF449" t="str">
            <v>1702</v>
          </cell>
          <cell r="AG449">
            <v>0.27800000000000002</v>
          </cell>
          <cell r="AH449">
            <v>0.45</v>
          </cell>
          <cell r="AP449" t="str">
            <v>0718</v>
          </cell>
          <cell r="AQ449">
            <v>1.4</v>
          </cell>
          <cell r="AR449">
            <v>1.5269999999999999</v>
          </cell>
        </row>
        <row r="450">
          <cell r="AF450" t="str">
            <v>1703</v>
          </cell>
          <cell r="AG450">
            <v>0.38500000000000001</v>
          </cell>
          <cell r="AH450">
            <v>0.52700000000000002</v>
          </cell>
          <cell r="AP450" t="str">
            <v>0719</v>
          </cell>
          <cell r="AQ450">
            <v>1.466</v>
          </cell>
          <cell r="AR450">
            <v>1.5269999999999999</v>
          </cell>
        </row>
        <row r="451">
          <cell r="AF451" t="str">
            <v>1704</v>
          </cell>
          <cell r="AG451">
            <v>0.36699999999999999</v>
          </cell>
          <cell r="AH451">
            <v>0.53700000000000003</v>
          </cell>
          <cell r="AP451" t="str">
            <v>0720</v>
          </cell>
          <cell r="AQ451">
            <v>1.609</v>
          </cell>
          <cell r="AR451">
            <v>1.708</v>
          </cell>
        </row>
        <row r="452">
          <cell r="AF452" t="str">
            <v>1705</v>
          </cell>
          <cell r="AG452">
            <v>0.45200000000000001</v>
          </cell>
          <cell r="AH452">
            <v>0.58699999999999997</v>
          </cell>
          <cell r="AP452" t="str">
            <v>0721</v>
          </cell>
          <cell r="AQ452">
            <v>1.673</v>
          </cell>
          <cell r="AR452">
            <v>1.708</v>
          </cell>
        </row>
        <row r="453">
          <cell r="AF453" t="str">
            <v>1706</v>
          </cell>
          <cell r="AG453">
            <v>0.45200000000000001</v>
          </cell>
          <cell r="AH453">
            <v>0.58699999999999997</v>
          </cell>
          <cell r="AP453" t="str">
            <v>0722</v>
          </cell>
          <cell r="AQ453">
            <v>1.681</v>
          </cell>
          <cell r="AR453">
            <v>1.758</v>
          </cell>
        </row>
        <row r="454">
          <cell r="AF454" t="str">
            <v>1707</v>
          </cell>
          <cell r="AG454">
            <v>0.54600000000000004</v>
          </cell>
          <cell r="AH454">
            <v>0.65</v>
          </cell>
          <cell r="AP454" t="str">
            <v>0723</v>
          </cell>
          <cell r="AQ454">
            <v>1.714</v>
          </cell>
          <cell r="AR454">
            <v>1.8080000000000001</v>
          </cell>
        </row>
        <row r="455">
          <cell r="AF455" t="str">
            <v>1708</v>
          </cell>
          <cell r="AG455">
            <v>0.54600000000000004</v>
          </cell>
          <cell r="AH455">
            <v>0.65</v>
          </cell>
          <cell r="AP455" t="str">
            <v>0724</v>
          </cell>
          <cell r="AQ455">
            <v>1.6830000000000001</v>
          </cell>
          <cell r="AR455">
            <v>1.798</v>
          </cell>
        </row>
        <row r="456">
          <cell r="AF456" t="str">
            <v>1710</v>
          </cell>
          <cell r="AG456">
            <v>0.64800000000000002</v>
          </cell>
          <cell r="AH456">
            <v>0.72099999999999997</v>
          </cell>
          <cell r="AP456" t="str">
            <v>0725</v>
          </cell>
          <cell r="AQ456">
            <v>1.766</v>
          </cell>
          <cell r="AR456">
            <v>1.847</v>
          </cell>
        </row>
        <row r="457">
          <cell r="AF457" t="str">
            <v>1711</v>
          </cell>
          <cell r="AG457">
            <v>0.64800000000000002</v>
          </cell>
          <cell r="AH457">
            <v>0.72099999999999997</v>
          </cell>
          <cell r="AP457" t="str">
            <v>0726</v>
          </cell>
          <cell r="AQ457">
            <v>1.83</v>
          </cell>
          <cell r="AR457">
            <v>1.877</v>
          </cell>
        </row>
        <row r="458">
          <cell r="AF458" t="str">
            <v>1712</v>
          </cell>
          <cell r="AG458">
            <v>0.77300000000000002</v>
          </cell>
          <cell r="AH458">
            <v>0.79200000000000004</v>
          </cell>
          <cell r="AP458" t="str">
            <v>0727</v>
          </cell>
          <cell r="AQ458">
            <v>1.913</v>
          </cell>
          <cell r="AR458">
            <v>1.923</v>
          </cell>
        </row>
        <row r="459">
          <cell r="AF459" t="str">
            <v>1713</v>
          </cell>
          <cell r="AG459">
            <v>0.77300000000000002</v>
          </cell>
          <cell r="AH459">
            <v>0.79200000000000004</v>
          </cell>
          <cell r="AP459" t="str">
            <v>0728</v>
          </cell>
          <cell r="AQ459">
            <v>1.994</v>
          </cell>
          <cell r="AR459">
            <v>1.9410000000000001</v>
          </cell>
        </row>
        <row r="460">
          <cell r="AF460" t="str">
            <v>1714</v>
          </cell>
          <cell r="AG460">
            <v>0.92900000000000005</v>
          </cell>
          <cell r="AH460">
            <v>0.89100000000000001</v>
          </cell>
          <cell r="AP460" t="str">
            <v>0729</v>
          </cell>
          <cell r="AQ460">
            <v>1.968</v>
          </cell>
          <cell r="AR460">
            <v>1.9059999999999999</v>
          </cell>
        </row>
        <row r="461">
          <cell r="AF461" t="str">
            <v>1715</v>
          </cell>
          <cell r="AG461">
            <v>0.92900000000000005</v>
          </cell>
          <cell r="AH461">
            <v>0.89100000000000001</v>
          </cell>
          <cell r="AP461" t="str">
            <v>0730</v>
          </cell>
          <cell r="AQ461">
            <v>2.02</v>
          </cell>
          <cell r="AR461">
            <v>1.923</v>
          </cell>
        </row>
        <row r="462">
          <cell r="AF462" t="str">
            <v>1716</v>
          </cell>
          <cell r="AG462">
            <v>1.1000000000000001</v>
          </cell>
          <cell r="AH462">
            <v>0.997</v>
          </cell>
          <cell r="AP462" t="str">
            <v>0731</v>
          </cell>
          <cell r="AQ462">
            <v>2.073</v>
          </cell>
          <cell r="AR462">
            <v>1.9630000000000001</v>
          </cell>
        </row>
        <row r="463">
          <cell r="AF463" t="str">
            <v>1717</v>
          </cell>
          <cell r="AG463">
            <v>1.1000000000000001</v>
          </cell>
          <cell r="AH463">
            <v>0.997</v>
          </cell>
          <cell r="AP463" t="str">
            <v>0732</v>
          </cell>
          <cell r="AQ463">
            <v>2.1709999999999998</v>
          </cell>
          <cell r="AR463">
            <v>2.0449999999999999</v>
          </cell>
        </row>
        <row r="464">
          <cell r="AF464" t="str">
            <v>1718</v>
          </cell>
          <cell r="AG464">
            <v>1.272</v>
          </cell>
          <cell r="AH464">
            <v>1.103</v>
          </cell>
          <cell r="AP464" t="str">
            <v>0733</v>
          </cell>
          <cell r="AQ464">
            <v>2.2149999999999999</v>
          </cell>
          <cell r="AR464">
            <v>2.0859999999999999</v>
          </cell>
        </row>
        <row r="465">
          <cell r="AF465" t="str">
            <v>1719</v>
          </cell>
          <cell r="AG465">
            <v>1.272</v>
          </cell>
          <cell r="AH465">
            <v>1.103</v>
          </cell>
          <cell r="AP465" t="str">
            <v>0734</v>
          </cell>
          <cell r="AQ465">
            <v>2.2599999999999998</v>
          </cell>
          <cell r="AR465">
            <v>2.1269999999999998</v>
          </cell>
        </row>
        <row r="466">
          <cell r="AF466" t="str">
            <v>1720</v>
          </cell>
          <cell r="AG466">
            <v>1.591</v>
          </cell>
          <cell r="AH466">
            <v>1.2869999999999999</v>
          </cell>
          <cell r="AP466" t="str">
            <v>0735</v>
          </cell>
          <cell r="AQ466">
            <v>2.3050000000000002</v>
          </cell>
          <cell r="AR466">
            <v>2.1419999999999999</v>
          </cell>
        </row>
        <row r="467">
          <cell r="AF467" t="str">
            <v>1721</v>
          </cell>
          <cell r="AG467">
            <v>1.591</v>
          </cell>
          <cell r="AH467">
            <v>1.2869999999999999</v>
          </cell>
          <cell r="AP467" t="str">
            <v>0736</v>
          </cell>
          <cell r="AQ467">
            <v>2.2909999999999999</v>
          </cell>
          <cell r="AR467">
            <v>2.1120000000000001</v>
          </cell>
        </row>
        <row r="468">
          <cell r="AF468" t="str">
            <v>1722</v>
          </cell>
          <cell r="AG468">
            <v>2.3839999999999999</v>
          </cell>
          <cell r="AH468">
            <v>1.647</v>
          </cell>
          <cell r="AP468" t="str">
            <v>0737</v>
          </cell>
          <cell r="AQ468">
            <v>2.3679999999999999</v>
          </cell>
          <cell r="AR468">
            <v>2.1269999999999998</v>
          </cell>
        </row>
        <row r="469">
          <cell r="AF469" t="str">
            <v>1723</v>
          </cell>
          <cell r="AG469">
            <v>2.3839999999999999</v>
          </cell>
          <cell r="AH469">
            <v>1.647</v>
          </cell>
          <cell r="AP469" t="str">
            <v>0738</v>
          </cell>
          <cell r="AQ469">
            <v>2.456</v>
          </cell>
          <cell r="AR469">
            <v>2.214</v>
          </cell>
        </row>
        <row r="470">
          <cell r="AF470" t="str">
            <v>1724</v>
          </cell>
          <cell r="AG470">
            <v>3.105</v>
          </cell>
          <cell r="AH470">
            <v>2.0150000000000001</v>
          </cell>
          <cell r="AP470" t="str">
            <v>0739</v>
          </cell>
          <cell r="AQ470">
            <v>2.6160000000000001</v>
          </cell>
          <cell r="AR470">
            <v>2.3660000000000001</v>
          </cell>
        </row>
        <row r="471">
          <cell r="AF471" t="str">
            <v>1725</v>
          </cell>
          <cell r="AG471">
            <v>3.105</v>
          </cell>
          <cell r="AH471">
            <v>2.0150000000000001</v>
          </cell>
          <cell r="AP471" t="str">
            <v>0740</v>
          </cell>
          <cell r="AQ471">
            <v>2.7069999999999999</v>
          </cell>
          <cell r="AR471">
            <v>2.456</v>
          </cell>
        </row>
        <row r="472">
          <cell r="AF472" t="str">
            <v>1726</v>
          </cell>
          <cell r="AG472">
            <v>3.8170000000000002</v>
          </cell>
          <cell r="AH472">
            <v>2.383</v>
          </cell>
          <cell r="AP472" t="str">
            <v>0741</v>
          </cell>
          <cell r="AQ472">
            <v>2.798</v>
          </cell>
          <cell r="AR472">
            <v>2.4740000000000002</v>
          </cell>
        </row>
        <row r="473">
          <cell r="AF473" t="str">
            <v>1727</v>
          </cell>
          <cell r="AG473">
            <v>4.6360000000000001</v>
          </cell>
          <cell r="AH473">
            <v>2.8769999999999998</v>
          </cell>
          <cell r="AP473" t="str">
            <v>0742</v>
          </cell>
          <cell r="AQ473">
            <v>2.85</v>
          </cell>
          <cell r="AR473">
            <v>2.4609999999999999</v>
          </cell>
        </row>
        <row r="474">
          <cell r="AF474" t="str">
            <v>1801</v>
          </cell>
          <cell r="AG474">
            <v>0.26</v>
          </cell>
          <cell r="AH474">
            <v>0.41899999999999998</v>
          </cell>
          <cell r="AP474" t="str">
            <v>0743</v>
          </cell>
          <cell r="AQ474">
            <v>2.9780000000000002</v>
          </cell>
          <cell r="AR474">
            <v>2.4790000000000001</v>
          </cell>
        </row>
        <row r="475">
          <cell r="AF475" t="str">
            <v>1802</v>
          </cell>
          <cell r="AG475">
            <v>0.26</v>
          </cell>
          <cell r="AH475">
            <v>0.41899999999999998</v>
          </cell>
          <cell r="AP475" t="str">
            <v>0744</v>
          </cell>
          <cell r="AQ475">
            <v>3.1230000000000002</v>
          </cell>
          <cell r="AR475">
            <v>2.5459999999999998</v>
          </cell>
        </row>
        <row r="476">
          <cell r="AF476" t="str">
            <v>1803</v>
          </cell>
          <cell r="AG476">
            <v>0.35899999999999999</v>
          </cell>
          <cell r="AH476">
            <v>0.48899999999999999</v>
          </cell>
          <cell r="AP476" t="str">
            <v>0745</v>
          </cell>
          <cell r="AQ476">
            <v>3.2669999999999999</v>
          </cell>
          <cell r="AR476">
            <v>2.613</v>
          </cell>
        </row>
        <row r="477">
          <cell r="AF477" t="str">
            <v>1804</v>
          </cell>
          <cell r="AG477">
            <v>0.34200000000000003</v>
          </cell>
          <cell r="AH477">
            <v>0.499</v>
          </cell>
          <cell r="AP477" t="str">
            <v>0746</v>
          </cell>
          <cell r="AQ477">
            <v>3.36</v>
          </cell>
          <cell r="AR477">
            <v>2.59</v>
          </cell>
        </row>
        <row r="478">
          <cell r="AF478" t="str">
            <v>1805</v>
          </cell>
          <cell r="AG478">
            <v>0.42199999999999999</v>
          </cell>
          <cell r="AH478">
            <v>0.54500000000000004</v>
          </cell>
          <cell r="AP478" t="str">
            <v>0747</v>
          </cell>
          <cell r="AQ478">
            <v>3.5350000000000001</v>
          </cell>
          <cell r="AR478">
            <v>2.6549999999999998</v>
          </cell>
        </row>
        <row r="479">
          <cell r="AF479" t="str">
            <v>1806</v>
          </cell>
          <cell r="AG479">
            <v>0.42199999999999999</v>
          </cell>
          <cell r="AH479">
            <v>0.54500000000000004</v>
          </cell>
          <cell r="AP479" t="str">
            <v>0748</v>
          </cell>
          <cell r="AQ479">
            <v>3.71</v>
          </cell>
          <cell r="AR479">
            <v>2.72</v>
          </cell>
        </row>
        <row r="480">
          <cell r="AF480" t="str">
            <v>1807</v>
          </cell>
          <cell r="AG480">
            <v>0.51</v>
          </cell>
          <cell r="AH480">
            <v>0.60399999999999998</v>
          </cell>
          <cell r="AP480" t="str">
            <v>0749</v>
          </cell>
          <cell r="AQ480">
            <v>3.9239999999999999</v>
          </cell>
          <cell r="AR480">
            <v>2.7850000000000001</v>
          </cell>
        </row>
        <row r="481">
          <cell r="AF481" t="str">
            <v>1808</v>
          </cell>
          <cell r="AG481">
            <v>0.51</v>
          </cell>
          <cell r="AH481">
            <v>0.60399999999999998</v>
          </cell>
          <cell r="AP481" t="str">
            <v>0750</v>
          </cell>
          <cell r="AQ481">
            <v>4.109</v>
          </cell>
          <cell r="AR481">
            <v>2.85</v>
          </cell>
        </row>
        <row r="482">
          <cell r="AF482" t="str">
            <v>1810</v>
          </cell>
          <cell r="AG482">
            <v>0.60399999999999998</v>
          </cell>
          <cell r="AH482">
            <v>0.67</v>
          </cell>
          <cell r="AP482" t="str">
            <v>0751</v>
          </cell>
          <cell r="AQ482">
            <v>4.2779999999999996</v>
          </cell>
          <cell r="AR482">
            <v>2.9140000000000001</v>
          </cell>
        </row>
        <row r="483">
          <cell r="AF483" t="str">
            <v>1811</v>
          </cell>
          <cell r="AG483">
            <v>0.60399999999999998</v>
          </cell>
          <cell r="AH483">
            <v>0.67</v>
          </cell>
          <cell r="AP483" t="str">
            <v>0752</v>
          </cell>
          <cell r="AQ483">
            <v>4.4779999999999998</v>
          </cell>
          <cell r="AR483">
            <v>2.9790000000000001</v>
          </cell>
        </row>
        <row r="484">
          <cell r="AF484" t="str">
            <v>1812</v>
          </cell>
          <cell r="AG484">
            <v>0.72099999999999997</v>
          </cell>
          <cell r="AH484">
            <v>0.73499999999999999</v>
          </cell>
          <cell r="AP484" t="str">
            <v>0753</v>
          </cell>
          <cell r="AQ484">
            <v>4.6779999999999999</v>
          </cell>
          <cell r="AR484">
            <v>3.0409999999999999</v>
          </cell>
        </row>
        <row r="485">
          <cell r="AF485" t="str">
            <v>1813</v>
          </cell>
          <cell r="AG485">
            <v>0.72099999999999997</v>
          </cell>
          <cell r="AH485">
            <v>0.73499999999999999</v>
          </cell>
          <cell r="AP485" t="str">
            <v>0754</v>
          </cell>
          <cell r="AQ485">
            <v>4.8780000000000001</v>
          </cell>
          <cell r="AR485">
            <v>3.0990000000000002</v>
          </cell>
        </row>
        <row r="486">
          <cell r="AF486" t="str">
            <v>1814</v>
          </cell>
          <cell r="AG486">
            <v>0.86599999999999999</v>
          </cell>
          <cell r="AH486">
            <v>0.82699999999999996</v>
          </cell>
          <cell r="AP486" t="str">
            <v>0755</v>
          </cell>
          <cell r="AQ486">
            <v>5.0780000000000003</v>
          </cell>
          <cell r="AR486">
            <v>3.1720000000000002</v>
          </cell>
        </row>
        <row r="487">
          <cell r="AF487" t="str">
            <v>1815</v>
          </cell>
          <cell r="AG487">
            <v>0.86599999999999999</v>
          </cell>
          <cell r="AH487">
            <v>0.82699999999999996</v>
          </cell>
          <cell r="AP487" t="str">
            <v>0756</v>
          </cell>
          <cell r="AQ487">
            <v>5.2779999999999996</v>
          </cell>
          <cell r="AR487">
            <v>3.26</v>
          </cell>
        </row>
        <row r="488">
          <cell r="AF488" t="str">
            <v>1816</v>
          </cell>
          <cell r="AG488">
            <v>1.026</v>
          </cell>
          <cell r="AH488">
            <v>0.92600000000000005</v>
          </cell>
          <cell r="AP488" t="str">
            <v>0757</v>
          </cell>
          <cell r="AQ488">
            <v>5.4790000000000001</v>
          </cell>
          <cell r="AR488">
            <v>3.347</v>
          </cell>
        </row>
        <row r="489">
          <cell r="AF489" t="str">
            <v>1817</v>
          </cell>
          <cell r="AG489">
            <v>1.026</v>
          </cell>
          <cell r="AH489">
            <v>0.92600000000000005</v>
          </cell>
          <cell r="AP489" t="str">
            <v>0758</v>
          </cell>
          <cell r="AQ489">
            <v>5.6790000000000003</v>
          </cell>
          <cell r="AR489">
            <v>3.4940000000000002</v>
          </cell>
        </row>
        <row r="490">
          <cell r="AF490" t="str">
            <v>1818</v>
          </cell>
          <cell r="AG490">
            <v>1.1870000000000001</v>
          </cell>
          <cell r="AH490">
            <v>1.024</v>
          </cell>
          <cell r="AP490" t="str">
            <v>0759</v>
          </cell>
          <cell r="AQ490">
            <v>5.88</v>
          </cell>
          <cell r="AR490">
            <v>3.669</v>
          </cell>
        </row>
        <row r="491">
          <cell r="AF491" t="str">
            <v>1819</v>
          </cell>
          <cell r="AG491">
            <v>1.1870000000000001</v>
          </cell>
          <cell r="AH491">
            <v>1.024</v>
          </cell>
          <cell r="AP491" t="str">
            <v>0760</v>
          </cell>
          <cell r="AQ491">
            <v>6.125</v>
          </cell>
          <cell r="AR491">
            <v>3.8450000000000002</v>
          </cell>
        </row>
        <row r="492">
          <cell r="AF492" t="str">
            <v>1820</v>
          </cell>
          <cell r="AG492">
            <v>1.4850000000000001</v>
          </cell>
          <cell r="AH492">
            <v>1.1950000000000001</v>
          </cell>
          <cell r="AP492" t="str">
            <v>0761</v>
          </cell>
          <cell r="AQ492">
            <v>6.335</v>
          </cell>
          <cell r="AR492">
            <v>4.0629999999999997</v>
          </cell>
        </row>
        <row r="493">
          <cell r="AF493" t="str">
            <v>1821</v>
          </cell>
          <cell r="AG493">
            <v>1.4850000000000001</v>
          </cell>
          <cell r="AH493">
            <v>1.1950000000000001</v>
          </cell>
          <cell r="AP493" t="str">
            <v>0762</v>
          </cell>
          <cell r="AQ493">
            <v>6.65</v>
          </cell>
          <cell r="AR493">
            <v>4.3259999999999996</v>
          </cell>
        </row>
        <row r="494">
          <cell r="AF494" t="str">
            <v>1822</v>
          </cell>
          <cell r="AG494">
            <v>2.2240000000000002</v>
          </cell>
          <cell r="AH494">
            <v>1.53</v>
          </cell>
          <cell r="AP494" t="str">
            <v>0801</v>
          </cell>
          <cell r="AQ494">
            <v>0.44600000000000001</v>
          </cell>
          <cell r="AR494">
            <v>0.79700000000000004</v>
          </cell>
        </row>
        <row r="495">
          <cell r="AF495" t="str">
            <v>1823</v>
          </cell>
          <cell r="AG495">
            <v>2.2240000000000002</v>
          </cell>
          <cell r="AH495">
            <v>1.53</v>
          </cell>
          <cell r="AP495" t="str">
            <v>0802</v>
          </cell>
          <cell r="AQ495">
            <v>0.44600000000000001</v>
          </cell>
          <cell r="AR495">
            <v>0.79700000000000004</v>
          </cell>
        </row>
        <row r="496">
          <cell r="AF496" t="str">
            <v>1824</v>
          </cell>
          <cell r="AG496">
            <v>2.8969999999999998</v>
          </cell>
          <cell r="AH496">
            <v>1.8720000000000001</v>
          </cell>
          <cell r="AP496" t="str">
            <v>0803</v>
          </cell>
          <cell r="AQ496">
            <v>0.44600000000000001</v>
          </cell>
          <cell r="AR496">
            <v>0.79700000000000004</v>
          </cell>
        </row>
        <row r="497">
          <cell r="AF497" t="str">
            <v>1825</v>
          </cell>
          <cell r="AG497">
            <v>2.8969999999999998</v>
          </cell>
          <cell r="AH497">
            <v>1.8720000000000001</v>
          </cell>
          <cell r="AP497" t="str">
            <v>0804</v>
          </cell>
          <cell r="AQ497">
            <v>0.59399999999999997</v>
          </cell>
          <cell r="AR497">
            <v>0.93100000000000005</v>
          </cell>
        </row>
        <row r="498">
          <cell r="AF498" t="str">
            <v>1826</v>
          </cell>
          <cell r="AG498">
            <v>3.5619999999999998</v>
          </cell>
          <cell r="AH498">
            <v>2.2130000000000001</v>
          </cell>
          <cell r="AP498" t="str">
            <v>0805</v>
          </cell>
          <cell r="AQ498">
            <v>0.59399999999999997</v>
          </cell>
          <cell r="AR498">
            <v>0.95</v>
          </cell>
        </row>
        <row r="499">
          <cell r="AF499" t="str">
            <v>1827</v>
          </cell>
          <cell r="AG499">
            <v>4.327</v>
          </cell>
          <cell r="AH499">
            <v>2.6720000000000002</v>
          </cell>
          <cell r="AP499" t="str">
            <v>0806</v>
          </cell>
          <cell r="AQ499">
            <v>0.72599999999999998</v>
          </cell>
          <cell r="AR499">
            <v>1.0389999999999999</v>
          </cell>
        </row>
        <row r="500">
          <cell r="AF500" t="str">
            <v>1901</v>
          </cell>
          <cell r="AG500">
            <v>0.24099999999999999</v>
          </cell>
          <cell r="AH500">
            <v>0.41899999999999998</v>
          </cell>
          <cell r="AP500" t="str">
            <v>0807</v>
          </cell>
          <cell r="AQ500">
            <v>0.73199999999999998</v>
          </cell>
          <cell r="AR500">
            <v>1.048</v>
          </cell>
        </row>
        <row r="501">
          <cell r="AF501" t="str">
            <v>1902</v>
          </cell>
          <cell r="AG501">
            <v>0.24099999999999999</v>
          </cell>
          <cell r="AH501">
            <v>0.41899999999999998</v>
          </cell>
          <cell r="AP501" t="str">
            <v>0808</v>
          </cell>
          <cell r="AQ501">
            <v>0.88400000000000001</v>
          </cell>
          <cell r="AR501">
            <v>1.1619999999999999</v>
          </cell>
        </row>
        <row r="502">
          <cell r="AF502" t="str">
            <v>1903</v>
          </cell>
          <cell r="AG502">
            <v>0.24099999999999999</v>
          </cell>
          <cell r="AH502">
            <v>0.41899999999999998</v>
          </cell>
          <cell r="AP502" t="str">
            <v>0810</v>
          </cell>
          <cell r="AQ502">
            <v>0.88400000000000001</v>
          </cell>
          <cell r="AR502">
            <v>1.1619999999999999</v>
          </cell>
        </row>
        <row r="503">
          <cell r="AF503" t="str">
            <v>1904</v>
          </cell>
          <cell r="AG503">
            <v>0.23</v>
          </cell>
          <cell r="AH503">
            <v>0.42699999999999999</v>
          </cell>
          <cell r="AP503" t="str">
            <v>0811</v>
          </cell>
          <cell r="AQ503">
            <v>0.88400000000000001</v>
          </cell>
          <cell r="AR503">
            <v>1.1619999999999999</v>
          </cell>
        </row>
        <row r="504">
          <cell r="AF504" t="str">
            <v>1905</v>
          </cell>
          <cell r="AG504">
            <v>0.23</v>
          </cell>
          <cell r="AH504">
            <v>0.42699999999999999</v>
          </cell>
          <cell r="AP504" t="str">
            <v>0812</v>
          </cell>
          <cell r="AQ504">
            <v>1.048</v>
          </cell>
          <cell r="AR504">
            <v>1.288</v>
          </cell>
        </row>
        <row r="505">
          <cell r="AF505" t="str">
            <v>1906</v>
          </cell>
          <cell r="AG505">
            <v>0.23</v>
          </cell>
          <cell r="AH505">
            <v>0.42699999999999999</v>
          </cell>
          <cell r="AP505" t="str">
            <v>0813</v>
          </cell>
          <cell r="AQ505">
            <v>1.048</v>
          </cell>
          <cell r="AR505">
            <v>1.288</v>
          </cell>
        </row>
        <row r="506">
          <cell r="AF506" t="str">
            <v>1907</v>
          </cell>
          <cell r="AG506">
            <v>0.23</v>
          </cell>
          <cell r="AH506">
            <v>0.42699999999999999</v>
          </cell>
          <cell r="AP506" t="str">
            <v>0814</v>
          </cell>
          <cell r="AQ506">
            <v>1.048</v>
          </cell>
          <cell r="AR506">
            <v>1.288</v>
          </cell>
        </row>
        <row r="507">
          <cell r="AF507" t="str">
            <v>1908</v>
          </cell>
          <cell r="AG507">
            <v>0.318</v>
          </cell>
          <cell r="AH507">
            <v>0.499</v>
          </cell>
          <cell r="AP507" t="str">
            <v>0815</v>
          </cell>
          <cell r="AQ507">
            <v>1.0880000000000001</v>
          </cell>
          <cell r="AR507">
            <v>1.288</v>
          </cell>
        </row>
        <row r="508">
          <cell r="AF508" t="str">
            <v>1910</v>
          </cell>
          <cell r="AG508">
            <v>0.39200000000000002</v>
          </cell>
          <cell r="AH508">
            <v>0.54500000000000004</v>
          </cell>
          <cell r="AP508" t="str">
            <v>0816</v>
          </cell>
          <cell r="AQ508">
            <v>1.1850000000000001</v>
          </cell>
          <cell r="AR508">
            <v>1.4139999999999999</v>
          </cell>
        </row>
        <row r="509">
          <cell r="AF509" t="str">
            <v>1911</v>
          </cell>
          <cell r="AG509">
            <v>0.47299999999999998</v>
          </cell>
          <cell r="AH509">
            <v>0.60399999999999998</v>
          </cell>
          <cell r="AP509" t="str">
            <v>0817</v>
          </cell>
          <cell r="AQ509">
            <v>1.25</v>
          </cell>
          <cell r="AR509">
            <v>1.4139999999999999</v>
          </cell>
        </row>
        <row r="510">
          <cell r="AF510" t="str">
            <v>1912</v>
          </cell>
          <cell r="AG510">
            <v>0.56200000000000006</v>
          </cell>
          <cell r="AH510">
            <v>0.67</v>
          </cell>
          <cell r="AP510" t="str">
            <v>0818</v>
          </cell>
          <cell r="AQ510">
            <v>1.25</v>
          </cell>
          <cell r="AR510">
            <v>1.4139999999999999</v>
          </cell>
        </row>
        <row r="511">
          <cell r="AF511" t="str">
            <v>1913</v>
          </cell>
          <cell r="AG511">
            <v>0.67</v>
          </cell>
          <cell r="AH511">
            <v>0.73499999999999999</v>
          </cell>
          <cell r="AP511" t="str">
            <v>0819</v>
          </cell>
          <cell r="AQ511">
            <v>1.3089999999999999</v>
          </cell>
          <cell r="AR511">
            <v>1.4139999999999999</v>
          </cell>
        </row>
        <row r="512">
          <cell r="AF512" t="str">
            <v>1914</v>
          </cell>
          <cell r="AG512">
            <v>0.80500000000000005</v>
          </cell>
          <cell r="AH512">
            <v>0.82699999999999996</v>
          </cell>
          <cell r="AP512" t="str">
            <v>0820</v>
          </cell>
          <cell r="AQ512">
            <v>1.4450000000000001</v>
          </cell>
          <cell r="AR512">
            <v>1.591</v>
          </cell>
        </row>
        <row r="513">
          <cell r="AF513" t="str">
            <v>1915</v>
          </cell>
          <cell r="AG513">
            <v>0.95399999999999996</v>
          </cell>
          <cell r="AH513">
            <v>0.92600000000000005</v>
          </cell>
          <cell r="AP513" t="str">
            <v>0821</v>
          </cell>
          <cell r="AQ513">
            <v>1.5029999999999999</v>
          </cell>
          <cell r="AR513">
            <v>1.591</v>
          </cell>
        </row>
        <row r="514">
          <cell r="AF514" t="str">
            <v>1916</v>
          </cell>
          <cell r="AG514">
            <v>1.1020000000000001</v>
          </cell>
          <cell r="AH514">
            <v>1.024</v>
          </cell>
          <cell r="AP514" t="str">
            <v>0822</v>
          </cell>
          <cell r="AQ514">
            <v>1.5109999999999999</v>
          </cell>
          <cell r="AR514">
            <v>1.6379999999999999</v>
          </cell>
        </row>
        <row r="515">
          <cell r="AF515" t="str">
            <v>1917</v>
          </cell>
          <cell r="AG515">
            <v>1.379</v>
          </cell>
          <cell r="AH515">
            <v>1.1950000000000001</v>
          </cell>
          <cell r="AP515" t="str">
            <v>0823</v>
          </cell>
          <cell r="AQ515">
            <v>1.54</v>
          </cell>
          <cell r="AR515">
            <v>1.6850000000000001</v>
          </cell>
        </row>
        <row r="516">
          <cell r="AF516" t="str">
            <v>1918</v>
          </cell>
          <cell r="AG516">
            <v>1.968</v>
          </cell>
          <cell r="AH516">
            <v>1.53</v>
          </cell>
          <cell r="AP516" t="str">
            <v>0824</v>
          </cell>
          <cell r="AQ516">
            <v>1.5029999999999999</v>
          </cell>
          <cell r="AR516">
            <v>1.665</v>
          </cell>
        </row>
        <row r="517">
          <cell r="AF517" t="str">
            <v>1919</v>
          </cell>
          <cell r="AG517">
            <v>1.968</v>
          </cell>
          <cell r="AH517">
            <v>1.53</v>
          </cell>
          <cell r="AP517" t="str">
            <v>0825</v>
          </cell>
          <cell r="AQ517">
            <v>1.577</v>
          </cell>
          <cell r="AR517">
            <v>1.71</v>
          </cell>
        </row>
        <row r="518">
          <cell r="AF518" t="str">
            <v>1920</v>
          </cell>
          <cell r="AG518">
            <v>2.5630000000000002</v>
          </cell>
          <cell r="AH518">
            <v>1.8720000000000001</v>
          </cell>
          <cell r="AP518" t="str">
            <v>0826</v>
          </cell>
          <cell r="AQ518">
            <v>1.635</v>
          </cell>
          <cell r="AR518">
            <v>1.738</v>
          </cell>
        </row>
        <row r="519">
          <cell r="AF519" t="str">
            <v>1921</v>
          </cell>
          <cell r="AG519">
            <v>2.5630000000000002</v>
          </cell>
          <cell r="AH519">
            <v>1.8720000000000001</v>
          </cell>
          <cell r="AP519" t="str">
            <v>0827</v>
          </cell>
          <cell r="AQ519">
            <v>1.708</v>
          </cell>
          <cell r="AR519">
            <v>1.7809999999999999</v>
          </cell>
        </row>
        <row r="520">
          <cell r="AF520" t="str">
            <v>1922</v>
          </cell>
          <cell r="AG520">
            <v>3.3079999999999998</v>
          </cell>
          <cell r="AH520">
            <v>2.2130000000000001</v>
          </cell>
          <cell r="AP520" t="str">
            <v>0828</v>
          </cell>
          <cell r="AQ520">
            <v>1.7809999999999999</v>
          </cell>
          <cell r="AR520">
            <v>1.7969999999999999</v>
          </cell>
        </row>
        <row r="521">
          <cell r="AF521" t="str">
            <v>20+01</v>
          </cell>
          <cell r="AG521">
            <v>0.20399999999999999</v>
          </cell>
          <cell r="AH521">
            <v>0.35399999999999998</v>
          </cell>
          <cell r="AP521" t="str">
            <v>0829</v>
          </cell>
          <cell r="AQ521">
            <v>1.7569999999999999</v>
          </cell>
          <cell r="AR521">
            <v>1.7649999999999999</v>
          </cell>
        </row>
        <row r="522">
          <cell r="AF522" t="str">
            <v>20+02</v>
          </cell>
          <cell r="AG522">
            <v>0.20399999999999999</v>
          </cell>
          <cell r="AH522">
            <v>0.35399999999999998</v>
          </cell>
          <cell r="AP522" t="str">
            <v>0830</v>
          </cell>
          <cell r="AQ522">
            <v>1.8049999999999999</v>
          </cell>
          <cell r="AR522">
            <v>1.7809999999999999</v>
          </cell>
        </row>
        <row r="523">
          <cell r="AF523" t="str">
            <v>20+03</v>
          </cell>
          <cell r="AG523">
            <v>0.20399999999999999</v>
          </cell>
          <cell r="AH523">
            <v>0.35399999999999998</v>
          </cell>
          <cell r="AP523" t="str">
            <v>0831</v>
          </cell>
          <cell r="AQ523">
            <v>1.8520000000000001</v>
          </cell>
          <cell r="AR523">
            <v>1.8180000000000001</v>
          </cell>
        </row>
        <row r="524">
          <cell r="AF524" t="str">
            <v>20+04</v>
          </cell>
          <cell r="AG524">
            <v>0.19400000000000001</v>
          </cell>
          <cell r="AH524">
            <v>0.36199999999999999</v>
          </cell>
          <cell r="AP524" t="str">
            <v>0832</v>
          </cell>
          <cell r="AQ524">
            <v>1.9379999999999999</v>
          </cell>
          <cell r="AR524">
            <v>1.8939999999999999</v>
          </cell>
        </row>
        <row r="525">
          <cell r="AF525" t="str">
            <v>20+05</v>
          </cell>
          <cell r="AG525">
            <v>0.19400000000000001</v>
          </cell>
          <cell r="AH525">
            <v>0.36199999999999999</v>
          </cell>
          <cell r="AP525" t="str">
            <v>0833</v>
          </cell>
          <cell r="AQ525">
            <v>1.978</v>
          </cell>
          <cell r="AR525">
            <v>1.9319999999999999</v>
          </cell>
        </row>
        <row r="526">
          <cell r="AF526" t="str">
            <v>20+06</v>
          </cell>
          <cell r="AG526">
            <v>0.19400000000000001</v>
          </cell>
          <cell r="AH526">
            <v>0.36199999999999999</v>
          </cell>
          <cell r="AP526" t="str">
            <v>0834</v>
          </cell>
          <cell r="AQ526">
            <v>2.0179999999999998</v>
          </cell>
          <cell r="AR526">
            <v>1.97</v>
          </cell>
        </row>
        <row r="527">
          <cell r="AF527" t="str">
            <v>20+07</v>
          </cell>
          <cell r="AG527">
            <v>0.19400000000000001</v>
          </cell>
          <cell r="AH527">
            <v>0.36199999999999999</v>
          </cell>
          <cell r="AP527" t="str">
            <v>0835</v>
          </cell>
          <cell r="AQ527">
            <v>2.0579999999999998</v>
          </cell>
          <cell r="AR527">
            <v>1.984</v>
          </cell>
        </row>
        <row r="528">
          <cell r="AF528" t="str">
            <v>20+08</v>
          </cell>
          <cell r="AG528">
            <v>0.26900000000000002</v>
          </cell>
          <cell r="AH528">
            <v>0.42199999999999999</v>
          </cell>
          <cell r="AP528" t="str">
            <v>0836</v>
          </cell>
          <cell r="AQ528">
            <v>2.0459999999999998</v>
          </cell>
          <cell r="AR528">
            <v>1.956</v>
          </cell>
        </row>
        <row r="529">
          <cell r="AF529" t="str">
            <v>20+10</v>
          </cell>
          <cell r="AG529">
            <v>0.33200000000000002</v>
          </cell>
          <cell r="AH529">
            <v>0.46200000000000002</v>
          </cell>
          <cell r="AP529" t="str">
            <v>0837</v>
          </cell>
          <cell r="AQ529">
            <v>2.1139999999999999</v>
          </cell>
          <cell r="AR529">
            <v>1.97</v>
          </cell>
        </row>
        <row r="530">
          <cell r="AF530" t="str">
            <v>20+11</v>
          </cell>
          <cell r="AG530">
            <v>0.4</v>
          </cell>
          <cell r="AH530">
            <v>0.51100000000000001</v>
          </cell>
          <cell r="AP530" t="str">
            <v>0838</v>
          </cell>
          <cell r="AQ530">
            <v>2.1930000000000001</v>
          </cell>
          <cell r="AR530">
            <v>2.0510000000000002</v>
          </cell>
        </row>
        <row r="531">
          <cell r="AF531" t="str">
            <v>20+12</v>
          </cell>
          <cell r="AG531">
            <v>0.47499999999999998</v>
          </cell>
          <cell r="AH531">
            <v>0.56699999999999995</v>
          </cell>
          <cell r="AP531" t="str">
            <v>0839</v>
          </cell>
          <cell r="AQ531">
            <v>2.3610000000000002</v>
          </cell>
          <cell r="AR531">
            <v>2.214</v>
          </cell>
        </row>
        <row r="532">
          <cell r="AF532" t="str">
            <v>20+13</v>
          </cell>
          <cell r="AG532">
            <v>0.56699999999999995</v>
          </cell>
          <cell r="AH532">
            <v>0.622</v>
          </cell>
          <cell r="AP532" t="str">
            <v>0840</v>
          </cell>
          <cell r="AQ532">
            <v>2.4420000000000002</v>
          </cell>
          <cell r="AR532">
            <v>2.298</v>
          </cell>
        </row>
        <row r="533">
          <cell r="AF533" t="str">
            <v>20+14</v>
          </cell>
          <cell r="AG533">
            <v>0.68100000000000005</v>
          </cell>
          <cell r="AH533">
            <v>0.7</v>
          </cell>
          <cell r="AP533" t="str">
            <v>0841</v>
          </cell>
          <cell r="AQ533">
            <v>2.524</v>
          </cell>
          <cell r="AR533">
            <v>2.3149999999999999</v>
          </cell>
        </row>
        <row r="534">
          <cell r="AF534" t="str">
            <v>20+15</v>
          </cell>
          <cell r="AG534">
            <v>0.80700000000000005</v>
          </cell>
          <cell r="AH534">
            <v>0.78400000000000003</v>
          </cell>
          <cell r="AP534" t="str">
            <v>0842</v>
          </cell>
          <cell r="AQ534">
            <v>2.548</v>
          </cell>
          <cell r="AR534">
            <v>2.2810000000000001</v>
          </cell>
        </row>
        <row r="535">
          <cell r="AF535" t="str">
            <v>20+16</v>
          </cell>
          <cell r="AG535">
            <v>0.93300000000000005</v>
          </cell>
          <cell r="AH535">
            <v>0.86699999999999999</v>
          </cell>
          <cell r="AP535" t="str">
            <v>0843</v>
          </cell>
          <cell r="AQ535">
            <v>2.661</v>
          </cell>
          <cell r="AR535">
            <v>2.298</v>
          </cell>
        </row>
        <row r="536">
          <cell r="AF536" t="str">
            <v>20+17</v>
          </cell>
          <cell r="AG536">
            <v>1.167</v>
          </cell>
          <cell r="AH536">
            <v>1.0109999999999999</v>
          </cell>
          <cell r="AP536" t="str">
            <v>0844</v>
          </cell>
          <cell r="AQ536">
            <v>2.7909999999999999</v>
          </cell>
          <cell r="AR536">
            <v>2.36</v>
          </cell>
        </row>
        <row r="537">
          <cell r="AF537" t="str">
            <v>20+18</v>
          </cell>
          <cell r="AG537">
            <v>1.665</v>
          </cell>
          <cell r="AH537">
            <v>1.2949999999999999</v>
          </cell>
          <cell r="AP537" t="str">
            <v>0845</v>
          </cell>
          <cell r="AQ537">
            <v>2.9209999999999998</v>
          </cell>
          <cell r="AR537">
            <v>2.4220000000000002</v>
          </cell>
        </row>
        <row r="538">
          <cell r="AF538" t="str">
            <v>20+19</v>
          </cell>
          <cell r="AG538">
            <v>1.665</v>
          </cell>
          <cell r="AH538">
            <v>1.2949999999999999</v>
          </cell>
          <cell r="AP538" t="str">
            <v>0846</v>
          </cell>
          <cell r="AQ538">
            <v>3</v>
          </cell>
          <cell r="AR538">
            <v>2.399</v>
          </cell>
        </row>
        <row r="539">
          <cell r="AF539" t="str">
            <v>20+20</v>
          </cell>
          <cell r="AG539">
            <v>2.1680000000000001</v>
          </cell>
          <cell r="AH539">
            <v>1.5840000000000001</v>
          </cell>
          <cell r="AP539" t="str">
            <v>0847</v>
          </cell>
          <cell r="AQ539">
            <v>3.157</v>
          </cell>
          <cell r="AR539">
            <v>2.4590000000000001</v>
          </cell>
        </row>
        <row r="540">
          <cell r="AF540" t="str">
            <v>20+21</v>
          </cell>
          <cell r="AG540">
            <v>2.1680000000000001</v>
          </cell>
          <cell r="AH540">
            <v>1.5840000000000001</v>
          </cell>
          <cell r="AP540" t="str">
            <v>0848</v>
          </cell>
          <cell r="AQ540">
            <v>3.3130000000000002</v>
          </cell>
          <cell r="AR540">
            <v>2.5190000000000001</v>
          </cell>
        </row>
        <row r="541">
          <cell r="AF541" t="str">
            <v>20+22</v>
          </cell>
          <cell r="AG541">
            <v>2.7989999999999999</v>
          </cell>
          <cell r="AH541">
            <v>1.873</v>
          </cell>
          <cell r="AP541" t="str">
            <v>0849</v>
          </cell>
          <cell r="AQ541">
            <v>3.504</v>
          </cell>
          <cell r="AR541">
            <v>2.5790000000000002</v>
          </cell>
        </row>
        <row r="542">
          <cell r="AP542" t="str">
            <v>0850</v>
          </cell>
          <cell r="AQ542">
            <v>3.669</v>
          </cell>
          <cell r="AR542">
            <v>2.6389999999999998</v>
          </cell>
        </row>
        <row r="543">
          <cell r="AP543" t="str">
            <v>0851</v>
          </cell>
          <cell r="AQ543">
            <v>3.82</v>
          </cell>
          <cell r="AR543">
            <v>2.6989999999999998</v>
          </cell>
        </row>
        <row r="544">
          <cell r="AP544" t="str">
            <v>0852</v>
          </cell>
          <cell r="AQ544">
            <v>3.9990000000000001</v>
          </cell>
          <cell r="AR544">
            <v>2.7589999999999999</v>
          </cell>
        </row>
        <row r="545">
          <cell r="AP545" t="str">
            <v>0853</v>
          </cell>
          <cell r="AQ545">
            <v>4.1779999999999999</v>
          </cell>
          <cell r="AR545">
            <v>2.8149999999999999</v>
          </cell>
        </row>
        <row r="546">
          <cell r="AP546" t="str">
            <v>0854</v>
          </cell>
          <cell r="AQ546">
            <v>4.3559999999999999</v>
          </cell>
          <cell r="AR546">
            <v>2.8690000000000002</v>
          </cell>
        </row>
        <row r="547">
          <cell r="AP547" t="str">
            <v>0855</v>
          </cell>
          <cell r="AQ547">
            <v>4.5350000000000001</v>
          </cell>
          <cell r="AR547">
            <v>2.9369999999999998</v>
          </cell>
        </row>
        <row r="548">
          <cell r="AP548" t="str">
            <v>0856</v>
          </cell>
          <cell r="AQ548">
            <v>4.7140000000000004</v>
          </cell>
          <cell r="AR548">
            <v>3.0190000000000001</v>
          </cell>
        </row>
        <row r="549">
          <cell r="AP549" t="str">
            <v>0857</v>
          </cell>
          <cell r="AQ549">
            <v>4.8920000000000003</v>
          </cell>
          <cell r="AR549">
            <v>3.0990000000000002</v>
          </cell>
        </row>
        <row r="550">
          <cell r="AP550" t="str">
            <v>0858</v>
          </cell>
          <cell r="AQ550">
            <v>5.0709999999999997</v>
          </cell>
          <cell r="AR550">
            <v>3.2349999999999999</v>
          </cell>
        </row>
        <row r="551">
          <cell r="AP551" t="str">
            <v>0859</v>
          </cell>
          <cell r="AQ551">
            <v>5.2510000000000003</v>
          </cell>
          <cell r="AR551">
            <v>3.3969999999999998</v>
          </cell>
        </row>
        <row r="552">
          <cell r="AP552" t="str">
            <v>0860</v>
          </cell>
          <cell r="AQ552">
            <v>5.4690000000000003</v>
          </cell>
          <cell r="AR552">
            <v>3.56</v>
          </cell>
        </row>
        <row r="553">
          <cell r="AP553" t="str">
            <v>0861</v>
          </cell>
          <cell r="AQ553">
            <v>5.6559999999999997</v>
          </cell>
          <cell r="AR553">
            <v>3.762</v>
          </cell>
        </row>
        <row r="554">
          <cell r="AP554" t="str">
            <v>0862</v>
          </cell>
          <cell r="AQ554">
            <v>5.9379999999999997</v>
          </cell>
          <cell r="AR554">
            <v>4.0060000000000002</v>
          </cell>
        </row>
        <row r="555">
          <cell r="AP555" t="str">
            <v>0901</v>
          </cell>
          <cell r="AQ555">
            <v>0.42799999999999999</v>
          </cell>
          <cell r="AR555">
            <v>0.76400000000000001</v>
          </cell>
        </row>
        <row r="556">
          <cell r="AP556" t="str">
            <v>0902</v>
          </cell>
          <cell r="AQ556">
            <v>0.42799999999999999</v>
          </cell>
          <cell r="AR556">
            <v>0.76400000000000001</v>
          </cell>
        </row>
        <row r="557">
          <cell r="AP557" t="str">
            <v>0903</v>
          </cell>
          <cell r="AQ557">
            <v>0.42799999999999999</v>
          </cell>
          <cell r="AR557">
            <v>0.76400000000000001</v>
          </cell>
        </row>
        <row r="558">
          <cell r="AP558" t="str">
            <v>0904</v>
          </cell>
          <cell r="AQ558">
            <v>0.56999999999999995</v>
          </cell>
          <cell r="AR558">
            <v>0.89400000000000002</v>
          </cell>
        </row>
        <row r="559">
          <cell r="AP559" t="str">
            <v>0905</v>
          </cell>
          <cell r="AQ559">
            <v>0.56999999999999995</v>
          </cell>
          <cell r="AR559">
            <v>0.91200000000000003</v>
          </cell>
        </row>
        <row r="560">
          <cell r="AP560" t="str">
            <v>0906</v>
          </cell>
          <cell r="AQ560">
            <v>0.69599999999999995</v>
          </cell>
          <cell r="AR560">
            <v>0.996</v>
          </cell>
        </row>
        <row r="561">
          <cell r="AP561" t="str">
            <v>0907</v>
          </cell>
          <cell r="AQ561">
            <v>0.7</v>
          </cell>
          <cell r="AR561">
            <v>1.0009999999999999</v>
          </cell>
        </row>
        <row r="562">
          <cell r="AP562" t="str">
            <v>0908</v>
          </cell>
          <cell r="AQ562">
            <v>0.84599999999999997</v>
          </cell>
          <cell r="AR562">
            <v>1.1120000000000001</v>
          </cell>
        </row>
        <row r="563">
          <cell r="AP563" t="str">
            <v>0910</v>
          </cell>
          <cell r="AQ563">
            <v>0.84799999999999998</v>
          </cell>
          <cell r="AR563">
            <v>1.115</v>
          </cell>
        </row>
        <row r="564">
          <cell r="AP564" t="str">
            <v>0911</v>
          </cell>
          <cell r="AQ564">
            <v>0.84799999999999998</v>
          </cell>
          <cell r="AR564">
            <v>1.115</v>
          </cell>
        </row>
        <row r="565">
          <cell r="AP565" t="str">
            <v>0912</v>
          </cell>
          <cell r="AQ565">
            <v>1.006</v>
          </cell>
          <cell r="AR565">
            <v>1.236</v>
          </cell>
        </row>
        <row r="566">
          <cell r="AP566" t="str">
            <v>0913</v>
          </cell>
          <cell r="AQ566">
            <v>1.006</v>
          </cell>
          <cell r="AR566">
            <v>1.236</v>
          </cell>
        </row>
        <row r="567">
          <cell r="AP567" t="str">
            <v>0914</v>
          </cell>
          <cell r="AQ567">
            <v>1.006</v>
          </cell>
          <cell r="AR567">
            <v>1.236</v>
          </cell>
        </row>
        <row r="568">
          <cell r="AP568" t="str">
            <v>0915</v>
          </cell>
          <cell r="AQ568">
            <v>1.044</v>
          </cell>
          <cell r="AR568">
            <v>1.236</v>
          </cell>
        </row>
        <row r="569">
          <cell r="AP569" t="str">
            <v>0916</v>
          </cell>
          <cell r="AQ569">
            <v>1.137</v>
          </cell>
          <cell r="AR569">
            <v>1.357</v>
          </cell>
        </row>
        <row r="570">
          <cell r="AP570" t="str">
            <v>0917</v>
          </cell>
          <cell r="AQ570">
            <v>1.2</v>
          </cell>
          <cell r="AR570">
            <v>1.357</v>
          </cell>
        </row>
        <row r="571">
          <cell r="AP571" t="str">
            <v>0918</v>
          </cell>
          <cell r="AQ571">
            <v>1.2</v>
          </cell>
          <cell r="AR571">
            <v>1.357</v>
          </cell>
        </row>
        <row r="572">
          <cell r="AP572" t="str">
            <v>0919</v>
          </cell>
          <cell r="AQ572">
            <v>1.2569999999999999</v>
          </cell>
          <cell r="AR572">
            <v>1.357</v>
          </cell>
        </row>
        <row r="573">
          <cell r="AP573" t="str">
            <v>0920</v>
          </cell>
          <cell r="AQ573">
            <v>1.387</v>
          </cell>
          <cell r="AR573">
            <v>1.5269999999999999</v>
          </cell>
        </row>
        <row r="574">
          <cell r="AP574" t="str">
            <v>0921</v>
          </cell>
          <cell r="AQ574">
            <v>1.4419999999999999</v>
          </cell>
          <cell r="AR574">
            <v>1.5269999999999999</v>
          </cell>
        </row>
        <row r="575">
          <cell r="AP575" t="str">
            <v>0922</v>
          </cell>
          <cell r="AQ575">
            <v>1.4490000000000001</v>
          </cell>
          <cell r="AR575">
            <v>1.5720000000000001</v>
          </cell>
        </row>
        <row r="576">
          <cell r="AP576" t="str">
            <v>0923</v>
          </cell>
          <cell r="AQ576">
            <v>1.478</v>
          </cell>
          <cell r="AR576">
            <v>1.617</v>
          </cell>
        </row>
        <row r="577">
          <cell r="AP577" t="str">
            <v>0924</v>
          </cell>
          <cell r="AQ577">
            <v>1.4419999999999999</v>
          </cell>
          <cell r="AR577">
            <v>1.5980000000000001</v>
          </cell>
        </row>
        <row r="578">
          <cell r="AP578" t="str">
            <v>0925</v>
          </cell>
          <cell r="AQ578">
            <v>1.5129999999999999</v>
          </cell>
          <cell r="AR578">
            <v>1.641</v>
          </cell>
        </row>
        <row r="579">
          <cell r="AP579" t="str">
            <v>0926</v>
          </cell>
          <cell r="AQ579">
            <v>1.569</v>
          </cell>
          <cell r="AR579">
            <v>1.6679999999999999</v>
          </cell>
        </row>
        <row r="580">
          <cell r="AP580" t="str">
            <v>0927</v>
          </cell>
          <cell r="AQ580">
            <v>1.639</v>
          </cell>
          <cell r="AR580">
            <v>1.7090000000000001</v>
          </cell>
        </row>
        <row r="581">
          <cell r="AP581" t="str">
            <v>0928</v>
          </cell>
          <cell r="AQ581">
            <v>1.7090000000000001</v>
          </cell>
          <cell r="AR581">
            <v>1.7250000000000001</v>
          </cell>
        </row>
        <row r="582">
          <cell r="AP582" t="str">
            <v>0929</v>
          </cell>
          <cell r="AQ582">
            <v>1.6859999999999999</v>
          </cell>
          <cell r="AR582">
            <v>1.694</v>
          </cell>
        </row>
        <row r="583">
          <cell r="AP583" t="str">
            <v>0930</v>
          </cell>
          <cell r="AQ583">
            <v>1.732</v>
          </cell>
          <cell r="AR583">
            <v>1.7090000000000001</v>
          </cell>
        </row>
        <row r="584">
          <cell r="AP584" t="str">
            <v>0931</v>
          </cell>
          <cell r="AQ584">
            <v>1.7769999999999999</v>
          </cell>
          <cell r="AR584">
            <v>1.7450000000000001</v>
          </cell>
        </row>
        <row r="585">
          <cell r="AP585" t="str">
            <v>0932</v>
          </cell>
          <cell r="AQ585">
            <v>1.861</v>
          </cell>
          <cell r="AR585">
            <v>1.8180000000000001</v>
          </cell>
        </row>
        <row r="586">
          <cell r="AP586" t="str">
            <v>0933</v>
          </cell>
          <cell r="AQ586">
            <v>1.899</v>
          </cell>
          <cell r="AR586">
            <v>1.855</v>
          </cell>
        </row>
        <row r="587">
          <cell r="AP587" t="str">
            <v>0934</v>
          </cell>
          <cell r="AQ587">
            <v>1.9370000000000001</v>
          </cell>
          <cell r="AR587">
            <v>1.891</v>
          </cell>
        </row>
        <row r="588">
          <cell r="AP588" t="str">
            <v>0935</v>
          </cell>
          <cell r="AQ588">
            <v>1.976</v>
          </cell>
          <cell r="AR588">
            <v>1.905</v>
          </cell>
        </row>
        <row r="589">
          <cell r="AP589" t="str">
            <v>0936</v>
          </cell>
          <cell r="AQ589">
            <v>1.964</v>
          </cell>
          <cell r="AR589">
            <v>1.8779999999999999</v>
          </cell>
        </row>
        <row r="590">
          <cell r="AP590" t="str">
            <v>0937</v>
          </cell>
          <cell r="AQ590">
            <v>2.0299999999999998</v>
          </cell>
          <cell r="AR590">
            <v>1.891</v>
          </cell>
        </row>
        <row r="591">
          <cell r="AP591" t="str">
            <v>0938</v>
          </cell>
          <cell r="AQ591">
            <v>2.1059999999999999</v>
          </cell>
          <cell r="AR591">
            <v>1.9690000000000001</v>
          </cell>
        </row>
        <row r="592">
          <cell r="AP592" t="str">
            <v>0939</v>
          </cell>
          <cell r="AQ592">
            <v>2.2650000000000001</v>
          </cell>
          <cell r="AR592">
            <v>2.125</v>
          </cell>
        </row>
        <row r="593">
          <cell r="AP593" t="str">
            <v>0940</v>
          </cell>
          <cell r="AQ593">
            <v>2.3439999999999999</v>
          </cell>
          <cell r="AR593">
            <v>2.206</v>
          </cell>
        </row>
        <row r="594">
          <cell r="AP594" t="str">
            <v>0941</v>
          </cell>
          <cell r="AQ594">
            <v>2.4220000000000002</v>
          </cell>
          <cell r="AR594">
            <v>2.2229999999999999</v>
          </cell>
        </row>
        <row r="595">
          <cell r="AP595" t="str">
            <v>0942</v>
          </cell>
          <cell r="AQ595">
            <v>2.4449999999999998</v>
          </cell>
          <cell r="AR595">
            <v>2.19</v>
          </cell>
        </row>
        <row r="596">
          <cell r="AP596" t="str">
            <v>0943</v>
          </cell>
          <cell r="AQ596">
            <v>2.5539999999999998</v>
          </cell>
          <cell r="AR596">
            <v>2.206</v>
          </cell>
        </row>
        <row r="597">
          <cell r="AP597" t="str">
            <v>0944</v>
          </cell>
          <cell r="AQ597">
            <v>2.6779999999999999</v>
          </cell>
          <cell r="AR597">
            <v>2.266</v>
          </cell>
        </row>
        <row r="598">
          <cell r="AP598" t="str">
            <v>0945</v>
          </cell>
          <cell r="AQ598">
            <v>2.8029999999999999</v>
          </cell>
          <cell r="AR598">
            <v>2.3250000000000002</v>
          </cell>
        </row>
        <row r="599">
          <cell r="AP599" t="str">
            <v>0946</v>
          </cell>
          <cell r="AQ599">
            <v>2.88</v>
          </cell>
          <cell r="AR599">
            <v>2.302</v>
          </cell>
        </row>
        <row r="600">
          <cell r="AP600" t="str">
            <v>0947</v>
          </cell>
          <cell r="AQ600">
            <v>3.03</v>
          </cell>
          <cell r="AR600">
            <v>2.36</v>
          </cell>
        </row>
        <row r="601">
          <cell r="AP601" t="str">
            <v>0948</v>
          </cell>
          <cell r="AQ601">
            <v>3.18</v>
          </cell>
          <cell r="AR601">
            <v>2.4169999999999998</v>
          </cell>
        </row>
        <row r="602">
          <cell r="AP602" t="str">
            <v>0949</v>
          </cell>
          <cell r="AQ602">
            <v>3.363</v>
          </cell>
          <cell r="AR602">
            <v>2.4750000000000001</v>
          </cell>
        </row>
        <row r="603">
          <cell r="AP603" t="str">
            <v>0950</v>
          </cell>
          <cell r="AQ603">
            <v>3.5219999999999998</v>
          </cell>
          <cell r="AR603">
            <v>2.5329999999999999</v>
          </cell>
        </row>
        <row r="604">
          <cell r="AP604" t="str">
            <v>0951</v>
          </cell>
          <cell r="AQ604">
            <v>3.6669999999999998</v>
          </cell>
          <cell r="AR604">
            <v>2.59</v>
          </cell>
        </row>
        <row r="605">
          <cell r="AP605" t="str">
            <v>0952</v>
          </cell>
          <cell r="AQ605">
            <v>3.839</v>
          </cell>
          <cell r="AR605">
            <v>2.6480000000000001</v>
          </cell>
        </row>
        <row r="606">
          <cell r="AP606" t="str">
            <v>0953</v>
          </cell>
          <cell r="AQ606">
            <v>4.01</v>
          </cell>
          <cell r="AR606">
            <v>2.702</v>
          </cell>
        </row>
        <row r="607">
          <cell r="AP607" t="str">
            <v>0954</v>
          </cell>
          <cell r="AQ607">
            <v>4.181</v>
          </cell>
          <cell r="AR607">
            <v>2.754</v>
          </cell>
        </row>
        <row r="608">
          <cell r="AP608" t="str">
            <v>0955</v>
          </cell>
          <cell r="AQ608">
            <v>4.3529999999999998</v>
          </cell>
          <cell r="AR608">
            <v>2.819</v>
          </cell>
        </row>
        <row r="609">
          <cell r="AP609" t="str">
            <v>0956</v>
          </cell>
          <cell r="AQ609">
            <v>4.524</v>
          </cell>
          <cell r="AR609">
            <v>2.8969999999999998</v>
          </cell>
        </row>
        <row r="610">
          <cell r="AP610" t="str">
            <v>0957</v>
          </cell>
          <cell r="AQ610">
            <v>4.6959999999999997</v>
          </cell>
          <cell r="AR610">
            <v>2.9750000000000001</v>
          </cell>
        </row>
        <row r="611">
          <cell r="AP611" t="str">
            <v>0958</v>
          </cell>
          <cell r="AQ611">
            <v>4.867</v>
          </cell>
          <cell r="AR611">
            <v>3.1059999999999999</v>
          </cell>
        </row>
        <row r="612">
          <cell r="AP612" t="str">
            <v>0959</v>
          </cell>
          <cell r="AQ612">
            <v>5.04</v>
          </cell>
          <cell r="AR612">
            <v>3.2610000000000001</v>
          </cell>
        </row>
        <row r="613">
          <cell r="AP613" t="str">
            <v>0960</v>
          </cell>
          <cell r="AQ613">
            <v>5.25</v>
          </cell>
          <cell r="AR613">
            <v>3.4169999999999998</v>
          </cell>
        </row>
        <row r="614">
          <cell r="AP614" t="str">
            <v>0961</v>
          </cell>
          <cell r="AQ614">
            <v>5.43</v>
          </cell>
          <cell r="AR614">
            <v>3.6110000000000002</v>
          </cell>
        </row>
        <row r="615">
          <cell r="AP615" t="str">
            <v>0962</v>
          </cell>
          <cell r="AQ615">
            <v>5.7</v>
          </cell>
          <cell r="AR615">
            <v>3.8450000000000002</v>
          </cell>
        </row>
        <row r="616">
          <cell r="AP616" t="str">
            <v>1001</v>
          </cell>
          <cell r="AQ616">
            <v>0.41099999999999998</v>
          </cell>
          <cell r="AR616">
            <v>0.72</v>
          </cell>
        </row>
        <row r="617">
          <cell r="AP617" t="str">
            <v>1002</v>
          </cell>
          <cell r="AQ617">
            <v>0.41099999999999998</v>
          </cell>
          <cell r="AR617">
            <v>0.72</v>
          </cell>
        </row>
        <row r="618">
          <cell r="AP618" t="str">
            <v>1003</v>
          </cell>
          <cell r="AQ618">
            <v>0.41099999999999998</v>
          </cell>
          <cell r="AR618">
            <v>0.72</v>
          </cell>
        </row>
        <row r="619">
          <cell r="AP619" t="str">
            <v>1004</v>
          </cell>
          <cell r="AQ619">
            <v>0.54700000000000004</v>
          </cell>
          <cell r="AR619">
            <v>0.84199999999999997</v>
          </cell>
        </row>
        <row r="620">
          <cell r="AP620" t="str">
            <v>1005</v>
          </cell>
          <cell r="AQ620">
            <v>0.54700000000000004</v>
          </cell>
          <cell r="AR620">
            <v>0.85899999999999999</v>
          </cell>
        </row>
        <row r="621">
          <cell r="AP621" t="str">
            <v>1006</v>
          </cell>
          <cell r="AQ621">
            <v>0.66800000000000004</v>
          </cell>
          <cell r="AR621">
            <v>0.93899999999999995</v>
          </cell>
        </row>
        <row r="622">
          <cell r="AP622" t="str">
            <v>1007</v>
          </cell>
          <cell r="AQ622">
            <v>0.67400000000000004</v>
          </cell>
          <cell r="AR622">
            <v>0.94699999999999995</v>
          </cell>
        </row>
        <row r="623">
          <cell r="AP623" t="str">
            <v>1008</v>
          </cell>
          <cell r="AQ623">
            <v>0.81200000000000006</v>
          </cell>
          <cell r="AR623">
            <v>1.05</v>
          </cell>
        </row>
        <row r="624">
          <cell r="AP624" t="str">
            <v>1010</v>
          </cell>
          <cell r="AQ624">
            <v>0.81299999999999994</v>
          </cell>
          <cell r="AR624">
            <v>1.05</v>
          </cell>
        </row>
        <row r="625">
          <cell r="AP625" t="str">
            <v>1011</v>
          </cell>
          <cell r="AQ625">
            <v>0.81299999999999994</v>
          </cell>
          <cell r="AR625">
            <v>1.05</v>
          </cell>
        </row>
        <row r="626">
          <cell r="AP626" t="str">
            <v>1012</v>
          </cell>
          <cell r="AQ626">
            <v>0.96499999999999997</v>
          </cell>
          <cell r="AR626">
            <v>1.165</v>
          </cell>
        </row>
        <row r="627">
          <cell r="AP627" t="str">
            <v>1013</v>
          </cell>
          <cell r="AQ627">
            <v>0.96499999999999997</v>
          </cell>
          <cell r="AR627">
            <v>1.165</v>
          </cell>
        </row>
        <row r="628">
          <cell r="AP628" t="str">
            <v>1014</v>
          </cell>
          <cell r="AQ628">
            <v>0.96499999999999997</v>
          </cell>
          <cell r="AR628">
            <v>1.165</v>
          </cell>
        </row>
        <row r="629">
          <cell r="AP629" t="str">
            <v>1015</v>
          </cell>
          <cell r="AQ629">
            <v>1.0009999999999999</v>
          </cell>
          <cell r="AR629">
            <v>1.165</v>
          </cell>
        </row>
        <row r="630">
          <cell r="AP630" t="str">
            <v>1016</v>
          </cell>
          <cell r="AQ630">
            <v>1.0900000000000001</v>
          </cell>
          <cell r="AR630">
            <v>1.2789999999999999</v>
          </cell>
        </row>
        <row r="631">
          <cell r="AP631" t="str">
            <v>1017</v>
          </cell>
          <cell r="AQ631">
            <v>1.1499999999999999</v>
          </cell>
          <cell r="AR631">
            <v>1.2789999999999999</v>
          </cell>
        </row>
        <row r="632">
          <cell r="AP632" t="str">
            <v>1018</v>
          </cell>
          <cell r="AQ632">
            <v>1.1499999999999999</v>
          </cell>
          <cell r="AR632">
            <v>1.2789999999999999</v>
          </cell>
        </row>
        <row r="633">
          <cell r="AP633" t="str">
            <v>1019</v>
          </cell>
          <cell r="AQ633">
            <v>1.204</v>
          </cell>
          <cell r="AR633">
            <v>1.2789999999999999</v>
          </cell>
        </row>
        <row r="634">
          <cell r="AP634" t="str">
            <v>1020</v>
          </cell>
          <cell r="AQ634">
            <v>1.33</v>
          </cell>
          <cell r="AR634">
            <v>1.4379999999999999</v>
          </cell>
        </row>
        <row r="635">
          <cell r="AP635" t="str">
            <v>1021</v>
          </cell>
          <cell r="AQ635">
            <v>1.383</v>
          </cell>
          <cell r="AR635">
            <v>1.4379999999999999</v>
          </cell>
        </row>
        <row r="636">
          <cell r="AP636" t="str">
            <v>1022</v>
          </cell>
          <cell r="AQ636">
            <v>1.39</v>
          </cell>
          <cell r="AR636">
            <v>1.48</v>
          </cell>
        </row>
        <row r="637">
          <cell r="AP637" t="str">
            <v>1023</v>
          </cell>
          <cell r="AQ637">
            <v>1.417</v>
          </cell>
          <cell r="AR637">
            <v>1.5229999999999999</v>
          </cell>
        </row>
        <row r="638">
          <cell r="AP638" t="str">
            <v>1024</v>
          </cell>
          <cell r="AQ638">
            <v>1.383</v>
          </cell>
          <cell r="AR638">
            <v>1.5049999999999999</v>
          </cell>
        </row>
        <row r="639">
          <cell r="AP639" t="str">
            <v>1025</v>
          </cell>
          <cell r="AQ639">
            <v>1.4510000000000001</v>
          </cell>
          <cell r="AR639">
            <v>1.546</v>
          </cell>
        </row>
        <row r="640">
          <cell r="AP640" t="str">
            <v>1026</v>
          </cell>
          <cell r="AQ640">
            <v>1.504</v>
          </cell>
          <cell r="AR640">
            <v>1.571</v>
          </cell>
        </row>
        <row r="641">
          <cell r="AP641" t="str">
            <v>1027</v>
          </cell>
          <cell r="AQ641">
            <v>1.571</v>
          </cell>
          <cell r="AR641">
            <v>1.609</v>
          </cell>
        </row>
        <row r="642">
          <cell r="AP642" t="str">
            <v>1028</v>
          </cell>
          <cell r="AQ642">
            <v>1.6379999999999999</v>
          </cell>
          <cell r="AR642">
            <v>1.6240000000000001</v>
          </cell>
        </row>
        <row r="643">
          <cell r="AP643" t="str">
            <v>1029</v>
          </cell>
          <cell r="AQ643">
            <v>1.6160000000000001</v>
          </cell>
          <cell r="AR643">
            <v>1.595</v>
          </cell>
        </row>
        <row r="644">
          <cell r="AP644" t="str">
            <v>1030</v>
          </cell>
          <cell r="AQ644">
            <v>1.66</v>
          </cell>
          <cell r="AR644">
            <v>1.609</v>
          </cell>
        </row>
        <row r="645">
          <cell r="AP645" t="str">
            <v>1031</v>
          </cell>
          <cell r="AQ645">
            <v>1.7030000000000001</v>
          </cell>
          <cell r="AR645">
            <v>1.6419999999999999</v>
          </cell>
        </row>
        <row r="646">
          <cell r="AP646" t="str">
            <v>1032</v>
          </cell>
          <cell r="AQ646">
            <v>1.784</v>
          </cell>
          <cell r="AR646">
            <v>1.7130000000000001</v>
          </cell>
        </row>
        <row r="647">
          <cell r="AP647" t="str">
            <v>1033</v>
          </cell>
          <cell r="AQ647">
            <v>1.82</v>
          </cell>
          <cell r="AR647">
            <v>1.7470000000000001</v>
          </cell>
        </row>
        <row r="648">
          <cell r="AP648" t="str">
            <v>1034</v>
          </cell>
          <cell r="AQ648">
            <v>1.857</v>
          </cell>
          <cell r="AR648">
            <v>1.7809999999999999</v>
          </cell>
        </row>
        <row r="649">
          <cell r="AP649" t="str">
            <v>1035</v>
          </cell>
          <cell r="AQ649">
            <v>1.8939999999999999</v>
          </cell>
          <cell r="AR649">
            <v>1.794</v>
          </cell>
        </row>
        <row r="650">
          <cell r="AP650" t="str">
            <v>1036</v>
          </cell>
          <cell r="AQ650">
            <v>1.883</v>
          </cell>
          <cell r="AR650">
            <v>1.768</v>
          </cell>
        </row>
        <row r="651">
          <cell r="AP651" t="str">
            <v>1037</v>
          </cell>
          <cell r="AQ651">
            <v>1.946</v>
          </cell>
          <cell r="AR651">
            <v>1.7809999999999999</v>
          </cell>
        </row>
        <row r="652">
          <cell r="AP652" t="str">
            <v>1038</v>
          </cell>
          <cell r="AQ652">
            <v>2.0179999999999998</v>
          </cell>
          <cell r="AR652">
            <v>1.8540000000000001</v>
          </cell>
        </row>
        <row r="653">
          <cell r="AP653" t="str">
            <v>1039</v>
          </cell>
          <cell r="AQ653">
            <v>2.1709999999999998</v>
          </cell>
          <cell r="AR653">
            <v>2.0019999999999998</v>
          </cell>
        </row>
        <row r="654">
          <cell r="AP654" t="str">
            <v>1040</v>
          </cell>
          <cell r="AQ654">
            <v>2.246</v>
          </cell>
          <cell r="AR654">
            <v>2.0779999999999998</v>
          </cell>
        </row>
        <row r="655">
          <cell r="AP655" t="str">
            <v>1041</v>
          </cell>
          <cell r="AQ655">
            <v>2.3210000000000002</v>
          </cell>
          <cell r="AR655">
            <v>2.0939999999999999</v>
          </cell>
        </row>
        <row r="656">
          <cell r="AP656" t="str">
            <v>1042</v>
          </cell>
          <cell r="AQ656">
            <v>2.343</v>
          </cell>
          <cell r="AR656">
            <v>2.0630000000000002</v>
          </cell>
        </row>
        <row r="657">
          <cell r="AP657" t="str">
            <v>1043</v>
          </cell>
          <cell r="AQ657">
            <v>2.448</v>
          </cell>
          <cell r="AR657">
            <v>2.0779999999999998</v>
          </cell>
        </row>
        <row r="658">
          <cell r="AP658" t="str">
            <v>1044</v>
          </cell>
          <cell r="AQ658">
            <v>2.5670000000000002</v>
          </cell>
          <cell r="AR658">
            <v>2.1339999999999999</v>
          </cell>
        </row>
        <row r="659">
          <cell r="AP659" t="str">
            <v>1045</v>
          </cell>
          <cell r="AQ659">
            <v>2.6859999999999999</v>
          </cell>
          <cell r="AR659">
            <v>2.19</v>
          </cell>
        </row>
        <row r="660">
          <cell r="AP660" t="str">
            <v>1046</v>
          </cell>
          <cell r="AQ660">
            <v>2.76</v>
          </cell>
          <cell r="AR660">
            <v>2.1680000000000001</v>
          </cell>
        </row>
        <row r="661">
          <cell r="AP661" t="str">
            <v>1047</v>
          </cell>
          <cell r="AQ661">
            <v>2.9039999999999999</v>
          </cell>
          <cell r="AR661">
            <v>2.222</v>
          </cell>
        </row>
        <row r="662">
          <cell r="AP662" t="str">
            <v>1048</v>
          </cell>
          <cell r="AQ662">
            <v>3.048</v>
          </cell>
          <cell r="AR662">
            <v>2.2759999999999998</v>
          </cell>
        </row>
        <row r="663">
          <cell r="AP663" t="str">
            <v>1049</v>
          </cell>
          <cell r="AQ663">
            <v>3.2229999999999999</v>
          </cell>
          <cell r="AR663">
            <v>2.331</v>
          </cell>
        </row>
        <row r="664">
          <cell r="AP664" t="str">
            <v>1050</v>
          </cell>
          <cell r="AQ664">
            <v>3.375</v>
          </cell>
          <cell r="AR664">
            <v>2.3849999999999998</v>
          </cell>
        </row>
        <row r="665">
          <cell r="AP665" t="str">
            <v>1051</v>
          </cell>
          <cell r="AQ665">
            <v>3.5139999999999998</v>
          </cell>
          <cell r="AR665">
            <v>2.4390000000000001</v>
          </cell>
        </row>
        <row r="666">
          <cell r="AP666" t="str">
            <v>1052</v>
          </cell>
          <cell r="AQ666">
            <v>3.6779999999999999</v>
          </cell>
          <cell r="AR666">
            <v>2.4929999999999999</v>
          </cell>
        </row>
        <row r="667">
          <cell r="AP667" t="str">
            <v>1053</v>
          </cell>
          <cell r="AQ667">
            <v>3.843</v>
          </cell>
          <cell r="AR667">
            <v>2.5449999999999999</v>
          </cell>
        </row>
        <row r="668">
          <cell r="AP668" t="str">
            <v>1054</v>
          </cell>
          <cell r="AQ668">
            <v>4.008</v>
          </cell>
          <cell r="AR668">
            <v>2.5939999999999999</v>
          </cell>
        </row>
        <row r="669">
          <cell r="AP669" t="str">
            <v>1055</v>
          </cell>
          <cell r="AQ669">
            <v>4.1719999999999997</v>
          </cell>
          <cell r="AR669">
            <v>2.6549999999999998</v>
          </cell>
        </row>
        <row r="670">
          <cell r="AP670" t="str">
            <v>1056</v>
          </cell>
          <cell r="AQ670">
            <v>4.3369999999999997</v>
          </cell>
          <cell r="AR670">
            <v>2.7290000000000001</v>
          </cell>
        </row>
        <row r="671">
          <cell r="AP671" t="str">
            <v>1057</v>
          </cell>
          <cell r="AQ671">
            <v>4.5010000000000003</v>
          </cell>
          <cell r="AR671">
            <v>2.802</v>
          </cell>
        </row>
        <row r="672">
          <cell r="AP672" t="str">
            <v>1058</v>
          </cell>
          <cell r="AQ672">
            <v>4.6660000000000004</v>
          </cell>
          <cell r="AR672">
            <v>2.9249999999999998</v>
          </cell>
        </row>
        <row r="673">
          <cell r="AP673" t="str">
            <v>1059</v>
          </cell>
          <cell r="AQ673">
            <v>4.8310000000000004</v>
          </cell>
          <cell r="AR673">
            <v>3.0710000000000002</v>
          </cell>
        </row>
        <row r="674">
          <cell r="AP674" t="str">
            <v>1060</v>
          </cell>
          <cell r="AQ674">
            <v>5.0309999999999997</v>
          </cell>
          <cell r="AR674">
            <v>3.218</v>
          </cell>
        </row>
        <row r="675">
          <cell r="AP675" t="str">
            <v>1061</v>
          </cell>
          <cell r="AQ675">
            <v>5.2039999999999997</v>
          </cell>
          <cell r="AR675">
            <v>3.4009999999999998</v>
          </cell>
        </row>
        <row r="676">
          <cell r="AP676" t="str">
            <v>1062</v>
          </cell>
          <cell r="AQ676">
            <v>5.4619999999999997</v>
          </cell>
          <cell r="AR676">
            <v>3.621</v>
          </cell>
        </row>
        <row r="677">
          <cell r="AP677" t="str">
            <v>1101</v>
          </cell>
          <cell r="AQ677">
            <v>0.375</v>
          </cell>
          <cell r="AR677">
            <v>0.70799999999999996</v>
          </cell>
        </row>
        <row r="678">
          <cell r="AP678" t="str">
            <v>1102</v>
          </cell>
          <cell r="AQ678">
            <v>0.375</v>
          </cell>
          <cell r="AR678">
            <v>0.70799999999999996</v>
          </cell>
        </row>
        <row r="679">
          <cell r="AP679" t="str">
            <v>1103</v>
          </cell>
          <cell r="AQ679">
            <v>0.375</v>
          </cell>
          <cell r="AR679">
            <v>0.70799999999999996</v>
          </cell>
        </row>
        <row r="680">
          <cell r="AP680" t="str">
            <v>1104</v>
          </cell>
          <cell r="AQ680">
            <v>0.5</v>
          </cell>
          <cell r="AR680">
            <v>0.82699999999999996</v>
          </cell>
        </row>
        <row r="681">
          <cell r="AP681" t="str">
            <v>1105</v>
          </cell>
          <cell r="AQ681">
            <v>0.499</v>
          </cell>
          <cell r="AR681">
            <v>0.84399999999999997</v>
          </cell>
        </row>
        <row r="682">
          <cell r="AP682" t="str">
            <v>1106</v>
          </cell>
          <cell r="AQ682">
            <v>0.60799999999999998</v>
          </cell>
          <cell r="AR682">
            <v>0.91900000000000004</v>
          </cell>
        </row>
        <row r="683">
          <cell r="AP683" t="str">
            <v>1107</v>
          </cell>
          <cell r="AQ683">
            <v>0.61299999999999999</v>
          </cell>
          <cell r="AR683">
            <v>0.92800000000000005</v>
          </cell>
        </row>
        <row r="684">
          <cell r="AP684" t="str">
            <v>1108</v>
          </cell>
          <cell r="AQ684">
            <v>0.73699999999999999</v>
          </cell>
          <cell r="AR684">
            <v>1.024</v>
          </cell>
        </row>
        <row r="685">
          <cell r="AP685" t="str">
            <v>1110</v>
          </cell>
          <cell r="AQ685">
            <v>0.74199999999999999</v>
          </cell>
          <cell r="AR685">
            <v>1.0309999999999999</v>
          </cell>
        </row>
        <row r="686">
          <cell r="AP686" t="str">
            <v>1111</v>
          </cell>
          <cell r="AQ686">
            <v>0.74199999999999999</v>
          </cell>
          <cell r="AR686">
            <v>1.0309999999999999</v>
          </cell>
        </row>
        <row r="687">
          <cell r="AP687" t="str">
            <v>1112</v>
          </cell>
          <cell r="AQ687">
            <v>0.878</v>
          </cell>
          <cell r="AR687">
            <v>1.139</v>
          </cell>
        </row>
        <row r="688">
          <cell r="AP688" t="str">
            <v>1113</v>
          </cell>
          <cell r="AQ688">
            <v>0.878</v>
          </cell>
          <cell r="AR688">
            <v>1.139</v>
          </cell>
        </row>
        <row r="689">
          <cell r="AP689" t="str">
            <v>1114</v>
          </cell>
          <cell r="AQ689">
            <v>0.88100000000000001</v>
          </cell>
          <cell r="AR689">
            <v>1.143</v>
          </cell>
        </row>
        <row r="690">
          <cell r="AP690" t="str">
            <v>1115</v>
          </cell>
          <cell r="AQ690">
            <v>0.91400000000000003</v>
          </cell>
          <cell r="AR690">
            <v>1.143</v>
          </cell>
        </row>
        <row r="691">
          <cell r="AP691" t="str">
            <v>1116</v>
          </cell>
          <cell r="AQ691">
            <v>0.995</v>
          </cell>
          <cell r="AR691">
            <v>1.2549999999999999</v>
          </cell>
        </row>
        <row r="692">
          <cell r="AP692" t="str">
            <v>1117</v>
          </cell>
          <cell r="AQ692">
            <v>1.05</v>
          </cell>
          <cell r="AR692">
            <v>1.2549999999999999</v>
          </cell>
        </row>
        <row r="693">
          <cell r="AP693" t="str">
            <v>1118</v>
          </cell>
          <cell r="AQ693">
            <v>1.05</v>
          </cell>
          <cell r="AR693">
            <v>1.2549999999999999</v>
          </cell>
        </row>
        <row r="694">
          <cell r="AP694" t="str">
            <v>1119</v>
          </cell>
          <cell r="AQ694">
            <v>1.099</v>
          </cell>
          <cell r="AR694">
            <v>1.2549999999999999</v>
          </cell>
        </row>
        <row r="695">
          <cell r="AP695" t="str">
            <v>1120</v>
          </cell>
          <cell r="AQ695">
            <v>1.214</v>
          </cell>
          <cell r="AR695">
            <v>1.413</v>
          </cell>
        </row>
        <row r="696">
          <cell r="AP696" t="str">
            <v>1121</v>
          </cell>
          <cell r="AQ696">
            <v>1.2629999999999999</v>
          </cell>
          <cell r="AR696">
            <v>1.413</v>
          </cell>
        </row>
        <row r="697">
          <cell r="AP697" t="str">
            <v>1122</v>
          </cell>
          <cell r="AQ697">
            <v>1.2689999999999999</v>
          </cell>
          <cell r="AR697">
            <v>1.4550000000000001</v>
          </cell>
        </row>
        <row r="698">
          <cell r="AP698" t="str">
            <v>1123</v>
          </cell>
          <cell r="AQ698">
            <v>1.294</v>
          </cell>
          <cell r="AR698">
            <v>1.496</v>
          </cell>
        </row>
        <row r="699">
          <cell r="AP699" t="str">
            <v>1124</v>
          </cell>
          <cell r="AQ699">
            <v>1.2629999999999999</v>
          </cell>
          <cell r="AR699">
            <v>1.4790000000000001</v>
          </cell>
        </row>
        <row r="700">
          <cell r="AP700" t="str">
            <v>1125</v>
          </cell>
          <cell r="AQ700">
            <v>1.325</v>
          </cell>
          <cell r="AR700">
            <v>1.5189999999999999</v>
          </cell>
        </row>
        <row r="701">
          <cell r="AP701" t="str">
            <v>1126</v>
          </cell>
          <cell r="AQ701">
            <v>1.373</v>
          </cell>
          <cell r="AR701">
            <v>1.5429999999999999</v>
          </cell>
        </row>
        <row r="702">
          <cell r="AP702" t="str">
            <v>1127</v>
          </cell>
          <cell r="AQ702">
            <v>1.4350000000000001</v>
          </cell>
          <cell r="AR702">
            <v>1.581</v>
          </cell>
        </row>
        <row r="703">
          <cell r="AP703" t="str">
            <v>1128</v>
          </cell>
          <cell r="AQ703">
            <v>1.496</v>
          </cell>
          <cell r="AR703">
            <v>1.5960000000000001</v>
          </cell>
        </row>
        <row r="704">
          <cell r="AP704" t="str">
            <v>1129</v>
          </cell>
          <cell r="AQ704">
            <v>1.476</v>
          </cell>
          <cell r="AR704">
            <v>1.5669999999999999</v>
          </cell>
        </row>
        <row r="705">
          <cell r="AP705" t="str">
            <v>1130</v>
          </cell>
          <cell r="AQ705">
            <v>1.516</v>
          </cell>
          <cell r="AR705">
            <v>1.581</v>
          </cell>
        </row>
        <row r="706">
          <cell r="AP706" t="str">
            <v>1131</v>
          </cell>
          <cell r="AQ706">
            <v>1.5549999999999999</v>
          </cell>
          <cell r="AR706">
            <v>1.6140000000000001</v>
          </cell>
        </row>
        <row r="707">
          <cell r="AP707" t="str">
            <v>1132</v>
          </cell>
          <cell r="AQ707">
            <v>1.6279999999999999</v>
          </cell>
          <cell r="AR707">
            <v>1.6819999999999999</v>
          </cell>
        </row>
        <row r="708">
          <cell r="AP708" t="str">
            <v>1133</v>
          </cell>
          <cell r="AQ708">
            <v>1.6619999999999999</v>
          </cell>
          <cell r="AR708">
            <v>1.7150000000000001</v>
          </cell>
        </row>
        <row r="709">
          <cell r="AP709" t="str">
            <v>1134</v>
          </cell>
          <cell r="AQ709">
            <v>1.6950000000000001</v>
          </cell>
          <cell r="AR709">
            <v>1.7490000000000001</v>
          </cell>
        </row>
        <row r="710">
          <cell r="AP710" t="str">
            <v>1135</v>
          </cell>
          <cell r="AQ710">
            <v>1.7290000000000001</v>
          </cell>
          <cell r="AR710">
            <v>1.762</v>
          </cell>
        </row>
        <row r="711">
          <cell r="AP711" t="str">
            <v>1136</v>
          </cell>
          <cell r="AQ711">
            <v>1.7190000000000001</v>
          </cell>
          <cell r="AR711">
            <v>1.7370000000000001</v>
          </cell>
        </row>
        <row r="712">
          <cell r="AP712" t="str">
            <v>1137</v>
          </cell>
          <cell r="AQ712">
            <v>1.776</v>
          </cell>
          <cell r="AR712">
            <v>1.7490000000000001</v>
          </cell>
        </row>
        <row r="713">
          <cell r="AP713" t="str">
            <v>1138</v>
          </cell>
          <cell r="AQ713">
            <v>1.843</v>
          </cell>
          <cell r="AR713">
            <v>1.821</v>
          </cell>
        </row>
        <row r="714">
          <cell r="AP714" t="str">
            <v>1139</v>
          </cell>
          <cell r="AQ714">
            <v>1.9790000000000001</v>
          </cell>
          <cell r="AR714">
            <v>1.9610000000000001</v>
          </cell>
        </row>
        <row r="715">
          <cell r="AP715" t="str">
            <v>1140</v>
          </cell>
          <cell r="AQ715">
            <v>2.0470000000000002</v>
          </cell>
          <cell r="AR715">
            <v>2.036</v>
          </cell>
        </row>
        <row r="716">
          <cell r="AP716" t="str">
            <v>1141</v>
          </cell>
          <cell r="AQ716">
            <v>2.1160000000000001</v>
          </cell>
          <cell r="AR716">
            <v>2.0510000000000002</v>
          </cell>
        </row>
        <row r="717">
          <cell r="AP717" t="str">
            <v>1142</v>
          </cell>
          <cell r="AQ717">
            <v>2.1389999999999998</v>
          </cell>
          <cell r="AR717">
            <v>2.0249999999999999</v>
          </cell>
        </row>
        <row r="718">
          <cell r="AP718" t="str">
            <v>1143</v>
          </cell>
          <cell r="AQ718">
            <v>2.2349999999999999</v>
          </cell>
          <cell r="AR718">
            <v>2.04</v>
          </cell>
        </row>
        <row r="719">
          <cell r="AP719" t="str">
            <v>1144</v>
          </cell>
          <cell r="AQ719">
            <v>2.3439999999999999</v>
          </cell>
          <cell r="AR719">
            <v>2.0950000000000002</v>
          </cell>
        </row>
        <row r="720">
          <cell r="AP720" t="str">
            <v>1145</v>
          </cell>
          <cell r="AQ720">
            <v>2.452</v>
          </cell>
          <cell r="AR720">
            <v>2.15</v>
          </cell>
        </row>
        <row r="721">
          <cell r="AP721" t="str">
            <v>1146</v>
          </cell>
          <cell r="AQ721">
            <v>2.5209999999999999</v>
          </cell>
          <cell r="AR721">
            <v>2.129</v>
          </cell>
        </row>
        <row r="722">
          <cell r="AP722" t="str">
            <v>1147</v>
          </cell>
          <cell r="AQ722">
            <v>2.6520000000000001</v>
          </cell>
          <cell r="AR722">
            <v>2.1829999999999998</v>
          </cell>
        </row>
        <row r="723">
          <cell r="AP723" t="str">
            <v>1148</v>
          </cell>
          <cell r="AQ723">
            <v>2.7829999999999999</v>
          </cell>
          <cell r="AR723">
            <v>2.2360000000000002</v>
          </cell>
        </row>
        <row r="724">
          <cell r="AP724" t="str">
            <v>1149</v>
          </cell>
          <cell r="AQ724">
            <v>2.9430000000000001</v>
          </cell>
          <cell r="AR724">
            <v>2.2890000000000001</v>
          </cell>
        </row>
        <row r="725">
          <cell r="AP725" t="str">
            <v>1150</v>
          </cell>
          <cell r="AQ725">
            <v>3.0819999999999999</v>
          </cell>
          <cell r="AR725">
            <v>2.3420000000000001</v>
          </cell>
        </row>
        <row r="726">
          <cell r="AP726" t="str">
            <v>1151</v>
          </cell>
          <cell r="AQ726">
            <v>3.2090000000000001</v>
          </cell>
          <cell r="AR726">
            <v>2.3959999999999999</v>
          </cell>
        </row>
        <row r="727">
          <cell r="AP727" t="str">
            <v>1152</v>
          </cell>
          <cell r="AQ727">
            <v>3.359</v>
          </cell>
          <cell r="AR727">
            <v>2.4489999999999998</v>
          </cell>
        </row>
        <row r="728">
          <cell r="AP728" t="str">
            <v>1153</v>
          </cell>
          <cell r="AQ728">
            <v>3.5089999999999999</v>
          </cell>
          <cell r="AR728">
            <v>2.4990000000000001</v>
          </cell>
        </row>
        <row r="729">
          <cell r="AP729" t="str">
            <v>1154</v>
          </cell>
          <cell r="AQ729">
            <v>3.6589999999999998</v>
          </cell>
          <cell r="AR729">
            <v>2.548</v>
          </cell>
        </row>
        <row r="730">
          <cell r="AP730" t="str">
            <v>1155</v>
          </cell>
          <cell r="AQ730">
            <v>3.8090000000000002</v>
          </cell>
          <cell r="AR730">
            <v>2.6080000000000001</v>
          </cell>
        </row>
        <row r="731">
          <cell r="AP731" t="str">
            <v>1156</v>
          </cell>
          <cell r="AQ731">
            <v>3.96</v>
          </cell>
          <cell r="AR731">
            <v>2.681</v>
          </cell>
        </row>
        <row r="732">
          <cell r="AP732" t="str">
            <v>1157</v>
          </cell>
          <cell r="AQ732">
            <v>4.1100000000000003</v>
          </cell>
          <cell r="AR732">
            <v>2.7519999999999998</v>
          </cell>
        </row>
        <row r="733">
          <cell r="AP733" t="str">
            <v>1158</v>
          </cell>
          <cell r="AQ733">
            <v>4.26</v>
          </cell>
          <cell r="AR733">
            <v>2.8730000000000002</v>
          </cell>
        </row>
        <row r="734">
          <cell r="AP734" t="str">
            <v>1159</v>
          </cell>
          <cell r="AQ734">
            <v>4.4109999999999996</v>
          </cell>
          <cell r="AR734">
            <v>3.0169999999999999</v>
          </cell>
        </row>
        <row r="735">
          <cell r="AP735" t="str">
            <v>1160</v>
          </cell>
          <cell r="AQ735">
            <v>4.5940000000000003</v>
          </cell>
          <cell r="AR735">
            <v>3.161</v>
          </cell>
        </row>
        <row r="736">
          <cell r="AP736" t="str">
            <v>1161</v>
          </cell>
          <cell r="AQ736">
            <v>4.7519999999999998</v>
          </cell>
          <cell r="AR736">
            <v>3.3410000000000002</v>
          </cell>
        </row>
        <row r="737">
          <cell r="AP737" t="str">
            <v>1162</v>
          </cell>
          <cell r="AQ737">
            <v>4.9870000000000001</v>
          </cell>
          <cell r="AR737">
            <v>3.5569999999999999</v>
          </cell>
        </row>
        <row r="738">
          <cell r="AP738" t="str">
            <v>1201</v>
          </cell>
          <cell r="AQ738">
            <v>0.35699999999999998</v>
          </cell>
          <cell r="AR738">
            <v>0.63700000000000001</v>
          </cell>
        </row>
        <row r="739">
          <cell r="AP739" t="str">
            <v>1202</v>
          </cell>
          <cell r="AQ739">
            <v>0.35699999999999998</v>
          </cell>
          <cell r="AR739">
            <v>0.63700000000000001</v>
          </cell>
        </row>
        <row r="740">
          <cell r="AP740" t="str">
            <v>1203</v>
          </cell>
          <cell r="AQ740">
            <v>0.35699999999999998</v>
          </cell>
          <cell r="AR740">
            <v>0.63700000000000001</v>
          </cell>
        </row>
        <row r="741">
          <cell r="AP741" t="str">
            <v>1204</v>
          </cell>
          <cell r="AQ741">
            <v>0.47499999999999998</v>
          </cell>
          <cell r="AR741">
            <v>0.745</v>
          </cell>
        </row>
        <row r="742">
          <cell r="AP742" t="str">
            <v>1205</v>
          </cell>
          <cell r="AQ742">
            <v>0.47499999999999998</v>
          </cell>
          <cell r="AR742">
            <v>0.76</v>
          </cell>
        </row>
        <row r="743">
          <cell r="AP743" t="str">
            <v>1206</v>
          </cell>
          <cell r="AQ743">
            <v>0.58599999999999997</v>
          </cell>
          <cell r="AR743">
            <v>0.83799999999999997</v>
          </cell>
        </row>
        <row r="744">
          <cell r="AP744" t="str">
            <v>1207</v>
          </cell>
          <cell r="AQ744">
            <v>0.58599999999999997</v>
          </cell>
          <cell r="AR744">
            <v>0.83799999999999997</v>
          </cell>
        </row>
        <row r="745">
          <cell r="AP745" t="str">
            <v>1208</v>
          </cell>
          <cell r="AQ745">
            <v>0.70699999999999996</v>
          </cell>
          <cell r="AR745">
            <v>0.92900000000000005</v>
          </cell>
        </row>
        <row r="746">
          <cell r="AP746" t="str">
            <v>1210</v>
          </cell>
          <cell r="AQ746">
            <v>0.70699999999999996</v>
          </cell>
          <cell r="AR746">
            <v>0.92900000000000005</v>
          </cell>
        </row>
        <row r="747">
          <cell r="AP747" t="str">
            <v>1211</v>
          </cell>
          <cell r="AQ747">
            <v>0.70699999999999996</v>
          </cell>
          <cell r="AR747">
            <v>0.92900000000000005</v>
          </cell>
        </row>
        <row r="748">
          <cell r="AP748" t="str">
            <v>1212</v>
          </cell>
          <cell r="AQ748">
            <v>0.83799999999999997</v>
          </cell>
          <cell r="AR748">
            <v>1.03</v>
          </cell>
        </row>
        <row r="749">
          <cell r="AP749" t="str">
            <v>1213</v>
          </cell>
          <cell r="AQ749">
            <v>0.83799999999999997</v>
          </cell>
          <cell r="AR749">
            <v>1.03</v>
          </cell>
        </row>
        <row r="750">
          <cell r="AP750" t="str">
            <v>1214</v>
          </cell>
          <cell r="AQ750">
            <v>0.83799999999999997</v>
          </cell>
          <cell r="AR750">
            <v>1.03</v>
          </cell>
        </row>
        <row r="751">
          <cell r="AP751" t="str">
            <v>1215</v>
          </cell>
          <cell r="AQ751">
            <v>0.87</v>
          </cell>
          <cell r="AR751">
            <v>1.03</v>
          </cell>
        </row>
        <row r="752">
          <cell r="AP752" t="str">
            <v>1216</v>
          </cell>
          <cell r="AQ752">
            <v>0.94799999999999995</v>
          </cell>
          <cell r="AR752">
            <v>1.131</v>
          </cell>
        </row>
        <row r="753">
          <cell r="AP753" t="str">
            <v>1217</v>
          </cell>
          <cell r="AQ753">
            <v>1</v>
          </cell>
          <cell r="AR753">
            <v>1.131</v>
          </cell>
        </row>
        <row r="754">
          <cell r="AP754" t="str">
            <v>1218</v>
          </cell>
          <cell r="AQ754">
            <v>1</v>
          </cell>
          <cell r="AR754">
            <v>1.131</v>
          </cell>
        </row>
        <row r="755">
          <cell r="AP755" t="str">
            <v>1219</v>
          </cell>
          <cell r="AQ755">
            <v>1.0469999999999999</v>
          </cell>
          <cell r="AR755">
            <v>1.131</v>
          </cell>
        </row>
        <row r="756">
          <cell r="AP756" t="str">
            <v>1220</v>
          </cell>
          <cell r="AQ756">
            <v>1.1559999999999999</v>
          </cell>
          <cell r="AR756">
            <v>1.2729999999999999</v>
          </cell>
        </row>
        <row r="757">
          <cell r="AP757" t="str">
            <v>1221</v>
          </cell>
          <cell r="AQ757">
            <v>1.202</v>
          </cell>
          <cell r="AR757">
            <v>1.2729999999999999</v>
          </cell>
        </row>
        <row r="758">
          <cell r="AP758" t="str">
            <v>1222</v>
          </cell>
          <cell r="AQ758">
            <v>1.208</v>
          </cell>
          <cell r="AR758">
            <v>1.31</v>
          </cell>
        </row>
        <row r="759">
          <cell r="AP759" t="str">
            <v>1223</v>
          </cell>
          <cell r="AQ759">
            <v>1.232</v>
          </cell>
          <cell r="AR759">
            <v>1.3480000000000001</v>
          </cell>
        </row>
        <row r="760">
          <cell r="AP760" t="str">
            <v>1224</v>
          </cell>
          <cell r="AQ760">
            <v>1.202</v>
          </cell>
          <cell r="AR760">
            <v>1.3320000000000001</v>
          </cell>
        </row>
        <row r="761">
          <cell r="AP761" t="str">
            <v>1225</v>
          </cell>
          <cell r="AQ761">
            <v>1.2609999999999999</v>
          </cell>
          <cell r="AR761">
            <v>1.3680000000000001</v>
          </cell>
        </row>
        <row r="762">
          <cell r="AP762" t="str">
            <v>1226</v>
          </cell>
          <cell r="AQ762">
            <v>1.3069999999999999</v>
          </cell>
          <cell r="AR762">
            <v>1.39</v>
          </cell>
        </row>
        <row r="763">
          <cell r="AP763" t="str">
            <v>1227</v>
          </cell>
          <cell r="AQ763">
            <v>1.3660000000000001</v>
          </cell>
          <cell r="AR763">
            <v>1.4239999999999999</v>
          </cell>
        </row>
        <row r="764">
          <cell r="AP764" t="str">
            <v>1228</v>
          </cell>
          <cell r="AQ764">
            <v>1.4239999999999999</v>
          </cell>
          <cell r="AR764">
            <v>1.4370000000000001</v>
          </cell>
        </row>
        <row r="765">
          <cell r="AP765" t="str">
            <v>1229</v>
          </cell>
          <cell r="AQ765">
            <v>1.405</v>
          </cell>
          <cell r="AR765">
            <v>1.411</v>
          </cell>
        </row>
        <row r="766">
          <cell r="AP766" t="str">
            <v>1230</v>
          </cell>
          <cell r="AQ766">
            <v>1.4430000000000001</v>
          </cell>
          <cell r="AR766">
            <v>1.4239999999999999</v>
          </cell>
        </row>
        <row r="767">
          <cell r="AP767" t="str">
            <v>1231</v>
          </cell>
          <cell r="AQ767">
            <v>1.4810000000000001</v>
          </cell>
          <cell r="AR767">
            <v>1.454</v>
          </cell>
        </row>
        <row r="768">
          <cell r="AP768" t="str">
            <v>1232</v>
          </cell>
          <cell r="AQ768">
            <v>1.55</v>
          </cell>
          <cell r="AR768">
            <v>1.516</v>
          </cell>
        </row>
        <row r="769">
          <cell r="AP769" t="str">
            <v>1233</v>
          </cell>
          <cell r="AQ769">
            <v>1.5820000000000001</v>
          </cell>
          <cell r="AR769">
            <v>1.546</v>
          </cell>
        </row>
        <row r="770">
          <cell r="AP770" t="str">
            <v>1234</v>
          </cell>
          <cell r="AQ770">
            <v>1.6140000000000001</v>
          </cell>
          <cell r="AR770">
            <v>1.5760000000000001</v>
          </cell>
        </row>
        <row r="771">
          <cell r="AP771" t="str">
            <v>1235</v>
          </cell>
          <cell r="AQ771">
            <v>1.6459999999999999</v>
          </cell>
          <cell r="AR771">
            <v>1.587</v>
          </cell>
        </row>
        <row r="772">
          <cell r="AP772" t="str">
            <v>1236</v>
          </cell>
          <cell r="AQ772">
            <v>1.6359999999999999</v>
          </cell>
          <cell r="AR772">
            <v>1.5649999999999999</v>
          </cell>
        </row>
        <row r="773">
          <cell r="AP773" t="str">
            <v>1237</v>
          </cell>
          <cell r="AQ773">
            <v>1.6910000000000001</v>
          </cell>
          <cell r="AR773">
            <v>1.5760000000000001</v>
          </cell>
        </row>
        <row r="774">
          <cell r="AP774" t="str">
            <v>1238</v>
          </cell>
          <cell r="AQ774">
            <v>1.754</v>
          </cell>
          <cell r="AR774">
            <v>1.641</v>
          </cell>
        </row>
        <row r="775">
          <cell r="AP775" t="str">
            <v>1239</v>
          </cell>
          <cell r="AQ775">
            <v>1.8859999999999999</v>
          </cell>
          <cell r="AR775">
            <v>1.7689999999999999</v>
          </cell>
        </row>
        <row r="776">
          <cell r="AP776" t="str">
            <v>1240</v>
          </cell>
          <cell r="AQ776">
            <v>1.9510000000000001</v>
          </cell>
          <cell r="AR776">
            <v>1.8360000000000001</v>
          </cell>
        </row>
        <row r="777">
          <cell r="AP777" t="str">
            <v>1241</v>
          </cell>
          <cell r="AQ777">
            <v>2.0169999999999999</v>
          </cell>
          <cell r="AR777">
            <v>1.85</v>
          </cell>
        </row>
        <row r="778">
          <cell r="AP778" t="str">
            <v>1242</v>
          </cell>
          <cell r="AQ778">
            <v>2.0369999999999999</v>
          </cell>
          <cell r="AR778">
            <v>1.825</v>
          </cell>
        </row>
        <row r="779">
          <cell r="AP779" t="str">
            <v>1243</v>
          </cell>
          <cell r="AQ779">
            <v>2.1280000000000001</v>
          </cell>
          <cell r="AR779">
            <v>1.8380000000000001</v>
          </cell>
        </row>
        <row r="780">
          <cell r="AP780" t="str">
            <v>1244</v>
          </cell>
          <cell r="AQ780">
            <v>2.2320000000000002</v>
          </cell>
          <cell r="AR780">
            <v>1.8879999999999999</v>
          </cell>
        </row>
        <row r="781">
          <cell r="AP781" t="str">
            <v>1245</v>
          </cell>
          <cell r="AQ781">
            <v>2.335</v>
          </cell>
          <cell r="AR781">
            <v>1.9370000000000001</v>
          </cell>
        </row>
        <row r="782">
          <cell r="AP782" t="str">
            <v>1246</v>
          </cell>
          <cell r="AQ782">
            <v>2.4</v>
          </cell>
          <cell r="AR782">
            <v>1.919</v>
          </cell>
        </row>
        <row r="783">
          <cell r="AP783" t="str">
            <v>1247</v>
          </cell>
          <cell r="AQ783">
            <v>2.5249999999999999</v>
          </cell>
          <cell r="AR783">
            <v>1.9670000000000001</v>
          </cell>
        </row>
        <row r="784">
          <cell r="AP784" t="str">
            <v>1248</v>
          </cell>
          <cell r="AQ784">
            <v>2.65</v>
          </cell>
          <cell r="AR784">
            <v>2.0150000000000001</v>
          </cell>
        </row>
        <row r="785">
          <cell r="AP785" t="str">
            <v>1249</v>
          </cell>
          <cell r="AQ785">
            <v>2.8029999999999999</v>
          </cell>
          <cell r="AR785">
            <v>2.0630000000000002</v>
          </cell>
        </row>
        <row r="786">
          <cell r="AP786" t="str">
            <v>1250</v>
          </cell>
          <cell r="AQ786">
            <v>2.9350000000000001</v>
          </cell>
          <cell r="AR786">
            <v>2.1110000000000002</v>
          </cell>
        </row>
        <row r="787">
          <cell r="AP787" t="str">
            <v>1251</v>
          </cell>
          <cell r="AQ787">
            <v>3.056</v>
          </cell>
          <cell r="AR787">
            <v>2.1589999999999998</v>
          </cell>
        </row>
        <row r="788">
          <cell r="AP788" t="str">
            <v>1252</v>
          </cell>
          <cell r="AQ788">
            <v>3.1989999999999998</v>
          </cell>
          <cell r="AR788">
            <v>2.2069999999999999</v>
          </cell>
        </row>
        <row r="789">
          <cell r="AP789" t="str">
            <v>1253</v>
          </cell>
          <cell r="AQ789">
            <v>3.3420000000000001</v>
          </cell>
          <cell r="AR789">
            <v>2.2519999999999998</v>
          </cell>
        </row>
        <row r="790">
          <cell r="AP790" t="str">
            <v>1254</v>
          </cell>
          <cell r="AQ790">
            <v>3.4849999999999999</v>
          </cell>
          <cell r="AR790">
            <v>2.2949999999999999</v>
          </cell>
        </row>
        <row r="791">
          <cell r="AP791" t="str">
            <v>1255</v>
          </cell>
          <cell r="AQ791">
            <v>3.6280000000000001</v>
          </cell>
          <cell r="AR791">
            <v>2.35</v>
          </cell>
        </row>
        <row r="792">
          <cell r="AP792" t="str">
            <v>1256</v>
          </cell>
          <cell r="AQ792">
            <v>3.7709999999999999</v>
          </cell>
          <cell r="AR792">
            <v>2.415</v>
          </cell>
        </row>
        <row r="793">
          <cell r="AP793" t="str">
            <v>1257</v>
          </cell>
          <cell r="AQ793">
            <v>3.9140000000000001</v>
          </cell>
          <cell r="AR793">
            <v>2.4790000000000001</v>
          </cell>
        </row>
        <row r="794">
          <cell r="AP794" t="str">
            <v>1258</v>
          </cell>
          <cell r="AQ794">
            <v>4.0570000000000004</v>
          </cell>
          <cell r="AR794">
            <v>2.5880000000000001</v>
          </cell>
        </row>
        <row r="795">
          <cell r="AP795" t="str">
            <v>1259</v>
          </cell>
          <cell r="AQ795">
            <v>4.2009999999999996</v>
          </cell>
          <cell r="AR795">
            <v>2.718</v>
          </cell>
        </row>
        <row r="796">
          <cell r="AP796" t="str">
            <v>1260</v>
          </cell>
          <cell r="AQ796">
            <v>4.375</v>
          </cell>
          <cell r="AR796">
            <v>2.8479999999999999</v>
          </cell>
        </row>
        <row r="797">
          <cell r="AP797" t="str">
            <v>1261</v>
          </cell>
          <cell r="AQ797">
            <v>4.5250000000000004</v>
          </cell>
          <cell r="AR797">
            <v>3.01</v>
          </cell>
        </row>
        <row r="798">
          <cell r="AP798" t="str">
            <v>1262</v>
          </cell>
          <cell r="AQ798">
            <v>4.75</v>
          </cell>
          <cell r="AR798">
            <v>3.2050000000000001</v>
          </cell>
        </row>
        <row r="799">
          <cell r="AP799" t="str">
            <v>1301</v>
          </cell>
          <cell r="AQ799">
            <v>0.33900000000000002</v>
          </cell>
          <cell r="AR799">
            <v>0.57299999999999995</v>
          </cell>
        </row>
        <row r="800">
          <cell r="AP800" t="str">
            <v>1302</v>
          </cell>
          <cell r="AQ800">
            <v>0.33900000000000002</v>
          </cell>
          <cell r="AR800">
            <v>0.57299999999999995</v>
          </cell>
        </row>
        <row r="801">
          <cell r="AP801" t="str">
            <v>1303</v>
          </cell>
          <cell r="AQ801">
            <v>0.33900000000000002</v>
          </cell>
          <cell r="AR801">
            <v>0.57299999999999995</v>
          </cell>
        </row>
        <row r="802">
          <cell r="AP802" t="str">
            <v>1304</v>
          </cell>
          <cell r="AQ802">
            <v>0.45100000000000001</v>
          </cell>
          <cell r="AR802">
            <v>0.67</v>
          </cell>
        </row>
        <row r="803">
          <cell r="AP803" t="str">
            <v>1305</v>
          </cell>
          <cell r="AQ803">
            <v>0.45200000000000001</v>
          </cell>
          <cell r="AR803">
            <v>0.68400000000000005</v>
          </cell>
        </row>
        <row r="804">
          <cell r="AP804" t="str">
            <v>1306</v>
          </cell>
          <cell r="AQ804">
            <v>0.55700000000000005</v>
          </cell>
          <cell r="AR804">
            <v>0.754</v>
          </cell>
        </row>
        <row r="805">
          <cell r="AP805" t="str">
            <v>1307</v>
          </cell>
          <cell r="AQ805">
            <v>0.55700000000000005</v>
          </cell>
          <cell r="AR805">
            <v>0.754</v>
          </cell>
        </row>
        <row r="806">
          <cell r="AP806" t="str">
            <v>1308</v>
          </cell>
          <cell r="AQ806">
            <v>0.67200000000000004</v>
          </cell>
          <cell r="AR806">
            <v>0.83599999999999997</v>
          </cell>
        </row>
        <row r="807">
          <cell r="AP807" t="str">
            <v>1310</v>
          </cell>
          <cell r="AQ807">
            <v>0.67200000000000004</v>
          </cell>
          <cell r="AR807">
            <v>0.83599999999999997</v>
          </cell>
        </row>
        <row r="808">
          <cell r="AP808" t="str">
            <v>1311</v>
          </cell>
          <cell r="AQ808">
            <v>0.67200000000000004</v>
          </cell>
          <cell r="AR808">
            <v>0.83599999999999997</v>
          </cell>
        </row>
        <row r="809">
          <cell r="AP809" t="str">
            <v>1312</v>
          </cell>
          <cell r="AQ809">
            <v>0.79700000000000004</v>
          </cell>
          <cell r="AR809">
            <v>0.92700000000000005</v>
          </cell>
        </row>
        <row r="810">
          <cell r="AP810" t="str">
            <v>1313</v>
          </cell>
          <cell r="AQ810">
            <v>0.79700000000000004</v>
          </cell>
          <cell r="AR810">
            <v>0.92700000000000005</v>
          </cell>
        </row>
        <row r="811">
          <cell r="AP811" t="str">
            <v>1314</v>
          </cell>
          <cell r="AQ811">
            <v>0.79700000000000004</v>
          </cell>
          <cell r="AR811">
            <v>0.92700000000000005</v>
          </cell>
        </row>
        <row r="812">
          <cell r="AP812" t="str">
            <v>1315</v>
          </cell>
          <cell r="AQ812">
            <v>0.82699999999999996</v>
          </cell>
          <cell r="AR812">
            <v>0.92700000000000005</v>
          </cell>
        </row>
        <row r="813">
          <cell r="AP813" t="str">
            <v>1316</v>
          </cell>
          <cell r="AQ813">
            <v>0.9</v>
          </cell>
          <cell r="AR813">
            <v>1.018</v>
          </cell>
        </row>
        <row r="814">
          <cell r="AP814" t="str">
            <v>1317</v>
          </cell>
          <cell r="AQ814">
            <v>0.95</v>
          </cell>
          <cell r="AR814">
            <v>1.018</v>
          </cell>
        </row>
        <row r="815">
          <cell r="AP815" t="str">
            <v>1318</v>
          </cell>
          <cell r="AQ815">
            <v>0.95</v>
          </cell>
          <cell r="AR815">
            <v>1.018</v>
          </cell>
        </row>
        <row r="816">
          <cell r="AP816" t="str">
            <v>1319</v>
          </cell>
          <cell r="AQ816">
            <v>0.995</v>
          </cell>
          <cell r="AR816">
            <v>1.018</v>
          </cell>
        </row>
        <row r="817">
          <cell r="AP817" t="str">
            <v>1320</v>
          </cell>
          <cell r="AQ817">
            <v>1.0980000000000001</v>
          </cell>
          <cell r="AR817">
            <v>1.145</v>
          </cell>
        </row>
        <row r="818">
          <cell r="AP818" t="str">
            <v>1321</v>
          </cell>
          <cell r="AQ818">
            <v>1.1419999999999999</v>
          </cell>
          <cell r="AR818">
            <v>1.145</v>
          </cell>
        </row>
        <row r="819">
          <cell r="AP819" t="str">
            <v>1322</v>
          </cell>
          <cell r="AQ819">
            <v>1.1479999999999999</v>
          </cell>
          <cell r="AR819">
            <v>1.179</v>
          </cell>
        </row>
        <row r="820">
          <cell r="AP820" t="str">
            <v>1323</v>
          </cell>
          <cell r="AQ820">
            <v>1.17</v>
          </cell>
          <cell r="AR820">
            <v>1.212</v>
          </cell>
        </row>
        <row r="821">
          <cell r="AP821" t="str">
            <v>1324</v>
          </cell>
          <cell r="AQ821">
            <v>1.1419999999999999</v>
          </cell>
          <cell r="AR821">
            <v>1.198</v>
          </cell>
        </row>
        <row r="822">
          <cell r="AP822" t="str">
            <v>1325</v>
          </cell>
          <cell r="AQ822">
            <v>1.198</v>
          </cell>
          <cell r="AR822">
            <v>1.2310000000000001</v>
          </cell>
        </row>
        <row r="823">
          <cell r="AP823" t="str">
            <v>1326</v>
          </cell>
          <cell r="AQ823">
            <v>1.242</v>
          </cell>
          <cell r="AR823">
            <v>1.2509999999999999</v>
          </cell>
        </row>
        <row r="824">
          <cell r="AP824" t="str">
            <v>1327</v>
          </cell>
          <cell r="AQ824">
            <v>1.298</v>
          </cell>
          <cell r="AR824">
            <v>1.282</v>
          </cell>
        </row>
        <row r="825">
          <cell r="AP825" t="str">
            <v>1328</v>
          </cell>
          <cell r="AQ825">
            <v>1.353</v>
          </cell>
          <cell r="AR825">
            <v>1.294</v>
          </cell>
        </row>
        <row r="826">
          <cell r="AP826" t="str">
            <v>1329</v>
          </cell>
          <cell r="AQ826">
            <v>1.335</v>
          </cell>
          <cell r="AR826">
            <v>1.2709999999999999</v>
          </cell>
        </row>
        <row r="827">
          <cell r="AP827" t="str">
            <v>1330</v>
          </cell>
          <cell r="AQ827">
            <v>1.371</v>
          </cell>
          <cell r="AR827">
            <v>1.282</v>
          </cell>
        </row>
        <row r="828">
          <cell r="AP828" t="str">
            <v>1331</v>
          </cell>
          <cell r="AQ828">
            <v>1.407</v>
          </cell>
          <cell r="AR828">
            <v>1.3089999999999999</v>
          </cell>
        </row>
        <row r="829">
          <cell r="AP829" t="str">
            <v>1332</v>
          </cell>
          <cell r="AQ829">
            <v>1.4730000000000001</v>
          </cell>
          <cell r="AR829">
            <v>1.3640000000000001</v>
          </cell>
        </row>
        <row r="830">
          <cell r="AP830" t="str">
            <v>1333</v>
          </cell>
          <cell r="AQ830">
            <v>1.5029999999999999</v>
          </cell>
          <cell r="AR830">
            <v>1.391</v>
          </cell>
        </row>
        <row r="831">
          <cell r="AP831" t="str">
            <v>1334</v>
          </cell>
          <cell r="AQ831">
            <v>1.5329999999999999</v>
          </cell>
          <cell r="AR831">
            <v>1.4179999999999999</v>
          </cell>
        </row>
        <row r="832">
          <cell r="AP832" t="str">
            <v>1335</v>
          </cell>
          <cell r="AQ832">
            <v>1.5640000000000001</v>
          </cell>
          <cell r="AR832">
            <v>1.4279999999999999</v>
          </cell>
        </row>
        <row r="833">
          <cell r="AP833" t="str">
            <v>1336</v>
          </cell>
          <cell r="AQ833">
            <v>1.5549999999999999</v>
          </cell>
          <cell r="AR833">
            <v>1.4079999999999999</v>
          </cell>
        </row>
        <row r="834">
          <cell r="AP834" t="str">
            <v>1337</v>
          </cell>
          <cell r="AQ834">
            <v>1.607</v>
          </cell>
          <cell r="AR834">
            <v>1.4179999999999999</v>
          </cell>
        </row>
        <row r="835">
          <cell r="AP835" t="str">
            <v>1338</v>
          </cell>
          <cell r="AQ835">
            <v>1.667</v>
          </cell>
          <cell r="AR835">
            <v>1.476</v>
          </cell>
        </row>
        <row r="836">
          <cell r="AP836" t="str">
            <v>1339</v>
          </cell>
          <cell r="AQ836">
            <v>1.7929999999999999</v>
          </cell>
          <cell r="AR836">
            <v>1.593</v>
          </cell>
        </row>
        <row r="837">
          <cell r="AP837" t="str">
            <v>1340</v>
          </cell>
          <cell r="AQ837">
            <v>1.855</v>
          </cell>
          <cell r="AR837">
            <v>1.6539999999999999</v>
          </cell>
        </row>
        <row r="838">
          <cell r="AP838" t="str">
            <v>1341</v>
          </cell>
          <cell r="AQ838">
            <v>1.9179999999999999</v>
          </cell>
          <cell r="AR838">
            <v>1.6659999999999999</v>
          </cell>
        </row>
        <row r="839">
          <cell r="AP839" t="str">
            <v>1342</v>
          </cell>
          <cell r="AQ839">
            <v>1.9350000000000001</v>
          </cell>
          <cell r="AR839">
            <v>1.6419999999999999</v>
          </cell>
        </row>
        <row r="840">
          <cell r="AP840" t="str">
            <v>1343</v>
          </cell>
          <cell r="AQ840">
            <v>2.0219999999999998</v>
          </cell>
          <cell r="AR840">
            <v>1.6539999999999999</v>
          </cell>
        </row>
        <row r="841">
          <cell r="AP841" t="str">
            <v>1344</v>
          </cell>
          <cell r="AQ841">
            <v>2.12</v>
          </cell>
          <cell r="AR841">
            <v>1.6990000000000001</v>
          </cell>
        </row>
        <row r="842">
          <cell r="AP842" t="str">
            <v>1345</v>
          </cell>
          <cell r="AQ842">
            <v>2.2189999999999999</v>
          </cell>
          <cell r="AR842">
            <v>1.7430000000000001</v>
          </cell>
        </row>
        <row r="843">
          <cell r="AP843" t="str">
            <v>1346</v>
          </cell>
          <cell r="AQ843">
            <v>2.2799999999999998</v>
          </cell>
          <cell r="AR843">
            <v>1.7270000000000001</v>
          </cell>
        </row>
        <row r="844">
          <cell r="AP844" t="str">
            <v>1347</v>
          </cell>
          <cell r="AQ844">
            <v>2.399</v>
          </cell>
          <cell r="AR844">
            <v>1.77</v>
          </cell>
        </row>
        <row r="845">
          <cell r="AP845" t="str">
            <v>1348</v>
          </cell>
          <cell r="AQ845">
            <v>2.5179999999999998</v>
          </cell>
          <cell r="AR845">
            <v>1.8129999999999999</v>
          </cell>
        </row>
        <row r="846">
          <cell r="AP846" t="str">
            <v>1349</v>
          </cell>
          <cell r="AQ846">
            <v>2.6629999999999998</v>
          </cell>
          <cell r="AR846">
            <v>1.8560000000000001</v>
          </cell>
        </row>
        <row r="847">
          <cell r="AP847" t="str">
            <v>1350</v>
          </cell>
          <cell r="AQ847">
            <v>2.7890000000000001</v>
          </cell>
          <cell r="AR847">
            <v>1.899</v>
          </cell>
        </row>
        <row r="848">
          <cell r="AP848" t="str">
            <v>1351</v>
          </cell>
          <cell r="AQ848">
            <v>2.903</v>
          </cell>
          <cell r="AR848">
            <v>1.9430000000000001</v>
          </cell>
        </row>
        <row r="849">
          <cell r="AP849" t="str">
            <v>1352</v>
          </cell>
          <cell r="AQ849">
            <v>3.0390000000000001</v>
          </cell>
          <cell r="AR849">
            <v>1.986</v>
          </cell>
        </row>
        <row r="850">
          <cell r="AP850" t="str">
            <v>1353</v>
          </cell>
          <cell r="AQ850">
            <v>3.1749999999999998</v>
          </cell>
          <cell r="AR850">
            <v>2.0270000000000001</v>
          </cell>
        </row>
        <row r="851">
          <cell r="AP851" t="str">
            <v>1354</v>
          </cell>
          <cell r="AQ851">
            <v>3.3109999999999999</v>
          </cell>
          <cell r="AR851">
            <v>2.0659999999999998</v>
          </cell>
        </row>
        <row r="852">
          <cell r="AP852" t="str">
            <v>1355</v>
          </cell>
          <cell r="AQ852">
            <v>3.4470000000000001</v>
          </cell>
          <cell r="AR852">
            <v>2.1150000000000002</v>
          </cell>
        </row>
        <row r="853">
          <cell r="AP853" t="str">
            <v>1356</v>
          </cell>
          <cell r="AQ853">
            <v>3.5819999999999999</v>
          </cell>
          <cell r="AR853">
            <v>2.173</v>
          </cell>
        </row>
        <row r="854">
          <cell r="AP854" t="str">
            <v>1357</v>
          </cell>
          <cell r="AQ854">
            <v>3.718</v>
          </cell>
          <cell r="AR854">
            <v>2.2309999999999999</v>
          </cell>
        </row>
        <row r="855">
          <cell r="AP855" t="str">
            <v>1358</v>
          </cell>
          <cell r="AQ855">
            <v>3.8540000000000001</v>
          </cell>
          <cell r="AR855">
            <v>2.3290000000000002</v>
          </cell>
        </row>
        <row r="856">
          <cell r="AP856" t="str">
            <v>1359</v>
          </cell>
          <cell r="AQ856">
            <v>3.9910000000000001</v>
          </cell>
          <cell r="AR856">
            <v>2.4460000000000002</v>
          </cell>
        </row>
        <row r="857">
          <cell r="AP857" t="str">
            <v>1360</v>
          </cell>
          <cell r="AQ857">
            <v>4.1559999999999997</v>
          </cell>
          <cell r="AR857">
            <v>2.5630000000000002</v>
          </cell>
        </row>
        <row r="858">
          <cell r="AP858" t="str">
            <v>1361</v>
          </cell>
          <cell r="AQ858">
            <v>4.298</v>
          </cell>
          <cell r="AR858">
            <v>2.7090000000000001</v>
          </cell>
        </row>
        <row r="859">
          <cell r="AP859" t="str">
            <v>1362</v>
          </cell>
          <cell r="AQ859">
            <v>4.5129999999999999</v>
          </cell>
          <cell r="AR859">
            <v>2.8839999999999999</v>
          </cell>
        </row>
        <row r="860">
          <cell r="AP860" t="str">
            <v>1401</v>
          </cell>
          <cell r="AQ860">
            <v>0.30299999999999999</v>
          </cell>
          <cell r="AR860">
            <v>0.54200000000000004</v>
          </cell>
        </row>
        <row r="861">
          <cell r="AP861" t="str">
            <v>1402</v>
          </cell>
          <cell r="AQ861">
            <v>0.30299999999999999</v>
          </cell>
          <cell r="AR861">
            <v>0.54200000000000004</v>
          </cell>
        </row>
        <row r="862">
          <cell r="AP862" t="str">
            <v>1403</v>
          </cell>
          <cell r="AQ862">
            <v>0.30299999999999999</v>
          </cell>
          <cell r="AR862">
            <v>0.54200000000000004</v>
          </cell>
        </row>
        <row r="863">
          <cell r="AP863" t="str">
            <v>1404</v>
          </cell>
          <cell r="AQ863">
            <v>0.40400000000000003</v>
          </cell>
          <cell r="AR863">
            <v>0.63300000000000001</v>
          </cell>
        </row>
        <row r="864">
          <cell r="AP864" t="str">
            <v>1405</v>
          </cell>
          <cell r="AQ864">
            <v>0.40400000000000003</v>
          </cell>
          <cell r="AR864">
            <v>0.64600000000000002</v>
          </cell>
        </row>
        <row r="865">
          <cell r="AP865" t="str">
            <v>1406</v>
          </cell>
          <cell r="AQ865">
            <v>0.498</v>
          </cell>
          <cell r="AR865">
            <v>0.71299999999999997</v>
          </cell>
        </row>
        <row r="866">
          <cell r="AP866" t="str">
            <v>1407</v>
          </cell>
          <cell r="AQ866">
            <v>0.498</v>
          </cell>
          <cell r="AR866">
            <v>0.71299999999999997</v>
          </cell>
        </row>
        <row r="867">
          <cell r="AP867" t="str">
            <v>1408</v>
          </cell>
          <cell r="AQ867">
            <v>0.60099999999999998</v>
          </cell>
          <cell r="AR867">
            <v>0.79</v>
          </cell>
        </row>
        <row r="868">
          <cell r="AP868" t="str">
            <v>1410</v>
          </cell>
          <cell r="AQ868">
            <v>0.60099999999999998</v>
          </cell>
          <cell r="AR868">
            <v>0.79</v>
          </cell>
        </row>
        <row r="869">
          <cell r="AP869" t="str">
            <v>1411</v>
          </cell>
          <cell r="AQ869">
            <v>0.60099999999999998</v>
          </cell>
          <cell r="AR869">
            <v>0.79</v>
          </cell>
        </row>
        <row r="870">
          <cell r="AP870" t="str">
            <v>1412</v>
          </cell>
          <cell r="AQ870">
            <v>0.71299999999999997</v>
          </cell>
          <cell r="AR870">
            <v>0.876</v>
          </cell>
        </row>
        <row r="871">
          <cell r="AP871" t="str">
            <v>1413</v>
          </cell>
          <cell r="AQ871">
            <v>0.71299999999999997</v>
          </cell>
          <cell r="AR871">
            <v>0.876</v>
          </cell>
        </row>
        <row r="872">
          <cell r="AP872" t="str">
            <v>1414</v>
          </cell>
          <cell r="AQ872">
            <v>0.71299999999999997</v>
          </cell>
          <cell r="AR872">
            <v>0.876</v>
          </cell>
        </row>
        <row r="873">
          <cell r="AP873" t="str">
            <v>1415</v>
          </cell>
          <cell r="AQ873">
            <v>0.74</v>
          </cell>
          <cell r="AR873">
            <v>0.876</v>
          </cell>
        </row>
        <row r="874">
          <cell r="AP874" t="str">
            <v>1416</v>
          </cell>
          <cell r="AQ874">
            <v>0.80600000000000005</v>
          </cell>
          <cell r="AR874">
            <v>0.96199999999999997</v>
          </cell>
        </row>
        <row r="875">
          <cell r="AP875" t="str">
            <v>1417</v>
          </cell>
          <cell r="AQ875">
            <v>0.85</v>
          </cell>
          <cell r="AR875">
            <v>0.96199999999999997</v>
          </cell>
        </row>
        <row r="876">
          <cell r="AP876" t="str">
            <v>1418</v>
          </cell>
          <cell r="AQ876">
            <v>0.85</v>
          </cell>
          <cell r="AR876">
            <v>0.96199999999999997</v>
          </cell>
        </row>
        <row r="877">
          <cell r="AP877" t="str">
            <v>1419</v>
          </cell>
          <cell r="AQ877">
            <v>0.89</v>
          </cell>
          <cell r="AR877">
            <v>0.96199999999999997</v>
          </cell>
        </row>
        <row r="878">
          <cell r="AP878" t="str">
            <v>1420</v>
          </cell>
          <cell r="AQ878">
            <v>0.98299999999999998</v>
          </cell>
          <cell r="AR878">
            <v>1.0820000000000001</v>
          </cell>
        </row>
        <row r="879">
          <cell r="AP879" t="str">
            <v>1421</v>
          </cell>
          <cell r="AQ879">
            <v>1.022</v>
          </cell>
          <cell r="AR879">
            <v>1.0820000000000001</v>
          </cell>
        </row>
        <row r="880">
          <cell r="AP880" t="str">
            <v>1422</v>
          </cell>
          <cell r="AQ880">
            <v>1.0269999999999999</v>
          </cell>
          <cell r="AR880">
            <v>1.1140000000000001</v>
          </cell>
        </row>
        <row r="881">
          <cell r="AP881" t="str">
            <v>1423</v>
          </cell>
          <cell r="AQ881">
            <v>1.0469999999999999</v>
          </cell>
          <cell r="AR881">
            <v>1.1459999999999999</v>
          </cell>
        </row>
        <row r="882">
          <cell r="AP882" t="str">
            <v>1424</v>
          </cell>
          <cell r="AQ882">
            <v>1.022</v>
          </cell>
          <cell r="AR882">
            <v>1.1319999999999999</v>
          </cell>
        </row>
        <row r="883">
          <cell r="AP883" t="str">
            <v>1425</v>
          </cell>
          <cell r="AQ883">
            <v>1.0720000000000001</v>
          </cell>
          <cell r="AR883">
            <v>1.163</v>
          </cell>
        </row>
        <row r="884">
          <cell r="AP884" t="str">
            <v>1426</v>
          </cell>
          <cell r="AQ884">
            <v>1.1120000000000001</v>
          </cell>
          <cell r="AR884">
            <v>1.1819999999999999</v>
          </cell>
        </row>
        <row r="885">
          <cell r="AP885" t="str">
            <v>1427</v>
          </cell>
          <cell r="AQ885">
            <v>1.1619999999999999</v>
          </cell>
          <cell r="AR885">
            <v>1.2110000000000001</v>
          </cell>
        </row>
        <row r="886">
          <cell r="AP886" t="str">
            <v>1428</v>
          </cell>
          <cell r="AQ886">
            <v>1.2110000000000001</v>
          </cell>
          <cell r="AR886">
            <v>1.222</v>
          </cell>
        </row>
        <row r="887">
          <cell r="AP887" t="str">
            <v>1429</v>
          </cell>
          <cell r="AQ887">
            <v>1.1950000000000001</v>
          </cell>
          <cell r="AR887">
            <v>1.2</v>
          </cell>
        </row>
        <row r="888">
          <cell r="AP888" t="str">
            <v>1430</v>
          </cell>
          <cell r="AQ888">
            <v>1.2270000000000001</v>
          </cell>
          <cell r="AR888">
            <v>1.2110000000000001</v>
          </cell>
        </row>
        <row r="889">
          <cell r="AP889" t="str">
            <v>1431</v>
          </cell>
          <cell r="AQ889">
            <v>1.2589999999999999</v>
          </cell>
          <cell r="AR889">
            <v>1.236</v>
          </cell>
        </row>
        <row r="890">
          <cell r="AP890" t="str">
            <v>1432</v>
          </cell>
          <cell r="AQ890">
            <v>1.3180000000000001</v>
          </cell>
          <cell r="AR890">
            <v>1.288</v>
          </cell>
        </row>
        <row r="891">
          <cell r="AP891" t="str">
            <v>1433</v>
          </cell>
          <cell r="AQ891">
            <v>1.345</v>
          </cell>
          <cell r="AR891">
            <v>1.3129999999999999</v>
          </cell>
        </row>
        <row r="892">
          <cell r="AP892" t="str">
            <v>1434</v>
          </cell>
          <cell r="AQ892">
            <v>1.373</v>
          </cell>
          <cell r="AR892">
            <v>1.339</v>
          </cell>
        </row>
        <row r="893">
          <cell r="AP893" t="str">
            <v>1435</v>
          </cell>
          <cell r="AQ893">
            <v>1.4</v>
          </cell>
          <cell r="AR893">
            <v>1.349</v>
          </cell>
        </row>
        <row r="894">
          <cell r="AP894" t="str">
            <v>1436</v>
          </cell>
          <cell r="AQ894">
            <v>1.3919999999999999</v>
          </cell>
          <cell r="AR894">
            <v>1.329</v>
          </cell>
        </row>
        <row r="895">
          <cell r="AP895" t="str">
            <v>1437</v>
          </cell>
          <cell r="AQ895">
            <v>1.4379999999999999</v>
          </cell>
          <cell r="AR895">
            <v>1.339</v>
          </cell>
        </row>
        <row r="896">
          <cell r="AP896" t="str">
            <v>1438</v>
          </cell>
          <cell r="AQ896">
            <v>1.492</v>
          </cell>
          <cell r="AR896">
            <v>1.3939999999999999</v>
          </cell>
        </row>
        <row r="897">
          <cell r="AP897" t="str">
            <v>1439</v>
          </cell>
          <cell r="AQ897">
            <v>1.605</v>
          </cell>
          <cell r="AR897">
            <v>1.5049999999999999</v>
          </cell>
        </row>
        <row r="898">
          <cell r="AP898" t="str">
            <v>1440</v>
          </cell>
          <cell r="AQ898">
            <v>1.66</v>
          </cell>
          <cell r="AR898">
            <v>1.5620000000000001</v>
          </cell>
        </row>
        <row r="899">
          <cell r="AP899" t="str">
            <v>1441</v>
          </cell>
          <cell r="AQ899">
            <v>1.716</v>
          </cell>
          <cell r="AR899">
            <v>1.5740000000000001</v>
          </cell>
        </row>
        <row r="900">
          <cell r="AP900" t="str">
            <v>1442</v>
          </cell>
          <cell r="AQ900">
            <v>1.732</v>
          </cell>
          <cell r="AR900">
            <v>1.5509999999999999</v>
          </cell>
        </row>
        <row r="901">
          <cell r="AP901" t="str">
            <v>1443</v>
          </cell>
          <cell r="AQ901">
            <v>1.8089999999999999</v>
          </cell>
          <cell r="AR901">
            <v>1.5620000000000001</v>
          </cell>
        </row>
        <row r="902">
          <cell r="AP902" t="str">
            <v>1444</v>
          </cell>
          <cell r="AQ902">
            <v>1.897</v>
          </cell>
          <cell r="AR902">
            <v>1.6040000000000001</v>
          </cell>
        </row>
        <row r="903">
          <cell r="AP903" t="str">
            <v>1445</v>
          </cell>
          <cell r="AQ903">
            <v>1.9850000000000001</v>
          </cell>
          <cell r="AR903">
            <v>1.647</v>
          </cell>
        </row>
        <row r="904">
          <cell r="AP904" t="str">
            <v>1446</v>
          </cell>
          <cell r="AQ904">
            <v>2.0409999999999999</v>
          </cell>
          <cell r="AR904">
            <v>1.631</v>
          </cell>
        </row>
        <row r="905">
          <cell r="AP905" t="str">
            <v>1447</v>
          </cell>
          <cell r="AQ905">
            <v>2.1469999999999998</v>
          </cell>
          <cell r="AR905">
            <v>1.6719999999999999</v>
          </cell>
        </row>
        <row r="906">
          <cell r="AP906" t="str">
            <v>1448</v>
          </cell>
          <cell r="AQ906">
            <v>2.2530000000000001</v>
          </cell>
          <cell r="AR906">
            <v>1.7130000000000001</v>
          </cell>
        </row>
        <row r="907">
          <cell r="AP907" t="str">
            <v>1449</v>
          </cell>
          <cell r="AQ907">
            <v>2.383</v>
          </cell>
          <cell r="AR907">
            <v>1.754</v>
          </cell>
        </row>
        <row r="908">
          <cell r="AP908" t="str">
            <v>1450</v>
          </cell>
          <cell r="AQ908">
            <v>2.496</v>
          </cell>
          <cell r="AR908">
            <v>1.794</v>
          </cell>
        </row>
        <row r="909">
          <cell r="AP909" t="str">
            <v>1451</v>
          </cell>
          <cell r="AQ909">
            <v>2.5979999999999999</v>
          </cell>
          <cell r="AR909">
            <v>1.835</v>
          </cell>
        </row>
        <row r="910">
          <cell r="AP910" t="str">
            <v>1452</v>
          </cell>
          <cell r="AQ910">
            <v>2.72</v>
          </cell>
          <cell r="AR910">
            <v>1.8759999999999999</v>
          </cell>
        </row>
        <row r="911">
          <cell r="AP911" t="str">
            <v>1453</v>
          </cell>
          <cell r="AQ911">
            <v>2.8410000000000002</v>
          </cell>
          <cell r="AR911">
            <v>1.915</v>
          </cell>
        </row>
        <row r="912">
          <cell r="AP912" t="str">
            <v>1454</v>
          </cell>
          <cell r="AQ912">
            <v>2.9620000000000002</v>
          </cell>
          <cell r="AR912">
            <v>1.9510000000000001</v>
          </cell>
        </row>
        <row r="913">
          <cell r="AP913" t="str">
            <v>1455</v>
          </cell>
          <cell r="AQ913">
            <v>3.0840000000000001</v>
          </cell>
          <cell r="AR913">
            <v>1.9970000000000001</v>
          </cell>
        </row>
        <row r="914">
          <cell r="AP914" t="str">
            <v>1456</v>
          </cell>
          <cell r="AQ914">
            <v>3.2050000000000001</v>
          </cell>
          <cell r="AR914">
            <v>2.0529999999999999</v>
          </cell>
        </row>
        <row r="915">
          <cell r="AP915" t="str">
            <v>1457</v>
          </cell>
          <cell r="AQ915">
            <v>3.327</v>
          </cell>
          <cell r="AR915">
            <v>2.1080000000000001</v>
          </cell>
        </row>
        <row r="916">
          <cell r="AP916" t="str">
            <v>1458</v>
          </cell>
          <cell r="AQ916">
            <v>3.448</v>
          </cell>
          <cell r="AR916">
            <v>2.2000000000000002</v>
          </cell>
        </row>
        <row r="917">
          <cell r="AP917" t="str">
            <v>1459</v>
          </cell>
          <cell r="AQ917">
            <v>3.57</v>
          </cell>
          <cell r="AR917">
            <v>2.31</v>
          </cell>
        </row>
        <row r="918">
          <cell r="AP918" t="str">
            <v>1460</v>
          </cell>
          <cell r="AQ918">
            <v>3.7189999999999999</v>
          </cell>
          <cell r="AR918">
            <v>2.4209999999999998</v>
          </cell>
        </row>
        <row r="919">
          <cell r="AP919" t="str">
            <v>1461</v>
          </cell>
          <cell r="AQ919">
            <v>3.8460000000000001</v>
          </cell>
          <cell r="AR919">
            <v>2.5590000000000002</v>
          </cell>
        </row>
        <row r="920">
          <cell r="AP920" t="str">
            <v>1462</v>
          </cell>
          <cell r="AQ920">
            <v>4.0380000000000003</v>
          </cell>
          <cell r="AR920">
            <v>2.7240000000000002</v>
          </cell>
        </row>
        <row r="921">
          <cell r="AP921" t="str">
            <v>1501</v>
          </cell>
          <cell r="AQ921">
            <v>0.30299999999999999</v>
          </cell>
          <cell r="AR921">
            <v>0.51</v>
          </cell>
        </row>
        <row r="922">
          <cell r="AP922" t="str">
            <v>1502</v>
          </cell>
          <cell r="AQ922">
            <v>0.30299999999999999</v>
          </cell>
          <cell r="AR922">
            <v>0.51</v>
          </cell>
        </row>
        <row r="923">
          <cell r="AP923" t="str">
            <v>1503</v>
          </cell>
          <cell r="AQ923">
            <v>0.30299999999999999</v>
          </cell>
          <cell r="AR923">
            <v>0.51</v>
          </cell>
        </row>
        <row r="924">
          <cell r="AP924" t="str">
            <v>1504</v>
          </cell>
          <cell r="AQ924">
            <v>0.40400000000000003</v>
          </cell>
          <cell r="AR924">
            <v>0.59599999999999997</v>
          </cell>
        </row>
        <row r="925">
          <cell r="AP925" t="str">
            <v>1505</v>
          </cell>
          <cell r="AQ925">
            <v>0.40400000000000003</v>
          </cell>
          <cell r="AR925">
            <v>0.60799999999999998</v>
          </cell>
        </row>
        <row r="926">
          <cell r="AP926" t="str">
            <v>1506</v>
          </cell>
          <cell r="AQ926">
            <v>0.498</v>
          </cell>
          <cell r="AR926">
            <v>0.67100000000000004</v>
          </cell>
        </row>
        <row r="927">
          <cell r="AP927" t="str">
            <v>1507</v>
          </cell>
          <cell r="AQ927">
            <v>0.498</v>
          </cell>
          <cell r="AR927">
            <v>0.67100000000000004</v>
          </cell>
        </row>
        <row r="928">
          <cell r="AP928" t="str">
            <v>1508</v>
          </cell>
          <cell r="AQ928">
            <v>0.60099999999999998</v>
          </cell>
          <cell r="AR928">
            <v>0.74299999999999999</v>
          </cell>
        </row>
        <row r="929">
          <cell r="AP929" t="str">
            <v>1510</v>
          </cell>
          <cell r="AQ929">
            <v>0.60099999999999998</v>
          </cell>
          <cell r="AR929">
            <v>0.74299999999999999</v>
          </cell>
        </row>
        <row r="930">
          <cell r="AP930" t="str">
            <v>1511</v>
          </cell>
          <cell r="AQ930">
            <v>0.60099999999999998</v>
          </cell>
          <cell r="AR930">
            <v>0.74299999999999999</v>
          </cell>
        </row>
        <row r="931">
          <cell r="AP931" t="str">
            <v>1512</v>
          </cell>
          <cell r="AQ931">
            <v>0.71299999999999997</v>
          </cell>
          <cell r="AR931">
            <v>0.82399999999999995</v>
          </cell>
        </row>
        <row r="932">
          <cell r="AP932" t="str">
            <v>1513</v>
          </cell>
          <cell r="AQ932">
            <v>0.71299999999999997</v>
          </cell>
          <cell r="AR932">
            <v>0.82399999999999995</v>
          </cell>
        </row>
        <row r="933">
          <cell r="AP933" t="str">
            <v>1514</v>
          </cell>
          <cell r="AQ933">
            <v>0.71299999999999997</v>
          </cell>
          <cell r="AR933">
            <v>0.82399999999999995</v>
          </cell>
        </row>
        <row r="934">
          <cell r="AP934" t="str">
            <v>1515</v>
          </cell>
          <cell r="AQ934">
            <v>0.74</v>
          </cell>
          <cell r="AR934">
            <v>0.82399999999999995</v>
          </cell>
        </row>
        <row r="935">
          <cell r="AP935" t="str">
            <v>1516</v>
          </cell>
          <cell r="AQ935">
            <v>0.80600000000000005</v>
          </cell>
          <cell r="AR935">
            <v>0.90500000000000003</v>
          </cell>
        </row>
        <row r="936">
          <cell r="AP936" t="str">
            <v>1517</v>
          </cell>
          <cell r="AQ936">
            <v>0.85</v>
          </cell>
          <cell r="AR936">
            <v>0.90500000000000003</v>
          </cell>
        </row>
        <row r="937">
          <cell r="AP937" t="str">
            <v>1518</v>
          </cell>
          <cell r="AQ937">
            <v>0.85</v>
          </cell>
          <cell r="AR937">
            <v>0.90500000000000003</v>
          </cell>
        </row>
        <row r="938">
          <cell r="AP938" t="str">
            <v>1519</v>
          </cell>
          <cell r="AQ938">
            <v>0.89</v>
          </cell>
          <cell r="AR938">
            <v>0.90500000000000003</v>
          </cell>
        </row>
        <row r="939">
          <cell r="AP939" t="str">
            <v>1520</v>
          </cell>
          <cell r="AQ939">
            <v>0.98299999999999998</v>
          </cell>
          <cell r="AR939">
            <v>1.018</v>
          </cell>
        </row>
        <row r="940">
          <cell r="AP940" t="str">
            <v>1521</v>
          </cell>
          <cell r="AQ940">
            <v>1.022</v>
          </cell>
          <cell r="AR940">
            <v>1.018</v>
          </cell>
        </row>
        <row r="941">
          <cell r="AP941" t="str">
            <v>1522</v>
          </cell>
          <cell r="AQ941">
            <v>1.0269999999999999</v>
          </cell>
          <cell r="AR941">
            <v>1.048</v>
          </cell>
        </row>
        <row r="942">
          <cell r="AP942" t="str">
            <v>1523</v>
          </cell>
          <cell r="AQ942">
            <v>1.0469999999999999</v>
          </cell>
          <cell r="AR942">
            <v>1.0780000000000001</v>
          </cell>
        </row>
        <row r="943">
          <cell r="AP943" t="str">
            <v>1524</v>
          </cell>
          <cell r="AQ943">
            <v>1.022</v>
          </cell>
          <cell r="AR943">
            <v>1.0649999999999999</v>
          </cell>
        </row>
        <row r="944">
          <cell r="AP944" t="str">
            <v>1525</v>
          </cell>
          <cell r="AQ944">
            <v>1.0720000000000001</v>
          </cell>
          <cell r="AR944">
            <v>1.0940000000000001</v>
          </cell>
        </row>
        <row r="945">
          <cell r="AP945" t="str">
            <v>1526</v>
          </cell>
          <cell r="AQ945">
            <v>1.1120000000000001</v>
          </cell>
          <cell r="AR945">
            <v>1.1120000000000001</v>
          </cell>
        </row>
        <row r="946">
          <cell r="AP946" t="str">
            <v>1527</v>
          </cell>
          <cell r="AQ946">
            <v>1.1619999999999999</v>
          </cell>
          <cell r="AR946">
            <v>1.139</v>
          </cell>
        </row>
        <row r="947">
          <cell r="AP947" t="str">
            <v>1528</v>
          </cell>
          <cell r="AQ947">
            <v>1.2110000000000001</v>
          </cell>
          <cell r="AR947">
            <v>1.149</v>
          </cell>
        </row>
        <row r="948">
          <cell r="AP948" t="str">
            <v>1529</v>
          </cell>
          <cell r="AQ948">
            <v>1.1950000000000001</v>
          </cell>
          <cell r="AR948">
            <v>1.129</v>
          </cell>
        </row>
        <row r="949">
          <cell r="AP949" t="str">
            <v>1530</v>
          </cell>
          <cell r="AQ949">
            <v>1.2270000000000001</v>
          </cell>
          <cell r="AR949">
            <v>1.139</v>
          </cell>
        </row>
        <row r="950">
          <cell r="AP950" t="str">
            <v>1531</v>
          </cell>
          <cell r="AQ950">
            <v>1.2589999999999999</v>
          </cell>
          <cell r="AR950">
            <v>1.163</v>
          </cell>
        </row>
        <row r="951">
          <cell r="AP951" t="str">
            <v>1532</v>
          </cell>
          <cell r="AQ951">
            <v>1.3180000000000001</v>
          </cell>
          <cell r="AR951">
            <v>1.212</v>
          </cell>
        </row>
        <row r="952">
          <cell r="AP952" t="str">
            <v>1533</v>
          </cell>
          <cell r="AQ952">
            <v>1.345</v>
          </cell>
          <cell r="AR952">
            <v>1.236</v>
          </cell>
        </row>
        <row r="953">
          <cell r="AP953" t="str">
            <v>1534</v>
          </cell>
          <cell r="AQ953">
            <v>1.373</v>
          </cell>
          <cell r="AR953">
            <v>1.26</v>
          </cell>
        </row>
        <row r="954">
          <cell r="AP954" t="str">
            <v>1535</v>
          </cell>
          <cell r="AQ954">
            <v>1.4</v>
          </cell>
          <cell r="AR954">
            <v>1.2689999999999999</v>
          </cell>
        </row>
        <row r="955">
          <cell r="AP955" t="str">
            <v>1536</v>
          </cell>
          <cell r="AQ955">
            <v>1.3919999999999999</v>
          </cell>
          <cell r="AR955">
            <v>1.2509999999999999</v>
          </cell>
        </row>
        <row r="956">
          <cell r="AP956" t="str">
            <v>1537</v>
          </cell>
          <cell r="AQ956">
            <v>1.4379999999999999</v>
          </cell>
          <cell r="AR956">
            <v>1.26</v>
          </cell>
        </row>
        <row r="957">
          <cell r="AP957" t="str">
            <v>1538</v>
          </cell>
          <cell r="AQ957">
            <v>1.492</v>
          </cell>
          <cell r="AR957">
            <v>1.3120000000000001</v>
          </cell>
        </row>
        <row r="958">
          <cell r="AP958" t="str">
            <v>1539</v>
          </cell>
          <cell r="AQ958">
            <v>1.605</v>
          </cell>
          <cell r="AR958">
            <v>1.417</v>
          </cell>
        </row>
        <row r="959">
          <cell r="AP959" t="str">
            <v>1540</v>
          </cell>
          <cell r="AQ959">
            <v>1.66</v>
          </cell>
          <cell r="AR959">
            <v>1.4710000000000001</v>
          </cell>
        </row>
        <row r="960">
          <cell r="AP960" t="str">
            <v>1541</v>
          </cell>
          <cell r="AQ960">
            <v>1.716</v>
          </cell>
          <cell r="AR960">
            <v>1.482</v>
          </cell>
        </row>
        <row r="961">
          <cell r="AP961" t="str">
            <v>1542</v>
          </cell>
          <cell r="AQ961">
            <v>1.732</v>
          </cell>
          <cell r="AR961">
            <v>1.46</v>
          </cell>
        </row>
        <row r="962">
          <cell r="AP962" t="str">
            <v>1543</v>
          </cell>
          <cell r="AQ962">
            <v>1.8089999999999999</v>
          </cell>
          <cell r="AR962">
            <v>1.4710000000000001</v>
          </cell>
        </row>
        <row r="963">
          <cell r="AP963" t="str">
            <v>1544</v>
          </cell>
          <cell r="AQ963">
            <v>1.897</v>
          </cell>
          <cell r="AR963">
            <v>1.5109999999999999</v>
          </cell>
        </row>
        <row r="964">
          <cell r="AP964" t="str">
            <v>1545</v>
          </cell>
          <cell r="AQ964">
            <v>1.9850000000000001</v>
          </cell>
          <cell r="AR964">
            <v>1.5509999999999999</v>
          </cell>
        </row>
        <row r="965">
          <cell r="AP965" t="str">
            <v>1546</v>
          </cell>
          <cell r="AQ965">
            <v>2.0409999999999999</v>
          </cell>
          <cell r="AR965">
            <v>1.5349999999999999</v>
          </cell>
        </row>
        <row r="966">
          <cell r="AP966" t="str">
            <v>1547</v>
          </cell>
          <cell r="AQ966">
            <v>2.1469999999999998</v>
          </cell>
          <cell r="AR966">
            <v>1.573</v>
          </cell>
        </row>
        <row r="967">
          <cell r="AP967" t="str">
            <v>1548</v>
          </cell>
          <cell r="AQ967">
            <v>2.2530000000000001</v>
          </cell>
          <cell r="AR967">
            <v>1.6120000000000001</v>
          </cell>
        </row>
        <row r="968">
          <cell r="AP968" t="str">
            <v>1549</v>
          </cell>
          <cell r="AQ968">
            <v>2.383</v>
          </cell>
          <cell r="AR968">
            <v>1.65</v>
          </cell>
        </row>
        <row r="969">
          <cell r="AP969" t="str">
            <v>1550</v>
          </cell>
          <cell r="AQ969">
            <v>2.496</v>
          </cell>
          <cell r="AR969">
            <v>1.6879999999999999</v>
          </cell>
        </row>
        <row r="970">
          <cell r="AP970" t="str">
            <v>1551</v>
          </cell>
          <cell r="AQ970">
            <v>2.5979999999999999</v>
          </cell>
          <cell r="AR970">
            <v>1.7270000000000001</v>
          </cell>
        </row>
        <row r="971">
          <cell r="AP971" t="str">
            <v>1552</v>
          </cell>
          <cell r="AQ971">
            <v>2.72</v>
          </cell>
          <cell r="AR971">
            <v>1.7649999999999999</v>
          </cell>
        </row>
        <row r="972">
          <cell r="AP972" t="str">
            <v>1553</v>
          </cell>
          <cell r="AQ972">
            <v>2.8410000000000002</v>
          </cell>
          <cell r="AR972">
            <v>1.802</v>
          </cell>
        </row>
        <row r="973">
          <cell r="AP973" t="str">
            <v>1554</v>
          </cell>
          <cell r="AQ973">
            <v>2.9620000000000002</v>
          </cell>
          <cell r="AR973">
            <v>1.8360000000000001</v>
          </cell>
        </row>
        <row r="974">
          <cell r="AP974" t="str">
            <v>1555</v>
          </cell>
          <cell r="AQ974">
            <v>3.0840000000000001</v>
          </cell>
          <cell r="AR974">
            <v>1.88</v>
          </cell>
        </row>
        <row r="975">
          <cell r="AP975" t="str">
            <v>1556</v>
          </cell>
          <cell r="AQ975">
            <v>3.2050000000000001</v>
          </cell>
          <cell r="AR975">
            <v>1.9319999999999999</v>
          </cell>
        </row>
        <row r="976">
          <cell r="AP976" t="str">
            <v>1557</v>
          </cell>
          <cell r="AQ976">
            <v>3.327</v>
          </cell>
          <cell r="AR976">
            <v>1.9830000000000001</v>
          </cell>
        </row>
        <row r="977">
          <cell r="AP977" t="str">
            <v>1558</v>
          </cell>
          <cell r="AQ977">
            <v>3.448</v>
          </cell>
          <cell r="AR977">
            <v>2.0699999999999998</v>
          </cell>
        </row>
        <row r="978">
          <cell r="AP978" t="str">
            <v>1559</v>
          </cell>
          <cell r="AQ978">
            <v>3.57</v>
          </cell>
          <cell r="AR978">
            <v>2.1739999999999999</v>
          </cell>
        </row>
        <row r="979">
          <cell r="AP979" t="str">
            <v>1560</v>
          </cell>
          <cell r="AQ979">
            <v>3.7189999999999999</v>
          </cell>
          <cell r="AR979">
            <v>2.278</v>
          </cell>
        </row>
        <row r="980">
          <cell r="AP980" t="str">
            <v>1561</v>
          </cell>
          <cell r="AQ980">
            <v>3.8460000000000001</v>
          </cell>
          <cell r="AR980">
            <v>2.4079999999999999</v>
          </cell>
        </row>
        <row r="981">
          <cell r="AP981" t="str">
            <v>1562</v>
          </cell>
          <cell r="AQ981">
            <v>4.0380000000000003</v>
          </cell>
          <cell r="AR981">
            <v>2.5640000000000001</v>
          </cell>
        </row>
        <row r="982">
          <cell r="AP982" t="str">
            <v>1601</v>
          </cell>
          <cell r="AQ982">
            <v>0.28599999999999998</v>
          </cell>
          <cell r="AR982">
            <v>0.47799999999999998</v>
          </cell>
        </row>
        <row r="983">
          <cell r="AP983" t="str">
            <v>1602</v>
          </cell>
          <cell r="AQ983">
            <v>0.28599999999999998</v>
          </cell>
          <cell r="AR983">
            <v>0.47799999999999998</v>
          </cell>
        </row>
        <row r="984">
          <cell r="AP984" t="str">
            <v>1603</v>
          </cell>
          <cell r="AQ984">
            <v>0.28599999999999998</v>
          </cell>
          <cell r="AR984">
            <v>0.47799999999999998</v>
          </cell>
        </row>
        <row r="985">
          <cell r="AP985" t="str">
            <v>1604</v>
          </cell>
          <cell r="AQ985">
            <v>0.38</v>
          </cell>
          <cell r="AR985">
            <v>0.55900000000000005</v>
          </cell>
        </row>
        <row r="986">
          <cell r="AP986" t="str">
            <v>1605</v>
          </cell>
          <cell r="AQ986">
            <v>0.38</v>
          </cell>
          <cell r="AR986">
            <v>0.56999999999999995</v>
          </cell>
        </row>
        <row r="987">
          <cell r="AP987" t="str">
            <v>1606</v>
          </cell>
          <cell r="AQ987">
            <v>0.46899999999999997</v>
          </cell>
          <cell r="AR987">
            <v>0.629</v>
          </cell>
        </row>
        <row r="988">
          <cell r="AP988" t="str">
            <v>1607</v>
          </cell>
          <cell r="AQ988">
            <v>0.46899999999999997</v>
          </cell>
          <cell r="AR988">
            <v>0.629</v>
          </cell>
        </row>
        <row r="989">
          <cell r="AP989" t="str">
            <v>1608</v>
          </cell>
          <cell r="AQ989">
            <v>0.56599999999999995</v>
          </cell>
          <cell r="AR989">
            <v>0.69699999999999995</v>
          </cell>
        </row>
        <row r="990">
          <cell r="AP990" t="str">
            <v>1610</v>
          </cell>
          <cell r="AQ990">
            <v>0.56599999999999995</v>
          </cell>
          <cell r="AR990">
            <v>0.69699999999999995</v>
          </cell>
        </row>
        <row r="991">
          <cell r="AP991" t="str">
            <v>1611</v>
          </cell>
          <cell r="AQ991">
            <v>0.56599999999999995</v>
          </cell>
          <cell r="AR991">
            <v>0.69699999999999995</v>
          </cell>
        </row>
        <row r="992">
          <cell r="AP992" t="str">
            <v>1612</v>
          </cell>
          <cell r="AQ992">
            <v>0.67100000000000004</v>
          </cell>
          <cell r="AR992">
            <v>0.77300000000000002</v>
          </cell>
        </row>
        <row r="993">
          <cell r="AP993" t="str">
            <v>1613</v>
          </cell>
          <cell r="AQ993">
            <v>0.67100000000000004</v>
          </cell>
          <cell r="AR993">
            <v>0.77300000000000002</v>
          </cell>
        </row>
        <row r="994">
          <cell r="AP994" t="str">
            <v>1614</v>
          </cell>
          <cell r="AQ994">
            <v>0.67100000000000004</v>
          </cell>
          <cell r="AR994">
            <v>0.77300000000000002</v>
          </cell>
        </row>
        <row r="995">
          <cell r="AP995" t="str">
            <v>1615</v>
          </cell>
          <cell r="AQ995">
            <v>0.69599999999999995</v>
          </cell>
          <cell r="AR995">
            <v>0.77300000000000002</v>
          </cell>
        </row>
        <row r="996">
          <cell r="AP996" t="str">
            <v>1616</v>
          </cell>
          <cell r="AQ996">
            <v>0.75800000000000001</v>
          </cell>
          <cell r="AR996">
            <v>0.84799999999999998</v>
          </cell>
        </row>
        <row r="997">
          <cell r="AP997" t="str">
            <v>1617</v>
          </cell>
          <cell r="AQ997">
            <v>0.8</v>
          </cell>
          <cell r="AR997">
            <v>0.84799999999999998</v>
          </cell>
        </row>
        <row r="998">
          <cell r="AP998" t="str">
            <v>1618</v>
          </cell>
          <cell r="AQ998">
            <v>0.8</v>
          </cell>
          <cell r="AR998">
            <v>0.84799999999999998</v>
          </cell>
        </row>
        <row r="999">
          <cell r="AP999" t="str">
            <v>1619</v>
          </cell>
          <cell r="AQ999">
            <v>0.83799999999999997</v>
          </cell>
          <cell r="AR999">
            <v>0.84799999999999998</v>
          </cell>
        </row>
        <row r="1000">
          <cell r="AP1000" t="str">
            <v>1620</v>
          </cell>
          <cell r="AQ1000">
            <v>0.92500000000000004</v>
          </cell>
          <cell r="AR1000">
            <v>0.95399999999999996</v>
          </cell>
        </row>
        <row r="1001">
          <cell r="AP1001" t="str">
            <v>1621</v>
          </cell>
          <cell r="AQ1001">
            <v>0.96199999999999997</v>
          </cell>
          <cell r="AR1001">
            <v>0.95399999999999996</v>
          </cell>
        </row>
        <row r="1002">
          <cell r="AP1002" t="str">
            <v>1622</v>
          </cell>
          <cell r="AQ1002">
            <v>0.96699999999999997</v>
          </cell>
          <cell r="AR1002">
            <v>0.98199999999999998</v>
          </cell>
        </row>
        <row r="1003">
          <cell r="AP1003" t="str">
            <v>1623</v>
          </cell>
          <cell r="AQ1003">
            <v>0.98599999999999999</v>
          </cell>
          <cell r="AR1003">
            <v>1.01</v>
          </cell>
        </row>
        <row r="1004">
          <cell r="AP1004" t="str">
            <v>1624</v>
          </cell>
          <cell r="AQ1004">
            <v>0.96199999999999997</v>
          </cell>
          <cell r="AR1004">
            <v>0.998</v>
          </cell>
        </row>
        <row r="1005">
          <cell r="AP1005" t="str">
            <v>1625</v>
          </cell>
          <cell r="AQ1005">
            <v>1.0089999999999999</v>
          </cell>
          <cell r="AR1005">
            <v>1.0249999999999999</v>
          </cell>
        </row>
        <row r="1006">
          <cell r="AP1006" t="str">
            <v>1626</v>
          </cell>
          <cell r="AQ1006">
            <v>1.046</v>
          </cell>
          <cell r="AR1006">
            <v>1.0429999999999999</v>
          </cell>
        </row>
        <row r="1007">
          <cell r="AP1007" t="str">
            <v>1627</v>
          </cell>
          <cell r="AQ1007">
            <v>1.0920000000000001</v>
          </cell>
          <cell r="AR1007">
            <v>1.069</v>
          </cell>
        </row>
        <row r="1008">
          <cell r="AP1008" t="str">
            <v>1628</v>
          </cell>
          <cell r="AQ1008">
            <v>1.139</v>
          </cell>
          <cell r="AR1008">
            <v>1.079</v>
          </cell>
        </row>
        <row r="1009">
          <cell r="AP1009" t="str">
            <v>1629</v>
          </cell>
          <cell r="AQ1009">
            <v>1.1240000000000001</v>
          </cell>
          <cell r="AR1009">
            <v>1.0589999999999999</v>
          </cell>
        </row>
        <row r="1010">
          <cell r="AP1010" t="str">
            <v>1630</v>
          </cell>
          <cell r="AQ1010">
            <v>1.1539999999999999</v>
          </cell>
          <cell r="AR1010">
            <v>1.069</v>
          </cell>
        </row>
        <row r="1011">
          <cell r="AP1011" t="str">
            <v>1631</v>
          </cell>
          <cell r="AQ1011">
            <v>1.1839999999999999</v>
          </cell>
          <cell r="AR1011">
            <v>1.091</v>
          </cell>
        </row>
        <row r="1012">
          <cell r="AP1012" t="str">
            <v>1632</v>
          </cell>
          <cell r="AQ1012">
            <v>1.24</v>
          </cell>
          <cell r="AR1012">
            <v>1.137</v>
          </cell>
        </row>
        <row r="1013">
          <cell r="AP1013" t="str">
            <v>1633</v>
          </cell>
          <cell r="AQ1013">
            <v>1.266</v>
          </cell>
          <cell r="AR1013">
            <v>1.159</v>
          </cell>
        </row>
        <row r="1014">
          <cell r="AP1014" t="str">
            <v>1634</v>
          </cell>
          <cell r="AQ1014">
            <v>1.2909999999999999</v>
          </cell>
          <cell r="AR1014">
            <v>1.1819999999999999</v>
          </cell>
        </row>
        <row r="1015">
          <cell r="AP1015" t="str">
            <v>1635</v>
          </cell>
          <cell r="AQ1015">
            <v>1.3169999999999999</v>
          </cell>
          <cell r="AR1015">
            <v>1.1910000000000001</v>
          </cell>
        </row>
        <row r="1016">
          <cell r="AP1016" t="str">
            <v>1636</v>
          </cell>
          <cell r="AQ1016">
            <v>1.3089999999999999</v>
          </cell>
          <cell r="AR1016">
            <v>1.1739999999999999</v>
          </cell>
        </row>
        <row r="1017">
          <cell r="AP1017" t="str">
            <v>1637</v>
          </cell>
          <cell r="AQ1017">
            <v>1.353</v>
          </cell>
          <cell r="AR1017">
            <v>1.1819999999999999</v>
          </cell>
        </row>
        <row r="1018">
          <cell r="AP1018" t="str">
            <v>1638</v>
          </cell>
          <cell r="AQ1018">
            <v>1.403</v>
          </cell>
          <cell r="AR1018">
            <v>1.2310000000000001</v>
          </cell>
        </row>
        <row r="1019">
          <cell r="AP1019" t="str">
            <v>1639</v>
          </cell>
          <cell r="AQ1019">
            <v>1.51</v>
          </cell>
          <cell r="AR1019">
            <v>1.329</v>
          </cell>
        </row>
        <row r="1020">
          <cell r="AP1020" t="str">
            <v>1640</v>
          </cell>
          <cell r="AQ1020">
            <v>1.5620000000000001</v>
          </cell>
          <cell r="AR1020">
            <v>1.379</v>
          </cell>
        </row>
        <row r="1021">
          <cell r="AP1021" t="str">
            <v>1641</v>
          </cell>
          <cell r="AQ1021">
            <v>1.615</v>
          </cell>
          <cell r="AR1021">
            <v>1.389</v>
          </cell>
        </row>
        <row r="1022">
          <cell r="AP1022" t="str">
            <v>1642</v>
          </cell>
          <cell r="AQ1022">
            <v>1.63</v>
          </cell>
          <cell r="AR1022">
            <v>1.369</v>
          </cell>
        </row>
        <row r="1023">
          <cell r="AP1023" t="str">
            <v>1643</v>
          </cell>
          <cell r="AQ1023">
            <v>1.7030000000000001</v>
          </cell>
          <cell r="AR1023">
            <v>1.379</v>
          </cell>
        </row>
        <row r="1024">
          <cell r="AP1024" t="str">
            <v>1644</v>
          </cell>
          <cell r="AQ1024">
            <v>1.786</v>
          </cell>
          <cell r="AR1024">
            <v>1.4159999999999999</v>
          </cell>
        </row>
        <row r="1025">
          <cell r="AP1025" t="str">
            <v>1645</v>
          </cell>
          <cell r="AQ1025">
            <v>1.8680000000000001</v>
          </cell>
          <cell r="AR1025">
            <v>1.454</v>
          </cell>
        </row>
        <row r="1026">
          <cell r="AP1026" t="str">
            <v>1646</v>
          </cell>
          <cell r="AQ1026">
            <v>1.92</v>
          </cell>
          <cell r="AR1026">
            <v>1.4390000000000001</v>
          </cell>
        </row>
        <row r="1027">
          <cell r="AP1027" t="str">
            <v>1647</v>
          </cell>
          <cell r="AQ1027">
            <v>2.02</v>
          </cell>
          <cell r="AR1027">
            <v>1.4750000000000001</v>
          </cell>
        </row>
        <row r="1028">
          <cell r="AP1028" t="str">
            <v>1648</v>
          </cell>
          <cell r="AQ1028">
            <v>2.12</v>
          </cell>
          <cell r="AR1028">
            <v>1.5109999999999999</v>
          </cell>
        </row>
        <row r="1029">
          <cell r="AP1029" t="str">
            <v>1649</v>
          </cell>
          <cell r="AQ1029">
            <v>2.242</v>
          </cell>
          <cell r="AR1029">
            <v>1.5469999999999999</v>
          </cell>
        </row>
        <row r="1030">
          <cell r="AP1030" t="str">
            <v>1650</v>
          </cell>
          <cell r="AQ1030">
            <v>2.3479999999999999</v>
          </cell>
          <cell r="AR1030">
            <v>1.583</v>
          </cell>
        </row>
        <row r="1031">
          <cell r="AP1031" t="str">
            <v>1651</v>
          </cell>
          <cell r="AQ1031">
            <v>2.444</v>
          </cell>
          <cell r="AR1031">
            <v>1.619</v>
          </cell>
        </row>
        <row r="1032">
          <cell r="AP1032" t="str">
            <v>1652</v>
          </cell>
          <cell r="AQ1032">
            <v>2.5579999999999998</v>
          </cell>
          <cell r="AR1032">
            <v>1.655</v>
          </cell>
        </row>
        <row r="1033">
          <cell r="AP1033" t="str">
            <v>1653</v>
          </cell>
          <cell r="AQ1033">
            <v>2.673</v>
          </cell>
          <cell r="AR1033">
            <v>1.6890000000000001</v>
          </cell>
        </row>
        <row r="1034">
          <cell r="AP1034" t="str">
            <v>1654</v>
          </cell>
          <cell r="AQ1034">
            <v>2.7879999999999998</v>
          </cell>
          <cell r="AR1034">
            <v>1.722</v>
          </cell>
        </row>
        <row r="1035">
          <cell r="AP1035" t="str">
            <v>1655</v>
          </cell>
          <cell r="AQ1035">
            <v>2.9020000000000001</v>
          </cell>
          <cell r="AR1035">
            <v>1.7629999999999999</v>
          </cell>
        </row>
        <row r="1036">
          <cell r="AP1036" t="str">
            <v>1656</v>
          </cell>
          <cell r="AQ1036">
            <v>3.0169999999999999</v>
          </cell>
          <cell r="AR1036">
            <v>1.8109999999999999</v>
          </cell>
        </row>
        <row r="1037">
          <cell r="AP1037" t="str">
            <v>1657</v>
          </cell>
          <cell r="AQ1037">
            <v>3.1309999999999998</v>
          </cell>
          <cell r="AR1037">
            <v>1.86</v>
          </cell>
        </row>
        <row r="1038">
          <cell r="AP1038" t="str">
            <v>1658</v>
          </cell>
          <cell r="AQ1038">
            <v>3.246</v>
          </cell>
          <cell r="AR1038">
            <v>1.9410000000000001</v>
          </cell>
        </row>
        <row r="1039">
          <cell r="AP1039" t="str">
            <v>1659</v>
          </cell>
          <cell r="AQ1039">
            <v>3.36</v>
          </cell>
          <cell r="AR1039">
            <v>2.0390000000000001</v>
          </cell>
        </row>
        <row r="1040">
          <cell r="AP1040" t="str">
            <v>1660</v>
          </cell>
          <cell r="AQ1040">
            <v>3.5</v>
          </cell>
          <cell r="AR1040">
            <v>2.1360000000000001</v>
          </cell>
        </row>
        <row r="1041">
          <cell r="AP1041" t="str">
            <v>1661</v>
          </cell>
          <cell r="AQ1041">
            <v>3.62</v>
          </cell>
          <cell r="AR1041">
            <v>2.258</v>
          </cell>
        </row>
        <row r="1042">
          <cell r="AP1042" t="str">
            <v>1662</v>
          </cell>
          <cell r="AQ1042">
            <v>3.8</v>
          </cell>
          <cell r="AR1042">
            <v>2.4039999999999999</v>
          </cell>
        </row>
        <row r="1043">
          <cell r="AP1043" t="str">
            <v>1701</v>
          </cell>
          <cell r="AQ1043">
            <v>0.27800000000000002</v>
          </cell>
          <cell r="AR1043">
            <v>0.45</v>
          </cell>
        </row>
        <row r="1044">
          <cell r="AP1044" t="str">
            <v>1702</v>
          </cell>
          <cell r="AQ1044">
            <v>0.27800000000000002</v>
          </cell>
          <cell r="AR1044">
            <v>0.45</v>
          </cell>
        </row>
        <row r="1045">
          <cell r="AP1045" t="str">
            <v>1703</v>
          </cell>
          <cell r="AQ1045">
            <v>0.27800000000000002</v>
          </cell>
          <cell r="AR1045">
            <v>0.45</v>
          </cell>
        </row>
        <row r="1046">
          <cell r="AP1046" t="str">
            <v>1704</v>
          </cell>
          <cell r="AQ1046">
            <v>0.371</v>
          </cell>
          <cell r="AR1046">
            <v>0.52700000000000002</v>
          </cell>
        </row>
        <row r="1047">
          <cell r="AP1047" t="str">
            <v>1705</v>
          </cell>
          <cell r="AQ1047">
            <v>0.371</v>
          </cell>
          <cell r="AR1047">
            <v>0.53700000000000003</v>
          </cell>
        </row>
        <row r="1048">
          <cell r="AP1048" t="str">
            <v>1706</v>
          </cell>
          <cell r="AQ1048">
            <v>0.45200000000000001</v>
          </cell>
          <cell r="AR1048">
            <v>0.58699999999999997</v>
          </cell>
        </row>
        <row r="1049">
          <cell r="AP1049" t="str">
            <v>1707</v>
          </cell>
          <cell r="AQ1049">
            <v>0.45200000000000001</v>
          </cell>
          <cell r="AR1049">
            <v>0.58699999999999997</v>
          </cell>
        </row>
        <row r="1050">
          <cell r="AP1050" t="str">
            <v>1708</v>
          </cell>
          <cell r="AQ1050">
            <v>0.54600000000000004</v>
          </cell>
          <cell r="AR1050">
            <v>0.65</v>
          </cell>
        </row>
        <row r="1051">
          <cell r="AP1051" t="str">
            <v>1710</v>
          </cell>
          <cell r="AQ1051">
            <v>0.54600000000000004</v>
          </cell>
          <cell r="AR1051">
            <v>0.65</v>
          </cell>
        </row>
        <row r="1052">
          <cell r="AP1052" t="str">
            <v>1711</v>
          </cell>
          <cell r="AQ1052">
            <v>0.54600000000000004</v>
          </cell>
          <cell r="AR1052">
            <v>0.65</v>
          </cell>
        </row>
        <row r="1053">
          <cell r="AP1053" t="str">
            <v>1712</v>
          </cell>
          <cell r="AQ1053">
            <v>0.64800000000000002</v>
          </cell>
          <cell r="AR1053">
            <v>0.72099999999999997</v>
          </cell>
        </row>
        <row r="1054">
          <cell r="AP1054" t="str">
            <v>1713</v>
          </cell>
          <cell r="AQ1054">
            <v>0.64800000000000002</v>
          </cell>
          <cell r="AR1054">
            <v>0.72099999999999997</v>
          </cell>
        </row>
        <row r="1055">
          <cell r="AP1055" t="str">
            <v>1714</v>
          </cell>
          <cell r="AQ1055">
            <v>0.64800000000000002</v>
          </cell>
          <cell r="AR1055">
            <v>0.72099999999999997</v>
          </cell>
        </row>
        <row r="1056">
          <cell r="AP1056" t="str">
            <v>1715</v>
          </cell>
          <cell r="AQ1056">
            <v>0.67200000000000004</v>
          </cell>
          <cell r="AR1056">
            <v>0.72099999999999997</v>
          </cell>
        </row>
        <row r="1057">
          <cell r="AP1057" t="str">
            <v>1716</v>
          </cell>
          <cell r="AQ1057">
            <v>0.73299999999999998</v>
          </cell>
          <cell r="AR1057">
            <v>0.79200000000000004</v>
          </cell>
        </row>
        <row r="1058">
          <cell r="AP1058" t="str">
            <v>1717</v>
          </cell>
          <cell r="AQ1058">
            <v>0.77300000000000002</v>
          </cell>
          <cell r="AR1058">
            <v>0.79200000000000004</v>
          </cell>
        </row>
        <row r="1059">
          <cell r="AP1059" t="str">
            <v>1718</v>
          </cell>
          <cell r="AQ1059">
            <v>0.77300000000000002</v>
          </cell>
          <cell r="AR1059">
            <v>0.79200000000000004</v>
          </cell>
        </row>
        <row r="1060">
          <cell r="AP1060" t="str">
            <v>1719</v>
          </cell>
          <cell r="AQ1060">
            <v>0.80900000000000005</v>
          </cell>
          <cell r="AR1060">
            <v>0.79200000000000004</v>
          </cell>
        </row>
        <row r="1061">
          <cell r="AP1061" t="str">
            <v>1720</v>
          </cell>
          <cell r="AQ1061">
            <v>0.89300000000000002</v>
          </cell>
          <cell r="AR1061">
            <v>0.89100000000000001</v>
          </cell>
        </row>
        <row r="1062">
          <cell r="AP1062" t="str">
            <v>1721</v>
          </cell>
          <cell r="AQ1062">
            <v>0.92900000000000005</v>
          </cell>
          <cell r="AR1062">
            <v>0.89100000000000001</v>
          </cell>
        </row>
        <row r="1063">
          <cell r="AP1063" t="str">
            <v>1722</v>
          </cell>
          <cell r="AQ1063">
            <v>0.93400000000000005</v>
          </cell>
          <cell r="AR1063">
            <v>0.91700000000000004</v>
          </cell>
        </row>
        <row r="1064">
          <cell r="AP1064" t="str">
            <v>1723</v>
          </cell>
          <cell r="AQ1064">
            <v>0.95199999999999996</v>
          </cell>
          <cell r="AR1064">
            <v>0.94299999999999995</v>
          </cell>
        </row>
        <row r="1065">
          <cell r="AP1065" t="str">
            <v>1724</v>
          </cell>
          <cell r="AQ1065">
            <v>0.92900000000000005</v>
          </cell>
          <cell r="AR1065">
            <v>0.93300000000000005</v>
          </cell>
        </row>
        <row r="1066">
          <cell r="AP1066" t="str">
            <v>1725</v>
          </cell>
          <cell r="AQ1066">
            <v>0.97499999999999998</v>
          </cell>
          <cell r="AR1066">
            <v>0.95799999999999996</v>
          </cell>
        </row>
        <row r="1067">
          <cell r="AP1067" t="str">
            <v>1726</v>
          </cell>
          <cell r="AQ1067">
            <v>1.01</v>
          </cell>
          <cell r="AR1067">
            <v>0.97299999999999998</v>
          </cell>
        </row>
        <row r="1068">
          <cell r="AP1068" t="str">
            <v>1727</v>
          </cell>
          <cell r="AQ1068">
            <v>1.0549999999999999</v>
          </cell>
          <cell r="AR1068">
            <v>0.997</v>
          </cell>
        </row>
        <row r="1069">
          <cell r="AP1069" t="str">
            <v>1728</v>
          </cell>
          <cell r="AQ1069">
            <v>1.1000000000000001</v>
          </cell>
          <cell r="AR1069">
            <v>1.006</v>
          </cell>
        </row>
        <row r="1070">
          <cell r="AP1070" t="str">
            <v>1729</v>
          </cell>
          <cell r="AQ1070">
            <v>1.085</v>
          </cell>
          <cell r="AR1070">
            <v>0.98799999999999999</v>
          </cell>
        </row>
        <row r="1071">
          <cell r="AP1071" t="str">
            <v>1730</v>
          </cell>
          <cell r="AQ1071">
            <v>1.115</v>
          </cell>
          <cell r="AR1071">
            <v>0.997</v>
          </cell>
        </row>
        <row r="1072">
          <cell r="AP1072" t="str">
            <v>1731</v>
          </cell>
          <cell r="AQ1072">
            <v>1.1439999999999999</v>
          </cell>
          <cell r="AR1072">
            <v>1.018</v>
          </cell>
        </row>
        <row r="1073">
          <cell r="AP1073" t="str">
            <v>1732</v>
          </cell>
          <cell r="AQ1073">
            <v>1.198</v>
          </cell>
          <cell r="AR1073">
            <v>1.0609999999999999</v>
          </cell>
        </row>
        <row r="1074">
          <cell r="AP1074" t="str">
            <v>1733</v>
          </cell>
          <cell r="AQ1074">
            <v>1.222</v>
          </cell>
          <cell r="AR1074">
            <v>1.0820000000000001</v>
          </cell>
        </row>
        <row r="1075">
          <cell r="AP1075" t="str">
            <v>1734</v>
          </cell>
          <cell r="AQ1075">
            <v>1.2470000000000001</v>
          </cell>
          <cell r="AR1075">
            <v>1.103</v>
          </cell>
        </row>
        <row r="1076">
          <cell r="AP1076" t="str">
            <v>1735</v>
          </cell>
          <cell r="AQ1076">
            <v>1.272</v>
          </cell>
          <cell r="AR1076">
            <v>1.111</v>
          </cell>
        </row>
        <row r="1077">
          <cell r="AP1077" t="str">
            <v>1736</v>
          </cell>
          <cell r="AQ1077">
            <v>1.2649999999999999</v>
          </cell>
          <cell r="AR1077">
            <v>1.095</v>
          </cell>
        </row>
        <row r="1078">
          <cell r="AP1078" t="str">
            <v>1737</v>
          </cell>
          <cell r="AQ1078">
            <v>1.3069999999999999</v>
          </cell>
          <cell r="AR1078">
            <v>1.103</v>
          </cell>
        </row>
        <row r="1079">
          <cell r="AP1079" t="str">
            <v>1738</v>
          </cell>
          <cell r="AQ1079">
            <v>1.3560000000000001</v>
          </cell>
          <cell r="AR1079">
            <v>1.1479999999999999</v>
          </cell>
        </row>
        <row r="1080">
          <cell r="AP1080" t="str">
            <v>1739</v>
          </cell>
          <cell r="AQ1080">
            <v>1.458</v>
          </cell>
          <cell r="AR1080">
            <v>1.24</v>
          </cell>
        </row>
        <row r="1081">
          <cell r="AP1081" t="str">
            <v>1740</v>
          </cell>
          <cell r="AQ1081">
            <v>1.508</v>
          </cell>
          <cell r="AR1081">
            <v>1.2869999999999999</v>
          </cell>
        </row>
        <row r="1082">
          <cell r="AP1082" t="str">
            <v>1741</v>
          </cell>
          <cell r="AQ1082">
            <v>1.5589999999999999</v>
          </cell>
          <cell r="AR1082">
            <v>1.2969999999999999</v>
          </cell>
        </row>
        <row r="1083">
          <cell r="AP1083" t="str">
            <v>1742</v>
          </cell>
          <cell r="AQ1083">
            <v>1.573</v>
          </cell>
          <cell r="AR1083">
            <v>1.278</v>
          </cell>
        </row>
        <row r="1084">
          <cell r="AP1084" t="str">
            <v>1743</v>
          </cell>
          <cell r="AQ1084">
            <v>1.6439999999999999</v>
          </cell>
          <cell r="AR1084">
            <v>1.2869999999999999</v>
          </cell>
        </row>
        <row r="1085">
          <cell r="AP1085" t="str">
            <v>1744</v>
          </cell>
          <cell r="AQ1085">
            <v>1.724</v>
          </cell>
          <cell r="AR1085">
            <v>1.3220000000000001</v>
          </cell>
        </row>
        <row r="1086">
          <cell r="AP1086" t="str">
            <v>1745</v>
          </cell>
          <cell r="AQ1086">
            <v>1.804</v>
          </cell>
          <cell r="AR1086">
            <v>1.357</v>
          </cell>
        </row>
        <row r="1087">
          <cell r="AP1087" t="str">
            <v>1746</v>
          </cell>
          <cell r="AQ1087">
            <v>1.873</v>
          </cell>
          <cell r="AR1087">
            <v>1.3560000000000001</v>
          </cell>
        </row>
        <row r="1088">
          <cell r="AP1088" t="str">
            <v>1747</v>
          </cell>
          <cell r="AQ1088">
            <v>1.97</v>
          </cell>
          <cell r="AR1088">
            <v>1.39</v>
          </cell>
        </row>
        <row r="1089">
          <cell r="AP1089" t="str">
            <v>1748</v>
          </cell>
          <cell r="AQ1089">
            <v>2.0680000000000001</v>
          </cell>
          <cell r="AR1089">
            <v>1.4239999999999999</v>
          </cell>
        </row>
        <row r="1090">
          <cell r="AP1090" t="str">
            <v>1749</v>
          </cell>
          <cell r="AQ1090">
            <v>2.1869999999999998</v>
          </cell>
          <cell r="AR1090">
            <v>1.458</v>
          </cell>
        </row>
        <row r="1091">
          <cell r="AP1091" t="str">
            <v>1750</v>
          </cell>
          <cell r="AQ1091">
            <v>2.29</v>
          </cell>
          <cell r="AR1091">
            <v>1.492</v>
          </cell>
        </row>
        <row r="1092">
          <cell r="AP1092" t="str">
            <v>1751</v>
          </cell>
          <cell r="AQ1092">
            <v>2.3839999999999999</v>
          </cell>
          <cell r="AR1092">
            <v>1.526</v>
          </cell>
        </row>
        <row r="1093">
          <cell r="AP1093" t="str">
            <v>1752</v>
          </cell>
          <cell r="AQ1093">
            <v>2.496</v>
          </cell>
          <cell r="AR1093">
            <v>1.56</v>
          </cell>
        </row>
        <row r="1094">
          <cell r="AP1094" t="str">
            <v>1753</v>
          </cell>
          <cell r="AQ1094">
            <v>2.6070000000000002</v>
          </cell>
          <cell r="AR1094">
            <v>1.5920000000000001</v>
          </cell>
        </row>
        <row r="1095">
          <cell r="AP1095" t="str">
            <v>1754</v>
          </cell>
          <cell r="AQ1095">
            <v>2.7189999999999999</v>
          </cell>
          <cell r="AR1095">
            <v>1.623</v>
          </cell>
        </row>
        <row r="1096">
          <cell r="AP1096" t="str">
            <v>1755</v>
          </cell>
          <cell r="AQ1096">
            <v>2.83</v>
          </cell>
          <cell r="AR1096">
            <v>1.661</v>
          </cell>
        </row>
        <row r="1097">
          <cell r="AP1097" t="str">
            <v>1756</v>
          </cell>
          <cell r="AQ1097">
            <v>2.9420000000000002</v>
          </cell>
          <cell r="AR1097">
            <v>1.7070000000000001</v>
          </cell>
        </row>
        <row r="1098">
          <cell r="AP1098" t="str">
            <v>1757</v>
          </cell>
          <cell r="AQ1098">
            <v>3.0539999999999998</v>
          </cell>
          <cell r="AR1098">
            <v>1.7529999999999999</v>
          </cell>
        </row>
        <row r="1099">
          <cell r="AP1099" t="str">
            <v>1758</v>
          </cell>
          <cell r="AQ1099">
            <v>3.165</v>
          </cell>
          <cell r="AR1099">
            <v>1.83</v>
          </cell>
        </row>
        <row r="1100">
          <cell r="AP1100" t="str">
            <v>1759</v>
          </cell>
          <cell r="AQ1100">
            <v>3.2770000000000001</v>
          </cell>
          <cell r="AR1100">
            <v>1.921</v>
          </cell>
        </row>
        <row r="1101">
          <cell r="AP1101" t="str">
            <v>1760</v>
          </cell>
          <cell r="AQ1101">
            <v>3.4129999999999998</v>
          </cell>
          <cell r="AR1101">
            <v>2.0139999999999998</v>
          </cell>
        </row>
        <row r="1102">
          <cell r="AP1102" t="str">
            <v>1761</v>
          </cell>
          <cell r="AQ1102">
            <v>3.53</v>
          </cell>
          <cell r="AR1102">
            <v>2.1280000000000001</v>
          </cell>
        </row>
        <row r="1103">
          <cell r="AP1103" t="str">
            <v>1762</v>
          </cell>
          <cell r="AQ1103">
            <v>3.7050000000000001</v>
          </cell>
          <cell r="AR1103">
            <v>2.2650000000000001</v>
          </cell>
        </row>
        <row r="1104">
          <cell r="AP1104" t="str">
            <v>1801</v>
          </cell>
          <cell r="AQ1104">
            <v>0.26</v>
          </cell>
          <cell r="AR1104">
            <v>0.41899999999999998</v>
          </cell>
        </row>
        <row r="1105">
          <cell r="AP1105" t="str">
            <v>1802</v>
          </cell>
          <cell r="AQ1105">
            <v>0.26</v>
          </cell>
          <cell r="AR1105">
            <v>0.41899999999999998</v>
          </cell>
        </row>
        <row r="1106">
          <cell r="AP1106" t="str">
            <v>1803</v>
          </cell>
          <cell r="AQ1106">
            <v>0.26</v>
          </cell>
          <cell r="AR1106">
            <v>0.41899999999999998</v>
          </cell>
        </row>
        <row r="1107">
          <cell r="AP1107" t="str">
            <v>1804</v>
          </cell>
          <cell r="AQ1107">
            <v>0.34599999999999997</v>
          </cell>
          <cell r="AR1107">
            <v>0.48899999999999999</v>
          </cell>
        </row>
        <row r="1108">
          <cell r="AP1108" t="str">
            <v>1805</v>
          </cell>
          <cell r="AQ1108">
            <v>0.34599999999999997</v>
          </cell>
          <cell r="AR1108">
            <v>0.499</v>
          </cell>
        </row>
        <row r="1109">
          <cell r="AP1109" t="str">
            <v>1806</v>
          </cell>
          <cell r="AQ1109">
            <v>0.42199999999999999</v>
          </cell>
          <cell r="AR1109">
            <v>0.54500000000000004</v>
          </cell>
        </row>
        <row r="1110">
          <cell r="AP1110" t="str">
            <v>1807</v>
          </cell>
          <cell r="AQ1110">
            <v>0.42199999999999999</v>
          </cell>
          <cell r="AR1110">
            <v>0.54500000000000004</v>
          </cell>
        </row>
        <row r="1111">
          <cell r="AP1111" t="str">
            <v>1808</v>
          </cell>
          <cell r="AQ1111">
            <v>0.51</v>
          </cell>
          <cell r="AR1111">
            <v>0.60399999999999998</v>
          </cell>
        </row>
        <row r="1112">
          <cell r="AP1112" t="str">
            <v>1810</v>
          </cell>
          <cell r="AQ1112">
            <v>0.51</v>
          </cell>
          <cell r="AR1112">
            <v>0.60399999999999998</v>
          </cell>
        </row>
        <row r="1113">
          <cell r="AP1113" t="str">
            <v>1811</v>
          </cell>
          <cell r="AQ1113">
            <v>0.51</v>
          </cell>
          <cell r="AR1113">
            <v>0.60399999999999998</v>
          </cell>
        </row>
        <row r="1114">
          <cell r="AP1114" t="str">
            <v>1812</v>
          </cell>
          <cell r="AQ1114">
            <v>0.60399999999999998</v>
          </cell>
          <cell r="AR1114">
            <v>0.67</v>
          </cell>
        </row>
        <row r="1115">
          <cell r="AP1115" t="str">
            <v>1813</v>
          </cell>
          <cell r="AQ1115">
            <v>0.60399999999999998</v>
          </cell>
          <cell r="AR1115">
            <v>0.67</v>
          </cell>
        </row>
        <row r="1116">
          <cell r="AP1116" t="str">
            <v>1814</v>
          </cell>
          <cell r="AQ1116">
            <v>0.60399999999999998</v>
          </cell>
          <cell r="AR1116">
            <v>0.67</v>
          </cell>
        </row>
        <row r="1117">
          <cell r="AP1117" t="str">
            <v>1815</v>
          </cell>
          <cell r="AQ1117">
            <v>0.627</v>
          </cell>
          <cell r="AR1117">
            <v>0.67</v>
          </cell>
        </row>
        <row r="1118">
          <cell r="AP1118" t="str">
            <v>1816</v>
          </cell>
          <cell r="AQ1118">
            <v>0.68300000000000005</v>
          </cell>
          <cell r="AR1118">
            <v>0.73499999999999999</v>
          </cell>
        </row>
        <row r="1119">
          <cell r="AP1119" t="str">
            <v>1817</v>
          </cell>
          <cell r="AQ1119">
            <v>0.72099999999999997</v>
          </cell>
          <cell r="AR1119">
            <v>0.73499999999999999</v>
          </cell>
        </row>
        <row r="1120">
          <cell r="AP1120" t="str">
            <v>1818</v>
          </cell>
          <cell r="AQ1120">
            <v>0.72099999999999997</v>
          </cell>
          <cell r="AR1120">
            <v>0.73499999999999999</v>
          </cell>
        </row>
        <row r="1121">
          <cell r="AP1121" t="str">
            <v>1819</v>
          </cell>
          <cell r="AQ1121">
            <v>0.755</v>
          </cell>
          <cell r="AR1121">
            <v>0.73499999999999999</v>
          </cell>
        </row>
        <row r="1122">
          <cell r="AP1122" t="str">
            <v>1820</v>
          </cell>
          <cell r="AQ1122">
            <v>0.83299999999999996</v>
          </cell>
          <cell r="AR1122">
            <v>0.82699999999999996</v>
          </cell>
        </row>
        <row r="1123">
          <cell r="AP1123" t="str">
            <v>1821</v>
          </cell>
          <cell r="AQ1123">
            <v>0.86599999999999999</v>
          </cell>
          <cell r="AR1123">
            <v>0.82699999999999996</v>
          </cell>
        </row>
        <row r="1124">
          <cell r="AP1124" t="str">
            <v>1822</v>
          </cell>
          <cell r="AQ1124">
            <v>0.87</v>
          </cell>
          <cell r="AR1124">
            <v>0.85099999999999998</v>
          </cell>
        </row>
        <row r="1125">
          <cell r="AP1125" t="str">
            <v>1823</v>
          </cell>
          <cell r="AQ1125">
            <v>0.88700000000000001</v>
          </cell>
          <cell r="AR1125">
            <v>0.876</v>
          </cell>
        </row>
        <row r="1126">
          <cell r="AP1126" t="str">
            <v>1824</v>
          </cell>
          <cell r="AQ1126">
            <v>0.86599999999999999</v>
          </cell>
          <cell r="AR1126">
            <v>0.86599999999999999</v>
          </cell>
        </row>
        <row r="1127">
          <cell r="AP1127" t="str">
            <v>1825</v>
          </cell>
          <cell r="AQ1127">
            <v>0.90900000000000003</v>
          </cell>
          <cell r="AR1127">
            <v>0.88900000000000001</v>
          </cell>
        </row>
        <row r="1128">
          <cell r="AP1128" t="str">
            <v>1826</v>
          </cell>
          <cell r="AQ1128">
            <v>0.94199999999999995</v>
          </cell>
          <cell r="AR1128">
            <v>0.90400000000000003</v>
          </cell>
        </row>
        <row r="1129">
          <cell r="AP1129" t="str">
            <v>1827</v>
          </cell>
          <cell r="AQ1129">
            <v>0.98399999999999999</v>
          </cell>
          <cell r="AR1129">
            <v>0.92600000000000005</v>
          </cell>
        </row>
        <row r="1130">
          <cell r="AP1130" t="str">
            <v>1828</v>
          </cell>
          <cell r="AQ1130">
            <v>1.026</v>
          </cell>
          <cell r="AR1130">
            <v>0.93500000000000005</v>
          </cell>
        </row>
        <row r="1131">
          <cell r="AP1131" t="str">
            <v>1829</v>
          </cell>
          <cell r="AQ1131">
            <v>1.012</v>
          </cell>
          <cell r="AR1131">
            <v>0.91800000000000004</v>
          </cell>
        </row>
        <row r="1132">
          <cell r="AP1132" t="str">
            <v>1830</v>
          </cell>
          <cell r="AQ1132">
            <v>1.04</v>
          </cell>
          <cell r="AR1132">
            <v>0.92600000000000005</v>
          </cell>
        </row>
        <row r="1133">
          <cell r="AP1133" t="str">
            <v>1831</v>
          </cell>
          <cell r="AQ1133">
            <v>1.0669999999999999</v>
          </cell>
          <cell r="AR1133">
            <v>0.94499999999999995</v>
          </cell>
        </row>
        <row r="1134">
          <cell r="AP1134" t="str">
            <v>1832</v>
          </cell>
          <cell r="AQ1134">
            <v>1.1180000000000001</v>
          </cell>
          <cell r="AR1134">
            <v>0.98499999999999999</v>
          </cell>
        </row>
        <row r="1135">
          <cell r="AP1135" t="str">
            <v>1833</v>
          </cell>
          <cell r="AQ1135">
            <v>1.141</v>
          </cell>
          <cell r="AR1135">
            <v>1.004</v>
          </cell>
        </row>
        <row r="1136">
          <cell r="AP1136" t="str">
            <v>1834</v>
          </cell>
          <cell r="AQ1136">
            <v>1.1639999999999999</v>
          </cell>
          <cell r="AR1136">
            <v>1.024</v>
          </cell>
        </row>
        <row r="1137">
          <cell r="AP1137" t="str">
            <v>1835</v>
          </cell>
          <cell r="AQ1137">
            <v>1.1870000000000001</v>
          </cell>
          <cell r="AR1137">
            <v>1.0309999999999999</v>
          </cell>
        </row>
        <row r="1138">
          <cell r="AP1138" t="str">
            <v>1836</v>
          </cell>
          <cell r="AQ1138">
            <v>1.18</v>
          </cell>
          <cell r="AR1138">
            <v>1.0169999999999999</v>
          </cell>
        </row>
        <row r="1139">
          <cell r="AP1139" t="str">
            <v>1837</v>
          </cell>
          <cell r="AQ1139">
            <v>1.2190000000000001</v>
          </cell>
          <cell r="AR1139">
            <v>1.024</v>
          </cell>
        </row>
        <row r="1140">
          <cell r="AP1140" t="str">
            <v>1838</v>
          </cell>
          <cell r="AQ1140">
            <v>1.2649999999999999</v>
          </cell>
          <cell r="AR1140">
            <v>1.0660000000000001</v>
          </cell>
        </row>
        <row r="1141">
          <cell r="AP1141" t="str">
            <v>1839</v>
          </cell>
          <cell r="AQ1141">
            <v>1.361</v>
          </cell>
          <cell r="AR1141">
            <v>1.151</v>
          </cell>
        </row>
        <row r="1142">
          <cell r="AP1142" t="str">
            <v>1840</v>
          </cell>
          <cell r="AQ1142">
            <v>1.4079999999999999</v>
          </cell>
          <cell r="AR1142">
            <v>1.1950000000000001</v>
          </cell>
        </row>
        <row r="1143">
          <cell r="AP1143" t="str">
            <v>1841</v>
          </cell>
          <cell r="AQ1143">
            <v>1.4550000000000001</v>
          </cell>
          <cell r="AR1143">
            <v>1.204</v>
          </cell>
        </row>
        <row r="1144">
          <cell r="AP1144" t="str">
            <v>1842</v>
          </cell>
          <cell r="AQ1144">
            <v>1.4690000000000001</v>
          </cell>
          <cell r="AR1144">
            <v>1.1859999999999999</v>
          </cell>
        </row>
        <row r="1145">
          <cell r="AP1145" t="str">
            <v>1843</v>
          </cell>
          <cell r="AQ1145">
            <v>1.534</v>
          </cell>
          <cell r="AR1145">
            <v>1.1950000000000001</v>
          </cell>
        </row>
        <row r="1146">
          <cell r="AP1146" t="str">
            <v>1844</v>
          </cell>
          <cell r="AQ1146">
            <v>1.609</v>
          </cell>
          <cell r="AR1146">
            <v>1.2270000000000001</v>
          </cell>
        </row>
        <row r="1147">
          <cell r="AP1147" t="str">
            <v>1845</v>
          </cell>
          <cell r="AQ1147">
            <v>1.6839999999999999</v>
          </cell>
          <cell r="AR1147">
            <v>1.26</v>
          </cell>
        </row>
        <row r="1148">
          <cell r="AP1148" t="str">
            <v>1846</v>
          </cell>
          <cell r="AQ1148">
            <v>1.7470000000000001</v>
          </cell>
          <cell r="AR1148">
            <v>1.26</v>
          </cell>
        </row>
        <row r="1149">
          <cell r="AP1149" t="str">
            <v>1847</v>
          </cell>
          <cell r="AQ1149">
            <v>1.8380000000000001</v>
          </cell>
          <cell r="AR1149">
            <v>1.2909999999999999</v>
          </cell>
        </row>
        <row r="1150">
          <cell r="AP1150" t="str">
            <v>1848</v>
          </cell>
          <cell r="AQ1150">
            <v>1.929</v>
          </cell>
          <cell r="AR1150">
            <v>1.323</v>
          </cell>
        </row>
        <row r="1151">
          <cell r="AP1151" t="str">
            <v>1849</v>
          </cell>
          <cell r="AQ1151">
            <v>2.04</v>
          </cell>
          <cell r="AR1151">
            <v>1.3540000000000001</v>
          </cell>
        </row>
        <row r="1152">
          <cell r="AP1152" t="str">
            <v>1850</v>
          </cell>
          <cell r="AQ1152">
            <v>2.1360000000000001</v>
          </cell>
          <cell r="AR1152">
            <v>1.3859999999999999</v>
          </cell>
        </row>
        <row r="1153">
          <cell r="AP1153" t="str">
            <v>1851</v>
          </cell>
          <cell r="AQ1153">
            <v>2.2240000000000002</v>
          </cell>
          <cell r="AR1153">
            <v>1.417</v>
          </cell>
        </row>
        <row r="1154">
          <cell r="AP1154" t="str">
            <v>1852</v>
          </cell>
          <cell r="AQ1154">
            <v>2.3279999999999998</v>
          </cell>
          <cell r="AR1154">
            <v>1.4490000000000001</v>
          </cell>
        </row>
        <row r="1155">
          <cell r="AP1155" t="str">
            <v>1853</v>
          </cell>
          <cell r="AQ1155">
            <v>2.4319999999999999</v>
          </cell>
          <cell r="AR1155">
            <v>1.4790000000000001</v>
          </cell>
        </row>
        <row r="1156">
          <cell r="AP1156" t="str">
            <v>1854</v>
          </cell>
          <cell r="AQ1156">
            <v>2.5369999999999999</v>
          </cell>
          <cell r="AR1156">
            <v>1.5069999999999999</v>
          </cell>
        </row>
        <row r="1157">
          <cell r="AP1157" t="str">
            <v>1855</v>
          </cell>
          <cell r="AQ1157">
            <v>2.641</v>
          </cell>
          <cell r="AR1157">
            <v>1.5429999999999999</v>
          </cell>
        </row>
        <row r="1158">
          <cell r="AP1158" t="str">
            <v>1856</v>
          </cell>
          <cell r="AQ1158">
            <v>2.7450000000000001</v>
          </cell>
          <cell r="AR1158">
            <v>1.5860000000000001</v>
          </cell>
        </row>
        <row r="1159">
          <cell r="AP1159" t="str">
            <v>1857</v>
          </cell>
          <cell r="AQ1159">
            <v>2.8490000000000002</v>
          </cell>
          <cell r="AR1159">
            <v>1.6279999999999999</v>
          </cell>
        </row>
        <row r="1160">
          <cell r="AP1160" t="str">
            <v>1858</v>
          </cell>
          <cell r="AQ1160">
            <v>2.9529999999999998</v>
          </cell>
          <cell r="AR1160">
            <v>1.7</v>
          </cell>
        </row>
        <row r="1161">
          <cell r="AP1161" t="str">
            <v>1859</v>
          </cell>
          <cell r="AQ1161">
            <v>3.0579999999999998</v>
          </cell>
          <cell r="AR1161">
            <v>1.7849999999999999</v>
          </cell>
        </row>
        <row r="1162">
          <cell r="AP1162" t="str">
            <v>1860</v>
          </cell>
          <cell r="AQ1162">
            <v>3.1850000000000001</v>
          </cell>
          <cell r="AR1162">
            <v>1.87</v>
          </cell>
        </row>
        <row r="1163">
          <cell r="AP1163" t="str">
            <v>1861</v>
          </cell>
          <cell r="AQ1163">
            <v>3.294</v>
          </cell>
          <cell r="AR1163">
            <v>1.976</v>
          </cell>
        </row>
        <row r="1164">
          <cell r="AP1164" t="str">
            <v>1862</v>
          </cell>
          <cell r="AQ1164">
            <v>3.4580000000000002</v>
          </cell>
          <cell r="AR1164">
            <v>2.1040000000000001</v>
          </cell>
        </row>
        <row r="1165">
          <cell r="AP1165" t="str">
            <v>1901</v>
          </cell>
          <cell r="AQ1165">
            <v>0.24099999999999999</v>
          </cell>
          <cell r="AR1165">
            <v>0.41899999999999998</v>
          </cell>
        </row>
        <row r="1166">
          <cell r="AP1166" t="str">
            <v>1902</v>
          </cell>
          <cell r="AQ1166">
            <v>0.24099999999999999</v>
          </cell>
          <cell r="AR1166">
            <v>0.41899999999999998</v>
          </cell>
        </row>
        <row r="1167">
          <cell r="AP1167" t="str">
            <v>1903</v>
          </cell>
          <cell r="AQ1167">
            <v>0.24099999999999999</v>
          </cell>
          <cell r="AR1167">
            <v>0.41899999999999998</v>
          </cell>
        </row>
        <row r="1168">
          <cell r="AP1168" t="str">
            <v>1904</v>
          </cell>
          <cell r="AQ1168">
            <v>0.23200000000000001</v>
          </cell>
          <cell r="AR1168">
            <v>0.41899999999999998</v>
          </cell>
        </row>
        <row r="1169">
          <cell r="AP1169" t="str">
            <v>1905</v>
          </cell>
          <cell r="AQ1169">
            <v>0.23200000000000001</v>
          </cell>
          <cell r="AR1169">
            <v>0.42699999999999999</v>
          </cell>
        </row>
        <row r="1170">
          <cell r="AP1170" t="str">
            <v>1906</v>
          </cell>
          <cell r="AQ1170">
            <v>0.23</v>
          </cell>
          <cell r="AR1170">
            <v>0.42699999999999999</v>
          </cell>
        </row>
        <row r="1171">
          <cell r="AP1171" t="str">
            <v>1907</v>
          </cell>
          <cell r="AQ1171">
            <v>0.23</v>
          </cell>
          <cell r="AR1171">
            <v>0.42699999999999999</v>
          </cell>
        </row>
        <row r="1172">
          <cell r="AP1172" t="str">
            <v>1908</v>
          </cell>
          <cell r="AQ1172">
            <v>0.23</v>
          </cell>
          <cell r="AR1172">
            <v>0.42699999999999999</v>
          </cell>
        </row>
        <row r="1173">
          <cell r="AP1173" t="str">
            <v>1910</v>
          </cell>
          <cell r="AQ1173">
            <v>0.318</v>
          </cell>
          <cell r="AR1173">
            <v>0.499</v>
          </cell>
        </row>
        <row r="1174">
          <cell r="AP1174" t="str">
            <v>1911</v>
          </cell>
          <cell r="AQ1174">
            <v>0.318</v>
          </cell>
          <cell r="AR1174">
            <v>0.499</v>
          </cell>
        </row>
        <row r="1175">
          <cell r="AP1175" t="str">
            <v>1912</v>
          </cell>
          <cell r="AQ1175">
            <v>0.39200000000000002</v>
          </cell>
          <cell r="AR1175">
            <v>0.54500000000000004</v>
          </cell>
        </row>
        <row r="1176">
          <cell r="AP1176" t="str">
            <v>1913</v>
          </cell>
          <cell r="AQ1176">
            <v>0.39200000000000002</v>
          </cell>
          <cell r="AR1176">
            <v>0.54500000000000004</v>
          </cell>
        </row>
        <row r="1177">
          <cell r="AP1177" t="str">
            <v>1914</v>
          </cell>
          <cell r="AQ1177">
            <v>0.47299999999999998</v>
          </cell>
          <cell r="AR1177">
            <v>0.60399999999999998</v>
          </cell>
        </row>
        <row r="1178">
          <cell r="AP1178" t="str">
            <v>1915</v>
          </cell>
          <cell r="AQ1178">
            <v>0.49099999999999999</v>
          </cell>
          <cell r="AR1178">
            <v>0.60399999999999998</v>
          </cell>
        </row>
        <row r="1179">
          <cell r="AP1179" t="str">
            <v>1916</v>
          </cell>
          <cell r="AQ1179">
            <v>0.53300000000000003</v>
          </cell>
          <cell r="AR1179">
            <v>0.67</v>
          </cell>
        </row>
        <row r="1180">
          <cell r="AP1180" t="str">
            <v>1917</v>
          </cell>
          <cell r="AQ1180">
            <v>0.56200000000000006</v>
          </cell>
          <cell r="AR1180">
            <v>0.67</v>
          </cell>
        </row>
        <row r="1181">
          <cell r="AP1181" t="str">
            <v>1918</v>
          </cell>
          <cell r="AQ1181">
            <v>0.67</v>
          </cell>
          <cell r="AR1181">
            <v>0.73499999999999999</v>
          </cell>
        </row>
        <row r="1182">
          <cell r="AP1182" t="str">
            <v>1919</v>
          </cell>
          <cell r="AQ1182">
            <v>0.70199999999999996</v>
          </cell>
          <cell r="AR1182">
            <v>0.73499999999999999</v>
          </cell>
        </row>
        <row r="1183">
          <cell r="AP1183" t="str">
            <v>1920</v>
          </cell>
          <cell r="AQ1183">
            <v>0.77400000000000002</v>
          </cell>
          <cell r="AR1183">
            <v>0.82699999999999996</v>
          </cell>
        </row>
        <row r="1184">
          <cell r="AP1184" t="str">
            <v>1921</v>
          </cell>
          <cell r="AQ1184">
            <v>0.80500000000000005</v>
          </cell>
          <cell r="AR1184">
            <v>0.82699999999999996</v>
          </cell>
        </row>
        <row r="1185">
          <cell r="AP1185" t="str">
            <v>1922</v>
          </cell>
          <cell r="AQ1185">
            <v>0.80900000000000005</v>
          </cell>
          <cell r="AR1185">
            <v>0.85099999999999998</v>
          </cell>
        </row>
        <row r="1186">
          <cell r="AP1186" t="str">
            <v>1923</v>
          </cell>
          <cell r="AQ1186">
            <v>0.82499999999999996</v>
          </cell>
          <cell r="AR1186">
            <v>0.876</v>
          </cell>
        </row>
        <row r="1187">
          <cell r="AP1187" t="str">
            <v>1924</v>
          </cell>
          <cell r="AQ1187">
            <v>0.95399999999999996</v>
          </cell>
          <cell r="AR1187">
            <v>0.96899999999999997</v>
          </cell>
        </row>
        <row r="1188">
          <cell r="AP1188" t="str">
            <v>1925</v>
          </cell>
          <cell r="AQ1188">
            <v>1.0009999999999999</v>
          </cell>
          <cell r="AR1188">
            <v>0.995</v>
          </cell>
        </row>
        <row r="1189">
          <cell r="AP1189" t="str">
            <v>1926</v>
          </cell>
          <cell r="AQ1189">
            <v>1.012</v>
          </cell>
          <cell r="AR1189">
            <v>1</v>
          </cell>
        </row>
        <row r="1190">
          <cell r="AP1190" t="str">
            <v>1927</v>
          </cell>
          <cell r="AQ1190">
            <v>1.0569999999999999</v>
          </cell>
          <cell r="AR1190">
            <v>1.024</v>
          </cell>
        </row>
        <row r="1191">
          <cell r="AP1191" t="str">
            <v>1928</v>
          </cell>
          <cell r="AQ1191">
            <v>1.1020000000000001</v>
          </cell>
          <cell r="AR1191">
            <v>1.0329999999999999</v>
          </cell>
        </row>
        <row r="1192">
          <cell r="AP1192" t="str">
            <v>1929</v>
          </cell>
          <cell r="AQ1192">
            <v>1.361</v>
          </cell>
          <cell r="AR1192">
            <v>1.1839999999999999</v>
          </cell>
        </row>
        <row r="1193">
          <cell r="AP1193" t="str">
            <v>1930</v>
          </cell>
          <cell r="AQ1193">
            <v>1.397</v>
          </cell>
          <cell r="AR1193">
            <v>1.1950000000000001</v>
          </cell>
        </row>
        <row r="1194">
          <cell r="AP1194" t="str">
            <v>1931</v>
          </cell>
          <cell r="AQ1194">
            <v>1.4339999999999999</v>
          </cell>
          <cell r="AR1194">
            <v>1.22</v>
          </cell>
        </row>
        <row r="1195">
          <cell r="AP1195" t="str">
            <v>1932</v>
          </cell>
          <cell r="AQ1195">
            <v>1.853</v>
          </cell>
          <cell r="AR1195">
            <v>1.4710000000000001</v>
          </cell>
        </row>
        <row r="1196">
          <cell r="AP1196" t="str">
            <v>1933</v>
          </cell>
          <cell r="AQ1196">
            <v>1.891</v>
          </cell>
          <cell r="AR1196">
            <v>1.5009999999999999</v>
          </cell>
        </row>
        <row r="1197">
          <cell r="AP1197" t="str">
            <v>1934</v>
          </cell>
          <cell r="AQ1197">
            <v>1.929</v>
          </cell>
          <cell r="AR1197">
            <v>1.53</v>
          </cell>
        </row>
        <row r="1198">
          <cell r="AP1198" t="str">
            <v>1935</v>
          </cell>
          <cell r="AQ1198">
            <v>1.968</v>
          </cell>
          <cell r="AR1198">
            <v>1.5409999999999999</v>
          </cell>
        </row>
        <row r="1199">
          <cell r="AP1199" t="str">
            <v>1936</v>
          </cell>
          <cell r="AQ1199">
            <v>1.956</v>
          </cell>
          <cell r="AR1199">
            <v>1.5189999999999999</v>
          </cell>
        </row>
        <row r="1200">
          <cell r="AP1200" t="str">
            <v>1937</v>
          </cell>
          <cell r="AQ1200">
            <v>2.0219999999999998</v>
          </cell>
          <cell r="AR1200">
            <v>1.53</v>
          </cell>
        </row>
        <row r="1201">
          <cell r="AP1201" t="str">
            <v>1938</v>
          </cell>
          <cell r="AQ1201">
            <v>2.097</v>
          </cell>
          <cell r="AR1201">
            <v>1.593</v>
          </cell>
        </row>
        <row r="1202">
          <cell r="AP1202" t="str">
            <v>1939</v>
          </cell>
          <cell r="AQ1202">
            <v>2.3490000000000002</v>
          </cell>
          <cell r="AR1202">
            <v>1.8029999999999999</v>
          </cell>
        </row>
        <row r="1203">
          <cell r="AP1203" t="str">
            <v>1940</v>
          </cell>
          <cell r="AQ1203">
            <v>2.4300000000000002</v>
          </cell>
          <cell r="AR1203">
            <v>1.8720000000000001</v>
          </cell>
        </row>
        <row r="1204">
          <cell r="AP1204" t="str">
            <v>1941</v>
          </cell>
          <cell r="AQ1204">
            <v>2.512</v>
          </cell>
          <cell r="AR1204">
            <v>1.8859999999999999</v>
          </cell>
        </row>
        <row r="1205">
          <cell r="AP1205" t="str">
            <v>1942</v>
          </cell>
          <cell r="AQ1205">
            <v>2.5350000000000001</v>
          </cell>
          <cell r="AR1205">
            <v>1.8580000000000001</v>
          </cell>
        </row>
        <row r="1206">
          <cell r="AP1206" t="str">
            <v>1943</v>
          </cell>
          <cell r="AQ1206">
            <v>2.6480000000000001</v>
          </cell>
          <cell r="AR1206">
            <v>1.8720000000000001</v>
          </cell>
        </row>
        <row r="1207">
          <cell r="AP1207" t="str">
            <v>1944</v>
          </cell>
          <cell r="AQ1207">
            <v>2.7770000000000001</v>
          </cell>
          <cell r="AR1207">
            <v>1.923</v>
          </cell>
        </row>
        <row r="1208">
          <cell r="AP1208" t="str">
            <v>1945</v>
          </cell>
          <cell r="AQ1208">
            <v>2.9060000000000001</v>
          </cell>
          <cell r="AR1208">
            <v>1.9730000000000001</v>
          </cell>
        </row>
        <row r="1209">
          <cell r="AP1209" t="str">
            <v>1946</v>
          </cell>
          <cell r="AQ1209">
            <v>2.5979999999999999</v>
          </cell>
          <cell r="AR1209">
            <v>1.8220000000000001</v>
          </cell>
        </row>
        <row r="1210">
          <cell r="AP1210" t="str">
            <v>1947</v>
          </cell>
          <cell r="AQ1210">
            <v>2.734</v>
          </cell>
          <cell r="AR1210">
            <v>1.8680000000000001</v>
          </cell>
        </row>
        <row r="1211">
          <cell r="AP1211" t="str">
            <v>1948</v>
          </cell>
          <cell r="AQ1211">
            <v>2.8690000000000002</v>
          </cell>
          <cell r="AR1211">
            <v>1.913</v>
          </cell>
        </row>
        <row r="1212">
          <cell r="AP1212" t="str">
            <v>1949</v>
          </cell>
          <cell r="AQ1212">
            <v>3.0339999999999998</v>
          </cell>
          <cell r="AR1212">
            <v>1.9590000000000001</v>
          </cell>
        </row>
        <row r="1213">
          <cell r="AP1213" t="str">
            <v>1950</v>
          </cell>
          <cell r="AQ1213">
            <v>2.1360000000000001</v>
          </cell>
          <cell r="AR1213">
            <v>1.3859999999999999</v>
          </cell>
        </row>
        <row r="1214">
          <cell r="AP1214" t="str">
            <v>1951</v>
          </cell>
          <cell r="AQ1214">
            <v>2.2240000000000002</v>
          </cell>
          <cell r="AR1214">
            <v>1.417</v>
          </cell>
        </row>
        <row r="1215">
          <cell r="AP1215" t="str">
            <v>1952</v>
          </cell>
          <cell r="AQ1215">
            <v>2.3279999999999998</v>
          </cell>
          <cell r="AR1215">
            <v>1.4490000000000001</v>
          </cell>
        </row>
        <row r="1216">
          <cell r="AP1216" t="str">
            <v>1953</v>
          </cell>
          <cell r="AQ1216">
            <v>2.4319999999999999</v>
          </cell>
          <cell r="AR1216">
            <v>1.4790000000000001</v>
          </cell>
        </row>
        <row r="1217">
          <cell r="AP1217" t="str">
            <v>1954</v>
          </cell>
          <cell r="AQ1217">
            <v>2.5369999999999999</v>
          </cell>
          <cell r="AR1217">
            <v>1.5069999999999999</v>
          </cell>
        </row>
        <row r="1218">
          <cell r="AP1218" t="str">
            <v>1955</v>
          </cell>
          <cell r="AQ1218">
            <v>2.641</v>
          </cell>
          <cell r="AR1218">
            <v>1.5429999999999999</v>
          </cell>
        </row>
        <row r="1219">
          <cell r="AP1219" t="str">
            <v>1956</v>
          </cell>
          <cell r="AQ1219">
            <v>2.7450000000000001</v>
          </cell>
          <cell r="AR1219">
            <v>1.5860000000000001</v>
          </cell>
        </row>
        <row r="1220">
          <cell r="AP1220" t="str">
            <v>1957</v>
          </cell>
          <cell r="AQ1220">
            <v>2.8490000000000002</v>
          </cell>
          <cell r="AR1220">
            <v>1.6279999999999999</v>
          </cell>
        </row>
        <row r="1221">
          <cell r="AP1221" t="str">
            <v>1958</v>
          </cell>
          <cell r="AQ1221">
            <v>2.9529999999999998</v>
          </cell>
          <cell r="AR1221">
            <v>1.7</v>
          </cell>
        </row>
        <row r="1222">
          <cell r="AP1222" t="str">
            <v>1959</v>
          </cell>
          <cell r="AQ1222">
            <v>3.0579999999999998</v>
          </cell>
          <cell r="AR1222">
            <v>1.7849999999999999</v>
          </cell>
        </row>
        <row r="1223">
          <cell r="AP1223" t="str">
            <v>1960</v>
          </cell>
          <cell r="AQ1223">
            <v>3.1850000000000001</v>
          </cell>
          <cell r="AR1223">
            <v>1.87</v>
          </cell>
        </row>
        <row r="1224">
          <cell r="AP1224" t="str">
            <v>1961</v>
          </cell>
          <cell r="AQ1224">
            <v>3.294</v>
          </cell>
          <cell r="AR1224">
            <v>1.976</v>
          </cell>
        </row>
        <row r="1225">
          <cell r="AP1225" t="str">
            <v>1962</v>
          </cell>
          <cell r="AQ1225">
            <v>3.4580000000000002</v>
          </cell>
          <cell r="AR1225">
            <v>2.1040000000000001</v>
          </cell>
        </row>
        <row r="1226">
          <cell r="AP1226" t="str">
            <v>20+01</v>
          </cell>
          <cell r="AQ1226">
            <v>0.20399999999999999</v>
          </cell>
          <cell r="AR1226">
            <v>0.35399999999999998</v>
          </cell>
        </row>
        <row r="1227">
          <cell r="AP1227" t="str">
            <v>20+02</v>
          </cell>
          <cell r="AQ1227">
            <v>0.20399999999999999</v>
          </cell>
          <cell r="AR1227">
            <v>0.35399999999999998</v>
          </cell>
        </row>
        <row r="1228">
          <cell r="AP1228" t="str">
            <v>20+03</v>
          </cell>
          <cell r="AQ1228">
            <v>0.20399999999999999</v>
          </cell>
          <cell r="AR1228">
            <v>0.35399999999999998</v>
          </cell>
        </row>
        <row r="1229">
          <cell r="AP1229" t="str">
            <v>20+04</v>
          </cell>
          <cell r="AQ1229">
            <v>0.19600000000000001</v>
          </cell>
          <cell r="AR1229">
            <v>0.35399999999999998</v>
          </cell>
        </row>
        <row r="1230">
          <cell r="AP1230" t="str">
            <v>20+05</v>
          </cell>
          <cell r="AQ1230">
            <v>0.19600000000000001</v>
          </cell>
          <cell r="AR1230">
            <v>0.36199999999999999</v>
          </cell>
        </row>
        <row r="1231">
          <cell r="AP1231" t="str">
            <v>20+06</v>
          </cell>
          <cell r="AQ1231">
            <v>0.19400000000000001</v>
          </cell>
          <cell r="AR1231">
            <v>0.36199999999999999</v>
          </cell>
        </row>
        <row r="1232">
          <cell r="AP1232" t="str">
            <v>20+07</v>
          </cell>
          <cell r="AQ1232">
            <v>0.19400000000000001</v>
          </cell>
          <cell r="AR1232">
            <v>0.36199999999999999</v>
          </cell>
        </row>
        <row r="1233">
          <cell r="AP1233" t="str">
            <v>20+08</v>
          </cell>
          <cell r="AQ1233">
            <v>0.19400000000000001</v>
          </cell>
          <cell r="AR1233">
            <v>0.36199999999999999</v>
          </cell>
        </row>
        <row r="1234">
          <cell r="AP1234" t="str">
            <v>20+10</v>
          </cell>
          <cell r="AQ1234">
            <v>0.26900000000000002</v>
          </cell>
          <cell r="AR1234">
            <v>0.42199999999999999</v>
          </cell>
        </row>
        <row r="1235">
          <cell r="AP1235" t="str">
            <v>20+11</v>
          </cell>
          <cell r="AQ1235">
            <v>0.26900000000000002</v>
          </cell>
          <cell r="AR1235">
            <v>0.42199999999999999</v>
          </cell>
        </row>
        <row r="1236">
          <cell r="AP1236" t="str">
            <v>20+12</v>
          </cell>
          <cell r="AQ1236">
            <v>0.33200000000000002</v>
          </cell>
          <cell r="AR1236">
            <v>0.46200000000000002</v>
          </cell>
        </row>
        <row r="1237">
          <cell r="AP1237" t="str">
            <v>20+13</v>
          </cell>
          <cell r="AQ1237">
            <v>0.33200000000000002</v>
          </cell>
          <cell r="AR1237">
            <v>0.46200000000000002</v>
          </cell>
        </row>
        <row r="1238">
          <cell r="AP1238" t="str">
            <v>20+14</v>
          </cell>
          <cell r="AQ1238">
            <v>0.4</v>
          </cell>
          <cell r="AR1238">
            <v>0.51100000000000001</v>
          </cell>
        </row>
        <row r="1239">
          <cell r="AP1239" t="str">
            <v>20+15</v>
          </cell>
          <cell r="AQ1239">
            <v>0.41499999999999998</v>
          </cell>
          <cell r="AR1239">
            <v>0.51100000000000001</v>
          </cell>
        </row>
        <row r="1240">
          <cell r="AP1240" t="str">
            <v>20+16</v>
          </cell>
          <cell r="AQ1240">
            <v>0.45</v>
          </cell>
          <cell r="AR1240">
            <v>0.56699999999999995</v>
          </cell>
        </row>
        <row r="1241">
          <cell r="AP1241" t="str">
            <v>20+17</v>
          </cell>
          <cell r="AQ1241">
            <v>0.47499999999999998</v>
          </cell>
          <cell r="AR1241">
            <v>0.56699999999999995</v>
          </cell>
        </row>
        <row r="1242">
          <cell r="AP1242" t="str">
            <v>20+18</v>
          </cell>
          <cell r="AQ1242">
            <v>0.56699999999999995</v>
          </cell>
          <cell r="AR1242">
            <v>0.622</v>
          </cell>
        </row>
        <row r="1243">
          <cell r="AP1243" t="str">
            <v>20+19</v>
          </cell>
          <cell r="AQ1243">
            <v>0.59399999999999997</v>
          </cell>
          <cell r="AR1243">
            <v>0.622</v>
          </cell>
        </row>
        <row r="1244">
          <cell r="AP1244" t="str">
            <v>20+20</v>
          </cell>
          <cell r="AQ1244">
            <v>0.65500000000000003</v>
          </cell>
          <cell r="AR1244">
            <v>0.7</v>
          </cell>
        </row>
        <row r="1245">
          <cell r="AP1245" t="str">
            <v>20+21</v>
          </cell>
          <cell r="AQ1245">
            <v>0.68100000000000005</v>
          </cell>
          <cell r="AR1245">
            <v>0.7</v>
          </cell>
        </row>
        <row r="1246">
          <cell r="AP1246" t="str">
            <v>20+22</v>
          </cell>
          <cell r="AQ1246">
            <v>0.68400000000000005</v>
          </cell>
          <cell r="AR1246">
            <v>0.72099999999999997</v>
          </cell>
        </row>
        <row r="1247">
          <cell r="AP1247" t="str">
            <v>20+23</v>
          </cell>
          <cell r="AQ1247">
            <v>0.69799999999999995</v>
          </cell>
          <cell r="AR1247">
            <v>0.74099999999999999</v>
          </cell>
        </row>
        <row r="1248">
          <cell r="AP1248" t="str">
            <v>20+24</v>
          </cell>
          <cell r="AQ1248">
            <v>0.80700000000000005</v>
          </cell>
          <cell r="AR1248">
            <v>0.82099999999999995</v>
          </cell>
        </row>
        <row r="1249">
          <cell r="AP1249" t="str">
            <v>20+25</v>
          </cell>
          <cell r="AQ1249">
            <v>0.84699999999999998</v>
          </cell>
          <cell r="AR1249">
            <v>0.84299999999999997</v>
          </cell>
        </row>
        <row r="1250">
          <cell r="AP1250" t="str">
            <v>20+26</v>
          </cell>
          <cell r="AQ1250">
            <v>0.85599999999999998</v>
          </cell>
          <cell r="AR1250">
            <v>0.84599999999999997</v>
          </cell>
        </row>
        <row r="1251">
          <cell r="AP1251" t="str">
            <v>20+27</v>
          </cell>
          <cell r="AQ1251">
            <v>0.89500000000000002</v>
          </cell>
          <cell r="AR1251">
            <v>0.86699999999999999</v>
          </cell>
        </row>
        <row r="1252">
          <cell r="AP1252" t="str">
            <v>20+28</v>
          </cell>
          <cell r="AQ1252">
            <v>0.93300000000000005</v>
          </cell>
          <cell r="AR1252">
            <v>0.875</v>
          </cell>
        </row>
        <row r="1253">
          <cell r="AP1253" t="str">
            <v>20+29</v>
          </cell>
          <cell r="AQ1253">
            <v>1.1519999999999999</v>
          </cell>
          <cell r="AR1253">
            <v>1.002</v>
          </cell>
        </row>
        <row r="1254">
          <cell r="AP1254" t="str">
            <v>20+30</v>
          </cell>
          <cell r="AQ1254">
            <v>1.1819999999999999</v>
          </cell>
          <cell r="AR1254">
            <v>1.0109999999999999</v>
          </cell>
        </row>
        <row r="1255">
          <cell r="AP1255" t="str">
            <v>20+31</v>
          </cell>
          <cell r="AQ1255">
            <v>1.2130000000000001</v>
          </cell>
          <cell r="AR1255">
            <v>1.032</v>
          </cell>
        </row>
        <row r="1256">
          <cell r="AP1256" t="str">
            <v>20+32</v>
          </cell>
          <cell r="AQ1256">
            <v>1.5680000000000001</v>
          </cell>
          <cell r="AR1256">
            <v>1.2450000000000001</v>
          </cell>
        </row>
        <row r="1257">
          <cell r="AP1257" t="str">
            <v>20+33</v>
          </cell>
          <cell r="AQ1257">
            <v>1.6</v>
          </cell>
          <cell r="AR1257">
            <v>1.27</v>
          </cell>
        </row>
        <row r="1258">
          <cell r="AP1258" t="str">
            <v>20+34</v>
          </cell>
          <cell r="AQ1258">
            <v>1.6319999999999999</v>
          </cell>
          <cell r="AR1258">
            <v>1.2949999999999999</v>
          </cell>
        </row>
        <row r="1259">
          <cell r="AP1259" t="str">
            <v>20+35</v>
          </cell>
          <cell r="AQ1259">
            <v>1.665</v>
          </cell>
          <cell r="AR1259">
            <v>1.304</v>
          </cell>
        </row>
        <row r="1260">
          <cell r="AP1260" t="str">
            <v>20+36</v>
          </cell>
          <cell r="AQ1260">
            <v>1.655</v>
          </cell>
          <cell r="AR1260">
            <v>1.286</v>
          </cell>
        </row>
        <row r="1261">
          <cell r="AP1261" t="str">
            <v>20+37</v>
          </cell>
          <cell r="AQ1261">
            <v>1.71</v>
          </cell>
          <cell r="AR1261">
            <v>1.2949999999999999</v>
          </cell>
        </row>
        <row r="1262">
          <cell r="AP1262" t="str">
            <v>20+38</v>
          </cell>
          <cell r="AQ1262">
            <v>1.774</v>
          </cell>
          <cell r="AR1262">
            <v>1.3480000000000001</v>
          </cell>
        </row>
        <row r="1263">
          <cell r="AP1263" t="str">
            <v>20+39</v>
          </cell>
          <cell r="AQ1263">
            <v>1.9870000000000001</v>
          </cell>
          <cell r="AR1263">
            <v>1.526</v>
          </cell>
        </row>
        <row r="1264">
          <cell r="AP1264" t="str">
            <v>20+40</v>
          </cell>
          <cell r="AQ1264">
            <v>2.0550000000000002</v>
          </cell>
          <cell r="AR1264">
            <v>1.5840000000000001</v>
          </cell>
        </row>
        <row r="1265">
          <cell r="AP1265" t="str">
            <v>20+41</v>
          </cell>
          <cell r="AQ1265">
            <v>2.125</v>
          </cell>
          <cell r="AR1265">
            <v>1.5960000000000001</v>
          </cell>
        </row>
        <row r="1266">
          <cell r="AP1266" t="str">
            <v>20+42</v>
          </cell>
          <cell r="AQ1266">
            <v>2.1440000000000001</v>
          </cell>
          <cell r="AR1266">
            <v>1.5720000000000001</v>
          </cell>
        </row>
        <row r="1267">
          <cell r="AP1267" t="str">
            <v>20+43</v>
          </cell>
          <cell r="AQ1267">
            <v>2.2400000000000002</v>
          </cell>
          <cell r="AR1267">
            <v>1.5840000000000001</v>
          </cell>
        </row>
        <row r="1268">
          <cell r="AP1268" t="str">
            <v>20+44</v>
          </cell>
          <cell r="AQ1268">
            <v>2.3490000000000002</v>
          </cell>
          <cell r="AR1268">
            <v>1.627</v>
          </cell>
        </row>
        <row r="1269">
          <cell r="AP1269" t="str">
            <v>20+45</v>
          </cell>
          <cell r="AQ1269">
            <v>2.4580000000000002</v>
          </cell>
          <cell r="AR1269">
            <v>1.67</v>
          </cell>
        </row>
        <row r="1270">
          <cell r="AP1270" t="str">
            <v>20+46</v>
          </cell>
          <cell r="AQ1270">
            <v>2.1989999999999998</v>
          </cell>
          <cell r="AR1270">
            <v>1.542</v>
          </cell>
        </row>
        <row r="1271">
          <cell r="AP1271" t="str">
            <v>20+47</v>
          </cell>
          <cell r="AQ1271">
            <v>2.3130000000000002</v>
          </cell>
          <cell r="AR1271">
            <v>1.581</v>
          </cell>
        </row>
        <row r="1272">
          <cell r="AP1272" t="str">
            <v>20+48</v>
          </cell>
          <cell r="AQ1272">
            <v>2.4279999999999999</v>
          </cell>
          <cell r="AR1272">
            <v>1.619</v>
          </cell>
        </row>
        <row r="1273">
          <cell r="AP1273" t="str">
            <v>20+49</v>
          </cell>
          <cell r="AQ1273">
            <v>2.5670000000000002</v>
          </cell>
          <cell r="AR1273">
            <v>1.6579999999999999</v>
          </cell>
        </row>
        <row r="1274">
          <cell r="AP1274" t="str">
            <v>20+50</v>
          </cell>
          <cell r="AQ1274">
            <v>2.1360000000000001</v>
          </cell>
          <cell r="AR1274">
            <v>1.3859999999999999</v>
          </cell>
        </row>
        <row r="1275">
          <cell r="AP1275" t="str">
            <v>20+51</v>
          </cell>
          <cell r="AQ1275">
            <v>2.2240000000000002</v>
          </cell>
          <cell r="AR1275">
            <v>1.417</v>
          </cell>
        </row>
        <row r="1276">
          <cell r="AP1276" t="str">
            <v>20+52</v>
          </cell>
          <cell r="AQ1276">
            <v>2.3279999999999998</v>
          </cell>
          <cell r="AR1276">
            <v>1.4490000000000001</v>
          </cell>
        </row>
        <row r="1277">
          <cell r="AP1277" t="str">
            <v>20+53</v>
          </cell>
          <cell r="AQ1277">
            <v>2.4319999999999999</v>
          </cell>
          <cell r="AR1277">
            <v>1.4790000000000001</v>
          </cell>
        </row>
        <row r="1278">
          <cell r="AP1278" t="str">
            <v>20+54</v>
          </cell>
          <cell r="AQ1278">
            <v>2.5369999999999999</v>
          </cell>
          <cell r="AR1278">
            <v>1.5069999999999999</v>
          </cell>
        </row>
        <row r="1279">
          <cell r="AP1279" t="str">
            <v>20+55</v>
          </cell>
          <cell r="AQ1279">
            <v>2.641</v>
          </cell>
          <cell r="AR1279">
            <v>1.5429999999999999</v>
          </cell>
        </row>
        <row r="1280">
          <cell r="AP1280" t="str">
            <v>20+56</v>
          </cell>
          <cell r="AQ1280">
            <v>2.7450000000000001</v>
          </cell>
          <cell r="AR1280">
            <v>1.5860000000000001</v>
          </cell>
        </row>
        <row r="1281">
          <cell r="AP1281" t="str">
            <v>20+57</v>
          </cell>
          <cell r="AQ1281">
            <v>2.8490000000000002</v>
          </cell>
          <cell r="AR1281">
            <v>1.6279999999999999</v>
          </cell>
        </row>
        <row r="1282">
          <cell r="AP1282" t="str">
            <v>20+58</v>
          </cell>
          <cell r="AQ1282">
            <v>2.9529999999999998</v>
          </cell>
          <cell r="AR1282">
            <v>1.7</v>
          </cell>
        </row>
        <row r="1283">
          <cell r="AP1283" t="str">
            <v>20+59</v>
          </cell>
          <cell r="AQ1283">
            <v>3.0579999999999998</v>
          </cell>
          <cell r="AR1283">
            <v>1.7849999999999999</v>
          </cell>
        </row>
        <row r="1284">
          <cell r="AP1284" t="str">
            <v>20+60</v>
          </cell>
          <cell r="AQ1284">
            <v>3.1850000000000001</v>
          </cell>
          <cell r="AR1284">
            <v>1.87</v>
          </cell>
        </row>
        <row r="1285">
          <cell r="AP1285" t="str">
            <v>20+61</v>
          </cell>
          <cell r="AQ1285">
            <v>3.294</v>
          </cell>
          <cell r="AR1285">
            <v>1.976</v>
          </cell>
        </row>
        <row r="1286">
          <cell r="AP1286" t="str">
            <v>20+62</v>
          </cell>
          <cell r="AQ1286">
            <v>3.4580000000000002</v>
          </cell>
          <cell r="AR1286">
            <v>2.1040000000000001</v>
          </cell>
        </row>
      </sheetData>
      <sheetData sheetId="7">
        <row r="29">
          <cell r="B29" t="str">
            <v>20 / DAY</v>
          </cell>
          <cell r="C29">
            <v>1</v>
          </cell>
        </row>
        <row r="30">
          <cell r="B30" t="str">
            <v>30 / DAY</v>
          </cell>
          <cell r="C30">
            <v>1.5</v>
          </cell>
        </row>
        <row r="31">
          <cell r="B31" t="str">
            <v>40 / DAY</v>
          </cell>
          <cell r="C31">
            <v>3</v>
          </cell>
        </row>
        <row r="32">
          <cell r="B32" t="str">
            <v>None</v>
          </cell>
          <cell r="C32">
            <v>0</v>
          </cell>
        </row>
      </sheetData>
      <sheetData sheetId="8"/>
      <sheetData sheetId="9"/>
      <sheetData sheetId="10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User Guide"/>
      <sheetName val="Particpation Model"/>
      <sheetName val="Agency Dashboard"/>
      <sheetName val="Charts"/>
      <sheetName val="Particpation Model RI Expensed"/>
      <sheetName val="Sheet2"/>
      <sheetName val="Performace"/>
      <sheetName val="UW Analysis"/>
      <sheetName val="Policy Data"/>
      <sheetName val="UW Factor Tracking"/>
      <sheetName val="Loss"/>
      <sheetName val="EP"/>
      <sheetName val="WP"/>
      <sheetName val="Claim"/>
      <sheetName val="LookUp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" adjustColumnWidth="0" connectionId="1" xr16:uid="{F34E884C-EBAC-413A-AC99-AF3808E7B8CE}" autoFormatId="16" applyNumberFormats="0" applyBorderFormats="0" applyFontFormats="1" applyPatternFormats="1" applyAlignmentFormats="0" applyWidthHeightFormats="0">
  <queryTableRefresh nextId="374">
    <queryTableFields count="28">
      <queryTableField id="321" name="IsPolicyVehicle" tableColumnId="25"/>
      <queryTableField id="343" name="IsPolicyDriver" tableColumnId="47"/>
      <queryTableField id="344" name="InsuredName" tableColumnId="48"/>
      <queryTableField id="345" name="Driver Name" tableColumnId="49"/>
      <queryTableField id="346" name="LossDate" tableColumnId="50"/>
      <queryTableField id="347" name="PolicyNumber" tableColumnId="51"/>
      <queryTableField id="348" name="Policy Effective Date" tableColumnId="52"/>
      <queryTableField id="349" name="Policy Expiration Date" tableColumnId="53"/>
      <queryTableField id="257" name="Number" tableColumnId="2"/>
      <queryTableField id="350" name="LocationDescription" tableColumnId="54"/>
      <queryTableField id="351" name="LossTime" tableColumnId="55"/>
      <queryTableField id="312" name="Make" tableColumnId="20"/>
      <queryTableField id="313" name="Model" tableColumnId="21"/>
      <queryTableField id="311" name="Year" tableColumnId="19"/>
      <queryTableField id="301" name="VIN" tableColumnId="14"/>
      <queryTableField id="352" name="Business Activity" tableColumnId="56"/>
      <queryTableField id="361" name="Policy Coverages" tableColumnId="65"/>
      <queryTableField id="353" name="Insured" tableColumnId="57"/>
      <queryTableField id="354" name="Mailing Street Address" tableColumnId="58"/>
      <queryTableField id="355" name="Mailing City" tableColumnId="59"/>
      <queryTableField id="356" name="Mailing State" tableColumnId="60"/>
      <queryTableField id="357" name="Mailing Zip Code" tableColumnId="61"/>
      <queryTableField id="358" name="AdjusterMemberName" tableColumnId="62"/>
      <queryTableField id="372" dataBound="0" tableColumnId="4"/>
      <queryTableField id="373" dataBound="0" tableColumnId="5"/>
      <queryTableField id="359" name="Garaging Address" tableColumnId="63"/>
      <queryTableField id="371" dataBound="0" tableColumnId="1"/>
      <queryTableField id="360" name="Cancellation Date" tableColumnId="6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7DA2311-CEC0-4018-B6D3-E579EED29BD9}" name="_LOOKUP" displayName="_LOOKUP" ref="A3:AB6337" tableType="queryTable" totalsRowShown="0" headerRowDxfId="107" dataDxfId="106">
  <autoFilter ref="A3:AB6337" xr:uid="{FBA352D0-A3ED-43FB-8FC5-84229E93B882}"/>
  <sortState xmlns:xlrd2="http://schemas.microsoft.com/office/spreadsheetml/2017/richdata2" ref="A4:AB6337">
    <sortCondition descending="1" ref="E3:E6337"/>
  </sortState>
  <tableColumns count="28">
    <tableColumn id="25" xr3:uid="{47DA2BF6-5FBB-4BFD-AC3F-64605D25A1C5}" uniqueName="25" name="IsPolicyVehicle" queryTableFieldId="321" dataDxfId="105" dataCellStyle="Percent"/>
    <tableColumn id="47" xr3:uid="{5B69D14D-E83A-4BD8-9103-4441A65E2CAF}" uniqueName="47" name="IsPolicyDriver" queryTableFieldId="343" dataDxfId="104" dataCellStyle="Percent"/>
    <tableColumn id="48" xr3:uid="{CF71884F-16AA-4886-82BF-AFB02F13B50E}" uniqueName="48" name="InsuredName" queryTableFieldId="344" dataDxfId="103" dataCellStyle="Percent"/>
    <tableColumn id="49" xr3:uid="{7D646075-933B-4E48-B9A9-606D245A4EE1}" uniqueName="49" name="Driver Name" queryTableFieldId="345" dataDxfId="102" dataCellStyle="Percent"/>
    <tableColumn id="50" xr3:uid="{03FEBCE6-9EE4-40E6-954B-5ABF651F79A9}" uniqueName="50" name="LossDate" queryTableFieldId="346" dataDxfId="101" dataCellStyle="Percent"/>
    <tableColumn id="51" xr3:uid="{31398D81-63E1-4FB3-AAA1-CAC6D87BDD23}" uniqueName="51" name="PolicyNumber" queryTableFieldId="347" dataDxfId="100" dataCellStyle="Percent"/>
    <tableColumn id="52" xr3:uid="{B60BD567-CFBE-4C77-BFF8-2BD0D50A5DED}" uniqueName="52" name="Policy Effective Date" queryTableFieldId="348" dataDxfId="99" dataCellStyle="Percent"/>
    <tableColumn id="53" xr3:uid="{51A7C93D-1226-4F10-BA11-0D02DEA2BD18}" uniqueName="53" name="Policy Expiration Date" queryTableFieldId="349" dataDxfId="98" dataCellStyle="Percent"/>
    <tableColumn id="2" xr3:uid="{C1FB40FD-FC5B-4E87-92EA-6A9C974CB9C6}" uniqueName="2" name="Number" queryTableFieldId="257" dataDxfId="97" dataCellStyle="Percent"/>
    <tableColumn id="54" xr3:uid="{6B6665F6-CA2B-4697-8465-EFF7F4700365}" uniqueName="54" name="LocationDescription" queryTableFieldId="350" dataDxfId="96" dataCellStyle="Percent"/>
    <tableColumn id="55" xr3:uid="{31ED1E56-F4CE-4C83-AD3A-2AD878DEF092}" uniqueName="55" name="LossTime" queryTableFieldId="351" dataDxfId="95" dataCellStyle="Percent"/>
    <tableColumn id="20" xr3:uid="{0D6D3401-7DBB-494E-8450-816B34E98C55}" uniqueName="20" name="Make" queryTableFieldId="312" dataDxfId="94" dataCellStyle="Percent"/>
    <tableColumn id="21" xr3:uid="{23DFFCE9-F88A-476D-87F3-66D07B212045}" uniqueName="21" name="Model" queryTableFieldId="313" dataDxfId="93" dataCellStyle="Percent"/>
    <tableColumn id="19" xr3:uid="{6EE02F14-B72E-4A9F-B04F-E24E0FBA4443}" uniqueName="19" name="Year" queryTableFieldId="311" dataDxfId="92" dataCellStyle="Percent"/>
    <tableColumn id="14" xr3:uid="{9FFD0AAC-A082-4215-9172-9621218368E1}" uniqueName="14" name="VIN" queryTableFieldId="301" dataDxfId="91" dataCellStyle="Percent"/>
    <tableColumn id="56" xr3:uid="{9E5C6745-8FE6-47DB-8C27-0A10EF549245}" uniqueName="56" name="Business Activity" queryTableFieldId="352" dataDxfId="90" dataCellStyle="Percent"/>
    <tableColumn id="65" xr3:uid="{933C60A1-5305-42E5-ADD5-712B14FE323C}" uniqueName="65" name="Policy Coverages" queryTableFieldId="361" dataDxfId="89" dataCellStyle="Percent"/>
    <tableColumn id="57" xr3:uid="{4DBC57DB-CC8C-412E-8CBF-98A8878509E3}" uniqueName="57" name="Insured" queryTableFieldId="353" dataDxfId="88" dataCellStyle="Percent"/>
    <tableColumn id="58" xr3:uid="{F9D14835-20B0-4030-B318-B892DA51941E}" uniqueName="58" name="Mailing Street Address" queryTableFieldId="354" dataDxfId="87" dataCellStyle="Percent"/>
    <tableColumn id="59" xr3:uid="{A2844E8E-94F3-4382-AACF-01B69A560F16}" uniqueName="59" name="Mailing City" queryTableFieldId="355" dataDxfId="86" dataCellStyle="Percent"/>
    <tableColumn id="60" xr3:uid="{3DE3B27F-2D32-4715-9143-0891FFC56A09}" uniqueName="60" name="Mailing State" queryTableFieldId="356" dataDxfId="85" dataCellStyle="Percent"/>
    <tableColumn id="61" xr3:uid="{3C2CFB13-2763-480E-8F1B-AA55E69FCC2E}" uniqueName="61" name="Mailing Zip Code" queryTableFieldId="357" dataDxfId="84" dataCellStyle="Percent"/>
    <tableColumn id="62" xr3:uid="{B4F59664-8FA9-4550-964C-8D2C2B051499}" uniqueName="62" name="AdjusterMemberName" queryTableFieldId="358" dataDxfId="83" dataCellStyle="Percent"/>
    <tableColumn id="4" xr3:uid="{54B050AA-A1BD-4BF2-9CFC-677F1FD625E8}" uniqueName="4" name="Adjuster Email" queryTableFieldId="372" dataDxfId="8" dataCellStyle="Percent">
      <calculatedColumnFormula>_xlfn.XLOOKUP(_LOOKUP[[#This Row],[AdjusterMemberName]],_Adjuster[Adjuster Name],_Adjuster[Email],,0)</calculatedColumnFormula>
    </tableColumn>
    <tableColumn id="5" xr3:uid="{77B33D0B-A57B-48B2-A755-2A2D73626771}" uniqueName="5" name="Adjuster Phone" queryTableFieldId="373" dataDxfId="7" dataCellStyle="Percent">
      <calculatedColumnFormula>_xlfn.XLOOKUP(_LOOKUP[[#This Row],[AdjusterMemberName]],_Adjuster[Adjuster Name],_Adjuster[Phone Number],,0)</calculatedColumnFormula>
    </tableColumn>
    <tableColumn id="63" xr3:uid="{D9EE67F5-6D58-448C-89FE-BA6C34735C75}" uniqueName="63" name="Garaging Address" queryTableFieldId="359" dataDxfId="82" dataCellStyle="Percent"/>
    <tableColumn id="1" xr3:uid="{C34BDC0A-3BF2-4A7E-99B1-673FBDC34317}" uniqueName="1" name="Policy Garaging Address" queryTableFieldId="371" dataDxfId="81" dataCellStyle="Percent">
      <calculatedColumnFormula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calculatedColumnFormula>
    </tableColumn>
    <tableColumn id="64" xr3:uid="{2CCC6C54-BB00-4854-BC13-BD1132A2FF73}" uniqueName="64" name="Cancellation Date" queryTableFieldId="360" dataDxfId="80" dataCellStyle="Percent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F8ACCF9-9E92-4A95-9B8A-38AB32DBFDA2}" name="_Adjuster" displayName="_Adjuster" ref="AD3:AF23" totalsRowShown="0" headerRowDxfId="9" dataDxfId="10">
  <autoFilter ref="AD3:AF23" xr:uid="{2F8ACCF9-9E92-4A95-9B8A-38AB32DBFDA2}"/>
  <tableColumns count="3">
    <tableColumn id="1" xr3:uid="{5A9B3EBE-47A6-4D54-A465-037B1D9EADB7}" name="Adjuster Name" dataDxfId="13"/>
    <tableColumn id="2" xr3:uid="{1A533531-2F79-4EE0-AC31-1F67DD1B298A}" name="Email" dataDxfId="12"/>
    <tableColumn id="3" xr3:uid="{531FB231-A959-42D6-9E9B-907F4ECE8C88}" name="Phone Number" dataDxfId="11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AB342F-AC42-4075-8A88-77E11081BD2E}" name="_POLICY_INPUTS" displayName="_POLICY_INPUTS" ref="B9:F36" totalsRowShown="0" headerRowDxfId="79" dataDxfId="78">
  <autoFilter ref="B9:F36" xr:uid="{79AB342F-AC42-4075-8A88-77E11081BD2E}"/>
  <tableColumns count="5">
    <tableColumn id="1" xr3:uid="{8DDA39FE-A6B9-4B9F-9F5C-92AB10D1EA76}" name="NAME FIELD" dataDxfId="77"/>
    <tableColumn id="2" xr3:uid="{AE3C1723-98E6-4E77-808A-9B2A92CC69CB}" name="FORM VALUE" dataDxfId="76"/>
    <tableColumn id="3" xr3:uid="{26A7E36D-3270-4665-AF77-3996D81CC551}" name="VARIABLE NAMES" dataDxfId="75">
      <calculatedColumnFormula>_xlfn.CONCAT("[",_POLICY_INPUTS[[#This Row],[NAME FIELD]],"]")</calculatedColumnFormula>
    </tableColumn>
    <tableColumn id="4" xr3:uid="{D2FDD343-A170-40B8-89E5-5066627AC43C}" name="VARIABLE TYPE" dataDxfId="74"/>
    <tableColumn id="5" xr3:uid="{588AE841-5CA0-4077-BFA7-2B3A2AF05041}" name="VARIABLE VALUES" dataDxfId="73">
      <calculatedColumnFormula array="1">_xlfn.SWITCH(
  _POLICY_INPUTS[[#This Row],[VARIABLE TYPE]],
  "String",_POLICY_INPUTS[[#This Row],[FORM VALUE]],
  "Date",TEXT(_POLICY_INPUTS[[#This Row],[FORM VALUE]],"mmmm dd, yyyy"),
  "Percent",TEXT(_POLICY_INPUTS[[#This Row],[FORM VALUE]],"##%"),
  "Time",TEXT(_POLICY_INPUTS[[#This Row],[FORM VALUE]],"h:mm AM/PM"),
  "Number",TEXT(_POLICY_INPUTS[[#This Row],[FORM VALUE]],"0")
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0DA5ED4-A82D-4585-B261-86D11D086372}" name="_POLICY_INPUTS_1" displayName="_POLICY_INPUTS_1" ref="B9:F35" totalsRowShown="0" headerRowDxfId="72" dataDxfId="71">
  <autoFilter ref="B9:F35" xr:uid="{30DA5ED4-A82D-4585-B261-86D11D086372}"/>
  <tableColumns count="5">
    <tableColumn id="1" xr3:uid="{F7AE0095-118A-490E-B4EA-DDE5B1BD1583}" name="NAME FIELD" dataDxfId="70"/>
    <tableColumn id="2" xr3:uid="{0FA79249-48EC-4D18-B719-B987AA0CCF7C}" name="FORM VALUE" dataDxfId="69"/>
    <tableColumn id="3" xr3:uid="{176824AF-024C-43F4-965C-A46C648CF226}" name="VARIABLE NAMES" dataDxfId="68">
      <calculatedColumnFormula>_xlfn.CONCAT("[",_POLICY_INPUTS_1[[#This Row],[NAME FIELD]],"]")</calculatedColumnFormula>
    </tableColumn>
    <tableColumn id="4" xr3:uid="{36313D45-374D-4571-B061-BB530B746485}" name="VARIABLE TYPE" dataDxfId="67"/>
    <tableColumn id="5" xr3:uid="{B84CF429-E9EA-4CE1-B1AC-91DDA0795E09}" name="VARIABLE VALUES" dataDxfId="66">
      <calculatedColumnFormula array="1">_xlfn.SWITCH(
  _POLICY_INPUTS_1[[#This Row],[VARIABLE TYPE]],
  "String",_POLICY_INPUTS_1[[#This Row],[FORM VALUE]],
  "Date",TEXT(_POLICY_INPUTS_1[[#This Row],[FORM VALUE]],"mmmm dd, yyyy"),
  "Percent",TEXT(_POLICY_INPUTS_1[[#This Row],[FORM VALUE]],"##%"),
  "Time",TEXT(_POLICY_INPUTS_1[[#This Row],[FORM VALUE]],"h:mm AM/PM"),
  "Number",TEXT(_POLICY_INPUTS_1[[#This Row],[FORM VALUE]],"0")
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BFDDDC0-1A02-40F3-90CC-D3EE9F077A57}" name="_POLICY_INPUTS_2" displayName="_POLICY_INPUTS_2" ref="B9:F36" totalsRowShown="0" headerRowDxfId="65" dataDxfId="64">
  <autoFilter ref="B9:F36" xr:uid="{2BFDDDC0-1A02-40F3-90CC-D3EE9F077A57}"/>
  <tableColumns count="5">
    <tableColumn id="1" xr3:uid="{68891437-DBF6-4F68-BDAD-8FD9F6DBA365}" name="NAME FIELD" dataDxfId="63"/>
    <tableColumn id="2" xr3:uid="{98648E84-5C94-4E92-86F4-0069EBA5841C}" name="FORM VALUE" dataDxfId="62"/>
    <tableColumn id="3" xr3:uid="{B5E94C86-477C-463E-952B-B876BC0248C9}" name="VARIABLE NAMES" dataDxfId="61">
      <calculatedColumnFormula>_xlfn.CONCAT("[",_POLICY_INPUTS_2[[#This Row],[NAME FIELD]],"]")</calculatedColumnFormula>
    </tableColumn>
    <tableColumn id="4" xr3:uid="{7A104360-AC04-4640-9217-380D07B25889}" name="VARIABLE TYPE" dataDxfId="60"/>
    <tableColumn id="5" xr3:uid="{7F884BB7-10F8-4D30-A5CA-494638FE12A5}" name="VARIABLE VALUES" dataDxfId="59">
      <calculatedColumnFormula array="1">_xlfn.SWITCH(
  _POLICY_INPUTS_2[[#This Row],[VARIABLE TYPE]],
  "String",_POLICY_INPUTS_2[[#This Row],[FORM VALUE]],
  "Date",TEXT(_POLICY_INPUTS_2[[#This Row],[FORM VALUE]],"mmmm dd, yyyy"),
  "Percent",TEXT(_POLICY_INPUTS_2[[#This Row],[FORM VALUE]],"##%"),
  "Time",TEXT(_POLICY_INPUTS_2[[#This Row],[FORM VALUE]],"h:mm AM/PM"),
  "Number",TEXT(_POLICY_INPUTS_2[[#This Row],[FORM VALUE]],"0")
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F738720-5411-44A7-92F8-015AC73D307A}" name="_POLICY_INPUTS_3" displayName="_POLICY_INPUTS_3" ref="B9:F35" totalsRowShown="0" headerRowDxfId="58" dataDxfId="57">
  <autoFilter ref="B9:F35" xr:uid="{5F738720-5411-44A7-92F8-015AC73D307A}"/>
  <tableColumns count="5">
    <tableColumn id="1" xr3:uid="{AB94452A-00B0-4A5B-A218-0B4F0E06247A}" name="NAME FIELD" dataDxfId="56"/>
    <tableColumn id="2" xr3:uid="{93023466-92CE-4285-B9C3-12AD4F64C98B}" name="FORM VALUE" dataDxfId="55"/>
    <tableColumn id="3" xr3:uid="{2F72E1C4-E6F4-4837-90ED-3817268EE517}" name="VARIABLE NAMES" dataDxfId="54">
      <calculatedColumnFormula>_xlfn.CONCAT("[",_POLICY_INPUTS_3[[#This Row],[NAME FIELD]],"]")</calculatedColumnFormula>
    </tableColumn>
    <tableColumn id="4" xr3:uid="{1E873B30-9B0E-4B63-ADCF-34CF8957B58C}" name="VARIABLE TYPE" dataDxfId="53"/>
    <tableColumn id="5" xr3:uid="{FE7A3FCD-1F86-4021-8B47-30710F0F6377}" name="VARIABLE VALUES" dataDxfId="52">
      <calculatedColumnFormula array="1">_xlfn.SWITCH(
  _POLICY_INPUTS_3[[#This Row],[VARIABLE TYPE]],
  "String",_POLICY_INPUTS_3[[#This Row],[FORM VALUE]],
  "Date",TEXT(_POLICY_INPUTS_3[[#This Row],[FORM VALUE]],"mmmm dd, yyyy"),
  "Percent",TEXT(_POLICY_INPUTS_3[[#This Row],[FORM VALUE]],"##%"),
  "Time",TEXT(_POLICY_INPUTS_3[[#This Row],[FORM VALUE]],"h:mm AM/PM"),
  "Number",TEXT(_POLICY_INPUTS_3[[#This Row],[FORM VALUE]],"0")
)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8C9869A-B637-480C-A089-B785AA40CAE2}" name="_POLICY_INPUTS_4" displayName="_POLICY_INPUTS_4" ref="B9:F37" totalsRowShown="0" headerRowDxfId="51" dataDxfId="50">
  <autoFilter ref="B9:F37" xr:uid="{18C9869A-B637-480C-A089-B785AA40CAE2}"/>
  <tableColumns count="5">
    <tableColumn id="1" xr3:uid="{2E5C2592-C180-4294-8FD4-2479C8BD7C00}" name="NAME FIELD" dataDxfId="49"/>
    <tableColumn id="2" xr3:uid="{F63F4F50-1EEE-4745-8F21-4BE69CC1DF74}" name="FORM VALUE" dataDxfId="48"/>
    <tableColumn id="3" xr3:uid="{F97433D3-EBC3-4772-B79E-FB38568E0AEA}" name="VARIABLE NAMES" dataDxfId="47">
      <calculatedColumnFormula>_xlfn.CONCAT("[",_POLICY_INPUTS_4[[#This Row],[NAME FIELD]],"]")</calculatedColumnFormula>
    </tableColumn>
    <tableColumn id="4" xr3:uid="{1D40756E-6E67-4727-894E-77E68CD504C1}" name="VARIABLE TYPE" dataDxfId="46"/>
    <tableColumn id="5" xr3:uid="{06D7179C-483A-4D3D-9D1F-AAB82EFCFF70}" name="VARIABLE VALUES" dataDxfId="45">
      <calculatedColumnFormula array="1">_xlfn.SWITCH(
  _POLICY_INPUTS_4[[#This Row],[VARIABLE TYPE]],
  "String",_POLICY_INPUTS_4[[#This Row],[FORM VALUE]],
  "Date",TEXT(_POLICY_INPUTS_4[[#This Row],[FORM VALUE]],"mmmm dd, yyyy"),
  "Percent",TEXT(_POLICY_INPUTS_4[[#This Row],[FORM VALUE]],"##%"),
  "Time",TEXT(_POLICY_INPUTS_4[[#This Row],[FORM VALUE]],"h:mm AM/PM"),
  "Number",TEXT(_POLICY_INPUTS_4[[#This Row],[FORM VALUE]],"0")
)</calculatedColumnFormula>
    </tableColumn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5F6D2DD-8350-496C-AEF9-28BC97A66C5D}" name="_POLICY_INPUTS_5" displayName="_POLICY_INPUTS_5" ref="B9:I35" totalsRowShown="0" headerRowDxfId="44" dataDxfId="43">
  <autoFilter ref="B9:I35" xr:uid="{C5F6D2DD-8350-496C-AEF9-28BC97A66C5D}"/>
  <tableColumns count="8">
    <tableColumn id="1" xr3:uid="{04BEA0DD-B911-482A-9A77-B13E95FC8776}" name="NAME FIELD" dataDxfId="42"/>
    <tableColumn id="2" xr3:uid="{C0D6785A-0B63-4846-8613-CCBF2EF84385}" name="FORM VALUE" dataDxfId="41"/>
    <tableColumn id="3" xr3:uid="{E140CA29-D0BF-4062-80A9-3A2815DA6FD0}" name="VARIABLE NAMES" dataDxfId="40">
      <calculatedColumnFormula>_xlfn.CONCAT("[",_POLICY_INPUTS_5[[#This Row],[NAME FIELD]],"]")</calculatedColumnFormula>
    </tableColumn>
    <tableColumn id="4" xr3:uid="{8FD01A99-CAB7-4A6B-BE48-63A882577069}" name="VARIABLE TYPE" dataDxfId="39"/>
    <tableColumn id="5" xr3:uid="{E69860C6-3D2D-44AB-8445-6FDD6BE0E472}" name="VARIABLE VALUES" dataDxfId="38">
      <calculatedColumnFormula array="1">_xlfn.SWITCH(
  _POLICY_INPUTS_5[[#This Row],[VARIABLE TYPE]],
  "String",_POLICY_INPUTS_5[[#This Row],[FORM VALUE]],
  "Date",TEXT(_POLICY_INPUTS_5[[#This Row],[FORM VALUE]],"mmmm dd, yyyy"),
  "Percent",TEXT(_POLICY_INPUTS_5[[#This Row],[FORM VALUE]],"##%"),
  "Time",TEXT(_POLICY_INPUTS_5[[#This Row],[FORM VALUE]],"h:mm AM/PM"),
  "Number",TEXT(_POLICY_INPUTS_5[[#This Row],[FORM VALUE]],"0")
)</calculatedColumnFormula>
    </tableColumn>
    <tableColumn id="6" xr3:uid="{992200EA-1D5B-4BEC-9E47-7CB04AE00B29}" name="01_DOCUMENT" dataDxfId="37"/>
    <tableColumn id="7" xr3:uid="{119DDFA1-4A8D-4BAD-80F0-953B27B03723}" name="02_DOCUMENT" dataDxfId="36"/>
    <tableColumn id="8" xr3:uid="{94950173-3EF2-4A3E-A75F-EC1E16A28ECF}" name="03_DOCUMENT" dataDxfId="35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DFA68D-7D6A-4CCC-9D69-3897A5041766}" name="_POLICY_INPUTS_6" displayName="_POLICY_INPUTS_6" ref="B9:F35" totalsRowShown="0" headerRowDxfId="34" dataDxfId="33">
  <autoFilter ref="B9:F35" xr:uid="{29DFA68D-7D6A-4CCC-9D69-3897A5041766}"/>
  <tableColumns count="5">
    <tableColumn id="1" xr3:uid="{8B232158-7204-4A5C-9E74-A798637A7099}" name="NAME FIELD" dataDxfId="32"/>
    <tableColumn id="2" xr3:uid="{938E1703-615D-4E3B-971D-D588C4C9776A}" name="FORM VALUE" dataDxfId="31"/>
    <tableColumn id="3" xr3:uid="{746458A7-AF2A-48A6-89D5-B66ECB00C9DF}" name="VARIABLE NAMES" dataDxfId="30">
      <calculatedColumnFormula>_xlfn.CONCAT("[",_POLICY_INPUTS_6[[#This Row],[NAME FIELD]],"]")</calculatedColumnFormula>
    </tableColumn>
    <tableColumn id="4" xr3:uid="{EF37962B-E977-4D44-AE7A-D3789C52FCB2}" name="VARIABLE TYPE" dataDxfId="29"/>
    <tableColumn id="5" xr3:uid="{A81802EB-0750-4723-8C8D-10FC803F5450}" name="VARIABLE VALUES" dataDxfId="28">
      <calculatedColumnFormula array="1">_xlfn.SWITCH(
  _POLICY_INPUTS_6[[#This Row],[VARIABLE TYPE]],
  "String",_POLICY_INPUTS_6[[#This Row],[FORM VALUE]],
  "Date",TEXT(_POLICY_INPUTS_6[[#This Row],[FORM VALUE]],"mmmm dd, yyyy"),
  "Percent",TEXT(_POLICY_INPUTS_6[[#This Row],[FORM VALUE]],"##%"),
  "Time",TEXT(_POLICY_INPUTS_6[[#This Row],[FORM VALUE]],"h:mm AM/PM"),
  "Number",TEXT(_POLICY_INPUTS_6[[#This Row],[FORM VALUE]],"0")
)</calculatedColumnFormula>
    </tableColumn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32D743-C391-4D0D-AE15-7528589FF0BF}" name="_POLICY_INPUTS_7" displayName="_POLICY_INPUTS_7" ref="B9:F36" totalsRowShown="0" headerRowDxfId="27" dataDxfId="26">
  <autoFilter ref="B9:F36" xr:uid="{AC32D743-C391-4D0D-AE15-7528589FF0BF}"/>
  <tableColumns count="5">
    <tableColumn id="1" xr3:uid="{FFB903B6-FE6A-48A5-BCC7-A3BCD44DFBA8}" name="NAME FIELD" dataDxfId="25"/>
    <tableColumn id="2" xr3:uid="{475DDC57-D74F-417C-9BB8-D2CFDDA95477}" name="FORM VALUE" dataDxfId="24"/>
    <tableColumn id="3" xr3:uid="{55EAECB1-4DC4-43D8-8BA7-4D8E7A8506F5}" name="VARIABLE NAMES" dataDxfId="23">
      <calculatedColumnFormula>_xlfn.CONCAT("[",_POLICY_INPUTS_7[[#This Row],[NAME FIELD]],"]")</calculatedColumnFormula>
    </tableColumn>
    <tableColumn id="4" xr3:uid="{003B3F5B-8AF9-44D8-B49C-28426E20FEAD}" name="VARIABLE TYPE" dataDxfId="22"/>
    <tableColumn id="5" xr3:uid="{A0963A96-1E45-4E87-B4ED-F85A30216804}" name="VARIABLE VALUES" dataDxfId="21">
      <calculatedColumnFormula array="1">_xlfn.SWITCH(
  _POLICY_INPUTS_7[[#This Row],[VARIABLE TYPE]],
  "String",_POLICY_INPUTS_7[[#This Row],[FORM VALUE]],
  "Date",TEXT(_POLICY_INPUTS_7[[#This Row],[FORM VALUE]],"mmmm dd, yyyy"),
  "Percent",TEXT(_POLICY_INPUTS_7[[#This Row],[FORM VALUE]],"##%"),
  "Time",TEXT(_POLICY_INPUTS_7[[#This Row],[FORM VALUE]],"h:mm AM/PM"),
  "Number",TEXT(_POLICY_INPUTS_7[[#This Row],[FORM VALUE]],"0")
)</calculatedColumnFormula>
    </tableColumn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9582F0-96AC-4C06-B00F-47E704BF55CE}" name="_POLICY_INPUTS_8" displayName="_POLICY_INPUTS_8" ref="B9:F38" totalsRowShown="0" headerRowDxfId="20" dataDxfId="19">
  <autoFilter ref="B9:F38" xr:uid="{059582F0-96AC-4C06-B00F-47E704BF55CE}"/>
  <tableColumns count="5">
    <tableColumn id="1" xr3:uid="{D83F5CA9-DAD0-4D18-9A5A-90FD322E740F}" name="NAME FIELD" dataDxfId="18"/>
    <tableColumn id="2" xr3:uid="{E3985667-AA5E-40C8-BCFF-E15648FD533B}" name="FORM VALUE" dataDxfId="17"/>
    <tableColumn id="3" xr3:uid="{C607FA89-4CBC-4037-BC74-7C9EBE77FDD7}" name="VARIABLE NAMES" dataDxfId="16">
      <calculatedColumnFormula>_xlfn.CONCAT("[",_POLICY_INPUTS_8[[#This Row],[NAME FIELD]],"]")</calculatedColumnFormula>
    </tableColumn>
    <tableColumn id="4" xr3:uid="{1BA1A1E0-781A-4205-8B76-267530E540CE}" name="VARIABLE TYPE" dataDxfId="15"/>
    <tableColumn id="5" xr3:uid="{8ECC53F8-8A2D-4E3B-B1B3-EBED505E8940}" name="VARIABLE VALUES" dataDxfId="14">
      <calculatedColumnFormula array="1">_xlfn.SWITCH(
  _POLICY_INPUTS_8[[#This Row],[VARIABLE TYPE]],
  "String",_POLICY_INPUTS_8[[#This Row],[FORM VALUE]],
  "Date",TEXT(_POLICY_INPUTS_8[[#This Row],[FORM VALUE]],"mmmm dd, yyyy"),
  "Percent",TEXT(_POLICY_INPUTS_8[[#This Row],[FORM VALUE]],"##%"),
  "Time",TEXT(_POLICY_INPUTS_8[[#This Row],[FORM VALUE]],"h:mm AM/PM"),
  "Number",TEXT(_POLICY_INPUTS_8[[#This Row],[FORM VALUE]],"0")
)</calculatedColumnFormula>
    </tableColumn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F455A4B-706B-4A09-8089-129E56C4ECC3}" name="_POLICY_INPUTS_9" displayName="_POLICY_INPUTS_9" ref="B9:F38" totalsRowShown="0" headerRowDxfId="6" dataDxfId="5">
  <autoFilter ref="B9:F38" xr:uid="{8F455A4B-706B-4A09-8089-129E56C4ECC3}"/>
  <tableColumns count="5">
    <tableColumn id="1" xr3:uid="{E4685ADA-C729-4BFE-B5D3-73B21DF19315}" name="NAME FIELD" dataDxfId="4"/>
    <tableColumn id="2" xr3:uid="{618AC30A-078D-43FC-BD27-3AE51C887B53}" name="FORM VALUE" dataDxfId="3"/>
    <tableColumn id="3" xr3:uid="{5FE03AFE-0DD4-448C-9DD1-CDC6A90743C8}" name="VARIABLE NAMES" dataDxfId="2">
      <calculatedColumnFormula>_xlfn.CONCAT("[",_POLICY_INPUTS_9[[#This Row],[NAME FIELD]],"]")</calculatedColumnFormula>
    </tableColumn>
    <tableColumn id="4" xr3:uid="{0E276FE0-74FE-40DD-9A4E-C8A92C584DB9}" name="VARIABLE TYPE" dataDxfId="1"/>
    <tableColumn id="5" xr3:uid="{72412E1C-FEE8-43B3-891F-6B2F3380DB44}" name="VARIABLE VALUES" dataDxfId="0">
      <calculatedColumnFormula array="1">_xlfn.SWITCH(
  _POLICY_INPUTS_9[[#This Row],[VARIABLE TYPE]],
  "String",_POLICY_INPUTS_9[[#This Row],[FORM VALUE]],
  "Date",TEXT(_POLICY_INPUTS_9[[#This Row],[FORM VALUE]],"mmmm dd, yyyy"),
  "Percent",TEXT(_POLICY_INPUTS_9[[#This Row],[FORM VALUE]],"##%"),
  "Time",TEXT(_POLICY_INPUTS_9[[#This Row],[FORM VALUE]],"h:mm AM/PM"),
  "Number",TEXT(_POLICY_INPUTS_9[[#This Row],[FORM VALUE]],"0")
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mQualls@knightcompany.com" TargetMode="External"/><Relationship Id="rId13" Type="http://schemas.openxmlformats.org/officeDocument/2006/relationships/hyperlink" Target="mailto:JRubalcava@knightcompany.com" TargetMode="External"/><Relationship Id="rId18" Type="http://schemas.openxmlformats.org/officeDocument/2006/relationships/hyperlink" Target="mailto:eExmundo@knightcompany.com" TargetMode="External"/><Relationship Id="rId3" Type="http://schemas.openxmlformats.org/officeDocument/2006/relationships/hyperlink" Target="mailto:RDavila@knightcompany.com" TargetMode="External"/><Relationship Id="rId21" Type="http://schemas.openxmlformats.org/officeDocument/2006/relationships/printerSettings" Target="../printerSettings/printerSettings1.bin"/><Relationship Id="rId7" Type="http://schemas.openxmlformats.org/officeDocument/2006/relationships/hyperlink" Target="mailto:LMiller@knightcompany.com" TargetMode="External"/><Relationship Id="rId12" Type="http://schemas.openxmlformats.org/officeDocument/2006/relationships/hyperlink" Target="mailto:dHernandez4@knightcompany.com" TargetMode="External"/><Relationship Id="rId17" Type="http://schemas.openxmlformats.org/officeDocument/2006/relationships/hyperlink" Target="mailto:dPerez5@knightcompany.com" TargetMode="External"/><Relationship Id="rId2" Type="http://schemas.openxmlformats.org/officeDocument/2006/relationships/hyperlink" Target="mailto:Canglim@knightcompany.com" TargetMode="External"/><Relationship Id="rId16" Type="http://schemas.openxmlformats.org/officeDocument/2006/relationships/hyperlink" Target="mailto:AMontelongo@knightcompany.com" TargetMode="External"/><Relationship Id="rId20" Type="http://schemas.openxmlformats.org/officeDocument/2006/relationships/hyperlink" Target="mailto:Msantos4@knightcompany.com" TargetMode="External"/><Relationship Id="rId1" Type="http://schemas.openxmlformats.org/officeDocument/2006/relationships/hyperlink" Target="mailto:cPenate@knightcompany.com" TargetMode="External"/><Relationship Id="rId6" Type="http://schemas.openxmlformats.org/officeDocument/2006/relationships/hyperlink" Target="mailto:CRodriguez5@knightcompany.com" TargetMode="External"/><Relationship Id="rId11" Type="http://schemas.openxmlformats.org/officeDocument/2006/relationships/hyperlink" Target="mailto:AWallace@knightcompany.com" TargetMode="External"/><Relationship Id="rId5" Type="http://schemas.openxmlformats.org/officeDocument/2006/relationships/hyperlink" Target="mailto:sAkinleye@knightcompany.com" TargetMode="External"/><Relationship Id="rId15" Type="http://schemas.openxmlformats.org/officeDocument/2006/relationships/hyperlink" Target="mailto:LYoung2@knightcompany.com" TargetMode="External"/><Relationship Id="rId23" Type="http://schemas.openxmlformats.org/officeDocument/2006/relationships/table" Target="../tables/table2.xml"/><Relationship Id="rId10" Type="http://schemas.openxmlformats.org/officeDocument/2006/relationships/hyperlink" Target="mailto:rMartinez4@knightcompany.com" TargetMode="External"/><Relationship Id="rId19" Type="http://schemas.openxmlformats.org/officeDocument/2006/relationships/hyperlink" Target="mailto:sODonnell@knightcompany.com" TargetMode="External"/><Relationship Id="rId4" Type="http://schemas.openxmlformats.org/officeDocument/2006/relationships/hyperlink" Target="mailto:sBonnevie@knightcompany.com" TargetMode="External"/><Relationship Id="rId9" Type="http://schemas.openxmlformats.org/officeDocument/2006/relationships/hyperlink" Target="mailto:LSalomon@knightcompany.com" TargetMode="External"/><Relationship Id="rId14" Type="http://schemas.openxmlformats.org/officeDocument/2006/relationships/hyperlink" Target="mailto:jRivera1@knightcompany.com" TargetMode="External"/><Relationship Id="rId22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81086-7B4E-4F02-8BD2-F47F84A10953}">
  <sheetPr codeName="Sheet6">
    <tabColor rgb="FFFF0000"/>
  </sheetPr>
  <dimension ref="A1:AG6337"/>
  <sheetViews>
    <sheetView tabSelected="1" topLeftCell="V1" zoomScaleNormal="100" workbookViewId="0">
      <selection activeCell="AC25" sqref="AC25"/>
    </sheetView>
  </sheetViews>
  <sheetFormatPr defaultRowHeight="14.4" x14ac:dyDescent="0.3"/>
  <cols>
    <col min="1" max="1" width="15.77734375" style="5" bestFit="1" customWidth="1"/>
    <col min="2" max="2" width="14.5546875" style="5" bestFit="1" customWidth="1"/>
    <col min="3" max="4" width="38.33203125" style="5" bestFit="1" customWidth="1"/>
    <col min="5" max="5" width="11.109375" style="5" bestFit="1" customWidth="1"/>
    <col min="6" max="6" width="15.33203125" style="5" bestFit="1" customWidth="1"/>
    <col min="7" max="7" width="20.5546875" style="5" bestFit="1" customWidth="1"/>
    <col min="8" max="8" width="21.6640625" style="5" bestFit="1" customWidth="1"/>
    <col min="9" max="9" width="15.77734375" style="5" bestFit="1" customWidth="1"/>
    <col min="10" max="10" width="57.21875" style="5" customWidth="1"/>
    <col min="11" max="11" width="11.21875" style="5" bestFit="1" customWidth="1"/>
    <col min="12" max="12" width="15.5546875" style="5" bestFit="1" customWidth="1"/>
    <col min="13" max="13" width="16" style="5" bestFit="1" customWidth="1"/>
    <col min="14" max="14" width="11" style="5" bestFit="1" customWidth="1"/>
    <col min="15" max="15" width="22.33203125" style="5" bestFit="1" customWidth="1"/>
    <col min="16" max="16" width="17.21875" style="5" bestFit="1" customWidth="1"/>
    <col min="17" max="17" width="89.44140625" style="5" customWidth="1"/>
    <col min="18" max="18" width="28" style="5" bestFit="1" customWidth="1"/>
    <col min="19" max="19" width="43.5546875" style="5" bestFit="1" customWidth="1"/>
    <col min="20" max="20" width="24.88671875" style="5" bestFit="1" customWidth="1"/>
    <col min="21" max="21" width="14.21875" style="5" bestFit="1" customWidth="1"/>
    <col min="22" max="22" width="17.33203125" style="5" bestFit="1" customWidth="1"/>
    <col min="23" max="23" width="22.77734375" style="5" bestFit="1" customWidth="1"/>
    <col min="24" max="24" width="31.33203125" style="5" bestFit="1" customWidth="1"/>
    <col min="25" max="25" width="22.77734375" style="5" customWidth="1"/>
    <col min="26" max="26" width="49.33203125" style="5" hidden="1" customWidth="1"/>
    <col min="27" max="27" width="56.6640625" style="5" bestFit="1" customWidth="1"/>
    <col min="28" max="28" width="18" style="5" bestFit="1" customWidth="1"/>
    <col min="29" max="29" width="28" style="5" customWidth="1"/>
    <col min="30" max="30" width="19.33203125" style="5" bestFit="1" customWidth="1"/>
    <col min="31" max="31" width="31.21875" style="5" customWidth="1"/>
    <col min="32" max="32" width="15.44140625" style="5" bestFit="1" customWidth="1"/>
    <col min="33" max="41" width="27.88671875" style="5" customWidth="1"/>
    <col min="42" max="42" width="27.6640625" style="5" bestFit="1" customWidth="1"/>
    <col min="43" max="43" width="94.44140625" style="5" customWidth="1"/>
    <col min="44" max="44" width="18.6640625" style="5" bestFit="1" customWidth="1"/>
    <col min="45" max="45" width="22" style="5" customWidth="1"/>
    <col min="46" max="46" width="22.109375" style="5" bestFit="1" customWidth="1"/>
    <col min="47" max="47" width="38.44140625" style="5" bestFit="1" customWidth="1"/>
    <col min="48" max="48" width="39.33203125" style="5" bestFit="1" customWidth="1"/>
    <col min="49" max="49" width="108.33203125" style="5" bestFit="1" customWidth="1"/>
    <col min="50" max="59" width="108.33203125" style="5" customWidth="1"/>
    <col min="60" max="60" width="77.109375" style="5" bestFit="1" customWidth="1"/>
    <col min="61" max="61" width="77.109375" style="5" customWidth="1"/>
    <col min="62" max="62" width="25" style="5" bestFit="1" customWidth="1"/>
    <col min="63" max="63" width="38.44140625" style="5" bestFit="1" customWidth="1"/>
    <col min="64" max="64" width="108.33203125" style="5" customWidth="1"/>
    <col min="65" max="65" width="25" style="5" bestFit="1" customWidth="1"/>
    <col min="66" max="66" width="25.109375" style="5" bestFit="1" customWidth="1"/>
    <col min="67" max="67" width="32.109375" style="5" bestFit="1" customWidth="1"/>
    <col min="68" max="68" width="42.44140625" style="5" bestFit="1" customWidth="1"/>
    <col min="69" max="69" width="26.33203125" style="5" bestFit="1" customWidth="1"/>
    <col min="70" max="70" width="37.88671875" style="5" bestFit="1" customWidth="1"/>
    <col min="71" max="71" width="16" style="5" bestFit="1" customWidth="1"/>
    <col min="72" max="72" width="20.33203125" style="5" bestFit="1" customWidth="1"/>
    <col min="73" max="73" width="26.6640625" style="5" bestFit="1" customWidth="1"/>
    <col min="74" max="74" width="16.44140625" style="5" bestFit="1" customWidth="1"/>
    <col min="75" max="75" width="24.109375" style="5" bestFit="1" customWidth="1"/>
    <col min="76" max="16384" width="8.88671875" style="5"/>
  </cols>
  <sheetData>
    <row r="1" spans="1:33" x14ac:dyDescent="0.3">
      <c r="C1" s="5" t="s">
        <v>10</v>
      </c>
      <c r="D1" s="5" t="s">
        <v>11</v>
      </c>
      <c r="E1" s="5" t="s">
        <v>12</v>
      </c>
      <c r="F1" s="5" t="s">
        <v>22</v>
      </c>
      <c r="G1" s="5" t="s">
        <v>19</v>
      </c>
      <c r="H1" s="5" t="s">
        <v>20</v>
      </c>
      <c r="I1" s="5" t="s">
        <v>24</v>
      </c>
      <c r="J1" s="5" t="s">
        <v>18</v>
      </c>
      <c r="K1" s="5" t="s">
        <v>17</v>
      </c>
      <c r="L1" s="5" t="s">
        <v>13</v>
      </c>
      <c r="M1" s="5" t="s">
        <v>14</v>
      </c>
      <c r="N1" s="5" t="s">
        <v>15</v>
      </c>
      <c r="O1" s="5" t="s">
        <v>16</v>
      </c>
      <c r="P1" s="5" t="s">
        <v>21</v>
      </c>
      <c r="Q1" s="5" t="s">
        <v>23</v>
      </c>
      <c r="R1" s="5" t="s">
        <v>31</v>
      </c>
      <c r="S1" s="5" t="s">
        <v>34</v>
      </c>
      <c r="T1" s="5" t="s">
        <v>35</v>
      </c>
      <c r="U1" s="5" t="s">
        <v>36</v>
      </c>
      <c r="V1" s="5" t="s">
        <v>37</v>
      </c>
      <c r="W1" s="5" t="s">
        <v>39</v>
      </c>
      <c r="Z1" s="5" t="s">
        <v>73</v>
      </c>
      <c r="AA1" s="5" t="s">
        <v>46887</v>
      </c>
      <c r="AB1" s="5" t="s">
        <v>46</v>
      </c>
    </row>
    <row r="3" spans="1:33" s="19" customFormat="1" x14ac:dyDescent="0.3">
      <c r="A3" s="1" t="s">
        <v>55</v>
      </c>
      <c r="B3" s="1" t="s">
        <v>56</v>
      </c>
      <c r="C3" s="1" t="s">
        <v>57</v>
      </c>
      <c r="D3" s="1" t="s">
        <v>32</v>
      </c>
      <c r="E3" s="1" t="s">
        <v>58</v>
      </c>
      <c r="F3" s="1" t="s">
        <v>59</v>
      </c>
      <c r="G3" s="1" t="s">
        <v>60</v>
      </c>
      <c r="H3" s="1" t="s">
        <v>61</v>
      </c>
      <c r="I3" s="1" t="s">
        <v>29</v>
      </c>
      <c r="J3" s="1" t="s">
        <v>62</v>
      </c>
      <c r="K3" s="1" t="s">
        <v>63</v>
      </c>
      <c r="L3" s="1" t="s">
        <v>64</v>
      </c>
      <c r="M3" s="1" t="s">
        <v>65</v>
      </c>
      <c r="N3" s="1" t="s">
        <v>66</v>
      </c>
      <c r="O3" s="1" t="s">
        <v>16</v>
      </c>
      <c r="P3" s="1" t="s">
        <v>21</v>
      </c>
      <c r="Q3" s="1" t="s">
        <v>23</v>
      </c>
      <c r="R3" s="1" t="s">
        <v>67</v>
      </c>
      <c r="S3" s="1" t="s">
        <v>68</v>
      </c>
      <c r="T3" s="1" t="s">
        <v>69</v>
      </c>
      <c r="U3" s="1" t="s">
        <v>70</v>
      </c>
      <c r="V3" s="1" t="s">
        <v>71</v>
      </c>
      <c r="W3" s="1" t="s">
        <v>72</v>
      </c>
      <c r="X3" s="2" t="s">
        <v>42</v>
      </c>
      <c r="Y3" s="2" t="s">
        <v>41</v>
      </c>
      <c r="Z3" s="1" t="s">
        <v>73</v>
      </c>
      <c r="AA3" s="2" t="s">
        <v>45</v>
      </c>
      <c r="AB3" s="1" t="s">
        <v>74</v>
      </c>
      <c r="AD3" s="22" t="s">
        <v>39</v>
      </c>
      <c r="AE3" s="22" t="s">
        <v>47231</v>
      </c>
      <c r="AF3" s="22" t="s">
        <v>47232</v>
      </c>
      <c r="AG3" s="22"/>
    </row>
    <row r="4" spans="1:33" x14ac:dyDescent="0.3">
      <c r="A4" s="14">
        <v>1</v>
      </c>
      <c r="B4" s="14">
        <v>1</v>
      </c>
      <c r="C4" s="15" t="s">
        <v>8296</v>
      </c>
      <c r="D4" s="15" t="s">
        <v>8296</v>
      </c>
      <c r="E4" s="15">
        <v>45880</v>
      </c>
      <c r="F4" s="15" t="s">
        <v>45242</v>
      </c>
      <c r="G4" s="15">
        <v>45838</v>
      </c>
      <c r="H4" s="15">
        <v>46021</v>
      </c>
      <c r="I4" s="15" t="s">
        <v>45243</v>
      </c>
      <c r="J4" s="15" t="s">
        <v>45244</v>
      </c>
      <c r="K4" s="15" t="s">
        <v>45345</v>
      </c>
      <c r="L4" s="15" t="s">
        <v>103</v>
      </c>
      <c r="M4" s="15" t="s">
        <v>1336</v>
      </c>
      <c r="N4" s="14">
        <v>2012</v>
      </c>
      <c r="O4" s="15" t="s">
        <v>45245</v>
      </c>
      <c r="P4" s="15" t="s">
        <v>106</v>
      </c>
      <c r="Q4" s="15" t="s">
        <v>46979</v>
      </c>
      <c r="R4" s="15" t="s">
        <v>8303</v>
      </c>
      <c r="S4" s="15" t="s">
        <v>45246</v>
      </c>
      <c r="T4" s="15" t="s">
        <v>144</v>
      </c>
      <c r="U4" s="15" t="s">
        <v>53</v>
      </c>
      <c r="V4" s="15" t="s">
        <v>45344</v>
      </c>
      <c r="W4" s="15" t="s">
        <v>2618</v>
      </c>
      <c r="X4" s="15" t="str">
        <f>_xlfn.XLOOKUP(_LOOKUP[[#This Row],[AdjusterMemberName]],_Adjuster[Adjuster Name],_Adjuster[Email],,0)</f>
        <v>Canglim@knightcompany.com</v>
      </c>
      <c r="Y4" s="15" t="str">
        <f>_xlfn.XLOOKUP(_LOOKUP[[#This Row],[AdjusterMemberName]],_Adjuster[Adjuster Name],_Adjuster[Phone Number],,0)</f>
        <v>323-456-1707</v>
      </c>
      <c r="Z4" s="15" t="s">
        <v>45247</v>
      </c>
      <c r="AA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10080 Machado Ln, San Jose  CA 95127</v>
      </c>
      <c r="AB4" s="15"/>
      <c r="AD4" s="5" t="s">
        <v>1049</v>
      </c>
      <c r="AE4" s="24" t="s">
        <v>47239</v>
      </c>
      <c r="AF4" s="5" t="s">
        <v>47259</v>
      </c>
    </row>
    <row r="5" spans="1:33" x14ac:dyDescent="0.3">
      <c r="A5" s="14">
        <v>1</v>
      </c>
      <c r="B5" s="14">
        <v>1</v>
      </c>
      <c r="C5" s="15" t="s">
        <v>45203</v>
      </c>
      <c r="D5" s="15" t="s">
        <v>45203</v>
      </c>
      <c r="E5" s="15">
        <v>45879</v>
      </c>
      <c r="F5" s="15" t="s">
        <v>45204</v>
      </c>
      <c r="G5" s="15">
        <v>45780</v>
      </c>
      <c r="H5" s="15">
        <v>45964</v>
      </c>
      <c r="I5" s="15" t="s">
        <v>45205</v>
      </c>
      <c r="J5" s="15" t="s">
        <v>45206</v>
      </c>
      <c r="K5" s="15" t="s">
        <v>45356</v>
      </c>
      <c r="L5" s="15" t="s">
        <v>128</v>
      </c>
      <c r="M5" s="15" t="s">
        <v>170</v>
      </c>
      <c r="N5" s="14">
        <v>2017</v>
      </c>
      <c r="O5" s="15" t="s">
        <v>45207</v>
      </c>
      <c r="P5" s="15" t="s">
        <v>106</v>
      </c>
      <c r="Q5" s="15" t="s">
        <v>46922</v>
      </c>
      <c r="R5" s="15" t="s">
        <v>45208</v>
      </c>
      <c r="S5" s="15" t="s">
        <v>45209</v>
      </c>
      <c r="T5" s="15" t="s">
        <v>186</v>
      </c>
      <c r="U5" s="15" t="s">
        <v>53</v>
      </c>
      <c r="V5" s="15" t="s">
        <v>45355</v>
      </c>
      <c r="W5" s="15" t="s">
        <v>8635</v>
      </c>
      <c r="X5" s="15" t="e">
        <f>_xlfn.XLOOKUP(_LOOKUP[[#This Row],[AdjusterMemberName]],_Adjuster[Adjuster Name],_Adjuster[Email],,0)</f>
        <v>#N/A</v>
      </c>
      <c r="Y5" s="15" t="e">
        <f>_xlfn.XLOOKUP(_LOOKUP[[#This Row],[AdjusterMemberName]],_Adjuster[Adjuster Name],_Adjuster[Phone Number],,0)</f>
        <v>#N/A</v>
      </c>
      <c r="Z5" s="15" t="s">
        <v>45210</v>
      </c>
      <c r="AA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1430 S Shelton St, Santa Ana  CA 92707</v>
      </c>
      <c r="AB5" s="15"/>
      <c r="AD5" s="5" t="s">
        <v>2618</v>
      </c>
      <c r="AE5" s="24" t="s">
        <v>47240</v>
      </c>
      <c r="AF5" s="5" t="s">
        <v>47260</v>
      </c>
    </row>
    <row r="6" spans="1:33" x14ac:dyDescent="0.3">
      <c r="A6" s="14">
        <v>1</v>
      </c>
      <c r="B6" s="14">
        <v>1</v>
      </c>
      <c r="C6" s="15" t="s">
        <v>38248</v>
      </c>
      <c r="D6" s="15" t="s">
        <v>38248</v>
      </c>
      <c r="E6" s="15">
        <v>45879</v>
      </c>
      <c r="F6" s="15" t="s">
        <v>45211</v>
      </c>
      <c r="G6" s="15">
        <v>45862</v>
      </c>
      <c r="H6" s="15">
        <v>46046</v>
      </c>
      <c r="I6" s="15" t="s">
        <v>45212</v>
      </c>
      <c r="J6" s="15" t="s">
        <v>45213</v>
      </c>
      <c r="K6" s="15" t="s">
        <v>45354</v>
      </c>
      <c r="L6" s="15" t="s">
        <v>201</v>
      </c>
      <c r="M6" s="15" t="s">
        <v>21414</v>
      </c>
      <c r="N6" s="14">
        <v>2020</v>
      </c>
      <c r="O6" s="15" t="s">
        <v>38252</v>
      </c>
      <c r="P6" s="15" t="s">
        <v>106</v>
      </c>
      <c r="Q6" s="15" t="s">
        <v>46980</v>
      </c>
      <c r="R6" s="15" t="s">
        <v>38253</v>
      </c>
      <c r="S6" s="15" t="s">
        <v>38254</v>
      </c>
      <c r="T6" s="15" t="s">
        <v>21186</v>
      </c>
      <c r="U6" s="15" t="s">
        <v>53</v>
      </c>
      <c r="V6" s="15" t="s">
        <v>45353</v>
      </c>
      <c r="W6" s="15" t="s">
        <v>5071</v>
      </c>
      <c r="X6" s="15" t="str">
        <f>_xlfn.XLOOKUP(_LOOKUP[[#This Row],[AdjusterMemberName]],_Adjuster[Adjuster Name],_Adjuster[Email],,0)</f>
        <v>AMontelongo@knightcompany.com</v>
      </c>
      <c r="Y6" s="15" t="str">
        <f>_xlfn.XLOOKUP(_LOOKUP[[#This Row],[AdjusterMemberName]],_Adjuster[Adjuster Name],_Adjuster[Phone Number],,0)</f>
        <v>424-559-5425</v>
      </c>
      <c r="Z6" s="15" t="s">
        <v>38255</v>
      </c>
      <c r="AA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11278 San Mateo Dr, Loma Linda  CA 92354</v>
      </c>
      <c r="AB6" s="15"/>
      <c r="AD6" s="5" t="s">
        <v>1658</v>
      </c>
      <c r="AE6" s="24" t="s">
        <v>47241</v>
      </c>
      <c r="AF6" s="5" t="s">
        <v>47261</v>
      </c>
    </row>
    <row r="7" spans="1:33" x14ac:dyDescent="0.3">
      <c r="A7" s="14">
        <v>1</v>
      </c>
      <c r="B7" s="14">
        <v>1</v>
      </c>
      <c r="C7" s="15" t="s">
        <v>45221</v>
      </c>
      <c r="D7" s="15" t="s">
        <v>45221</v>
      </c>
      <c r="E7" s="15">
        <v>45878</v>
      </c>
      <c r="F7" s="15" t="s">
        <v>45222</v>
      </c>
      <c r="G7" s="15">
        <v>45857</v>
      </c>
      <c r="H7" s="15">
        <v>46041</v>
      </c>
      <c r="I7" s="15" t="s">
        <v>45223</v>
      </c>
      <c r="J7" s="15" t="s">
        <v>45224</v>
      </c>
      <c r="K7" s="15" t="s">
        <v>45350</v>
      </c>
      <c r="L7" s="15" t="s">
        <v>116</v>
      </c>
      <c r="M7" s="15" t="s">
        <v>13396</v>
      </c>
      <c r="N7" s="14">
        <v>2024</v>
      </c>
      <c r="O7" s="15" t="s">
        <v>45225</v>
      </c>
      <c r="P7" s="15" t="s">
        <v>106</v>
      </c>
      <c r="Q7" s="15" t="s">
        <v>46893</v>
      </c>
      <c r="R7" s="15" t="s">
        <v>45226</v>
      </c>
      <c r="S7" s="15" t="s">
        <v>45227</v>
      </c>
      <c r="T7" s="15" t="s">
        <v>821</v>
      </c>
      <c r="U7" s="15" t="s">
        <v>53</v>
      </c>
      <c r="V7" s="15" t="s">
        <v>45349</v>
      </c>
      <c r="W7" s="15" t="s">
        <v>2618</v>
      </c>
      <c r="X7" s="15" t="str">
        <f>_xlfn.XLOOKUP(_LOOKUP[[#This Row],[AdjusterMemberName]],_Adjuster[Adjuster Name],_Adjuster[Email],,0)</f>
        <v>Canglim@knightcompany.com</v>
      </c>
      <c r="Y7" s="15" t="str">
        <f>_xlfn.XLOOKUP(_LOOKUP[[#This Row],[AdjusterMemberName]],_Adjuster[Adjuster Name],_Adjuster[Phone Number],,0)</f>
        <v>323-456-1707</v>
      </c>
      <c r="Z7" s="15" t="s">
        <v>45228</v>
      </c>
      <c r="AA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15022 Vanowen St, Apt 107, Van Nuys  CA 91405</v>
      </c>
      <c r="AB7" s="15"/>
      <c r="AD7" s="5" t="s">
        <v>264</v>
      </c>
      <c r="AE7" s="24" t="s">
        <v>47242</v>
      </c>
      <c r="AF7" s="5" t="s">
        <v>47262</v>
      </c>
    </row>
    <row r="8" spans="1:33" x14ac:dyDescent="0.3">
      <c r="A8" s="14">
        <v>1</v>
      </c>
      <c r="B8" s="14">
        <v>1</v>
      </c>
      <c r="C8" s="15" t="s">
        <v>41287</v>
      </c>
      <c r="D8" s="15" t="s">
        <v>41287</v>
      </c>
      <c r="E8" s="15">
        <v>45877</v>
      </c>
      <c r="F8" s="15" t="s">
        <v>45192</v>
      </c>
      <c r="G8" s="15">
        <v>45875</v>
      </c>
      <c r="H8" s="15">
        <v>46059</v>
      </c>
      <c r="I8" s="15" t="s">
        <v>45193</v>
      </c>
      <c r="J8" s="15" t="s">
        <v>45194</v>
      </c>
      <c r="K8" s="15" t="s">
        <v>45332</v>
      </c>
      <c r="L8" s="15" t="s">
        <v>128</v>
      </c>
      <c r="M8" s="15" t="s">
        <v>27375</v>
      </c>
      <c r="N8" s="14">
        <v>2025</v>
      </c>
      <c r="O8" s="15" t="s">
        <v>45195</v>
      </c>
      <c r="P8" s="15" t="s">
        <v>106</v>
      </c>
      <c r="Q8" s="15" t="s">
        <v>46913</v>
      </c>
      <c r="R8" s="15" t="s">
        <v>39253</v>
      </c>
      <c r="S8" s="15" t="s">
        <v>41292</v>
      </c>
      <c r="T8" s="15" t="s">
        <v>174</v>
      </c>
      <c r="U8" s="15" t="s">
        <v>53</v>
      </c>
      <c r="V8" s="15" t="s">
        <v>45342</v>
      </c>
      <c r="W8" s="15" t="s">
        <v>2618</v>
      </c>
      <c r="X8" s="15" t="str">
        <f>_xlfn.XLOOKUP(_LOOKUP[[#This Row],[AdjusterMemberName]],_Adjuster[Adjuster Name],_Adjuster[Email],,0)</f>
        <v>Canglim@knightcompany.com</v>
      </c>
      <c r="Y8" s="15" t="str">
        <f>_xlfn.XLOOKUP(_LOOKUP[[#This Row],[AdjusterMemberName]],_Adjuster[Adjuster Name],_Adjuster[Phone Number],,0)</f>
        <v>323-456-1707</v>
      </c>
      <c r="Z8" s="15" t="s">
        <v>41294</v>
      </c>
      <c r="AA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355 E Gage Ave, Los Angeles  CA 90003</v>
      </c>
      <c r="AB8" s="15"/>
      <c r="AD8" s="5" t="s">
        <v>1186</v>
      </c>
      <c r="AE8" s="24" t="s">
        <v>47243</v>
      </c>
      <c r="AF8" s="5" t="s">
        <v>47263</v>
      </c>
    </row>
    <row r="9" spans="1:33" x14ac:dyDescent="0.3">
      <c r="A9" s="14">
        <v>1</v>
      </c>
      <c r="B9" s="14">
        <v>1</v>
      </c>
      <c r="C9" s="15" t="s">
        <v>45196</v>
      </c>
      <c r="D9" s="15" t="s">
        <v>45196</v>
      </c>
      <c r="E9" s="15">
        <v>45877</v>
      </c>
      <c r="F9" s="15" t="s">
        <v>45197</v>
      </c>
      <c r="G9" s="15">
        <v>45715</v>
      </c>
      <c r="H9" s="15">
        <v>45896</v>
      </c>
      <c r="I9" s="15" t="s">
        <v>45198</v>
      </c>
      <c r="J9" s="15" t="s">
        <v>45199</v>
      </c>
      <c r="K9" s="15" t="s">
        <v>45358</v>
      </c>
      <c r="L9" s="15" t="s">
        <v>128</v>
      </c>
      <c r="M9" s="15" t="s">
        <v>170</v>
      </c>
      <c r="N9" s="14">
        <v>2016</v>
      </c>
      <c r="O9" s="15" t="s">
        <v>45200</v>
      </c>
      <c r="P9" s="15" t="s">
        <v>106</v>
      </c>
      <c r="Q9" s="15" t="s">
        <v>46981</v>
      </c>
      <c r="R9" s="15" t="s">
        <v>762</v>
      </c>
      <c r="S9" s="15" t="s">
        <v>45201</v>
      </c>
      <c r="T9" s="15" t="s">
        <v>624</v>
      </c>
      <c r="U9" s="15" t="s">
        <v>53</v>
      </c>
      <c r="V9" s="15" t="s">
        <v>45357</v>
      </c>
      <c r="W9" s="15" t="s">
        <v>25229</v>
      </c>
      <c r="X9" s="15" t="str">
        <f>_xlfn.XLOOKUP(_LOOKUP[[#This Row],[AdjusterMemberName]],_Adjuster[Adjuster Name],_Adjuster[Email],,0)</f>
        <v>rMartinez4@knightcompany.com</v>
      </c>
      <c r="Y9" s="15" t="str">
        <f>_xlfn.XLOOKUP(_LOOKUP[[#This Row],[AdjusterMemberName]],_Adjuster[Adjuster Name],_Adjuster[Phone Number],,0)</f>
        <v>424-559-5605</v>
      </c>
      <c r="Z9" s="15" t="s">
        <v>45202</v>
      </c>
      <c r="AA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615 E Avenue K12, Lancaster  CA 93535</v>
      </c>
      <c r="AB9" s="15"/>
      <c r="AD9" s="5" t="s">
        <v>1544</v>
      </c>
      <c r="AE9" s="24" t="s">
        <v>47244</v>
      </c>
      <c r="AF9" s="5" t="s">
        <v>47264</v>
      </c>
    </row>
    <row r="10" spans="1:33" x14ac:dyDescent="0.3">
      <c r="A10" s="14">
        <v>1</v>
      </c>
      <c r="B10" s="14">
        <v>1</v>
      </c>
      <c r="C10" s="15" t="s">
        <v>46936</v>
      </c>
      <c r="D10" s="15" t="s">
        <v>46936</v>
      </c>
      <c r="E10" s="15">
        <v>45877</v>
      </c>
      <c r="F10" s="15" t="s">
        <v>46935</v>
      </c>
      <c r="G10" s="15">
        <v>45754</v>
      </c>
      <c r="H10" s="15">
        <v>45937</v>
      </c>
      <c r="I10" s="15" t="s">
        <v>46934</v>
      </c>
      <c r="J10" s="15" t="s">
        <v>46933</v>
      </c>
      <c r="K10" s="15" t="s">
        <v>45388</v>
      </c>
      <c r="L10" s="15" t="s">
        <v>806</v>
      </c>
      <c r="M10" s="15" t="s">
        <v>8174</v>
      </c>
      <c r="N10" s="14">
        <v>2021</v>
      </c>
      <c r="O10" s="15" t="s">
        <v>46932</v>
      </c>
      <c r="P10" s="15" t="s">
        <v>106</v>
      </c>
      <c r="Q10" s="15" t="s">
        <v>46931</v>
      </c>
      <c r="R10" s="15" t="s">
        <v>2510</v>
      </c>
      <c r="S10" s="15" t="s">
        <v>46930</v>
      </c>
      <c r="T10" s="15" t="s">
        <v>746</v>
      </c>
      <c r="U10" s="15" t="s">
        <v>53</v>
      </c>
      <c r="V10" s="15" t="s">
        <v>46203</v>
      </c>
      <c r="W10" s="15" t="s">
        <v>54</v>
      </c>
      <c r="X10" s="15" t="str">
        <f>_xlfn.XLOOKUP(_LOOKUP[[#This Row],[AdjusterMemberName]],_Adjuster[Adjuster Name],_Adjuster[Email],,0)</f>
        <v>JRubalcava@knightcompany.com</v>
      </c>
      <c r="Y10" s="15" t="str">
        <f>_xlfn.XLOOKUP(_LOOKUP[[#This Row],[AdjusterMemberName]],_Adjuster[Adjuster Name],_Adjuster[Phone Number],,0)</f>
        <v>424-559-5420</v>
      </c>
      <c r="Z10" s="15" t="s">
        <v>46929</v>
      </c>
      <c r="AA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8310 Orange Ave, Pico Rivera  CA 90660</v>
      </c>
      <c r="AB10" s="15"/>
      <c r="AD10" s="5" t="s">
        <v>3974</v>
      </c>
      <c r="AE10" s="24" t="s">
        <v>47245</v>
      </c>
      <c r="AF10" s="5" t="s">
        <v>47265</v>
      </c>
    </row>
    <row r="11" spans="1:33" x14ac:dyDescent="0.3">
      <c r="A11" s="14">
        <v>1</v>
      </c>
      <c r="B11" s="14">
        <v>1</v>
      </c>
      <c r="C11" s="15" t="s">
        <v>46910</v>
      </c>
      <c r="D11" s="15" t="s">
        <v>46909</v>
      </c>
      <c r="E11" s="15">
        <v>45877</v>
      </c>
      <c r="F11" s="15" t="s">
        <v>46908</v>
      </c>
      <c r="G11" s="15">
        <v>45873</v>
      </c>
      <c r="H11" s="15">
        <v>46057</v>
      </c>
      <c r="I11" s="15" t="s">
        <v>46907</v>
      </c>
      <c r="J11" s="15" t="s">
        <v>46906</v>
      </c>
      <c r="K11" s="15" t="s">
        <v>45568</v>
      </c>
      <c r="L11" s="15" t="s">
        <v>139</v>
      </c>
      <c r="M11" s="15" t="s">
        <v>470</v>
      </c>
      <c r="N11" s="14">
        <v>2022</v>
      </c>
      <c r="O11" s="15" t="s">
        <v>46905</v>
      </c>
      <c r="P11" s="15" t="s">
        <v>106</v>
      </c>
      <c r="Q11" s="15" t="s">
        <v>46904</v>
      </c>
      <c r="R11" s="15" t="s">
        <v>46903</v>
      </c>
      <c r="S11" s="15" t="s">
        <v>46902</v>
      </c>
      <c r="T11" s="15" t="s">
        <v>46901</v>
      </c>
      <c r="U11" s="15" t="s">
        <v>53</v>
      </c>
      <c r="V11" s="15" t="s">
        <v>46900</v>
      </c>
      <c r="W11" s="15" t="s">
        <v>54</v>
      </c>
      <c r="X11" s="15" t="str">
        <f>_xlfn.XLOOKUP(_LOOKUP[[#This Row],[AdjusterMemberName]],_Adjuster[Adjuster Name],_Adjuster[Email],,0)</f>
        <v>JRubalcava@knightcompany.com</v>
      </c>
      <c r="Y11" s="15" t="str">
        <f>_xlfn.XLOOKUP(_LOOKUP[[#This Row],[AdjusterMemberName]],_Adjuster[Adjuster Name],_Adjuster[Phone Number],,0)</f>
        <v>424-559-5420</v>
      </c>
      <c r="Z11" s="15" t="s">
        <v>46899</v>
      </c>
      <c r="AA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6103 Lea Ct , Winton  CA 95388</v>
      </c>
      <c r="AB11" s="15"/>
      <c r="AD11" s="5" t="s">
        <v>3184</v>
      </c>
      <c r="AE11" s="24" t="s">
        <v>47246</v>
      </c>
      <c r="AF11" s="5" t="s">
        <v>47266</v>
      </c>
    </row>
    <row r="12" spans="1:33" x14ac:dyDescent="0.3">
      <c r="A12" s="14">
        <v>1</v>
      </c>
      <c r="B12" s="14">
        <v>1</v>
      </c>
      <c r="C12" s="15" t="s">
        <v>45165</v>
      </c>
      <c r="D12" s="15" t="s">
        <v>45166</v>
      </c>
      <c r="E12" s="15">
        <v>45876</v>
      </c>
      <c r="F12" s="15" t="s">
        <v>45167</v>
      </c>
      <c r="G12" s="15">
        <v>45813</v>
      </c>
      <c r="H12" s="15">
        <v>45996</v>
      </c>
      <c r="I12" s="15" t="s">
        <v>45168</v>
      </c>
      <c r="J12" s="15" t="s">
        <v>45169</v>
      </c>
      <c r="K12" s="15" t="s">
        <v>45363</v>
      </c>
      <c r="L12" s="15" t="s">
        <v>103</v>
      </c>
      <c r="M12" s="15" t="s">
        <v>16567</v>
      </c>
      <c r="N12" s="14">
        <v>2024</v>
      </c>
      <c r="O12" s="15" t="s">
        <v>45170</v>
      </c>
      <c r="P12" s="15" t="s">
        <v>106</v>
      </c>
      <c r="Q12" s="15" t="s">
        <v>46988</v>
      </c>
      <c r="R12" s="15" t="s">
        <v>45171</v>
      </c>
      <c r="S12" s="15" t="s">
        <v>45172</v>
      </c>
      <c r="T12" s="15" t="s">
        <v>3521</v>
      </c>
      <c r="U12" s="15" t="s">
        <v>53</v>
      </c>
      <c r="V12" s="15" t="s">
        <v>45362</v>
      </c>
      <c r="W12" s="15" t="s">
        <v>2618</v>
      </c>
      <c r="X12" s="15" t="str">
        <f>_xlfn.XLOOKUP(_LOOKUP[[#This Row],[AdjusterMemberName]],_Adjuster[Adjuster Name],_Adjuster[Email],,0)</f>
        <v>Canglim@knightcompany.com</v>
      </c>
      <c r="Y12" s="15" t="str">
        <f>_xlfn.XLOOKUP(_LOOKUP[[#This Row],[AdjusterMemberName]],_Adjuster[Adjuster Name],_Adjuster[Phone Number],,0)</f>
        <v>323-456-1707</v>
      </c>
      <c r="Z12" s="15" t="s">
        <v>45173</v>
      </c>
      <c r="AA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2650 Lewis St, Selma  CA 93662</v>
      </c>
      <c r="AB12" s="15"/>
      <c r="AD12" s="5" t="s">
        <v>47234</v>
      </c>
      <c r="AE12" s="24" t="s">
        <v>47247</v>
      </c>
      <c r="AF12" s="5" t="s">
        <v>47267</v>
      </c>
    </row>
    <row r="13" spans="1:33" x14ac:dyDescent="0.3">
      <c r="A13" s="14">
        <v>1</v>
      </c>
      <c r="B13" s="14">
        <v>1</v>
      </c>
      <c r="C13" s="15" t="s">
        <v>45095</v>
      </c>
      <c r="D13" s="15" t="s">
        <v>45096</v>
      </c>
      <c r="E13" s="15">
        <v>45875</v>
      </c>
      <c r="F13" s="15" t="s">
        <v>45097</v>
      </c>
      <c r="G13" s="15">
        <v>45777</v>
      </c>
      <c r="H13" s="15">
        <v>45960</v>
      </c>
      <c r="I13" s="15" t="s">
        <v>45098</v>
      </c>
      <c r="J13" s="15" t="s">
        <v>45099</v>
      </c>
      <c r="K13" s="15" t="s">
        <v>45332</v>
      </c>
      <c r="L13" s="15" t="s">
        <v>314</v>
      </c>
      <c r="M13" s="15" t="s">
        <v>40465</v>
      </c>
      <c r="N13" s="14">
        <v>2024</v>
      </c>
      <c r="O13" s="15" t="s">
        <v>45100</v>
      </c>
      <c r="P13" s="15" t="s">
        <v>106</v>
      </c>
      <c r="Q13" s="15" t="s">
        <v>46931</v>
      </c>
      <c r="R13" s="15" t="s">
        <v>45101</v>
      </c>
      <c r="S13" s="15" t="s">
        <v>45102</v>
      </c>
      <c r="T13" s="15" t="s">
        <v>592</v>
      </c>
      <c r="U13" s="15" t="s">
        <v>53</v>
      </c>
      <c r="V13" s="15" t="s">
        <v>45376</v>
      </c>
      <c r="W13" s="15" t="s">
        <v>1049</v>
      </c>
      <c r="X13" s="15" t="str">
        <f>_xlfn.XLOOKUP(_LOOKUP[[#This Row],[AdjusterMemberName]],_Adjuster[Adjuster Name],_Adjuster[Email],,0)</f>
        <v>cPenate@knightcompany.com</v>
      </c>
      <c r="Y13" s="15" t="str">
        <f>_xlfn.XLOOKUP(_LOOKUP[[#This Row],[AdjusterMemberName]],_Adjuster[Adjuster Name],_Adjuster[Phone Number],,0)</f>
        <v>424-559-5385</v>
      </c>
      <c r="Z13" s="15" t="s">
        <v>45103</v>
      </c>
      <c r="AA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18010 Seaforth St, Hesperia  CA 92345</v>
      </c>
      <c r="AB13" s="15"/>
      <c r="AD13" s="5" t="s">
        <v>25229</v>
      </c>
      <c r="AE13" s="24" t="s">
        <v>47248</v>
      </c>
      <c r="AF13" s="5" t="s">
        <v>47268</v>
      </c>
    </row>
    <row r="14" spans="1:33" x14ac:dyDescent="0.3">
      <c r="A14" s="14">
        <v>1</v>
      </c>
      <c r="B14" s="14">
        <v>1</v>
      </c>
      <c r="C14" s="15" t="s">
        <v>45113</v>
      </c>
      <c r="D14" s="15" t="s">
        <v>45113</v>
      </c>
      <c r="E14" s="15">
        <v>45875</v>
      </c>
      <c r="F14" s="15" t="s">
        <v>45114</v>
      </c>
      <c r="G14" s="15">
        <v>45813</v>
      </c>
      <c r="H14" s="15">
        <v>45996</v>
      </c>
      <c r="I14" s="15" t="s">
        <v>45115</v>
      </c>
      <c r="J14" s="15" t="s">
        <v>45116</v>
      </c>
      <c r="K14" s="15" t="s">
        <v>45373</v>
      </c>
      <c r="L14" s="15" t="s">
        <v>281</v>
      </c>
      <c r="M14" s="15" t="s">
        <v>1106</v>
      </c>
      <c r="N14" s="14">
        <v>2018</v>
      </c>
      <c r="O14" s="15" t="s">
        <v>45117</v>
      </c>
      <c r="P14" s="15" t="s">
        <v>81</v>
      </c>
      <c r="Q14" s="15" t="s">
        <v>46978</v>
      </c>
      <c r="R14" s="15" t="s">
        <v>922</v>
      </c>
      <c r="S14" s="15" t="s">
        <v>45118</v>
      </c>
      <c r="T14" s="15" t="s">
        <v>4874</v>
      </c>
      <c r="U14" s="15" t="s">
        <v>53</v>
      </c>
      <c r="V14" s="15" t="s">
        <v>45372</v>
      </c>
      <c r="W14" s="15" t="s">
        <v>45119</v>
      </c>
      <c r="X14" s="15" t="str">
        <f>_xlfn.XLOOKUP(_LOOKUP[[#This Row],[AdjusterMemberName]],_Adjuster[Adjuster Name],_Adjuster[Email],,0)</f>
        <v>dPerez5@knightcompany.com</v>
      </c>
      <c r="Y14" s="15" t="str">
        <f>_xlfn.XLOOKUP(_LOOKUP[[#This Row],[AdjusterMemberName]],_Adjuster[Adjuster Name],_Adjuster[Phone Number],,0)</f>
        <v>424-559-5685</v>
      </c>
      <c r="Z14" s="15" t="s">
        <v>45120</v>
      </c>
      <c r="AA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20305 Mobile Way, Wildomar  CA 92595</v>
      </c>
      <c r="AB14" s="15"/>
      <c r="AD14" s="5" t="s">
        <v>6921</v>
      </c>
      <c r="AE14" s="24" t="s">
        <v>47249</v>
      </c>
      <c r="AF14" s="5" t="s">
        <v>47269</v>
      </c>
    </row>
    <row r="15" spans="1:33" x14ac:dyDescent="0.3">
      <c r="A15" s="14">
        <v>1</v>
      </c>
      <c r="B15" s="14">
        <v>1</v>
      </c>
      <c r="C15" s="15" t="s">
        <v>45080</v>
      </c>
      <c r="D15" s="15" t="s">
        <v>45081</v>
      </c>
      <c r="E15" s="15">
        <v>45874</v>
      </c>
      <c r="F15" s="15" t="s">
        <v>45082</v>
      </c>
      <c r="G15" s="15">
        <v>45860</v>
      </c>
      <c r="H15" s="15">
        <v>46044</v>
      </c>
      <c r="I15" s="15" t="s">
        <v>45083</v>
      </c>
      <c r="J15" s="15" t="s">
        <v>45084</v>
      </c>
      <c r="K15" s="15" t="s">
        <v>45379</v>
      </c>
      <c r="L15" s="15" t="s">
        <v>201</v>
      </c>
      <c r="M15" s="15" t="s">
        <v>202</v>
      </c>
      <c r="N15" s="14">
        <v>2011</v>
      </c>
      <c r="O15" s="15" t="s">
        <v>45085</v>
      </c>
      <c r="P15" s="15" t="s">
        <v>106</v>
      </c>
      <c r="Q15" s="15" t="s">
        <v>46992</v>
      </c>
      <c r="R15" s="15" t="s">
        <v>37298</v>
      </c>
      <c r="S15" s="15" t="s">
        <v>45086</v>
      </c>
      <c r="T15" s="15" t="s">
        <v>8608</v>
      </c>
      <c r="U15" s="15" t="s">
        <v>53</v>
      </c>
      <c r="V15" s="15" t="s">
        <v>45378</v>
      </c>
      <c r="W15" s="15" t="s">
        <v>2618</v>
      </c>
      <c r="X15" s="15" t="str">
        <f>_xlfn.XLOOKUP(_LOOKUP[[#This Row],[AdjusterMemberName]],_Adjuster[Adjuster Name],_Adjuster[Email],,0)</f>
        <v>Canglim@knightcompany.com</v>
      </c>
      <c r="Y15" s="15" t="str">
        <f>_xlfn.XLOOKUP(_LOOKUP[[#This Row],[AdjusterMemberName]],_Adjuster[Adjuster Name],_Adjuster[Phone Number],,0)</f>
        <v>323-456-1707</v>
      </c>
      <c r="Z15" s="15" t="s">
        <v>45087</v>
      </c>
      <c r="AA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7034 Thomas Dr, North Highlands  CA 95660</v>
      </c>
      <c r="AB15" s="15"/>
      <c r="AD15" s="5" t="s">
        <v>367</v>
      </c>
      <c r="AE15" s="24" t="s">
        <v>47250</v>
      </c>
      <c r="AF15" s="5" t="s">
        <v>47270</v>
      </c>
    </row>
    <row r="16" spans="1:33" x14ac:dyDescent="0.3">
      <c r="A16" s="14">
        <v>1</v>
      </c>
      <c r="B16" s="14">
        <v>0</v>
      </c>
      <c r="C16" s="15" t="s">
        <v>45104</v>
      </c>
      <c r="D16" s="15" t="s">
        <v>45105</v>
      </c>
      <c r="E16" s="15">
        <v>45874</v>
      </c>
      <c r="F16" s="15" t="s">
        <v>45106</v>
      </c>
      <c r="G16" s="15">
        <v>45734</v>
      </c>
      <c r="H16" s="15">
        <v>45918</v>
      </c>
      <c r="I16" s="15" t="s">
        <v>45107</v>
      </c>
      <c r="J16" s="15" t="s">
        <v>45108</v>
      </c>
      <c r="K16" s="15" t="s">
        <v>45375</v>
      </c>
      <c r="L16" s="15" t="s">
        <v>687</v>
      </c>
      <c r="M16" s="15" t="s">
        <v>2261</v>
      </c>
      <c r="N16" s="14">
        <v>2019</v>
      </c>
      <c r="O16" s="15" t="s">
        <v>45109</v>
      </c>
      <c r="P16" s="15" t="s">
        <v>106</v>
      </c>
      <c r="Q16" s="15" t="s">
        <v>46976</v>
      </c>
      <c r="R16" s="15" t="s">
        <v>45110</v>
      </c>
      <c r="S16" s="15" t="s">
        <v>45111</v>
      </c>
      <c r="T16" s="15" t="s">
        <v>894</v>
      </c>
      <c r="U16" s="15" t="s">
        <v>53</v>
      </c>
      <c r="V16" s="15" t="s">
        <v>45374</v>
      </c>
      <c r="W16" s="15" t="s">
        <v>2618</v>
      </c>
      <c r="X16" s="15" t="str">
        <f>_xlfn.XLOOKUP(_LOOKUP[[#This Row],[AdjusterMemberName]],_Adjuster[Adjuster Name],_Adjuster[Email],,0)</f>
        <v>Canglim@knightcompany.com</v>
      </c>
      <c r="Y16" s="15" t="str">
        <f>_xlfn.XLOOKUP(_LOOKUP[[#This Row],[AdjusterMemberName]],_Adjuster[Adjuster Name],_Adjuster[Phone Number],,0)</f>
        <v>323-456-1707</v>
      </c>
      <c r="Z16" s="15" t="s">
        <v>45112</v>
      </c>
      <c r="AA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7994 Handel Ct, San Diego  CA 92126</v>
      </c>
      <c r="AB16" s="15"/>
      <c r="AD16" s="5" t="s">
        <v>54</v>
      </c>
      <c r="AE16" s="24" t="s">
        <v>47251</v>
      </c>
      <c r="AF16" s="5" t="s">
        <v>47271</v>
      </c>
    </row>
    <row r="17" spans="1:32" x14ac:dyDescent="0.3">
      <c r="A17" s="14">
        <v>1</v>
      </c>
      <c r="B17" s="14">
        <v>1</v>
      </c>
      <c r="C17" s="15" t="s">
        <v>23575</v>
      </c>
      <c r="D17" s="15" t="s">
        <v>23576</v>
      </c>
      <c r="E17" s="15">
        <v>45874</v>
      </c>
      <c r="F17" s="15" t="s">
        <v>45121</v>
      </c>
      <c r="G17" s="15">
        <v>45727</v>
      </c>
      <c r="H17" s="15">
        <v>45911</v>
      </c>
      <c r="I17" s="15" t="s">
        <v>45122</v>
      </c>
      <c r="J17" s="15" t="s">
        <v>45123</v>
      </c>
      <c r="K17" s="15" t="s">
        <v>45329</v>
      </c>
      <c r="L17" s="15" t="s">
        <v>25</v>
      </c>
      <c r="M17" s="15" t="s">
        <v>1896</v>
      </c>
      <c r="N17" s="14">
        <v>2011</v>
      </c>
      <c r="O17" s="15" t="s">
        <v>45124</v>
      </c>
      <c r="P17" s="15" t="s">
        <v>81</v>
      </c>
      <c r="Q17" s="15" t="s">
        <v>46931</v>
      </c>
      <c r="R17" s="15" t="s">
        <v>3268</v>
      </c>
      <c r="S17" s="15" t="s">
        <v>23581</v>
      </c>
      <c r="T17" s="15" t="s">
        <v>164</v>
      </c>
      <c r="U17" s="15" t="s">
        <v>53</v>
      </c>
      <c r="V17" s="15" t="s">
        <v>45371</v>
      </c>
      <c r="W17" s="15" t="s">
        <v>2618</v>
      </c>
      <c r="X17" s="15" t="str">
        <f>_xlfn.XLOOKUP(_LOOKUP[[#This Row],[AdjusterMemberName]],_Adjuster[Adjuster Name],_Adjuster[Email],,0)</f>
        <v>Canglim@knightcompany.com</v>
      </c>
      <c r="Y17" s="15" t="str">
        <f>_xlfn.XLOOKUP(_LOOKUP[[#This Row],[AdjusterMemberName]],_Adjuster[Adjuster Name],_Adjuster[Phone Number],,0)</f>
        <v>323-456-1707</v>
      </c>
      <c r="Z17" s="15" t="s">
        <v>23582</v>
      </c>
      <c r="AA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2437 N Vista Ave, Fresno  CA 93722</v>
      </c>
      <c r="AB17" s="15"/>
      <c r="AD17" s="5" t="s">
        <v>1357</v>
      </c>
      <c r="AE17" s="24" t="s">
        <v>47252</v>
      </c>
      <c r="AF17" s="5" t="s">
        <v>47272</v>
      </c>
    </row>
    <row r="18" spans="1:32" x14ac:dyDescent="0.3">
      <c r="A18" s="14">
        <v>1</v>
      </c>
      <c r="B18" s="14">
        <v>1</v>
      </c>
      <c r="C18" s="15" t="s">
        <v>45072</v>
      </c>
      <c r="D18" s="15" t="s">
        <v>45072</v>
      </c>
      <c r="E18" s="15">
        <v>45873</v>
      </c>
      <c r="F18" s="15" t="s">
        <v>45073</v>
      </c>
      <c r="G18" s="15">
        <v>45714</v>
      </c>
      <c r="H18" s="15">
        <v>45895</v>
      </c>
      <c r="I18" s="15" t="s">
        <v>45074</v>
      </c>
      <c r="J18" s="15" t="s">
        <v>45075</v>
      </c>
      <c r="K18" s="15" t="s">
        <v>45381</v>
      </c>
      <c r="L18" s="15" t="s">
        <v>25</v>
      </c>
      <c r="M18" s="15" t="s">
        <v>373</v>
      </c>
      <c r="N18" s="14">
        <v>2014</v>
      </c>
      <c r="O18" s="15" t="s">
        <v>45076</v>
      </c>
      <c r="P18" s="15" t="s">
        <v>106</v>
      </c>
      <c r="Q18" s="15" t="s">
        <v>46962</v>
      </c>
      <c r="R18" s="15" t="s">
        <v>45077</v>
      </c>
      <c r="S18" s="15" t="s">
        <v>45078</v>
      </c>
      <c r="T18" s="15" t="s">
        <v>6505</v>
      </c>
      <c r="U18" s="15" t="s">
        <v>53</v>
      </c>
      <c r="V18" s="15" t="s">
        <v>45380</v>
      </c>
      <c r="W18" s="15" t="s">
        <v>1658</v>
      </c>
      <c r="X18" s="15" t="str">
        <f>_xlfn.XLOOKUP(_LOOKUP[[#This Row],[AdjusterMemberName]],_Adjuster[Adjuster Name],_Adjuster[Email],,0)</f>
        <v>RDavila@knightcompany.com</v>
      </c>
      <c r="Y18" s="15" t="str">
        <f>_xlfn.XLOOKUP(_LOOKUP[[#This Row],[AdjusterMemberName]],_Adjuster[Adjuster Name],_Adjuster[Phone Number],,0)</f>
        <v>424-559-5663</v>
      </c>
      <c r="Z18" s="15" t="s">
        <v>45079</v>
      </c>
      <c r="AA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27808 Manon Ave Apt 26, Hayward  CA 94544</v>
      </c>
      <c r="AB18" s="15"/>
      <c r="AD18" s="5" t="s">
        <v>29629</v>
      </c>
      <c r="AE18" s="24" t="s">
        <v>47253</v>
      </c>
      <c r="AF18" s="5" t="s">
        <v>47273</v>
      </c>
    </row>
    <row r="19" spans="1:32" x14ac:dyDescent="0.3">
      <c r="A19" s="14">
        <v>1</v>
      </c>
      <c r="B19" s="14">
        <v>1</v>
      </c>
      <c r="C19" s="15" t="s">
        <v>45157</v>
      </c>
      <c r="D19" s="15" t="s">
        <v>45157</v>
      </c>
      <c r="E19" s="15">
        <v>45873</v>
      </c>
      <c r="F19" s="15" t="s">
        <v>45158</v>
      </c>
      <c r="G19" s="15">
        <v>45818</v>
      </c>
      <c r="H19" s="15">
        <v>46001</v>
      </c>
      <c r="I19" s="15" t="s">
        <v>45159</v>
      </c>
      <c r="J19" s="15" t="s">
        <v>45160</v>
      </c>
      <c r="K19" s="15" t="s">
        <v>45365</v>
      </c>
      <c r="L19" s="15" t="s">
        <v>181</v>
      </c>
      <c r="M19" s="15" t="s">
        <v>182</v>
      </c>
      <c r="N19" s="14">
        <v>2020</v>
      </c>
      <c r="O19" s="15" t="s">
        <v>45161</v>
      </c>
      <c r="P19" s="15" t="s">
        <v>106</v>
      </c>
      <c r="Q19" s="15" t="s">
        <v>46931</v>
      </c>
      <c r="R19" s="15" t="s">
        <v>45162</v>
      </c>
      <c r="S19" s="15" t="s">
        <v>45163</v>
      </c>
      <c r="T19" s="15" t="s">
        <v>1001</v>
      </c>
      <c r="U19" s="15" t="s">
        <v>53</v>
      </c>
      <c r="V19" s="15" t="s">
        <v>45364</v>
      </c>
      <c r="W19" s="15" t="s">
        <v>2618</v>
      </c>
      <c r="X19" s="15" t="str">
        <f>_xlfn.XLOOKUP(_LOOKUP[[#This Row],[AdjusterMemberName]],_Adjuster[Adjuster Name],_Adjuster[Email],,0)</f>
        <v>Canglim@knightcompany.com</v>
      </c>
      <c r="Y19" s="15" t="str">
        <f>_xlfn.XLOOKUP(_LOOKUP[[#This Row],[AdjusterMemberName]],_Adjuster[Adjuster Name],_Adjuster[Phone Number],,0)</f>
        <v>323-456-1707</v>
      </c>
      <c r="Z19" s="15" t="s">
        <v>45164</v>
      </c>
      <c r="AA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1117 Juanita Ave, Oxnard  CA 93030</v>
      </c>
      <c r="AB19" s="15"/>
      <c r="AD19" s="5" t="s">
        <v>5071</v>
      </c>
      <c r="AE19" s="24" t="s">
        <v>47254</v>
      </c>
      <c r="AF19" s="5" t="s">
        <v>47274</v>
      </c>
    </row>
    <row r="20" spans="1:32" x14ac:dyDescent="0.3">
      <c r="A20" s="14">
        <v>1</v>
      </c>
      <c r="B20" s="14">
        <v>1</v>
      </c>
      <c r="C20" s="15" t="s">
        <v>45185</v>
      </c>
      <c r="D20" s="15" t="s">
        <v>45185</v>
      </c>
      <c r="E20" s="15">
        <v>45873</v>
      </c>
      <c r="F20" s="15" t="s">
        <v>45186</v>
      </c>
      <c r="G20" s="15">
        <v>45777</v>
      </c>
      <c r="H20" s="15">
        <v>45960</v>
      </c>
      <c r="I20" s="15" t="s">
        <v>45187</v>
      </c>
      <c r="J20" s="15" t="s">
        <v>45188</v>
      </c>
      <c r="K20" s="15" t="s">
        <v>45356</v>
      </c>
      <c r="L20" s="15" t="s">
        <v>91</v>
      </c>
      <c r="M20" s="15" t="s">
        <v>1701</v>
      </c>
      <c r="N20" s="14">
        <v>2013</v>
      </c>
      <c r="O20" s="15" t="s">
        <v>45189</v>
      </c>
      <c r="P20" s="15" t="s">
        <v>106</v>
      </c>
      <c r="Q20" s="15" t="s">
        <v>46931</v>
      </c>
      <c r="R20" s="15" t="s">
        <v>1108</v>
      </c>
      <c r="S20" s="15" t="s">
        <v>45190</v>
      </c>
      <c r="T20" s="15" t="s">
        <v>253</v>
      </c>
      <c r="U20" s="15" t="s">
        <v>53</v>
      </c>
      <c r="V20" s="15" t="s">
        <v>45359</v>
      </c>
      <c r="W20" s="15" t="s">
        <v>2618</v>
      </c>
      <c r="X20" s="15" t="str">
        <f>_xlfn.XLOOKUP(_LOOKUP[[#This Row],[AdjusterMemberName]],_Adjuster[Adjuster Name],_Adjuster[Email],,0)</f>
        <v>Canglim@knightcompany.com</v>
      </c>
      <c r="Y20" s="15" t="str">
        <f>_xlfn.XLOOKUP(_LOOKUP[[#This Row],[AdjusterMemberName]],_Adjuster[Adjuster Name],_Adjuster[Phone Number],,0)</f>
        <v>323-456-1707</v>
      </c>
      <c r="Z20" s="15" t="s">
        <v>45191</v>
      </c>
      <c r="AA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614 W Regent St, Hawthorne  CA 90301</v>
      </c>
      <c r="AB20" s="15"/>
      <c r="AD20" s="5" t="s">
        <v>45119</v>
      </c>
      <c r="AE20" s="24" t="s">
        <v>47255</v>
      </c>
      <c r="AF20" s="5" t="s">
        <v>47275</v>
      </c>
    </row>
    <row r="21" spans="1:32" x14ac:dyDescent="0.3">
      <c r="A21" s="14">
        <v>1</v>
      </c>
      <c r="B21" s="14">
        <v>1</v>
      </c>
      <c r="C21" s="15" t="s">
        <v>45248</v>
      </c>
      <c r="D21" s="15" t="s">
        <v>45248</v>
      </c>
      <c r="E21" s="15">
        <v>45873</v>
      </c>
      <c r="F21" s="15" t="s">
        <v>45249</v>
      </c>
      <c r="G21" s="15">
        <v>45755</v>
      </c>
      <c r="H21" s="15">
        <v>45938</v>
      </c>
      <c r="I21" s="15" t="s">
        <v>45250</v>
      </c>
      <c r="J21" s="15" t="s">
        <v>45251</v>
      </c>
      <c r="K21" s="15" t="s">
        <v>45343</v>
      </c>
      <c r="L21" s="15" t="s">
        <v>128</v>
      </c>
      <c r="M21" s="15" t="s">
        <v>21293</v>
      </c>
      <c r="N21" s="14">
        <v>2012</v>
      </c>
      <c r="O21" s="15" t="s">
        <v>45252</v>
      </c>
      <c r="P21" s="15" t="s">
        <v>106</v>
      </c>
      <c r="Q21" s="15" t="s">
        <v>46939</v>
      </c>
      <c r="R21" s="15" t="s">
        <v>45253</v>
      </c>
      <c r="S21" s="15" t="s">
        <v>45254</v>
      </c>
      <c r="T21" s="15" t="s">
        <v>174</v>
      </c>
      <c r="U21" s="15" t="s">
        <v>53</v>
      </c>
      <c r="V21" s="15" t="s">
        <v>45342</v>
      </c>
      <c r="W21" s="15" t="s">
        <v>2618</v>
      </c>
      <c r="X21" s="15" t="str">
        <f>_xlfn.XLOOKUP(_LOOKUP[[#This Row],[AdjusterMemberName]],_Adjuster[Adjuster Name],_Adjuster[Email],,0)</f>
        <v>Canglim@knightcompany.com</v>
      </c>
      <c r="Y21" s="15" t="str">
        <f>_xlfn.XLOOKUP(_LOOKUP[[#This Row],[AdjusterMemberName]],_Adjuster[Adjuster Name],_Adjuster[Phone Number],,0)</f>
        <v>323-456-1707</v>
      </c>
      <c r="Z21" s="15" t="s">
        <v>45255</v>
      </c>
      <c r="AA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418 E 79Th St, Los Angeles  CA 90003</v>
      </c>
      <c r="AB21" s="15"/>
      <c r="AD21" s="5" t="s">
        <v>47235</v>
      </c>
      <c r="AE21" s="24" t="s">
        <v>47258</v>
      </c>
      <c r="AF21" s="5" t="s">
        <v>47276</v>
      </c>
    </row>
    <row r="22" spans="1:32" x14ac:dyDescent="0.3">
      <c r="A22" s="14">
        <v>1</v>
      </c>
      <c r="B22" s="14">
        <v>1</v>
      </c>
      <c r="C22" s="15" t="s">
        <v>45271</v>
      </c>
      <c r="D22" s="15" t="s">
        <v>45271</v>
      </c>
      <c r="E22" s="15">
        <v>45873</v>
      </c>
      <c r="F22" s="15" t="s">
        <v>45272</v>
      </c>
      <c r="G22" s="15">
        <v>45774</v>
      </c>
      <c r="H22" s="15">
        <v>45957</v>
      </c>
      <c r="I22" s="15" t="s">
        <v>45273</v>
      </c>
      <c r="J22" s="15" t="s">
        <v>45274</v>
      </c>
      <c r="K22" s="15" t="s">
        <v>45332</v>
      </c>
      <c r="L22" s="15" t="s">
        <v>91</v>
      </c>
      <c r="M22" s="15" t="s">
        <v>92</v>
      </c>
      <c r="N22" s="14">
        <v>2025</v>
      </c>
      <c r="O22" s="15" t="s">
        <v>45275</v>
      </c>
      <c r="P22" s="15" t="s">
        <v>106</v>
      </c>
      <c r="Q22" s="15" t="s">
        <v>46977</v>
      </c>
      <c r="R22" s="15" t="s">
        <v>1559</v>
      </c>
      <c r="S22" s="15" t="s">
        <v>45276</v>
      </c>
      <c r="T22" s="15" t="s">
        <v>174</v>
      </c>
      <c r="U22" s="15" t="s">
        <v>53</v>
      </c>
      <c r="V22" s="15" t="s">
        <v>45337</v>
      </c>
      <c r="W22" s="15" t="s">
        <v>2618</v>
      </c>
      <c r="X22" s="15" t="str">
        <f>_xlfn.XLOOKUP(_LOOKUP[[#This Row],[AdjusterMemberName]],_Adjuster[Adjuster Name],_Adjuster[Email],,0)</f>
        <v>Canglim@knightcompany.com</v>
      </c>
      <c r="Y22" s="15" t="str">
        <f>_xlfn.XLOOKUP(_LOOKUP[[#This Row],[AdjusterMemberName]],_Adjuster[Adjuster Name],_Adjuster[Phone Number],,0)</f>
        <v>323-456-1707</v>
      </c>
      <c r="Z22" s="15" t="s">
        <v>45277</v>
      </c>
      <c r="AA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2533 Ocean View Ave Apt 307, Los Angeles  CA 90057</v>
      </c>
      <c r="AB22" s="15"/>
      <c r="AD22" s="5" t="s">
        <v>3114</v>
      </c>
      <c r="AE22" s="24" t="s">
        <v>47256</v>
      </c>
      <c r="AF22" s="5" t="s">
        <v>47277</v>
      </c>
    </row>
    <row r="23" spans="1:32" x14ac:dyDescent="0.3">
      <c r="A23" s="14">
        <v>1</v>
      </c>
      <c r="B23" s="14">
        <v>1</v>
      </c>
      <c r="C23" s="15" t="s">
        <v>46975</v>
      </c>
      <c r="D23" s="15" t="s">
        <v>46974</v>
      </c>
      <c r="E23" s="15">
        <v>45873</v>
      </c>
      <c r="F23" s="15" t="s">
        <v>46973</v>
      </c>
      <c r="G23" s="15">
        <v>45806</v>
      </c>
      <c r="H23" s="15">
        <v>45990</v>
      </c>
      <c r="I23" s="15" t="s">
        <v>46972</v>
      </c>
      <c r="J23" s="15" t="s">
        <v>46971</v>
      </c>
      <c r="K23" s="15" t="s">
        <v>45388</v>
      </c>
      <c r="L23" s="15" t="s">
        <v>128</v>
      </c>
      <c r="M23" s="15" t="s">
        <v>836</v>
      </c>
      <c r="N23" s="14">
        <v>2025</v>
      </c>
      <c r="O23" s="15" t="s">
        <v>46970</v>
      </c>
      <c r="P23" s="15" t="s">
        <v>106</v>
      </c>
      <c r="Q23" s="15" t="s">
        <v>46913</v>
      </c>
      <c r="R23" s="15" t="s">
        <v>46969</v>
      </c>
      <c r="S23" s="15" t="s">
        <v>46968</v>
      </c>
      <c r="T23" s="15" t="s">
        <v>4096</v>
      </c>
      <c r="U23" s="15" t="s">
        <v>53</v>
      </c>
      <c r="V23" s="15" t="s">
        <v>45389</v>
      </c>
      <c r="W23" s="15" t="s">
        <v>2618</v>
      </c>
      <c r="X23" s="15" t="str">
        <f>_xlfn.XLOOKUP(_LOOKUP[[#This Row],[AdjusterMemberName]],_Adjuster[Adjuster Name],_Adjuster[Email],,0)</f>
        <v>Canglim@knightcompany.com</v>
      </c>
      <c r="Y23" s="15" t="str">
        <f>_xlfn.XLOOKUP(_LOOKUP[[#This Row],[AdjusterMemberName]],_Adjuster[Adjuster Name],_Adjuster[Phone Number],,0)</f>
        <v>323-456-1707</v>
      </c>
      <c r="Z23" s="15" t="s">
        <v>46967</v>
      </c>
      <c r="AA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4619 W School Ave, Visalia  CA 93291</v>
      </c>
      <c r="AB23" s="15"/>
      <c r="AD23" s="5" t="s">
        <v>47236</v>
      </c>
      <c r="AE23" s="24" t="s">
        <v>47257</v>
      </c>
      <c r="AF23" s="5" t="s">
        <v>47278</v>
      </c>
    </row>
    <row r="24" spans="1:32" x14ac:dyDescent="0.3">
      <c r="A24" s="14">
        <v>1</v>
      </c>
      <c r="B24" s="14">
        <v>1</v>
      </c>
      <c r="C24" s="15" t="s">
        <v>46928</v>
      </c>
      <c r="D24" s="15" t="s">
        <v>46927</v>
      </c>
      <c r="E24" s="15">
        <v>45873</v>
      </c>
      <c r="F24" s="15" t="s">
        <v>46926</v>
      </c>
      <c r="G24" s="15">
        <v>45701</v>
      </c>
      <c r="H24" s="15">
        <v>45882</v>
      </c>
      <c r="I24" s="15" t="s">
        <v>46925</v>
      </c>
      <c r="J24" s="15" t="s">
        <v>46924</v>
      </c>
      <c r="K24" s="15" t="s">
        <v>45838</v>
      </c>
      <c r="L24" s="15" t="s">
        <v>430</v>
      </c>
      <c r="M24" s="15" t="s">
        <v>431</v>
      </c>
      <c r="N24" s="14">
        <v>2017</v>
      </c>
      <c r="O24" s="15" t="s">
        <v>46923</v>
      </c>
      <c r="P24" s="15" t="s">
        <v>106</v>
      </c>
      <c r="Q24" s="15" t="s">
        <v>46922</v>
      </c>
      <c r="R24" s="15" t="s">
        <v>16620</v>
      </c>
      <c r="S24" s="15" t="s">
        <v>46921</v>
      </c>
      <c r="T24" s="15" t="s">
        <v>174</v>
      </c>
      <c r="U24" s="15" t="s">
        <v>53</v>
      </c>
      <c r="V24" s="15" t="s">
        <v>45591</v>
      </c>
      <c r="W24" s="15" t="s">
        <v>54</v>
      </c>
      <c r="X24" s="15" t="str">
        <f>_xlfn.XLOOKUP(_LOOKUP[[#This Row],[AdjusterMemberName]],_Adjuster[Adjuster Name],_Adjuster[Email],,0)</f>
        <v>JRubalcava@knightcompany.com</v>
      </c>
      <c r="Y24" s="15" t="str">
        <f>_xlfn.XLOOKUP(_LOOKUP[[#This Row],[AdjusterMemberName]],_Adjuster[Adjuster Name],_Adjuster[Phone Number],,0)</f>
        <v>424-559-5420</v>
      </c>
      <c r="Z24" s="15" t="s">
        <v>46920</v>
      </c>
      <c r="AA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151 N Sunol Dr Apt 106, Los Angeles  CA 90063</v>
      </c>
      <c r="AB24" s="15"/>
    </row>
    <row r="25" spans="1:32" x14ac:dyDescent="0.3">
      <c r="A25" s="14">
        <v>1</v>
      </c>
      <c r="B25" s="14">
        <v>1</v>
      </c>
      <c r="C25" s="15" t="s">
        <v>45025</v>
      </c>
      <c r="D25" s="15" t="s">
        <v>45025</v>
      </c>
      <c r="E25" s="15">
        <v>45872</v>
      </c>
      <c r="F25" s="15" t="s">
        <v>45026</v>
      </c>
      <c r="G25" s="15">
        <v>45741</v>
      </c>
      <c r="H25" s="15">
        <v>45925</v>
      </c>
      <c r="I25" s="15" t="s">
        <v>45027</v>
      </c>
      <c r="J25" s="15" t="s">
        <v>45028</v>
      </c>
      <c r="K25" s="15" t="s">
        <v>45369</v>
      </c>
      <c r="L25" s="15" t="s">
        <v>128</v>
      </c>
      <c r="M25" s="15" t="s">
        <v>170</v>
      </c>
      <c r="N25" s="14">
        <v>2018</v>
      </c>
      <c r="O25" s="15" t="s">
        <v>45029</v>
      </c>
      <c r="P25" s="15" t="s">
        <v>81</v>
      </c>
      <c r="Q25" s="15" t="s">
        <v>46931</v>
      </c>
      <c r="R25" s="15" t="s">
        <v>45030</v>
      </c>
      <c r="S25" s="15" t="s">
        <v>45031</v>
      </c>
      <c r="T25" s="15" t="s">
        <v>45032</v>
      </c>
      <c r="U25" s="15" t="s">
        <v>53</v>
      </c>
      <c r="V25" s="15" t="s">
        <v>45392</v>
      </c>
      <c r="W25" s="15" t="s">
        <v>367</v>
      </c>
      <c r="X25" s="15" t="str">
        <f>_xlfn.XLOOKUP(_LOOKUP[[#This Row],[AdjusterMemberName]],_Adjuster[Adjuster Name],_Adjuster[Email],,0)</f>
        <v>dHernandez4@knightcompany.com</v>
      </c>
      <c r="Y25" s="15" t="str">
        <f>_xlfn.XLOOKUP(_LOOKUP[[#This Row],[AdjusterMemberName]],_Adjuster[Adjuster Name],_Adjuster[Phone Number],,0)</f>
        <v>323-315-7819</v>
      </c>
      <c r="Z25" s="15" t="s">
        <v>45033</v>
      </c>
      <c r="AA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13723 Poppy Way, Armona  CA 93202</v>
      </c>
      <c r="AB25" s="15"/>
    </row>
    <row r="26" spans="1:32" x14ac:dyDescent="0.3">
      <c r="A26" s="14">
        <v>1</v>
      </c>
      <c r="B26" s="14">
        <v>1</v>
      </c>
      <c r="C26" s="15" t="s">
        <v>45034</v>
      </c>
      <c r="D26" s="15" t="s">
        <v>45034</v>
      </c>
      <c r="E26" s="15">
        <v>45872</v>
      </c>
      <c r="F26" s="15" t="s">
        <v>45035</v>
      </c>
      <c r="G26" s="15">
        <v>45760</v>
      </c>
      <c r="H26" s="15">
        <v>45943</v>
      </c>
      <c r="I26" s="15" t="s">
        <v>45036</v>
      </c>
      <c r="J26" s="15" t="s">
        <v>45037</v>
      </c>
      <c r="K26" s="15" t="s">
        <v>45332</v>
      </c>
      <c r="L26" s="15" t="s">
        <v>128</v>
      </c>
      <c r="M26" s="15" t="s">
        <v>909</v>
      </c>
      <c r="N26" s="14">
        <v>2024</v>
      </c>
      <c r="O26" s="15" t="s">
        <v>45038</v>
      </c>
      <c r="P26" s="15" t="s">
        <v>106</v>
      </c>
      <c r="Q26" s="15" t="s">
        <v>46922</v>
      </c>
      <c r="R26" s="15" t="s">
        <v>12129</v>
      </c>
      <c r="S26" s="15" t="s">
        <v>45039</v>
      </c>
      <c r="T26" s="15" t="s">
        <v>840</v>
      </c>
      <c r="U26" s="15" t="s">
        <v>53</v>
      </c>
      <c r="V26" s="15" t="s">
        <v>45391</v>
      </c>
      <c r="W26" s="15" t="s">
        <v>367</v>
      </c>
      <c r="X26" s="15" t="str">
        <f>_xlfn.XLOOKUP(_LOOKUP[[#This Row],[AdjusterMemberName]],_Adjuster[Adjuster Name],_Adjuster[Email],,0)</f>
        <v>dHernandez4@knightcompany.com</v>
      </c>
      <c r="Y26" s="15" t="str">
        <f>_xlfn.XLOOKUP(_LOOKUP[[#This Row],[AdjusterMemberName]],_Adjuster[Adjuster Name],_Adjuster[Phone Number],,0)</f>
        <v>323-315-7819</v>
      </c>
      <c r="Z26" s="15" t="s">
        <v>45040</v>
      </c>
      <c r="AA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16428 Apple Valley Rd Apt 1, Apple Valley  CA 92307</v>
      </c>
      <c r="AB26" s="15"/>
    </row>
    <row r="27" spans="1:32" x14ac:dyDescent="0.3">
      <c r="A27" s="14">
        <v>1</v>
      </c>
      <c r="B27" s="14">
        <v>1</v>
      </c>
      <c r="C27" s="15" t="s">
        <v>45041</v>
      </c>
      <c r="D27" s="15" t="s">
        <v>45042</v>
      </c>
      <c r="E27" s="15">
        <v>45872</v>
      </c>
      <c r="F27" s="15" t="s">
        <v>45043</v>
      </c>
      <c r="G27" s="15">
        <v>45838</v>
      </c>
      <c r="H27" s="15">
        <v>46021</v>
      </c>
      <c r="I27" s="15" t="s">
        <v>45044</v>
      </c>
      <c r="J27" s="15" t="s">
        <v>45045</v>
      </c>
      <c r="K27" s="15" t="s">
        <v>45390</v>
      </c>
      <c r="L27" s="15" t="s">
        <v>281</v>
      </c>
      <c r="M27" s="15" t="s">
        <v>4161</v>
      </c>
      <c r="N27" s="14">
        <v>2022</v>
      </c>
      <c r="O27" s="15" t="s">
        <v>45046</v>
      </c>
      <c r="P27" s="15" t="s">
        <v>106</v>
      </c>
      <c r="Q27" s="15" t="s">
        <v>46987</v>
      </c>
      <c r="R27" s="15" t="s">
        <v>5398</v>
      </c>
      <c r="S27" s="15" t="s">
        <v>45047</v>
      </c>
      <c r="T27" s="15" t="s">
        <v>4096</v>
      </c>
      <c r="U27" s="15" t="s">
        <v>53</v>
      </c>
      <c r="V27" s="15" t="s">
        <v>45389</v>
      </c>
      <c r="W27" s="15" t="s">
        <v>367</v>
      </c>
      <c r="X27" s="15" t="str">
        <f>_xlfn.XLOOKUP(_LOOKUP[[#This Row],[AdjusterMemberName]],_Adjuster[Adjuster Name],_Adjuster[Email],,0)</f>
        <v>dHernandez4@knightcompany.com</v>
      </c>
      <c r="Y27" s="15" t="str">
        <f>_xlfn.XLOOKUP(_LOOKUP[[#This Row],[AdjusterMemberName]],_Adjuster[Adjuster Name],_Adjuster[Phone Number],,0)</f>
        <v>323-315-7819</v>
      </c>
      <c r="Z27" s="15" t="s">
        <v>45048</v>
      </c>
      <c r="AA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912 N Jacob St, Visalia  CA 93291</v>
      </c>
      <c r="AB27" s="15"/>
    </row>
    <row r="28" spans="1:32" x14ac:dyDescent="0.3">
      <c r="A28" s="14">
        <v>1</v>
      </c>
      <c r="B28" s="14">
        <v>1</v>
      </c>
      <c r="C28" s="15" t="s">
        <v>45052</v>
      </c>
      <c r="D28" s="15" t="s">
        <v>45052</v>
      </c>
      <c r="E28" s="15">
        <v>45872</v>
      </c>
      <c r="F28" s="15" t="s">
        <v>45053</v>
      </c>
      <c r="G28" s="15">
        <v>45855</v>
      </c>
      <c r="H28" s="15">
        <v>46039</v>
      </c>
      <c r="I28" s="15" t="s">
        <v>45054</v>
      </c>
      <c r="J28" s="15" t="s">
        <v>45055</v>
      </c>
      <c r="K28" s="15" t="s">
        <v>45386</v>
      </c>
      <c r="L28" s="15" t="s">
        <v>128</v>
      </c>
      <c r="M28" s="15" t="s">
        <v>170</v>
      </c>
      <c r="N28" s="14">
        <v>2011</v>
      </c>
      <c r="O28" s="15" t="s">
        <v>45056</v>
      </c>
      <c r="P28" s="15" t="s">
        <v>106</v>
      </c>
      <c r="Q28" s="15" t="s">
        <v>46893</v>
      </c>
      <c r="R28" s="15" t="s">
        <v>32299</v>
      </c>
      <c r="S28" s="15" t="s">
        <v>45057</v>
      </c>
      <c r="T28" s="15" t="s">
        <v>821</v>
      </c>
      <c r="U28" s="15" t="s">
        <v>53</v>
      </c>
      <c r="V28" s="15" t="s">
        <v>45349</v>
      </c>
      <c r="W28" s="15" t="s">
        <v>367</v>
      </c>
      <c r="X28" s="15" t="str">
        <f>_xlfn.XLOOKUP(_LOOKUP[[#This Row],[AdjusterMemberName]],_Adjuster[Adjuster Name],_Adjuster[Email],,0)</f>
        <v>dHernandez4@knightcompany.com</v>
      </c>
      <c r="Y28" s="15" t="str">
        <f>_xlfn.XLOOKUP(_LOOKUP[[#This Row],[AdjusterMemberName]],_Adjuster[Adjuster Name],_Adjuster[Phone Number],,0)</f>
        <v>323-315-7819</v>
      </c>
      <c r="Z28" s="15" t="s">
        <v>45058</v>
      </c>
      <c r="AA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6920 Vesper Ave Apt 9, Van Nuys  CA 91405</v>
      </c>
      <c r="AB28" s="15"/>
    </row>
    <row r="29" spans="1:32" x14ac:dyDescent="0.3">
      <c r="A29" s="14">
        <v>1</v>
      </c>
      <c r="B29" s="14">
        <v>1</v>
      </c>
      <c r="C29" s="15" t="s">
        <v>42894</v>
      </c>
      <c r="D29" s="15" t="s">
        <v>42894</v>
      </c>
      <c r="E29" s="15">
        <v>45872</v>
      </c>
      <c r="F29" s="15" t="s">
        <v>42895</v>
      </c>
      <c r="G29" s="15">
        <v>45741</v>
      </c>
      <c r="H29" s="15">
        <v>45925</v>
      </c>
      <c r="I29" s="15" t="s">
        <v>45174</v>
      </c>
      <c r="J29" s="15" t="s">
        <v>45175</v>
      </c>
      <c r="K29" s="15" t="s">
        <v>45332</v>
      </c>
      <c r="L29" s="15" t="s">
        <v>441</v>
      </c>
      <c r="M29" s="15" t="s">
        <v>1126</v>
      </c>
      <c r="N29" s="14">
        <v>2021</v>
      </c>
      <c r="O29" s="15" t="s">
        <v>1127</v>
      </c>
      <c r="P29" s="15" t="s">
        <v>106</v>
      </c>
      <c r="Q29" s="15" t="s">
        <v>46987</v>
      </c>
      <c r="R29" s="15" t="s">
        <v>42898</v>
      </c>
      <c r="S29" s="15" t="s">
        <v>42899</v>
      </c>
      <c r="T29" s="15" t="s">
        <v>42900</v>
      </c>
      <c r="U29" s="15" t="s">
        <v>53</v>
      </c>
      <c r="V29" s="15" t="s">
        <v>45361</v>
      </c>
      <c r="W29" s="15" t="s">
        <v>2618</v>
      </c>
      <c r="X29" s="15" t="str">
        <f>_xlfn.XLOOKUP(_LOOKUP[[#This Row],[AdjusterMemberName]],_Adjuster[Adjuster Name],_Adjuster[Email],,0)</f>
        <v>Canglim@knightcompany.com</v>
      </c>
      <c r="Y29" s="15" t="str">
        <f>_xlfn.XLOOKUP(_LOOKUP[[#This Row],[AdjusterMemberName]],_Adjuster[Adjuster Name],_Adjuster[Phone Number],,0)</f>
        <v>323-456-1707</v>
      </c>
      <c r="Z29" s="15" t="s">
        <v>42901</v>
      </c>
      <c r="AA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255 Gregg Court S, Mendota  CA 93640</v>
      </c>
      <c r="AB29" s="15"/>
    </row>
    <row r="30" spans="1:32" x14ac:dyDescent="0.3">
      <c r="A30" s="14">
        <v>1</v>
      </c>
      <c r="B30" s="14">
        <v>1</v>
      </c>
      <c r="C30" s="15" t="s">
        <v>45018</v>
      </c>
      <c r="D30" s="15" t="s">
        <v>45018</v>
      </c>
      <c r="E30" s="15">
        <v>45871</v>
      </c>
      <c r="F30" s="15" t="s">
        <v>45019</v>
      </c>
      <c r="G30" s="15">
        <v>45858</v>
      </c>
      <c r="H30" s="15">
        <v>46042</v>
      </c>
      <c r="I30" s="15" t="s">
        <v>45020</v>
      </c>
      <c r="J30" s="15" t="s">
        <v>45021</v>
      </c>
      <c r="K30" s="15" t="s">
        <v>45394</v>
      </c>
      <c r="L30" s="15" t="s">
        <v>103</v>
      </c>
      <c r="M30" s="15" t="s">
        <v>104</v>
      </c>
      <c r="N30" s="14">
        <v>2008</v>
      </c>
      <c r="O30" s="15" t="s">
        <v>45022</v>
      </c>
      <c r="P30" s="15" t="s">
        <v>106</v>
      </c>
      <c r="Q30" s="15" t="s">
        <v>46893</v>
      </c>
      <c r="R30" s="15" t="s">
        <v>40993</v>
      </c>
      <c r="S30" s="15" t="s">
        <v>45023</v>
      </c>
      <c r="T30" s="15" t="s">
        <v>3010</v>
      </c>
      <c r="U30" s="15" t="s">
        <v>53</v>
      </c>
      <c r="V30" s="15" t="s">
        <v>45393</v>
      </c>
      <c r="W30" s="15" t="s">
        <v>367</v>
      </c>
      <c r="X30" s="15" t="str">
        <f>_xlfn.XLOOKUP(_LOOKUP[[#This Row],[AdjusterMemberName]],_Adjuster[Adjuster Name],_Adjuster[Email],,0)</f>
        <v>dHernandez4@knightcompany.com</v>
      </c>
      <c r="Y30" s="15" t="str">
        <f>_xlfn.XLOOKUP(_LOOKUP[[#This Row],[AdjusterMemberName]],_Adjuster[Adjuster Name],_Adjuster[Phone Number],,0)</f>
        <v>323-315-7819</v>
      </c>
      <c r="Z30" s="15" t="s">
        <v>45024</v>
      </c>
      <c r="AA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21315 Roscoe Blvd Apt 109, Canoga Park  CA 91304</v>
      </c>
      <c r="AB30" s="15"/>
    </row>
    <row r="31" spans="1:32" x14ac:dyDescent="0.3">
      <c r="A31" s="14">
        <v>1</v>
      </c>
      <c r="B31" s="14">
        <v>1</v>
      </c>
      <c r="C31" s="15" t="s">
        <v>46999</v>
      </c>
      <c r="D31" s="15" t="s">
        <v>46999</v>
      </c>
      <c r="E31" s="15">
        <v>45871</v>
      </c>
      <c r="F31" s="15" t="s">
        <v>46998</v>
      </c>
      <c r="G31" s="15">
        <v>45817</v>
      </c>
      <c r="H31" s="15">
        <v>46000</v>
      </c>
      <c r="I31" s="15" t="s">
        <v>46997</v>
      </c>
      <c r="J31" s="15" t="s">
        <v>46996</v>
      </c>
      <c r="K31" s="15" t="s">
        <v>45594</v>
      </c>
      <c r="L31" s="15" t="s">
        <v>128</v>
      </c>
      <c r="M31" s="15" t="s">
        <v>836</v>
      </c>
      <c r="N31" s="14">
        <v>2025</v>
      </c>
      <c r="O31" s="15" t="s">
        <v>46995</v>
      </c>
      <c r="P31" s="15" t="s">
        <v>106</v>
      </c>
      <c r="Q31" s="15" t="s">
        <v>46955</v>
      </c>
      <c r="R31" s="15" t="s">
        <v>22323</v>
      </c>
      <c r="S31" s="15" t="s">
        <v>46994</v>
      </c>
      <c r="T31" s="15" t="s">
        <v>624</v>
      </c>
      <c r="U31" s="15" t="s">
        <v>53</v>
      </c>
      <c r="V31" s="15" t="s">
        <v>45357</v>
      </c>
      <c r="W31" s="15" t="s">
        <v>367</v>
      </c>
      <c r="X31" s="15" t="str">
        <f>_xlfn.XLOOKUP(_LOOKUP[[#This Row],[AdjusterMemberName]],_Adjuster[Adjuster Name],_Adjuster[Email],,0)</f>
        <v>dHernandez4@knightcompany.com</v>
      </c>
      <c r="Y31" s="15" t="str">
        <f>_xlfn.XLOOKUP(_LOOKUP[[#This Row],[AdjusterMemberName]],_Adjuster[Adjuster Name],_Adjuster[Phone Number],,0)</f>
        <v>323-315-7819</v>
      </c>
      <c r="Z31" s="15" t="s">
        <v>46993</v>
      </c>
      <c r="AA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45337 Rodin Ave, Lancaster  CA 93535</v>
      </c>
      <c r="AB31" s="15"/>
    </row>
    <row r="32" spans="1:32" x14ac:dyDescent="0.3">
      <c r="A32" s="14">
        <v>1</v>
      </c>
      <c r="B32" s="14">
        <v>0</v>
      </c>
      <c r="C32" s="15" t="s">
        <v>18012</v>
      </c>
      <c r="D32" s="15" t="s">
        <v>45059</v>
      </c>
      <c r="E32" s="15">
        <v>45871</v>
      </c>
      <c r="F32" s="15" t="s">
        <v>45060</v>
      </c>
      <c r="G32" s="15">
        <v>45747</v>
      </c>
      <c r="H32" s="15">
        <v>45930</v>
      </c>
      <c r="I32" s="15" t="s">
        <v>45061</v>
      </c>
      <c r="J32" s="15" t="s">
        <v>45062</v>
      </c>
      <c r="K32" s="15" t="s">
        <v>45385</v>
      </c>
      <c r="L32" s="15" t="s">
        <v>25</v>
      </c>
      <c r="M32" s="15" t="s">
        <v>18016</v>
      </c>
      <c r="N32" s="14">
        <v>2022</v>
      </c>
      <c r="O32" s="15" t="s">
        <v>18017</v>
      </c>
      <c r="P32" s="15" t="s">
        <v>106</v>
      </c>
      <c r="Q32" s="15" t="s">
        <v>46931</v>
      </c>
      <c r="R32" s="15" t="s">
        <v>18018</v>
      </c>
      <c r="S32" s="15" t="s">
        <v>18019</v>
      </c>
      <c r="T32" s="15" t="s">
        <v>2237</v>
      </c>
      <c r="U32" s="15" t="s">
        <v>53</v>
      </c>
      <c r="V32" s="15" t="s">
        <v>45384</v>
      </c>
      <c r="W32" s="15" t="s">
        <v>2618</v>
      </c>
      <c r="X32" s="15" t="str">
        <f>_xlfn.XLOOKUP(_LOOKUP[[#This Row],[AdjusterMemberName]],_Adjuster[Adjuster Name],_Adjuster[Email],,0)</f>
        <v>Canglim@knightcompany.com</v>
      </c>
      <c r="Y32" s="15" t="str">
        <f>_xlfn.XLOOKUP(_LOOKUP[[#This Row],[AdjusterMemberName]],_Adjuster[Adjuster Name],_Adjuster[Phone Number],,0)</f>
        <v>323-456-1707</v>
      </c>
      <c r="Z32" s="15" t="s">
        <v>18020</v>
      </c>
      <c r="AA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19275 El Mirage Airport Rd, Adelanto  CA 92301</v>
      </c>
      <c r="AB32" s="15"/>
    </row>
    <row r="33" spans="1:32" x14ac:dyDescent="0.3">
      <c r="A33" s="14">
        <v>1</v>
      </c>
      <c r="B33" s="14">
        <v>1</v>
      </c>
      <c r="C33" s="15" t="s">
        <v>45063</v>
      </c>
      <c r="D33" s="15" t="s">
        <v>45063</v>
      </c>
      <c r="E33" s="15">
        <v>45871</v>
      </c>
      <c r="F33" s="15" t="s">
        <v>45064</v>
      </c>
      <c r="G33" s="15">
        <v>45740</v>
      </c>
      <c r="H33" s="15">
        <v>45924</v>
      </c>
      <c r="I33" s="15" t="s">
        <v>45065</v>
      </c>
      <c r="J33" s="15" t="s">
        <v>45066</v>
      </c>
      <c r="K33" s="15" t="s">
        <v>45383</v>
      </c>
      <c r="L33" s="15" t="s">
        <v>11102</v>
      </c>
      <c r="M33" s="15" t="s">
        <v>11103</v>
      </c>
      <c r="N33" s="14">
        <v>2020</v>
      </c>
      <c r="O33" s="15" t="s">
        <v>45067</v>
      </c>
      <c r="P33" s="15" t="s">
        <v>106</v>
      </c>
      <c r="Q33" s="15" t="s">
        <v>46922</v>
      </c>
      <c r="R33" s="15" t="s">
        <v>45068</v>
      </c>
      <c r="S33" s="15" t="s">
        <v>45069</v>
      </c>
      <c r="T33" s="15" t="s">
        <v>45070</v>
      </c>
      <c r="U33" s="15" t="s">
        <v>53</v>
      </c>
      <c r="V33" s="15" t="s">
        <v>45382</v>
      </c>
      <c r="W33" s="15" t="s">
        <v>2618</v>
      </c>
      <c r="X33" s="15" t="str">
        <f>_xlfn.XLOOKUP(_LOOKUP[[#This Row],[AdjusterMemberName]],_Adjuster[Adjuster Name],_Adjuster[Email],,0)</f>
        <v>Canglim@knightcompany.com</v>
      </c>
      <c r="Y33" s="15" t="str">
        <f>_xlfn.XLOOKUP(_LOOKUP[[#This Row],[AdjusterMemberName]],_Adjuster[Adjuster Name],_Adjuster[Phone Number],,0)</f>
        <v>323-456-1707</v>
      </c>
      <c r="Z33" s="15" t="s">
        <v>45071</v>
      </c>
      <c r="AA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 Chaparral Ct, Rancho Santa Margarita  CA 92688</v>
      </c>
      <c r="AB33" s="15"/>
    </row>
    <row r="34" spans="1:32" x14ac:dyDescent="0.3">
      <c r="A34" s="14">
        <v>1</v>
      </c>
      <c r="B34" s="14">
        <v>1</v>
      </c>
      <c r="C34" s="15" t="s">
        <v>45229</v>
      </c>
      <c r="D34" s="15" t="s">
        <v>45230</v>
      </c>
      <c r="E34" s="15">
        <v>45871</v>
      </c>
      <c r="F34" s="15" t="s">
        <v>45231</v>
      </c>
      <c r="G34" s="15">
        <v>45843</v>
      </c>
      <c r="H34" s="15">
        <v>46027</v>
      </c>
      <c r="I34" s="15" t="s">
        <v>45232</v>
      </c>
      <c r="J34" s="15" t="s">
        <v>45233</v>
      </c>
      <c r="K34" s="15" t="s">
        <v>45332</v>
      </c>
      <c r="L34" s="15" t="s">
        <v>103</v>
      </c>
      <c r="M34" s="15" t="s">
        <v>2946</v>
      </c>
      <c r="N34" s="14">
        <v>2022</v>
      </c>
      <c r="O34" s="15" t="s">
        <v>45234</v>
      </c>
      <c r="P34" s="15" t="s">
        <v>81</v>
      </c>
      <c r="Q34" s="15" t="s">
        <v>46893</v>
      </c>
      <c r="R34" s="15" t="s">
        <v>37668</v>
      </c>
      <c r="S34" s="15" t="s">
        <v>45235</v>
      </c>
      <c r="T34" s="15" t="s">
        <v>3287</v>
      </c>
      <c r="U34" s="15" t="s">
        <v>53</v>
      </c>
      <c r="V34" s="15" t="s">
        <v>45348</v>
      </c>
      <c r="W34" s="15" t="s">
        <v>2618</v>
      </c>
      <c r="X34" s="15" t="str">
        <f>_xlfn.XLOOKUP(_LOOKUP[[#This Row],[AdjusterMemberName]],_Adjuster[Adjuster Name],_Adjuster[Email],,0)</f>
        <v>Canglim@knightcompany.com</v>
      </c>
      <c r="Y34" s="15" t="str">
        <f>_xlfn.XLOOKUP(_LOOKUP[[#This Row],[AdjusterMemberName]],_Adjuster[Adjuster Name],_Adjuster[Phone Number],,0)</f>
        <v>323-456-1707</v>
      </c>
      <c r="Z34" s="15" t="s">
        <v>45236</v>
      </c>
      <c r="AA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10901 Inez St, Whittier  CA 90605</v>
      </c>
      <c r="AB34" s="15"/>
      <c r="AD34" s="5" t="s">
        <v>47233</v>
      </c>
      <c r="AE34" s="5" t="s">
        <v>47233</v>
      </c>
      <c r="AF34" s="5" t="s">
        <v>47233</v>
      </c>
    </row>
    <row r="35" spans="1:32" x14ac:dyDescent="0.3">
      <c r="A35" s="14">
        <v>1</v>
      </c>
      <c r="B35" s="14">
        <v>1</v>
      </c>
      <c r="C35" s="15" t="s">
        <v>45256</v>
      </c>
      <c r="D35" s="15" t="s">
        <v>45256</v>
      </c>
      <c r="E35" s="15">
        <v>45871</v>
      </c>
      <c r="F35" s="15" t="s">
        <v>45257</v>
      </c>
      <c r="G35" s="15">
        <v>45740</v>
      </c>
      <c r="H35" s="15">
        <v>45924</v>
      </c>
      <c r="I35" s="15" t="s">
        <v>45258</v>
      </c>
      <c r="J35" s="15" t="s">
        <v>45259</v>
      </c>
      <c r="K35" s="15" t="s">
        <v>45341</v>
      </c>
      <c r="L35" s="15" t="s">
        <v>128</v>
      </c>
      <c r="M35" s="15" t="s">
        <v>129</v>
      </c>
      <c r="N35" s="14">
        <v>2016</v>
      </c>
      <c r="O35" s="15" t="s">
        <v>45260</v>
      </c>
      <c r="P35" s="15" t="s">
        <v>106</v>
      </c>
      <c r="Q35" s="15" t="s">
        <v>46939</v>
      </c>
      <c r="R35" s="15" t="s">
        <v>44540</v>
      </c>
      <c r="S35" s="15" t="s">
        <v>45261</v>
      </c>
      <c r="T35" s="15" t="s">
        <v>3540</v>
      </c>
      <c r="U35" s="15" t="s">
        <v>53</v>
      </c>
      <c r="V35" s="15" t="s">
        <v>45340</v>
      </c>
      <c r="W35" s="15" t="s">
        <v>2618</v>
      </c>
      <c r="X35" s="15" t="str">
        <f>_xlfn.XLOOKUP(_LOOKUP[[#This Row],[AdjusterMemberName]],_Adjuster[Adjuster Name],_Adjuster[Email],,0)</f>
        <v>Canglim@knightcompany.com</v>
      </c>
      <c r="Y35" s="15" t="str">
        <f>_xlfn.XLOOKUP(_LOOKUP[[#This Row],[AdjusterMemberName]],_Adjuster[Adjuster Name],_Adjuster[Phone Number],,0)</f>
        <v>323-456-1707</v>
      </c>
      <c r="Z35" s="15" t="s">
        <v>45262</v>
      </c>
      <c r="AA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2732 Falling Leaf Ave, Rosemead  CA 91770</v>
      </c>
      <c r="AB35" s="15"/>
    </row>
    <row r="36" spans="1:32" x14ac:dyDescent="0.3">
      <c r="A36" s="14">
        <v>1</v>
      </c>
      <c r="B36" s="14">
        <v>1</v>
      </c>
      <c r="C36" s="15" t="s">
        <v>44997</v>
      </c>
      <c r="D36" s="15" t="s">
        <v>44997</v>
      </c>
      <c r="E36" s="15">
        <v>45869</v>
      </c>
      <c r="F36" s="15" t="s">
        <v>44998</v>
      </c>
      <c r="G36" s="15">
        <v>45752</v>
      </c>
      <c r="H36" s="15">
        <v>45935</v>
      </c>
      <c r="I36" s="15" t="s">
        <v>44999</v>
      </c>
      <c r="J36" s="15" t="s">
        <v>45000</v>
      </c>
      <c r="K36" s="15" t="s">
        <v>45332</v>
      </c>
      <c r="L36" s="15" t="s">
        <v>103</v>
      </c>
      <c r="M36" s="15" t="s">
        <v>890</v>
      </c>
      <c r="N36" s="14">
        <v>2021</v>
      </c>
      <c r="O36" s="15" t="s">
        <v>45001</v>
      </c>
      <c r="P36" s="15" t="s">
        <v>106</v>
      </c>
      <c r="Q36" s="15" t="s">
        <v>46922</v>
      </c>
      <c r="R36" s="15" t="s">
        <v>45002</v>
      </c>
      <c r="S36" s="15" t="s">
        <v>45003</v>
      </c>
      <c r="T36" s="15" t="s">
        <v>174</v>
      </c>
      <c r="U36" s="15" t="s">
        <v>53</v>
      </c>
      <c r="V36" s="15" t="s">
        <v>45400</v>
      </c>
      <c r="W36" s="15" t="s">
        <v>367</v>
      </c>
      <c r="X36" s="15" t="str">
        <f>_xlfn.XLOOKUP(_LOOKUP[[#This Row],[AdjusterMemberName]],_Adjuster[Adjuster Name],_Adjuster[Email],,0)</f>
        <v>dHernandez4@knightcompany.com</v>
      </c>
      <c r="Y36" s="15" t="str">
        <f>_xlfn.XLOOKUP(_LOOKUP[[#This Row],[AdjusterMemberName]],_Adjuster[Adjuster Name],_Adjuster[Phone Number],,0)</f>
        <v>323-315-7819</v>
      </c>
      <c r="Z36" s="15" t="s">
        <v>45004</v>
      </c>
      <c r="AA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6729 Salonica St, Los Angeles  CA 90042</v>
      </c>
      <c r="AB36" s="15"/>
    </row>
    <row r="37" spans="1:32" x14ac:dyDescent="0.3">
      <c r="A37" s="14">
        <v>1</v>
      </c>
      <c r="B37" s="14">
        <v>1</v>
      </c>
      <c r="C37" s="15" t="s">
        <v>19945</v>
      </c>
      <c r="D37" s="15" t="s">
        <v>19945</v>
      </c>
      <c r="E37" s="15">
        <v>45869</v>
      </c>
      <c r="F37" s="15" t="s">
        <v>39552</v>
      </c>
      <c r="G37" s="15">
        <v>45714</v>
      </c>
      <c r="H37" s="15">
        <v>45895</v>
      </c>
      <c r="I37" s="15" t="s">
        <v>45005</v>
      </c>
      <c r="J37" s="15" t="s">
        <v>45006</v>
      </c>
      <c r="K37" s="15" t="s">
        <v>45399</v>
      </c>
      <c r="L37" s="15" t="s">
        <v>103</v>
      </c>
      <c r="M37" s="15" t="s">
        <v>1336</v>
      </c>
      <c r="N37" s="14">
        <v>2012</v>
      </c>
      <c r="O37" s="15" t="s">
        <v>45007</v>
      </c>
      <c r="P37" s="15" t="s">
        <v>106</v>
      </c>
      <c r="Q37" s="15" t="s">
        <v>47002</v>
      </c>
      <c r="R37" s="15" t="s">
        <v>19950</v>
      </c>
      <c r="S37" s="15" t="s">
        <v>39556</v>
      </c>
      <c r="T37" s="15" t="s">
        <v>308</v>
      </c>
      <c r="U37" s="15" t="s">
        <v>53</v>
      </c>
      <c r="V37" s="15" t="s">
        <v>45398</v>
      </c>
      <c r="W37" s="15" t="s">
        <v>367</v>
      </c>
      <c r="X37" s="15" t="str">
        <f>_xlfn.XLOOKUP(_LOOKUP[[#This Row],[AdjusterMemberName]],_Adjuster[Adjuster Name],_Adjuster[Email],,0)</f>
        <v>dHernandez4@knightcompany.com</v>
      </c>
      <c r="Y37" s="15" t="str">
        <f>_xlfn.XLOOKUP(_LOOKUP[[#This Row],[AdjusterMemberName]],_Adjuster[Adjuster Name],_Adjuster[Phone Number],,0)</f>
        <v>323-315-7819</v>
      </c>
      <c r="Z37" s="15" t="s">
        <v>19952</v>
      </c>
      <c r="AA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5470 Olivewood Ave Apt 10, Riverside  CA 92506</v>
      </c>
      <c r="AB37" s="15"/>
    </row>
    <row r="38" spans="1:32" x14ac:dyDescent="0.3">
      <c r="A38" s="14">
        <v>1</v>
      </c>
      <c r="B38" s="14">
        <v>1</v>
      </c>
      <c r="C38" s="15" t="s">
        <v>45008</v>
      </c>
      <c r="D38" s="15" t="s">
        <v>45008</v>
      </c>
      <c r="E38" s="15">
        <v>45869</v>
      </c>
      <c r="F38" s="15" t="s">
        <v>45009</v>
      </c>
      <c r="G38" s="15">
        <v>45841</v>
      </c>
      <c r="H38" s="15">
        <v>46025</v>
      </c>
      <c r="I38" s="15" t="s">
        <v>45010</v>
      </c>
      <c r="J38" s="15" t="s">
        <v>45011</v>
      </c>
      <c r="K38" s="15" t="s">
        <v>45397</v>
      </c>
      <c r="L38" s="15" t="s">
        <v>419</v>
      </c>
      <c r="M38" s="15" t="s">
        <v>21963</v>
      </c>
      <c r="N38" s="14">
        <v>2000</v>
      </c>
      <c r="O38" s="15" t="s">
        <v>45012</v>
      </c>
      <c r="P38" s="15" t="s">
        <v>106</v>
      </c>
      <c r="Q38" s="15" t="s">
        <v>47001</v>
      </c>
      <c r="R38" s="15" t="s">
        <v>3243</v>
      </c>
      <c r="S38" s="15" t="s">
        <v>45013</v>
      </c>
      <c r="T38" s="15" t="s">
        <v>133</v>
      </c>
      <c r="U38" s="15" t="s">
        <v>53</v>
      </c>
      <c r="V38" s="15" t="s">
        <v>45396</v>
      </c>
      <c r="W38" s="15" t="s">
        <v>367</v>
      </c>
      <c r="X38" s="15" t="str">
        <f>_xlfn.XLOOKUP(_LOOKUP[[#This Row],[AdjusterMemberName]],_Adjuster[Adjuster Name],_Adjuster[Email],,0)</f>
        <v>dHernandez4@knightcompany.com</v>
      </c>
      <c r="Y38" s="15" t="str">
        <f>_xlfn.XLOOKUP(_LOOKUP[[#This Row],[AdjusterMemberName]],_Adjuster[Adjuster Name],_Adjuster[Phone Number],,0)</f>
        <v>323-315-7819</v>
      </c>
      <c r="Z38" s="15" t="s">
        <v>45014</v>
      </c>
      <c r="AA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212 E Pearson Ave Apt 4, Anaheim  CA 92802</v>
      </c>
      <c r="AB38" s="15"/>
    </row>
    <row r="39" spans="1:32" x14ac:dyDescent="0.3">
      <c r="A39" s="14">
        <v>1</v>
      </c>
      <c r="B39" s="14">
        <v>1</v>
      </c>
      <c r="C39" s="15" t="s">
        <v>45088</v>
      </c>
      <c r="D39" s="15" t="s">
        <v>45088</v>
      </c>
      <c r="E39" s="15">
        <v>45869</v>
      </c>
      <c r="F39" s="15" t="s">
        <v>45089</v>
      </c>
      <c r="G39" s="15">
        <v>45848</v>
      </c>
      <c r="H39" s="15">
        <v>46032</v>
      </c>
      <c r="I39" s="15" t="s">
        <v>45090</v>
      </c>
      <c r="J39" s="15" t="s">
        <v>45091</v>
      </c>
      <c r="K39" s="15" t="s">
        <v>45377</v>
      </c>
      <c r="L39" s="15" t="s">
        <v>103</v>
      </c>
      <c r="M39" s="15" t="s">
        <v>3302</v>
      </c>
      <c r="N39" s="14">
        <v>2014</v>
      </c>
      <c r="O39" s="15" t="s">
        <v>45092</v>
      </c>
      <c r="P39" s="15" t="s">
        <v>81</v>
      </c>
      <c r="Q39" s="15" t="s">
        <v>46991</v>
      </c>
      <c r="R39" s="15" t="s">
        <v>2024</v>
      </c>
      <c r="S39" s="15" t="s">
        <v>45093</v>
      </c>
      <c r="T39" s="15" t="s">
        <v>592</v>
      </c>
      <c r="U39" s="15" t="s">
        <v>53</v>
      </c>
      <c r="V39" s="15" t="s">
        <v>45376</v>
      </c>
      <c r="W39" s="15" t="s">
        <v>2618</v>
      </c>
      <c r="X39" s="15" t="str">
        <f>_xlfn.XLOOKUP(_LOOKUP[[#This Row],[AdjusterMemberName]],_Adjuster[Adjuster Name],_Adjuster[Email],,0)</f>
        <v>Canglim@knightcompany.com</v>
      </c>
      <c r="Y39" s="15" t="str">
        <f>_xlfn.XLOOKUP(_LOOKUP[[#This Row],[AdjusterMemberName]],_Adjuster[Adjuster Name],_Adjuster[Phone Number],,0)</f>
        <v>323-456-1707</v>
      </c>
      <c r="Z39" s="15" t="s">
        <v>45094</v>
      </c>
      <c r="AA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18008 Chestnut St, Hesperia  CA 92345</v>
      </c>
      <c r="AB39" s="15"/>
    </row>
    <row r="40" spans="1:32" x14ac:dyDescent="0.3">
      <c r="A40" s="14">
        <v>1</v>
      </c>
      <c r="B40" s="14">
        <v>1</v>
      </c>
      <c r="C40" s="15" t="s">
        <v>21861</v>
      </c>
      <c r="D40" s="15" t="s">
        <v>21861</v>
      </c>
      <c r="E40" s="15">
        <v>45868</v>
      </c>
      <c r="F40" s="15" t="s">
        <v>44912</v>
      </c>
      <c r="G40" s="15">
        <v>45712</v>
      </c>
      <c r="H40" s="15">
        <v>45893</v>
      </c>
      <c r="I40" s="15" t="s">
        <v>44913</v>
      </c>
      <c r="J40" s="15" t="s">
        <v>44914</v>
      </c>
      <c r="K40" s="15" t="s">
        <v>45341</v>
      </c>
      <c r="L40" s="15" t="s">
        <v>314</v>
      </c>
      <c r="M40" s="15" t="s">
        <v>978</v>
      </c>
      <c r="N40" s="14">
        <v>2012</v>
      </c>
      <c r="O40" s="15" t="s">
        <v>44915</v>
      </c>
      <c r="P40" s="15" t="s">
        <v>106</v>
      </c>
      <c r="Q40" s="15" t="s">
        <v>46939</v>
      </c>
      <c r="R40" s="15" t="s">
        <v>1079</v>
      </c>
      <c r="S40" s="15" t="s">
        <v>44916</v>
      </c>
      <c r="T40" s="15" t="s">
        <v>174</v>
      </c>
      <c r="U40" s="15" t="s">
        <v>53</v>
      </c>
      <c r="V40" s="15" t="s">
        <v>45415</v>
      </c>
      <c r="W40" s="15" t="s">
        <v>2618</v>
      </c>
      <c r="X40" s="15" t="str">
        <f>_xlfn.XLOOKUP(_LOOKUP[[#This Row],[AdjusterMemberName]],_Adjuster[Adjuster Name],_Adjuster[Email],,0)</f>
        <v>Canglim@knightcompany.com</v>
      </c>
      <c r="Y40" s="15" t="str">
        <f>_xlfn.XLOOKUP(_LOOKUP[[#This Row],[AdjusterMemberName]],_Adjuster[Adjuster Name],_Adjuster[Phone Number],,0)</f>
        <v>323-456-1707</v>
      </c>
      <c r="Z40" s="15" t="s">
        <v>44917</v>
      </c>
      <c r="AA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2922 S Budlong Ave Apt 9, Los Angeles  CA 90007</v>
      </c>
      <c r="AB40" s="15"/>
    </row>
    <row r="41" spans="1:32" x14ac:dyDescent="0.3">
      <c r="A41" s="14">
        <v>1</v>
      </c>
      <c r="B41" s="14">
        <v>1</v>
      </c>
      <c r="C41" s="15" t="s">
        <v>39717</v>
      </c>
      <c r="D41" s="15" t="s">
        <v>39717</v>
      </c>
      <c r="E41" s="15">
        <v>45868</v>
      </c>
      <c r="F41" s="15" t="s">
        <v>44947</v>
      </c>
      <c r="G41" s="15">
        <v>45732</v>
      </c>
      <c r="H41" s="15">
        <v>45916</v>
      </c>
      <c r="I41" s="15" t="s">
        <v>44948</v>
      </c>
      <c r="J41" s="15" t="s">
        <v>44949</v>
      </c>
      <c r="K41" s="15" t="s">
        <v>45341</v>
      </c>
      <c r="L41" s="15" t="s">
        <v>201</v>
      </c>
      <c r="M41" s="15" t="s">
        <v>10613</v>
      </c>
      <c r="N41" s="14">
        <v>2021</v>
      </c>
      <c r="O41" s="15" t="s">
        <v>44950</v>
      </c>
      <c r="P41" s="15" t="s">
        <v>106</v>
      </c>
      <c r="Q41" s="15" t="s">
        <v>47005</v>
      </c>
      <c r="R41" s="15" t="s">
        <v>10292</v>
      </c>
      <c r="S41" s="15" t="s">
        <v>44951</v>
      </c>
      <c r="T41" s="15" t="s">
        <v>96</v>
      </c>
      <c r="U41" s="15" t="s">
        <v>53</v>
      </c>
      <c r="V41" s="15" t="s">
        <v>45410</v>
      </c>
      <c r="W41" s="15" t="s">
        <v>367</v>
      </c>
      <c r="X41" s="15" t="str">
        <f>_xlfn.XLOOKUP(_LOOKUP[[#This Row],[AdjusterMemberName]],_Adjuster[Adjuster Name],_Adjuster[Email],,0)</f>
        <v>dHernandez4@knightcompany.com</v>
      </c>
      <c r="Y41" s="15" t="str">
        <f>_xlfn.XLOOKUP(_LOOKUP[[#This Row],[AdjusterMemberName]],_Adjuster[Adjuster Name],_Adjuster[Phone Number],,0)</f>
        <v>323-315-7819</v>
      </c>
      <c r="Z41" s="15" t="s">
        <v>44952</v>
      </c>
      <c r="AA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10190 Via Pescadero , Moreno Valley  CA 92557</v>
      </c>
      <c r="AB41" s="15"/>
    </row>
    <row r="42" spans="1:32" x14ac:dyDescent="0.3">
      <c r="A42" s="14">
        <v>1</v>
      </c>
      <c r="B42" s="14">
        <v>1</v>
      </c>
      <c r="C42" s="15" t="s">
        <v>44964</v>
      </c>
      <c r="D42" s="15" t="s">
        <v>44964</v>
      </c>
      <c r="E42" s="15">
        <v>45868</v>
      </c>
      <c r="F42" s="15" t="s">
        <v>44965</v>
      </c>
      <c r="G42" s="15">
        <v>45784</v>
      </c>
      <c r="H42" s="15">
        <v>45968</v>
      </c>
      <c r="I42" s="15" t="s">
        <v>44966</v>
      </c>
      <c r="J42" s="15" t="s">
        <v>44967</v>
      </c>
      <c r="K42" s="15" t="s">
        <v>45358</v>
      </c>
      <c r="L42" s="15" t="s">
        <v>292</v>
      </c>
      <c r="M42" s="15" t="s">
        <v>499</v>
      </c>
      <c r="N42" s="14">
        <v>2007</v>
      </c>
      <c r="O42" s="15" t="s">
        <v>44968</v>
      </c>
      <c r="P42" s="15" t="s">
        <v>106</v>
      </c>
      <c r="Q42" s="15" t="s">
        <v>47004</v>
      </c>
      <c r="R42" s="15" t="s">
        <v>27057</v>
      </c>
      <c r="S42" s="15" t="s">
        <v>44969</v>
      </c>
      <c r="T42" s="15" t="s">
        <v>356</v>
      </c>
      <c r="U42" s="15" t="s">
        <v>53</v>
      </c>
      <c r="V42" s="15" t="s">
        <v>45405</v>
      </c>
      <c r="W42" s="15" t="s">
        <v>367</v>
      </c>
      <c r="X42" s="15" t="str">
        <f>_xlfn.XLOOKUP(_LOOKUP[[#This Row],[AdjusterMemberName]],_Adjuster[Adjuster Name],_Adjuster[Email],,0)</f>
        <v>dHernandez4@knightcompany.com</v>
      </c>
      <c r="Y42" s="15" t="str">
        <f>_xlfn.XLOOKUP(_LOOKUP[[#This Row],[AdjusterMemberName]],_Adjuster[Adjuster Name],_Adjuster[Phone Number],,0)</f>
        <v>323-315-7819</v>
      </c>
      <c r="Z42" s="15" t="s">
        <v>44970</v>
      </c>
      <c r="AA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2779 Moose Creek Ln, Ontario  CA 91761</v>
      </c>
      <c r="AB42" s="15"/>
    </row>
    <row r="43" spans="1:32" x14ac:dyDescent="0.3">
      <c r="A43" s="14">
        <v>1</v>
      </c>
      <c r="B43" s="14">
        <v>1</v>
      </c>
      <c r="C43" s="15" t="s">
        <v>44971</v>
      </c>
      <c r="D43" s="15" t="s">
        <v>44971</v>
      </c>
      <c r="E43" s="15">
        <v>45868</v>
      </c>
      <c r="F43" s="15" t="s">
        <v>44972</v>
      </c>
      <c r="G43" s="15">
        <v>45798</v>
      </c>
      <c r="H43" s="15">
        <v>45982</v>
      </c>
      <c r="I43" s="15" t="s">
        <v>44973</v>
      </c>
      <c r="J43" s="15" t="s">
        <v>44974</v>
      </c>
      <c r="K43" s="15" t="s">
        <v>45332</v>
      </c>
      <c r="L43" s="15" t="s">
        <v>103</v>
      </c>
      <c r="M43" s="15" t="s">
        <v>2946</v>
      </c>
      <c r="N43" s="14">
        <v>2006</v>
      </c>
      <c r="O43" s="15" t="s">
        <v>44975</v>
      </c>
      <c r="P43" s="15" t="s">
        <v>106</v>
      </c>
      <c r="Q43" s="15" t="s">
        <v>46913</v>
      </c>
      <c r="R43" s="15" t="s">
        <v>44976</v>
      </c>
      <c r="S43" s="15" t="s">
        <v>44977</v>
      </c>
      <c r="T43" s="15" t="s">
        <v>1138</v>
      </c>
      <c r="U43" s="15" t="s">
        <v>53</v>
      </c>
      <c r="V43" s="15" t="s">
        <v>45366</v>
      </c>
      <c r="W43" s="15" t="s">
        <v>367</v>
      </c>
      <c r="X43" s="15" t="str">
        <f>_xlfn.XLOOKUP(_LOOKUP[[#This Row],[AdjusterMemberName]],_Adjuster[Adjuster Name],_Adjuster[Email],,0)</f>
        <v>dHernandez4@knightcompany.com</v>
      </c>
      <c r="Y43" s="15" t="str">
        <f>_xlfn.XLOOKUP(_LOOKUP[[#This Row],[AdjusterMemberName]],_Adjuster[Adjuster Name],_Adjuster[Phone Number],,0)</f>
        <v>323-315-7819</v>
      </c>
      <c r="Z43" s="15" t="s">
        <v>44978</v>
      </c>
      <c r="AA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8842 Tyrone Ave, Panorama City  CA 91402</v>
      </c>
      <c r="AB43" s="15"/>
    </row>
    <row r="44" spans="1:32" x14ac:dyDescent="0.3">
      <c r="A44" s="14">
        <v>1</v>
      </c>
      <c r="B44" s="14">
        <v>1</v>
      </c>
      <c r="C44" s="15" t="s">
        <v>44986</v>
      </c>
      <c r="D44" s="15" t="s">
        <v>44986</v>
      </c>
      <c r="E44" s="15">
        <v>45868</v>
      </c>
      <c r="F44" s="15" t="s">
        <v>44987</v>
      </c>
      <c r="G44" s="15">
        <v>45714</v>
      </c>
      <c r="H44" s="15">
        <v>45895</v>
      </c>
      <c r="I44" s="15" t="s">
        <v>44988</v>
      </c>
      <c r="J44" s="15" t="s">
        <v>44989</v>
      </c>
      <c r="K44" s="15" t="s">
        <v>45403</v>
      </c>
      <c r="L44" s="15" t="s">
        <v>128</v>
      </c>
      <c r="M44" s="15" t="s">
        <v>170</v>
      </c>
      <c r="N44" s="14">
        <v>2013</v>
      </c>
      <c r="O44" s="15" t="s">
        <v>44990</v>
      </c>
      <c r="P44" s="15" t="s">
        <v>106</v>
      </c>
      <c r="Q44" s="15" t="s">
        <v>46922</v>
      </c>
      <c r="R44" s="15" t="s">
        <v>2190</v>
      </c>
      <c r="S44" s="15" t="s">
        <v>44991</v>
      </c>
      <c r="T44" s="15" t="s">
        <v>424</v>
      </c>
      <c r="U44" s="15" t="s">
        <v>53</v>
      </c>
      <c r="V44" s="15" t="s">
        <v>45402</v>
      </c>
      <c r="W44" s="15" t="s">
        <v>367</v>
      </c>
      <c r="X44" s="15" t="str">
        <f>_xlfn.XLOOKUP(_LOOKUP[[#This Row],[AdjusterMemberName]],_Adjuster[Adjuster Name],_Adjuster[Email],,0)</f>
        <v>dHernandez4@knightcompany.com</v>
      </c>
      <c r="Y44" s="15" t="str">
        <f>_xlfn.XLOOKUP(_LOOKUP[[#This Row],[AdjusterMemberName]],_Adjuster[Adjuster Name],_Adjuster[Phone Number],,0)</f>
        <v>323-315-7819</v>
      </c>
      <c r="Z44" s="15" t="s">
        <v>44992</v>
      </c>
      <c r="AA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2095 Birch St, San Bernardino  CA 92410</v>
      </c>
      <c r="AB44" s="15"/>
    </row>
    <row r="45" spans="1:32" x14ac:dyDescent="0.3">
      <c r="A45" s="14">
        <v>1</v>
      </c>
      <c r="B45" s="14">
        <v>1</v>
      </c>
      <c r="C45" s="15" t="s">
        <v>10086</v>
      </c>
      <c r="D45" s="15" t="s">
        <v>10086</v>
      </c>
      <c r="E45" s="15">
        <v>45868</v>
      </c>
      <c r="F45" s="15" t="s">
        <v>45015</v>
      </c>
      <c r="G45" s="15">
        <v>45702</v>
      </c>
      <c r="H45" s="15">
        <v>45883</v>
      </c>
      <c r="I45" s="15" t="s">
        <v>45016</v>
      </c>
      <c r="J45" s="15" t="s">
        <v>45017</v>
      </c>
      <c r="K45" s="15" t="s">
        <v>45329</v>
      </c>
      <c r="L45" s="15" t="s">
        <v>103</v>
      </c>
      <c r="M45" s="15" t="s">
        <v>1503</v>
      </c>
      <c r="N45" s="14">
        <v>2024</v>
      </c>
      <c r="O45" s="15" t="s">
        <v>10091</v>
      </c>
      <c r="P45" s="15" t="s">
        <v>106</v>
      </c>
      <c r="Q45" s="15" t="s">
        <v>46939</v>
      </c>
      <c r="R45" s="15" t="s">
        <v>10092</v>
      </c>
      <c r="S45" s="15" t="s">
        <v>10093</v>
      </c>
      <c r="T45" s="15" t="s">
        <v>10094</v>
      </c>
      <c r="U45" s="15" t="s">
        <v>53</v>
      </c>
      <c r="V45" s="15" t="s">
        <v>45395</v>
      </c>
      <c r="W45" s="15" t="s">
        <v>367</v>
      </c>
      <c r="X45" s="15" t="str">
        <f>_xlfn.XLOOKUP(_LOOKUP[[#This Row],[AdjusterMemberName]],_Adjuster[Adjuster Name],_Adjuster[Email],,0)</f>
        <v>dHernandez4@knightcompany.com</v>
      </c>
      <c r="Y45" s="15" t="str">
        <f>_xlfn.XLOOKUP(_LOOKUP[[#This Row],[AdjusterMemberName]],_Adjuster[Adjuster Name],_Adjuster[Phone Number],,0)</f>
        <v>323-315-7819</v>
      </c>
      <c r="Z45" s="15" t="s">
        <v>10095</v>
      </c>
      <c r="AA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5729 W Las Positas Blvd Apt 210, Pleasanton  CA 94588</v>
      </c>
      <c r="AB45" s="15"/>
    </row>
    <row r="46" spans="1:32" x14ac:dyDescent="0.3">
      <c r="A46" s="14">
        <v>1</v>
      </c>
      <c r="B46" s="14">
        <v>1</v>
      </c>
      <c r="C46" s="15" t="s">
        <v>45176</v>
      </c>
      <c r="D46" s="15" t="s">
        <v>45177</v>
      </c>
      <c r="E46" s="15">
        <v>45868</v>
      </c>
      <c r="F46" s="15" t="s">
        <v>45178</v>
      </c>
      <c r="G46" s="15">
        <v>45772</v>
      </c>
      <c r="H46" s="15">
        <v>45955</v>
      </c>
      <c r="I46" s="15" t="s">
        <v>45179</v>
      </c>
      <c r="J46" s="15" t="s">
        <v>45180</v>
      </c>
      <c r="K46" s="15" t="s">
        <v>45360</v>
      </c>
      <c r="L46" s="15" t="s">
        <v>103</v>
      </c>
      <c r="M46" s="15" t="s">
        <v>1292</v>
      </c>
      <c r="N46" s="14">
        <v>2005</v>
      </c>
      <c r="O46" s="15" t="s">
        <v>45181</v>
      </c>
      <c r="P46" s="15" t="s">
        <v>106</v>
      </c>
      <c r="Q46" s="15" t="s">
        <v>46939</v>
      </c>
      <c r="R46" s="15" t="s">
        <v>45182</v>
      </c>
      <c r="S46" s="15" t="s">
        <v>45183</v>
      </c>
      <c r="T46" s="15" t="s">
        <v>174</v>
      </c>
      <c r="U46" s="15" t="s">
        <v>53</v>
      </c>
      <c r="V46" s="15" t="s">
        <v>45337</v>
      </c>
      <c r="W46" s="15" t="s">
        <v>2618</v>
      </c>
      <c r="X46" s="15" t="str">
        <f>_xlfn.XLOOKUP(_LOOKUP[[#This Row],[AdjusterMemberName]],_Adjuster[Adjuster Name],_Adjuster[Email],,0)</f>
        <v>Canglim@knightcompany.com</v>
      </c>
      <c r="Y46" s="15" t="str">
        <f>_xlfn.XLOOKUP(_LOOKUP[[#This Row],[AdjusterMemberName]],_Adjuster[Adjuster Name],_Adjuster[Phone Number],,0)</f>
        <v>323-456-1707</v>
      </c>
      <c r="Z46" s="15" t="s">
        <v>45184</v>
      </c>
      <c r="AA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1908 Miramar St , Los Angeles  CA 90057</v>
      </c>
      <c r="AB46" s="15"/>
    </row>
    <row r="47" spans="1:32" x14ac:dyDescent="0.3">
      <c r="A47" s="14">
        <v>1</v>
      </c>
      <c r="B47" s="14">
        <v>1</v>
      </c>
      <c r="C47" s="15" t="s">
        <v>30376</v>
      </c>
      <c r="D47" s="15" t="s">
        <v>30377</v>
      </c>
      <c r="E47" s="15">
        <v>45867</v>
      </c>
      <c r="F47" s="15" t="s">
        <v>44909</v>
      </c>
      <c r="G47" s="15">
        <v>45831</v>
      </c>
      <c r="H47" s="15">
        <v>46014</v>
      </c>
      <c r="I47" s="15" t="s">
        <v>44910</v>
      </c>
      <c r="J47" s="15" t="s">
        <v>44911</v>
      </c>
      <c r="K47" s="15" t="s">
        <v>45332</v>
      </c>
      <c r="L47" s="15" t="s">
        <v>116</v>
      </c>
      <c r="M47" s="15" t="s">
        <v>117</v>
      </c>
      <c r="N47" s="14">
        <v>2011</v>
      </c>
      <c r="O47" s="15" t="s">
        <v>30381</v>
      </c>
      <c r="P47" s="15" t="s">
        <v>106</v>
      </c>
      <c r="Q47" s="15" t="s">
        <v>46939</v>
      </c>
      <c r="R47" s="15" t="s">
        <v>120</v>
      </c>
      <c r="S47" s="15" t="s">
        <v>30382</v>
      </c>
      <c r="T47" s="15" t="s">
        <v>174</v>
      </c>
      <c r="U47" s="15" t="s">
        <v>53</v>
      </c>
      <c r="V47" s="15" t="s">
        <v>45342</v>
      </c>
      <c r="W47" s="15" t="s">
        <v>367</v>
      </c>
      <c r="X47" s="15" t="str">
        <f>_xlfn.XLOOKUP(_LOOKUP[[#This Row],[AdjusterMemberName]],_Adjuster[Adjuster Name],_Adjuster[Email],,0)</f>
        <v>dHernandez4@knightcompany.com</v>
      </c>
      <c r="Y47" s="15" t="str">
        <f>_xlfn.XLOOKUP(_LOOKUP[[#This Row],[AdjusterMemberName]],_Adjuster[Adjuster Name],_Adjuster[Phone Number],,0)</f>
        <v>323-315-7819</v>
      </c>
      <c r="Z47" s="15" t="s">
        <v>30383</v>
      </c>
      <c r="AA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136 W 61St St, Los Angeles  CA 90003</v>
      </c>
      <c r="AB47" s="15"/>
    </row>
    <row r="48" spans="1:32" x14ac:dyDescent="0.3">
      <c r="A48" s="14">
        <v>1</v>
      </c>
      <c r="B48" s="14">
        <v>1</v>
      </c>
      <c r="C48" s="15" t="s">
        <v>44953</v>
      </c>
      <c r="D48" s="15" t="s">
        <v>44954</v>
      </c>
      <c r="E48" s="15">
        <v>45867</v>
      </c>
      <c r="F48" s="15" t="s">
        <v>44955</v>
      </c>
      <c r="G48" s="15">
        <v>45859</v>
      </c>
      <c r="H48" s="15">
        <v>46043</v>
      </c>
      <c r="I48" s="15" t="s">
        <v>44956</v>
      </c>
      <c r="J48" s="15" t="s">
        <v>44957</v>
      </c>
      <c r="K48" s="15" t="s">
        <v>45409</v>
      </c>
      <c r="L48" s="15" t="s">
        <v>103</v>
      </c>
      <c r="M48" s="15" t="s">
        <v>104</v>
      </c>
      <c r="N48" s="14">
        <v>2018</v>
      </c>
      <c r="O48" s="15" t="s">
        <v>44958</v>
      </c>
      <c r="P48" s="15" t="s">
        <v>106</v>
      </c>
      <c r="Q48" s="15" t="s">
        <v>46939</v>
      </c>
      <c r="R48" s="15" t="s">
        <v>44959</v>
      </c>
      <c r="S48" s="15" t="s">
        <v>44960</v>
      </c>
      <c r="T48" s="15" t="s">
        <v>174</v>
      </c>
      <c r="U48" s="15" t="s">
        <v>53</v>
      </c>
      <c r="V48" s="15" t="s">
        <v>45408</v>
      </c>
      <c r="W48" s="15" t="s">
        <v>367</v>
      </c>
      <c r="X48" s="15" t="str">
        <f>_xlfn.XLOOKUP(_LOOKUP[[#This Row],[AdjusterMemberName]],_Adjuster[Adjuster Name],_Adjuster[Email],,0)</f>
        <v>dHernandez4@knightcompany.com</v>
      </c>
      <c r="Y48" s="15" t="str">
        <f>_xlfn.XLOOKUP(_LOOKUP[[#This Row],[AdjusterMemberName]],_Adjuster[Adjuster Name],_Adjuster[Phone Number],,0)</f>
        <v>323-315-7819</v>
      </c>
      <c r="Z48" s="15" t="s">
        <v>44961</v>
      </c>
      <c r="AA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930 New Depot St Apt 2, Los Angeles  CA 90012</v>
      </c>
      <c r="AB48" s="15"/>
    </row>
    <row r="49" spans="1:28" x14ac:dyDescent="0.3">
      <c r="A49" s="14">
        <v>1</v>
      </c>
      <c r="B49" s="14">
        <v>1</v>
      </c>
      <c r="C49" s="15" t="s">
        <v>45140</v>
      </c>
      <c r="D49" s="15" t="s">
        <v>45141</v>
      </c>
      <c r="E49" s="15">
        <v>45867</v>
      </c>
      <c r="F49" s="15" t="s">
        <v>45142</v>
      </c>
      <c r="G49" s="15">
        <v>45705</v>
      </c>
      <c r="H49" s="15">
        <v>45886</v>
      </c>
      <c r="I49" s="15" t="s">
        <v>45143</v>
      </c>
      <c r="J49" s="15" t="s">
        <v>45144</v>
      </c>
      <c r="K49" s="15" t="s">
        <v>45332</v>
      </c>
      <c r="L49" s="15" t="s">
        <v>103</v>
      </c>
      <c r="M49" s="15" t="s">
        <v>2188</v>
      </c>
      <c r="N49" s="14">
        <v>2021</v>
      </c>
      <c r="O49" s="15" t="s">
        <v>45145</v>
      </c>
      <c r="P49" s="15" t="s">
        <v>106</v>
      </c>
      <c r="Q49" s="15" t="s">
        <v>46913</v>
      </c>
      <c r="R49" s="15" t="s">
        <v>610</v>
      </c>
      <c r="S49" s="15" t="s">
        <v>45146</v>
      </c>
      <c r="T49" s="15" t="s">
        <v>174</v>
      </c>
      <c r="U49" s="15" t="s">
        <v>53</v>
      </c>
      <c r="V49" s="15" t="s">
        <v>45367</v>
      </c>
      <c r="W49" s="15" t="s">
        <v>2618</v>
      </c>
      <c r="X49" s="15" t="str">
        <f>_xlfn.XLOOKUP(_LOOKUP[[#This Row],[AdjusterMemberName]],_Adjuster[Adjuster Name],_Adjuster[Email],,0)</f>
        <v>Canglim@knightcompany.com</v>
      </c>
      <c r="Y49" s="15" t="str">
        <f>_xlfn.XLOOKUP(_LOOKUP[[#This Row],[AdjusterMemberName]],_Adjuster[Adjuster Name],_Adjuster[Phone Number],,0)</f>
        <v>323-456-1707</v>
      </c>
      <c r="Z49" s="15" t="s">
        <v>45147</v>
      </c>
      <c r="AA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4421 Stanford Ave , Los Angeles  CA 90011</v>
      </c>
      <c r="AB49" s="15"/>
    </row>
    <row r="50" spans="1:28" x14ac:dyDescent="0.3">
      <c r="A50" s="14">
        <v>1</v>
      </c>
      <c r="B50" s="14">
        <v>1</v>
      </c>
      <c r="C50" s="15" t="s">
        <v>11417</v>
      </c>
      <c r="D50" s="15" t="s">
        <v>46986</v>
      </c>
      <c r="E50" s="15">
        <v>45867</v>
      </c>
      <c r="F50" s="15" t="s">
        <v>46985</v>
      </c>
      <c r="G50" s="15">
        <v>45823</v>
      </c>
      <c r="H50" s="15">
        <v>46006</v>
      </c>
      <c r="I50" s="15" t="s">
        <v>46984</v>
      </c>
      <c r="J50" s="15" t="s">
        <v>46983</v>
      </c>
      <c r="K50" s="15" t="s">
        <v>45575</v>
      </c>
      <c r="L50" s="15" t="s">
        <v>103</v>
      </c>
      <c r="M50" s="15" t="s">
        <v>304</v>
      </c>
      <c r="N50" s="14">
        <v>2014</v>
      </c>
      <c r="O50" s="15" t="s">
        <v>46982</v>
      </c>
      <c r="P50" s="15" t="s">
        <v>106</v>
      </c>
      <c r="Q50" s="15" t="s">
        <v>46979</v>
      </c>
      <c r="R50" s="15" t="s">
        <v>11423</v>
      </c>
      <c r="S50" s="15" t="s">
        <v>11424</v>
      </c>
      <c r="T50" s="15" t="s">
        <v>3342</v>
      </c>
      <c r="U50" s="15" t="s">
        <v>53</v>
      </c>
      <c r="V50" s="15" t="s">
        <v>45720</v>
      </c>
      <c r="W50" s="15" t="s">
        <v>2618</v>
      </c>
      <c r="X50" s="15" t="str">
        <f>_xlfn.XLOOKUP(_LOOKUP[[#This Row],[AdjusterMemberName]],_Adjuster[Adjuster Name],_Adjuster[Email],,0)</f>
        <v>Canglim@knightcompany.com</v>
      </c>
      <c r="Y50" s="15" t="str">
        <f>_xlfn.XLOOKUP(_LOOKUP[[#This Row],[AdjusterMemberName]],_Adjuster[Adjuster Name],_Adjuster[Phone Number],,0)</f>
        <v>323-456-1707</v>
      </c>
      <c r="Z50" s="15" t="s">
        <v>11425</v>
      </c>
      <c r="AA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5432 34Th St, Jurupa Valley  CA 92509</v>
      </c>
      <c r="AB50" s="15"/>
    </row>
    <row r="51" spans="1:28" x14ac:dyDescent="0.3">
      <c r="A51" s="14">
        <v>1</v>
      </c>
      <c r="B51" s="14">
        <v>1</v>
      </c>
      <c r="C51" s="15" t="s">
        <v>44842</v>
      </c>
      <c r="D51" s="15" t="s">
        <v>44842</v>
      </c>
      <c r="E51" s="15">
        <v>45866</v>
      </c>
      <c r="F51" s="15" t="s">
        <v>44843</v>
      </c>
      <c r="G51" s="15">
        <v>45731</v>
      </c>
      <c r="H51" s="15">
        <v>45915</v>
      </c>
      <c r="I51" s="15" t="s">
        <v>44844</v>
      </c>
      <c r="J51" s="15" t="s">
        <v>44845</v>
      </c>
      <c r="K51" s="15" t="s">
        <v>45332</v>
      </c>
      <c r="L51" s="15" t="s">
        <v>103</v>
      </c>
      <c r="M51" s="15" t="s">
        <v>104</v>
      </c>
      <c r="N51" s="14">
        <v>2021</v>
      </c>
      <c r="O51" s="15" t="s">
        <v>44846</v>
      </c>
      <c r="P51" s="15" t="s">
        <v>106</v>
      </c>
      <c r="Q51" s="15" t="s">
        <v>47012</v>
      </c>
      <c r="R51" s="15" t="s">
        <v>4506</v>
      </c>
      <c r="S51" s="15" t="s">
        <v>44847</v>
      </c>
      <c r="T51" s="15" t="s">
        <v>44848</v>
      </c>
      <c r="U51" s="15" t="s">
        <v>53</v>
      </c>
      <c r="V51" s="15" t="s">
        <v>45427</v>
      </c>
      <c r="W51" s="15" t="s">
        <v>2618</v>
      </c>
      <c r="X51" s="15" t="str">
        <f>_xlfn.XLOOKUP(_LOOKUP[[#This Row],[AdjusterMemberName]],_Adjuster[Adjuster Name],_Adjuster[Email],,0)</f>
        <v>Canglim@knightcompany.com</v>
      </c>
      <c r="Y51" s="15" t="str">
        <f>_xlfn.XLOOKUP(_LOOKUP[[#This Row],[AdjusterMemberName]],_Adjuster[Adjuster Name],_Adjuster[Phone Number],,0)</f>
        <v>323-456-1707</v>
      </c>
      <c r="Z51" s="15" t="s">
        <v>44849</v>
      </c>
      <c r="AA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15735 Wisteria Dr, Ivanhoe  CA 93235</v>
      </c>
      <c r="AB51" s="15"/>
    </row>
    <row r="52" spans="1:28" x14ac:dyDescent="0.3">
      <c r="A52" s="14">
        <v>1</v>
      </c>
      <c r="B52" s="14">
        <v>1</v>
      </c>
      <c r="C52" s="15" t="s">
        <v>44881</v>
      </c>
      <c r="D52" s="15" t="s">
        <v>44882</v>
      </c>
      <c r="E52" s="15">
        <v>45866</v>
      </c>
      <c r="F52" s="15" t="s">
        <v>44883</v>
      </c>
      <c r="G52" s="15">
        <v>45821</v>
      </c>
      <c r="H52" s="15">
        <v>46004</v>
      </c>
      <c r="I52" s="15" t="s">
        <v>44884</v>
      </c>
      <c r="J52" s="15" t="s">
        <v>44885</v>
      </c>
      <c r="K52" s="15" t="s">
        <v>45332</v>
      </c>
      <c r="L52" s="15" t="s">
        <v>128</v>
      </c>
      <c r="M52" s="15" t="s">
        <v>170</v>
      </c>
      <c r="N52" s="14">
        <v>2016</v>
      </c>
      <c r="O52" s="15" t="s">
        <v>44886</v>
      </c>
      <c r="P52" s="15" t="s">
        <v>106</v>
      </c>
      <c r="Q52" s="15" t="s">
        <v>47009</v>
      </c>
      <c r="R52" s="15" t="s">
        <v>3268</v>
      </c>
      <c r="S52" s="15" t="s">
        <v>44887</v>
      </c>
      <c r="T52" s="15" t="s">
        <v>253</v>
      </c>
      <c r="U52" s="15" t="s">
        <v>53</v>
      </c>
      <c r="V52" s="15" t="s">
        <v>45420</v>
      </c>
      <c r="W52" s="15" t="s">
        <v>367</v>
      </c>
      <c r="X52" s="15" t="str">
        <f>_xlfn.XLOOKUP(_LOOKUP[[#This Row],[AdjusterMemberName]],_Adjuster[Adjuster Name],_Adjuster[Email],,0)</f>
        <v>dHernandez4@knightcompany.com</v>
      </c>
      <c r="Y52" s="15" t="str">
        <f>_xlfn.XLOOKUP(_LOOKUP[[#This Row],[AdjusterMemberName]],_Adjuster[Adjuster Name],_Adjuster[Phone Number],,0)</f>
        <v>323-315-7819</v>
      </c>
      <c r="Z52" s="15" t="s">
        <v>44888</v>
      </c>
      <c r="AA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1516 S Chester Ave, Compton  CA 90221</v>
      </c>
      <c r="AB52" s="15"/>
    </row>
    <row r="53" spans="1:28" x14ac:dyDescent="0.3">
      <c r="A53" s="14">
        <v>1</v>
      </c>
      <c r="B53" s="14">
        <v>1</v>
      </c>
      <c r="C53" s="15" t="s">
        <v>44889</v>
      </c>
      <c r="D53" s="15" t="s">
        <v>44890</v>
      </c>
      <c r="E53" s="15">
        <v>45866</v>
      </c>
      <c r="F53" s="15" t="s">
        <v>44891</v>
      </c>
      <c r="G53" s="15">
        <v>45695</v>
      </c>
      <c r="H53" s="15">
        <v>45876</v>
      </c>
      <c r="I53" s="15" t="s">
        <v>44892</v>
      </c>
      <c r="J53" s="15" t="s">
        <v>44893</v>
      </c>
      <c r="K53" s="15" t="s">
        <v>45419</v>
      </c>
      <c r="L53" s="15" t="s">
        <v>103</v>
      </c>
      <c r="M53" s="15" t="s">
        <v>6410</v>
      </c>
      <c r="N53" s="14">
        <v>2021</v>
      </c>
      <c r="O53" s="15" t="s">
        <v>44894</v>
      </c>
      <c r="P53" s="15" t="s">
        <v>106</v>
      </c>
      <c r="Q53" s="15" t="s">
        <v>46893</v>
      </c>
      <c r="R53" s="15" t="s">
        <v>44895</v>
      </c>
      <c r="S53" s="15" t="s">
        <v>44896</v>
      </c>
      <c r="T53" s="15" t="s">
        <v>109</v>
      </c>
      <c r="U53" s="15" t="s">
        <v>53</v>
      </c>
      <c r="V53" s="15" t="s">
        <v>45418</v>
      </c>
      <c r="W53" s="15" t="s">
        <v>367</v>
      </c>
      <c r="X53" s="15" t="str">
        <f>_xlfn.XLOOKUP(_LOOKUP[[#This Row],[AdjusterMemberName]],_Adjuster[Adjuster Name],_Adjuster[Email],,0)</f>
        <v>dHernandez4@knightcompany.com</v>
      </c>
      <c r="Y53" s="15" t="str">
        <f>_xlfn.XLOOKUP(_LOOKUP[[#This Row],[AdjusterMemberName]],_Adjuster[Adjuster Name],_Adjuster[Phone Number],,0)</f>
        <v>323-315-7819</v>
      </c>
      <c r="Z53" s="15" t="s">
        <v>44897</v>
      </c>
      <c r="AA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25473 Blackwood Rd, Murrieta  CA 92563</v>
      </c>
      <c r="AB53" s="15"/>
    </row>
    <row r="54" spans="1:28" x14ac:dyDescent="0.3">
      <c r="A54" s="14">
        <v>1</v>
      </c>
      <c r="B54" s="14">
        <v>1</v>
      </c>
      <c r="C54" s="15" t="s">
        <v>18078</v>
      </c>
      <c r="D54" s="15" t="s">
        <v>18079</v>
      </c>
      <c r="E54" s="15">
        <v>45866</v>
      </c>
      <c r="F54" s="15" t="s">
        <v>44918</v>
      </c>
      <c r="G54" s="15">
        <v>45716</v>
      </c>
      <c r="H54" s="15">
        <v>45897</v>
      </c>
      <c r="I54" s="15" t="s">
        <v>44919</v>
      </c>
      <c r="J54" s="15" t="s">
        <v>44920</v>
      </c>
      <c r="K54" s="15" t="s">
        <v>45332</v>
      </c>
      <c r="L54" s="15" t="s">
        <v>128</v>
      </c>
      <c r="M54" s="15" t="s">
        <v>170</v>
      </c>
      <c r="N54" s="14">
        <v>2017</v>
      </c>
      <c r="O54" s="15" t="s">
        <v>44921</v>
      </c>
      <c r="P54" s="15" t="s">
        <v>106</v>
      </c>
      <c r="Q54" s="15" t="s">
        <v>46893</v>
      </c>
      <c r="R54" s="15" t="s">
        <v>153</v>
      </c>
      <c r="S54" s="15" t="s">
        <v>18084</v>
      </c>
      <c r="T54" s="15" t="s">
        <v>11780</v>
      </c>
      <c r="U54" s="15" t="s">
        <v>53</v>
      </c>
      <c r="V54" s="15" t="s">
        <v>45414</v>
      </c>
      <c r="W54" s="15" t="s">
        <v>264</v>
      </c>
      <c r="X54" s="15" t="str">
        <f>_xlfn.XLOOKUP(_LOOKUP[[#This Row],[AdjusterMemberName]],_Adjuster[Adjuster Name],_Adjuster[Email],,0)</f>
        <v>sBonnevie@knightcompany.com</v>
      </c>
      <c r="Y54" s="15" t="str">
        <f>_xlfn.XLOOKUP(_LOOKUP[[#This Row],[AdjusterMemberName]],_Adjuster[Adjuster Name],_Adjuster[Phone Number],,0)</f>
        <v>323-692-4064</v>
      </c>
      <c r="Z54" s="15" t="s">
        <v>18085</v>
      </c>
      <c r="AA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21685 Corso Alto Ave, Nuevo  CA 92567</v>
      </c>
      <c r="AB54" s="15">
        <v>45877</v>
      </c>
    </row>
    <row r="55" spans="1:28" x14ac:dyDescent="0.3">
      <c r="A55" s="14">
        <v>1</v>
      </c>
      <c r="B55" s="14">
        <v>1</v>
      </c>
      <c r="C55" s="15" t="s">
        <v>44922</v>
      </c>
      <c r="D55" s="15" t="s">
        <v>44922</v>
      </c>
      <c r="E55" s="15">
        <v>45866</v>
      </c>
      <c r="F55" s="15" t="s">
        <v>44923</v>
      </c>
      <c r="G55" s="15">
        <v>45701</v>
      </c>
      <c r="H55" s="15">
        <v>45882</v>
      </c>
      <c r="I55" s="15" t="s">
        <v>44924</v>
      </c>
      <c r="J55" s="15" t="s">
        <v>44925</v>
      </c>
      <c r="K55" s="15" t="s">
        <v>45369</v>
      </c>
      <c r="L55" s="15" t="s">
        <v>333</v>
      </c>
      <c r="M55" s="15" t="s">
        <v>334</v>
      </c>
      <c r="N55" s="14">
        <v>2023</v>
      </c>
      <c r="O55" s="15" t="s">
        <v>44926</v>
      </c>
      <c r="P55" s="15" t="s">
        <v>106</v>
      </c>
      <c r="Q55" s="15" t="s">
        <v>47007</v>
      </c>
      <c r="R55" s="15" t="s">
        <v>44927</v>
      </c>
      <c r="S55" s="15" t="s">
        <v>44928</v>
      </c>
      <c r="T55" s="15" t="s">
        <v>1738</v>
      </c>
      <c r="U55" s="15" t="s">
        <v>53</v>
      </c>
      <c r="V55" s="15" t="s">
        <v>45413</v>
      </c>
      <c r="W55" s="15" t="s">
        <v>367</v>
      </c>
      <c r="X55" s="15" t="str">
        <f>_xlfn.XLOOKUP(_LOOKUP[[#This Row],[AdjusterMemberName]],_Adjuster[Adjuster Name],_Adjuster[Email],,0)</f>
        <v>dHernandez4@knightcompany.com</v>
      </c>
      <c r="Y55" s="15" t="str">
        <f>_xlfn.XLOOKUP(_LOOKUP[[#This Row],[AdjusterMemberName]],_Adjuster[Adjuster Name],_Adjuster[Phone Number],,0)</f>
        <v>323-315-7819</v>
      </c>
      <c r="Z55" s="15" t="s">
        <v>44929</v>
      </c>
      <c r="AA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425 E El Molino Ave# D, Pasadena  CA 91101</v>
      </c>
      <c r="AB55" s="15"/>
    </row>
    <row r="56" spans="1:28" x14ac:dyDescent="0.3">
      <c r="A56" s="14">
        <v>1</v>
      </c>
      <c r="B56" s="14">
        <v>1</v>
      </c>
      <c r="C56" s="15" t="s">
        <v>44930</v>
      </c>
      <c r="D56" s="15" t="s">
        <v>44931</v>
      </c>
      <c r="E56" s="15">
        <v>45866</v>
      </c>
      <c r="F56" s="15" t="s">
        <v>44932</v>
      </c>
      <c r="G56" s="15">
        <v>45852</v>
      </c>
      <c r="H56" s="15">
        <v>46036</v>
      </c>
      <c r="I56" s="15" t="s">
        <v>44933</v>
      </c>
      <c r="J56" s="15" t="s">
        <v>44934</v>
      </c>
      <c r="K56" s="15" t="s">
        <v>45336</v>
      </c>
      <c r="L56" s="15" t="s">
        <v>314</v>
      </c>
      <c r="M56" s="15" t="s">
        <v>2261</v>
      </c>
      <c r="N56" s="14">
        <v>1987</v>
      </c>
      <c r="O56" s="15" t="s">
        <v>44935</v>
      </c>
      <c r="P56" s="15" t="s">
        <v>106</v>
      </c>
      <c r="Q56" s="15" t="s">
        <v>46939</v>
      </c>
      <c r="R56" s="15" t="s">
        <v>44936</v>
      </c>
      <c r="S56" s="15" t="s">
        <v>44937</v>
      </c>
      <c r="T56" s="15" t="s">
        <v>174</v>
      </c>
      <c r="U56" s="15" t="s">
        <v>53</v>
      </c>
      <c r="V56" s="15" t="s">
        <v>45412</v>
      </c>
      <c r="W56" s="15" t="s">
        <v>2618</v>
      </c>
      <c r="X56" s="15" t="str">
        <f>_xlfn.XLOOKUP(_LOOKUP[[#This Row],[AdjusterMemberName]],_Adjuster[Adjuster Name],_Adjuster[Email],,0)</f>
        <v>Canglim@knightcompany.com</v>
      </c>
      <c r="Y56" s="15" t="str">
        <f>_xlfn.XLOOKUP(_LOOKUP[[#This Row],[AdjusterMemberName]],_Adjuster[Adjuster Name],_Adjuster[Phone Number],,0)</f>
        <v>323-456-1707</v>
      </c>
      <c r="Z56" s="15" t="s">
        <v>44938</v>
      </c>
      <c r="AA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325 W 122Nd St, Los Angeles  CA 90061</v>
      </c>
      <c r="AB56" s="15"/>
    </row>
    <row r="57" spans="1:28" x14ac:dyDescent="0.3">
      <c r="A57" s="14">
        <v>1</v>
      </c>
      <c r="B57" s="14">
        <v>1</v>
      </c>
      <c r="C57" s="15" t="s">
        <v>44979</v>
      </c>
      <c r="D57" s="15" t="s">
        <v>44979</v>
      </c>
      <c r="E57" s="15">
        <v>45866</v>
      </c>
      <c r="F57" s="15" t="s">
        <v>44980</v>
      </c>
      <c r="G57" s="15">
        <v>45736</v>
      </c>
      <c r="H57" s="15">
        <v>45920</v>
      </c>
      <c r="I57" s="15" t="s">
        <v>44981</v>
      </c>
      <c r="J57" s="15" t="s">
        <v>44982</v>
      </c>
      <c r="K57" s="15" t="s">
        <v>45332</v>
      </c>
      <c r="L57" s="15" t="s">
        <v>2476</v>
      </c>
      <c r="M57" s="15" t="s">
        <v>14133</v>
      </c>
      <c r="N57" s="14">
        <v>2018</v>
      </c>
      <c r="O57" s="15" t="s">
        <v>44983</v>
      </c>
      <c r="P57" s="15" t="s">
        <v>106</v>
      </c>
      <c r="Q57" s="15" t="s">
        <v>47003</v>
      </c>
      <c r="R57" s="15" t="s">
        <v>44984</v>
      </c>
      <c r="S57" s="15" t="s">
        <v>961</v>
      </c>
      <c r="T57" s="15" t="s">
        <v>962</v>
      </c>
      <c r="U57" s="15" t="s">
        <v>53</v>
      </c>
      <c r="V57" s="15" t="s">
        <v>45404</v>
      </c>
      <c r="W57" s="15" t="s">
        <v>367</v>
      </c>
      <c r="X57" s="15" t="str">
        <f>_xlfn.XLOOKUP(_LOOKUP[[#This Row],[AdjusterMemberName]],_Adjuster[Adjuster Name],_Adjuster[Email],,0)</f>
        <v>dHernandez4@knightcompany.com</v>
      </c>
      <c r="Y57" s="15" t="str">
        <f>_xlfn.XLOOKUP(_LOOKUP[[#This Row],[AdjusterMemberName]],_Adjuster[Adjuster Name],_Adjuster[Phone Number],,0)</f>
        <v>323-315-7819</v>
      </c>
      <c r="Z57" s="15" t="s">
        <v>44985</v>
      </c>
      <c r="AA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227 N Hagar St, San Fernando  CA 91340</v>
      </c>
      <c r="AB57" s="15"/>
    </row>
    <row r="58" spans="1:28" x14ac:dyDescent="0.3">
      <c r="A58" s="14">
        <v>1</v>
      </c>
      <c r="B58" s="14">
        <v>1</v>
      </c>
      <c r="C58" s="15" t="s">
        <v>45148</v>
      </c>
      <c r="D58" s="15" t="s">
        <v>45149</v>
      </c>
      <c r="E58" s="15">
        <v>45866</v>
      </c>
      <c r="F58" s="15" t="s">
        <v>45150</v>
      </c>
      <c r="G58" s="15">
        <v>45797</v>
      </c>
      <c r="H58" s="15">
        <v>45981</v>
      </c>
      <c r="I58" s="15" t="s">
        <v>45151</v>
      </c>
      <c r="J58" s="15" t="s">
        <v>45152</v>
      </c>
      <c r="K58" s="15" t="s">
        <v>45332</v>
      </c>
      <c r="L58" s="15" t="s">
        <v>292</v>
      </c>
      <c r="M58" s="15" t="s">
        <v>15979</v>
      </c>
      <c r="N58" s="14">
        <v>2017</v>
      </c>
      <c r="O58" s="15" t="s">
        <v>45153</v>
      </c>
      <c r="P58" s="15" t="s">
        <v>106</v>
      </c>
      <c r="Q58" s="15" t="s">
        <v>46931</v>
      </c>
      <c r="R58" s="15" t="s">
        <v>45154</v>
      </c>
      <c r="S58" s="15" t="s">
        <v>45155</v>
      </c>
      <c r="T58" s="15" t="s">
        <v>1138</v>
      </c>
      <c r="U58" s="15" t="s">
        <v>53</v>
      </c>
      <c r="V58" s="15" t="s">
        <v>45366</v>
      </c>
      <c r="W58" s="15" t="s">
        <v>2618</v>
      </c>
      <c r="X58" s="15" t="str">
        <f>_xlfn.XLOOKUP(_LOOKUP[[#This Row],[AdjusterMemberName]],_Adjuster[Adjuster Name],_Adjuster[Email],,0)</f>
        <v>Canglim@knightcompany.com</v>
      </c>
      <c r="Y58" s="15" t="str">
        <f>_xlfn.XLOOKUP(_LOOKUP[[#This Row],[AdjusterMemberName]],_Adjuster[Adjuster Name],_Adjuster[Phone Number],,0)</f>
        <v>323-456-1707</v>
      </c>
      <c r="Z58" s="15" t="s">
        <v>45156</v>
      </c>
      <c r="AA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8123 Sepulveda Blvd Apt 101, Panorama City  CA 91402</v>
      </c>
      <c r="AB58" s="15"/>
    </row>
    <row r="59" spans="1:28" x14ac:dyDescent="0.3">
      <c r="A59" s="14">
        <v>1</v>
      </c>
      <c r="B59" s="14">
        <v>1</v>
      </c>
      <c r="C59" s="15" t="s">
        <v>22165</v>
      </c>
      <c r="D59" s="15" t="s">
        <v>22165</v>
      </c>
      <c r="E59" s="15">
        <v>45866</v>
      </c>
      <c r="F59" s="15" t="s">
        <v>45237</v>
      </c>
      <c r="G59" s="15">
        <v>45817</v>
      </c>
      <c r="H59" s="15">
        <v>46000</v>
      </c>
      <c r="I59" s="15" t="s">
        <v>45238</v>
      </c>
      <c r="J59" s="15" t="s">
        <v>45239</v>
      </c>
      <c r="K59" s="15" t="s">
        <v>45347</v>
      </c>
      <c r="L59" s="15" t="s">
        <v>314</v>
      </c>
      <c r="M59" s="15" t="s">
        <v>5866</v>
      </c>
      <c r="N59" s="14">
        <v>2017</v>
      </c>
      <c r="O59" s="15" t="s">
        <v>45240</v>
      </c>
      <c r="P59" s="15" t="s">
        <v>106</v>
      </c>
      <c r="Q59" s="15" t="s">
        <v>46893</v>
      </c>
      <c r="R59" s="15" t="s">
        <v>22170</v>
      </c>
      <c r="S59" s="15" t="s">
        <v>45241</v>
      </c>
      <c r="T59" s="15" t="s">
        <v>1366</v>
      </c>
      <c r="U59" s="15" t="s">
        <v>53</v>
      </c>
      <c r="V59" s="15" t="s">
        <v>45346</v>
      </c>
      <c r="W59" s="15" t="s">
        <v>2618</v>
      </c>
      <c r="X59" s="15" t="str">
        <f>_xlfn.XLOOKUP(_LOOKUP[[#This Row],[AdjusterMemberName]],_Adjuster[Adjuster Name],_Adjuster[Email],,0)</f>
        <v>Canglim@knightcompany.com</v>
      </c>
      <c r="Y59" s="15" t="str">
        <f>_xlfn.XLOOKUP(_LOOKUP[[#This Row],[AdjusterMemberName]],_Adjuster[Adjuster Name],_Adjuster[Phone Number],,0)</f>
        <v>323-456-1707</v>
      </c>
      <c r="Z59" s="15" t="s">
        <v>22172</v>
      </c>
      <c r="AA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20595 Pitchfork Dr, Riverside  CA 92507</v>
      </c>
      <c r="AB59" s="15"/>
    </row>
    <row r="60" spans="1:28" x14ac:dyDescent="0.3">
      <c r="A60" s="14">
        <v>1</v>
      </c>
      <c r="B60" s="14">
        <v>1</v>
      </c>
      <c r="C60" s="15" t="s">
        <v>45263</v>
      </c>
      <c r="D60" s="15" t="s">
        <v>45264</v>
      </c>
      <c r="E60" s="15">
        <v>45866</v>
      </c>
      <c r="F60" s="15" t="s">
        <v>45265</v>
      </c>
      <c r="G60" s="15">
        <v>45750</v>
      </c>
      <c r="H60" s="15">
        <v>45933</v>
      </c>
      <c r="I60" s="15" t="s">
        <v>45266</v>
      </c>
      <c r="J60" s="15" t="s">
        <v>45267</v>
      </c>
      <c r="K60" s="15" t="s">
        <v>45339</v>
      </c>
      <c r="L60" s="15" t="s">
        <v>128</v>
      </c>
      <c r="M60" s="15" t="s">
        <v>129</v>
      </c>
      <c r="N60" s="14">
        <v>2022</v>
      </c>
      <c r="O60" s="15" t="s">
        <v>45268</v>
      </c>
      <c r="P60" s="15" t="s">
        <v>106</v>
      </c>
      <c r="Q60" s="15" t="s">
        <v>46978</v>
      </c>
      <c r="R60" s="15" t="s">
        <v>1805</v>
      </c>
      <c r="S60" s="15" t="s">
        <v>45269</v>
      </c>
      <c r="T60" s="15" t="s">
        <v>3565</v>
      </c>
      <c r="U60" s="15" t="s">
        <v>53</v>
      </c>
      <c r="V60" s="15" t="s">
        <v>45338</v>
      </c>
      <c r="W60" s="15" t="s">
        <v>2618</v>
      </c>
      <c r="X60" s="15" t="str">
        <f>_xlfn.XLOOKUP(_LOOKUP[[#This Row],[AdjusterMemberName]],_Adjuster[Adjuster Name],_Adjuster[Email],,0)</f>
        <v>Canglim@knightcompany.com</v>
      </c>
      <c r="Y60" s="15" t="str">
        <f>_xlfn.XLOOKUP(_LOOKUP[[#This Row],[AdjusterMemberName]],_Adjuster[Adjuster Name],_Adjuster[Phone Number],,0)</f>
        <v>323-456-1707</v>
      </c>
      <c r="Z60" s="15" t="s">
        <v>45270</v>
      </c>
      <c r="AA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4053 1/2 E 57Th St, Maywood  CA 90270</v>
      </c>
      <c r="AB60" s="15"/>
    </row>
    <row r="61" spans="1:28" x14ac:dyDescent="0.3">
      <c r="A61" s="14">
        <v>1</v>
      </c>
      <c r="B61" s="14">
        <v>1</v>
      </c>
      <c r="C61" s="15" t="s">
        <v>44779</v>
      </c>
      <c r="D61" s="15" t="s">
        <v>44779</v>
      </c>
      <c r="E61" s="15">
        <v>45865</v>
      </c>
      <c r="F61" s="15" t="s">
        <v>44780</v>
      </c>
      <c r="G61" s="15">
        <v>45700</v>
      </c>
      <c r="H61" s="15">
        <v>45881</v>
      </c>
      <c r="I61" s="15" t="s">
        <v>44781</v>
      </c>
      <c r="J61" s="15" t="s">
        <v>44782</v>
      </c>
      <c r="K61" s="15" t="s">
        <v>45439</v>
      </c>
      <c r="L61" s="15" t="s">
        <v>128</v>
      </c>
      <c r="M61" s="15" t="s">
        <v>129</v>
      </c>
      <c r="N61" s="14">
        <v>2010</v>
      </c>
      <c r="O61" s="15" t="s">
        <v>44783</v>
      </c>
      <c r="P61" s="15" t="s">
        <v>106</v>
      </c>
      <c r="Q61" s="15" t="s">
        <v>46922</v>
      </c>
      <c r="R61" s="15" t="s">
        <v>1745</v>
      </c>
      <c r="S61" s="15" t="s">
        <v>44784</v>
      </c>
      <c r="T61" s="15" t="s">
        <v>971</v>
      </c>
      <c r="U61" s="15" t="s">
        <v>53</v>
      </c>
      <c r="V61" s="15" t="s">
        <v>45438</v>
      </c>
      <c r="W61" s="15" t="s">
        <v>367</v>
      </c>
      <c r="X61" s="15" t="str">
        <f>_xlfn.XLOOKUP(_LOOKUP[[#This Row],[AdjusterMemberName]],_Adjuster[Adjuster Name],_Adjuster[Email],,0)</f>
        <v>dHernandez4@knightcompany.com</v>
      </c>
      <c r="Y61" s="15" t="str">
        <f>_xlfn.XLOOKUP(_LOOKUP[[#This Row],[AdjusterMemberName]],_Adjuster[Adjuster Name],_Adjuster[Phone Number],,0)</f>
        <v>323-315-7819</v>
      </c>
      <c r="Z61" s="15" t="s">
        <v>44785</v>
      </c>
      <c r="AA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15134 Via Valle, Lake Elsinore  CA 92530</v>
      </c>
      <c r="AB61" s="15"/>
    </row>
    <row r="62" spans="1:28" x14ac:dyDescent="0.3">
      <c r="A62" s="14">
        <v>1</v>
      </c>
      <c r="B62" s="14">
        <v>1</v>
      </c>
      <c r="C62" s="15" t="s">
        <v>44812</v>
      </c>
      <c r="D62" s="15" t="s">
        <v>44812</v>
      </c>
      <c r="E62" s="15">
        <v>45865</v>
      </c>
      <c r="F62" s="15" t="s">
        <v>44813</v>
      </c>
      <c r="G62" s="15">
        <v>45845</v>
      </c>
      <c r="H62" s="15">
        <v>46029</v>
      </c>
      <c r="I62" s="15" t="s">
        <v>44814</v>
      </c>
      <c r="J62" s="15" t="s">
        <v>44815</v>
      </c>
      <c r="K62" s="15" t="s">
        <v>45431</v>
      </c>
      <c r="L62" s="15" t="s">
        <v>181</v>
      </c>
      <c r="M62" s="15" t="s">
        <v>182</v>
      </c>
      <c r="N62" s="14">
        <v>2018</v>
      </c>
      <c r="O62" s="15" t="s">
        <v>44816</v>
      </c>
      <c r="P62" s="15" t="s">
        <v>106</v>
      </c>
      <c r="Q62" s="15" t="s">
        <v>46978</v>
      </c>
      <c r="R62" s="15" t="s">
        <v>3435</v>
      </c>
      <c r="S62" s="15" t="s">
        <v>44817</v>
      </c>
      <c r="T62" s="15" t="s">
        <v>1366</v>
      </c>
      <c r="U62" s="15" t="s">
        <v>53</v>
      </c>
      <c r="V62" s="15" t="s">
        <v>45346</v>
      </c>
      <c r="W62" s="15" t="s">
        <v>367</v>
      </c>
      <c r="X62" s="15" t="str">
        <f>_xlfn.XLOOKUP(_LOOKUP[[#This Row],[AdjusterMemberName]],_Adjuster[Adjuster Name],_Adjuster[Email],,0)</f>
        <v>dHernandez4@knightcompany.com</v>
      </c>
      <c r="Y62" s="15" t="str">
        <f>_xlfn.XLOOKUP(_LOOKUP[[#This Row],[AdjusterMemberName]],_Adjuster[Adjuster Name],_Adjuster[Phone Number],,0)</f>
        <v>323-315-7819</v>
      </c>
      <c r="Z62" s="15" t="s">
        <v>44818</v>
      </c>
      <c r="AA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27386 Barcelona Dr, Corona  CA 92883</v>
      </c>
      <c r="AB62" s="15"/>
    </row>
    <row r="63" spans="1:28" x14ac:dyDescent="0.3">
      <c r="A63" s="14">
        <v>1</v>
      </c>
      <c r="B63" s="14">
        <v>0</v>
      </c>
      <c r="C63" s="15" t="s">
        <v>44850</v>
      </c>
      <c r="D63" s="15" t="s">
        <v>44851</v>
      </c>
      <c r="E63" s="15">
        <v>45865</v>
      </c>
      <c r="F63" s="15" t="s">
        <v>44852</v>
      </c>
      <c r="G63" s="15">
        <v>45796</v>
      </c>
      <c r="H63" s="15">
        <v>45980</v>
      </c>
      <c r="I63" s="15" t="s">
        <v>44853</v>
      </c>
      <c r="J63" s="15" t="s">
        <v>44854</v>
      </c>
      <c r="K63" s="15" t="s">
        <v>45426</v>
      </c>
      <c r="L63" s="15" t="s">
        <v>1261</v>
      </c>
      <c r="M63" s="15" t="s">
        <v>1262</v>
      </c>
      <c r="N63" s="14">
        <v>2014</v>
      </c>
      <c r="O63" s="15" t="s">
        <v>44855</v>
      </c>
      <c r="P63" s="15" t="s">
        <v>106</v>
      </c>
      <c r="Q63" s="15" t="s">
        <v>46893</v>
      </c>
      <c r="R63" s="15" t="s">
        <v>44218</v>
      </c>
      <c r="S63" s="15" t="s">
        <v>44856</v>
      </c>
      <c r="T63" s="15" t="s">
        <v>174</v>
      </c>
      <c r="U63" s="15" t="s">
        <v>53</v>
      </c>
      <c r="V63" s="15" t="s">
        <v>45425</v>
      </c>
      <c r="W63" s="15" t="s">
        <v>264</v>
      </c>
      <c r="X63" s="15" t="str">
        <f>_xlfn.XLOOKUP(_LOOKUP[[#This Row],[AdjusterMemberName]],_Adjuster[Adjuster Name],_Adjuster[Email],,0)</f>
        <v>sBonnevie@knightcompany.com</v>
      </c>
      <c r="Y63" s="15" t="str">
        <f>_xlfn.XLOOKUP(_LOOKUP[[#This Row],[AdjusterMemberName]],_Adjuster[Adjuster Name],_Adjuster[Phone Number],,0)</f>
        <v>323-692-4064</v>
      </c>
      <c r="Z63" s="15" t="s">
        <v>44857</v>
      </c>
      <c r="AA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2316 W Jefferson Blvd Apt A, Los Angeles  CA 90018</v>
      </c>
      <c r="AB63" s="15"/>
    </row>
    <row r="64" spans="1:28" x14ac:dyDescent="0.3">
      <c r="A64" s="14">
        <v>1</v>
      </c>
      <c r="B64" s="14">
        <v>1</v>
      </c>
      <c r="C64" s="15" t="s">
        <v>44858</v>
      </c>
      <c r="D64" s="15" t="s">
        <v>44858</v>
      </c>
      <c r="E64" s="15">
        <v>45865</v>
      </c>
      <c r="F64" s="15" t="s">
        <v>44859</v>
      </c>
      <c r="G64" s="15">
        <v>45840</v>
      </c>
      <c r="H64" s="15">
        <v>46024</v>
      </c>
      <c r="I64" s="15" t="s">
        <v>44860</v>
      </c>
      <c r="J64" s="15" t="s">
        <v>44861</v>
      </c>
      <c r="K64" s="15" t="s">
        <v>45424</v>
      </c>
      <c r="L64" s="15" t="s">
        <v>116</v>
      </c>
      <c r="M64" s="15" t="s">
        <v>117</v>
      </c>
      <c r="N64" s="14">
        <v>2013</v>
      </c>
      <c r="O64" s="15" t="s">
        <v>44862</v>
      </c>
      <c r="P64" s="15" t="s">
        <v>106</v>
      </c>
      <c r="Q64" s="15" t="s">
        <v>47011</v>
      </c>
      <c r="R64" s="15" t="s">
        <v>5003</v>
      </c>
      <c r="S64" s="15" t="s">
        <v>44863</v>
      </c>
      <c r="T64" s="15" t="s">
        <v>840</v>
      </c>
      <c r="U64" s="15" t="s">
        <v>53</v>
      </c>
      <c r="V64" s="15" t="s">
        <v>45391</v>
      </c>
      <c r="W64" s="15" t="s">
        <v>2618</v>
      </c>
      <c r="X64" s="15" t="str">
        <f>_xlfn.XLOOKUP(_LOOKUP[[#This Row],[AdjusterMemberName]],_Adjuster[Adjuster Name],_Adjuster[Email],,0)</f>
        <v>Canglim@knightcompany.com</v>
      </c>
      <c r="Y64" s="15" t="str">
        <f>_xlfn.XLOOKUP(_LOOKUP[[#This Row],[AdjusterMemberName]],_Adjuster[Adjuster Name],_Adjuster[Phone Number],,0)</f>
        <v>323-456-1707</v>
      </c>
      <c r="Z64" s="15" t="s">
        <v>44864</v>
      </c>
      <c r="AA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20425 Thunderbird Rd Apt 3, Apple Valley  CA 92307</v>
      </c>
      <c r="AB64" s="15"/>
    </row>
    <row r="65" spans="1:28" x14ac:dyDescent="0.3">
      <c r="A65" s="14">
        <v>1</v>
      </c>
      <c r="B65" s="14">
        <v>1</v>
      </c>
      <c r="C65" s="15" t="s">
        <v>44724</v>
      </c>
      <c r="D65" s="15" t="s">
        <v>44724</v>
      </c>
      <c r="E65" s="15">
        <v>45864</v>
      </c>
      <c r="F65" s="15" t="s">
        <v>44725</v>
      </c>
      <c r="G65" s="15">
        <v>45710</v>
      </c>
      <c r="H65" s="15">
        <v>45891</v>
      </c>
      <c r="I65" s="15" t="s">
        <v>44726</v>
      </c>
      <c r="J65" s="15" t="s">
        <v>44727</v>
      </c>
      <c r="K65" s="15" t="s">
        <v>45451</v>
      </c>
      <c r="L65" s="15" t="s">
        <v>103</v>
      </c>
      <c r="M65" s="15" t="s">
        <v>304</v>
      </c>
      <c r="N65" s="14">
        <v>2014</v>
      </c>
      <c r="O65" s="15" t="s">
        <v>44728</v>
      </c>
      <c r="P65" s="15" t="s">
        <v>106</v>
      </c>
      <c r="Q65" s="15" t="s">
        <v>46922</v>
      </c>
      <c r="R65" s="15" t="s">
        <v>610</v>
      </c>
      <c r="S65" s="15" t="s">
        <v>44729</v>
      </c>
      <c r="T65" s="15" t="s">
        <v>840</v>
      </c>
      <c r="U65" s="15" t="s">
        <v>53</v>
      </c>
      <c r="V65" s="15" t="s">
        <v>45450</v>
      </c>
      <c r="W65" s="15" t="s">
        <v>367</v>
      </c>
      <c r="X65" s="15" t="str">
        <f>_xlfn.XLOOKUP(_LOOKUP[[#This Row],[AdjusterMemberName]],_Adjuster[Adjuster Name],_Adjuster[Email],,0)</f>
        <v>dHernandez4@knightcompany.com</v>
      </c>
      <c r="Y65" s="15" t="str">
        <f>_xlfn.XLOOKUP(_LOOKUP[[#This Row],[AdjusterMemberName]],_Adjuster[Adjuster Name],_Adjuster[Phone Number],,0)</f>
        <v>323-315-7819</v>
      </c>
      <c r="Z65" s="15" t="s">
        <v>44730</v>
      </c>
      <c r="AA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11645 Cibola Rd, Apple Valley  CA 92308</v>
      </c>
      <c r="AB65" s="15"/>
    </row>
    <row r="66" spans="1:28" x14ac:dyDescent="0.3">
      <c r="A66" s="14">
        <v>1</v>
      </c>
      <c r="B66" s="14">
        <v>1</v>
      </c>
      <c r="C66" s="15" t="s">
        <v>31881</v>
      </c>
      <c r="D66" s="15" t="s">
        <v>31881</v>
      </c>
      <c r="E66" s="15">
        <v>45864</v>
      </c>
      <c r="F66" s="15" t="s">
        <v>43767</v>
      </c>
      <c r="G66" s="15">
        <v>45795</v>
      </c>
      <c r="H66" s="15">
        <v>45979</v>
      </c>
      <c r="I66" s="15" t="s">
        <v>44731</v>
      </c>
      <c r="J66" s="15" t="s">
        <v>44732</v>
      </c>
      <c r="K66" s="15" t="s">
        <v>45449</v>
      </c>
      <c r="L66" s="15" t="s">
        <v>314</v>
      </c>
      <c r="M66" s="15" t="s">
        <v>3946</v>
      </c>
      <c r="N66" s="14">
        <v>2023</v>
      </c>
      <c r="O66" s="15" t="s">
        <v>44733</v>
      </c>
      <c r="P66" s="15" t="s">
        <v>106</v>
      </c>
      <c r="Q66" s="15" t="s">
        <v>46931</v>
      </c>
      <c r="R66" s="15" t="s">
        <v>31887</v>
      </c>
      <c r="S66" s="15" t="s">
        <v>31888</v>
      </c>
      <c r="T66" s="15" t="s">
        <v>174</v>
      </c>
      <c r="U66" s="15" t="s">
        <v>53</v>
      </c>
      <c r="V66" s="15" t="s">
        <v>45342</v>
      </c>
      <c r="W66" s="15" t="s">
        <v>367</v>
      </c>
      <c r="X66" s="15" t="str">
        <f>_xlfn.XLOOKUP(_LOOKUP[[#This Row],[AdjusterMemberName]],_Adjuster[Adjuster Name],_Adjuster[Email],,0)</f>
        <v>dHernandez4@knightcompany.com</v>
      </c>
      <c r="Y66" s="15" t="str">
        <f>_xlfn.XLOOKUP(_LOOKUP[[#This Row],[AdjusterMemberName]],_Adjuster[Adjuster Name],_Adjuster[Phone Number],,0)</f>
        <v>323-315-7819</v>
      </c>
      <c r="Z66" s="15" t="s">
        <v>31889</v>
      </c>
      <c r="AA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206 W 88Th Pl, Los Angeles  CA 90003</v>
      </c>
      <c r="AB66" s="15"/>
    </row>
    <row r="67" spans="1:28" x14ac:dyDescent="0.3">
      <c r="A67" s="14">
        <v>1</v>
      </c>
      <c r="B67" s="14">
        <v>1</v>
      </c>
      <c r="C67" s="15" t="s">
        <v>34498</v>
      </c>
      <c r="D67" s="15" t="s">
        <v>34498</v>
      </c>
      <c r="E67" s="15">
        <v>45864</v>
      </c>
      <c r="F67" s="15" t="s">
        <v>44359</v>
      </c>
      <c r="G67" s="15">
        <v>45796</v>
      </c>
      <c r="H67" s="15">
        <v>45980</v>
      </c>
      <c r="I67" s="15" t="s">
        <v>44768</v>
      </c>
      <c r="J67" s="15" t="s">
        <v>44769</v>
      </c>
      <c r="K67" s="15" t="s">
        <v>45429</v>
      </c>
      <c r="L67" s="15" t="s">
        <v>128</v>
      </c>
      <c r="M67" s="15" t="s">
        <v>170</v>
      </c>
      <c r="N67" s="14">
        <v>2023</v>
      </c>
      <c r="O67" s="15" t="s">
        <v>44770</v>
      </c>
      <c r="P67" s="15" t="s">
        <v>106</v>
      </c>
      <c r="Q67" s="15" t="s">
        <v>47016</v>
      </c>
      <c r="R67" s="15" t="s">
        <v>34504</v>
      </c>
      <c r="S67" s="15" t="s">
        <v>34505</v>
      </c>
      <c r="T67" s="15" t="s">
        <v>174</v>
      </c>
      <c r="U67" s="15" t="s">
        <v>53</v>
      </c>
      <c r="V67" s="15" t="s">
        <v>45441</v>
      </c>
      <c r="W67" s="15" t="s">
        <v>367</v>
      </c>
      <c r="X67" s="15" t="str">
        <f>_xlfn.XLOOKUP(_LOOKUP[[#This Row],[AdjusterMemberName]],_Adjuster[Adjuster Name],_Adjuster[Email],,0)</f>
        <v>dHernandez4@knightcompany.com</v>
      </c>
      <c r="Y67" s="15" t="str">
        <f>_xlfn.XLOOKUP(_LOOKUP[[#This Row],[AdjusterMemberName]],_Adjuster[Adjuster Name],_Adjuster[Phone Number],,0)</f>
        <v>323-315-7819</v>
      </c>
      <c r="Z67" s="15" t="s">
        <v>34506</v>
      </c>
      <c r="AA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8706 S Normandia , Los Angeles  CA 90044</v>
      </c>
      <c r="AB67" s="15"/>
    </row>
    <row r="68" spans="1:28" x14ac:dyDescent="0.3">
      <c r="A68" s="14">
        <v>1</v>
      </c>
      <c r="B68" s="14">
        <v>1</v>
      </c>
      <c r="C68" s="15" t="s">
        <v>44789</v>
      </c>
      <c r="D68" s="15" t="s">
        <v>44789</v>
      </c>
      <c r="E68" s="15">
        <v>45864</v>
      </c>
      <c r="F68" s="15" t="s">
        <v>44790</v>
      </c>
      <c r="G68" s="15">
        <v>45859</v>
      </c>
      <c r="H68" s="15">
        <v>46043</v>
      </c>
      <c r="I68" s="15" t="s">
        <v>44791</v>
      </c>
      <c r="J68" s="15" t="s">
        <v>44792</v>
      </c>
      <c r="K68" s="15" t="s">
        <v>45329</v>
      </c>
      <c r="L68" s="15" t="s">
        <v>806</v>
      </c>
      <c r="M68" s="15" t="s">
        <v>8174</v>
      </c>
      <c r="N68" s="14">
        <v>2021</v>
      </c>
      <c r="O68" s="15" t="s">
        <v>44793</v>
      </c>
      <c r="P68" s="15" t="s">
        <v>106</v>
      </c>
      <c r="Q68" s="15" t="s">
        <v>47001</v>
      </c>
      <c r="R68" s="15" t="s">
        <v>44794</v>
      </c>
      <c r="S68" s="15" t="s">
        <v>44795</v>
      </c>
      <c r="T68" s="15" t="s">
        <v>22522</v>
      </c>
      <c r="U68" s="15" t="s">
        <v>53</v>
      </c>
      <c r="V68" s="15" t="s">
        <v>45435</v>
      </c>
      <c r="W68" s="15" t="s">
        <v>367</v>
      </c>
      <c r="X68" s="15" t="str">
        <f>_xlfn.XLOOKUP(_LOOKUP[[#This Row],[AdjusterMemberName]],_Adjuster[Adjuster Name],_Adjuster[Email],,0)</f>
        <v>dHernandez4@knightcompany.com</v>
      </c>
      <c r="Y68" s="15" t="str">
        <f>_xlfn.XLOOKUP(_LOOKUP[[#This Row],[AdjusterMemberName]],_Adjuster[Adjuster Name],_Adjuster[Phone Number],,0)</f>
        <v>323-315-7819</v>
      </c>
      <c r="Z68" s="15" t="s">
        <v>44796</v>
      </c>
      <c r="AA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966 Garden Gate Dr, Manteca  CA 95336</v>
      </c>
      <c r="AB68" s="15"/>
    </row>
    <row r="69" spans="1:28" x14ac:dyDescent="0.3">
      <c r="A69" s="14">
        <v>1</v>
      </c>
      <c r="B69" s="14">
        <v>1</v>
      </c>
      <c r="C69" s="15" t="s">
        <v>44652</v>
      </c>
      <c r="D69" s="15" t="s">
        <v>44653</v>
      </c>
      <c r="E69" s="15">
        <v>45863</v>
      </c>
      <c r="F69" s="15" t="s">
        <v>44654</v>
      </c>
      <c r="G69" s="15">
        <v>45800</v>
      </c>
      <c r="H69" s="15">
        <v>45984</v>
      </c>
      <c r="I69" s="15" t="s">
        <v>44655</v>
      </c>
      <c r="J69" s="15" t="s">
        <v>44656</v>
      </c>
      <c r="K69" s="15" t="s">
        <v>45463</v>
      </c>
      <c r="L69" s="15" t="s">
        <v>128</v>
      </c>
      <c r="M69" s="15" t="s">
        <v>170</v>
      </c>
      <c r="N69" s="14">
        <v>2024</v>
      </c>
      <c r="O69" s="15" t="s">
        <v>44657</v>
      </c>
      <c r="P69" s="15" t="s">
        <v>81</v>
      </c>
      <c r="Q69" s="15" t="s">
        <v>47010</v>
      </c>
      <c r="R69" s="15" t="s">
        <v>21269</v>
      </c>
      <c r="S69" s="15" t="s">
        <v>44658</v>
      </c>
      <c r="T69" s="15" t="s">
        <v>530</v>
      </c>
      <c r="U69" s="15" t="s">
        <v>53</v>
      </c>
      <c r="V69" s="15" t="s">
        <v>45462</v>
      </c>
      <c r="W69" s="15" t="s">
        <v>367</v>
      </c>
      <c r="X69" s="15" t="str">
        <f>_xlfn.XLOOKUP(_LOOKUP[[#This Row],[AdjusterMemberName]],_Adjuster[Adjuster Name],_Adjuster[Email],,0)</f>
        <v>dHernandez4@knightcompany.com</v>
      </c>
      <c r="Y69" s="15" t="str">
        <f>_xlfn.XLOOKUP(_LOOKUP[[#This Row],[AdjusterMemberName]],_Adjuster[Adjuster Name],_Adjuster[Phone Number],,0)</f>
        <v>323-315-7819</v>
      </c>
      <c r="Z69" s="15" t="s">
        <v>44659</v>
      </c>
      <c r="AA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15809 Wyburn Ln, Victorville  CA 92394</v>
      </c>
      <c r="AB69" s="15"/>
    </row>
    <row r="70" spans="1:28" x14ac:dyDescent="0.3">
      <c r="A70" s="14">
        <v>1</v>
      </c>
      <c r="B70" s="14">
        <v>1</v>
      </c>
      <c r="C70" s="15" t="s">
        <v>44670</v>
      </c>
      <c r="D70" s="15" t="s">
        <v>44670</v>
      </c>
      <c r="E70" s="15">
        <v>45863</v>
      </c>
      <c r="F70" s="15" t="s">
        <v>44671</v>
      </c>
      <c r="G70" s="15">
        <v>45695</v>
      </c>
      <c r="H70" s="15">
        <v>45876</v>
      </c>
      <c r="I70" s="15" t="s">
        <v>44672</v>
      </c>
      <c r="J70" s="15" t="s">
        <v>44673</v>
      </c>
      <c r="K70" s="15" t="s">
        <v>45416</v>
      </c>
      <c r="L70" s="15" t="s">
        <v>292</v>
      </c>
      <c r="M70" s="15" t="s">
        <v>15979</v>
      </c>
      <c r="N70" s="14">
        <v>2010</v>
      </c>
      <c r="O70" s="15" t="s">
        <v>44674</v>
      </c>
      <c r="P70" s="15" t="s">
        <v>106</v>
      </c>
      <c r="Q70" s="15" t="s">
        <v>47018</v>
      </c>
      <c r="R70" s="15" t="s">
        <v>753</v>
      </c>
      <c r="S70" s="15" t="s">
        <v>44675</v>
      </c>
      <c r="T70" s="15" t="s">
        <v>592</v>
      </c>
      <c r="U70" s="15" t="s">
        <v>53</v>
      </c>
      <c r="V70" s="15" t="s">
        <v>45376</v>
      </c>
      <c r="W70" s="15" t="s">
        <v>367</v>
      </c>
      <c r="X70" s="15" t="str">
        <f>_xlfn.XLOOKUP(_LOOKUP[[#This Row],[AdjusterMemberName]],_Adjuster[Adjuster Name],_Adjuster[Email],,0)</f>
        <v>dHernandez4@knightcompany.com</v>
      </c>
      <c r="Y70" s="15" t="str">
        <f>_xlfn.XLOOKUP(_LOOKUP[[#This Row],[AdjusterMemberName]],_Adjuster[Adjuster Name],_Adjuster[Phone Number],,0)</f>
        <v>323-315-7819</v>
      </c>
      <c r="Z70" s="15" t="s">
        <v>44676</v>
      </c>
      <c r="AA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10278 Kern Ave, Hesperia  CA 92345</v>
      </c>
      <c r="AB70" s="15"/>
    </row>
    <row r="71" spans="1:28" x14ac:dyDescent="0.3">
      <c r="A71" s="14">
        <v>1</v>
      </c>
      <c r="B71" s="14">
        <v>1</v>
      </c>
      <c r="C71" s="15" t="s">
        <v>44743</v>
      </c>
      <c r="D71" s="15" t="s">
        <v>44744</v>
      </c>
      <c r="E71" s="15">
        <v>45863</v>
      </c>
      <c r="F71" s="15" t="s">
        <v>44745</v>
      </c>
      <c r="G71" s="15">
        <v>45736</v>
      </c>
      <c r="H71" s="15">
        <v>45920</v>
      </c>
      <c r="I71" s="15" t="s">
        <v>44746</v>
      </c>
      <c r="J71" s="15" t="s">
        <v>44747</v>
      </c>
      <c r="K71" s="15" t="s">
        <v>45446</v>
      </c>
      <c r="L71" s="15" t="s">
        <v>116</v>
      </c>
      <c r="M71" s="15" t="s">
        <v>27123</v>
      </c>
      <c r="N71" s="14">
        <v>2003</v>
      </c>
      <c r="O71" s="15" t="s">
        <v>44748</v>
      </c>
      <c r="P71" s="15" t="s">
        <v>81</v>
      </c>
      <c r="Q71" s="15" t="s">
        <v>46939</v>
      </c>
      <c r="R71" s="15" t="s">
        <v>18711</v>
      </c>
      <c r="S71" s="15" t="s">
        <v>44749</v>
      </c>
      <c r="T71" s="15" t="s">
        <v>6143</v>
      </c>
      <c r="U71" s="15" t="s">
        <v>53</v>
      </c>
      <c r="V71" s="15" t="s">
        <v>45445</v>
      </c>
      <c r="W71" s="15" t="s">
        <v>367</v>
      </c>
      <c r="X71" s="15" t="str">
        <f>_xlfn.XLOOKUP(_LOOKUP[[#This Row],[AdjusterMemberName]],_Adjuster[Adjuster Name],_Adjuster[Email],,0)</f>
        <v>dHernandez4@knightcompany.com</v>
      </c>
      <c r="Y71" s="15" t="str">
        <f>_xlfn.XLOOKUP(_LOOKUP[[#This Row],[AdjusterMemberName]],_Adjuster[Adjuster Name],_Adjuster[Phone Number],,0)</f>
        <v>323-315-7819</v>
      </c>
      <c r="Z71" s="15" t="s">
        <v>44750</v>
      </c>
      <c r="AA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12007 Greenbluff Way, Yucaipa  CA 92399</v>
      </c>
      <c r="AB71" s="15"/>
    </row>
    <row r="72" spans="1:28" x14ac:dyDescent="0.3">
      <c r="A72" s="14">
        <v>1</v>
      </c>
      <c r="B72" s="14">
        <v>1</v>
      </c>
      <c r="C72" s="15" t="s">
        <v>35387</v>
      </c>
      <c r="D72" s="15" t="s">
        <v>29594</v>
      </c>
      <c r="E72" s="15">
        <v>45863</v>
      </c>
      <c r="F72" s="15" t="s">
        <v>35388</v>
      </c>
      <c r="G72" s="15">
        <v>45737</v>
      </c>
      <c r="H72" s="15">
        <v>45921</v>
      </c>
      <c r="I72" s="15" t="s">
        <v>44751</v>
      </c>
      <c r="J72" s="15" t="s">
        <v>44752</v>
      </c>
      <c r="K72" s="15" t="s">
        <v>45444</v>
      </c>
      <c r="L72" s="15" t="s">
        <v>25</v>
      </c>
      <c r="M72" s="15" t="s">
        <v>79</v>
      </c>
      <c r="N72" s="14">
        <v>2008</v>
      </c>
      <c r="O72" s="15" t="s">
        <v>35391</v>
      </c>
      <c r="P72" s="15" t="s">
        <v>106</v>
      </c>
      <c r="Q72" s="15" t="s">
        <v>47001</v>
      </c>
      <c r="R72" s="15" t="s">
        <v>3103</v>
      </c>
      <c r="S72" s="15" t="s">
        <v>35392</v>
      </c>
      <c r="T72" s="15" t="s">
        <v>2237</v>
      </c>
      <c r="U72" s="15" t="s">
        <v>53</v>
      </c>
      <c r="V72" s="15" t="s">
        <v>45384</v>
      </c>
      <c r="W72" s="15" t="s">
        <v>367</v>
      </c>
      <c r="X72" s="15" t="str">
        <f>_xlfn.XLOOKUP(_LOOKUP[[#This Row],[AdjusterMemberName]],_Adjuster[Adjuster Name],_Adjuster[Email],,0)</f>
        <v>dHernandez4@knightcompany.com</v>
      </c>
      <c r="Y72" s="15" t="str">
        <f>_xlfn.XLOOKUP(_LOOKUP[[#This Row],[AdjusterMemberName]],_Adjuster[Adjuster Name],_Adjuster[Phone Number],,0)</f>
        <v>323-315-7819</v>
      </c>
      <c r="Z72" s="15" t="s">
        <v>35393</v>
      </c>
      <c r="AA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11553 Crest Dr, Adelanto  CA 92301</v>
      </c>
      <c r="AB72" s="15"/>
    </row>
    <row r="73" spans="1:28" x14ac:dyDescent="0.3">
      <c r="A73" s="14">
        <v>1</v>
      </c>
      <c r="B73" s="14">
        <v>1</v>
      </c>
      <c r="C73" s="15" t="s">
        <v>44761</v>
      </c>
      <c r="D73" s="15" t="s">
        <v>44761</v>
      </c>
      <c r="E73" s="15">
        <v>45863</v>
      </c>
      <c r="F73" s="15" t="s">
        <v>44762</v>
      </c>
      <c r="G73" s="15">
        <v>45782</v>
      </c>
      <c r="H73" s="15">
        <v>45966</v>
      </c>
      <c r="I73" s="15" t="s">
        <v>44763</v>
      </c>
      <c r="J73" s="15" t="s">
        <v>44764</v>
      </c>
      <c r="K73" s="15" t="s">
        <v>45442</v>
      </c>
      <c r="L73" s="15" t="s">
        <v>103</v>
      </c>
      <c r="M73" s="15" t="s">
        <v>10266</v>
      </c>
      <c r="N73" s="14">
        <v>2025</v>
      </c>
      <c r="O73" s="15" t="s">
        <v>44765</v>
      </c>
      <c r="P73" s="15" t="s">
        <v>106</v>
      </c>
      <c r="Q73" s="15" t="s">
        <v>46978</v>
      </c>
      <c r="R73" s="15" t="s">
        <v>6566</v>
      </c>
      <c r="S73" s="15" t="s">
        <v>44766</v>
      </c>
      <c r="T73" s="15" t="s">
        <v>14311</v>
      </c>
      <c r="U73" s="15" t="s">
        <v>53</v>
      </c>
      <c r="V73" s="15" t="s">
        <v>45393</v>
      </c>
      <c r="W73" s="15" t="s">
        <v>367</v>
      </c>
      <c r="X73" s="15" t="str">
        <f>_xlfn.XLOOKUP(_LOOKUP[[#This Row],[AdjusterMemberName]],_Adjuster[Adjuster Name],_Adjuster[Email],,0)</f>
        <v>dHernandez4@knightcompany.com</v>
      </c>
      <c r="Y73" s="15" t="str">
        <f>_xlfn.XLOOKUP(_LOOKUP[[#This Row],[AdjusterMemberName]],_Adjuster[Adjuster Name],_Adjuster[Phone Number],,0)</f>
        <v>323-315-7819</v>
      </c>
      <c r="Z73" s="15" t="s">
        <v>44767</v>
      </c>
      <c r="AA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24425 Woolsey Canyon Rd Spc 101, West Hills  CA 91304</v>
      </c>
      <c r="AB73" s="15"/>
    </row>
    <row r="74" spans="1:28" x14ac:dyDescent="0.3">
      <c r="A74" s="14">
        <v>1</v>
      </c>
      <c r="B74" s="14">
        <v>1</v>
      </c>
      <c r="C74" s="15" t="s">
        <v>44865</v>
      </c>
      <c r="D74" s="15" t="s">
        <v>44865</v>
      </c>
      <c r="E74" s="15">
        <v>45863</v>
      </c>
      <c r="F74" s="15" t="s">
        <v>44866</v>
      </c>
      <c r="G74" s="15">
        <v>45757</v>
      </c>
      <c r="H74" s="15">
        <v>45940</v>
      </c>
      <c r="I74" s="15" t="s">
        <v>44867</v>
      </c>
      <c r="J74" s="15" t="s">
        <v>44868</v>
      </c>
      <c r="K74" s="15" t="s">
        <v>45332</v>
      </c>
      <c r="L74" s="15" t="s">
        <v>103</v>
      </c>
      <c r="M74" s="15" t="s">
        <v>104</v>
      </c>
      <c r="N74" s="14">
        <v>2023</v>
      </c>
      <c r="O74" s="15" t="s">
        <v>44869</v>
      </c>
      <c r="P74" s="15" t="s">
        <v>106</v>
      </c>
      <c r="Q74" s="15" t="s">
        <v>46893</v>
      </c>
      <c r="R74" s="15" t="s">
        <v>9816</v>
      </c>
      <c r="S74" s="15" t="s">
        <v>44870</v>
      </c>
      <c r="T74" s="15" t="s">
        <v>5164</v>
      </c>
      <c r="U74" s="15" t="s">
        <v>53</v>
      </c>
      <c r="V74" s="15" t="s">
        <v>45423</v>
      </c>
      <c r="W74" s="15" t="s">
        <v>3974</v>
      </c>
      <c r="X74" s="15" t="str">
        <f>_xlfn.XLOOKUP(_LOOKUP[[#This Row],[AdjusterMemberName]],_Adjuster[Adjuster Name],_Adjuster[Email],,0)</f>
        <v>LMiller@knightcompany.com</v>
      </c>
      <c r="Y74" s="15" t="str">
        <f>_xlfn.XLOOKUP(_LOOKUP[[#This Row],[AdjusterMemberName]],_Adjuster[Adjuster Name],_Adjuster[Phone Number],,0)</f>
        <v>424-559-5378</v>
      </c>
      <c r="Z74" s="15" t="s">
        <v>44871</v>
      </c>
      <c r="AA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27731 Walnut Springs Ave, Canyon Country  CA 91351</v>
      </c>
      <c r="AB74" s="15"/>
    </row>
    <row r="75" spans="1:28" x14ac:dyDescent="0.3">
      <c r="A75" s="14">
        <v>1</v>
      </c>
      <c r="B75" s="14">
        <v>1</v>
      </c>
      <c r="C75" s="15" t="s">
        <v>45214</v>
      </c>
      <c r="D75" s="15" t="s">
        <v>45214</v>
      </c>
      <c r="E75" s="15">
        <v>45863</v>
      </c>
      <c r="F75" s="15" t="s">
        <v>45215</v>
      </c>
      <c r="G75" s="15">
        <v>45726</v>
      </c>
      <c r="H75" s="15">
        <v>45910</v>
      </c>
      <c r="I75" s="15" t="s">
        <v>45216</v>
      </c>
      <c r="J75" s="15" t="s">
        <v>45217</v>
      </c>
      <c r="K75" s="15" t="s">
        <v>45352</v>
      </c>
      <c r="L75" s="15" t="s">
        <v>128</v>
      </c>
      <c r="M75" s="15" t="s">
        <v>170</v>
      </c>
      <c r="N75" s="14">
        <v>2023</v>
      </c>
      <c r="O75" s="15" t="s">
        <v>45218</v>
      </c>
      <c r="P75" s="15" t="s">
        <v>106</v>
      </c>
      <c r="Q75" s="15" t="s">
        <v>46939</v>
      </c>
      <c r="R75" s="15" t="s">
        <v>162</v>
      </c>
      <c r="S75" s="15" t="s">
        <v>45219</v>
      </c>
      <c r="T75" s="15" t="s">
        <v>174</v>
      </c>
      <c r="U75" s="15" t="s">
        <v>53</v>
      </c>
      <c r="V75" s="15" t="s">
        <v>45351</v>
      </c>
      <c r="W75" s="15" t="s">
        <v>2618</v>
      </c>
      <c r="X75" s="15" t="str">
        <f>_xlfn.XLOOKUP(_LOOKUP[[#This Row],[AdjusterMemberName]],_Adjuster[Adjuster Name],_Adjuster[Email],,0)</f>
        <v>Canglim@knightcompany.com</v>
      </c>
      <c r="Y75" s="15" t="str">
        <f>_xlfn.XLOOKUP(_LOOKUP[[#This Row],[AdjusterMemberName]],_Adjuster[Adjuster Name],_Adjuster[Phone Number],,0)</f>
        <v>323-456-1707</v>
      </c>
      <c r="Z75" s="15" t="s">
        <v>45220</v>
      </c>
      <c r="AA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720 W 40Th Pl Unit A, Los Angeles  CA 90037</v>
      </c>
      <c r="AB75" s="15"/>
    </row>
    <row r="76" spans="1:28" x14ac:dyDescent="0.3">
      <c r="A76" s="14">
        <v>1</v>
      </c>
      <c r="B76" s="14">
        <v>1</v>
      </c>
      <c r="C76" s="15" t="s">
        <v>46961</v>
      </c>
      <c r="D76" s="15" t="s">
        <v>46960</v>
      </c>
      <c r="E76" s="15">
        <v>45863</v>
      </c>
      <c r="F76" s="15" t="s">
        <v>46959</v>
      </c>
      <c r="G76" s="15">
        <v>45716</v>
      </c>
      <c r="H76" s="15">
        <v>45897</v>
      </c>
      <c r="I76" s="15" t="s">
        <v>46958</v>
      </c>
      <c r="J76" s="15" t="s">
        <v>46957</v>
      </c>
      <c r="K76" s="15" t="s">
        <v>45329</v>
      </c>
      <c r="L76" s="15" t="s">
        <v>128</v>
      </c>
      <c r="M76" s="15" t="s">
        <v>836</v>
      </c>
      <c r="N76" s="14">
        <v>2023</v>
      </c>
      <c r="O76" s="15" t="s">
        <v>46956</v>
      </c>
      <c r="P76" s="15" t="s">
        <v>106</v>
      </c>
      <c r="Q76" s="15" t="s">
        <v>46955</v>
      </c>
      <c r="R76" s="15" t="s">
        <v>3208</v>
      </c>
      <c r="S76" s="15" t="s">
        <v>46954</v>
      </c>
      <c r="T76" s="15" t="s">
        <v>164</v>
      </c>
      <c r="U76" s="15" t="s">
        <v>53</v>
      </c>
      <c r="V76" s="15" t="s">
        <v>45371</v>
      </c>
      <c r="W76" s="15" t="s">
        <v>2618</v>
      </c>
      <c r="X76" s="15" t="str">
        <f>_xlfn.XLOOKUP(_LOOKUP[[#This Row],[AdjusterMemberName]],_Adjuster[Adjuster Name],_Adjuster[Email],,0)</f>
        <v>Canglim@knightcompany.com</v>
      </c>
      <c r="Y76" s="15" t="str">
        <f>_xlfn.XLOOKUP(_LOOKUP[[#This Row],[AdjusterMemberName]],_Adjuster[Adjuster Name],_Adjuster[Phone Number],,0)</f>
        <v>323-456-1707</v>
      </c>
      <c r="Z76" s="15" t="s">
        <v>46953</v>
      </c>
      <c r="AA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5328 W Acacia Ave, Fresno  CA 93722</v>
      </c>
      <c r="AB76" s="15"/>
    </row>
    <row r="77" spans="1:28" x14ac:dyDescent="0.3">
      <c r="A77" s="14">
        <v>1</v>
      </c>
      <c r="B77" s="14">
        <v>1</v>
      </c>
      <c r="C77" s="15" t="s">
        <v>44583</v>
      </c>
      <c r="D77" s="15" t="s">
        <v>44583</v>
      </c>
      <c r="E77" s="15">
        <v>45862</v>
      </c>
      <c r="F77" s="15" t="s">
        <v>44584</v>
      </c>
      <c r="G77" s="15">
        <v>45738</v>
      </c>
      <c r="H77" s="15">
        <v>45922</v>
      </c>
      <c r="I77" s="15" t="s">
        <v>44585</v>
      </c>
      <c r="J77" s="15" t="s">
        <v>44586</v>
      </c>
      <c r="K77" s="15" t="s">
        <v>45332</v>
      </c>
      <c r="L77" s="15" t="s">
        <v>103</v>
      </c>
      <c r="M77" s="15" t="s">
        <v>1503</v>
      </c>
      <c r="N77" s="14">
        <v>2025</v>
      </c>
      <c r="O77" s="15" t="s">
        <v>44587</v>
      </c>
      <c r="P77" s="15" t="s">
        <v>81</v>
      </c>
      <c r="Q77" s="15" t="s">
        <v>47007</v>
      </c>
      <c r="R77" s="15" t="s">
        <v>44588</v>
      </c>
      <c r="S77" s="15" t="s">
        <v>44589</v>
      </c>
      <c r="T77" s="15" t="s">
        <v>164</v>
      </c>
      <c r="U77" s="15" t="s">
        <v>53</v>
      </c>
      <c r="V77" s="15" t="s">
        <v>45473</v>
      </c>
      <c r="W77" s="15" t="s">
        <v>367</v>
      </c>
      <c r="X77" s="15" t="str">
        <f>_xlfn.XLOOKUP(_LOOKUP[[#This Row],[AdjusterMemberName]],_Adjuster[Adjuster Name],_Adjuster[Email],,0)</f>
        <v>dHernandez4@knightcompany.com</v>
      </c>
      <c r="Y77" s="15" t="str">
        <f>_xlfn.XLOOKUP(_LOOKUP[[#This Row],[AdjusterMemberName]],_Adjuster[Adjuster Name],_Adjuster[Phone Number],,0)</f>
        <v>323-315-7819</v>
      </c>
      <c r="Z77" s="15" t="s">
        <v>44590</v>
      </c>
      <c r="AA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750 N Barton Ave Apt 201, Fresno  CA 93702</v>
      </c>
      <c r="AB77" s="15"/>
    </row>
    <row r="78" spans="1:28" x14ac:dyDescent="0.3">
      <c r="A78" s="14">
        <v>1</v>
      </c>
      <c r="B78" s="14">
        <v>1</v>
      </c>
      <c r="C78" s="15" t="s">
        <v>44591</v>
      </c>
      <c r="D78" s="15" t="s">
        <v>44591</v>
      </c>
      <c r="E78" s="15">
        <v>45862</v>
      </c>
      <c r="F78" s="15" t="s">
        <v>44592</v>
      </c>
      <c r="G78" s="15">
        <v>45757</v>
      </c>
      <c r="H78" s="15">
        <v>45940</v>
      </c>
      <c r="I78" s="15" t="s">
        <v>44593</v>
      </c>
      <c r="J78" s="15" t="s">
        <v>44594</v>
      </c>
      <c r="K78" s="15" t="s">
        <v>45472</v>
      </c>
      <c r="L78" s="15" t="s">
        <v>139</v>
      </c>
      <c r="M78" s="15" t="s">
        <v>697</v>
      </c>
      <c r="N78" s="14">
        <v>2016</v>
      </c>
      <c r="O78" s="15" t="s">
        <v>44595</v>
      </c>
      <c r="P78" s="15" t="s">
        <v>106</v>
      </c>
      <c r="Q78" s="15" t="s">
        <v>46976</v>
      </c>
      <c r="R78" s="15" t="s">
        <v>8052</v>
      </c>
      <c r="S78" s="15" t="s">
        <v>44596</v>
      </c>
      <c r="T78" s="15" t="s">
        <v>1120</v>
      </c>
      <c r="U78" s="15" t="s">
        <v>53</v>
      </c>
      <c r="V78" s="15" t="s">
        <v>45428</v>
      </c>
      <c r="W78" s="15" t="s">
        <v>367</v>
      </c>
      <c r="X78" s="15" t="str">
        <f>_xlfn.XLOOKUP(_LOOKUP[[#This Row],[AdjusterMemberName]],_Adjuster[Adjuster Name],_Adjuster[Email],,0)</f>
        <v>dHernandez4@knightcompany.com</v>
      </c>
      <c r="Y78" s="15" t="str">
        <f>_xlfn.XLOOKUP(_LOOKUP[[#This Row],[AdjusterMemberName]],_Adjuster[Adjuster Name],_Adjuster[Phone Number],,0)</f>
        <v>323-315-7819</v>
      </c>
      <c r="Z78" s="15" t="s">
        <v>44597</v>
      </c>
      <c r="AA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1236 Fairview Ave, Colton  CA 92324</v>
      </c>
      <c r="AB78" s="15"/>
    </row>
    <row r="79" spans="1:28" x14ac:dyDescent="0.3">
      <c r="A79" s="14">
        <v>1</v>
      </c>
      <c r="B79" s="14">
        <v>1</v>
      </c>
      <c r="C79" s="15" t="s">
        <v>37606</v>
      </c>
      <c r="D79" s="15" t="s">
        <v>37606</v>
      </c>
      <c r="E79" s="15">
        <v>45862</v>
      </c>
      <c r="F79" s="15" t="s">
        <v>37608</v>
      </c>
      <c r="G79" s="15">
        <v>45756</v>
      </c>
      <c r="H79" s="15">
        <v>45939</v>
      </c>
      <c r="I79" s="15" t="s">
        <v>44686</v>
      </c>
      <c r="J79" s="15" t="s">
        <v>44687</v>
      </c>
      <c r="K79" s="15" t="s">
        <v>45460</v>
      </c>
      <c r="L79" s="15" t="s">
        <v>281</v>
      </c>
      <c r="M79" s="15" t="s">
        <v>4513</v>
      </c>
      <c r="N79" s="14">
        <v>2025</v>
      </c>
      <c r="O79" s="15" t="s">
        <v>37611</v>
      </c>
      <c r="P79" s="15" t="s">
        <v>106</v>
      </c>
      <c r="Q79" s="15" t="s">
        <v>46922</v>
      </c>
      <c r="R79" s="15" t="s">
        <v>37612</v>
      </c>
      <c r="S79" s="15" t="s">
        <v>37613</v>
      </c>
      <c r="T79" s="15" t="s">
        <v>35370</v>
      </c>
      <c r="U79" s="15" t="s">
        <v>53</v>
      </c>
      <c r="V79" s="15" t="s">
        <v>45459</v>
      </c>
      <c r="W79" s="15" t="s">
        <v>1186</v>
      </c>
      <c r="X79" s="15" t="str">
        <f>_xlfn.XLOOKUP(_LOOKUP[[#This Row],[AdjusterMemberName]],_Adjuster[Adjuster Name],_Adjuster[Email],,0)</f>
        <v>sAkinleye@knightcompany.com</v>
      </c>
      <c r="Y79" s="15" t="str">
        <f>_xlfn.XLOOKUP(_LOOKUP[[#This Row],[AdjusterMemberName]],_Adjuster[Adjuster Name],_Adjuster[Phone Number],,0)</f>
        <v>424-559-5280</v>
      </c>
      <c r="Z79" s="15" t="s">
        <v>37614</v>
      </c>
      <c r="AA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27345 Linden Lane, Valencia  CA 91354</v>
      </c>
      <c r="AB79" s="15"/>
    </row>
    <row r="80" spans="1:28" x14ac:dyDescent="0.3">
      <c r="A80" s="14">
        <v>1</v>
      </c>
      <c r="B80" s="14">
        <v>1</v>
      </c>
      <c r="C80" s="15" t="s">
        <v>24368</v>
      </c>
      <c r="D80" s="15" t="s">
        <v>44898</v>
      </c>
      <c r="E80" s="15">
        <v>45862</v>
      </c>
      <c r="F80" s="15" t="s">
        <v>44899</v>
      </c>
      <c r="G80" s="15">
        <v>45807</v>
      </c>
      <c r="H80" s="15">
        <v>45991</v>
      </c>
      <c r="I80" s="15" t="s">
        <v>44900</v>
      </c>
      <c r="J80" s="15" t="s">
        <v>44901</v>
      </c>
      <c r="K80" s="15" t="s">
        <v>45356</v>
      </c>
      <c r="L80" s="15" t="s">
        <v>806</v>
      </c>
      <c r="M80" s="15" t="s">
        <v>1026</v>
      </c>
      <c r="N80" s="14">
        <v>2020</v>
      </c>
      <c r="O80" s="15" t="s">
        <v>44902</v>
      </c>
      <c r="P80" s="15" t="s">
        <v>106</v>
      </c>
      <c r="Q80" s="15" t="s">
        <v>46893</v>
      </c>
      <c r="R80" s="15" t="s">
        <v>120</v>
      </c>
      <c r="S80" s="15" t="s">
        <v>44903</v>
      </c>
      <c r="T80" s="15" t="s">
        <v>404</v>
      </c>
      <c r="U80" s="15" t="s">
        <v>53</v>
      </c>
      <c r="V80" s="15" t="s">
        <v>45417</v>
      </c>
      <c r="W80" s="15" t="s">
        <v>2618</v>
      </c>
      <c r="X80" s="15" t="str">
        <f>_xlfn.XLOOKUP(_LOOKUP[[#This Row],[AdjusterMemberName]],_Adjuster[Adjuster Name],_Adjuster[Email],,0)</f>
        <v>Canglim@knightcompany.com</v>
      </c>
      <c r="Y80" s="15" t="str">
        <f>_xlfn.XLOOKUP(_LOOKUP[[#This Row],[AdjusterMemberName]],_Adjuster[Adjuster Name],_Adjuster[Phone Number],,0)</f>
        <v>323-456-1707</v>
      </c>
      <c r="Z80" s="15" t="s">
        <v>44904</v>
      </c>
      <c r="AA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1240 E Avenue S Apt 261, Palmdale  CA 93550</v>
      </c>
      <c r="AB80" s="15"/>
    </row>
    <row r="81" spans="1:28" x14ac:dyDescent="0.3">
      <c r="A81" s="14">
        <v>1</v>
      </c>
      <c r="B81" s="14">
        <v>1</v>
      </c>
      <c r="C81" s="15" t="s">
        <v>34274</v>
      </c>
      <c r="D81" s="15" t="s">
        <v>34275</v>
      </c>
      <c r="E81" s="15">
        <v>45862</v>
      </c>
      <c r="F81" s="15" t="s">
        <v>41003</v>
      </c>
      <c r="G81" s="15">
        <v>45744</v>
      </c>
      <c r="H81" s="15">
        <v>45928</v>
      </c>
      <c r="I81" s="15" t="s">
        <v>44962</v>
      </c>
      <c r="J81" s="15" t="s">
        <v>44963</v>
      </c>
      <c r="K81" s="15" t="s">
        <v>45407</v>
      </c>
      <c r="L81" s="15" t="s">
        <v>91</v>
      </c>
      <c r="M81" s="15" t="s">
        <v>1701</v>
      </c>
      <c r="N81" s="14">
        <v>2014</v>
      </c>
      <c r="O81" s="15" t="s">
        <v>34279</v>
      </c>
      <c r="P81" s="15" t="s">
        <v>106</v>
      </c>
      <c r="Q81" s="15" t="s">
        <v>46893</v>
      </c>
      <c r="R81" s="15" t="s">
        <v>1559</v>
      </c>
      <c r="S81" s="15" t="s">
        <v>34280</v>
      </c>
      <c r="T81" s="15" t="s">
        <v>174</v>
      </c>
      <c r="U81" s="15" t="s">
        <v>53</v>
      </c>
      <c r="V81" s="15" t="s">
        <v>45406</v>
      </c>
      <c r="W81" s="15" t="s">
        <v>367</v>
      </c>
      <c r="X81" s="15" t="str">
        <f>_xlfn.XLOOKUP(_LOOKUP[[#This Row],[AdjusterMemberName]],_Adjuster[Adjuster Name],_Adjuster[Email],,0)</f>
        <v>dHernandez4@knightcompany.com</v>
      </c>
      <c r="Y81" s="15" t="str">
        <f>_xlfn.XLOOKUP(_LOOKUP[[#This Row],[AdjusterMemberName]],_Adjuster[Adjuster Name],_Adjuster[Phone Number],,0)</f>
        <v>323-315-7819</v>
      </c>
      <c r="Z81" s="15" t="s">
        <v>34281</v>
      </c>
      <c r="AA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8811 1/2 Reading Ave, Los Angeles  CA 90045</v>
      </c>
      <c r="AB81" s="15"/>
    </row>
    <row r="82" spans="1:28" x14ac:dyDescent="0.3">
      <c r="A82" s="14">
        <v>1</v>
      </c>
      <c r="B82" s="14">
        <v>1</v>
      </c>
      <c r="C82" s="15" t="s">
        <v>44428</v>
      </c>
      <c r="D82" s="15" t="s">
        <v>44428</v>
      </c>
      <c r="E82" s="15">
        <v>45861</v>
      </c>
      <c r="F82" s="15" t="s">
        <v>44429</v>
      </c>
      <c r="G82" s="15">
        <v>45818</v>
      </c>
      <c r="H82" s="15">
        <v>46001</v>
      </c>
      <c r="I82" s="15" t="s">
        <v>44430</v>
      </c>
      <c r="J82" s="15" t="s">
        <v>44431</v>
      </c>
      <c r="K82" s="15" t="s">
        <v>45429</v>
      </c>
      <c r="L82" s="15" t="s">
        <v>201</v>
      </c>
      <c r="M82" s="15" t="s">
        <v>3206</v>
      </c>
      <c r="N82" s="14">
        <v>2013</v>
      </c>
      <c r="O82" s="15" t="s">
        <v>44432</v>
      </c>
      <c r="P82" s="15" t="s">
        <v>106</v>
      </c>
      <c r="Q82" s="15" t="s">
        <v>46931</v>
      </c>
      <c r="R82" s="15" t="s">
        <v>44433</v>
      </c>
      <c r="S82" s="15" t="s">
        <v>44434</v>
      </c>
      <c r="T82" s="15" t="s">
        <v>2449</v>
      </c>
      <c r="U82" s="15" t="s">
        <v>53</v>
      </c>
      <c r="V82" s="15" t="s">
        <v>45503</v>
      </c>
      <c r="W82" s="15" t="s">
        <v>367</v>
      </c>
      <c r="X82" s="15" t="str">
        <f>_xlfn.XLOOKUP(_LOOKUP[[#This Row],[AdjusterMemberName]],_Adjuster[Adjuster Name],_Adjuster[Email],,0)</f>
        <v>dHernandez4@knightcompany.com</v>
      </c>
      <c r="Y82" s="15" t="str">
        <f>_xlfn.XLOOKUP(_LOOKUP[[#This Row],[AdjusterMemberName]],_Adjuster[Adjuster Name],_Adjuster[Phone Number],,0)</f>
        <v>323-315-7819</v>
      </c>
      <c r="Z82" s="15" t="s">
        <v>44435</v>
      </c>
      <c r="AA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5332 Walnut Grove Ave, San Gabriel  CA 91776</v>
      </c>
      <c r="AB82" s="15"/>
    </row>
    <row r="83" spans="1:28" x14ac:dyDescent="0.3">
      <c r="A83" s="14">
        <v>1</v>
      </c>
      <c r="B83" s="14">
        <v>1</v>
      </c>
      <c r="C83" s="15" t="s">
        <v>44489</v>
      </c>
      <c r="D83" s="15" t="s">
        <v>44490</v>
      </c>
      <c r="E83" s="15">
        <v>45861</v>
      </c>
      <c r="F83" s="15" t="s">
        <v>44491</v>
      </c>
      <c r="G83" s="15">
        <v>45719</v>
      </c>
      <c r="H83" s="15">
        <v>45903</v>
      </c>
      <c r="I83" s="15" t="s">
        <v>44492</v>
      </c>
      <c r="J83" s="15" t="s">
        <v>44493</v>
      </c>
      <c r="K83" s="15" t="s">
        <v>45493</v>
      </c>
      <c r="L83" s="15" t="s">
        <v>314</v>
      </c>
      <c r="M83" s="15" t="s">
        <v>315</v>
      </c>
      <c r="N83" s="14">
        <v>2021</v>
      </c>
      <c r="O83" s="15" t="s">
        <v>44494</v>
      </c>
      <c r="P83" s="15" t="s">
        <v>106</v>
      </c>
      <c r="Q83" s="15" t="s">
        <v>47024</v>
      </c>
      <c r="R83" s="15" t="s">
        <v>44495</v>
      </c>
      <c r="S83" s="15" t="s">
        <v>44496</v>
      </c>
      <c r="T83" s="15" t="s">
        <v>572</v>
      </c>
      <c r="U83" s="15" t="s">
        <v>53</v>
      </c>
      <c r="V83" s="15" t="s">
        <v>45492</v>
      </c>
      <c r="W83" s="15" t="s">
        <v>367</v>
      </c>
      <c r="X83" s="15" t="str">
        <f>_xlfn.XLOOKUP(_LOOKUP[[#This Row],[AdjusterMemberName]],_Adjuster[Adjuster Name],_Adjuster[Email],,0)</f>
        <v>dHernandez4@knightcompany.com</v>
      </c>
      <c r="Y83" s="15" t="str">
        <f>_xlfn.XLOOKUP(_LOOKUP[[#This Row],[AdjusterMemberName]],_Adjuster[Adjuster Name],_Adjuster[Phone Number],,0)</f>
        <v>323-315-7819</v>
      </c>
      <c r="Z83" s="15" t="s">
        <v>44497</v>
      </c>
      <c r="AA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2032 Larcus Ave, Bakersfield  CA 93307</v>
      </c>
      <c r="AB83" s="15"/>
    </row>
    <row r="84" spans="1:28" x14ac:dyDescent="0.3">
      <c r="A84" s="14">
        <v>1</v>
      </c>
      <c r="B84" s="14">
        <v>1</v>
      </c>
      <c r="C84" s="15" t="s">
        <v>44498</v>
      </c>
      <c r="D84" s="15" t="s">
        <v>44498</v>
      </c>
      <c r="E84" s="15">
        <v>45861</v>
      </c>
      <c r="F84" s="15" t="s">
        <v>44499</v>
      </c>
      <c r="G84" s="15">
        <v>45761</v>
      </c>
      <c r="H84" s="15">
        <v>45944</v>
      </c>
      <c r="I84" s="15" t="s">
        <v>44500</v>
      </c>
      <c r="J84" s="15" t="s">
        <v>44501</v>
      </c>
      <c r="K84" s="15" t="s">
        <v>45491</v>
      </c>
      <c r="L84" s="15" t="s">
        <v>430</v>
      </c>
      <c r="M84" s="15" t="s">
        <v>431</v>
      </c>
      <c r="N84" s="14">
        <v>2010</v>
      </c>
      <c r="O84" s="15" t="s">
        <v>44502</v>
      </c>
      <c r="P84" s="15" t="s">
        <v>106</v>
      </c>
      <c r="Q84" s="15" t="s">
        <v>47023</v>
      </c>
      <c r="R84" s="15" t="s">
        <v>44503</v>
      </c>
      <c r="S84" s="15" t="s">
        <v>44504</v>
      </c>
      <c r="T84" s="15" t="s">
        <v>2617</v>
      </c>
      <c r="U84" s="15" t="s">
        <v>53</v>
      </c>
      <c r="V84" s="15" t="s">
        <v>45490</v>
      </c>
      <c r="W84" s="15" t="s">
        <v>2618</v>
      </c>
      <c r="X84" s="15" t="str">
        <f>_xlfn.XLOOKUP(_LOOKUP[[#This Row],[AdjusterMemberName]],_Adjuster[Adjuster Name],_Adjuster[Email],,0)</f>
        <v>Canglim@knightcompany.com</v>
      </c>
      <c r="Y84" s="15" t="str">
        <f>_xlfn.XLOOKUP(_LOOKUP[[#This Row],[AdjusterMemberName]],_Adjuster[Adjuster Name],_Adjuster[Phone Number],,0)</f>
        <v>323-456-1707</v>
      </c>
      <c r="Z84" s="15" t="s">
        <v>44505</v>
      </c>
      <c r="AA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20734 Chase St, Winnetka  CA 91306</v>
      </c>
      <c r="AB84" s="15"/>
    </row>
    <row r="85" spans="1:28" x14ac:dyDescent="0.3">
      <c r="A85" s="14">
        <v>1</v>
      </c>
      <c r="B85" s="14">
        <v>1</v>
      </c>
      <c r="C85" s="15" t="s">
        <v>44509</v>
      </c>
      <c r="D85" s="15" t="s">
        <v>44509</v>
      </c>
      <c r="E85" s="15">
        <v>45861</v>
      </c>
      <c r="F85" s="15" t="s">
        <v>44510</v>
      </c>
      <c r="G85" s="15">
        <v>45686</v>
      </c>
      <c r="H85" s="15">
        <v>45867</v>
      </c>
      <c r="I85" s="15" t="s">
        <v>44511</v>
      </c>
      <c r="J85" s="15" t="s">
        <v>44512</v>
      </c>
      <c r="K85" s="15" t="s">
        <v>45332</v>
      </c>
      <c r="L85" s="15" t="s">
        <v>103</v>
      </c>
      <c r="M85" s="15" t="s">
        <v>304</v>
      </c>
      <c r="N85" s="14">
        <v>2012</v>
      </c>
      <c r="O85" s="15" t="s">
        <v>44513</v>
      </c>
      <c r="P85" s="15" t="s">
        <v>81</v>
      </c>
      <c r="Q85" s="15" t="s">
        <v>47001</v>
      </c>
      <c r="R85" s="15" t="s">
        <v>44514</v>
      </c>
      <c r="S85" s="15" t="s">
        <v>44515</v>
      </c>
      <c r="T85" s="15" t="s">
        <v>253</v>
      </c>
      <c r="U85" s="15" t="s">
        <v>53</v>
      </c>
      <c r="V85" s="15" t="s">
        <v>45487</v>
      </c>
      <c r="W85" s="15" t="s">
        <v>367</v>
      </c>
      <c r="X85" s="15" t="str">
        <f>_xlfn.XLOOKUP(_LOOKUP[[#This Row],[AdjusterMemberName]],_Adjuster[Adjuster Name],_Adjuster[Email],,0)</f>
        <v>dHernandez4@knightcompany.com</v>
      </c>
      <c r="Y85" s="15" t="str">
        <f>_xlfn.XLOOKUP(_LOOKUP[[#This Row],[AdjusterMemberName]],_Adjuster[Adjuster Name],_Adjuster[Phone Number],,0)</f>
        <v>323-315-7819</v>
      </c>
      <c r="Z85" s="15" t="s">
        <v>44516</v>
      </c>
      <c r="AA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10225 Yukon Ave Apt 7, Inglewood  CA 90303</v>
      </c>
      <c r="AB85" s="15"/>
    </row>
    <row r="86" spans="1:28" x14ac:dyDescent="0.3">
      <c r="A86" s="14">
        <v>1</v>
      </c>
      <c r="B86" s="14">
        <v>1</v>
      </c>
      <c r="C86" s="15" t="s">
        <v>44517</v>
      </c>
      <c r="D86" s="15" t="s">
        <v>44518</v>
      </c>
      <c r="E86" s="15">
        <v>45861</v>
      </c>
      <c r="F86" s="15" t="s">
        <v>44519</v>
      </c>
      <c r="G86" s="15">
        <v>45777</v>
      </c>
      <c r="H86" s="15">
        <v>45960</v>
      </c>
      <c r="I86" s="15" t="s">
        <v>44520</v>
      </c>
      <c r="J86" s="15" t="s">
        <v>44521</v>
      </c>
      <c r="K86" s="15" t="s">
        <v>45486</v>
      </c>
      <c r="L86" s="15" t="s">
        <v>25</v>
      </c>
      <c r="M86" s="15" t="s">
        <v>79</v>
      </c>
      <c r="N86" s="14">
        <v>2001</v>
      </c>
      <c r="O86" s="15" t="s">
        <v>44522</v>
      </c>
      <c r="P86" s="15" t="s">
        <v>106</v>
      </c>
      <c r="Q86" s="15" t="s">
        <v>46939</v>
      </c>
      <c r="R86" s="15" t="s">
        <v>7024</v>
      </c>
      <c r="S86" s="15" t="s">
        <v>44523</v>
      </c>
      <c r="T86" s="15" t="s">
        <v>4596</v>
      </c>
      <c r="U86" s="15" t="s">
        <v>53</v>
      </c>
      <c r="V86" s="15" t="s">
        <v>45485</v>
      </c>
      <c r="W86" s="15" t="s">
        <v>367</v>
      </c>
      <c r="X86" s="15" t="str">
        <f>_xlfn.XLOOKUP(_LOOKUP[[#This Row],[AdjusterMemberName]],_Adjuster[Adjuster Name],_Adjuster[Email],,0)</f>
        <v>dHernandez4@knightcompany.com</v>
      </c>
      <c r="Y86" s="15" t="str">
        <f>_xlfn.XLOOKUP(_LOOKUP[[#This Row],[AdjusterMemberName]],_Adjuster[Adjuster Name],_Adjuster[Phone Number],,0)</f>
        <v>323-315-7819</v>
      </c>
      <c r="Z86" s="15" t="s">
        <v>44524</v>
      </c>
      <c r="AA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1013 Gulf Ave Apt 2, Wilmington  CA 90744</v>
      </c>
      <c r="AB86" s="15"/>
    </row>
    <row r="87" spans="1:28" x14ac:dyDescent="0.3">
      <c r="A87" s="14">
        <v>1</v>
      </c>
      <c r="B87" s="14">
        <v>1</v>
      </c>
      <c r="C87" s="15" t="s">
        <v>43804</v>
      </c>
      <c r="D87" s="15" t="s">
        <v>43804</v>
      </c>
      <c r="E87" s="15">
        <v>45861</v>
      </c>
      <c r="F87" s="15" t="s">
        <v>43806</v>
      </c>
      <c r="G87" s="15">
        <v>45828</v>
      </c>
      <c r="H87" s="15">
        <v>46011</v>
      </c>
      <c r="I87" s="15" t="s">
        <v>44532</v>
      </c>
      <c r="J87" s="15" t="s">
        <v>44533</v>
      </c>
      <c r="K87" s="15" t="s">
        <v>45483</v>
      </c>
      <c r="L87" s="15" t="s">
        <v>181</v>
      </c>
      <c r="M87" s="15" t="s">
        <v>3677</v>
      </c>
      <c r="N87" s="14">
        <v>2012</v>
      </c>
      <c r="O87" s="15" t="s">
        <v>44534</v>
      </c>
      <c r="P87" s="15" t="s">
        <v>106</v>
      </c>
      <c r="Q87" s="15" t="s">
        <v>46893</v>
      </c>
      <c r="R87" s="15" t="s">
        <v>24092</v>
      </c>
      <c r="S87" s="15" t="s">
        <v>43810</v>
      </c>
      <c r="T87" s="15" t="s">
        <v>133</v>
      </c>
      <c r="U87" s="15" t="s">
        <v>53</v>
      </c>
      <c r="V87" s="15" t="s">
        <v>45482</v>
      </c>
      <c r="W87" s="15" t="s">
        <v>264</v>
      </c>
      <c r="X87" s="15" t="str">
        <f>_xlfn.XLOOKUP(_LOOKUP[[#This Row],[AdjusterMemberName]],_Adjuster[Adjuster Name],_Adjuster[Email],,0)</f>
        <v>sBonnevie@knightcompany.com</v>
      </c>
      <c r="Y87" s="15" t="str">
        <f>_xlfn.XLOOKUP(_LOOKUP[[#This Row],[AdjusterMemberName]],_Adjuster[Adjuster Name],_Adjuster[Phone Number],,0)</f>
        <v>323-692-4064</v>
      </c>
      <c r="Z87" s="15" t="s">
        <v>43811</v>
      </c>
      <c r="AA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1225 W Diamond St Apt 210, Anaheim  CA 92801</v>
      </c>
      <c r="AB87" s="15"/>
    </row>
    <row r="88" spans="1:28" x14ac:dyDescent="0.3">
      <c r="A88" s="14">
        <v>1</v>
      </c>
      <c r="B88" s="14">
        <v>1</v>
      </c>
      <c r="C88" s="15" t="s">
        <v>44543</v>
      </c>
      <c r="D88" s="15" t="s">
        <v>44543</v>
      </c>
      <c r="E88" s="15">
        <v>45861</v>
      </c>
      <c r="F88" s="15" t="s">
        <v>44544</v>
      </c>
      <c r="G88" s="15">
        <v>45728</v>
      </c>
      <c r="H88" s="15">
        <v>45912</v>
      </c>
      <c r="I88" s="15" t="s">
        <v>44545</v>
      </c>
      <c r="J88" s="15" t="s">
        <v>44546</v>
      </c>
      <c r="K88" s="15" t="s">
        <v>45481</v>
      </c>
      <c r="L88" s="15" t="s">
        <v>270</v>
      </c>
      <c r="M88" s="15" t="s">
        <v>452</v>
      </c>
      <c r="N88" s="14">
        <v>2023</v>
      </c>
      <c r="O88" s="15" t="s">
        <v>44547</v>
      </c>
      <c r="P88" s="15" t="s">
        <v>106</v>
      </c>
      <c r="Q88" s="15" t="s">
        <v>47021</v>
      </c>
      <c r="R88" s="15" t="s">
        <v>44548</v>
      </c>
      <c r="S88" s="15" t="s">
        <v>44549</v>
      </c>
      <c r="T88" s="15" t="s">
        <v>727</v>
      </c>
      <c r="U88" s="15" t="s">
        <v>53</v>
      </c>
      <c r="V88" s="15" t="s">
        <v>45480</v>
      </c>
      <c r="W88" s="15" t="s">
        <v>367</v>
      </c>
      <c r="X88" s="15" t="str">
        <f>_xlfn.XLOOKUP(_LOOKUP[[#This Row],[AdjusterMemberName]],_Adjuster[Adjuster Name],_Adjuster[Email],,0)</f>
        <v>dHernandez4@knightcompany.com</v>
      </c>
      <c r="Y88" s="15" t="str">
        <f>_xlfn.XLOOKUP(_LOOKUP[[#This Row],[AdjusterMemberName]],_Adjuster[Adjuster Name],_Adjuster[Phone Number],,0)</f>
        <v>323-315-7819</v>
      </c>
      <c r="Z88" s="15" t="s">
        <v>44550</v>
      </c>
      <c r="AA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4105 Jarosite Ct, Antioch  CA 94509</v>
      </c>
      <c r="AB88" s="15"/>
    </row>
    <row r="89" spans="1:28" x14ac:dyDescent="0.3">
      <c r="A89" s="14">
        <v>1</v>
      </c>
      <c r="B89" s="14">
        <v>1</v>
      </c>
      <c r="C89" s="15" t="s">
        <v>35271</v>
      </c>
      <c r="D89" s="15" t="s">
        <v>35271</v>
      </c>
      <c r="E89" s="15">
        <v>45861</v>
      </c>
      <c r="F89" s="15" t="s">
        <v>35273</v>
      </c>
      <c r="G89" s="15">
        <v>45709</v>
      </c>
      <c r="H89" s="15">
        <v>45890</v>
      </c>
      <c r="I89" s="15" t="s">
        <v>44598</v>
      </c>
      <c r="J89" s="15" t="s">
        <v>44599</v>
      </c>
      <c r="K89" s="15" t="s">
        <v>45471</v>
      </c>
      <c r="L89" s="15" t="s">
        <v>201</v>
      </c>
      <c r="M89" s="15" t="s">
        <v>8061</v>
      </c>
      <c r="N89" s="14">
        <v>2014</v>
      </c>
      <c r="O89" s="15" t="s">
        <v>44600</v>
      </c>
      <c r="P89" s="15" t="s">
        <v>106</v>
      </c>
      <c r="Q89" s="15" t="s">
        <v>47020</v>
      </c>
      <c r="R89" s="15" t="s">
        <v>35276</v>
      </c>
      <c r="S89" s="15" t="s">
        <v>35277</v>
      </c>
      <c r="T89" s="15" t="s">
        <v>424</v>
      </c>
      <c r="U89" s="15" t="s">
        <v>53</v>
      </c>
      <c r="V89" s="15" t="s">
        <v>45470</v>
      </c>
      <c r="W89" s="15" t="s">
        <v>367</v>
      </c>
      <c r="X89" s="15" t="str">
        <f>_xlfn.XLOOKUP(_LOOKUP[[#This Row],[AdjusterMemberName]],_Adjuster[Adjuster Name],_Adjuster[Email],,0)</f>
        <v>dHernandez4@knightcompany.com</v>
      </c>
      <c r="Y89" s="15" t="str">
        <f>_xlfn.XLOOKUP(_LOOKUP[[#This Row],[AdjusterMemberName]],_Adjuster[Adjuster Name],_Adjuster[Phone Number],,0)</f>
        <v>323-315-7819</v>
      </c>
      <c r="Z89" s="15" t="s">
        <v>35278</v>
      </c>
      <c r="AA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2196 Kendall Dr Apt 236, San Bernardino  CA 92407</v>
      </c>
      <c r="AB89" s="15"/>
    </row>
    <row r="90" spans="1:28" x14ac:dyDescent="0.3">
      <c r="A90" s="14">
        <v>1</v>
      </c>
      <c r="B90" s="14">
        <v>1</v>
      </c>
      <c r="C90" s="15" t="s">
        <v>44628</v>
      </c>
      <c r="D90" s="15" t="s">
        <v>44628</v>
      </c>
      <c r="E90" s="15">
        <v>45861</v>
      </c>
      <c r="F90" s="15" t="s">
        <v>44629</v>
      </c>
      <c r="G90" s="15">
        <v>45780</v>
      </c>
      <c r="H90" s="15">
        <v>45964</v>
      </c>
      <c r="I90" s="15" t="s">
        <v>44630</v>
      </c>
      <c r="J90" s="15" t="s">
        <v>44631</v>
      </c>
      <c r="K90" s="15" t="s">
        <v>45369</v>
      </c>
      <c r="L90" s="15" t="s">
        <v>314</v>
      </c>
      <c r="M90" s="15" t="s">
        <v>1640</v>
      </c>
      <c r="N90" s="14">
        <v>2016</v>
      </c>
      <c r="O90" s="15" t="s">
        <v>44632</v>
      </c>
      <c r="P90" s="15" t="s">
        <v>106</v>
      </c>
      <c r="Q90" s="15" t="s">
        <v>46893</v>
      </c>
      <c r="R90" s="15" t="s">
        <v>44633</v>
      </c>
      <c r="S90" s="15" t="s">
        <v>44634</v>
      </c>
      <c r="T90" s="15" t="s">
        <v>96</v>
      </c>
      <c r="U90" s="15" t="s">
        <v>53</v>
      </c>
      <c r="V90" s="15" t="s">
        <v>45410</v>
      </c>
      <c r="W90" s="15" t="s">
        <v>367</v>
      </c>
      <c r="X90" s="15" t="str">
        <f>_xlfn.XLOOKUP(_LOOKUP[[#This Row],[AdjusterMemberName]],_Adjuster[Adjuster Name],_Adjuster[Email],,0)</f>
        <v>dHernandez4@knightcompany.com</v>
      </c>
      <c r="Y90" s="15" t="str">
        <f>_xlfn.XLOOKUP(_LOOKUP[[#This Row],[AdjusterMemberName]],_Adjuster[Adjuster Name],_Adjuster[Phone Number],,0)</f>
        <v>323-315-7819</v>
      </c>
      <c r="Z90" s="15" t="s">
        <v>44635</v>
      </c>
      <c r="AA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23661 David Ln, Moreno Valley  CA 92557</v>
      </c>
      <c r="AB90" s="15"/>
    </row>
    <row r="91" spans="1:28" x14ac:dyDescent="0.3">
      <c r="A91" s="14">
        <v>1</v>
      </c>
      <c r="B91" s="14">
        <v>1</v>
      </c>
      <c r="C91" s="15" t="s">
        <v>44662</v>
      </c>
      <c r="D91" s="15" t="s">
        <v>44662</v>
      </c>
      <c r="E91" s="15">
        <v>45861</v>
      </c>
      <c r="F91" s="15" t="s">
        <v>44663</v>
      </c>
      <c r="G91" s="15">
        <v>45853</v>
      </c>
      <c r="H91" s="15">
        <v>46037</v>
      </c>
      <c r="I91" s="15" t="s">
        <v>44664</v>
      </c>
      <c r="J91" s="15" t="s">
        <v>44665</v>
      </c>
      <c r="K91" s="15" t="s">
        <v>45332</v>
      </c>
      <c r="L91" s="15" t="s">
        <v>281</v>
      </c>
      <c r="M91" s="15" t="s">
        <v>282</v>
      </c>
      <c r="N91" s="14">
        <v>2017</v>
      </c>
      <c r="O91" s="15" t="s">
        <v>44666</v>
      </c>
      <c r="P91" s="15" t="s">
        <v>106</v>
      </c>
      <c r="Q91" s="15" t="s">
        <v>46978</v>
      </c>
      <c r="R91" s="15" t="s">
        <v>44667</v>
      </c>
      <c r="S91" s="15" t="s">
        <v>44668</v>
      </c>
      <c r="T91" s="15" t="s">
        <v>624</v>
      </c>
      <c r="U91" s="15" t="s">
        <v>53</v>
      </c>
      <c r="V91" s="15" t="s">
        <v>45357</v>
      </c>
      <c r="W91" s="15" t="s">
        <v>367</v>
      </c>
      <c r="X91" s="15" t="str">
        <f>_xlfn.XLOOKUP(_LOOKUP[[#This Row],[AdjusterMemberName]],_Adjuster[Adjuster Name],_Adjuster[Email],,0)</f>
        <v>dHernandez4@knightcompany.com</v>
      </c>
      <c r="Y91" s="15" t="str">
        <f>_xlfn.XLOOKUP(_LOOKUP[[#This Row],[AdjusterMemberName]],_Adjuster[Adjuster Name],_Adjuster[Phone Number],,0)</f>
        <v>323-315-7819</v>
      </c>
      <c r="Z91" s="15" t="s">
        <v>44669</v>
      </c>
      <c r="AA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1705 E Ave J4, Unit E141, Lancaster  CA 93535</v>
      </c>
      <c r="AB91" s="15"/>
    </row>
    <row r="92" spans="1:28" x14ac:dyDescent="0.3">
      <c r="A92" s="14">
        <v>1</v>
      </c>
      <c r="B92" s="14">
        <v>1</v>
      </c>
      <c r="C92" s="15" t="s">
        <v>44753</v>
      </c>
      <c r="D92" s="15" t="s">
        <v>44754</v>
      </c>
      <c r="E92" s="15">
        <v>45861</v>
      </c>
      <c r="F92" s="15" t="s">
        <v>44755</v>
      </c>
      <c r="G92" s="15">
        <v>45795</v>
      </c>
      <c r="H92" s="15">
        <v>45979</v>
      </c>
      <c r="I92" s="15" t="s">
        <v>44756</v>
      </c>
      <c r="J92" s="15" t="s">
        <v>3987</v>
      </c>
      <c r="K92" s="15" t="s">
        <v>45332</v>
      </c>
      <c r="L92" s="15" t="s">
        <v>103</v>
      </c>
      <c r="M92" s="15" t="s">
        <v>104</v>
      </c>
      <c r="N92" s="14">
        <v>2015</v>
      </c>
      <c r="O92" s="15" t="s">
        <v>44757</v>
      </c>
      <c r="P92" s="15" t="s">
        <v>106</v>
      </c>
      <c r="Q92" s="15" t="s">
        <v>47010</v>
      </c>
      <c r="R92" s="15" t="s">
        <v>44758</v>
      </c>
      <c r="S92" s="15" t="s">
        <v>44759</v>
      </c>
      <c r="T92" s="15" t="s">
        <v>9009</v>
      </c>
      <c r="U92" s="15" t="s">
        <v>53</v>
      </c>
      <c r="V92" s="15" t="s">
        <v>45443</v>
      </c>
      <c r="W92" s="15" t="s">
        <v>2618</v>
      </c>
      <c r="X92" s="15" t="str">
        <f>_xlfn.XLOOKUP(_LOOKUP[[#This Row],[AdjusterMemberName]],_Adjuster[Adjuster Name],_Adjuster[Email],,0)</f>
        <v>Canglim@knightcompany.com</v>
      </c>
      <c r="Y92" s="15" t="str">
        <f>_xlfn.XLOOKUP(_LOOKUP[[#This Row],[AdjusterMemberName]],_Adjuster[Adjuster Name],_Adjuster[Phone Number],,0)</f>
        <v>323-456-1707</v>
      </c>
      <c r="Z92" s="15" t="s">
        <v>44760</v>
      </c>
      <c r="AA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804 Hudspeth St, Simi Valley  CA 93065</v>
      </c>
      <c r="AB92" s="15"/>
    </row>
    <row r="93" spans="1:28" x14ac:dyDescent="0.3">
      <c r="A93" s="14">
        <v>1</v>
      </c>
      <c r="B93" s="14">
        <v>1</v>
      </c>
      <c r="C93" s="15" t="s">
        <v>44771</v>
      </c>
      <c r="D93" s="15" t="s">
        <v>44771</v>
      </c>
      <c r="E93" s="15">
        <v>45861</v>
      </c>
      <c r="F93" s="15" t="s">
        <v>44772</v>
      </c>
      <c r="G93" s="15">
        <v>45766</v>
      </c>
      <c r="H93" s="15">
        <v>45949</v>
      </c>
      <c r="I93" s="15" t="s">
        <v>44773</v>
      </c>
      <c r="J93" s="15" t="s">
        <v>44774</v>
      </c>
      <c r="K93" s="15" t="s">
        <v>45332</v>
      </c>
      <c r="L93" s="15" t="s">
        <v>314</v>
      </c>
      <c r="M93" s="15" t="s">
        <v>1640</v>
      </c>
      <c r="N93" s="14">
        <v>2014</v>
      </c>
      <c r="O93" s="15" t="s">
        <v>44775</v>
      </c>
      <c r="P93" s="15" t="s">
        <v>106</v>
      </c>
      <c r="Q93" s="15" t="s">
        <v>47015</v>
      </c>
      <c r="R93" s="15" t="s">
        <v>44776</v>
      </c>
      <c r="S93" s="15" t="s">
        <v>44777</v>
      </c>
      <c r="T93" s="15" t="s">
        <v>19096</v>
      </c>
      <c r="U93" s="15" t="s">
        <v>53</v>
      </c>
      <c r="V93" s="15" t="s">
        <v>45440</v>
      </c>
      <c r="W93" s="15" t="s">
        <v>367</v>
      </c>
      <c r="X93" s="15" t="str">
        <f>_xlfn.XLOOKUP(_LOOKUP[[#This Row],[AdjusterMemberName]],_Adjuster[Adjuster Name],_Adjuster[Email],,0)</f>
        <v>dHernandez4@knightcompany.com</v>
      </c>
      <c r="Y93" s="15" t="str">
        <f>_xlfn.XLOOKUP(_LOOKUP[[#This Row],[AdjusterMemberName]],_Adjuster[Adjuster Name],_Adjuster[Phone Number],,0)</f>
        <v>323-315-7819</v>
      </c>
      <c r="Z93" s="15" t="s">
        <v>44778</v>
      </c>
      <c r="AA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6143 Oak Ave, Temple City  CA 91780</v>
      </c>
      <c r="AB93" s="15"/>
    </row>
    <row r="94" spans="1:28" x14ac:dyDescent="0.3">
      <c r="A94" s="14">
        <v>1</v>
      </c>
      <c r="B94" s="14">
        <v>0</v>
      </c>
      <c r="C94" s="15" t="s">
        <v>12804</v>
      </c>
      <c r="D94" s="15" t="s">
        <v>45049</v>
      </c>
      <c r="E94" s="15">
        <v>45861</v>
      </c>
      <c r="F94" s="15" t="s">
        <v>40818</v>
      </c>
      <c r="G94" s="15">
        <v>45794</v>
      </c>
      <c r="H94" s="15">
        <v>45978</v>
      </c>
      <c r="I94" s="15" t="s">
        <v>45050</v>
      </c>
      <c r="J94" s="15" t="s">
        <v>45051</v>
      </c>
      <c r="K94" s="15" t="s">
        <v>45388</v>
      </c>
      <c r="L94" s="15" t="s">
        <v>987</v>
      </c>
      <c r="M94" s="15" t="s">
        <v>1668</v>
      </c>
      <c r="N94" s="14">
        <v>2018</v>
      </c>
      <c r="O94" s="15" t="s">
        <v>40821</v>
      </c>
      <c r="P94" s="15" t="s">
        <v>106</v>
      </c>
      <c r="Q94" s="15" t="s">
        <v>47000</v>
      </c>
      <c r="R94" s="15" t="s">
        <v>15412</v>
      </c>
      <c r="S94" s="15" t="s">
        <v>15413</v>
      </c>
      <c r="T94" s="15" t="s">
        <v>2543</v>
      </c>
      <c r="U94" s="15" t="s">
        <v>53</v>
      </c>
      <c r="V94" s="15" t="s">
        <v>45387</v>
      </c>
      <c r="W94" s="15" t="s">
        <v>367</v>
      </c>
      <c r="X94" s="15" t="str">
        <f>_xlfn.XLOOKUP(_LOOKUP[[#This Row],[AdjusterMemberName]],_Adjuster[Adjuster Name],_Adjuster[Email],,0)</f>
        <v>dHernandez4@knightcompany.com</v>
      </c>
      <c r="Y94" s="15" t="str">
        <f>_xlfn.XLOOKUP(_LOOKUP[[#This Row],[AdjusterMemberName]],_Adjuster[Adjuster Name],_Adjuster[Phone Number],,0)</f>
        <v>323-315-7819</v>
      </c>
      <c r="Z94" s="15" t="s">
        <v>15414</v>
      </c>
      <c r="AA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251 San Fernando Way Apt B, Daly City  CA 94015</v>
      </c>
      <c r="AB94" s="15"/>
    </row>
    <row r="95" spans="1:28" x14ac:dyDescent="0.3">
      <c r="A95" s="14">
        <v>1</v>
      </c>
      <c r="B95" s="14">
        <v>1</v>
      </c>
      <c r="C95" s="15" t="s">
        <v>44300</v>
      </c>
      <c r="D95" s="15" t="s">
        <v>44300</v>
      </c>
      <c r="E95" s="15">
        <v>45860</v>
      </c>
      <c r="F95" s="15" t="s">
        <v>44301</v>
      </c>
      <c r="G95" s="15">
        <v>45726</v>
      </c>
      <c r="H95" s="15">
        <v>45910</v>
      </c>
      <c r="I95" s="15" t="s">
        <v>44302</v>
      </c>
      <c r="J95" s="15" t="s">
        <v>44303</v>
      </c>
      <c r="K95" s="15" t="s">
        <v>45332</v>
      </c>
      <c r="L95" s="15" t="s">
        <v>128</v>
      </c>
      <c r="M95" s="15" t="s">
        <v>170</v>
      </c>
      <c r="N95" s="14">
        <v>2020</v>
      </c>
      <c r="O95" s="15" t="s">
        <v>44304</v>
      </c>
      <c r="P95" s="15" t="s">
        <v>106</v>
      </c>
      <c r="Q95" s="15" t="s">
        <v>46922</v>
      </c>
      <c r="R95" s="15" t="s">
        <v>44305</v>
      </c>
      <c r="S95" s="15" t="s">
        <v>44306</v>
      </c>
      <c r="T95" s="15" t="s">
        <v>122</v>
      </c>
      <c r="U95" s="15" t="s">
        <v>53</v>
      </c>
      <c r="V95" s="15" t="s">
        <v>45524</v>
      </c>
      <c r="W95" s="15" t="s">
        <v>3184</v>
      </c>
      <c r="X95" s="15" t="str">
        <f>_xlfn.XLOOKUP(_LOOKUP[[#This Row],[AdjusterMemberName]],_Adjuster[Adjuster Name],_Adjuster[Email],,0)</f>
        <v>mQualls@knightcompany.com</v>
      </c>
      <c r="Y95" s="15" t="str">
        <f>_xlfn.XLOOKUP(_LOOKUP[[#This Row],[AdjusterMemberName]],_Adjuster[Adjuster Name],_Adjuster[Phone Number],,0)</f>
        <v>424-559-5436</v>
      </c>
      <c r="Z95" s="15" t="s">
        <v>44307</v>
      </c>
      <c r="AA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1397 Angelus Hill Rd, Hemet  CA 92545</v>
      </c>
      <c r="AB95" s="15">
        <v>45876</v>
      </c>
    </row>
    <row r="96" spans="1:28" x14ac:dyDescent="0.3">
      <c r="A96" s="14">
        <v>1</v>
      </c>
      <c r="B96" s="14">
        <v>1</v>
      </c>
      <c r="C96" s="15" t="s">
        <v>44342</v>
      </c>
      <c r="D96" s="15" t="s">
        <v>44342</v>
      </c>
      <c r="E96" s="15">
        <v>45860</v>
      </c>
      <c r="F96" s="15" t="s">
        <v>44343</v>
      </c>
      <c r="G96" s="15">
        <v>45818</v>
      </c>
      <c r="H96" s="15">
        <v>46001</v>
      </c>
      <c r="I96" s="15" t="s">
        <v>44344</v>
      </c>
      <c r="J96" s="15" t="s">
        <v>44345</v>
      </c>
      <c r="K96" s="15" t="s">
        <v>45458</v>
      </c>
      <c r="L96" s="15" t="s">
        <v>441</v>
      </c>
      <c r="M96" s="15" t="s">
        <v>10364</v>
      </c>
      <c r="N96" s="14">
        <v>2022</v>
      </c>
      <c r="O96" s="15" t="s">
        <v>44346</v>
      </c>
      <c r="P96" s="15" t="s">
        <v>106</v>
      </c>
      <c r="Q96" s="15" t="s">
        <v>47027</v>
      </c>
      <c r="R96" s="15" t="s">
        <v>44347</v>
      </c>
      <c r="S96" s="15" t="s">
        <v>44348</v>
      </c>
      <c r="T96" s="15" t="s">
        <v>503</v>
      </c>
      <c r="U96" s="15" t="s">
        <v>53</v>
      </c>
      <c r="V96" s="15" t="s">
        <v>45515</v>
      </c>
      <c r="W96" s="15" t="s">
        <v>367</v>
      </c>
      <c r="X96" s="15" t="str">
        <f>_xlfn.XLOOKUP(_LOOKUP[[#This Row],[AdjusterMemberName]],_Adjuster[Adjuster Name],_Adjuster[Email],,0)</f>
        <v>dHernandez4@knightcompany.com</v>
      </c>
      <c r="Y96" s="15" t="str">
        <f>_xlfn.XLOOKUP(_LOOKUP[[#This Row],[AdjusterMemberName]],_Adjuster[Adjuster Name],_Adjuster[Phone Number],,0)</f>
        <v>323-315-7819</v>
      </c>
      <c r="Z96" s="15" t="s">
        <v>44349</v>
      </c>
      <c r="AA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9551 Gerona Pl, Elk Grove  CA 95624</v>
      </c>
      <c r="AB96" s="15"/>
    </row>
    <row r="97" spans="1:28" x14ac:dyDescent="0.3">
      <c r="A97" s="14">
        <v>1</v>
      </c>
      <c r="B97" s="14">
        <v>1</v>
      </c>
      <c r="C97" s="15" t="s">
        <v>44395</v>
      </c>
      <c r="D97" s="15" t="s">
        <v>44395</v>
      </c>
      <c r="E97" s="15">
        <v>45860</v>
      </c>
      <c r="F97" s="15" t="s">
        <v>44396</v>
      </c>
      <c r="G97" s="15">
        <v>45810</v>
      </c>
      <c r="H97" s="15">
        <v>45993</v>
      </c>
      <c r="I97" s="15" t="s">
        <v>44397</v>
      </c>
      <c r="J97" s="15" t="s">
        <v>44398</v>
      </c>
      <c r="K97" s="15" t="s">
        <v>45509</v>
      </c>
      <c r="L97" s="15" t="s">
        <v>128</v>
      </c>
      <c r="M97" s="15" t="s">
        <v>129</v>
      </c>
      <c r="N97" s="14">
        <v>2020</v>
      </c>
      <c r="O97" s="15" t="s">
        <v>44399</v>
      </c>
      <c r="P97" s="15" t="s">
        <v>81</v>
      </c>
      <c r="Q97" s="15" t="s">
        <v>46913</v>
      </c>
      <c r="R97" s="15" t="s">
        <v>44400</v>
      </c>
      <c r="S97" s="15" t="s">
        <v>44401</v>
      </c>
      <c r="T97" s="15" t="s">
        <v>174</v>
      </c>
      <c r="U97" s="15" t="s">
        <v>53</v>
      </c>
      <c r="V97" s="15" t="s">
        <v>45508</v>
      </c>
      <c r="W97" s="15" t="s">
        <v>367</v>
      </c>
      <c r="X97" s="15" t="str">
        <f>_xlfn.XLOOKUP(_LOOKUP[[#This Row],[AdjusterMemberName]],_Adjuster[Adjuster Name],_Adjuster[Email],,0)</f>
        <v>dHernandez4@knightcompany.com</v>
      </c>
      <c r="Y97" s="15" t="str">
        <f>_xlfn.XLOOKUP(_LOOKUP[[#This Row],[AdjusterMemberName]],_Adjuster[Adjuster Name],_Adjuster[Phone Number],,0)</f>
        <v>323-315-7819</v>
      </c>
      <c r="Z97" s="15" t="s">
        <v>44402</v>
      </c>
      <c r="AA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939 1/2 E 120Th St, Los Angeles  CA 90059</v>
      </c>
      <c r="AB97" s="15"/>
    </row>
    <row r="98" spans="1:28" x14ac:dyDescent="0.3">
      <c r="A98" s="14">
        <v>1</v>
      </c>
      <c r="B98" s="14">
        <v>1</v>
      </c>
      <c r="C98" s="15" t="s">
        <v>44419</v>
      </c>
      <c r="D98" s="15" t="s">
        <v>44420</v>
      </c>
      <c r="E98" s="15">
        <v>45860</v>
      </c>
      <c r="F98" s="15" t="s">
        <v>44421</v>
      </c>
      <c r="G98" s="15">
        <v>45764</v>
      </c>
      <c r="H98" s="15">
        <v>45947</v>
      </c>
      <c r="I98" s="15" t="s">
        <v>44422</v>
      </c>
      <c r="J98" s="15" t="s">
        <v>44423</v>
      </c>
      <c r="K98" s="15" t="s">
        <v>45505</v>
      </c>
      <c r="L98" s="15" t="s">
        <v>281</v>
      </c>
      <c r="M98" s="15" t="s">
        <v>8440</v>
      </c>
      <c r="N98" s="14">
        <v>2014</v>
      </c>
      <c r="O98" s="15" t="s">
        <v>44424</v>
      </c>
      <c r="P98" s="15" t="s">
        <v>106</v>
      </c>
      <c r="Q98" s="15" t="s">
        <v>47026</v>
      </c>
      <c r="R98" s="15" t="s">
        <v>5339</v>
      </c>
      <c r="S98" s="15" t="s">
        <v>44425</v>
      </c>
      <c r="T98" s="15" t="s">
        <v>44426</v>
      </c>
      <c r="U98" s="15" t="s">
        <v>53</v>
      </c>
      <c r="V98" s="15" t="s">
        <v>45504</v>
      </c>
      <c r="W98" s="15" t="s">
        <v>367</v>
      </c>
      <c r="X98" s="15" t="str">
        <f>_xlfn.XLOOKUP(_LOOKUP[[#This Row],[AdjusterMemberName]],_Adjuster[Adjuster Name],_Adjuster[Email],,0)</f>
        <v>dHernandez4@knightcompany.com</v>
      </c>
      <c r="Y98" s="15" t="str">
        <f>_xlfn.XLOOKUP(_LOOKUP[[#This Row],[AdjusterMemberName]],_Adjuster[Adjuster Name],_Adjuster[Phone Number],,0)</f>
        <v>323-315-7819</v>
      </c>
      <c r="Z98" s="15" t="s">
        <v>44427</v>
      </c>
      <c r="AA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1044 Fern Ave, Imperial Beach  CA 91932</v>
      </c>
      <c r="AB98" s="15"/>
    </row>
    <row r="99" spans="1:28" x14ac:dyDescent="0.3">
      <c r="A99" s="14">
        <v>1</v>
      </c>
      <c r="B99" s="14">
        <v>1</v>
      </c>
      <c r="C99" s="15" t="s">
        <v>44445</v>
      </c>
      <c r="D99" s="15" t="s">
        <v>44445</v>
      </c>
      <c r="E99" s="15">
        <v>45860</v>
      </c>
      <c r="F99" s="15" t="s">
        <v>44446</v>
      </c>
      <c r="G99" s="15">
        <v>45844</v>
      </c>
      <c r="H99" s="15">
        <v>46028</v>
      </c>
      <c r="I99" s="15" t="s">
        <v>44447</v>
      </c>
      <c r="J99" s="15" t="s">
        <v>44448</v>
      </c>
      <c r="K99" s="15" t="s">
        <v>45377</v>
      </c>
      <c r="L99" s="15" t="s">
        <v>128</v>
      </c>
      <c r="M99" s="15" t="s">
        <v>909</v>
      </c>
      <c r="N99" s="14">
        <v>2023</v>
      </c>
      <c r="O99" s="15" t="s">
        <v>44449</v>
      </c>
      <c r="P99" s="15" t="s">
        <v>106</v>
      </c>
      <c r="Q99" s="15" t="s">
        <v>46939</v>
      </c>
      <c r="R99" s="15" t="s">
        <v>44450</v>
      </c>
      <c r="S99" s="15" t="s">
        <v>44451</v>
      </c>
      <c r="T99" s="15" t="s">
        <v>253</v>
      </c>
      <c r="U99" s="15" t="s">
        <v>53</v>
      </c>
      <c r="V99" s="15" t="s">
        <v>45500</v>
      </c>
      <c r="W99" s="15" t="s">
        <v>367</v>
      </c>
      <c r="X99" s="15" t="str">
        <f>_xlfn.XLOOKUP(_LOOKUP[[#This Row],[AdjusterMemberName]],_Adjuster[Adjuster Name],_Adjuster[Email],,0)</f>
        <v>dHernandez4@knightcompany.com</v>
      </c>
      <c r="Y99" s="15" t="str">
        <f>_xlfn.XLOOKUP(_LOOKUP[[#This Row],[AdjusterMemberName]],_Adjuster[Adjuster Name],_Adjuster[Phone Number],,0)</f>
        <v>323-315-7819</v>
      </c>
      <c r="Z99" s="15" t="s">
        <v>44452</v>
      </c>
      <c r="AA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509 Evergreen St Apt 3, Inglewood  CA 90302</v>
      </c>
      <c r="AB99" s="15"/>
    </row>
    <row r="100" spans="1:28" x14ac:dyDescent="0.3">
      <c r="A100" s="14">
        <v>1</v>
      </c>
      <c r="B100" s="14">
        <v>1</v>
      </c>
      <c r="C100" s="15" t="s">
        <v>38574</v>
      </c>
      <c r="D100" s="15" t="s">
        <v>44453</v>
      </c>
      <c r="E100" s="15">
        <v>45860</v>
      </c>
      <c r="F100" s="15" t="s">
        <v>38575</v>
      </c>
      <c r="G100" s="15">
        <v>45702</v>
      </c>
      <c r="H100" s="15">
        <v>45883</v>
      </c>
      <c r="I100" s="15" t="s">
        <v>44454</v>
      </c>
      <c r="J100" s="15" t="s">
        <v>44455</v>
      </c>
      <c r="K100" s="15" t="s">
        <v>45499</v>
      </c>
      <c r="L100" s="15" t="s">
        <v>441</v>
      </c>
      <c r="M100" s="15" t="s">
        <v>1126</v>
      </c>
      <c r="N100" s="14">
        <v>2023</v>
      </c>
      <c r="O100" s="15" t="s">
        <v>44456</v>
      </c>
      <c r="P100" s="15" t="s">
        <v>81</v>
      </c>
      <c r="Q100" s="15" t="s">
        <v>47012</v>
      </c>
      <c r="R100" s="15" t="s">
        <v>2328</v>
      </c>
      <c r="S100" s="15" t="s">
        <v>38579</v>
      </c>
      <c r="T100" s="15" t="s">
        <v>13778</v>
      </c>
      <c r="U100" s="15" t="s">
        <v>53</v>
      </c>
      <c r="V100" s="15" t="s">
        <v>45498</v>
      </c>
      <c r="W100" s="15" t="s">
        <v>1544</v>
      </c>
      <c r="X100" s="15" t="str">
        <f>_xlfn.XLOOKUP(_LOOKUP[[#This Row],[AdjusterMemberName]],_Adjuster[Adjuster Name],_Adjuster[Email],,0)</f>
        <v>CRodriguez5@knightcompany.com</v>
      </c>
      <c r="Y100" s="15" t="str">
        <f>_xlfn.XLOOKUP(_LOOKUP[[#This Row],[AdjusterMemberName]],_Adjuster[Adjuster Name],_Adjuster[Phone Number],,0)</f>
        <v>323-456-1708</v>
      </c>
      <c r="Z100" s="15" t="s">
        <v>38580</v>
      </c>
      <c r="AA1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17791 Santa Ana Ave, Bloomington  CA 92316</v>
      </c>
      <c r="AB100" s="15"/>
    </row>
    <row r="101" spans="1:28" x14ac:dyDescent="0.3">
      <c r="A101" s="14">
        <v>1</v>
      </c>
      <c r="B101" s="14">
        <v>1</v>
      </c>
      <c r="C101" s="15" t="s">
        <v>44481</v>
      </c>
      <c r="D101" s="15" t="s">
        <v>44481</v>
      </c>
      <c r="E101" s="15">
        <v>45860</v>
      </c>
      <c r="F101" s="15" t="s">
        <v>44482</v>
      </c>
      <c r="G101" s="15">
        <v>45694</v>
      </c>
      <c r="H101" s="15">
        <v>45875</v>
      </c>
      <c r="I101" s="15" t="s">
        <v>44483</v>
      </c>
      <c r="J101" s="15" t="s">
        <v>44484</v>
      </c>
      <c r="K101" s="15" t="s">
        <v>45416</v>
      </c>
      <c r="L101" s="15" t="s">
        <v>128</v>
      </c>
      <c r="M101" s="15" t="s">
        <v>170</v>
      </c>
      <c r="N101" s="14">
        <v>2023</v>
      </c>
      <c r="O101" s="15" t="s">
        <v>44485</v>
      </c>
      <c r="P101" s="15" t="s">
        <v>106</v>
      </c>
      <c r="Q101" s="15" t="s">
        <v>46913</v>
      </c>
      <c r="R101" s="15" t="s">
        <v>44486</v>
      </c>
      <c r="S101" s="15" t="s">
        <v>44487</v>
      </c>
      <c r="T101" s="15" t="s">
        <v>3838</v>
      </c>
      <c r="U101" s="15" t="s">
        <v>53</v>
      </c>
      <c r="V101" s="15" t="s">
        <v>45494</v>
      </c>
      <c r="W101" s="15" t="s">
        <v>367</v>
      </c>
      <c r="X101" s="15" t="str">
        <f>_xlfn.XLOOKUP(_LOOKUP[[#This Row],[AdjusterMemberName]],_Adjuster[Adjuster Name],_Adjuster[Email],,0)</f>
        <v>dHernandez4@knightcompany.com</v>
      </c>
      <c r="Y101" s="15" t="str">
        <f>_xlfn.XLOOKUP(_LOOKUP[[#This Row],[AdjusterMemberName]],_Adjuster[Adjuster Name],_Adjuster[Phone Number],,0)</f>
        <v>323-315-7819</v>
      </c>
      <c r="Z101" s="15" t="s">
        <v>44488</v>
      </c>
      <c r="AA1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5545 Bonner Ave, North Hollywood  CA 91601</v>
      </c>
      <c r="AB101" s="15"/>
    </row>
    <row r="102" spans="1:28" x14ac:dyDescent="0.3">
      <c r="A102" s="14">
        <v>1</v>
      </c>
      <c r="B102" s="14">
        <v>1</v>
      </c>
      <c r="C102" s="15" t="s">
        <v>44559</v>
      </c>
      <c r="D102" s="15" t="s">
        <v>44559</v>
      </c>
      <c r="E102" s="15">
        <v>45860</v>
      </c>
      <c r="F102" s="15" t="s">
        <v>44560</v>
      </c>
      <c r="G102" s="15">
        <v>45736</v>
      </c>
      <c r="H102" s="15">
        <v>45920</v>
      </c>
      <c r="I102" s="15" t="s">
        <v>44561</v>
      </c>
      <c r="J102" s="15" t="s">
        <v>44562</v>
      </c>
      <c r="K102" s="15" t="s">
        <v>45332</v>
      </c>
      <c r="L102" s="15" t="s">
        <v>103</v>
      </c>
      <c r="M102" s="15" t="s">
        <v>1292</v>
      </c>
      <c r="N102" s="14">
        <v>2005</v>
      </c>
      <c r="O102" s="15" t="s">
        <v>44563</v>
      </c>
      <c r="P102" s="15" t="s">
        <v>106</v>
      </c>
      <c r="Q102" s="15" t="s">
        <v>46939</v>
      </c>
      <c r="R102" s="15" t="s">
        <v>44564</v>
      </c>
      <c r="S102" s="15" t="s">
        <v>44565</v>
      </c>
      <c r="T102" s="15" t="s">
        <v>174</v>
      </c>
      <c r="U102" s="15" t="s">
        <v>53</v>
      </c>
      <c r="V102" s="15" t="s">
        <v>45425</v>
      </c>
      <c r="W102" s="15" t="s">
        <v>367</v>
      </c>
      <c r="X102" s="15" t="str">
        <f>_xlfn.XLOOKUP(_LOOKUP[[#This Row],[AdjusterMemberName]],_Adjuster[Adjuster Name],_Adjuster[Email],,0)</f>
        <v>dHernandez4@knightcompany.com</v>
      </c>
      <c r="Y102" s="15" t="str">
        <f>_xlfn.XLOOKUP(_LOOKUP[[#This Row],[AdjusterMemberName]],_Adjuster[Adjuster Name],_Adjuster[Phone Number],,0)</f>
        <v>323-315-7819</v>
      </c>
      <c r="Z102" s="15" t="s">
        <v>44566</v>
      </c>
      <c r="AA1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4076 W 29Th St, Los Angeles  CA 90063</v>
      </c>
      <c r="AB102" s="15"/>
    </row>
    <row r="103" spans="1:28" x14ac:dyDescent="0.3">
      <c r="A103" s="14">
        <v>1</v>
      </c>
      <c r="B103" s="14">
        <v>0</v>
      </c>
      <c r="C103" s="15" t="s">
        <v>44601</v>
      </c>
      <c r="D103" s="15" t="s">
        <v>44602</v>
      </c>
      <c r="E103" s="15">
        <v>45860</v>
      </c>
      <c r="F103" s="15" t="s">
        <v>44603</v>
      </c>
      <c r="G103" s="15">
        <v>45714</v>
      </c>
      <c r="H103" s="15">
        <v>45895</v>
      </c>
      <c r="I103" s="15" t="s">
        <v>44604</v>
      </c>
      <c r="J103" s="15" t="s">
        <v>44605</v>
      </c>
      <c r="K103" s="15" t="s">
        <v>45379</v>
      </c>
      <c r="L103" s="15" t="s">
        <v>314</v>
      </c>
      <c r="M103" s="15" t="s">
        <v>978</v>
      </c>
      <c r="N103" s="14">
        <v>2009</v>
      </c>
      <c r="O103" s="15" t="s">
        <v>44606</v>
      </c>
      <c r="P103" s="15" t="s">
        <v>81</v>
      </c>
      <c r="Q103" s="15" t="s">
        <v>47001</v>
      </c>
      <c r="R103" s="15" t="s">
        <v>44607</v>
      </c>
      <c r="S103" s="15" t="s">
        <v>44608</v>
      </c>
      <c r="T103" s="15" t="s">
        <v>174</v>
      </c>
      <c r="U103" s="15" t="s">
        <v>53</v>
      </c>
      <c r="V103" s="15" t="s">
        <v>45469</v>
      </c>
      <c r="W103" s="15" t="s">
        <v>367</v>
      </c>
      <c r="X103" s="15" t="str">
        <f>_xlfn.XLOOKUP(_LOOKUP[[#This Row],[AdjusterMemberName]],_Adjuster[Adjuster Name],_Adjuster[Email],,0)</f>
        <v>dHernandez4@knightcompany.com</v>
      </c>
      <c r="Y103" s="15" t="str">
        <f>_xlfn.XLOOKUP(_LOOKUP[[#This Row],[AdjusterMemberName]],_Adjuster[Adjuster Name],_Adjuster[Phone Number],,0)</f>
        <v>323-315-7819</v>
      </c>
      <c r="Z103" s="15" t="s">
        <v>44609</v>
      </c>
      <c r="AA1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1820 1/2 Johnston St, Los Angeles  CA 90031</v>
      </c>
      <c r="AB103" s="15"/>
    </row>
    <row r="104" spans="1:28" x14ac:dyDescent="0.3">
      <c r="A104" s="14">
        <v>1</v>
      </c>
      <c r="B104" s="14">
        <v>1</v>
      </c>
      <c r="C104" s="15" t="s">
        <v>44677</v>
      </c>
      <c r="D104" s="15" t="s">
        <v>44677</v>
      </c>
      <c r="E104" s="15">
        <v>45860</v>
      </c>
      <c r="F104" s="15" t="s">
        <v>44679</v>
      </c>
      <c r="G104" s="15">
        <v>45844</v>
      </c>
      <c r="H104" s="15">
        <v>46028</v>
      </c>
      <c r="I104" s="15" t="s">
        <v>44688</v>
      </c>
      <c r="J104" s="15" t="s">
        <v>44689</v>
      </c>
      <c r="K104" s="15" t="s">
        <v>45458</v>
      </c>
      <c r="L104" s="15" t="s">
        <v>314</v>
      </c>
      <c r="M104" s="15" t="s">
        <v>1640</v>
      </c>
      <c r="N104" s="14">
        <v>2019</v>
      </c>
      <c r="O104" s="15" t="s">
        <v>44690</v>
      </c>
      <c r="P104" s="15" t="s">
        <v>106</v>
      </c>
      <c r="Q104" s="15" t="s">
        <v>47017</v>
      </c>
      <c r="R104" s="15" t="s">
        <v>44683</v>
      </c>
      <c r="S104" s="15" t="s">
        <v>44684</v>
      </c>
      <c r="T104" s="15" t="s">
        <v>1048</v>
      </c>
      <c r="U104" s="15" t="s">
        <v>53</v>
      </c>
      <c r="V104" s="15" t="s">
        <v>45457</v>
      </c>
      <c r="W104" s="15" t="s">
        <v>264</v>
      </c>
      <c r="X104" s="15" t="str">
        <f>_xlfn.XLOOKUP(_LOOKUP[[#This Row],[AdjusterMemberName]],_Adjuster[Adjuster Name],_Adjuster[Email],,0)</f>
        <v>sBonnevie@knightcompany.com</v>
      </c>
      <c r="Y104" s="15" t="str">
        <f>_xlfn.XLOOKUP(_LOOKUP[[#This Row],[AdjusterMemberName]],_Adjuster[Adjuster Name],_Adjuster[Phone Number],,0)</f>
        <v>323-692-4064</v>
      </c>
      <c r="Z104" s="15" t="s">
        <v>44685</v>
      </c>
      <c r="AA1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49 S Bella Vista Ave, Bay Point  CA 94565</v>
      </c>
      <c r="AB104" s="15"/>
    </row>
    <row r="105" spans="1:28" x14ac:dyDescent="0.3">
      <c r="A105" s="14">
        <v>1</v>
      </c>
      <c r="B105" s="14">
        <v>1</v>
      </c>
      <c r="C105" s="15" t="s">
        <v>44229</v>
      </c>
      <c r="D105" s="15" t="s">
        <v>44229</v>
      </c>
      <c r="E105" s="15">
        <v>45859</v>
      </c>
      <c r="F105" s="15" t="s">
        <v>44230</v>
      </c>
      <c r="G105" s="15">
        <v>45796</v>
      </c>
      <c r="H105" s="15">
        <v>45980</v>
      </c>
      <c r="I105" s="15" t="s">
        <v>44231</v>
      </c>
      <c r="J105" s="15" t="s">
        <v>44232</v>
      </c>
      <c r="K105" s="15" t="s">
        <v>45535</v>
      </c>
      <c r="L105" s="15" t="s">
        <v>103</v>
      </c>
      <c r="M105" s="15" t="s">
        <v>104</v>
      </c>
      <c r="N105" s="14">
        <v>2025</v>
      </c>
      <c r="O105" s="15" t="s">
        <v>44233</v>
      </c>
      <c r="P105" s="15" t="s">
        <v>106</v>
      </c>
      <c r="Q105" s="15" t="s">
        <v>47015</v>
      </c>
      <c r="R105" s="15" t="s">
        <v>44234</v>
      </c>
      <c r="S105" s="15" t="s">
        <v>44235</v>
      </c>
      <c r="T105" s="15" t="s">
        <v>174</v>
      </c>
      <c r="U105" s="15" t="s">
        <v>53</v>
      </c>
      <c r="V105" s="15" t="s">
        <v>45367</v>
      </c>
      <c r="W105" s="15" t="s">
        <v>367</v>
      </c>
      <c r="X105" s="15" t="str">
        <f>_xlfn.XLOOKUP(_LOOKUP[[#This Row],[AdjusterMemberName]],_Adjuster[Adjuster Name],_Adjuster[Email],,0)</f>
        <v>dHernandez4@knightcompany.com</v>
      </c>
      <c r="Y105" s="15" t="str">
        <f>_xlfn.XLOOKUP(_LOOKUP[[#This Row],[AdjusterMemberName]],_Adjuster[Adjuster Name],_Adjuster[Phone Number],,0)</f>
        <v>323-315-7819</v>
      </c>
      <c r="Z105" s="15" t="s">
        <v>44236</v>
      </c>
      <c r="AA1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5400 Latham St, Los Angeles  CA 90011</v>
      </c>
      <c r="AB105" s="15"/>
    </row>
    <row r="106" spans="1:28" x14ac:dyDescent="0.3">
      <c r="A106" s="14">
        <v>1</v>
      </c>
      <c r="B106" s="14">
        <v>1</v>
      </c>
      <c r="C106" s="15" t="s">
        <v>44252</v>
      </c>
      <c r="D106" s="15" t="s">
        <v>44252</v>
      </c>
      <c r="E106" s="15">
        <v>45859</v>
      </c>
      <c r="F106" s="15" t="s">
        <v>44253</v>
      </c>
      <c r="G106" s="15">
        <v>45701</v>
      </c>
      <c r="H106" s="15">
        <v>45882</v>
      </c>
      <c r="I106" s="15" t="s">
        <v>44254</v>
      </c>
      <c r="J106" s="15" t="s">
        <v>44255</v>
      </c>
      <c r="K106" s="15" t="s">
        <v>45434</v>
      </c>
      <c r="L106" s="15" t="s">
        <v>103</v>
      </c>
      <c r="M106" s="15" t="s">
        <v>304</v>
      </c>
      <c r="N106" s="14">
        <v>2014</v>
      </c>
      <c r="O106" s="15" t="s">
        <v>44256</v>
      </c>
      <c r="P106" s="15" t="s">
        <v>106</v>
      </c>
      <c r="Q106" s="15" t="s">
        <v>47015</v>
      </c>
      <c r="R106" s="15" t="s">
        <v>44257</v>
      </c>
      <c r="S106" s="15" t="s">
        <v>44258</v>
      </c>
      <c r="T106" s="15" t="s">
        <v>1356</v>
      </c>
      <c r="U106" s="15" t="s">
        <v>53</v>
      </c>
      <c r="V106" s="15" t="s">
        <v>45533</v>
      </c>
      <c r="W106" s="15" t="s">
        <v>3974</v>
      </c>
      <c r="X106" s="15" t="str">
        <f>_xlfn.XLOOKUP(_LOOKUP[[#This Row],[AdjusterMemberName]],_Adjuster[Adjuster Name],_Adjuster[Email],,0)</f>
        <v>LMiller@knightcompany.com</v>
      </c>
      <c r="Y106" s="15" t="str">
        <f>_xlfn.XLOOKUP(_LOOKUP[[#This Row],[AdjusterMemberName]],_Adjuster[Adjuster Name],_Adjuster[Phone Number],,0)</f>
        <v>424-559-5378</v>
      </c>
      <c r="Z106" s="15" t="s">
        <v>44259</v>
      </c>
      <c r="AA1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1036 S Riverside Ave Apt 184, Rialto  CA 92376</v>
      </c>
      <c r="AB106" s="15"/>
    </row>
    <row r="107" spans="1:28" x14ac:dyDescent="0.3">
      <c r="A107" s="14">
        <v>1</v>
      </c>
      <c r="B107" s="14">
        <v>1</v>
      </c>
      <c r="C107" s="15" t="s">
        <v>8324</v>
      </c>
      <c r="D107" s="15" t="s">
        <v>8324</v>
      </c>
      <c r="E107" s="15">
        <v>45859</v>
      </c>
      <c r="F107" s="15" t="s">
        <v>44296</v>
      </c>
      <c r="G107" s="15">
        <v>45826</v>
      </c>
      <c r="H107" s="15">
        <v>46009</v>
      </c>
      <c r="I107" s="15" t="s">
        <v>44297</v>
      </c>
      <c r="J107" s="15" t="s">
        <v>44298</v>
      </c>
      <c r="K107" s="15" t="s">
        <v>45526</v>
      </c>
      <c r="L107" s="15" t="s">
        <v>128</v>
      </c>
      <c r="M107" s="15" t="s">
        <v>129</v>
      </c>
      <c r="N107" s="14">
        <v>2021</v>
      </c>
      <c r="O107" s="15" t="s">
        <v>44299</v>
      </c>
      <c r="P107" s="15" t="s">
        <v>106</v>
      </c>
      <c r="Q107" s="15" t="s">
        <v>47008</v>
      </c>
      <c r="R107" s="15" t="s">
        <v>2190</v>
      </c>
      <c r="S107" s="15" t="s">
        <v>8329</v>
      </c>
      <c r="T107" s="15" t="s">
        <v>8330</v>
      </c>
      <c r="U107" s="15" t="s">
        <v>53</v>
      </c>
      <c r="V107" s="15" t="s">
        <v>45525</v>
      </c>
      <c r="W107" s="15" t="s">
        <v>367</v>
      </c>
      <c r="X107" s="15" t="str">
        <f>_xlfn.XLOOKUP(_LOOKUP[[#This Row],[AdjusterMemberName]],_Adjuster[Adjuster Name],_Adjuster[Email],,0)</f>
        <v>dHernandez4@knightcompany.com</v>
      </c>
      <c r="Y107" s="15" t="str">
        <f>_xlfn.XLOOKUP(_LOOKUP[[#This Row],[AdjusterMemberName]],_Adjuster[Adjuster Name],_Adjuster[Phone Number],,0)</f>
        <v>323-315-7819</v>
      </c>
      <c r="Z107" s="15" t="s">
        <v>8331</v>
      </c>
      <c r="AA1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8077 E Adams Ave, Fowler  CA 93625</v>
      </c>
      <c r="AB107" s="15"/>
    </row>
    <row r="108" spans="1:28" x14ac:dyDescent="0.3">
      <c r="A108" s="14">
        <v>1</v>
      </c>
      <c r="B108" s="14">
        <v>1</v>
      </c>
      <c r="C108" s="15" t="s">
        <v>44333</v>
      </c>
      <c r="D108" s="15" t="s">
        <v>44333</v>
      </c>
      <c r="E108" s="15">
        <v>45859</v>
      </c>
      <c r="F108" s="15" t="s">
        <v>44334</v>
      </c>
      <c r="G108" s="15">
        <v>45694</v>
      </c>
      <c r="H108" s="15">
        <v>45875</v>
      </c>
      <c r="I108" s="15" t="s">
        <v>44335</v>
      </c>
      <c r="J108" s="15" t="s">
        <v>44336</v>
      </c>
      <c r="K108" s="15" t="s">
        <v>45424</v>
      </c>
      <c r="L108" s="15" t="s">
        <v>419</v>
      </c>
      <c r="M108" s="15" t="s">
        <v>2517</v>
      </c>
      <c r="N108" s="14">
        <v>2020</v>
      </c>
      <c r="O108" s="15" t="s">
        <v>44337</v>
      </c>
      <c r="P108" s="15" t="s">
        <v>106</v>
      </c>
      <c r="Q108" s="15" t="s">
        <v>47028</v>
      </c>
      <c r="R108" s="15" t="s">
        <v>7712</v>
      </c>
      <c r="S108" s="15" t="s">
        <v>44338</v>
      </c>
      <c r="T108" s="15" t="s">
        <v>385</v>
      </c>
      <c r="U108" s="15" t="s">
        <v>53</v>
      </c>
      <c r="V108" s="15" t="s">
        <v>45518</v>
      </c>
      <c r="W108" s="15" t="s">
        <v>2618</v>
      </c>
      <c r="X108" s="15" t="str">
        <f>_xlfn.XLOOKUP(_LOOKUP[[#This Row],[AdjusterMemberName]],_Adjuster[Adjuster Name],_Adjuster[Email],,0)</f>
        <v>Canglim@knightcompany.com</v>
      </c>
      <c r="Y108" s="15" t="str">
        <f>_xlfn.XLOOKUP(_LOOKUP[[#This Row],[AdjusterMemberName]],_Adjuster[Adjuster Name],_Adjuster[Phone Number],,0)</f>
        <v>323-456-1707</v>
      </c>
      <c r="Z108" s="15" t="s">
        <v>44339</v>
      </c>
      <c r="AA1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9716 Rio Hondo Pkwy, South El Monte  CA 91733</v>
      </c>
      <c r="AB108" s="15"/>
    </row>
    <row r="109" spans="1:28" x14ac:dyDescent="0.3">
      <c r="A109" s="14">
        <v>1</v>
      </c>
      <c r="B109" s="14">
        <v>1</v>
      </c>
      <c r="C109" s="15" t="s">
        <v>44411</v>
      </c>
      <c r="D109" s="15" t="s">
        <v>44411</v>
      </c>
      <c r="E109" s="15">
        <v>45859</v>
      </c>
      <c r="F109" s="15" t="s">
        <v>44412</v>
      </c>
      <c r="G109" s="15">
        <v>45814</v>
      </c>
      <c r="H109" s="15">
        <v>45997</v>
      </c>
      <c r="I109" s="15" t="s">
        <v>44413</v>
      </c>
      <c r="J109" s="15" t="s">
        <v>44414</v>
      </c>
      <c r="K109" s="15" t="s">
        <v>45506</v>
      </c>
      <c r="L109" s="15" t="s">
        <v>128</v>
      </c>
      <c r="M109" s="15" t="s">
        <v>129</v>
      </c>
      <c r="N109" s="14">
        <v>2013</v>
      </c>
      <c r="O109" s="15" t="s">
        <v>44415</v>
      </c>
      <c r="P109" s="15" t="s">
        <v>106</v>
      </c>
      <c r="Q109" s="15" t="s">
        <v>46893</v>
      </c>
      <c r="R109" s="15" t="s">
        <v>44416</v>
      </c>
      <c r="S109" s="15" t="s">
        <v>44417</v>
      </c>
      <c r="T109" s="15" t="s">
        <v>174</v>
      </c>
      <c r="U109" s="15" t="s">
        <v>53</v>
      </c>
      <c r="V109" s="15" t="s">
        <v>45351</v>
      </c>
      <c r="W109" s="15" t="s">
        <v>1658</v>
      </c>
      <c r="X109" s="15" t="str">
        <f>_xlfn.XLOOKUP(_LOOKUP[[#This Row],[AdjusterMemberName]],_Adjuster[Adjuster Name],_Adjuster[Email],,0)</f>
        <v>RDavila@knightcompany.com</v>
      </c>
      <c r="Y109" s="15" t="str">
        <f>_xlfn.XLOOKUP(_LOOKUP[[#This Row],[AdjusterMemberName]],_Adjuster[Adjuster Name],_Adjuster[Phone Number],,0)</f>
        <v>424-559-5663</v>
      </c>
      <c r="Z109" s="15" t="s">
        <v>44418</v>
      </c>
      <c r="AA1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128 E 92Nd St, Los Angeles  CA 90037</v>
      </c>
      <c r="AB109" s="15"/>
    </row>
    <row r="110" spans="1:28" x14ac:dyDescent="0.3">
      <c r="A110" s="14">
        <v>1</v>
      </c>
      <c r="B110" s="14">
        <v>1</v>
      </c>
      <c r="C110" s="15" t="s">
        <v>44575</v>
      </c>
      <c r="D110" s="15" t="s">
        <v>44576</v>
      </c>
      <c r="E110" s="15">
        <v>45859</v>
      </c>
      <c r="F110" s="15" t="s">
        <v>44577</v>
      </c>
      <c r="G110" s="15">
        <v>45698</v>
      </c>
      <c r="H110" s="15">
        <v>45879</v>
      </c>
      <c r="I110" s="15" t="s">
        <v>44578</v>
      </c>
      <c r="J110" s="15" t="s">
        <v>44579</v>
      </c>
      <c r="K110" s="15" t="s">
        <v>45339</v>
      </c>
      <c r="L110" s="15" t="s">
        <v>419</v>
      </c>
      <c r="M110" s="15" t="s">
        <v>12664</v>
      </c>
      <c r="N110" s="14">
        <v>2013</v>
      </c>
      <c r="O110" s="15" t="s">
        <v>44580</v>
      </c>
      <c r="P110" s="15" t="s">
        <v>106</v>
      </c>
      <c r="Q110" s="15" t="s">
        <v>47013</v>
      </c>
      <c r="R110" s="15" t="s">
        <v>433</v>
      </c>
      <c r="S110" s="15" t="s">
        <v>44581</v>
      </c>
      <c r="T110" s="15" t="s">
        <v>174</v>
      </c>
      <c r="U110" s="15" t="s">
        <v>53</v>
      </c>
      <c r="V110" s="15" t="s">
        <v>45474</v>
      </c>
      <c r="W110" s="15" t="s">
        <v>1658</v>
      </c>
      <c r="X110" s="15" t="str">
        <f>_xlfn.XLOOKUP(_LOOKUP[[#This Row],[AdjusterMemberName]],_Adjuster[Adjuster Name],_Adjuster[Email],,0)</f>
        <v>RDavila@knightcompany.com</v>
      </c>
      <c r="Y110" s="15" t="str">
        <f>_xlfn.XLOOKUP(_LOOKUP[[#This Row],[AdjusterMemberName]],_Adjuster[Adjuster Name],_Adjuster[Phone Number],,0)</f>
        <v>424-559-5663</v>
      </c>
      <c r="Z110" s="15" t="s">
        <v>44582</v>
      </c>
      <c r="AA1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1420 W 50Th St , Los Angeles  CA 90062</v>
      </c>
      <c r="AB110" s="15"/>
    </row>
    <row r="111" spans="1:28" x14ac:dyDescent="0.3">
      <c r="A111" s="14">
        <v>1</v>
      </c>
      <c r="B111" s="14">
        <v>1</v>
      </c>
      <c r="C111" s="15" t="s">
        <v>44677</v>
      </c>
      <c r="D111" s="15" t="s">
        <v>44678</v>
      </c>
      <c r="E111" s="15">
        <v>45859</v>
      </c>
      <c r="F111" s="15" t="s">
        <v>44679</v>
      </c>
      <c r="G111" s="15">
        <v>45844</v>
      </c>
      <c r="H111" s="15">
        <v>46028</v>
      </c>
      <c r="I111" s="15" t="s">
        <v>44680</v>
      </c>
      <c r="J111" s="15" t="s">
        <v>44681</v>
      </c>
      <c r="K111" s="15" t="s">
        <v>45341</v>
      </c>
      <c r="L111" s="15" t="s">
        <v>314</v>
      </c>
      <c r="M111" s="15" t="s">
        <v>37523</v>
      </c>
      <c r="N111" s="14">
        <v>2017</v>
      </c>
      <c r="O111" s="15" t="s">
        <v>44682</v>
      </c>
      <c r="P111" s="15" t="s">
        <v>106</v>
      </c>
      <c r="Q111" s="15" t="s">
        <v>47017</v>
      </c>
      <c r="R111" s="15" t="s">
        <v>44683</v>
      </c>
      <c r="S111" s="15" t="s">
        <v>44684</v>
      </c>
      <c r="T111" s="15" t="s">
        <v>1048</v>
      </c>
      <c r="U111" s="15" t="s">
        <v>53</v>
      </c>
      <c r="V111" s="15" t="s">
        <v>45457</v>
      </c>
      <c r="W111" s="15" t="s">
        <v>367</v>
      </c>
      <c r="X111" s="15" t="str">
        <f>_xlfn.XLOOKUP(_LOOKUP[[#This Row],[AdjusterMemberName]],_Adjuster[Adjuster Name],_Adjuster[Email],,0)</f>
        <v>dHernandez4@knightcompany.com</v>
      </c>
      <c r="Y111" s="15" t="str">
        <f>_xlfn.XLOOKUP(_LOOKUP[[#This Row],[AdjusterMemberName]],_Adjuster[Adjuster Name],_Adjuster[Phone Number],,0)</f>
        <v>323-315-7819</v>
      </c>
      <c r="Z111" s="15" t="s">
        <v>44685</v>
      </c>
      <c r="AA1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49 S Bella Vista Ave, Bay Point  CA 94565</v>
      </c>
      <c r="AB111" s="15"/>
    </row>
    <row r="112" spans="1:28" x14ac:dyDescent="0.3">
      <c r="A112" s="14">
        <v>1</v>
      </c>
      <c r="B112" s="14">
        <v>1</v>
      </c>
      <c r="C112" s="15" t="s">
        <v>19987</v>
      </c>
      <c r="D112" s="15" t="s">
        <v>19988</v>
      </c>
      <c r="E112" s="15">
        <v>45859</v>
      </c>
      <c r="F112" s="15" t="s">
        <v>44786</v>
      </c>
      <c r="G112" s="15">
        <v>45755</v>
      </c>
      <c r="H112" s="15">
        <v>45938</v>
      </c>
      <c r="I112" s="15" t="s">
        <v>44787</v>
      </c>
      <c r="J112" s="15" t="s">
        <v>44788</v>
      </c>
      <c r="K112" s="15" t="s">
        <v>45437</v>
      </c>
      <c r="L112" s="15" t="s">
        <v>806</v>
      </c>
      <c r="M112" s="15" t="s">
        <v>11093</v>
      </c>
      <c r="N112" s="14">
        <v>2018</v>
      </c>
      <c r="O112" s="15" t="s">
        <v>19992</v>
      </c>
      <c r="P112" s="15" t="s">
        <v>106</v>
      </c>
      <c r="Q112" s="15" t="s">
        <v>46893</v>
      </c>
      <c r="R112" s="15" t="s">
        <v>19993</v>
      </c>
      <c r="S112" s="15" t="s">
        <v>19994</v>
      </c>
      <c r="T112" s="15" t="s">
        <v>4967</v>
      </c>
      <c r="U112" s="15" t="s">
        <v>53</v>
      </c>
      <c r="V112" s="15" t="s">
        <v>45436</v>
      </c>
      <c r="W112" s="15" t="s">
        <v>367</v>
      </c>
      <c r="X112" s="15" t="str">
        <f>_xlfn.XLOOKUP(_LOOKUP[[#This Row],[AdjusterMemberName]],_Adjuster[Adjuster Name],_Adjuster[Email],,0)</f>
        <v>dHernandez4@knightcompany.com</v>
      </c>
      <c r="Y112" s="15" t="str">
        <f>_xlfn.XLOOKUP(_LOOKUP[[#This Row],[AdjusterMemberName]],_Adjuster[Adjuster Name],_Adjuster[Phone Number],,0)</f>
        <v>323-315-7819</v>
      </c>
      <c r="Z112" s="15" t="s">
        <v>19995</v>
      </c>
      <c r="AA1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5665 Shull St, Bell Gardens  CA 90201</v>
      </c>
      <c r="AB112" s="15"/>
    </row>
    <row r="113" spans="1:28" x14ac:dyDescent="0.3">
      <c r="A113" s="14">
        <v>1</v>
      </c>
      <c r="B113" s="14">
        <v>1</v>
      </c>
      <c r="C113" s="15" t="s">
        <v>46944</v>
      </c>
      <c r="D113" s="15" t="s">
        <v>46944</v>
      </c>
      <c r="E113" s="15">
        <v>45859</v>
      </c>
      <c r="F113" s="15" t="s">
        <v>46943</v>
      </c>
      <c r="G113" s="15">
        <v>45709</v>
      </c>
      <c r="H113" s="15">
        <v>45890</v>
      </c>
      <c r="I113" s="15" t="s">
        <v>46942</v>
      </c>
      <c r="J113" s="15" t="s">
        <v>46941</v>
      </c>
      <c r="K113" s="15" t="s">
        <v>45520</v>
      </c>
      <c r="L113" s="15" t="s">
        <v>103</v>
      </c>
      <c r="M113" s="15" t="s">
        <v>3302</v>
      </c>
      <c r="N113" s="14">
        <v>2014</v>
      </c>
      <c r="O113" s="15" t="s">
        <v>46940</v>
      </c>
      <c r="P113" s="15" t="s">
        <v>106</v>
      </c>
      <c r="Q113" s="15" t="s">
        <v>46939</v>
      </c>
      <c r="R113" s="15" t="s">
        <v>4306</v>
      </c>
      <c r="S113" s="15" t="s">
        <v>46938</v>
      </c>
      <c r="T113" s="15" t="s">
        <v>96</v>
      </c>
      <c r="U113" s="15" t="s">
        <v>53</v>
      </c>
      <c r="V113" s="15" t="s">
        <v>45731</v>
      </c>
      <c r="W113" s="15" t="s">
        <v>54</v>
      </c>
      <c r="X113" s="15" t="str">
        <f>_xlfn.XLOOKUP(_LOOKUP[[#This Row],[AdjusterMemberName]],_Adjuster[Adjuster Name],_Adjuster[Email],,0)</f>
        <v>JRubalcava@knightcompany.com</v>
      </c>
      <c r="Y113" s="15" t="str">
        <f>_xlfn.XLOOKUP(_LOOKUP[[#This Row],[AdjusterMemberName]],_Adjuster[Adjuster Name],_Adjuster[Phone Number],,0)</f>
        <v>424-559-5420</v>
      </c>
      <c r="Z113" s="15" t="s">
        <v>46937</v>
      </c>
      <c r="AA1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13901 Frederick St Apt D, Moreno Valley  CA 92553</v>
      </c>
      <c r="AB113" s="15"/>
    </row>
    <row r="114" spans="1:28" x14ac:dyDescent="0.3">
      <c r="A114" s="14">
        <v>1</v>
      </c>
      <c r="B114" s="14">
        <v>1</v>
      </c>
      <c r="C114" s="15" t="s">
        <v>44237</v>
      </c>
      <c r="D114" s="15" t="s">
        <v>44237</v>
      </c>
      <c r="E114" s="15">
        <v>45858</v>
      </c>
      <c r="F114" s="15" t="s">
        <v>44238</v>
      </c>
      <c r="G114" s="15">
        <v>45835</v>
      </c>
      <c r="H114" s="15">
        <v>46018</v>
      </c>
      <c r="I114" s="15" t="s">
        <v>44239</v>
      </c>
      <c r="J114" s="15" t="s">
        <v>44240</v>
      </c>
      <c r="K114" s="15" t="s">
        <v>45416</v>
      </c>
      <c r="L114" s="15" t="s">
        <v>103</v>
      </c>
      <c r="M114" s="15" t="s">
        <v>104</v>
      </c>
      <c r="N114" s="14">
        <v>2025</v>
      </c>
      <c r="O114" s="15" t="s">
        <v>44241</v>
      </c>
      <c r="P114" s="15" t="s">
        <v>106</v>
      </c>
      <c r="Q114" s="15" t="s">
        <v>47013</v>
      </c>
      <c r="R114" s="15" t="s">
        <v>25489</v>
      </c>
      <c r="S114" s="15" t="s">
        <v>44242</v>
      </c>
      <c r="T114" s="15" t="s">
        <v>174</v>
      </c>
      <c r="U114" s="15" t="s">
        <v>53</v>
      </c>
      <c r="V114" s="15" t="s">
        <v>45367</v>
      </c>
      <c r="W114" s="15" t="s">
        <v>3974</v>
      </c>
      <c r="X114" s="15" t="str">
        <f>_xlfn.XLOOKUP(_LOOKUP[[#This Row],[AdjusterMemberName]],_Adjuster[Adjuster Name],_Adjuster[Email],,0)</f>
        <v>LMiller@knightcompany.com</v>
      </c>
      <c r="Y114" s="15" t="str">
        <f>_xlfn.XLOOKUP(_LOOKUP[[#This Row],[AdjusterMemberName]],_Adjuster[Adjuster Name],_Adjuster[Phone Number],,0)</f>
        <v>424-559-5378</v>
      </c>
      <c r="Z114" s="15" t="s">
        <v>44243</v>
      </c>
      <c r="AA1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1138 1/2 E 53Rd St, Los Angeles  CA 90011</v>
      </c>
      <c r="AB114" s="15"/>
    </row>
    <row r="115" spans="1:28" x14ac:dyDescent="0.3">
      <c r="A115" s="14">
        <v>1</v>
      </c>
      <c r="B115" s="14">
        <v>1</v>
      </c>
      <c r="C115" s="15" t="s">
        <v>44244</v>
      </c>
      <c r="D115" s="15" t="s">
        <v>44244</v>
      </c>
      <c r="E115" s="15">
        <v>45858</v>
      </c>
      <c r="F115" s="15" t="s">
        <v>44245</v>
      </c>
      <c r="G115" s="15">
        <v>45752</v>
      </c>
      <c r="H115" s="15">
        <v>45935</v>
      </c>
      <c r="I115" s="15" t="s">
        <v>44246</v>
      </c>
      <c r="J115" s="15" t="s">
        <v>44247</v>
      </c>
      <c r="K115" s="15" t="s">
        <v>45383</v>
      </c>
      <c r="L115" s="15" t="s">
        <v>128</v>
      </c>
      <c r="M115" s="15" t="s">
        <v>836</v>
      </c>
      <c r="N115" s="14">
        <v>2020</v>
      </c>
      <c r="O115" s="15" t="s">
        <v>44248</v>
      </c>
      <c r="P115" s="15" t="s">
        <v>106</v>
      </c>
      <c r="Q115" s="15" t="s">
        <v>46893</v>
      </c>
      <c r="R115" s="15" t="s">
        <v>44249</v>
      </c>
      <c r="S115" s="15" t="s">
        <v>44250</v>
      </c>
      <c r="T115" s="15" t="s">
        <v>96</v>
      </c>
      <c r="U115" s="15" t="s">
        <v>53</v>
      </c>
      <c r="V115" s="15" t="s">
        <v>45534</v>
      </c>
      <c r="W115" s="15" t="s">
        <v>8635</v>
      </c>
      <c r="X115" s="15" t="e">
        <f>_xlfn.XLOOKUP(_LOOKUP[[#This Row],[AdjusterMemberName]],_Adjuster[Adjuster Name],_Adjuster[Email],,0)</f>
        <v>#N/A</v>
      </c>
      <c r="Y115" s="15" t="e">
        <f>_xlfn.XLOOKUP(_LOOKUP[[#This Row],[AdjusterMemberName]],_Adjuster[Adjuster Name],_Adjuster[Phone Number],,0)</f>
        <v>#N/A</v>
      </c>
      <c r="Z115" s="15" t="s">
        <v>44251</v>
      </c>
      <c r="AA1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15143 Paige Ave, Moreno Valley  CA 92551</v>
      </c>
      <c r="AB115" s="15"/>
    </row>
    <row r="116" spans="1:28" x14ac:dyDescent="0.3">
      <c r="A116" s="14">
        <v>1</v>
      </c>
      <c r="B116" s="14">
        <v>1</v>
      </c>
      <c r="C116" s="15" t="s">
        <v>34206</v>
      </c>
      <c r="D116" s="15" t="s">
        <v>34206</v>
      </c>
      <c r="E116" s="15">
        <v>45858</v>
      </c>
      <c r="F116" s="15" t="s">
        <v>44260</v>
      </c>
      <c r="G116" s="15">
        <v>45753</v>
      </c>
      <c r="H116" s="15">
        <v>45936</v>
      </c>
      <c r="I116" s="15" t="s">
        <v>44261</v>
      </c>
      <c r="J116" s="15" t="s">
        <v>44262</v>
      </c>
      <c r="K116" s="15" t="s">
        <v>45332</v>
      </c>
      <c r="L116" s="15" t="s">
        <v>128</v>
      </c>
      <c r="M116" s="15" t="s">
        <v>836</v>
      </c>
      <c r="N116" s="14">
        <v>2024</v>
      </c>
      <c r="O116" s="15" t="s">
        <v>34210</v>
      </c>
      <c r="P116" s="15" t="s">
        <v>106</v>
      </c>
      <c r="Q116" s="15" t="s">
        <v>46913</v>
      </c>
      <c r="R116" s="15" t="s">
        <v>8820</v>
      </c>
      <c r="S116" s="15" t="s">
        <v>34211</v>
      </c>
      <c r="T116" s="15" t="s">
        <v>174</v>
      </c>
      <c r="U116" s="15" t="s">
        <v>53</v>
      </c>
      <c r="V116" s="15" t="s">
        <v>45532</v>
      </c>
      <c r="W116" s="15" t="s">
        <v>25229</v>
      </c>
      <c r="X116" s="15" t="str">
        <f>_xlfn.XLOOKUP(_LOOKUP[[#This Row],[AdjusterMemberName]],_Adjuster[Adjuster Name],_Adjuster[Email],,0)</f>
        <v>rMartinez4@knightcompany.com</v>
      </c>
      <c r="Y116" s="15" t="str">
        <f>_xlfn.XLOOKUP(_LOOKUP[[#This Row],[AdjusterMemberName]],_Adjuster[Adjuster Name],_Adjuster[Phone Number],,0)</f>
        <v>424-559-5605</v>
      </c>
      <c r="Z116" s="15" t="s">
        <v>34212</v>
      </c>
      <c r="AA1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4020 Marathon St Apt 202, Los Angeles  CA 90029</v>
      </c>
      <c r="AB116" s="15"/>
    </row>
    <row r="117" spans="1:28" x14ac:dyDescent="0.3">
      <c r="A117" s="14">
        <v>1</v>
      </c>
      <c r="B117" s="14">
        <v>1</v>
      </c>
      <c r="C117" s="15" t="s">
        <v>44308</v>
      </c>
      <c r="D117" s="15" t="s">
        <v>44309</v>
      </c>
      <c r="E117" s="15">
        <v>45858</v>
      </c>
      <c r="F117" s="15" t="s">
        <v>44310</v>
      </c>
      <c r="G117" s="15">
        <v>45807</v>
      </c>
      <c r="H117" s="15">
        <v>45991</v>
      </c>
      <c r="I117" s="15" t="s">
        <v>44311</v>
      </c>
      <c r="J117" s="15" t="s">
        <v>44312</v>
      </c>
      <c r="K117" s="15" t="s">
        <v>45332</v>
      </c>
      <c r="L117" s="15" t="s">
        <v>441</v>
      </c>
      <c r="M117" s="15" t="s">
        <v>1126</v>
      </c>
      <c r="N117" s="14">
        <v>2013</v>
      </c>
      <c r="O117" s="15" t="s">
        <v>44313</v>
      </c>
      <c r="P117" s="15" t="s">
        <v>106</v>
      </c>
      <c r="Q117" s="15" t="s">
        <v>46893</v>
      </c>
      <c r="R117" s="15" t="s">
        <v>44314</v>
      </c>
      <c r="S117" s="15" t="s">
        <v>44315</v>
      </c>
      <c r="T117" s="15" t="s">
        <v>933</v>
      </c>
      <c r="U117" s="15" t="s">
        <v>53</v>
      </c>
      <c r="V117" s="15" t="s">
        <v>45523</v>
      </c>
      <c r="W117" s="15" t="s">
        <v>367</v>
      </c>
      <c r="X117" s="15" t="str">
        <f>_xlfn.XLOOKUP(_LOOKUP[[#This Row],[AdjusterMemberName]],_Adjuster[Adjuster Name],_Adjuster[Email],,0)</f>
        <v>dHernandez4@knightcompany.com</v>
      </c>
      <c r="Y117" s="15" t="str">
        <f>_xlfn.XLOOKUP(_LOOKUP[[#This Row],[AdjusterMemberName]],_Adjuster[Adjuster Name],_Adjuster[Phone Number],,0)</f>
        <v>323-315-7819</v>
      </c>
      <c r="Z117" s="15" t="s">
        <v>44316</v>
      </c>
      <c r="AA1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212 N Western, San Pedro  CA 90732</v>
      </c>
      <c r="AB117" s="15"/>
    </row>
    <row r="118" spans="1:28" x14ac:dyDescent="0.3">
      <c r="A118" s="14">
        <v>1</v>
      </c>
      <c r="B118" s="14">
        <v>1</v>
      </c>
      <c r="C118" s="15" t="s">
        <v>34498</v>
      </c>
      <c r="D118" s="15" t="s">
        <v>34498</v>
      </c>
      <c r="E118" s="15">
        <v>45858</v>
      </c>
      <c r="F118" s="15" t="s">
        <v>44359</v>
      </c>
      <c r="G118" s="15">
        <v>45796</v>
      </c>
      <c r="H118" s="15">
        <v>45980</v>
      </c>
      <c r="I118" s="15" t="s">
        <v>44360</v>
      </c>
      <c r="J118" s="15" t="s">
        <v>44361</v>
      </c>
      <c r="K118" s="15" t="s">
        <v>45339</v>
      </c>
      <c r="L118" s="15" t="s">
        <v>128</v>
      </c>
      <c r="M118" s="15" t="s">
        <v>836</v>
      </c>
      <c r="N118" s="14">
        <v>2025</v>
      </c>
      <c r="O118" s="15" t="s">
        <v>34503</v>
      </c>
      <c r="P118" s="15" t="s">
        <v>106</v>
      </c>
      <c r="Q118" s="15" t="s">
        <v>46913</v>
      </c>
      <c r="R118" s="15" t="s">
        <v>34504</v>
      </c>
      <c r="S118" s="15" t="s">
        <v>34505</v>
      </c>
      <c r="T118" s="15" t="s">
        <v>174</v>
      </c>
      <c r="U118" s="15" t="s">
        <v>53</v>
      </c>
      <c r="V118" s="15" t="s">
        <v>45441</v>
      </c>
      <c r="W118" s="15" t="s">
        <v>367</v>
      </c>
      <c r="X118" s="15" t="str">
        <f>_xlfn.XLOOKUP(_LOOKUP[[#This Row],[AdjusterMemberName]],_Adjuster[Adjuster Name],_Adjuster[Email],,0)</f>
        <v>dHernandez4@knightcompany.com</v>
      </c>
      <c r="Y118" s="15" t="str">
        <f>_xlfn.XLOOKUP(_LOOKUP[[#This Row],[AdjusterMemberName]],_Adjuster[Adjuster Name],_Adjuster[Phone Number],,0)</f>
        <v>323-315-7819</v>
      </c>
      <c r="Z118" s="15" t="s">
        <v>34506</v>
      </c>
      <c r="AA1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8706 S Normandia , Los Angeles  CA 90044</v>
      </c>
      <c r="AB118" s="15"/>
    </row>
    <row r="119" spans="1:28" x14ac:dyDescent="0.3">
      <c r="A119" s="14">
        <v>1</v>
      </c>
      <c r="B119" s="14">
        <v>1</v>
      </c>
      <c r="C119" s="15" t="s">
        <v>44378</v>
      </c>
      <c r="D119" s="15" t="s">
        <v>44379</v>
      </c>
      <c r="E119" s="15">
        <v>45858</v>
      </c>
      <c r="F119" s="15" t="s">
        <v>44380</v>
      </c>
      <c r="G119" s="15">
        <v>45835</v>
      </c>
      <c r="H119" s="15">
        <v>46018</v>
      </c>
      <c r="I119" s="15" t="s">
        <v>44381</v>
      </c>
      <c r="J119" s="15" t="s">
        <v>44382</v>
      </c>
      <c r="K119" s="15" t="s">
        <v>45454</v>
      </c>
      <c r="L119" s="15" t="s">
        <v>229</v>
      </c>
      <c r="M119" s="15" t="s">
        <v>3275</v>
      </c>
      <c r="N119" s="14">
        <v>2008</v>
      </c>
      <c r="O119" s="15" t="s">
        <v>44383</v>
      </c>
      <c r="P119" s="15" t="s">
        <v>81</v>
      </c>
      <c r="Q119" s="15" t="s">
        <v>46939</v>
      </c>
      <c r="R119" s="15" t="s">
        <v>44384</v>
      </c>
      <c r="S119" s="15" t="s">
        <v>44385</v>
      </c>
      <c r="T119" s="15" t="s">
        <v>624</v>
      </c>
      <c r="U119" s="15" t="s">
        <v>53</v>
      </c>
      <c r="V119" s="15" t="s">
        <v>45357</v>
      </c>
      <c r="W119" s="15" t="s">
        <v>1186</v>
      </c>
      <c r="X119" s="15" t="str">
        <f>_xlfn.XLOOKUP(_LOOKUP[[#This Row],[AdjusterMemberName]],_Adjuster[Adjuster Name],_Adjuster[Email],,0)</f>
        <v>sAkinleye@knightcompany.com</v>
      </c>
      <c r="Y119" s="15" t="str">
        <f>_xlfn.XLOOKUP(_LOOKUP[[#This Row],[AdjusterMemberName]],_Adjuster[Adjuster Name],_Adjuster[Phone Number],,0)</f>
        <v>424-559-5280</v>
      </c>
      <c r="Z119" s="15" t="s">
        <v>44386</v>
      </c>
      <c r="AA1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1301 E Avenue I Spc 109, Lancaster  CA 93535</v>
      </c>
      <c r="AB119" s="15"/>
    </row>
    <row r="120" spans="1:28" x14ac:dyDescent="0.3">
      <c r="A120" s="14">
        <v>1</v>
      </c>
      <c r="B120" s="14">
        <v>1</v>
      </c>
      <c r="C120" s="15" t="s">
        <v>44403</v>
      </c>
      <c r="D120" s="15" t="s">
        <v>44403</v>
      </c>
      <c r="E120" s="15">
        <v>45858</v>
      </c>
      <c r="F120" s="15" t="s">
        <v>44404</v>
      </c>
      <c r="G120" s="15">
        <v>45751</v>
      </c>
      <c r="H120" s="15">
        <v>45934</v>
      </c>
      <c r="I120" s="15" t="s">
        <v>44405</v>
      </c>
      <c r="J120" s="15" t="s">
        <v>44406</v>
      </c>
      <c r="K120" s="15" t="s">
        <v>45386</v>
      </c>
      <c r="L120" s="15" t="s">
        <v>103</v>
      </c>
      <c r="M120" s="15" t="s">
        <v>304</v>
      </c>
      <c r="N120" s="14">
        <v>2023</v>
      </c>
      <c r="O120" s="15" t="s">
        <v>44407</v>
      </c>
      <c r="P120" s="15" t="s">
        <v>106</v>
      </c>
      <c r="Q120" s="15" t="s">
        <v>47000</v>
      </c>
      <c r="R120" s="15" t="s">
        <v>44408</v>
      </c>
      <c r="S120" s="15" t="s">
        <v>44409</v>
      </c>
      <c r="T120" s="15" t="s">
        <v>174</v>
      </c>
      <c r="U120" s="15" t="s">
        <v>53</v>
      </c>
      <c r="V120" s="15" t="s">
        <v>45507</v>
      </c>
      <c r="W120" s="15" t="s">
        <v>367</v>
      </c>
      <c r="X120" s="15" t="str">
        <f>_xlfn.XLOOKUP(_LOOKUP[[#This Row],[AdjusterMemberName]],_Adjuster[Adjuster Name],_Adjuster[Email],,0)</f>
        <v>dHernandez4@knightcompany.com</v>
      </c>
      <c r="Y120" s="15" t="str">
        <f>_xlfn.XLOOKUP(_LOOKUP[[#This Row],[AdjusterMemberName]],_Adjuster[Adjuster Name],_Adjuster[Phone Number],,0)</f>
        <v>323-315-7819</v>
      </c>
      <c r="Z120" s="15" t="s">
        <v>44410</v>
      </c>
      <c r="AA1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4732 Elmwood Ave Apt 2, Los Angeles  CA 90004</v>
      </c>
      <c r="AB120" s="15"/>
    </row>
    <row r="121" spans="1:28" x14ac:dyDescent="0.3">
      <c r="A121" s="14">
        <v>1</v>
      </c>
      <c r="B121" s="14">
        <v>1</v>
      </c>
      <c r="C121" s="15" t="s">
        <v>44436</v>
      </c>
      <c r="D121" s="15" t="s">
        <v>44436</v>
      </c>
      <c r="E121" s="15">
        <v>45858</v>
      </c>
      <c r="F121" s="15" t="s">
        <v>44437</v>
      </c>
      <c r="G121" s="15">
        <v>45733</v>
      </c>
      <c r="H121" s="15">
        <v>45917</v>
      </c>
      <c r="I121" s="15" t="s">
        <v>44438</v>
      </c>
      <c r="J121" s="15" t="s">
        <v>44439</v>
      </c>
      <c r="K121" s="15" t="s">
        <v>45502</v>
      </c>
      <c r="L121" s="15" t="s">
        <v>181</v>
      </c>
      <c r="M121" s="15" t="s">
        <v>3677</v>
      </c>
      <c r="N121" s="14">
        <v>2016</v>
      </c>
      <c r="O121" s="15" t="s">
        <v>44440</v>
      </c>
      <c r="P121" s="15" t="s">
        <v>106</v>
      </c>
      <c r="Q121" s="15" t="s">
        <v>46913</v>
      </c>
      <c r="R121" s="15" t="s">
        <v>44441</v>
      </c>
      <c r="S121" s="15" t="s">
        <v>44442</v>
      </c>
      <c r="T121" s="15" t="s">
        <v>44443</v>
      </c>
      <c r="U121" s="15" t="s">
        <v>53</v>
      </c>
      <c r="V121" s="15" t="s">
        <v>45501</v>
      </c>
      <c r="W121" s="15" t="s">
        <v>367</v>
      </c>
      <c r="X121" s="15" t="str">
        <f>_xlfn.XLOOKUP(_LOOKUP[[#This Row],[AdjusterMemberName]],_Adjuster[Adjuster Name],_Adjuster[Email],,0)</f>
        <v>dHernandez4@knightcompany.com</v>
      </c>
      <c r="Y121" s="15" t="str">
        <f>_xlfn.XLOOKUP(_LOOKUP[[#This Row],[AdjusterMemberName]],_Adjuster[Adjuster Name],_Adjuster[Phone Number],,0)</f>
        <v>323-315-7819</v>
      </c>
      <c r="Z121" s="15" t="s">
        <v>44444</v>
      </c>
      <c r="AA1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2502 Olive St, Dos Palos  CA 93620</v>
      </c>
      <c r="AB121" s="15"/>
    </row>
    <row r="122" spans="1:28" x14ac:dyDescent="0.3">
      <c r="A122" s="14">
        <v>1</v>
      </c>
      <c r="B122" s="14">
        <v>1</v>
      </c>
      <c r="C122" s="15" t="s">
        <v>44464</v>
      </c>
      <c r="D122" s="15" t="s">
        <v>44464</v>
      </c>
      <c r="E122" s="15">
        <v>45858</v>
      </c>
      <c r="F122" s="15" t="s">
        <v>44465</v>
      </c>
      <c r="G122" s="15">
        <v>45697</v>
      </c>
      <c r="H122" s="15">
        <v>45878</v>
      </c>
      <c r="I122" s="15" t="s">
        <v>44466</v>
      </c>
      <c r="J122" s="15" t="s">
        <v>44467</v>
      </c>
      <c r="K122" s="15" t="s">
        <v>45332</v>
      </c>
      <c r="L122" s="15" t="s">
        <v>128</v>
      </c>
      <c r="M122" s="15" t="s">
        <v>170</v>
      </c>
      <c r="N122" s="14">
        <v>2024</v>
      </c>
      <c r="O122" s="15" t="s">
        <v>44468</v>
      </c>
      <c r="P122" s="15" t="s">
        <v>106</v>
      </c>
      <c r="Q122" s="15" t="s">
        <v>46893</v>
      </c>
      <c r="R122" s="15" t="s">
        <v>44469</v>
      </c>
      <c r="S122" s="15" t="s">
        <v>44470</v>
      </c>
      <c r="T122" s="15" t="s">
        <v>8339</v>
      </c>
      <c r="U122" s="15" t="s">
        <v>53</v>
      </c>
      <c r="V122" s="15" t="s">
        <v>45497</v>
      </c>
      <c r="W122" s="15" t="s">
        <v>367</v>
      </c>
      <c r="X122" s="15" t="str">
        <f>_xlfn.XLOOKUP(_LOOKUP[[#This Row],[AdjusterMemberName]],_Adjuster[Adjuster Name],_Adjuster[Email],,0)</f>
        <v>dHernandez4@knightcompany.com</v>
      </c>
      <c r="Y122" s="15" t="str">
        <f>_xlfn.XLOOKUP(_LOOKUP[[#This Row],[AdjusterMemberName]],_Adjuster[Adjuster Name],_Adjuster[Phone Number],,0)</f>
        <v>323-315-7819</v>
      </c>
      <c r="Z122" s="15" t="s">
        <v>44471</v>
      </c>
      <c r="AA1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52317 Tripoli Way, Coachella  CA 92236</v>
      </c>
      <c r="AB122" s="15"/>
    </row>
    <row r="123" spans="1:28" x14ac:dyDescent="0.3">
      <c r="A123" s="14">
        <v>1</v>
      </c>
      <c r="B123" s="14">
        <v>1</v>
      </c>
      <c r="C123" s="15" t="s">
        <v>44610</v>
      </c>
      <c r="D123" s="15" t="s">
        <v>44611</v>
      </c>
      <c r="E123" s="15">
        <v>45858</v>
      </c>
      <c r="F123" s="15" t="s">
        <v>44612</v>
      </c>
      <c r="G123" s="15">
        <v>45689</v>
      </c>
      <c r="H123" s="15">
        <v>45870</v>
      </c>
      <c r="I123" s="15" t="s">
        <v>44613</v>
      </c>
      <c r="J123" s="15" t="s">
        <v>44614</v>
      </c>
      <c r="K123" s="15" t="s">
        <v>45468</v>
      </c>
      <c r="L123" s="15" t="s">
        <v>441</v>
      </c>
      <c r="M123" s="15" t="s">
        <v>442</v>
      </c>
      <c r="N123" s="14">
        <v>2025</v>
      </c>
      <c r="O123" s="15" t="s">
        <v>44615</v>
      </c>
      <c r="P123" s="15" t="s">
        <v>106</v>
      </c>
      <c r="Q123" s="15" t="s">
        <v>47020</v>
      </c>
      <c r="R123" s="15" t="s">
        <v>44616</v>
      </c>
      <c r="S123" s="15" t="s">
        <v>44617</v>
      </c>
      <c r="T123" s="15" t="s">
        <v>2940</v>
      </c>
      <c r="U123" s="15" t="s">
        <v>53</v>
      </c>
      <c r="V123" s="15" t="s">
        <v>45467</v>
      </c>
      <c r="W123" s="15" t="s">
        <v>367</v>
      </c>
      <c r="X123" s="15" t="str">
        <f>_xlfn.XLOOKUP(_LOOKUP[[#This Row],[AdjusterMemberName]],_Adjuster[Adjuster Name],_Adjuster[Email],,0)</f>
        <v>dHernandez4@knightcompany.com</v>
      </c>
      <c r="Y123" s="15" t="str">
        <f>_xlfn.XLOOKUP(_LOOKUP[[#This Row],[AdjusterMemberName]],_Adjuster[Adjuster Name],_Adjuster[Phone Number],,0)</f>
        <v>323-315-7819</v>
      </c>
      <c r="Z123" s="15" t="s">
        <v>44618</v>
      </c>
      <c r="AA1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518 S Maidson Ave , Pasadena  CA 91101</v>
      </c>
      <c r="AB123" s="15"/>
    </row>
    <row r="124" spans="1:28" x14ac:dyDescent="0.3">
      <c r="A124" s="14">
        <v>1</v>
      </c>
      <c r="B124" s="14">
        <v>1</v>
      </c>
      <c r="C124" s="15" t="s">
        <v>44734</v>
      </c>
      <c r="D124" s="15" t="s">
        <v>44735</v>
      </c>
      <c r="E124" s="15">
        <v>45858</v>
      </c>
      <c r="F124" s="15" t="s">
        <v>44736</v>
      </c>
      <c r="G124" s="15">
        <v>45777</v>
      </c>
      <c r="H124" s="15">
        <v>45960</v>
      </c>
      <c r="I124" s="15" t="s">
        <v>44737</v>
      </c>
      <c r="J124" s="15" t="s">
        <v>44738</v>
      </c>
      <c r="K124" s="15" t="s">
        <v>45448</v>
      </c>
      <c r="L124" s="15" t="s">
        <v>139</v>
      </c>
      <c r="M124" s="15" t="s">
        <v>697</v>
      </c>
      <c r="N124" s="14">
        <v>2014</v>
      </c>
      <c r="O124" s="15" t="s">
        <v>44739</v>
      </c>
      <c r="P124" s="15" t="s">
        <v>106</v>
      </c>
      <c r="Q124" s="15" t="s">
        <v>46893</v>
      </c>
      <c r="R124" s="15" t="s">
        <v>44740</v>
      </c>
      <c r="S124" s="15" t="s">
        <v>44741</v>
      </c>
      <c r="T124" s="15" t="s">
        <v>424</v>
      </c>
      <c r="U124" s="15" t="s">
        <v>53</v>
      </c>
      <c r="V124" s="15" t="s">
        <v>45447</v>
      </c>
      <c r="W124" s="15" t="s">
        <v>367</v>
      </c>
      <c r="X124" s="15" t="str">
        <f>_xlfn.XLOOKUP(_LOOKUP[[#This Row],[AdjusterMemberName]],_Adjuster[Adjuster Name],_Adjuster[Email],,0)</f>
        <v>dHernandez4@knightcompany.com</v>
      </c>
      <c r="Y124" s="15" t="str">
        <f>_xlfn.XLOOKUP(_LOOKUP[[#This Row],[AdjusterMemberName]],_Adjuster[Adjuster Name],_Adjuster[Phone Number],,0)</f>
        <v>323-315-7819</v>
      </c>
      <c r="Z124" s="15" t="s">
        <v>44742</v>
      </c>
      <c r="AA1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1697 W Highland Ave Spc 26, San Bernardino  CA 92411</v>
      </c>
      <c r="AB124" s="15"/>
    </row>
    <row r="125" spans="1:28" x14ac:dyDescent="0.3">
      <c r="A125" s="14">
        <v>1</v>
      </c>
      <c r="B125" s="14">
        <v>1</v>
      </c>
      <c r="C125" s="15" t="s">
        <v>45125</v>
      </c>
      <c r="D125" s="15" t="s">
        <v>45125</v>
      </c>
      <c r="E125" s="15">
        <v>45858</v>
      </c>
      <c r="F125" s="15" t="s">
        <v>45126</v>
      </c>
      <c r="G125" s="15">
        <v>45738</v>
      </c>
      <c r="H125" s="15">
        <v>45922</v>
      </c>
      <c r="I125" s="15" t="s">
        <v>45127</v>
      </c>
      <c r="J125" s="15" t="s">
        <v>45128</v>
      </c>
      <c r="K125" s="15" t="s">
        <v>45339</v>
      </c>
      <c r="L125" s="15" t="s">
        <v>103</v>
      </c>
      <c r="M125" s="15" t="s">
        <v>1503</v>
      </c>
      <c r="N125" s="14">
        <v>2024</v>
      </c>
      <c r="O125" s="15" t="s">
        <v>45129</v>
      </c>
      <c r="P125" s="15" t="s">
        <v>106</v>
      </c>
      <c r="Q125" s="15" t="s">
        <v>46990</v>
      </c>
      <c r="R125" s="15" t="s">
        <v>1364</v>
      </c>
      <c r="S125" s="15" t="s">
        <v>45130</v>
      </c>
      <c r="T125" s="15" t="s">
        <v>17160</v>
      </c>
      <c r="U125" s="15" t="s">
        <v>53</v>
      </c>
      <c r="V125" s="15" t="s">
        <v>45370</v>
      </c>
      <c r="W125" s="15" t="s">
        <v>2618</v>
      </c>
      <c r="X125" s="15" t="str">
        <f>_xlfn.XLOOKUP(_LOOKUP[[#This Row],[AdjusterMemberName]],_Adjuster[Adjuster Name],_Adjuster[Email],,0)</f>
        <v>Canglim@knightcompany.com</v>
      </c>
      <c r="Y125" s="15" t="str">
        <f>_xlfn.XLOOKUP(_LOOKUP[[#This Row],[AdjusterMemberName]],_Adjuster[Adjuster Name],_Adjuster[Phone Number],,0)</f>
        <v>323-456-1707</v>
      </c>
      <c r="Z125" s="15" t="s">
        <v>45131</v>
      </c>
      <c r="AA1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49526 Wayne St, Indio  CA 92201</v>
      </c>
      <c r="AB125" s="15"/>
    </row>
    <row r="126" spans="1:28" x14ac:dyDescent="0.3">
      <c r="A126" s="14">
        <v>1</v>
      </c>
      <c r="B126" s="14">
        <v>1</v>
      </c>
      <c r="C126" s="15" t="s">
        <v>44167</v>
      </c>
      <c r="D126" s="15" t="s">
        <v>44168</v>
      </c>
      <c r="E126" s="15">
        <v>45857</v>
      </c>
      <c r="F126" s="15" t="s">
        <v>44169</v>
      </c>
      <c r="G126" s="15">
        <v>45691</v>
      </c>
      <c r="H126" s="15">
        <v>45872</v>
      </c>
      <c r="I126" s="15" t="s">
        <v>44170</v>
      </c>
      <c r="J126" s="15" t="s">
        <v>44171</v>
      </c>
      <c r="K126" s="15" t="s">
        <v>45542</v>
      </c>
      <c r="L126" s="15" t="s">
        <v>314</v>
      </c>
      <c r="M126" s="15" t="s">
        <v>1409</v>
      </c>
      <c r="N126" s="14">
        <v>2013</v>
      </c>
      <c r="O126" s="15" t="s">
        <v>44172</v>
      </c>
      <c r="P126" s="15" t="s">
        <v>81</v>
      </c>
      <c r="Q126" s="15" t="s">
        <v>47022</v>
      </c>
      <c r="R126" s="15" t="s">
        <v>44173</v>
      </c>
      <c r="S126" s="15" t="s">
        <v>44174</v>
      </c>
      <c r="T126" s="15" t="s">
        <v>174</v>
      </c>
      <c r="U126" s="15" t="s">
        <v>53</v>
      </c>
      <c r="V126" s="15" t="s">
        <v>45529</v>
      </c>
      <c r="W126" s="15" t="s">
        <v>3114</v>
      </c>
      <c r="X126" s="15" t="str">
        <f>_xlfn.XLOOKUP(_LOOKUP[[#This Row],[AdjusterMemberName]],_Adjuster[Adjuster Name],_Adjuster[Email],,0)</f>
        <v>eExmundo@knightcompany.com</v>
      </c>
      <c r="Y126" s="15" t="str">
        <f>_xlfn.XLOOKUP(_LOOKUP[[#This Row],[AdjusterMemberName]],_Adjuster[Adjuster Name],_Adjuster[Phone Number],,0)</f>
        <v>424-559-5400</v>
      </c>
      <c r="Z126" s="15" t="s">
        <v>44175</v>
      </c>
      <c r="AA1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1370 E 94Th St. , Los Angeles  CA 90002</v>
      </c>
      <c r="AB126" s="15"/>
    </row>
    <row r="127" spans="1:28" x14ac:dyDescent="0.3">
      <c r="A127" s="14">
        <v>1</v>
      </c>
      <c r="B127" s="14">
        <v>1</v>
      </c>
      <c r="C127" s="15" t="s">
        <v>44184</v>
      </c>
      <c r="D127" s="15" t="s">
        <v>44184</v>
      </c>
      <c r="E127" s="15">
        <v>45857</v>
      </c>
      <c r="F127" s="15" t="s">
        <v>44185</v>
      </c>
      <c r="G127" s="15">
        <v>45851</v>
      </c>
      <c r="H127" s="15">
        <v>46035</v>
      </c>
      <c r="I127" s="15" t="s">
        <v>44186</v>
      </c>
      <c r="J127" s="15" t="s">
        <v>44187</v>
      </c>
      <c r="K127" s="15" t="s">
        <v>45540</v>
      </c>
      <c r="L127" s="15" t="s">
        <v>128</v>
      </c>
      <c r="M127" s="15" t="s">
        <v>836</v>
      </c>
      <c r="N127" s="14">
        <v>2025</v>
      </c>
      <c r="O127" s="15" t="s">
        <v>44188</v>
      </c>
      <c r="P127" s="15" t="s">
        <v>106</v>
      </c>
      <c r="Q127" s="15" t="s">
        <v>46913</v>
      </c>
      <c r="R127" s="15" t="s">
        <v>2190</v>
      </c>
      <c r="S127" s="15" t="s">
        <v>44189</v>
      </c>
      <c r="T127" s="15" t="s">
        <v>174</v>
      </c>
      <c r="U127" s="15" t="s">
        <v>53</v>
      </c>
      <c r="V127" s="15" t="s">
        <v>45337</v>
      </c>
      <c r="W127" s="15" t="s">
        <v>3114</v>
      </c>
      <c r="X127" s="15" t="str">
        <f>_xlfn.XLOOKUP(_LOOKUP[[#This Row],[AdjusterMemberName]],_Adjuster[Adjuster Name],_Adjuster[Email],,0)</f>
        <v>eExmundo@knightcompany.com</v>
      </c>
      <c r="Y127" s="15" t="str">
        <f>_xlfn.XLOOKUP(_LOOKUP[[#This Row],[AdjusterMemberName]],_Adjuster[Adjuster Name],_Adjuster[Phone Number],,0)</f>
        <v>424-559-5400</v>
      </c>
      <c r="Z127" s="15" t="s">
        <v>44190</v>
      </c>
      <c r="AA1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309 S Westlake Ave Apt 104, Los Angeles  CA 90057</v>
      </c>
      <c r="AB127" s="15"/>
    </row>
    <row r="128" spans="1:28" x14ac:dyDescent="0.3">
      <c r="A128" s="14">
        <v>1</v>
      </c>
      <c r="B128" s="14">
        <v>1</v>
      </c>
      <c r="C128" s="15" t="s">
        <v>44204</v>
      </c>
      <c r="D128" s="15" t="s">
        <v>44204</v>
      </c>
      <c r="E128" s="15">
        <v>45857</v>
      </c>
      <c r="F128" s="15" t="s">
        <v>44205</v>
      </c>
      <c r="G128" s="15">
        <v>45745</v>
      </c>
      <c r="H128" s="15">
        <v>45929</v>
      </c>
      <c r="I128" s="15" t="s">
        <v>44206</v>
      </c>
      <c r="J128" s="15" t="s">
        <v>44207</v>
      </c>
      <c r="K128" s="15" t="s">
        <v>45407</v>
      </c>
      <c r="L128" s="15" t="s">
        <v>128</v>
      </c>
      <c r="M128" s="15" t="s">
        <v>2179</v>
      </c>
      <c r="N128" s="14">
        <v>2006</v>
      </c>
      <c r="O128" s="15" t="s">
        <v>44208</v>
      </c>
      <c r="P128" s="15" t="s">
        <v>106</v>
      </c>
      <c r="Q128" s="15" t="s">
        <v>46893</v>
      </c>
      <c r="R128" s="15" t="s">
        <v>44209</v>
      </c>
      <c r="S128" s="15" t="s">
        <v>44210</v>
      </c>
      <c r="T128" s="15" t="s">
        <v>174</v>
      </c>
      <c r="U128" s="15" t="s">
        <v>53</v>
      </c>
      <c r="V128" s="15" t="s">
        <v>45337</v>
      </c>
      <c r="W128" s="15" t="s">
        <v>3974</v>
      </c>
      <c r="X128" s="15" t="str">
        <f>_xlfn.XLOOKUP(_LOOKUP[[#This Row],[AdjusterMemberName]],_Adjuster[Adjuster Name],_Adjuster[Email],,0)</f>
        <v>LMiller@knightcompany.com</v>
      </c>
      <c r="Y128" s="15" t="str">
        <f>_xlfn.XLOOKUP(_LOOKUP[[#This Row],[AdjusterMemberName]],_Adjuster[Adjuster Name],_Adjuster[Phone Number],,0)</f>
        <v>424-559-5378</v>
      </c>
      <c r="Z128" s="15" t="s">
        <v>44211</v>
      </c>
      <c r="AA1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8471 S Alvarado St, Los Angeles  CA 90057</v>
      </c>
      <c r="AB128" s="15"/>
    </row>
    <row r="129" spans="1:28" x14ac:dyDescent="0.3">
      <c r="A129" s="14">
        <v>1</v>
      </c>
      <c r="B129" s="14">
        <v>1</v>
      </c>
      <c r="C129" s="15" t="s">
        <v>44221</v>
      </c>
      <c r="D129" s="15" t="s">
        <v>44222</v>
      </c>
      <c r="E129" s="15">
        <v>45857</v>
      </c>
      <c r="F129" s="15" t="s">
        <v>44223</v>
      </c>
      <c r="G129" s="15">
        <v>45847</v>
      </c>
      <c r="H129" s="15">
        <v>46031</v>
      </c>
      <c r="I129" s="15" t="s">
        <v>44224</v>
      </c>
      <c r="J129" s="15" t="s">
        <v>44225</v>
      </c>
      <c r="K129" s="15" t="s">
        <v>45509</v>
      </c>
      <c r="L129" s="15" t="s">
        <v>201</v>
      </c>
      <c r="M129" s="15" t="s">
        <v>3844</v>
      </c>
      <c r="N129" s="14">
        <v>2015</v>
      </c>
      <c r="O129" s="15" t="s">
        <v>44226</v>
      </c>
      <c r="P129" s="15" t="s">
        <v>106</v>
      </c>
      <c r="Q129" s="15" t="s">
        <v>47023</v>
      </c>
      <c r="R129" s="15" t="s">
        <v>31911</v>
      </c>
      <c r="S129" s="15" t="s">
        <v>44227</v>
      </c>
      <c r="T129" s="15" t="s">
        <v>5400</v>
      </c>
      <c r="U129" s="15" t="s">
        <v>53</v>
      </c>
      <c r="V129" s="15" t="s">
        <v>45536</v>
      </c>
      <c r="W129" s="15" t="s">
        <v>25229</v>
      </c>
      <c r="X129" s="15" t="str">
        <f>_xlfn.XLOOKUP(_LOOKUP[[#This Row],[AdjusterMemberName]],_Adjuster[Adjuster Name],_Adjuster[Email],,0)</f>
        <v>rMartinez4@knightcompany.com</v>
      </c>
      <c r="Y129" s="15" t="str">
        <f>_xlfn.XLOOKUP(_LOOKUP[[#This Row],[AdjusterMemberName]],_Adjuster[Adjuster Name],_Adjuster[Phone Number],,0)</f>
        <v>424-559-5605</v>
      </c>
      <c r="Z129" s="15" t="s">
        <v>44228</v>
      </c>
      <c r="AA1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311 Ballantyne St Apt 37, El Cajon  CA 92020</v>
      </c>
      <c r="AB129" s="15">
        <v>45874</v>
      </c>
    </row>
    <row r="130" spans="1:28" x14ac:dyDescent="0.3">
      <c r="A130" s="14">
        <v>1</v>
      </c>
      <c r="B130" s="14">
        <v>1</v>
      </c>
      <c r="C130" s="15" t="s">
        <v>44272</v>
      </c>
      <c r="D130" s="15" t="s">
        <v>44273</v>
      </c>
      <c r="E130" s="15">
        <v>45857</v>
      </c>
      <c r="F130" s="15" t="s">
        <v>44274</v>
      </c>
      <c r="G130" s="15">
        <v>45698</v>
      </c>
      <c r="H130" s="15">
        <v>45879</v>
      </c>
      <c r="I130" s="15" t="s">
        <v>44275</v>
      </c>
      <c r="J130" s="15" t="s">
        <v>44276</v>
      </c>
      <c r="K130" s="15" t="s">
        <v>45332</v>
      </c>
      <c r="L130" s="15" t="s">
        <v>103</v>
      </c>
      <c r="M130" s="15" t="s">
        <v>304</v>
      </c>
      <c r="N130" s="14">
        <v>2024</v>
      </c>
      <c r="O130" s="15" t="s">
        <v>44277</v>
      </c>
      <c r="P130" s="15" t="s">
        <v>106</v>
      </c>
      <c r="Q130" s="15" t="s">
        <v>47018</v>
      </c>
      <c r="R130" s="15" t="s">
        <v>204</v>
      </c>
      <c r="S130" s="15" t="s">
        <v>44278</v>
      </c>
      <c r="T130" s="15" t="s">
        <v>308</v>
      </c>
      <c r="U130" s="15" t="s">
        <v>53</v>
      </c>
      <c r="V130" s="15" t="s">
        <v>45530</v>
      </c>
      <c r="W130" s="15" t="s">
        <v>3974</v>
      </c>
      <c r="X130" s="15" t="str">
        <f>_xlfn.XLOOKUP(_LOOKUP[[#This Row],[AdjusterMemberName]],_Adjuster[Adjuster Name],_Adjuster[Email],,0)</f>
        <v>LMiller@knightcompany.com</v>
      </c>
      <c r="Y130" s="15" t="str">
        <f>_xlfn.XLOOKUP(_LOOKUP[[#This Row],[AdjusterMemberName]],_Adjuster[Adjuster Name],_Adjuster[Phone Number],,0)</f>
        <v>424-559-5378</v>
      </c>
      <c r="Z130" s="15" t="s">
        <v>44279</v>
      </c>
      <c r="AA1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4066 Heidi Rd, Riverside  CA 92504</v>
      </c>
      <c r="AB130" s="15"/>
    </row>
    <row r="131" spans="1:28" x14ac:dyDescent="0.3">
      <c r="A131" s="14">
        <v>1</v>
      </c>
      <c r="B131" s="14">
        <v>1</v>
      </c>
      <c r="C131" s="15" t="s">
        <v>44288</v>
      </c>
      <c r="D131" s="15" t="s">
        <v>44288</v>
      </c>
      <c r="E131" s="15">
        <v>45857</v>
      </c>
      <c r="F131" s="15" t="s">
        <v>44289</v>
      </c>
      <c r="G131" s="15">
        <v>45800</v>
      </c>
      <c r="H131" s="15">
        <v>45984</v>
      </c>
      <c r="I131" s="15" t="s">
        <v>44290</v>
      </c>
      <c r="J131" s="15" t="s">
        <v>44291</v>
      </c>
      <c r="K131" s="15" t="s">
        <v>45528</v>
      </c>
      <c r="L131" s="15" t="s">
        <v>201</v>
      </c>
      <c r="M131" s="15" t="s">
        <v>21414</v>
      </c>
      <c r="N131" s="14">
        <v>2020</v>
      </c>
      <c r="O131" s="15" t="s">
        <v>44292</v>
      </c>
      <c r="P131" s="15" t="s">
        <v>106</v>
      </c>
      <c r="Q131" s="15" t="s">
        <v>47029</v>
      </c>
      <c r="R131" s="15" t="s">
        <v>44293</v>
      </c>
      <c r="S131" s="15" t="s">
        <v>44294</v>
      </c>
      <c r="T131" s="15" t="s">
        <v>327</v>
      </c>
      <c r="U131" s="15" t="s">
        <v>53</v>
      </c>
      <c r="V131" s="15" t="s">
        <v>45527</v>
      </c>
      <c r="W131" s="15" t="s">
        <v>367</v>
      </c>
      <c r="X131" s="15" t="str">
        <f>_xlfn.XLOOKUP(_LOOKUP[[#This Row],[AdjusterMemberName]],_Adjuster[Adjuster Name],_Adjuster[Email],,0)</f>
        <v>dHernandez4@knightcompany.com</v>
      </c>
      <c r="Y131" s="15" t="str">
        <f>_xlfn.XLOOKUP(_LOOKUP[[#This Row],[AdjusterMemberName]],_Adjuster[Adjuster Name],_Adjuster[Phone Number],,0)</f>
        <v>323-315-7819</v>
      </c>
      <c r="Z131" s="15" t="s">
        <v>44295</v>
      </c>
      <c r="AA1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9536 San Miguel Ave, South Gate  CA 90280</v>
      </c>
      <c r="AB131" s="15"/>
    </row>
    <row r="132" spans="1:28" x14ac:dyDescent="0.3">
      <c r="A132" s="14">
        <v>1</v>
      </c>
      <c r="B132" s="14">
        <v>1</v>
      </c>
      <c r="C132" s="15" t="s">
        <v>30460</v>
      </c>
      <c r="D132" s="15" t="s">
        <v>44371</v>
      </c>
      <c r="E132" s="15">
        <v>45857</v>
      </c>
      <c r="F132" s="15" t="s">
        <v>44372</v>
      </c>
      <c r="G132" s="15">
        <v>45838</v>
      </c>
      <c r="H132" s="15">
        <v>46021</v>
      </c>
      <c r="I132" s="15" t="s">
        <v>44373</v>
      </c>
      <c r="J132" s="15" t="s">
        <v>44374</v>
      </c>
      <c r="K132" s="15" t="s">
        <v>45512</v>
      </c>
      <c r="L132" s="15" t="s">
        <v>281</v>
      </c>
      <c r="M132" s="15" t="s">
        <v>1106</v>
      </c>
      <c r="N132" s="14">
        <v>2015</v>
      </c>
      <c r="O132" s="15" t="s">
        <v>44375</v>
      </c>
      <c r="P132" s="15" t="s">
        <v>106</v>
      </c>
      <c r="Q132" s="15" t="s">
        <v>46893</v>
      </c>
      <c r="R132" s="15" t="s">
        <v>345</v>
      </c>
      <c r="S132" s="15" t="s">
        <v>44376</v>
      </c>
      <c r="T132" s="15" t="s">
        <v>174</v>
      </c>
      <c r="U132" s="15" t="s">
        <v>53</v>
      </c>
      <c r="V132" s="15" t="s">
        <v>45441</v>
      </c>
      <c r="W132" s="15" t="s">
        <v>367</v>
      </c>
      <c r="X132" s="15" t="str">
        <f>_xlfn.XLOOKUP(_LOOKUP[[#This Row],[AdjusterMemberName]],_Adjuster[Adjuster Name],_Adjuster[Email],,0)</f>
        <v>dHernandez4@knightcompany.com</v>
      </c>
      <c r="Y132" s="15" t="str">
        <f>_xlfn.XLOOKUP(_LOOKUP[[#This Row],[AdjusterMemberName]],_Adjuster[Adjuster Name],_Adjuster[Phone Number],,0)</f>
        <v>323-315-7819</v>
      </c>
      <c r="Z132" s="15" t="s">
        <v>44377</v>
      </c>
      <c r="AA1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1110 W 96Th St , Los Angeles  CA 90044</v>
      </c>
      <c r="AB132" s="15"/>
    </row>
    <row r="133" spans="1:28" x14ac:dyDescent="0.3">
      <c r="A133" s="14">
        <v>1</v>
      </c>
      <c r="B133" s="14">
        <v>1</v>
      </c>
      <c r="C133" s="15" t="s">
        <v>44834</v>
      </c>
      <c r="D133" s="15" t="s">
        <v>44834</v>
      </c>
      <c r="E133" s="15">
        <v>45857</v>
      </c>
      <c r="F133" s="15" t="s">
        <v>44835</v>
      </c>
      <c r="G133" s="15">
        <v>45734</v>
      </c>
      <c r="H133" s="15">
        <v>45918</v>
      </c>
      <c r="I133" s="15" t="s">
        <v>44836</v>
      </c>
      <c r="J133" s="15" t="s">
        <v>44837</v>
      </c>
      <c r="K133" s="15" t="s">
        <v>45429</v>
      </c>
      <c r="L133" s="15" t="s">
        <v>128</v>
      </c>
      <c r="M133" s="15" t="s">
        <v>909</v>
      </c>
      <c r="N133" s="14">
        <v>2024</v>
      </c>
      <c r="O133" s="15" t="s">
        <v>44838</v>
      </c>
      <c r="P133" s="15" t="s">
        <v>106</v>
      </c>
      <c r="Q133" s="15" t="s">
        <v>46893</v>
      </c>
      <c r="R133" s="15" t="s">
        <v>44839</v>
      </c>
      <c r="S133" s="15" t="s">
        <v>44840</v>
      </c>
      <c r="T133" s="15" t="s">
        <v>1120</v>
      </c>
      <c r="U133" s="15" t="s">
        <v>53</v>
      </c>
      <c r="V133" s="15" t="s">
        <v>45428</v>
      </c>
      <c r="W133" s="15" t="s">
        <v>367</v>
      </c>
      <c r="X133" s="15" t="str">
        <f>_xlfn.XLOOKUP(_LOOKUP[[#This Row],[AdjusterMemberName]],_Adjuster[Adjuster Name],_Adjuster[Email],,0)</f>
        <v>dHernandez4@knightcompany.com</v>
      </c>
      <c r="Y133" s="15" t="str">
        <f>_xlfn.XLOOKUP(_LOOKUP[[#This Row],[AdjusterMemberName]],_Adjuster[Adjuster Name],_Adjuster[Phone Number],,0)</f>
        <v>323-315-7819</v>
      </c>
      <c r="Z133" s="15" t="s">
        <v>44841</v>
      </c>
      <c r="AA1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1550 Julian Ct, Colton  CA 92324</v>
      </c>
      <c r="AB133" s="15"/>
    </row>
    <row r="134" spans="1:28" x14ac:dyDescent="0.3">
      <c r="A134" s="14">
        <v>1</v>
      </c>
      <c r="B134" s="14">
        <v>1</v>
      </c>
      <c r="C134" s="15" t="s">
        <v>7531</v>
      </c>
      <c r="D134" s="15" t="s">
        <v>7531</v>
      </c>
      <c r="E134" s="15">
        <v>45856</v>
      </c>
      <c r="F134" s="15" t="s">
        <v>44060</v>
      </c>
      <c r="G134" s="15">
        <v>45828</v>
      </c>
      <c r="H134" s="15">
        <v>46011</v>
      </c>
      <c r="I134" s="15" t="s">
        <v>44061</v>
      </c>
      <c r="J134" s="15" t="s">
        <v>44062</v>
      </c>
      <c r="K134" s="15" t="s">
        <v>45332</v>
      </c>
      <c r="L134" s="15" t="s">
        <v>139</v>
      </c>
      <c r="M134" s="15" t="s">
        <v>1152</v>
      </c>
      <c r="N134" s="14">
        <v>2019</v>
      </c>
      <c r="O134" s="15" t="s">
        <v>44063</v>
      </c>
      <c r="P134" s="15" t="s">
        <v>106</v>
      </c>
      <c r="Q134" s="15" t="s">
        <v>46931</v>
      </c>
      <c r="R134" s="15" t="s">
        <v>7536</v>
      </c>
      <c r="S134" s="15" t="s">
        <v>44064</v>
      </c>
      <c r="T134" s="15" t="s">
        <v>7538</v>
      </c>
      <c r="U134" s="15" t="s">
        <v>53</v>
      </c>
      <c r="V134" s="15" t="s">
        <v>45557</v>
      </c>
      <c r="W134" s="15" t="s">
        <v>54</v>
      </c>
      <c r="X134" s="15" t="str">
        <f>_xlfn.XLOOKUP(_LOOKUP[[#This Row],[AdjusterMemberName]],_Adjuster[Adjuster Name],_Adjuster[Email],,0)</f>
        <v>JRubalcava@knightcompany.com</v>
      </c>
      <c r="Y134" s="15" t="str">
        <f>_xlfn.XLOOKUP(_LOOKUP[[#This Row],[AdjusterMemberName]],_Adjuster[Adjuster Name],_Adjuster[Phone Number],,0)</f>
        <v>424-559-5420</v>
      </c>
      <c r="Z134" s="15" t="s">
        <v>7539</v>
      </c>
      <c r="AA1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14184 Topmast Dr 1004, Helendale  CA 92342</v>
      </c>
      <c r="AB134" s="15"/>
    </row>
    <row r="135" spans="1:28" x14ac:dyDescent="0.3">
      <c r="A135" s="14">
        <v>1</v>
      </c>
      <c r="B135" s="14">
        <v>1</v>
      </c>
      <c r="C135" s="15" t="s">
        <v>44078</v>
      </c>
      <c r="D135" s="15" t="s">
        <v>44078</v>
      </c>
      <c r="E135" s="15">
        <v>45856</v>
      </c>
      <c r="F135" s="15" t="s">
        <v>44079</v>
      </c>
      <c r="G135" s="15">
        <v>45779</v>
      </c>
      <c r="H135" s="15">
        <v>45963</v>
      </c>
      <c r="I135" s="15" t="s">
        <v>44080</v>
      </c>
      <c r="J135" s="15" t="s">
        <v>44081</v>
      </c>
      <c r="K135" s="15" t="s">
        <v>45354</v>
      </c>
      <c r="L135" s="15" t="s">
        <v>128</v>
      </c>
      <c r="M135" s="15" t="s">
        <v>170</v>
      </c>
      <c r="N135" s="14">
        <v>2021</v>
      </c>
      <c r="O135" s="15" t="s">
        <v>44082</v>
      </c>
      <c r="P135" s="15" t="s">
        <v>106</v>
      </c>
      <c r="Q135" s="15" t="s">
        <v>46893</v>
      </c>
      <c r="R135" s="15" t="s">
        <v>44083</v>
      </c>
      <c r="S135" s="15" t="s">
        <v>44084</v>
      </c>
      <c r="T135" s="15" t="s">
        <v>174</v>
      </c>
      <c r="U135" s="15" t="s">
        <v>53</v>
      </c>
      <c r="V135" s="15" t="s">
        <v>45508</v>
      </c>
      <c r="W135" s="15" t="s">
        <v>367</v>
      </c>
      <c r="X135" s="15" t="str">
        <f>_xlfn.XLOOKUP(_LOOKUP[[#This Row],[AdjusterMemberName]],_Adjuster[Adjuster Name],_Adjuster[Email],,0)</f>
        <v>dHernandez4@knightcompany.com</v>
      </c>
      <c r="Y135" s="15" t="str">
        <f>_xlfn.XLOOKUP(_LOOKUP[[#This Row],[AdjusterMemberName]],_Adjuster[Adjuster Name],_Adjuster[Phone Number],,0)</f>
        <v>323-315-7819</v>
      </c>
      <c r="Z135" s="15" t="s">
        <v>44085</v>
      </c>
      <c r="AA1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741 E 121St St, Los Angeles  CA 90059</v>
      </c>
      <c r="AB135" s="15"/>
    </row>
    <row r="136" spans="1:28" x14ac:dyDescent="0.3">
      <c r="A136" s="14">
        <v>1</v>
      </c>
      <c r="B136" s="14">
        <v>1</v>
      </c>
      <c r="C136" s="15" t="s">
        <v>25376</v>
      </c>
      <c r="D136" s="15" t="s">
        <v>25377</v>
      </c>
      <c r="E136" s="15">
        <v>45856</v>
      </c>
      <c r="F136" s="15" t="s">
        <v>44110</v>
      </c>
      <c r="G136" s="15">
        <v>45775</v>
      </c>
      <c r="H136" s="15">
        <v>45958</v>
      </c>
      <c r="I136" s="15" t="s">
        <v>44111</v>
      </c>
      <c r="J136" s="15" t="s">
        <v>44112</v>
      </c>
      <c r="K136" s="15" t="s">
        <v>45341</v>
      </c>
      <c r="L136" s="15" t="s">
        <v>128</v>
      </c>
      <c r="M136" s="15" t="s">
        <v>129</v>
      </c>
      <c r="N136" s="14">
        <v>2020</v>
      </c>
      <c r="O136" s="15" t="s">
        <v>25381</v>
      </c>
      <c r="P136" s="15" t="s">
        <v>106</v>
      </c>
      <c r="Q136" s="15" t="s">
        <v>47010</v>
      </c>
      <c r="R136" s="15" t="s">
        <v>25382</v>
      </c>
      <c r="S136" s="15" t="s">
        <v>25383</v>
      </c>
      <c r="T136" s="15" t="s">
        <v>174</v>
      </c>
      <c r="U136" s="15" t="s">
        <v>53</v>
      </c>
      <c r="V136" s="15" t="s">
        <v>45367</v>
      </c>
      <c r="W136" s="15" t="s">
        <v>5071</v>
      </c>
      <c r="X136" s="15" t="str">
        <f>_xlfn.XLOOKUP(_LOOKUP[[#This Row],[AdjusterMemberName]],_Adjuster[Adjuster Name],_Adjuster[Email],,0)</f>
        <v>AMontelongo@knightcompany.com</v>
      </c>
      <c r="Y136" s="15" t="str">
        <f>_xlfn.XLOOKUP(_LOOKUP[[#This Row],[AdjusterMemberName]],_Adjuster[Adjuster Name],_Adjuster[Phone Number],,0)</f>
        <v>424-559-5425</v>
      </c>
      <c r="Z136" s="15" t="s">
        <v>25384</v>
      </c>
      <c r="AA1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1557 1/2 E 46Th St, Los Angeles  CA 90011</v>
      </c>
      <c r="AB136" s="15"/>
    </row>
    <row r="137" spans="1:28" x14ac:dyDescent="0.3">
      <c r="A137" s="14">
        <v>1</v>
      </c>
      <c r="B137" s="14">
        <v>1</v>
      </c>
      <c r="C137" s="15" t="s">
        <v>44113</v>
      </c>
      <c r="D137" s="15" t="s">
        <v>44113</v>
      </c>
      <c r="E137" s="15">
        <v>45856</v>
      </c>
      <c r="F137" s="15" t="s">
        <v>44114</v>
      </c>
      <c r="G137" s="15">
        <v>45745</v>
      </c>
      <c r="H137" s="15">
        <v>45929</v>
      </c>
      <c r="I137" s="15" t="s">
        <v>44115</v>
      </c>
      <c r="J137" s="15" t="s">
        <v>44116</v>
      </c>
      <c r="K137" s="15" t="s">
        <v>45550</v>
      </c>
      <c r="L137" s="15" t="s">
        <v>128</v>
      </c>
      <c r="M137" s="15" t="s">
        <v>836</v>
      </c>
      <c r="N137" s="14">
        <v>2025</v>
      </c>
      <c r="O137" s="15" t="s">
        <v>44117</v>
      </c>
      <c r="P137" s="15" t="s">
        <v>106</v>
      </c>
      <c r="Q137" s="15" t="s">
        <v>46893</v>
      </c>
      <c r="R137" s="15" t="s">
        <v>883</v>
      </c>
      <c r="S137" s="15" t="s">
        <v>44118</v>
      </c>
      <c r="T137" s="15" t="s">
        <v>174</v>
      </c>
      <c r="U137" s="15" t="s">
        <v>53</v>
      </c>
      <c r="V137" s="15" t="s">
        <v>45351</v>
      </c>
      <c r="W137" s="15" t="s">
        <v>29629</v>
      </c>
      <c r="X137" s="15" t="str">
        <f>_xlfn.XLOOKUP(_LOOKUP[[#This Row],[AdjusterMemberName]],_Adjuster[Adjuster Name],_Adjuster[Email],,0)</f>
        <v>LYoung2@knightcompany.com</v>
      </c>
      <c r="Y137" s="15" t="str">
        <f>_xlfn.XLOOKUP(_LOOKUP[[#This Row],[AdjusterMemberName]],_Adjuster[Adjuster Name],_Adjuster[Phone Number],,0)</f>
        <v>323-456-1714</v>
      </c>
      <c r="Z137" s="15" t="s">
        <v>44119</v>
      </c>
      <c r="AA1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1116 W 51St Pl, Los Angeles  CA 90037</v>
      </c>
      <c r="AB137" s="15"/>
    </row>
    <row r="138" spans="1:28" x14ac:dyDescent="0.3">
      <c r="A138" s="14">
        <v>1</v>
      </c>
      <c r="B138" s="14">
        <v>1</v>
      </c>
      <c r="C138" s="15" t="s">
        <v>13133</v>
      </c>
      <c r="D138" s="15" t="s">
        <v>13134</v>
      </c>
      <c r="E138" s="15">
        <v>45856</v>
      </c>
      <c r="F138" s="15" t="s">
        <v>44120</v>
      </c>
      <c r="G138" s="15">
        <v>45693</v>
      </c>
      <c r="H138" s="15">
        <v>45874</v>
      </c>
      <c r="I138" s="15" t="s">
        <v>44121</v>
      </c>
      <c r="J138" s="15" t="s">
        <v>44122</v>
      </c>
      <c r="K138" s="15" t="s">
        <v>45549</v>
      </c>
      <c r="L138" s="15" t="s">
        <v>103</v>
      </c>
      <c r="M138" s="15" t="s">
        <v>1336</v>
      </c>
      <c r="N138" s="14">
        <v>2013</v>
      </c>
      <c r="O138" s="15" t="s">
        <v>13137</v>
      </c>
      <c r="P138" s="15" t="s">
        <v>106</v>
      </c>
      <c r="Q138" s="15" t="s">
        <v>47002</v>
      </c>
      <c r="R138" s="15" t="s">
        <v>13138</v>
      </c>
      <c r="S138" s="15" t="s">
        <v>13139</v>
      </c>
      <c r="T138" s="15" t="s">
        <v>96</v>
      </c>
      <c r="U138" s="15" t="s">
        <v>53</v>
      </c>
      <c r="V138" s="15" t="s">
        <v>45410</v>
      </c>
      <c r="W138" s="15" t="s">
        <v>8635</v>
      </c>
      <c r="X138" s="15" t="e">
        <f>_xlfn.XLOOKUP(_LOOKUP[[#This Row],[AdjusterMemberName]],_Adjuster[Adjuster Name],_Adjuster[Email],,0)</f>
        <v>#N/A</v>
      </c>
      <c r="Y138" s="15" t="e">
        <f>_xlfn.XLOOKUP(_LOOKUP[[#This Row],[AdjusterMemberName]],_Adjuster[Adjuster Name],_Adjuster[Phone Number],,0)</f>
        <v>#N/A</v>
      </c>
      <c r="Z138" s="15" t="s">
        <v>13140</v>
      </c>
      <c r="AA1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12122 Leif Ericson Dr, Moreno Valley  CA 92557</v>
      </c>
      <c r="AB138" s="15"/>
    </row>
    <row r="139" spans="1:28" x14ac:dyDescent="0.3">
      <c r="A139" s="14">
        <v>1</v>
      </c>
      <c r="B139" s="14">
        <v>1</v>
      </c>
      <c r="C139" s="15" t="s">
        <v>44131</v>
      </c>
      <c r="D139" s="15" t="s">
        <v>44131</v>
      </c>
      <c r="E139" s="15">
        <v>45856</v>
      </c>
      <c r="F139" s="15" t="s">
        <v>44132</v>
      </c>
      <c r="G139" s="15">
        <v>45722</v>
      </c>
      <c r="H139" s="15">
        <v>45906</v>
      </c>
      <c r="I139" s="15" t="s">
        <v>44133</v>
      </c>
      <c r="J139" s="15" t="s">
        <v>44134</v>
      </c>
      <c r="K139" s="15" t="s">
        <v>45547</v>
      </c>
      <c r="L139" s="15" t="s">
        <v>314</v>
      </c>
      <c r="M139" s="15" t="s">
        <v>978</v>
      </c>
      <c r="N139" s="14">
        <v>2015</v>
      </c>
      <c r="O139" s="15" t="s">
        <v>44135</v>
      </c>
      <c r="P139" s="15" t="s">
        <v>106</v>
      </c>
      <c r="Q139" s="15" t="s">
        <v>46976</v>
      </c>
      <c r="R139" s="15" t="s">
        <v>2024</v>
      </c>
      <c r="S139" s="15" t="s">
        <v>44136</v>
      </c>
      <c r="T139" s="15" t="s">
        <v>1421</v>
      </c>
      <c r="U139" s="15" t="s">
        <v>53</v>
      </c>
      <c r="V139" s="15" t="s">
        <v>45546</v>
      </c>
      <c r="W139" s="15" t="s">
        <v>5071</v>
      </c>
      <c r="X139" s="15" t="str">
        <f>_xlfn.XLOOKUP(_LOOKUP[[#This Row],[AdjusterMemberName]],_Adjuster[Adjuster Name],_Adjuster[Email],,0)</f>
        <v>AMontelongo@knightcompany.com</v>
      </c>
      <c r="Y139" s="15" t="str">
        <f>_xlfn.XLOOKUP(_LOOKUP[[#This Row],[AdjusterMemberName]],_Adjuster[Adjuster Name],_Adjuster[Phone Number],,0)</f>
        <v>424-559-5425</v>
      </c>
      <c r="Z139" s="15" t="s">
        <v>44137</v>
      </c>
      <c r="AA1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3700 Tully Rd, Modesto  CA 95356</v>
      </c>
      <c r="AB139" s="15"/>
    </row>
    <row r="140" spans="1:28" x14ac:dyDescent="0.3">
      <c r="A140" s="14">
        <v>1</v>
      </c>
      <c r="B140" s="14">
        <v>1</v>
      </c>
      <c r="C140" s="15" t="s">
        <v>29584</v>
      </c>
      <c r="D140" s="15" t="s">
        <v>29584</v>
      </c>
      <c r="E140" s="15">
        <v>45856</v>
      </c>
      <c r="F140" s="15" t="s">
        <v>36696</v>
      </c>
      <c r="G140" s="15">
        <v>45696</v>
      </c>
      <c r="H140" s="15">
        <v>45877</v>
      </c>
      <c r="I140" s="15" t="s">
        <v>44138</v>
      </c>
      <c r="J140" s="15" t="s">
        <v>44139</v>
      </c>
      <c r="K140" s="15" t="s">
        <v>45327</v>
      </c>
      <c r="L140" s="15" t="s">
        <v>441</v>
      </c>
      <c r="M140" s="15" t="s">
        <v>1532</v>
      </c>
      <c r="N140" s="14">
        <v>2020</v>
      </c>
      <c r="O140" s="15" t="s">
        <v>44140</v>
      </c>
      <c r="P140" s="15" t="s">
        <v>81</v>
      </c>
      <c r="Q140" s="15" t="s">
        <v>47010</v>
      </c>
      <c r="R140" s="15" t="s">
        <v>29590</v>
      </c>
      <c r="S140" s="15" t="s">
        <v>29591</v>
      </c>
      <c r="T140" s="15" t="s">
        <v>109</v>
      </c>
      <c r="U140" s="15" t="s">
        <v>53</v>
      </c>
      <c r="V140" s="15" t="s">
        <v>45418</v>
      </c>
      <c r="W140" s="15" t="s">
        <v>25229</v>
      </c>
      <c r="X140" s="15" t="str">
        <f>_xlfn.XLOOKUP(_LOOKUP[[#This Row],[AdjusterMemberName]],_Adjuster[Adjuster Name],_Adjuster[Email],,0)</f>
        <v>rMartinez4@knightcompany.com</v>
      </c>
      <c r="Y140" s="15" t="str">
        <f>_xlfn.XLOOKUP(_LOOKUP[[#This Row],[AdjusterMemberName]],_Adjuster[Adjuster Name],_Adjuster[Phone Number],,0)</f>
        <v>424-559-5605</v>
      </c>
      <c r="Z140" s="15" t="s">
        <v>36700</v>
      </c>
      <c r="AA1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39930 Whitewood Rd Apt C204, Murrieta  CA 92563</v>
      </c>
      <c r="AB140" s="15"/>
    </row>
    <row r="141" spans="1:28" x14ac:dyDescent="0.3">
      <c r="A141" s="14">
        <v>1</v>
      </c>
      <c r="B141" s="14">
        <v>1</v>
      </c>
      <c r="C141" s="15" t="s">
        <v>44196</v>
      </c>
      <c r="D141" s="15" t="s">
        <v>44196</v>
      </c>
      <c r="E141" s="15">
        <v>45856</v>
      </c>
      <c r="F141" s="15" t="s">
        <v>44197</v>
      </c>
      <c r="G141" s="15">
        <v>45776</v>
      </c>
      <c r="H141" s="15">
        <v>45959</v>
      </c>
      <c r="I141" s="15" t="s">
        <v>44198</v>
      </c>
      <c r="J141" s="15" t="s">
        <v>44199</v>
      </c>
      <c r="K141" s="15" t="s">
        <v>45358</v>
      </c>
      <c r="L141" s="15" t="s">
        <v>103</v>
      </c>
      <c r="M141" s="15" t="s">
        <v>1336</v>
      </c>
      <c r="N141" s="14">
        <v>2014</v>
      </c>
      <c r="O141" s="15" t="s">
        <v>44200</v>
      </c>
      <c r="P141" s="15" t="s">
        <v>106</v>
      </c>
      <c r="Q141" s="15" t="s">
        <v>46976</v>
      </c>
      <c r="R141" s="15" t="s">
        <v>44201</v>
      </c>
      <c r="S141" s="15" t="s">
        <v>44202</v>
      </c>
      <c r="T141" s="15" t="s">
        <v>385</v>
      </c>
      <c r="U141" s="15" t="s">
        <v>53</v>
      </c>
      <c r="V141" s="15" t="s">
        <v>45538</v>
      </c>
      <c r="W141" s="15" t="s">
        <v>8635</v>
      </c>
      <c r="X141" s="15" t="e">
        <f>_xlfn.XLOOKUP(_LOOKUP[[#This Row],[AdjusterMemberName]],_Adjuster[Adjuster Name],_Adjuster[Email],,0)</f>
        <v>#N/A</v>
      </c>
      <c r="Y141" s="15" t="e">
        <f>_xlfn.XLOOKUP(_LOOKUP[[#This Row],[AdjusterMemberName]],_Adjuster[Adjuster Name],_Adjuster[Phone Number],,0)</f>
        <v>#N/A</v>
      </c>
      <c r="Z141" s="15" t="s">
        <v>44203</v>
      </c>
      <c r="AA1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11805 Ramona Blvd, El Monte  CA 91732</v>
      </c>
      <c r="AB141" s="15"/>
    </row>
    <row r="142" spans="1:28" x14ac:dyDescent="0.3">
      <c r="A142" s="14">
        <v>1</v>
      </c>
      <c r="B142" s="14">
        <v>0</v>
      </c>
      <c r="C142" s="15" t="s">
        <v>44350</v>
      </c>
      <c r="D142" s="15" t="s">
        <v>44351</v>
      </c>
      <c r="E142" s="15">
        <v>45856</v>
      </c>
      <c r="F142" s="15" t="s">
        <v>44352</v>
      </c>
      <c r="G142" s="15">
        <v>45817</v>
      </c>
      <c r="H142" s="15">
        <v>46000</v>
      </c>
      <c r="I142" s="15" t="s">
        <v>44353</v>
      </c>
      <c r="J142" s="15" t="s">
        <v>44354</v>
      </c>
      <c r="K142" s="15" t="s">
        <v>45381</v>
      </c>
      <c r="L142" s="15" t="s">
        <v>281</v>
      </c>
      <c r="M142" s="15" t="s">
        <v>4143</v>
      </c>
      <c r="N142" s="14">
        <v>2024</v>
      </c>
      <c r="O142" s="15" t="s">
        <v>44355</v>
      </c>
      <c r="P142" s="15" t="s">
        <v>106</v>
      </c>
      <c r="Q142" s="15" t="s">
        <v>46931</v>
      </c>
      <c r="R142" s="15" t="s">
        <v>44356</v>
      </c>
      <c r="S142" s="15" t="s">
        <v>44357</v>
      </c>
      <c r="T142" s="15" t="s">
        <v>1431</v>
      </c>
      <c r="U142" s="15" t="s">
        <v>53</v>
      </c>
      <c r="V142" s="15" t="s">
        <v>45514</v>
      </c>
      <c r="W142" s="15" t="s">
        <v>1658</v>
      </c>
      <c r="X142" s="15" t="str">
        <f>_xlfn.XLOOKUP(_LOOKUP[[#This Row],[AdjusterMemberName]],_Adjuster[Adjuster Name],_Adjuster[Email],,0)</f>
        <v>RDavila@knightcompany.com</v>
      </c>
      <c r="Y142" s="15" t="str">
        <f>_xlfn.XLOOKUP(_LOOKUP[[#This Row],[AdjusterMemberName]],_Adjuster[Adjuster Name],_Adjuster[Phone Number],,0)</f>
        <v>424-559-5663</v>
      </c>
      <c r="Z142" s="15" t="s">
        <v>44358</v>
      </c>
      <c r="AA1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13866 Osborne St, Arleta  CA 91331</v>
      </c>
      <c r="AB142" s="15"/>
    </row>
    <row r="143" spans="1:28" x14ac:dyDescent="0.3">
      <c r="A143" s="14">
        <v>1</v>
      </c>
      <c r="B143" s="14">
        <v>1</v>
      </c>
      <c r="C143" s="15" t="s">
        <v>20293</v>
      </c>
      <c r="D143" s="15" t="s">
        <v>20293</v>
      </c>
      <c r="E143" s="15">
        <v>45856</v>
      </c>
      <c r="F143" s="15" t="s">
        <v>44506</v>
      </c>
      <c r="G143" s="15">
        <v>45715</v>
      </c>
      <c r="H143" s="15">
        <v>45896</v>
      </c>
      <c r="I143" s="15" t="s">
        <v>44507</v>
      </c>
      <c r="J143" s="15" t="s">
        <v>44508</v>
      </c>
      <c r="K143" s="15" t="s">
        <v>45489</v>
      </c>
      <c r="L143" s="15" t="s">
        <v>139</v>
      </c>
      <c r="M143" s="15" t="s">
        <v>249</v>
      </c>
      <c r="N143" s="14">
        <v>2019</v>
      </c>
      <c r="O143" s="15" t="s">
        <v>20297</v>
      </c>
      <c r="P143" s="15" t="s">
        <v>106</v>
      </c>
      <c r="Q143" s="15" t="s">
        <v>46893</v>
      </c>
      <c r="R143" s="15" t="s">
        <v>762</v>
      </c>
      <c r="S143" s="15" t="s">
        <v>20298</v>
      </c>
      <c r="T143" s="15" t="s">
        <v>144</v>
      </c>
      <c r="U143" s="15" t="s">
        <v>53</v>
      </c>
      <c r="V143" s="15" t="s">
        <v>45488</v>
      </c>
      <c r="W143" s="15" t="s">
        <v>367</v>
      </c>
      <c r="X143" s="15" t="str">
        <f>_xlfn.XLOOKUP(_LOOKUP[[#This Row],[AdjusterMemberName]],_Adjuster[Adjuster Name],_Adjuster[Email],,0)</f>
        <v>dHernandez4@knightcompany.com</v>
      </c>
      <c r="Y143" s="15" t="str">
        <f>_xlfn.XLOOKUP(_LOOKUP[[#This Row],[AdjusterMemberName]],_Adjuster[Adjuster Name],_Adjuster[Phone Number],,0)</f>
        <v>323-315-7819</v>
      </c>
      <c r="Z143" s="15" t="s">
        <v>20299</v>
      </c>
      <c r="AA1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3637 Copperfield Dr, San Jose  CA 95136</v>
      </c>
      <c r="AB143" s="15"/>
    </row>
    <row r="144" spans="1:28" x14ac:dyDescent="0.3">
      <c r="A144" s="14">
        <v>1</v>
      </c>
      <c r="B144" s="14">
        <v>1</v>
      </c>
      <c r="C144" s="15" t="s">
        <v>45132</v>
      </c>
      <c r="D144" s="15" t="s">
        <v>45132</v>
      </c>
      <c r="E144" s="15">
        <v>45856</v>
      </c>
      <c r="F144" s="15" t="s">
        <v>45133</v>
      </c>
      <c r="G144" s="15">
        <v>45811</v>
      </c>
      <c r="H144" s="15">
        <v>45994</v>
      </c>
      <c r="I144" s="15" t="s">
        <v>45134</v>
      </c>
      <c r="J144" s="15" t="s">
        <v>45135</v>
      </c>
      <c r="K144" s="15" t="s">
        <v>45369</v>
      </c>
      <c r="L144" s="15" t="s">
        <v>229</v>
      </c>
      <c r="M144" s="15" t="s">
        <v>2915</v>
      </c>
      <c r="N144" s="14">
        <v>2023</v>
      </c>
      <c r="O144" s="15" t="s">
        <v>45136</v>
      </c>
      <c r="P144" s="15" t="s">
        <v>106</v>
      </c>
      <c r="Q144" s="15" t="s">
        <v>46989</v>
      </c>
      <c r="R144" s="15" t="s">
        <v>45137</v>
      </c>
      <c r="S144" s="15" t="s">
        <v>45138</v>
      </c>
      <c r="T144" s="15" t="s">
        <v>1255</v>
      </c>
      <c r="U144" s="15" t="s">
        <v>53</v>
      </c>
      <c r="V144" s="15" t="s">
        <v>45368</v>
      </c>
      <c r="W144" s="15" t="s">
        <v>2618</v>
      </c>
      <c r="X144" s="15" t="str">
        <f>_xlfn.XLOOKUP(_LOOKUP[[#This Row],[AdjusterMemberName]],_Adjuster[Adjuster Name],_Adjuster[Email],,0)</f>
        <v>Canglim@knightcompany.com</v>
      </c>
      <c r="Y144" s="15" t="str">
        <f>_xlfn.XLOOKUP(_LOOKUP[[#This Row],[AdjusterMemberName]],_Adjuster[Adjuster Name],_Adjuster[Phone Number],,0)</f>
        <v>323-456-1707</v>
      </c>
      <c r="Z144" s="15" t="s">
        <v>45139</v>
      </c>
      <c r="AA1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9325 Sunland Park Apt 18, Sun Valley  CA 91352</v>
      </c>
      <c r="AB144" s="15"/>
    </row>
    <row r="145" spans="1:28" x14ac:dyDescent="0.3">
      <c r="A145" s="14">
        <v>1</v>
      </c>
      <c r="B145" s="14">
        <v>1</v>
      </c>
      <c r="C145" s="15" t="s">
        <v>46952</v>
      </c>
      <c r="D145" s="15" t="s">
        <v>46952</v>
      </c>
      <c r="E145" s="15">
        <v>45856</v>
      </c>
      <c r="F145" s="15" t="s">
        <v>46951</v>
      </c>
      <c r="G145" s="15">
        <v>45845</v>
      </c>
      <c r="H145" s="15">
        <v>46029</v>
      </c>
      <c r="I145" s="15" t="s">
        <v>46950</v>
      </c>
      <c r="J145" s="15" t="s">
        <v>46949</v>
      </c>
      <c r="K145" s="15" t="s">
        <v>45388</v>
      </c>
      <c r="L145" s="15" t="s">
        <v>139</v>
      </c>
      <c r="M145" s="15" t="s">
        <v>620</v>
      </c>
      <c r="N145" s="14">
        <v>2011</v>
      </c>
      <c r="O145" s="15" t="s">
        <v>46948</v>
      </c>
      <c r="P145" s="15" t="s">
        <v>106</v>
      </c>
      <c r="Q145" s="15" t="s">
        <v>46939</v>
      </c>
      <c r="R145" s="15" t="s">
        <v>46947</v>
      </c>
      <c r="S145" s="15" t="s">
        <v>46946</v>
      </c>
      <c r="T145" s="15" t="s">
        <v>3838</v>
      </c>
      <c r="U145" s="15" t="s">
        <v>53</v>
      </c>
      <c r="V145" s="15" t="s">
        <v>45596</v>
      </c>
      <c r="W145" s="15" t="s">
        <v>2618</v>
      </c>
      <c r="X145" s="15" t="str">
        <f>_xlfn.XLOOKUP(_LOOKUP[[#This Row],[AdjusterMemberName]],_Adjuster[Adjuster Name],_Adjuster[Email],,0)</f>
        <v>Canglim@knightcompany.com</v>
      </c>
      <c r="Y145" s="15" t="str">
        <f>_xlfn.XLOOKUP(_LOOKUP[[#This Row],[AdjusterMemberName]],_Adjuster[Adjuster Name],_Adjuster[Phone Number],,0)</f>
        <v>323-456-1707</v>
      </c>
      <c r="Z145" s="15" t="s">
        <v>46945</v>
      </c>
      <c r="AA1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12654 Vanowen St Apt 6, North Hollywood  CA 91605</v>
      </c>
      <c r="AB145" s="15"/>
    </row>
    <row r="146" spans="1:28" x14ac:dyDescent="0.3">
      <c r="A146" s="14">
        <v>1</v>
      </c>
      <c r="B146" s="14">
        <v>1</v>
      </c>
      <c r="C146" s="15" t="s">
        <v>43976</v>
      </c>
      <c r="D146" s="15" t="s">
        <v>43976</v>
      </c>
      <c r="E146" s="15">
        <v>45855</v>
      </c>
      <c r="F146" s="15" t="s">
        <v>43977</v>
      </c>
      <c r="G146" s="15">
        <v>45755</v>
      </c>
      <c r="H146" s="15">
        <v>45938</v>
      </c>
      <c r="I146" s="15" t="s">
        <v>43978</v>
      </c>
      <c r="J146" s="15" t="s">
        <v>43979</v>
      </c>
      <c r="K146" s="15" t="s">
        <v>45486</v>
      </c>
      <c r="L146" s="15" t="s">
        <v>128</v>
      </c>
      <c r="M146" s="15" t="s">
        <v>2179</v>
      </c>
      <c r="N146" s="14">
        <v>2021</v>
      </c>
      <c r="O146" s="15" t="s">
        <v>43980</v>
      </c>
      <c r="P146" s="15" t="s">
        <v>106</v>
      </c>
      <c r="Q146" s="15" t="s">
        <v>46978</v>
      </c>
      <c r="R146" s="15" t="s">
        <v>5511</v>
      </c>
      <c r="S146" s="15" t="s">
        <v>43981</v>
      </c>
      <c r="T146" s="15" t="s">
        <v>4842</v>
      </c>
      <c r="U146" s="15" t="s">
        <v>53</v>
      </c>
      <c r="V146" s="15" t="s">
        <v>45570</v>
      </c>
      <c r="W146" s="15" t="s">
        <v>8635</v>
      </c>
      <c r="X146" s="15" t="e">
        <f>_xlfn.XLOOKUP(_LOOKUP[[#This Row],[AdjusterMemberName]],_Adjuster[Adjuster Name],_Adjuster[Email],,0)</f>
        <v>#N/A</v>
      </c>
      <c r="Y146" s="15" t="e">
        <f>_xlfn.XLOOKUP(_LOOKUP[[#This Row],[AdjusterMemberName]],_Adjuster[Adjuster Name],_Adjuster[Phone Number],,0)</f>
        <v>#N/A</v>
      </c>
      <c r="Z146" s="15" t="s">
        <v>43982</v>
      </c>
      <c r="AA1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346 N Sunset Ave Spc 112, La Puente  CA 91744</v>
      </c>
      <c r="AB146" s="15"/>
    </row>
    <row r="147" spans="1:28" x14ac:dyDescent="0.3">
      <c r="A147" s="14">
        <v>1</v>
      </c>
      <c r="B147" s="14">
        <v>0</v>
      </c>
      <c r="C147" s="15" t="s">
        <v>43990</v>
      </c>
      <c r="D147" s="15" t="s">
        <v>43991</v>
      </c>
      <c r="E147" s="15">
        <v>45855</v>
      </c>
      <c r="F147" s="15" t="s">
        <v>43992</v>
      </c>
      <c r="G147" s="15">
        <v>45687</v>
      </c>
      <c r="H147" s="15">
        <v>45868</v>
      </c>
      <c r="I147" s="15" t="s">
        <v>43993</v>
      </c>
      <c r="J147" s="15" t="s">
        <v>43994</v>
      </c>
      <c r="K147" s="15" t="s">
        <v>45568</v>
      </c>
      <c r="L147" s="15" t="s">
        <v>128</v>
      </c>
      <c r="M147" s="15" t="s">
        <v>170</v>
      </c>
      <c r="N147" s="14">
        <v>2006</v>
      </c>
      <c r="O147" s="15" t="s">
        <v>43995</v>
      </c>
      <c r="P147" s="15" t="s">
        <v>81</v>
      </c>
      <c r="Q147" s="15" t="s">
        <v>47023</v>
      </c>
      <c r="R147" s="15" t="s">
        <v>43996</v>
      </c>
      <c r="S147" s="15" t="s">
        <v>43997</v>
      </c>
      <c r="T147" s="15" t="s">
        <v>4078</v>
      </c>
      <c r="U147" s="15" t="s">
        <v>53</v>
      </c>
      <c r="V147" s="15" t="s">
        <v>45567</v>
      </c>
      <c r="W147" s="15" t="s">
        <v>25229</v>
      </c>
      <c r="X147" s="15" t="str">
        <f>_xlfn.XLOOKUP(_LOOKUP[[#This Row],[AdjusterMemberName]],_Adjuster[Adjuster Name],_Adjuster[Email],,0)</f>
        <v>rMartinez4@knightcompany.com</v>
      </c>
      <c r="Y147" s="15" t="str">
        <f>_xlfn.XLOOKUP(_LOOKUP[[#This Row],[AdjusterMemberName]],_Adjuster[Adjuster Name],_Adjuster[Phone Number],,0)</f>
        <v>424-559-5605</v>
      </c>
      <c r="Z147" s="15" t="s">
        <v>43998</v>
      </c>
      <c r="AA1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4310 Langner Ave Apt B, Santa Rosa  CA 95407</v>
      </c>
      <c r="AB147" s="15"/>
    </row>
    <row r="148" spans="1:28" x14ac:dyDescent="0.3">
      <c r="A148" s="14">
        <v>1</v>
      </c>
      <c r="B148" s="14">
        <v>1</v>
      </c>
      <c r="C148" s="15" t="s">
        <v>44007</v>
      </c>
      <c r="D148" s="15" t="s">
        <v>44008</v>
      </c>
      <c r="E148" s="15">
        <v>45855</v>
      </c>
      <c r="F148" s="15" t="s">
        <v>44009</v>
      </c>
      <c r="G148" s="15">
        <v>45786</v>
      </c>
      <c r="H148" s="15">
        <v>45970</v>
      </c>
      <c r="I148" s="15" t="s">
        <v>44010</v>
      </c>
      <c r="J148" s="15" t="s">
        <v>44011</v>
      </c>
      <c r="K148" s="15" t="s">
        <v>45566</v>
      </c>
      <c r="L148" s="15" t="s">
        <v>281</v>
      </c>
      <c r="M148" s="15" t="s">
        <v>11507</v>
      </c>
      <c r="N148" s="14">
        <v>2019</v>
      </c>
      <c r="O148" s="15" t="s">
        <v>44012</v>
      </c>
      <c r="P148" s="15" t="s">
        <v>81</v>
      </c>
      <c r="Q148" s="15" t="s">
        <v>46893</v>
      </c>
      <c r="R148" s="15" t="s">
        <v>39534</v>
      </c>
      <c r="S148" s="15" t="s">
        <v>44013</v>
      </c>
      <c r="T148" s="15" t="s">
        <v>174</v>
      </c>
      <c r="U148" s="15" t="s">
        <v>53</v>
      </c>
      <c r="V148" s="15" t="s">
        <v>45565</v>
      </c>
      <c r="W148" s="15" t="s">
        <v>25229</v>
      </c>
      <c r="X148" s="15" t="str">
        <f>_xlfn.XLOOKUP(_LOOKUP[[#This Row],[AdjusterMemberName]],_Adjuster[Adjuster Name],_Adjuster[Email],,0)</f>
        <v>rMartinez4@knightcompany.com</v>
      </c>
      <c r="Y148" s="15" t="str">
        <f>_xlfn.XLOOKUP(_LOOKUP[[#This Row],[AdjusterMemberName]],_Adjuster[Adjuster Name],_Adjuster[Phone Number],,0)</f>
        <v>424-559-5605</v>
      </c>
      <c r="Z148" s="15" t="s">
        <v>44014</v>
      </c>
      <c r="AA1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450 S Kenmore Ave #108 , Los Angeles  CA 90012</v>
      </c>
      <c r="AB148" s="15"/>
    </row>
    <row r="149" spans="1:28" x14ac:dyDescent="0.3">
      <c r="A149" s="14">
        <v>1</v>
      </c>
      <c r="B149" s="14">
        <v>1</v>
      </c>
      <c r="C149" s="15" t="s">
        <v>35353</v>
      </c>
      <c r="D149" s="15" t="s">
        <v>35354</v>
      </c>
      <c r="E149" s="15">
        <v>45855</v>
      </c>
      <c r="F149" s="15" t="s">
        <v>44015</v>
      </c>
      <c r="G149" s="15">
        <v>45846</v>
      </c>
      <c r="H149" s="15">
        <v>46030</v>
      </c>
      <c r="I149" s="15" t="s">
        <v>44016</v>
      </c>
      <c r="J149" s="15" t="s">
        <v>44017</v>
      </c>
      <c r="K149" s="15" t="s">
        <v>45332</v>
      </c>
      <c r="L149" s="15" t="s">
        <v>128</v>
      </c>
      <c r="M149" s="15" t="s">
        <v>129</v>
      </c>
      <c r="N149" s="14">
        <v>2024</v>
      </c>
      <c r="O149" s="15" t="s">
        <v>44018</v>
      </c>
      <c r="P149" s="15" t="s">
        <v>81</v>
      </c>
      <c r="Q149" s="15" t="s">
        <v>46913</v>
      </c>
      <c r="R149" s="15" t="s">
        <v>345</v>
      </c>
      <c r="S149" s="15" t="s">
        <v>44019</v>
      </c>
      <c r="T149" s="15" t="s">
        <v>174</v>
      </c>
      <c r="U149" s="15" t="s">
        <v>53</v>
      </c>
      <c r="V149" s="15" t="s">
        <v>45367</v>
      </c>
      <c r="W149" s="15" t="s">
        <v>1658</v>
      </c>
      <c r="X149" s="15" t="str">
        <f>_xlfn.XLOOKUP(_LOOKUP[[#This Row],[AdjusterMemberName]],_Adjuster[Adjuster Name],_Adjuster[Email],,0)</f>
        <v>RDavila@knightcompany.com</v>
      </c>
      <c r="Y149" s="15" t="str">
        <f>_xlfn.XLOOKUP(_LOOKUP[[#This Row],[AdjusterMemberName]],_Adjuster[Adjuster Name],_Adjuster[Phone Number],,0)</f>
        <v>424-559-5663</v>
      </c>
      <c r="Z149" s="15" t="s">
        <v>44020</v>
      </c>
      <c r="AA1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5141 Wall St, Los Angeles  CA 90011</v>
      </c>
      <c r="AB149" s="15"/>
    </row>
    <row r="150" spans="1:28" x14ac:dyDescent="0.3">
      <c r="A150" s="14">
        <v>1</v>
      </c>
      <c r="B150" s="14">
        <v>1</v>
      </c>
      <c r="C150" s="15" t="s">
        <v>44032</v>
      </c>
      <c r="D150" s="15" t="s">
        <v>44032</v>
      </c>
      <c r="E150" s="15">
        <v>45855</v>
      </c>
      <c r="F150" s="15" t="s">
        <v>44033</v>
      </c>
      <c r="G150" s="15">
        <v>45745</v>
      </c>
      <c r="H150" s="15">
        <v>45929</v>
      </c>
      <c r="I150" s="15" t="s">
        <v>44034</v>
      </c>
      <c r="J150" s="15" t="s">
        <v>44035</v>
      </c>
      <c r="K150" s="15" t="s">
        <v>45334</v>
      </c>
      <c r="L150" s="15" t="s">
        <v>314</v>
      </c>
      <c r="M150" s="15" t="s">
        <v>978</v>
      </c>
      <c r="N150" s="14">
        <v>2021</v>
      </c>
      <c r="O150" s="15" t="s">
        <v>44036</v>
      </c>
      <c r="P150" s="15" t="s">
        <v>106</v>
      </c>
      <c r="Q150" s="15" t="s">
        <v>47033</v>
      </c>
      <c r="R150" s="15" t="s">
        <v>44037</v>
      </c>
      <c r="S150" s="15" t="s">
        <v>44038</v>
      </c>
      <c r="T150" s="15" t="s">
        <v>164</v>
      </c>
      <c r="U150" s="15" t="s">
        <v>53</v>
      </c>
      <c r="V150" s="15" t="s">
        <v>45473</v>
      </c>
      <c r="W150" s="15" t="s">
        <v>3114</v>
      </c>
      <c r="X150" s="15" t="str">
        <f>_xlfn.XLOOKUP(_LOOKUP[[#This Row],[AdjusterMemberName]],_Adjuster[Adjuster Name],_Adjuster[Email],,0)</f>
        <v>eExmundo@knightcompany.com</v>
      </c>
      <c r="Y150" s="15" t="str">
        <f>_xlfn.XLOOKUP(_LOOKUP[[#This Row],[AdjusterMemberName]],_Adjuster[Adjuster Name],_Adjuster[Phone Number],,0)</f>
        <v>424-559-5400</v>
      </c>
      <c r="Z150" s="15" t="s">
        <v>44039</v>
      </c>
      <c r="AA1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3732 E Townsend Ave, Fresno  CA 93702</v>
      </c>
      <c r="AB150" s="15"/>
    </row>
    <row r="151" spans="1:28" x14ac:dyDescent="0.3">
      <c r="A151" s="14">
        <v>1</v>
      </c>
      <c r="B151" s="14">
        <v>1</v>
      </c>
      <c r="C151" s="15" t="s">
        <v>44040</v>
      </c>
      <c r="D151" s="15" t="s">
        <v>44040</v>
      </c>
      <c r="E151" s="15">
        <v>45855</v>
      </c>
      <c r="F151" s="15" t="s">
        <v>44041</v>
      </c>
      <c r="G151" s="15">
        <v>45693</v>
      </c>
      <c r="H151" s="15">
        <v>45874</v>
      </c>
      <c r="I151" s="15" t="s">
        <v>44042</v>
      </c>
      <c r="J151" s="15" t="s">
        <v>44043</v>
      </c>
      <c r="K151" s="15" t="s">
        <v>45561</v>
      </c>
      <c r="L151" s="15" t="s">
        <v>314</v>
      </c>
      <c r="M151" s="15" t="s">
        <v>315</v>
      </c>
      <c r="N151" s="14">
        <v>2020</v>
      </c>
      <c r="O151" s="15" t="s">
        <v>44044</v>
      </c>
      <c r="P151" s="15" t="s">
        <v>106</v>
      </c>
      <c r="Q151" s="15" t="s">
        <v>46939</v>
      </c>
      <c r="R151" s="15" t="s">
        <v>44045</v>
      </c>
      <c r="S151" s="15" t="s">
        <v>44046</v>
      </c>
      <c r="T151" s="15" t="s">
        <v>174</v>
      </c>
      <c r="U151" s="15" t="s">
        <v>53</v>
      </c>
      <c r="V151" s="15" t="s">
        <v>45560</v>
      </c>
      <c r="W151" s="15" t="s">
        <v>54</v>
      </c>
      <c r="X151" s="15" t="str">
        <f>_xlfn.XLOOKUP(_LOOKUP[[#This Row],[AdjusterMemberName]],_Adjuster[Adjuster Name],_Adjuster[Email],,0)</f>
        <v>JRubalcava@knightcompany.com</v>
      </c>
      <c r="Y151" s="15" t="str">
        <f>_xlfn.XLOOKUP(_LOOKUP[[#This Row],[AdjusterMemberName]],_Adjuster[Adjuster Name],_Adjuster[Phone Number],,0)</f>
        <v>424-559-5420</v>
      </c>
      <c r="Z151" s="15" t="s">
        <v>44047</v>
      </c>
      <c r="AA1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1822 E 1St St, Los Angeles  CA 90033</v>
      </c>
      <c r="AB151" s="15"/>
    </row>
    <row r="152" spans="1:28" x14ac:dyDescent="0.3">
      <c r="A152" s="14">
        <v>1</v>
      </c>
      <c r="B152" s="14">
        <v>1</v>
      </c>
      <c r="C152" s="15" t="s">
        <v>19592</v>
      </c>
      <c r="D152" s="15" t="s">
        <v>19592</v>
      </c>
      <c r="E152" s="15">
        <v>45855</v>
      </c>
      <c r="F152" s="15" t="s">
        <v>44048</v>
      </c>
      <c r="G152" s="15">
        <v>45792</v>
      </c>
      <c r="H152" s="15">
        <v>45976</v>
      </c>
      <c r="I152" s="15" t="s">
        <v>44049</v>
      </c>
      <c r="J152" s="15" t="s">
        <v>44050</v>
      </c>
      <c r="K152" s="15" t="s">
        <v>45559</v>
      </c>
      <c r="L152" s="15" t="s">
        <v>139</v>
      </c>
      <c r="M152" s="15" t="s">
        <v>470</v>
      </c>
      <c r="N152" s="14">
        <v>2019</v>
      </c>
      <c r="O152" s="15" t="s">
        <v>44051</v>
      </c>
      <c r="P152" s="15" t="s">
        <v>106</v>
      </c>
      <c r="Q152" s="15" t="s">
        <v>46913</v>
      </c>
      <c r="R152" s="15" t="s">
        <v>19598</v>
      </c>
      <c r="S152" s="15" t="s">
        <v>19599</v>
      </c>
      <c r="T152" s="15" t="s">
        <v>1738</v>
      </c>
      <c r="U152" s="15" t="s">
        <v>53</v>
      </c>
      <c r="V152" s="15" t="s">
        <v>45544</v>
      </c>
      <c r="W152" s="15" t="s">
        <v>25229</v>
      </c>
      <c r="X152" s="15" t="str">
        <f>_xlfn.XLOOKUP(_LOOKUP[[#This Row],[AdjusterMemberName]],_Adjuster[Adjuster Name],_Adjuster[Email],,0)</f>
        <v>rMartinez4@knightcompany.com</v>
      </c>
      <c r="Y152" s="15" t="str">
        <f>_xlfn.XLOOKUP(_LOOKUP[[#This Row],[AdjusterMemberName]],_Adjuster[Adjuster Name],_Adjuster[Phone Number],,0)</f>
        <v>424-559-5605</v>
      </c>
      <c r="Z152" s="15" t="s">
        <v>19600</v>
      </c>
      <c r="AA1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812 S Glendale Ave Apt 31, Glendale  CA 91205</v>
      </c>
      <c r="AB152" s="15"/>
    </row>
    <row r="153" spans="1:28" x14ac:dyDescent="0.3">
      <c r="A153" s="14">
        <v>1</v>
      </c>
      <c r="B153" s="14">
        <v>1</v>
      </c>
      <c r="C153" s="15" t="s">
        <v>44052</v>
      </c>
      <c r="D153" s="15" t="s">
        <v>44052</v>
      </c>
      <c r="E153" s="15">
        <v>45855</v>
      </c>
      <c r="F153" s="15" t="s">
        <v>44053</v>
      </c>
      <c r="G153" s="15">
        <v>45776</v>
      </c>
      <c r="H153" s="15">
        <v>45959</v>
      </c>
      <c r="I153" s="15" t="s">
        <v>44054</v>
      </c>
      <c r="J153" s="15" t="s">
        <v>44055</v>
      </c>
      <c r="K153" s="15" t="s">
        <v>45332</v>
      </c>
      <c r="L153" s="15" t="s">
        <v>139</v>
      </c>
      <c r="M153" s="15" t="s">
        <v>797</v>
      </c>
      <c r="N153" s="14">
        <v>2021</v>
      </c>
      <c r="O153" s="15" t="s">
        <v>44056</v>
      </c>
      <c r="P153" s="15" t="s">
        <v>106</v>
      </c>
      <c r="Q153" s="15" t="s">
        <v>46931</v>
      </c>
      <c r="R153" s="15" t="s">
        <v>44057</v>
      </c>
      <c r="S153" s="15" t="s">
        <v>44058</v>
      </c>
      <c r="T153" s="15" t="s">
        <v>811</v>
      </c>
      <c r="U153" s="15" t="s">
        <v>53</v>
      </c>
      <c r="V153" s="15" t="s">
        <v>45558</v>
      </c>
      <c r="W153" s="15" t="s">
        <v>3974</v>
      </c>
      <c r="X153" s="15" t="str">
        <f>_xlfn.XLOOKUP(_LOOKUP[[#This Row],[AdjusterMemberName]],_Adjuster[Adjuster Name],_Adjuster[Email],,0)</f>
        <v>LMiller@knightcompany.com</v>
      </c>
      <c r="Y153" s="15" t="str">
        <f>_xlfn.XLOOKUP(_LOOKUP[[#This Row],[AdjusterMemberName]],_Adjuster[Adjuster Name],_Adjuster[Phone Number],,0)</f>
        <v>424-559-5378</v>
      </c>
      <c r="Z153" s="15" t="s">
        <v>44059</v>
      </c>
      <c r="AA1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22275 Old Elsinore Rd, Perris  CA 92570</v>
      </c>
      <c r="AB153" s="15"/>
    </row>
    <row r="154" spans="1:28" x14ac:dyDescent="0.3">
      <c r="A154" s="14">
        <v>1</v>
      </c>
      <c r="B154" s="14">
        <v>1</v>
      </c>
      <c r="C154" s="15" t="s">
        <v>44095</v>
      </c>
      <c r="D154" s="15" t="s">
        <v>44095</v>
      </c>
      <c r="E154" s="15">
        <v>45855</v>
      </c>
      <c r="F154" s="15" t="s">
        <v>44096</v>
      </c>
      <c r="G154" s="15">
        <v>45749</v>
      </c>
      <c r="H154" s="15">
        <v>45932</v>
      </c>
      <c r="I154" s="15" t="s">
        <v>44097</v>
      </c>
      <c r="J154" s="15" t="s">
        <v>44098</v>
      </c>
      <c r="K154" s="15" t="s">
        <v>45551</v>
      </c>
      <c r="L154" s="15" t="s">
        <v>314</v>
      </c>
      <c r="M154" s="15" t="s">
        <v>315</v>
      </c>
      <c r="N154" s="14">
        <v>2018</v>
      </c>
      <c r="O154" s="15" t="s">
        <v>44099</v>
      </c>
      <c r="P154" s="15" t="s">
        <v>106</v>
      </c>
      <c r="Q154" s="15" t="s">
        <v>47000</v>
      </c>
      <c r="R154" s="15" t="s">
        <v>31086</v>
      </c>
      <c r="S154" s="15" t="s">
        <v>44100</v>
      </c>
      <c r="T154" s="15" t="s">
        <v>122</v>
      </c>
      <c r="U154" s="15" t="s">
        <v>53</v>
      </c>
      <c r="V154" s="15" t="s">
        <v>45524</v>
      </c>
      <c r="W154" s="15" t="s">
        <v>3114</v>
      </c>
      <c r="X154" s="15" t="str">
        <f>_xlfn.XLOOKUP(_LOOKUP[[#This Row],[AdjusterMemberName]],_Adjuster[Adjuster Name],_Adjuster[Email],,0)</f>
        <v>eExmundo@knightcompany.com</v>
      </c>
      <c r="Y154" s="15" t="str">
        <f>_xlfn.XLOOKUP(_LOOKUP[[#This Row],[AdjusterMemberName]],_Adjuster[Adjuster Name],_Adjuster[Phone Number],,0)</f>
        <v>424-559-5400</v>
      </c>
      <c r="Z154" s="15" t="s">
        <v>44101</v>
      </c>
      <c r="AA1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601 N Kirby St Spc 107, Hemet  CA 92545</v>
      </c>
      <c r="AB154" s="15"/>
    </row>
    <row r="155" spans="1:28" x14ac:dyDescent="0.3">
      <c r="A155" s="14">
        <v>1</v>
      </c>
      <c r="B155" s="14">
        <v>1</v>
      </c>
      <c r="C155" s="15" t="s">
        <v>44102</v>
      </c>
      <c r="D155" s="15" t="s">
        <v>44102</v>
      </c>
      <c r="E155" s="15">
        <v>45855</v>
      </c>
      <c r="F155" s="15" t="s">
        <v>44103</v>
      </c>
      <c r="G155" s="15">
        <v>45840</v>
      </c>
      <c r="H155" s="15">
        <v>46024</v>
      </c>
      <c r="I155" s="15" t="s">
        <v>44104</v>
      </c>
      <c r="J155" s="15" t="s">
        <v>44105</v>
      </c>
      <c r="K155" s="15" t="s">
        <v>45339</v>
      </c>
      <c r="L155" s="15" t="s">
        <v>128</v>
      </c>
      <c r="M155" s="15" t="s">
        <v>836</v>
      </c>
      <c r="N155" s="14">
        <v>2017</v>
      </c>
      <c r="O155" s="15" t="s">
        <v>44106</v>
      </c>
      <c r="P155" s="15" t="s">
        <v>106</v>
      </c>
      <c r="Q155" s="15" t="s">
        <v>46978</v>
      </c>
      <c r="R155" s="15" t="s">
        <v>44107</v>
      </c>
      <c r="S155" s="15" t="s">
        <v>44108</v>
      </c>
      <c r="T155" s="15" t="s">
        <v>1091</v>
      </c>
      <c r="U155" s="15" t="s">
        <v>53</v>
      </c>
      <c r="V155" s="15" t="s">
        <v>45457</v>
      </c>
      <c r="W155" s="15" t="s">
        <v>25229</v>
      </c>
      <c r="X155" s="15" t="str">
        <f>_xlfn.XLOOKUP(_LOOKUP[[#This Row],[AdjusterMemberName]],_Adjuster[Adjuster Name],_Adjuster[Email],,0)</f>
        <v>rMartinez4@knightcompany.com</v>
      </c>
      <c r="Y155" s="15" t="str">
        <f>_xlfn.XLOOKUP(_LOOKUP[[#This Row],[AdjusterMemberName]],_Adjuster[Adjuster Name],_Adjuster[Phone Number],,0)</f>
        <v>424-559-5605</v>
      </c>
      <c r="Z155" s="15" t="s">
        <v>44109</v>
      </c>
      <c r="AA1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234 Rose Ann Ave, Pittsburg  CA 94565</v>
      </c>
      <c r="AB155" s="15"/>
    </row>
    <row r="156" spans="1:28" x14ac:dyDescent="0.3">
      <c r="A156" s="14">
        <v>1</v>
      </c>
      <c r="B156" s="14">
        <v>1</v>
      </c>
      <c r="C156" s="15" t="s">
        <v>44212</v>
      </c>
      <c r="D156" s="15" t="s">
        <v>44213</v>
      </c>
      <c r="E156" s="15">
        <v>45855</v>
      </c>
      <c r="F156" s="15" t="s">
        <v>44214</v>
      </c>
      <c r="G156" s="15">
        <v>45704</v>
      </c>
      <c r="H156" s="15">
        <v>45885</v>
      </c>
      <c r="I156" s="15" t="s">
        <v>44215</v>
      </c>
      <c r="J156" s="15" t="s">
        <v>44216</v>
      </c>
      <c r="K156" s="15" t="s">
        <v>45379</v>
      </c>
      <c r="L156" s="15" t="s">
        <v>128</v>
      </c>
      <c r="M156" s="15" t="s">
        <v>129</v>
      </c>
      <c r="N156" s="14">
        <v>2021</v>
      </c>
      <c r="O156" s="15" t="s">
        <v>44217</v>
      </c>
      <c r="P156" s="15" t="s">
        <v>106</v>
      </c>
      <c r="Q156" s="15" t="s">
        <v>47001</v>
      </c>
      <c r="R156" s="15" t="s">
        <v>44218</v>
      </c>
      <c r="S156" s="15" t="s">
        <v>44219</v>
      </c>
      <c r="T156" s="15" t="s">
        <v>174</v>
      </c>
      <c r="U156" s="15" t="s">
        <v>53</v>
      </c>
      <c r="V156" s="15" t="s">
        <v>45537</v>
      </c>
      <c r="W156" s="15" t="s">
        <v>54</v>
      </c>
      <c r="X156" s="15" t="str">
        <f>_xlfn.XLOOKUP(_LOOKUP[[#This Row],[AdjusterMemberName]],_Adjuster[Adjuster Name],_Adjuster[Email],,0)</f>
        <v>JRubalcava@knightcompany.com</v>
      </c>
      <c r="Y156" s="15" t="str">
        <f>_xlfn.XLOOKUP(_LOOKUP[[#This Row],[AdjusterMemberName]],_Adjuster[Adjuster Name],_Adjuster[Phone Number],,0)</f>
        <v>424-559-5420</v>
      </c>
      <c r="Z156" s="15" t="s">
        <v>44220</v>
      </c>
      <c r="AA1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1858 1/2 W 11Th St, Los Angeles  CA 90006</v>
      </c>
      <c r="AB156" s="15"/>
    </row>
    <row r="157" spans="1:28" x14ac:dyDescent="0.3">
      <c r="A157" s="14">
        <v>1</v>
      </c>
      <c r="B157" s="14">
        <v>1</v>
      </c>
      <c r="C157" s="15" t="s">
        <v>44325</v>
      </c>
      <c r="D157" s="15" t="s">
        <v>44325</v>
      </c>
      <c r="E157" s="15">
        <v>45855</v>
      </c>
      <c r="F157" s="15" t="s">
        <v>44326</v>
      </c>
      <c r="G157" s="15">
        <v>45752</v>
      </c>
      <c r="H157" s="15">
        <v>45935</v>
      </c>
      <c r="I157" s="15" t="s">
        <v>44327</v>
      </c>
      <c r="J157" s="15" t="s">
        <v>44328</v>
      </c>
      <c r="K157" s="15" t="s">
        <v>45520</v>
      </c>
      <c r="L157" s="15" t="s">
        <v>103</v>
      </c>
      <c r="M157" s="15" t="s">
        <v>1503</v>
      </c>
      <c r="N157" s="14">
        <v>2024</v>
      </c>
      <c r="O157" s="15" t="s">
        <v>44329</v>
      </c>
      <c r="P157" s="15" t="s">
        <v>106</v>
      </c>
      <c r="Q157" s="15" t="s">
        <v>46922</v>
      </c>
      <c r="R157" s="15" t="s">
        <v>44330</v>
      </c>
      <c r="S157" s="15" t="s">
        <v>44331</v>
      </c>
      <c r="T157" s="15" t="s">
        <v>10387</v>
      </c>
      <c r="U157" s="15" t="s">
        <v>53</v>
      </c>
      <c r="V157" s="15" t="s">
        <v>45519</v>
      </c>
      <c r="W157" s="15" t="s">
        <v>367</v>
      </c>
      <c r="X157" s="15" t="str">
        <f>_xlfn.XLOOKUP(_LOOKUP[[#This Row],[AdjusterMemberName]],_Adjuster[Adjuster Name],_Adjuster[Email],,0)</f>
        <v>dHernandez4@knightcompany.com</v>
      </c>
      <c r="Y157" s="15" t="str">
        <f>_xlfn.XLOOKUP(_LOOKUP[[#This Row],[AdjusterMemberName]],_Adjuster[Adjuster Name],_Adjuster[Phone Number],,0)</f>
        <v>323-315-7819</v>
      </c>
      <c r="Z157" s="15" t="s">
        <v>44332</v>
      </c>
      <c r="AA1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2801 Main St Apt 205, Irvine  CA 92614</v>
      </c>
      <c r="AB157" s="15"/>
    </row>
    <row r="158" spans="1:28" x14ac:dyDescent="0.3">
      <c r="A158" s="14">
        <v>1</v>
      </c>
      <c r="B158" s="14">
        <v>1</v>
      </c>
      <c r="C158" s="15" t="s">
        <v>44715</v>
      </c>
      <c r="D158" s="15" t="s">
        <v>44716</v>
      </c>
      <c r="E158" s="15">
        <v>45855</v>
      </c>
      <c r="F158" s="15" t="s">
        <v>44717</v>
      </c>
      <c r="G158" s="15">
        <v>45812</v>
      </c>
      <c r="H158" s="15">
        <v>45995</v>
      </c>
      <c r="I158" s="15" t="s">
        <v>44718</v>
      </c>
      <c r="J158" s="15" t="s">
        <v>44719</v>
      </c>
      <c r="K158" s="15" t="s">
        <v>45453</v>
      </c>
      <c r="L158" s="15" t="s">
        <v>128</v>
      </c>
      <c r="M158" s="15" t="s">
        <v>13318</v>
      </c>
      <c r="N158" s="14">
        <v>2010</v>
      </c>
      <c r="O158" s="15" t="s">
        <v>44720</v>
      </c>
      <c r="P158" s="15" t="s">
        <v>106</v>
      </c>
      <c r="Q158" s="15" t="s">
        <v>46893</v>
      </c>
      <c r="R158" s="15" t="s">
        <v>44721</v>
      </c>
      <c r="S158" s="15" t="s">
        <v>44722</v>
      </c>
      <c r="T158" s="15" t="s">
        <v>133</v>
      </c>
      <c r="U158" s="15" t="s">
        <v>53</v>
      </c>
      <c r="V158" s="15" t="s">
        <v>45452</v>
      </c>
      <c r="W158" s="15" t="s">
        <v>367</v>
      </c>
      <c r="X158" s="15" t="str">
        <f>_xlfn.XLOOKUP(_LOOKUP[[#This Row],[AdjusterMemberName]],_Adjuster[Adjuster Name],_Adjuster[Email],,0)</f>
        <v>dHernandez4@knightcompany.com</v>
      </c>
      <c r="Y158" s="15" t="str">
        <f>_xlfn.XLOOKUP(_LOOKUP[[#This Row],[AdjusterMemberName]],_Adjuster[Adjuster Name],_Adjuster[Phone Number],,0)</f>
        <v>323-315-7819</v>
      </c>
      <c r="Z158" s="15" t="s">
        <v>44723</v>
      </c>
      <c r="AA1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9155 Cerritos Ave Apt 7, Anaheim  CA 92804</v>
      </c>
      <c r="AB158" s="15"/>
    </row>
    <row r="159" spans="1:28" x14ac:dyDescent="0.3">
      <c r="A159" s="14">
        <v>1</v>
      </c>
      <c r="B159" s="14">
        <v>1</v>
      </c>
      <c r="C159" s="15" t="s">
        <v>46898</v>
      </c>
      <c r="D159" s="15" t="s">
        <v>46898</v>
      </c>
      <c r="E159" s="15">
        <v>45855</v>
      </c>
      <c r="F159" s="15" t="s">
        <v>46897</v>
      </c>
      <c r="G159" s="15">
        <v>45719</v>
      </c>
      <c r="H159" s="15">
        <v>45903</v>
      </c>
      <c r="I159" s="15" t="s">
        <v>46896</v>
      </c>
      <c r="J159" s="15" t="s">
        <v>46895</v>
      </c>
      <c r="K159" s="15" t="s">
        <v>45663</v>
      </c>
      <c r="L159" s="15" t="s">
        <v>201</v>
      </c>
      <c r="M159" s="15" t="s">
        <v>26049</v>
      </c>
      <c r="N159" s="14">
        <v>2024</v>
      </c>
      <c r="O159" s="15" t="s">
        <v>46894</v>
      </c>
      <c r="P159" s="15" t="s">
        <v>106</v>
      </c>
      <c r="Q159" s="15" t="s">
        <v>46893</v>
      </c>
      <c r="R159" s="15" t="s">
        <v>8052</v>
      </c>
      <c r="S159" s="15" t="s">
        <v>46892</v>
      </c>
      <c r="T159" s="15" t="s">
        <v>174</v>
      </c>
      <c r="U159" s="15" t="s">
        <v>53</v>
      </c>
      <c r="V159" s="15" t="s">
        <v>45662</v>
      </c>
      <c r="W159" s="15" t="s">
        <v>54</v>
      </c>
      <c r="X159" s="15" t="str">
        <f>_xlfn.XLOOKUP(_LOOKUP[[#This Row],[AdjusterMemberName]],_Adjuster[Adjuster Name],_Adjuster[Email],,0)</f>
        <v>JRubalcava@knightcompany.com</v>
      </c>
      <c r="Y159" s="15" t="str">
        <f>_xlfn.XLOOKUP(_LOOKUP[[#This Row],[AdjusterMemberName]],_Adjuster[Adjuster Name],_Adjuster[Phone Number],,0)</f>
        <v>424-559-5420</v>
      </c>
      <c r="Z159" s="15" t="s">
        <v>46891</v>
      </c>
      <c r="AA1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3508 Hunter St, Los Angeles  CA 90023</v>
      </c>
      <c r="AB159" s="15"/>
    </row>
    <row r="160" spans="1:28" x14ac:dyDescent="0.3">
      <c r="A160" s="14">
        <v>1</v>
      </c>
      <c r="B160" s="14">
        <v>1</v>
      </c>
      <c r="C160" s="15" t="s">
        <v>43868</v>
      </c>
      <c r="D160" s="15" t="s">
        <v>43868</v>
      </c>
      <c r="E160" s="15">
        <v>45854</v>
      </c>
      <c r="F160" s="15" t="s">
        <v>43869</v>
      </c>
      <c r="G160" s="15">
        <v>45833</v>
      </c>
      <c r="H160" s="15">
        <v>46016</v>
      </c>
      <c r="I160" s="15" t="s">
        <v>43870</v>
      </c>
      <c r="J160" s="15" t="s">
        <v>43871</v>
      </c>
      <c r="K160" s="15" t="s">
        <v>45582</v>
      </c>
      <c r="L160" s="15" t="s">
        <v>25</v>
      </c>
      <c r="M160" s="15" t="s">
        <v>557</v>
      </c>
      <c r="N160" s="14">
        <v>2011</v>
      </c>
      <c r="O160" s="15" t="s">
        <v>43872</v>
      </c>
      <c r="P160" s="15" t="s">
        <v>81</v>
      </c>
      <c r="Q160" s="15" t="s">
        <v>47001</v>
      </c>
      <c r="R160" s="15" t="s">
        <v>43873</v>
      </c>
      <c r="S160" s="15" t="s">
        <v>43874</v>
      </c>
      <c r="T160" s="15" t="s">
        <v>174</v>
      </c>
      <c r="U160" s="15" t="s">
        <v>53</v>
      </c>
      <c r="V160" s="15" t="s">
        <v>45337</v>
      </c>
      <c r="W160" s="15" t="s">
        <v>54</v>
      </c>
      <c r="X160" s="15" t="str">
        <f>_xlfn.XLOOKUP(_LOOKUP[[#This Row],[AdjusterMemberName]],_Adjuster[Adjuster Name],_Adjuster[Email],,0)</f>
        <v>JRubalcava@knightcompany.com</v>
      </c>
      <c r="Y160" s="15" t="str">
        <f>_xlfn.XLOOKUP(_LOOKUP[[#This Row],[AdjusterMemberName]],_Adjuster[Adjuster Name],_Adjuster[Phone Number],,0)</f>
        <v>424-559-5420</v>
      </c>
      <c r="Z160" s="15" t="s">
        <v>43875</v>
      </c>
      <c r="AA1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228 S Lake St Apt 216 , Los Angeles  CA 90057</v>
      </c>
      <c r="AB160" s="15"/>
    </row>
    <row r="161" spans="1:28" x14ac:dyDescent="0.3">
      <c r="A161" s="14">
        <v>1</v>
      </c>
      <c r="B161" s="14">
        <v>1</v>
      </c>
      <c r="C161" s="15" t="s">
        <v>43876</v>
      </c>
      <c r="D161" s="15" t="s">
        <v>43876</v>
      </c>
      <c r="E161" s="15">
        <v>45854</v>
      </c>
      <c r="F161" s="15" t="s">
        <v>43877</v>
      </c>
      <c r="G161" s="15">
        <v>45825</v>
      </c>
      <c r="H161" s="15">
        <v>46008</v>
      </c>
      <c r="I161" s="15" t="s">
        <v>43878</v>
      </c>
      <c r="J161" s="15" t="s">
        <v>43879</v>
      </c>
      <c r="K161" s="15" t="s">
        <v>45386</v>
      </c>
      <c r="L161" s="15" t="s">
        <v>116</v>
      </c>
      <c r="M161" s="15" t="s">
        <v>117</v>
      </c>
      <c r="N161" s="14">
        <v>2021</v>
      </c>
      <c r="O161" s="15" t="s">
        <v>43880</v>
      </c>
      <c r="P161" s="15" t="s">
        <v>81</v>
      </c>
      <c r="Q161" s="15" t="s">
        <v>47010</v>
      </c>
      <c r="R161" s="15" t="s">
        <v>43881</v>
      </c>
      <c r="S161" s="15" t="s">
        <v>43882</v>
      </c>
      <c r="T161" s="15" t="s">
        <v>10938</v>
      </c>
      <c r="U161" s="15" t="s">
        <v>53</v>
      </c>
      <c r="V161" s="15" t="s">
        <v>45581</v>
      </c>
      <c r="W161" s="15" t="s">
        <v>25229</v>
      </c>
      <c r="X161" s="15" t="str">
        <f>_xlfn.XLOOKUP(_LOOKUP[[#This Row],[AdjusterMemberName]],_Adjuster[Adjuster Name],_Adjuster[Email],,0)</f>
        <v>rMartinez4@knightcompany.com</v>
      </c>
      <c r="Y161" s="15" t="str">
        <f>_xlfn.XLOOKUP(_LOOKUP[[#This Row],[AdjusterMemberName]],_Adjuster[Adjuster Name],_Adjuster[Phone Number],,0)</f>
        <v>424-559-5605</v>
      </c>
      <c r="Z161" s="15" t="s">
        <v>43883</v>
      </c>
      <c r="AA1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7364 Broadway, Lemon Grove  CA 91945</v>
      </c>
      <c r="AB161" s="15"/>
    </row>
    <row r="162" spans="1:28" x14ac:dyDescent="0.3">
      <c r="A162" s="14">
        <v>1</v>
      </c>
      <c r="B162" s="14">
        <v>1</v>
      </c>
      <c r="C162" s="15" t="s">
        <v>43959</v>
      </c>
      <c r="D162" s="15" t="s">
        <v>43959</v>
      </c>
      <c r="E162" s="15">
        <v>45854</v>
      </c>
      <c r="F162" s="15" t="s">
        <v>43960</v>
      </c>
      <c r="G162" s="15">
        <v>45758</v>
      </c>
      <c r="H162" s="15">
        <v>45941</v>
      </c>
      <c r="I162" s="15" t="s">
        <v>43961</v>
      </c>
      <c r="J162" s="15" t="s">
        <v>43962</v>
      </c>
      <c r="K162" s="15" t="s">
        <v>45332</v>
      </c>
      <c r="L162" s="15" t="s">
        <v>2306</v>
      </c>
      <c r="M162" s="15" t="s">
        <v>2455</v>
      </c>
      <c r="N162" s="14">
        <v>2016</v>
      </c>
      <c r="O162" s="15" t="s">
        <v>43963</v>
      </c>
      <c r="P162" s="15" t="s">
        <v>81</v>
      </c>
      <c r="Q162" s="15" t="s">
        <v>46893</v>
      </c>
      <c r="R162" s="15" t="s">
        <v>43964</v>
      </c>
      <c r="S162" s="15" t="s">
        <v>43965</v>
      </c>
      <c r="T162" s="15" t="s">
        <v>4809</v>
      </c>
      <c r="U162" s="15" t="s">
        <v>53</v>
      </c>
      <c r="V162" s="15" t="s">
        <v>45573</v>
      </c>
      <c r="W162" s="15" t="s">
        <v>5071</v>
      </c>
      <c r="X162" s="15" t="str">
        <f>_xlfn.XLOOKUP(_LOOKUP[[#This Row],[AdjusterMemberName]],_Adjuster[Adjuster Name],_Adjuster[Email],,0)</f>
        <v>AMontelongo@knightcompany.com</v>
      </c>
      <c r="Y162" s="15" t="str">
        <f>_xlfn.XLOOKUP(_LOOKUP[[#This Row],[AdjusterMemberName]],_Adjuster[Adjuster Name],_Adjuster[Phone Number],,0)</f>
        <v>424-559-5425</v>
      </c>
      <c r="Z162" s="15" t="s">
        <v>43966</v>
      </c>
      <c r="AA1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1796 Escher Way, Hanford  CA 93230</v>
      </c>
      <c r="AB162" s="15"/>
    </row>
    <row r="163" spans="1:28" x14ac:dyDescent="0.3">
      <c r="A163" s="14">
        <v>1</v>
      </c>
      <c r="B163" s="14">
        <v>1</v>
      </c>
      <c r="C163" s="15" t="s">
        <v>43983</v>
      </c>
      <c r="D163" s="15" t="s">
        <v>43983</v>
      </c>
      <c r="E163" s="15">
        <v>45854</v>
      </c>
      <c r="F163" s="15" t="s">
        <v>43984</v>
      </c>
      <c r="G163" s="15">
        <v>45778</v>
      </c>
      <c r="H163" s="15">
        <v>45962</v>
      </c>
      <c r="I163" s="15" t="s">
        <v>43985</v>
      </c>
      <c r="J163" s="15" t="s">
        <v>43986</v>
      </c>
      <c r="K163" s="15" t="s">
        <v>45329</v>
      </c>
      <c r="L163" s="15" t="s">
        <v>103</v>
      </c>
      <c r="M163" s="15" t="s">
        <v>104</v>
      </c>
      <c r="N163" s="14">
        <v>2022</v>
      </c>
      <c r="O163" s="15" t="s">
        <v>43987</v>
      </c>
      <c r="P163" s="15" t="s">
        <v>106</v>
      </c>
      <c r="Q163" s="15" t="s">
        <v>46922</v>
      </c>
      <c r="R163" s="15" t="s">
        <v>5171</v>
      </c>
      <c r="S163" s="15" t="s">
        <v>43988</v>
      </c>
      <c r="T163" s="15" t="s">
        <v>572</v>
      </c>
      <c r="U163" s="15" t="s">
        <v>53</v>
      </c>
      <c r="V163" s="15" t="s">
        <v>45569</v>
      </c>
      <c r="W163" s="15" t="s">
        <v>3974</v>
      </c>
      <c r="X163" s="15" t="str">
        <f>_xlfn.XLOOKUP(_LOOKUP[[#This Row],[AdjusterMemberName]],_Adjuster[Adjuster Name],_Adjuster[Email],,0)</f>
        <v>LMiller@knightcompany.com</v>
      </c>
      <c r="Y163" s="15" t="str">
        <f>_xlfn.XLOOKUP(_LOOKUP[[#This Row],[AdjusterMemberName]],_Adjuster[Adjuster Name],_Adjuster[Phone Number],,0)</f>
        <v>424-559-5378</v>
      </c>
      <c r="Z163" s="15" t="s">
        <v>43989</v>
      </c>
      <c r="AA1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257 Mary Kay Ln # 257, Bakersfield  CA 93308</v>
      </c>
      <c r="AB163" s="15"/>
    </row>
    <row r="164" spans="1:28" x14ac:dyDescent="0.3">
      <c r="A164" s="14">
        <v>1</v>
      </c>
      <c r="B164" s="14">
        <v>1</v>
      </c>
      <c r="C164" s="15" t="s">
        <v>43999</v>
      </c>
      <c r="D164" s="15" t="s">
        <v>44000</v>
      </c>
      <c r="E164" s="15">
        <v>45854</v>
      </c>
      <c r="F164" s="15" t="s">
        <v>44001</v>
      </c>
      <c r="G164" s="15">
        <v>45848</v>
      </c>
      <c r="H164" s="15">
        <v>46032</v>
      </c>
      <c r="I164" s="15" t="s">
        <v>44002</v>
      </c>
      <c r="J164" s="15" t="s">
        <v>44003</v>
      </c>
      <c r="K164" s="15" t="s">
        <v>45509</v>
      </c>
      <c r="L164" s="15" t="s">
        <v>314</v>
      </c>
      <c r="M164" s="15" t="s">
        <v>978</v>
      </c>
      <c r="N164" s="14">
        <v>2014</v>
      </c>
      <c r="O164" s="15" t="s">
        <v>44004</v>
      </c>
      <c r="P164" s="15" t="s">
        <v>81</v>
      </c>
      <c r="Q164" s="15" t="s">
        <v>47001</v>
      </c>
      <c r="R164" s="15" t="s">
        <v>10824</v>
      </c>
      <c r="S164" s="15" t="s">
        <v>44005</v>
      </c>
      <c r="T164" s="15" t="s">
        <v>404</v>
      </c>
      <c r="U164" s="15" t="s">
        <v>53</v>
      </c>
      <c r="V164" s="15" t="s">
        <v>45417</v>
      </c>
      <c r="W164" s="15" t="s">
        <v>54</v>
      </c>
      <c r="X164" s="15" t="str">
        <f>_xlfn.XLOOKUP(_LOOKUP[[#This Row],[AdjusterMemberName]],_Adjuster[Adjuster Name],_Adjuster[Email],,0)</f>
        <v>JRubalcava@knightcompany.com</v>
      </c>
      <c r="Y164" s="15" t="str">
        <f>_xlfn.XLOOKUP(_LOOKUP[[#This Row],[AdjusterMemberName]],_Adjuster[Adjuster Name],_Adjuster[Phone Number],,0)</f>
        <v>424-559-5420</v>
      </c>
      <c r="Z164" s="15" t="s">
        <v>44006</v>
      </c>
      <c r="AA1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256 E Avenue P2, Palmdale  CA 93550</v>
      </c>
      <c r="AB164" s="15"/>
    </row>
    <row r="165" spans="1:28" x14ac:dyDescent="0.3">
      <c r="A165" s="14">
        <v>1</v>
      </c>
      <c r="B165" s="14">
        <v>1</v>
      </c>
      <c r="C165" s="15" t="s">
        <v>44021</v>
      </c>
      <c r="D165" s="15" t="s">
        <v>44021</v>
      </c>
      <c r="E165" s="15">
        <v>45854</v>
      </c>
      <c r="F165" s="15" t="s">
        <v>44022</v>
      </c>
      <c r="G165" s="15">
        <v>45722</v>
      </c>
      <c r="H165" s="15">
        <v>45906</v>
      </c>
      <c r="I165" s="15" t="s">
        <v>44023</v>
      </c>
      <c r="J165" s="15" t="s">
        <v>44024</v>
      </c>
      <c r="K165" s="15" t="s">
        <v>45564</v>
      </c>
      <c r="L165" s="15" t="s">
        <v>128</v>
      </c>
      <c r="M165" s="15" t="s">
        <v>836</v>
      </c>
      <c r="N165" s="14">
        <v>2025</v>
      </c>
      <c r="O165" s="15" t="s">
        <v>44025</v>
      </c>
      <c r="P165" s="15" t="s">
        <v>106</v>
      </c>
      <c r="Q165" s="15" t="s">
        <v>46893</v>
      </c>
      <c r="R165" s="15" t="s">
        <v>30233</v>
      </c>
      <c r="S165" s="15" t="s">
        <v>44026</v>
      </c>
      <c r="T165" s="15" t="s">
        <v>10750</v>
      </c>
      <c r="U165" s="15" t="s">
        <v>53</v>
      </c>
      <c r="V165" s="15" t="s">
        <v>45563</v>
      </c>
      <c r="W165" s="15" t="s">
        <v>1544</v>
      </c>
      <c r="X165" s="15" t="str">
        <f>_xlfn.XLOOKUP(_LOOKUP[[#This Row],[AdjusterMemberName]],_Adjuster[Adjuster Name],_Adjuster[Email],,0)</f>
        <v>CRodriguez5@knightcompany.com</v>
      </c>
      <c r="Y165" s="15" t="str">
        <f>_xlfn.XLOOKUP(_LOOKUP[[#This Row],[AdjusterMemberName]],_Adjuster[Adjuster Name],_Adjuster[Phone Number],,0)</f>
        <v>323-456-1708</v>
      </c>
      <c r="Z165" s="15" t="s">
        <v>44027</v>
      </c>
      <c r="AA1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16816 Passage Ave Apt 28, Paramount  CA 90723</v>
      </c>
      <c r="AB165" s="15"/>
    </row>
    <row r="166" spans="1:28" x14ac:dyDescent="0.3">
      <c r="A166" s="14">
        <v>1</v>
      </c>
      <c r="B166" s="14">
        <v>1</v>
      </c>
      <c r="C166" s="15" t="s">
        <v>44158</v>
      </c>
      <c r="D166" s="15" t="s">
        <v>44159</v>
      </c>
      <c r="E166" s="15">
        <v>45854</v>
      </c>
      <c r="F166" s="15" t="s">
        <v>44160</v>
      </c>
      <c r="G166" s="15">
        <v>45806</v>
      </c>
      <c r="H166" s="15">
        <v>45990</v>
      </c>
      <c r="I166" s="15" t="s">
        <v>44161</v>
      </c>
      <c r="J166" s="15" t="s">
        <v>44162</v>
      </c>
      <c r="K166" s="15" t="s">
        <v>45543</v>
      </c>
      <c r="L166" s="15" t="s">
        <v>103</v>
      </c>
      <c r="M166" s="15" t="s">
        <v>1523</v>
      </c>
      <c r="N166" s="14">
        <v>2023</v>
      </c>
      <c r="O166" s="15" t="s">
        <v>44163</v>
      </c>
      <c r="P166" s="15" t="s">
        <v>106</v>
      </c>
      <c r="Q166" s="15" t="s">
        <v>47031</v>
      </c>
      <c r="R166" s="15" t="s">
        <v>44164</v>
      </c>
      <c r="S166" s="15" t="s">
        <v>44165</v>
      </c>
      <c r="T166" s="15" t="s">
        <v>164</v>
      </c>
      <c r="U166" s="15" t="s">
        <v>53</v>
      </c>
      <c r="V166" s="15" t="s">
        <v>45473</v>
      </c>
      <c r="W166" s="15" t="s">
        <v>3974</v>
      </c>
      <c r="X166" s="15" t="str">
        <f>_xlfn.XLOOKUP(_LOOKUP[[#This Row],[AdjusterMemberName]],_Adjuster[Adjuster Name],_Adjuster[Email],,0)</f>
        <v>LMiller@knightcompany.com</v>
      </c>
      <c r="Y166" s="15" t="str">
        <f>_xlfn.XLOOKUP(_LOOKUP[[#This Row],[AdjusterMemberName]],_Adjuster[Adjuster Name],_Adjuster[Phone Number],,0)</f>
        <v>424-559-5378</v>
      </c>
      <c r="Z166" s="15" t="s">
        <v>44166</v>
      </c>
      <c r="AA1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4780 E Lane Ave, Fresno  CA 93702</v>
      </c>
      <c r="AB166" s="15"/>
    </row>
    <row r="167" spans="1:28" x14ac:dyDescent="0.3">
      <c r="A167" s="14">
        <v>1</v>
      </c>
      <c r="B167" s="14">
        <v>0</v>
      </c>
      <c r="C167" s="15" t="s">
        <v>23416</v>
      </c>
      <c r="D167" s="15" t="s">
        <v>44567</v>
      </c>
      <c r="E167" s="15">
        <v>45854</v>
      </c>
      <c r="F167" s="15" t="s">
        <v>44568</v>
      </c>
      <c r="G167" s="15">
        <v>45851</v>
      </c>
      <c r="H167" s="15">
        <v>46035</v>
      </c>
      <c r="I167" s="15" t="s">
        <v>44569</v>
      </c>
      <c r="J167" s="15" t="s">
        <v>44570</v>
      </c>
      <c r="K167" s="15" t="s">
        <v>45477</v>
      </c>
      <c r="L167" s="15" t="s">
        <v>281</v>
      </c>
      <c r="M167" s="15" t="s">
        <v>8183</v>
      </c>
      <c r="N167" s="14">
        <v>2013</v>
      </c>
      <c r="O167" s="15" t="s">
        <v>44571</v>
      </c>
      <c r="P167" s="15" t="s">
        <v>106</v>
      </c>
      <c r="Q167" s="15" t="s">
        <v>46939</v>
      </c>
      <c r="R167" s="15" t="s">
        <v>23421</v>
      </c>
      <c r="S167" s="15" t="s">
        <v>23422</v>
      </c>
      <c r="T167" s="15" t="s">
        <v>308</v>
      </c>
      <c r="U167" s="15" t="s">
        <v>53</v>
      </c>
      <c r="V167" s="15" t="s">
        <v>45476</v>
      </c>
      <c r="W167" s="15" t="s">
        <v>367</v>
      </c>
      <c r="X167" s="15" t="str">
        <f>_xlfn.XLOOKUP(_LOOKUP[[#This Row],[AdjusterMemberName]],_Adjuster[Adjuster Name],_Adjuster[Email],,0)</f>
        <v>dHernandez4@knightcompany.com</v>
      </c>
      <c r="Y167" s="15" t="str">
        <f>_xlfn.XLOOKUP(_LOOKUP[[#This Row],[AdjusterMemberName]],_Adjuster[Adjuster Name],_Adjuster[Phone Number],,0)</f>
        <v>323-315-7819</v>
      </c>
      <c r="Z167" s="15" t="s">
        <v>23423</v>
      </c>
      <c r="AA1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3140 Panorama Rd, Riverside  CA 92506</v>
      </c>
      <c r="AB167" s="15"/>
    </row>
    <row r="168" spans="1:28" x14ac:dyDescent="0.3">
      <c r="A168" s="14">
        <v>1</v>
      </c>
      <c r="B168" s="14">
        <v>1</v>
      </c>
      <c r="C168" s="15" t="s">
        <v>26819</v>
      </c>
      <c r="D168" s="15" t="s">
        <v>26820</v>
      </c>
      <c r="E168" s="15">
        <v>45854</v>
      </c>
      <c r="F168" s="15" t="s">
        <v>44572</v>
      </c>
      <c r="G168" s="15">
        <v>45784</v>
      </c>
      <c r="H168" s="15">
        <v>45968</v>
      </c>
      <c r="I168" s="15" t="s">
        <v>44573</v>
      </c>
      <c r="J168" s="15" t="s">
        <v>44574</v>
      </c>
      <c r="K168" s="15" t="s">
        <v>45332</v>
      </c>
      <c r="L168" s="15" t="s">
        <v>139</v>
      </c>
      <c r="M168" s="15" t="s">
        <v>249</v>
      </c>
      <c r="N168" s="14">
        <v>2012</v>
      </c>
      <c r="O168" s="15" t="s">
        <v>26824</v>
      </c>
      <c r="P168" s="15" t="s">
        <v>106</v>
      </c>
      <c r="Q168" s="15" t="s">
        <v>46893</v>
      </c>
      <c r="R168" s="15" t="s">
        <v>26825</v>
      </c>
      <c r="S168" s="15" t="s">
        <v>26826</v>
      </c>
      <c r="T168" s="15" t="s">
        <v>286</v>
      </c>
      <c r="U168" s="15" t="s">
        <v>53</v>
      </c>
      <c r="V168" s="15" t="s">
        <v>45475</v>
      </c>
      <c r="W168" s="15" t="s">
        <v>1658</v>
      </c>
      <c r="X168" s="15" t="str">
        <f>_xlfn.XLOOKUP(_LOOKUP[[#This Row],[AdjusterMemberName]],_Adjuster[Adjuster Name],_Adjuster[Email],,0)</f>
        <v>RDavila@knightcompany.com</v>
      </c>
      <c r="Y168" s="15" t="str">
        <f>_xlfn.XLOOKUP(_LOOKUP[[#This Row],[AdjusterMemberName]],_Adjuster[Adjuster Name],_Adjuster[Phone Number],,0)</f>
        <v>424-559-5663</v>
      </c>
      <c r="Z168" s="15" t="s">
        <v>26827</v>
      </c>
      <c r="AA1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1116 N Norman Ct Apt C, Long Beach  CA 90813</v>
      </c>
      <c r="AB168" s="15"/>
    </row>
    <row r="169" spans="1:28" x14ac:dyDescent="0.3">
      <c r="A169" s="14">
        <v>1</v>
      </c>
      <c r="B169" s="14">
        <v>1</v>
      </c>
      <c r="C169" s="15" t="s">
        <v>44804</v>
      </c>
      <c r="D169" s="15" t="s">
        <v>44805</v>
      </c>
      <c r="E169" s="15">
        <v>45854</v>
      </c>
      <c r="F169" s="15" t="s">
        <v>44806</v>
      </c>
      <c r="G169" s="15">
        <v>45798</v>
      </c>
      <c r="H169" s="15">
        <v>45982</v>
      </c>
      <c r="I169" s="15" t="s">
        <v>44807</v>
      </c>
      <c r="J169" s="15" t="s">
        <v>44808</v>
      </c>
      <c r="K169" s="15" t="s">
        <v>45350</v>
      </c>
      <c r="L169" s="15" t="s">
        <v>314</v>
      </c>
      <c r="M169" s="15" t="s">
        <v>1640</v>
      </c>
      <c r="N169" s="14">
        <v>2012</v>
      </c>
      <c r="O169" s="15" t="s">
        <v>44809</v>
      </c>
      <c r="P169" s="15" t="s">
        <v>106</v>
      </c>
      <c r="Q169" s="15" t="s">
        <v>47004</v>
      </c>
      <c r="R169" s="15" t="s">
        <v>4551</v>
      </c>
      <c r="S169" s="15" t="s">
        <v>44810</v>
      </c>
      <c r="T169" s="15" t="s">
        <v>308</v>
      </c>
      <c r="U169" s="15" t="s">
        <v>53</v>
      </c>
      <c r="V169" s="15" t="s">
        <v>45432</v>
      </c>
      <c r="W169" s="15" t="s">
        <v>2618</v>
      </c>
      <c r="X169" s="15" t="str">
        <f>_xlfn.XLOOKUP(_LOOKUP[[#This Row],[AdjusterMemberName]],_Adjuster[Adjuster Name],_Adjuster[Email],,0)</f>
        <v>Canglim@knightcompany.com</v>
      </c>
      <c r="Y169" s="15" t="str">
        <f>_xlfn.XLOOKUP(_LOOKUP[[#This Row],[AdjusterMemberName]],_Adjuster[Adjuster Name],_Adjuster[Phone Number],,0)</f>
        <v>323-456-1707</v>
      </c>
      <c r="Z169" s="15" t="s">
        <v>44811</v>
      </c>
      <c r="AA1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17975 Spring View Ct, Riverside  CA 92503</v>
      </c>
      <c r="AB169" s="15"/>
    </row>
    <row r="170" spans="1:28" x14ac:dyDescent="0.3">
      <c r="A170" s="14">
        <v>1</v>
      </c>
      <c r="B170" s="14">
        <v>1</v>
      </c>
      <c r="C170" s="15" t="s">
        <v>43623</v>
      </c>
      <c r="D170" s="15" t="s">
        <v>43623</v>
      </c>
      <c r="E170" s="15">
        <v>45853</v>
      </c>
      <c r="F170" s="15" t="s">
        <v>43624</v>
      </c>
      <c r="G170" s="15">
        <v>45701</v>
      </c>
      <c r="H170" s="15">
        <v>45882</v>
      </c>
      <c r="I170" s="15" t="s">
        <v>43625</v>
      </c>
      <c r="J170" s="15" t="s">
        <v>43626</v>
      </c>
      <c r="K170" s="15" t="s">
        <v>45505</v>
      </c>
      <c r="L170" s="15" t="s">
        <v>128</v>
      </c>
      <c r="M170" s="15" t="s">
        <v>836</v>
      </c>
      <c r="N170" s="14">
        <v>2024</v>
      </c>
      <c r="O170" s="15" t="s">
        <v>43627</v>
      </c>
      <c r="P170" s="15" t="s">
        <v>106</v>
      </c>
      <c r="Q170" s="15" t="s">
        <v>47001</v>
      </c>
      <c r="R170" s="15" t="s">
        <v>43628</v>
      </c>
      <c r="S170" s="15" t="s">
        <v>43629</v>
      </c>
      <c r="T170" s="15" t="s">
        <v>174</v>
      </c>
      <c r="U170" s="15" t="s">
        <v>53</v>
      </c>
      <c r="V170" s="15" t="s">
        <v>45367</v>
      </c>
      <c r="W170" s="15" t="s">
        <v>367</v>
      </c>
      <c r="X170" s="15" t="str">
        <f>_xlfn.XLOOKUP(_LOOKUP[[#This Row],[AdjusterMemberName]],_Adjuster[Adjuster Name],_Adjuster[Email],,0)</f>
        <v>dHernandez4@knightcompany.com</v>
      </c>
      <c r="Y170" s="15" t="str">
        <f>_xlfn.XLOOKUP(_LOOKUP[[#This Row],[AdjusterMemberName]],_Adjuster[Adjuster Name],_Adjuster[Phone Number],,0)</f>
        <v>323-315-7819</v>
      </c>
      <c r="Z170" s="15" t="s">
        <v>43630</v>
      </c>
      <c r="AA1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4073 S Central Ave Apt 6, Los Angeles  CA 90011</v>
      </c>
      <c r="AB170" s="15"/>
    </row>
    <row r="171" spans="1:28" x14ac:dyDescent="0.3">
      <c r="A171" s="14">
        <v>1</v>
      </c>
      <c r="B171" s="14">
        <v>1</v>
      </c>
      <c r="C171" s="15" t="s">
        <v>43673</v>
      </c>
      <c r="D171" s="15" t="s">
        <v>43674</v>
      </c>
      <c r="E171" s="15">
        <v>45853</v>
      </c>
      <c r="F171" s="15" t="s">
        <v>43675</v>
      </c>
      <c r="G171" s="15">
        <v>45713</v>
      </c>
      <c r="H171" s="15">
        <v>45894</v>
      </c>
      <c r="I171" s="15" t="s">
        <v>43676</v>
      </c>
      <c r="J171" s="15" t="s">
        <v>43677</v>
      </c>
      <c r="K171" s="15" t="s">
        <v>45334</v>
      </c>
      <c r="L171" s="15" t="s">
        <v>281</v>
      </c>
      <c r="M171" s="15" t="s">
        <v>9025</v>
      </c>
      <c r="N171" s="14">
        <v>2023</v>
      </c>
      <c r="O171" s="15" t="s">
        <v>43678</v>
      </c>
      <c r="P171" s="15" t="s">
        <v>106</v>
      </c>
      <c r="Q171" s="15" t="s">
        <v>46979</v>
      </c>
      <c r="R171" s="15" t="s">
        <v>306</v>
      </c>
      <c r="S171" s="15" t="s">
        <v>43679</v>
      </c>
      <c r="T171" s="15" t="s">
        <v>286</v>
      </c>
      <c r="U171" s="15" t="s">
        <v>53</v>
      </c>
      <c r="V171" s="15" t="s">
        <v>45606</v>
      </c>
      <c r="W171" s="15" t="s">
        <v>2618</v>
      </c>
      <c r="X171" s="15" t="str">
        <f>_xlfn.XLOOKUP(_LOOKUP[[#This Row],[AdjusterMemberName]],_Adjuster[Adjuster Name],_Adjuster[Email],,0)</f>
        <v>Canglim@knightcompany.com</v>
      </c>
      <c r="Y171" s="15" t="str">
        <f>_xlfn.XLOOKUP(_LOOKUP[[#This Row],[AdjusterMemberName]],_Adjuster[Adjuster Name],_Adjuster[Phone Number],,0)</f>
        <v>323-456-1707</v>
      </c>
      <c r="Z171" s="15" t="s">
        <v>43680</v>
      </c>
      <c r="AA1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5533 Long Beach Blvd Apt 17, Long Beach  CA 90805</v>
      </c>
      <c r="AB171" s="15"/>
    </row>
    <row r="172" spans="1:28" x14ac:dyDescent="0.3">
      <c r="A172" s="14">
        <v>1</v>
      </c>
      <c r="B172" s="14">
        <v>1</v>
      </c>
      <c r="C172" s="15" t="s">
        <v>6262</v>
      </c>
      <c r="D172" s="15" t="s">
        <v>43844</v>
      </c>
      <c r="E172" s="15">
        <v>45853</v>
      </c>
      <c r="F172" s="15" t="s">
        <v>43845</v>
      </c>
      <c r="G172" s="15">
        <v>45720</v>
      </c>
      <c r="H172" s="15">
        <v>45904</v>
      </c>
      <c r="I172" s="15" t="s">
        <v>43846</v>
      </c>
      <c r="J172" s="15" t="s">
        <v>43847</v>
      </c>
      <c r="K172" s="15" t="s">
        <v>45509</v>
      </c>
      <c r="L172" s="15" t="s">
        <v>91</v>
      </c>
      <c r="M172" s="15" t="s">
        <v>43848</v>
      </c>
      <c r="N172" s="14">
        <v>2021</v>
      </c>
      <c r="O172" s="15" t="s">
        <v>43849</v>
      </c>
      <c r="P172" s="15" t="s">
        <v>81</v>
      </c>
      <c r="Q172" s="15" t="s">
        <v>46893</v>
      </c>
      <c r="R172" s="15" t="s">
        <v>610</v>
      </c>
      <c r="S172" s="15" t="s">
        <v>43850</v>
      </c>
      <c r="T172" s="15" t="s">
        <v>404</v>
      </c>
      <c r="U172" s="15" t="s">
        <v>53</v>
      </c>
      <c r="V172" s="15" t="s">
        <v>45417</v>
      </c>
      <c r="W172" s="15" t="s">
        <v>25229</v>
      </c>
      <c r="X172" s="15" t="str">
        <f>_xlfn.XLOOKUP(_LOOKUP[[#This Row],[AdjusterMemberName]],_Adjuster[Adjuster Name],_Adjuster[Email],,0)</f>
        <v>rMartinez4@knightcompany.com</v>
      </c>
      <c r="Y172" s="15" t="str">
        <f>_xlfn.XLOOKUP(_LOOKUP[[#This Row],[AdjusterMemberName]],_Adjuster[Adjuster Name],_Adjuster[Phone Number],,0)</f>
        <v>424-559-5605</v>
      </c>
      <c r="Z172" s="15" t="s">
        <v>43851</v>
      </c>
      <c r="AA1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45156 17Th St E Apt 3, Lancaster  CA 93535</v>
      </c>
      <c r="AB172" s="15"/>
    </row>
    <row r="173" spans="1:28" x14ac:dyDescent="0.3">
      <c r="A173" s="14">
        <v>1</v>
      </c>
      <c r="B173" s="14">
        <v>1</v>
      </c>
      <c r="C173" s="15" t="s">
        <v>43852</v>
      </c>
      <c r="D173" s="15" t="s">
        <v>43853</v>
      </c>
      <c r="E173" s="15">
        <v>45853</v>
      </c>
      <c r="F173" s="15" t="s">
        <v>43854</v>
      </c>
      <c r="G173" s="15">
        <v>45812</v>
      </c>
      <c r="H173" s="15">
        <v>45995</v>
      </c>
      <c r="I173" s="15" t="s">
        <v>43855</v>
      </c>
      <c r="J173" s="15" t="s">
        <v>43856</v>
      </c>
      <c r="K173" s="15" t="s">
        <v>45332</v>
      </c>
      <c r="L173" s="15" t="s">
        <v>116</v>
      </c>
      <c r="M173" s="15" t="s">
        <v>2421</v>
      </c>
      <c r="N173" s="14">
        <v>2021</v>
      </c>
      <c r="O173" s="15" t="s">
        <v>43857</v>
      </c>
      <c r="P173" s="15" t="s">
        <v>81</v>
      </c>
      <c r="Q173" s="15" t="s">
        <v>47010</v>
      </c>
      <c r="R173" s="15" t="s">
        <v>42919</v>
      </c>
      <c r="S173" s="15" t="s">
        <v>43858</v>
      </c>
      <c r="T173" s="15" t="s">
        <v>1964</v>
      </c>
      <c r="U173" s="15" t="s">
        <v>53</v>
      </c>
      <c r="V173" s="15" t="s">
        <v>45584</v>
      </c>
      <c r="W173" s="15" t="s">
        <v>25229</v>
      </c>
      <c r="X173" s="15" t="str">
        <f>_xlfn.XLOOKUP(_LOOKUP[[#This Row],[AdjusterMemberName]],_Adjuster[Adjuster Name],_Adjuster[Email],,0)</f>
        <v>rMartinez4@knightcompany.com</v>
      </c>
      <c r="Y173" s="15" t="str">
        <f>_xlfn.XLOOKUP(_LOOKUP[[#This Row],[AdjusterMemberName]],_Adjuster[Adjuster Name],_Adjuster[Phone Number],,0)</f>
        <v>424-559-5605</v>
      </c>
      <c r="Z173" s="15" t="s">
        <v>43859</v>
      </c>
      <c r="AA1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10027 La Reina Ave, Downey  CA 90240</v>
      </c>
      <c r="AB173" s="15"/>
    </row>
    <row r="174" spans="1:28" x14ac:dyDescent="0.3">
      <c r="A174" s="14">
        <v>1</v>
      </c>
      <c r="B174" s="14">
        <v>1</v>
      </c>
      <c r="C174" s="15" t="s">
        <v>37230</v>
      </c>
      <c r="D174" s="15" t="s">
        <v>37231</v>
      </c>
      <c r="E174" s="15">
        <v>45853</v>
      </c>
      <c r="F174" s="15" t="s">
        <v>37232</v>
      </c>
      <c r="G174" s="15">
        <v>45673</v>
      </c>
      <c r="H174" s="15">
        <v>45854</v>
      </c>
      <c r="I174" s="15" t="s">
        <v>43884</v>
      </c>
      <c r="J174" s="15" t="s">
        <v>43885</v>
      </c>
      <c r="K174" s="15" t="s">
        <v>45512</v>
      </c>
      <c r="L174" s="15" t="s">
        <v>128</v>
      </c>
      <c r="M174" s="15" t="s">
        <v>170</v>
      </c>
      <c r="N174" s="14">
        <v>2016</v>
      </c>
      <c r="O174" s="15" t="s">
        <v>37235</v>
      </c>
      <c r="P174" s="15" t="s">
        <v>81</v>
      </c>
      <c r="Q174" s="15" t="s">
        <v>46893</v>
      </c>
      <c r="R174" s="15" t="s">
        <v>37236</v>
      </c>
      <c r="S174" s="15" t="s">
        <v>37237</v>
      </c>
      <c r="T174" s="15" t="s">
        <v>7321</v>
      </c>
      <c r="U174" s="15" t="s">
        <v>53</v>
      </c>
      <c r="V174" s="15" t="s">
        <v>45580</v>
      </c>
      <c r="W174" s="15" t="s">
        <v>1658</v>
      </c>
      <c r="X174" s="15" t="str">
        <f>_xlfn.XLOOKUP(_LOOKUP[[#This Row],[AdjusterMemberName]],_Adjuster[Adjuster Name],_Adjuster[Email],,0)</f>
        <v>RDavila@knightcompany.com</v>
      </c>
      <c r="Y174" s="15" t="str">
        <f>_xlfn.XLOOKUP(_LOOKUP[[#This Row],[AdjusterMemberName]],_Adjuster[Adjuster Name],_Adjuster[Phone Number],,0)</f>
        <v>424-559-5663</v>
      </c>
      <c r="Z174" s="15" t="s">
        <v>37238</v>
      </c>
      <c r="AA1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10335 Commerce Ave, Tujunga  CA 91042</v>
      </c>
      <c r="AB174" s="15"/>
    </row>
    <row r="175" spans="1:28" x14ac:dyDescent="0.3">
      <c r="A175" s="14">
        <v>1</v>
      </c>
      <c r="B175" s="14">
        <v>1</v>
      </c>
      <c r="C175" s="15" t="s">
        <v>43925</v>
      </c>
      <c r="D175" s="15" t="s">
        <v>43925</v>
      </c>
      <c r="E175" s="15">
        <v>45853</v>
      </c>
      <c r="F175" s="15" t="s">
        <v>43926</v>
      </c>
      <c r="G175" s="15">
        <v>45701</v>
      </c>
      <c r="H175" s="15">
        <v>45882</v>
      </c>
      <c r="I175" s="15" t="s">
        <v>43927</v>
      </c>
      <c r="J175" s="15" t="s">
        <v>43928</v>
      </c>
      <c r="K175" s="15" t="s">
        <v>45578</v>
      </c>
      <c r="L175" s="15" t="s">
        <v>103</v>
      </c>
      <c r="M175" s="15" t="s">
        <v>890</v>
      </c>
      <c r="N175" s="14">
        <v>2024</v>
      </c>
      <c r="O175" s="15" t="s">
        <v>43929</v>
      </c>
      <c r="P175" s="15" t="s">
        <v>106</v>
      </c>
      <c r="Q175" s="15" t="s">
        <v>46931</v>
      </c>
      <c r="R175" s="15" t="s">
        <v>43930</v>
      </c>
      <c r="S175" s="15" t="s">
        <v>43931</v>
      </c>
      <c r="T175" s="15" t="s">
        <v>174</v>
      </c>
      <c r="U175" s="15" t="s">
        <v>53</v>
      </c>
      <c r="V175" s="15" t="s">
        <v>45508</v>
      </c>
      <c r="W175" s="15" t="s">
        <v>54</v>
      </c>
      <c r="X175" s="15" t="str">
        <f>_xlfn.XLOOKUP(_LOOKUP[[#This Row],[AdjusterMemberName]],_Adjuster[Adjuster Name],_Adjuster[Email],,0)</f>
        <v>JRubalcava@knightcompany.com</v>
      </c>
      <c r="Y175" s="15" t="str">
        <f>_xlfn.XLOOKUP(_LOOKUP[[#This Row],[AdjusterMemberName]],_Adjuster[Adjuster Name],_Adjuster[Phone Number],,0)</f>
        <v>424-559-5420</v>
      </c>
      <c r="Z175" s="15" t="s">
        <v>43932</v>
      </c>
      <c r="AA1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10982 Lou Dillon Ave, Los Angeles  CA 90059</v>
      </c>
      <c r="AB175" s="15"/>
    </row>
    <row r="176" spans="1:28" x14ac:dyDescent="0.3">
      <c r="A176" s="14">
        <v>1</v>
      </c>
      <c r="B176" s="14">
        <v>1</v>
      </c>
      <c r="C176" s="15" t="s">
        <v>43933</v>
      </c>
      <c r="D176" s="15" t="s">
        <v>43933</v>
      </c>
      <c r="E176" s="15">
        <v>45853</v>
      </c>
      <c r="F176" s="15" t="s">
        <v>43934</v>
      </c>
      <c r="G176" s="15">
        <v>45806</v>
      </c>
      <c r="H176" s="15">
        <v>45990</v>
      </c>
      <c r="I176" s="15" t="s">
        <v>43935</v>
      </c>
      <c r="J176" s="15" t="s">
        <v>43936</v>
      </c>
      <c r="K176" s="15" t="s">
        <v>45332</v>
      </c>
      <c r="L176" s="15" t="s">
        <v>139</v>
      </c>
      <c r="M176" s="15" t="s">
        <v>6017</v>
      </c>
      <c r="N176" s="14">
        <v>2018</v>
      </c>
      <c r="O176" s="15" t="s">
        <v>43937</v>
      </c>
      <c r="P176" s="15" t="s">
        <v>106</v>
      </c>
      <c r="Q176" s="15" t="s">
        <v>46893</v>
      </c>
      <c r="R176" s="15" t="s">
        <v>43938</v>
      </c>
      <c r="S176" s="15" t="s">
        <v>43939</v>
      </c>
      <c r="T176" s="15" t="s">
        <v>1067</v>
      </c>
      <c r="U176" s="15" t="s">
        <v>53</v>
      </c>
      <c r="V176" s="15" t="s">
        <v>45577</v>
      </c>
      <c r="W176" s="15" t="s">
        <v>3974</v>
      </c>
      <c r="X176" s="15" t="str">
        <f>_xlfn.XLOOKUP(_LOOKUP[[#This Row],[AdjusterMemberName]],_Adjuster[Adjuster Name],_Adjuster[Email],,0)</f>
        <v>LMiller@knightcompany.com</v>
      </c>
      <c r="Y176" s="15" t="str">
        <f>_xlfn.XLOOKUP(_LOOKUP[[#This Row],[AdjusterMemberName]],_Adjuster[Adjuster Name],_Adjuster[Phone Number],,0)</f>
        <v>424-559-5378</v>
      </c>
      <c r="Z176" s="15" t="s">
        <v>43940</v>
      </c>
      <c r="AA1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471 Utah St, San Francisco  CA 94110</v>
      </c>
      <c r="AB176" s="15"/>
    </row>
    <row r="177" spans="1:28" x14ac:dyDescent="0.3">
      <c r="A177" s="14">
        <v>1</v>
      </c>
      <c r="B177" s="14">
        <v>1</v>
      </c>
      <c r="C177" s="15" t="s">
        <v>43941</v>
      </c>
      <c r="D177" s="15" t="s">
        <v>43942</v>
      </c>
      <c r="E177" s="15">
        <v>45853</v>
      </c>
      <c r="F177" s="15" t="s">
        <v>43943</v>
      </c>
      <c r="G177" s="15">
        <v>45837</v>
      </c>
      <c r="H177" s="15">
        <v>46020</v>
      </c>
      <c r="I177" s="15" t="s">
        <v>43944</v>
      </c>
      <c r="J177" s="15" t="s">
        <v>43945</v>
      </c>
      <c r="K177" s="15" t="s">
        <v>45332</v>
      </c>
      <c r="L177" s="15" t="s">
        <v>116</v>
      </c>
      <c r="M177" s="15" t="s">
        <v>117</v>
      </c>
      <c r="N177" s="14">
        <v>2011</v>
      </c>
      <c r="O177" s="15" t="s">
        <v>43946</v>
      </c>
      <c r="P177" s="15" t="s">
        <v>106</v>
      </c>
      <c r="Q177" s="15" t="s">
        <v>46939</v>
      </c>
      <c r="R177" s="15" t="s">
        <v>43947</v>
      </c>
      <c r="S177" s="15" t="s">
        <v>43948</v>
      </c>
      <c r="T177" s="15" t="s">
        <v>2431</v>
      </c>
      <c r="U177" s="15" t="s">
        <v>53</v>
      </c>
      <c r="V177" s="15" t="s">
        <v>45576</v>
      </c>
      <c r="W177" s="15" t="s">
        <v>3974</v>
      </c>
      <c r="X177" s="15" t="str">
        <f>_xlfn.XLOOKUP(_LOOKUP[[#This Row],[AdjusterMemberName]],_Adjuster[Adjuster Name],_Adjuster[Email],,0)</f>
        <v>LMiller@knightcompany.com</v>
      </c>
      <c r="Y177" s="15" t="str">
        <f>_xlfn.XLOOKUP(_LOOKUP[[#This Row],[AdjusterMemberName]],_Adjuster[Adjuster Name],_Adjuster[Phone Number],,0)</f>
        <v>424-559-5378</v>
      </c>
      <c r="Z177" s="15" t="s">
        <v>43949</v>
      </c>
      <c r="AA1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586 E 7Th St, Pomona  CA 91766</v>
      </c>
      <c r="AB177" s="15"/>
    </row>
    <row r="178" spans="1:28" x14ac:dyDescent="0.3">
      <c r="A178" s="14">
        <v>1</v>
      </c>
      <c r="B178" s="14">
        <v>1</v>
      </c>
      <c r="C178" s="15" t="s">
        <v>16770</v>
      </c>
      <c r="D178" s="15" t="s">
        <v>16770</v>
      </c>
      <c r="E178" s="15">
        <v>45853</v>
      </c>
      <c r="F178" s="15" t="s">
        <v>44028</v>
      </c>
      <c r="G178" s="15">
        <v>45756</v>
      </c>
      <c r="H178" s="15">
        <v>45939</v>
      </c>
      <c r="I178" s="15" t="s">
        <v>44029</v>
      </c>
      <c r="J178" s="15" t="s">
        <v>44030</v>
      </c>
      <c r="K178" s="15" t="s">
        <v>45506</v>
      </c>
      <c r="L178" s="15" t="s">
        <v>25</v>
      </c>
      <c r="M178" s="15" t="s">
        <v>10796</v>
      </c>
      <c r="N178" s="14">
        <v>2022</v>
      </c>
      <c r="O178" s="15" t="s">
        <v>44031</v>
      </c>
      <c r="P178" s="15" t="s">
        <v>106</v>
      </c>
      <c r="Q178" s="15" t="s">
        <v>47002</v>
      </c>
      <c r="R178" s="15" t="s">
        <v>781</v>
      </c>
      <c r="S178" s="15" t="s">
        <v>16776</v>
      </c>
      <c r="T178" s="15" t="s">
        <v>4553</v>
      </c>
      <c r="U178" s="15" t="s">
        <v>53</v>
      </c>
      <c r="V178" s="15" t="s">
        <v>45562</v>
      </c>
      <c r="W178" s="15" t="s">
        <v>8635</v>
      </c>
      <c r="X178" s="15" t="e">
        <f>_xlfn.XLOOKUP(_LOOKUP[[#This Row],[AdjusterMemberName]],_Adjuster[Adjuster Name],_Adjuster[Email],,0)</f>
        <v>#N/A</v>
      </c>
      <c r="Y178" s="15" t="e">
        <f>_xlfn.XLOOKUP(_LOOKUP[[#This Row],[AdjusterMemberName]],_Adjuster[Adjuster Name],_Adjuster[Phone Number],,0)</f>
        <v>#N/A</v>
      </c>
      <c r="Z178" s="15" t="s">
        <v>16777</v>
      </c>
      <c r="AA1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11911 Hewes St, Orange  CA 92869</v>
      </c>
      <c r="AB178" s="15"/>
    </row>
    <row r="179" spans="1:28" x14ac:dyDescent="0.3">
      <c r="A179" s="14">
        <v>1</v>
      </c>
      <c r="B179" s="14">
        <v>1</v>
      </c>
      <c r="C179" s="15" t="s">
        <v>29323</v>
      </c>
      <c r="D179" s="15" t="s">
        <v>44191</v>
      </c>
      <c r="E179" s="15">
        <v>45853</v>
      </c>
      <c r="F179" s="15" t="s">
        <v>44192</v>
      </c>
      <c r="G179" s="15">
        <v>45838</v>
      </c>
      <c r="H179" s="15">
        <v>46021</v>
      </c>
      <c r="I179" s="15" t="s">
        <v>44193</v>
      </c>
      <c r="J179" s="15" t="s">
        <v>44194</v>
      </c>
      <c r="K179" s="15" t="s">
        <v>45539</v>
      </c>
      <c r="L179" s="15" t="s">
        <v>103</v>
      </c>
      <c r="M179" s="15" t="s">
        <v>304</v>
      </c>
      <c r="N179" s="14">
        <v>2022</v>
      </c>
      <c r="O179" s="15" t="s">
        <v>44195</v>
      </c>
      <c r="P179" s="15" t="s">
        <v>81</v>
      </c>
      <c r="Q179" s="15" t="s">
        <v>46893</v>
      </c>
      <c r="R179" s="15" t="s">
        <v>29329</v>
      </c>
      <c r="S179" s="15" t="s">
        <v>29330</v>
      </c>
      <c r="T179" s="15" t="s">
        <v>308</v>
      </c>
      <c r="U179" s="15" t="s">
        <v>53</v>
      </c>
      <c r="V179" s="15" t="s">
        <v>45432</v>
      </c>
      <c r="W179" s="15" t="s">
        <v>54</v>
      </c>
      <c r="X179" s="15" t="str">
        <f>_xlfn.XLOOKUP(_LOOKUP[[#This Row],[AdjusterMemberName]],_Adjuster[Adjuster Name],_Adjuster[Email],,0)</f>
        <v>JRubalcava@knightcompany.com</v>
      </c>
      <c r="Y179" s="15" t="str">
        <f>_xlfn.XLOOKUP(_LOOKUP[[#This Row],[AdjusterMemberName]],_Adjuster[Adjuster Name],_Adjuster[Phone Number],,0)</f>
        <v>424-559-5420</v>
      </c>
      <c r="Z179" s="15" t="s">
        <v>29331</v>
      </c>
      <c r="AA1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8955 Arlington Ave, Riverside  CA 92503</v>
      </c>
      <c r="AB179" s="15"/>
    </row>
    <row r="180" spans="1:28" x14ac:dyDescent="0.3">
      <c r="A180" s="14">
        <v>1</v>
      </c>
      <c r="B180" s="14">
        <v>1</v>
      </c>
      <c r="C180" s="15" t="s">
        <v>34646</v>
      </c>
      <c r="D180" s="15" t="s">
        <v>34647</v>
      </c>
      <c r="E180" s="15">
        <v>45853</v>
      </c>
      <c r="F180" s="15" t="s">
        <v>34648</v>
      </c>
      <c r="G180" s="15">
        <v>45674</v>
      </c>
      <c r="H180" s="15">
        <v>45855</v>
      </c>
      <c r="I180" s="15" t="s">
        <v>44472</v>
      </c>
      <c r="J180" s="15" t="s">
        <v>44473</v>
      </c>
      <c r="K180" s="15" t="s">
        <v>45496</v>
      </c>
      <c r="L180" s="15" t="s">
        <v>103</v>
      </c>
      <c r="M180" s="15" t="s">
        <v>104</v>
      </c>
      <c r="N180" s="14">
        <v>2023</v>
      </c>
      <c r="O180" s="15" t="s">
        <v>34651</v>
      </c>
      <c r="P180" s="15" t="s">
        <v>106</v>
      </c>
      <c r="Q180" s="15" t="s">
        <v>46922</v>
      </c>
      <c r="R180" s="15" t="s">
        <v>34652</v>
      </c>
      <c r="S180" s="15" t="s">
        <v>34653</v>
      </c>
      <c r="T180" s="15" t="s">
        <v>1138</v>
      </c>
      <c r="U180" s="15" t="s">
        <v>53</v>
      </c>
      <c r="V180" s="15" t="s">
        <v>45366</v>
      </c>
      <c r="W180" s="15" t="s">
        <v>367</v>
      </c>
      <c r="X180" s="15" t="str">
        <f>_xlfn.XLOOKUP(_LOOKUP[[#This Row],[AdjusterMemberName]],_Adjuster[Adjuster Name],_Adjuster[Email],,0)</f>
        <v>dHernandez4@knightcompany.com</v>
      </c>
      <c r="Y180" s="15" t="str">
        <f>_xlfn.XLOOKUP(_LOOKUP[[#This Row],[AdjusterMemberName]],_Adjuster[Adjuster Name],_Adjuster[Phone Number],,0)</f>
        <v>323-315-7819</v>
      </c>
      <c r="Z180" s="15" t="s">
        <v>34654</v>
      </c>
      <c r="AA1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8825 Willis Ave Unit 3, Panorama City  CA 91402</v>
      </c>
      <c r="AB180" s="15"/>
    </row>
    <row r="181" spans="1:28" x14ac:dyDescent="0.3">
      <c r="A181" s="14">
        <v>1</v>
      </c>
      <c r="B181" s="14">
        <v>1</v>
      </c>
      <c r="C181" s="15" t="s">
        <v>44525</v>
      </c>
      <c r="D181" s="15" t="s">
        <v>44525</v>
      </c>
      <c r="E181" s="15">
        <v>45853</v>
      </c>
      <c r="F181" s="15" t="s">
        <v>44526</v>
      </c>
      <c r="G181" s="15">
        <v>45678</v>
      </c>
      <c r="H181" s="15">
        <v>45859</v>
      </c>
      <c r="I181" s="15" t="s">
        <v>44527</v>
      </c>
      <c r="J181" s="15" t="s">
        <v>44528</v>
      </c>
      <c r="K181" s="15" t="s">
        <v>45345</v>
      </c>
      <c r="L181" s="15" t="s">
        <v>103</v>
      </c>
      <c r="M181" s="15" t="s">
        <v>104</v>
      </c>
      <c r="N181" s="14">
        <v>2020</v>
      </c>
      <c r="O181" s="15" t="s">
        <v>44529</v>
      </c>
      <c r="P181" s="15" t="s">
        <v>106</v>
      </c>
      <c r="Q181" s="15" t="s">
        <v>46893</v>
      </c>
      <c r="R181" s="15" t="s">
        <v>6929</v>
      </c>
      <c r="S181" s="15" t="s">
        <v>44530</v>
      </c>
      <c r="T181" s="15" t="s">
        <v>2228</v>
      </c>
      <c r="U181" s="15" t="s">
        <v>53</v>
      </c>
      <c r="V181" s="15" t="s">
        <v>45484</v>
      </c>
      <c r="W181" s="15" t="s">
        <v>367</v>
      </c>
      <c r="X181" s="15" t="str">
        <f>_xlfn.XLOOKUP(_LOOKUP[[#This Row],[AdjusterMemberName]],_Adjuster[Adjuster Name],_Adjuster[Email],,0)</f>
        <v>dHernandez4@knightcompany.com</v>
      </c>
      <c r="Y181" s="15" t="str">
        <f>_xlfn.XLOOKUP(_LOOKUP[[#This Row],[AdjusterMemberName]],_Adjuster[Adjuster Name],_Adjuster[Phone Number],,0)</f>
        <v>323-315-7819</v>
      </c>
      <c r="Z181" s="15" t="s">
        <v>44531</v>
      </c>
      <c r="AA1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724 N Dos Robles Pl, Alhambra  CA 91801</v>
      </c>
      <c r="AB181" s="15"/>
    </row>
    <row r="182" spans="1:28" x14ac:dyDescent="0.3">
      <c r="A182" s="14">
        <v>1</v>
      </c>
      <c r="B182" s="14">
        <v>1</v>
      </c>
      <c r="C182" s="15" t="s">
        <v>43752</v>
      </c>
      <c r="D182" s="15" t="s">
        <v>43752</v>
      </c>
      <c r="E182" s="15">
        <v>45852</v>
      </c>
      <c r="F182" s="15" t="s">
        <v>43753</v>
      </c>
      <c r="G182" s="15">
        <v>45796</v>
      </c>
      <c r="H182" s="15">
        <v>45980</v>
      </c>
      <c r="I182" s="15" t="s">
        <v>43754</v>
      </c>
      <c r="J182" s="15" t="s">
        <v>43755</v>
      </c>
      <c r="K182" s="15" t="s">
        <v>45597</v>
      </c>
      <c r="L182" s="15" t="s">
        <v>314</v>
      </c>
      <c r="M182" s="15" t="s">
        <v>978</v>
      </c>
      <c r="N182" s="14">
        <v>2013</v>
      </c>
      <c r="O182" s="15" t="s">
        <v>43756</v>
      </c>
      <c r="P182" s="15" t="s">
        <v>106</v>
      </c>
      <c r="Q182" s="15" t="s">
        <v>46939</v>
      </c>
      <c r="R182" s="15" t="s">
        <v>43757</v>
      </c>
      <c r="S182" s="15" t="s">
        <v>43758</v>
      </c>
      <c r="T182" s="15" t="s">
        <v>3838</v>
      </c>
      <c r="U182" s="15" t="s">
        <v>53</v>
      </c>
      <c r="V182" s="15" t="s">
        <v>45596</v>
      </c>
      <c r="W182" s="15" t="s">
        <v>8635</v>
      </c>
      <c r="X182" s="15" t="e">
        <f>_xlfn.XLOOKUP(_LOOKUP[[#This Row],[AdjusterMemberName]],_Adjuster[Adjuster Name],_Adjuster[Email],,0)</f>
        <v>#N/A</v>
      </c>
      <c r="Y182" s="15" t="e">
        <f>_xlfn.XLOOKUP(_LOOKUP[[#This Row],[AdjusterMemberName]],_Adjuster[Adjuster Name],_Adjuster[Phone Number],,0)</f>
        <v>#N/A</v>
      </c>
      <c r="Z182" s="15" t="s">
        <v>43759</v>
      </c>
      <c r="AA1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7240 Lankershim Blvd Apt 280, North Hollywood  CA 91605</v>
      </c>
      <c r="AB182" s="15">
        <v>45869</v>
      </c>
    </row>
    <row r="183" spans="1:28" x14ac:dyDescent="0.3">
      <c r="A183" s="14">
        <v>1</v>
      </c>
      <c r="B183" s="14">
        <v>1</v>
      </c>
      <c r="C183" s="15" t="s">
        <v>37909</v>
      </c>
      <c r="D183" s="15" t="s">
        <v>37909</v>
      </c>
      <c r="E183" s="15">
        <v>45852</v>
      </c>
      <c r="F183" s="15" t="s">
        <v>43780</v>
      </c>
      <c r="G183" s="15">
        <v>45791</v>
      </c>
      <c r="H183" s="15">
        <v>45975</v>
      </c>
      <c r="I183" s="15" t="s">
        <v>43781</v>
      </c>
      <c r="J183" s="15" t="s">
        <v>43782</v>
      </c>
      <c r="K183" s="15" t="s">
        <v>45332</v>
      </c>
      <c r="L183" s="15" t="s">
        <v>139</v>
      </c>
      <c r="M183" s="15" t="s">
        <v>249</v>
      </c>
      <c r="N183" s="14">
        <v>2015</v>
      </c>
      <c r="O183" s="15" t="s">
        <v>43783</v>
      </c>
      <c r="P183" s="15" t="s">
        <v>81</v>
      </c>
      <c r="Q183" s="15" t="s">
        <v>47018</v>
      </c>
      <c r="R183" s="15" t="s">
        <v>37915</v>
      </c>
      <c r="S183" s="15" t="s">
        <v>37916</v>
      </c>
      <c r="T183" s="15" t="s">
        <v>1623</v>
      </c>
      <c r="U183" s="15" t="s">
        <v>53</v>
      </c>
      <c r="V183" s="15" t="s">
        <v>45592</v>
      </c>
      <c r="W183" s="15" t="s">
        <v>3974</v>
      </c>
      <c r="X183" s="15" t="str">
        <f>_xlfn.XLOOKUP(_LOOKUP[[#This Row],[AdjusterMemberName]],_Adjuster[Adjuster Name],_Adjuster[Email],,0)</f>
        <v>LMiller@knightcompany.com</v>
      </c>
      <c r="Y183" s="15" t="str">
        <f>_xlfn.XLOOKUP(_LOOKUP[[#This Row],[AdjusterMemberName]],_Adjuster[Adjuster Name],_Adjuster[Phone Number],,0)</f>
        <v>424-559-5378</v>
      </c>
      <c r="Z183" s="15" t="s">
        <v>37917</v>
      </c>
      <c r="AA1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2910 Jody Ln, Oceanside  CA 92056</v>
      </c>
      <c r="AB183" s="15"/>
    </row>
    <row r="184" spans="1:28" x14ac:dyDescent="0.3">
      <c r="A184" s="14">
        <v>1</v>
      </c>
      <c r="B184" s="14">
        <v>1</v>
      </c>
      <c r="C184" s="15" t="s">
        <v>43796</v>
      </c>
      <c r="D184" s="15" t="s">
        <v>43797</v>
      </c>
      <c r="E184" s="15">
        <v>45852</v>
      </c>
      <c r="F184" s="15" t="s">
        <v>43798</v>
      </c>
      <c r="G184" s="15">
        <v>45751</v>
      </c>
      <c r="H184" s="15">
        <v>45934</v>
      </c>
      <c r="I184" s="15" t="s">
        <v>43799</v>
      </c>
      <c r="J184" s="15" t="s">
        <v>43800</v>
      </c>
      <c r="K184" s="15" t="s">
        <v>45590</v>
      </c>
      <c r="L184" s="15" t="s">
        <v>139</v>
      </c>
      <c r="M184" s="15" t="s">
        <v>249</v>
      </c>
      <c r="N184" s="14">
        <v>2011</v>
      </c>
      <c r="O184" s="15" t="s">
        <v>43801</v>
      </c>
      <c r="P184" s="15" t="s">
        <v>81</v>
      </c>
      <c r="Q184" s="15" t="s">
        <v>46987</v>
      </c>
      <c r="R184" s="15" t="s">
        <v>931</v>
      </c>
      <c r="S184" s="15" t="s">
        <v>43802</v>
      </c>
      <c r="T184" s="15" t="s">
        <v>3033</v>
      </c>
      <c r="U184" s="15" t="s">
        <v>53</v>
      </c>
      <c r="V184" s="15" t="s">
        <v>45433</v>
      </c>
      <c r="W184" s="15" t="s">
        <v>5071</v>
      </c>
      <c r="X184" s="15" t="str">
        <f>_xlfn.XLOOKUP(_LOOKUP[[#This Row],[AdjusterMemberName]],_Adjuster[Adjuster Name],_Adjuster[Email],,0)</f>
        <v>AMontelongo@knightcompany.com</v>
      </c>
      <c r="Y184" s="15" t="str">
        <f>_xlfn.XLOOKUP(_LOOKUP[[#This Row],[AdjusterMemberName]],_Adjuster[Adjuster Name],_Adjuster[Phone Number],,0)</f>
        <v>424-559-5425</v>
      </c>
      <c r="Z184" s="15" t="s">
        <v>43803</v>
      </c>
      <c r="AA1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536 S St, Merced  CA 95341</v>
      </c>
      <c r="AB184" s="15"/>
    </row>
    <row r="185" spans="1:28" x14ac:dyDescent="0.3">
      <c r="A185" s="14">
        <v>1</v>
      </c>
      <c r="B185" s="14">
        <v>1</v>
      </c>
      <c r="C185" s="15" t="s">
        <v>43967</v>
      </c>
      <c r="D185" s="15" t="s">
        <v>43968</v>
      </c>
      <c r="E185" s="15">
        <v>45852</v>
      </c>
      <c r="F185" s="15" t="s">
        <v>43969</v>
      </c>
      <c r="G185" s="15">
        <v>45673</v>
      </c>
      <c r="H185" s="15">
        <v>45854</v>
      </c>
      <c r="I185" s="15" t="s">
        <v>43970</v>
      </c>
      <c r="J185" s="15" t="s">
        <v>43971</v>
      </c>
      <c r="K185" s="15" t="s">
        <v>45572</v>
      </c>
      <c r="L185" s="15" t="s">
        <v>128</v>
      </c>
      <c r="M185" s="15" t="s">
        <v>170</v>
      </c>
      <c r="N185" s="14">
        <v>2011</v>
      </c>
      <c r="O185" s="15" t="s">
        <v>43972</v>
      </c>
      <c r="P185" s="15" t="s">
        <v>81</v>
      </c>
      <c r="Q185" s="15" t="s">
        <v>46939</v>
      </c>
      <c r="R185" s="15" t="s">
        <v>43973</v>
      </c>
      <c r="S185" s="15" t="s">
        <v>43974</v>
      </c>
      <c r="T185" s="15" t="s">
        <v>2488</v>
      </c>
      <c r="U185" s="15" t="s">
        <v>53</v>
      </c>
      <c r="V185" s="15" t="s">
        <v>45571</v>
      </c>
      <c r="W185" s="15" t="s">
        <v>29629</v>
      </c>
      <c r="X185" s="15" t="str">
        <f>_xlfn.XLOOKUP(_LOOKUP[[#This Row],[AdjusterMemberName]],_Adjuster[Adjuster Name],_Adjuster[Email],,0)</f>
        <v>LYoung2@knightcompany.com</v>
      </c>
      <c r="Y185" s="15" t="str">
        <f>_xlfn.XLOOKUP(_LOOKUP[[#This Row],[AdjusterMemberName]],_Adjuster[Adjuster Name],_Adjuster[Phone Number],,0)</f>
        <v>323-456-1714</v>
      </c>
      <c r="Z185" s="15" t="s">
        <v>43975</v>
      </c>
      <c r="AA1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24959 1/2 Walnut St, Newhall  CA 91321</v>
      </c>
      <c r="AB185" s="15"/>
    </row>
    <row r="186" spans="1:28" x14ac:dyDescent="0.3">
      <c r="A186" s="14">
        <v>1</v>
      </c>
      <c r="B186" s="14">
        <v>1</v>
      </c>
      <c r="C186" s="15" t="s">
        <v>44086</v>
      </c>
      <c r="D186" s="15" t="s">
        <v>44087</v>
      </c>
      <c r="E186" s="15">
        <v>45852</v>
      </c>
      <c r="F186" s="15" t="s">
        <v>44088</v>
      </c>
      <c r="G186" s="15">
        <v>45682</v>
      </c>
      <c r="H186" s="15">
        <v>45863</v>
      </c>
      <c r="I186" s="15" t="s">
        <v>44089</v>
      </c>
      <c r="J186" s="15" t="s">
        <v>44090</v>
      </c>
      <c r="K186" s="15" t="s">
        <v>45341</v>
      </c>
      <c r="L186" s="15" t="s">
        <v>128</v>
      </c>
      <c r="M186" s="15" t="s">
        <v>909</v>
      </c>
      <c r="N186" s="14">
        <v>2025</v>
      </c>
      <c r="O186" s="15" t="s">
        <v>44091</v>
      </c>
      <c r="P186" s="15" t="s">
        <v>106</v>
      </c>
      <c r="Q186" s="15" t="s">
        <v>46913</v>
      </c>
      <c r="R186" s="15" t="s">
        <v>44092</v>
      </c>
      <c r="S186" s="15" t="s">
        <v>44093</v>
      </c>
      <c r="T186" s="15" t="s">
        <v>174</v>
      </c>
      <c r="U186" s="15" t="s">
        <v>53</v>
      </c>
      <c r="V186" s="15" t="s">
        <v>45552</v>
      </c>
      <c r="W186" s="15" t="s">
        <v>2618</v>
      </c>
      <c r="X186" s="15" t="str">
        <f>_xlfn.XLOOKUP(_LOOKUP[[#This Row],[AdjusterMemberName]],_Adjuster[Adjuster Name],_Adjuster[Email],,0)</f>
        <v>Canglim@knightcompany.com</v>
      </c>
      <c r="Y186" s="15" t="str">
        <f>_xlfn.XLOOKUP(_LOOKUP[[#This Row],[AdjusterMemberName]],_Adjuster[Adjuster Name],_Adjuster[Phone Number],,0)</f>
        <v>323-456-1707</v>
      </c>
      <c r="Z186" s="15" t="s">
        <v>44094</v>
      </c>
      <c r="AA1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1417 W 3Rd St Apt 406, Los Angeles  CA 90017</v>
      </c>
      <c r="AB186" s="15"/>
    </row>
    <row r="187" spans="1:28" x14ac:dyDescent="0.3">
      <c r="A187" s="14">
        <v>1</v>
      </c>
      <c r="B187" s="14">
        <v>1</v>
      </c>
      <c r="C187" s="15" t="s">
        <v>44176</v>
      </c>
      <c r="D187" s="15" t="s">
        <v>44176</v>
      </c>
      <c r="E187" s="15">
        <v>45852</v>
      </c>
      <c r="F187" s="15" t="s">
        <v>44177</v>
      </c>
      <c r="G187" s="15">
        <v>45749</v>
      </c>
      <c r="H187" s="15">
        <v>45932</v>
      </c>
      <c r="I187" s="15" t="s">
        <v>44178</v>
      </c>
      <c r="J187" s="15" t="s">
        <v>44179</v>
      </c>
      <c r="K187" s="15" t="s">
        <v>45379</v>
      </c>
      <c r="L187" s="15" t="s">
        <v>314</v>
      </c>
      <c r="M187" s="15" t="s">
        <v>1640</v>
      </c>
      <c r="N187" s="14">
        <v>2019</v>
      </c>
      <c r="O187" s="15" t="s">
        <v>44180</v>
      </c>
      <c r="P187" s="15" t="s">
        <v>106</v>
      </c>
      <c r="Q187" s="15" t="s">
        <v>47030</v>
      </c>
      <c r="R187" s="15" t="s">
        <v>44181</v>
      </c>
      <c r="S187" s="15" t="s">
        <v>44182</v>
      </c>
      <c r="T187" s="15" t="s">
        <v>214</v>
      </c>
      <c r="U187" s="15" t="s">
        <v>53</v>
      </c>
      <c r="V187" s="15" t="s">
        <v>45541</v>
      </c>
      <c r="W187" s="15" t="s">
        <v>1658</v>
      </c>
      <c r="X187" s="15" t="str">
        <f>_xlfn.XLOOKUP(_LOOKUP[[#This Row],[AdjusterMemberName]],_Adjuster[Adjuster Name],_Adjuster[Email],,0)</f>
        <v>RDavila@knightcompany.com</v>
      </c>
      <c r="Y187" s="15" t="str">
        <f>_xlfn.XLOOKUP(_LOOKUP[[#This Row],[AdjusterMemberName]],_Adjuster[Adjuster Name],_Adjuster[Phone Number],,0)</f>
        <v>424-559-5663</v>
      </c>
      <c r="Z187" s="15" t="s">
        <v>44183</v>
      </c>
      <c r="AA1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165 Oddstad Drive Apt 47, Vallejo  CA 94589</v>
      </c>
      <c r="AB187" s="15"/>
    </row>
    <row r="188" spans="1:28" x14ac:dyDescent="0.3">
      <c r="A188" s="14">
        <v>1</v>
      </c>
      <c r="B188" s="14">
        <v>1</v>
      </c>
      <c r="C188" s="15" t="s">
        <v>27743</v>
      </c>
      <c r="D188" s="15" t="s">
        <v>27743</v>
      </c>
      <c r="E188" s="15">
        <v>45852</v>
      </c>
      <c r="F188" s="15" t="s">
        <v>44699</v>
      </c>
      <c r="G188" s="15">
        <v>45817</v>
      </c>
      <c r="H188" s="15">
        <v>46000</v>
      </c>
      <c r="I188" s="15" t="s">
        <v>44700</v>
      </c>
      <c r="J188" s="15" t="s">
        <v>44701</v>
      </c>
      <c r="K188" s="15" t="s">
        <v>45455</v>
      </c>
      <c r="L188" s="15" t="s">
        <v>103</v>
      </c>
      <c r="M188" s="15" t="s">
        <v>890</v>
      </c>
      <c r="N188" s="14">
        <v>2004</v>
      </c>
      <c r="O188" s="15" t="s">
        <v>44702</v>
      </c>
      <c r="P188" s="15" t="s">
        <v>106</v>
      </c>
      <c r="Q188" s="15" t="s">
        <v>47004</v>
      </c>
      <c r="R188" s="15" t="s">
        <v>44703</v>
      </c>
      <c r="S188" s="15" t="s">
        <v>44704</v>
      </c>
      <c r="T188" s="15" t="s">
        <v>308</v>
      </c>
      <c r="U188" s="15" t="s">
        <v>53</v>
      </c>
      <c r="V188" s="15" t="s">
        <v>45398</v>
      </c>
      <c r="W188" s="15" t="s">
        <v>1544</v>
      </c>
      <c r="X188" s="15" t="str">
        <f>_xlfn.XLOOKUP(_LOOKUP[[#This Row],[AdjusterMemberName]],_Adjuster[Adjuster Name],_Adjuster[Email],,0)</f>
        <v>CRodriguez5@knightcompany.com</v>
      </c>
      <c r="Y188" s="15" t="str">
        <f>_xlfn.XLOOKUP(_LOOKUP[[#This Row],[AdjusterMemberName]],_Adjuster[Adjuster Name],_Adjuster[Phone Number],,0)</f>
        <v>323-456-1708</v>
      </c>
      <c r="Z188" s="15" t="s">
        <v>44705</v>
      </c>
      <c r="AA1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2492 11Th St, Riverside  CA 92507</v>
      </c>
      <c r="AB188" s="15"/>
    </row>
    <row r="189" spans="1:28" x14ac:dyDescent="0.3">
      <c r="A189" s="14">
        <v>1</v>
      </c>
      <c r="B189" s="14">
        <v>1</v>
      </c>
      <c r="C189" s="15" t="s">
        <v>2239</v>
      </c>
      <c r="D189" s="15" t="s">
        <v>2240</v>
      </c>
      <c r="E189" s="15">
        <v>45851</v>
      </c>
      <c r="F189" s="15" t="s">
        <v>43522</v>
      </c>
      <c r="G189" s="15">
        <v>45803</v>
      </c>
      <c r="H189" s="15">
        <v>45987</v>
      </c>
      <c r="I189" s="15" t="s">
        <v>43523</v>
      </c>
      <c r="J189" s="15" t="s">
        <v>43524</v>
      </c>
      <c r="K189" s="15" t="s">
        <v>45626</v>
      </c>
      <c r="L189" s="15" t="s">
        <v>314</v>
      </c>
      <c r="M189" s="15" t="s">
        <v>1409</v>
      </c>
      <c r="N189" s="14">
        <v>2014</v>
      </c>
      <c r="O189" s="15" t="s">
        <v>29512</v>
      </c>
      <c r="P189" s="15" t="s">
        <v>81</v>
      </c>
      <c r="Q189" s="15" t="s">
        <v>47001</v>
      </c>
      <c r="R189" s="15" t="s">
        <v>2246</v>
      </c>
      <c r="S189" s="15" t="s">
        <v>2247</v>
      </c>
      <c r="T189" s="15" t="s">
        <v>530</v>
      </c>
      <c r="U189" s="15" t="s">
        <v>53</v>
      </c>
      <c r="V189" s="15" t="s">
        <v>45462</v>
      </c>
      <c r="W189" s="15" t="s">
        <v>29629</v>
      </c>
      <c r="X189" s="15" t="str">
        <f>_xlfn.XLOOKUP(_LOOKUP[[#This Row],[AdjusterMemberName]],_Adjuster[Adjuster Name],_Adjuster[Email],,0)</f>
        <v>LYoung2@knightcompany.com</v>
      </c>
      <c r="Y189" s="15" t="str">
        <f>_xlfn.XLOOKUP(_LOOKUP[[#This Row],[AdjusterMemberName]],_Adjuster[Adjuster Name],_Adjuster[Phone Number],,0)</f>
        <v>323-456-1714</v>
      </c>
      <c r="Z189" s="15" t="s">
        <v>2248</v>
      </c>
      <c r="AA1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15849 Village Dr, Victorville  CA 92394</v>
      </c>
      <c r="AB189" s="15"/>
    </row>
    <row r="190" spans="1:28" x14ac:dyDescent="0.3">
      <c r="A190" s="14">
        <v>1</v>
      </c>
      <c r="B190" s="14">
        <v>1</v>
      </c>
      <c r="C190" s="15" t="s">
        <v>43534</v>
      </c>
      <c r="D190" s="15" t="s">
        <v>43534</v>
      </c>
      <c r="E190" s="15">
        <v>45851</v>
      </c>
      <c r="F190" s="15" t="s">
        <v>43535</v>
      </c>
      <c r="G190" s="15">
        <v>45834</v>
      </c>
      <c r="H190" s="15">
        <v>46017</v>
      </c>
      <c r="I190" s="15" t="s">
        <v>43536</v>
      </c>
      <c r="J190" s="15" t="s">
        <v>43537</v>
      </c>
      <c r="K190" s="15" t="s">
        <v>45358</v>
      </c>
      <c r="L190" s="15" t="s">
        <v>11102</v>
      </c>
      <c r="M190" s="15" t="s">
        <v>11103</v>
      </c>
      <c r="N190" s="14">
        <v>2024</v>
      </c>
      <c r="O190" s="15" t="s">
        <v>43538</v>
      </c>
      <c r="P190" s="15" t="s">
        <v>81</v>
      </c>
      <c r="Q190" s="15" t="s">
        <v>46922</v>
      </c>
      <c r="R190" s="15" t="s">
        <v>6566</v>
      </c>
      <c r="S190" s="15" t="s">
        <v>43539</v>
      </c>
      <c r="T190" s="15" t="s">
        <v>971</v>
      </c>
      <c r="U190" s="15" t="s">
        <v>53</v>
      </c>
      <c r="V190" s="15" t="s">
        <v>45625</v>
      </c>
      <c r="W190" s="15" t="s">
        <v>25229</v>
      </c>
      <c r="X190" s="15" t="str">
        <f>_xlfn.XLOOKUP(_LOOKUP[[#This Row],[AdjusterMemberName]],_Adjuster[Adjuster Name],_Adjuster[Email],,0)</f>
        <v>rMartinez4@knightcompany.com</v>
      </c>
      <c r="Y190" s="15" t="str">
        <f>_xlfn.XLOOKUP(_LOOKUP[[#This Row],[AdjusterMemberName]],_Adjuster[Adjuster Name],_Adjuster[Phone Number],,0)</f>
        <v>424-559-5605</v>
      </c>
      <c r="Z190" s="15" t="s">
        <v>43540</v>
      </c>
      <c r="AA1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 Volta Del Cintori, Lake Elsinore  CA 92532</v>
      </c>
      <c r="AB190" s="15"/>
    </row>
    <row r="191" spans="1:28" x14ac:dyDescent="0.3">
      <c r="A191" s="14">
        <v>1</v>
      </c>
      <c r="B191" s="14">
        <v>1</v>
      </c>
      <c r="C191" s="15" t="s">
        <v>43731</v>
      </c>
      <c r="D191" s="15" t="s">
        <v>43732</v>
      </c>
      <c r="E191" s="15">
        <v>45851</v>
      </c>
      <c r="F191" s="15" t="s">
        <v>43733</v>
      </c>
      <c r="G191" s="15">
        <v>45782</v>
      </c>
      <c r="H191" s="15">
        <v>45966</v>
      </c>
      <c r="I191" s="15" t="s">
        <v>43734</v>
      </c>
      <c r="J191" s="15" t="s">
        <v>43735</v>
      </c>
      <c r="K191" s="15" t="s">
        <v>45600</v>
      </c>
      <c r="L191" s="15" t="s">
        <v>314</v>
      </c>
      <c r="M191" s="15" t="s">
        <v>315</v>
      </c>
      <c r="N191" s="14">
        <v>2014</v>
      </c>
      <c r="O191" s="15" t="s">
        <v>43736</v>
      </c>
      <c r="P191" s="15" t="s">
        <v>81</v>
      </c>
      <c r="Q191" s="15" t="s">
        <v>46931</v>
      </c>
      <c r="R191" s="15" t="s">
        <v>43737</v>
      </c>
      <c r="S191" s="15" t="s">
        <v>43738</v>
      </c>
      <c r="T191" s="15" t="s">
        <v>174</v>
      </c>
      <c r="U191" s="15" t="s">
        <v>53</v>
      </c>
      <c r="V191" s="15" t="s">
        <v>45599</v>
      </c>
      <c r="W191" s="15" t="s">
        <v>25229</v>
      </c>
      <c r="X191" s="15" t="str">
        <f>_xlfn.XLOOKUP(_LOOKUP[[#This Row],[AdjusterMemberName]],_Adjuster[Adjuster Name],_Adjuster[Email],,0)</f>
        <v>rMartinez4@knightcompany.com</v>
      </c>
      <c r="Y191" s="15" t="str">
        <f>_xlfn.XLOOKUP(_LOOKUP[[#This Row],[AdjusterMemberName]],_Adjuster[Adjuster Name],_Adjuster[Phone Number],,0)</f>
        <v>424-559-5605</v>
      </c>
      <c r="Z191" s="15" t="s">
        <v>43739</v>
      </c>
      <c r="AA1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4686 Woodside Dr Apt 215, Los Angeles  CA 90065</v>
      </c>
      <c r="AB191" s="15"/>
    </row>
    <row r="192" spans="1:28" x14ac:dyDescent="0.3">
      <c r="A192" s="14">
        <v>1</v>
      </c>
      <c r="B192" s="14">
        <v>1</v>
      </c>
      <c r="C192" s="15" t="s">
        <v>37096</v>
      </c>
      <c r="D192" s="15" t="s">
        <v>37096</v>
      </c>
      <c r="E192" s="15">
        <v>45851</v>
      </c>
      <c r="F192" s="15" t="s">
        <v>37098</v>
      </c>
      <c r="G192" s="15">
        <v>45769</v>
      </c>
      <c r="H192" s="15">
        <v>45952</v>
      </c>
      <c r="I192" s="15" t="s">
        <v>43740</v>
      </c>
      <c r="J192" s="15" t="s">
        <v>43741</v>
      </c>
      <c r="K192" s="15" t="s">
        <v>45332</v>
      </c>
      <c r="L192" s="15" t="s">
        <v>281</v>
      </c>
      <c r="M192" s="15" t="s">
        <v>4161</v>
      </c>
      <c r="N192" s="14">
        <v>2021</v>
      </c>
      <c r="O192" s="15" t="s">
        <v>43742</v>
      </c>
      <c r="P192" s="15" t="s">
        <v>106</v>
      </c>
      <c r="Q192" s="15" t="s">
        <v>47038</v>
      </c>
      <c r="R192" s="15" t="s">
        <v>37102</v>
      </c>
      <c r="S192" s="15" t="s">
        <v>43743</v>
      </c>
      <c r="T192" s="15" t="s">
        <v>164</v>
      </c>
      <c r="U192" s="15" t="s">
        <v>53</v>
      </c>
      <c r="V192" s="15" t="s">
        <v>45598</v>
      </c>
      <c r="W192" s="15" t="s">
        <v>5071</v>
      </c>
      <c r="X192" s="15" t="str">
        <f>_xlfn.XLOOKUP(_LOOKUP[[#This Row],[AdjusterMemberName]],_Adjuster[Adjuster Name],_Adjuster[Email],,0)</f>
        <v>AMontelongo@knightcompany.com</v>
      </c>
      <c r="Y192" s="15" t="str">
        <f>_xlfn.XLOOKUP(_LOOKUP[[#This Row],[AdjusterMemberName]],_Adjuster[Adjuster Name],_Adjuster[Phone Number],,0)</f>
        <v>424-559-5425</v>
      </c>
      <c r="Z192" s="15" t="s">
        <v>37104</v>
      </c>
      <c r="AA1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17545 E Manning Ave, Reedley  CA 93654</v>
      </c>
      <c r="AB192" s="15">
        <v>45860</v>
      </c>
    </row>
    <row r="193" spans="1:28" x14ac:dyDescent="0.3">
      <c r="A193" s="14">
        <v>1</v>
      </c>
      <c r="B193" s="14">
        <v>1</v>
      </c>
      <c r="C193" s="15" t="s">
        <v>43770</v>
      </c>
      <c r="D193" s="15" t="s">
        <v>43770</v>
      </c>
      <c r="E193" s="15">
        <v>45851</v>
      </c>
      <c r="F193" s="15" t="s">
        <v>43771</v>
      </c>
      <c r="G193" s="15">
        <v>45798</v>
      </c>
      <c r="H193" s="15">
        <v>45982</v>
      </c>
      <c r="I193" s="15" t="s">
        <v>43772</v>
      </c>
      <c r="J193" s="15" t="s">
        <v>43773</v>
      </c>
      <c r="K193" s="15" t="s">
        <v>45379</v>
      </c>
      <c r="L193" s="15" t="s">
        <v>103</v>
      </c>
      <c r="M193" s="15" t="s">
        <v>1503</v>
      </c>
      <c r="N193" s="14">
        <v>2025</v>
      </c>
      <c r="O193" s="15" t="s">
        <v>43774</v>
      </c>
      <c r="P193" s="15" t="s">
        <v>81</v>
      </c>
      <c r="Q193" s="15" t="s">
        <v>47037</v>
      </c>
      <c r="R193" s="15" t="s">
        <v>5060</v>
      </c>
      <c r="S193" s="15" t="s">
        <v>43775</v>
      </c>
      <c r="T193" s="15" t="s">
        <v>174</v>
      </c>
      <c r="U193" s="15" t="s">
        <v>53</v>
      </c>
      <c r="V193" s="15" t="s">
        <v>45507</v>
      </c>
      <c r="W193" s="15" t="s">
        <v>3974</v>
      </c>
      <c r="X193" s="15" t="str">
        <f>_xlfn.XLOOKUP(_LOOKUP[[#This Row],[AdjusterMemberName]],_Adjuster[Adjuster Name],_Adjuster[Email],,0)</f>
        <v>LMiller@knightcompany.com</v>
      </c>
      <c r="Y193" s="15" t="str">
        <f>_xlfn.XLOOKUP(_LOOKUP[[#This Row],[AdjusterMemberName]],_Adjuster[Adjuster Name],_Adjuster[Phone Number],,0)</f>
        <v>424-559-5378</v>
      </c>
      <c r="Z193" s="15" t="s">
        <v>43776</v>
      </c>
      <c r="AA1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214 S Serrano Ave Apt 2, Los Angeles  CA 90004</v>
      </c>
      <c r="AB193" s="15"/>
    </row>
    <row r="194" spans="1:28" x14ac:dyDescent="0.3">
      <c r="A194" s="14">
        <v>1</v>
      </c>
      <c r="B194" s="14">
        <v>1</v>
      </c>
      <c r="C194" s="15" t="s">
        <v>38975</v>
      </c>
      <c r="D194" s="15" t="s">
        <v>43784</v>
      </c>
      <c r="E194" s="15">
        <v>45851</v>
      </c>
      <c r="F194" s="15" t="s">
        <v>38976</v>
      </c>
      <c r="G194" s="15">
        <v>45754</v>
      </c>
      <c r="H194" s="15">
        <v>45937</v>
      </c>
      <c r="I194" s="15" t="s">
        <v>43785</v>
      </c>
      <c r="J194" s="15" t="s">
        <v>43786</v>
      </c>
      <c r="K194" s="15" t="s">
        <v>45332</v>
      </c>
      <c r="L194" s="15" t="s">
        <v>314</v>
      </c>
      <c r="M194" s="15" t="s">
        <v>315</v>
      </c>
      <c r="N194" s="14">
        <v>2019</v>
      </c>
      <c r="O194" s="15" t="s">
        <v>43787</v>
      </c>
      <c r="P194" s="15" t="s">
        <v>81</v>
      </c>
      <c r="Q194" s="15" t="s">
        <v>47001</v>
      </c>
      <c r="R194" s="15" t="s">
        <v>6325</v>
      </c>
      <c r="S194" s="15" t="s">
        <v>38980</v>
      </c>
      <c r="T194" s="15" t="s">
        <v>624</v>
      </c>
      <c r="U194" s="15" t="s">
        <v>53</v>
      </c>
      <c r="V194" s="15" t="s">
        <v>45357</v>
      </c>
      <c r="W194" s="15" t="s">
        <v>5071</v>
      </c>
      <c r="X194" s="15" t="str">
        <f>_xlfn.XLOOKUP(_LOOKUP[[#This Row],[AdjusterMemberName]],_Adjuster[Adjuster Name],_Adjuster[Email],,0)</f>
        <v>AMontelongo@knightcompany.com</v>
      </c>
      <c r="Y194" s="15" t="str">
        <f>_xlfn.XLOOKUP(_LOOKUP[[#This Row],[AdjusterMemberName]],_Adjuster[Adjuster Name],_Adjuster[Phone Number],,0)</f>
        <v>424-559-5425</v>
      </c>
      <c r="Z194" s="15" t="s">
        <v>38981</v>
      </c>
      <c r="AA1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40906 163Rd St E, Lancaster  CA 93535</v>
      </c>
      <c r="AB194" s="15"/>
    </row>
    <row r="195" spans="1:28" x14ac:dyDescent="0.3">
      <c r="A195" s="14">
        <v>1</v>
      </c>
      <c r="B195" s="14">
        <v>1</v>
      </c>
      <c r="C195" s="15" t="s">
        <v>43788</v>
      </c>
      <c r="D195" s="15" t="s">
        <v>43789</v>
      </c>
      <c r="E195" s="15">
        <v>45851</v>
      </c>
      <c r="F195" s="15" t="s">
        <v>43790</v>
      </c>
      <c r="G195" s="15">
        <v>45717</v>
      </c>
      <c r="H195" s="15">
        <v>45901</v>
      </c>
      <c r="I195" s="15" t="s">
        <v>43791</v>
      </c>
      <c r="J195" s="15" t="s">
        <v>43792</v>
      </c>
      <c r="K195" s="15" t="s">
        <v>45407</v>
      </c>
      <c r="L195" s="15" t="s">
        <v>270</v>
      </c>
      <c r="M195" s="15" t="s">
        <v>271</v>
      </c>
      <c r="N195" s="14">
        <v>2018</v>
      </c>
      <c r="O195" s="15" t="s">
        <v>43793</v>
      </c>
      <c r="P195" s="15" t="s">
        <v>106</v>
      </c>
      <c r="Q195" s="15" t="s">
        <v>46922</v>
      </c>
      <c r="R195" s="15" t="s">
        <v>6686</v>
      </c>
      <c r="S195" s="15" t="s">
        <v>43794</v>
      </c>
      <c r="T195" s="15" t="s">
        <v>174</v>
      </c>
      <c r="U195" s="15" t="s">
        <v>53</v>
      </c>
      <c r="V195" s="15" t="s">
        <v>45591</v>
      </c>
      <c r="W195" s="15" t="s">
        <v>2618</v>
      </c>
      <c r="X195" s="15" t="str">
        <f>_xlfn.XLOOKUP(_LOOKUP[[#This Row],[AdjusterMemberName]],_Adjuster[Adjuster Name],_Adjuster[Email],,0)</f>
        <v>Canglim@knightcompany.com</v>
      </c>
      <c r="Y195" s="15" t="str">
        <f>_xlfn.XLOOKUP(_LOOKUP[[#This Row],[AdjusterMemberName]],_Adjuster[Adjuster Name],_Adjuster[Phone Number],,0)</f>
        <v>323-456-1707</v>
      </c>
      <c r="Z195" s="15" t="s">
        <v>43795</v>
      </c>
      <c r="AA1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3226 City Terrace Dr, Los Angeles  CA 90063</v>
      </c>
      <c r="AB195" s="15">
        <v>45868</v>
      </c>
    </row>
    <row r="196" spans="1:28" x14ac:dyDescent="0.3">
      <c r="A196" s="14">
        <v>1</v>
      </c>
      <c r="B196" s="14">
        <v>1</v>
      </c>
      <c r="C196" s="15" t="s">
        <v>43825</v>
      </c>
      <c r="D196" s="15" t="s">
        <v>43826</v>
      </c>
      <c r="E196" s="15">
        <v>45851</v>
      </c>
      <c r="F196" s="15" t="s">
        <v>43827</v>
      </c>
      <c r="G196" s="15">
        <v>45679</v>
      </c>
      <c r="H196" s="15">
        <v>45860</v>
      </c>
      <c r="I196" s="15" t="s">
        <v>43828</v>
      </c>
      <c r="J196" s="15" t="s">
        <v>43829</v>
      </c>
      <c r="K196" s="15" t="s">
        <v>45339</v>
      </c>
      <c r="L196" s="15" t="s">
        <v>103</v>
      </c>
      <c r="M196" s="15" t="s">
        <v>304</v>
      </c>
      <c r="N196" s="14">
        <v>2020</v>
      </c>
      <c r="O196" s="15" t="s">
        <v>43830</v>
      </c>
      <c r="P196" s="15" t="s">
        <v>106</v>
      </c>
      <c r="Q196" s="15" t="s">
        <v>47036</v>
      </c>
      <c r="R196" s="15" t="s">
        <v>43831</v>
      </c>
      <c r="S196" s="15" t="s">
        <v>43832</v>
      </c>
      <c r="T196" s="15" t="s">
        <v>840</v>
      </c>
      <c r="U196" s="15" t="s">
        <v>53</v>
      </c>
      <c r="V196" s="15" t="s">
        <v>45450</v>
      </c>
      <c r="W196" s="15" t="s">
        <v>54</v>
      </c>
      <c r="X196" s="15" t="str">
        <f>_xlfn.XLOOKUP(_LOOKUP[[#This Row],[AdjusterMemberName]],_Adjuster[Adjuster Name],_Adjuster[Email],,0)</f>
        <v>JRubalcava@knightcompany.com</v>
      </c>
      <c r="Y196" s="15" t="str">
        <f>_xlfn.XLOOKUP(_LOOKUP[[#This Row],[AdjusterMemberName]],_Adjuster[Adjuster Name],_Adjuster[Phone Number],,0)</f>
        <v>424-559-5420</v>
      </c>
      <c r="Z196" s="15" t="s">
        <v>43833</v>
      </c>
      <c r="AA1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13176 Kiowa Rd, Apple Valley  CA 92308</v>
      </c>
      <c r="AB196" s="15"/>
    </row>
    <row r="197" spans="1:28" x14ac:dyDescent="0.3">
      <c r="A197" s="14">
        <v>1</v>
      </c>
      <c r="B197" s="14">
        <v>1</v>
      </c>
      <c r="C197" s="15" t="s">
        <v>44263</v>
      </c>
      <c r="D197" s="15" t="s">
        <v>44264</v>
      </c>
      <c r="E197" s="15">
        <v>45851</v>
      </c>
      <c r="F197" s="15" t="s">
        <v>44265</v>
      </c>
      <c r="G197" s="15">
        <v>45756</v>
      </c>
      <c r="H197" s="15">
        <v>45939</v>
      </c>
      <c r="I197" s="15" t="s">
        <v>44266</v>
      </c>
      <c r="J197" s="15" t="s">
        <v>44267</v>
      </c>
      <c r="K197" s="15" t="s">
        <v>45496</v>
      </c>
      <c r="L197" s="15" t="s">
        <v>314</v>
      </c>
      <c r="M197" s="15" t="s">
        <v>978</v>
      </c>
      <c r="N197" s="14">
        <v>2023</v>
      </c>
      <c r="O197" s="15" t="s">
        <v>44268</v>
      </c>
      <c r="P197" s="15" t="s">
        <v>106</v>
      </c>
      <c r="Q197" s="15" t="s">
        <v>47007</v>
      </c>
      <c r="R197" s="15" t="s">
        <v>44269</v>
      </c>
      <c r="S197" s="15" t="s">
        <v>44270</v>
      </c>
      <c r="T197" s="15" t="s">
        <v>12667</v>
      </c>
      <c r="U197" s="15" t="s">
        <v>53</v>
      </c>
      <c r="V197" s="15" t="s">
        <v>45531</v>
      </c>
      <c r="W197" s="15" t="s">
        <v>3974</v>
      </c>
      <c r="X197" s="15" t="str">
        <f>_xlfn.XLOOKUP(_LOOKUP[[#This Row],[AdjusterMemberName]],_Adjuster[Adjuster Name],_Adjuster[Email],,0)</f>
        <v>LMiller@knightcompany.com</v>
      </c>
      <c r="Y197" s="15" t="str">
        <f>_xlfn.XLOOKUP(_LOOKUP[[#This Row],[AdjusterMemberName]],_Adjuster[Adjuster Name],_Adjuster[Phone Number],,0)</f>
        <v>424-559-5378</v>
      </c>
      <c r="Z197" s="15" t="s">
        <v>44271</v>
      </c>
      <c r="AA1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3006 Mary Ave, Sanger  CA 93657</v>
      </c>
      <c r="AB197" s="15"/>
    </row>
    <row r="198" spans="1:28" x14ac:dyDescent="0.3">
      <c r="A198" s="14">
        <v>1</v>
      </c>
      <c r="B198" s="14">
        <v>1</v>
      </c>
      <c r="C198" s="15" t="s">
        <v>43430</v>
      </c>
      <c r="D198" s="15" t="s">
        <v>43430</v>
      </c>
      <c r="E198" s="15">
        <v>45850</v>
      </c>
      <c r="F198" s="15" t="s">
        <v>43431</v>
      </c>
      <c r="G198" s="15">
        <v>45674</v>
      </c>
      <c r="H198" s="15">
        <v>45855</v>
      </c>
      <c r="I198" s="15" t="s">
        <v>43432</v>
      </c>
      <c r="J198" s="15" t="s">
        <v>43433</v>
      </c>
      <c r="K198" s="15" t="s">
        <v>45407</v>
      </c>
      <c r="L198" s="15" t="s">
        <v>128</v>
      </c>
      <c r="M198" s="15" t="s">
        <v>13318</v>
      </c>
      <c r="N198" s="14">
        <v>2021</v>
      </c>
      <c r="O198" s="15" t="s">
        <v>43434</v>
      </c>
      <c r="P198" s="15" t="s">
        <v>81</v>
      </c>
      <c r="Q198" s="15" t="s">
        <v>47043</v>
      </c>
      <c r="R198" s="15" t="s">
        <v>43435</v>
      </c>
      <c r="S198" s="15" t="s">
        <v>43436</v>
      </c>
      <c r="T198" s="15" t="s">
        <v>2129</v>
      </c>
      <c r="U198" s="15" t="s">
        <v>53</v>
      </c>
      <c r="V198" s="15" t="s">
        <v>45636</v>
      </c>
      <c r="W198" s="15" t="s">
        <v>6921</v>
      </c>
      <c r="X198" s="15" t="str">
        <f>_xlfn.XLOOKUP(_LOOKUP[[#This Row],[AdjusterMemberName]],_Adjuster[Adjuster Name],_Adjuster[Email],,0)</f>
        <v>AWallace@knightcompany.com</v>
      </c>
      <c r="Y198" s="15" t="str">
        <f>_xlfn.XLOOKUP(_LOOKUP[[#This Row],[AdjusterMemberName]],_Adjuster[Adjuster Name],_Adjuster[Phone Number],,0)</f>
        <v>424-559-5734</v>
      </c>
      <c r="Z198" s="15" t="s">
        <v>43437</v>
      </c>
      <c r="AA1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30001 Golden Lantern Apt 73, Laguna Niguel  CA 92677</v>
      </c>
      <c r="AB198" s="15"/>
    </row>
    <row r="199" spans="1:28" x14ac:dyDescent="0.3">
      <c r="A199" s="14">
        <v>1</v>
      </c>
      <c r="B199" s="14">
        <v>1</v>
      </c>
      <c r="C199" s="15" t="s">
        <v>11996</v>
      </c>
      <c r="D199" s="15" t="s">
        <v>8610</v>
      </c>
      <c r="E199" s="15">
        <v>45850</v>
      </c>
      <c r="F199" s="15" t="s">
        <v>43697</v>
      </c>
      <c r="G199" s="15">
        <v>45687</v>
      </c>
      <c r="H199" s="15">
        <v>45868</v>
      </c>
      <c r="I199" s="15" t="s">
        <v>43698</v>
      </c>
      <c r="J199" s="15" t="s">
        <v>43699</v>
      </c>
      <c r="K199" s="15" t="s">
        <v>45605</v>
      </c>
      <c r="L199" s="15" t="s">
        <v>1261</v>
      </c>
      <c r="M199" s="15" t="s">
        <v>8105</v>
      </c>
      <c r="N199" s="14">
        <v>2025</v>
      </c>
      <c r="O199" s="15" t="s">
        <v>43700</v>
      </c>
      <c r="P199" s="15" t="s">
        <v>81</v>
      </c>
      <c r="Q199" s="15" t="s">
        <v>47022</v>
      </c>
      <c r="R199" s="15" t="s">
        <v>8615</v>
      </c>
      <c r="S199" s="15" t="s">
        <v>12001</v>
      </c>
      <c r="T199" s="15" t="s">
        <v>5366</v>
      </c>
      <c r="U199" s="15" t="s">
        <v>53</v>
      </c>
      <c r="V199" s="15" t="s">
        <v>45571</v>
      </c>
      <c r="W199" s="15" t="s">
        <v>8635</v>
      </c>
      <c r="X199" s="15" t="e">
        <f>_xlfn.XLOOKUP(_LOOKUP[[#This Row],[AdjusterMemberName]],_Adjuster[Adjuster Name],_Adjuster[Email],,0)</f>
        <v>#N/A</v>
      </c>
      <c r="Y199" s="15" t="e">
        <f>_xlfn.XLOOKUP(_LOOKUP[[#This Row],[AdjusterMemberName]],_Adjuster[Adjuster Name],_Adjuster[Phone Number],,0)</f>
        <v>#N/A</v>
      </c>
      <c r="Z199" s="15" t="s">
        <v>12002</v>
      </c>
      <c r="AA1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23724 Valle Del Oro Apt 201, Santa Clarita  CA 91321</v>
      </c>
      <c r="AB199" s="15"/>
    </row>
    <row r="200" spans="1:28" x14ac:dyDescent="0.3">
      <c r="A200" s="14">
        <v>1</v>
      </c>
      <c r="B200" s="14">
        <v>1</v>
      </c>
      <c r="C200" s="15" t="s">
        <v>43715</v>
      </c>
      <c r="D200" s="15" t="s">
        <v>43716</v>
      </c>
      <c r="E200" s="15">
        <v>45850</v>
      </c>
      <c r="F200" s="15" t="s">
        <v>43717</v>
      </c>
      <c r="G200" s="15">
        <v>45700</v>
      </c>
      <c r="H200" s="15">
        <v>45881</v>
      </c>
      <c r="I200" s="15" t="s">
        <v>43718</v>
      </c>
      <c r="J200" s="15" t="s">
        <v>43719</v>
      </c>
      <c r="K200" s="15" t="s">
        <v>45365</v>
      </c>
      <c r="L200" s="15" t="s">
        <v>103</v>
      </c>
      <c r="M200" s="15" t="s">
        <v>1336</v>
      </c>
      <c r="N200" s="14">
        <v>2015</v>
      </c>
      <c r="O200" s="15" t="s">
        <v>43720</v>
      </c>
      <c r="P200" s="15" t="s">
        <v>81</v>
      </c>
      <c r="Q200" s="15" t="s">
        <v>46922</v>
      </c>
      <c r="R200" s="15" t="s">
        <v>43721</v>
      </c>
      <c r="S200" s="15" t="s">
        <v>43722</v>
      </c>
      <c r="T200" s="15" t="s">
        <v>37220</v>
      </c>
      <c r="U200" s="15" t="s">
        <v>53</v>
      </c>
      <c r="V200" s="15" t="s">
        <v>45602</v>
      </c>
      <c r="W200" s="15" t="s">
        <v>29629</v>
      </c>
      <c r="X200" s="15" t="str">
        <f>_xlfn.XLOOKUP(_LOOKUP[[#This Row],[AdjusterMemberName]],_Adjuster[Adjuster Name],_Adjuster[Email],,0)</f>
        <v>LYoung2@knightcompany.com</v>
      </c>
      <c r="Y200" s="15" t="str">
        <f>_xlfn.XLOOKUP(_LOOKUP[[#This Row],[AdjusterMemberName]],_Adjuster[Adjuster Name],_Adjuster[Phone Number],,0)</f>
        <v>323-456-1714</v>
      </c>
      <c r="Z200" s="15" t="s">
        <v>43723</v>
      </c>
      <c r="AA2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9375 Diane Ave, Spring Valley  CA 91977</v>
      </c>
      <c r="AB200" s="15"/>
    </row>
    <row r="201" spans="1:28" x14ac:dyDescent="0.3">
      <c r="A201" s="14">
        <v>1</v>
      </c>
      <c r="B201" s="14">
        <v>1</v>
      </c>
      <c r="C201" s="15" t="s">
        <v>5862</v>
      </c>
      <c r="D201" s="15" t="s">
        <v>5862</v>
      </c>
      <c r="E201" s="15">
        <v>45850</v>
      </c>
      <c r="F201" s="15" t="s">
        <v>43760</v>
      </c>
      <c r="G201" s="15">
        <v>45728</v>
      </c>
      <c r="H201" s="15">
        <v>45912</v>
      </c>
      <c r="I201" s="15" t="s">
        <v>43761</v>
      </c>
      <c r="J201" s="15" t="s">
        <v>43762</v>
      </c>
      <c r="K201" s="15" t="s">
        <v>45332</v>
      </c>
      <c r="L201" s="15" t="s">
        <v>430</v>
      </c>
      <c r="M201" s="15" t="s">
        <v>8301</v>
      </c>
      <c r="N201" s="14">
        <v>2020</v>
      </c>
      <c r="O201" s="15" t="s">
        <v>43763</v>
      </c>
      <c r="P201" s="15" t="s">
        <v>106</v>
      </c>
      <c r="Q201" s="15" t="s">
        <v>46922</v>
      </c>
      <c r="R201" s="15" t="s">
        <v>345</v>
      </c>
      <c r="S201" s="15" t="s">
        <v>43764</v>
      </c>
      <c r="T201" s="15" t="s">
        <v>11476</v>
      </c>
      <c r="U201" s="15" t="s">
        <v>53</v>
      </c>
      <c r="V201" s="15" t="s">
        <v>45595</v>
      </c>
      <c r="W201" s="15" t="s">
        <v>3974</v>
      </c>
      <c r="X201" s="15" t="str">
        <f>_xlfn.XLOOKUP(_LOOKUP[[#This Row],[AdjusterMemberName]],_Adjuster[Adjuster Name],_Adjuster[Email],,0)</f>
        <v>LMiller@knightcompany.com</v>
      </c>
      <c r="Y201" s="15" t="str">
        <f>_xlfn.XLOOKUP(_LOOKUP[[#This Row],[AdjusterMemberName]],_Adjuster[Adjuster Name],_Adjuster[Phone Number],,0)</f>
        <v>424-559-5378</v>
      </c>
      <c r="Z201" s="15" t="s">
        <v>43765</v>
      </c>
      <c r="AA2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25584 Gala Cir, Sun City  CA 92585</v>
      </c>
      <c r="AB201" s="15"/>
    </row>
    <row r="202" spans="1:28" x14ac:dyDescent="0.3">
      <c r="A202" s="14">
        <v>1</v>
      </c>
      <c r="B202" s="14">
        <v>1</v>
      </c>
      <c r="C202" s="15" t="s">
        <v>43816</v>
      </c>
      <c r="D202" s="15" t="s">
        <v>43816</v>
      </c>
      <c r="E202" s="15">
        <v>45850</v>
      </c>
      <c r="F202" s="15" t="s">
        <v>43817</v>
      </c>
      <c r="G202" s="15">
        <v>45792</v>
      </c>
      <c r="H202" s="15">
        <v>45976</v>
      </c>
      <c r="I202" s="15" t="s">
        <v>43818</v>
      </c>
      <c r="J202" s="15" t="s">
        <v>43819</v>
      </c>
      <c r="K202" s="15" t="s">
        <v>45587</v>
      </c>
      <c r="L202" s="15" t="s">
        <v>181</v>
      </c>
      <c r="M202" s="15" t="s">
        <v>182</v>
      </c>
      <c r="N202" s="14">
        <v>2016</v>
      </c>
      <c r="O202" s="15" t="s">
        <v>43820</v>
      </c>
      <c r="P202" s="15" t="s">
        <v>81</v>
      </c>
      <c r="Q202" s="15" t="s">
        <v>46893</v>
      </c>
      <c r="R202" s="15" t="s">
        <v>43821</v>
      </c>
      <c r="S202" s="15" t="s">
        <v>43822</v>
      </c>
      <c r="T202" s="15" t="s">
        <v>43823</v>
      </c>
      <c r="U202" s="15" t="s">
        <v>53</v>
      </c>
      <c r="V202" s="15" t="s">
        <v>45586</v>
      </c>
      <c r="W202" s="15" t="s">
        <v>3974</v>
      </c>
      <c r="X202" s="15" t="str">
        <f>_xlfn.XLOOKUP(_LOOKUP[[#This Row],[AdjusterMemberName]],_Adjuster[Adjuster Name],_Adjuster[Email],,0)</f>
        <v>LMiller@knightcompany.com</v>
      </c>
      <c r="Y202" s="15" t="str">
        <f>_xlfn.XLOOKUP(_LOOKUP[[#This Row],[AdjusterMemberName]],_Adjuster[Adjuster Name],_Adjuster[Phone Number],,0)</f>
        <v>424-559-5378</v>
      </c>
      <c r="Z202" s="15" t="s">
        <v>43824</v>
      </c>
      <c r="AA2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433 W Liberty Rd, Gridley  CA 95948</v>
      </c>
      <c r="AB202" s="15"/>
    </row>
    <row r="203" spans="1:28" x14ac:dyDescent="0.3">
      <c r="A203" s="14">
        <v>1</v>
      </c>
      <c r="B203" s="14">
        <v>1</v>
      </c>
      <c r="C203" s="15" t="s">
        <v>43886</v>
      </c>
      <c r="D203" s="15" t="s">
        <v>43886</v>
      </c>
      <c r="E203" s="15">
        <v>45850</v>
      </c>
      <c r="F203" s="15" t="s">
        <v>43887</v>
      </c>
      <c r="G203" s="15">
        <v>45819</v>
      </c>
      <c r="H203" s="15">
        <v>46002</v>
      </c>
      <c r="I203" s="15" t="s">
        <v>43888</v>
      </c>
      <c r="J203" s="15" t="s">
        <v>43889</v>
      </c>
      <c r="K203" s="15" t="s">
        <v>45373</v>
      </c>
      <c r="L203" s="15" t="s">
        <v>281</v>
      </c>
      <c r="M203" s="15" t="s">
        <v>1868</v>
      </c>
      <c r="N203" s="14">
        <v>2025</v>
      </c>
      <c r="O203" s="15" t="s">
        <v>43890</v>
      </c>
      <c r="P203" s="15" t="s">
        <v>1273</v>
      </c>
      <c r="Q203" s="15" t="s">
        <v>47035</v>
      </c>
      <c r="R203" s="15" t="s">
        <v>36166</v>
      </c>
      <c r="S203" s="15" t="s">
        <v>43891</v>
      </c>
      <c r="T203" s="15" t="s">
        <v>7321</v>
      </c>
      <c r="U203" s="15" t="s">
        <v>53</v>
      </c>
      <c r="V203" s="15" t="s">
        <v>45580</v>
      </c>
      <c r="W203" s="15" t="s">
        <v>29629</v>
      </c>
      <c r="X203" s="15" t="str">
        <f>_xlfn.XLOOKUP(_LOOKUP[[#This Row],[AdjusterMemberName]],_Adjuster[Adjuster Name],_Adjuster[Email],,0)</f>
        <v>LYoung2@knightcompany.com</v>
      </c>
      <c r="Y203" s="15" t="str">
        <f>_xlfn.XLOOKUP(_LOOKUP[[#This Row],[AdjusterMemberName]],_Adjuster[Adjuster Name],_Adjuster[Phone Number],,0)</f>
        <v>323-456-1714</v>
      </c>
      <c r="Z203" s="15" t="s">
        <v>43892</v>
      </c>
      <c r="AA2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10205 Commerce Ave Apt D, Tujunga  CA 91042</v>
      </c>
      <c r="AB203" s="15"/>
    </row>
    <row r="204" spans="1:28" x14ac:dyDescent="0.3">
      <c r="A204" s="14">
        <v>1</v>
      </c>
      <c r="B204" s="14">
        <v>1</v>
      </c>
      <c r="C204" s="15" t="s">
        <v>24823</v>
      </c>
      <c r="D204" s="15" t="s">
        <v>24823</v>
      </c>
      <c r="E204" s="15">
        <v>45850</v>
      </c>
      <c r="F204" s="15" t="s">
        <v>44065</v>
      </c>
      <c r="G204" s="15">
        <v>45773</v>
      </c>
      <c r="H204" s="15">
        <v>45956</v>
      </c>
      <c r="I204" s="15" t="s">
        <v>44066</v>
      </c>
      <c r="J204" s="15" t="s">
        <v>44067</v>
      </c>
      <c r="K204" s="15" t="s">
        <v>45556</v>
      </c>
      <c r="L204" s="15" t="s">
        <v>91</v>
      </c>
      <c r="M204" s="15" t="s">
        <v>2836</v>
      </c>
      <c r="N204" s="14">
        <v>2018</v>
      </c>
      <c r="O204" s="15" t="s">
        <v>44068</v>
      </c>
      <c r="P204" s="15" t="s">
        <v>106</v>
      </c>
      <c r="Q204" s="15" t="s">
        <v>47010</v>
      </c>
      <c r="R204" s="15" t="s">
        <v>44069</v>
      </c>
      <c r="S204" s="15" t="s">
        <v>44070</v>
      </c>
      <c r="T204" s="15" t="s">
        <v>186</v>
      </c>
      <c r="U204" s="15" t="s">
        <v>53</v>
      </c>
      <c r="V204" s="15" t="s">
        <v>45555</v>
      </c>
      <c r="W204" s="15" t="s">
        <v>2618</v>
      </c>
      <c r="X204" s="15" t="str">
        <f>_xlfn.XLOOKUP(_LOOKUP[[#This Row],[AdjusterMemberName]],_Adjuster[Adjuster Name],_Adjuster[Email],,0)</f>
        <v>Canglim@knightcompany.com</v>
      </c>
      <c r="Y204" s="15" t="str">
        <f>_xlfn.XLOOKUP(_LOOKUP[[#This Row],[AdjusterMemberName]],_Adjuster[Adjuster Name],_Adjuster[Phone Number],,0)</f>
        <v>323-456-1707</v>
      </c>
      <c r="Z204" s="15" t="s">
        <v>44071</v>
      </c>
      <c r="AA2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2633 Jessee Dr, Santa Ana  CA 92705</v>
      </c>
      <c r="AB204" s="15"/>
    </row>
    <row r="205" spans="1:28" x14ac:dyDescent="0.3">
      <c r="A205" s="14">
        <v>1</v>
      </c>
      <c r="B205" s="14">
        <v>1</v>
      </c>
      <c r="C205" s="15" t="s">
        <v>44387</v>
      </c>
      <c r="D205" s="15" t="s">
        <v>44387</v>
      </c>
      <c r="E205" s="15">
        <v>45850</v>
      </c>
      <c r="F205" s="15" t="s">
        <v>44388</v>
      </c>
      <c r="G205" s="15">
        <v>45800</v>
      </c>
      <c r="H205" s="15">
        <v>45984</v>
      </c>
      <c r="I205" s="15" t="s">
        <v>44389</v>
      </c>
      <c r="J205" s="15" t="s">
        <v>44390</v>
      </c>
      <c r="K205" s="15" t="s">
        <v>45511</v>
      </c>
      <c r="L205" s="15" t="s">
        <v>139</v>
      </c>
      <c r="M205" s="15" t="s">
        <v>470</v>
      </c>
      <c r="N205" s="14">
        <v>2008</v>
      </c>
      <c r="O205" s="15" t="s">
        <v>44391</v>
      </c>
      <c r="P205" s="15" t="s">
        <v>106</v>
      </c>
      <c r="Q205" s="15" t="s">
        <v>46893</v>
      </c>
      <c r="R205" s="15" t="s">
        <v>44392</v>
      </c>
      <c r="S205" s="15" t="s">
        <v>44393</v>
      </c>
      <c r="T205" s="15" t="s">
        <v>29808</v>
      </c>
      <c r="U205" s="15" t="s">
        <v>53</v>
      </c>
      <c r="V205" s="15" t="s">
        <v>45510</v>
      </c>
      <c r="W205" s="15" t="s">
        <v>367</v>
      </c>
      <c r="X205" s="15" t="str">
        <f>_xlfn.XLOOKUP(_LOOKUP[[#This Row],[AdjusterMemberName]],_Adjuster[Adjuster Name],_Adjuster[Email],,0)</f>
        <v>dHernandez4@knightcompany.com</v>
      </c>
      <c r="Y205" s="15" t="str">
        <f>_xlfn.XLOOKUP(_LOOKUP[[#This Row],[AdjusterMemberName]],_Adjuster[Adjuster Name],_Adjuster[Phone Number],,0)</f>
        <v>323-315-7819</v>
      </c>
      <c r="Z205" s="15" t="s">
        <v>44394</v>
      </c>
      <c r="AA2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9705 Toucan Ave, Fountain Valley  CA 92708</v>
      </c>
      <c r="AB205" s="15"/>
    </row>
    <row r="206" spans="1:28" x14ac:dyDescent="0.3">
      <c r="A206" s="14">
        <v>1</v>
      </c>
      <c r="B206" s="14">
        <v>1</v>
      </c>
      <c r="C206" s="15" t="s">
        <v>44691</v>
      </c>
      <c r="D206" s="15" t="s">
        <v>44691</v>
      </c>
      <c r="E206" s="15">
        <v>45850</v>
      </c>
      <c r="F206" s="15" t="s">
        <v>44692</v>
      </c>
      <c r="G206" s="15">
        <v>45695</v>
      </c>
      <c r="H206" s="15">
        <v>45876</v>
      </c>
      <c r="I206" s="15" t="s">
        <v>44693</v>
      </c>
      <c r="J206" s="15" t="s">
        <v>44694</v>
      </c>
      <c r="K206" s="15" t="s">
        <v>45369</v>
      </c>
      <c r="L206" s="15" t="s">
        <v>292</v>
      </c>
      <c r="M206" s="15" t="s">
        <v>44695</v>
      </c>
      <c r="N206" s="14">
        <v>2015</v>
      </c>
      <c r="O206" s="15" t="s">
        <v>44696</v>
      </c>
      <c r="P206" s="15" t="s">
        <v>81</v>
      </c>
      <c r="Q206" s="15" t="s">
        <v>46978</v>
      </c>
      <c r="R206" s="15" t="s">
        <v>2190</v>
      </c>
      <c r="S206" s="15" t="s">
        <v>44697</v>
      </c>
      <c r="T206" s="15" t="s">
        <v>6448</v>
      </c>
      <c r="U206" s="15" t="s">
        <v>53</v>
      </c>
      <c r="V206" s="15" t="s">
        <v>45456</v>
      </c>
      <c r="W206" s="15" t="s">
        <v>367</v>
      </c>
      <c r="X206" s="15" t="str">
        <f>_xlfn.XLOOKUP(_LOOKUP[[#This Row],[AdjusterMemberName]],_Adjuster[Adjuster Name],_Adjuster[Email],,0)</f>
        <v>dHernandez4@knightcompany.com</v>
      </c>
      <c r="Y206" s="15" t="str">
        <f>_xlfn.XLOOKUP(_LOOKUP[[#This Row],[AdjusterMemberName]],_Adjuster[Adjuster Name],_Adjuster[Phone Number],,0)</f>
        <v>323-315-7819</v>
      </c>
      <c r="Z206" s="15" t="s">
        <v>44698</v>
      </c>
      <c r="AA2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33315 Listie Ave, Acton  CA 93510</v>
      </c>
      <c r="AB206" s="15"/>
    </row>
    <row r="207" spans="1:28" x14ac:dyDescent="0.3">
      <c r="A207" s="14">
        <v>1</v>
      </c>
      <c r="B207" s="14">
        <v>1</v>
      </c>
      <c r="C207" s="15" t="s">
        <v>44819</v>
      </c>
      <c r="D207" s="15" t="s">
        <v>44819</v>
      </c>
      <c r="E207" s="15">
        <v>45850</v>
      </c>
      <c r="F207" s="15" t="s">
        <v>44820</v>
      </c>
      <c r="G207" s="15">
        <v>45700</v>
      </c>
      <c r="H207" s="15">
        <v>45881</v>
      </c>
      <c r="I207" s="15" t="s">
        <v>44821</v>
      </c>
      <c r="J207" s="15" t="s">
        <v>44822</v>
      </c>
      <c r="K207" s="15" t="s">
        <v>45339</v>
      </c>
      <c r="L207" s="15" t="s">
        <v>1452</v>
      </c>
      <c r="M207" s="15" t="s">
        <v>1453</v>
      </c>
      <c r="N207" s="14">
        <v>2025</v>
      </c>
      <c r="O207" s="15" t="s">
        <v>44823</v>
      </c>
      <c r="P207" s="15" t="s">
        <v>106</v>
      </c>
      <c r="Q207" s="15" t="s">
        <v>47014</v>
      </c>
      <c r="R207" s="15" t="s">
        <v>44824</v>
      </c>
      <c r="S207" s="15" t="s">
        <v>44825</v>
      </c>
      <c r="T207" s="15" t="s">
        <v>2581</v>
      </c>
      <c r="U207" s="15" t="s">
        <v>53</v>
      </c>
      <c r="V207" s="15" t="s">
        <v>45430</v>
      </c>
      <c r="W207" s="15" t="s">
        <v>367</v>
      </c>
      <c r="X207" s="15" t="str">
        <f>_xlfn.XLOOKUP(_LOOKUP[[#This Row],[AdjusterMemberName]],_Adjuster[Adjuster Name],_Adjuster[Email],,0)</f>
        <v>dHernandez4@knightcompany.com</v>
      </c>
      <c r="Y207" s="15" t="str">
        <f>_xlfn.XLOOKUP(_LOOKUP[[#This Row],[AdjusterMemberName]],_Adjuster[Adjuster Name],_Adjuster[Phone Number],,0)</f>
        <v>323-315-7819</v>
      </c>
      <c r="Z207" s="15" t="s">
        <v>44826</v>
      </c>
      <c r="AA2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12180 Chantrelle Dr Unit 3, Rancho Cucamonga  CA 91739</v>
      </c>
      <c r="AB207" s="15"/>
    </row>
    <row r="208" spans="1:28" x14ac:dyDescent="0.3">
      <c r="A208" s="14">
        <v>1</v>
      </c>
      <c r="B208" s="14">
        <v>1</v>
      </c>
      <c r="C208" s="15" t="s">
        <v>44872</v>
      </c>
      <c r="D208" s="15" t="s">
        <v>44873</v>
      </c>
      <c r="E208" s="15">
        <v>45850</v>
      </c>
      <c r="F208" s="15" t="s">
        <v>44874</v>
      </c>
      <c r="G208" s="15">
        <v>45835</v>
      </c>
      <c r="H208" s="15">
        <v>46018</v>
      </c>
      <c r="I208" s="15" t="s">
        <v>44875</v>
      </c>
      <c r="J208" s="15" t="s">
        <v>44876</v>
      </c>
      <c r="K208" s="15" t="s">
        <v>45422</v>
      </c>
      <c r="L208" s="15" t="s">
        <v>128</v>
      </c>
      <c r="M208" s="15" t="s">
        <v>129</v>
      </c>
      <c r="N208" s="14">
        <v>2025</v>
      </c>
      <c r="O208" s="15" t="s">
        <v>44877</v>
      </c>
      <c r="P208" s="15" t="s">
        <v>106</v>
      </c>
      <c r="Q208" s="15" t="s">
        <v>47010</v>
      </c>
      <c r="R208" s="15" t="s">
        <v>44878</v>
      </c>
      <c r="S208" s="15" t="s">
        <v>44879</v>
      </c>
      <c r="T208" s="15" t="s">
        <v>572</v>
      </c>
      <c r="U208" s="15" t="s">
        <v>53</v>
      </c>
      <c r="V208" s="15" t="s">
        <v>45421</v>
      </c>
      <c r="W208" s="15" t="s">
        <v>1658</v>
      </c>
      <c r="X208" s="15" t="str">
        <f>_xlfn.XLOOKUP(_LOOKUP[[#This Row],[AdjusterMemberName]],_Adjuster[Adjuster Name],_Adjuster[Email],,0)</f>
        <v>RDavila@knightcompany.com</v>
      </c>
      <c r="Y208" s="15" t="str">
        <f>_xlfn.XLOOKUP(_LOOKUP[[#This Row],[AdjusterMemberName]],_Adjuster[Adjuster Name],_Adjuster[Phone Number],,0)</f>
        <v>424-559-5663</v>
      </c>
      <c r="Z208" s="15" t="s">
        <v>44880</v>
      </c>
      <c r="AA2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3131 Kentucky St, Bakersfield  CA 93306</v>
      </c>
      <c r="AB208" s="15"/>
    </row>
    <row r="209" spans="1:28" x14ac:dyDescent="0.3">
      <c r="A209" s="14">
        <v>1</v>
      </c>
      <c r="B209" s="14">
        <v>1</v>
      </c>
      <c r="C209" s="15" t="s">
        <v>9069</v>
      </c>
      <c r="D209" s="15" t="s">
        <v>43631</v>
      </c>
      <c r="E209" s="15">
        <v>45849</v>
      </c>
      <c r="F209" s="15" t="s">
        <v>43632</v>
      </c>
      <c r="G209" s="15">
        <v>45683</v>
      </c>
      <c r="H209" s="15">
        <v>45864</v>
      </c>
      <c r="I209" s="15" t="s">
        <v>43633</v>
      </c>
      <c r="J209" s="15" t="s">
        <v>43634</v>
      </c>
      <c r="K209" s="15" t="s">
        <v>45358</v>
      </c>
      <c r="L209" s="15" t="s">
        <v>281</v>
      </c>
      <c r="M209" s="15" t="s">
        <v>526</v>
      </c>
      <c r="N209" s="14">
        <v>2021</v>
      </c>
      <c r="O209" s="15" t="s">
        <v>43635</v>
      </c>
      <c r="P209" s="15" t="s">
        <v>106</v>
      </c>
      <c r="Q209" s="15" t="s">
        <v>46931</v>
      </c>
      <c r="R209" s="15" t="s">
        <v>922</v>
      </c>
      <c r="S209" s="15" t="s">
        <v>9074</v>
      </c>
      <c r="T209" s="15" t="s">
        <v>2237</v>
      </c>
      <c r="U209" s="15" t="s">
        <v>53</v>
      </c>
      <c r="V209" s="15" t="s">
        <v>45384</v>
      </c>
      <c r="W209" s="15" t="s">
        <v>3974</v>
      </c>
      <c r="X209" s="15" t="str">
        <f>_xlfn.XLOOKUP(_LOOKUP[[#This Row],[AdjusterMemberName]],_Adjuster[Adjuster Name],_Adjuster[Email],,0)</f>
        <v>LMiller@knightcompany.com</v>
      </c>
      <c r="Y209" s="15" t="str">
        <f>_xlfn.XLOOKUP(_LOOKUP[[#This Row],[AdjusterMemberName]],_Adjuster[Adjuster Name],_Adjuster[Phone Number],,0)</f>
        <v>424-559-5378</v>
      </c>
      <c r="Z209" s="15" t="s">
        <v>9075</v>
      </c>
      <c r="AA2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18243 Bellflower St Apt 2, Adelanto  CA 92301</v>
      </c>
      <c r="AB209" s="15"/>
    </row>
    <row r="210" spans="1:28" x14ac:dyDescent="0.3">
      <c r="A210" s="14">
        <v>1</v>
      </c>
      <c r="B210" s="14">
        <v>1</v>
      </c>
      <c r="C210" s="15" t="s">
        <v>43652</v>
      </c>
      <c r="D210" s="15" t="s">
        <v>43652</v>
      </c>
      <c r="E210" s="15">
        <v>45849</v>
      </c>
      <c r="F210" s="15" t="s">
        <v>43653</v>
      </c>
      <c r="G210" s="15">
        <v>45843</v>
      </c>
      <c r="H210" s="15">
        <v>46027</v>
      </c>
      <c r="I210" s="15" t="s">
        <v>43654</v>
      </c>
      <c r="J210" s="15" t="s">
        <v>43655</v>
      </c>
      <c r="K210" s="15" t="s">
        <v>45477</v>
      </c>
      <c r="L210" s="15" t="s">
        <v>292</v>
      </c>
      <c r="M210" s="15" t="s">
        <v>2316</v>
      </c>
      <c r="N210" s="14">
        <v>2015</v>
      </c>
      <c r="O210" s="15" t="s">
        <v>43656</v>
      </c>
      <c r="P210" s="15" t="s">
        <v>106</v>
      </c>
      <c r="Q210" s="15" t="s">
        <v>47010</v>
      </c>
      <c r="R210" s="15" t="s">
        <v>3322</v>
      </c>
      <c r="S210" s="15" t="s">
        <v>43657</v>
      </c>
      <c r="T210" s="15" t="s">
        <v>253</v>
      </c>
      <c r="U210" s="15" t="s">
        <v>53</v>
      </c>
      <c r="V210" s="15" t="s">
        <v>45487</v>
      </c>
      <c r="W210" s="15" t="s">
        <v>3974</v>
      </c>
      <c r="X210" s="15" t="str">
        <f>_xlfn.XLOOKUP(_LOOKUP[[#This Row],[AdjusterMemberName]],_Adjuster[Adjuster Name],_Adjuster[Email],,0)</f>
        <v>LMiller@knightcompany.com</v>
      </c>
      <c r="Y210" s="15" t="str">
        <f>_xlfn.XLOOKUP(_LOOKUP[[#This Row],[AdjusterMemberName]],_Adjuster[Adjuster Name],_Adjuster[Phone Number],,0)</f>
        <v>424-559-5378</v>
      </c>
      <c r="Z210" s="15" t="s">
        <v>43658</v>
      </c>
      <c r="AA2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1417 W 80Th St Apt 1, Los Angeles  CA 90047</v>
      </c>
      <c r="AB210" s="15"/>
    </row>
    <row r="211" spans="1:28" x14ac:dyDescent="0.3">
      <c r="A211" s="14">
        <v>1</v>
      </c>
      <c r="B211" s="14">
        <v>1</v>
      </c>
      <c r="C211" s="15" t="s">
        <v>25483</v>
      </c>
      <c r="D211" s="15" t="s">
        <v>25484</v>
      </c>
      <c r="E211" s="15">
        <v>45849</v>
      </c>
      <c r="F211" s="15" t="s">
        <v>43659</v>
      </c>
      <c r="G211" s="15">
        <v>45800</v>
      </c>
      <c r="H211" s="15">
        <v>45984</v>
      </c>
      <c r="I211" s="15" t="s">
        <v>43660</v>
      </c>
      <c r="J211" s="15" t="s">
        <v>43661</v>
      </c>
      <c r="K211" s="15" t="s">
        <v>45505</v>
      </c>
      <c r="L211" s="15" t="s">
        <v>419</v>
      </c>
      <c r="M211" s="15" t="s">
        <v>3196</v>
      </c>
      <c r="N211" s="14">
        <v>2007</v>
      </c>
      <c r="O211" s="15" t="s">
        <v>43662</v>
      </c>
      <c r="P211" s="15" t="s">
        <v>106</v>
      </c>
      <c r="Q211" s="15" t="s">
        <v>47039</v>
      </c>
      <c r="R211" s="15" t="s">
        <v>25489</v>
      </c>
      <c r="S211" s="15" t="s">
        <v>25490</v>
      </c>
      <c r="T211" s="15" t="s">
        <v>25491</v>
      </c>
      <c r="U211" s="15" t="s">
        <v>53</v>
      </c>
      <c r="V211" s="15" t="s">
        <v>45609</v>
      </c>
      <c r="W211" s="15" t="s">
        <v>3974</v>
      </c>
      <c r="X211" s="15" t="str">
        <f>_xlfn.XLOOKUP(_LOOKUP[[#This Row],[AdjusterMemberName]],_Adjuster[Adjuster Name],_Adjuster[Email],,0)</f>
        <v>LMiller@knightcompany.com</v>
      </c>
      <c r="Y211" s="15" t="str">
        <f>_xlfn.XLOOKUP(_LOOKUP[[#This Row],[AdjusterMemberName]],_Adjuster[Adjuster Name],_Adjuster[Phone Number],,0)</f>
        <v>424-559-5378</v>
      </c>
      <c r="Z211" s="15" t="s">
        <v>25492</v>
      </c>
      <c r="AA2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6431 Wexford Cir, Citrus Heights  CA 95621</v>
      </c>
      <c r="AB211" s="15"/>
    </row>
    <row r="212" spans="1:28" x14ac:dyDescent="0.3">
      <c r="A212" s="14">
        <v>1</v>
      </c>
      <c r="B212" s="14">
        <v>1</v>
      </c>
      <c r="C212" s="15" t="s">
        <v>43663</v>
      </c>
      <c r="D212" s="15" t="s">
        <v>43663</v>
      </c>
      <c r="E212" s="15">
        <v>45849</v>
      </c>
      <c r="F212" s="15" t="s">
        <v>43664</v>
      </c>
      <c r="G212" s="15">
        <v>45795</v>
      </c>
      <c r="H212" s="15">
        <v>45979</v>
      </c>
      <c r="I212" s="15" t="s">
        <v>43665</v>
      </c>
      <c r="J212" s="15" t="s">
        <v>43666</v>
      </c>
      <c r="K212" s="15" t="s">
        <v>45386</v>
      </c>
      <c r="L212" s="15" t="s">
        <v>128</v>
      </c>
      <c r="M212" s="15" t="s">
        <v>170</v>
      </c>
      <c r="N212" s="14">
        <v>2019</v>
      </c>
      <c r="O212" s="15" t="s">
        <v>43667</v>
      </c>
      <c r="P212" s="15" t="s">
        <v>106</v>
      </c>
      <c r="Q212" s="15" t="s">
        <v>47022</v>
      </c>
      <c r="R212" s="15" t="s">
        <v>43668</v>
      </c>
      <c r="S212" s="15" t="s">
        <v>43669</v>
      </c>
      <c r="T212" s="15" t="s">
        <v>15379</v>
      </c>
      <c r="U212" s="15" t="s">
        <v>53</v>
      </c>
      <c r="V212" s="15" t="s">
        <v>45608</v>
      </c>
      <c r="W212" s="15" t="s">
        <v>54</v>
      </c>
      <c r="X212" s="15" t="str">
        <f>_xlfn.XLOOKUP(_LOOKUP[[#This Row],[AdjusterMemberName]],_Adjuster[Adjuster Name],_Adjuster[Email],,0)</f>
        <v>JRubalcava@knightcompany.com</v>
      </c>
      <c r="Y212" s="15" t="str">
        <f>_xlfn.XLOOKUP(_LOOKUP[[#This Row],[AdjusterMemberName]],_Adjuster[Adjuster Name],_Adjuster[Phone Number],,0)</f>
        <v>424-559-5420</v>
      </c>
      <c r="Z212" s="15" t="s">
        <v>43670</v>
      </c>
      <c r="AA2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113 W Pine St, Altadena  CA 91001</v>
      </c>
      <c r="AB212" s="15"/>
    </row>
    <row r="213" spans="1:28" x14ac:dyDescent="0.3">
      <c r="A213" s="14">
        <v>1</v>
      </c>
      <c r="B213" s="14">
        <v>1</v>
      </c>
      <c r="C213" s="15" t="s">
        <v>43690</v>
      </c>
      <c r="D213" s="15" t="s">
        <v>43690</v>
      </c>
      <c r="E213" s="15">
        <v>45849</v>
      </c>
      <c r="F213" s="15" t="s">
        <v>43691</v>
      </c>
      <c r="G213" s="15">
        <v>45716</v>
      </c>
      <c r="H213" s="15">
        <v>45897</v>
      </c>
      <c r="I213" s="15" t="s">
        <v>43692</v>
      </c>
      <c r="J213" s="15" t="s">
        <v>43693</v>
      </c>
      <c r="K213" s="15" t="s">
        <v>45329</v>
      </c>
      <c r="L213" s="15" t="s">
        <v>103</v>
      </c>
      <c r="M213" s="15" t="s">
        <v>890</v>
      </c>
      <c r="N213" s="14">
        <v>2022</v>
      </c>
      <c r="O213" s="15" t="s">
        <v>43694</v>
      </c>
      <c r="P213" s="15" t="s">
        <v>106</v>
      </c>
      <c r="Q213" s="15" t="s">
        <v>46978</v>
      </c>
      <c r="R213" s="15" t="s">
        <v>42089</v>
      </c>
      <c r="S213" s="15" t="s">
        <v>43695</v>
      </c>
      <c r="T213" s="15" t="s">
        <v>962</v>
      </c>
      <c r="U213" s="15" t="s">
        <v>53</v>
      </c>
      <c r="V213" s="15" t="s">
        <v>45404</v>
      </c>
      <c r="W213" s="15" t="s">
        <v>29629</v>
      </c>
      <c r="X213" s="15" t="str">
        <f>_xlfn.XLOOKUP(_LOOKUP[[#This Row],[AdjusterMemberName]],_Adjuster[Adjuster Name],_Adjuster[Email],,0)</f>
        <v>LYoung2@knightcompany.com</v>
      </c>
      <c r="Y213" s="15" t="str">
        <f>_xlfn.XLOOKUP(_LOOKUP[[#This Row],[AdjusterMemberName]],_Adjuster[Adjuster Name],_Adjuster[Phone Number],,0)</f>
        <v>323-456-1714</v>
      </c>
      <c r="Z213" s="15" t="s">
        <v>43696</v>
      </c>
      <c r="AA2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11864 Fellows Ave, San Fernando  CA 91340</v>
      </c>
      <c r="AB213" s="15"/>
    </row>
    <row r="214" spans="1:28" x14ac:dyDescent="0.3">
      <c r="A214" s="14">
        <v>1</v>
      </c>
      <c r="B214" s="14">
        <v>1</v>
      </c>
      <c r="C214" s="15" t="s">
        <v>43724</v>
      </c>
      <c r="D214" s="15" t="s">
        <v>43724</v>
      </c>
      <c r="E214" s="15">
        <v>45849</v>
      </c>
      <c r="F214" s="15" t="s">
        <v>43725</v>
      </c>
      <c r="G214" s="15">
        <v>45737</v>
      </c>
      <c r="H214" s="15">
        <v>45921</v>
      </c>
      <c r="I214" s="15" t="s">
        <v>43726</v>
      </c>
      <c r="J214" s="15" t="s">
        <v>43727</v>
      </c>
      <c r="K214" s="15" t="s">
        <v>45369</v>
      </c>
      <c r="L214" s="15" t="s">
        <v>128</v>
      </c>
      <c r="M214" s="15" t="s">
        <v>129</v>
      </c>
      <c r="N214" s="14">
        <v>2009</v>
      </c>
      <c r="O214" s="15" t="s">
        <v>43728</v>
      </c>
      <c r="P214" s="15" t="s">
        <v>106</v>
      </c>
      <c r="Q214" s="15" t="s">
        <v>46893</v>
      </c>
      <c r="R214" s="15" t="s">
        <v>17763</v>
      </c>
      <c r="S214" s="15" t="s">
        <v>43729</v>
      </c>
      <c r="T214" s="15" t="s">
        <v>503</v>
      </c>
      <c r="U214" s="15" t="s">
        <v>53</v>
      </c>
      <c r="V214" s="15" t="s">
        <v>45601</v>
      </c>
      <c r="W214" s="15" t="s">
        <v>25229</v>
      </c>
      <c r="X214" s="15" t="str">
        <f>_xlfn.XLOOKUP(_LOOKUP[[#This Row],[AdjusterMemberName]],_Adjuster[Adjuster Name],_Adjuster[Email],,0)</f>
        <v>rMartinez4@knightcompany.com</v>
      </c>
      <c r="Y214" s="15" t="str">
        <f>_xlfn.XLOOKUP(_LOOKUP[[#This Row],[AdjusterMemberName]],_Adjuster[Adjuster Name],_Adjuster[Phone Number],,0)</f>
        <v>424-559-5605</v>
      </c>
      <c r="Z214" s="15" t="s">
        <v>43730</v>
      </c>
      <c r="AA2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3824 38Th St, Sacramento  CA 95820</v>
      </c>
      <c r="AB214" s="15"/>
    </row>
    <row r="215" spans="1:28" x14ac:dyDescent="0.3">
      <c r="A215" s="14">
        <v>1</v>
      </c>
      <c r="B215" s="14">
        <v>1</v>
      </c>
      <c r="C215" s="15" t="s">
        <v>43893</v>
      </c>
      <c r="D215" s="15" t="s">
        <v>43893</v>
      </c>
      <c r="E215" s="15">
        <v>45849</v>
      </c>
      <c r="F215" s="15" t="s">
        <v>43894</v>
      </c>
      <c r="G215" s="15">
        <v>45768</v>
      </c>
      <c r="H215" s="15">
        <v>45951</v>
      </c>
      <c r="I215" s="15" t="s">
        <v>43895</v>
      </c>
      <c r="J215" s="15" t="s">
        <v>43896</v>
      </c>
      <c r="K215" s="15" t="s">
        <v>45505</v>
      </c>
      <c r="L215" s="15" t="s">
        <v>1452</v>
      </c>
      <c r="M215" s="15" t="s">
        <v>2022</v>
      </c>
      <c r="N215" s="14">
        <v>2018</v>
      </c>
      <c r="O215" s="15" t="s">
        <v>43897</v>
      </c>
      <c r="P215" s="15" t="s">
        <v>106</v>
      </c>
      <c r="Q215" s="15" t="s">
        <v>47034</v>
      </c>
      <c r="R215" s="15" t="s">
        <v>43898</v>
      </c>
      <c r="S215" s="15" t="s">
        <v>43899</v>
      </c>
      <c r="T215" s="15" t="s">
        <v>308</v>
      </c>
      <c r="U215" s="15" t="s">
        <v>53</v>
      </c>
      <c r="V215" s="15" t="s">
        <v>45432</v>
      </c>
      <c r="W215" s="15" t="s">
        <v>8635</v>
      </c>
      <c r="X215" s="15" t="e">
        <f>_xlfn.XLOOKUP(_LOOKUP[[#This Row],[AdjusterMemberName]],_Adjuster[Adjuster Name],_Adjuster[Email],,0)</f>
        <v>#N/A</v>
      </c>
      <c r="Y215" s="15" t="e">
        <f>_xlfn.XLOOKUP(_LOOKUP[[#This Row],[AdjusterMemberName]],_Adjuster[Adjuster Name],_Adjuster[Phone Number],,0)</f>
        <v>#N/A</v>
      </c>
      <c r="Z215" s="15" t="s">
        <v>43900</v>
      </c>
      <c r="AA2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9229 Maywood Way, Riverside  CA 92503</v>
      </c>
      <c r="AB215" s="15"/>
    </row>
    <row r="216" spans="1:28" x14ac:dyDescent="0.3">
      <c r="A216" s="14">
        <v>1</v>
      </c>
      <c r="B216" s="14">
        <v>1</v>
      </c>
      <c r="C216" s="15" t="s">
        <v>44317</v>
      </c>
      <c r="D216" s="15" t="s">
        <v>44318</v>
      </c>
      <c r="E216" s="15">
        <v>45849</v>
      </c>
      <c r="F216" s="15" t="s">
        <v>44319</v>
      </c>
      <c r="G216" s="15">
        <v>45806</v>
      </c>
      <c r="H216" s="15">
        <v>45990</v>
      </c>
      <c r="I216" s="15" t="s">
        <v>44320</v>
      </c>
      <c r="J216" s="15" t="s">
        <v>44321</v>
      </c>
      <c r="K216" s="15" t="s">
        <v>45522</v>
      </c>
      <c r="L216" s="15" t="s">
        <v>91</v>
      </c>
      <c r="M216" s="15" t="s">
        <v>92</v>
      </c>
      <c r="N216" s="14">
        <v>2020</v>
      </c>
      <c r="O216" s="15" t="s">
        <v>44322</v>
      </c>
      <c r="P216" s="15" t="s">
        <v>81</v>
      </c>
      <c r="Q216" s="15" t="s">
        <v>47000</v>
      </c>
      <c r="R216" s="15" t="s">
        <v>10101</v>
      </c>
      <c r="S216" s="15" t="s">
        <v>44323</v>
      </c>
      <c r="T216" s="15" t="s">
        <v>3973</v>
      </c>
      <c r="U216" s="15" t="s">
        <v>53</v>
      </c>
      <c r="V216" s="15" t="s">
        <v>45521</v>
      </c>
      <c r="W216" s="15" t="s">
        <v>3974</v>
      </c>
      <c r="X216" s="15" t="str">
        <f>_xlfn.XLOOKUP(_LOOKUP[[#This Row],[AdjusterMemberName]],_Adjuster[Adjuster Name],_Adjuster[Email],,0)</f>
        <v>LMiller@knightcompany.com</v>
      </c>
      <c r="Y216" s="15" t="str">
        <f>_xlfn.XLOOKUP(_LOOKUP[[#This Row],[AdjusterMemberName]],_Adjuster[Adjuster Name],_Adjuster[Phone Number],,0)</f>
        <v>424-559-5378</v>
      </c>
      <c r="Z216" s="15" t="s">
        <v>44324</v>
      </c>
      <c r="AA2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17800 Colima Rd Apt 502, Rowland Heights  CA 91748</v>
      </c>
      <c r="AB216" s="15"/>
    </row>
    <row r="217" spans="1:28" x14ac:dyDescent="0.3">
      <c r="A217" s="14">
        <v>1</v>
      </c>
      <c r="B217" s="14">
        <v>1</v>
      </c>
      <c r="C217" s="15" t="s">
        <v>43344</v>
      </c>
      <c r="D217" s="15" t="s">
        <v>43345</v>
      </c>
      <c r="E217" s="15">
        <v>45848</v>
      </c>
      <c r="F217" s="15" t="s">
        <v>43346</v>
      </c>
      <c r="G217" s="15">
        <v>45833</v>
      </c>
      <c r="H217" s="15">
        <v>46016</v>
      </c>
      <c r="I217" s="15" t="s">
        <v>43347</v>
      </c>
      <c r="J217" s="15" t="s">
        <v>43348</v>
      </c>
      <c r="K217" s="15" t="s">
        <v>45648</v>
      </c>
      <c r="L217" s="15" t="s">
        <v>128</v>
      </c>
      <c r="M217" s="15" t="s">
        <v>129</v>
      </c>
      <c r="N217" s="14">
        <v>2013</v>
      </c>
      <c r="O217" s="15" t="s">
        <v>43349</v>
      </c>
      <c r="P217" s="15" t="s">
        <v>106</v>
      </c>
      <c r="Q217" s="15" t="s">
        <v>47044</v>
      </c>
      <c r="R217" s="15" t="s">
        <v>3208</v>
      </c>
      <c r="S217" s="15" t="s">
        <v>43350</v>
      </c>
      <c r="T217" s="15" t="s">
        <v>572</v>
      </c>
      <c r="U217" s="15" t="s">
        <v>53</v>
      </c>
      <c r="V217" s="15" t="s">
        <v>45492</v>
      </c>
      <c r="W217" s="15" t="s">
        <v>54</v>
      </c>
      <c r="X217" s="15" t="str">
        <f>_xlfn.XLOOKUP(_LOOKUP[[#This Row],[AdjusterMemberName]],_Adjuster[Adjuster Name],_Adjuster[Email],,0)</f>
        <v>JRubalcava@knightcompany.com</v>
      </c>
      <c r="Y217" s="15" t="str">
        <f>_xlfn.XLOOKUP(_LOOKUP[[#This Row],[AdjusterMemberName]],_Adjuster[Adjuster Name],_Adjuster[Phone Number],,0)</f>
        <v>424-559-5420</v>
      </c>
      <c r="Z217" s="15" t="s">
        <v>43351</v>
      </c>
      <c r="AA2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1310 Interlaken Dr, Bakersfield  CA 93307</v>
      </c>
      <c r="AB217" s="15"/>
    </row>
    <row r="218" spans="1:28" x14ac:dyDescent="0.3">
      <c r="A218" s="14">
        <v>1</v>
      </c>
      <c r="B218" s="14">
        <v>1</v>
      </c>
      <c r="C218" s="15" t="s">
        <v>43377</v>
      </c>
      <c r="D218" s="15" t="s">
        <v>43377</v>
      </c>
      <c r="E218" s="15">
        <v>45848</v>
      </c>
      <c r="F218" s="15" t="s">
        <v>43378</v>
      </c>
      <c r="G218" s="15">
        <v>45729</v>
      </c>
      <c r="H218" s="15">
        <v>45913</v>
      </c>
      <c r="I218" s="15" t="s">
        <v>43379</v>
      </c>
      <c r="J218" s="15" t="s">
        <v>43380</v>
      </c>
      <c r="K218" s="15" t="s">
        <v>45388</v>
      </c>
      <c r="L218" s="15" t="s">
        <v>103</v>
      </c>
      <c r="M218" s="15" t="s">
        <v>8389</v>
      </c>
      <c r="N218" s="14">
        <v>2005</v>
      </c>
      <c r="O218" s="15" t="s">
        <v>43381</v>
      </c>
      <c r="P218" s="15" t="s">
        <v>81</v>
      </c>
      <c r="Q218" s="15" t="s">
        <v>47001</v>
      </c>
      <c r="R218" s="15" t="s">
        <v>9433</v>
      </c>
      <c r="S218" s="15" t="s">
        <v>43382</v>
      </c>
      <c r="T218" s="15" t="s">
        <v>5419</v>
      </c>
      <c r="U218" s="15" t="s">
        <v>53</v>
      </c>
      <c r="V218" s="15" t="s">
        <v>45645</v>
      </c>
      <c r="W218" s="15" t="s">
        <v>3114</v>
      </c>
      <c r="X218" s="15" t="str">
        <f>_xlfn.XLOOKUP(_LOOKUP[[#This Row],[AdjusterMemberName]],_Adjuster[Adjuster Name],_Adjuster[Email],,0)</f>
        <v>eExmundo@knightcompany.com</v>
      </c>
      <c r="Y218" s="15" t="str">
        <f>_xlfn.XLOOKUP(_LOOKUP[[#This Row],[AdjusterMemberName]],_Adjuster[Adjuster Name],_Adjuster[Phone Number],,0)</f>
        <v>424-559-5400</v>
      </c>
      <c r="Z218" s="15" t="s">
        <v>43383</v>
      </c>
      <c r="AA2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9821 Corbin Ave, Northridge  CA 91324</v>
      </c>
      <c r="AB218" s="15"/>
    </row>
    <row r="219" spans="1:28" x14ac:dyDescent="0.3">
      <c r="A219" s="14">
        <v>1</v>
      </c>
      <c r="B219" s="14">
        <v>1</v>
      </c>
      <c r="C219" s="15" t="s">
        <v>43448</v>
      </c>
      <c r="D219" s="15" t="s">
        <v>43449</v>
      </c>
      <c r="E219" s="15">
        <v>45848</v>
      </c>
      <c r="F219" s="15" t="s">
        <v>43450</v>
      </c>
      <c r="G219" s="15">
        <v>45734</v>
      </c>
      <c r="H219" s="15">
        <v>45918</v>
      </c>
      <c r="I219" s="15" t="s">
        <v>43451</v>
      </c>
      <c r="J219" s="15" t="s">
        <v>43452</v>
      </c>
      <c r="K219" s="15" t="s">
        <v>45633</v>
      </c>
      <c r="L219" s="15" t="s">
        <v>116</v>
      </c>
      <c r="M219" s="15" t="s">
        <v>117</v>
      </c>
      <c r="N219" s="14">
        <v>2024</v>
      </c>
      <c r="O219" s="15" t="s">
        <v>43453</v>
      </c>
      <c r="P219" s="15" t="s">
        <v>106</v>
      </c>
      <c r="Q219" s="15" t="s">
        <v>46893</v>
      </c>
      <c r="R219" s="15" t="s">
        <v>43454</v>
      </c>
      <c r="S219" s="15" t="s">
        <v>43455</v>
      </c>
      <c r="T219" s="15" t="s">
        <v>109</v>
      </c>
      <c r="U219" s="15" t="s">
        <v>53</v>
      </c>
      <c r="V219" s="15" t="s">
        <v>45632</v>
      </c>
      <c r="W219" s="15" t="s">
        <v>8635</v>
      </c>
      <c r="X219" s="15" t="e">
        <f>_xlfn.XLOOKUP(_LOOKUP[[#This Row],[AdjusterMemberName]],_Adjuster[Adjuster Name],_Adjuster[Email],,0)</f>
        <v>#N/A</v>
      </c>
      <c r="Y219" s="15" t="e">
        <f>_xlfn.XLOOKUP(_LOOKUP[[#This Row],[AdjusterMemberName]],_Adjuster[Adjuster Name],_Adjuster[Phone Number],,0)</f>
        <v>#N/A</v>
      </c>
      <c r="Z219" s="15" t="s">
        <v>43456</v>
      </c>
      <c r="AA2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24920 3Rd Ave, Murrieta  CA 92562</v>
      </c>
      <c r="AB219" s="15"/>
    </row>
    <row r="220" spans="1:28" x14ac:dyDescent="0.3">
      <c r="A220" s="14">
        <v>1</v>
      </c>
      <c r="B220" s="14">
        <v>1</v>
      </c>
      <c r="C220" s="15" t="s">
        <v>34364</v>
      </c>
      <c r="D220" s="15" t="s">
        <v>43710</v>
      </c>
      <c r="E220" s="15">
        <v>45848</v>
      </c>
      <c r="F220" s="15" t="s">
        <v>34366</v>
      </c>
      <c r="G220" s="15">
        <v>45709</v>
      </c>
      <c r="H220" s="15">
        <v>45890</v>
      </c>
      <c r="I220" s="15" t="s">
        <v>43711</v>
      </c>
      <c r="J220" s="15" t="s">
        <v>43712</v>
      </c>
      <c r="K220" s="15" t="s">
        <v>45604</v>
      </c>
      <c r="L220" s="15" t="s">
        <v>103</v>
      </c>
      <c r="M220" s="15" t="s">
        <v>104</v>
      </c>
      <c r="N220" s="14">
        <v>2013</v>
      </c>
      <c r="O220" s="15" t="s">
        <v>43713</v>
      </c>
      <c r="P220" s="15" t="s">
        <v>106</v>
      </c>
      <c r="Q220" s="15" t="s">
        <v>47010</v>
      </c>
      <c r="R220" s="15" t="s">
        <v>34370</v>
      </c>
      <c r="S220" s="15" t="s">
        <v>34371</v>
      </c>
      <c r="T220" s="15" t="s">
        <v>530</v>
      </c>
      <c r="U220" s="15" t="s">
        <v>53</v>
      </c>
      <c r="V220" s="15" t="s">
        <v>45603</v>
      </c>
      <c r="W220" s="15" t="s">
        <v>54</v>
      </c>
      <c r="X220" s="15" t="str">
        <f>_xlfn.XLOOKUP(_LOOKUP[[#This Row],[AdjusterMemberName]],_Adjuster[Adjuster Name],_Adjuster[Email],,0)</f>
        <v>JRubalcava@knightcompany.com</v>
      </c>
      <c r="Y220" s="15" t="str">
        <f>_xlfn.XLOOKUP(_LOOKUP[[#This Row],[AdjusterMemberName]],_Adjuster[Adjuster Name],_Adjuster[Phone Number],,0)</f>
        <v>424-559-5420</v>
      </c>
      <c r="Z220" s="15" t="s">
        <v>43714</v>
      </c>
      <c r="AA2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13279 El Cabo Ct, Victorville  CA 92395</v>
      </c>
      <c r="AB220" s="15"/>
    </row>
    <row r="221" spans="1:28" x14ac:dyDescent="0.3">
      <c r="A221" s="14">
        <v>1</v>
      </c>
      <c r="B221" s="14">
        <v>1</v>
      </c>
      <c r="C221" s="15" t="s">
        <v>43744</v>
      </c>
      <c r="D221" s="15" t="s">
        <v>43744</v>
      </c>
      <c r="E221" s="15">
        <v>45848</v>
      </c>
      <c r="F221" s="15" t="s">
        <v>43745</v>
      </c>
      <c r="G221" s="15">
        <v>45674</v>
      </c>
      <c r="H221" s="15">
        <v>45855</v>
      </c>
      <c r="I221" s="15" t="s">
        <v>43746</v>
      </c>
      <c r="J221" s="15" t="s">
        <v>43747</v>
      </c>
      <c r="K221" s="15" t="s">
        <v>45332</v>
      </c>
      <c r="L221" s="15" t="s">
        <v>314</v>
      </c>
      <c r="M221" s="15" t="s">
        <v>3946</v>
      </c>
      <c r="N221" s="14">
        <v>2023</v>
      </c>
      <c r="O221" s="15" t="s">
        <v>43748</v>
      </c>
      <c r="P221" s="15" t="s">
        <v>106</v>
      </c>
      <c r="Q221" s="15" t="s">
        <v>47037</v>
      </c>
      <c r="R221" s="15" t="s">
        <v>43749</v>
      </c>
      <c r="S221" s="15" t="s">
        <v>43750</v>
      </c>
      <c r="T221" s="15" t="s">
        <v>3565</v>
      </c>
      <c r="U221" s="15" t="s">
        <v>53</v>
      </c>
      <c r="V221" s="15" t="s">
        <v>45338</v>
      </c>
      <c r="W221" s="15" t="s">
        <v>29629</v>
      </c>
      <c r="X221" s="15" t="str">
        <f>_xlfn.XLOOKUP(_LOOKUP[[#This Row],[AdjusterMemberName]],_Adjuster[Adjuster Name],_Adjuster[Email],,0)</f>
        <v>LYoung2@knightcompany.com</v>
      </c>
      <c r="Y221" s="15" t="str">
        <f>_xlfn.XLOOKUP(_LOOKUP[[#This Row],[AdjusterMemberName]],_Adjuster[Adjuster Name],_Adjuster[Phone Number],,0)</f>
        <v>323-456-1714</v>
      </c>
      <c r="Z221" s="15" t="s">
        <v>43751</v>
      </c>
      <c r="AA2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3808 E 57Th St, Maywood  CA 90270</v>
      </c>
      <c r="AB221" s="15"/>
    </row>
    <row r="222" spans="1:28" x14ac:dyDescent="0.3">
      <c r="A222" s="14">
        <v>1</v>
      </c>
      <c r="B222" s="14">
        <v>1</v>
      </c>
      <c r="C222" s="15" t="s">
        <v>15120</v>
      </c>
      <c r="D222" s="15" t="s">
        <v>15120</v>
      </c>
      <c r="E222" s="15">
        <v>45848</v>
      </c>
      <c r="F222" s="15" t="s">
        <v>43777</v>
      </c>
      <c r="G222" s="15">
        <v>45845</v>
      </c>
      <c r="H222" s="15">
        <v>46029</v>
      </c>
      <c r="I222" s="15" t="s">
        <v>43778</v>
      </c>
      <c r="J222" s="15" t="s">
        <v>43779</v>
      </c>
      <c r="K222" s="15" t="s">
        <v>45594</v>
      </c>
      <c r="L222" s="15" t="s">
        <v>281</v>
      </c>
      <c r="M222" s="15" t="s">
        <v>282</v>
      </c>
      <c r="N222" s="14">
        <v>2019</v>
      </c>
      <c r="O222" s="15" t="s">
        <v>15124</v>
      </c>
      <c r="P222" s="15" t="s">
        <v>81</v>
      </c>
      <c r="Q222" s="15" t="s">
        <v>46931</v>
      </c>
      <c r="R222" s="15" t="s">
        <v>15125</v>
      </c>
      <c r="S222" s="15" t="s">
        <v>15126</v>
      </c>
      <c r="T222" s="15" t="s">
        <v>15127</v>
      </c>
      <c r="U222" s="15" t="s">
        <v>53</v>
      </c>
      <c r="V222" s="15" t="s">
        <v>45593</v>
      </c>
      <c r="W222" s="15" t="s">
        <v>54</v>
      </c>
      <c r="X222" s="15" t="str">
        <f>_xlfn.XLOOKUP(_LOOKUP[[#This Row],[AdjusterMemberName]],_Adjuster[Adjuster Name],_Adjuster[Email],,0)</f>
        <v>JRubalcava@knightcompany.com</v>
      </c>
      <c r="Y222" s="15" t="str">
        <f>_xlfn.XLOOKUP(_LOOKUP[[#This Row],[AdjusterMemberName]],_Adjuster[Adjuster Name],_Adjuster[Phone Number],,0)</f>
        <v>424-559-5420</v>
      </c>
      <c r="Z222" s="15" t="s">
        <v>15128</v>
      </c>
      <c r="AA2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5820 Fair Oaks Blvd Apt 209, Carmichael  CA 95608</v>
      </c>
      <c r="AB222" s="15"/>
    </row>
    <row r="223" spans="1:28" x14ac:dyDescent="0.3">
      <c r="A223" s="14">
        <v>1</v>
      </c>
      <c r="B223" s="14">
        <v>1</v>
      </c>
      <c r="C223" s="15" t="s">
        <v>43952</v>
      </c>
      <c r="D223" s="15" t="s">
        <v>43952</v>
      </c>
      <c r="E223" s="15">
        <v>45848</v>
      </c>
      <c r="F223" s="15" t="s">
        <v>43953</v>
      </c>
      <c r="G223" s="15">
        <v>45835</v>
      </c>
      <c r="H223" s="15">
        <v>46018</v>
      </c>
      <c r="I223" s="15" t="s">
        <v>43954</v>
      </c>
      <c r="J223" s="15" t="s">
        <v>43955</v>
      </c>
      <c r="K223" s="15" t="s">
        <v>45442</v>
      </c>
      <c r="L223" s="15" t="s">
        <v>128</v>
      </c>
      <c r="M223" s="15" t="s">
        <v>129</v>
      </c>
      <c r="N223" s="14">
        <v>2022</v>
      </c>
      <c r="O223" s="15" t="s">
        <v>43956</v>
      </c>
      <c r="P223" s="15" t="s">
        <v>106</v>
      </c>
      <c r="Q223" s="15" t="s">
        <v>47001</v>
      </c>
      <c r="R223" s="15" t="s">
        <v>6172</v>
      </c>
      <c r="S223" s="15" t="s">
        <v>43957</v>
      </c>
      <c r="T223" s="15" t="s">
        <v>174</v>
      </c>
      <c r="U223" s="15" t="s">
        <v>53</v>
      </c>
      <c r="V223" s="15" t="s">
        <v>45415</v>
      </c>
      <c r="W223" s="15" t="s">
        <v>25229</v>
      </c>
      <c r="X223" s="15" t="str">
        <f>_xlfn.XLOOKUP(_LOOKUP[[#This Row],[AdjusterMemberName]],_Adjuster[Adjuster Name],_Adjuster[Email],,0)</f>
        <v>rMartinez4@knightcompany.com</v>
      </c>
      <c r="Y223" s="15" t="str">
        <f>_xlfn.XLOOKUP(_LOOKUP[[#This Row],[AdjusterMemberName]],_Adjuster[Adjuster Name],_Adjuster[Phone Number],,0)</f>
        <v>424-559-5605</v>
      </c>
      <c r="Z223" s="15" t="s">
        <v>43958</v>
      </c>
      <c r="AA2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325 W Adams Blvd, Los Angeles  CA 90007</v>
      </c>
      <c r="AB223" s="15"/>
    </row>
    <row r="224" spans="1:28" x14ac:dyDescent="0.3">
      <c r="A224" s="14">
        <v>1</v>
      </c>
      <c r="B224" s="14">
        <v>0</v>
      </c>
      <c r="C224" s="15" t="s">
        <v>19122</v>
      </c>
      <c r="D224" s="15" t="s">
        <v>44072</v>
      </c>
      <c r="E224" s="15">
        <v>45848</v>
      </c>
      <c r="F224" s="15" t="s">
        <v>44073</v>
      </c>
      <c r="G224" s="15">
        <v>45764</v>
      </c>
      <c r="H224" s="15">
        <v>45947</v>
      </c>
      <c r="I224" s="15" t="s">
        <v>44074</v>
      </c>
      <c r="J224" s="15" t="s">
        <v>44075</v>
      </c>
      <c r="K224" s="15" t="s">
        <v>45554</v>
      </c>
      <c r="L224" s="15" t="s">
        <v>103</v>
      </c>
      <c r="M224" s="15" t="s">
        <v>890</v>
      </c>
      <c r="N224" s="14">
        <v>1999</v>
      </c>
      <c r="O224" s="15" t="s">
        <v>44076</v>
      </c>
      <c r="P224" s="15" t="s">
        <v>81</v>
      </c>
      <c r="Q224" s="15" t="s">
        <v>47004</v>
      </c>
      <c r="R224" s="15" t="s">
        <v>1364</v>
      </c>
      <c r="S224" s="15" t="s">
        <v>44077</v>
      </c>
      <c r="T224" s="15" t="s">
        <v>672</v>
      </c>
      <c r="U224" s="15" t="s">
        <v>53</v>
      </c>
      <c r="V224" s="15" t="s">
        <v>45553</v>
      </c>
      <c r="W224" s="15" t="s">
        <v>3974</v>
      </c>
      <c r="X224" s="15" t="str">
        <f>_xlfn.XLOOKUP(_LOOKUP[[#This Row],[AdjusterMemberName]],_Adjuster[Adjuster Name],_Adjuster[Email],,0)</f>
        <v>LMiller@knightcompany.com</v>
      </c>
      <c r="Y224" s="15" t="str">
        <f>_xlfn.XLOOKUP(_LOOKUP[[#This Row],[AdjusterMemberName]],_Adjuster[Adjuster Name],_Adjuster[Phone Number],,0)</f>
        <v>424-559-5378</v>
      </c>
      <c r="Z224" s="15" t="s">
        <v>19128</v>
      </c>
      <c r="AA2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7812 Zelzah Ave, Reseda  CA 91335</v>
      </c>
      <c r="AB224" s="15"/>
    </row>
    <row r="225" spans="1:28" x14ac:dyDescent="0.3">
      <c r="A225" s="14">
        <v>1</v>
      </c>
      <c r="B225" s="14">
        <v>1</v>
      </c>
      <c r="C225" s="15" t="s">
        <v>28587</v>
      </c>
      <c r="D225" s="15" t="s">
        <v>40657</v>
      </c>
      <c r="E225" s="15">
        <v>45848</v>
      </c>
      <c r="F225" s="15" t="s">
        <v>40658</v>
      </c>
      <c r="G225" s="15">
        <v>45769</v>
      </c>
      <c r="H225" s="15">
        <v>45952</v>
      </c>
      <c r="I225" s="15" t="s">
        <v>44340</v>
      </c>
      <c r="J225" s="15" t="s">
        <v>44341</v>
      </c>
      <c r="K225" s="15" t="s">
        <v>45517</v>
      </c>
      <c r="L225" s="15" t="s">
        <v>103</v>
      </c>
      <c r="M225" s="15" t="s">
        <v>890</v>
      </c>
      <c r="N225" s="14">
        <v>2024</v>
      </c>
      <c r="O225" s="15" t="s">
        <v>28591</v>
      </c>
      <c r="P225" s="15" t="s">
        <v>106</v>
      </c>
      <c r="Q225" s="15" t="s">
        <v>46922</v>
      </c>
      <c r="R225" s="15" t="s">
        <v>28592</v>
      </c>
      <c r="S225" s="15" t="s">
        <v>28593</v>
      </c>
      <c r="T225" s="15" t="s">
        <v>174</v>
      </c>
      <c r="U225" s="15" t="s">
        <v>53</v>
      </c>
      <c r="V225" s="15" t="s">
        <v>45516</v>
      </c>
      <c r="W225" s="15" t="s">
        <v>3974</v>
      </c>
      <c r="X225" s="15" t="str">
        <f>_xlfn.XLOOKUP(_LOOKUP[[#This Row],[AdjusterMemberName]],_Adjuster[Adjuster Name],_Adjuster[Email],,0)</f>
        <v>LMiller@knightcompany.com</v>
      </c>
      <c r="Y225" s="15" t="str">
        <f>_xlfn.XLOOKUP(_LOOKUP[[#This Row],[AdjusterMemberName]],_Adjuster[Adjuster Name],_Adjuster[Phone Number],,0)</f>
        <v>424-559-5378</v>
      </c>
      <c r="Z225" s="15" t="s">
        <v>28594</v>
      </c>
      <c r="AA2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1818 N Cherokee Ave Apt 209, Los Angeles  CA 90028</v>
      </c>
      <c r="AB225" s="15"/>
    </row>
    <row r="226" spans="1:28" x14ac:dyDescent="0.3">
      <c r="A226" s="14">
        <v>1</v>
      </c>
      <c r="B226" s="14">
        <v>1</v>
      </c>
      <c r="C226" s="15" t="s">
        <v>44457</v>
      </c>
      <c r="D226" s="15" t="s">
        <v>44457</v>
      </c>
      <c r="E226" s="15">
        <v>45848</v>
      </c>
      <c r="F226" s="15" t="s">
        <v>44458</v>
      </c>
      <c r="G226" s="15">
        <v>45822</v>
      </c>
      <c r="H226" s="15">
        <v>46005</v>
      </c>
      <c r="I226" s="15" t="s">
        <v>44459</v>
      </c>
      <c r="J226" s="15" t="s">
        <v>44460</v>
      </c>
      <c r="K226" s="15" t="s">
        <v>45339</v>
      </c>
      <c r="L226" s="15" t="s">
        <v>281</v>
      </c>
      <c r="M226" s="15" t="s">
        <v>4513</v>
      </c>
      <c r="N226" s="14">
        <v>2013</v>
      </c>
      <c r="O226" s="15" t="s">
        <v>44461</v>
      </c>
      <c r="P226" s="15" t="s">
        <v>106</v>
      </c>
      <c r="Q226" s="15" t="s">
        <v>46931</v>
      </c>
      <c r="R226" s="15" t="s">
        <v>5060</v>
      </c>
      <c r="S226" s="15" t="s">
        <v>44462</v>
      </c>
      <c r="T226" s="15" t="s">
        <v>308</v>
      </c>
      <c r="U226" s="15" t="s">
        <v>53</v>
      </c>
      <c r="V226" s="15" t="s">
        <v>45432</v>
      </c>
      <c r="W226" s="15" t="s">
        <v>367</v>
      </c>
      <c r="X226" s="15" t="str">
        <f>_xlfn.XLOOKUP(_LOOKUP[[#This Row],[AdjusterMemberName]],_Adjuster[Adjuster Name],_Adjuster[Email],,0)</f>
        <v>dHernandez4@knightcompany.com</v>
      </c>
      <c r="Y226" s="15" t="str">
        <f>_xlfn.XLOOKUP(_LOOKUP[[#This Row],[AdjusterMemberName]],_Adjuster[Adjuster Name],_Adjuster[Phone Number],,0)</f>
        <v>323-315-7819</v>
      </c>
      <c r="Z226" s="15" t="s">
        <v>44463</v>
      </c>
      <c r="AA2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8124 Magnolia Ave Apt 14, Riverside  CA 92504</v>
      </c>
      <c r="AB226" s="15"/>
    </row>
    <row r="227" spans="1:28" x14ac:dyDescent="0.3">
      <c r="A227" s="14">
        <v>1</v>
      </c>
      <c r="B227" s="14">
        <v>1</v>
      </c>
      <c r="C227" s="15" t="s">
        <v>44535</v>
      </c>
      <c r="D227" s="15" t="s">
        <v>44535</v>
      </c>
      <c r="E227" s="15">
        <v>45848</v>
      </c>
      <c r="F227" s="15" t="s">
        <v>44536</v>
      </c>
      <c r="G227" s="15">
        <v>45683</v>
      </c>
      <c r="H227" s="15">
        <v>45864</v>
      </c>
      <c r="I227" s="15" t="s">
        <v>44537</v>
      </c>
      <c r="J227" s="15" t="s">
        <v>44538</v>
      </c>
      <c r="K227" s="15" t="s">
        <v>45332</v>
      </c>
      <c r="L227" s="15" t="s">
        <v>314</v>
      </c>
      <c r="M227" s="15" t="s">
        <v>3946</v>
      </c>
      <c r="N227" s="14">
        <v>2021</v>
      </c>
      <c r="O227" s="15" t="s">
        <v>44539</v>
      </c>
      <c r="P227" s="15" t="s">
        <v>106</v>
      </c>
      <c r="Q227" s="15" t="s">
        <v>47022</v>
      </c>
      <c r="R227" s="15" t="s">
        <v>44540</v>
      </c>
      <c r="S227" s="15" t="s">
        <v>44541</v>
      </c>
      <c r="T227" s="15" t="s">
        <v>253</v>
      </c>
      <c r="U227" s="15" t="s">
        <v>53</v>
      </c>
      <c r="V227" s="15" t="s">
        <v>45359</v>
      </c>
      <c r="W227" s="15" t="s">
        <v>367</v>
      </c>
      <c r="X227" s="15" t="str">
        <f>_xlfn.XLOOKUP(_LOOKUP[[#This Row],[AdjusterMemberName]],_Adjuster[Adjuster Name],_Adjuster[Email],,0)</f>
        <v>dHernandez4@knightcompany.com</v>
      </c>
      <c r="Y227" s="15" t="str">
        <f>_xlfn.XLOOKUP(_LOOKUP[[#This Row],[AdjusterMemberName]],_Adjuster[Adjuster Name],_Adjuster[Phone Number],,0)</f>
        <v>323-315-7819</v>
      </c>
      <c r="Z227" s="15" t="s">
        <v>44542</v>
      </c>
      <c r="AA2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610 E 99Th St Apt 9, Inglewood  CA 90301</v>
      </c>
      <c r="AB227" s="15"/>
    </row>
    <row r="228" spans="1:28" x14ac:dyDescent="0.3">
      <c r="A228" s="14">
        <v>1</v>
      </c>
      <c r="B228" s="14">
        <v>0</v>
      </c>
      <c r="C228" s="15" t="s">
        <v>44619</v>
      </c>
      <c r="D228" s="15" t="s">
        <v>44620</v>
      </c>
      <c r="E228" s="15">
        <v>45848</v>
      </c>
      <c r="F228" s="15" t="s">
        <v>44621</v>
      </c>
      <c r="G228" s="15">
        <v>45714</v>
      </c>
      <c r="H228" s="15">
        <v>45895</v>
      </c>
      <c r="I228" s="15" t="s">
        <v>44622</v>
      </c>
      <c r="J228" s="15" t="s">
        <v>44623</v>
      </c>
      <c r="K228" s="15" t="s">
        <v>45332</v>
      </c>
      <c r="L228" s="15" t="s">
        <v>536</v>
      </c>
      <c r="M228" s="15" t="s">
        <v>1381</v>
      </c>
      <c r="N228" s="14">
        <v>2016</v>
      </c>
      <c r="O228" s="15" t="s">
        <v>44624</v>
      </c>
      <c r="P228" s="15" t="s">
        <v>81</v>
      </c>
      <c r="Q228" s="15" t="s">
        <v>47000</v>
      </c>
      <c r="R228" s="15" t="s">
        <v>44625</v>
      </c>
      <c r="S228" s="15" t="s">
        <v>44626</v>
      </c>
      <c r="T228" s="15" t="s">
        <v>4028</v>
      </c>
      <c r="U228" s="15" t="s">
        <v>53</v>
      </c>
      <c r="V228" s="15" t="s">
        <v>45466</v>
      </c>
      <c r="W228" s="15" t="s">
        <v>1658</v>
      </c>
      <c r="X228" s="15" t="str">
        <f>_xlfn.XLOOKUP(_LOOKUP[[#This Row],[AdjusterMemberName]],_Adjuster[Adjuster Name],_Adjuster[Email],,0)</f>
        <v>RDavila@knightcompany.com</v>
      </c>
      <c r="Y228" s="15" t="str">
        <f>_xlfn.XLOOKUP(_LOOKUP[[#This Row],[AdjusterMemberName]],_Adjuster[Adjuster Name],_Adjuster[Phone Number],,0)</f>
        <v>424-559-5663</v>
      </c>
      <c r="Z228" s="15" t="s">
        <v>44627</v>
      </c>
      <c r="AA2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6372 Tioli Lane, Eastvale  CA 91752</v>
      </c>
      <c r="AB228" s="15"/>
    </row>
    <row r="229" spans="1:28" x14ac:dyDescent="0.3">
      <c r="A229" s="14">
        <v>1</v>
      </c>
      <c r="B229" s="14">
        <v>1</v>
      </c>
      <c r="C229" s="15" t="s">
        <v>45278</v>
      </c>
      <c r="D229" s="15" t="s">
        <v>45279</v>
      </c>
      <c r="E229" s="15">
        <v>45848</v>
      </c>
      <c r="F229" s="15" t="s">
        <v>45280</v>
      </c>
      <c r="G229" s="15">
        <v>45692</v>
      </c>
      <c r="H229" s="15">
        <v>45873</v>
      </c>
      <c r="I229" s="15" t="s">
        <v>45281</v>
      </c>
      <c r="J229" s="15" t="s">
        <v>45282</v>
      </c>
      <c r="K229" s="15" t="s">
        <v>45336</v>
      </c>
      <c r="L229" s="15" t="s">
        <v>281</v>
      </c>
      <c r="M229" s="15" t="s">
        <v>1106</v>
      </c>
      <c r="N229" s="14">
        <v>2016</v>
      </c>
      <c r="O229" s="15" t="s">
        <v>45283</v>
      </c>
      <c r="P229" s="15" t="s">
        <v>106</v>
      </c>
      <c r="Q229" s="15" t="s">
        <v>46976</v>
      </c>
      <c r="R229" s="15" t="s">
        <v>45284</v>
      </c>
      <c r="S229" s="15" t="s">
        <v>45285</v>
      </c>
      <c r="T229" s="15" t="s">
        <v>4542</v>
      </c>
      <c r="U229" s="15" t="s">
        <v>53</v>
      </c>
      <c r="V229" s="15" t="s">
        <v>45335</v>
      </c>
      <c r="W229" s="15" t="s">
        <v>2618</v>
      </c>
      <c r="X229" s="15" t="str">
        <f>_xlfn.XLOOKUP(_LOOKUP[[#This Row],[AdjusterMemberName]],_Adjuster[Adjuster Name],_Adjuster[Email],,0)</f>
        <v>Canglim@knightcompany.com</v>
      </c>
      <c r="Y229" s="15" t="str">
        <f>_xlfn.XLOOKUP(_LOOKUP[[#This Row],[AdjusterMemberName]],_Adjuster[Adjuster Name],_Adjuster[Phone Number],,0)</f>
        <v>323-456-1707</v>
      </c>
      <c r="Z229" s="15" t="s">
        <v>45286</v>
      </c>
      <c r="AA2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5699 Fullerton Ave Apt 21, Buena Park  CA 90621</v>
      </c>
      <c r="AB229" s="15"/>
    </row>
    <row r="230" spans="1:28" x14ac:dyDescent="0.3">
      <c r="A230" s="14">
        <v>1</v>
      </c>
      <c r="B230" s="14">
        <v>1</v>
      </c>
      <c r="C230" s="15" t="s">
        <v>18214</v>
      </c>
      <c r="D230" s="15" t="s">
        <v>18214</v>
      </c>
      <c r="E230" s="15">
        <v>45847</v>
      </c>
      <c r="F230" s="15" t="s">
        <v>43315</v>
      </c>
      <c r="G230" s="15">
        <v>45774</v>
      </c>
      <c r="H230" s="15">
        <v>45957</v>
      </c>
      <c r="I230" s="15" t="s">
        <v>43316</v>
      </c>
      <c r="J230" s="15" t="s">
        <v>43317</v>
      </c>
      <c r="K230" s="15" t="s">
        <v>45332</v>
      </c>
      <c r="L230" s="15" t="s">
        <v>181</v>
      </c>
      <c r="M230" s="15" t="s">
        <v>182</v>
      </c>
      <c r="N230" s="14">
        <v>2015</v>
      </c>
      <c r="O230" s="15" t="s">
        <v>18218</v>
      </c>
      <c r="P230" s="15" t="s">
        <v>81</v>
      </c>
      <c r="Q230" s="15" t="s">
        <v>46913</v>
      </c>
      <c r="R230" s="15" t="s">
        <v>18219</v>
      </c>
      <c r="S230" s="15" t="s">
        <v>18220</v>
      </c>
      <c r="T230" s="15" t="s">
        <v>18221</v>
      </c>
      <c r="U230" s="15" t="s">
        <v>53</v>
      </c>
      <c r="V230" s="15" t="s">
        <v>45653</v>
      </c>
      <c r="W230" s="15" t="s">
        <v>54</v>
      </c>
      <c r="X230" s="15" t="str">
        <f>_xlfn.XLOOKUP(_LOOKUP[[#This Row],[AdjusterMemberName]],_Adjuster[Adjuster Name],_Adjuster[Email],,0)</f>
        <v>JRubalcava@knightcompany.com</v>
      </c>
      <c r="Y230" s="15" t="str">
        <f>_xlfn.XLOOKUP(_LOOKUP[[#This Row],[AdjusterMemberName]],_Adjuster[Adjuster Name],_Adjuster[Phone Number],,0)</f>
        <v>424-559-5420</v>
      </c>
      <c r="Z230" s="15" t="s">
        <v>18222</v>
      </c>
      <c r="AA2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25463 Barbara St, Arvin  CA 93203</v>
      </c>
      <c r="AB230" s="15"/>
    </row>
    <row r="231" spans="1:28" x14ac:dyDescent="0.3">
      <c r="A231" s="14">
        <v>1</v>
      </c>
      <c r="B231" s="14">
        <v>1</v>
      </c>
      <c r="C231" s="15" t="s">
        <v>43360</v>
      </c>
      <c r="D231" s="15" t="s">
        <v>43360</v>
      </c>
      <c r="E231" s="15">
        <v>45847</v>
      </c>
      <c r="F231" s="15" t="s">
        <v>43361</v>
      </c>
      <c r="G231" s="15">
        <v>45670</v>
      </c>
      <c r="H231" s="15">
        <v>45851</v>
      </c>
      <c r="I231" s="15" t="s">
        <v>43362</v>
      </c>
      <c r="J231" s="15" t="s">
        <v>43363</v>
      </c>
      <c r="K231" s="15" t="s">
        <v>45646</v>
      </c>
      <c r="L231" s="15" t="s">
        <v>419</v>
      </c>
      <c r="M231" s="15" t="s">
        <v>2517</v>
      </c>
      <c r="N231" s="14">
        <v>2022</v>
      </c>
      <c r="O231" s="15" t="s">
        <v>43364</v>
      </c>
      <c r="P231" s="15" t="s">
        <v>106</v>
      </c>
      <c r="Q231" s="15" t="s">
        <v>47010</v>
      </c>
      <c r="R231" s="15" t="s">
        <v>43365</v>
      </c>
      <c r="S231" s="15" t="s">
        <v>43366</v>
      </c>
      <c r="T231" s="15" t="s">
        <v>164</v>
      </c>
      <c r="U231" s="15" t="s">
        <v>53</v>
      </c>
      <c r="V231" s="15" t="s">
        <v>45473</v>
      </c>
      <c r="W231" s="15" t="s">
        <v>54</v>
      </c>
      <c r="X231" s="15" t="str">
        <f>_xlfn.XLOOKUP(_LOOKUP[[#This Row],[AdjusterMemberName]],_Adjuster[Adjuster Name],_Adjuster[Email],,0)</f>
        <v>JRubalcava@knightcompany.com</v>
      </c>
      <c r="Y231" s="15" t="str">
        <f>_xlfn.XLOOKUP(_LOOKUP[[#This Row],[AdjusterMemberName]],_Adjuster[Adjuster Name],_Adjuster[Phone Number],,0)</f>
        <v>424-559-5420</v>
      </c>
      <c r="Z231" s="15" t="s">
        <v>43367</v>
      </c>
      <c r="AA2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1855 S Price Ave, Fresno  CA 93702</v>
      </c>
      <c r="AB231" s="15"/>
    </row>
    <row r="232" spans="1:28" x14ac:dyDescent="0.3">
      <c r="A232" s="14">
        <v>1</v>
      </c>
      <c r="B232" s="14">
        <v>1</v>
      </c>
      <c r="C232" s="15" t="s">
        <v>43505</v>
      </c>
      <c r="D232" s="15" t="s">
        <v>43505</v>
      </c>
      <c r="E232" s="15">
        <v>45847</v>
      </c>
      <c r="F232" s="15" t="s">
        <v>43506</v>
      </c>
      <c r="G232" s="15">
        <v>45700</v>
      </c>
      <c r="H232" s="15">
        <v>45881</v>
      </c>
      <c r="I232" s="15" t="s">
        <v>43507</v>
      </c>
      <c r="J232" s="15" t="s">
        <v>43508</v>
      </c>
      <c r="K232" s="15" t="s">
        <v>45496</v>
      </c>
      <c r="L232" s="15" t="s">
        <v>103</v>
      </c>
      <c r="M232" s="15" t="s">
        <v>104</v>
      </c>
      <c r="N232" s="14">
        <v>2018</v>
      </c>
      <c r="O232" s="15" t="s">
        <v>43509</v>
      </c>
      <c r="P232" s="15" t="s">
        <v>81</v>
      </c>
      <c r="Q232" s="15" t="s">
        <v>47012</v>
      </c>
      <c r="R232" s="15" t="s">
        <v>43510</v>
      </c>
      <c r="S232" s="15" t="s">
        <v>43511</v>
      </c>
      <c r="T232" s="15" t="s">
        <v>840</v>
      </c>
      <c r="U232" s="15" t="s">
        <v>53</v>
      </c>
      <c r="V232" s="15" t="s">
        <v>45450</v>
      </c>
      <c r="W232" s="15" t="s">
        <v>1357</v>
      </c>
      <c r="X232" s="15" t="str">
        <f>_xlfn.XLOOKUP(_LOOKUP[[#This Row],[AdjusterMemberName]],_Adjuster[Adjuster Name],_Adjuster[Email],,0)</f>
        <v>jRivera1@knightcompany.com</v>
      </c>
      <c r="Y232" s="15" t="str">
        <f>_xlfn.XLOOKUP(_LOOKUP[[#This Row],[AdjusterMemberName]],_Adjuster[Adjuster Name],_Adjuster[Phone Number],,0)</f>
        <v>424-559-5239</v>
      </c>
      <c r="Z232" s="15" t="s">
        <v>43512</v>
      </c>
      <c r="AA2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21922 Ottawa Rd Spc 28, Apple Valley  CA 92308</v>
      </c>
      <c r="AB232" s="15"/>
    </row>
    <row r="233" spans="1:28" x14ac:dyDescent="0.3">
      <c r="A233" s="14">
        <v>1</v>
      </c>
      <c r="B233" s="14">
        <v>1</v>
      </c>
      <c r="C233" s="15" t="s">
        <v>43541</v>
      </c>
      <c r="D233" s="15" t="s">
        <v>43542</v>
      </c>
      <c r="E233" s="15">
        <v>45847</v>
      </c>
      <c r="F233" s="15" t="s">
        <v>43543</v>
      </c>
      <c r="G233" s="15">
        <v>45709</v>
      </c>
      <c r="H233" s="15">
        <v>45890</v>
      </c>
      <c r="I233" s="15" t="s">
        <v>43544</v>
      </c>
      <c r="J233" s="15" t="s">
        <v>43545</v>
      </c>
      <c r="K233" s="15" t="s">
        <v>45624</v>
      </c>
      <c r="L233" s="15" t="s">
        <v>281</v>
      </c>
      <c r="M233" s="15" t="s">
        <v>9025</v>
      </c>
      <c r="N233" s="14">
        <v>2019</v>
      </c>
      <c r="O233" s="15" t="s">
        <v>43546</v>
      </c>
      <c r="P233" s="15" t="s">
        <v>106</v>
      </c>
      <c r="Q233" s="15" t="s">
        <v>47040</v>
      </c>
      <c r="R233" s="15" t="s">
        <v>43547</v>
      </c>
      <c r="S233" s="15" t="s">
        <v>43548</v>
      </c>
      <c r="T233" s="15" t="s">
        <v>22734</v>
      </c>
      <c r="U233" s="15" t="s">
        <v>53</v>
      </c>
      <c r="V233" s="15" t="s">
        <v>45623</v>
      </c>
      <c r="W233" s="15" t="s">
        <v>29629</v>
      </c>
      <c r="X233" s="15" t="str">
        <f>_xlfn.XLOOKUP(_LOOKUP[[#This Row],[AdjusterMemberName]],_Adjuster[Adjuster Name],_Adjuster[Email],,0)</f>
        <v>LYoung2@knightcompany.com</v>
      </c>
      <c r="Y233" s="15" t="str">
        <f>_xlfn.XLOOKUP(_LOOKUP[[#This Row],[AdjusterMemberName]],_Adjuster[Adjuster Name],_Adjuster[Phone Number],,0)</f>
        <v>323-456-1714</v>
      </c>
      <c r="Z233" s="15" t="s">
        <v>43549</v>
      </c>
      <c r="AA2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12611 First Dr , Cutler  CA 93615</v>
      </c>
      <c r="AB233" s="15"/>
    </row>
    <row r="234" spans="1:28" x14ac:dyDescent="0.3">
      <c r="A234" s="14">
        <v>1</v>
      </c>
      <c r="B234" s="14">
        <v>1</v>
      </c>
      <c r="C234" s="15" t="s">
        <v>43591</v>
      </c>
      <c r="D234" s="15" t="s">
        <v>43591</v>
      </c>
      <c r="E234" s="15">
        <v>45847</v>
      </c>
      <c r="F234" s="15" t="s">
        <v>43592</v>
      </c>
      <c r="G234" s="15">
        <v>45786</v>
      </c>
      <c r="H234" s="15">
        <v>45970</v>
      </c>
      <c r="I234" s="15" t="s">
        <v>43593</v>
      </c>
      <c r="J234" s="15" t="s">
        <v>43594</v>
      </c>
      <c r="K234" s="15" t="s">
        <v>45547</v>
      </c>
      <c r="L234" s="15" t="s">
        <v>292</v>
      </c>
      <c r="M234" s="15" t="s">
        <v>8912</v>
      </c>
      <c r="N234" s="14">
        <v>2007</v>
      </c>
      <c r="O234" s="15" t="s">
        <v>43595</v>
      </c>
      <c r="P234" s="15" t="s">
        <v>106</v>
      </c>
      <c r="Q234" s="15" t="s">
        <v>46976</v>
      </c>
      <c r="R234" s="15" t="s">
        <v>7665</v>
      </c>
      <c r="S234" s="15" t="s">
        <v>43596</v>
      </c>
      <c r="T234" s="15" t="s">
        <v>5790</v>
      </c>
      <c r="U234" s="15" t="s">
        <v>53</v>
      </c>
      <c r="V234" s="15" t="s">
        <v>45617</v>
      </c>
      <c r="W234" s="15" t="s">
        <v>3974</v>
      </c>
      <c r="X234" s="15" t="str">
        <f>_xlfn.XLOOKUP(_LOOKUP[[#This Row],[AdjusterMemberName]],_Adjuster[Adjuster Name],_Adjuster[Email],,0)</f>
        <v>LMiller@knightcompany.com</v>
      </c>
      <c r="Y234" s="15" t="str">
        <f>_xlfn.XLOOKUP(_LOOKUP[[#This Row],[AdjusterMemberName]],_Adjuster[Adjuster Name],_Adjuster[Phone Number],,0)</f>
        <v>424-559-5378</v>
      </c>
      <c r="Z234" s="15" t="s">
        <v>43597</v>
      </c>
      <c r="AA2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10111 Traylor Way, Garden Grove  CA 92843</v>
      </c>
      <c r="AB234" s="15"/>
    </row>
    <row r="235" spans="1:28" x14ac:dyDescent="0.3">
      <c r="A235" s="14">
        <v>1</v>
      </c>
      <c r="B235" s="14">
        <v>1</v>
      </c>
      <c r="C235" s="15" t="s">
        <v>43615</v>
      </c>
      <c r="D235" s="15" t="s">
        <v>43615</v>
      </c>
      <c r="E235" s="15">
        <v>45847</v>
      </c>
      <c r="F235" s="15" t="s">
        <v>43616</v>
      </c>
      <c r="G235" s="15">
        <v>45829</v>
      </c>
      <c r="H235" s="15">
        <v>46012</v>
      </c>
      <c r="I235" s="15" t="s">
        <v>43617</v>
      </c>
      <c r="J235" s="15" t="s">
        <v>43618</v>
      </c>
      <c r="K235" s="15" t="s">
        <v>45332</v>
      </c>
      <c r="L235" s="15" t="s">
        <v>103</v>
      </c>
      <c r="M235" s="15" t="s">
        <v>890</v>
      </c>
      <c r="N235" s="14">
        <v>2021</v>
      </c>
      <c r="O235" s="15" t="s">
        <v>43619</v>
      </c>
      <c r="P235" s="15" t="s">
        <v>106</v>
      </c>
      <c r="Q235" s="15" t="s">
        <v>46922</v>
      </c>
      <c r="R235" s="15" t="s">
        <v>43620</v>
      </c>
      <c r="S235" s="15" t="s">
        <v>43621</v>
      </c>
      <c r="T235" s="15" t="s">
        <v>5721</v>
      </c>
      <c r="U235" s="15" t="s">
        <v>53</v>
      </c>
      <c r="V235" s="15" t="s">
        <v>45613</v>
      </c>
      <c r="W235" s="15" t="s">
        <v>25229</v>
      </c>
      <c r="X235" s="15" t="str">
        <f>_xlfn.XLOOKUP(_LOOKUP[[#This Row],[AdjusterMemberName]],_Adjuster[Adjuster Name],_Adjuster[Email],,0)</f>
        <v>rMartinez4@knightcompany.com</v>
      </c>
      <c r="Y235" s="15" t="str">
        <f>_xlfn.XLOOKUP(_LOOKUP[[#This Row],[AdjusterMemberName]],_Adjuster[Adjuster Name],_Adjuster[Phone Number],,0)</f>
        <v>424-559-5605</v>
      </c>
      <c r="Z235" s="15" t="s">
        <v>43622</v>
      </c>
      <c r="AA2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4060 Manhattan Beach Blvd, Lawndale  CA 90260</v>
      </c>
      <c r="AB235" s="15"/>
    </row>
    <row r="236" spans="1:28" x14ac:dyDescent="0.3">
      <c r="A236" s="14">
        <v>1</v>
      </c>
      <c r="B236" s="14">
        <v>1</v>
      </c>
      <c r="C236" s="15" t="s">
        <v>44551</v>
      </c>
      <c r="D236" s="15" t="s">
        <v>44551</v>
      </c>
      <c r="E236" s="15">
        <v>45847</v>
      </c>
      <c r="F236" s="15" t="s">
        <v>44552</v>
      </c>
      <c r="G236" s="15">
        <v>45783</v>
      </c>
      <c r="H236" s="15">
        <v>45967</v>
      </c>
      <c r="I236" s="15" t="s">
        <v>44553</v>
      </c>
      <c r="J236" s="15" t="s">
        <v>44554</v>
      </c>
      <c r="K236" s="15" t="s">
        <v>45479</v>
      </c>
      <c r="L236" s="15" t="s">
        <v>181</v>
      </c>
      <c r="M236" s="15" t="s">
        <v>182</v>
      </c>
      <c r="N236" s="14">
        <v>2009</v>
      </c>
      <c r="O236" s="15" t="s">
        <v>44555</v>
      </c>
      <c r="P236" s="15" t="s">
        <v>106</v>
      </c>
      <c r="Q236" s="15" t="s">
        <v>46893</v>
      </c>
      <c r="R236" s="15" t="s">
        <v>44556</v>
      </c>
      <c r="S236" s="15" t="s">
        <v>44557</v>
      </c>
      <c r="T236" s="15" t="s">
        <v>144</v>
      </c>
      <c r="U236" s="15" t="s">
        <v>53</v>
      </c>
      <c r="V236" s="15" t="s">
        <v>45478</v>
      </c>
      <c r="W236" s="15" t="s">
        <v>367</v>
      </c>
      <c r="X236" s="15" t="str">
        <f>_xlfn.XLOOKUP(_LOOKUP[[#This Row],[AdjusterMemberName]],_Adjuster[Adjuster Name],_Adjuster[Email],,0)</f>
        <v>dHernandez4@knightcompany.com</v>
      </c>
      <c r="Y236" s="15" t="str">
        <f>_xlfn.XLOOKUP(_LOOKUP[[#This Row],[AdjusterMemberName]],_Adjuster[Adjuster Name],_Adjuster[Phone Number],,0)</f>
        <v>323-315-7819</v>
      </c>
      <c r="Z236" s="15" t="s">
        <v>44558</v>
      </c>
      <c r="AA2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180 Elm Ct Apt 1902, Sunnyvale  CA 94086</v>
      </c>
      <c r="AB236" s="15"/>
    </row>
    <row r="237" spans="1:28" x14ac:dyDescent="0.3">
      <c r="A237" s="14">
        <v>1</v>
      </c>
      <c r="B237" s="14">
        <v>1</v>
      </c>
      <c r="C237" s="15" t="s">
        <v>43221</v>
      </c>
      <c r="D237" s="15" t="s">
        <v>43221</v>
      </c>
      <c r="E237" s="15">
        <v>45846</v>
      </c>
      <c r="F237" s="15" t="s">
        <v>43222</v>
      </c>
      <c r="G237" s="15">
        <v>45687</v>
      </c>
      <c r="H237" s="15">
        <v>45868</v>
      </c>
      <c r="I237" s="15" t="s">
        <v>43223</v>
      </c>
      <c r="J237" s="15" t="s">
        <v>43224</v>
      </c>
      <c r="K237" s="15" t="s">
        <v>45665</v>
      </c>
      <c r="L237" s="15" t="s">
        <v>314</v>
      </c>
      <c r="M237" s="15" t="s">
        <v>978</v>
      </c>
      <c r="N237" s="14">
        <v>2011</v>
      </c>
      <c r="O237" s="15" t="s">
        <v>43225</v>
      </c>
      <c r="P237" s="15" t="s">
        <v>81</v>
      </c>
      <c r="Q237" s="15" t="s">
        <v>46939</v>
      </c>
      <c r="R237" s="15" t="s">
        <v>5154</v>
      </c>
      <c r="S237" s="15" t="s">
        <v>43226</v>
      </c>
      <c r="T237" s="15" t="s">
        <v>174</v>
      </c>
      <c r="U237" s="15" t="s">
        <v>53</v>
      </c>
      <c r="V237" s="15" t="s">
        <v>45474</v>
      </c>
      <c r="W237" s="15" t="s">
        <v>29629</v>
      </c>
      <c r="X237" s="15" t="str">
        <f>_xlfn.XLOOKUP(_LOOKUP[[#This Row],[AdjusterMemberName]],_Adjuster[Adjuster Name],_Adjuster[Email],,0)</f>
        <v>LYoung2@knightcompany.com</v>
      </c>
      <c r="Y237" s="15" t="str">
        <f>_xlfn.XLOOKUP(_LOOKUP[[#This Row],[AdjusterMemberName]],_Adjuster[Adjuster Name],_Adjuster[Phone Number],,0)</f>
        <v>323-456-1714</v>
      </c>
      <c r="Z237" s="15" t="s">
        <v>43227</v>
      </c>
      <c r="AA2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1416 W 52Nd St, Los Angeles  CA 90062</v>
      </c>
      <c r="AB237" s="15"/>
    </row>
    <row r="238" spans="1:28" x14ac:dyDescent="0.3">
      <c r="A238" s="14">
        <v>1</v>
      </c>
      <c r="B238" s="14">
        <v>1</v>
      </c>
      <c r="C238" s="15" t="s">
        <v>43262</v>
      </c>
      <c r="D238" s="15" t="s">
        <v>43262</v>
      </c>
      <c r="E238" s="15">
        <v>45846</v>
      </c>
      <c r="F238" s="15" t="s">
        <v>43263</v>
      </c>
      <c r="G238" s="15">
        <v>45672</v>
      </c>
      <c r="H238" s="15">
        <v>45853</v>
      </c>
      <c r="I238" s="15" t="s">
        <v>43264</v>
      </c>
      <c r="J238" s="15" t="s">
        <v>43265</v>
      </c>
      <c r="K238" s="15" t="s">
        <v>45458</v>
      </c>
      <c r="L238" s="15" t="s">
        <v>128</v>
      </c>
      <c r="M238" s="15" t="s">
        <v>129</v>
      </c>
      <c r="N238" s="14">
        <v>2015</v>
      </c>
      <c r="O238" s="15" t="s">
        <v>43266</v>
      </c>
      <c r="P238" s="15" t="s">
        <v>81</v>
      </c>
      <c r="Q238" s="15" t="s">
        <v>46976</v>
      </c>
      <c r="R238" s="15" t="s">
        <v>32079</v>
      </c>
      <c r="S238" s="15" t="s">
        <v>43267</v>
      </c>
      <c r="T238" s="15" t="s">
        <v>612</v>
      </c>
      <c r="U238" s="15" t="s">
        <v>53</v>
      </c>
      <c r="V238" s="15" t="s">
        <v>45659</v>
      </c>
      <c r="W238" s="15" t="s">
        <v>54</v>
      </c>
      <c r="X238" s="15" t="str">
        <f>_xlfn.XLOOKUP(_LOOKUP[[#This Row],[AdjusterMemberName]],_Adjuster[Adjuster Name],_Adjuster[Email],,0)</f>
        <v>JRubalcava@knightcompany.com</v>
      </c>
      <c r="Y238" s="15" t="str">
        <f>_xlfn.XLOOKUP(_LOOKUP[[#This Row],[AdjusterMemberName]],_Adjuster[Adjuster Name],_Adjuster[Phone Number],,0)</f>
        <v>424-559-5420</v>
      </c>
      <c r="Z238" s="15" t="s">
        <v>43268</v>
      </c>
      <c r="AA2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2325 W Repetto , Montebello  CA 90640</v>
      </c>
      <c r="AB238" s="15"/>
    </row>
    <row r="239" spans="1:28" x14ac:dyDescent="0.3">
      <c r="A239" s="14">
        <v>1</v>
      </c>
      <c r="B239" s="14">
        <v>1</v>
      </c>
      <c r="C239" s="15" t="s">
        <v>43318</v>
      </c>
      <c r="D239" s="15" t="s">
        <v>43319</v>
      </c>
      <c r="E239" s="15">
        <v>45846</v>
      </c>
      <c r="F239" s="15" t="s">
        <v>43320</v>
      </c>
      <c r="G239" s="15">
        <v>45733</v>
      </c>
      <c r="H239" s="15">
        <v>45917</v>
      </c>
      <c r="I239" s="15" t="s">
        <v>43321</v>
      </c>
      <c r="J239" s="15" t="s">
        <v>43322</v>
      </c>
      <c r="K239" s="15" t="s">
        <v>45332</v>
      </c>
      <c r="L239" s="15" t="s">
        <v>139</v>
      </c>
      <c r="M239" s="15" t="s">
        <v>797</v>
      </c>
      <c r="N239" s="14">
        <v>2018</v>
      </c>
      <c r="O239" s="15" t="s">
        <v>43323</v>
      </c>
      <c r="P239" s="15" t="s">
        <v>81</v>
      </c>
      <c r="Q239" s="15" t="s">
        <v>47046</v>
      </c>
      <c r="R239" s="15" t="s">
        <v>43324</v>
      </c>
      <c r="S239" s="15" t="s">
        <v>43325</v>
      </c>
      <c r="T239" s="15" t="s">
        <v>1483</v>
      </c>
      <c r="U239" s="15" t="s">
        <v>53</v>
      </c>
      <c r="V239" s="15" t="s">
        <v>45652</v>
      </c>
      <c r="W239" s="15" t="s">
        <v>6921</v>
      </c>
      <c r="X239" s="15" t="str">
        <f>_xlfn.XLOOKUP(_LOOKUP[[#This Row],[AdjusterMemberName]],_Adjuster[Adjuster Name],_Adjuster[Email],,0)</f>
        <v>AWallace@knightcompany.com</v>
      </c>
      <c r="Y239" s="15" t="str">
        <f>_xlfn.XLOOKUP(_LOOKUP[[#This Row],[AdjusterMemberName]],_Adjuster[Adjuster Name],_Adjuster[Phone Number],,0)</f>
        <v>424-559-5734</v>
      </c>
      <c r="Z239" s="15" t="s">
        <v>43326</v>
      </c>
      <c r="AA2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1360 Foothill Dr Apt 104, Vista  CA 92084</v>
      </c>
      <c r="AB239" s="15"/>
    </row>
    <row r="240" spans="1:28" x14ac:dyDescent="0.3">
      <c r="A240" s="14">
        <v>1</v>
      </c>
      <c r="B240" s="14">
        <v>1</v>
      </c>
      <c r="C240" s="15" t="s">
        <v>42355</v>
      </c>
      <c r="D240" s="15" t="s">
        <v>42356</v>
      </c>
      <c r="E240" s="15">
        <v>45846</v>
      </c>
      <c r="F240" s="15" t="s">
        <v>42357</v>
      </c>
      <c r="G240" s="15">
        <v>45779</v>
      </c>
      <c r="H240" s="15">
        <v>45963</v>
      </c>
      <c r="I240" s="15" t="s">
        <v>43481</v>
      </c>
      <c r="J240" s="15" t="s">
        <v>43482</v>
      </c>
      <c r="K240" s="15" t="s">
        <v>45572</v>
      </c>
      <c r="L240" s="15" t="s">
        <v>103</v>
      </c>
      <c r="M240" s="15" t="s">
        <v>1336</v>
      </c>
      <c r="N240" s="14">
        <v>2015</v>
      </c>
      <c r="O240" s="15" t="s">
        <v>43483</v>
      </c>
      <c r="P240" s="15" t="s">
        <v>81</v>
      </c>
      <c r="Q240" s="15" t="s">
        <v>46939</v>
      </c>
      <c r="R240" s="15" t="s">
        <v>42361</v>
      </c>
      <c r="S240" s="15" t="s">
        <v>42362</v>
      </c>
      <c r="T240" s="15" t="s">
        <v>327</v>
      </c>
      <c r="U240" s="15" t="s">
        <v>53</v>
      </c>
      <c r="V240" s="15" t="s">
        <v>45527</v>
      </c>
      <c r="W240" s="15" t="s">
        <v>54</v>
      </c>
      <c r="X240" s="15" t="str">
        <f>_xlfn.XLOOKUP(_LOOKUP[[#This Row],[AdjusterMemberName]],_Adjuster[Adjuster Name],_Adjuster[Email],,0)</f>
        <v>JRubalcava@knightcompany.com</v>
      </c>
      <c r="Y240" s="15" t="str">
        <f>_xlfn.XLOOKUP(_LOOKUP[[#This Row],[AdjusterMemberName]],_Adjuster[Adjuster Name],_Adjuster[Phone Number],,0)</f>
        <v>424-559-5420</v>
      </c>
      <c r="Z240" s="15" t="s">
        <v>42363</v>
      </c>
      <c r="AA2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10333 Atlantic Ave Apt B, South Gate  CA 90280</v>
      </c>
      <c r="AB240" s="15"/>
    </row>
    <row r="241" spans="1:28" x14ac:dyDescent="0.3">
      <c r="A241" s="14">
        <v>1</v>
      </c>
      <c r="B241" s="14">
        <v>1</v>
      </c>
      <c r="C241" s="15" t="s">
        <v>43498</v>
      </c>
      <c r="D241" s="15" t="s">
        <v>43498</v>
      </c>
      <c r="E241" s="15">
        <v>45846</v>
      </c>
      <c r="F241" s="15" t="s">
        <v>43499</v>
      </c>
      <c r="G241" s="15">
        <v>45701</v>
      </c>
      <c r="H241" s="15">
        <v>45882</v>
      </c>
      <c r="I241" s="15" t="s">
        <v>43500</v>
      </c>
      <c r="J241" s="15" t="s">
        <v>43501</v>
      </c>
      <c r="K241" s="15" t="s">
        <v>45388</v>
      </c>
      <c r="L241" s="15" t="s">
        <v>270</v>
      </c>
      <c r="M241" s="15" t="s">
        <v>271</v>
      </c>
      <c r="N241" s="14">
        <v>2025</v>
      </c>
      <c r="O241" s="15" t="s">
        <v>43502</v>
      </c>
      <c r="P241" s="15" t="s">
        <v>106</v>
      </c>
      <c r="Q241" s="15" t="s">
        <v>47041</v>
      </c>
      <c r="R241" s="15" t="s">
        <v>5815</v>
      </c>
      <c r="S241" s="15" t="s">
        <v>43503</v>
      </c>
      <c r="T241" s="15" t="s">
        <v>11780</v>
      </c>
      <c r="U241" s="15" t="s">
        <v>53</v>
      </c>
      <c r="V241" s="15" t="s">
        <v>45414</v>
      </c>
      <c r="W241" s="15" t="s">
        <v>1186</v>
      </c>
      <c r="X241" s="15" t="str">
        <f>_xlfn.XLOOKUP(_LOOKUP[[#This Row],[AdjusterMemberName]],_Adjuster[Adjuster Name],_Adjuster[Email],,0)</f>
        <v>sAkinleye@knightcompany.com</v>
      </c>
      <c r="Y241" s="15" t="str">
        <f>_xlfn.XLOOKUP(_LOOKUP[[#This Row],[AdjusterMemberName]],_Adjuster[Adjuster Name],_Adjuster[Phone Number],,0)</f>
        <v>424-559-5280</v>
      </c>
      <c r="Z241" s="15" t="s">
        <v>43504</v>
      </c>
      <c r="AA2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22646 Antelope Rd, Nuevo  CA 92567</v>
      </c>
      <c r="AB241" s="15"/>
    </row>
    <row r="242" spans="1:28" x14ac:dyDescent="0.3">
      <c r="A242" s="14">
        <v>1</v>
      </c>
      <c r="B242" s="14">
        <v>1</v>
      </c>
      <c r="C242" s="15" t="s">
        <v>43525</v>
      </c>
      <c r="D242" s="15" t="s">
        <v>43526</v>
      </c>
      <c r="E242" s="15">
        <v>45846</v>
      </c>
      <c r="F242" s="15" t="s">
        <v>43527</v>
      </c>
      <c r="G242" s="15">
        <v>45831</v>
      </c>
      <c r="H242" s="15">
        <v>46014</v>
      </c>
      <c r="I242" s="15" t="s">
        <v>43528</v>
      </c>
      <c r="J242" s="15" t="s">
        <v>43529</v>
      </c>
      <c r="K242" s="15" t="s">
        <v>45416</v>
      </c>
      <c r="L242" s="15" t="s">
        <v>419</v>
      </c>
      <c r="M242" s="15" t="s">
        <v>8345</v>
      </c>
      <c r="N242" s="14">
        <v>2020</v>
      </c>
      <c r="O242" s="15" t="s">
        <v>43530</v>
      </c>
      <c r="P242" s="15" t="s">
        <v>81</v>
      </c>
      <c r="Q242" s="15" t="s">
        <v>46893</v>
      </c>
      <c r="R242" s="15" t="s">
        <v>43531</v>
      </c>
      <c r="S242" s="15" t="s">
        <v>43532</v>
      </c>
      <c r="T242" s="15" t="s">
        <v>109</v>
      </c>
      <c r="U242" s="15" t="s">
        <v>53</v>
      </c>
      <c r="V242" s="15" t="s">
        <v>45418</v>
      </c>
      <c r="W242" s="15" t="s">
        <v>29629</v>
      </c>
      <c r="X242" s="15" t="str">
        <f>_xlfn.XLOOKUP(_LOOKUP[[#This Row],[AdjusterMemberName]],_Adjuster[Adjuster Name],_Adjuster[Email],,0)</f>
        <v>LYoung2@knightcompany.com</v>
      </c>
      <c r="Y242" s="15" t="str">
        <f>_xlfn.XLOOKUP(_LOOKUP[[#This Row],[AdjusterMemberName]],_Adjuster[Adjuster Name],_Adjuster[Phone Number],,0)</f>
        <v>323-456-1714</v>
      </c>
      <c r="Z242" s="15" t="s">
        <v>43533</v>
      </c>
      <c r="AA2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25983 Summer Hill Ct, Murrieta  CA 92563</v>
      </c>
      <c r="AB242" s="15"/>
    </row>
    <row r="243" spans="1:28" x14ac:dyDescent="0.3">
      <c r="A243" s="14">
        <v>1</v>
      </c>
      <c r="B243" s="14">
        <v>1</v>
      </c>
      <c r="C243" s="15" t="s">
        <v>43645</v>
      </c>
      <c r="D243" s="15" t="s">
        <v>43645</v>
      </c>
      <c r="E243" s="15">
        <v>45846</v>
      </c>
      <c r="F243" s="15" t="s">
        <v>43646</v>
      </c>
      <c r="G243" s="15">
        <v>45832</v>
      </c>
      <c r="H243" s="15">
        <v>46015</v>
      </c>
      <c r="I243" s="15" t="s">
        <v>43647</v>
      </c>
      <c r="J243" s="15" t="s">
        <v>43648</v>
      </c>
      <c r="K243" s="15" t="s">
        <v>45611</v>
      </c>
      <c r="L243" s="15" t="s">
        <v>128</v>
      </c>
      <c r="M243" s="15" t="s">
        <v>170</v>
      </c>
      <c r="N243" s="14">
        <v>2014</v>
      </c>
      <c r="O243" s="15" t="s">
        <v>43649</v>
      </c>
      <c r="P243" s="15" t="s">
        <v>81</v>
      </c>
      <c r="Q243" s="15" t="s">
        <v>46913</v>
      </c>
      <c r="R243" s="15" t="s">
        <v>8284</v>
      </c>
      <c r="S243" s="15" t="s">
        <v>43650</v>
      </c>
      <c r="T243" s="15" t="s">
        <v>4553</v>
      </c>
      <c r="U243" s="15" t="s">
        <v>53</v>
      </c>
      <c r="V243" s="15" t="s">
        <v>45610</v>
      </c>
      <c r="W243" s="15" t="s">
        <v>29629</v>
      </c>
      <c r="X243" s="15" t="str">
        <f>_xlfn.XLOOKUP(_LOOKUP[[#This Row],[AdjusterMemberName]],_Adjuster[Adjuster Name],_Adjuster[Email],,0)</f>
        <v>LYoung2@knightcompany.com</v>
      </c>
      <c r="Y243" s="15" t="str">
        <f>_xlfn.XLOOKUP(_LOOKUP[[#This Row],[AdjusterMemberName]],_Adjuster[Adjuster Name],_Adjuster[Phone Number],,0)</f>
        <v>323-456-1714</v>
      </c>
      <c r="Z243" s="15" t="s">
        <v>43651</v>
      </c>
      <c r="AA2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2627 N Bourbon St Apt 47, Orange  CA 92865</v>
      </c>
      <c r="AB243" s="15"/>
    </row>
    <row r="244" spans="1:28" x14ac:dyDescent="0.3">
      <c r="A244" s="14">
        <v>1</v>
      </c>
      <c r="B244" s="14">
        <v>1</v>
      </c>
      <c r="C244" s="15" t="s">
        <v>43901</v>
      </c>
      <c r="D244" s="15" t="s">
        <v>43902</v>
      </c>
      <c r="E244" s="15">
        <v>45846</v>
      </c>
      <c r="F244" s="15" t="s">
        <v>43903</v>
      </c>
      <c r="G244" s="15">
        <v>45762</v>
      </c>
      <c r="H244" s="15">
        <v>45945</v>
      </c>
      <c r="I244" s="15" t="s">
        <v>43904</v>
      </c>
      <c r="J244" s="15" t="s">
        <v>43905</v>
      </c>
      <c r="K244" s="15" t="s">
        <v>45481</v>
      </c>
      <c r="L244" s="15" t="s">
        <v>128</v>
      </c>
      <c r="M244" s="15" t="s">
        <v>129</v>
      </c>
      <c r="N244" s="14">
        <v>2018</v>
      </c>
      <c r="O244" s="15" t="s">
        <v>43906</v>
      </c>
      <c r="P244" s="15" t="s">
        <v>81</v>
      </c>
      <c r="Q244" s="15" t="s">
        <v>47013</v>
      </c>
      <c r="R244" s="15" t="s">
        <v>2673</v>
      </c>
      <c r="S244" s="15" t="s">
        <v>43907</v>
      </c>
      <c r="T244" s="15" t="s">
        <v>1138</v>
      </c>
      <c r="U244" s="15" t="s">
        <v>53</v>
      </c>
      <c r="V244" s="15" t="s">
        <v>45366</v>
      </c>
      <c r="W244" s="15" t="s">
        <v>1544</v>
      </c>
      <c r="X244" s="15" t="str">
        <f>_xlfn.XLOOKUP(_LOOKUP[[#This Row],[AdjusterMemberName]],_Adjuster[Adjuster Name],_Adjuster[Email],,0)</f>
        <v>CRodriguez5@knightcompany.com</v>
      </c>
      <c r="Y244" s="15" t="str">
        <f>_xlfn.XLOOKUP(_LOOKUP[[#This Row],[AdjusterMemberName]],_Adjuster[Adjuster Name],_Adjuster[Phone Number],,0)</f>
        <v>323-456-1708</v>
      </c>
      <c r="Z244" s="15" t="s">
        <v>43908</v>
      </c>
      <c r="AA2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9053 Tobias Ave Apt 1, Panorama City  CA 91402</v>
      </c>
      <c r="AB244" s="15"/>
    </row>
    <row r="245" spans="1:28" x14ac:dyDescent="0.3">
      <c r="A245" s="14">
        <v>1</v>
      </c>
      <c r="B245" s="14">
        <v>1</v>
      </c>
      <c r="C245" s="15" t="s">
        <v>44362</v>
      </c>
      <c r="D245" s="15" t="s">
        <v>44363</v>
      </c>
      <c r="E245" s="15">
        <v>45846</v>
      </c>
      <c r="F245" s="15" t="s">
        <v>44364</v>
      </c>
      <c r="G245" s="15">
        <v>45801</v>
      </c>
      <c r="H245" s="15">
        <v>45985</v>
      </c>
      <c r="I245" s="15" t="s">
        <v>44365</v>
      </c>
      <c r="J245" s="15" t="s">
        <v>44366</v>
      </c>
      <c r="K245" s="15" t="s">
        <v>45332</v>
      </c>
      <c r="L245" s="15" t="s">
        <v>150</v>
      </c>
      <c r="M245" s="15" t="s">
        <v>7286</v>
      </c>
      <c r="N245" s="14">
        <v>2024</v>
      </c>
      <c r="O245" s="15" t="s">
        <v>44367</v>
      </c>
      <c r="P245" s="15" t="s">
        <v>106</v>
      </c>
      <c r="Q245" s="15" t="s">
        <v>46893</v>
      </c>
      <c r="R245" s="15" t="s">
        <v>44368</v>
      </c>
      <c r="S245" s="15" t="s">
        <v>44369</v>
      </c>
      <c r="T245" s="15" t="s">
        <v>821</v>
      </c>
      <c r="U245" s="15" t="s">
        <v>53</v>
      </c>
      <c r="V245" s="15" t="s">
        <v>45513</v>
      </c>
      <c r="W245" s="15" t="s">
        <v>367</v>
      </c>
      <c r="X245" s="15" t="str">
        <f>_xlfn.XLOOKUP(_LOOKUP[[#This Row],[AdjusterMemberName]],_Adjuster[Adjuster Name],_Adjuster[Email],,0)</f>
        <v>dHernandez4@knightcompany.com</v>
      </c>
      <c r="Y245" s="15" t="str">
        <f>_xlfn.XLOOKUP(_LOOKUP[[#This Row],[AdjusterMemberName]],_Adjuster[Adjuster Name],_Adjuster[Phone Number],,0)</f>
        <v>323-315-7819</v>
      </c>
      <c r="Z245" s="15" t="s">
        <v>44370</v>
      </c>
      <c r="AA2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8070 Langdon Ave Apt 308, Van Nuys  CA 91406</v>
      </c>
      <c r="AB245" s="15"/>
    </row>
    <row r="246" spans="1:28" x14ac:dyDescent="0.3">
      <c r="A246" s="14">
        <v>1</v>
      </c>
      <c r="B246" s="14">
        <v>1</v>
      </c>
      <c r="C246" s="15" t="s">
        <v>43136</v>
      </c>
      <c r="D246" s="15" t="s">
        <v>43136</v>
      </c>
      <c r="E246" s="15">
        <v>45845</v>
      </c>
      <c r="F246" s="15" t="s">
        <v>43137</v>
      </c>
      <c r="G246" s="15">
        <v>45700</v>
      </c>
      <c r="H246" s="15">
        <v>45881</v>
      </c>
      <c r="I246" s="15" t="s">
        <v>43138</v>
      </c>
      <c r="J246" s="15" t="s">
        <v>43139</v>
      </c>
      <c r="K246" s="15" t="s">
        <v>45668</v>
      </c>
      <c r="L246" s="15" t="s">
        <v>128</v>
      </c>
      <c r="M246" s="15" t="s">
        <v>170</v>
      </c>
      <c r="N246" s="14">
        <v>2014</v>
      </c>
      <c r="O246" s="15" t="s">
        <v>43140</v>
      </c>
      <c r="P246" s="15" t="s">
        <v>81</v>
      </c>
      <c r="Q246" s="15" t="s">
        <v>47023</v>
      </c>
      <c r="R246" s="15" t="s">
        <v>18711</v>
      </c>
      <c r="S246" s="15" t="s">
        <v>43141</v>
      </c>
      <c r="T246" s="15" t="s">
        <v>2847</v>
      </c>
      <c r="U246" s="15" t="s">
        <v>53</v>
      </c>
      <c r="V246" s="15" t="s">
        <v>45672</v>
      </c>
      <c r="W246" s="15" t="s">
        <v>6921</v>
      </c>
      <c r="X246" s="15" t="str">
        <f>_xlfn.XLOOKUP(_LOOKUP[[#This Row],[AdjusterMemberName]],_Adjuster[Adjuster Name],_Adjuster[Email],,0)</f>
        <v>AWallace@knightcompany.com</v>
      </c>
      <c r="Y246" s="15" t="str">
        <f>_xlfn.XLOOKUP(_LOOKUP[[#This Row],[AdjusterMemberName]],_Adjuster[Adjuster Name],_Adjuster[Phone Number],,0)</f>
        <v>424-559-5734</v>
      </c>
      <c r="Z246" s="15" t="s">
        <v>43142</v>
      </c>
      <c r="AA2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385 N Rockvale Ave Apt 25, Azusa  CA 91702</v>
      </c>
      <c r="AB246" s="15"/>
    </row>
    <row r="247" spans="1:28" x14ac:dyDescent="0.3">
      <c r="A247" s="14">
        <v>1</v>
      </c>
      <c r="B247" s="14">
        <v>1</v>
      </c>
      <c r="C247" s="15" t="s">
        <v>43143</v>
      </c>
      <c r="D247" s="15" t="s">
        <v>43143</v>
      </c>
      <c r="E247" s="15">
        <v>45845</v>
      </c>
      <c r="F247" s="15" t="s">
        <v>43144</v>
      </c>
      <c r="G247" s="15">
        <v>45700</v>
      </c>
      <c r="H247" s="15">
        <v>45881</v>
      </c>
      <c r="I247" s="15" t="s">
        <v>43145</v>
      </c>
      <c r="J247" s="15" t="s">
        <v>43146</v>
      </c>
      <c r="K247" s="15" t="s">
        <v>45336</v>
      </c>
      <c r="L247" s="15" t="s">
        <v>139</v>
      </c>
      <c r="M247" s="15" t="s">
        <v>470</v>
      </c>
      <c r="N247" s="14">
        <v>2016</v>
      </c>
      <c r="O247" s="15" t="s">
        <v>43147</v>
      </c>
      <c r="P247" s="15" t="s">
        <v>81</v>
      </c>
      <c r="Q247" s="15" t="s">
        <v>46922</v>
      </c>
      <c r="R247" s="15" t="s">
        <v>20516</v>
      </c>
      <c r="S247" s="15" t="s">
        <v>43148</v>
      </c>
      <c r="T247" s="15" t="s">
        <v>1366</v>
      </c>
      <c r="U247" s="15" t="s">
        <v>53</v>
      </c>
      <c r="V247" s="15" t="s">
        <v>45671</v>
      </c>
      <c r="W247" s="15" t="s">
        <v>3114</v>
      </c>
      <c r="X247" s="15" t="str">
        <f>_xlfn.XLOOKUP(_LOOKUP[[#This Row],[AdjusterMemberName]],_Adjuster[Adjuster Name],_Adjuster[Email],,0)</f>
        <v>eExmundo@knightcompany.com</v>
      </c>
      <c r="Y247" s="15" t="str">
        <f>_xlfn.XLOOKUP(_LOOKUP[[#This Row],[AdjusterMemberName]],_Adjuster[Adjuster Name],_Adjuster[Phone Number],,0)</f>
        <v>424-559-5400</v>
      </c>
      <c r="Z247" s="15" t="s">
        <v>43149</v>
      </c>
      <c r="AA2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3566 Windsong St, Corona  CA 92879</v>
      </c>
      <c r="AB247" s="15"/>
    </row>
    <row r="248" spans="1:28" x14ac:dyDescent="0.3">
      <c r="A248" s="14">
        <v>1</v>
      </c>
      <c r="B248" s="14">
        <v>1</v>
      </c>
      <c r="C248" s="15" t="s">
        <v>43170</v>
      </c>
      <c r="D248" s="15" t="s">
        <v>43170</v>
      </c>
      <c r="E248" s="15">
        <v>45845</v>
      </c>
      <c r="F248" s="15" t="s">
        <v>43171</v>
      </c>
      <c r="G248" s="15">
        <v>45729</v>
      </c>
      <c r="H248" s="15">
        <v>45913</v>
      </c>
      <c r="I248" s="15" t="s">
        <v>43172</v>
      </c>
      <c r="J248" s="15" t="s">
        <v>43173</v>
      </c>
      <c r="K248" s="15" t="s">
        <v>45332</v>
      </c>
      <c r="L248" s="15" t="s">
        <v>139</v>
      </c>
      <c r="M248" s="15" t="s">
        <v>697</v>
      </c>
      <c r="N248" s="14">
        <v>2018</v>
      </c>
      <c r="O248" s="15" t="s">
        <v>43174</v>
      </c>
      <c r="P248" s="15" t="s">
        <v>81</v>
      </c>
      <c r="Q248" s="15" t="s">
        <v>47010</v>
      </c>
      <c r="R248" s="15" t="s">
        <v>43175</v>
      </c>
      <c r="S248" s="15" t="s">
        <v>43176</v>
      </c>
      <c r="T248" s="15" t="s">
        <v>133</v>
      </c>
      <c r="U248" s="15" t="s">
        <v>53</v>
      </c>
      <c r="V248" s="15" t="s">
        <v>45452</v>
      </c>
      <c r="W248" s="15" t="s">
        <v>6921</v>
      </c>
      <c r="X248" s="15" t="str">
        <f>_xlfn.XLOOKUP(_LOOKUP[[#This Row],[AdjusterMemberName]],_Adjuster[Adjuster Name],_Adjuster[Email],,0)</f>
        <v>AWallace@knightcompany.com</v>
      </c>
      <c r="Y248" s="15" t="str">
        <f>_xlfn.XLOOKUP(_LOOKUP[[#This Row],[AdjusterMemberName]],_Adjuster[Adjuster Name],_Adjuster[Phone Number],,0)</f>
        <v>424-559-5734</v>
      </c>
      <c r="Z248" s="15" t="s">
        <v>43177</v>
      </c>
      <c r="AA2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3971 W Orange Ave Apt 174, Anaheim  CA 92804</v>
      </c>
      <c r="AB248" s="15"/>
    </row>
    <row r="249" spans="1:28" x14ac:dyDescent="0.3">
      <c r="A249" s="14">
        <v>1</v>
      </c>
      <c r="B249" s="14">
        <v>1</v>
      </c>
      <c r="C249" s="15" t="s">
        <v>43307</v>
      </c>
      <c r="D249" s="15" t="s">
        <v>43307</v>
      </c>
      <c r="E249" s="15">
        <v>45845</v>
      </c>
      <c r="F249" s="15" t="s">
        <v>43308</v>
      </c>
      <c r="G249" s="15">
        <v>45674</v>
      </c>
      <c r="H249" s="15">
        <v>45855</v>
      </c>
      <c r="I249" s="15" t="s">
        <v>43309</v>
      </c>
      <c r="J249" s="15" t="s">
        <v>43310</v>
      </c>
      <c r="K249" s="15" t="s">
        <v>45329</v>
      </c>
      <c r="L249" s="15" t="s">
        <v>281</v>
      </c>
      <c r="M249" s="15" t="s">
        <v>4513</v>
      </c>
      <c r="N249" s="14">
        <v>2021</v>
      </c>
      <c r="O249" s="15" t="s">
        <v>43311</v>
      </c>
      <c r="P249" s="15" t="s">
        <v>106</v>
      </c>
      <c r="Q249" s="15" t="s">
        <v>46922</v>
      </c>
      <c r="R249" s="15" t="s">
        <v>43312</v>
      </c>
      <c r="S249" s="15" t="s">
        <v>43313</v>
      </c>
      <c r="T249" s="15" t="s">
        <v>3151</v>
      </c>
      <c r="U249" s="15" t="s">
        <v>53</v>
      </c>
      <c r="V249" s="15" t="s">
        <v>45654</v>
      </c>
      <c r="W249" s="15" t="s">
        <v>5071</v>
      </c>
      <c r="X249" s="15" t="str">
        <f>_xlfn.XLOOKUP(_LOOKUP[[#This Row],[AdjusterMemberName]],_Adjuster[Adjuster Name],_Adjuster[Email],,0)</f>
        <v>AMontelongo@knightcompany.com</v>
      </c>
      <c r="Y249" s="15" t="str">
        <f>_xlfn.XLOOKUP(_LOOKUP[[#This Row],[AdjusterMemberName]],_Adjuster[Adjuster Name],_Adjuster[Phone Number],,0)</f>
        <v>424-559-5425</v>
      </c>
      <c r="Z249" s="15" t="s">
        <v>43314</v>
      </c>
      <c r="AA2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12504 Rogge Village Way, Salinas  CA 93906</v>
      </c>
      <c r="AB249" s="15"/>
    </row>
    <row r="250" spans="1:28" x14ac:dyDescent="0.3">
      <c r="A250" s="14">
        <v>1</v>
      </c>
      <c r="B250" s="14">
        <v>1</v>
      </c>
      <c r="C250" s="15" t="s">
        <v>43352</v>
      </c>
      <c r="D250" s="15" t="s">
        <v>43353</v>
      </c>
      <c r="E250" s="15">
        <v>45845</v>
      </c>
      <c r="F250" s="15" t="s">
        <v>43354</v>
      </c>
      <c r="G250" s="15">
        <v>45688</v>
      </c>
      <c r="H250" s="15">
        <v>45869</v>
      </c>
      <c r="I250" s="15" t="s">
        <v>43355</v>
      </c>
      <c r="J250" s="15" t="s">
        <v>43356</v>
      </c>
      <c r="K250" s="15" t="s">
        <v>45568</v>
      </c>
      <c r="L250" s="15" t="s">
        <v>91</v>
      </c>
      <c r="M250" s="15" t="s">
        <v>352</v>
      </c>
      <c r="N250" s="14">
        <v>2015</v>
      </c>
      <c r="O250" s="15" t="s">
        <v>43357</v>
      </c>
      <c r="P250" s="15" t="s">
        <v>81</v>
      </c>
      <c r="Q250" s="15" t="s">
        <v>46893</v>
      </c>
      <c r="R250" s="15" t="s">
        <v>2570</v>
      </c>
      <c r="S250" s="15" t="s">
        <v>43358</v>
      </c>
      <c r="T250" s="15" t="s">
        <v>5790</v>
      </c>
      <c r="U250" s="15" t="s">
        <v>53</v>
      </c>
      <c r="V250" s="15" t="s">
        <v>45647</v>
      </c>
      <c r="W250" s="15" t="s">
        <v>1658</v>
      </c>
      <c r="X250" s="15" t="str">
        <f>_xlfn.XLOOKUP(_LOOKUP[[#This Row],[AdjusterMemberName]],_Adjuster[Adjuster Name],_Adjuster[Email],,0)</f>
        <v>RDavila@knightcompany.com</v>
      </c>
      <c r="Y250" s="15" t="str">
        <f>_xlfn.XLOOKUP(_LOOKUP[[#This Row],[AdjusterMemberName]],_Adjuster[Adjuster Name],_Adjuster[Phone Number],,0)</f>
        <v>424-559-5663</v>
      </c>
      <c r="Z250" s="15" t="s">
        <v>43359</v>
      </c>
      <c r="AA2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11231 Barclay Dr, Garden Grove  CA 92841</v>
      </c>
      <c r="AB250" s="15"/>
    </row>
    <row r="251" spans="1:28" x14ac:dyDescent="0.3">
      <c r="A251" s="14">
        <v>1</v>
      </c>
      <c r="B251" s="14">
        <v>0</v>
      </c>
      <c r="C251" s="15" t="s">
        <v>43701</v>
      </c>
      <c r="D251" s="15" t="s">
        <v>43702</v>
      </c>
      <c r="E251" s="15">
        <v>45845</v>
      </c>
      <c r="F251" s="15" t="s">
        <v>43703</v>
      </c>
      <c r="G251" s="15">
        <v>45690</v>
      </c>
      <c r="H251" s="15">
        <v>45871</v>
      </c>
      <c r="I251" s="15" t="s">
        <v>43704</v>
      </c>
      <c r="J251" s="15" t="s">
        <v>43705</v>
      </c>
      <c r="K251" s="15" t="s">
        <v>45424</v>
      </c>
      <c r="L251" s="15" t="s">
        <v>441</v>
      </c>
      <c r="M251" s="15" t="s">
        <v>5806</v>
      </c>
      <c r="N251" s="14">
        <v>2021</v>
      </c>
      <c r="O251" s="15" t="s">
        <v>43706</v>
      </c>
      <c r="P251" s="15" t="s">
        <v>81</v>
      </c>
      <c r="Q251" s="15" t="s">
        <v>46931</v>
      </c>
      <c r="R251" s="15" t="s">
        <v>43707</v>
      </c>
      <c r="S251" s="15" t="s">
        <v>43708</v>
      </c>
      <c r="T251" s="15" t="s">
        <v>424</v>
      </c>
      <c r="U251" s="15" t="s">
        <v>53</v>
      </c>
      <c r="V251" s="15" t="s">
        <v>45402</v>
      </c>
      <c r="W251" s="15" t="s">
        <v>25229</v>
      </c>
      <c r="X251" s="15" t="str">
        <f>_xlfn.XLOOKUP(_LOOKUP[[#This Row],[AdjusterMemberName]],_Adjuster[Adjuster Name],_Adjuster[Email],,0)</f>
        <v>rMartinez4@knightcompany.com</v>
      </c>
      <c r="Y251" s="15" t="str">
        <f>_xlfn.XLOOKUP(_LOOKUP[[#This Row],[AdjusterMemberName]],_Adjuster[Adjuster Name],_Adjuster[Phone Number],,0)</f>
        <v>424-559-5605</v>
      </c>
      <c r="Z251" s="15" t="s">
        <v>43709</v>
      </c>
      <c r="AA2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2505 Foothill Blvd Spc 240, San Bernardino  CA 92410</v>
      </c>
      <c r="AB251" s="15"/>
    </row>
    <row r="252" spans="1:28" x14ac:dyDescent="0.3">
      <c r="A252" s="14">
        <v>1</v>
      </c>
      <c r="B252" s="14">
        <v>1</v>
      </c>
      <c r="C252" s="15" t="s">
        <v>31466</v>
      </c>
      <c r="D252" s="15" t="s">
        <v>31466</v>
      </c>
      <c r="E252" s="15">
        <v>45845</v>
      </c>
      <c r="F252" s="15" t="s">
        <v>35233</v>
      </c>
      <c r="G252" s="15">
        <v>45710</v>
      </c>
      <c r="H252" s="15">
        <v>45891</v>
      </c>
      <c r="I252" s="15" t="s">
        <v>44660</v>
      </c>
      <c r="J252" s="15" t="s">
        <v>44661</v>
      </c>
      <c r="K252" s="15" t="s">
        <v>45339</v>
      </c>
      <c r="L252" s="15" t="s">
        <v>128</v>
      </c>
      <c r="M252" s="15" t="s">
        <v>909</v>
      </c>
      <c r="N252" s="14">
        <v>2022</v>
      </c>
      <c r="O252" s="15" t="s">
        <v>35236</v>
      </c>
      <c r="P252" s="15" t="s">
        <v>106</v>
      </c>
      <c r="Q252" s="15" t="s">
        <v>46893</v>
      </c>
      <c r="R252" s="15" t="s">
        <v>35237</v>
      </c>
      <c r="S252" s="15" t="s">
        <v>35238</v>
      </c>
      <c r="T252" s="15" t="s">
        <v>2543</v>
      </c>
      <c r="U252" s="15" t="s">
        <v>53</v>
      </c>
      <c r="V252" s="15" t="s">
        <v>45461</v>
      </c>
      <c r="W252" s="15" t="s">
        <v>367</v>
      </c>
      <c r="X252" s="15" t="str">
        <f>_xlfn.XLOOKUP(_LOOKUP[[#This Row],[AdjusterMemberName]],_Adjuster[Adjuster Name],_Adjuster[Email],,0)</f>
        <v>dHernandez4@knightcompany.com</v>
      </c>
      <c r="Y252" s="15" t="str">
        <f>_xlfn.XLOOKUP(_LOOKUP[[#This Row],[AdjusterMemberName]],_Adjuster[Adjuster Name],_Adjuster[Phone Number],,0)</f>
        <v>323-315-7819</v>
      </c>
      <c r="Z252" s="15" t="s">
        <v>35239</v>
      </c>
      <c r="AA2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 Los Olivos Ave # B, Daly City  CA 94014</v>
      </c>
      <c r="AB252" s="15"/>
    </row>
    <row r="253" spans="1:28" x14ac:dyDescent="0.3">
      <c r="A253" s="14">
        <v>1</v>
      </c>
      <c r="B253" s="14">
        <v>1</v>
      </c>
      <c r="C253" s="15" t="s">
        <v>44797</v>
      </c>
      <c r="D253" s="15" t="s">
        <v>44797</v>
      </c>
      <c r="E253" s="15">
        <v>45845</v>
      </c>
      <c r="F253" s="15" t="s">
        <v>44798</v>
      </c>
      <c r="G253" s="15">
        <v>45685</v>
      </c>
      <c r="H253" s="15">
        <v>45866</v>
      </c>
      <c r="I253" s="15" t="s">
        <v>44799</v>
      </c>
      <c r="J253" s="15" t="s">
        <v>44800</v>
      </c>
      <c r="K253" s="15" t="s">
        <v>45434</v>
      </c>
      <c r="L253" s="15" t="s">
        <v>150</v>
      </c>
      <c r="M253" s="15" t="s">
        <v>588</v>
      </c>
      <c r="N253" s="14">
        <v>2018</v>
      </c>
      <c r="O253" s="15" t="s">
        <v>44801</v>
      </c>
      <c r="P253" s="15" t="s">
        <v>106</v>
      </c>
      <c r="Q253" s="15" t="s">
        <v>46979</v>
      </c>
      <c r="R253" s="15" t="s">
        <v>44218</v>
      </c>
      <c r="S253" s="15" t="s">
        <v>44802</v>
      </c>
      <c r="T253" s="15" t="s">
        <v>3033</v>
      </c>
      <c r="U253" s="15" t="s">
        <v>53</v>
      </c>
      <c r="V253" s="15" t="s">
        <v>45433</v>
      </c>
      <c r="W253" s="15" t="s">
        <v>367</v>
      </c>
      <c r="X253" s="15" t="str">
        <f>_xlfn.XLOOKUP(_LOOKUP[[#This Row],[AdjusterMemberName]],_Adjuster[Adjuster Name],_Adjuster[Email],,0)</f>
        <v>dHernandez4@knightcompany.com</v>
      </c>
      <c r="Y253" s="15" t="str">
        <f>_xlfn.XLOOKUP(_LOOKUP[[#This Row],[AdjusterMemberName]],_Adjuster[Adjuster Name],_Adjuster[Phone Number],,0)</f>
        <v>323-315-7819</v>
      </c>
      <c r="Z253" s="15" t="s">
        <v>44803</v>
      </c>
      <c r="AA2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561 Deborah Ct, Merced  CA 95341</v>
      </c>
      <c r="AB253" s="15"/>
    </row>
    <row r="254" spans="1:28" x14ac:dyDescent="0.3">
      <c r="A254" s="14">
        <v>1</v>
      </c>
      <c r="B254" s="14">
        <v>1</v>
      </c>
      <c r="C254" s="15" t="s">
        <v>43154</v>
      </c>
      <c r="D254" s="15" t="s">
        <v>43155</v>
      </c>
      <c r="E254" s="15">
        <v>45844</v>
      </c>
      <c r="F254" s="15" t="s">
        <v>43156</v>
      </c>
      <c r="G254" s="15">
        <v>45700</v>
      </c>
      <c r="H254" s="15">
        <v>45881</v>
      </c>
      <c r="I254" s="15" t="s">
        <v>43157</v>
      </c>
      <c r="J254" s="15" t="s">
        <v>43158</v>
      </c>
      <c r="K254" s="15" t="s">
        <v>45341</v>
      </c>
      <c r="L254" s="15" t="s">
        <v>128</v>
      </c>
      <c r="M254" s="15" t="s">
        <v>129</v>
      </c>
      <c r="N254" s="14">
        <v>2024</v>
      </c>
      <c r="O254" s="15" t="s">
        <v>43159</v>
      </c>
      <c r="P254" s="15" t="s">
        <v>106</v>
      </c>
      <c r="Q254" s="15" t="s">
        <v>46904</v>
      </c>
      <c r="R254" s="15" t="s">
        <v>43160</v>
      </c>
      <c r="S254" s="15" t="s">
        <v>43161</v>
      </c>
      <c r="T254" s="15" t="s">
        <v>8829</v>
      </c>
      <c r="U254" s="15" t="s">
        <v>53</v>
      </c>
      <c r="V254" s="15" t="s">
        <v>45631</v>
      </c>
      <c r="W254" s="15" t="s">
        <v>3114</v>
      </c>
      <c r="X254" s="15" t="str">
        <f>_xlfn.XLOOKUP(_LOOKUP[[#This Row],[AdjusterMemberName]],_Adjuster[Adjuster Name],_Adjuster[Email],,0)</f>
        <v>eExmundo@knightcompany.com</v>
      </c>
      <c r="Y254" s="15" t="str">
        <f>_xlfn.XLOOKUP(_LOOKUP[[#This Row],[AdjusterMemberName]],_Adjuster[Adjuster Name],_Adjuster[Phone Number],,0)</f>
        <v>424-559-5400</v>
      </c>
      <c r="Z254" s="15" t="s">
        <v>43162</v>
      </c>
      <c r="AA2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6506 Sunchase Dr , Bakersfield  CA 93313</v>
      </c>
      <c r="AB254" s="15"/>
    </row>
    <row r="255" spans="1:28" x14ac:dyDescent="0.3">
      <c r="A255" s="14">
        <v>1</v>
      </c>
      <c r="B255" s="14">
        <v>1</v>
      </c>
      <c r="C255" s="15" t="s">
        <v>17410</v>
      </c>
      <c r="D255" s="15" t="s">
        <v>17410</v>
      </c>
      <c r="E255" s="15">
        <v>45844</v>
      </c>
      <c r="F255" s="15" t="s">
        <v>43392</v>
      </c>
      <c r="G255" s="15">
        <v>45693</v>
      </c>
      <c r="H255" s="15">
        <v>45874</v>
      </c>
      <c r="I255" s="15" t="s">
        <v>43393</v>
      </c>
      <c r="J255" s="15" t="s">
        <v>43394</v>
      </c>
      <c r="K255" s="15" t="s">
        <v>45643</v>
      </c>
      <c r="L255" s="15" t="s">
        <v>128</v>
      </c>
      <c r="M255" s="15" t="s">
        <v>129</v>
      </c>
      <c r="N255" s="14">
        <v>2019</v>
      </c>
      <c r="O255" s="15" t="s">
        <v>17414</v>
      </c>
      <c r="P255" s="15" t="s">
        <v>81</v>
      </c>
      <c r="Q255" s="15" t="s">
        <v>46913</v>
      </c>
      <c r="R255" s="15" t="s">
        <v>17415</v>
      </c>
      <c r="S255" s="15" t="s">
        <v>17416</v>
      </c>
      <c r="T255" s="15" t="s">
        <v>174</v>
      </c>
      <c r="U255" s="15" t="s">
        <v>53</v>
      </c>
      <c r="V255" s="15" t="s">
        <v>45560</v>
      </c>
      <c r="W255" s="15" t="s">
        <v>25229</v>
      </c>
      <c r="X255" s="15" t="str">
        <f>_xlfn.XLOOKUP(_LOOKUP[[#This Row],[AdjusterMemberName]],_Adjuster[Adjuster Name],_Adjuster[Email],,0)</f>
        <v>rMartinez4@knightcompany.com</v>
      </c>
      <c r="Y255" s="15" t="str">
        <f>_xlfn.XLOOKUP(_LOOKUP[[#This Row],[AdjusterMemberName]],_Adjuster[Adjuster Name],_Adjuster[Phone Number],,0)</f>
        <v>424-559-5605</v>
      </c>
      <c r="Z255" s="15" t="s">
        <v>17417</v>
      </c>
      <c r="AA2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1325 De Neve Ln, Los Angeles  CA 90033</v>
      </c>
      <c r="AB255" s="15"/>
    </row>
    <row r="256" spans="1:28" x14ac:dyDescent="0.3">
      <c r="A256" s="14">
        <v>1</v>
      </c>
      <c r="B256" s="14">
        <v>1</v>
      </c>
      <c r="C256" s="15" t="s">
        <v>18056</v>
      </c>
      <c r="D256" s="15" t="s">
        <v>43402</v>
      </c>
      <c r="E256" s="15">
        <v>45844</v>
      </c>
      <c r="F256" s="15" t="s">
        <v>43403</v>
      </c>
      <c r="G256" s="15">
        <v>45768</v>
      </c>
      <c r="H256" s="15">
        <v>45951</v>
      </c>
      <c r="I256" s="15" t="s">
        <v>43404</v>
      </c>
      <c r="J256" s="15" t="s">
        <v>43405</v>
      </c>
      <c r="K256" s="15" t="s">
        <v>45640</v>
      </c>
      <c r="L256" s="15" t="s">
        <v>281</v>
      </c>
      <c r="M256" s="15" t="s">
        <v>1106</v>
      </c>
      <c r="N256" s="14">
        <v>2013</v>
      </c>
      <c r="O256" s="15" t="s">
        <v>43406</v>
      </c>
      <c r="P256" s="15" t="s">
        <v>81</v>
      </c>
      <c r="Q256" s="15" t="s">
        <v>47001</v>
      </c>
      <c r="R256" s="15" t="s">
        <v>18061</v>
      </c>
      <c r="S256" s="15" t="s">
        <v>18062</v>
      </c>
      <c r="T256" s="15" t="s">
        <v>2237</v>
      </c>
      <c r="U256" s="15" t="s">
        <v>53</v>
      </c>
      <c r="V256" s="15" t="s">
        <v>45384</v>
      </c>
      <c r="W256" s="15" t="s">
        <v>1544</v>
      </c>
      <c r="X256" s="15" t="str">
        <f>_xlfn.XLOOKUP(_LOOKUP[[#This Row],[AdjusterMemberName]],_Adjuster[Adjuster Name],_Adjuster[Email],,0)</f>
        <v>CRodriguez5@knightcompany.com</v>
      </c>
      <c r="Y256" s="15" t="str">
        <f>_xlfn.XLOOKUP(_LOOKUP[[#This Row],[AdjusterMemberName]],_Adjuster[Adjuster Name],_Adjuster[Phone Number],,0)</f>
        <v>323-456-1708</v>
      </c>
      <c r="Z256" s="15" t="s">
        <v>18063</v>
      </c>
      <c r="AA2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11227 Biltmore St, Adelanto  CA 92301</v>
      </c>
      <c r="AB256" s="15"/>
    </row>
    <row r="257" spans="1:28" x14ac:dyDescent="0.3">
      <c r="A257" s="14">
        <v>1</v>
      </c>
      <c r="B257" s="14">
        <v>1</v>
      </c>
      <c r="C257" s="15" t="s">
        <v>43407</v>
      </c>
      <c r="D257" s="15" t="s">
        <v>43407</v>
      </c>
      <c r="E257" s="15">
        <v>45844</v>
      </c>
      <c r="F257" s="15" t="s">
        <v>43408</v>
      </c>
      <c r="G257" s="15">
        <v>45741</v>
      </c>
      <c r="H257" s="15">
        <v>45925</v>
      </c>
      <c r="I257" s="15" t="s">
        <v>43409</v>
      </c>
      <c r="J257" s="15" t="s">
        <v>43410</v>
      </c>
      <c r="K257" s="15" t="s">
        <v>45583</v>
      </c>
      <c r="L257" s="15" t="s">
        <v>128</v>
      </c>
      <c r="M257" s="15" t="s">
        <v>836</v>
      </c>
      <c r="N257" s="14">
        <v>2024</v>
      </c>
      <c r="O257" s="15" t="s">
        <v>43411</v>
      </c>
      <c r="P257" s="15" t="s">
        <v>81</v>
      </c>
      <c r="Q257" s="15" t="s">
        <v>46913</v>
      </c>
      <c r="R257" s="15" t="s">
        <v>23936</v>
      </c>
      <c r="S257" s="15" t="s">
        <v>43412</v>
      </c>
      <c r="T257" s="15" t="s">
        <v>404</v>
      </c>
      <c r="U257" s="15" t="s">
        <v>53</v>
      </c>
      <c r="V257" s="15" t="s">
        <v>45639</v>
      </c>
      <c r="W257" s="15" t="s">
        <v>8635</v>
      </c>
      <c r="X257" s="15" t="e">
        <f>_xlfn.XLOOKUP(_LOOKUP[[#This Row],[AdjusterMemberName]],_Adjuster[Adjuster Name],_Adjuster[Email],,0)</f>
        <v>#N/A</v>
      </c>
      <c r="Y257" s="15" t="e">
        <f>_xlfn.XLOOKUP(_LOOKUP[[#This Row],[AdjusterMemberName]],_Adjuster[Adjuster Name],_Adjuster[Phone Number],,0)</f>
        <v>#N/A</v>
      </c>
      <c r="Z257" s="15" t="s">
        <v>43413</v>
      </c>
      <c r="AA2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40701 Rancho Vista Blvd Spc 134, Palmdale  CA 93551</v>
      </c>
      <c r="AB257" s="15"/>
    </row>
    <row r="258" spans="1:28" x14ac:dyDescent="0.3">
      <c r="A258" s="14">
        <v>1</v>
      </c>
      <c r="B258" s="14">
        <v>1</v>
      </c>
      <c r="C258" s="15" t="s">
        <v>43414</v>
      </c>
      <c r="D258" s="15" t="s">
        <v>33604</v>
      </c>
      <c r="E258" s="15">
        <v>45844</v>
      </c>
      <c r="F258" s="15" t="s">
        <v>43415</v>
      </c>
      <c r="G258" s="15">
        <v>45807</v>
      </c>
      <c r="H258" s="15">
        <v>45991</v>
      </c>
      <c r="I258" s="15" t="s">
        <v>43416</v>
      </c>
      <c r="J258" s="15" t="s">
        <v>43417</v>
      </c>
      <c r="K258" s="15" t="s">
        <v>45506</v>
      </c>
      <c r="L258" s="15" t="s">
        <v>687</v>
      </c>
      <c r="M258" s="15" t="s">
        <v>2261</v>
      </c>
      <c r="N258" s="14">
        <v>2015</v>
      </c>
      <c r="O258" s="15" t="s">
        <v>43418</v>
      </c>
      <c r="P258" s="15" t="s">
        <v>81</v>
      </c>
      <c r="Q258" s="15" t="s">
        <v>46922</v>
      </c>
      <c r="R258" s="15" t="s">
        <v>43419</v>
      </c>
      <c r="S258" s="15" t="s">
        <v>43420</v>
      </c>
      <c r="T258" s="15" t="s">
        <v>174</v>
      </c>
      <c r="U258" s="15" t="s">
        <v>53</v>
      </c>
      <c r="V258" s="15" t="s">
        <v>45537</v>
      </c>
      <c r="W258" s="15" t="s">
        <v>8635</v>
      </c>
      <c r="X258" s="15" t="e">
        <f>_xlfn.XLOOKUP(_LOOKUP[[#This Row],[AdjusterMemberName]],_Adjuster[Adjuster Name],_Adjuster[Email],,0)</f>
        <v>#N/A</v>
      </c>
      <c r="Y258" s="15" t="e">
        <f>_xlfn.XLOOKUP(_LOOKUP[[#This Row],[AdjusterMemberName]],_Adjuster[Adjuster Name],_Adjuster[Phone Number],,0)</f>
        <v>#N/A</v>
      </c>
      <c r="Z258" s="15" t="s">
        <v>43421</v>
      </c>
      <c r="AA2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1836 W 12Th St, Los Angeles  CA 90006</v>
      </c>
      <c r="AB258" s="15"/>
    </row>
    <row r="259" spans="1:28" x14ac:dyDescent="0.3">
      <c r="A259" s="14">
        <v>1</v>
      </c>
      <c r="B259" s="14">
        <v>1</v>
      </c>
      <c r="C259" s="15" t="s">
        <v>24368</v>
      </c>
      <c r="D259" s="15" t="s">
        <v>43013</v>
      </c>
      <c r="E259" s="15">
        <v>45844</v>
      </c>
      <c r="F259" s="15" t="s">
        <v>43014</v>
      </c>
      <c r="G259" s="15">
        <v>45713</v>
      </c>
      <c r="H259" s="15">
        <v>45894</v>
      </c>
      <c r="I259" s="15" t="s">
        <v>43446</v>
      </c>
      <c r="J259" s="15" t="s">
        <v>43447</v>
      </c>
      <c r="K259" s="15" t="s">
        <v>45545</v>
      </c>
      <c r="L259" s="15" t="s">
        <v>128</v>
      </c>
      <c r="M259" s="15" t="s">
        <v>836</v>
      </c>
      <c r="N259" s="14">
        <v>2025</v>
      </c>
      <c r="O259" s="15" t="s">
        <v>43017</v>
      </c>
      <c r="P259" s="15" t="s">
        <v>81</v>
      </c>
      <c r="Q259" s="15" t="s">
        <v>47010</v>
      </c>
      <c r="R259" s="15" t="s">
        <v>120</v>
      </c>
      <c r="S259" s="15" t="s">
        <v>43018</v>
      </c>
      <c r="T259" s="15" t="s">
        <v>1275</v>
      </c>
      <c r="U259" s="15" t="s">
        <v>53</v>
      </c>
      <c r="V259" s="15" t="s">
        <v>45634</v>
      </c>
      <c r="W259" s="15" t="s">
        <v>6921</v>
      </c>
      <c r="X259" s="15" t="str">
        <f>_xlfn.XLOOKUP(_LOOKUP[[#This Row],[AdjusterMemberName]],_Adjuster[Adjuster Name],_Adjuster[Email],,0)</f>
        <v>AWallace@knightcompany.com</v>
      </c>
      <c r="Y259" s="15" t="str">
        <f>_xlfn.XLOOKUP(_LOOKUP[[#This Row],[AdjusterMemberName]],_Adjuster[Adjuster Name],_Adjuster[Phone Number],,0)</f>
        <v>424-559-5734</v>
      </c>
      <c r="Z259" s="15" t="s">
        <v>43019</v>
      </c>
      <c r="AA2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17033 Clark Ave, Bellflower  CA 90706</v>
      </c>
      <c r="AB259" s="15"/>
    </row>
    <row r="260" spans="1:28" x14ac:dyDescent="0.3">
      <c r="A260" s="14">
        <v>1</v>
      </c>
      <c r="B260" s="14">
        <v>1</v>
      </c>
      <c r="C260" s="15" t="s">
        <v>43804</v>
      </c>
      <c r="D260" s="15" t="s">
        <v>43805</v>
      </c>
      <c r="E260" s="15">
        <v>45844</v>
      </c>
      <c r="F260" s="15" t="s">
        <v>43806</v>
      </c>
      <c r="G260" s="15">
        <v>45828</v>
      </c>
      <c r="H260" s="15">
        <v>46011</v>
      </c>
      <c r="I260" s="15" t="s">
        <v>43807</v>
      </c>
      <c r="J260" s="15" t="s">
        <v>43808</v>
      </c>
      <c r="K260" s="15" t="s">
        <v>45332</v>
      </c>
      <c r="L260" s="15" t="s">
        <v>181</v>
      </c>
      <c r="M260" s="15" t="s">
        <v>182</v>
      </c>
      <c r="N260" s="14">
        <v>2024</v>
      </c>
      <c r="O260" s="15" t="s">
        <v>43809</v>
      </c>
      <c r="P260" s="15" t="s">
        <v>106</v>
      </c>
      <c r="Q260" s="15" t="s">
        <v>46893</v>
      </c>
      <c r="R260" s="15" t="s">
        <v>24092</v>
      </c>
      <c r="S260" s="15" t="s">
        <v>43810</v>
      </c>
      <c r="T260" s="15" t="s">
        <v>133</v>
      </c>
      <c r="U260" s="15" t="s">
        <v>53</v>
      </c>
      <c r="V260" s="15" t="s">
        <v>45482</v>
      </c>
      <c r="W260" s="15" t="s">
        <v>29629</v>
      </c>
      <c r="X260" s="15" t="str">
        <f>_xlfn.XLOOKUP(_LOOKUP[[#This Row],[AdjusterMemberName]],_Adjuster[Adjuster Name],_Adjuster[Email],,0)</f>
        <v>LYoung2@knightcompany.com</v>
      </c>
      <c r="Y260" s="15" t="str">
        <f>_xlfn.XLOOKUP(_LOOKUP[[#This Row],[AdjusterMemberName]],_Adjuster[Adjuster Name],_Adjuster[Phone Number],,0)</f>
        <v>323-456-1714</v>
      </c>
      <c r="Z260" s="15" t="s">
        <v>43811</v>
      </c>
      <c r="AA2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1225 W Diamond St Apt 210, Anaheim  CA 92801</v>
      </c>
      <c r="AB260" s="15"/>
    </row>
    <row r="261" spans="1:28" x14ac:dyDescent="0.3">
      <c r="A261" s="14">
        <v>1</v>
      </c>
      <c r="B261" s="14">
        <v>1</v>
      </c>
      <c r="C261" s="15" t="s">
        <v>43916</v>
      </c>
      <c r="D261" s="15" t="s">
        <v>43917</v>
      </c>
      <c r="E261" s="15">
        <v>45844</v>
      </c>
      <c r="F261" s="15" t="s">
        <v>43918</v>
      </c>
      <c r="G261" s="15">
        <v>45685</v>
      </c>
      <c r="H261" s="15">
        <v>45866</v>
      </c>
      <c r="I261" s="15" t="s">
        <v>43919</v>
      </c>
      <c r="J261" s="15" t="s">
        <v>43920</v>
      </c>
      <c r="K261" s="15" t="s">
        <v>45334</v>
      </c>
      <c r="L261" s="15" t="s">
        <v>128</v>
      </c>
      <c r="M261" s="15" t="s">
        <v>129</v>
      </c>
      <c r="N261" s="14">
        <v>2024</v>
      </c>
      <c r="O261" s="15" t="s">
        <v>43921</v>
      </c>
      <c r="P261" s="15" t="s">
        <v>81</v>
      </c>
      <c r="Q261" s="15" t="s">
        <v>46913</v>
      </c>
      <c r="R261" s="15" t="s">
        <v>43922</v>
      </c>
      <c r="S261" s="15" t="s">
        <v>43923</v>
      </c>
      <c r="T261" s="15" t="s">
        <v>174</v>
      </c>
      <c r="U261" s="15" t="s">
        <v>53</v>
      </c>
      <c r="V261" s="15" t="s">
        <v>45367</v>
      </c>
      <c r="W261" s="15" t="s">
        <v>1658</v>
      </c>
      <c r="X261" s="15" t="str">
        <f>_xlfn.XLOOKUP(_LOOKUP[[#This Row],[AdjusterMemberName]],_Adjuster[Adjuster Name],_Adjuster[Email],,0)</f>
        <v>RDavila@knightcompany.com</v>
      </c>
      <c r="Y261" s="15" t="str">
        <f>_xlfn.XLOOKUP(_LOOKUP[[#This Row],[AdjusterMemberName]],_Adjuster[Adjuster Name],_Adjuster[Phone Number],,0)</f>
        <v>424-559-5663</v>
      </c>
      <c r="Z261" s="15" t="s">
        <v>43924</v>
      </c>
      <c r="AA2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1473 1/2 E 23Rd St, Los Angeles  CA 90011</v>
      </c>
      <c r="AB261" s="15"/>
    </row>
    <row r="262" spans="1:28" x14ac:dyDescent="0.3">
      <c r="A262" s="14">
        <v>1</v>
      </c>
      <c r="B262" s="14">
        <v>1</v>
      </c>
      <c r="C262" s="15" t="s">
        <v>44141</v>
      </c>
      <c r="D262" s="15" t="s">
        <v>44141</v>
      </c>
      <c r="E262" s="15">
        <v>45844</v>
      </c>
      <c r="F262" s="15" t="s">
        <v>44142</v>
      </c>
      <c r="G262" s="15">
        <v>45700</v>
      </c>
      <c r="H262" s="15">
        <v>45881</v>
      </c>
      <c r="I262" s="15" t="s">
        <v>44143</v>
      </c>
      <c r="J262" s="15" t="s">
        <v>44144</v>
      </c>
      <c r="K262" s="15" t="s">
        <v>45332</v>
      </c>
      <c r="L262" s="15" t="s">
        <v>314</v>
      </c>
      <c r="M262" s="15" t="s">
        <v>2466</v>
      </c>
      <c r="N262" s="14">
        <v>2020</v>
      </c>
      <c r="O262" s="15" t="s">
        <v>44145</v>
      </c>
      <c r="P262" s="15" t="s">
        <v>81</v>
      </c>
      <c r="Q262" s="15" t="s">
        <v>46893</v>
      </c>
      <c r="R262" s="15" t="s">
        <v>44146</v>
      </c>
      <c r="S262" s="15" t="s">
        <v>44147</v>
      </c>
      <c r="T262" s="15" t="s">
        <v>308</v>
      </c>
      <c r="U262" s="15" t="s">
        <v>53</v>
      </c>
      <c r="V262" s="15" t="s">
        <v>45476</v>
      </c>
      <c r="W262" s="15" t="s">
        <v>8635</v>
      </c>
      <c r="X262" s="15" t="e">
        <f>_xlfn.XLOOKUP(_LOOKUP[[#This Row],[AdjusterMemberName]],_Adjuster[Adjuster Name],_Adjuster[Email],,0)</f>
        <v>#N/A</v>
      </c>
      <c r="Y262" s="15" t="e">
        <f>_xlfn.XLOOKUP(_LOOKUP[[#This Row],[AdjusterMemberName]],_Adjuster[Adjuster Name],_Adjuster[Phone Number],,0)</f>
        <v>#N/A</v>
      </c>
      <c r="Z262" s="15" t="s">
        <v>44148</v>
      </c>
      <c r="AA2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2942 Berkeley Rd, Riverside  CA 92506</v>
      </c>
      <c r="AB262" s="15">
        <v>45853</v>
      </c>
    </row>
    <row r="263" spans="1:28" x14ac:dyDescent="0.3">
      <c r="A263" s="14">
        <v>1</v>
      </c>
      <c r="B263" s="14">
        <v>1</v>
      </c>
      <c r="C263" s="15" t="s">
        <v>44280</v>
      </c>
      <c r="D263" s="15" t="s">
        <v>44281</v>
      </c>
      <c r="E263" s="15">
        <v>45844</v>
      </c>
      <c r="F263" s="15" t="s">
        <v>44282</v>
      </c>
      <c r="G263" s="15">
        <v>45747</v>
      </c>
      <c r="H263" s="15">
        <v>45930</v>
      </c>
      <c r="I263" s="15" t="s">
        <v>44283</v>
      </c>
      <c r="J263" s="15" t="s">
        <v>44284</v>
      </c>
      <c r="K263" s="15" t="s">
        <v>45332</v>
      </c>
      <c r="L263" s="15" t="s">
        <v>314</v>
      </c>
      <c r="M263" s="15" t="s">
        <v>315</v>
      </c>
      <c r="N263" s="14">
        <v>2017</v>
      </c>
      <c r="O263" s="15" t="s">
        <v>44285</v>
      </c>
      <c r="P263" s="15" t="s">
        <v>106</v>
      </c>
      <c r="Q263" s="15" t="s">
        <v>47023</v>
      </c>
      <c r="R263" s="15" t="s">
        <v>30233</v>
      </c>
      <c r="S263" s="15" t="s">
        <v>44286</v>
      </c>
      <c r="T263" s="15" t="s">
        <v>174</v>
      </c>
      <c r="U263" s="15" t="s">
        <v>53</v>
      </c>
      <c r="V263" s="15" t="s">
        <v>45529</v>
      </c>
      <c r="W263" s="15" t="s">
        <v>3974</v>
      </c>
      <c r="X263" s="15" t="str">
        <f>_xlfn.XLOOKUP(_LOOKUP[[#This Row],[AdjusterMemberName]],_Adjuster[Adjuster Name],_Adjuster[Email],,0)</f>
        <v>LMiller@knightcompany.com</v>
      </c>
      <c r="Y263" s="15" t="str">
        <f>_xlfn.XLOOKUP(_LOOKUP[[#This Row],[AdjusterMemberName]],_Adjuster[Adjuster Name],_Adjuster[Phone Number],,0)</f>
        <v>424-559-5378</v>
      </c>
      <c r="Z263" s="15" t="s">
        <v>44287</v>
      </c>
      <c r="AA2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9721 Beach St, Los Angeles  CA 90002</v>
      </c>
      <c r="AB263" s="15"/>
    </row>
    <row r="264" spans="1:28" x14ac:dyDescent="0.3">
      <c r="A264" s="14">
        <v>1</v>
      </c>
      <c r="B264" s="14">
        <v>1</v>
      </c>
      <c r="C264" s="15" t="s">
        <v>46919</v>
      </c>
      <c r="D264" s="15" t="s">
        <v>46918</v>
      </c>
      <c r="E264" s="15">
        <v>45844</v>
      </c>
      <c r="F264" s="15" t="s">
        <v>46917</v>
      </c>
      <c r="G264" s="15">
        <v>45812</v>
      </c>
      <c r="H264" s="15">
        <v>45995</v>
      </c>
      <c r="I264" s="15" t="s">
        <v>46916</v>
      </c>
      <c r="J264" s="15" t="s">
        <v>46915</v>
      </c>
      <c r="K264" s="15" t="s">
        <v>45332</v>
      </c>
      <c r="L264" s="15" t="s">
        <v>128</v>
      </c>
      <c r="M264" s="15" t="s">
        <v>129</v>
      </c>
      <c r="N264" s="14">
        <v>2022</v>
      </c>
      <c r="O264" s="15" t="s">
        <v>46914</v>
      </c>
      <c r="P264" s="15" t="s">
        <v>106</v>
      </c>
      <c r="Q264" s="15" t="s">
        <v>46913</v>
      </c>
      <c r="R264" s="15" t="s">
        <v>2190</v>
      </c>
      <c r="S264" s="15" t="s">
        <v>46912</v>
      </c>
      <c r="T264" s="15" t="s">
        <v>1255</v>
      </c>
      <c r="U264" s="15" t="s">
        <v>53</v>
      </c>
      <c r="V264" s="15" t="s">
        <v>45368</v>
      </c>
      <c r="W264" s="15" t="s">
        <v>54</v>
      </c>
      <c r="X264" s="15" t="str">
        <f>_xlfn.XLOOKUP(_LOOKUP[[#This Row],[AdjusterMemberName]],_Adjuster[Adjuster Name],_Adjuster[Email],,0)</f>
        <v>JRubalcava@knightcompany.com</v>
      </c>
      <c r="Y264" s="15" t="str">
        <f>_xlfn.XLOOKUP(_LOOKUP[[#This Row],[AdjusterMemberName]],_Adjuster[Adjuster Name],_Adjuster[Phone Number],,0)</f>
        <v>424-559-5420</v>
      </c>
      <c r="Z264" s="15" t="s">
        <v>46911</v>
      </c>
      <c r="AA2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9322 Sunland Park Dr #204, Sun Valley  CA 91352</v>
      </c>
      <c r="AB264" s="15"/>
    </row>
    <row r="265" spans="1:28" x14ac:dyDescent="0.3">
      <c r="A265" s="14">
        <v>1</v>
      </c>
      <c r="B265" s="14">
        <v>1</v>
      </c>
      <c r="C265" s="15" t="s">
        <v>43211</v>
      </c>
      <c r="D265" s="15" t="s">
        <v>43211</v>
      </c>
      <c r="E265" s="15">
        <v>45843</v>
      </c>
      <c r="F265" s="15" t="s">
        <v>43212</v>
      </c>
      <c r="G265" s="15">
        <v>45712</v>
      </c>
      <c r="H265" s="15">
        <v>45893</v>
      </c>
      <c r="I265" s="15" t="s">
        <v>43213</v>
      </c>
      <c r="J265" s="15" t="s">
        <v>43214</v>
      </c>
      <c r="K265" s="15" t="s">
        <v>45666</v>
      </c>
      <c r="L265" s="15" t="s">
        <v>314</v>
      </c>
      <c r="M265" s="15" t="s">
        <v>978</v>
      </c>
      <c r="N265" s="14">
        <v>2016</v>
      </c>
      <c r="O265" s="15" t="s">
        <v>43215</v>
      </c>
      <c r="P265" s="15" t="s">
        <v>81</v>
      </c>
      <c r="Q265" s="15" t="s">
        <v>46939</v>
      </c>
      <c r="R265" s="15" t="s">
        <v>43216</v>
      </c>
      <c r="S265" s="15" t="s">
        <v>43217</v>
      </c>
      <c r="T265" s="15" t="s">
        <v>1205</v>
      </c>
      <c r="U265" s="15" t="s">
        <v>53</v>
      </c>
      <c r="V265" s="15" t="s">
        <v>45411</v>
      </c>
      <c r="W265" s="15" t="s">
        <v>3974</v>
      </c>
      <c r="X265" s="15" t="str">
        <f>_xlfn.XLOOKUP(_LOOKUP[[#This Row],[AdjusterMemberName]],_Adjuster[Adjuster Name],_Adjuster[Email],,0)</f>
        <v>LMiller@knightcompany.com</v>
      </c>
      <c r="Y265" s="15" t="str">
        <f>_xlfn.XLOOKUP(_LOOKUP[[#This Row],[AdjusterMemberName]],_Adjuster[Adjuster Name],_Adjuster[Phone Number],,0)</f>
        <v>424-559-5378</v>
      </c>
      <c r="Z265" s="15" t="s">
        <v>43218</v>
      </c>
      <c r="AA2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64550 Pierson Blvd Spc 5, Desert Hot Springs  CA 92240</v>
      </c>
      <c r="AB265" s="15"/>
    </row>
    <row r="266" spans="1:28" x14ac:dyDescent="0.3">
      <c r="A266" s="14">
        <v>1</v>
      </c>
      <c r="B266" s="14">
        <v>1</v>
      </c>
      <c r="C266" s="15" t="s">
        <v>43384</v>
      </c>
      <c r="D266" s="15" t="s">
        <v>43384</v>
      </c>
      <c r="E266" s="15">
        <v>45843</v>
      </c>
      <c r="F266" s="15" t="s">
        <v>43385</v>
      </c>
      <c r="G266" s="15">
        <v>45785</v>
      </c>
      <c r="H266" s="15">
        <v>45969</v>
      </c>
      <c r="I266" s="15" t="s">
        <v>43386</v>
      </c>
      <c r="J266" s="15" t="s">
        <v>43387</v>
      </c>
      <c r="K266" s="15" t="s">
        <v>45528</v>
      </c>
      <c r="L266" s="15" t="s">
        <v>441</v>
      </c>
      <c r="M266" s="15" t="s">
        <v>1126</v>
      </c>
      <c r="N266" s="14">
        <v>2023</v>
      </c>
      <c r="O266" s="15" t="s">
        <v>43388</v>
      </c>
      <c r="P266" s="15" t="s">
        <v>106</v>
      </c>
      <c r="Q266" s="15" t="s">
        <v>47037</v>
      </c>
      <c r="R266" s="15" t="s">
        <v>43389</v>
      </c>
      <c r="S266" s="15" t="s">
        <v>43390</v>
      </c>
      <c r="T266" s="15" t="s">
        <v>1421</v>
      </c>
      <c r="U266" s="15" t="s">
        <v>53</v>
      </c>
      <c r="V266" s="15" t="s">
        <v>45644</v>
      </c>
      <c r="W266" s="15" t="s">
        <v>25229</v>
      </c>
      <c r="X266" s="15" t="str">
        <f>_xlfn.XLOOKUP(_LOOKUP[[#This Row],[AdjusterMemberName]],_Adjuster[Adjuster Name],_Adjuster[Email],,0)</f>
        <v>rMartinez4@knightcompany.com</v>
      </c>
      <c r="Y266" s="15" t="str">
        <f>_xlfn.XLOOKUP(_LOOKUP[[#This Row],[AdjusterMemberName]],_Adjuster[Adjuster Name],_Adjuster[Phone Number],,0)</f>
        <v>424-559-5605</v>
      </c>
      <c r="Z266" s="15" t="s">
        <v>43391</v>
      </c>
      <c r="AA2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1004 Wellington Dr, Modesto  CA 95350</v>
      </c>
      <c r="AB266" s="15"/>
    </row>
    <row r="267" spans="1:28" x14ac:dyDescent="0.3">
      <c r="A267" s="14">
        <v>1</v>
      </c>
      <c r="B267" s="14">
        <v>1</v>
      </c>
      <c r="C267" s="15" t="s">
        <v>43395</v>
      </c>
      <c r="D267" s="15" t="s">
        <v>43395</v>
      </c>
      <c r="E267" s="15">
        <v>45843</v>
      </c>
      <c r="F267" s="15" t="s">
        <v>43396</v>
      </c>
      <c r="G267" s="15">
        <v>45815</v>
      </c>
      <c r="H267" s="15">
        <v>45998</v>
      </c>
      <c r="I267" s="15" t="s">
        <v>43397</v>
      </c>
      <c r="J267" s="15" t="s">
        <v>43398</v>
      </c>
      <c r="K267" s="15" t="s">
        <v>45642</v>
      </c>
      <c r="L267" s="15" t="s">
        <v>128</v>
      </c>
      <c r="M267" s="15" t="s">
        <v>817</v>
      </c>
      <c r="N267" s="14">
        <v>2013</v>
      </c>
      <c r="O267" s="15" t="s">
        <v>43399</v>
      </c>
      <c r="P267" s="15" t="s">
        <v>106</v>
      </c>
      <c r="Q267" s="15" t="s">
        <v>46987</v>
      </c>
      <c r="R267" s="15" t="s">
        <v>82</v>
      </c>
      <c r="S267" s="15" t="s">
        <v>43400</v>
      </c>
      <c r="T267" s="15" t="s">
        <v>6505</v>
      </c>
      <c r="U267" s="15" t="s">
        <v>53</v>
      </c>
      <c r="V267" s="15" t="s">
        <v>45641</v>
      </c>
      <c r="W267" s="15" t="s">
        <v>25229</v>
      </c>
      <c r="X267" s="15" t="str">
        <f>_xlfn.XLOOKUP(_LOOKUP[[#This Row],[AdjusterMemberName]],_Adjuster[Adjuster Name],_Adjuster[Email],,0)</f>
        <v>rMartinez4@knightcompany.com</v>
      </c>
      <c r="Y267" s="15" t="str">
        <f>_xlfn.XLOOKUP(_LOOKUP[[#This Row],[AdjusterMemberName]],_Adjuster[Adjuster Name],_Adjuster[Phone Number],,0)</f>
        <v>424-559-5605</v>
      </c>
      <c r="Z267" s="15" t="s">
        <v>43401</v>
      </c>
      <c r="AA2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27235 Sleepy Hollow Ave S Apt 201, Hayward  CA 94545</v>
      </c>
      <c r="AB267" s="15"/>
    </row>
    <row r="268" spans="1:28" x14ac:dyDescent="0.3">
      <c r="A268" s="14">
        <v>1</v>
      </c>
      <c r="B268" s="14">
        <v>0</v>
      </c>
      <c r="C268" s="15" t="s">
        <v>43598</v>
      </c>
      <c r="D268" s="15" t="s">
        <v>43599</v>
      </c>
      <c r="E268" s="15">
        <v>45843</v>
      </c>
      <c r="F268" s="15" t="s">
        <v>43600</v>
      </c>
      <c r="G268" s="15">
        <v>45842</v>
      </c>
      <c r="H268" s="15">
        <v>46026</v>
      </c>
      <c r="I268" s="15" t="s">
        <v>43601</v>
      </c>
      <c r="J268" s="15" t="s">
        <v>43602</v>
      </c>
      <c r="K268" s="15" t="s">
        <v>45327</v>
      </c>
      <c r="L268" s="15" t="s">
        <v>103</v>
      </c>
      <c r="M268" s="15" t="s">
        <v>1503</v>
      </c>
      <c r="N268" s="14">
        <v>2010</v>
      </c>
      <c r="O268" s="15" t="s">
        <v>43603</v>
      </c>
      <c r="P268" s="15" t="s">
        <v>81</v>
      </c>
      <c r="Q268" s="15" t="s">
        <v>46939</v>
      </c>
      <c r="R268" s="15" t="s">
        <v>43604</v>
      </c>
      <c r="S268" s="15" t="s">
        <v>43605</v>
      </c>
      <c r="T268" s="15" t="s">
        <v>821</v>
      </c>
      <c r="U268" s="15" t="s">
        <v>53</v>
      </c>
      <c r="V268" s="15" t="s">
        <v>45616</v>
      </c>
      <c r="W268" s="15" t="s">
        <v>3974</v>
      </c>
      <c r="X268" s="15" t="str">
        <f>_xlfn.XLOOKUP(_LOOKUP[[#This Row],[AdjusterMemberName]],_Adjuster[Adjuster Name],_Adjuster[Email],,0)</f>
        <v>LMiller@knightcompany.com</v>
      </c>
      <c r="Y268" s="15" t="str">
        <f>_xlfn.XLOOKUP(_LOOKUP[[#This Row],[AdjusterMemberName]],_Adjuster[Adjuster Name],_Adjuster[Phone Number],,0)</f>
        <v>424-559-5378</v>
      </c>
      <c r="Z268" s="15" t="s">
        <v>43606</v>
      </c>
      <c r="AA2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6464 Woodman Ave Apt 104, Van Nuys  CA 91401</v>
      </c>
      <c r="AB268" s="15"/>
    </row>
    <row r="269" spans="1:28" x14ac:dyDescent="0.3">
      <c r="A269" s="14">
        <v>1</v>
      </c>
      <c r="B269" s="14">
        <v>1</v>
      </c>
      <c r="C269" s="15" t="s">
        <v>43607</v>
      </c>
      <c r="D269" s="15" t="s">
        <v>43607</v>
      </c>
      <c r="E269" s="15">
        <v>45843</v>
      </c>
      <c r="F269" s="15" t="s">
        <v>43608</v>
      </c>
      <c r="G269" s="15">
        <v>45823</v>
      </c>
      <c r="H269" s="15">
        <v>46006</v>
      </c>
      <c r="I269" s="15" t="s">
        <v>43609</v>
      </c>
      <c r="J269" s="15" t="s">
        <v>43610</v>
      </c>
      <c r="K269" s="15" t="s">
        <v>45615</v>
      </c>
      <c r="L269" s="15" t="s">
        <v>128</v>
      </c>
      <c r="M269" s="15" t="s">
        <v>1064</v>
      </c>
      <c r="N269" s="14">
        <v>2019</v>
      </c>
      <c r="O269" s="15" t="s">
        <v>43611</v>
      </c>
      <c r="P269" s="15" t="s">
        <v>81</v>
      </c>
      <c r="Q269" s="15" t="s">
        <v>46979</v>
      </c>
      <c r="R269" s="15" t="s">
        <v>43612</v>
      </c>
      <c r="S269" s="15" t="s">
        <v>43613</v>
      </c>
      <c r="T269" s="15" t="s">
        <v>174</v>
      </c>
      <c r="U269" s="15" t="s">
        <v>53</v>
      </c>
      <c r="V269" s="15" t="s">
        <v>45614</v>
      </c>
      <c r="W269" s="15" t="s">
        <v>3974</v>
      </c>
      <c r="X269" s="15" t="str">
        <f>_xlfn.XLOOKUP(_LOOKUP[[#This Row],[AdjusterMemberName]],_Adjuster[Adjuster Name],_Adjuster[Email],,0)</f>
        <v>LMiller@knightcompany.com</v>
      </c>
      <c r="Y269" s="15" t="str">
        <f>_xlfn.XLOOKUP(_LOOKUP[[#This Row],[AdjusterMemberName]],_Adjuster[Adjuster Name],_Adjuster[Phone Number],,0)</f>
        <v>424-559-5378</v>
      </c>
      <c r="Z269" s="15" t="s">
        <v>43614</v>
      </c>
      <c r="AA2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1012 Echo Park Ave, Los Angeles  CA 90026</v>
      </c>
      <c r="AB269" s="15"/>
    </row>
    <row r="270" spans="1:28" x14ac:dyDescent="0.3">
      <c r="A270" s="14">
        <v>1</v>
      </c>
      <c r="B270" s="14">
        <v>1</v>
      </c>
      <c r="C270" s="15" t="s">
        <v>43681</v>
      </c>
      <c r="D270" s="15" t="s">
        <v>43682</v>
      </c>
      <c r="E270" s="15">
        <v>45843</v>
      </c>
      <c r="F270" s="15" t="s">
        <v>43683</v>
      </c>
      <c r="G270" s="15">
        <v>45677</v>
      </c>
      <c r="H270" s="15">
        <v>45858</v>
      </c>
      <c r="I270" s="15" t="s">
        <v>43684</v>
      </c>
      <c r="J270" s="15" t="s">
        <v>43685</v>
      </c>
      <c r="K270" s="15" t="s">
        <v>45397</v>
      </c>
      <c r="L270" s="15" t="s">
        <v>139</v>
      </c>
      <c r="M270" s="15" t="s">
        <v>697</v>
      </c>
      <c r="N270" s="14">
        <v>2020</v>
      </c>
      <c r="O270" s="15" t="s">
        <v>43686</v>
      </c>
      <c r="P270" s="15" t="s">
        <v>81</v>
      </c>
      <c r="Q270" s="15" t="s">
        <v>47023</v>
      </c>
      <c r="R270" s="15" t="s">
        <v>43687</v>
      </c>
      <c r="S270" s="15" t="s">
        <v>43688</v>
      </c>
      <c r="T270" s="15" t="s">
        <v>174</v>
      </c>
      <c r="U270" s="15" t="s">
        <v>53</v>
      </c>
      <c r="V270" s="15" t="s">
        <v>45508</v>
      </c>
      <c r="W270" s="15" t="s">
        <v>3974</v>
      </c>
      <c r="X270" s="15" t="str">
        <f>_xlfn.XLOOKUP(_LOOKUP[[#This Row],[AdjusterMemberName]],_Adjuster[Adjuster Name],_Adjuster[Email],,0)</f>
        <v>LMiller@knightcompany.com</v>
      </c>
      <c r="Y270" s="15" t="str">
        <f>_xlfn.XLOOKUP(_LOOKUP[[#This Row],[AdjusterMemberName]],_Adjuster[Adjuster Name],_Adjuster[Phone Number],,0)</f>
        <v>424-559-5378</v>
      </c>
      <c r="Z270" s="15" t="s">
        <v>43689</v>
      </c>
      <c r="AA2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1017 W 95Th St Apt 3, Los Angeles  CA 90044</v>
      </c>
      <c r="AB270" s="15"/>
    </row>
    <row r="271" spans="1:28" x14ac:dyDescent="0.3">
      <c r="A271" s="14">
        <v>1</v>
      </c>
      <c r="B271" s="14">
        <v>1</v>
      </c>
      <c r="C271" s="15" t="s">
        <v>24016</v>
      </c>
      <c r="D271" s="15" t="s">
        <v>24016</v>
      </c>
      <c r="E271" s="15">
        <v>45843</v>
      </c>
      <c r="F271" s="15" t="s">
        <v>44905</v>
      </c>
      <c r="G271" s="15">
        <v>45822</v>
      </c>
      <c r="H271" s="15">
        <v>46005</v>
      </c>
      <c r="I271" s="15" t="s">
        <v>44906</v>
      </c>
      <c r="J271" s="15" t="s">
        <v>44907</v>
      </c>
      <c r="K271" s="15" t="s">
        <v>45416</v>
      </c>
      <c r="L271" s="15" t="s">
        <v>128</v>
      </c>
      <c r="M271" s="15" t="s">
        <v>836</v>
      </c>
      <c r="N271" s="14">
        <v>2023</v>
      </c>
      <c r="O271" s="15" t="s">
        <v>44908</v>
      </c>
      <c r="P271" s="15" t="s">
        <v>106</v>
      </c>
      <c r="Q271" s="15" t="s">
        <v>47008</v>
      </c>
      <c r="R271" s="15" t="s">
        <v>24021</v>
      </c>
      <c r="S271" s="15" t="s">
        <v>24022</v>
      </c>
      <c r="T271" s="15" t="s">
        <v>624</v>
      </c>
      <c r="U271" s="15" t="s">
        <v>53</v>
      </c>
      <c r="V271" s="15" t="s">
        <v>45357</v>
      </c>
      <c r="W271" s="15" t="s">
        <v>367</v>
      </c>
      <c r="X271" s="15" t="str">
        <f>_xlfn.XLOOKUP(_LOOKUP[[#This Row],[AdjusterMemberName]],_Adjuster[Adjuster Name],_Adjuster[Email],,0)</f>
        <v>dHernandez4@knightcompany.com</v>
      </c>
      <c r="Y271" s="15" t="str">
        <f>_xlfn.XLOOKUP(_LOOKUP[[#This Row],[AdjusterMemberName]],_Adjuster[Adjuster Name],_Adjuster[Phone Number],,0)</f>
        <v>323-315-7819</v>
      </c>
      <c r="Z271" s="15" t="s">
        <v>24023</v>
      </c>
      <c r="AA2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43617 32Nd St E, Lancaster  CA 93535</v>
      </c>
      <c r="AB271" s="15"/>
    </row>
    <row r="272" spans="1:28" x14ac:dyDescent="0.3">
      <c r="A272" s="14">
        <v>1</v>
      </c>
      <c r="B272" s="14">
        <v>1</v>
      </c>
      <c r="C272" s="15" t="s">
        <v>12192</v>
      </c>
      <c r="D272" s="15" t="s">
        <v>12192</v>
      </c>
      <c r="E272" s="15">
        <v>45842</v>
      </c>
      <c r="F272" s="15" t="s">
        <v>43095</v>
      </c>
      <c r="G272" s="15">
        <v>45731</v>
      </c>
      <c r="H272" s="15">
        <v>45915</v>
      </c>
      <c r="I272" s="15" t="s">
        <v>43096</v>
      </c>
      <c r="J272" s="15" t="s">
        <v>43097</v>
      </c>
      <c r="K272" s="15" t="s">
        <v>45332</v>
      </c>
      <c r="L272" s="15" t="s">
        <v>43098</v>
      </c>
      <c r="M272" s="15" t="s">
        <v>43099</v>
      </c>
      <c r="N272" s="14">
        <v>2004</v>
      </c>
      <c r="O272" s="15" t="s">
        <v>43100</v>
      </c>
      <c r="P272" s="15" t="s">
        <v>81</v>
      </c>
      <c r="Q272" s="15" t="s">
        <v>47051</v>
      </c>
      <c r="R272" s="15" t="s">
        <v>4986</v>
      </c>
      <c r="S272" s="15" t="s">
        <v>12198</v>
      </c>
      <c r="T272" s="15" t="s">
        <v>1067</v>
      </c>
      <c r="U272" s="15" t="s">
        <v>53</v>
      </c>
      <c r="V272" s="15" t="s">
        <v>45675</v>
      </c>
      <c r="W272" s="15" t="s">
        <v>1357</v>
      </c>
      <c r="X272" s="15" t="str">
        <f>_xlfn.XLOOKUP(_LOOKUP[[#This Row],[AdjusterMemberName]],_Adjuster[Adjuster Name],_Adjuster[Email],,0)</f>
        <v>jRivera1@knightcompany.com</v>
      </c>
      <c r="Y272" s="15" t="str">
        <f>_xlfn.XLOOKUP(_LOOKUP[[#This Row],[AdjusterMemberName]],_Adjuster[Adjuster Name],_Adjuster[Phone Number],,0)</f>
        <v>424-559-5239</v>
      </c>
      <c r="Z272" s="15" t="s">
        <v>12199</v>
      </c>
      <c r="AA2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2100 Revere Ave, San Francisco  CA 94124</v>
      </c>
      <c r="AB272" s="15"/>
    </row>
    <row r="273" spans="1:28" x14ac:dyDescent="0.3">
      <c r="A273" s="14">
        <v>1</v>
      </c>
      <c r="B273" s="14">
        <v>1</v>
      </c>
      <c r="C273" s="15" t="s">
        <v>43203</v>
      </c>
      <c r="D273" s="15" t="s">
        <v>43203</v>
      </c>
      <c r="E273" s="15">
        <v>45842</v>
      </c>
      <c r="F273" s="15" t="s">
        <v>43204</v>
      </c>
      <c r="G273" s="15">
        <v>45717</v>
      </c>
      <c r="H273" s="15">
        <v>45901</v>
      </c>
      <c r="I273" s="15" t="s">
        <v>43205</v>
      </c>
      <c r="J273" s="15" t="s">
        <v>43206</v>
      </c>
      <c r="K273" s="15" t="s">
        <v>45386</v>
      </c>
      <c r="L273" s="15" t="s">
        <v>128</v>
      </c>
      <c r="M273" s="15" t="s">
        <v>2179</v>
      </c>
      <c r="N273" s="14">
        <v>2019</v>
      </c>
      <c r="O273" s="15" t="s">
        <v>43207</v>
      </c>
      <c r="P273" s="15" t="s">
        <v>81</v>
      </c>
      <c r="Q273" s="15" t="s">
        <v>47010</v>
      </c>
      <c r="R273" s="15" t="s">
        <v>43208</v>
      </c>
      <c r="S273" s="15" t="s">
        <v>43209</v>
      </c>
      <c r="T273" s="15" t="s">
        <v>174</v>
      </c>
      <c r="U273" s="15" t="s">
        <v>53</v>
      </c>
      <c r="V273" s="15" t="s">
        <v>45529</v>
      </c>
      <c r="W273" s="15" t="s">
        <v>25229</v>
      </c>
      <c r="X273" s="15" t="str">
        <f>_xlfn.XLOOKUP(_LOOKUP[[#This Row],[AdjusterMemberName]],_Adjuster[Adjuster Name],_Adjuster[Email],,0)</f>
        <v>rMartinez4@knightcompany.com</v>
      </c>
      <c r="Y273" s="15" t="str">
        <f>_xlfn.XLOOKUP(_LOOKUP[[#This Row],[AdjusterMemberName]],_Adjuster[Adjuster Name],_Adjuster[Phone Number],,0)</f>
        <v>424-559-5605</v>
      </c>
      <c r="Z273" s="15" t="s">
        <v>43210</v>
      </c>
      <c r="AA2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10600 Juniper St, Los Angeles  CA 90002</v>
      </c>
      <c r="AB273" s="15"/>
    </row>
    <row r="274" spans="1:28" x14ac:dyDescent="0.3">
      <c r="A274" s="14">
        <v>1</v>
      </c>
      <c r="B274" s="14">
        <v>1</v>
      </c>
      <c r="C274" s="15" t="s">
        <v>43240</v>
      </c>
      <c r="D274" s="15" t="s">
        <v>43240</v>
      </c>
      <c r="E274" s="15">
        <v>45842</v>
      </c>
      <c r="F274" s="15" t="s">
        <v>43241</v>
      </c>
      <c r="G274" s="15">
        <v>45709</v>
      </c>
      <c r="H274" s="15">
        <v>45890</v>
      </c>
      <c r="I274" s="15" t="s">
        <v>43242</v>
      </c>
      <c r="J274" s="15" t="s">
        <v>43243</v>
      </c>
      <c r="K274" s="15" t="s">
        <v>45506</v>
      </c>
      <c r="L274" s="15" t="s">
        <v>1493</v>
      </c>
      <c r="M274" s="15" t="s">
        <v>33069</v>
      </c>
      <c r="N274" s="14">
        <v>2023</v>
      </c>
      <c r="O274" s="15" t="s">
        <v>43244</v>
      </c>
      <c r="P274" s="15" t="s">
        <v>81</v>
      </c>
      <c r="Q274" s="15" t="s">
        <v>46893</v>
      </c>
      <c r="R274" s="15" t="s">
        <v>4523</v>
      </c>
      <c r="S274" s="15" t="s">
        <v>43245</v>
      </c>
      <c r="T274" s="15" t="s">
        <v>174</v>
      </c>
      <c r="U274" s="15" t="s">
        <v>53</v>
      </c>
      <c r="V274" s="15" t="s">
        <v>45662</v>
      </c>
      <c r="W274" s="15" t="s">
        <v>25229</v>
      </c>
      <c r="X274" s="15" t="str">
        <f>_xlfn.XLOOKUP(_LOOKUP[[#This Row],[AdjusterMemberName]],_Adjuster[Adjuster Name],_Adjuster[Email],,0)</f>
        <v>rMartinez4@knightcompany.com</v>
      </c>
      <c r="Y274" s="15" t="str">
        <f>_xlfn.XLOOKUP(_LOOKUP[[#This Row],[AdjusterMemberName]],_Adjuster[Adjuster Name],_Adjuster[Phone Number],,0)</f>
        <v>424-559-5605</v>
      </c>
      <c r="Z274" s="15" t="s">
        <v>43246</v>
      </c>
      <c r="AA2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3767 1/2 Hubbard St, Los Angeles  CA 90023</v>
      </c>
      <c r="AB274" s="15"/>
    </row>
    <row r="275" spans="1:28" x14ac:dyDescent="0.3">
      <c r="A275" s="14">
        <v>1</v>
      </c>
      <c r="B275" s="14">
        <v>1</v>
      </c>
      <c r="C275" s="15" t="s">
        <v>43278</v>
      </c>
      <c r="D275" s="15" t="s">
        <v>43279</v>
      </c>
      <c r="E275" s="15">
        <v>45842</v>
      </c>
      <c r="F275" s="15" t="s">
        <v>43280</v>
      </c>
      <c r="G275" s="15">
        <v>45816</v>
      </c>
      <c r="H275" s="15">
        <v>45999</v>
      </c>
      <c r="I275" s="15" t="s">
        <v>43281</v>
      </c>
      <c r="J275" s="15" t="s">
        <v>43282</v>
      </c>
      <c r="K275" s="15" t="s">
        <v>45657</v>
      </c>
      <c r="L275" s="15" t="s">
        <v>292</v>
      </c>
      <c r="M275" s="15" t="s">
        <v>499</v>
      </c>
      <c r="N275" s="14">
        <v>2009</v>
      </c>
      <c r="O275" s="15" t="s">
        <v>43283</v>
      </c>
      <c r="P275" s="15" t="s">
        <v>81</v>
      </c>
      <c r="Q275" s="15" t="s">
        <v>47047</v>
      </c>
      <c r="R275" s="15" t="s">
        <v>43284</v>
      </c>
      <c r="S275" s="15" t="s">
        <v>43285</v>
      </c>
      <c r="T275" s="15" t="s">
        <v>6584</v>
      </c>
      <c r="U275" s="15" t="s">
        <v>53</v>
      </c>
      <c r="V275" s="15" t="s">
        <v>45656</v>
      </c>
      <c r="W275" s="15" t="s">
        <v>3114</v>
      </c>
      <c r="X275" s="15" t="str">
        <f>_xlfn.XLOOKUP(_LOOKUP[[#This Row],[AdjusterMemberName]],_Adjuster[Adjuster Name],_Adjuster[Email],,0)</f>
        <v>eExmundo@knightcompany.com</v>
      </c>
      <c r="Y275" s="15" t="str">
        <f>_xlfn.XLOOKUP(_LOOKUP[[#This Row],[AdjusterMemberName]],_Adjuster[Adjuster Name],_Adjuster[Phone Number],,0)</f>
        <v>424-559-5400</v>
      </c>
      <c r="Z275" s="15" t="s">
        <v>43286</v>
      </c>
      <c r="AA2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15800 Via Seco, San Lorenzo  CA 94580</v>
      </c>
      <c r="AB275" s="15"/>
    </row>
    <row r="276" spans="1:28" x14ac:dyDescent="0.3">
      <c r="A276" s="14">
        <v>1</v>
      </c>
      <c r="B276" s="14">
        <v>1</v>
      </c>
      <c r="C276" s="15" t="s">
        <v>43287</v>
      </c>
      <c r="D276" s="15" t="s">
        <v>43288</v>
      </c>
      <c r="E276" s="15">
        <v>45842</v>
      </c>
      <c r="F276" s="15" t="s">
        <v>43289</v>
      </c>
      <c r="G276" s="15">
        <v>45751</v>
      </c>
      <c r="H276" s="15">
        <v>45934</v>
      </c>
      <c r="I276" s="15" t="s">
        <v>43290</v>
      </c>
      <c r="J276" s="15" t="s">
        <v>43291</v>
      </c>
      <c r="K276" s="15" t="s">
        <v>45332</v>
      </c>
      <c r="L276" s="15" t="s">
        <v>1452</v>
      </c>
      <c r="M276" s="15" t="s">
        <v>2022</v>
      </c>
      <c r="N276" s="14">
        <v>2022</v>
      </c>
      <c r="O276" s="15" t="s">
        <v>43292</v>
      </c>
      <c r="P276" s="15" t="s">
        <v>106</v>
      </c>
      <c r="Q276" s="15" t="s">
        <v>46922</v>
      </c>
      <c r="R276" s="15" t="s">
        <v>30003</v>
      </c>
      <c r="S276" s="15" t="s">
        <v>43293</v>
      </c>
      <c r="T276" s="15" t="s">
        <v>1058</v>
      </c>
      <c r="U276" s="15" t="s">
        <v>53</v>
      </c>
      <c r="V276" s="15" t="s">
        <v>45655</v>
      </c>
      <c r="W276" s="15" t="s">
        <v>1658</v>
      </c>
      <c r="X276" s="15" t="str">
        <f>_xlfn.XLOOKUP(_LOOKUP[[#This Row],[AdjusterMemberName]],_Adjuster[Adjuster Name],_Adjuster[Email],,0)</f>
        <v>RDavila@knightcompany.com</v>
      </c>
      <c r="Y276" s="15" t="str">
        <f>_xlfn.XLOOKUP(_LOOKUP[[#This Row],[AdjusterMemberName]],_Adjuster[Adjuster Name],_Adjuster[Phone Number],,0)</f>
        <v>424-559-5663</v>
      </c>
      <c r="Z276" s="15" t="s">
        <v>43294</v>
      </c>
      <c r="AA2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385 Sussex Cir, Vacaville  CA 95687</v>
      </c>
      <c r="AB276" s="15"/>
    </row>
    <row r="277" spans="1:28" x14ac:dyDescent="0.3">
      <c r="A277" s="14">
        <v>1</v>
      </c>
      <c r="B277" s="14">
        <v>1</v>
      </c>
      <c r="C277" s="15" t="s">
        <v>43368</v>
      </c>
      <c r="D277" s="15" t="s">
        <v>43369</v>
      </c>
      <c r="E277" s="15">
        <v>45842</v>
      </c>
      <c r="F277" s="15" t="s">
        <v>43370</v>
      </c>
      <c r="G277" s="15">
        <v>45751</v>
      </c>
      <c r="H277" s="15">
        <v>45934</v>
      </c>
      <c r="I277" s="15" t="s">
        <v>43371</v>
      </c>
      <c r="J277" s="15" t="s">
        <v>43372</v>
      </c>
      <c r="K277" s="15" t="s">
        <v>45528</v>
      </c>
      <c r="L277" s="15" t="s">
        <v>103</v>
      </c>
      <c r="M277" s="15" t="s">
        <v>1523</v>
      </c>
      <c r="N277" s="14">
        <v>2021</v>
      </c>
      <c r="O277" s="15" t="s">
        <v>43373</v>
      </c>
      <c r="P277" s="15" t="s">
        <v>106</v>
      </c>
      <c r="Q277" s="15" t="s">
        <v>47022</v>
      </c>
      <c r="R277" s="15" t="s">
        <v>43374</v>
      </c>
      <c r="S277" s="15" t="s">
        <v>43375</v>
      </c>
      <c r="T277" s="15" t="s">
        <v>174</v>
      </c>
      <c r="U277" s="15" t="s">
        <v>53</v>
      </c>
      <c r="V277" s="15" t="s">
        <v>45337</v>
      </c>
      <c r="W277" s="15" t="s">
        <v>54</v>
      </c>
      <c r="X277" s="15" t="str">
        <f>_xlfn.XLOOKUP(_LOOKUP[[#This Row],[AdjusterMemberName]],_Adjuster[Adjuster Name],_Adjuster[Email],,0)</f>
        <v>JRubalcava@knightcompany.com</v>
      </c>
      <c r="Y277" s="15" t="str">
        <f>_xlfn.XLOOKUP(_LOOKUP[[#This Row],[AdjusterMemberName]],_Adjuster[Adjuster Name],_Adjuster[Phone Number],,0)</f>
        <v>424-559-5420</v>
      </c>
      <c r="Z277" s="15" t="s">
        <v>43376</v>
      </c>
      <c r="AA2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444 S Berendo Apt 339, Los Angeles  CA 90020</v>
      </c>
      <c r="AB277" s="15"/>
    </row>
    <row r="278" spans="1:28" x14ac:dyDescent="0.3">
      <c r="A278" s="14">
        <v>1</v>
      </c>
      <c r="B278" s="14">
        <v>1</v>
      </c>
      <c r="C278" s="15" t="s">
        <v>43422</v>
      </c>
      <c r="D278" s="15" t="s">
        <v>43422</v>
      </c>
      <c r="E278" s="15">
        <v>45842</v>
      </c>
      <c r="F278" s="15" t="s">
        <v>43423</v>
      </c>
      <c r="G278" s="15">
        <v>45835</v>
      </c>
      <c r="H278" s="15">
        <v>46018</v>
      </c>
      <c r="I278" s="15" t="s">
        <v>43424</v>
      </c>
      <c r="J278" s="15" t="s">
        <v>43425</v>
      </c>
      <c r="K278" s="15" t="s">
        <v>45638</v>
      </c>
      <c r="L278" s="15" t="s">
        <v>139</v>
      </c>
      <c r="M278" s="15" t="s">
        <v>249</v>
      </c>
      <c r="N278" s="14">
        <v>2012</v>
      </c>
      <c r="O278" s="15" t="s">
        <v>43426</v>
      </c>
      <c r="P278" s="15" t="s">
        <v>106</v>
      </c>
      <c r="Q278" s="15" t="s">
        <v>46939</v>
      </c>
      <c r="R278" s="15" t="s">
        <v>43427</v>
      </c>
      <c r="S278" s="15" t="s">
        <v>43428</v>
      </c>
      <c r="T278" s="15" t="s">
        <v>5164</v>
      </c>
      <c r="U278" s="15" t="s">
        <v>53</v>
      </c>
      <c r="V278" s="15" t="s">
        <v>45637</v>
      </c>
      <c r="W278" s="15" t="s">
        <v>1658</v>
      </c>
      <c r="X278" s="15" t="str">
        <f>_xlfn.XLOOKUP(_LOOKUP[[#This Row],[AdjusterMemberName]],_Adjuster[Adjuster Name],_Adjuster[Email],,0)</f>
        <v>RDavila@knightcompany.com</v>
      </c>
      <c r="Y278" s="15" t="str">
        <f>_xlfn.XLOOKUP(_LOOKUP[[#This Row],[AdjusterMemberName]],_Adjuster[Adjuster Name],_Adjuster[Phone Number],,0)</f>
        <v>424-559-5663</v>
      </c>
      <c r="Z278" s="15" t="s">
        <v>43429</v>
      </c>
      <c r="AA2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27321 Rockrose Ln Apt 103, Canyon Country  CA 91387</v>
      </c>
      <c r="AB278" s="15"/>
    </row>
    <row r="279" spans="1:28" x14ac:dyDescent="0.3">
      <c r="A279" s="14">
        <v>1</v>
      </c>
      <c r="B279" s="14">
        <v>1</v>
      </c>
      <c r="C279" s="15" t="s">
        <v>43583</v>
      </c>
      <c r="D279" s="15" t="s">
        <v>43584</v>
      </c>
      <c r="E279" s="15">
        <v>45842</v>
      </c>
      <c r="F279" s="15" t="s">
        <v>43585</v>
      </c>
      <c r="G279" s="15">
        <v>45755</v>
      </c>
      <c r="H279" s="15">
        <v>45938</v>
      </c>
      <c r="I279" s="15" t="s">
        <v>43586</v>
      </c>
      <c r="J279" s="15" t="s">
        <v>43587</v>
      </c>
      <c r="K279" s="15" t="s">
        <v>45618</v>
      </c>
      <c r="L279" s="15" t="s">
        <v>103</v>
      </c>
      <c r="M279" s="15" t="s">
        <v>104</v>
      </c>
      <c r="N279" s="14">
        <v>2015</v>
      </c>
      <c r="O279" s="15" t="s">
        <v>43588</v>
      </c>
      <c r="P279" s="15" t="s">
        <v>106</v>
      </c>
      <c r="Q279" s="15" t="s">
        <v>47023</v>
      </c>
      <c r="R279" s="15" t="s">
        <v>2190</v>
      </c>
      <c r="S279" s="15" t="s">
        <v>43589</v>
      </c>
      <c r="T279" s="15" t="s">
        <v>174</v>
      </c>
      <c r="U279" s="15" t="s">
        <v>53</v>
      </c>
      <c r="V279" s="15" t="s">
        <v>45508</v>
      </c>
      <c r="W279" s="15" t="s">
        <v>1658</v>
      </c>
      <c r="X279" s="15" t="str">
        <f>_xlfn.XLOOKUP(_LOOKUP[[#This Row],[AdjusterMemberName]],_Adjuster[Adjuster Name],_Adjuster[Email],,0)</f>
        <v>RDavila@knightcompany.com</v>
      </c>
      <c r="Y279" s="15" t="str">
        <f>_xlfn.XLOOKUP(_LOOKUP[[#This Row],[AdjusterMemberName]],_Adjuster[Adjuster Name],_Adjuster[Phone Number],,0)</f>
        <v>424-559-5663</v>
      </c>
      <c r="Z279" s="15" t="s">
        <v>43590</v>
      </c>
      <c r="AA2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1201 1/8 E 77Th St, Los Angeles  CA 90001</v>
      </c>
      <c r="AB279" s="15"/>
    </row>
    <row r="280" spans="1:28" x14ac:dyDescent="0.3">
      <c r="A280" s="14">
        <v>1</v>
      </c>
      <c r="B280" s="14">
        <v>1</v>
      </c>
      <c r="C280" s="15" t="s">
        <v>43076</v>
      </c>
      <c r="D280" s="15" t="s">
        <v>43076</v>
      </c>
      <c r="E280" s="15">
        <v>45841</v>
      </c>
      <c r="F280" s="15" t="s">
        <v>43077</v>
      </c>
      <c r="G280" s="15">
        <v>45749</v>
      </c>
      <c r="H280" s="15">
        <v>45932</v>
      </c>
      <c r="I280" s="15" t="s">
        <v>43078</v>
      </c>
      <c r="J280" s="15" t="s">
        <v>43079</v>
      </c>
      <c r="K280" s="15" t="s">
        <v>45678</v>
      </c>
      <c r="L280" s="15" t="s">
        <v>128</v>
      </c>
      <c r="M280" s="15" t="s">
        <v>909</v>
      </c>
      <c r="N280" s="14">
        <v>2017</v>
      </c>
      <c r="O280" s="15" t="s">
        <v>43080</v>
      </c>
      <c r="P280" s="15" t="s">
        <v>81</v>
      </c>
      <c r="Q280" s="15" t="s">
        <v>47012</v>
      </c>
      <c r="R280" s="15" t="s">
        <v>43081</v>
      </c>
      <c r="S280" s="15" t="s">
        <v>43082</v>
      </c>
      <c r="T280" s="15" t="s">
        <v>164</v>
      </c>
      <c r="U280" s="15" t="s">
        <v>53</v>
      </c>
      <c r="V280" s="15" t="s">
        <v>45371</v>
      </c>
      <c r="W280" s="15" t="s">
        <v>25229</v>
      </c>
      <c r="X280" s="15" t="str">
        <f>_xlfn.XLOOKUP(_LOOKUP[[#This Row],[AdjusterMemberName]],_Adjuster[Adjuster Name],_Adjuster[Email],,0)</f>
        <v>rMartinez4@knightcompany.com</v>
      </c>
      <c r="Y280" s="15" t="str">
        <f>_xlfn.XLOOKUP(_LOOKUP[[#This Row],[AdjusterMemberName]],_Adjuster[Adjuster Name],_Adjuster[Phone Number],,0)</f>
        <v>424-559-5605</v>
      </c>
      <c r="Z280" s="15" t="s">
        <v>43083</v>
      </c>
      <c r="AA2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5622 W Oswego Ave, Fresno  CA 93722</v>
      </c>
      <c r="AB280" s="15"/>
    </row>
    <row r="281" spans="1:28" x14ac:dyDescent="0.3">
      <c r="A281" s="14">
        <v>1</v>
      </c>
      <c r="B281" s="14">
        <v>1</v>
      </c>
      <c r="C281" s="15" t="s">
        <v>41759</v>
      </c>
      <c r="D281" s="15" t="s">
        <v>41759</v>
      </c>
      <c r="E281" s="15">
        <v>45841</v>
      </c>
      <c r="F281" s="15" t="s">
        <v>41760</v>
      </c>
      <c r="G281" s="15">
        <v>45784</v>
      </c>
      <c r="H281" s="15">
        <v>45968</v>
      </c>
      <c r="I281" s="15" t="s">
        <v>43092</v>
      </c>
      <c r="J281" s="15" t="s">
        <v>43093</v>
      </c>
      <c r="K281" s="15" t="s">
        <v>45677</v>
      </c>
      <c r="L281" s="15" t="s">
        <v>181</v>
      </c>
      <c r="M281" s="15" t="s">
        <v>182</v>
      </c>
      <c r="N281" s="14">
        <v>2018</v>
      </c>
      <c r="O281" s="15" t="s">
        <v>43094</v>
      </c>
      <c r="P281" s="15" t="s">
        <v>81</v>
      </c>
      <c r="Q281" s="15" t="s">
        <v>47037</v>
      </c>
      <c r="R281" s="15" t="s">
        <v>41764</v>
      </c>
      <c r="S281" s="15" t="s">
        <v>41765</v>
      </c>
      <c r="T281" s="15" t="s">
        <v>4078</v>
      </c>
      <c r="U281" s="15" t="s">
        <v>53</v>
      </c>
      <c r="V281" s="15" t="s">
        <v>45567</v>
      </c>
      <c r="W281" s="15" t="s">
        <v>1186</v>
      </c>
      <c r="X281" s="15" t="str">
        <f>_xlfn.XLOOKUP(_LOOKUP[[#This Row],[AdjusterMemberName]],_Adjuster[Adjuster Name],_Adjuster[Email],,0)</f>
        <v>sAkinleye@knightcompany.com</v>
      </c>
      <c r="Y281" s="15" t="str">
        <f>_xlfn.XLOOKUP(_LOOKUP[[#This Row],[AdjusterMemberName]],_Adjuster[Adjuster Name],_Adjuster[Phone Number],,0)</f>
        <v>424-559-5280</v>
      </c>
      <c r="Z281" s="15" t="s">
        <v>41766</v>
      </c>
      <c r="AA2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2975 Stonesheep Ln, Santa Rosa  CA 95407</v>
      </c>
      <c r="AB281" s="15">
        <v>45849</v>
      </c>
    </row>
    <row r="282" spans="1:28" x14ac:dyDescent="0.3">
      <c r="A282" s="14">
        <v>1</v>
      </c>
      <c r="B282" s="14">
        <v>1</v>
      </c>
      <c r="C282" s="15" t="s">
        <v>43101</v>
      </c>
      <c r="D282" s="15" t="s">
        <v>43101</v>
      </c>
      <c r="E282" s="15">
        <v>45841</v>
      </c>
      <c r="F282" s="15" t="s">
        <v>43102</v>
      </c>
      <c r="G282" s="15">
        <v>45734</v>
      </c>
      <c r="H282" s="15">
        <v>45918</v>
      </c>
      <c r="I282" s="15" t="s">
        <v>43103</v>
      </c>
      <c r="J282" s="15" t="s">
        <v>43104</v>
      </c>
      <c r="K282" s="15" t="s">
        <v>45621</v>
      </c>
      <c r="L282" s="15" t="s">
        <v>128</v>
      </c>
      <c r="M282" s="15" t="s">
        <v>170</v>
      </c>
      <c r="N282" s="14">
        <v>2018</v>
      </c>
      <c r="O282" s="15" t="s">
        <v>43105</v>
      </c>
      <c r="P282" s="15" t="s">
        <v>81</v>
      </c>
      <c r="Q282" s="15" t="s">
        <v>46893</v>
      </c>
      <c r="R282" s="15" t="s">
        <v>43106</v>
      </c>
      <c r="S282" s="15" t="s">
        <v>43107</v>
      </c>
      <c r="T282" s="15" t="s">
        <v>11096</v>
      </c>
      <c r="U282" s="15" t="s">
        <v>53</v>
      </c>
      <c r="V282" s="15" t="s">
        <v>45676</v>
      </c>
      <c r="W282" s="15" t="s">
        <v>3974</v>
      </c>
      <c r="X282" s="15" t="str">
        <f>_xlfn.XLOOKUP(_LOOKUP[[#This Row],[AdjusterMemberName]],_Adjuster[Adjuster Name],_Adjuster[Email],,0)</f>
        <v>LMiller@knightcompany.com</v>
      </c>
      <c r="Y282" s="15" t="str">
        <f>_xlfn.XLOOKUP(_LOOKUP[[#This Row],[AdjusterMemberName]],_Adjuster[Adjuster Name],_Adjuster[Phone Number],,0)</f>
        <v>424-559-5378</v>
      </c>
      <c r="Z282" s="15" t="s">
        <v>43108</v>
      </c>
      <c r="AA2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657 E Sonora Ave, Tulare  CA 93274</v>
      </c>
      <c r="AB282" s="15"/>
    </row>
    <row r="283" spans="1:28" x14ac:dyDescent="0.3">
      <c r="A283" s="14">
        <v>1</v>
      </c>
      <c r="B283" s="14">
        <v>1</v>
      </c>
      <c r="C283" s="15" t="s">
        <v>43121</v>
      </c>
      <c r="D283" s="15" t="s">
        <v>43122</v>
      </c>
      <c r="E283" s="15">
        <v>45841</v>
      </c>
      <c r="F283" s="15" t="s">
        <v>43123</v>
      </c>
      <c r="G283" s="15">
        <v>45772</v>
      </c>
      <c r="H283" s="15">
        <v>45955</v>
      </c>
      <c r="I283" s="15" t="s">
        <v>43124</v>
      </c>
      <c r="J283" s="15" t="s">
        <v>43125</v>
      </c>
      <c r="K283" s="15" t="s">
        <v>45356</v>
      </c>
      <c r="L283" s="15" t="s">
        <v>314</v>
      </c>
      <c r="M283" s="15" t="s">
        <v>6071</v>
      </c>
      <c r="N283" s="14">
        <v>2019</v>
      </c>
      <c r="O283" s="15" t="s">
        <v>43126</v>
      </c>
      <c r="P283" s="15" t="s">
        <v>106</v>
      </c>
      <c r="Q283" s="15" t="s">
        <v>47037</v>
      </c>
      <c r="R283" s="15" t="s">
        <v>29320</v>
      </c>
      <c r="S283" s="15" t="s">
        <v>43127</v>
      </c>
      <c r="T283" s="15" t="s">
        <v>971</v>
      </c>
      <c r="U283" s="15" t="s">
        <v>53</v>
      </c>
      <c r="V283" s="15" t="s">
        <v>45438</v>
      </c>
      <c r="W283" s="15" t="s">
        <v>6921</v>
      </c>
      <c r="X283" s="15" t="str">
        <f>_xlfn.XLOOKUP(_LOOKUP[[#This Row],[AdjusterMemberName]],_Adjuster[Adjuster Name],_Adjuster[Email],,0)</f>
        <v>AWallace@knightcompany.com</v>
      </c>
      <c r="Y283" s="15" t="str">
        <f>_xlfn.XLOOKUP(_LOOKUP[[#This Row],[AdjusterMemberName]],_Adjuster[Adjuster Name],_Adjuster[Phone Number],,0)</f>
        <v>424-559-5734</v>
      </c>
      <c r="Z283" s="15" t="s">
        <v>43128</v>
      </c>
      <c r="AA2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16736 Joy St, Lake Elsinore  CA 92530</v>
      </c>
      <c r="AB283" s="15"/>
    </row>
    <row r="284" spans="1:28" x14ac:dyDescent="0.3">
      <c r="A284" s="14">
        <v>1</v>
      </c>
      <c r="B284" s="14">
        <v>1</v>
      </c>
      <c r="C284" s="15" t="s">
        <v>43129</v>
      </c>
      <c r="D284" s="15" t="s">
        <v>43129</v>
      </c>
      <c r="E284" s="15">
        <v>45841</v>
      </c>
      <c r="F284" s="15" t="s">
        <v>43130</v>
      </c>
      <c r="G284" s="15">
        <v>45840</v>
      </c>
      <c r="H284" s="15">
        <v>46024</v>
      </c>
      <c r="I284" s="15" t="s">
        <v>43131</v>
      </c>
      <c r="J284" s="15" t="s">
        <v>43132</v>
      </c>
      <c r="K284" s="15" t="s">
        <v>45626</v>
      </c>
      <c r="L284" s="15" t="s">
        <v>139</v>
      </c>
      <c r="M284" s="15" t="s">
        <v>470</v>
      </c>
      <c r="N284" s="14">
        <v>2001</v>
      </c>
      <c r="O284" s="15" t="s">
        <v>43133</v>
      </c>
      <c r="P284" s="15" t="s">
        <v>106</v>
      </c>
      <c r="Q284" s="15" t="s">
        <v>47047</v>
      </c>
      <c r="R284" s="15" t="s">
        <v>40197</v>
      </c>
      <c r="S284" s="15" t="s">
        <v>43134</v>
      </c>
      <c r="T284" s="15" t="s">
        <v>4809</v>
      </c>
      <c r="U284" s="15" t="s">
        <v>53</v>
      </c>
      <c r="V284" s="15" t="s">
        <v>45573</v>
      </c>
      <c r="W284" s="15" t="s">
        <v>29629</v>
      </c>
      <c r="X284" s="15" t="str">
        <f>_xlfn.XLOOKUP(_LOOKUP[[#This Row],[AdjusterMemberName]],_Adjuster[Adjuster Name],_Adjuster[Email],,0)</f>
        <v>LYoung2@knightcompany.com</v>
      </c>
      <c r="Y284" s="15" t="str">
        <f>_xlfn.XLOOKUP(_LOOKUP[[#This Row],[AdjusterMemberName]],_Adjuster[Adjuster Name],_Adjuster[Phone Number],,0)</f>
        <v>323-456-1714</v>
      </c>
      <c r="Z284" s="15" t="s">
        <v>43135</v>
      </c>
      <c r="AA2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10823 San Madina Dr, Hanford  CA 93230</v>
      </c>
      <c r="AB284" s="15"/>
    </row>
    <row r="285" spans="1:28" x14ac:dyDescent="0.3">
      <c r="A285" s="14">
        <v>1</v>
      </c>
      <c r="B285" s="14">
        <v>1</v>
      </c>
      <c r="C285" s="15" t="s">
        <v>7102</v>
      </c>
      <c r="D285" s="15" t="s">
        <v>7102</v>
      </c>
      <c r="E285" s="15">
        <v>45841</v>
      </c>
      <c r="F285" s="15" t="s">
        <v>43150</v>
      </c>
      <c r="G285" s="15">
        <v>45757</v>
      </c>
      <c r="H285" s="15">
        <v>45940</v>
      </c>
      <c r="I285" s="15" t="s">
        <v>43151</v>
      </c>
      <c r="J285" s="15" t="s">
        <v>43152</v>
      </c>
      <c r="K285" s="15" t="s">
        <v>45670</v>
      </c>
      <c r="L285" s="15" t="s">
        <v>181</v>
      </c>
      <c r="M285" s="15" t="s">
        <v>2118</v>
      </c>
      <c r="N285" s="14">
        <v>2018</v>
      </c>
      <c r="O285" s="15" t="s">
        <v>43153</v>
      </c>
      <c r="P285" s="15" t="s">
        <v>106</v>
      </c>
      <c r="Q285" s="15" t="s">
        <v>47024</v>
      </c>
      <c r="R285" s="15" t="s">
        <v>735</v>
      </c>
      <c r="S285" s="15" t="s">
        <v>7108</v>
      </c>
      <c r="T285" s="15" t="s">
        <v>122</v>
      </c>
      <c r="U285" s="15" t="s">
        <v>53</v>
      </c>
      <c r="V285" s="15" t="s">
        <v>45524</v>
      </c>
      <c r="W285" s="15" t="s">
        <v>264</v>
      </c>
      <c r="X285" s="15" t="str">
        <f>_xlfn.XLOOKUP(_LOOKUP[[#This Row],[AdjusterMemberName]],_Adjuster[Adjuster Name],_Adjuster[Email],,0)</f>
        <v>sBonnevie@knightcompany.com</v>
      </c>
      <c r="Y285" s="15" t="str">
        <f>_xlfn.XLOOKUP(_LOOKUP[[#This Row],[AdjusterMemberName]],_Adjuster[Adjuster Name],_Adjuster[Phone Number],,0)</f>
        <v>323-692-4064</v>
      </c>
      <c r="Z285" s="15" t="s">
        <v>7109</v>
      </c>
      <c r="AA2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8786 Mann Ln, Hemet  CA 92545</v>
      </c>
      <c r="AB285" s="15"/>
    </row>
    <row r="286" spans="1:28" x14ac:dyDescent="0.3">
      <c r="A286" s="14">
        <v>1</v>
      </c>
      <c r="B286" s="14">
        <v>1</v>
      </c>
      <c r="C286" s="15" t="s">
        <v>30650</v>
      </c>
      <c r="D286" s="15" t="s">
        <v>30651</v>
      </c>
      <c r="E286" s="15">
        <v>45841</v>
      </c>
      <c r="F286" s="15" t="s">
        <v>30652</v>
      </c>
      <c r="G286" s="15">
        <v>45673</v>
      </c>
      <c r="H286" s="15">
        <v>45854</v>
      </c>
      <c r="I286" s="15" t="s">
        <v>43219</v>
      </c>
      <c r="J286" s="15" t="s">
        <v>43220</v>
      </c>
      <c r="K286" s="15" t="s">
        <v>45506</v>
      </c>
      <c r="L286" s="15" t="s">
        <v>103</v>
      </c>
      <c r="M286" s="15" t="s">
        <v>1336</v>
      </c>
      <c r="N286" s="14">
        <v>2022</v>
      </c>
      <c r="O286" s="15" t="s">
        <v>30655</v>
      </c>
      <c r="P286" s="15" t="s">
        <v>106</v>
      </c>
      <c r="Q286" s="15" t="s">
        <v>47050</v>
      </c>
      <c r="R286" s="15" t="s">
        <v>30656</v>
      </c>
      <c r="S286" s="15" t="s">
        <v>26892</v>
      </c>
      <c r="T286" s="15" t="s">
        <v>308</v>
      </c>
      <c r="U286" s="15" t="s">
        <v>53</v>
      </c>
      <c r="V286" s="15" t="s">
        <v>45476</v>
      </c>
      <c r="W286" s="15" t="s">
        <v>2618</v>
      </c>
      <c r="X286" s="15" t="str">
        <f>_xlfn.XLOOKUP(_LOOKUP[[#This Row],[AdjusterMemberName]],_Adjuster[Adjuster Name],_Adjuster[Email],,0)</f>
        <v>Canglim@knightcompany.com</v>
      </c>
      <c r="Y286" s="15" t="str">
        <f>_xlfn.XLOOKUP(_LOOKUP[[#This Row],[AdjusterMemberName]],_Adjuster[Adjuster Name],_Adjuster[Phone Number],,0)</f>
        <v>323-456-1707</v>
      </c>
      <c r="Z286" s="15" t="s">
        <v>30657</v>
      </c>
      <c r="AA2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6681 Palm Ave Apt S, Riverside  CA 92506</v>
      </c>
      <c r="AB286" s="15"/>
    </row>
    <row r="287" spans="1:28" x14ac:dyDescent="0.3">
      <c r="A287" s="14">
        <v>1</v>
      </c>
      <c r="B287" s="14">
        <v>1</v>
      </c>
      <c r="C287" s="15" t="s">
        <v>43269</v>
      </c>
      <c r="D287" s="15" t="s">
        <v>43270</v>
      </c>
      <c r="E287" s="15">
        <v>45841</v>
      </c>
      <c r="F287" s="15" t="s">
        <v>43271</v>
      </c>
      <c r="G287" s="15">
        <v>45790</v>
      </c>
      <c r="H287" s="15">
        <v>45974</v>
      </c>
      <c r="I287" s="15" t="s">
        <v>43272</v>
      </c>
      <c r="J287" s="15" t="s">
        <v>43273</v>
      </c>
      <c r="K287" s="15" t="s">
        <v>45339</v>
      </c>
      <c r="L287" s="15" t="s">
        <v>103</v>
      </c>
      <c r="M287" s="15" t="s">
        <v>104</v>
      </c>
      <c r="N287" s="14">
        <v>2018</v>
      </c>
      <c r="O287" s="15" t="s">
        <v>43274</v>
      </c>
      <c r="P287" s="15" t="s">
        <v>81</v>
      </c>
      <c r="Q287" s="15" t="s">
        <v>47048</v>
      </c>
      <c r="R287" s="15" t="s">
        <v>43275</v>
      </c>
      <c r="S287" s="15" t="s">
        <v>43276</v>
      </c>
      <c r="T287" s="15" t="s">
        <v>286</v>
      </c>
      <c r="U287" s="15" t="s">
        <v>53</v>
      </c>
      <c r="V287" s="15" t="s">
        <v>45658</v>
      </c>
      <c r="W287" s="15" t="s">
        <v>1357</v>
      </c>
      <c r="X287" s="15" t="str">
        <f>_xlfn.XLOOKUP(_LOOKUP[[#This Row],[AdjusterMemberName]],_Adjuster[Adjuster Name],_Adjuster[Email],,0)</f>
        <v>jRivera1@knightcompany.com</v>
      </c>
      <c r="Y287" s="15" t="str">
        <f>_xlfn.XLOOKUP(_LOOKUP[[#This Row],[AdjusterMemberName]],_Adjuster[Adjuster Name],_Adjuster[Phone Number],,0)</f>
        <v>424-559-5239</v>
      </c>
      <c r="Z287" s="15" t="s">
        <v>43277</v>
      </c>
      <c r="AA2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2330 W Lincoln St, Long Beach  CA 90810</v>
      </c>
      <c r="AB287" s="15"/>
    </row>
    <row r="288" spans="1:28" x14ac:dyDescent="0.3">
      <c r="A288" s="14">
        <v>1</v>
      </c>
      <c r="B288" s="14">
        <v>1</v>
      </c>
      <c r="C288" s="15" t="s">
        <v>43474</v>
      </c>
      <c r="D288" s="15" t="s">
        <v>43474</v>
      </c>
      <c r="E288" s="15">
        <v>45841</v>
      </c>
      <c r="F288" s="15" t="s">
        <v>43475</v>
      </c>
      <c r="G288" s="15">
        <v>45688</v>
      </c>
      <c r="H288" s="15">
        <v>45869</v>
      </c>
      <c r="I288" s="15" t="s">
        <v>43476</v>
      </c>
      <c r="J288" s="15" t="s">
        <v>43477</v>
      </c>
      <c r="K288" s="15" t="s">
        <v>45630</v>
      </c>
      <c r="L288" s="15" t="s">
        <v>139</v>
      </c>
      <c r="M288" s="15" t="s">
        <v>797</v>
      </c>
      <c r="N288" s="14">
        <v>2018</v>
      </c>
      <c r="O288" s="15" t="s">
        <v>43478</v>
      </c>
      <c r="P288" s="15" t="s">
        <v>106</v>
      </c>
      <c r="Q288" s="15" t="s">
        <v>46922</v>
      </c>
      <c r="R288" s="15" t="s">
        <v>18360</v>
      </c>
      <c r="S288" s="15" t="s">
        <v>43479</v>
      </c>
      <c r="T288" s="15" t="s">
        <v>253</v>
      </c>
      <c r="U288" s="15" t="s">
        <v>53</v>
      </c>
      <c r="V288" s="15" t="s">
        <v>45420</v>
      </c>
      <c r="W288" s="15" t="s">
        <v>5071</v>
      </c>
      <c r="X288" s="15" t="str">
        <f>_xlfn.XLOOKUP(_LOOKUP[[#This Row],[AdjusterMemberName]],_Adjuster[Adjuster Name],_Adjuster[Email],,0)</f>
        <v>AMontelongo@knightcompany.com</v>
      </c>
      <c r="Y288" s="15" t="str">
        <f>_xlfn.XLOOKUP(_LOOKUP[[#This Row],[AdjusterMemberName]],_Adjuster[Adjuster Name],_Adjuster[Phone Number],,0)</f>
        <v>424-559-5425</v>
      </c>
      <c r="Z288" s="15" t="s">
        <v>43480</v>
      </c>
      <c r="AA2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10334 1/2 Firmona Ave, Inglewood  CA 90304</v>
      </c>
      <c r="AB288" s="15"/>
    </row>
    <row r="289" spans="1:28" x14ac:dyDescent="0.3">
      <c r="A289" s="14">
        <v>1</v>
      </c>
      <c r="B289" s="14">
        <v>1</v>
      </c>
      <c r="C289" s="15" t="s">
        <v>43636</v>
      </c>
      <c r="D289" s="15" t="s">
        <v>43637</v>
      </c>
      <c r="E289" s="15">
        <v>45841</v>
      </c>
      <c r="F289" s="15" t="s">
        <v>43638</v>
      </c>
      <c r="G289" s="15">
        <v>45670</v>
      </c>
      <c r="H289" s="15">
        <v>45851</v>
      </c>
      <c r="I289" s="15" t="s">
        <v>43639</v>
      </c>
      <c r="J289" s="15" t="s">
        <v>43640</v>
      </c>
      <c r="K289" s="15" t="s">
        <v>45330</v>
      </c>
      <c r="L289" s="15" t="s">
        <v>150</v>
      </c>
      <c r="M289" s="15" t="s">
        <v>9658</v>
      </c>
      <c r="N289" s="14">
        <v>2013</v>
      </c>
      <c r="O289" s="15" t="s">
        <v>43641</v>
      </c>
      <c r="P289" s="15" t="s">
        <v>81</v>
      </c>
      <c r="Q289" s="15" t="s">
        <v>46939</v>
      </c>
      <c r="R289" s="15" t="s">
        <v>43642</v>
      </c>
      <c r="S289" s="15" t="s">
        <v>43643</v>
      </c>
      <c r="T289" s="15" t="s">
        <v>3010</v>
      </c>
      <c r="U289" s="15" t="s">
        <v>53</v>
      </c>
      <c r="V289" s="15" t="s">
        <v>45612</v>
      </c>
      <c r="W289" s="15" t="s">
        <v>3974</v>
      </c>
      <c r="X289" s="15" t="str">
        <f>_xlfn.XLOOKUP(_LOOKUP[[#This Row],[AdjusterMemberName]],_Adjuster[Adjuster Name],_Adjuster[Email],,0)</f>
        <v>LMiller@knightcompany.com</v>
      </c>
      <c r="Y289" s="15" t="str">
        <f>_xlfn.XLOOKUP(_LOOKUP[[#This Row],[AdjusterMemberName]],_Adjuster[Adjuster Name],_Adjuster[Phone Number],,0)</f>
        <v>424-559-5378</v>
      </c>
      <c r="Z289" s="15" t="s">
        <v>43644</v>
      </c>
      <c r="AA2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6605 De Soto Ave Apt 17, Canoga Park  CA 91303</v>
      </c>
      <c r="AB289" s="15"/>
    </row>
    <row r="290" spans="1:28" x14ac:dyDescent="0.3">
      <c r="A290" s="14">
        <v>1</v>
      </c>
      <c r="B290" s="14">
        <v>1</v>
      </c>
      <c r="C290" s="15" t="s">
        <v>38437</v>
      </c>
      <c r="D290" s="15" t="s">
        <v>43812</v>
      </c>
      <c r="E290" s="15">
        <v>45841</v>
      </c>
      <c r="F290" s="15" t="s">
        <v>38438</v>
      </c>
      <c r="G290" s="15">
        <v>45702</v>
      </c>
      <c r="H290" s="15">
        <v>45883</v>
      </c>
      <c r="I290" s="15" t="s">
        <v>43813</v>
      </c>
      <c r="J290" s="15" t="s">
        <v>43814</v>
      </c>
      <c r="K290" s="15" t="s">
        <v>45589</v>
      </c>
      <c r="L290" s="15" t="s">
        <v>128</v>
      </c>
      <c r="M290" s="15" t="s">
        <v>129</v>
      </c>
      <c r="N290" s="14">
        <v>2018</v>
      </c>
      <c r="O290" s="15" t="s">
        <v>43815</v>
      </c>
      <c r="P290" s="15" t="s">
        <v>106</v>
      </c>
      <c r="Q290" s="15" t="s">
        <v>46978</v>
      </c>
      <c r="R290" s="15" t="s">
        <v>2190</v>
      </c>
      <c r="S290" s="15" t="s">
        <v>38442</v>
      </c>
      <c r="T290" s="15" t="s">
        <v>186</v>
      </c>
      <c r="U290" s="15" t="s">
        <v>53</v>
      </c>
      <c r="V290" s="15" t="s">
        <v>45588</v>
      </c>
      <c r="W290" s="15" t="s">
        <v>8635</v>
      </c>
      <c r="X290" s="15" t="e">
        <f>_xlfn.XLOOKUP(_LOOKUP[[#This Row],[AdjusterMemberName]],_Adjuster[Adjuster Name],_Adjuster[Email],,0)</f>
        <v>#N/A</v>
      </c>
      <c r="Y290" s="15" t="e">
        <f>_xlfn.XLOOKUP(_LOOKUP[[#This Row],[AdjusterMemberName]],_Adjuster[Adjuster Name],_Adjuster[Phone Number],,0)</f>
        <v>#N/A</v>
      </c>
      <c r="Z290" s="15" t="s">
        <v>38443</v>
      </c>
      <c r="AA2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2230 N Broadway Apt D, Santa Ana  CA 92706</v>
      </c>
      <c r="AB290" s="15"/>
    </row>
    <row r="291" spans="1:28" x14ac:dyDescent="0.3">
      <c r="A291" s="14">
        <v>1</v>
      </c>
      <c r="B291" s="14">
        <v>1</v>
      </c>
      <c r="C291" s="15" t="s">
        <v>43068</v>
      </c>
      <c r="D291" s="15" t="s">
        <v>43068</v>
      </c>
      <c r="E291" s="15">
        <v>45840</v>
      </c>
      <c r="F291" s="15" t="s">
        <v>43069</v>
      </c>
      <c r="G291" s="15">
        <v>45762</v>
      </c>
      <c r="H291" s="15">
        <v>45945</v>
      </c>
      <c r="I291" s="15" t="s">
        <v>43070</v>
      </c>
      <c r="J291" s="15" t="s">
        <v>43071</v>
      </c>
      <c r="K291" s="15" t="s">
        <v>45679</v>
      </c>
      <c r="L291" s="15" t="s">
        <v>139</v>
      </c>
      <c r="M291" s="15" t="s">
        <v>620</v>
      </c>
      <c r="N291" s="14">
        <v>2014</v>
      </c>
      <c r="O291" s="15" t="s">
        <v>43072</v>
      </c>
      <c r="P291" s="15" t="s">
        <v>81</v>
      </c>
      <c r="Q291" s="15" t="s">
        <v>47020</v>
      </c>
      <c r="R291" s="15" t="s">
        <v>43073</v>
      </c>
      <c r="S291" s="15" t="s">
        <v>43074</v>
      </c>
      <c r="T291" s="15" t="s">
        <v>4874</v>
      </c>
      <c r="U291" s="15" t="s">
        <v>53</v>
      </c>
      <c r="V291" s="15" t="s">
        <v>45372</v>
      </c>
      <c r="W291" s="15" t="s">
        <v>1658</v>
      </c>
      <c r="X291" s="15" t="str">
        <f>_xlfn.XLOOKUP(_LOOKUP[[#This Row],[AdjusterMemberName]],_Adjuster[Adjuster Name],_Adjuster[Email],,0)</f>
        <v>RDavila@knightcompany.com</v>
      </c>
      <c r="Y291" s="15" t="str">
        <f>_xlfn.XLOOKUP(_LOOKUP[[#This Row],[AdjusterMemberName]],_Adjuster[Adjuster Name],_Adjuster[Phone Number],,0)</f>
        <v>424-559-5663</v>
      </c>
      <c r="Z291" s="15" t="s">
        <v>43075</v>
      </c>
      <c r="AA2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34271 Allison Ln, Wildomar  CA 92595</v>
      </c>
      <c r="AB291" s="15"/>
    </row>
    <row r="292" spans="1:28" x14ac:dyDescent="0.3">
      <c r="A292" s="14">
        <v>1</v>
      </c>
      <c r="B292" s="14">
        <v>1</v>
      </c>
      <c r="C292" s="15" t="s">
        <v>26478</v>
      </c>
      <c r="D292" s="15" t="s">
        <v>26478</v>
      </c>
      <c r="E292" s="15">
        <v>45840</v>
      </c>
      <c r="F292" s="15" t="s">
        <v>43109</v>
      </c>
      <c r="G292" s="15">
        <v>45789</v>
      </c>
      <c r="H292" s="15">
        <v>45973</v>
      </c>
      <c r="I292" s="15" t="s">
        <v>43110</v>
      </c>
      <c r="J292" s="15" t="s">
        <v>43111</v>
      </c>
      <c r="K292" s="15" t="s">
        <v>45332</v>
      </c>
      <c r="L292" s="15" t="s">
        <v>139</v>
      </c>
      <c r="M292" s="15" t="s">
        <v>140</v>
      </c>
      <c r="N292" s="14">
        <v>2020</v>
      </c>
      <c r="O292" s="15" t="s">
        <v>26482</v>
      </c>
      <c r="P292" s="15" t="s">
        <v>106</v>
      </c>
      <c r="Q292" s="15" t="s">
        <v>46893</v>
      </c>
      <c r="R292" s="15" t="s">
        <v>26483</v>
      </c>
      <c r="S292" s="15" t="s">
        <v>26484</v>
      </c>
      <c r="T292" s="15" t="s">
        <v>1067</v>
      </c>
      <c r="U292" s="15" t="s">
        <v>53</v>
      </c>
      <c r="V292" s="15" t="s">
        <v>45675</v>
      </c>
      <c r="W292" s="15" t="s">
        <v>8635</v>
      </c>
      <c r="X292" s="15" t="e">
        <f>_xlfn.XLOOKUP(_LOOKUP[[#This Row],[AdjusterMemberName]],_Adjuster[Adjuster Name],_Adjuster[Email],,0)</f>
        <v>#N/A</v>
      </c>
      <c r="Y292" s="15" t="e">
        <f>_xlfn.XLOOKUP(_LOOKUP[[#This Row],[AdjusterMemberName]],_Adjuster[Adjuster Name],_Adjuster[Phone Number],,0)</f>
        <v>#N/A</v>
      </c>
      <c r="Z292" s="15" t="s">
        <v>26485</v>
      </c>
      <c r="AA2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2700 Arelious Walker Dr Apt 515, San Francisco  CA 94124</v>
      </c>
      <c r="AB292" s="15"/>
    </row>
    <row r="293" spans="1:28" x14ac:dyDescent="0.3">
      <c r="A293" s="14">
        <v>1</v>
      </c>
      <c r="B293" s="14">
        <v>0</v>
      </c>
      <c r="C293" s="15" t="s">
        <v>43112</v>
      </c>
      <c r="D293" s="15" t="s">
        <v>43113</v>
      </c>
      <c r="E293" s="15">
        <v>45840</v>
      </c>
      <c r="F293" s="15" t="s">
        <v>43114</v>
      </c>
      <c r="G293" s="15">
        <v>45772</v>
      </c>
      <c r="H293" s="15">
        <v>45955</v>
      </c>
      <c r="I293" s="15" t="s">
        <v>43115</v>
      </c>
      <c r="J293" s="15" t="s">
        <v>43116</v>
      </c>
      <c r="K293" s="15" t="s">
        <v>45674</v>
      </c>
      <c r="L293" s="15" t="s">
        <v>139</v>
      </c>
      <c r="M293" s="15" t="s">
        <v>697</v>
      </c>
      <c r="N293" s="14">
        <v>2018</v>
      </c>
      <c r="O293" s="15" t="s">
        <v>43117</v>
      </c>
      <c r="P293" s="15" t="s">
        <v>106</v>
      </c>
      <c r="Q293" s="15" t="s">
        <v>47010</v>
      </c>
      <c r="R293" s="15" t="s">
        <v>43118</v>
      </c>
      <c r="S293" s="15" t="s">
        <v>43119</v>
      </c>
      <c r="T293" s="15" t="s">
        <v>894</v>
      </c>
      <c r="U293" s="15" t="s">
        <v>53</v>
      </c>
      <c r="V293" s="15" t="s">
        <v>45673</v>
      </c>
      <c r="W293" s="15" t="s">
        <v>1658</v>
      </c>
      <c r="X293" s="15" t="str">
        <f>_xlfn.XLOOKUP(_LOOKUP[[#This Row],[AdjusterMemberName]],_Adjuster[Adjuster Name],_Adjuster[Email],,0)</f>
        <v>RDavila@knightcompany.com</v>
      </c>
      <c r="Y293" s="15" t="str">
        <f>_xlfn.XLOOKUP(_LOOKUP[[#This Row],[AdjusterMemberName]],_Adjuster[Adjuster Name],_Adjuster[Phone Number],,0)</f>
        <v>424-559-5663</v>
      </c>
      <c r="Z293" s="15" t="s">
        <v>43120</v>
      </c>
      <c r="AA2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356 Carlos St, San Diego  CA 92102</v>
      </c>
      <c r="AB293" s="15"/>
    </row>
    <row r="294" spans="1:28" x14ac:dyDescent="0.3">
      <c r="A294" s="14">
        <v>1</v>
      </c>
      <c r="B294" s="14">
        <v>1</v>
      </c>
      <c r="C294" s="15" t="s">
        <v>43233</v>
      </c>
      <c r="D294" s="15" t="s">
        <v>43233</v>
      </c>
      <c r="E294" s="15">
        <v>45840</v>
      </c>
      <c r="F294" s="15" t="s">
        <v>43234</v>
      </c>
      <c r="G294" s="15">
        <v>45790</v>
      </c>
      <c r="H294" s="15">
        <v>45974</v>
      </c>
      <c r="I294" s="15" t="s">
        <v>43235</v>
      </c>
      <c r="J294" s="15" t="s">
        <v>43236</v>
      </c>
      <c r="K294" s="15" t="s">
        <v>45663</v>
      </c>
      <c r="L294" s="15" t="s">
        <v>2306</v>
      </c>
      <c r="M294" s="15" t="s">
        <v>7868</v>
      </c>
      <c r="N294" s="14">
        <v>2008</v>
      </c>
      <c r="O294" s="15" t="s">
        <v>43237</v>
      </c>
      <c r="P294" s="15" t="s">
        <v>81</v>
      </c>
      <c r="Q294" s="15" t="s">
        <v>46893</v>
      </c>
      <c r="R294" s="15" t="s">
        <v>22323</v>
      </c>
      <c r="S294" s="15" t="s">
        <v>43238</v>
      </c>
      <c r="T294" s="15" t="s">
        <v>308</v>
      </c>
      <c r="U294" s="15" t="s">
        <v>53</v>
      </c>
      <c r="V294" s="15" t="s">
        <v>45432</v>
      </c>
      <c r="W294" s="15" t="s">
        <v>1658</v>
      </c>
      <c r="X294" s="15" t="str">
        <f>_xlfn.XLOOKUP(_LOOKUP[[#This Row],[AdjusterMemberName]],_Adjuster[Adjuster Name],_Adjuster[Email],,0)</f>
        <v>RDavila@knightcompany.com</v>
      </c>
      <c r="Y294" s="15" t="str">
        <f>_xlfn.XLOOKUP(_LOOKUP[[#This Row],[AdjusterMemberName]],_Adjuster[Adjuster Name],_Adjuster[Phone Number],,0)</f>
        <v>424-559-5663</v>
      </c>
      <c r="Z294" s="15" t="s">
        <v>43239</v>
      </c>
      <c r="AA2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10112 Eddystone St, Riverside  CA 92503</v>
      </c>
      <c r="AB294" s="15"/>
    </row>
    <row r="295" spans="1:28" x14ac:dyDescent="0.3">
      <c r="A295" s="14">
        <v>1</v>
      </c>
      <c r="B295" s="14">
        <v>1</v>
      </c>
      <c r="C295" s="15" t="s">
        <v>43255</v>
      </c>
      <c r="D295" s="15" t="s">
        <v>43255</v>
      </c>
      <c r="E295" s="15">
        <v>45840</v>
      </c>
      <c r="F295" s="15" t="s">
        <v>43256</v>
      </c>
      <c r="G295" s="15">
        <v>45778</v>
      </c>
      <c r="H295" s="15">
        <v>45962</v>
      </c>
      <c r="I295" s="15" t="s">
        <v>43257</v>
      </c>
      <c r="J295" s="15" t="s">
        <v>43258</v>
      </c>
      <c r="K295" s="15" t="s">
        <v>45416</v>
      </c>
      <c r="L295" s="15" t="s">
        <v>150</v>
      </c>
      <c r="M295" s="15" t="s">
        <v>9658</v>
      </c>
      <c r="N295" s="14">
        <v>2014</v>
      </c>
      <c r="O295" s="15" t="s">
        <v>43259</v>
      </c>
      <c r="P295" s="15" t="s">
        <v>106</v>
      </c>
      <c r="Q295" s="15" t="s">
        <v>47002</v>
      </c>
      <c r="R295" s="15" t="s">
        <v>5398</v>
      </c>
      <c r="S295" s="15" t="s">
        <v>43260</v>
      </c>
      <c r="T295" s="15" t="s">
        <v>1001</v>
      </c>
      <c r="U295" s="15" t="s">
        <v>53</v>
      </c>
      <c r="V295" s="15" t="s">
        <v>45660</v>
      </c>
      <c r="W295" s="15" t="s">
        <v>25229</v>
      </c>
      <c r="X295" s="15" t="str">
        <f>_xlfn.XLOOKUP(_LOOKUP[[#This Row],[AdjusterMemberName]],_Adjuster[Adjuster Name],_Adjuster[Email],,0)</f>
        <v>rMartinez4@knightcompany.com</v>
      </c>
      <c r="Y295" s="15" t="str">
        <f>_xlfn.XLOOKUP(_LOOKUP[[#This Row],[AdjusterMemberName]],_Adjuster[Adjuster Name],_Adjuster[Phone Number],,0)</f>
        <v>424-559-5605</v>
      </c>
      <c r="Z295" s="15" t="s">
        <v>43261</v>
      </c>
      <c r="AA2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1159 S N St, Oxnard  CA 93033</v>
      </c>
      <c r="AB295" s="15">
        <v>45872</v>
      </c>
    </row>
    <row r="296" spans="1:28" x14ac:dyDescent="0.3">
      <c r="A296" s="14">
        <v>1</v>
      </c>
      <c r="B296" s="14">
        <v>1</v>
      </c>
      <c r="C296" s="15" t="s">
        <v>43295</v>
      </c>
      <c r="D296" s="15" t="s">
        <v>43296</v>
      </c>
      <c r="E296" s="15">
        <v>45840</v>
      </c>
      <c r="F296" s="15" t="s">
        <v>43297</v>
      </c>
      <c r="G296" s="15">
        <v>45786</v>
      </c>
      <c r="H296" s="15">
        <v>45970</v>
      </c>
      <c r="I296" s="15" t="s">
        <v>43298</v>
      </c>
      <c r="J296" s="15" t="s">
        <v>43299</v>
      </c>
      <c r="K296" s="15" t="s">
        <v>45629</v>
      </c>
      <c r="L296" s="15" t="s">
        <v>128</v>
      </c>
      <c r="M296" s="15" t="s">
        <v>27375</v>
      </c>
      <c r="N296" s="14">
        <v>2024</v>
      </c>
      <c r="O296" s="15" t="s">
        <v>43300</v>
      </c>
      <c r="P296" s="15" t="s">
        <v>81</v>
      </c>
      <c r="Q296" s="15" t="s">
        <v>46913</v>
      </c>
      <c r="R296" s="15" t="s">
        <v>2050</v>
      </c>
      <c r="S296" s="15" t="s">
        <v>43301</v>
      </c>
      <c r="T296" s="15" t="s">
        <v>174</v>
      </c>
      <c r="U296" s="15" t="s">
        <v>53</v>
      </c>
      <c r="V296" s="15" t="s">
        <v>45507</v>
      </c>
      <c r="W296" s="15" t="s">
        <v>1544</v>
      </c>
      <c r="X296" s="15" t="str">
        <f>_xlfn.XLOOKUP(_LOOKUP[[#This Row],[AdjusterMemberName]],_Adjuster[Adjuster Name],_Adjuster[Email],,0)</f>
        <v>CRodriguez5@knightcompany.com</v>
      </c>
      <c r="Y296" s="15" t="str">
        <f>_xlfn.XLOOKUP(_LOOKUP[[#This Row],[AdjusterMemberName]],_Adjuster[Adjuster Name],_Adjuster[Phone Number],,0)</f>
        <v>323-456-1708</v>
      </c>
      <c r="Z296" s="15" t="s">
        <v>43302</v>
      </c>
      <c r="AA2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204 S Juanita Ave Apt 03 213, Los Angeles  CA 90004</v>
      </c>
      <c r="AB296" s="15"/>
    </row>
    <row r="297" spans="1:28" x14ac:dyDescent="0.3">
      <c r="A297" s="14">
        <v>1</v>
      </c>
      <c r="B297" s="14">
        <v>1</v>
      </c>
      <c r="C297" s="15" t="s">
        <v>31865</v>
      </c>
      <c r="D297" s="15" t="s">
        <v>43303</v>
      </c>
      <c r="E297" s="15">
        <v>45840</v>
      </c>
      <c r="F297" s="15" t="s">
        <v>31866</v>
      </c>
      <c r="G297" s="15">
        <v>45673</v>
      </c>
      <c r="H297" s="15">
        <v>45854</v>
      </c>
      <c r="I297" s="15" t="s">
        <v>43304</v>
      </c>
      <c r="J297" s="15" t="s">
        <v>43305</v>
      </c>
      <c r="K297" s="15" t="s">
        <v>45621</v>
      </c>
      <c r="L297" s="15" t="s">
        <v>103</v>
      </c>
      <c r="M297" s="15" t="s">
        <v>104</v>
      </c>
      <c r="N297" s="14">
        <v>2024</v>
      </c>
      <c r="O297" s="15" t="s">
        <v>43306</v>
      </c>
      <c r="P297" s="15" t="s">
        <v>106</v>
      </c>
      <c r="Q297" s="15" t="s">
        <v>46979</v>
      </c>
      <c r="R297" s="15" t="s">
        <v>31870</v>
      </c>
      <c r="S297" s="15" t="s">
        <v>31871</v>
      </c>
      <c r="T297" s="15" t="s">
        <v>308</v>
      </c>
      <c r="U297" s="15" t="s">
        <v>53</v>
      </c>
      <c r="V297" s="15" t="s">
        <v>45432</v>
      </c>
      <c r="W297" s="15" t="s">
        <v>29629</v>
      </c>
      <c r="X297" s="15" t="str">
        <f>_xlfn.XLOOKUP(_LOOKUP[[#This Row],[AdjusterMemberName]],_Adjuster[Adjuster Name],_Adjuster[Email],,0)</f>
        <v>LYoung2@knightcompany.com</v>
      </c>
      <c r="Y297" s="15" t="str">
        <f>_xlfn.XLOOKUP(_LOOKUP[[#This Row],[AdjusterMemberName]],_Adjuster[Adjuster Name],_Adjuster[Phone Number],,0)</f>
        <v>323-456-1714</v>
      </c>
      <c r="Z297" s="15" t="s">
        <v>31872</v>
      </c>
      <c r="AA2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4854 Crest Ave, Riverside  CA 92503</v>
      </c>
      <c r="AB297" s="15"/>
    </row>
    <row r="298" spans="1:28" x14ac:dyDescent="0.3">
      <c r="A298" s="14">
        <v>1</v>
      </c>
      <c r="B298" s="14">
        <v>1</v>
      </c>
      <c r="C298" s="15" t="s">
        <v>43438</v>
      </c>
      <c r="D298" s="15" t="s">
        <v>43439</v>
      </c>
      <c r="E298" s="15">
        <v>45840</v>
      </c>
      <c r="F298" s="15" t="s">
        <v>43440</v>
      </c>
      <c r="G298" s="15">
        <v>45707</v>
      </c>
      <c r="H298" s="15">
        <v>45888</v>
      </c>
      <c r="I298" s="15" t="s">
        <v>43441</v>
      </c>
      <c r="J298" s="15" t="s">
        <v>43442</v>
      </c>
      <c r="K298" s="15" t="s">
        <v>45635</v>
      </c>
      <c r="L298" s="15" t="s">
        <v>103</v>
      </c>
      <c r="M298" s="15" t="s">
        <v>1523</v>
      </c>
      <c r="N298" s="14">
        <v>2010</v>
      </c>
      <c r="O298" s="15" t="s">
        <v>43443</v>
      </c>
      <c r="P298" s="15" t="s">
        <v>81</v>
      </c>
      <c r="Q298" s="15" t="s">
        <v>47001</v>
      </c>
      <c r="R298" s="15" t="s">
        <v>1009</v>
      </c>
      <c r="S298" s="15" t="s">
        <v>43444</v>
      </c>
      <c r="T298" s="15" t="s">
        <v>404</v>
      </c>
      <c r="U298" s="15" t="s">
        <v>53</v>
      </c>
      <c r="V298" s="15" t="s">
        <v>45417</v>
      </c>
      <c r="W298" s="15" t="s">
        <v>1186</v>
      </c>
      <c r="X298" s="15" t="str">
        <f>_xlfn.XLOOKUP(_LOOKUP[[#This Row],[AdjusterMemberName]],_Adjuster[Adjuster Name],_Adjuster[Email],,0)</f>
        <v>sAkinleye@knightcompany.com</v>
      </c>
      <c r="Y298" s="15" t="str">
        <f>_xlfn.XLOOKUP(_LOOKUP[[#This Row],[AdjusterMemberName]],_Adjuster[Adjuster Name],_Adjuster[Phone Number],,0)</f>
        <v>424-559-5280</v>
      </c>
      <c r="Z298" s="15" t="s">
        <v>43445</v>
      </c>
      <c r="AA2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2519 E Avenue R1, Palmdale  CA 93550</v>
      </c>
      <c r="AB298" s="15"/>
    </row>
    <row r="299" spans="1:28" x14ac:dyDescent="0.3">
      <c r="A299" s="14">
        <v>1</v>
      </c>
      <c r="B299" s="14">
        <v>1</v>
      </c>
      <c r="C299" s="15" t="s">
        <v>36358</v>
      </c>
      <c r="D299" s="15" t="s">
        <v>43484</v>
      </c>
      <c r="E299" s="15">
        <v>45840</v>
      </c>
      <c r="F299" s="15" t="s">
        <v>36359</v>
      </c>
      <c r="G299" s="15">
        <v>45718</v>
      </c>
      <c r="H299" s="15">
        <v>45902</v>
      </c>
      <c r="I299" s="15" t="s">
        <v>43485</v>
      </c>
      <c r="J299" s="15" t="s">
        <v>43486</v>
      </c>
      <c r="K299" s="15" t="s">
        <v>45629</v>
      </c>
      <c r="L299" s="15" t="s">
        <v>128</v>
      </c>
      <c r="M299" s="15" t="s">
        <v>129</v>
      </c>
      <c r="N299" s="14">
        <v>2025</v>
      </c>
      <c r="O299" s="15" t="s">
        <v>43487</v>
      </c>
      <c r="P299" s="15" t="s">
        <v>106</v>
      </c>
      <c r="Q299" s="15" t="s">
        <v>47010</v>
      </c>
      <c r="R299" s="15" t="s">
        <v>36363</v>
      </c>
      <c r="S299" s="15" t="s">
        <v>36364</v>
      </c>
      <c r="T299" s="15" t="s">
        <v>174</v>
      </c>
      <c r="U299" s="15" t="s">
        <v>53</v>
      </c>
      <c r="V299" s="15" t="s">
        <v>45508</v>
      </c>
      <c r="W299" s="15" t="s">
        <v>2618</v>
      </c>
      <c r="X299" s="15" t="str">
        <f>_xlfn.XLOOKUP(_LOOKUP[[#This Row],[AdjusterMemberName]],_Adjuster[Adjuster Name],_Adjuster[Email],,0)</f>
        <v>Canglim@knightcompany.com</v>
      </c>
      <c r="Y299" s="15" t="str">
        <f>_xlfn.XLOOKUP(_LOOKUP[[#This Row],[AdjusterMemberName]],_Adjuster[Adjuster Name],_Adjuster[Phone Number],,0)</f>
        <v>323-456-1707</v>
      </c>
      <c r="Z299" s="15" t="s">
        <v>36365</v>
      </c>
      <c r="AA2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702 E 122Nd St, Los Angeles  CA 90059</v>
      </c>
      <c r="AB299" s="15"/>
    </row>
    <row r="300" spans="1:28" x14ac:dyDescent="0.3">
      <c r="A300" s="14">
        <v>1</v>
      </c>
      <c r="B300" s="14">
        <v>1</v>
      </c>
      <c r="C300" s="15" t="s">
        <v>38540</v>
      </c>
      <c r="D300" s="15" t="s">
        <v>38540</v>
      </c>
      <c r="E300" s="15">
        <v>45840</v>
      </c>
      <c r="F300" s="15" t="s">
        <v>38541</v>
      </c>
      <c r="G300" s="15">
        <v>45694</v>
      </c>
      <c r="H300" s="15">
        <v>45875</v>
      </c>
      <c r="I300" s="15" t="s">
        <v>43488</v>
      </c>
      <c r="J300" s="15" t="s">
        <v>43489</v>
      </c>
      <c r="K300" s="15" t="s">
        <v>45628</v>
      </c>
      <c r="L300" s="15" t="s">
        <v>103</v>
      </c>
      <c r="M300" s="15" t="s">
        <v>104</v>
      </c>
      <c r="N300" s="14">
        <v>2020</v>
      </c>
      <c r="O300" s="15" t="s">
        <v>38544</v>
      </c>
      <c r="P300" s="15" t="s">
        <v>106</v>
      </c>
      <c r="Q300" s="15" t="s">
        <v>46922</v>
      </c>
      <c r="R300" s="15" t="s">
        <v>38545</v>
      </c>
      <c r="S300" s="15" t="s">
        <v>38546</v>
      </c>
      <c r="T300" s="15" t="s">
        <v>2543</v>
      </c>
      <c r="U300" s="15" t="s">
        <v>53</v>
      </c>
      <c r="V300" s="15" t="s">
        <v>45461</v>
      </c>
      <c r="W300" s="15" t="s">
        <v>2618</v>
      </c>
      <c r="X300" s="15" t="str">
        <f>_xlfn.XLOOKUP(_LOOKUP[[#This Row],[AdjusterMemberName]],_Adjuster[Adjuster Name],_Adjuster[Email],,0)</f>
        <v>Canglim@knightcompany.com</v>
      </c>
      <c r="Y300" s="15" t="str">
        <f>_xlfn.XLOOKUP(_LOOKUP[[#This Row],[AdjusterMemberName]],_Adjuster[Adjuster Name],_Adjuster[Phone Number],,0)</f>
        <v>323-456-1707</v>
      </c>
      <c r="Z300" s="15" t="s">
        <v>38547</v>
      </c>
      <c r="AA3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98 Chelsea Ct Apt 4, Daly City  CA 94014</v>
      </c>
      <c r="AB300" s="15"/>
    </row>
    <row r="301" spans="1:28" x14ac:dyDescent="0.3">
      <c r="A301" s="14">
        <v>1</v>
      </c>
      <c r="B301" s="14">
        <v>1</v>
      </c>
      <c r="C301" s="15" t="s">
        <v>44474</v>
      </c>
      <c r="D301" s="15" t="s">
        <v>44474</v>
      </c>
      <c r="E301" s="15">
        <v>45840</v>
      </c>
      <c r="F301" s="15" t="s">
        <v>44475</v>
      </c>
      <c r="G301" s="15">
        <v>45792</v>
      </c>
      <c r="H301" s="15">
        <v>45976</v>
      </c>
      <c r="I301" s="15" t="s">
        <v>44476</v>
      </c>
      <c r="J301" s="15" t="s">
        <v>44477</v>
      </c>
      <c r="K301" s="15" t="s">
        <v>45424</v>
      </c>
      <c r="L301" s="15" t="s">
        <v>139</v>
      </c>
      <c r="M301" s="15" t="s">
        <v>697</v>
      </c>
      <c r="N301" s="14">
        <v>2018</v>
      </c>
      <c r="O301" s="15" t="s">
        <v>44478</v>
      </c>
      <c r="P301" s="15" t="s">
        <v>106</v>
      </c>
      <c r="Q301" s="15" t="s">
        <v>47025</v>
      </c>
      <c r="R301" s="15" t="s">
        <v>744</v>
      </c>
      <c r="S301" s="15" t="s">
        <v>44479</v>
      </c>
      <c r="T301" s="15" t="s">
        <v>9366</v>
      </c>
      <c r="U301" s="15" t="s">
        <v>53</v>
      </c>
      <c r="V301" s="15" t="s">
        <v>45495</v>
      </c>
      <c r="W301" s="15" t="s">
        <v>367</v>
      </c>
      <c r="X301" s="15" t="str">
        <f>_xlfn.XLOOKUP(_LOOKUP[[#This Row],[AdjusterMemberName]],_Adjuster[Adjuster Name],_Adjuster[Email],,0)</f>
        <v>dHernandez4@knightcompany.com</v>
      </c>
      <c r="Y301" s="15" t="str">
        <f>_xlfn.XLOOKUP(_LOOKUP[[#This Row],[AdjusterMemberName]],_Adjuster[Adjuster Name],_Adjuster[Phone Number],,0)</f>
        <v>323-315-7819</v>
      </c>
      <c r="Z301" s="15" t="s">
        <v>44480</v>
      </c>
      <c r="AA3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30330 Watson Rd, Homeland  CA 92548</v>
      </c>
      <c r="AB301" s="15"/>
    </row>
    <row r="302" spans="1:28" x14ac:dyDescent="0.3">
      <c r="A302" s="14">
        <v>1</v>
      </c>
      <c r="B302" s="14">
        <v>1</v>
      </c>
      <c r="C302" s="15" t="s">
        <v>43084</v>
      </c>
      <c r="D302" s="15" t="s">
        <v>43084</v>
      </c>
      <c r="E302" s="15">
        <v>45839</v>
      </c>
      <c r="F302" s="15" t="s">
        <v>43085</v>
      </c>
      <c r="G302" s="15">
        <v>45794</v>
      </c>
      <c r="H302" s="15">
        <v>45978</v>
      </c>
      <c r="I302" s="15" t="s">
        <v>43086</v>
      </c>
      <c r="J302" s="15" t="s">
        <v>43087</v>
      </c>
      <c r="K302" s="15" t="s">
        <v>45611</v>
      </c>
      <c r="L302" s="15" t="s">
        <v>150</v>
      </c>
      <c r="M302" s="15" t="s">
        <v>7286</v>
      </c>
      <c r="N302" s="14">
        <v>2015</v>
      </c>
      <c r="O302" s="15" t="s">
        <v>43088</v>
      </c>
      <c r="P302" s="15" t="s">
        <v>106</v>
      </c>
      <c r="Q302" s="15" t="s">
        <v>46981</v>
      </c>
      <c r="R302" s="15" t="s">
        <v>43089</v>
      </c>
      <c r="S302" s="15" t="s">
        <v>43090</v>
      </c>
      <c r="T302" s="15" t="s">
        <v>327</v>
      </c>
      <c r="U302" s="15" t="s">
        <v>53</v>
      </c>
      <c r="V302" s="15" t="s">
        <v>45527</v>
      </c>
      <c r="W302" s="15" t="s">
        <v>29629</v>
      </c>
      <c r="X302" s="15" t="str">
        <f>_xlfn.XLOOKUP(_LOOKUP[[#This Row],[AdjusterMemberName]],_Adjuster[Adjuster Name],_Adjuster[Email],,0)</f>
        <v>LYoung2@knightcompany.com</v>
      </c>
      <c r="Y302" s="15" t="str">
        <f>_xlfn.XLOOKUP(_LOOKUP[[#This Row],[AdjusterMemberName]],_Adjuster[Adjuster Name],_Adjuster[Phone Number],,0)</f>
        <v>323-456-1714</v>
      </c>
      <c r="Z302" s="15" t="s">
        <v>43091</v>
      </c>
      <c r="AA3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2651 Flower St, Huntington Park  CA 90255</v>
      </c>
      <c r="AB302" s="15"/>
    </row>
    <row r="303" spans="1:28" x14ac:dyDescent="0.3">
      <c r="A303" s="14">
        <v>1</v>
      </c>
      <c r="B303" s="14">
        <v>1</v>
      </c>
      <c r="C303" s="15" t="s">
        <v>43195</v>
      </c>
      <c r="D303" s="15" t="s">
        <v>43196</v>
      </c>
      <c r="E303" s="15">
        <v>45839</v>
      </c>
      <c r="F303" s="15" t="s">
        <v>43197</v>
      </c>
      <c r="G303" s="15">
        <v>45673</v>
      </c>
      <c r="H303" s="15">
        <v>45854</v>
      </c>
      <c r="I303" s="15" t="s">
        <v>43198</v>
      </c>
      <c r="J303" s="15" t="s">
        <v>43199</v>
      </c>
      <c r="K303" s="15" t="s">
        <v>45477</v>
      </c>
      <c r="L303" s="15" t="s">
        <v>270</v>
      </c>
      <c r="M303" s="15" t="s">
        <v>271</v>
      </c>
      <c r="N303" s="14">
        <v>2015</v>
      </c>
      <c r="O303" s="15" t="s">
        <v>43200</v>
      </c>
      <c r="P303" s="15" t="s">
        <v>81</v>
      </c>
      <c r="Q303" s="15" t="s">
        <v>47020</v>
      </c>
      <c r="R303" s="15" t="s">
        <v>317</v>
      </c>
      <c r="S303" s="15" t="s">
        <v>43201</v>
      </c>
      <c r="T303" s="15" t="s">
        <v>821</v>
      </c>
      <c r="U303" s="15" t="s">
        <v>53</v>
      </c>
      <c r="V303" s="15" t="s">
        <v>45513</v>
      </c>
      <c r="W303" s="15" t="s">
        <v>8635</v>
      </c>
      <c r="X303" s="15" t="e">
        <f>_xlfn.XLOOKUP(_LOOKUP[[#This Row],[AdjusterMemberName]],_Adjuster[Adjuster Name],_Adjuster[Email],,0)</f>
        <v>#N/A</v>
      </c>
      <c r="Y303" s="15" t="e">
        <f>_xlfn.XLOOKUP(_LOOKUP[[#This Row],[AdjusterMemberName]],_Adjuster[Adjuster Name],_Adjuster[Phone Number],,0)</f>
        <v>#N/A</v>
      </c>
      <c r="Z303" s="15" t="s">
        <v>43202</v>
      </c>
      <c r="AA3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7124 Valjean Ave Apt 9, Van Nuys  CA 91406</v>
      </c>
      <c r="AB303" s="15"/>
    </row>
    <row r="304" spans="1:28" x14ac:dyDescent="0.3">
      <c r="A304" s="14">
        <v>1</v>
      </c>
      <c r="B304" s="14">
        <v>1</v>
      </c>
      <c r="C304" s="15" t="s">
        <v>17398</v>
      </c>
      <c r="D304" s="15" t="s">
        <v>17398</v>
      </c>
      <c r="E304" s="15">
        <v>45839</v>
      </c>
      <c r="F304" s="15" t="s">
        <v>43834</v>
      </c>
      <c r="G304" s="15">
        <v>45672</v>
      </c>
      <c r="H304" s="15">
        <v>45853</v>
      </c>
      <c r="I304" s="15" t="s">
        <v>43835</v>
      </c>
      <c r="J304" s="15" t="s">
        <v>43836</v>
      </c>
      <c r="K304" s="15" t="s">
        <v>45477</v>
      </c>
      <c r="L304" s="15" t="s">
        <v>128</v>
      </c>
      <c r="M304" s="15" t="s">
        <v>836</v>
      </c>
      <c r="N304" s="14">
        <v>2025</v>
      </c>
      <c r="O304" s="15" t="s">
        <v>43837</v>
      </c>
      <c r="P304" s="15" t="s">
        <v>106</v>
      </c>
      <c r="Q304" s="15" t="s">
        <v>47010</v>
      </c>
      <c r="R304" s="15" t="s">
        <v>17403</v>
      </c>
      <c r="S304" s="15" t="s">
        <v>17404</v>
      </c>
      <c r="T304" s="15" t="s">
        <v>174</v>
      </c>
      <c r="U304" s="15" t="s">
        <v>53</v>
      </c>
      <c r="V304" s="15" t="s">
        <v>45585</v>
      </c>
      <c r="W304" s="15" t="s">
        <v>3974</v>
      </c>
      <c r="X304" s="15" t="str">
        <f>_xlfn.XLOOKUP(_LOOKUP[[#This Row],[AdjusterMemberName]],_Adjuster[Adjuster Name],_Adjuster[Email],,0)</f>
        <v>LMiller@knightcompany.com</v>
      </c>
      <c r="Y304" s="15" t="str">
        <f>_xlfn.XLOOKUP(_LOOKUP[[#This Row],[AdjusterMemberName]],_Adjuster[Adjuster Name],_Adjuster[Phone Number],,0)</f>
        <v>424-559-5378</v>
      </c>
      <c r="Z304" s="15" t="s">
        <v>17405</v>
      </c>
      <c r="AA3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2885 Leeward Ave Apt 207, Los Angeles  CA 90005</v>
      </c>
      <c r="AB304" s="15"/>
    </row>
    <row r="305" spans="1:28" x14ac:dyDescent="0.3">
      <c r="A305" s="14">
        <v>0</v>
      </c>
      <c r="B305" s="14">
        <v>0</v>
      </c>
      <c r="C305" s="15" t="s">
        <v>43838</v>
      </c>
      <c r="D305" s="15" t="s">
        <v>43839</v>
      </c>
      <c r="E305" s="15">
        <v>45839</v>
      </c>
      <c r="F305" s="15" t="s">
        <v>43840</v>
      </c>
      <c r="G305" s="15"/>
      <c r="H305" s="15"/>
      <c r="I305" s="15" t="s">
        <v>43841</v>
      </c>
      <c r="J305" s="15" t="s">
        <v>43842</v>
      </c>
      <c r="K305" s="15" t="s">
        <v>45477</v>
      </c>
      <c r="L305" s="15" t="s">
        <v>24357</v>
      </c>
      <c r="M305" s="15" t="s">
        <v>836</v>
      </c>
      <c r="N305" s="14">
        <v>2025</v>
      </c>
      <c r="O305" s="15" t="s">
        <v>43843</v>
      </c>
      <c r="P305" s="15" t="s">
        <v>106</v>
      </c>
      <c r="Q305" s="15"/>
      <c r="R305" s="15"/>
      <c r="S305" s="15"/>
      <c r="T305" s="15"/>
      <c r="U305" s="15"/>
      <c r="V305" s="15"/>
      <c r="W305" s="15" t="s">
        <v>3974</v>
      </c>
      <c r="X305" s="15" t="str">
        <f>_xlfn.XLOOKUP(_LOOKUP[[#This Row],[AdjusterMemberName]],_Adjuster[Adjuster Name],_Adjuster[Email],,0)</f>
        <v>LMiller@knightcompany.com</v>
      </c>
      <c r="Y305" s="15" t="str">
        <f>_xlfn.XLOOKUP(_LOOKUP[[#This Row],[AdjusterMemberName]],_Adjuster[Adjuster Name],_Adjuster[Phone Number],,0)</f>
        <v>424-559-5378</v>
      </c>
      <c r="Z305" s="15"/>
      <c r="AA305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305" s="15"/>
    </row>
    <row r="306" spans="1:28" x14ac:dyDescent="0.3">
      <c r="A306" s="14">
        <v>1</v>
      </c>
      <c r="B306" s="14">
        <v>1</v>
      </c>
      <c r="C306" s="15" t="s">
        <v>43466</v>
      </c>
      <c r="D306" s="15" t="s">
        <v>43466</v>
      </c>
      <c r="E306" s="15">
        <v>45839</v>
      </c>
      <c r="F306" s="15" t="s">
        <v>43467</v>
      </c>
      <c r="G306" s="15">
        <v>45703</v>
      </c>
      <c r="H306" s="15">
        <v>45884</v>
      </c>
      <c r="I306" s="15" t="s">
        <v>43950</v>
      </c>
      <c r="J306" s="15" t="s">
        <v>43951</v>
      </c>
      <c r="K306" s="15" t="s">
        <v>45575</v>
      </c>
      <c r="L306" s="15" t="s">
        <v>103</v>
      </c>
      <c r="M306" s="15" t="s">
        <v>104</v>
      </c>
      <c r="N306" s="14">
        <v>2008</v>
      </c>
      <c r="O306" s="15" t="s">
        <v>43470</v>
      </c>
      <c r="P306" s="15" t="s">
        <v>106</v>
      </c>
      <c r="Q306" s="15" t="s">
        <v>47001</v>
      </c>
      <c r="R306" s="15" t="s">
        <v>43471</v>
      </c>
      <c r="S306" s="15" t="s">
        <v>43472</v>
      </c>
      <c r="T306" s="15" t="s">
        <v>727</v>
      </c>
      <c r="U306" s="15" t="s">
        <v>53</v>
      </c>
      <c r="V306" s="15" t="s">
        <v>45574</v>
      </c>
      <c r="W306" s="15" t="s">
        <v>54</v>
      </c>
      <c r="X306" s="15" t="str">
        <f>_xlfn.XLOOKUP(_LOOKUP[[#This Row],[AdjusterMemberName]],_Adjuster[Adjuster Name],_Adjuster[Email],,0)</f>
        <v>JRubalcava@knightcompany.com</v>
      </c>
      <c r="Y306" s="15" t="str">
        <f>_xlfn.XLOOKUP(_LOOKUP[[#This Row],[AdjusterMemberName]],_Adjuster[Adjuster Name],_Adjuster[Phone Number],,0)</f>
        <v>424-559-5420</v>
      </c>
      <c r="Z306" s="15" t="s">
        <v>43473</v>
      </c>
      <c r="AA3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4253 Spaulding St, Antioch  CA 94531</v>
      </c>
      <c r="AB306" s="15"/>
    </row>
    <row r="307" spans="1:28" x14ac:dyDescent="0.3">
      <c r="A307" s="14">
        <v>1</v>
      </c>
      <c r="B307" s="14">
        <v>1</v>
      </c>
      <c r="C307" s="15" t="s">
        <v>31474</v>
      </c>
      <c r="D307" s="15" t="s">
        <v>31474</v>
      </c>
      <c r="E307" s="15">
        <v>45839</v>
      </c>
      <c r="F307" s="15" t="s">
        <v>44993</v>
      </c>
      <c r="G307" s="15">
        <v>45782</v>
      </c>
      <c r="H307" s="15">
        <v>45966</v>
      </c>
      <c r="I307" s="15" t="s">
        <v>44994</v>
      </c>
      <c r="J307" s="15" t="s">
        <v>44995</v>
      </c>
      <c r="K307" s="15" t="s">
        <v>45388</v>
      </c>
      <c r="L307" s="15" t="s">
        <v>103</v>
      </c>
      <c r="M307" s="15" t="s">
        <v>1336</v>
      </c>
      <c r="N307" s="14">
        <v>2014</v>
      </c>
      <c r="O307" s="15" t="s">
        <v>44996</v>
      </c>
      <c r="P307" s="15" t="s">
        <v>106</v>
      </c>
      <c r="Q307" s="15" t="s">
        <v>47001</v>
      </c>
      <c r="R307" s="15" t="s">
        <v>31480</v>
      </c>
      <c r="S307" s="15" t="s">
        <v>31481</v>
      </c>
      <c r="T307" s="15" t="s">
        <v>1067</v>
      </c>
      <c r="U307" s="15" t="s">
        <v>53</v>
      </c>
      <c r="V307" s="15" t="s">
        <v>45401</v>
      </c>
      <c r="W307" s="15" t="s">
        <v>2618</v>
      </c>
      <c r="X307" s="15" t="str">
        <f>_xlfn.XLOOKUP(_LOOKUP[[#This Row],[AdjusterMemberName]],_Adjuster[Adjuster Name],_Adjuster[Email],,0)</f>
        <v>Canglim@knightcompany.com</v>
      </c>
      <c r="Y307" s="15" t="str">
        <f>_xlfn.XLOOKUP(_LOOKUP[[#This Row],[AdjusterMemberName]],_Adjuster[Adjuster Name],_Adjuster[Phone Number],,0)</f>
        <v>323-456-1707</v>
      </c>
      <c r="Z307" s="15" t="s">
        <v>31482</v>
      </c>
      <c r="AA3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2195 44Th Ave, San Francisco  CA 94116</v>
      </c>
      <c r="AB307" s="15"/>
    </row>
    <row r="308" spans="1:28" x14ac:dyDescent="0.3">
      <c r="A308" s="14">
        <v>1</v>
      </c>
      <c r="B308" s="14">
        <v>1</v>
      </c>
      <c r="C308" s="15" t="s">
        <v>42940</v>
      </c>
      <c r="D308" s="15" t="s">
        <v>42940</v>
      </c>
      <c r="E308" s="15">
        <v>45838</v>
      </c>
      <c r="F308" s="15" t="s">
        <v>42941</v>
      </c>
      <c r="G308" s="15">
        <v>45680</v>
      </c>
      <c r="H308" s="15">
        <v>45861</v>
      </c>
      <c r="I308" s="15" t="s">
        <v>42942</v>
      </c>
      <c r="J308" s="15" t="s">
        <v>42943</v>
      </c>
      <c r="K308" s="15" t="s">
        <v>45696</v>
      </c>
      <c r="L308" s="15" t="s">
        <v>128</v>
      </c>
      <c r="M308" s="15" t="s">
        <v>909</v>
      </c>
      <c r="N308" s="14">
        <v>2025</v>
      </c>
      <c r="O308" s="15" t="s">
        <v>42944</v>
      </c>
      <c r="P308" s="15" t="s">
        <v>106</v>
      </c>
      <c r="Q308" s="15" t="s">
        <v>46922</v>
      </c>
      <c r="R308" s="15" t="s">
        <v>42945</v>
      </c>
      <c r="S308" s="15" t="s">
        <v>42946</v>
      </c>
      <c r="T308" s="15" t="s">
        <v>1330</v>
      </c>
      <c r="U308" s="15" t="s">
        <v>53</v>
      </c>
      <c r="V308" s="15" t="s">
        <v>45669</v>
      </c>
      <c r="W308" s="15" t="s">
        <v>29629</v>
      </c>
      <c r="X308" s="15" t="str">
        <f>_xlfn.XLOOKUP(_LOOKUP[[#This Row],[AdjusterMemberName]],_Adjuster[Adjuster Name],_Adjuster[Email],,0)</f>
        <v>LYoung2@knightcompany.com</v>
      </c>
      <c r="Y308" s="15" t="str">
        <f>_xlfn.XLOOKUP(_LOOKUP[[#This Row],[AdjusterMemberName]],_Adjuster[Adjuster Name],_Adjuster[Phone Number],,0)</f>
        <v>323-456-1714</v>
      </c>
      <c r="Z308" s="15" t="s">
        <v>42947</v>
      </c>
      <c r="AA3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9158 Langdon Ave, North Hills  CA 91343</v>
      </c>
      <c r="AB308" s="15"/>
    </row>
    <row r="309" spans="1:28" x14ac:dyDescent="0.3">
      <c r="A309" s="14">
        <v>1</v>
      </c>
      <c r="B309" s="14">
        <v>1</v>
      </c>
      <c r="C309" s="15" t="s">
        <v>42986</v>
      </c>
      <c r="D309" s="15" t="s">
        <v>42987</v>
      </c>
      <c r="E309" s="15">
        <v>45838</v>
      </c>
      <c r="F309" s="15" t="s">
        <v>42988</v>
      </c>
      <c r="G309" s="15">
        <v>45807</v>
      </c>
      <c r="H309" s="15">
        <v>45991</v>
      </c>
      <c r="I309" s="15" t="s">
        <v>42989</v>
      </c>
      <c r="J309" s="15" t="s">
        <v>42990</v>
      </c>
      <c r="K309" s="15" t="s">
        <v>45341</v>
      </c>
      <c r="L309" s="15" t="s">
        <v>103</v>
      </c>
      <c r="M309" s="15" t="s">
        <v>304</v>
      </c>
      <c r="N309" s="14">
        <v>2024</v>
      </c>
      <c r="O309" s="15" t="s">
        <v>42991</v>
      </c>
      <c r="P309" s="15" t="s">
        <v>106</v>
      </c>
      <c r="Q309" s="15" t="s">
        <v>46893</v>
      </c>
      <c r="R309" s="15" t="s">
        <v>42992</v>
      </c>
      <c r="S309" s="15" t="s">
        <v>42993</v>
      </c>
      <c r="T309" s="15" t="s">
        <v>174</v>
      </c>
      <c r="U309" s="15" t="s">
        <v>53</v>
      </c>
      <c r="V309" s="15" t="s">
        <v>45537</v>
      </c>
      <c r="W309" s="15" t="s">
        <v>3114</v>
      </c>
      <c r="X309" s="15" t="str">
        <f>_xlfn.XLOOKUP(_LOOKUP[[#This Row],[AdjusterMemberName]],_Adjuster[Adjuster Name],_Adjuster[Email],,0)</f>
        <v>eExmundo@knightcompany.com</v>
      </c>
      <c r="Y309" s="15" t="str">
        <f>_xlfn.XLOOKUP(_LOOKUP[[#This Row],[AdjusterMemberName]],_Adjuster[Adjuster Name],_Adjuster[Phone Number],,0)</f>
        <v>424-559-5400</v>
      </c>
      <c r="Z309" s="15" t="s">
        <v>42994</v>
      </c>
      <c r="AA3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2626 James M Wood Blvd Apt F, Los Angeles  CA 90006</v>
      </c>
      <c r="AB309" s="15"/>
    </row>
    <row r="310" spans="1:28" x14ac:dyDescent="0.3">
      <c r="A310" s="14">
        <v>1</v>
      </c>
      <c r="B310" s="14">
        <v>1</v>
      </c>
      <c r="C310" s="15" t="s">
        <v>24368</v>
      </c>
      <c r="D310" s="15" t="s">
        <v>43013</v>
      </c>
      <c r="E310" s="15">
        <v>45838</v>
      </c>
      <c r="F310" s="15" t="s">
        <v>43014</v>
      </c>
      <c r="G310" s="15">
        <v>45713</v>
      </c>
      <c r="H310" s="15">
        <v>45894</v>
      </c>
      <c r="I310" s="15" t="s">
        <v>43015</v>
      </c>
      <c r="J310" s="15" t="s">
        <v>43016</v>
      </c>
      <c r="K310" s="15" t="s">
        <v>45332</v>
      </c>
      <c r="L310" s="15" t="s">
        <v>128</v>
      </c>
      <c r="M310" s="15" t="s">
        <v>836</v>
      </c>
      <c r="N310" s="14">
        <v>2025</v>
      </c>
      <c r="O310" s="15" t="s">
        <v>43017</v>
      </c>
      <c r="P310" s="15" t="s">
        <v>106</v>
      </c>
      <c r="Q310" s="15" t="s">
        <v>47010</v>
      </c>
      <c r="R310" s="15" t="s">
        <v>120</v>
      </c>
      <c r="S310" s="15" t="s">
        <v>43018</v>
      </c>
      <c r="T310" s="15" t="s">
        <v>1275</v>
      </c>
      <c r="U310" s="15" t="s">
        <v>53</v>
      </c>
      <c r="V310" s="15" t="s">
        <v>45634</v>
      </c>
      <c r="W310" s="15" t="s">
        <v>25229</v>
      </c>
      <c r="X310" s="15" t="str">
        <f>_xlfn.XLOOKUP(_LOOKUP[[#This Row],[AdjusterMemberName]],_Adjuster[Adjuster Name],_Adjuster[Email],,0)</f>
        <v>rMartinez4@knightcompany.com</v>
      </c>
      <c r="Y310" s="15" t="str">
        <f>_xlfn.XLOOKUP(_LOOKUP[[#This Row],[AdjusterMemberName]],_Adjuster[Adjuster Name],_Adjuster[Phone Number],,0)</f>
        <v>424-559-5605</v>
      </c>
      <c r="Z310" s="15" t="s">
        <v>43019</v>
      </c>
      <c r="AA3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17033 Clark Ave, Bellflower  CA 90706</v>
      </c>
      <c r="AB310" s="15"/>
    </row>
    <row r="311" spans="1:28" x14ac:dyDescent="0.3">
      <c r="A311" s="14">
        <v>1</v>
      </c>
      <c r="B311" s="14">
        <v>0</v>
      </c>
      <c r="C311" s="15" t="s">
        <v>43020</v>
      </c>
      <c r="D311" s="15" t="s">
        <v>43021</v>
      </c>
      <c r="E311" s="15">
        <v>45838</v>
      </c>
      <c r="F311" s="15" t="s">
        <v>43022</v>
      </c>
      <c r="G311" s="15">
        <v>45751</v>
      </c>
      <c r="H311" s="15">
        <v>45934</v>
      </c>
      <c r="I311" s="15" t="s">
        <v>43023</v>
      </c>
      <c r="J311" s="15" t="s">
        <v>43024</v>
      </c>
      <c r="K311" s="15" t="s">
        <v>45685</v>
      </c>
      <c r="L311" s="15" t="s">
        <v>441</v>
      </c>
      <c r="M311" s="15" t="s">
        <v>517</v>
      </c>
      <c r="N311" s="14">
        <v>2024</v>
      </c>
      <c r="O311" s="15" t="s">
        <v>43025</v>
      </c>
      <c r="P311" s="15" t="s">
        <v>106</v>
      </c>
      <c r="Q311" s="15" t="s">
        <v>47007</v>
      </c>
      <c r="R311" s="15" t="s">
        <v>43026</v>
      </c>
      <c r="S311" s="15" t="s">
        <v>43027</v>
      </c>
      <c r="T311" s="15" t="s">
        <v>38225</v>
      </c>
      <c r="U311" s="15" t="s">
        <v>53</v>
      </c>
      <c r="V311" s="15" t="s">
        <v>45684</v>
      </c>
      <c r="W311" s="15" t="s">
        <v>3114</v>
      </c>
      <c r="X311" s="15" t="str">
        <f>_xlfn.XLOOKUP(_LOOKUP[[#This Row],[AdjusterMemberName]],_Adjuster[Adjuster Name],_Adjuster[Email],,0)</f>
        <v>eExmundo@knightcompany.com</v>
      </c>
      <c r="Y311" s="15" t="str">
        <f>_xlfn.XLOOKUP(_LOOKUP[[#This Row],[AdjusterMemberName]],_Adjuster[Adjuster Name],_Adjuster[Phone Number],,0)</f>
        <v>424-559-5400</v>
      </c>
      <c r="Z311" s="15" t="s">
        <v>43028</v>
      </c>
      <c r="AA3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2005 Zermilt Dr, Frazier Park  CA 93225</v>
      </c>
      <c r="AB311" s="15"/>
    </row>
    <row r="312" spans="1:28" x14ac:dyDescent="0.3">
      <c r="A312" s="14">
        <v>1</v>
      </c>
      <c r="B312" s="14">
        <v>1</v>
      </c>
      <c r="C312" s="15" t="s">
        <v>18149</v>
      </c>
      <c r="D312" s="15" t="s">
        <v>43029</v>
      </c>
      <c r="E312" s="15">
        <v>45838</v>
      </c>
      <c r="F312" s="15" t="s">
        <v>33267</v>
      </c>
      <c r="G312" s="15">
        <v>45666</v>
      </c>
      <c r="H312" s="15">
        <v>45847</v>
      </c>
      <c r="I312" s="15" t="s">
        <v>43030</v>
      </c>
      <c r="J312" s="15" t="s">
        <v>43031</v>
      </c>
      <c r="K312" s="15" t="s">
        <v>45496</v>
      </c>
      <c r="L312" s="15" t="s">
        <v>441</v>
      </c>
      <c r="M312" s="15" t="s">
        <v>2864</v>
      </c>
      <c r="N312" s="14">
        <v>2019</v>
      </c>
      <c r="O312" s="15" t="s">
        <v>43032</v>
      </c>
      <c r="P312" s="15" t="s">
        <v>81</v>
      </c>
      <c r="Q312" s="15" t="s">
        <v>47002</v>
      </c>
      <c r="R312" s="15" t="s">
        <v>18155</v>
      </c>
      <c r="S312" s="15" t="s">
        <v>18156</v>
      </c>
      <c r="T312" s="15" t="s">
        <v>96</v>
      </c>
      <c r="U312" s="15" t="s">
        <v>53</v>
      </c>
      <c r="V312" s="15" t="s">
        <v>45410</v>
      </c>
      <c r="W312" s="15" t="s">
        <v>25229</v>
      </c>
      <c r="X312" s="15" t="str">
        <f>_xlfn.XLOOKUP(_LOOKUP[[#This Row],[AdjusterMemberName]],_Adjuster[Adjuster Name],_Adjuster[Email],,0)</f>
        <v>rMartinez4@knightcompany.com</v>
      </c>
      <c r="Y312" s="15" t="str">
        <f>_xlfn.XLOOKUP(_LOOKUP[[#This Row],[AdjusterMemberName]],_Adjuster[Adjuster Name],_Adjuster[Phone Number],,0)</f>
        <v>424-559-5605</v>
      </c>
      <c r="Z312" s="15" t="s">
        <v>18157</v>
      </c>
      <c r="AA3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2464 Wind Flower Dr, Moreno Valley  CA 92557</v>
      </c>
      <c r="AB312" s="15"/>
    </row>
    <row r="313" spans="1:28" x14ac:dyDescent="0.3">
      <c r="A313" s="14">
        <v>1</v>
      </c>
      <c r="B313" s="14">
        <v>1</v>
      </c>
      <c r="C313" s="15" t="s">
        <v>43059</v>
      </c>
      <c r="D313" s="15" t="s">
        <v>43060</v>
      </c>
      <c r="E313" s="15">
        <v>45838</v>
      </c>
      <c r="F313" s="15" t="s">
        <v>43061</v>
      </c>
      <c r="G313" s="15">
        <v>45793</v>
      </c>
      <c r="H313" s="15">
        <v>45977</v>
      </c>
      <c r="I313" s="15" t="s">
        <v>43062</v>
      </c>
      <c r="J313" s="15" t="s">
        <v>43063</v>
      </c>
      <c r="K313" s="15" t="s">
        <v>45556</v>
      </c>
      <c r="L313" s="15" t="s">
        <v>292</v>
      </c>
      <c r="M313" s="15" t="s">
        <v>15979</v>
      </c>
      <c r="N313" s="14">
        <v>2017</v>
      </c>
      <c r="O313" s="15" t="s">
        <v>43064</v>
      </c>
      <c r="P313" s="15" t="s">
        <v>81</v>
      </c>
      <c r="Q313" s="15" t="s">
        <v>47025</v>
      </c>
      <c r="R313" s="15" t="s">
        <v>25756</v>
      </c>
      <c r="S313" s="15" t="s">
        <v>43065</v>
      </c>
      <c r="T313" s="15" t="s">
        <v>43066</v>
      </c>
      <c r="U313" s="15" t="s">
        <v>53</v>
      </c>
      <c r="V313" s="15" t="s">
        <v>45680</v>
      </c>
      <c r="W313" s="15" t="s">
        <v>54</v>
      </c>
      <c r="X313" s="15" t="str">
        <f>_xlfn.XLOOKUP(_LOOKUP[[#This Row],[AdjusterMemberName]],_Adjuster[Adjuster Name],_Adjuster[Email],,0)</f>
        <v>JRubalcava@knightcompany.com</v>
      </c>
      <c r="Y313" s="15" t="str">
        <f>_xlfn.XLOOKUP(_LOOKUP[[#This Row],[AdjusterMemberName]],_Adjuster[Adjuster Name],_Adjuster[Phone Number],,0)</f>
        <v>424-559-5420</v>
      </c>
      <c r="Z313" s="15" t="s">
        <v>43067</v>
      </c>
      <c r="AA3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3809 Wilson Ave, Castro Valley  CA 94546</v>
      </c>
      <c r="AB313" s="15"/>
    </row>
    <row r="314" spans="1:28" x14ac:dyDescent="0.3">
      <c r="A314" s="14">
        <v>1</v>
      </c>
      <c r="B314" s="14">
        <v>1</v>
      </c>
      <c r="C314" s="15" t="s">
        <v>43163</v>
      </c>
      <c r="D314" s="15" t="s">
        <v>43163</v>
      </c>
      <c r="E314" s="15">
        <v>45838</v>
      </c>
      <c r="F314" s="15" t="s">
        <v>43164</v>
      </c>
      <c r="G314" s="15">
        <v>45821</v>
      </c>
      <c r="H314" s="15">
        <v>46004</v>
      </c>
      <c r="I314" s="15" t="s">
        <v>43165</v>
      </c>
      <c r="J314" s="15" t="s">
        <v>43166</v>
      </c>
      <c r="K314" s="15" t="s">
        <v>45332</v>
      </c>
      <c r="L314" s="15" t="s">
        <v>128</v>
      </c>
      <c r="M314" s="15" t="s">
        <v>170</v>
      </c>
      <c r="N314" s="14">
        <v>2012</v>
      </c>
      <c r="O314" s="15" t="s">
        <v>43167</v>
      </c>
      <c r="P314" s="15" t="s">
        <v>81</v>
      </c>
      <c r="Q314" s="15" t="s">
        <v>46893</v>
      </c>
      <c r="R314" s="15" t="s">
        <v>610</v>
      </c>
      <c r="S314" s="15" t="s">
        <v>43168</v>
      </c>
      <c r="T314" s="15" t="s">
        <v>1330</v>
      </c>
      <c r="U314" s="15" t="s">
        <v>53</v>
      </c>
      <c r="V314" s="15" t="s">
        <v>45669</v>
      </c>
      <c r="W314" s="15" t="s">
        <v>3114</v>
      </c>
      <c r="X314" s="15" t="str">
        <f>_xlfn.XLOOKUP(_LOOKUP[[#This Row],[AdjusterMemberName]],_Adjuster[Adjuster Name],_Adjuster[Email],,0)</f>
        <v>eExmundo@knightcompany.com</v>
      </c>
      <c r="Y314" s="15" t="str">
        <f>_xlfn.XLOOKUP(_LOOKUP[[#This Row],[AdjusterMemberName]],_Adjuster[Adjuster Name],_Adjuster[Phone Number],,0)</f>
        <v>424-559-5400</v>
      </c>
      <c r="Z314" s="15" t="s">
        <v>43169</v>
      </c>
      <c r="AA3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9226 Langdon Ave, North Hills  CA 91343</v>
      </c>
      <c r="AB314" s="15">
        <v>45868</v>
      </c>
    </row>
    <row r="315" spans="1:28" x14ac:dyDescent="0.3">
      <c r="A315" s="14">
        <v>1</v>
      </c>
      <c r="B315" s="14">
        <v>1</v>
      </c>
      <c r="C315" s="15" t="s">
        <v>43457</v>
      </c>
      <c r="D315" s="15" t="s">
        <v>43458</v>
      </c>
      <c r="E315" s="15">
        <v>45838</v>
      </c>
      <c r="F315" s="15" t="s">
        <v>43459</v>
      </c>
      <c r="G315" s="15">
        <v>45679</v>
      </c>
      <c r="H315" s="15">
        <v>45860</v>
      </c>
      <c r="I315" s="15" t="s">
        <v>43460</v>
      </c>
      <c r="J315" s="15" t="s">
        <v>43461</v>
      </c>
      <c r="K315" s="15" t="s">
        <v>45442</v>
      </c>
      <c r="L315" s="15" t="s">
        <v>281</v>
      </c>
      <c r="M315" s="15" t="s">
        <v>526</v>
      </c>
      <c r="N315" s="14">
        <v>2023</v>
      </c>
      <c r="O315" s="15" t="s">
        <v>43462</v>
      </c>
      <c r="P315" s="15" t="s">
        <v>81</v>
      </c>
      <c r="Q315" s="15" t="s">
        <v>47033</v>
      </c>
      <c r="R315" s="15" t="s">
        <v>43463</v>
      </c>
      <c r="S315" s="15" t="s">
        <v>43464</v>
      </c>
      <c r="T315" s="15" t="s">
        <v>8829</v>
      </c>
      <c r="U315" s="15" t="s">
        <v>53</v>
      </c>
      <c r="V315" s="15" t="s">
        <v>45631</v>
      </c>
      <c r="W315" s="15" t="s">
        <v>3974</v>
      </c>
      <c r="X315" s="15" t="str">
        <f>_xlfn.XLOOKUP(_LOOKUP[[#This Row],[AdjusterMemberName]],_Adjuster[Adjuster Name],_Adjuster[Email],,0)</f>
        <v>LMiller@knightcompany.com</v>
      </c>
      <c r="Y315" s="15" t="str">
        <f>_xlfn.XLOOKUP(_LOOKUP[[#This Row],[AdjusterMemberName]],_Adjuster[Adjuster Name],_Adjuster[Phone Number],,0)</f>
        <v>424-559-5378</v>
      </c>
      <c r="Z315" s="15" t="s">
        <v>43465</v>
      </c>
      <c r="AA3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11008 Haskell Ave, Granada Hills  CA 91344</v>
      </c>
      <c r="AB315" s="15">
        <v>45847</v>
      </c>
    </row>
    <row r="316" spans="1:28" x14ac:dyDescent="0.3">
      <c r="A316" s="14">
        <v>1</v>
      </c>
      <c r="B316" s="14">
        <v>1</v>
      </c>
      <c r="C316" s="15" t="s">
        <v>43466</v>
      </c>
      <c r="D316" s="15" t="s">
        <v>43466</v>
      </c>
      <c r="E316" s="15">
        <v>45838</v>
      </c>
      <c r="F316" s="15" t="s">
        <v>43467</v>
      </c>
      <c r="G316" s="15">
        <v>45703</v>
      </c>
      <c r="H316" s="15">
        <v>45884</v>
      </c>
      <c r="I316" s="15" t="s">
        <v>43468</v>
      </c>
      <c r="J316" s="15" t="s">
        <v>43469</v>
      </c>
      <c r="K316" s="15" t="s">
        <v>45332</v>
      </c>
      <c r="L316" s="15" t="s">
        <v>103</v>
      </c>
      <c r="M316" s="15" t="s">
        <v>104</v>
      </c>
      <c r="N316" s="14">
        <v>2008</v>
      </c>
      <c r="O316" s="15" t="s">
        <v>43470</v>
      </c>
      <c r="P316" s="15" t="s">
        <v>106</v>
      </c>
      <c r="Q316" s="15" t="s">
        <v>47001</v>
      </c>
      <c r="R316" s="15" t="s">
        <v>43471</v>
      </c>
      <c r="S316" s="15" t="s">
        <v>43472</v>
      </c>
      <c r="T316" s="15" t="s">
        <v>727</v>
      </c>
      <c r="U316" s="15" t="s">
        <v>53</v>
      </c>
      <c r="V316" s="15" t="s">
        <v>45574</v>
      </c>
      <c r="W316" s="15" t="s">
        <v>5071</v>
      </c>
      <c r="X316" s="15" t="str">
        <f>_xlfn.XLOOKUP(_LOOKUP[[#This Row],[AdjusterMemberName]],_Adjuster[Adjuster Name],_Adjuster[Email],,0)</f>
        <v>AMontelongo@knightcompany.com</v>
      </c>
      <c r="Y316" s="15" t="str">
        <f>_xlfn.XLOOKUP(_LOOKUP[[#This Row],[AdjusterMemberName]],_Adjuster[Adjuster Name],_Adjuster[Phone Number],,0)</f>
        <v>424-559-5425</v>
      </c>
      <c r="Z316" s="15" t="s">
        <v>43473</v>
      </c>
      <c r="AA3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4253 Spaulding St, Antioch  CA 94531</v>
      </c>
      <c r="AB316" s="15"/>
    </row>
    <row r="317" spans="1:28" x14ac:dyDescent="0.3">
      <c r="A317" s="14">
        <v>1</v>
      </c>
      <c r="B317" s="14">
        <v>1</v>
      </c>
      <c r="C317" s="15" t="s">
        <v>43513</v>
      </c>
      <c r="D317" s="15" t="s">
        <v>43514</v>
      </c>
      <c r="E317" s="15">
        <v>45838</v>
      </c>
      <c r="F317" s="15" t="s">
        <v>43515</v>
      </c>
      <c r="G317" s="15">
        <v>45755</v>
      </c>
      <c r="H317" s="15">
        <v>45938</v>
      </c>
      <c r="I317" s="15" t="s">
        <v>43516</v>
      </c>
      <c r="J317" s="15" t="s">
        <v>43517</v>
      </c>
      <c r="K317" s="15" t="s">
        <v>45627</v>
      </c>
      <c r="L317" s="15" t="s">
        <v>103</v>
      </c>
      <c r="M317" s="15" t="s">
        <v>104</v>
      </c>
      <c r="N317" s="14">
        <v>2007</v>
      </c>
      <c r="O317" s="15" t="s">
        <v>43518</v>
      </c>
      <c r="P317" s="15" t="s">
        <v>106</v>
      </c>
      <c r="Q317" s="15" t="s">
        <v>46976</v>
      </c>
      <c r="R317" s="15" t="s">
        <v>43519</v>
      </c>
      <c r="S317" s="15" t="s">
        <v>43520</v>
      </c>
      <c r="T317" s="15" t="s">
        <v>5775</v>
      </c>
      <c r="U317" s="15" t="s">
        <v>53</v>
      </c>
      <c r="V317" s="15" t="s">
        <v>45553</v>
      </c>
      <c r="W317" s="15" t="s">
        <v>264</v>
      </c>
      <c r="X317" s="15" t="str">
        <f>_xlfn.XLOOKUP(_LOOKUP[[#This Row],[AdjusterMemberName]],_Adjuster[Adjuster Name],_Adjuster[Email],,0)</f>
        <v>sBonnevie@knightcompany.com</v>
      </c>
      <c r="Y317" s="15" t="str">
        <f>_xlfn.XLOOKUP(_LOOKUP[[#This Row],[AdjusterMemberName]],_Adjuster[Adjuster Name],_Adjuster[Phone Number],,0)</f>
        <v>323-692-4064</v>
      </c>
      <c r="Z317" s="15" t="s">
        <v>43521</v>
      </c>
      <c r="AA3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18504 Erwin St Apt 21, Reseda  CA 91335</v>
      </c>
      <c r="AB317" s="15"/>
    </row>
    <row r="318" spans="1:28" x14ac:dyDescent="0.3">
      <c r="A318" s="14">
        <v>1</v>
      </c>
      <c r="B318" s="14">
        <v>1</v>
      </c>
      <c r="C318" s="15" t="s">
        <v>32302</v>
      </c>
      <c r="D318" s="15" t="s">
        <v>32303</v>
      </c>
      <c r="E318" s="15">
        <v>45838</v>
      </c>
      <c r="F318" s="15" t="s">
        <v>41410</v>
      </c>
      <c r="G318" s="15">
        <v>45798</v>
      </c>
      <c r="H318" s="15">
        <v>45982</v>
      </c>
      <c r="I318" s="15" t="s">
        <v>43671</v>
      </c>
      <c r="J318" s="15" t="s">
        <v>43672</v>
      </c>
      <c r="K318" s="15" t="s">
        <v>45332</v>
      </c>
      <c r="L318" s="15" t="s">
        <v>103</v>
      </c>
      <c r="M318" s="15" t="s">
        <v>160</v>
      </c>
      <c r="N318" s="14">
        <v>2004</v>
      </c>
      <c r="O318" s="15" t="s">
        <v>32307</v>
      </c>
      <c r="P318" s="15" t="s">
        <v>81</v>
      </c>
      <c r="Q318" s="15" t="s">
        <v>46976</v>
      </c>
      <c r="R318" s="15" t="s">
        <v>32308</v>
      </c>
      <c r="S318" s="15" t="s">
        <v>32309</v>
      </c>
      <c r="T318" s="15" t="s">
        <v>1834</v>
      </c>
      <c r="U318" s="15" t="s">
        <v>53</v>
      </c>
      <c r="V318" s="15" t="s">
        <v>45607</v>
      </c>
      <c r="W318" s="15" t="s">
        <v>25229</v>
      </c>
      <c r="X318" s="15" t="str">
        <f>_xlfn.XLOOKUP(_LOOKUP[[#This Row],[AdjusterMemberName]],_Adjuster[Adjuster Name],_Adjuster[Email],,0)</f>
        <v>rMartinez4@knightcompany.com</v>
      </c>
      <c r="Y318" s="15" t="str">
        <f>_xlfn.XLOOKUP(_LOOKUP[[#This Row],[AdjusterMemberName]],_Adjuster[Adjuster Name],_Adjuster[Phone Number],,0)</f>
        <v>424-559-5605</v>
      </c>
      <c r="Z318" s="15" t="s">
        <v>32310</v>
      </c>
      <c r="AA3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737 E Washington Ave Apt B, Escondido  CA 92025</v>
      </c>
      <c r="AB318" s="15"/>
    </row>
    <row r="319" spans="1:28" x14ac:dyDescent="0.3">
      <c r="A319" s="14">
        <v>1</v>
      </c>
      <c r="B319" s="14">
        <v>1</v>
      </c>
      <c r="C319" s="15" t="s">
        <v>42913</v>
      </c>
      <c r="D319" s="15" t="s">
        <v>42914</v>
      </c>
      <c r="E319" s="15">
        <v>45837</v>
      </c>
      <c r="F319" s="15" t="s">
        <v>42915</v>
      </c>
      <c r="G319" s="15">
        <v>45831</v>
      </c>
      <c r="H319" s="15">
        <v>46014</v>
      </c>
      <c r="I319" s="15" t="s">
        <v>42916</v>
      </c>
      <c r="J319" s="15" t="s">
        <v>42917</v>
      </c>
      <c r="K319" s="15" t="s">
        <v>45590</v>
      </c>
      <c r="L319" s="15" t="s">
        <v>2306</v>
      </c>
      <c r="M319" s="15" t="s">
        <v>17136</v>
      </c>
      <c r="N319" s="14">
        <v>2016</v>
      </c>
      <c r="O319" s="15" t="s">
        <v>42918</v>
      </c>
      <c r="P319" s="15" t="s">
        <v>81</v>
      </c>
      <c r="Q319" s="15" t="s">
        <v>46893</v>
      </c>
      <c r="R319" s="15" t="s">
        <v>42919</v>
      </c>
      <c r="S319" s="15" t="s">
        <v>42920</v>
      </c>
      <c r="T319" s="15" t="s">
        <v>3287</v>
      </c>
      <c r="U319" s="15" t="s">
        <v>53</v>
      </c>
      <c r="V319" s="15" t="s">
        <v>45698</v>
      </c>
      <c r="W319" s="15" t="s">
        <v>25229</v>
      </c>
      <c r="X319" s="15" t="str">
        <f>_xlfn.XLOOKUP(_LOOKUP[[#This Row],[AdjusterMemberName]],_Adjuster[Adjuster Name],_Adjuster[Email],,0)</f>
        <v>rMartinez4@knightcompany.com</v>
      </c>
      <c r="Y319" s="15" t="str">
        <f>_xlfn.XLOOKUP(_LOOKUP[[#This Row],[AdjusterMemberName]],_Adjuster[Adjuster Name],_Adjuster[Phone Number],,0)</f>
        <v>424-559-5605</v>
      </c>
      <c r="Z319" s="15" t="s">
        <v>42921</v>
      </c>
      <c r="AA3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12411 Wardman St, Whittier  CA 90602</v>
      </c>
      <c r="AB319" s="15"/>
    </row>
    <row r="320" spans="1:28" x14ac:dyDescent="0.3">
      <c r="A320" s="14">
        <v>1</v>
      </c>
      <c r="B320" s="14">
        <v>1</v>
      </c>
      <c r="C320" s="15" t="s">
        <v>1546</v>
      </c>
      <c r="D320" s="15" t="s">
        <v>1546</v>
      </c>
      <c r="E320" s="15">
        <v>45837</v>
      </c>
      <c r="F320" s="15" t="s">
        <v>42937</v>
      </c>
      <c r="G320" s="15">
        <v>45716</v>
      </c>
      <c r="H320" s="15">
        <v>45897</v>
      </c>
      <c r="I320" s="15" t="s">
        <v>42938</v>
      </c>
      <c r="J320" s="15" t="s">
        <v>42939</v>
      </c>
      <c r="K320" s="15" t="s">
        <v>45329</v>
      </c>
      <c r="L320" s="15" t="s">
        <v>116</v>
      </c>
      <c r="M320" s="15" t="s">
        <v>1550</v>
      </c>
      <c r="N320" s="14">
        <v>2013</v>
      </c>
      <c r="O320" s="15" t="s">
        <v>1551</v>
      </c>
      <c r="P320" s="15" t="s">
        <v>1273</v>
      </c>
      <c r="Q320" s="15" t="s">
        <v>47002</v>
      </c>
      <c r="R320" s="15" t="s">
        <v>753</v>
      </c>
      <c r="S320" s="15" t="s">
        <v>1552</v>
      </c>
      <c r="T320" s="15" t="s">
        <v>286</v>
      </c>
      <c r="U320" s="15" t="s">
        <v>53</v>
      </c>
      <c r="V320" s="15" t="s">
        <v>45475</v>
      </c>
      <c r="W320" s="15" t="s">
        <v>3114</v>
      </c>
      <c r="X320" s="15" t="str">
        <f>_xlfn.XLOOKUP(_LOOKUP[[#This Row],[AdjusterMemberName]],_Adjuster[Adjuster Name],_Adjuster[Email],,0)</f>
        <v>eExmundo@knightcompany.com</v>
      </c>
      <c r="Y320" s="15" t="str">
        <f>_xlfn.XLOOKUP(_LOOKUP[[#This Row],[AdjusterMemberName]],_Adjuster[Adjuster Name],_Adjuster[Phone Number],,0)</f>
        <v>424-559-5400</v>
      </c>
      <c r="Z320" s="15" t="s">
        <v>1553</v>
      </c>
      <c r="AA3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1151 Walnut Ave Apt 8, Long Beach  CA 90813</v>
      </c>
      <c r="AB320" s="15"/>
    </row>
    <row r="321" spans="1:28" x14ac:dyDescent="0.3">
      <c r="A321" s="14">
        <v>1</v>
      </c>
      <c r="B321" s="14">
        <v>1</v>
      </c>
      <c r="C321" s="15" t="s">
        <v>42948</v>
      </c>
      <c r="D321" s="15" t="s">
        <v>42948</v>
      </c>
      <c r="E321" s="15">
        <v>45837</v>
      </c>
      <c r="F321" s="15" t="s">
        <v>42949</v>
      </c>
      <c r="G321" s="15">
        <v>45779</v>
      </c>
      <c r="H321" s="15">
        <v>45963</v>
      </c>
      <c r="I321" s="15" t="s">
        <v>42950</v>
      </c>
      <c r="J321" s="15" t="s">
        <v>42951</v>
      </c>
      <c r="K321" s="15" t="s">
        <v>45496</v>
      </c>
      <c r="L321" s="15" t="s">
        <v>181</v>
      </c>
      <c r="M321" s="15" t="s">
        <v>182</v>
      </c>
      <c r="N321" s="14">
        <v>2014</v>
      </c>
      <c r="O321" s="15" t="s">
        <v>42952</v>
      </c>
      <c r="P321" s="15" t="s">
        <v>106</v>
      </c>
      <c r="Q321" s="15" t="s">
        <v>47023</v>
      </c>
      <c r="R321" s="15" t="s">
        <v>42953</v>
      </c>
      <c r="S321" s="15" t="s">
        <v>42954</v>
      </c>
      <c r="T321" s="15" t="s">
        <v>308</v>
      </c>
      <c r="U321" s="15" t="s">
        <v>53</v>
      </c>
      <c r="V321" s="15" t="s">
        <v>45530</v>
      </c>
      <c r="W321" s="15" t="s">
        <v>8635</v>
      </c>
      <c r="X321" s="15" t="e">
        <f>_xlfn.XLOOKUP(_LOOKUP[[#This Row],[AdjusterMemberName]],_Adjuster[Adjuster Name],_Adjuster[Email],,0)</f>
        <v>#N/A</v>
      </c>
      <c r="Y321" s="15" t="e">
        <f>_xlfn.XLOOKUP(_LOOKUP[[#This Row],[AdjusterMemberName]],_Adjuster[Adjuster Name],_Adjuster[Phone Number],,0)</f>
        <v>#N/A</v>
      </c>
      <c r="Z321" s="15" t="s">
        <v>42955</v>
      </c>
      <c r="AA3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6335 Antioch Ave, Riverside  CA 92504</v>
      </c>
      <c r="AB321" s="15"/>
    </row>
    <row r="322" spans="1:28" x14ac:dyDescent="0.3">
      <c r="A322" s="14">
        <v>1</v>
      </c>
      <c r="B322" s="14">
        <v>1</v>
      </c>
      <c r="C322" s="15" t="s">
        <v>42966</v>
      </c>
      <c r="D322" s="15" t="s">
        <v>42967</v>
      </c>
      <c r="E322" s="15">
        <v>45837</v>
      </c>
      <c r="F322" s="15" t="s">
        <v>42968</v>
      </c>
      <c r="G322" s="15">
        <v>45397</v>
      </c>
      <c r="H322" s="15">
        <v>45580</v>
      </c>
      <c r="I322" s="15" t="s">
        <v>42969</v>
      </c>
      <c r="J322" s="15" t="s">
        <v>42970</v>
      </c>
      <c r="K322" s="15" t="s">
        <v>45693</v>
      </c>
      <c r="L322" s="15" t="s">
        <v>103</v>
      </c>
      <c r="M322" s="15" t="s">
        <v>3302</v>
      </c>
      <c r="N322" s="14">
        <v>2001</v>
      </c>
      <c r="O322" s="15" t="s">
        <v>42971</v>
      </c>
      <c r="P322" s="15" t="s">
        <v>81</v>
      </c>
      <c r="Q322" s="15" t="s">
        <v>119</v>
      </c>
      <c r="R322" s="15" t="s">
        <v>42972</v>
      </c>
      <c r="S322" s="15" t="s">
        <v>42973</v>
      </c>
      <c r="T322" s="15" t="s">
        <v>530</v>
      </c>
      <c r="U322" s="15" t="s">
        <v>53</v>
      </c>
      <c r="V322" s="15" t="s">
        <v>45603</v>
      </c>
      <c r="W322" s="15" t="s">
        <v>29629</v>
      </c>
      <c r="X322" s="15" t="str">
        <f>_xlfn.XLOOKUP(_LOOKUP[[#This Row],[AdjusterMemberName]],_Adjuster[Adjuster Name],_Adjuster[Email],,0)</f>
        <v>LYoung2@knightcompany.com</v>
      </c>
      <c r="Y322" s="15" t="str">
        <f>_xlfn.XLOOKUP(_LOOKUP[[#This Row],[AdjusterMemberName]],_Adjuster[Adjuster Name],_Adjuster[Phone Number],,0)</f>
        <v>323-456-1714</v>
      </c>
      <c r="Z322" s="15" t="s">
        <v>42974</v>
      </c>
      <c r="AA3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16040 Minnetonka St, Victorville  CA 92395</v>
      </c>
      <c r="AB322" s="15"/>
    </row>
    <row r="323" spans="1:28" x14ac:dyDescent="0.3">
      <c r="A323" s="14">
        <v>1</v>
      </c>
      <c r="B323" s="14">
        <v>1</v>
      </c>
      <c r="C323" s="15" t="s">
        <v>38116</v>
      </c>
      <c r="D323" s="15" t="s">
        <v>38116</v>
      </c>
      <c r="E323" s="15">
        <v>45837</v>
      </c>
      <c r="F323" s="15" t="s">
        <v>38117</v>
      </c>
      <c r="G323" s="15">
        <v>45706</v>
      </c>
      <c r="H323" s="15">
        <v>45887</v>
      </c>
      <c r="I323" s="15" t="s">
        <v>42983</v>
      </c>
      <c r="J323" s="15" t="s">
        <v>42984</v>
      </c>
      <c r="K323" s="15" t="s">
        <v>45691</v>
      </c>
      <c r="L323" s="15" t="s">
        <v>281</v>
      </c>
      <c r="M323" s="15" t="s">
        <v>9025</v>
      </c>
      <c r="N323" s="14">
        <v>2007</v>
      </c>
      <c r="O323" s="15" t="s">
        <v>42985</v>
      </c>
      <c r="P323" s="15" t="s">
        <v>106</v>
      </c>
      <c r="Q323" s="15" t="s">
        <v>47004</v>
      </c>
      <c r="R323" s="15" t="s">
        <v>38121</v>
      </c>
      <c r="S323" s="15" t="s">
        <v>38122</v>
      </c>
      <c r="T323" s="15" t="s">
        <v>308</v>
      </c>
      <c r="U323" s="15" t="s">
        <v>53</v>
      </c>
      <c r="V323" s="15" t="s">
        <v>45690</v>
      </c>
      <c r="W323" s="15" t="s">
        <v>8635</v>
      </c>
      <c r="X323" s="15" t="e">
        <f>_xlfn.XLOOKUP(_LOOKUP[[#This Row],[AdjusterMemberName]],_Adjuster[Adjuster Name],_Adjuster[Email],,0)</f>
        <v>#N/A</v>
      </c>
      <c r="Y323" s="15" t="e">
        <f>_xlfn.XLOOKUP(_LOOKUP[[#This Row],[AdjusterMemberName]],_Adjuster[Adjuster Name],_Adjuster[Phone Number],,0)</f>
        <v>#N/A</v>
      </c>
      <c r="Z323" s="15" t="s">
        <v>38123</v>
      </c>
      <c r="AA3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5612 Darien Ct, Riverside  CA 92505</v>
      </c>
      <c r="AB323" s="15"/>
    </row>
    <row r="324" spans="1:28" x14ac:dyDescent="0.3">
      <c r="A324" s="14">
        <v>1</v>
      </c>
      <c r="B324" s="14">
        <v>1</v>
      </c>
      <c r="C324" s="15" t="s">
        <v>34198</v>
      </c>
      <c r="D324" s="15" t="s">
        <v>43041</v>
      </c>
      <c r="E324" s="15">
        <v>45837</v>
      </c>
      <c r="F324" s="15" t="s">
        <v>34199</v>
      </c>
      <c r="G324" s="15">
        <v>45679</v>
      </c>
      <c r="H324" s="15">
        <v>45860</v>
      </c>
      <c r="I324" s="15" t="s">
        <v>43042</v>
      </c>
      <c r="J324" s="15" t="s">
        <v>43043</v>
      </c>
      <c r="K324" s="15" t="s">
        <v>45682</v>
      </c>
      <c r="L324" s="15" t="s">
        <v>229</v>
      </c>
      <c r="M324" s="15" t="s">
        <v>9648</v>
      </c>
      <c r="N324" s="14">
        <v>2024</v>
      </c>
      <c r="O324" s="15" t="s">
        <v>34202</v>
      </c>
      <c r="P324" s="15" t="s">
        <v>106</v>
      </c>
      <c r="Q324" s="15" t="s">
        <v>47007</v>
      </c>
      <c r="R324" s="15" t="s">
        <v>34203</v>
      </c>
      <c r="S324" s="15" t="s">
        <v>34204</v>
      </c>
      <c r="T324" s="15" t="s">
        <v>7321</v>
      </c>
      <c r="U324" s="15" t="s">
        <v>53</v>
      </c>
      <c r="V324" s="15" t="s">
        <v>45580</v>
      </c>
      <c r="W324" s="15" t="s">
        <v>5071</v>
      </c>
      <c r="X324" s="15" t="str">
        <f>_xlfn.XLOOKUP(_LOOKUP[[#This Row],[AdjusterMemberName]],_Adjuster[Adjuster Name],_Adjuster[Email],,0)</f>
        <v>AMontelongo@knightcompany.com</v>
      </c>
      <c r="Y324" s="15" t="str">
        <f>_xlfn.XLOOKUP(_LOOKUP[[#This Row],[AdjusterMemberName]],_Adjuster[Adjuster Name],_Adjuster[Phone Number],,0)</f>
        <v>424-559-5425</v>
      </c>
      <c r="Z324" s="15" t="s">
        <v>34205</v>
      </c>
      <c r="AA3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10328 Helendale Ave, Tujunga  CA 91042</v>
      </c>
      <c r="AB324" s="15"/>
    </row>
    <row r="325" spans="1:28" x14ac:dyDescent="0.3">
      <c r="A325" s="14">
        <v>1</v>
      </c>
      <c r="B325" s="14">
        <v>1</v>
      </c>
      <c r="C325" s="15" t="s">
        <v>43052</v>
      </c>
      <c r="D325" s="15" t="s">
        <v>43052</v>
      </c>
      <c r="E325" s="15">
        <v>45837</v>
      </c>
      <c r="F325" s="15" t="s">
        <v>43053</v>
      </c>
      <c r="G325" s="15">
        <v>45720</v>
      </c>
      <c r="H325" s="15">
        <v>45904</v>
      </c>
      <c r="I325" s="15" t="s">
        <v>43054</v>
      </c>
      <c r="J325" s="15" t="s">
        <v>43055</v>
      </c>
      <c r="K325" s="15" t="s">
        <v>45332</v>
      </c>
      <c r="L325" s="15" t="s">
        <v>139</v>
      </c>
      <c r="M325" s="15" t="s">
        <v>470</v>
      </c>
      <c r="N325" s="14">
        <v>2024</v>
      </c>
      <c r="O325" s="15" t="s">
        <v>43056</v>
      </c>
      <c r="P325" s="15" t="s">
        <v>81</v>
      </c>
      <c r="Q325" s="15" t="s">
        <v>47052</v>
      </c>
      <c r="R325" s="15" t="s">
        <v>20516</v>
      </c>
      <c r="S325" s="15" t="s">
        <v>43057</v>
      </c>
      <c r="T325" s="15" t="s">
        <v>2617</v>
      </c>
      <c r="U325" s="15" t="s">
        <v>53</v>
      </c>
      <c r="V325" s="15" t="s">
        <v>45490</v>
      </c>
      <c r="W325" s="15" t="s">
        <v>54</v>
      </c>
      <c r="X325" s="15" t="str">
        <f>_xlfn.XLOOKUP(_LOOKUP[[#This Row],[AdjusterMemberName]],_Adjuster[Adjuster Name],_Adjuster[Email],,0)</f>
        <v>JRubalcava@knightcompany.com</v>
      </c>
      <c r="Y325" s="15" t="str">
        <f>_xlfn.XLOOKUP(_LOOKUP[[#This Row],[AdjusterMemberName]],_Adjuster[Adjuster Name],_Adjuster[Phone Number],,0)</f>
        <v>424-559-5420</v>
      </c>
      <c r="Z325" s="15" t="s">
        <v>43058</v>
      </c>
      <c r="AA3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7350 Irondale Ave, Winnetka  CA 91306</v>
      </c>
      <c r="AB325" s="15"/>
    </row>
    <row r="326" spans="1:28" x14ac:dyDescent="0.3">
      <c r="A326" s="14">
        <v>1</v>
      </c>
      <c r="B326" s="14">
        <v>1</v>
      </c>
      <c r="C326" s="15" t="s">
        <v>43550</v>
      </c>
      <c r="D326" s="15" t="s">
        <v>43551</v>
      </c>
      <c r="E326" s="15">
        <v>45837</v>
      </c>
      <c r="F326" s="15" t="s">
        <v>43552</v>
      </c>
      <c r="G326" s="15">
        <v>45684</v>
      </c>
      <c r="H326" s="15">
        <v>45865</v>
      </c>
      <c r="I326" s="15" t="s">
        <v>43553</v>
      </c>
      <c r="J326" s="15" t="s">
        <v>43554</v>
      </c>
      <c r="K326" s="15" t="s">
        <v>45332</v>
      </c>
      <c r="L326" s="15" t="s">
        <v>201</v>
      </c>
      <c r="M326" s="15" t="s">
        <v>2529</v>
      </c>
      <c r="N326" s="14">
        <v>2019</v>
      </c>
      <c r="O326" s="15" t="s">
        <v>43555</v>
      </c>
      <c r="P326" s="15" t="s">
        <v>106</v>
      </c>
      <c r="Q326" s="15" t="s">
        <v>46931</v>
      </c>
      <c r="R326" s="15" t="s">
        <v>650</v>
      </c>
      <c r="S326" s="15" t="s">
        <v>43556</v>
      </c>
      <c r="T326" s="15" t="s">
        <v>164</v>
      </c>
      <c r="U326" s="15" t="s">
        <v>53</v>
      </c>
      <c r="V326" s="15" t="s">
        <v>45622</v>
      </c>
      <c r="W326" s="15" t="s">
        <v>1544</v>
      </c>
      <c r="X326" s="15" t="str">
        <f>_xlfn.XLOOKUP(_LOOKUP[[#This Row],[AdjusterMemberName]],_Adjuster[Adjuster Name],_Adjuster[Email],,0)</f>
        <v>CRodriguez5@knightcompany.com</v>
      </c>
      <c r="Y326" s="15" t="str">
        <f>_xlfn.XLOOKUP(_LOOKUP[[#This Row],[AdjusterMemberName]],_Adjuster[Adjuster Name],_Adjuster[Phone Number],,0)</f>
        <v>323-456-1708</v>
      </c>
      <c r="Z326" s="15" t="s">
        <v>43557</v>
      </c>
      <c r="AA3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543 S Plumas St, Fresno  CA 93706</v>
      </c>
      <c r="AB326" s="15"/>
    </row>
    <row r="327" spans="1:28" x14ac:dyDescent="0.3">
      <c r="A327" s="14">
        <v>1</v>
      </c>
      <c r="B327" s="14">
        <v>1</v>
      </c>
      <c r="C327" s="15" t="s">
        <v>43566</v>
      </c>
      <c r="D327" s="15" t="s">
        <v>43567</v>
      </c>
      <c r="E327" s="15">
        <v>45837</v>
      </c>
      <c r="F327" s="15" t="s">
        <v>43568</v>
      </c>
      <c r="G327" s="15">
        <v>45716</v>
      </c>
      <c r="H327" s="15">
        <v>45897</v>
      </c>
      <c r="I327" s="15" t="s">
        <v>43569</v>
      </c>
      <c r="J327" s="15" t="s">
        <v>43570</v>
      </c>
      <c r="K327" s="15" t="s">
        <v>45339</v>
      </c>
      <c r="L327" s="15" t="s">
        <v>103</v>
      </c>
      <c r="M327" s="15" t="s">
        <v>104</v>
      </c>
      <c r="N327" s="14">
        <v>2009</v>
      </c>
      <c r="O327" s="15" t="s">
        <v>43571</v>
      </c>
      <c r="P327" s="15" t="s">
        <v>81</v>
      </c>
      <c r="Q327" s="15" t="s">
        <v>47001</v>
      </c>
      <c r="R327" s="15" t="s">
        <v>43572</v>
      </c>
      <c r="S327" s="15" t="s">
        <v>43573</v>
      </c>
      <c r="T327" s="15" t="s">
        <v>174</v>
      </c>
      <c r="U327" s="15" t="s">
        <v>53</v>
      </c>
      <c r="V327" s="15" t="s">
        <v>45565</v>
      </c>
      <c r="W327" s="15" t="s">
        <v>3974</v>
      </c>
      <c r="X327" s="15" t="str">
        <f>_xlfn.XLOOKUP(_LOOKUP[[#This Row],[AdjusterMemberName]],_Adjuster[Adjuster Name],_Adjuster[Email],,0)</f>
        <v>LMiller@knightcompany.com</v>
      </c>
      <c r="Y327" s="15" t="str">
        <f>_xlfn.XLOOKUP(_LOOKUP[[#This Row],[AdjusterMemberName]],_Adjuster[Adjuster Name],_Adjuster[Phone Number],,0)</f>
        <v>424-559-5378</v>
      </c>
      <c r="Z327" s="15" t="s">
        <v>43574</v>
      </c>
      <c r="AA3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434 S Kenmore Ave Apt202, Los Angeles  CA 90020</v>
      </c>
      <c r="AB327" s="15"/>
    </row>
    <row r="328" spans="1:28" x14ac:dyDescent="0.3">
      <c r="A328" s="14">
        <v>1</v>
      </c>
      <c r="B328" s="14">
        <v>1</v>
      </c>
      <c r="C328" s="15" t="s">
        <v>42929</v>
      </c>
      <c r="D328" s="15" t="s">
        <v>42929</v>
      </c>
      <c r="E328" s="15">
        <v>45836</v>
      </c>
      <c r="F328" s="15" t="s">
        <v>42930</v>
      </c>
      <c r="G328" s="15">
        <v>45689</v>
      </c>
      <c r="H328" s="15">
        <v>45870</v>
      </c>
      <c r="I328" s="15" t="s">
        <v>42931</v>
      </c>
      <c r="J328" s="15" t="s">
        <v>42932</v>
      </c>
      <c r="K328" s="15" t="s">
        <v>45388</v>
      </c>
      <c r="L328" s="15" t="s">
        <v>536</v>
      </c>
      <c r="M328" s="15" t="s">
        <v>2039</v>
      </c>
      <c r="N328" s="14">
        <v>2021</v>
      </c>
      <c r="O328" s="15" t="s">
        <v>42933</v>
      </c>
      <c r="P328" s="15" t="s">
        <v>81</v>
      </c>
      <c r="Q328" s="15" t="s">
        <v>46922</v>
      </c>
      <c r="R328" s="15" t="s">
        <v>42934</v>
      </c>
      <c r="S328" s="15" t="s">
        <v>42935</v>
      </c>
      <c r="T328" s="15" t="s">
        <v>308</v>
      </c>
      <c r="U328" s="15" t="s">
        <v>53</v>
      </c>
      <c r="V328" s="15" t="s">
        <v>45530</v>
      </c>
      <c r="W328" s="15" t="s">
        <v>8635</v>
      </c>
      <c r="X328" s="15" t="e">
        <f>_xlfn.XLOOKUP(_LOOKUP[[#This Row],[AdjusterMemberName]],_Adjuster[Adjuster Name],_Adjuster[Email],,0)</f>
        <v>#N/A</v>
      </c>
      <c r="Y328" s="15" t="e">
        <f>_xlfn.XLOOKUP(_LOOKUP[[#This Row],[AdjusterMemberName]],_Adjuster[Adjuster Name],_Adjuster[Phone Number],,0)</f>
        <v>#N/A</v>
      </c>
      <c r="Z328" s="15" t="s">
        <v>42936</v>
      </c>
      <c r="AA3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7530 Orchard St Apt 40, Riverside  CA 92504</v>
      </c>
      <c r="AB328" s="15"/>
    </row>
    <row r="329" spans="1:28" x14ac:dyDescent="0.3">
      <c r="A329" s="14">
        <v>1</v>
      </c>
      <c r="B329" s="14">
        <v>1</v>
      </c>
      <c r="C329" s="15" t="s">
        <v>18740</v>
      </c>
      <c r="D329" s="15" t="s">
        <v>18740</v>
      </c>
      <c r="E329" s="15">
        <v>45836</v>
      </c>
      <c r="F329" s="15" t="s">
        <v>33695</v>
      </c>
      <c r="G329" s="15">
        <v>45658</v>
      </c>
      <c r="H329" s="15">
        <v>45839</v>
      </c>
      <c r="I329" s="15" t="s">
        <v>42964</v>
      </c>
      <c r="J329" s="15" t="s">
        <v>42965</v>
      </c>
      <c r="K329" s="15" t="s">
        <v>45695</v>
      </c>
      <c r="L329" s="15" t="s">
        <v>103</v>
      </c>
      <c r="M329" s="15" t="s">
        <v>304</v>
      </c>
      <c r="N329" s="14">
        <v>2024</v>
      </c>
      <c r="O329" s="15" t="s">
        <v>18744</v>
      </c>
      <c r="P329" s="15" t="s">
        <v>106</v>
      </c>
      <c r="Q329" s="15" t="s">
        <v>46893</v>
      </c>
      <c r="R329" s="15" t="s">
        <v>18745</v>
      </c>
      <c r="S329" s="15" t="s">
        <v>18746</v>
      </c>
      <c r="T329" s="15" t="s">
        <v>174</v>
      </c>
      <c r="U329" s="15" t="s">
        <v>53</v>
      </c>
      <c r="V329" s="15" t="s">
        <v>45694</v>
      </c>
      <c r="W329" s="15" t="s">
        <v>1544</v>
      </c>
      <c r="X329" s="15" t="str">
        <f>_xlfn.XLOOKUP(_LOOKUP[[#This Row],[AdjusterMemberName]],_Adjuster[Adjuster Name],_Adjuster[Email],,0)</f>
        <v>CRodriguez5@knightcompany.com</v>
      </c>
      <c r="Y329" s="15" t="str">
        <f>_xlfn.XLOOKUP(_LOOKUP[[#This Row],[AdjusterMemberName]],_Adjuster[Adjuster Name],_Adjuster[Phone Number],,0)</f>
        <v>323-456-1708</v>
      </c>
      <c r="Z329" s="15" t="s">
        <v>18747</v>
      </c>
      <c r="AA3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733 E 84Th St, Los Angeles  CA 90001</v>
      </c>
      <c r="AB329" s="15"/>
    </row>
    <row r="330" spans="1:28" x14ac:dyDescent="0.3">
      <c r="A330" s="14">
        <v>1</v>
      </c>
      <c r="B330" s="14">
        <v>1</v>
      </c>
      <c r="C330" s="15" t="s">
        <v>19593</v>
      </c>
      <c r="D330" s="15" t="s">
        <v>34009</v>
      </c>
      <c r="E330" s="15">
        <v>45836</v>
      </c>
      <c r="F330" s="15" t="s">
        <v>36441</v>
      </c>
      <c r="G330" s="15">
        <v>45744</v>
      </c>
      <c r="H330" s="15">
        <v>45928</v>
      </c>
      <c r="I330" s="15" t="s">
        <v>42995</v>
      </c>
      <c r="J330" s="15" t="s">
        <v>42996</v>
      </c>
      <c r="K330" s="15" t="s">
        <v>45689</v>
      </c>
      <c r="L330" s="15" t="s">
        <v>103</v>
      </c>
      <c r="M330" s="15" t="s">
        <v>104</v>
      </c>
      <c r="N330" s="14">
        <v>2021</v>
      </c>
      <c r="O330" s="15" t="s">
        <v>34013</v>
      </c>
      <c r="P330" s="15" t="s">
        <v>106</v>
      </c>
      <c r="Q330" s="15" t="s">
        <v>47007</v>
      </c>
      <c r="R330" s="15" t="s">
        <v>2190</v>
      </c>
      <c r="S330" s="15" t="s">
        <v>34014</v>
      </c>
      <c r="T330" s="15" t="s">
        <v>5419</v>
      </c>
      <c r="U330" s="15" t="s">
        <v>53</v>
      </c>
      <c r="V330" s="15" t="s">
        <v>45645</v>
      </c>
      <c r="W330" s="15" t="s">
        <v>29629</v>
      </c>
      <c r="X330" s="15" t="str">
        <f>_xlfn.XLOOKUP(_LOOKUP[[#This Row],[AdjusterMemberName]],_Adjuster[Adjuster Name],_Adjuster[Email],,0)</f>
        <v>LYoung2@knightcompany.com</v>
      </c>
      <c r="Y330" s="15" t="str">
        <f>_xlfn.XLOOKUP(_LOOKUP[[#This Row],[AdjusterMemberName]],_Adjuster[Adjuster Name],_Adjuster[Phone Number],,0)</f>
        <v>323-456-1714</v>
      </c>
      <c r="Z330" s="15" t="s">
        <v>36445</v>
      </c>
      <c r="AA3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8635 Wilbur Ave Unit 2, Northridge  CA 91324</v>
      </c>
      <c r="AB330" s="15"/>
    </row>
    <row r="331" spans="1:28" x14ac:dyDescent="0.3">
      <c r="A331" s="14">
        <v>1</v>
      </c>
      <c r="B331" s="14">
        <v>1</v>
      </c>
      <c r="C331" s="15" t="s">
        <v>42997</v>
      </c>
      <c r="D331" s="15" t="s">
        <v>42998</v>
      </c>
      <c r="E331" s="15">
        <v>45836</v>
      </c>
      <c r="F331" s="15" t="s">
        <v>42999</v>
      </c>
      <c r="G331" s="15">
        <v>45672</v>
      </c>
      <c r="H331" s="15">
        <v>45853</v>
      </c>
      <c r="I331" s="15" t="s">
        <v>43000</v>
      </c>
      <c r="J331" s="15" t="s">
        <v>43001</v>
      </c>
      <c r="K331" s="15" t="s">
        <v>45688</v>
      </c>
      <c r="L331" s="15" t="s">
        <v>116</v>
      </c>
      <c r="M331" s="15" t="s">
        <v>117</v>
      </c>
      <c r="N331" s="14">
        <v>2020</v>
      </c>
      <c r="O331" s="15" t="s">
        <v>43002</v>
      </c>
      <c r="P331" s="15" t="s">
        <v>106</v>
      </c>
      <c r="Q331" s="15" t="s">
        <v>47053</v>
      </c>
      <c r="R331" s="15" t="s">
        <v>2510</v>
      </c>
      <c r="S331" s="15" t="s">
        <v>43003</v>
      </c>
      <c r="T331" s="15" t="s">
        <v>572</v>
      </c>
      <c r="U331" s="15" t="s">
        <v>53</v>
      </c>
      <c r="V331" s="15" t="s">
        <v>45687</v>
      </c>
      <c r="W331" s="15" t="s">
        <v>25229</v>
      </c>
      <c r="X331" s="15" t="str">
        <f>_xlfn.XLOOKUP(_LOOKUP[[#This Row],[AdjusterMemberName]],_Adjuster[Adjuster Name],_Adjuster[Email],,0)</f>
        <v>rMartinez4@knightcompany.com</v>
      </c>
      <c r="Y331" s="15" t="str">
        <f>_xlfn.XLOOKUP(_LOOKUP[[#This Row],[AdjusterMemberName]],_Adjuster[Adjuster Name],_Adjuster[Phone Number],,0)</f>
        <v>424-559-5605</v>
      </c>
      <c r="Z331" s="15" t="s">
        <v>43004</v>
      </c>
      <c r="AA3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2505 Connie Ave, Bakersfield  CA 93304</v>
      </c>
      <c r="AB331" s="15"/>
    </row>
    <row r="332" spans="1:28" x14ac:dyDescent="0.3">
      <c r="A332" s="14">
        <v>1</v>
      </c>
      <c r="B332" s="14">
        <v>1</v>
      </c>
      <c r="C332" s="15" t="s">
        <v>44644</v>
      </c>
      <c r="D332" s="15" t="s">
        <v>44644</v>
      </c>
      <c r="E332" s="15">
        <v>45836</v>
      </c>
      <c r="F332" s="15" t="s">
        <v>44645</v>
      </c>
      <c r="G332" s="15">
        <v>45775</v>
      </c>
      <c r="H332" s="15">
        <v>45958</v>
      </c>
      <c r="I332" s="15" t="s">
        <v>44646</v>
      </c>
      <c r="J332" s="15" t="s">
        <v>44647</v>
      </c>
      <c r="K332" s="15" t="s">
        <v>45465</v>
      </c>
      <c r="L332" s="15" t="s">
        <v>281</v>
      </c>
      <c r="M332" s="15" t="s">
        <v>1106</v>
      </c>
      <c r="N332" s="14">
        <v>2020</v>
      </c>
      <c r="O332" s="15" t="s">
        <v>44648</v>
      </c>
      <c r="P332" s="15" t="s">
        <v>81</v>
      </c>
      <c r="Q332" s="15" t="s">
        <v>46893</v>
      </c>
      <c r="R332" s="15" t="s">
        <v>44649</v>
      </c>
      <c r="S332" s="15" t="s">
        <v>44650</v>
      </c>
      <c r="T332" s="15" t="s">
        <v>894</v>
      </c>
      <c r="U332" s="15" t="s">
        <v>53</v>
      </c>
      <c r="V332" s="15" t="s">
        <v>45464</v>
      </c>
      <c r="W332" s="15" t="s">
        <v>3974</v>
      </c>
      <c r="X332" s="15" t="str">
        <f>_xlfn.XLOOKUP(_LOOKUP[[#This Row],[AdjusterMemberName]],_Adjuster[Adjuster Name],_Adjuster[Email],,0)</f>
        <v>LMiller@knightcompany.com</v>
      </c>
      <c r="Y332" s="15" t="str">
        <f>_xlfn.XLOOKUP(_LOOKUP[[#This Row],[AdjusterMemberName]],_Adjuster[Adjuster Name],_Adjuster[Phone Number],,0)</f>
        <v>424-559-5378</v>
      </c>
      <c r="Z332" s="15" t="s">
        <v>44651</v>
      </c>
      <c r="AA3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2275 Grand Ave Apt 27, San Diego  CA 92109</v>
      </c>
      <c r="AB332" s="15"/>
    </row>
    <row r="333" spans="1:28" x14ac:dyDescent="0.3">
      <c r="A333" s="14">
        <v>1</v>
      </c>
      <c r="B333" s="14">
        <v>1</v>
      </c>
      <c r="C333" s="15" t="s">
        <v>42886</v>
      </c>
      <c r="D333" s="15" t="s">
        <v>42886</v>
      </c>
      <c r="E333" s="15">
        <v>45835</v>
      </c>
      <c r="F333" s="15" t="s">
        <v>42887</v>
      </c>
      <c r="G333" s="15">
        <v>45700</v>
      </c>
      <c r="H333" s="15">
        <v>45881</v>
      </c>
      <c r="I333" s="15" t="s">
        <v>42888</v>
      </c>
      <c r="J333" s="15" t="s">
        <v>42889</v>
      </c>
      <c r="K333" s="15" t="s">
        <v>45702</v>
      </c>
      <c r="L333" s="15" t="s">
        <v>314</v>
      </c>
      <c r="M333" s="15" t="s">
        <v>315</v>
      </c>
      <c r="N333" s="14">
        <v>2020</v>
      </c>
      <c r="O333" s="15" t="s">
        <v>42890</v>
      </c>
      <c r="P333" s="15" t="s">
        <v>106</v>
      </c>
      <c r="Q333" s="15" t="s">
        <v>46893</v>
      </c>
      <c r="R333" s="15" t="s">
        <v>42891</v>
      </c>
      <c r="S333" s="15" t="s">
        <v>42892</v>
      </c>
      <c r="T333" s="15" t="s">
        <v>9976</v>
      </c>
      <c r="U333" s="15" t="s">
        <v>53</v>
      </c>
      <c r="V333" s="15" t="s">
        <v>45701</v>
      </c>
      <c r="W333" s="15" t="s">
        <v>3974</v>
      </c>
      <c r="X333" s="15" t="str">
        <f>_xlfn.XLOOKUP(_LOOKUP[[#This Row],[AdjusterMemberName]],_Adjuster[Adjuster Name],_Adjuster[Email],,0)</f>
        <v>LMiller@knightcompany.com</v>
      </c>
      <c r="Y333" s="15" t="str">
        <f>_xlfn.XLOOKUP(_LOOKUP[[#This Row],[AdjusterMemberName]],_Adjuster[Adjuster Name],_Adjuster[Phone Number],,0)</f>
        <v>424-559-5378</v>
      </c>
      <c r="Z333" s="15" t="s">
        <v>42893</v>
      </c>
      <c r="AA3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16250 Homecoming Dr Unit 1159, Chino  CA 91708</v>
      </c>
      <c r="AB333" s="15"/>
    </row>
    <row r="334" spans="1:28" x14ac:dyDescent="0.3">
      <c r="A334" s="14">
        <v>1</v>
      </c>
      <c r="B334" s="14">
        <v>1</v>
      </c>
      <c r="C334" s="15" t="s">
        <v>42902</v>
      </c>
      <c r="D334" s="15" t="s">
        <v>42902</v>
      </c>
      <c r="E334" s="15">
        <v>45835</v>
      </c>
      <c r="F334" s="15" t="s">
        <v>42903</v>
      </c>
      <c r="G334" s="15">
        <v>45819</v>
      </c>
      <c r="H334" s="15">
        <v>46002</v>
      </c>
      <c r="I334" s="15" t="s">
        <v>42904</v>
      </c>
      <c r="J334" s="15" t="s">
        <v>42905</v>
      </c>
      <c r="K334" s="15" t="s">
        <v>45506</v>
      </c>
      <c r="L334" s="15" t="s">
        <v>150</v>
      </c>
      <c r="M334" s="15" t="s">
        <v>588</v>
      </c>
      <c r="N334" s="14">
        <v>2009</v>
      </c>
      <c r="O334" s="15" t="s">
        <v>42906</v>
      </c>
      <c r="P334" s="15" t="s">
        <v>81</v>
      </c>
      <c r="Q334" s="15" t="s">
        <v>47054</v>
      </c>
      <c r="R334" s="15" t="s">
        <v>42907</v>
      </c>
      <c r="S334" s="15" t="s">
        <v>42908</v>
      </c>
      <c r="T334" s="15" t="s">
        <v>28228</v>
      </c>
      <c r="U334" s="15" t="s">
        <v>53</v>
      </c>
      <c r="V334" s="15" t="s">
        <v>45700</v>
      </c>
      <c r="W334" s="15" t="s">
        <v>8635</v>
      </c>
      <c r="X334" s="15" t="e">
        <f>_xlfn.XLOOKUP(_LOOKUP[[#This Row],[AdjusterMemberName]],_Adjuster[Adjuster Name],_Adjuster[Email],,0)</f>
        <v>#N/A</v>
      </c>
      <c r="Y334" s="15" t="e">
        <f>_xlfn.XLOOKUP(_LOOKUP[[#This Row],[AdjusterMemberName]],_Adjuster[Adjuster Name],_Adjuster[Phone Number],,0)</f>
        <v>#N/A</v>
      </c>
      <c r="Z334" s="15" t="s">
        <v>42909</v>
      </c>
      <c r="AA3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1203 L St, Newman  CA 95360</v>
      </c>
      <c r="AB334" s="15"/>
    </row>
    <row r="335" spans="1:28" x14ac:dyDescent="0.3">
      <c r="A335" s="14">
        <v>1</v>
      </c>
      <c r="B335" s="14">
        <v>1</v>
      </c>
      <c r="C335" s="15" t="s">
        <v>42922</v>
      </c>
      <c r="D335" s="15" t="s">
        <v>42922</v>
      </c>
      <c r="E335" s="15">
        <v>45835</v>
      </c>
      <c r="F335" s="15" t="s">
        <v>42923</v>
      </c>
      <c r="G335" s="15">
        <v>45829</v>
      </c>
      <c r="H335" s="15">
        <v>46012</v>
      </c>
      <c r="I335" s="15" t="s">
        <v>42924</v>
      </c>
      <c r="J335" s="15" t="s">
        <v>42925</v>
      </c>
      <c r="K335" s="15" t="s">
        <v>45329</v>
      </c>
      <c r="L335" s="15" t="s">
        <v>139</v>
      </c>
      <c r="M335" s="15" t="s">
        <v>470</v>
      </c>
      <c r="N335" s="14">
        <v>2024</v>
      </c>
      <c r="O335" s="15" t="s">
        <v>42926</v>
      </c>
      <c r="P335" s="15" t="s">
        <v>81</v>
      </c>
      <c r="Q335" s="15" t="s">
        <v>47037</v>
      </c>
      <c r="R335" s="15" t="s">
        <v>22042</v>
      </c>
      <c r="S335" s="15" t="s">
        <v>42927</v>
      </c>
      <c r="T335" s="15" t="s">
        <v>903</v>
      </c>
      <c r="U335" s="15" t="s">
        <v>53</v>
      </c>
      <c r="V335" s="15" t="s">
        <v>45697</v>
      </c>
      <c r="W335" s="15" t="s">
        <v>3114</v>
      </c>
      <c r="X335" s="15" t="str">
        <f>_xlfn.XLOOKUP(_LOOKUP[[#This Row],[AdjusterMemberName]],_Adjuster[Adjuster Name],_Adjuster[Email],,0)</f>
        <v>eExmundo@knightcompany.com</v>
      </c>
      <c r="Y335" s="15" t="str">
        <f>_xlfn.XLOOKUP(_LOOKUP[[#This Row],[AdjusterMemberName]],_Adjuster[Adjuster Name],_Adjuster[Phone Number],,0)</f>
        <v>424-559-5400</v>
      </c>
      <c r="Z335" s="15" t="s">
        <v>42928</v>
      </c>
      <c r="AA3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2787 Wendell St , Camarillo  CA 93010</v>
      </c>
      <c r="AB335" s="15"/>
    </row>
    <row r="336" spans="1:28" x14ac:dyDescent="0.3">
      <c r="A336" s="14">
        <v>1</v>
      </c>
      <c r="B336" s="14">
        <v>1</v>
      </c>
      <c r="C336" s="15" t="s">
        <v>43178</v>
      </c>
      <c r="D336" s="15" t="s">
        <v>43178</v>
      </c>
      <c r="E336" s="15">
        <v>45835</v>
      </c>
      <c r="F336" s="15" t="s">
        <v>43179</v>
      </c>
      <c r="G336" s="15">
        <v>45744</v>
      </c>
      <c r="H336" s="15">
        <v>45928</v>
      </c>
      <c r="I336" s="15" t="s">
        <v>43180</v>
      </c>
      <c r="J336" s="15" t="s">
        <v>43181</v>
      </c>
      <c r="K336" s="15" t="s">
        <v>45496</v>
      </c>
      <c r="L336" s="15" t="s">
        <v>5327</v>
      </c>
      <c r="M336" s="15" t="s">
        <v>43182</v>
      </c>
      <c r="N336" s="14">
        <v>2015</v>
      </c>
      <c r="O336" s="15" t="s">
        <v>43183</v>
      </c>
      <c r="P336" s="15" t="s">
        <v>81</v>
      </c>
      <c r="Q336" s="15" t="s">
        <v>46893</v>
      </c>
      <c r="R336" s="15" t="s">
        <v>43184</v>
      </c>
      <c r="S336" s="15" t="s">
        <v>43185</v>
      </c>
      <c r="T336" s="15" t="s">
        <v>424</v>
      </c>
      <c r="U336" s="15" t="s">
        <v>53</v>
      </c>
      <c r="V336" s="15" t="s">
        <v>45470</v>
      </c>
      <c r="W336" s="15" t="s">
        <v>25229</v>
      </c>
      <c r="X336" s="15" t="str">
        <f>_xlfn.XLOOKUP(_LOOKUP[[#This Row],[AdjusterMemberName]],_Adjuster[Adjuster Name],_Adjuster[Email],,0)</f>
        <v>rMartinez4@knightcompany.com</v>
      </c>
      <c r="Y336" s="15" t="str">
        <f>_xlfn.XLOOKUP(_LOOKUP[[#This Row],[AdjusterMemberName]],_Adjuster[Adjuster Name],_Adjuster[Phone Number],,0)</f>
        <v>424-559-5605</v>
      </c>
      <c r="Z336" s="15" t="s">
        <v>43186</v>
      </c>
      <c r="AA3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1925 W College Ave Apt 138, San Bernardino  CA 92407</v>
      </c>
      <c r="AB336" s="15"/>
    </row>
    <row r="337" spans="1:28" x14ac:dyDescent="0.3">
      <c r="A337" s="14">
        <v>1</v>
      </c>
      <c r="B337" s="14">
        <v>1</v>
      </c>
      <c r="C337" s="15" t="s">
        <v>43860</v>
      </c>
      <c r="D337" s="15" t="s">
        <v>43861</v>
      </c>
      <c r="E337" s="15">
        <v>45835</v>
      </c>
      <c r="F337" s="15" t="s">
        <v>43862</v>
      </c>
      <c r="G337" s="15">
        <v>45659</v>
      </c>
      <c r="H337" s="15">
        <v>45840</v>
      </c>
      <c r="I337" s="15" t="s">
        <v>43863</v>
      </c>
      <c r="J337" s="15" t="s">
        <v>43864</v>
      </c>
      <c r="K337" s="15" t="s">
        <v>45583</v>
      </c>
      <c r="L337" s="15" t="s">
        <v>139</v>
      </c>
      <c r="M337" s="15" t="s">
        <v>678</v>
      </c>
      <c r="N337" s="14">
        <v>2015</v>
      </c>
      <c r="O337" s="15" t="s">
        <v>43865</v>
      </c>
      <c r="P337" s="15" t="s">
        <v>81</v>
      </c>
      <c r="Q337" s="15" t="s">
        <v>46893</v>
      </c>
      <c r="R337" s="15" t="s">
        <v>2190</v>
      </c>
      <c r="S337" s="15" t="s">
        <v>43866</v>
      </c>
      <c r="T337" s="15" t="s">
        <v>624</v>
      </c>
      <c r="U337" s="15" t="s">
        <v>53</v>
      </c>
      <c r="V337" s="15" t="s">
        <v>45357</v>
      </c>
      <c r="W337" s="15" t="s">
        <v>3974</v>
      </c>
      <c r="X337" s="15" t="str">
        <f>_xlfn.XLOOKUP(_LOOKUP[[#This Row],[AdjusterMemberName]],_Adjuster[Adjuster Name],_Adjuster[Email],,0)</f>
        <v>LMiller@knightcompany.com</v>
      </c>
      <c r="Y337" s="15" t="str">
        <f>_xlfn.XLOOKUP(_LOOKUP[[#This Row],[AdjusterMemberName]],_Adjuster[Adjuster Name],_Adjuster[Phone Number],,0)</f>
        <v>424-559-5378</v>
      </c>
      <c r="Z337" s="15" t="s">
        <v>43867</v>
      </c>
      <c r="AA3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626 E Nugent St, Lancaster  CA 93535</v>
      </c>
      <c r="AB337" s="15"/>
    </row>
    <row r="338" spans="1:28" x14ac:dyDescent="0.3">
      <c r="A338" s="14">
        <v>1</v>
      </c>
      <c r="B338" s="14">
        <v>1</v>
      </c>
      <c r="C338" s="15" t="s">
        <v>42745</v>
      </c>
      <c r="D338" s="15" t="s">
        <v>42746</v>
      </c>
      <c r="E338" s="15">
        <v>45834</v>
      </c>
      <c r="F338" s="15" t="s">
        <v>42747</v>
      </c>
      <c r="G338" s="15">
        <v>45714</v>
      </c>
      <c r="H338" s="15">
        <v>45895</v>
      </c>
      <c r="I338" s="15" t="s">
        <v>42748</v>
      </c>
      <c r="J338" s="15" t="s">
        <v>42749</v>
      </c>
      <c r="K338" s="15" t="s">
        <v>45615</v>
      </c>
      <c r="L338" s="15" t="s">
        <v>314</v>
      </c>
      <c r="M338" s="15" t="s">
        <v>1640</v>
      </c>
      <c r="N338" s="14">
        <v>2022</v>
      </c>
      <c r="O338" s="15" t="s">
        <v>42750</v>
      </c>
      <c r="P338" s="15" t="s">
        <v>106</v>
      </c>
      <c r="Q338" s="15" t="s">
        <v>47002</v>
      </c>
      <c r="R338" s="15" t="s">
        <v>42751</v>
      </c>
      <c r="S338" s="15" t="s">
        <v>42752</v>
      </c>
      <c r="T338" s="15" t="s">
        <v>174</v>
      </c>
      <c r="U338" s="15" t="s">
        <v>53</v>
      </c>
      <c r="V338" s="15" t="s">
        <v>45529</v>
      </c>
      <c r="W338" s="15" t="s">
        <v>29629</v>
      </c>
      <c r="X338" s="15" t="str">
        <f>_xlfn.XLOOKUP(_LOOKUP[[#This Row],[AdjusterMemberName]],_Adjuster[Adjuster Name],_Adjuster[Email],,0)</f>
        <v>LYoung2@knightcompany.com</v>
      </c>
      <c r="Y338" s="15" t="str">
        <f>_xlfn.XLOOKUP(_LOOKUP[[#This Row],[AdjusterMemberName]],_Adjuster[Adjuster Name],_Adjuster[Phone Number],,0)</f>
        <v>323-456-1714</v>
      </c>
      <c r="Z338" s="15" t="s">
        <v>42753</v>
      </c>
      <c r="AA3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9916 Compton Ave, Los Angeles  CA 90002</v>
      </c>
      <c r="AB338" s="15"/>
    </row>
    <row r="339" spans="1:28" x14ac:dyDescent="0.3">
      <c r="A339" s="14">
        <v>1</v>
      </c>
      <c r="B339" s="14">
        <v>1</v>
      </c>
      <c r="C339" s="15" t="s">
        <v>40398</v>
      </c>
      <c r="D339" s="15" t="s">
        <v>40398</v>
      </c>
      <c r="E339" s="15">
        <v>45834</v>
      </c>
      <c r="F339" s="15" t="s">
        <v>42754</v>
      </c>
      <c r="G339" s="15">
        <v>45666</v>
      </c>
      <c r="H339" s="15">
        <v>45847</v>
      </c>
      <c r="I339" s="15" t="s">
        <v>42755</v>
      </c>
      <c r="J339" s="15" t="s">
        <v>42756</v>
      </c>
      <c r="K339" s="15" t="s">
        <v>45341</v>
      </c>
      <c r="L339" s="15" t="s">
        <v>103</v>
      </c>
      <c r="M339" s="15" t="s">
        <v>890</v>
      </c>
      <c r="N339" s="14">
        <v>2018</v>
      </c>
      <c r="O339" s="15" t="s">
        <v>42757</v>
      </c>
      <c r="P339" s="15" t="s">
        <v>81</v>
      </c>
      <c r="Q339" s="15" t="s">
        <v>46893</v>
      </c>
      <c r="R339" s="15" t="s">
        <v>40404</v>
      </c>
      <c r="S339" s="15" t="s">
        <v>40405</v>
      </c>
      <c r="T339" s="15" t="s">
        <v>174</v>
      </c>
      <c r="U339" s="15" t="s">
        <v>53</v>
      </c>
      <c r="V339" s="15" t="s">
        <v>45342</v>
      </c>
      <c r="W339" s="15" t="s">
        <v>1357</v>
      </c>
      <c r="X339" s="15" t="str">
        <f>_xlfn.XLOOKUP(_LOOKUP[[#This Row],[AdjusterMemberName]],_Adjuster[Adjuster Name],_Adjuster[Email],,0)</f>
        <v>jRivera1@knightcompany.com</v>
      </c>
      <c r="Y339" s="15" t="str">
        <f>_xlfn.XLOOKUP(_LOOKUP[[#This Row],[AdjusterMemberName]],_Adjuster[Adjuster Name],_Adjuster[Phone Number],,0)</f>
        <v>424-559-5239</v>
      </c>
      <c r="Z339" s="15" t="s">
        <v>40406</v>
      </c>
      <c r="AA3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347 E 92Nd St, Los Angeles  CA 90003</v>
      </c>
      <c r="AB339" s="15"/>
    </row>
    <row r="340" spans="1:28" x14ac:dyDescent="0.3">
      <c r="A340" s="14">
        <v>1</v>
      </c>
      <c r="B340" s="14">
        <v>1</v>
      </c>
      <c r="C340" s="15" t="s">
        <v>42765</v>
      </c>
      <c r="D340" s="15" t="s">
        <v>42766</v>
      </c>
      <c r="E340" s="15">
        <v>45834</v>
      </c>
      <c r="F340" s="15" t="s">
        <v>42767</v>
      </c>
      <c r="G340" s="15">
        <v>45698</v>
      </c>
      <c r="H340" s="15">
        <v>45879</v>
      </c>
      <c r="I340" s="15" t="s">
        <v>42768</v>
      </c>
      <c r="J340" s="15" t="s">
        <v>42769</v>
      </c>
      <c r="K340" s="15" t="s">
        <v>45695</v>
      </c>
      <c r="L340" s="15" t="s">
        <v>128</v>
      </c>
      <c r="M340" s="15" t="s">
        <v>129</v>
      </c>
      <c r="N340" s="14">
        <v>2021</v>
      </c>
      <c r="O340" s="15" t="s">
        <v>42770</v>
      </c>
      <c r="P340" s="15" t="s">
        <v>106</v>
      </c>
      <c r="Q340" s="15" t="s">
        <v>46922</v>
      </c>
      <c r="R340" s="15" t="s">
        <v>28212</v>
      </c>
      <c r="S340" s="15" t="s">
        <v>42771</v>
      </c>
      <c r="T340" s="15" t="s">
        <v>424</v>
      </c>
      <c r="U340" s="15" t="s">
        <v>53</v>
      </c>
      <c r="V340" s="15" t="s">
        <v>45717</v>
      </c>
      <c r="W340" s="15" t="s">
        <v>5071</v>
      </c>
      <c r="X340" s="15" t="str">
        <f>_xlfn.XLOOKUP(_LOOKUP[[#This Row],[AdjusterMemberName]],_Adjuster[Adjuster Name],_Adjuster[Email],,0)</f>
        <v>AMontelongo@knightcompany.com</v>
      </c>
      <c r="Y340" s="15" t="str">
        <f>_xlfn.XLOOKUP(_LOOKUP[[#This Row],[AdjusterMemberName]],_Adjuster[Adjuster Name],_Adjuster[Phone Number],,0)</f>
        <v>424-559-5425</v>
      </c>
      <c r="Z340" s="15" t="s">
        <v>42772</v>
      </c>
      <c r="AA3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1400 Pepper Tree Ln, San Bernardino  CA 92404</v>
      </c>
      <c r="AB340" s="15"/>
    </row>
    <row r="341" spans="1:28" x14ac:dyDescent="0.3">
      <c r="A341" s="14">
        <v>1</v>
      </c>
      <c r="B341" s="14">
        <v>1</v>
      </c>
      <c r="C341" s="15" t="s">
        <v>42824</v>
      </c>
      <c r="D341" s="15" t="s">
        <v>42824</v>
      </c>
      <c r="E341" s="15">
        <v>45834</v>
      </c>
      <c r="F341" s="15" t="s">
        <v>42825</v>
      </c>
      <c r="G341" s="15">
        <v>45671</v>
      </c>
      <c r="H341" s="15">
        <v>45852</v>
      </c>
      <c r="I341" s="15" t="s">
        <v>42826</v>
      </c>
      <c r="J341" s="15" t="s">
        <v>42827</v>
      </c>
      <c r="K341" s="15" t="s">
        <v>45712</v>
      </c>
      <c r="L341" s="15" t="s">
        <v>139</v>
      </c>
      <c r="M341" s="15" t="s">
        <v>620</v>
      </c>
      <c r="N341" s="14">
        <v>2017</v>
      </c>
      <c r="O341" s="15" t="s">
        <v>42828</v>
      </c>
      <c r="P341" s="15" t="s">
        <v>106</v>
      </c>
      <c r="Q341" s="15" t="s">
        <v>46913</v>
      </c>
      <c r="R341" s="15" t="s">
        <v>10175</v>
      </c>
      <c r="S341" s="15" t="s">
        <v>42829</v>
      </c>
      <c r="T341" s="15" t="s">
        <v>174</v>
      </c>
      <c r="U341" s="15" t="s">
        <v>53</v>
      </c>
      <c r="V341" s="15" t="s">
        <v>45529</v>
      </c>
      <c r="W341" s="15" t="s">
        <v>29629</v>
      </c>
      <c r="X341" s="15" t="str">
        <f>_xlfn.XLOOKUP(_LOOKUP[[#This Row],[AdjusterMemberName]],_Adjuster[Adjuster Name],_Adjuster[Email],,0)</f>
        <v>LYoung2@knightcompany.com</v>
      </c>
      <c r="Y341" s="15" t="str">
        <f>_xlfn.XLOOKUP(_LOOKUP[[#This Row],[AdjusterMemberName]],_Adjuster[Adjuster Name],_Adjuster[Phone Number],,0)</f>
        <v>323-456-1714</v>
      </c>
      <c r="Z341" s="15" t="s">
        <v>42830</v>
      </c>
      <c r="AA3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9400 Maie Ave Apt 402, Los Angeles  CA 90002</v>
      </c>
      <c r="AB341" s="15"/>
    </row>
    <row r="342" spans="1:28" x14ac:dyDescent="0.3">
      <c r="A342" s="14">
        <v>1</v>
      </c>
      <c r="B342" s="14">
        <v>1</v>
      </c>
      <c r="C342" s="15" t="s">
        <v>33436</v>
      </c>
      <c r="D342" s="15" t="s">
        <v>33436</v>
      </c>
      <c r="E342" s="15">
        <v>45834</v>
      </c>
      <c r="F342" s="15" t="s">
        <v>33437</v>
      </c>
      <c r="G342" s="15">
        <v>45708</v>
      </c>
      <c r="H342" s="15">
        <v>45889</v>
      </c>
      <c r="I342" s="15" t="s">
        <v>42839</v>
      </c>
      <c r="J342" s="15" t="s">
        <v>42840</v>
      </c>
      <c r="K342" s="15" t="s">
        <v>45505</v>
      </c>
      <c r="L342" s="15" t="s">
        <v>139</v>
      </c>
      <c r="M342" s="15" t="s">
        <v>470</v>
      </c>
      <c r="N342" s="14">
        <v>2023</v>
      </c>
      <c r="O342" s="15" t="s">
        <v>33440</v>
      </c>
      <c r="P342" s="15" t="s">
        <v>106</v>
      </c>
      <c r="Q342" s="15" t="s">
        <v>46893</v>
      </c>
      <c r="R342" s="15" t="s">
        <v>33441</v>
      </c>
      <c r="S342" s="15" t="s">
        <v>33442</v>
      </c>
      <c r="T342" s="15" t="s">
        <v>662</v>
      </c>
      <c r="U342" s="15" t="s">
        <v>53</v>
      </c>
      <c r="V342" s="15" t="s">
        <v>45710</v>
      </c>
      <c r="W342" s="15" t="s">
        <v>29629</v>
      </c>
      <c r="X342" s="15" t="str">
        <f>_xlfn.XLOOKUP(_LOOKUP[[#This Row],[AdjusterMemberName]],_Adjuster[Adjuster Name],_Adjuster[Email],,0)</f>
        <v>LYoung2@knightcompany.com</v>
      </c>
      <c r="Y342" s="15" t="str">
        <f>_xlfn.XLOOKUP(_LOOKUP[[#This Row],[AdjusterMemberName]],_Adjuster[Adjuster Name],_Adjuster[Phone Number],,0)</f>
        <v>323-456-1714</v>
      </c>
      <c r="Z342" s="15" t="s">
        <v>33443</v>
      </c>
      <c r="AA3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990 Ely Rd N Apt 408, Petaluma  CA 94954</v>
      </c>
      <c r="AB342" s="15"/>
    </row>
    <row r="343" spans="1:28" x14ac:dyDescent="0.3">
      <c r="A343" s="14">
        <v>1</v>
      </c>
      <c r="B343" s="14">
        <v>1</v>
      </c>
      <c r="C343" s="15" t="s">
        <v>42858</v>
      </c>
      <c r="D343" s="15" t="s">
        <v>42858</v>
      </c>
      <c r="E343" s="15">
        <v>45834</v>
      </c>
      <c r="F343" s="15" t="s">
        <v>42859</v>
      </c>
      <c r="G343" s="15">
        <v>45796</v>
      </c>
      <c r="H343" s="15">
        <v>45980</v>
      </c>
      <c r="I343" s="15" t="s">
        <v>42860</v>
      </c>
      <c r="J343" s="15" t="s">
        <v>42861</v>
      </c>
      <c r="K343" s="15" t="s">
        <v>45336</v>
      </c>
      <c r="L343" s="15" t="s">
        <v>314</v>
      </c>
      <c r="M343" s="15" t="s">
        <v>3946</v>
      </c>
      <c r="N343" s="14">
        <v>2017</v>
      </c>
      <c r="O343" s="15" t="s">
        <v>42862</v>
      </c>
      <c r="P343" s="15" t="s">
        <v>81</v>
      </c>
      <c r="Q343" s="15" t="s">
        <v>46922</v>
      </c>
      <c r="R343" s="15" t="s">
        <v>42863</v>
      </c>
      <c r="S343" s="15" t="s">
        <v>42864</v>
      </c>
      <c r="T343" s="15" t="s">
        <v>8829</v>
      </c>
      <c r="U343" s="15" t="s">
        <v>53</v>
      </c>
      <c r="V343" s="15" t="s">
        <v>45631</v>
      </c>
      <c r="W343" s="15" t="s">
        <v>8635</v>
      </c>
      <c r="X343" s="15" t="e">
        <f>_xlfn.XLOOKUP(_LOOKUP[[#This Row],[AdjusterMemberName]],_Adjuster[Adjuster Name],_Adjuster[Email],,0)</f>
        <v>#N/A</v>
      </c>
      <c r="Y343" s="15" t="e">
        <f>_xlfn.XLOOKUP(_LOOKUP[[#This Row],[AdjusterMemberName]],_Adjuster[Adjuster Name],_Adjuster[Phone Number],,0)</f>
        <v>#N/A</v>
      </c>
      <c r="Z343" s="15" t="s">
        <v>42865</v>
      </c>
      <c r="AA3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17243 Orozco St, Granada Hills  CA 91344</v>
      </c>
      <c r="AB343" s="15"/>
    </row>
    <row r="344" spans="1:28" x14ac:dyDescent="0.3">
      <c r="A344" s="14">
        <v>1</v>
      </c>
      <c r="B344" s="14">
        <v>1</v>
      </c>
      <c r="C344" s="15" t="s">
        <v>42712</v>
      </c>
      <c r="D344" s="15" t="s">
        <v>42713</v>
      </c>
      <c r="E344" s="15">
        <v>45833</v>
      </c>
      <c r="F344" s="15" t="s">
        <v>42714</v>
      </c>
      <c r="G344" s="15">
        <v>45683</v>
      </c>
      <c r="H344" s="15">
        <v>45864</v>
      </c>
      <c r="I344" s="15" t="s">
        <v>42715</v>
      </c>
      <c r="J344" s="15" t="s">
        <v>42716</v>
      </c>
      <c r="K344" s="15" t="s">
        <v>45721</v>
      </c>
      <c r="L344" s="15" t="s">
        <v>139</v>
      </c>
      <c r="M344" s="15" t="s">
        <v>12196</v>
      </c>
      <c r="N344" s="14">
        <v>2014</v>
      </c>
      <c r="O344" s="15" t="s">
        <v>42717</v>
      </c>
      <c r="P344" s="15" t="s">
        <v>81</v>
      </c>
      <c r="Q344" s="15" t="s">
        <v>47020</v>
      </c>
      <c r="R344" s="15" t="s">
        <v>42718</v>
      </c>
      <c r="S344" s="15" t="s">
        <v>42719</v>
      </c>
      <c r="T344" s="15" t="s">
        <v>174</v>
      </c>
      <c r="U344" s="15" t="s">
        <v>53</v>
      </c>
      <c r="V344" s="15" t="s">
        <v>45441</v>
      </c>
      <c r="W344" s="15" t="s">
        <v>2618</v>
      </c>
      <c r="X344" s="15" t="str">
        <f>_xlfn.XLOOKUP(_LOOKUP[[#This Row],[AdjusterMemberName]],_Adjuster[Adjuster Name],_Adjuster[Email],,0)</f>
        <v>Canglim@knightcompany.com</v>
      </c>
      <c r="Y344" s="15" t="str">
        <f>_xlfn.XLOOKUP(_LOOKUP[[#This Row],[AdjusterMemberName]],_Adjuster[Adjuster Name],_Adjuster[Phone Number],,0)</f>
        <v>323-456-1707</v>
      </c>
      <c r="Z344" s="15" t="s">
        <v>42720</v>
      </c>
      <c r="AA3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8922 Menlo Ave, Los Angeles  CA 90044</v>
      </c>
      <c r="AB344" s="15"/>
    </row>
    <row r="345" spans="1:28" x14ac:dyDescent="0.3">
      <c r="A345" s="14">
        <v>1</v>
      </c>
      <c r="B345" s="14">
        <v>1</v>
      </c>
      <c r="C345" s="15" t="s">
        <v>30059</v>
      </c>
      <c r="D345" s="15" t="s">
        <v>30059</v>
      </c>
      <c r="E345" s="15">
        <v>45833</v>
      </c>
      <c r="F345" s="15" t="s">
        <v>42721</v>
      </c>
      <c r="G345" s="15">
        <v>45827</v>
      </c>
      <c r="H345" s="15">
        <v>46010</v>
      </c>
      <c r="I345" s="15" t="s">
        <v>42722</v>
      </c>
      <c r="J345" s="15" t="s">
        <v>42723</v>
      </c>
      <c r="K345" s="15" t="s">
        <v>45505</v>
      </c>
      <c r="L345" s="15" t="s">
        <v>536</v>
      </c>
      <c r="M345" s="15" t="s">
        <v>29159</v>
      </c>
      <c r="N345" s="14">
        <v>2020</v>
      </c>
      <c r="O345" s="15" t="s">
        <v>42724</v>
      </c>
      <c r="P345" s="15" t="s">
        <v>106</v>
      </c>
      <c r="Q345" s="15" t="s">
        <v>47038</v>
      </c>
      <c r="R345" s="15" t="s">
        <v>30064</v>
      </c>
      <c r="S345" s="15" t="s">
        <v>30065</v>
      </c>
      <c r="T345" s="15" t="s">
        <v>164</v>
      </c>
      <c r="U345" s="15" t="s">
        <v>53</v>
      </c>
      <c r="V345" s="15" t="s">
        <v>45622</v>
      </c>
      <c r="W345" s="15" t="s">
        <v>2618</v>
      </c>
      <c r="X345" s="15" t="str">
        <f>_xlfn.XLOOKUP(_LOOKUP[[#This Row],[AdjusterMemberName]],_Adjuster[Adjuster Name],_Adjuster[Email],,0)</f>
        <v>Canglim@knightcompany.com</v>
      </c>
      <c r="Y345" s="15" t="str">
        <f>_xlfn.XLOOKUP(_LOOKUP[[#This Row],[AdjusterMemberName]],_Adjuster[Adjuster Name],_Adjuster[Phone Number],,0)</f>
        <v>323-456-1707</v>
      </c>
      <c r="Z345" s="15" t="s">
        <v>30066</v>
      </c>
      <c r="AA3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312 W Whitesbridge Ave, Fresno  CA 93706</v>
      </c>
      <c r="AB345" s="15"/>
    </row>
    <row r="346" spans="1:28" x14ac:dyDescent="0.3">
      <c r="A346" s="14">
        <v>1</v>
      </c>
      <c r="B346" s="14">
        <v>1</v>
      </c>
      <c r="C346" s="15" t="s">
        <v>42783</v>
      </c>
      <c r="D346" s="15" t="s">
        <v>42783</v>
      </c>
      <c r="E346" s="15">
        <v>45833</v>
      </c>
      <c r="F346" s="15" t="s">
        <v>42784</v>
      </c>
      <c r="G346" s="15">
        <v>45740</v>
      </c>
      <c r="H346" s="15">
        <v>45924</v>
      </c>
      <c r="I346" s="15" t="s">
        <v>42785</v>
      </c>
      <c r="J346" s="15" t="s">
        <v>42786</v>
      </c>
      <c r="K346" s="15" t="s">
        <v>45611</v>
      </c>
      <c r="L346" s="15" t="s">
        <v>25</v>
      </c>
      <c r="M346" s="15" t="s">
        <v>42787</v>
      </c>
      <c r="N346" s="14">
        <v>2023</v>
      </c>
      <c r="O346" s="15" t="s">
        <v>42788</v>
      </c>
      <c r="P346" s="15" t="s">
        <v>106</v>
      </c>
      <c r="Q346" s="15" t="s">
        <v>47056</v>
      </c>
      <c r="R346" s="15" t="s">
        <v>2190</v>
      </c>
      <c r="S346" s="15" t="s">
        <v>42789</v>
      </c>
      <c r="T346" s="15" t="s">
        <v>2563</v>
      </c>
      <c r="U346" s="15" t="s">
        <v>53</v>
      </c>
      <c r="V346" s="15" t="s">
        <v>45715</v>
      </c>
      <c r="W346" s="15" t="s">
        <v>8635</v>
      </c>
      <c r="X346" s="15" t="e">
        <f>_xlfn.XLOOKUP(_LOOKUP[[#This Row],[AdjusterMemberName]],_Adjuster[Adjuster Name],_Adjuster[Email],,0)</f>
        <v>#N/A</v>
      </c>
      <c r="Y346" s="15" t="e">
        <f>_xlfn.XLOOKUP(_LOOKUP[[#This Row],[AdjusterMemberName]],_Adjuster[Adjuster Name],_Adjuster[Phone Number],,0)</f>
        <v>#N/A</v>
      </c>
      <c r="Z346" s="15" t="s">
        <v>42790</v>
      </c>
      <c r="AA3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1282 Annamarie Way, Tracy  CA 95377</v>
      </c>
      <c r="AB346" s="15"/>
    </row>
    <row r="347" spans="1:28" x14ac:dyDescent="0.3">
      <c r="A347" s="14">
        <v>1</v>
      </c>
      <c r="B347" s="14">
        <v>0</v>
      </c>
      <c r="C347" s="15" t="s">
        <v>42791</v>
      </c>
      <c r="D347" s="15" t="s">
        <v>42792</v>
      </c>
      <c r="E347" s="15">
        <v>45833</v>
      </c>
      <c r="F347" s="15" t="s">
        <v>42793</v>
      </c>
      <c r="G347" s="15">
        <v>45770</v>
      </c>
      <c r="H347" s="15">
        <v>45953</v>
      </c>
      <c r="I347" s="15" t="s">
        <v>42794</v>
      </c>
      <c r="J347" s="15" t="s">
        <v>42795</v>
      </c>
      <c r="K347" s="15" t="s">
        <v>45714</v>
      </c>
      <c r="L347" s="15" t="s">
        <v>128</v>
      </c>
      <c r="M347" s="15" t="s">
        <v>170</v>
      </c>
      <c r="N347" s="14">
        <v>2017</v>
      </c>
      <c r="O347" s="15" t="s">
        <v>42796</v>
      </c>
      <c r="P347" s="15" t="s">
        <v>81</v>
      </c>
      <c r="Q347" s="15" t="s">
        <v>47015</v>
      </c>
      <c r="R347" s="15" t="s">
        <v>42797</v>
      </c>
      <c r="S347" s="15" t="s">
        <v>42798</v>
      </c>
      <c r="T347" s="15" t="s">
        <v>1483</v>
      </c>
      <c r="U347" s="15" t="s">
        <v>53</v>
      </c>
      <c r="V347" s="15" t="s">
        <v>45652</v>
      </c>
      <c r="W347" s="15" t="s">
        <v>1658</v>
      </c>
      <c r="X347" s="15" t="str">
        <f>_xlfn.XLOOKUP(_LOOKUP[[#This Row],[AdjusterMemberName]],_Adjuster[Adjuster Name],_Adjuster[Email],,0)</f>
        <v>RDavila@knightcompany.com</v>
      </c>
      <c r="Y347" s="15" t="str">
        <f>_xlfn.XLOOKUP(_LOOKUP[[#This Row],[AdjusterMemberName]],_Adjuster[Adjuster Name],_Adjuster[Phone Number],,0)</f>
        <v>424-559-5663</v>
      </c>
      <c r="Z347" s="15" t="s">
        <v>42799</v>
      </c>
      <c r="AA3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1217 Monique Ct Apt D, Vista  CA 92084</v>
      </c>
      <c r="AB347" s="15"/>
    </row>
    <row r="348" spans="1:28" x14ac:dyDescent="0.3">
      <c r="A348" s="14">
        <v>1</v>
      </c>
      <c r="B348" s="14">
        <v>1</v>
      </c>
      <c r="C348" s="15" t="s">
        <v>42831</v>
      </c>
      <c r="D348" s="15" t="s">
        <v>42832</v>
      </c>
      <c r="E348" s="15">
        <v>45833</v>
      </c>
      <c r="F348" s="15" t="s">
        <v>42833</v>
      </c>
      <c r="G348" s="15">
        <v>45733</v>
      </c>
      <c r="H348" s="15">
        <v>45917</v>
      </c>
      <c r="I348" s="15" t="s">
        <v>42834</v>
      </c>
      <c r="J348" s="15" t="s">
        <v>42835</v>
      </c>
      <c r="K348" s="15" t="s">
        <v>45711</v>
      </c>
      <c r="L348" s="15" t="s">
        <v>139</v>
      </c>
      <c r="M348" s="15" t="s">
        <v>1219</v>
      </c>
      <c r="N348" s="14">
        <v>2014</v>
      </c>
      <c r="O348" s="15" t="s">
        <v>42836</v>
      </c>
      <c r="P348" s="15" t="s">
        <v>81</v>
      </c>
      <c r="Q348" s="15" t="s">
        <v>46976</v>
      </c>
      <c r="R348" s="15" t="s">
        <v>26744</v>
      </c>
      <c r="S348" s="15" t="s">
        <v>42837</v>
      </c>
      <c r="T348" s="15" t="s">
        <v>8829</v>
      </c>
      <c r="U348" s="15" t="s">
        <v>53</v>
      </c>
      <c r="V348" s="15" t="s">
        <v>45631</v>
      </c>
      <c r="W348" s="15" t="s">
        <v>29629</v>
      </c>
      <c r="X348" s="15" t="str">
        <f>_xlfn.XLOOKUP(_LOOKUP[[#This Row],[AdjusterMemberName]],_Adjuster[Adjuster Name],_Adjuster[Email],,0)</f>
        <v>LYoung2@knightcompany.com</v>
      </c>
      <c r="Y348" s="15" t="str">
        <f>_xlfn.XLOOKUP(_LOOKUP[[#This Row],[AdjusterMemberName]],_Adjuster[Adjuster Name],_Adjuster[Phone Number],,0)</f>
        <v>323-456-1714</v>
      </c>
      <c r="Z348" s="15" t="s">
        <v>42838</v>
      </c>
      <c r="AA3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15708 Horace St, Granada Hills  CA 91344</v>
      </c>
      <c r="AB348" s="15"/>
    </row>
    <row r="349" spans="1:28" x14ac:dyDescent="0.3">
      <c r="A349" s="14">
        <v>1</v>
      </c>
      <c r="B349" s="14">
        <v>1</v>
      </c>
      <c r="C349" s="15" t="s">
        <v>42894</v>
      </c>
      <c r="D349" s="15" t="s">
        <v>42894</v>
      </c>
      <c r="E349" s="15">
        <v>45833</v>
      </c>
      <c r="F349" s="15" t="s">
        <v>42895</v>
      </c>
      <c r="G349" s="15">
        <v>45741</v>
      </c>
      <c r="H349" s="15">
        <v>45925</v>
      </c>
      <c r="I349" s="15" t="s">
        <v>42896</v>
      </c>
      <c r="J349" s="15" t="s">
        <v>42897</v>
      </c>
      <c r="K349" s="15" t="s">
        <v>45336</v>
      </c>
      <c r="L349" s="15" t="s">
        <v>441</v>
      </c>
      <c r="M349" s="15" t="s">
        <v>1126</v>
      </c>
      <c r="N349" s="14">
        <v>2021</v>
      </c>
      <c r="O349" s="15" t="s">
        <v>1127</v>
      </c>
      <c r="P349" s="15" t="s">
        <v>106</v>
      </c>
      <c r="Q349" s="15" t="s">
        <v>46987</v>
      </c>
      <c r="R349" s="15" t="s">
        <v>42898</v>
      </c>
      <c r="S349" s="15" t="s">
        <v>42899</v>
      </c>
      <c r="T349" s="15" t="s">
        <v>42900</v>
      </c>
      <c r="U349" s="15" t="s">
        <v>53</v>
      </c>
      <c r="V349" s="15" t="s">
        <v>45361</v>
      </c>
      <c r="W349" s="15" t="s">
        <v>1186</v>
      </c>
      <c r="X349" s="15" t="str">
        <f>_xlfn.XLOOKUP(_LOOKUP[[#This Row],[AdjusterMemberName]],_Adjuster[Adjuster Name],_Adjuster[Email],,0)</f>
        <v>sAkinleye@knightcompany.com</v>
      </c>
      <c r="Y349" s="15" t="str">
        <f>_xlfn.XLOOKUP(_LOOKUP[[#This Row],[AdjusterMemberName]],_Adjuster[Adjuster Name],_Adjuster[Phone Number],,0)</f>
        <v>424-559-5280</v>
      </c>
      <c r="Z349" s="15" t="s">
        <v>42901</v>
      </c>
      <c r="AA3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255 Gregg Court S, Mendota  CA 93640</v>
      </c>
      <c r="AB349" s="15"/>
    </row>
    <row r="350" spans="1:28" x14ac:dyDescent="0.3">
      <c r="A350" s="14">
        <v>1</v>
      </c>
      <c r="B350" s="14">
        <v>1</v>
      </c>
      <c r="C350" s="15" t="s">
        <v>43005</v>
      </c>
      <c r="D350" s="15" t="s">
        <v>43006</v>
      </c>
      <c r="E350" s="15">
        <v>45833</v>
      </c>
      <c r="F350" s="15" t="s">
        <v>43007</v>
      </c>
      <c r="G350" s="15">
        <v>45737</v>
      </c>
      <c r="H350" s="15">
        <v>45921</v>
      </c>
      <c r="I350" s="15" t="s">
        <v>43008</v>
      </c>
      <c r="J350" s="15" t="s">
        <v>43009</v>
      </c>
      <c r="K350" s="15" t="s">
        <v>45561</v>
      </c>
      <c r="L350" s="15" t="s">
        <v>806</v>
      </c>
      <c r="M350" s="15" t="s">
        <v>4179</v>
      </c>
      <c r="N350" s="14">
        <v>2005</v>
      </c>
      <c r="O350" s="15" t="s">
        <v>43010</v>
      </c>
      <c r="P350" s="15" t="s">
        <v>81</v>
      </c>
      <c r="Q350" s="15" t="s">
        <v>46939</v>
      </c>
      <c r="R350" s="15" t="s">
        <v>931</v>
      </c>
      <c r="S350" s="15" t="s">
        <v>43011</v>
      </c>
      <c r="T350" s="15" t="s">
        <v>4687</v>
      </c>
      <c r="U350" s="15" t="s">
        <v>53</v>
      </c>
      <c r="V350" s="15" t="s">
        <v>45686</v>
      </c>
      <c r="W350" s="15" t="s">
        <v>1658</v>
      </c>
      <c r="X350" s="15" t="str">
        <f>_xlfn.XLOOKUP(_LOOKUP[[#This Row],[AdjusterMemberName]],_Adjuster[Adjuster Name],_Adjuster[Email],,0)</f>
        <v>RDavila@knightcompany.com</v>
      </c>
      <c r="Y350" s="15" t="str">
        <f>_xlfn.XLOOKUP(_LOOKUP[[#This Row],[AdjusterMemberName]],_Adjuster[Adjuster Name],_Adjuster[Phone Number],,0)</f>
        <v>424-559-5663</v>
      </c>
      <c r="Z350" s="15" t="s">
        <v>43012</v>
      </c>
      <c r="AA3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2030 Woods Ave, Monterey Park  CA 91754</v>
      </c>
      <c r="AB350" s="15"/>
    </row>
    <row r="351" spans="1:28" x14ac:dyDescent="0.3">
      <c r="A351" s="14">
        <v>1</v>
      </c>
      <c r="B351" s="14">
        <v>0</v>
      </c>
      <c r="C351" s="15" t="s">
        <v>43335</v>
      </c>
      <c r="D351" s="15" t="s">
        <v>43336</v>
      </c>
      <c r="E351" s="15">
        <v>45833</v>
      </c>
      <c r="F351" s="15" t="s">
        <v>43337</v>
      </c>
      <c r="G351" s="15">
        <v>45708</v>
      </c>
      <c r="H351" s="15">
        <v>45889</v>
      </c>
      <c r="I351" s="15" t="s">
        <v>43338</v>
      </c>
      <c r="J351" s="15" t="s">
        <v>43339</v>
      </c>
      <c r="K351" s="15" t="s">
        <v>45332</v>
      </c>
      <c r="L351" s="15" t="s">
        <v>139</v>
      </c>
      <c r="M351" s="15" t="s">
        <v>1219</v>
      </c>
      <c r="N351" s="14">
        <v>2024</v>
      </c>
      <c r="O351" s="15" t="s">
        <v>43340</v>
      </c>
      <c r="P351" s="15" t="s">
        <v>106</v>
      </c>
      <c r="Q351" s="15" t="s">
        <v>47013</v>
      </c>
      <c r="R351" s="15" t="s">
        <v>43341</v>
      </c>
      <c r="S351" s="15" t="s">
        <v>43342</v>
      </c>
      <c r="T351" s="15" t="s">
        <v>1100</v>
      </c>
      <c r="U351" s="15" t="s">
        <v>53</v>
      </c>
      <c r="V351" s="15" t="s">
        <v>45649</v>
      </c>
      <c r="W351" s="15" t="s">
        <v>1186</v>
      </c>
      <c r="X351" s="15" t="str">
        <f>_xlfn.XLOOKUP(_LOOKUP[[#This Row],[AdjusterMemberName]],_Adjuster[Adjuster Name],_Adjuster[Email],,0)</f>
        <v>sAkinleye@knightcompany.com</v>
      </c>
      <c r="Y351" s="15" t="str">
        <f>_xlfn.XLOOKUP(_LOOKUP[[#This Row],[AdjusterMemberName]],_Adjuster[Adjuster Name],_Adjuster[Phone Number],,0)</f>
        <v>424-559-5280</v>
      </c>
      <c r="Z351" s="15" t="s">
        <v>43343</v>
      </c>
      <c r="AA3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817 E Fredricks St, Barstow  CA 92311</v>
      </c>
      <c r="AB351" s="15"/>
    </row>
    <row r="352" spans="1:28" x14ac:dyDescent="0.3">
      <c r="A352" s="14">
        <v>1</v>
      </c>
      <c r="B352" s="14">
        <v>1</v>
      </c>
      <c r="C352" s="15" t="s">
        <v>42607</v>
      </c>
      <c r="D352" s="15" t="s">
        <v>42607</v>
      </c>
      <c r="E352" s="15">
        <v>45832</v>
      </c>
      <c r="F352" s="15" t="s">
        <v>42608</v>
      </c>
      <c r="G352" s="15">
        <v>45726</v>
      </c>
      <c r="H352" s="15">
        <v>45910</v>
      </c>
      <c r="I352" s="15" t="s">
        <v>42609</v>
      </c>
      <c r="J352" s="15" t="s">
        <v>42610</v>
      </c>
      <c r="K352" s="15" t="s">
        <v>45416</v>
      </c>
      <c r="L352" s="15" t="s">
        <v>314</v>
      </c>
      <c r="M352" s="15" t="s">
        <v>315</v>
      </c>
      <c r="N352" s="14">
        <v>2025</v>
      </c>
      <c r="O352" s="15" t="s">
        <v>42611</v>
      </c>
      <c r="P352" s="15" t="s">
        <v>81</v>
      </c>
      <c r="Q352" s="15" t="s">
        <v>47010</v>
      </c>
      <c r="R352" s="15" t="s">
        <v>120</v>
      </c>
      <c r="S352" s="15" t="s">
        <v>42612</v>
      </c>
      <c r="T352" s="15" t="s">
        <v>96</v>
      </c>
      <c r="U352" s="15" t="s">
        <v>53</v>
      </c>
      <c r="V352" s="15" t="s">
        <v>45731</v>
      </c>
      <c r="W352" s="15" t="s">
        <v>6921</v>
      </c>
      <c r="X352" s="15" t="str">
        <f>_xlfn.XLOOKUP(_LOOKUP[[#This Row],[AdjusterMemberName]],_Adjuster[Adjuster Name],_Adjuster[Email],,0)</f>
        <v>AWallace@knightcompany.com</v>
      </c>
      <c r="Y352" s="15" t="str">
        <f>_xlfn.XLOOKUP(_LOOKUP[[#This Row],[AdjusterMemberName]],_Adjuster[Adjuster Name],_Adjuster[Phone Number],,0)</f>
        <v>424-559-5734</v>
      </c>
      <c r="Z352" s="15" t="s">
        <v>42613</v>
      </c>
      <c r="AA3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13190 Day St, I101, Moreno Valley  CA 92553</v>
      </c>
      <c r="AB352" s="15"/>
    </row>
    <row r="353" spans="1:28" x14ac:dyDescent="0.3">
      <c r="A353" s="14">
        <v>1</v>
      </c>
      <c r="B353" s="14">
        <v>1</v>
      </c>
      <c r="C353" s="15" t="s">
        <v>42640</v>
      </c>
      <c r="D353" s="15" t="s">
        <v>42640</v>
      </c>
      <c r="E353" s="15">
        <v>45832</v>
      </c>
      <c r="F353" s="15" t="s">
        <v>42641</v>
      </c>
      <c r="G353" s="15">
        <v>45662</v>
      </c>
      <c r="H353" s="15">
        <v>45843</v>
      </c>
      <c r="I353" s="15" t="s">
        <v>42642</v>
      </c>
      <c r="J353" s="15" t="s">
        <v>42643</v>
      </c>
      <c r="K353" s="15" t="s">
        <v>45726</v>
      </c>
      <c r="L353" s="15" t="s">
        <v>11102</v>
      </c>
      <c r="M353" s="15" t="s">
        <v>14726</v>
      </c>
      <c r="N353" s="14">
        <v>2019</v>
      </c>
      <c r="O353" s="15" t="s">
        <v>42644</v>
      </c>
      <c r="P353" s="15" t="s">
        <v>81</v>
      </c>
      <c r="Q353" s="15" t="s">
        <v>47059</v>
      </c>
      <c r="R353" s="15" t="s">
        <v>42645</v>
      </c>
      <c r="S353" s="15" t="s">
        <v>42646</v>
      </c>
      <c r="T353" s="15" t="s">
        <v>4096</v>
      </c>
      <c r="U353" s="15" t="s">
        <v>53</v>
      </c>
      <c r="V353" s="15" t="s">
        <v>45725</v>
      </c>
      <c r="W353" s="15" t="s">
        <v>8635</v>
      </c>
      <c r="X353" s="15" t="e">
        <f>_xlfn.XLOOKUP(_LOOKUP[[#This Row],[AdjusterMemberName]],_Adjuster[Adjuster Name],_Adjuster[Email],,0)</f>
        <v>#N/A</v>
      </c>
      <c r="Y353" s="15" t="e">
        <f>_xlfn.XLOOKUP(_LOOKUP[[#This Row],[AdjusterMemberName]],_Adjuster[Adjuster Name],_Adjuster[Phone Number],,0)</f>
        <v>#N/A</v>
      </c>
      <c r="Z353" s="15" t="s">
        <v>42647</v>
      </c>
      <c r="AA3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1033 W Westmont Ct, Visalia  CA 93277</v>
      </c>
      <c r="AB353" s="15"/>
    </row>
    <row r="354" spans="1:28" x14ac:dyDescent="0.3">
      <c r="A354" s="14">
        <v>1</v>
      </c>
      <c r="B354" s="14">
        <v>1</v>
      </c>
      <c r="C354" s="15" t="s">
        <v>42648</v>
      </c>
      <c r="D354" s="15" t="s">
        <v>42649</v>
      </c>
      <c r="E354" s="15">
        <v>45832</v>
      </c>
      <c r="F354" s="15" t="s">
        <v>42650</v>
      </c>
      <c r="G354" s="15">
        <v>45686</v>
      </c>
      <c r="H354" s="15">
        <v>45867</v>
      </c>
      <c r="I354" s="15" t="s">
        <v>42651</v>
      </c>
      <c r="J354" s="15" t="s">
        <v>42652</v>
      </c>
      <c r="K354" s="15" t="s">
        <v>45358</v>
      </c>
      <c r="L354" s="15" t="s">
        <v>314</v>
      </c>
      <c r="M354" s="15" t="s">
        <v>978</v>
      </c>
      <c r="N354" s="14">
        <v>2023</v>
      </c>
      <c r="O354" s="15" t="s">
        <v>42653</v>
      </c>
      <c r="P354" s="15" t="s">
        <v>81</v>
      </c>
      <c r="Q354" s="15" t="s">
        <v>47018</v>
      </c>
      <c r="R354" s="15" t="s">
        <v>42654</v>
      </c>
      <c r="S354" s="15" t="s">
        <v>42655</v>
      </c>
      <c r="T354" s="15" t="s">
        <v>164</v>
      </c>
      <c r="U354" s="15" t="s">
        <v>53</v>
      </c>
      <c r="V354" s="15" t="s">
        <v>45579</v>
      </c>
      <c r="W354" s="15" t="s">
        <v>25229</v>
      </c>
      <c r="X354" s="15" t="str">
        <f>_xlfn.XLOOKUP(_LOOKUP[[#This Row],[AdjusterMemberName]],_Adjuster[Adjuster Name],_Adjuster[Email],,0)</f>
        <v>rMartinez4@knightcompany.com</v>
      </c>
      <c r="Y354" s="15" t="str">
        <f>_xlfn.XLOOKUP(_LOOKUP[[#This Row],[AdjusterMemberName]],_Adjuster[Adjuster Name],_Adjuster[Phone Number],,0)</f>
        <v>424-559-5605</v>
      </c>
      <c r="Z354" s="15" t="s">
        <v>42656</v>
      </c>
      <c r="AA3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6601 E Liberty Ave, Fresno  CA 93727</v>
      </c>
      <c r="AB354" s="15"/>
    </row>
    <row r="355" spans="1:28" x14ac:dyDescent="0.3">
      <c r="A355" s="14">
        <v>1</v>
      </c>
      <c r="B355" s="14">
        <v>1</v>
      </c>
      <c r="C355" s="15" t="s">
        <v>42689</v>
      </c>
      <c r="D355" s="15" t="s">
        <v>42690</v>
      </c>
      <c r="E355" s="15">
        <v>45832</v>
      </c>
      <c r="F355" s="15" t="s">
        <v>42691</v>
      </c>
      <c r="G355" s="15">
        <v>45687</v>
      </c>
      <c r="H355" s="15">
        <v>45868</v>
      </c>
      <c r="I355" s="15" t="s">
        <v>42692</v>
      </c>
      <c r="J355" s="15" t="s">
        <v>42693</v>
      </c>
      <c r="K355" s="15" t="s">
        <v>45496</v>
      </c>
      <c r="L355" s="15" t="s">
        <v>128</v>
      </c>
      <c r="M355" s="15" t="s">
        <v>129</v>
      </c>
      <c r="N355" s="14">
        <v>2009</v>
      </c>
      <c r="O355" s="15" t="s">
        <v>42694</v>
      </c>
      <c r="P355" s="15" t="s">
        <v>106</v>
      </c>
      <c r="Q355" s="15" t="s">
        <v>47010</v>
      </c>
      <c r="R355" s="15" t="s">
        <v>42695</v>
      </c>
      <c r="S355" s="15" t="s">
        <v>42696</v>
      </c>
      <c r="T355" s="15" t="s">
        <v>4967</v>
      </c>
      <c r="U355" s="15" t="s">
        <v>53</v>
      </c>
      <c r="V355" s="15" t="s">
        <v>45436</v>
      </c>
      <c r="W355" s="15" t="s">
        <v>3114</v>
      </c>
      <c r="X355" s="15" t="str">
        <f>_xlfn.XLOOKUP(_LOOKUP[[#This Row],[AdjusterMemberName]],_Adjuster[Adjuster Name],_Adjuster[Email],,0)</f>
        <v>eExmundo@knightcompany.com</v>
      </c>
      <c r="Y355" s="15" t="str">
        <f>_xlfn.XLOOKUP(_LOOKUP[[#This Row],[AdjusterMemberName]],_Adjuster[Adjuster Name],_Adjuster[Phone Number],,0)</f>
        <v>424-559-5400</v>
      </c>
      <c r="Z355" s="15" t="s">
        <v>42697</v>
      </c>
      <c r="AA3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6900 California Ave Apt K, Bell Gardens  CA 90201</v>
      </c>
      <c r="AB355" s="15"/>
    </row>
    <row r="356" spans="1:28" x14ac:dyDescent="0.3">
      <c r="A356" s="14">
        <v>1</v>
      </c>
      <c r="B356" s="14">
        <v>1</v>
      </c>
      <c r="C356" s="15" t="s">
        <v>42773</v>
      </c>
      <c r="D356" s="15" t="s">
        <v>42773</v>
      </c>
      <c r="E356" s="15">
        <v>45832</v>
      </c>
      <c r="F356" s="15" t="s">
        <v>42774</v>
      </c>
      <c r="G356" s="15">
        <v>45728</v>
      </c>
      <c r="H356" s="15">
        <v>45912</v>
      </c>
      <c r="I356" s="15" t="s">
        <v>42775</v>
      </c>
      <c r="J356" s="15" t="s">
        <v>42776</v>
      </c>
      <c r="K356" s="15" t="s">
        <v>45388</v>
      </c>
      <c r="L356" s="15" t="s">
        <v>103</v>
      </c>
      <c r="M356" s="15" t="s">
        <v>304</v>
      </c>
      <c r="N356" s="14">
        <v>2021</v>
      </c>
      <c r="O356" s="15" t="s">
        <v>42777</v>
      </c>
      <c r="P356" s="15" t="s">
        <v>106</v>
      </c>
      <c r="Q356" s="15" t="s">
        <v>47058</v>
      </c>
      <c r="R356" s="15" t="s">
        <v>42778</v>
      </c>
      <c r="S356" s="15" t="s">
        <v>42779</v>
      </c>
      <c r="T356" s="15" t="s">
        <v>2554</v>
      </c>
      <c r="U356" s="15" t="s">
        <v>53</v>
      </c>
      <c r="V356" s="15" t="s">
        <v>45716</v>
      </c>
      <c r="W356" s="15" t="s">
        <v>54</v>
      </c>
      <c r="X356" s="15" t="str">
        <f>_xlfn.XLOOKUP(_LOOKUP[[#This Row],[AdjusterMemberName]],_Adjuster[Adjuster Name],_Adjuster[Email],,0)</f>
        <v>JRubalcava@knightcompany.com</v>
      </c>
      <c r="Y356" s="15" t="str">
        <f>_xlfn.XLOOKUP(_LOOKUP[[#This Row],[AdjusterMemberName]],_Adjuster[Adjuster Name],_Adjuster[Phone Number],,0)</f>
        <v>424-559-5420</v>
      </c>
      <c r="Z356" s="15" t="s">
        <v>42780</v>
      </c>
      <c r="AA3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5746 W Rose Ave, Caruthers  CA 93609</v>
      </c>
      <c r="AB356" s="15"/>
    </row>
    <row r="357" spans="1:28" x14ac:dyDescent="0.3">
      <c r="A357" s="14">
        <v>1</v>
      </c>
      <c r="B357" s="14">
        <v>1</v>
      </c>
      <c r="C357" s="15" t="s">
        <v>38951</v>
      </c>
      <c r="D357" s="15" t="s">
        <v>42577</v>
      </c>
      <c r="E357" s="15">
        <v>45832</v>
      </c>
      <c r="F357" s="15" t="s">
        <v>38952</v>
      </c>
      <c r="G357" s="15">
        <v>45733</v>
      </c>
      <c r="H357" s="15">
        <v>45917</v>
      </c>
      <c r="I357" s="15" t="s">
        <v>42781</v>
      </c>
      <c r="J357" s="15" t="s">
        <v>42782</v>
      </c>
      <c r="K357" s="15" t="s">
        <v>45481</v>
      </c>
      <c r="L357" s="15" t="s">
        <v>91</v>
      </c>
      <c r="M357" s="15" t="s">
        <v>4549</v>
      </c>
      <c r="N357" s="14">
        <v>2017</v>
      </c>
      <c r="O357" s="15" t="s">
        <v>38955</v>
      </c>
      <c r="P357" s="15" t="s">
        <v>81</v>
      </c>
      <c r="Q357" s="15" t="s">
        <v>47057</v>
      </c>
      <c r="R357" s="15" t="s">
        <v>38956</v>
      </c>
      <c r="S357" s="15" t="s">
        <v>38957</v>
      </c>
      <c r="T357" s="15" t="s">
        <v>7321</v>
      </c>
      <c r="U357" s="15" t="s">
        <v>53</v>
      </c>
      <c r="V357" s="15" t="s">
        <v>45580</v>
      </c>
      <c r="W357" s="15" t="s">
        <v>264</v>
      </c>
      <c r="X357" s="15" t="str">
        <f>_xlfn.XLOOKUP(_LOOKUP[[#This Row],[AdjusterMemberName]],_Adjuster[Adjuster Name],_Adjuster[Email],,0)</f>
        <v>sBonnevie@knightcompany.com</v>
      </c>
      <c r="Y357" s="15" t="str">
        <f>_xlfn.XLOOKUP(_LOOKUP[[#This Row],[AdjusterMemberName]],_Adjuster[Adjuster Name],_Adjuster[Phone Number],,0)</f>
        <v>323-692-4064</v>
      </c>
      <c r="Z357" s="15" t="s">
        <v>38958</v>
      </c>
      <c r="AA3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9636 Tujunga Canyon Blvd, Tujunga  CA 91042</v>
      </c>
      <c r="AB357" s="15"/>
    </row>
    <row r="358" spans="1:28" x14ac:dyDescent="0.3">
      <c r="A358" s="14">
        <v>1</v>
      </c>
      <c r="B358" s="14">
        <v>1</v>
      </c>
      <c r="C358" s="15" t="s">
        <v>42841</v>
      </c>
      <c r="D358" s="15" t="s">
        <v>42841</v>
      </c>
      <c r="E358" s="15">
        <v>45832</v>
      </c>
      <c r="F358" s="15" t="s">
        <v>42842</v>
      </c>
      <c r="G358" s="15">
        <v>45745</v>
      </c>
      <c r="H358" s="15">
        <v>45929</v>
      </c>
      <c r="I358" s="15" t="s">
        <v>42843</v>
      </c>
      <c r="J358" s="15" t="s">
        <v>42844</v>
      </c>
      <c r="K358" s="15" t="s">
        <v>45709</v>
      </c>
      <c r="L358" s="15" t="s">
        <v>150</v>
      </c>
      <c r="M358" s="15" t="s">
        <v>1849</v>
      </c>
      <c r="N358" s="14">
        <v>2018</v>
      </c>
      <c r="O358" s="15" t="s">
        <v>42845</v>
      </c>
      <c r="P358" s="15" t="s">
        <v>81</v>
      </c>
      <c r="Q358" s="15" t="s">
        <v>47038</v>
      </c>
      <c r="R358" s="15" t="s">
        <v>42846</v>
      </c>
      <c r="S358" s="15" t="s">
        <v>42847</v>
      </c>
      <c r="T358" s="15" t="s">
        <v>20272</v>
      </c>
      <c r="U358" s="15" t="s">
        <v>53</v>
      </c>
      <c r="V358" s="15" t="s">
        <v>45708</v>
      </c>
      <c r="W358" s="15" t="s">
        <v>29629</v>
      </c>
      <c r="X358" s="15" t="str">
        <f>_xlfn.XLOOKUP(_LOOKUP[[#This Row],[AdjusterMemberName]],_Adjuster[Adjuster Name],_Adjuster[Email],,0)</f>
        <v>LYoung2@knightcompany.com</v>
      </c>
      <c r="Y358" s="15" t="str">
        <f>_xlfn.XLOOKUP(_LOOKUP[[#This Row],[AdjusterMemberName]],_Adjuster[Adjuster Name],_Adjuster[Phone Number],,0)</f>
        <v>323-456-1714</v>
      </c>
      <c r="Z358" s="15" t="s">
        <v>42848</v>
      </c>
      <c r="AA3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22150 California Ave Apt 7, San Joaquin  CA 93660</v>
      </c>
      <c r="AB358" s="15"/>
    </row>
    <row r="359" spans="1:28" x14ac:dyDescent="0.3">
      <c r="A359" s="14">
        <v>1</v>
      </c>
      <c r="B359" s="14">
        <v>1</v>
      </c>
      <c r="C359" s="15" t="s">
        <v>42849</v>
      </c>
      <c r="D359" s="15" t="s">
        <v>42850</v>
      </c>
      <c r="E359" s="15">
        <v>45832</v>
      </c>
      <c r="F359" s="15" t="s">
        <v>42851</v>
      </c>
      <c r="G359" s="15">
        <v>45662</v>
      </c>
      <c r="H359" s="15">
        <v>45843</v>
      </c>
      <c r="I359" s="15" t="s">
        <v>42852</v>
      </c>
      <c r="J359" s="15" t="s">
        <v>42853</v>
      </c>
      <c r="K359" s="15" t="s">
        <v>45707</v>
      </c>
      <c r="L359" s="15" t="s">
        <v>25</v>
      </c>
      <c r="M359" s="15" t="s">
        <v>13698</v>
      </c>
      <c r="N359" s="14">
        <v>2022</v>
      </c>
      <c r="O359" s="15" t="s">
        <v>42854</v>
      </c>
      <c r="P359" s="15" t="s">
        <v>81</v>
      </c>
      <c r="Q359" s="15" t="s">
        <v>46939</v>
      </c>
      <c r="R359" s="15" t="s">
        <v>42855</v>
      </c>
      <c r="S359" s="15" t="s">
        <v>42856</v>
      </c>
      <c r="T359" s="15" t="s">
        <v>174</v>
      </c>
      <c r="U359" s="15" t="s">
        <v>53</v>
      </c>
      <c r="V359" s="15" t="s">
        <v>45662</v>
      </c>
      <c r="W359" s="15" t="s">
        <v>1186</v>
      </c>
      <c r="X359" s="15" t="str">
        <f>_xlfn.XLOOKUP(_LOOKUP[[#This Row],[AdjusterMemberName]],_Adjuster[Adjuster Name],_Adjuster[Email],,0)</f>
        <v>sAkinleye@knightcompany.com</v>
      </c>
      <c r="Y359" s="15" t="str">
        <f>_xlfn.XLOOKUP(_LOOKUP[[#This Row],[AdjusterMemberName]],_Adjuster[Adjuster Name],_Adjuster[Phone Number],,0)</f>
        <v>424-559-5280</v>
      </c>
      <c r="Z359" s="15" t="s">
        <v>42857</v>
      </c>
      <c r="AA3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1038 S Ditman Ave, Los Angeles  CA 90023</v>
      </c>
      <c r="AB359" s="15"/>
    </row>
    <row r="360" spans="1:28" x14ac:dyDescent="0.3">
      <c r="A360" s="14">
        <v>1</v>
      </c>
      <c r="B360" s="14">
        <v>1</v>
      </c>
      <c r="C360" s="15" t="s">
        <v>37606</v>
      </c>
      <c r="D360" s="15" t="s">
        <v>37606</v>
      </c>
      <c r="E360" s="15">
        <v>45832</v>
      </c>
      <c r="F360" s="15" t="s">
        <v>37608</v>
      </c>
      <c r="G360" s="15">
        <v>45756</v>
      </c>
      <c r="H360" s="15">
        <v>45939</v>
      </c>
      <c r="I360" s="15" t="s">
        <v>42910</v>
      </c>
      <c r="J360" s="15" t="s">
        <v>42911</v>
      </c>
      <c r="K360" s="15" t="s">
        <v>45699</v>
      </c>
      <c r="L360" s="15" t="s">
        <v>103</v>
      </c>
      <c r="M360" s="15" t="s">
        <v>1336</v>
      </c>
      <c r="N360" s="14">
        <v>2024</v>
      </c>
      <c r="O360" s="15" t="s">
        <v>42912</v>
      </c>
      <c r="P360" s="15" t="s">
        <v>106</v>
      </c>
      <c r="Q360" s="15" t="s">
        <v>46922</v>
      </c>
      <c r="R360" s="15" t="s">
        <v>37612</v>
      </c>
      <c r="S360" s="15" t="s">
        <v>37613</v>
      </c>
      <c r="T360" s="15" t="s">
        <v>35370</v>
      </c>
      <c r="U360" s="15" t="s">
        <v>53</v>
      </c>
      <c r="V360" s="15" t="s">
        <v>45459</v>
      </c>
      <c r="W360" s="15" t="s">
        <v>3974</v>
      </c>
      <c r="X360" s="15" t="str">
        <f>_xlfn.XLOOKUP(_LOOKUP[[#This Row],[AdjusterMemberName]],_Adjuster[Adjuster Name],_Adjuster[Email],,0)</f>
        <v>LMiller@knightcompany.com</v>
      </c>
      <c r="Y360" s="15" t="str">
        <f>_xlfn.XLOOKUP(_LOOKUP[[#This Row],[AdjusterMemberName]],_Adjuster[Adjuster Name],_Adjuster[Phone Number],,0)</f>
        <v>424-559-5378</v>
      </c>
      <c r="Z360" s="15" t="s">
        <v>37614</v>
      </c>
      <c r="AA3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27345 Linden Lane, Valencia  CA 91354</v>
      </c>
      <c r="AB360" s="15"/>
    </row>
    <row r="361" spans="1:28" x14ac:dyDescent="0.3">
      <c r="A361" s="14">
        <v>1</v>
      </c>
      <c r="B361" s="14">
        <v>1</v>
      </c>
      <c r="C361" s="15" t="s">
        <v>43187</v>
      </c>
      <c r="D361" s="15" t="s">
        <v>43187</v>
      </c>
      <c r="E361" s="15">
        <v>45832</v>
      </c>
      <c r="F361" s="15" t="s">
        <v>43188</v>
      </c>
      <c r="G361" s="15">
        <v>45782</v>
      </c>
      <c r="H361" s="15">
        <v>45966</v>
      </c>
      <c r="I361" s="15" t="s">
        <v>43189</v>
      </c>
      <c r="J361" s="15" t="s">
        <v>43190</v>
      </c>
      <c r="K361" s="15" t="s">
        <v>45668</v>
      </c>
      <c r="L361" s="15" t="s">
        <v>103</v>
      </c>
      <c r="M361" s="15" t="s">
        <v>1503</v>
      </c>
      <c r="N361" s="14">
        <v>2018</v>
      </c>
      <c r="O361" s="15" t="s">
        <v>43191</v>
      </c>
      <c r="P361" s="15" t="s">
        <v>106</v>
      </c>
      <c r="Q361" s="15" t="s">
        <v>46893</v>
      </c>
      <c r="R361" s="15" t="s">
        <v>43192</v>
      </c>
      <c r="S361" s="15" t="s">
        <v>43193</v>
      </c>
      <c r="T361" s="15" t="s">
        <v>2533</v>
      </c>
      <c r="U361" s="15" t="s">
        <v>53</v>
      </c>
      <c r="V361" s="15" t="s">
        <v>45667</v>
      </c>
      <c r="W361" s="15" t="s">
        <v>1186</v>
      </c>
      <c r="X361" s="15" t="str">
        <f>_xlfn.XLOOKUP(_LOOKUP[[#This Row],[AdjusterMemberName]],_Adjuster[Adjuster Name],_Adjuster[Email],,0)</f>
        <v>sAkinleye@knightcompany.com</v>
      </c>
      <c r="Y361" s="15" t="str">
        <f>_xlfn.XLOOKUP(_LOOKUP[[#This Row],[AdjusterMemberName]],_Adjuster[Adjuster Name],_Adjuster[Phone Number],,0)</f>
        <v>424-559-5280</v>
      </c>
      <c r="Z361" s="15" t="s">
        <v>43194</v>
      </c>
      <c r="AA3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6346 Templeton St, Huntington Park  CA 90255</v>
      </c>
      <c r="AB361" s="15"/>
    </row>
    <row r="362" spans="1:28" x14ac:dyDescent="0.3">
      <c r="A362" s="14">
        <v>1</v>
      </c>
      <c r="B362" s="14">
        <v>1</v>
      </c>
      <c r="C362" s="15" t="s">
        <v>43909</v>
      </c>
      <c r="D362" s="15" t="s">
        <v>43909</v>
      </c>
      <c r="E362" s="15">
        <v>45832</v>
      </c>
      <c r="F362" s="15" t="s">
        <v>43910</v>
      </c>
      <c r="G362" s="15">
        <v>45798</v>
      </c>
      <c r="H362" s="15">
        <v>45982</v>
      </c>
      <c r="I362" s="15" t="s">
        <v>43911</v>
      </c>
      <c r="J362" s="15" t="s">
        <v>43912</v>
      </c>
      <c r="K362" s="15" t="s">
        <v>45336</v>
      </c>
      <c r="L362" s="15" t="s">
        <v>103</v>
      </c>
      <c r="M362" s="15" t="s">
        <v>104</v>
      </c>
      <c r="N362" s="14">
        <v>2020</v>
      </c>
      <c r="O362" s="15" t="s">
        <v>43913</v>
      </c>
      <c r="P362" s="15" t="s">
        <v>106</v>
      </c>
      <c r="Q362" s="15" t="s">
        <v>47018</v>
      </c>
      <c r="R362" s="15" t="s">
        <v>2328</v>
      </c>
      <c r="S362" s="15" t="s">
        <v>43914</v>
      </c>
      <c r="T362" s="15" t="s">
        <v>164</v>
      </c>
      <c r="U362" s="15" t="s">
        <v>53</v>
      </c>
      <c r="V362" s="15" t="s">
        <v>45579</v>
      </c>
      <c r="W362" s="15" t="s">
        <v>3974</v>
      </c>
      <c r="X362" s="15" t="str">
        <f>_xlfn.XLOOKUP(_LOOKUP[[#This Row],[AdjusterMemberName]],_Adjuster[Adjuster Name],_Adjuster[Email],,0)</f>
        <v>LMiller@knightcompany.com</v>
      </c>
      <c r="Y362" s="15" t="str">
        <f>_xlfn.XLOOKUP(_LOOKUP[[#This Row],[AdjusterMemberName]],_Adjuster[Adjuster Name],_Adjuster[Phone Number],,0)</f>
        <v>424-559-5378</v>
      </c>
      <c r="Z362" s="15" t="s">
        <v>43915</v>
      </c>
      <c r="AA3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2429 S Preuss Ave, Fresno  CA 93727</v>
      </c>
      <c r="AB362" s="15"/>
    </row>
    <row r="363" spans="1:28" x14ac:dyDescent="0.3">
      <c r="A363" s="14">
        <v>1</v>
      </c>
      <c r="B363" s="14">
        <v>1</v>
      </c>
      <c r="C363" s="15" t="s">
        <v>32972</v>
      </c>
      <c r="D363" s="15" t="s">
        <v>42520</v>
      </c>
      <c r="E363" s="15">
        <v>45831</v>
      </c>
      <c r="F363" s="15" t="s">
        <v>32973</v>
      </c>
      <c r="G363" s="15">
        <v>45718</v>
      </c>
      <c r="H363" s="15">
        <v>45902</v>
      </c>
      <c r="I363" s="15" t="s">
        <v>42521</v>
      </c>
      <c r="J363" s="15" t="s">
        <v>42522</v>
      </c>
      <c r="K363" s="15" t="s">
        <v>45556</v>
      </c>
      <c r="L363" s="15" t="s">
        <v>103</v>
      </c>
      <c r="M363" s="15" t="s">
        <v>304</v>
      </c>
      <c r="N363" s="14">
        <v>2007</v>
      </c>
      <c r="O363" s="15" t="s">
        <v>42523</v>
      </c>
      <c r="P363" s="15" t="s">
        <v>106</v>
      </c>
      <c r="Q363" s="15" t="s">
        <v>47001</v>
      </c>
      <c r="R363" s="15" t="s">
        <v>32978</v>
      </c>
      <c r="S363" s="15" t="s">
        <v>32979</v>
      </c>
      <c r="T363" s="15" t="s">
        <v>840</v>
      </c>
      <c r="U363" s="15" t="s">
        <v>53</v>
      </c>
      <c r="V363" s="15" t="s">
        <v>45450</v>
      </c>
      <c r="W363" s="15" t="s">
        <v>1049</v>
      </c>
      <c r="X363" s="15" t="str">
        <f>_xlfn.XLOOKUP(_LOOKUP[[#This Row],[AdjusterMemberName]],_Adjuster[Adjuster Name],_Adjuster[Email],,0)</f>
        <v>cPenate@knightcompany.com</v>
      </c>
      <c r="Y363" s="15" t="str">
        <f>_xlfn.XLOOKUP(_LOOKUP[[#This Row],[AdjusterMemberName]],_Adjuster[Adjuster Name],_Adjuster[Phone Number],,0)</f>
        <v>424-559-5385</v>
      </c>
      <c r="Z363" s="15" t="s">
        <v>32980</v>
      </c>
      <c r="AA3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10555 Flora Vista Rd, Apple Valley  CA 92308</v>
      </c>
      <c r="AB363" s="15"/>
    </row>
    <row r="364" spans="1:28" x14ac:dyDescent="0.3">
      <c r="A364" s="14">
        <v>1</v>
      </c>
      <c r="B364" s="14">
        <v>1</v>
      </c>
      <c r="C364" s="15" t="s">
        <v>42532</v>
      </c>
      <c r="D364" s="15" t="s">
        <v>42533</v>
      </c>
      <c r="E364" s="15">
        <v>45831</v>
      </c>
      <c r="F364" s="15" t="s">
        <v>42534</v>
      </c>
      <c r="G364" s="15">
        <v>45691</v>
      </c>
      <c r="H364" s="15">
        <v>45872</v>
      </c>
      <c r="I364" s="15" t="s">
        <v>42535</v>
      </c>
      <c r="J364" s="15" t="s">
        <v>42536</v>
      </c>
      <c r="K364" s="15" t="s">
        <v>45646</v>
      </c>
      <c r="L364" s="15" t="s">
        <v>314</v>
      </c>
      <c r="M364" s="15" t="s">
        <v>1409</v>
      </c>
      <c r="N364" s="14">
        <v>2020</v>
      </c>
      <c r="O364" s="15" t="s">
        <v>42537</v>
      </c>
      <c r="P364" s="15" t="s">
        <v>81</v>
      </c>
      <c r="Q364" s="15" t="s">
        <v>46922</v>
      </c>
      <c r="R364" s="15" t="s">
        <v>42538</v>
      </c>
      <c r="S364" s="15" t="s">
        <v>42539</v>
      </c>
      <c r="T364" s="15" t="s">
        <v>308</v>
      </c>
      <c r="U364" s="15" t="s">
        <v>53</v>
      </c>
      <c r="V364" s="15" t="s">
        <v>45690</v>
      </c>
      <c r="W364" s="15" t="s">
        <v>1658</v>
      </c>
      <c r="X364" s="15" t="str">
        <f>_xlfn.XLOOKUP(_LOOKUP[[#This Row],[AdjusterMemberName]],_Adjuster[Adjuster Name],_Adjuster[Email],,0)</f>
        <v>RDavila@knightcompany.com</v>
      </c>
      <c r="Y364" s="15" t="str">
        <f>_xlfn.XLOOKUP(_LOOKUP[[#This Row],[AdjusterMemberName]],_Adjuster[Adjuster Name],_Adjuster[Phone Number],,0)</f>
        <v>424-559-5663</v>
      </c>
      <c r="Z364" s="15" t="s">
        <v>42540</v>
      </c>
      <c r="AA3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5350 La Sierra Ave Apt 23, Riverside  CA 92505</v>
      </c>
      <c r="AB364" s="15"/>
    </row>
    <row r="365" spans="1:28" x14ac:dyDescent="0.3">
      <c r="A365" s="14">
        <v>1</v>
      </c>
      <c r="B365" s="14">
        <v>1</v>
      </c>
      <c r="C365" s="15" t="s">
        <v>42541</v>
      </c>
      <c r="D365" s="15" t="s">
        <v>42541</v>
      </c>
      <c r="E365" s="15">
        <v>45831</v>
      </c>
      <c r="F365" s="15" t="s">
        <v>42542</v>
      </c>
      <c r="G365" s="15">
        <v>45802</v>
      </c>
      <c r="H365" s="15">
        <v>45986</v>
      </c>
      <c r="I365" s="15" t="s">
        <v>42543</v>
      </c>
      <c r="J365" s="15" t="s">
        <v>42544</v>
      </c>
      <c r="K365" s="15" t="s">
        <v>45358</v>
      </c>
      <c r="L365" s="15" t="s">
        <v>103</v>
      </c>
      <c r="M365" s="15" t="s">
        <v>160</v>
      </c>
      <c r="N365" s="14">
        <v>2010</v>
      </c>
      <c r="O365" s="15" t="s">
        <v>42545</v>
      </c>
      <c r="P365" s="15" t="s">
        <v>81</v>
      </c>
      <c r="Q365" s="15" t="s">
        <v>47015</v>
      </c>
      <c r="R365" s="15" t="s">
        <v>42546</v>
      </c>
      <c r="S365" s="15" t="s">
        <v>18165</v>
      </c>
      <c r="T365" s="15" t="s">
        <v>308</v>
      </c>
      <c r="U365" s="15" t="s">
        <v>53</v>
      </c>
      <c r="V365" s="15" t="s">
        <v>45476</v>
      </c>
      <c r="W365" s="15" t="s">
        <v>29629</v>
      </c>
      <c r="X365" s="15" t="str">
        <f>_xlfn.XLOOKUP(_LOOKUP[[#This Row],[AdjusterMemberName]],_Adjuster[Adjuster Name],_Adjuster[Email],,0)</f>
        <v>LYoung2@knightcompany.com</v>
      </c>
      <c r="Y365" s="15" t="str">
        <f>_xlfn.XLOOKUP(_LOOKUP[[#This Row],[AdjusterMemberName]],_Adjuster[Adjuster Name],_Adjuster[Phone Number],,0)</f>
        <v>323-456-1714</v>
      </c>
      <c r="Z365" s="15" t="s">
        <v>18166</v>
      </c>
      <c r="AA3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3170 Jane St, Riverside  CA 92506</v>
      </c>
      <c r="AB365" s="15"/>
    </row>
    <row r="366" spans="1:28" x14ac:dyDescent="0.3">
      <c r="A366" s="14">
        <v>1</v>
      </c>
      <c r="B366" s="14">
        <v>1</v>
      </c>
      <c r="C366" s="15" t="s">
        <v>5368</v>
      </c>
      <c r="D366" s="15" t="s">
        <v>5368</v>
      </c>
      <c r="E366" s="15">
        <v>45831</v>
      </c>
      <c r="F366" s="15" t="s">
        <v>42556</v>
      </c>
      <c r="G366" s="15">
        <v>45674</v>
      </c>
      <c r="H366" s="15">
        <v>45855</v>
      </c>
      <c r="I366" s="15" t="s">
        <v>42557</v>
      </c>
      <c r="J366" s="15" t="s">
        <v>42558</v>
      </c>
      <c r="K366" s="15" t="s">
        <v>45735</v>
      </c>
      <c r="L366" s="15" t="s">
        <v>281</v>
      </c>
      <c r="M366" s="15" t="s">
        <v>9830</v>
      </c>
      <c r="N366" s="14">
        <v>2022</v>
      </c>
      <c r="O366" s="15" t="s">
        <v>42559</v>
      </c>
      <c r="P366" s="15" t="s">
        <v>106</v>
      </c>
      <c r="Q366" s="15" t="s">
        <v>46922</v>
      </c>
      <c r="R366" s="15" t="s">
        <v>2190</v>
      </c>
      <c r="S366" s="15" t="s">
        <v>42560</v>
      </c>
      <c r="T366" s="15" t="s">
        <v>308</v>
      </c>
      <c r="U366" s="15" t="s">
        <v>53</v>
      </c>
      <c r="V366" s="15" t="s">
        <v>45432</v>
      </c>
      <c r="W366" s="15" t="s">
        <v>8635</v>
      </c>
      <c r="X366" s="15" t="e">
        <f>_xlfn.XLOOKUP(_LOOKUP[[#This Row],[AdjusterMemberName]],_Adjuster[Adjuster Name],_Adjuster[Email],,0)</f>
        <v>#N/A</v>
      </c>
      <c r="Y366" s="15" t="e">
        <f>_xlfn.XLOOKUP(_LOOKUP[[#This Row],[AdjusterMemberName]],_Adjuster[Adjuster Name],_Adjuster[Phone Number],,0)</f>
        <v>#N/A</v>
      </c>
      <c r="Z366" s="15" t="s">
        <v>42561</v>
      </c>
      <c r="AA3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8356 Bruce Ave, Riverside  CA 92503</v>
      </c>
      <c r="AB366" s="15"/>
    </row>
    <row r="367" spans="1:28" x14ac:dyDescent="0.3">
      <c r="A367" s="14">
        <v>1</v>
      </c>
      <c r="B367" s="14">
        <v>1</v>
      </c>
      <c r="C367" s="15" t="s">
        <v>42569</v>
      </c>
      <c r="D367" s="15" t="s">
        <v>42569</v>
      </c>
      <c r="E367" s="15">
        <v>45831</v>
      </c>
      <c r="F367" s="15" t="s">
        <v>42570</v>
      </c>
      <c r="G367" s="15">
        <v>45762</v>
      </c>
      <c r="H367" s="15">
        <v>45945</v>
      </c>
      <c r="I367" s="15" t="s">
        <v>42571</v>
      </c>
      <c r="J367" s="15" t="s">
        <v>42572</v>
      </c>
      <c r="K367" s="15" t="s">
        <v>45329</v>
      </c>
      <c r="L367" s="15" t="s">
        <v>229</v>
      </c>
      <c r="M367" s="15" t="s">
        <v>42573</v>
      </c>
      <c r="N367" s="14">
        <v>2019</v>
      </c>
      <c r="O367" s="15" t="s">
        <v>42574</v>
      </c>
      <c r="P367" s="15" t="s">
        <v>81</v>
      </c>
      <c r="Q367" s="15" t="s">
        <v>46893</v>
      </c>
      <c r="R367" s="15" t="s">
        <v>13155</v>
      </c>
      <c r="S367" s="15" t="s">
        <v>42575</v>
      </c>
      <c r="T367" s="15" t="s">
        <v>2072</v>
      </c>
      <c r="U367" s="15" t="s">
        <v>53</v>
      </c>
      <c r="V367" s="15" t="s">
        <v>45733</v>
      </c>
      <c r="W367" s="15" t="s">
        <v>54</v>
      </c>
      <c r="X367" s="15" t="str">
        <f>_xlfn.XLOOKUP(_LOOKUP[[#This Row],[AdjusterMemberName]],_Adjuster[Adjuster Name],_Adjuster[Email],,0)</f>
        <v>JRubalcava@knightcompany.com</v>
      </c>
      <c r="Y367" s="15" t="str">
        <f>_xlfn.XLOOKUP(_LOOKUP[[#This Row],[AdjusterMemberName]],_Adjuster[Adjuster Name],_Adjuster[Phone Number],,0)</f>
        <v>424-559-5420</v>
      </c>
      <c r="Z367" s="15" t="s">
        <v>42576</v>
      </c>
      <c r="AA3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16600 Terrace Ln Apt A, Fontana  CA 92335</v>
      </c>
      <c r="AB367" s="15"/>
    </row>
    <row r="368" spans="1:28" x14ac:dyDescent="0.3">
      <c r="A368" s="14">
        <v>1</v>
      </c>
      <c r="B368" s="14">
        <v>1</v>
      </c>
      <c r="C368" s="15" t="s">
        <v>38951</v>
      </c>
      <c r="D368" s="15" t="s">
        <v>42577</v>
      </c>
      <c r="E368" s="15">
        <v>45831</v>
      </c>
      <c r="F368" s="15" t="s">
        <v>38952</v>
      </c>
      <c r="G368" s="15">
        <v>45733</v>
      </c>
      <c r="H368" s="15">
        <v>45917</v>
      </c>
      <c r="I368" s="15" t="s">
        <v>42578</v>
      </c>
      <c r="J368" s="15" t="s">
        <v>42579</v>
      </c>
      <c r="K368" s="15" t="s">
        <v>45339</v>
      </c>
      <c r="L368" s="15" t="s">
        <v>91</v>
      </c>
      <c r="M368" s="15" t="s">
        <v>4549</v>
      </c>
      <c r="N368" s="14">
        <v>2017</v>
      </c>
      <c r="O368" s="15" t="s">
        <v>38955</v>
      </c>
      <c r="P368" s="15" t="s">
        <v>81</v>
      </c>
      <c r="Q368" s="15" t="s">
        <v>47057</v>
      </c>
      <c r="R368" s="15" t="s">
        <v>38956</v>
      </c>
      <c r="S368" s="15" t="s">
        <v>38957</v>
      </c>
      <c r="T368" s="15" t="s">
        <v>7321</v>
      </c>
      <c r="U368" s="15" t="s">
        <v>53</v>
      </c>
      <c r="V368" s="15" t="s">
        <v>45580</v>
      </c>
      <c r="W368" s="15" t="s">
        <v>8635</v>
      </c>
      <c r="X368" s="15" t="e">
        <f>_xlfn.XLOOKUP(_LOOKUP[[#This Row],[AdjusterMemberName]],_Adjuster[Adjuster Name],_Adjuster[Email],,0)</f>
        <v>#N/A</v>
      </c>
      <c r="Y368" s="15" t="e">
        <f>_xlfn.XLOOKUP(_LOOKUP[[#This Row],[AdjusterMemberName]],_Adjuster[Adjuster Name],_Adjuster[Phone Number],,0)</f>
        <v>#N/A</v>
      </c>
      <c r="Z368" s="15" t="s">
        <v>38958</v>
      </c>
      <c r="AA3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9636 Tujunga Canyon Blvd, Tujunga  CA 91042</v>
      </c>
      <c r="AB368" s="15"/>
    </row>
    <row r="369" spans="1:28" x14ac:dyDescent="0.3">
      <c r="A369" s="14">
        <v>1</v>
      </c>
      <c r="B369" s="14">
        <v>1</v>
      </c>
      <c r="C369" s="15" t="s">
        <v>42588</v>
      </c>
      <c r="D369" s="15" t="s">
        <v>42589</v>
      </c>
      <c r="E369" s="15">
        <v>45831</v>
      </c>
      <c r="F369" s="15" t="s">
        <v>42590</v>
      </c>
      <c r="G369" s="15">
        <v>45820</v>
      </c>
      <c r="H369" s="15">
        <v>46003</v>
      </c>
      <c r="I369" s="15" t="s">
        <v>42591</v>
      </c>
      <c r="J369" s="15" t="s">
        <v>42592</v>
      </c>
      <c r="K369" s="15" t="s">
        <v>45506</v>
      </c>
      <c r="L369" s="15" t="s">
        <v>128</v>
      </c>
      <c r="M369" s="15" t="s">
        <v>129</v>
      </c>
      <c r="N369" s="14">
        <v>2019</v>
      </c>
      <c r="O369" s="15" t="s">
        <v>42593</v>
      </c>
      <c r="P369" s="15" t="s">
        <v>81</v>
      </c>
      <c r="Q369" s="15" t="s">
        <v>46931</v>
      </c>
      <c r="R369" s="15" t="s">
        <v>5094</v>
      </c>
      <c r="S369" s="15" t="s">
        <v>42594</v>
      </c>
      <c r="T369" s="15" t="s">
        <v>1120</v>
      </c>
      <c r="U369" s="15" t="s">
        <v>53</v>
      </c>
      <c r="V369" s="15" t="s">
        <v>45428</v>
      </c>
      <c r="W369" s="15" t="s">
        <v>29629</v>
      </c>
      <c r="X369" s="15" t="str">
        <f>_xlfn.XLOOKUP(_LOOKUP[[#This Row],[AdjusterMemberName]],_Adjuster[Adjuster Name],_Adjuster[Email],,0)</f>
        <v>LYoung2@knightcompany.com</v>
      </c>
      <c r="Y369" s="15" t="str">
        <f>_xlfn.XLOOKUP(_LOOKUP[[#This Row],[AdjusterMemberName]],_Adjuster[Adjuster Name],_Adjuster[Phone Number],,0)</f>
        <v>323-456-1714</v>
      </c>
      <c r="Z369" s="15" t="s">
        <v>42595</v>
      </c>
      <c r="AA3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2255 Cahuilla St Apt 115, Colton  CA 92324</v>
      </c>
      <c r="AB369" s="15"/>
    </row>
    <row r="370" spans="1:28" x14ac:dyDescent="0.3">
      <c r="A370" s="14">
        <v>1</v>
      </c>
      <c r="B370" s="14">
        <v>1</v>
      </c>
      <c r="C370" s="15" t="s">
        <v>42657</v>
      </c>
      <c r="D370" s="15" t="s">
        <v>42657</v>
      </c>
      <c r="E370" s="15">
        <v>45831</v>
      </c>
      <c r="F370" s="15" t="s">
        <v>42658</v>
      </c>
      <c r="G370" s="15">
        <v>45751</v>
      </c>
      <c r="H370" s="15">
        <v>45934</v>
      </c>
      <c r="I370" s="15" t="s">
        <v>42659</v>
      </c>
      <c r="J370" s="15" t="s">
        <v>42660</v>
      </c>
      <c r="K370" s="15" t="s">
        <v>45663</v>
      </c>
      <c r="L370" s="15" t="s">
        <v>25</v>
      </c>
      <c r="M370" s="15" t="s">
        <v>79</v>
      </c>
      <c r="N370" s="14">
        <v>2002</v>
      </c>
      <c r="O370" s="15" t="s">
        <v>42661</v>
      </c>
      <c r="P370" s="15" t="s">
        <v>81</v>
      </c>
      <c r="Q370" s="15" t="s">
        <v>46976</v>
      </c>
      <c r="R370" s="15" t="s">
        <v>42662</v>
      </c>
      <c r="S370" s="15" t="s">
        <v>42663</v>
      </c>
      <c r="T370" s="15" t="s">
        <v>1862</v>
      </c>
      <c r="U370" s="15" t="s">
        <v>53</v>
      </c>
      <c r="V370" s="15" t="s">
        <v>45724</v>
      </c>
      <c r="W370" s="15" t="s">
        <v>29629</v>
      </c>
      <c r="X370" s="15" t="str">
        <f>_xlfn.XLOOKUP(_LOOKUP[[#This Row],[AdjusterMemberName]],_Adjuster[Adjuster Name],_Adjuster[Email],,0)</f>
        <v>LYoung2@knightcompany.com</v>
      </c>
      <c r="Y370" s="15" t="str">
        <f>_xlfn.XLOOKUP(_LOOKUP[[#This Row],[AdjusterMemberName]],_Adjuster[Adjuster Name],_Adjuster[Phone Number],,0)</f>
        <v>323-456-1714</v>
      </c>
      <c r="Z370" s="15" t="s">
        <v>42664</v>
      </c>
      <c r="AA3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2183 Murphy Rd, Temecula  CA 92592</v>
      </c>
      <c r="AB370" s="15"/>
    </row>
    <row r="371" spans="1:28" x14ac:dyDescent="0.3">
      <c r="A371" s="14">
        <v>1</v>
      </c>
      <c r="B371" s="14">
        <v>1</v>
      </c>
      <c r="C371" s="15" t="s">
        <v>42725</v>
      </c>
      <c r="D371" s="15" t="s">
        <v>42726</v>
      </c>
      <c r="E371" s="15">
        <v>45831</v>
      </c>
      <c r="F371" s="15" t="s">
        <v>42727</v>
      </c>
      <c r="G371" s="15">
        <v>45772</v>
      </c>
      <c r="H371" s="15">
        <v>45955</v>
      </c>
      <c r="I371" s="15" t="s">
        <v>42728</v>
      </c>
      <c r="J371" s="15" t="s">
        <v>42729</v>
      </c>
      <c r="K371" s="15" t="s">
        <v>45505</v>
      </c>
      <c r="L371" s="15" t="s">
        <v>116</v>
      </c>
      <c r="M371" s="15" t="s">
        <v>27123</v>
      </c>
      <c r="N371" s="14">
        <v>2013</v>
      </c>
      <c r="O371" s="15" t="s">
        <v>42730</v>
      </c>
      <c r="P371" s="15" t="s">
        <v>81</v>
      </c>
      <c r="Q371" s="15" t="s">
        <v>46893</v>
      </c>
      <c r="R371" s="15" t="s">
        <v>1719</v>
      </c>
      <c r="S371" s="15" t="s">
        <v>42731</v>
      </c>
      <c r="T371" s="15" t="s">
        <v>174</v>
      </c>
      <c r="U371" s="15" t="s">
        <v>53</v>
      </c>
      <c r="V371" s="15" t="s">
        <v>45337</v>
      </c>
      <c r="W371" s="15" t="s">
        <v>54</v>
      </c>
      <c r="X371" s="15" t="str">
        <f>_xlfn.XLOOKUP(_LOOKUP[[#This Row],[AdjusterMemberName]],_Adjuster[Adjuster Name],_Adjuster[Email],,0)</f>
        <v>JRubalcava@knightcompany.com</v>
      </c>
      <c r="Y371" s="15" t="str">
        <f>_xlfn.XLOOKUP(_LOOKUP[[#This Row],[AdjusterMemberName]],_Adjuster[Adjuster Name],_Adjuster[Phone Number],,0)</f>
        <v>424-559-5420</v>
      </c>
      <c r="Z371" s="15" t="s">
        <v>42732</v>
      </c>
      <c r="AA3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1900 West 3Rd St Apt 123, Los Angeles  CA 90057</v>
      </c>
      <c r="AB371" s="15"/>
    </row>
    <row r="372" spans="1:28" x14ac:dyDescent="0.3">
      <c r="A372" s="14">
        <v>0</v>
      </c>
      <c r="B372" s="14">
        <v>0</v>
      </c>
      <c r="C372" s="15" t="s">
        <v>42733</v>
      </c>
      <c r="D372" s="15" t="s">
        <v>42734</v>
      </c>
      <c r="E372" s="15">
        <v>45831</v>
      </c>
      <c r="F372" s="15" t="s">
        <v>42735</v>
      </c>
      <c r="G372" s="15">
        <v>45685</v>
      </c>
      <c r="H372" s="15">
        <v>45866</v>
      </c>
      <c r="I372" s="15" t="s">
        <v>42736</v>
      </c>
      <c r="J372" s="15" t="s">
        <v>42737</v>
      </c>
      <c r="K372" s="15" t="s">
        <v>45493</v>
      </c>
      <c r="L372" s="15" t="s">
        <v>103</v>
      </c>
      <c r="M372" s="15" t="s">
        <v>15154</v>
      </c>
      <c r="N372" s="14">
        <v>2007</v>
      </c>
      <c r="O372" s="15" t="s">
        <v>42738</v>
      </c>
      <c r="P372" s="15" t="s">
        <v>81</v>
      </c>
      <c r="Q372" s="15" t="s">
        <v>119</v>
      </c>
      <c r="R372" s="15" t="s">
        <v>42739</v>
      </c>
      <c r="S372" s="15" t="s">
        <v>42740</v>
      </c>
      <c r="T372" s="15" t="s">
        <v>3342</v>
      </c>
      <c r="U372" s="15" t="s">
        <v>53</v>
      </c>
      <c r="V372" s="15" t="s">
        <v>45720</v>
      </c>
      <c r="W372" s="15" t="s">
        <v>1658</v>
      </c>
      <c r="X372" s="15" t="str">
        <f>_xlfn.XLOOKUP(_LOOKUP[[#This Row],[AdjusterMemberName]],_Adjuster[Adjuster Name],_Adjuster[Email],,0)</f>
        <v>RDavila@knightcompany.com</v>
      </c>
      <c r="Y372" s="15" t="str">
        <f>_xlfn.XLOOKUP(_LOOKUP[[#This Row],[AdjusterMemberName]],_Adjuster[Adjuster Name],_Adjuster[Phone Number],,0)</f>
        <v>424-559-5663</v>
      </c>
      <c r="Z372" s="15" t="s">
        <v>42741</v>
      </c>
      <c r="AA3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3516 Pontiac Ave, Jurupa Valley  CA 92509</v>
      </c>
      <c r="AB372" s="15"/>
    </row>
    <row r="373" spans="1:28" x14ac:dyDescent="0.3">
      <c r="A373" s="14">
        <v>1</v>
      </c>
      <c r="B373" s="14">
        <v>1</v>
      </c>
      <c r="C373" s="15" t="s">
        <v>42800</v>
      </c>
      <c r="D373" s="15" t="s">
        <v>42800</v>
      </c>
      <c r="E373" s="15">
        <v>45831</v>
      </c>
      <c r="F373" s="15" t="s">
        <v>42801</v>
      </c>
      <c r="G373" s="15">
        <v>45805</v>
      </c>
      <c r="H373" s="15">
        <v>45989</v>
      </c>
      <c r="I373" s="15" t="s">
        <v>42802</v>
      </c>
      <c r="J373" s="15" t="s">
        <v>42803</v>
      </c>
      <c r="K373" s="15" t="s">
        <v>45429</v>
      </c>
      <c r="L373" s="15" t="s">
        <v>292</v>
      </c>
      <c r="M373" s="15" t="s">
        <v>42804</v>
      </c>
      <c r="N373" s="14">
        <v>2008</v>
      </c>
      <c r="O373" s="15" t="s">
        <v>42805</v>
      </c>
      <c r="P373" s="15" t="s">
        <v>81</v>
      </c>
      <c r="Q373" s="15" t="s">
        <v>46893</v>
      </c>
      <c r="R373" s="15" t="s">
        <v>42806</v>
      </c>
      <c r="S373" s="15" t="s">
        <v>42807</v>
      </c>
      <c r="T373" s="15" t="s">
        <v>2320</v>
      </c>
      <c r="U373" s="15" t="s">
        <v>53</v>
      </c>
      <c r="V373" s="15" t="s">
        <v>45713</v>
      </c>
      <c r="W373" s="15" t="s">
        <v>3114</v>
      </c>
      <c r="X373" s="15" t="str">
        <f>_xlfn.XLOOKUP(_LOOKUP[[#This Row],[AdjusterMemberName]],_Adjuster[Adjuster Name],_Adjuster[Email],,0)</f>
        <v>eExmundo@knightcompany.com</v>
      </c>
      <c r="Y373" s="15" t="str">
        <f>_xlfn.XLOOKUP(_LOOKUP[[#This Row],[AdjusterMemberName]],_Adjuster[Adjuster Name],_Adjuster[Phone Number],,0)</f>
        <v>424-559-5400</v>
      </c>
      <c r="Z373" s="15" t="s">
        <v>42808</v>
      </c>
      <c r="AA3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5014 Briarglen Ct, Elk Grove  CA 95758</v>
      </c>
      <c r="AB373" s="15">
        <v>45878</v>
      </c>
    </row>
    <row r="374" spans="1:28" x14ac:dyDescent="0.3">
      <c r="A374" s="14">
        <v>1</v>
      </c>
      <c r="B374" s="14">
        <v>1</v>
      </c>
      <c r="C374" s="15" t="s">
        <v>42809</v>
      </c>
      <c r="D374" s="15" t="s">
        <v>42809</v>
      </c>
      <c r="E374" s="15">
        <v>45831</v>
      </c>
      <c r="F374" s="15" t="s">
        <v>42810</v>
      </c>
      <c r="G374" s="15">
        <v>45716</v>
      </c>
      <c r="H374" s="15">
        <v>45897</v>
      </c>
      <c r="I374" s="15" t="s">
        <v>42811</v>
      </c>
      <c r="J374" s="15" t="s">
        <v>42812</v>
      </c>
      <c r="K374" s="15" t="s">
        <v>45373</v>
      </c>
      <c r="L374" s="15" t="s">
        <v>128</v>
      </c>
      <c r="M374" s="15" t="s">
        <v>836</v>
      </c>
      <c r="N374" s="14">
        <v>2025</v>
      </c>
      <c r="O374" s="15" t="s">
        <v>42813</v>
      </c>
      <c r="P374" s="15" t="s">
        <v>106</v>
      </c>
      <c r="Q374" s="15" t="s">
        <v>47010</v>
      </c>
      <c r="R374" s="15" t="s">
        <v>5045</v>
      </c>
      <c r="S374" s="15" t="s">
        <v>42814</v>
      </c>
      <c r="T374" s="15" t="s">
        <v>821</v>
      </c>
      <c r="U374" s="15" t="s">
        <v>53</v>
      </c>
      <c r="V374" s="15" t="s">
        <v>45349</v>
      </c>
      <c r="W374" s="15" t="s">
        <v>5071</v>
      </c>
      <c r="X374" s="15" t="str">
        <f>_xlfn.XLOOKUP(_LOOKUP[[#This Row],[AdjusterMemberName]],_Adjuster[Adjuster Name],_Adjuster[Email],,0)</f>
        <v>AMontelongo@knightcompany.com</v>
      </c>
      <c r="Y374" s="15" t="str">
        <f>_xlfn.XLOOKUP(_LOOKUP[[#This Row],[AdjusterMemberName]],_Adjuster[Adjuster Name],_Adjuster[Phone Number],,0)</f>
        <v>424-559-5425</v>
      </c>
      <c r="Z374" s="15" t="s">
        <v>42815</v>
      </c>
      <c r="AA3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7030 Lennox Ave Apt 101, Van Nuys  CA 91405</v>
      </c>
      <c r="AB374" s="15"/>
    </row>
    <row r="375" spans="1:28" x14ac:dyDescent="0.3">
      <c r="A375" s="14">
        <v>1</v>
      </c>
      <c r="B375" s="14">
        <v>1</v>
      </c>
      <c r="C375" s="15" t="s">
        <v>42866</v>
      </c>
      <c r="D375" s="15" t="s">
        <v>42866</v>
      </c>
      <c r="E375" s="15">
        <v>45831</v>
      </c>
      <c r="F375" s="15" t="s">
        <v>42867</v>
      </c>
      <c r="G375" s="15">
        <v>45799</v>
      </c>
      <c r="H375" s="15">
        <v>45983</v>
      </c>
      <c r="I375" s="15" t="s">
        <v>42868</v>
      </c>
      <c r="J375" s="15" t="s">
        <v>42869</v>
      </c>
      <c r="K375" s="15" t="s">
        <v>45706</v>
      </c>
      <c r="L375" s="15" t="s">
        <v>103</v>
      </c>
      <c r="M375" s="15" t="s">
        <v>1336</v>
      </c>
      <c r="N375" s="14">
        <v>2012</v>
      </c>
      <c r="O375" s="15" t="s">
        <v>42870</v>
      </c>
      <c r="P375" s="15" t="s">
        <v>106</v>
      </c>
      <c r="Q375" s="15" t="s">
        <v>47055</v>
      </c>
      <c r="R375" s="15" t="s">
        <v>33317</v>
      </c>
      <c r="S375" s="15" t="s">
        <v>42871</v>
      </c>
      <c r="T375" s="15" t="s">
        <v>2651</v>
      </c>
      <c r="U375" s="15" t="s">
        <v>53</v>
      </c>
      <c r="V375" s="15" t="s">
        <v>45705</v>
      </c>
      <c r="W375" s="15" t="s">
        <v>1544</v>
      </c>
      <c r="X375" s="15" t="str">
        <f>_xlfn.XLOOKUP(_LOOKUP[[#This Row],[AdjusterMemberName]],_Adjuster[Adjuster Name],_Adjuster[Email],,0)</f>
        <v>CRodriguez5@knightcompany.com</v>
      </c>
      <c r="Y375" s="15" t="str">
        <f>_xlfn.XLOOKUP(_LOOKUP[[#This Row],[AdjusterMemberName]],_Adjuster[Adjuster Name],_Adjuster[Phone Number],,0)</f>
        <v>323-456-1708</v>
      </c>
      <c r="Z375" s="15" t="s">
        <v>42872</v>
      </c>
      <c r="AA3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2174 Oak St Apt 104, Livermore  CA 94551</v>
      </c>
      <c r="AB375" s="15"/>
    </row>
    <row r="376" spans="1:28" x14ac:dyDescent="0.3">
      <c r="A376" s="14">
        <v>1</v>
      </c>
      <c r="B376" s="14">
        <v>1</v>
      </c>
      <c r="C376" s="15" t="s">
        <v>29988</v>
      </c>
      <c r="D376" s="15" t="s">
        <v>29988</v>
      </c>
      <c r="E376" s="15">
        <v>45831</v>
      </c>
      <c r="F376" s="15" t="s">
        <v>42873</v>
      </c>
      <c r="G376" s="15">
        <v>45831</v>
      </c>
      <c r="H376" s="15">
        <v>46014</v>
      </c>
      <c r="I376" s="15" t="s">
        <v>42874</v>
      </c>
      <c r="J376" s="15" t="s">
        <v>42875</v>
      </c>
      <c r="K376" s="15" t="s">
        <v>45704</v>
      </c>
      <c r="L376" s="15" t="s">
        <v>314</v>
      </c>
      <c r="M376" s="15" t="s">
        <v>1301</v>
      </c>
      <c r="N376" s="14">
        <v>2005</v>
      </c>
      <c r="O376" s="15" t="s">
        <v>42876</v>
      </c>
      <c r="P376" s="15" t="s">
        <v>81</v>
      </c>
      <c r="Q376" s="15" t="s">
        <v>47023</v>
      </c>
      <c r="R376" s="15" t="s">
        <v>29993</v>
      </c>
      <c r="S376" s="15" t="s">
        <v>29994</v>
      </c>
      <c r="T376" s="15" t="s">
        <v>424</v>
      </c>
      <c r="U376" s="15" t="s">
        <v>53</v>
      </c>
      <c r="V376" s="15" t="s">
        <v>45470</v>
      </c>
      <c r="W376" s="15" t="s">
        <v>25229</v>
      </c>
      <c r="X376" s="15" t="str">
        <f>_xlfn.XLOOKUP(_LOOKUP[[#This Row],[AdjusterMemberName]],_Adjuster[Adjuster Name],_Adjuster[Email],,0)</f>
        <v>rMartinez4@knightcompany.com</v>
      </c>
      <c r="Y376" s="15" t="str">
        <f>_xlfn.XLOOKUP(_LOOKUP[[#This Row],[AdjusterMemberName]],_Adjuster[Adjuster Name],_Adjuster[Phone Number],,0)</f>
        <v>424-559-5605</v>
      </c>
      <c r="Z376" s="15" t="s">
        <v>42877</v>
      </c>
      <c r="AA3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3450 Cajun Blvd , San Bernardino  CA 92407</v>
      </c>
      <c r="AB376" s="15"/>
    </row>
    <row r="377" spans="1:28" x14ac:dyDescent="0.3">
      <c r="A377" s="14">
        <v>1</v>
      </c>
      <c r="B377" s="14">
        <v>1</v>
      </c>
      <c r="C377" s="15" t="s">
        <v>42956</v>
      </c>
      <c r="D377" s="15" t="s">
        <v>42956</v>
      </c>
      <c r="E377" s="15">
        <v>45831</v>
      </c>
      <c r="F377" s="15" t="s">
        <v>42957</v>
      </c>
      <c r="G377" s="15">
        <v>45662</v>
      </c>
      <c r="H377" s="15">
        <v>45843</v>
      </c>
      <c r="I377" s="15" t="s">
        <v>42958</v>
      </c>
      <c r="J377" s="15" t="s">
        <v>42959</v>
      </c>
      <c r="K377" s="15" t="s">
        <v>45505</v>
      </c>
      <c r="L377" s="15" t="s">
        <v>139</v>
      </c>
      <c r="M377" s="15" t="s">
        <v>470</v>
      </c>
      <c r="N377" s="14">
        <v>2016</v>
      </c>
      <c r="O377" s="15" t="s">
        <v>42960</v>
      </c>
      <c r="P377" s="15" t="s">
        <v>81</v>
      </c>
      <c r="Q377" s="15" t="s">
        <v>46893</v>
      </c>
      <c r="R377" s="15" t="s">
        <v>42961</v>
      </c>
      <c r="S377" s="15" t="s">
        <v>42962</v>
      </c>
      <c r="T377" s="15" t="s">
        <v>1138</v>
      </c>
      <c r="U377" s="15" t="s">
        <v>53</v>
      </c>
      <c r="V377" s="15" t="s">
        <v>45366</v>
      </c>
      <c r="W377" s="15" t="s">
        <v>29629</v>
      </c>
      <c r="X377" s="15" t="str">
        <f>_xlfn.XLOOKUP(_LOOKUP[[#This Row],[AdjusterMemberName]],_Adjuster[Adjuster Name],_Adjuster[Email],,0)</f>
        <v>LYoung2@knightcompany.com</v>
      </c>
      <c r="Y377" s="15" t="str">
        <f>_xlfn.XLOOKUP(_LOOKUP[[#This Row],[AdjusterMemberName]],_Adjuster[Adjuster Name],_Adjuster[Phone Number],,0)</f>
        <v>323-456-1714</v>
      </c>
      <c r="Z377" s="15" t="s">
        <v>42963</v>
      </c>
      <c r="AA3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14821 Blythe St Apt 4, Panorama City  CA 91402</v>
      </c>
      <c r="AB377" s="15"/>
    </row>
    <row r="378" spans="1:28" x14ac:dyDescent="0.3">
      <c r="A378" s="14">
        <v>1</v>
      </c>
      <c r="B378" s="14">
        <v>1</v>
      </c>
      <c r="C378" s="15" t="s">
        <v>44939</v>
      </c>
      <c r="D378" s="15" t="s">
        <v>44939</v>
      </c>
      <c r="E378" s="15">
        <v>45831</v>
      </c>
      <c r="F378" s="15" t="s">
        <v>44940</v>
      </c>
      <c r="G378" s="15">
        <v>45652</v>
      </c>
      <c r="H378" s="15">
        <v>45834</v>
      </c>
      <c r="I378" s="15" t="s">
        <v>44941</v>
      </c>
      <c r="J378" s="15" t="s">
        <v>44942</v>
      </c>
      <c r="K378" s="15" t="s">
        <v>45407</v>
      </c>
      <c r="L378" s="15" t="s">
        <v>103</v>
      </c>
      <c r="M378" s="15" t="s">
        <v>1523</v>
      </c>
      <c r="N378" s="14">
        <v>2023</v>
      </c>
      <c r="O378" s="15" t="s">
        <v>44943</v>
      </c>
      <c r="P378" s="15" t="s">
        <v>106</v>
      </c>
      <c r="Q378" s="15" t="s">
        <v>47006</v>
      </c>
      <c r="R378" s="15" t="s">
        <v>44944</v>
      </c>
      <c r="S378" s="15" t="s">
        <v>44945</v>
      </c>
      <c r="T378" s="15" t="s">
        <v>1205</v>
      </c>
      <c r="U378" s="15" t="s">
        <v>53</v>
      </c>
      <c r="V378" s="15" t="s">
        <v>45411</v>
      </c>
      <c r="W378" s="15" t="s">
        <v>367</v>
      </c>
      <c r="X378" s="15" t="str">
        <f>_xlfn.XLOOKUP(_LOOKUP[[#This Row],[AdjusterMemberName]],_Adjuster[Adjuster Name],_Adjuster[Email],,0)</f>
        <v>dHernandez4@knightcompany.com</v>
      </c>
      <c r="Y378" s="15" t="str">
        <f>_xlfn.XLOOKUP(_LOOKUP[[#This Row],[AdjusterMemberName]],_Adjuster[Adjuster Name],_Adjuster[Phone Number],,0)</f>
        <v>323-315-7819</v>
      </c>
      <c r="Z378" s="15" t="s">
        <v>44946</v>
      </c>
      <c r="AA3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66726 Cahuilla Ave, Desert Hot Springs  CA 92240</v>
      </c>
      <c r="AB378" s="15"/>
    </row>
    <row r="379" spans="1:28" x14ac:dyDescent="0.3">
      <c r="A379" s="14">
        <v>1</v>
      </c>
      <c r="B379" s="14">
        <v>1</v>
      </c>
      <c r="C379" s="15" t="s">
        <v>42434</v>
      </c>
      <c r="D379" s="15" t="s">
        <v>42435</v>
      </c>
      <c r="E379" s="15">
        <v>45830</v>
      </c>
      <c r="F379" s="15" t="s">
        <v>42436</v>
      </c>
      <c r="G379" s="15">
        <v>45665</v>
      </c>
      <c r="H379" s="15">
        <v>45846</v>
      </c>
      <c r="I379" s="15" t="s">
        <v>42437</v>
      </c>
      <c r="J379" s="15" t="s">
        <v>42438</v>
      </c>
      <c r="K379" s="15" t="s">
        <v>45332</v>
      </c>
      <c r="L379" s="15" t="s">
        <v>139</v>
      </c>
      <c r="M379" s="15" t="s">
        <v>249</v>
      </c>
      <c r="N379" s="14">
        <v>2018</v>
      </c>
      <c r="O379" s="15" t="s">
        <v>42439</v>
      </c>
      <c r="P379" s="15" t="s">
        <v>106</v>
      </c>
      <c r="Q379" s="15" t="s">
        <v>47063</v>
      </c>
      <c r="R379" s="15" t="s">
        <v>26744</v>
      </c>
      <c r="S379" s="15" t="s">
        <v>42440</v>
      </c>
      <c r="T379" s="15" t="s">
        <v>9976</v>
      </c>
      <c r="U379" s="15" t="s">
        <v>53</v>
      </c>
      <c r="V379" s="15" t="s">
        <v>45744</v>
      </c>
      <c r="W379" s="15" t="s">
        <v>1357</v>
      </c>
      <c r="X379" s="15" t="str">
        <f>_xlfn.XLOOKUP(_LOOKUP[[#This Row],[AdjusterMemberName]],_Adjuster[Adjuster Name],_Adjuster[Email],,0)</f>
        <v>jRivera1@knightcompany.com</v>
      </c>
      <c r="Y379" s="15" t="str">
        <f>_xlfn.XLOOKUP(_LOOKUP[[#This Row],[AdjusterMemberName]],_Adjuster[Adjuster Name],_Adjuster[Phone Number],,0)</f>
        <v>424-559-5239</v>
      </c>
      <c r="Z379" s="15" t="s">
        <v>42441</v>
      </c>
      <c r="AA3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13179 10Th St, Chino  CA 91710</v>
      </c>
      <c r="AB379" s="15"/>
    </row>
    <row r="380" spans="1:28" x14ac:dyDescent="0.3">
      <c r="A380" s="14">
        <v>1</v>
      </c>
      <c r="B380" s="14">
        <v>1</v>
      </c>
      <c r="C380" s="15" t="s">
        <v>42479</v>
      </c>
      <c r="D380" s="15" t="s">
        <v>42479</v>
      </c>
      <c r="E380" s="15">
        <v>45830</v>
      </c>
      <c r="F380" s="15" t="s">
        <v>42480</v>
      </c>
      <c r="G380" s="15">
        <v>45795</v>
      </c>
      <c r="H380" s="15">
        <v>45979</v>
      </c>
      <c r="I380" s="15" t="s">
        <v>42481</v>
      </c>
      <c r="J380" s="15" t="s">
        <v>42482</v>
      </c>
      <c r="K380" s="15" t="s">
        <v>45493</v>
      </c>
      <c r="L380" s="15" t="s">
        <v>430</v>
      </c>
      <c r="M380" s="15" t="s">
        <v>15678</v>
      </c>
      <c r="N380" s="14">
        <v>2021</v>
      </c>
      <c r="O380" s="15" t="s">
        <v>42483</v>
      </c>
      <c r="P380" s="15" t="s">
        <v>106</v>
      </c>
      <c r="Q380" s="15" t="s">
        <v>46913</v>
      </c>
      <c r="R380" s="15" t="s">
        <v>42484</v>
      </c>
      <c r="S380" s="15" t="s">
        <v>42485</v>
      </c>
      <c r="T380" s="15" t="s">
        <v>1275</v>
      </c>
      <c r="U380" s="15" t="s">
        <v>53</v>
      </c>
      <c r="V380" s="15" t="s">
        <v>45634</v>
      </c>
      <c r="W380" s="15" t="s">
        <v>6921</v>
      </c>
      <c r="X380" s="15" t="str">
        <f>_xlfn.XLOOKUP(_LOOKUP[[#This Row],[AdjusterMemberName]],_Adjuster[Adjuster Name],_Adjuster[Email],,0)</f>
        <v>AWallace@knightcompany.com</v>
      </c>
      <c r="Y380" s="15" t="str">
        <f>_xlfn.XLOOKUP(_LOOKUP[[#This Row],[AdjusterMemberName]],_Adjuster[Adjuster Name],_Adjuster[Phone Number],,0)</f>
        <v>424-559-5734</v>
      </c>
      <c r="Z380" s="15" t="s">
        <v>42486</v>
      </c>
      <c r="AA3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16103 Cornuta Ave Apt 5, Bellflower  CA 90706</v>
      </c>
      <c r="AB380" s="15"/>
    </row>
    <row r="381" spans="1:28" x14ac:dyDescent="0.3">
      <c r="A381" s="14">
        <v>1</v>
      </c>
      <c r="B381" s="14">
        <v>1</v>
      </c>
      <c r="C381" s="15" t="s">
        <v>42497</v>
      </c>
      <c r="D381" s="15" t="s">
        <v>42497</v>
      </c>
      <c r="E381" s="15">
        <v>45830</v>
      </c>
      <c r="F381" s="15" t="s">
        <v>42498</v>
      </c>
      <c r="G381" s="15">
        <v>45684</v>
      </c>
      <c r="H381" s="15">
        <v>45865</v>
      </c>
      <c r="I381" s="15" t="s">
        <v>42499</v>
      </c>
      <c r="J381" s="15" t="s">
        <v>42500</v>
      </c>
      <c r="K381" s="15" t="s">
        <v>45329</v>
      </c>
      <c r="L381" s="15" t="s">
        <v>128</v>
      </c>
      <c r="M381" s="15" t="s">
        <v>1064</v>
      </c>
      <c r="N381" s="14">
        <v>2006</v>
      </c>
      <c r="O381" s="15" t="s">
        <v>42501</v>
      </c>
      <c r="P381" s="15" t="s">
        <v>106</v>
      </c>
      <c r="Q381" s="15" t="s">
        <v>46939</v>
      </c>
      <c r="R381" s="15" t="s">
        <v>42502</v>
      </c>
      <c r="S381" s="15" t="s">
        <v>42503</v>
      </c>
      <c r="T381" s="15" t="s">
        <v>3010</v>
      </c>
      <c r="U381" s="15" t="s">
        <v>53</v>
      </c>
      <c r="V381" s="15" t="s">
        <v>45612</v>
      </c>
      <c r="W381" s="15" t="s">
        <v>29629</v>
      </c>
      <c r="X381" s="15" t="str">
        <f>_xlfn.XLOOKUP(_LOOKUP[[#This Row],[AdjusterMemberName]],_Adjuster[Adjuster Name],_Adjuster[Email],,0)</f>
        <v>LYoung2@knightcompany.com</v>
      </c>
      <c r="Y381" s="15" t="str">
        <f>_xlfn.XLOOKUP(_LOOKUP[[#This Row],[AdjusterMemberName]],_Adjuster[Adjuster Name],_Adjuster[Phone Number],,0)</f>
        <v>323-456-1714</v>
      </c>
      <c r="Z381" s="15" t="s">
        <v>42504</v>
      </c>
      <c r="AA3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7500 Alabama Ave Apt 234, Canoga Park  CA 91303</v>
      </c>
      <c r="AB381" s="15"/>
    </row>
    <row r="382" spans="1:28" x14ac:dyDescent="0.3">
      <c r="A382" s="14">
        <v>1</v>
      </c>
      <c r="B382" s="14">
        <v>1</v>
      </c>
      <c r="C382" s="15" t="s">
        <v>42547</v>
      </c>
      <c r="D382" s="15" t="s">
        <v>42548</v>
      </c>
      <c r="E382" s="15">
        <v>45830</v>
      </c>
      <c r="F382" s="15" t="s">
        <v>42549</v>
      </c>
      <c r="G382" s="15">
        <v>45762</v>
      </c>
      <c r="H382" s="15">
        <v>45945</v>
      </c>
      <c r="I382" s="15" t="s">
        <v>42550</v>
      </c>
      <c r="J382" s="15" t="s">
        <v>42551</v>
      </c>
      <c r="K382" s="15" t="s">
        <v>45509</v>
      </c>
      <c r="L382" s="15" t="s">
        <v>181</v>
      </c>
      <c r="M382" s="15" t="s">
        <v>182</v>
      </c>
      <c r="N382" s="14">
        <v>2018</v>
      </c>
      <c r="O382" s="15" t="s">
        <v>42552</v>
      </c>
      <c r="P382" s="15" t="s">
        <v>106</v>
      </c>
      <c r="Q382" s="15" t="s">
        <v>46893</v>
      </c>
      <c r="R382" s="15" t="s">
        <v>42553</v>
      </c>
      <c r="S382" s="15" t="s">
        <v>42554</v>
      </c>
      <c r="T382" s="15" t="s">
        <v>174</v>
      </c>
      <c r="U382" s="15" t="s">
        <v>53</v>
      </c>
      <c r="V382" s="15" t="s">
        <v>45532</v>
      </c>
      <c r="W382" s="15" t="s">
        <v>1357</v>
      </c>
      <c r="X382" s="15" t="str">
        <f>_xlfn.XLOOKUP(_LOOKUP[[#This Row],[AdjusterMemberName]],_Adjuster[Adjuster Name],_Adjuster[Email],,0)</f>
        <v>jRivera1@knightcompany.com</v>
      </c>
      <c r="Y382" s="15" t="str">
        <f>_xlfn.XLOOKUP(_LOOKUP[[#This Row],[AdjusterMemberName]],_Adjuster[Adjuster Name],_Adjuster[Phone Number],,0)</f>
        <v>424-559-5239</v>
      </c>
      <c r="Z382" s="15" t="s">
        <v>42555</v>
      </c>
      <c r="AA3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4015 Marathon St Apt 6, Los Angeles  CA 90029</v>
      </c>
      <c r="AB382" s="15"/>
    </row>
    <row r="383" spans="1:28" x14ac:dyDescent="0.3">
      <c r="A383" s="14">
        <v>1</v>
      </c>
      <c r="B383" s="14">
        <v>1</v>
      </c>
      <c r="C383" s="15" t="s">
        <v>42580</v>
      </c>
      <c r="D383" s="15" t="s">
        <v>42580</v>
      </c>
      <c r="E383" s="15">
        <v>45830</v>
      </c>
      <c r="F383" s="15" t="s">
        <v>42581</v>
      </c>
      <c r="G383" s="15">
        <v>45707</v>
      </c>
      <c r="H383" s="15">
        <v>45888</v>
      </c>
      <c r="I383" s="15" t="s">
        <v>42582</v>
      </c>
      <c r="J383" s="15" t="s">
        <v>42583</v>
      </c>
      <c r="K383" s="15" t="s">
        <v>45388</v>
      </c>
      <c r="L383" s="15" t="s">
        <v>103</v>
      </c>
      <c r="M383" s="15" t="s">
        <v>2188</v>
      </c>
      <c r="N383" s="14">
        <v>2023</v>
      </c>
      <c r="O383" s="15" t="s">
        <v>42584</v>
      </c>
      <c r="P383" s="15" t="s">
        <v>81</v>
      </c>
      <c r="Q383" s="15" t="s">
        <v>47037</v>
      </c>
      <c r="R383" s="15" t="s">
        <v>42585</v>
      </c>
      <c r="S383" s="15" t="s">
        <v>42586</v>
      </c>
      <c r="T383" s="15" t="s">
        <v>2543</v>
      </c>
      <c r="U383" s="15" t="s">
        <v>53</v>
      </c>
      <c r="V383" s="15" t="s">
        <v>45387</v>
      </c>
      <c r="W383" s="15" t="s">
        <v>25229</v>
      </c>
      <c r="X383" s="15" t="str">
        <f>_xlfn.XLOOKUP(_LOOKUP[[#This Row],[AdjusterMemberName]],_Adjuster[Adjuster Name],_Adjuster[Email],,0)</f>
        <v>rMartinez4@knightcompany.com</v>
      </c>
      <c r="Y383" s="15" t="str">
        <f>_xlfn.XLOOKUP(_LOOKUP[[#This Row],[AdjusterMemberName]],_Adjuster[Adjuster Name],_Adjuster[Phone Number],,0)</f>
        <v>424-559-5605</v>
      </c>
      <c r="Z383" s="15" t="s">
        <v>42587</v>
      </c>
      <c r="AA3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89 Carmel Ave, Daly City  CA 94015</v>
      </c>
      <c r="AB383" s="15"/>
    </row>
    <row r="384" spans="1:28" x14ac:dyDescent="0.3">
      <c r="A384" s="14">
        <v>1</v>
      </c>
      <c r="B384" s="14">
        <v>1</v>
      </c>
      <c r="C384" s="15" t="s">
        <v>30244</v>
      </c>
      <c r="D384" s="15" t="s">
        <v>30244</v>
      </c>
      <c r="E384" s="15">
        <v>45830</v>
      </c>
      <c r="F384" s="15" t="s">
        <v>42742</v>
      </c>
      <c r="G384" s="15">
        <v>45814</v>
      </c>
      <c r="H384" s="15">
        <v>45997</v>
      </c>
      <c r="I384" s="15" t="s">
        <v>42743</v>
      </c>
      <c r="J384" s="15" t="s">
        <v>42744</v>
      </c>
      <c r="K384" s="15" t="s">
        <v>45719</v>
      </c>
      <c r="L384" s="15" t="s">
        <v>27823</v>
      </c>
      <c r="M384" s="15" t="s">
        <v>30249</v>
      </c>
      <c r="N384" s="14">
        <v>2004</v>
      </c>
      <c r="O384" s="15" t="s">
        <v>30250</v>
      </c>
      <c r="P384" s="15" t="s">
        <v>106</v>
      </c>
      <c r="Q384" s="15" t="s">
        <v>46939</v>
      </c>
      <c r="R384" s="15" t="s">
        <v>30251</v>
      </c>
      <c r="S384" s="15" t="s">
        <v>30252</v>
      </c>
      <c r="T384" s="15" t="s">
        <v>286</v>
      </c>
      <c r="U384" s="15" t="s">
        <v>53</v>
      </c>
      <c r="V384" s="15" t="s">
        <v>45718</v>
      </c>
      <c r="W384" s="15" t="s">
        <v>25229</v>
      </c>
      <c r="X384" s="15" t="str">
        <f>_xlfn.XLOOKUP(_LOOKUP[[#This Row],[AdjusterMemberName]],_Adjuster[Adjuster Name],_Adjuster[Email],,0)</f>
        <v>rMartinez4@knightcompany.com</v>
      </c>
      <c r="Y384" s="15" t="str">
        <f>_xlfn.XLOOKUP(_LOOKUP[[#This Row],[AdjusterMemberName]],_Adjuster[Adjuster Name],_Adjuster[Phone Number],,0)</f>
        <v>424-559-5605</v>
      </c>
      <c r="Z384" s="15" t="s">
        <v>30253</v>
      </c>
      <c r="AA3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647 Olive Ave Apt 4, Long Beach  CA 90802</v>
      </c>
      <c r="AB384" s="15"/>
    </row>
    <row r="385" spans="1:28" x14ac:dyDescent="0.3">
      <c r="A385" s="14">
        <v>1</v>
      </c>
      <c r="B385" s="14">
        <v>1</v>
      </c>
      <c r="C385" s="15" t="s">
        <v>42372</v>
      </c>
      <c r="D385" s="15" t="s">
        <v>42373</v>
      </c>
      <c r="E385" s="15">
        <v>45829</v>
      </c>
      <c r="F385" s="15" t="s">
        <v>42374</v>
      </c>
      <c r="G385" s="15">
        <v>45725</v>
      </c>
      <c r="H385" s="15">
        <v>45909</v>
      </c>
      <c r="I385" s="15" t="s">
        <v>42375</v>
      </c>
      <c r="J385" s="15" t="s">
        <v>42376</v>
      </c>
      <c r="K385" s="15" t="s">
        <v>45752</v>
      </c>
      <c r="L385" s="15" t="s">
        <v>103</v>
      </c>
      <c r="M385" s="15" t="s">
        <v>3302</v>
      </c>
      <c r="N385" s="14">
        <v>2007</v>
      </c>
      <c r="O385" s="15" t="s">
        <v>42377</v>
      </c>
      <c r="P385" s="15" t="s">
        <v>81</v>
      </c>
      <c r="Q385" s="15" t="s">
        <v>46939</v>
      </c>
      <c r="R385" s="15" t="s">
        <v>42378</v>
      </c>
      <c r="S385" s="15" t="s">
        <v>42379</v>
      </c>
      <c r="T385" s="15" t="s">
        <v>4274</v>
      </c>
      <c r="U385" s="15" t="s">
        <v>53</v>
      </c>
      <c r="V385" s="15" t="s">
        <v>45751</v>
      </c>
      <c r="W385" s="15" t="s">
        <v>5071</v>
      </c>
      <c r="X385" s="15" t="str">
        <f>_xlfn.XLOOKUP(_LOOKUP[[#This Row],[AdjusterMemberName]],_Adjuster[Adjuster Name],_Adjuster[Email],,0)</f>
        <v>AMontelongo@knightcompany.com</v>
      </c>
      <c r="Y385" s="15" t="str">
        <f>_xlfn.XLOOKUP(_LOOKUP[[#This Row],[AdjusterMemberName]],_Adjuster[Adjuster Name],_Adjuster[Phone Number],,0)</f>
        <v>424-559-5425</v>
      </c>
      <c r="Z385" s="15" t="s">
        <v>42380</v>
      </c>
      <c r="AA3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1715 S Alamitas Ave Apt 1, Monrovia  CA 91016</v>
      </c>
      <c r="AB385" s="15"/>
    </row>
    <row r="386" spans="1:28" x14ac:dyDescent="0.3">
      <c r="A386" s="14">
        <v>1</v>
      </c>
      <c r="B386" s="14">
        <v>1</v>
      </c>
      <c r="C386" s="15" t="s">
        <v>42387</v>
      </c>
      <c r="D386" s="15" t="s">
        <v>42387</v>
      </c>
      <c r="E386" s="15">
        <v>45829</v>
      </c>
      <c r="F386" s="15" t="s">
        <v>42388</v>
      </c>
      <c r="G386" s="15">
        <v>45667</v>
      </c>
      <c r="H386" s="15">
        <v>45848</v>
      </c>
      <c r="I386" s="15" t="s">
        <v>42389</v>
      </c>
      <c r="J386" s="15" t="s">
        <v>42390</v>
      </c>
      <c r="K386" s="15" t="s">
        <v>45747</v>
      </c>
      <c r="L386" s="15" t="s">
        <v>441</v>
      </c>
      <c r="M386" s="15" t="s">
        <v>1126</v>
      </c>
      <c r="N386" s="14">
        <v>2020</v>
      </c>
      <c r="O386" s="15" t="s">
        <v>42391</v>
      </c>
      <c r="P386" s="15" t="s">
        <v>81</v>
      </c>
      <c r="Q386" s="15" t="s">
        <v>47010</v>
      </c>
      <c r="R386" s="15" t="s">
        <v>42392</v>
      </c>
      <c r="S386" s="15" t="s">
        <v>42393</v>
      </c>
      <c r="T386" s="15" t="s">
        <v>174</v>
      </c>
      <c r="U386" s="15" t="s">
        <v>53</v>
      </c>
      <c r="V386" s="15" t="s">
        <v>45337</v>
      </c>
      <c r="W386" s="15" t="s">
        <v>1357</v>
      </c>
      <c r="X386" s="15" t="str">
        <f>_xlfn.XLOOKUP(_LOOKUP[[#This Row],[AdjusterMemberName]],_Adjuster[Adjuster Name],_Adjuster[Email],,0)</f>
        <v>jRivera1@knightcompany.com</v>
      </c>
      <c r="Y386" s="15" t="str">
        <f>_xlfn.XLOOKUP(_LOOKUP[[#This Row],[AdjusterMemberName]],_Adjuster[Adjuster Name],_Adjuster[Phone Number],,0)</f>
        <v>424-559-5239</v>
      </c>
      <c r="Z386" s="15" t="s">
        <v>42394</v>
      </c>
      <c r="AA3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2200 8Th St Apt 326, Los Angeles  CA 90057</v>
      </c>
      <c r="AB386" s="15"/>
    </row>
    <row r="387" spans="1:28" x14ac:dyDescent="0.3">
      <c r="A387" s="14">
        <v>1</v>
      </c>
      <c r="B387" s="14">
        <v>0</v>
      </c>
      <c r="C387" s="15" t="s">
        <v>22384</v>
      </c>
      <c r="D387" s="15" t="s">
        <v>42408</v>
      </c>
      <c r="E387" s="15">
        <v>45829</v>
      </c>
      <c r="F387" s="15" t="s">
        <v>42409</v>
      </c>
      <c r="G387" s="15">
        <v>45743</v>
      </c>
      <c r="H387" s="15">
        <v>45927</v>
      </c>
      <c r="I387" s="15" t="s">
        <v>42410</v>
      </c>
      <c r="J387" s="15" t="s">
        <v>42411</v>
      </c>
      <c r="K387" s="15" t="s">
        <v>45646</v>
      </c>
      <c r="L387" s="15" t="s">
        <v>103</v>
      </c>
      <c r="M387" s="15" t="s">
        <v>304</v>
      </c>
      <c r="N387" s="14">
        <v>2024</v>
      </c>
      <c r="O387" s="15" t="s">
        <v>42412</v>
      </c>
      <c r="P387" s="15" t="s">
        <v>106</v>
      </c>
      <c r="Q387" s="15" t="s">
        <v>47064</v>
      </c>
      <c r="R387" s="15" t="s">
        <v>22389</v>
      </c>
      <c r="S387" s="15" t="s">
        <v>22390</v>
      </c>
      <c r="T387" s="15" t="s">
        <v>174</v>
      </c>
      <c r="U387" s="15" t="s">
        <v>53</v>
      </c>
      <c r="V387" s="15" t="s">
        <v>45342</v>
      </c>
      <c r="W387" s="15" t="s">
        <v>1186</v>
      </c>
      <c r="X387" s="15" t="str">
        <f>_xlfn.XLOOKUP(_LOOKUP[[#This Row],[AdjusterMemberName]],_Adjuster[Adjuster Name],_Adjuster[Email],,0)</f>
        <v>sAkinleye@knightcompany.com</v>
      </c>
      <c r="Y387" s="15" t="str">
        <f>_xlfn.XLOOKUP(_LOOKUP[[#This Row],[AdjusterMemberName]],_Adjuster[Adjuster Name],_Adjuster[Phone Number],,0)</f>
        <v>424-559-5280</v>
      </c>
      <c r="Z387" s="15" t="s">
        <v>22391</v>
      </c>
      <c r="AA3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140 W 91St St, Los Angeles  CA 90003</v>
      </c>
      <c r="AB387" s="15"/>
    </row>
    <row r="388" spans="1:28" x14ac:dyDescent="0.3">
      <c r="A388" s="14">
        <v>1</v>
      </c>
      <c r="B388" s="14">
        <v>1</v>
      </c>
      <c r="C388" s="15" t="s">
        <v>20803</v>
      </c>
      <c r="D388" s="15" t="s">
        <v>20803</v>
      </c>
      <c r="E388" s="15">
        <v>45829</v>
      </c>
      <c r="F388" s="15" t="s">
        <v>39271</v>
      </c>
      <c r="G388" s="15">
        <v>45653</v>
      </c>
      <c r="H388" s="15">
        <v>45835</v>
      </c>
      <c r="I388" s="15" t="s">
        <v>42442</v>
      </c>
      <c r="J388" s="15" t="s">
        <v>42443</v>
      </c>
      <c r="K388" s="15" t="s">
        <v>45743</v>
      </c>
      <c r="L388" s="15" t="s">
        <v>128</v>
      </c>
      <c r="M388" s="15" t="s">
        <v>170</v>
      </c>
      <c r="N388" s="14">
        <v>2024</v>
      </c>
      <c r="O388" s="15" t="s">
        <v>20807</v>
      </c>
      <c r="P388" s="15" t="s">
        <v>106</v>
      </c>
      <c r="Q388" s="15" t="s">
        <v>47019</v>
      </c>
      <c r="R388" s="15" t="s">
        <v>20808</v>
      </c>
      <c r="S388" s="15" t="s">
        <v>20809</v>
      </c>
      <c r="T388" s="15" t="s">
        <v>174</v>
      </c>
      <c r="U388" s="15" t="s">
        <v>53</v>
      </c>
      <c r="V388" s="15" t="s">
        <v>45742</v>
      </c>
      <c r="W388" s="15" t="s">
        <v>29629</v>
      </c>
      <c r="X388" s="15" t="str">
        <f>_xlfn.XLOOKUP(_LOOKUP[[#This Row],[AdjusterMemberName]],_Adjuster[Adjuster Name],_Adjuster[Email],,0)</f>
        <v>LYoung2@knightcompany.com</v>
      </c>
      <c r="Y388" s="15" t="str">
        <f>_xlfn.XLOOKUP(_LOOKUP[[#This Row],[AdjusterMemberName]],_Adjuster[Adjuster Name],_Adjuster[Phone Number],,0)</f>
        <v>323-456-1714</v>
      </c>
      <c r="Z388" s="15" t="s">
        <v>20810</v>
      </c>
      <c r="AA3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1647 W 11Th Pl, Los Angeles  CA 90015</v>
      </c>
      <c r="AB388" s="15"/>
    </row>
    <row r="389" spans="1:28" x14ac:dyDescent="0.3">
      <c r="A389" s="14">
        <v>1</v>
      </c>
      <c r="B389" s="14">
        <v>1</v>
      </c>
      <c r="C389" s="15" t="s">
        <v>42461</v>
      </c>
      <c r="D389" s="15" t="s">
        <v>42462</v>
      </c>
      <c r="E389" s="15">
        <v>45829</v>
      </c>
      <c r="F389" s="15" t="s">
        <v>42463</v>
      </c>
      <c r="G389" s="15">
        <v>45764</v>
      </c>
      <c r="H389" s="15">
        <v>45947</v>
      </c>
      <c r="I389" s="15" t="s">
        <v>42464</v>
      </c>
      <c r="J389" s="15" t="s">
        <v>42465</v>
      </c>
      <c r="K389" s="15" t="s">
        <v>45604</v>
      </c>
      <c r="L389" s="15" t="s">
        <v>150</v>
      </c>
      <c r="M389" s="15" t="s">
        <v>7286</v>
      </c>
      <c r="N389" s="14">
        <v>2020</v>
      </c>
      <c r="O389" s="15" t="s">
        <v>42466</v>
      </c>
      <c r="P389" s="15" t="s">
        <v>81</v>
      </c>
      <c r="Q389" s="15" t="s">
        <v>47037</v>
      </c>
      <c r="R389" s="15" t="s">
        <v>42467</v>
      </c>
      <c r="S389" s="15" t="s">
        <v>42468</v>
      </c>
      <c r="T389" s="15" t="s">
        <v>755</v>
      </c>
      <c r="U389" s="15" t="s">
        <v>53</v>
      </c>
      <c r="V389" s="15" t="s">
        <v>45740</v>
      </c>
      <c r="W389" s="15" t="s">
        <v>29629</v>
      </c>
      <c r="X389" s="15" t="str">
        <f>_xlfn.XLOOKUP(_LOOKUP[[#This Row],[AdjusterMemberName]],_Adjuster[Adjuster Name],_Adjuster[Email],,0)</f>
        <v>LYoung2@knightcompany.com</v>
      </c>
      <c r="Y389" s="15" t="str">
        <f>_xlfn.XLOOKUP(_LOOKUP[[#This Row],[AdjusterMemberName]],_Adjuster[Adjuster Name],_Adjuster[Phone Number],,0)</f>
        <v>323-456-1714</v>
      </c>
      <c r="Z389" s="15" t="s">
        <v>42469</v>
      </c>
      <c r="AA3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2257 Carnation Ave, Hemet  CA 92545</v>
      </c>
      <c r="AB389" s="15"/>
    </row>
    <row r="390" spans="1:28" x14ac:dyDescent="0.3">
      <c r="A390" s="14">
        <v>1</v>
      </c>
      <c r="B390" s="14">
        <v>1</v>
      </c>
      <c r="C390" s="15" t="s">
        <v>42489</v>
      </c>
      <c r="D390" s="15" t="s">
        <v>42489</v>
      </c>
      <c r="E390" s="15">
        <v>45829</v>
      </c>
      <c r="F390" s="15" t="s">
        <v>42490</v>
      </c>
      <c r="G390" s="15">
        <v>45688</v>
      </c>
      <c r="H390" s="15">
        <v>45869</v>
      </c>
      <c r="I390" s="15" t="s">
        <v>42491</v>
      </c>
      <c r="J390" s="15" t="s">
        <v>42492</v>
      </c>
      <c r="K390" s="15" t="s">
        <v>45611</v>
      </c>
      <c r="L390" s="15" t="s">
        <v>103</v>
      </c>
      <c r="M390" s="15" t="s">
        <v>304</v>
      </c>
      <c r="N390" s="14">
        <v>2018</v>
      </c>
      <c r="O390" s="15" t="s">
        <v>42493</v>
      </c>
      <c r="P390" s="15" t="s">
        <v>81</v>
      </c>
      <c r="Q390" s="15" t="s">
        <v>46931</v>
      </c>
      <c r="R390" s="15" t="s">
        <v>42494</v>
      </c>
      <c r="S390" s="15" t="s">
        <v>42495</v>
      </c>
      <c r="T390" s="15" t="s">
        <v>1100</v>
      </c>
      <c r="U390" s="15" t="s">
        <v>53</v>
      </c>
      <c r="V390" s="15" t="s">
        <v>45649</v>
      </c>
      <c r="W390" s="15" t="s">
        <v>1357</v>
      </c>
      <c r="X390" s="15" t="str">
        <f>_xlfn.XLOOKUP(_LOOKUP[[#This Row],[AdjusterMemberName]],_Adjuster[Adjuster Name],_Adjuster[Email],,0)</f>
        <v>jRivera1@knightcompany.com</v>
      </c>
      <c r="Y390" s="15" t="str">
        <f>_xlfn.XLOOKUP(_LOOKUP[[#This Row],[AdjusterMemberName]],_Adjuster[Adjuster Name],_Adjuster[Phone Number],,0)</f>
        <v>424-559-5239</v>
      </c>
      <c r="Z390" s="15" t="s">
        <v>42496</v>
      </c>
      <c r="AA3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2637 Country Club Dr, Barstow  CA 92311</v>
      </c>
      <c r="AB390" s="15"/>
    </row>
    <row r="391" spans="1:28" x14ac:dyDescent="0.3">
      <c r="A391" s="14">
        <v>1</v>
      </c>
      <c r="B391" s="14">
        <v>0</v>
      </c>
      <c r="C391" s="15" t="s">
        <v>42505</v>
      </c>
      <c r="D391" s="15" t="s">
        <v>42506</v>
      </c>
      <c r="E391" s="15">
        <v>45829</v>
      </c>
      <c r="F391" s="15" t="s">
        <v>42507</v>
      </c>
      <c r="G391" s="15">
        <v>45684</v>
      </c>
      <c r="H391" s="15">
        <v>45865</v>
      </c>
      <c r="I391" s="15" t="s">
        <v>42508</v>
      </c>
      <c r="J391" s="15" t="s">
        <v>42509</v>
      </c>
      <c r="K391" s="15" t="s">
        <v>45416</v>
      </c>
      <c r="L391" s="15" t="s">
        <v>128</v>
      </c>
      <c r="M391" s="15" t="s">
        <v>170</v>
      </c>
      <c r="N391" s="14">
        <v>2008</v>
      </c>
      <c r="O391" s="15" t="s">
        <v>42510</v>
      </c>
      <c r="P391" s="15" t="s">
        <v>81</v>
      </c>
      <c r="Q391" s="15" t="s">
        <v>46939</v>
      </c>
      <c r="R391" s="15" t="s">
        <v>1237</v>
      </c>
      <c r="S391" s="15" t="s">
        <v>42511</v>
      </c>
      <c r="T391" s="15" t="s">
        <v>308</v>
      </c>
      <c r="U391" s="15" t="s">
        <v>53</v>
      </c>
      <c r="V391" s="15" t="s">
        <v>45690</v>
      </c>
      <c r="W391" s="15" t="s">
        <v>1544</v>
      </c>
      <c r="X391" s="15" t="str">
        <f>_xlfn.XLOOKUP(_LOOKUP[[#This Row],[AdjusterMemberName]],_Adjuster[Adjuster Name],_Adjuster[Email],,0)</f>
        <v>CRodriguez5@knightcompany.com</v>
      </c>
      <c r="Y391" s="15" t="str">
        <f>_xlfn.XLOOKUP(_LOOKUP[[#This Row],[AdjusterMemberName]],_Adjuster[Adjuster Name],_Adjuster[Phone Number],,0)</f>
        <v>323-456-1708</v>
      </c>
      <c r="Z391" s="15" t="s">
        <v>42512</v>
      </c>
      <c r="AA3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10606 Bonner St Apt A, Riverside  CA 92505</v>
      </c>
      <c r="AB391" s="15"/>
    </row>
    <row r="392" spans="1:28" x14ac:dyDescent="0.3">
      <c r="A392" s="14">
        <v>1</v>
      </c>
      <c r="B392" s="14">
        <v>1</v>
      </c>
      <c r="C392" s="15" t="s">
        <v>42513</v>
      </c>
      <c r="D392" s="15" t="s">
        <v>42513</v>
      </c>
      <c r="E392" s="15">
        <v>45829</v>
      </c>
      <c r="F392" s="15" t="s">
        <v>42514</v>
      </c>
      <c r="G392" s="15">
        <v>45676</v>
      </c>
      <c r="H392" s="15">
        <v>45857</v>
      </c>
      <c r="I392" s="15" t="s">
        <v>42515</v>
      </c>
      <c r="J392" s="15" t="s">
        <v>42516</v>
      </c>
      <c r="K392" s="15" t="s">
        <v>45386</v>
      </c>
      <c r="L392" s="15" t="s">
        <v>201</v>
      </c>
      <c r="M392" s="15" t="s">
        <v>1610</v>
      </c>
      <c r="N392" s="14">
        <v>2016</v>
      </c>
      <c r="O392" s="15" t="s">
        <v>42517</v>
      </c>
      <c r="P392" s="15" t="s">
        <v>106</v>
      </c>
      <c r="Q392" s="15" t="s">
        <v>46893</v>
      </c>
      <c r="R392" s="15" t="s">
        <v>9225</v>
      </c>
      <c r="S392" s="15" t="s">
        <v>42518</v>
      </c>
      <c r="T392" s="15" t="s">
        <v>22368</v>
      </c>
      <c r="U392" s="15" t="s">
        <v>53</v>
      </c>
      <c r="V392" s="15" t="s">
        <v>45737</v>
      </c>
      <c r="W392" s="15" t="s">
        <v>6921</v>
      </c>
      <c r="X392" s="15" t="str">
        <f>_xlfn.XLOOKUP(_LOOKUP[[#This Row],[AdjusterMemberName]],_Adjuster[Adjuster Name],_Adjuster[Email],,0)</f>
        <v>AWallace@knightcompany.com</v>
      </c>
      <c r="Y392" s="15" t="str">
        <f>_xlfn.XLOOKUP(_LOOKUP[[#This Row],[AdjusterMemberName]],_Adjuster[Adjuster Name],_Adjuster[Phone Number],,0)</f>
        <v>424-559-5734</v>
      </c>
      <c r="Z392" s="15" t="s">
        <v>42519</v>
      </c>
      <c r="AA3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33627 Alvarado Niles Rd, Union City  CA 94587</v>
      </c>
      <c r="AB392" s="15"/>
    </row>
    <row r="393" spans="1:28" x14ac:dyDescent="0.3">
      <c r="A393" s="14">
        <v>1</v>
      </c>
      <c r="B393" s="14">
        <v>1</v>
      </c>
      <c r="C393" s="15" t="s">
        <v>42524</v>
      </c>
      <c r="D393" s="15" t="s">
        <v>42525</v>
      </c>
      <c r="E393" s="15">
        <v>45829</v>
      </c>
      <c r="F393" s="15" t="s">
        <v>42526</v>
      </c>
      <c r="G393" s="15">
        <v>45758</v>
      </c>
      <c r="H393" s="15">
        <v>45941</v>
      </c>
      <c r="I393" s="15" t="s">
        <v>42527</v>
      </c>
      <c r="J393" s="15" t="s">
        <v>42528</v>
      </c>
      <c r="K393" s="15" t="s">
        <v>45646</v>
      </c>
      <c r="L393" s="15" t="s">
        <v>181</v>
      </c>
      <c r="M393" s="15" t="s">
        <v>182</v>
      </c>
      <c r="N393" s="14">
        <v>2025</v>
      </c>
      <c r="O393" s="15" t="s">
        <v>42529</v>
      </c>
      <c r="P393" s="15" t="s">
        <v>81</v>
      </c>
      <c r="Q393" s="15" t="s">
        <v>47007</v>
      </c>
      <c r="R393" s="15" t="s">
        <v>3420</v>
      </c>
      <c r="S393" s="15" t="s">
        <v>42530</v>
      </c>
      <c r="T393" s="15" t="s">
        <v>5747</v>
      </c>
      <c r="U393" s="15" t="s">
        <v>53</v>
      </c>
      <c r="V393" s="15" t="s">
        <v>45736</v>
      </c>
      <c r="W393" s="15" t="s">
        <v>1186</v>
      </c>
      <c r="X393" s="15" t="str">
        <f>_xlfn.XLOOKUP(_LOOKUP[[#This Row],[AdjusterMemberName]],_Adjuster[Adjuster Name],_Adjuster[Email],,0)</f>
        <v>sAkinleye@knightcompany.com</v>
      </c>
      <c r="Y393" s="15" t="str">
        <f>_xlfn.XLOOKUP(_LOOKUP[[#This Row],[AdjusterMemberName]],_Adjuster[Adjuster Name],_Adjuster[Phone Number],,0)</f>
        <v>424-559-5280</v>
      </c>
      <c r="Z393" s="15" t="s">
        <v>42531</v>
      </c>
      <c r="AA3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10025 E Avenue R, Littlerock  CA 93543</v>
      </c>
      <c r="AB393" s="15"/>
    </row>
    <row r="394" spans="1:28" x14ac:dyDescent="0.3">
      <c r="A394" s="14">
        <v>1</v>
      </c>
      <c r="B394" s="14">
        <v>1</v>
      </c>
      <c r="C394" s="15" t="s">
        <v>32713</v>
      </c>
      <c r="D394" s="15" t="s">
        <v>32713</v>
      </c>
      <c r="E394" s="15">
        <v>45829</v>
      </c>
      <c r="F394" s="15" t="s">
        <v>32715</v>
      </c>
      <c r="G394" s="15">
        <v>45709</v>
      </c>
      <c r="H394" s="15">
        <v>45890</v>
      </c>
      <c r="I394" s="15" t="s">
        <v>42604</v>
      </c>
      <c r="J394" s="15" t="s">
        <v>42605</v>
      </c>
      <c r="K394" s="15" t="s">
        <v>45611</v>
      </c>
      <c r="L394" s="15" t="s">
        <v>281</v>
      </c>
      <c r="M394" s="15" t="s">
        <v>9025</v>
      </c>
      <c r="N394" s="14">
        <v>2025</v>
      </c>
      <c r="O394" s="15" t="s">
        <v>42606</v>
      </c>
      <c r="P394" s="15" t="s">
        <v>81</v>
      </c>
      <c r="Q394" s="15" t="s">
        <v>46913</v>
      </c>
      <c r="R394" s="15" t="s">
        <v>32719</v>
      </c>
      <c r="S394" s="15" t="s">
        <v>32720</v>
      </c>
      <c r="T394" s="15" t="s">
        <v>3838</v>
      </c>
      <c r="U394" s="15" t="s">
        <v>53</v>
      </c>
      <c r="V394" s="15" t="s">
        <v>45494</v>
      </c>
      <c r="W394" s="15" t="s">
        <v>850</v>
      </c>
      <c r="X394" s="15" t="e">
        <f>_xlfn.XLOOKUP(_LOOKUP[[#This Row],[AdjusterMemberName]],_Adjuster[Adjuster Name],_Adjuster[Email],,0)</f>
        <v>#N/A</v>
      </c>
      <c r="Y394" s="15" t="e">
        <f>_xlfn.XLOOKUP(_LOOKUP[[#This Row],[AdjusterMemberName]],_Adjuster[Adjuster Name],_Adjuster[Phone Number],,0)</f>
        <v>#N/A</v>
      </c>
      <c r="Z394" s="15" t="s">
        <v>32721</v>
      </c>
      <c r="AA3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5649 1/2 Elmer Ave, North Hollywood  CA 91601</v>
      </c>
      <c r="AB394" s="15"/>
    </row>
    <row r="395" spans="1:28" x14ac:dyDescent="0.3">
      <c r="A395" s="14">
        <v>1</v>
      </c>
      <c r="B395" s="14">
        <v>1</v>
      </c>
      <c r="C395" s="15" t="s">
        <v>42878</v>
      </c>
      <c r="D395" s="15" t="s">
        <v>42879</v>
      </c>
      <c r="E395" s="15">
        <v>45829</v>
      </c>
      <c r="F395" s="15" t="s">
        <v>42880</v>
      </c>
      <c r="G395" s="15">
        <v>45659</v>
      </c>
      <c r="H395" s="15">
        <v>45840</v>
      </c>
      <c r="I395" s="15" t="s">
        <v>42881</v>
      </c>
      <c r="J395" s="15" t="s">
        <v>42882</v>
      </c>
      <c r="K395" s="15" t="s">
        <v>45703</v>
      </c>
      <c r="L395" s="15" t="s">
        <v>128</v>
      </c>
      <c r="M395" s="15" t="s">
        <v>129</v>
      </c>
      <c r="N395" s="14">
        <v>2007</v>
      </c>
      <c r="O395" s="15" t="s">
        <v>42883</v>
      </c>
      <c r="P395" s="15" t="s">
        <v>106</v>
      </c>
      <c r="Q395" s="15" t="s">
        <v>46939</v>
      </c>
      <c r="R395" s="15" t="s">
        <v>21454</v>
      </c>
      <c r="S395" s="15" t="s">
        <v>42884</v>
      </c>
      <c r="T395" s="15" t="s">
        <v>308</v>
      </c>
      <c r="U395" s="15" t="s">
        <v>53</v>
      </c>
      <c r="V395" s="15" t="s">
        <v>45432</v>
      </c>
      <c r="W395" s="15" t="s">
        <v>1357</v>
      </c>
      <c r="X395" s="15" t="str">
        <f>_xlfn.XLOOKUP(_LOOKUP[[#This Row],[AdjusterMemberName]],_Adjuster[Adjuster Name],_Adjuster[Email],,0)</f>
        <v>jRivera1@knightcompany.com</v>
      </c>
      <c r="Y395" s="15" t="str">
        <f>_xlfn.XLOOKUP(_LOOKUP[[#This Row],[AdjusterMemberName]],_Adjuster[Adjuster Name],_Adjuster[Phone Number],,0)</f>
        <v>424-559-5239</v>
      </c>
      <c r="Z395" s="15" t="s">
        <v>42885</v>
      </c>
      <c r="AA3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3243 Durham Dr, Riverside  CA 92503</v>
      </c>
      <c r="AB395" s="15"/>
    </row>
    <row r="396" spans="1:28" x14ac:dyDescent="0.3">
      <c r="A396" s="14">
        <v>1</v>
      </c>
      <c r="B396" s="14">
        <v>1</v>
      </c>
      <c r="C396" s="15" t="s">
        <v>43247</v>
      </c>
      <c r="D396" s="15" t="s">
        <v>43247</v>
      </c>
      <c r="E396" s="15">
        <v>45829</v>
      </c>
      <c r="F396" s="15" t="s">
        <v>43248</v>
      </c>
      <c r="G396" s="15">
        <v>45743</v>
      </c>
      <c r="H396" s="15">
        <v>45927</v>
      </c>
      <c r="I396" s="15" t="s">
        <v>43249</v>
      </c>
      <c r="J396" s="15" t="s">
        <v>43250</v>
      </c>
      <c r="K396" s="15" t="s">
        <v>45661</v>
      </c>
      <c r="L396" s="15" t="s">
        <v>181</v>
      </c>
      <c r="M396" s="15" t="s">
        <v>182</v>
      </c>
      <c r="N396" s="14">
        <v>2006</v>
      </c>
      <c r="O396" s="15" t="s">
        <v>43251</v>
      </c>
      <c r="P396" s="15" t="s">
        <v>106</v>
      </c>
      <c r="Q396" s="15" t="s">
        <v>47049</v>
      </c>
      <c r="R396" s="15" t="s">
        <v>43252</v>
      </c>
      <c r="S396" s="15" t="s">
        <v>43253</v>
      </c>
      <c r="T396" s="15" t="s">
        <v>164</v>
      </c>
      <c r="U396" s="15" t="s">
        <v>53</v>
      </c>
      <c r="V396" s="15" t="s">
        <v>45371</v>
      </c>
      <c r="W396" s="15" t="s">
        <v>2618</v>
      </c>
      <c r="X396" s="15" t="str">
        <f>_xlfn.XLOOKUP(_LOOKUP[[#This Row],[AdjusterMemberName]],_Adjuster[Adjuster Name],_Adjuster[Email],,0)</f>
        <v>Canglim@knightcompany.com</v>
      </c>
      <c r="Y396" s="15" t="str">
        <f>_xlfn.XLOOKUP(_LOOKUP[[#This Row],[AdjusterMemberName]],_Adjuster[Adjuster Name],_Adjuster[Phone Number],,0)</f>
        <v>323-456-1707</v>
      </c>
      <c r="Z396" s="15" t="s">
        <v>43254</v>
      </c>
      <c r="AA3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2643 N Marty Ave, Fresno  CA 93722</v>
      </c>
      <c r="AB396" s="15"/>
    </row>
    <row r="397" spans="1:28" x14ac:dyDescent="0.3">
      <c r="A397" s="14">
        <v>1</v>
      </c>
      <c r="B397" s="14">
        <v>1</v>
      </c>
      <c r="C397" s="15" t="s">
        <v>42347</v>
      </c>
      <c r="D397" s="15" t="s">
        <v>42348</v>
      </c>
      <c r="E397" s="15">
        <v>45828</v>
      </c>
      <c r="F397" s="15" t="s">
        <v>42349</v>
      </c>
      <c r="G397" s="15">
        <v>45719</v>
      </c>
      <c r="H397" s="15">
        <v>45903</v>
      </c>
      <c r="I397" s="15" t="s">
        <v>42350</v>
      </c>
      <c r="J397" s="15" t="s">
        <v>42351</v>
      </c>
      <c r="K397" s="15" t="s">
        <v>45711</v>
      </c>
      <c r="L397" s="15" t="s">
        <v>1261</v>
      </c>
      <c r="M397" s="15" t="s">
        <v>4703</v>
      </c>
      <c r="N397" s="14">
        <v>2021</v>
      </c>
      <c r="O397" s="15" t="s">
        <v>42352</v>
      </c>
      <c r="P397" s="15" t="s">
        <v>81</v>
      </c>
      <c r="Q397" s="15" t="s">
        <v>46922</v>
      </c>
      <c r="R397" s="15" t="s">
        <v>3208</v>
      </c>
      <c r="S397" s="15" t="s">
        <v>42353</v>
      </c>
      <c r="T397" s="15" t="s">
        <v>572</v>
      </c>
      <c r="U397" s="15" t="s">
        <v>53</v>
      </c>
      <c r="V397" s="15" t="s">
        <v>45754</v>
      </c>
      <c r="W397" s="15" t="s">
        <v>1357</v>
      </c>
      <c r="X397" s="15" t="str">
        <f>_xlfn.XLOOKUP(_LOOKUP[[#This Row],[AdjusterMemberName]],_Adjuster[Adjuster Name],_Adjuster[Email],,0)</f>
        <v>jRivera1@knightcompany.com</v>
      </c>
      <c r="Y397" s="15" t="str">
        <f>_xlfn.XLOOKUP(_LOOKUP[[#This Row],[AdjusterMemberName]],_Adjuster[Adjuster Name],_Adjuster[Phone Number],,0)</f>
        <v>424-559-5239</v>
      </c>
      <c r="Z397" s="15" t="s">
        <v>42354</v>
      </c>
      <c r="AA3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5201 Gasol Ct Apt K203, Bakersfield  CA 93313</v>
      </c>
      <c r="AB397" s="15">
        <v>45850</v>
      </c>
    </row>
    <row r="398" spans="1:28" x14ac:dyDescent="0.3">
      <c r="A398" s="14">
        <v>1</v>
      </c>
      <c r="B398" s="14">
        <v>1</v>
      </c>
      <c r="C398" s="15" t="s">
        <v>42355</v>
      </c>
      <c r="D398" s="15" t="s">
        <v>42356</v>
      </c>
      <c r="E398" s="15">
        <v>45828</v>
      </c>
      <c r="F398" s="15" t="s">
        <v>42357</v>
      </c>
      <c r="G398" s="15">
        <v>45779</v>
      </c>
      <c r="H398" s="15">
        <v>45963</v>
      </c>
      <c r="I398" s="15" t="s">
        <v>42358</v>
      </c>
      <c r="J398" s="15" t="s">
        <v>42359</v>
      </c>
      <c r="K398" s="15" t="s">
        <v>45388</v>
      </c>
      <c r="L398" s="15" t="s">
        <v>103</v>
      </c>
      <c r="M398" s="15" t="s">
        <v>1336</v>
      </c>
      <c r="N398" s="14">
        <v>2015</v>
      </c>
      <c r="O398" s="15" t="s">
        <v>42360</v>
      </c>
      <c r="P398" s="15" t="s">
        <v>106</v>
      </c>
      <c r="Q398" s="15" t="s">
        <v>46939</v>
      </c>
      <c r="R398" s="15" t="s">
        <v>42361</v>
      </c>
      <c r="S398" s="15" t="s">
        <v>42362</v>
      </c>
      <c r="T398" s="15" t="s">
        <v>327</v>
      </c>
      <c r="U398" s="15" t="s">
        <v>53</v>
      </c>
      <c r="V398" s="15" t="s">
        <v>45527</v>
      </c>
      <c r="W398" s="15" t="s">
        <v>25229</v>
      </c>
      <c r="X398" s="15" t="str">
        <f>_xlfn.XLOOKUP(_LOOKUP[[#This Row],[AdjusterMemberName]],_Adjuster[Adjuster Name],_Adjuster[Email],,0)</f>
        <v>rMartinez4@knightcompany.com</v>
      </c>
      <c r="Y398" s="15" t="str">
        <f>_xlfn.XLOOKUP(_LOOKUP[[#This Row],[AdjusterMemberName]],_Adjuster[Adjuster Name],_Adjuster[Phone Number],,0)</f>
        <v>424-559-5605</v>
      </c>
      <c r="Z398" s="15" t="s">
        <v>42363</v>
      </c>
      <c r="AA3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10333 Atlantic Ave Apt B, South Gate  CA 90280</v>
      </c>
      <c r="AB398" s="15"/>
    </row>
    <row r="399" spans="1:28" x14ac:dyDescent="0.3">
      <c r="A399" s="14">
        <v>1</v>
      </c>
      <c r="B399" s="14">
        <v>1</v>
      </c>
      <c r="C399" s="15" t="s">
        <v>42364</v>
      </c>
      <c r="D399" s="15" t="s">
        <v>42364</v>
      </c>
      <c r="E399" s="15">
        <v>45828</v>
      </c>
      <c r="F399" s="15" t="s">
        <v>42365</v>
      </c>
      <c r="G399" s="15">
        <v>45800</v>
      </c>
      <c r="H399" s="15">
        <v>45984</v>
      </c>
      <c r="I399" s="15" t="s">
        <v>42366</v>
      </c>
      <c r="J399" s="15" t="s">
        <v>42367</v>
      </c>
      <c r="K399" s="15" t="s">
        <v>45520</v>
      </c>
      <c r="L399" s="15" t="s">
        <v>1452</v>
      </c>
      <c r="M399" s="15" t="s">
        <v>2022</v>
      </c>
      <c r="N399" s="14">
        <v>2019</v>
      </c>
      <c r="O399" s="15" t="s">
        <v>42368</v>
      </c>
      <c r="P399" s="15" t="s">
        <v>106</v>
      </c>
      <c r="Q399" s="15" t="s">
        <v>46922</v>
      </c>
      <c r="R399" s="15" t="s">
        <v>42369</v>
      </c>
      <c r="S399" s="15" t="s">
        <v>42370</v>
      </c>
      <c r="T399" s="15" t="s">
        <v>12264</v>
      </c>
      <c r="U399" s="15" t="s">
        <v>53</v>
      </c>
      <c r="V399" s="15" t="s">
        <v>45753</v>
      </c>
      <c r="W399" s="15" t="s">
        <v>5071</v>
      </c>
      <c r="X399" s="15" t="str">
        <f>_xlfn.XLOOKUP(_LOOKUP[[#This Row],[AdjusterMemberName]],_Adjuster[Adjuster Name],_Adjuster[Email],,0)</f>
        <v>AMontelongo@knightcompany.com</v>
      </c>
      <c r="Y399" s="15" t="str">
        <f>_xlfn.XLOOKUP(_LOOKUP[[#This Row],[AdjusterMemberName]],_Adjuster[Adjuster Name],_Adjuster[Phone Number],,0)</f>
        <v>424-559-5425</v>
      </c>
      <c r="Z399" s="15" t="s">
        <v>42371</v>
      </c>
      <c r="AA3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920 Irvine Ave B306, Newport Beach  CA 92663</v>
      </c>
      <c r="AB399" s="15">
        <v>45880</v>
      </c>
    </row>
    <row r="400" spans="1:28" x14ac:dyDescent="0.3">
      <c r="A400" s="14">
        <v>1</v>
      </c>
      <c r="B400" s="14">
        <v>1</v>
      </c>
      <c r="C400" s="15" t="s">
        <v>2976</v>
      </c>
      <c r="D400" s="15" t="s">
        <v>2976</v>
      </c>
      <c r="E400" s="15">
        <v>45828</v>
      </c>
      <c r="F400" s="15" t="s">
        <v>42381</v>
      </c>
      <c r="G400" s="15">
        <v>45713</v>
      </c>
      <c r="H400" s="15">
        <v>45894</v>
      </c>
      <c r="I400" s="15" t="s">
        <v>42382</v>
      </c>
      <c r="J400" s="15" t="s">
        <v>42383</v>
      </c>
      <c r="K400" s="15" t="s">
        <v>45750</v>
      </c>
      <c r="L400" s="15" t="s">
        <v>128</v>
      </c>
      <c r="M400" s="15" t="s">
        <v>170</v>
      </c>
      <c r="N400" s="14">
        <v>2007</v>
      </c>
      <c r="O400" s="15" t="s">
        <v>42384</v>
      </c>
      <c r="P400" s="15" t="s">
        <v>106</v>
      </c>
      <c r="Q400" s="15" t="s">
        <v>46939</v>
      </c>
      <c r="R400" s="15" t="s">
        <v>2982</v>
      </c>
      <c r="S400" s="15" t="s">
        <v>42385</v>
      </c>
      <c r="T400" s="15" t="s">
        <v>11780</v>
      </c>
      <c r="U400" s="15" t="s">
        <v>53</v>
      </c>
      <c r="V400" s="15" t="s">
        <v>45414</v>
      </c>
      <c r="W400" s="15" t="s">
        <v>3974</v>
      </c>
      <c r="X400" s="15" t="str">
        <f>_xlfn.XLOOKUP(_LOOKUP[[#This Row],[AdjusterMemberName]],_Adjuster[Adjuster Name],_Adjuster[Email],,0)</f>
        <v>LMiller@knightcompany.com</v>
      </c>
      <c r="Y400" s="15" t="str">
        <f>_xlfn.XLOOKUP(_LOOKUP[[#This Row],[AdjusterMemberName]],_Adjuster[Adjuster Name],_Adjuster[Phone Number],,0)</f>
        <v>424-559-5378</v>
      </c>
      <c r="Z400" s="15" t="s">
        <v>42386</v>
      </c>
      <c r="AA4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28378 Deer Brush Dr , Nuevo  CA 92567</v>
      </c>
      <c r="AB400" s="15"/>
    </row>
    <row r="401" spans="1:28" x14ac:dyDescent="0.3">
      <c r="A401" s="14">
        <v>1</v>
      </c>
      <c r="B401" s="14">
        <v>1</v>
      </c>
      <c r="C401" s="15" t="s">
        <v>42395</v>
      </c>
      <c r="D401" s="15" t="s">
        <v>42395</v>
      </c>
      <c r="E401" s="15">
        <v>45828</v>
      </c>
      <c r="F401" s="15" t="s">
        <v>42396</v>
      </c>
      <c r="G401" s="15">
        <v>45708</v>
      </c>
      <c r="H401" s="15">
        <v>45889</v>
      </c>
      <c r="I401" s="15" t="s">
        <v>42397</v>
      </c>
      <c r="J401" s="15" t="s">
        <v>42398</v>
      </c>
      <c r="K401" s="15" t="s">
        <v>45749</v>
      </c>
      <c r="L401" s="15" t="s">
        <v>281</v>
      </c>
      <c r="M401" s="15" t="s">
        <v>9025</v>
      </c>
      <c r="N401" s="14">
        <v>2017</v>
      </c>
      <c r="O401" s="15" t="s">
        <v>42399</v>
      </c>
      <c r="P401" s="15" t="s">
        <v>81</v>
      </c>
      <c r="Q401" s="15" t="s">
        <v>46931</v>
      </c>
      <c r="R401" s="15" t="s">
        <v>2190</v>
      </c>
      <c r="S401" s="15" t="s">
        <v>42400</v>
      </c>
      <c r="T401" s="15" t="s">
        <v>592</v>
      </c>
      <c r="U401" s="15" t="s">
        <v>53</v>
      </c>
      <c r="V401" s="15" t="s">
        <v>45376</v>
      </c>
      <c r="W401" s="15" t="s">
        <v>29629</v>
      </c>
      <c r="X401" s="15" t="str">
        <f>_xlfn.XLOOKUP(_LOOKUP[[#This Row],[AdjusterMemberName]],_Adjuster[Adjuster Name],_Adjuster[Email],,0)</f>
        <v>LYoung2@knightcompany.com</v>
      </c>
      <c r="Y401" s="15" t="str">
        <f>_xlfn.XLOOKUP(_LOOKUP[[#This Row],[AdjusterMemberName]],_Adjuster[Adjuster Name],_Adjuster[Phone Number],,0)</f>
        <v>323-456-1714</v>
      </c>
      <c r="Z401" s="15" t="s">
        <v>42401</v>
      </c>
      <c r="AA4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15909 Pine St, Hesperia  CA 92345</v>
      </c>
      <c r="AB401" s="15">
        <v>45862</v>
      </c>
    </row>
    <row r="402" spans="1:28" x14ac:dyDescent="0.3">
      <c r="A402" s="14">
        <v>1</v>
      </c>
      <c r="B402" s="14">
        <v>1</v>
      </c>
      <c r="C402" s="15" t="s">
        <v>42402</v>
      </c>
      <c r="D402" s="15" t="s">
        <v>42402</v>
      </c>
      <c r="E402" s="15">
        <v>45828</v>
      </c>
      <c r="F402" s="15" t="s">
        <v>42403</v>
      </c>
      <c r="G402" s="15">
        <v>45827</v>
      </c>
      <c r="H402" s="15">
        <v>46010</v>
      </c>
      <c r="I402" s="15" t="s">
        <v>42404</v>
      </c>
      <c r="J402" s="15" t="s">
        <v>15319</v>
      </c>
      <c r="K402" s="15" t="s">
        <v>45748</v>
      </c>
      <c r="L402" s="15" t="s">
        <v>441</v>
      </c>
      <c r="M402" s="15" t="s">
        <v>1126</v>
      </c>
      <c r="N402" s="14">
        <v>2019</v>
      </c>
      <c r="O402" s="15" t="s">
        <v>42405</v>
      </c>
      <c r="P402" s="15" t="s">
        <v>106</v>
      </c>
      <c r="Q402" s="15" t="s">
        <v>46893</v>
      </c>
      <c r="R402" s="15" t="s">
        <v>2254</v>
      </c>
      <c r="S402" s="15" t="s">
        <v>42406</v>
      </c>
      <c r="T402" s="15" t="s">
        <v>821</v>
      </c>
      <c r="U402" s="15" t="s">
        <v>53</v>
      </c>
      <c r="V402" s="15" t="s">
        <v>45513</v>
      </c>
      <c r="W402" s="15" t="s">
        <v>6921</v>
      </c>
      <c r="X402" s="15" t="str">
        <f>_xlfn.XLOOKUP(_LOOKUP[[#This Row],[AdjusterMemberName]],_Adjuster[Adjuster Name],_Adjuster[Email],,0)</f>
        <v>AWallace@knightcompany.com</v>
      </c>
      <c r="Y402" s="15" t="str">
        <f>_xlfn.XLOOKUP(_LOOKUP[[#This Row],[AdjusterMemberName]],_Adjuster[Adjuster Name],_Adjuster[Phone Number],,0)</f>
        <v>424-559-5734</v>
      </c>
      <c r="Z402" s="15" t="s">
        <v>42407</v>
      </c>
      <c r="AA4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16515 Victory Blvd2, Van Nuys  CA 91406</v>
      </c>
      <c r="AB402" s="15"/>
    </row>
    <row r="403" spans="1:28" x14ac:dyDescent="0.3">
      <c r="A403" s="14">
        <v>1</v>
      </c>
      <c r="B403" s="14">
        <v>1</v>
      </c>
      <c r="C403" s="15" t="s">
        <v>42413</v>
      </c>
      <c r="D403" s="15" t="s">
        <v>42414</v>
      </c>
      <c r="E403" s="15">
        <v>45828</v>
      </c>
      <c r="F403" s="15" t="s">
        <v>42415</v>
      </c>
      <c r="G403" s="15">
        <v>45709</v>
      </c>
      <c r="H403" s="15">
        <v>45890</v>
      </c>
      <c r="I403" s="15" t="s">
        <v>42416</v>
      </c>
      <c r="J403" s="15" t="s">
        <v>42417</v>
      </c>
      <c r="K403" s="15" t="s">
        <v>45747</v>
      </c>
      <c r="L403" s="15" t="s">
        <v>1493</v>
      </c>
      <c r="M403" s="15" t="s">
        <v>1494</v>
      </c>
      <c r="N403" s="14">
        <v>2018</v>
      </c>
      <c r="O403" s="15" t="s">
        <v>42418</v>
      </c>
      <c r="P403" s="15" t="s">
        <v>81</v>
      </c>
      <c r="Q403" s="15" t="s">
        <v>46931</v>
      </c>
      <c r="R403" s="15" t="s">
        <v>42419</v>
      </c>
      <c r="S403" s="15" t="s">
        <v>42420</v>
      </c>
      <c r="T403" s="15" t="s">
        <v>96</v>
      </c>
      <c r="U403" s="15" t="s">
        <v>53</v>
      </c>
      <c r="V403" s="15" t="s">
        <v>45746</v>
      </c>
      <c r="W403" s="15" t="s">
        <v>2618</v>
      </c>
      <c r="X403" s="15" t="str">
        <f>_xlfn.XLOOKUP(_LOOKUP[[#This Row],[AdjusterMemberName]],_Adjuster[Adjuster Name],_Adjuster[Email],,0)</f>
        <v>Canglim@knightcompany.com</v>
      </c>
      <c r="Y403" s="15" t="str">
        <f>_xlfn.XLOOKUP(_LOOKUP[[#This Row],[AdjusterMemberName]],_Adjuster[Adjuster Name],_Adjuster[Phone Number],,0)</f>
        <v>323-456-1707</v>
      </c>
      <c r="Z403" s="15" t="s">
        <v>42421</v>
      </c>
      <c r="AA4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12669 Mulberry Ln, Moreno Valley  CA 92555</v>
      </c>
      <c r="AB403" s="15"/>
    </row>
    <row r="404" spans="1:28" x14ac:dyDescent="0.3">
      <c r="A404" s="14">
        <v>1</v>
      </c>
      <c r="B404" s="14">
        <v>1</v>
      </c>
      <c r="C404" s="15" t="s">
        <v>42422</v>
      </c>
      <c r="D404" s="15" t="s">
        <v>42423</v>
      </c>
      <c r="E404" s="15">
        <v>45828</v>
      </c>
      <c r="F404" s="15" t="s">
        <v>42424</v>
      </c>
      <c r="G404" s="15">
        <v>45792</v>
      </c>
      <c r="H404" s="15">
        <v>45976</v>
      </c>
      <c r="I404" s="15" t="s">
        <v>42425</v>
      </c>
      <c r="J404" s="15" t="s">
        <v>42426</v>
      </c>
      <c r="K404" s="15" t="s">
        <v>45334</v>
      </c>
      <c r="L404" s="15" t="s">
        <v>441</v>
      </c>
      <c r="M404" s="15" t="s">
        <v>517</v>
      </c>
      <c r="N404" s="14">
        <v>2022</v>
      </c>
      <c r="O404" s="15" t="s">
        <v>42427</v>
      </c>
      <c r="P404" s="15" t="s">
        <v>81</v>
      </c>
      <c r="Q404" s="15" t="s">
        <v>47017</v>
      </c>
      <c r="R404" s="15" t="s">
        <v>42428</v>
      </c>
      <c r="S404" s="15" t="s">
        <v>42429</v>
      </c>
      <c r="T404" s="15" t="s">
        <v>610</v>
      </c>
      <c r="U404" s="15" t="s">
        <v>53</v>
      </c>
      <c r="V404" s="15" t="s">
        <v>45745</v>
      </c>
      <c r="W404" s="15" t="s">
        <v>5071</v>
      </c>
      <c r="X404" s="15" t="str">
        <f>_xlfn.XLOOKUP(_LOOKUP[[#This Row],[AdjusterMemberName]],_Adjuster[Adjuster Name],_Adjuster[Email],,0)</f>
        <v>AMontelongo@knightcompany.com</v>
      </c>
      <c r="Y404" s="15" t="str">
        <f>_xlfn.XLOOKUP(_LOOKUP[[#This Row],[AdjusterMemberName]],_Adjuster[Adjuster Name],_Adjuster[Phone Number],,0)</f>
        <v>424-559-5425</v>
      </c>
      <c r="Z404" s="15" t="s">
        <v>42430</v>
      </c>
      <c r="AA4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 Virginia Hills Dr Apt 4, Martinez  CA 94553</v>
      </c>
      <c r="AB404" s="15">
        <v>45865</v>
      </c>
    </row>
    <row r="405" spans="1:28" x14ac:dyDescent="0.3">
      <c r="A405" s="14">
        <v>1</v>
      </c>
      <c r="B405" s="14">
        <v>1</v>
      </c>
      <c r="C405" s="15" t="s">
        <v>43327</v>
      </c>
      <c r="D405" s="15" t="s">
        <v>43327</v>
      </c>
      <c r="E405" s="15">
        <v>45828</v>
      </c>
      <c r="F405" s="15" t="s">
        <v>43328</v>
      </c>
      <c r="G405" s="15">
        <v>45690</v>
      </c>
      <c r="H405" s="15">
        <v>45871</v>
      </c>
      <c r="I405" s="15" t="s">
        <v>43329</v>
      </c>
      <c r="J405" s="15" t="s">
        <v>43330</v>
      </c>
      <c r="K405" s="15" t="s">
        <v>45651</v>
      </c>
      <c r="L405" s="15" t="s">
        <v>281</v>
      </c>
      <c r="M405" s="15" t="s">
        <v>282</v>
      </c>
      <c r="N405" s="14">
        <v>2019</v>
      </c>
      <c r="O405" s="15" t="s">
        <v>43331</v>
      </c>
      <c r="P405" s="15" t="s">
        <v>106</v>
      </c>
      <c r="Q405" s="15" t="s">
        <v>47045</v>
      </c>
      <c r="R405" s="15" t="s">
        <v>43332</v>
      </c>
      <c r="S405" s="15" t="s">
        <v>43333</v>
      </c>
      <c r="T405" s="15" t="s">
        <v>11359</v>
      </c>
      <c r="U405" s="15" t="s">
        <v>53</v>
      </c>
      <c r="V405" s="15" t="s">
        <v>45650</v>
      </c>
      <c r="W405" s="15" t="s">
        <v>1186</v>
      </c>
      <c r="X405" s="15" t="str">
        <f>_xlfn.XLOOKUP(_LOOKUP[[#This Row],[AdjusterMemberName]],_Adjuster[Adjuster Name],_Adjuster[Email],,0)</f>
        <v>sAkinleye@knightcompany.com</v>
      </c>
      <c r="Y405" s="15" t="str">
        <f>_xlfn.XLOOKUP(_LOOKUP[[#This Row],[AdjusterMemberName]],_Adjuster[Adjuster Name],_Adjuster[Phone Number],,0)</f>
        <v>424-559-5280</v>
      </c>
      <c r="Z405" s="15" t="s">
        <v>43334</v>
      </c>
      <c r="AA4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4040 Kreuer Rd, Phelan  CA 92371</v>
      </c>
      <c r="AB405" s="15"/>
    </row>
    <row r="406" spans="1:28" x14ac:dyDescent="0.3">
      <c r="A406" s="14">
        <v>1</v>
      </c>
      <c r="B406" s="14">
        <v>1</v>
      </c>
      <c r="C406" s="15" t="s">
        <v>44827</v>
      </c>
      <c r="D406" s="15" t="s">
        <v>44827</v>
      </c>
      <c r="E406" s="15">
        <v>45828</v>
      </c>
      <c r="F406" s="15" t="s">
        <v>44828</v>
      </c>
      <c r="G406" s="15">
        <v>45716</v>
      </c>
      <c r="H406" s="15">
        <v>45897</v>
      </c>
      <c r="I406" s="15" t="s">
        <v>44829</v>
      </c>
      <c r="J406" s="15" t="s">
        <v>44830</v>
      </c>
      <c r="K406" s="15" t="s">
        <v>45332</v>
      </c>
      <c r="L406" s="15" t="s">
        <v>128</v>
      </c>
      <c r="M406" s="15" t="s">
        <v>170</v>
      </c>
      <c r="N406" s="14">
        <v>2022</v>
      </c>
      <c r="O406" s="15" t="s">
        <v>44831</v>
      </c>
      <c r="P406" s="15" t="s">
        <v>106</v>
      </c>
      <c r="Q406" s="15" t="s">
        <v>47013</v>
      </c>
      <c r="R406" s="15" t="s">
        <v>43547</v>
      </c>
      <c r="S406" s="15" t="s">
        <v>44832</v>
      </c>
      <c r="T406" s="15" t="s">
        <v>174</v>
      </c>
      <c r="U406" s="15" t="s">
        <v>53</v>
      </c>
      <c r="V406" s="15" t="s">
        <v>45367</v>
      </c>
      <c r="W406" s="15" t="s">
        <v>367</v>
      </c>
      <c r="X406" s="15" t="str">
        <f>_xlfn.XLOOKUP(_LOOKUP[[#This Row],[AdjusterMemberName]],_Adjuster[Adjuster Name],_Adjuster[Email],,0)</f>
        <v>dHernandez4@knightcompany.com</v>
      </c>
      <c r="Y406" s="15" t="str">
        <f>_xlfn.XLOOKUP(_LOOKUP[[#This Row],[AdjusterMemberName]],_Adjuster[Adjuster Name],_Adjuster[Phone Number],,0)</f>
        <v>323-315-7819</v>
      </c>
      <c r="Z406" s="15" t="s">
        <v>44833</v>
      </c>
      <c r="AA4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1623 E 33Rd St Apt 1, Los Angeles  CA 90011</v>
      </c>
      <c r="AB406" s="15"/>
    </row>
    <row r="407" spans="1:28" x14ac:dyDescent="0.3">
      <c r="A407" s="14">
        <v>1</v>
      </c>
      <c r="B407" s="14">
        <v>1</v>
      </c>
      <c r="C407" s="15" t="s">
        <v>42238</v>
      </c>
      <c r="D407" s="15" t="s">
        <v>42238</v>
      </c>
      <c r="E407" s="15">
        <v>45827</v>
      </c>
      <c r="F407" s="15" t="s">
        <v>42239</v>
      </c>
      <c r="G407" s="15">
        <v>45811</v>
      </c>
      <c r="H407" s="15">
        <v>45994</v>
      </c>
      <c r="I407" s="15" t="s">
        <v>42240</v>
      </c>
      <c r="J407" s="15" t="s">
        <v>42241</v>
      </c>
      <c r="K407" s="15" t="s">
        <v>45419</v>
      </c>
      <c r="L407" s="15" t="s">
        <v>201</v>
      </c>
      <c r="M407" s="15" t="s">
        <v>21414</v>
      </c>
      <c r="N407" s="14">
        <v>2020</v>
      </c>
      <c r="O407" s="15" t="s">
        <v>42242</v>
      </c>
      <c r="P407" s="15" t="s">
        <v>106</v>
      </c>
      <c r="Q407" s="15" t="s">
        <v>47038</v>
      </c>
      <c r="R407" s="15" t="s">
        <v>42243</v>
      </c>
      <c r="S407" s="15" t="s">
        <v>42244</v>
      </c>
      <c r="T407" s="15" t="s">
        <v>164</v>
      </c>
      <c r="U407" s="15" t="s">
        <v>53</v>
      </c>
      <c r="V407" s="15" t="s">
        <v>45769</v>
      </c>
      <c r="W407" s="15" t="s">
        <v>1357</v>
      </c>
      <c r="X407" s="15" t="str">
        <f>_xlfn.XLOOKUP(_LOOKUP[[#This Row],[AdjusterMemberName]],_Adjuster[Adjuster Name],_Adjuster[Email],,0)</f>
        <v>jRivera1@knightcompany.com</v>
      </c>
      <c r="Y407" s="15" t="str">
        <f>_xlfn.XLOOKUP(_LOOKUP[[#This Row],[AdjusterMemberName]],_Adjuster[Adjuster Name],_Adjuster[Phone Number],,0)</f>
        <v>424-559-5239</v>
      </c>
      <c r="Z407" s="15" t="s">
        <v>42245</v>
      </c>
      <c r="AA4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1358 E San Bruno Ave Apt 102, Fresno  CA 93710</v>
      </c>
      <c r="AB407" s="15"/>
    </row>
    <row r="408" spans="1:28" x14ac:dyDescent="0.3">
      <c r="A408" s="14">
        <v>1</v>
      </c>
      <c r="B408" s="14">
        <v>1</v>
      </c>
      <c r="C408" s="15" t="s">
        <v>42254</v>
      </c>
      <c r="D408" s="15" t="s">
        <v>42255</v>
      </c>
      <c r="E408" s="15">
        <v>45827</v>
      </c>
      <c r="F408" s="15" t="s">
        <v>42256</v>
      </c>
      <c r="G408" s="15">
        <v>45788</v>
      </c>
      <c r="H408" s="15">
        <v>45972</v>
      </c>
      <c r="I408" s="15" t="s">
        <v>42257</v>
      </c>
      <c r="J408" s="15" t="s">
        <v>42258</v>
      </c>
      <c r="K408" s="15" t="s">
        <v>45767</v>
      </c>
      <c r="L408" s="15" t="s">
        <v>1566</v>
      </c>
      <c r="M408" s="15" t="s">
        <v>42259</v>
      </c>
      <c r="N408" s="14">
        <v>2013</v>
      </c>
      <c r="O408" s="15" t="s">
        <v>42260</v>
      </c>
      <c r="P408" s="15" t="s">
        <v>106</v>
      </c>
      <c r="Q408" s="15" t="s">
        <v>47067</v>
      </c>
      <c r="R408" s="15" t="s">
        <v>42261</v>
      </c>
      <c r="S408" s="15" t="s">
        <v>42262</v>
      </c>
      <c r="T408" s="15" t="s">
        <v>1081</v>
      </c>
      <c r="U408" s="15" t="s">
        <v>53</v>
      </c>
      <c r="V408" s="15" t="s">
        <v>45766</v>
      </c>
      <c r="W408" s="15" t="s">
        <v>6921</v>
      </c>
      <c r="X408" s="15" t="str">
        <f>_xlfn.XLOOKUP(_LOOKUP[[#This Row],[AdjusterMemberName]],_Adjuster[Adjuster Name],_Adjuster[Email],,0)</f>
        <v>AWallace@knightcompany.com</v>
      </c>
      <c r="Y408" s="15" t="str">
        <f>_xlfn.XLOOKUP(_LOOKUP[[#This Row],[AdjusterMemberName]],_Adjuster[Adjuster Name],_Adjuster[Phone Number],,0)</f>
        <v>424-559-5734</v>
      </c>
      <c r="Z408" s="15" t="s">
        <v>42263</v>
      </c>
      <c r="AA4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806 S Montezuma Way, West Covina  CA 91791</v>
      </c>
      <c r="AB408" s="15"/>
    </row>
    <row r="409" spans="1:28" x14ac:dyDescent="0.3">
      <c r="A409" s="14">
        <v>1</v>
      </c>
      <c r="B409" s="14">
        <v>1</v>
      </c>
      <c r="C409" s="15" t="s">
        <v>29631</v>
      </c>
      <c r="D409" s="15" t="s">
        <v>29631</v>
      </c>
      <c r="E409" s="15">
        <v>45827</v>
      </c>
      <c r="F409" s="15" t="s">
        <v>29632</v>
      </c>
      <c r="G409" s="15">
        <v>45682</v>
      </c>
      <c r="H409" s="15">
        <v>45863</v>
      </c>
      <c r="I409" s="15" t="s">
        <v>42283</v>
      </c>
      <c r="J409" s="15" t="s">
        <v>42284</v>
      </c>
      <c r="K409" s="15" t="s">
        <v>45493</v>
      </c>
      <c r="L409" s="15" t="s">
        <v>116</v>
      </c>
      <c r="M409" s="15" t="s">
        <v>1550</v>
      </c>
      <c r="N409" s="14">
        <v>2017</v>
      </c>
      <c r="O409" s="15" t="s">
        <v>29635</v>
      </c>
      <c r="P409" s="15" t="s">
        <v>106</v>
      </c>
      <c r="Q409" s="15" t="s">
        <v>46893</v>
      </c>
      <c r="R409" s="15" t="s">
        <v>5060</v>
      </c>
      <c r="S409" s="15" t="s">
        <v>29636</v>
      </c>
      <c r="T409" s="15" t="s">
        <v>830</v>
      </c>
      <c r="U409" s="15" t="s">
        <v>53</v>
      </c>
      <c r="V409" s="15" t="s">
        <v>45762</v>
      </c>
      <c r="W409" s="15" t="s">
        <v>29629</v>
      </c>
      <c r="X409" s="15" t="str">
        <f>_xlfn.XLOOKUP(_LOOKUP[[#This Row],[AdjusterMemberName]],_Adjuster[Adjuster Name],_Adjuster[Email],,0)</f>
        <v>LYoung2@knightcompany.com</v>
      </c>
      <c r="Y409" s="15" t="str">
        <f>_xlfn.XLOOKUP(_LOOKUP[[#This Row],[AdjusterMemberName]],_Adjuster[Adjuster Name],_Adjuster[Phone Number],,0)</f>
        <v>323-456-1714</v>
      </c>
      <c r="Z409" s="15" t="s">
        <v>29637</v>
      </c>
      <c r="AA4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8017 Fontaine St, Oakland  CA 94605</v>
      </c>
      <c r="AB409" s="15"/>
    </row>
    <row r="410" spans="1:28" x14ac:dyDescent="0.3">
      <c r="A410" s="14">
        <v>1</v>
      </c>
      <c r="B410" s="14">
        <v>1</v>
      </c>
      <c r="C410" s="15" t="s">
        <v>42305</v>
      </c>
      <c r="D410" s="15" t="s">
        <v>42306</v>
      </c>
      <c r="E410" s="15">
        <v>45827</v>
      </c>
      <c r="F410" s="15" t="s">
        <v>42307</v>
      </c>
      <c r="G410" s="15">
        <v>45745</v>
      </c>
      <c r="H410" s="15">
        <v>45929</v>
      </c>
      <c r="I410" s="15" t="s">
        <v>42308</v>
      </c>
      <c r="J410" s="15" t="s">
        <v>42309</v>
      </c>
      <c r="K410" s="15" t="s">
        <v>45332</v>
      </c>
      <c r="L410" s="15" t="s">
        <v>181</v>
      </c>
      <c r="M410" s="15" t="s">
        <v>182</v>
      </c>
      <c r="N410" s="14">
        <v>2025</v>
      </c>
      <c r="O410" s="15" t="s">
        <v>42310</v>
      </c>
      <c r="P410" s="15" t="s">
        <v>106</v>
      </c>
      <c r="Q410" s="15" t="s">
        <v>46922</v>
      </c>
      <c r="R410" s="15" t="s">
        <v>42311</v>
      </c>
      <c r="S410" s="15" t="s">
        <v>42312</v>
      </c>
      <c r="T410" s="15" t="s">
        <v>1782</v>
      </c>
      <c r="U410" s="15" t="s">
        <v>53</v>
      </c>
      <c r="V410" s="15" t="s">
        <v>45758</v>
      </c>
      <c r="W410" s="15" t="s">
        <v>6921</v>
      </c>
      <c r="X410" s="15" t="str">
        <f>_xlfn.XLOOKUP(_LOOKUP[[#This Row],[AdjusterMemberName]],_Adjuster[Adjuster Name],_Adjuster[Email],,0)</f>
        <v>AWallace@knightcompany.com</v>
      </c>
      <c r="Y410" s="15" t="str">
        <f>_xlfn.XLOOKUP(_LOOKUP[[#This Row],[AdjusterMemberName]],_Adjuster[Adjuster Name],_Adjuster[Phone Number],,0)</f>
        <v>424-559-5734</v>
      </c>
      <c r="Z410" s="15" t="s">
        <v>42313</v>
      </c>
      <c r="AA4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801 S Tamarind Ave Apt 2, Compton  CA 90220</v>
      </c>
      <c r="AB410" s="15"/>
    </row>
    <row r="411" spans="1:28" x14ac:dyDescent="0.3">
      <c r="A411" s="14">
        <v>1</v>
      </c>
      <c r="B411" s="14">
        <v>1</v>
      </c>
      <c r="C411" s="15" t="s">
        <v>18086</v>
      </c>
      <c r="D411" s="15" t="s">
        <v>18086</v>
      </c>
      <c r="E411" s="15">
        <v>45827</v>
      </c>
      <c r="F411" s="15" t="s">
        <v>39085</v>
      </c>
      <c r="G411" s="15">
        <v>45685</v>
      </c>
      <c r="H411" s="15">
        <v>45866</v>
      </c>
      <c r="I411" s="15" t="s">
        <v>42314</v>
      </c>
      <c r="J411" s="15" t="s">
        <v>42315</v>
      </c>
      <c r="K411" s="15" t="s">
        <v>45334</v>
      </c>
      <c r="L411" s="15" t="s">
        <v>281</v>
      </c>
      <c r="M411" s="15" t="s">
        <v>4161</v>
      </c>
      <c r="N411" s="14">
        <v>2025</v>
      </c>
      <c r="O411" s="15" t="s">
        <v>39088</v>
      </c>
      <c r="P411" s="15" t="s">
        <v>81</v>
      </c>
      <c r="Q411" s="15" t="s">
        <v>47010</v>
      </c>
      <c r="R411" s="15" t="s">
        <v>18091</v>
      </c>
      <c r="S411" s="15" t="s">
        <v>18092</v>
      </c>
      <c r="T411" s="15" t="s">
        <v>1516</v>
      </c>
      <c r="U411" s="15" t="s">
        <v>53</v>
      </c>
      <c r="V411" s="15" t="s">
        <v>45757</v>
      </c>
      <c r="W411" s="15" t="s">
        <v>25229</v>
      </c>
      <c r="X411" s="15" t="str">
        <f>_xlfn.XLOOKUP(_LOOKUP[[#This Row],[AdjusterMemberName]],_Adjuster[Adjuster Name],_Adjuster[Email],,0)</f>
        <v>rMartinez4@knightcompany.com</v>
      </c>
      <c r="Y411" s="15" t="str">
        <f>_xlfn.XLOOKUP(_LOOKUP[[#This Row],[AdjusterMemberName]],_Adjuster[Adjuster Name],_Adjuster[Phone Number],,0)</f>
        <v>424-559-5605</v>
      </c>
      <c r="Z411" s="15" t="s">
        <v>18093</v>
      </c>
      <c r="AA4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1592 Barstow Rd Apt 21, Mojave  CA 93501</v>
      </c>
      <c r="AB411" s="15"/>
    </row>
    <row r="412" spans="1:28" x14ac:dyDescent="0.3">
      <c r="A412" s="14">
        <v>1</v>
      </c>
      <c r="B412" s="14">
        <v>1</v>
      </c>
      <c r="C412" s="15" t="s">
        <v>42316</v>
      </c>
      <c r="D412" s="15" t="s">
        <v>42316</v>
      </c>
      <c r="E412" s="15">
        <v>45827</v>
      </c>
      <c r="F412" s="15" t="s">
        <v>42317</v>
      </c>
      <c r="G412" s="15">
        <v>45786</v>
      </c>
      <c r="H412" s="15">
        <v>45970</v>
      </c>
      <c r="I412" s="15" t="s">
        <v>42318</v>
      </c>
      <c r="J412" s="15" t="s">
        <v>42319</v>
      </c>
      <c r="K412" s="15" t="s">
        <v>45506</v>
      </c>
      <c r="L412" s="15" t="s">
        <v>128</v>
      </c>
      <c r="M412" s="15" t="s">
        <v>170</v>
      </c>
      <c r="N412" s="14">
        <v>2018</v>
      </c>
      <c r="O412" s="15" t="s">
        <v>42320</v>
      </c>
      <c r="P412" s="15" t="s">
        <v>81</v>
      </c>
      <c r="Q412" s="15" t="s">
        <v>46922</v>
      </c>
      <c r="R412" s="15" t="s">
        <v>21663</v>
      </c>
      <c r="S412" s="15" t="s">
        <v>42321</v>
      </c>
      <c r="T412" s="15" t="s">
        <v>308</v>
      </c>
      <c r="U412" s="15" t="s">
        <v>53</v>
      </c>
      <c r="V412" s="15" t="s">
        <v>45530</v>
      </c>
      <c r="W412" s="15" t="s">
        <v>3114</v>
      </c>
      <c r="X412" s="15" t="str">
        <f>_xlfn.XLOOKUP(_LOOKUP[[#This Row],[AdjusterMemberName]],_Adjuster[Adjuster Name],_Adjuster[Email],,0)</f>
        <v>eExmundo@knightcompany.com</v>
      </c>
      <c r="Y412" s="15" t="str">
        <f>_xlfn.XLOOKUP(_LOOKUP[[#This Row],[AdjusterMemberName]],_Adjuster[Adjuster Name],_Adjuster[Phone Number],,0)</f>
        <v>424-559-5400</v>
      </c>
      <c r="Z412" s="15" t="s">
        <v>42322</v>
      </c>
      <c r="AA4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3680 Monroe St Apt 801, Riverside  CA 92504</v>
      </c>
      <c r="AB412" s="15"/>
    </row>
    <row r="413" spans="1:28" x14ac:dyDescent="0.3">
      <c r="A413" s="14">
        <v>1</v>
      </c>
      <c r="B413" s="14">
        <v>1</v>
      </c>
      <c r="C413" s="15" t="s">
        <v>42323</v>
      </c>
      <c r="D413" s="15" t="s">
        <v>42323</v>
      </c>
      <c r="E413" s="15">
        <v>45827</v>
      </c>
      <c r="F413" s="15" t="s">
        <v>42324</v>
      </c>
      <c r="G413" s="15">
        <v>45711</v>
      </c>
      <c r="H413" s="15">
        <v>45892</v>
      </c>
      <c r="I413" s="15" t="s">
        <v>42325</v>
      </c>
      <c r="J413" s="15" t="s">
        <v>42326</v>
      </c>
      <c r="K413" s="15" t="s">
        <v>45334</v>
      </c>
      <c r="L413" s="15" t="s">
        <v>430</v>
      </c>
      <c r="M413" s="15" t="s">
        <v>599</v>
      </c>
      <c r="N413" s="14">
        <v>2007</v>
      </c>
      <c r="O413" s="15" t="s">
        <v>42327</v>
      </c>
      <c r="P413" s="15" t="s">
        <v>106</v>
      </c>
      <c r="Q413" s="15" t="s">
        <v>46939</v>
      </c>
      <c r="R413" s="15" t="s">
        <v>42328</v>
      </c>
      <c r="S413" s="15" t="s">
        <v>42329</v>
      </c>
      <c r="T413" s="15" t="s">
        <v>612</v>
      </c>
      <c r="U413" s="15" t="s">
        <v>53</v>
      </c>
      <c r="V413" s="15" t="s">
        <v>45659</v>
      </c>
      <c r="W413" s="15" t="s">
        <v>1357</v>
      </c>
      <c r="X413" s="15" t="str">
        <f>_xlfn.XLOOKUP(_LOOKUP[[#This Row],[AdjusterMemberName]],_Adjuster[Adjuster Name],_Adjuster[Email],,0)</f>
        <v>jRivera1@knightcompany.com</v>
      </c>
      <c r="Y413" s="15" t="str">
        <f>_xlfn.XLOOKUP(_LOOKUP[[#This Row],[AdjusterMemberName]],_Adjuster[Adjuster Name],_Adjuster[Phone Number],,0)</f>
        <v>424-559-5239</v>
      </c>
      <c r="Z413" s="15" t="s">
        <v>42330</v>
      </c>
      <c r="AA4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1137 S Montebello Blvd Apt 2, Montebello  CA 90640</v>
      </c>
      <c r="AB413" s="15">
        <v>45852</v>
      </c>
    </row>
    <row r="414" spans="1:28" x14ac:dyDescent="0.3">
      <c r="A414" s="14">
        <v>1</v>
      </c>
      <c r="B414" s="14">
        <v>1</v>
      </c>
      <c r="C414" s="15" t="s">
        <v>42331</v>
      </c>
      <c r="D414" s="15" t="s">
        <v>42331</v>
      </c>
      <c r="E414" s="15">
        <v>45827</v>
      </c>
      <c r="F414" s="15" t="s">
        <v>42332</v>
      </c>
      <c r="G414" s="15">
        <v>45687</v>
      </c>
      <c r="H414" s="15">
        <v>45868</v>
      </c>
      <c r="I414" s="15" t="s">
        <v>42333</v>
      </c>
      <c r="J414" s="15" t="s">
        <v>42334</v>
      </c>
      <c r="K414" s="15" t="s">
        <v>45756</v>
      </c>
      <c r="L414" s="15" t="s">
        <v>103</v>
      </c>
      <c r="M414" s="15" t="s">
        <v>890</v>
      </c>
      <c r="N414" s="14">
        <v>2019</v>
      </c>
      <c r="O414" s="15" t="s">
        <v>42335</v>
      </c>
      <c r="P414" s="15" t="s">
        <v>81</v>
      </c>
      <c r="Q414" s="15" t="s">
        <v>46893</v>
      </c>
      <c r="R414" s="15" t="s">
        <v>2190</v>
      </c>
      <c r="S414" s="15" t="s">
        <v>42336</v>
      </c>
      <c r="T414" s="15" t="s">
        <v>10750</v>
      </c>
      <c r="U414" s="15" t="s">
        <v>53</v>
      </c>
      <c r="V414" s="15" t="s">
        <v>45563</v>
      </c>
      <c r="W414" s="15" t="s">
        <v>3114</v>
      </c>
      <c r="X414" s="15" t="str">
        <f>_xlfn.XLOOKUP(_LOOKUP[[#This Row],[AdjusterMemberName]],_Adjuster[Adjuster Name],_Adjuster[Email],,0)</f>
        <v>eExmundo@knightcompany.com</v>
      </c>
      <c r="Y414" s="15" t="str">
        <f>_xlfn.XLOOKUP(_LOOKUP[[#This Row],[AdjusterMemberName]],_Adjuster[Adjuster Name],_Adjuster[Phone Number],,0)</f>
        <v>424-559-5400</v>
      </c>
      <c r="Z414" s="15" t="s">
        <v>42337</v>
      </c>
      <c r="AA4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6827 San Marcus St, Paramount  CA 90723</v>
      </c>
      <c r="AB414" s="15"/>
    </row>
    <row r="415" spans="1:28" x14ac:dyDescent="0.3">
      <c r="A415" s="14">
        <v>1</v>
      </c>
      <c r="B415" s="14">
        <v>1</v>
      </c>
      <c r="C415" s="15" t="s">
        <v>42338</v>
      </c>
      <c r="D415" s="15" t="s">
        <v>42339</v>
      </c>
      <c r="E415" s="15">
        <v>45827</v>
      </c>
      <c r="F415" s="15" t="s">
        <v>42340</v>
      </c>
      <c r="G415" s="15">
        <v>45681</v>
      </c>
      <c r="H415" s="15">
        <v>45862</v>
      </c>
      <c r="I415" s="15" t="s">
        <v>42341</v>
      </c>
      <c r="J415" s="15" t="s">
        <v>42342</v>
      </c>
      <c r="K415" s="15" t="s">
        <v>45635</v>
      </c>
      <c r="L415" s="15" t="s">
        <v>103</v>
      </c>
      <c r="M415" s="15" t="s">
        <v>104</v>
      </c>
      <c r="N415" s="14">
        <v>2015</v>
      </c>
      <c r="O415" s="15" t="s">
        <v>42343</v>
      </c>
      <c r="P415" s="15" t="s">
        <v>1273</v>
      </c>
      <c r="Q415" s="15" t="s">
        <v>46931</v>
      </c>
      <c r="R415" s="15" t="s">
        <v>42344</v>
      </c>
      <c r="S415" s="15" t="s">
        <v>42345</v>
      </c>
      <c r="T415" s="15" t="s">
        <v>5537</v>
      </c>
      <c r="U415" s="15" t="s">
        <v>53</v>
      </c>
      <c r="V415" s="15" t="s">
        <v>45755</v>
      </c>
      <c r="W415" s="15" t="s">
        <v>3114</v>
      </c>
      <c r="X415" s="15" t="str">
        <f>_xlfn.XLOOKUP(_LOOKUP[[#This Row],[AdjusterMemberName]],_Adjuster[Adjuster Name],_Adjuster[Email],,0)</f>
        <v>eExmundo@knightcompany.com</v>
      </c>
      <c r="Y415" s="15" t="str">
        <f>_xlfn.XLOOKUP(_LOOKUP[[#This Row],[AdjusterMemberName]],_Adjuster[Adjuster Name],_Adjuster[Phone Number],,0)</f>
        <v>424-559-5400</v>
      </c>
      <c r="Z415" s="15" t="s">
        <v>42346</v>
      </c>
      <c r="AA4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3113 Avenue 390, Kingsburg  CA 93631</v>
      </c>
      <c r="AB415" s="15"/>
    </row>
    <row r="416" spans="1:28" x14ac:dyDescent="0.3">
      <c r="A416" s="14">
        <v>1</v>
      </c>
      <c r="B416" s="14">
        <v>1</v>
      </c>
      <c r="C416" s="15" t="s">
        <v>42444</v>
      </c>
      <c r="D416" s="15" t="s">
        <v>42444</v>
      </c>
      <c r="E416" s="15">
        <v>45827</v>
      </c>
      <c r="F416" s="15" t="s">
        <v>42445</v>
      </c>
      <c r="G416" s="15">
        <v>45677</v>
      </c>
      <c r="H416" s="15">
        <v>45858</v>
      </c>
      <c r="I416" s="15" t="s">
        <v>42446</v>
      </c>
      <c r="J416" s="15" t="s">
        <v>42447</v>
      </c>
      <c r="K416" s="15" t="s">
        <v>45493</v>
      </c>
      <c r="L416" s="15" t="s">
        <v>128</v>
      </c>
      <c r="M416" s="15" t="s">
        <v>2179</v>
      </c>
      <c r="N416" s="14">
        <v>2003</v>
      </c>
      <c r="O416" s="15" t="s">
        <v>42448</v>
      </c>
      <c r="P416" s="15" t="s">
        <v>81</v>
      </c>
      <c r="Q416" s="15" t="s">
        <v>47023</v>
      </c>
      <c r="R416" s="15" t="s">
        <v>42449</v>
      </c>
      <c r="S416" s="15" t="s">
        <v>42450</v>
      </c>
      <c r="T416" s="15" t="s">
        <v>308</v>
      </c>
      <c r="U416" s="15" t="s">
        <v>53</v>
      </c>
      <c r="V416" s="15" t="s">
        <v>45432</v>
      </c>
      <c r="W416" s="15" t="s">
        <v>6921</v>
      </c>
      <c r="X416" s="15" t="str">
        <f>_xlfn.XLOOKUP(_LOOKUP[[#This Row],[AdjusterMemberName]],_Adjuster[Adjuster Name],_Adjuster[Email],,0)</f>
        <v>AWallace@knightcompany.com</v>
      </c>
      <c r="Y416" s="15" t="str">
        <f>_xlfn.XLOOKUP(_LOOKUP[[#This Row],[AdjusterMemberName]],_Adjuster[Adjuster Name],_Adjuster[Phone Number],,0)</f>
        <v>424-559-5734</v>
      </c>
      <c r="Z416" s="15" t="s">
        <v>42451</v>
      </c>
      <c r="AA4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10421 Comanche Ave, Riverside  CA 92503</v>
      </c>
      <c r="AB416" s="15"/>
    </row>
    <row r="417" spans="1:28" x14ac:dyDescent="0.3">
      <c r="A417" s="14">
        <v>1</v>
      </c>
      <c r="B417" s="14">
        <v>1</v>
      </c>
      <c r="C417" s="15" t="s">
        <v>42669</v>
      </c>
      <c r="D417" s="15" t="s">
        <v>42670</v>
      </c>
      <c r="E417" s="15">
        <v>45827</v>
      </c>
      <c r="F417" s="15" t="s">
        <v>42671</v>
      </c>
      <c r="G417" s="15">
        <v>45719</v>
      </c>
      <c r="H417" s="15">
        <v>45903</v>
      </c>
      <c r="I417" s="15" t="s">
        <v>42672</v>
      </c>
      <c r="J417" s="15" t="s">
        <v>42673</v>
      </c>
      <c r="K417" s="15" t="s">
        <v>45339</v>
      </c>
      <c r="L417" s="15" t="s">
        <v>201</v>
      </c>
      <c r="M417" s="15" t="s">
        <v>3844</v>
      </c>
      <c r="N417" s="14">
        <v>2015</v>
      </c>
      <c r="O417" s="15" t="s">
        <v>42674</v>
      </c>
      <c r="P417" s="15" t="s">
        <v>106</v>
      </c>
      <c r="Q417" s="15" t="s">
        <v>46978</v>
      </c>
      <c r="R417" s="15" t="s">
        <v>2190</v>
      </c>
      <c r="S417" s="15" t="s">
        <v>42675</v>
      </c>
      <c r="T417" s="15" t="s">
        <v>3565</v>
      </c>
      <c r="U417" s="15" t="s">
        <v>53</v>
      </c>
      <c r="V417" s="15" t="s">
        <v>45338</v>
      </c>
      <c r="W417" s="15" t="s">
        <v>25229</v>
      </c>
      <c r="X417" s="15" t="str">
        <f>_xlfn.XLOOKUP(_LOOKUP[[#This Row],[AdjusterMemberName]],_Adjuster[Adjuster Name],_Adjuster[Email],,0)</f>
        <v>rMartinez4@knightcompany.com</v>
      </c>
      <c r="Y417" s="15" t="str">
        <f>_xlfn.XLOOKUP(_LOOKUP[[#This Row],[AdjusterMemberName]],_Adjuster[Adjuster Name],_Adjuster[Phone Number],,0)</f>
        <v>424-559-5605</v>
      </c>
      <c r="Z417" s="15" t="s">
        <v>42676</v>
      </c>
      <c r="AA4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4544 1/2 E 57Th St, Maywood  CA 90270</v>
      </c>
      <c r="AB417" s="15"/>
    </row>
    <row r="418" spans="1:28" x14ac:dyDescent="0.3">
      <c r="A418" s="14">
        <v>1</v>
      </c>
      <c r="B418" s="14">
        <v>0</v>
      </c>
      <c r="C418" s="15" t="s">
        <v>31881</v>
      </c>
      <c r="D418" s="15" t="s">
        <v>43766</v>
      </c>
      <c r="E418" s="15">
        <v>45827</v>
      </c>
      <c r="F418" s="15" t="s">
        <v>43767</v>
      </c>
      <c r="G418" s="15">
        <v>45795</v>
      </c>
      <c r="H418" s="15">
        <v>45979</v>
      </c>
      <c r="I418" s="15" t="s">
        <v>43768</v>
      </c>
      <c r="J418" s="15" t="s">
        <v>43769</v>
      </c>
      <c r="K418" s="15" t="s">
        <v>45329</v>
      </c>
      <c r="L418" s="15" t="s">
        <v>103</v>
      </c>
      <c r="M418" s="15" t="s">
        <v>1336</v>
      </c>
      <c r="N418" s="14">
        <v>2010</v>
      </c>
      <c r="O418" s="15" t="s">
        <v>31886</v>
      </c>
      <c r="P418" s="15" t="s">
        <v>81</v>
      </c>
      <c r="Q418" s="15" t="s">
        <v>47001</v>
      </c>
      <c r="R418" s="15" t="s">
        <v>31887</v>
      </c>
      <c r="S418" s="15" t="s">
        <v>31888</v>
      </c>
      <c r="T418" s="15" t="s">
        <v>174</v>
      </c>
      <c r="U418" s="15" t="s">
        <v>53</v>
      </c>
      <c r="V418" s="15" t="s">
        <v>45342</v>
      </c>
      <c r="W418" s="15" t="s">
        <v>25229</v>
      </c>
      <c r="X418" s="15" t="str">
        <f>_xlfn.XLOOKUP(_LOOKUP[[#This Row],[AdjusterMemberName]],_Adjuster[Adjuster Name],_Adjuster[Email],,0)</f>
        <v>rMartinez4@knightcompany.com</v>
      </c>
      <c r="Y418" s="15" t="str">
        <f>_xlfn.XLOOKUP(_LOOKUP[[#This Row],[AdjusterMemberName]],_Adjuster[Adjuster Name],_Adjuster[Phone Number],,0)</f>
        <v>424-559-5605</v>
      </c>
      <c r="Z418" s="15" t="s">
        <v>31889</v>
      </c>
      <c r="AA4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206 W 88Th Pl, Los Angeles  CA 90003</v>
      </c>
      <c r="AB418" s="15"/>
    </row>
    <row r="419" spans="1:28" x14ac:dyDescent="0.3">
      <c r="A419" s="14">
        <v>1</v>
      </c>
      <c r="B419" s="14">
        <v>1</v>
      </c>
      <c r="C419" s="15" t="s">
        <v>42129</v>
      </c>
      <c r="D419" s="15" t="s">
        <v>42129</v>
      </c>
      <c r="E419" s="15">
        <v>45826</v>
      </c>
      <c r="F419" s="15" t="s">
        <v>42130</v>
      </c>
      <c r="G419" s="15">
        <v>45671</v>
      </c>
      <c r="H419" s="15">
        <v>45852</v>
      </c>
      <c r="I419" s="15" t="s">
        <v>42131</v>
      </c>
      <c r="J419" s="15" t="s">
        <v>42132</v>
      </c>
      <c r="K419" s="15" t="s">
        <v>45454</v>
      </c>
      <c r="L419" s="15" t="s">
        <v>128</v>
      </c>
      <c r="M419" s="15" t="s">
        <v>1064</v>
      </c>
      <c r="N419" s="14">
        <v>2009</v>
      </c>
      <c r="O419" s="15" t="s">
        <v>42133</v>
      </c>
      <c r="P419" s="15" t="s">
        <v>106</v>
      </c>
      <c r="Q419" s="15" t="s">
        <v>46939</v>
      </c>
      <c r="R419" s="15" t="s">
        <v>42134</v>
      </c>
      <c r="S419" s="15" t="s">
        <v>42135</v>
      </c>
      <c r="T419" s="15" t="s">
        <v>3838</v>
      </c>
      <c r="U419" s="15" t="s">
        <v>53</v>
      </c>
      <c r="V419" s="15" t="s">
        <v>45494</v>
      </c>
      <c r="W419" s="15" t="s">
        <v>1186</v>
      </c>
      <c r="X419" s="15" t="str">
        <f>_xlfn.XLOOKUP(_LOOKUP[[#This Row],[AdjusterMemberName]],_Adjuster[Adjuster Name],_Adjuster[Email],,0)</f>
        <v>sAkinleye@knightcompany.com</v>
      </c>
      <c r="Y419" s="15" t="str">
        <f>_xlfn.XLOOKUP(_LOOKUP[[#This Row],[AdjusterMemberName]],_Adjuster[Adjuster Name],_Adjuster[Phone Number],,0)</f>
        <v>424-559-5280</v>
      </c>
      <c r="Z419" s="15" t="s">
        <v>42136</v>
      </c>
      <c r="AA4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5553 Fulcher Ave Apt 5, North Hollywood  CA 91601</v>
      </c>
      <c r="AB419" s="15"/>
    </row>
    <row r="420" spans="1:28" x14ac:dyDescent="0.3">
      <c r="A420" s="14">
        <v>1</v>
      </c>
      <c r="B420" s="14">
        <v>1</v>
      </c>
      <c r="C420" s="15" t="s">
        <v>22184</v>
      </c>
      <c r="D420" s="15" t="s">
        <v>22453</v>
      </c>
      <c r="E420" s="15">
        <v>45826</v>
      </c>
      <c r="F420" s="15" t="s">
        <v>42137</v>
      </c>
      <c r="G420" s="15">
        <v>45746</v>
      </c>
      <c r="H420" s="15">
        <v>45930</v>
      </c>
      <c r="I420" s="15" t="s">
        <v>42138</v>
      </c>
      <c r="J420" s="15" t="s">
        <v>42139</v>
      </c>
      <c r="K420" s="15" t="s">
        <v>45777</v>
      </c>
      <c r="L420" s="15" t="s">
        <v>441</v>
      </c>
      <c r="M420" s="15" t="s">
        <v>22456</v>
      </c>
      <c r="N420" s="14">
        <v>2024</v>
      </c>
      <c r="O420" s="15" t="s">
        <v>22457</v>
      </c>
      <c r="P420" s="15" t="s">
        <v>106</v>
      </c>
      <c r="Q420" s="15" t="s">
        <v>46978</v>
      </c>
      <c r="R420" s="15" t="s">
        <v>22190</v>
      </c>
      <c r="S420" s="15" t="s">
        <v>22191</v>
      </c>
      <c r="T420" s="15" t="s">
        <v>404</v>
      </c>
      <c r="U420" s="15" t="s">
        <v>53</v>
      </c>
      <c r="V420" s="15" t="s">
        <v>45417</v>
      </c>
      <c r="W420" s="15" t="s">
        <v>3974</v>
      </c>
      <c r="X420" s="15" t="str">
        <f>_xlfn.XLOOKUP(_LOOKUP[[#This Row],[AdjusterMemberName]],_Adjuster[Adjuster Name],_Adjuster[Email],,0)</f>
        <v>LMiller@knightcompany.com</v>
      </c>
      <c r="Y420" s="15" t="str">
        <f>_xlfn.XLOOKUP(_LOOKUP[[#This Row],[AdjusterMemberName]],_Adjuster[Adjuster Name],_Adjuster[Phone Number],,0)</f>
        <v>424-559-5378</v>
      </c>
      <c r="Z420" s="15" t="s">
        <v>42140</v>
      </c>
      <c r="AA4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3039 Fairfield Ave , Palmdale  CA 93550</v>
      </c>
      <c r="AB420" s="15"/>
    </row>
    <row r="421" spans="1:28" x14ac:dyDescent="0.3">
      <c r="A421" s="14">
        <v>1</v>
      </c>
      <c r="B421" s="14">
        <v>1</v>
      </c>
      <c r="C421" s="15" t="s">
        <v>26506</v>
      </c>
      <c r="D421" s="15" t="s">
        <v>26507</v>
      </c>
      <c r="E421" s="15">
        <v>45826</v>
      </c>
      <c r="F421" s="15" t="s">
        <v>42182</v>
      </c>
      <c r="G421" s="15">
        <v>45727</v>
      </c>
      <c r="H421" s="15">
        <v>45911</v>
      </c>
      <c r="I421" s="15" t="s">
        <v>42183</v>
      </c>
      <c r="J421" s="15" t="s">
        <v>42184</v>
      </c>
      <c r="K421" s="15" t="s">
        <v>45775</v>
      </c>
      <c r="L421" s="15" t="s">
        <v>128</v>
      </c>
      <c r="M421" s="15" t="s">
        <v>13318</v>
      </c>
      <c r="N421" s="14">
        <v>2021</v>
      </c>
      <c r="O421" s="15" t="s">
        <v>26511</v>
      </c>
      <c r="P421" s="15" t="s">
        <v>81</v>
      </c>
      <c r="Q421" s="15" t="s">
        <v>46893</v>
      </c>
      <c r="R421" s="15" t="s">
        <v>26512</v>
      </c>
      <c r="S421" s="15" t="s">
        <v>26513</v>
      </c>
      <c r="T421" s="15" t="s">
        <v>10858</v>
      </c>
      <c r="U421" s="15" t="s">
        <v>53</v>
      </c>
      <c r="V421" s="15" t="s">
        <v>45774</v>
      </c>
      <c r="W421" s="15" t="s">
        <v>264</v>
      </c>
      <c r="X421" s="15" t="str">
        <f>_xlfn.XLOOKUP(_LOOKUP[[#This Row],[AdjusterMemberName]],_Adjuster[Adjuster Name],_Adjuster[Email],,0)</f>
        <v>sBonnevie@knightcompany.com</v>
      </c>
      <c r="Y421" s="15" t="str">
        <f>_xlfn.XLOOKUP(_LOOKUP[[#This Row],[AdjusterMemberName]],_Adjuster[Adjuster Name],_Adjuster[Phone Number],,0)</f>
        <v>323-692-4064</v>
      </c>
      <c r="Z421" s="15" t="s">
        <v>26514</v>
      </c>
      <c r="AA4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12775 Garvey Ave Trlr 20, Baldwin Park  CA 91706</v>
      </c>
      <c r="AB421" s="15"/>
    </row>
    <row r="422" spans="1:28" x14ac:dyDescent="0.3">
      <c r="A422" s="14">
        <v>1</v>
      </c>
      <c r="B422" s="14">
        <v>1</v>
      </c>
      <c r="C422" s="15" t="s">
        <v>42185</v>
      </c>
      <c r="D422" s="15" t="s">
        <v>42186</v>
      </c>
      <c r="E422" s="15">
        <v>45826</v>
      </c>
      <c r="F422" s="15" t="s">
        <v>42187</v>
      </c>
      <c r="G422" s="15">
        <v>45749</v>
      </c>
      <c r="H422" s="15">
        <v>45932</v>
      </c>
      <c r="I422" s="15" t="s">
        <v>42188</v>
      </c>
      <c r="J422" s="15" t="s">
        <v>42189</v>
      </c>
      <c r="K422" s="15" t="s">
        <v>45773</v>
      </c>
      <c r="L422" s="15" t="s">
        <v>128</v>
      </c>
      <c r="M422" s="15" t="s">
        <v>129</v>
      </c>
      <c r="N422" s="14">
        <v>2019</v>
      </c>
      <c r="O422" s="15" t="s">
        <v>42190</v>
      </c>
      <c r="P422" s="15" t="s">
        <v>106</v>
      </c>
      <c r="Q422" s="15" t="s">
        <v>46962</v>
      </c>
      <c r="R422" s="15" t="s">
        <v>120</v>
      </c>
      <c r="S422" s="15" t="s">
        <v>42191</v>
      </c>
      <c r="T422" s="15" t="s">
        <v>174</v>
      </c>
      <c r="U422" s="15" t="s">
        <v>53</v>
      </c>
      <c r="V422" s="15" t="s">
        <v>45529</v>
      </c>
      <c r="W422" s="15" t="s">
        <v>1186</v>
      </c>
      <c r="X422" s="15" t="str">
        <f>_xlfn.XLOOKUP(_LOOKUP[[#This Row],[AdjusterMemberName]],_Adjuster[Adjuster Name],_Adjuster[Email],,0)</f>
        <v>sAkinleye@knightcompany.com</v>
      </c>
      <c r="Y422" s="15" t="str">
        <f>_xlfn.XLOOKUP(_LOOKUP[[#This Row],[AdjusterMemberName]],_Adjuster[Adjuster Name],_Adjuster[Phone Number],,0)</f>
        <v>424-559-5280</v>
      </c>
      <c r="Z422" s="15" t="s">
        <v>42192</v>
      </c>
      <c r="AA4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8720 Prince Ave, Los Angeles  CA 90002</v>
      </c>
      <c r="AB422" s="15"/>
    </row>
    <row r="423" spans="1:28" x14ac:dyDescent="0.3">
      <c r="A423" s="14">
        <v>1</v>
      </c>
      <c r="B423" s="14">
        <v>1</v>
      </c>
      <c r="C423" s="15" t="s">
        <v>42202</v>
      </c>
      <c r="D423" s="15" t="s">
        <v>42203</v>
      </c>
      <c r="E423" s="15">
        <v>45826</v>
      </c>
      <c r="F423" s="15" t="s">
        <v>42204</v>
      </c>
      <c r="G423" s="15">
        <v>45675</v>
      </c>
      <c r="H423" s="15">
        <v>45856</v>
      </c>
      <c r="I423" s="15" t="s">
        <v>42205</v>
      </c>
      <c r="J423" s="15" t="s">
        <v>42206</v>
      </c>
      <c r="K423" s="15" t="s">
        <v>45771</v>
      </c>
      <c r="L423" s="15" t="s">
        <v>314</v>
      </c>
      <c r="M423" s="15" t="s">
        <v>1602</v>
      </c>
      <c r="N423" s="14">
        <v>2015</v>
      </c>
      <c r="O423" s="15" t="s">
        <v>42207</v>
      </c>
      <c r="P423" s="15" t="s">
        <v>106</v>
      </c>
      <c r="Q423" s="15" t="s">
        <v>46931</v>
      </c>
      <c r="R423" s="15" t="s">
        <v>1419</v>
      </c>
      <c r="S423" s="15" t="s">
        <v>42208</v>
      </c>
      <c r="T423" s="15" t="s">
        <v>96</v>
      </c>
      <c r="U423" s="15" t="s">
        <v>53</v>
      </c>
      <c r="V423" s="15" t="s">
        <v>45410</v>
      </c>
      <c r="W423" s="15" t="s">
        <v>1658</v>
      </c>
      <c r="X423" s="15" t="str">
        <f>_xlfn.XLOOKUP(_LOOKUP[[#This Row],[AdjusterMemberName]],_Adjuster[Adjuster Name],_Adjuster[Email],,0)</f>
        <v>RDavila@knightcompany.com</v>
      </c>
      <c r="Y423" s="15" t="str">
        <f>_xlfn.XLOOKUP(_LOOKUP[[#This Row],[AdjusterMemberName]],_Adjuster[Adjuster Name],_Adjuster[Phone Number],,0)</f>
        <v>424-559-5663</v>
      </c>
      <c r="Z423" s="15" t="s">
        <v>42209</v>
      </c>
      <c r="AA4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11620 Ocala Ct, Moreno Valley  CA 92557</v>
      </c>
      <c r="AB423" s="15"/>
    </row>
    <row r="424" spans="1:28" x14ac:dyDescent="0.3">
      <c r="A424" s="14">
        <v>1</v>
      </c>
      <c r="B424" s="14">
        <v>1</v>
      </c>
      <c r="C424" s="15" t="s">
        <v>42210</v>
      </c>
      <c r="D424" s="15" t="s">
        <v>42211</v>
      </c>
      <c r="E424" s="15">
        <v>45826</v>
      </c>
      <c r="F424" s="15" t="s">
        <v>42212</v>
      </c>
      <c r="G424" s="15">
        <v>45772</v>
      </c>
      <c r="H424" s="15">
        <v>45955</v>
      </c>
      <c r="I424" s="15" t="s">
        <v>42213</v>
      </c>
      <c r="J424" s="15" t="s">
        <v>42214</v>
      </c>
      <c r="K424" s="15" t="s">
        <v>45735</v>
      </c>
      <c r="L424" s="15" t="s">
        <v>103</v>
      </c>
      <c r="M424" s="15" t="s">
        <v>1336</v>
      </c>
      <c r="N424" s="14">
        <v>2014</v>
      </c>
      <c r="O424" s="15" t="s">
        <v>42215</v>
      </c>
      <c r="P424" s="15" t="s">
        <v>106</v>
      </c>
      <c r="Q424" s="15" t="s">
        <v>47037</v>
      </c>
      <c r="R424" s="15" t="s">
        <v>42216</v>
      </c>
      <c r="S424" s="15" t="s">
        <v>42217</v>
      </c>
      <c r="T424" s="15" t="s">
        <v>2543</v>
      </c>
      <c r="U424" s="15" t="s">
        <v>53</v>
      </c>
      <c r="V424" s="15" t="s">
        <v>45387</v>
      </c>
      <c r="W424" s="15" t="s">
        <v>5071</v>
      </c>
      <c r="X424" s="15" t="str">
        <f>_xlfn.XLOOKUP(_LOOKUP[[#This Row],[AdjusterMemberName]],_Adjuster[Adjuster Name],_Adjuster[Email],,0)</f>
        <v>AMontelongo@knightcompany.com</v>
      </c>
      <c r="Y424" s="15" t="str">
        <f>_xlfn.XLOOKUP(_LOOKUP[[#This Row],[AdjusterMemberName]],_Adjuster[Adjuster Name],_Adjuster[Phone Number],,0)</f>
        <v>424-559-5425</v>
      </c>
      <c r="Z424" s="15" t="s">
        <v>42218</v>
      </c>
      <c r="AA4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197 Melisa Circle , Daly City  CA 94015</v>
      </c>
      <c r="AB424" s="15"/>
    </row>
    <row r="425" spans="1:28" x14ac:dyDescent="0.3">
      <c r="A425" s="14">
        <v>1</v>
      </c>
      <c r="B425" s="14">
        <v>1</v>
      </c>
      <c r="C425" s="15" t="s">
        <v>42230</v>
      </c>
      <c r="D425" s="15" t="s">
        <v>42231</v>
      </c>
      <c r="E425" s="15">
        <v>45826</v>
      </c>
      <c r="F425" s="15" t="s">
        <v>42232</v>
      </c>
      <c r="G425" s="15">
        <v>45820</v>
      </c>
      <c r="H425" s="15">
        <v>46003</v>
      </c>
      <c r="I425" s="15" t="s">
        <v>42233</v>
      </c>
      <c r="J425" s="15" t="s">
        <v>42234</v>
      </c>
      <c r="K425" s="15" t="s">
        <v>45397</v>
      </c>
      <c r="L425" s="15" t="s">
        <v>128</v>
      </c>
      <c r="M425" s="15" t="s">
        <v>129</v>
      </c>
      <c r="N425" s="14">
        <v>2013</v>
      </c>
      <c r="O425" s="15" t="s">
        <v>42235</v>
      </c>
      <c r="P425" s="15" t="s">
        <v>81</v>
      </c>
      <c r="Q425" s="15" t="s">
        <v>46922</v>
      </c>
      <c r="R425" s="15" t="s">
        <v>18711</v>
      </c>
      <c r="S425" s="15" t="s">
        <v>42236</v>
      </c>
      <c r="T425" s="15" t="s">
        <v>174</v>
      </c>
      <c r="U425" s="15" t="s">
        <v>53</v>
      </c>
      <c r="V425" s="15" t="s">
        <v>45770</v>
      </c>
      <c r="W425" s="15" t="s">
        <v>850</v>
      </c>
      <c r="X425" s="15" t="e">
        <f>_xlfn.XLOOKUP(_LOOKUP[[#This Row],[AdjusterMemberName]],_Adjuster[Adjuster Name],_Adjuster[Email],,0)</f>
        <v>#N/A</v>
      </c>
      <c r="Y425" s="15" t="e">
        <f>_xlfn.XLOOKUP(_LOOKUP[[#This Row],[AdjusterMemberName]],_Adjuster[Adjuster Name],_Adjuster[Phone Number],,0)</f>
        <v>#N/A</v>
      </c>
      <c r="Z425" s="15" t="s">
        <v>42237</v>
      </c>
      <c r="AA4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1685 S Longwood Ave Apt 6, Los Angeles  CA 90019</v>
      </c>
      <c r="AB425" s="15"/>
    </row>
    <row r="426" spans="1:28" x14ac:dyDescent="0.3">
      <c r="A426" s="14">
        <v>1</v>
      </c>
      <c r="B426" s="14">
        <v>1</v>
      </c>
      <c r="C426" s="15" t="s">
        <v>43575</v>
      </c>
      <c r="D426" s="15" t="s">
        <v>43576</v>
      </c>
      <c r="E426" s="15">
        <v>45826</v>
      </c>
      <c r="F426" s="15" t="s">
        <v>43577</v>
      </c>
      <c r="G426" s="15">
        <v>45726</v>
      </c>
      <c r="H426" s="15">
        <v>45910</v>
      </c>
      <c r="I426" s="15" t="s">
        <v>43578</v>
      </c>
      <c r="J426" s="15" t="s">
        <v>43579</v>
      </c>
      <c r="K426" s="15" t="s">
        <v>45505</v>
      </c>
      <c r="L426" s="15" t="s">
        <v>150</v>
      </c>
      <c r="M426" s="15" t="s">
        <v>588</v>
      </c>
      <c r="N426" s="14">
        <v>2016</v>
      </c>
      <c r="O426" s="15" t="s">
        <v>43580</v>
      </c>
      <c r="P426" s="15" t="s">
        <v>81</v>
      </c>
      <c r="Q426" s="15" t="s">
        <v>47007</v>
      </c>
      <c r="R426" s="15" t="s">
        <v>35897</v>
      </c>
      <c r="S426" s="15" t="s">
        <v>43581</v>
      </c>
      <c r="T426" s="15" t="s">
        <v>849</v>
      </c>
      <c r="U426" s="15" t="s">
        <v>53</v>
      </c>
      <c r="V426" s="15" t="s">
        <v>45619</v>
      </c>
      <c r="W426" s="15" t="s">
        <v>25229</v>
      </c>
      <c r="X426" s="15" t="str">
        <f>_xlfn.XLOOKUP(_LOOKUP[[#This Row],[AdjusterMemberName]],_Adjuster[Adjuster Name],_Adjuster[Email],,0)</f>
        <v>rMartinez4@knightcompany.com</v>
      </c>
      <c r="Y426" s="15" t="str">
        <f>_xlfn.XLOOKUP(_LOOKUP[[#This Row],[AdjusterMemberName]],_Adjuster[Adjuster Name],_Adjuster[Phone Number],,0)</f>
        <v>424-559-5605</v>
      </c>
      <c r="Z426" s="15" t="s">
        <v>43582</v>
      </c>
      <c r="AA4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1237 Madeline Rd, San Pablo  CA 94806</v>
      </c>
      <c r="AB426" s="15"/>
    </row>
    <row r="427" spans="1:28" x14ac:dyDescent="0.3">
      <c r="A427" s="14">
        <v>1</v>
      </c>
      <c r="B427" s="14">
        <v>1</v>
      </c>
      <c r="C427" s="15" t="s">
        <v>41973</v>
      </c>
      <c r="D427" s="15" t="s">
        <v>41973</v>
      </c>
      <c r="E427" s="15">
        <v>45825</v>
      </c>
      <c r="F427" s="15" t="s">
        <v>41974</v>
      </c>
      <c r="G427" s="15">
        <v>45803</v>
      </c>
      <c r="H427" s="15">
        <v>45987</v>
      </c>
      <c r="I427" s="15" t="s">
        <v>41975</v>
      </c>
      <c r="J427" s="15" t="s">
        <v>41976</v>
      </c>
      <c r="K427" s="15" t="s">
        <v>45332</v>
      </c>
      <c r="L427" s="15" t="s">
        <v>139</v>
      </c>
      <c r="M427" s="15" t="s">
        <v>1219</v>
      </c>
      <c r="N427" s="14">
        <v>2021</v>
      </c>
      <c r="O427" s="15" t="s">
        <v>41977</v>
      </c>
      <c r="P427" s="15" t="s">
        <v>106</v>
      </c>
      <c r="Q427" s="15" t="s">
        <v>47038</v>
      </c>
      <c r="R427" s="15" t="s">
        <v>41978</v>
      </c>
      <c r="S427" s="15" t="s">
        <v>41979</v>
      </c>
      <c r="T427" s="15" t="s">
        <v>41727</v>
      </c>
      <c r="U427" s="15" t="s">
        <v>53</v>
      </c>
      <c r="V427" s="15" t="s">
        <v>45798</v>
      </c>
      <c r="W427" s="15" t="s">
        <v>1357</v>
      </c>
      <c r="X427" s="15" t="str">
        <f>_xlfn.XLOOKUP(_LOOKUP[[#This Row],[AdjusterMemberName]],_Adjuster[Adjuster Name],_Adjuster[Email],,0)</f>
        <v>jRivera1@knightcompany.com</v>
      </c>
      <c r="Y427" s="15" t="str">
        <f>_xlfn.XLOOKUP(_LOOKUP[[#This Row],[AdjusterMemberName]],_Adjuster[Adjuster Name],_Adjuster[Phone Number],,0)</f>
        <v>424-559-5239</v>
      </c>
      <c r="Z427" s="15" t="s">
        <v>41980</v>
      </c>
      <c r="AA4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5217 Potrero Ave Unit B, El Cerrito  CA 94530</v>
      </c>
      <c r="AB427" s="15"/>
    </row>
    <row r="428" spans="1:28" x14ac:dyDescent="0.3">
      <c r="A428" s="14">
        <v>1</v>
      </c>
      <c r="B428" s="14">
        <v>1</v>
      </c>
      <c r="C428" s="15" t="s">
        <v>41989</v>
      </c>
      <c r="D428" s="15" t="s">
        <v>41990</v>
      </c>
      <c r="E428" s="15">
        <v>45825</v>
      </c>
      <c r="F428" s="15" t="s">
        <v>41991</v>
      </c>
      <c r="G428" s="15">
        <v>45776</v>
      </c>
      <c r="H428" s="15">
        <v>45959</v>
      </c>
      <c r="I428" s="15" t="s">
        <v>41992</v>
      </c>
      <c r="J428" s="15" t="s">
        <v>41993</v>
      </c>
      <c r="K428" s="15" t="s">
        <v>45377</v>
      </c>
      <c r="L428" s="15" t="s">
        <v>314</v>
      </c>
      <c r="M428" s="15" t="s">
        <v>978</v>
      </c>
      <c r="N428" s="14">
        <v>2016</v>
      </c>
      <c r="O428" s="15" t="s">
        <v>41994</v>
      </c>
      <c r="P428" s="15" t="s">
        <v>106</v>
      </c>
      <c r="Q428" s="15" t="s">
        <v>46913</v>
      </c>
      <c r="R428" s="15" t="s">
        <v>6929</v>
      </c>
      <c r="S428" s="15" t="s">
        <v>41995</v>
      </c>
      <c r="T428" s="15" t="s">
        <v>327</v>
      </c>
      <c r="U428" s="15" t="s">
        <v>53</v>
      </c>
      <c r="V428" s="15" t="s">
        <v>45527</v>
      </c>
      <c r="W428" s="15" t="s">
        <v>5071</v>
      </c>
      <c r="X428" s="15" t="str">
        <f>_xlfn.XLOOKUP(_LOOKUP[[#This Row],[AdjusterMemberName]],_Adjuster[Adjuster Name],_Adjuster[Email],,0)</f>
        <v>AMontelongo@knightcompany.com</v>
      </c>
      <c r="Y428" s="15" t="str">
        <f>_xlfn.XLOOKUP(_LOOKUP[[#This Row],[AdjusterMemberName]],_Adjuster[Adjuster Name],_Adjuster[Phone Number],,0)</f>
        <v>424-559-5425</v>
      </c>
      <c r="Z428" s="15" t="s">
        <v>41996</v>
      </c>
      <c r="AA4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8447 San Antonio Ave , South Gate  CA 90280</v>
      </c>
      <c r="AB428" s="15"/>
    </row>
    <row r="429" spans="1:28" x14ac:dyDescent="0.3">
      <c r="A429" s="14">
        <v>1</v>
      </c>
      <c r="B429" s="14">
        <v>1</v>
      </c>
      <c r="C429" s="15" t="s">
        <v>42013</v>
      </c>
      <c r="D429" s="15" t="s">
        <v>42014</v>
      </c>
      <c r="E429" s="15">
        <v>45825</v>
      </c>
      <c r="F429" s="15" t="s">
        <v>42015</v>
      </c>
      <c r="G429" s="15">
        <v>45764</v>
      </c>
      <c r="H429" s="15">
        <v>45947</v>
      </c>
      <c r="I429" s="15" t="s">
        <v>42016</v>
      </c>
      <c r="J429" s="15" t="s">
        <v>42017</v>
      </c>
      <c r="K429" s="15" t="s">
        <v>45416</v>
      </c>
      <c r="L429" s="15" t="s">
        <v>281</v>
      </c>
      <c r="M429" s="15" t="s">
        <v>526</v>
      </c>
      <c r="N429" s="14">
        <v>2021</v>
      </c>
      <c r="O429" s="15" t="s">
        <v>42018</v>
      </c>
      <c r="P429" s="15" t="s">
        <v>81</v>
      </c>
      <c r="Q429" s="15" t="s">
        <v>46990</v>
      </c>
      <c r="R429" s="15" t="s">
        <v>42019</v>
      </c>
      <c r="S429" s="15" t="s">
        <v>42020</v>
      </c>
      <c r="T429" s="15" t="s">
        <v>174</v>
      </c>
      <c r="U429" s="15" t="s">
        <v>53</v>
      </c>
      <c r="V429" s="15" t="s">
        <v>45342</v>
      </c>
      <c r="W429" s="15" t="s">
        <v>25229</v>
      </c>
      <c r="X429" s="15" t="str">
        <f>_xlfn.XLOOKUP(_LOOKUP[[#This Row],[AdjusterMemberName]],_Adjuster[Adjuster Name],_Adjuster[Email],,0)</f>
        <v>rMartinez4@knightcompany.com</v>
      </c>
      <c r="Y429" s="15" t="str">
        <f>_xlfn.XLOOKUP(_LOOKUP[[#This Row],[AdjusterMemberName]],_Adjuster[Adjuster Name],_Adjuster[Phone Number],,0)</f>
        <v>424-559-5605</v>
      </c>
      <c r="Z429" s="15" t="s">
        <v>42021</v>
      </c>
      <c r="AA4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8307 S Figueroa St Apt A, Los Angeles  CA 90003</v>
      </c>
      <c r="AB429" s="15"/>
    </row>
    <row r="430" spans="1:28" x14ac:dyDescent="0.3">
      <c r="A430" s="14">
        <v>1</v>
      </c>
      <c r="B430" s="14">
        <v>1</v>
      </c>
      <c r="C430" s="15" t="s">
        <v>42092</v>
      </c>
      <c r="D430" s="15" t="s">
        <v>42093</v>
      </c>
      <c r="E430" s="15">
        <v>45825</v>
      </c>
      <c r="F430" s="15" t="s">
        <v>42094</v>
      </c>
      <c r="G430" s="15">
        <v>45818</v>
      </c>
      <c r="H430" s="15">
        <v>46001</v>
      </c>
      <c r="I430" s="15" t="s">
        <v>42095</v>
      </c>
      <c r="J430" s="15" t="s">
        <v>42096</v>
      </c>
      <c r="K430" s="15" t="s">
        <v>45786</v>
      </c>
      <c r="L430" s="15" t="s">
        <v>128</v>
      </c>
      <c r="M430" s="15" t="s">
        <v>2179</v>
      </c>
      <c r="N430" s="14">
        <v>2003</v>
      </c>
      <c r="O430" s="15" t="s">
        <v>42097</v>
      </c>
      <c r="P430" s="15" t="s">
        <v>106</v>
      </c>
      <c r="Q430" s="15" t="s">
        <v>47001</v>
      </c>
      <c r="R430" s="15" t="s">
        <v>42098</v>
      </c>
      <c r="S430" s="15" t="s">
        <v>42099</v>
      </c>
      <c r="T430" s="15" t="s">
        <v>186</v>
      </c>
      <c r="U430" s="15" t="s">
        <v>53</v>
      </c>
      <c r="V430" s="15" t="s">
        <v>45785</v>
      </c>
      <c r="W430" s="15" t="s">
        <v>1186</v>
      </c>
      <c r="X430" s="15" t="str">
        <f>_xlfn.XLOOKUP(_LOOKUP[[#This Row],[AdjusterMemberName]],_Adjuster[Adjuster Name],_Adjuster[Email],,0)</f>
        <v>sAkinleye@knightcompany.com</v>
      </c>
      <c r="Y430" s="15" t="str">
        <f>_xlfn.XLOOKUP(_LOOKUP[[#This Row],[AdjusterMemberName]],_Adjuster[Adjuster Name],_Adjuster[Phone Number],,0)</f>
        <v>424-559-5280</v>
      </c>
      <c r="Z430" s="15" t="s">
        <v>42100</v>
      </c>
      <c r="AA4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700 W 3Rd St Unit A211, Santa Ana  CA 92701</v>
      </c>
      <c r="AB430" s="15"/>
    </row>
    <row r="431" spans="1:28" x14ac:dyDescent="0.3">
      <c r="A431" s="14">
        <v>1</v>
      </c>
      <c r="B431" s="14">
        <v>1</v>
      </c>
      <c r="C431" s="15" t="s">
        <v>35240</v>
      </c>
      <c r="D431" s="15" t="s">
        <v>42101</v>
      </c>
      <c r="E431" s="15">
        <v>45825</v>
      </c>
      <c r="F431" s="15" t="s">
        <v>42102</v>
      </c>
      <c r="G431" s="15">
        <v>45777</v>
      </c>
      <c r="H431" s="15">
        <v>45960</v>
      </c>
      <c r="I431" s="15" t="s">
        <v>42103</v>
      </c>
      <c r="J431" s="15" t="s">
        <v>42104</v>
      </c>
      <c r="K431" s="15" t="s">
        <v>45635</v>
      </c>
      <c r="L431" s="15" t="s">
        <v>128</v>
      </c>
      <c r="M431" s="15" t="s">
        <v>129</v>
      </c>
      <c r="N431" s="14">
        <v>2019</v>
      </c>
      <c r="O431" s="15" t="s">
        <v>42105</v>
      </c>
      <c r="P431" s="15" t="s">
        <v>106</v>
      </c>
      <c r="Q431" s="15" t="s">
        <v>47070</v>
      </c>
      <c r="R431" s="15" t="s">
        <v>3198</v>
      </c>
      <c r="S431" s="15" t="s">
        <v>35245</v>
      </c>
      <c r="T431" s="15" t="s">
        <v>122</v>
      </c>
      <c r="U431" s="15" t="s">
        <v>53</v>
      </c>
      <c r="V431" s="15" t="s">
        <v>45784</v>
      </c>
      <c r="W431" s="15" t="s">
        <v>1357</v>
      </c>
      <c r="X431" s="15" t="str">
        <f>_xlfn.XLOOKUP(_LOOKUP[[#This Row],[AdjusterMemberName]],_Adjuster[Adjuster Name],_Adjuster[Email],,0)</f>
        <v>jRivera1@knightcompany.com</v>
      </c>
      <c r="Y431" s="15" t="str">
        <f>_xlfn.XLOOKUP(_LOOKUP[[#This Row],[AdjusterMemberName]],_Adjuster[Adjuster Name],_Adjuster[Phone Number],,0)</f>
        <v>424-559-5239</v>
      </c>
      <c r="Z431" s="15" t="s">
        <v>35246</v>
      </c>
      <c r="AA4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620 E Johnston Ave, Hemet  CA 92543</v>
      </c>
      <c r="AB431" s="15"/>
    </row>
    <row r="432" spans="1:28" x14ac:dyDescent="0.3">
      <c r="A432" s="14">
        <v>1</v>
      </c>
      <c r="B432" s="14">
        <v>1</v>
      </c>
      <c r="C432" s="15" t="s">
        <v>39277</v>
      </c>
      <c r="D432" s="15" t="s">
        <v>39277</v>
      </c>
      <c r="E432" s="15">
        <v>45825</v>
      </c>
      <c r="F432" s="15" t="s">
        <v>42108</v>
      </c>
      <c r="G432" s="15">
        <v>45753</v>
      </c>
      <c r="H432" s="15">
        <v>45936</v>
      </c>
      <c r="I432" s="15" t="s">
        <v>42109</v>
      </c>
      <c r="J432" s="15" t="s">
        <v>42110</v>
      </c>
      <c r="K432" s="15" t="s">
        <v>45781</v>
      </c>
      <c r="L432" s="15" t="s">
        <v>103</v>
      </c>
      <c r="M432" s="15" t="s">
        <v>304</v>
      </c>
      <c r="N432" s="14">
        <v>2016</v>
      </c>
      <c r="O432" s="15" t="s">
        <v>42111</v>
      </c>
      <c r="P432" s="15" t="s">
        <v>106</v>
      </c>
      <c r="Q432" s="15" t="s">
        <v>46913</v>
      </c>
      <c r="R432" s="15" t="s">
        <v>39282</v>
      </c>
      <c r="S432" s="15" t="s">
        <v>39283</v>
      </c>
      <c r="T432" s="15" t="s">
        <v>174</v>
      </c>
      <c r="U432" s="15" t="s">
        <v>53</v>
      </c>
      <c r="V432" s="15" t="s">
        <v>45780</v>
      </c>
      <c r="W432" s="15" t="s">
        <v>54</v>
      </c>
      <c r="X432" s="15" t="str">
        <f>_xlfn.XLOOKUP(_LOOKUP[[#This Row],[AdjusterMemberName]],_Adjuster[Adjuster Name],_Adjuster[Email],,0)</f>
        <v>JRubalcava@knightcompany.com</v>
      </c>
      <c r="Y432" s="15" t="str">
        <f>_xlfn.XLOOKUP(_LOOKUP[[#This Row],[AdjusterMemberName]],_Adjuster[Adjuster Name],_Adjuster[Phone Number],,0)</f>
        <v>424-559-5420</v>
      </c>
      <c r="Z432" s="15" t="s">
        <v>39284</v>
      </c>
      <c r="AA4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5450 Carlin St Apt 4, Los Angeles  CA 90016</v>
      </c>
      <c r="AB432" s="15"/>
    </row>
    <row r="433" spans="1:28" x14ac:dyDescent="0.3">
      <c r="A433" s="14">
        <v>1</v>
      </c>
      <c r="B433" s="14">
        <v>1</v>
      </c>
      <c r="C433" s="15" t="s">
        <v>42112</v>
      </c>
      <c r="D433" s="15" t="s">
        <v>42112</v>
      </c>
      <c r="E433" s="15">
        <v>45825</v>
      </c>
      <c r="F433" s="15" t="s">
        <v>42113</v>
      </c>
      <c r="G433" s="15">
        <v>45765</v>
      </c>
      <c r="H433" s="15">
        <v>45948</v>
      </c>
      <c r="I433" s="15" t="s">
        <v>42114</v>
      </c>
      <c r="J433" s="15" t="s">
        <v>42115</v>
      </c>
      <c r="K433" s="15" t="s">
        <v>45407</v>
      </c>
      <c r="L433" s="15" t="s">
        <v>103</v>
      </c>
      <c r="M433" s="15" t="s">
        <v>104</v>
      </c>
      <c r="N433" s="14">
        <v>2008</v>
      </c>
      <c r="O433" s="15" t="s">
        <v>42116</v>
      </c>
      <c r="P433" s="15" t="s">
        <v>106</v>
      </c>
      <c r="Q433" s="15" t="s">
        <v>46939</v>
      </c>
      <c r="R433" s="15" t="s">
        <v>42117</v>
      </c>
      <c r="S433" s="15" t="s">
        <v>42118</v>
      </c>
      <c r="T433" s="15" t="s">
        <v>174</v>
      </c>
      <c r="U433" s="15" t="s">
        <v>53</v>
      </c>
      <c r="V433" s="15" t="s">
        <v>45441</v>
      </c>
      <c r="W433" s="15" t="s">
        <v>29629</v>
      </c>
      <c r="X433" s="15" t="str">
        <f>_xlfn.XLOOKUP(_LOOKUP[[#This Row],[AdjusterMemberName]],_Adjuster[Adjuster Name],_Adjuster[Email],,0)</f>
        <v>LYoung2@knightcompany.com</v>
      </c>
      <c r="Y433" s="15" t="str">
        <f>_xlfn.XLOOKUP(_LOOKUP[[#This Row],[AdjusterMemberName]],_Adjuster[Adjuster Name],_Adjuster[Phone Number],,0)</f>
        <v>323-456-1714</v>
      </c>
      <c r="Z433" s="15" t="s">
        <v>42119</v>
      </c>
      <c r="AA4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 E Colden Ave Apt 5, Los Angeles  CA 90003</v>
      </c>
      <c r="AB433" s="15">
        <v>45869</v>
      </c>
    </row>
    <row r="434" spans="1:28" x14ac:dyDescent="0.3">
      <c r="A434" s="14">
        <v>1</v>
      </c>
      <c r="B434" s="14">
        <v>1</v>
      </c>
      <c r="C434" s="15" t="s">
        <v>42193</v>
      </c>
      <c r="D434" s="15" t="s">
        <v>42194</v>
      </c>
      <c r="E434" s="15">
        <v>45825</v>
      </c>
      <c r="F434" s="15" t="s">
        <v>42195</v>
      </c>
      <c r="G434" s="15">
        <v>45741</v>
      </c>
      <c r="H434" s="15">
        <v>45925</v>
      </c>
      <c r="I434" s="15" t="s">
        <v>42196</v>
      </c>
      <c r="J434" s="15" t="s">
        <v>42197</v>
      </c>
      <c r="K434" s="15" t="s">
        <v>45772</v>
      </c>
      <c r="L434" s="15" t="s">
        <v>128</v>
      </c>
      <c r="M434" s="15" t="s">
        <v>170</v>
      </c>
      <c r="N434" s="14">
        <v>2018</v>
      </c>
      <c r="O434" s="15" t="s">
        <v>42198</v>
      </c>
      <c r="P434" s="15" t="s">
        <v>81</v>
      </c>
      <c r="Q434" s="15" t="s">
        <v>47002</v>
      </c>
      <c r="R434" s="15" t="s">
        <v>42199</v>
      </c>
      <c r="S434" s="15" t="s">
        <v>42200</v>
      </c>
      <c r="T434" s="15" t="s">
        <v>5419</v>
      </c>
      <c r="U434" s="15" t="s">
        <v>53</v>
      </c>
      <c r="V434" s="15" t="s">
        <v>45645</v>
      </c>
      <c r="W434" s="15" t="s">
        <v>1186</v>
      </c>
      <c r="X434" s="15" t="str">
        <f>_xlfn.XLOOKUP(_LOOKUP[[#This Row],[AdjusterMemberName]],_Adjuster[Adjuster Name],_Adjuster[Email],,0)</f>
        <v>sAkinleye@knightcompany.com</v>
      </c>
      <c r="Y434" s="15" t="str">
        <f>_xlfn.XLOOKUP(_LOOKUP[[#This Row],[AdjusterMemberName]],_Adjuster[Adjuster Name],_Adjuster[Phone Number],,0)</f>
        <v>424-559-5280</v>
      </c>
      <c r="Z434" s="15" t="s">
        <v>42201</v>
      </c>
      <c r="AA4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7211 Whitsett Ave, North Hollywood  CA 91605</v>
      </c>
      <c r="AB434" s="15"/>
    </row>
    <row r="435" spans="1:28" x14ac:dyDescent="0.3">
      <c r="A435" s="14">
        <v>1</v>
      </c>
      <c r="B435" s="14">
        <v>0</v>
      </c>
      <c r="C435" s="15" t="s">
        <v>42274</v>
      </c>
      <c r="D435" s="15" t="s">
        <v>42275</v>
      </c>
      <c r="E435" s="15">
        <v>45825</v>
      </c>
      <c r="F435" s="15" t="s">
        <v>42276</v>
      </c>
      <c r="G435" s="15">
        <v>45789</v>
      </c>
      <c r="H435" s="15">
        <v>45973</v>
      </c>
      <c r="I435" s="15" t="s">
        <v>42277</v>
      </c>
      <c r="J435" s="15" t="s">
        <v>42278</v>
      </c>
      <c r="K435" s="15" t="s">
        <v>45763</v>
      </c>
      <c r="L435" s="15" t="s">
        <v>139</v>
      </c>
      <c r="M435" s="15" t="s">
        <v>470</v>
      </c>
      <c r="N435" s="14">
        <v>2013</v>
      </c>
      <c r="O435" s="15" t="s">
        <v>42279</v>
      </c>
      <c r="P435" s="15" t="s">
        <v>106</v>
      </c>
      <c r="Q435" s="15" t="s">
        <v>46978</v>
      </c>
      <c r="R435" s="15" t="s">
        <v>42280</v>
      </c>
      <c r="S435" s="15" t="s">
        <v>42281</v>
      </c>
      <c r="T435" s="15" t="s">
        <v>96</v>
      </c>
      <c r="U435" s="15" t="s">
        <v>53</v>
      </c>
      <c r="V435" s="15" t="s">
        <v>45410</v>
      </c>
      <c r="W435" s="15" t="s">
        <v>1658</v>
      </c>
      <c r="X435" s="15" t="str">
        <f>_xlfn.XLOOKUP(_LOOKUP[[#This Row],[AdjusterMemberName]],_Adjuster[Adjuster Name],_Adjuster[Email],,0)</f>
        <v>RDavila@knightcompany.com</v>
      </c>
      <c r="Y435" s="15" t="str">
        <f>_xlfn.XLOOKUP(_LOOKUP[[#This Row],[AdjusterMemberName]],_Adjuster[Adjuster Name],_Adjuster[Phone Number],,0)</f>
        <v>424-559-5663</v>
      </c>
      <c r="Z435" s="15" t="s">
        <v>42282</v>
      </c>
      <c r="AA4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23229 Hemlock Ave Apt 13, Moreno Valley  CA 92557</v>
      </c>
      <c r="AB435" s="15"/>
    </row>
    <row r="436" spans="1:28" x14ac:dyDescent="0.3">
      <c r="A436" s="14">
        <v>1</v>
      </c>
      <c r="B436" s="14">
        <v>1</v>
      </c>
      <c r="C436" s="15" t="s">
        <v>42452</v>
      </c>
      <c r="D436" s="15" t="s">
        <v>42453</v>
      </c>
      <c r="E436" s="15">
        <v>45825</v>
      </c>
      <c r="F436" s="15" t="s">
        <v>42454</v>
      </c>
      <c r="G436" s="15">
        <v>45725</v>
      </c>
      <c r="H436" s="15">
        <v>45909</v>
      </c>
      <c r="I436" s="15" t="s">
        <v>42455</v>
      </c>
      <c r="J436" s="15" t="s">
        <v>42456</v>
      </c>
      <c r="K436" s="15" t="s">
        <v>45741</v>
      </c>
      <c r="L436" s="15" t="s">
        <v>116</v>
      </c>
      <c r="M436" s="15" t="s">
        <v>1550</v>
      </c>
      <c r="N436" s="14">
        <v>2013</v>
      </c>
      <c r="O436" s="15" t="s">
        <v>42457</v>
      </c>
      <c r="P436" s="15" t="s">
        <v>106</v>
      </c>
      <c r="Q436" s="15" t="s">
        <v>46931</v>
      </c>
      <c r="R436" s="15" t="s">
        <v>42458</v>
      </c>
      <c r="S436" s="15" t="s">
        <v>42459</v>
      </c>
      <c r="T436" s="15" t="s">
        <v>1366</v>
      </c>
      <c r="U436" s="15" t="s">
        <v>53</v>
      </c>
      <c r="V436" s="15" t="s">
        <v>45671</v>
      </c>
      <c r="W436" s="15" t="s">
        <v>8635</v>
      </c>
      <c r="X436" s="15" t="e">
        <f>_xlfn.XLOOKUP(_LOOKUP[[#This Row],[AdjusterMemberName]],_Adjuster[Adjuster Name],_Adjuster[Email],,0)</f>
        <v>#N/A</v>
      </c>
      <c r="Y436" s="15" t="e">
        <f>_xlfn.XLOOKUP(_LOOKUP[[#This Row],[AdjusterMemberName]],_Adjuster[Adjuster Name],_Adjuster[Phone Number],,0)</f>
        <v>#N/A</v>
      </c>
      <c r="Z436" s="15" t="s">
        <v>42460</v>
      </c>
      <c r="AA4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2245 Lakeside Pl Apt 204, Corona  CA 92879</v>
      </c>
      <c r="AB436" s="15"/>
    </row>
    <row r="437" spans="1:28" x14ac:dyDescent="0.3">
      <c r="A437" s="14">
        <v>1</v>
      </c>
      <c r="B437" s="14">
        <v>1</v>
      </c>
      <c r="C437" s="15" t="s">
        <v>42698</v>
      </c>
      <c r="D437" s="15" t="s">
        <v>42698</v>
      </c>
      <c r="E437" s="15">
        <v>45825</v>
      </c>
      <c r="F437" s="15" t="s">
        <v>42699</v>
      </c>
      <c r="G437" s="15">
        <v>45776</v>
      </c>
      <c r="H437" s="15">
        <v>45959</v>
      </c>
      <c r="I437" s="15" t="s">
        <v>42700</v>
      </c>
      <c r="J437" s="15" t="s">
        <v>42701</v>
      </c>
      <c r="K437" s="15" t="s">
        <v>45509</v>
      </c>
      <c r="L437" s="15" t="s">
        <v>103</v>
      </c>
      <c r="M437" s="15" t="s">
        <v>104</v>
      </c>
      <c r="N437" s="14">
        <v>2016</v>
      </c>
      <c r="O437" s="15" t="s">
        <v>42702</v>
      </c>
      <c r="P437" s="15" t="s">
        <v>106</v>
      </c>
      <c r="Q437" s="15" t="s">
        <v>46976</v>
      </c>
      <c r="R437" s="15" t="s">
        <v>42703</v>
      </c>
      <c r="S437" s="15" t="s">
        <v>42704</v>
      </c>
      <c r="T437" s="15" t="s">
        <v>174</v>
      </c>
      <c r="U437" s="15" t="s">
        <v>53</v>
      </c>
      <c r="V437" s="15" t="s">
        <v>45441</v>
      </c>
      <c r="W437" s="15" t="s">
        <v>264</v>
      </c>
      <c r="X437" s="15" t="str">
        <f>_xlfn.XLOOKUP(_LOOKUP[[#This Row],[AdjusterMemberName]],_Adjuster[Adjuster Name],_Adjuster[Email],,0)</f>
        <v>sBonnevie@knightcompany.com</v>
      </c>
      <c r="Y437" s="15" t="str">
        <f>_xlfn.XLOOKUP(_LOOKUP[[#This Row],[AdjusterMemberName]],_Adjuster[Adjuster Name],_Adjuster[Phone Number],,0)</f>
        <v>323-692-4064</v>
      </c>
      <c r="Z437" s="15" t="s">
        <v>42705</v>
      </c>
      <c r="AA4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856 W 73Rd St, Los Angeles  CA 90044</v>
      </c>
      <c r="AB437" s="15">
        <v>45866</v>
      </c>
    </row>
    <row r="438" spans="1:28" x14ac:dyDescent="0.3">
      <c r="A438" s="14">
        <v>1</v>
      </c>
      <c r="B438" s="14">
        <v>1</v>
      </c>
      <c r="C438" s="15" t="s">
        <v>43490</v>
      </c>
      <c r="D438" s="15" t="s">
        <v>43490</v>
      </c>
      <c r="E438" s="15">
        <v>45825</v>
      </c>
      <c r="F438" s="15" t="s">
        <v>43491</v>
      </c>
      <c r="G438" s="15">
        <v>45734</v>
      </c>
      <c r="H438" s="15">
        <v>45918</v>
      </c>
      <c r="I438" s="15" t="s">
        <v>43492</v>
      </c>
      <c r="J438" s="15" t="s">
        <v>43493</v>
      </c>
      <c r="K438" s="15" t="s">
        <v>45397</v>
      </c>
      <c r="L438" s="15" t="s">
        <v>25</v>
      </c>
      <c r="M438" s="15" t="s">
        <v>1905</v>
      </c>
      <c r="N438" s="14">
        <v>2019</v>
      </c>
      <c r="O438" s="15" t="s">
        <v>43494</v>
      </c>
      <c r="P438" s="15" t="s">
        <v>106</v>
      </c>
      <c r="Q438" s="15" t="s">
        <v>47042</v>
      </c>
      <c r="R438" s="15" t="s">
        <v>43495</v>
      </c>
      <c r="S438" s="15" t="s">
        <v>43496</v>
      </c>
      <c r="T438" s="15" t="s">
        <v>1091</v>
      </c>
      <c r="U438" s="15" t="s">
        <v>53</v>
      </c>
      <c r="V438" s="15" t="s">
        <v>45457</v>
      </c>
      <c r="W438" s="15" t="s">
        <v>2618</v>
      </c>
      <c r="X438" s="15" t="str">
        <f>_xlfn.XLOOKUP(_LOOKUP[[#This Row],[AdjusterMemberName]],_Adjuster[Adjuster Name],_Adjuster[Email],,0)</f>
        <v>Canglim@knightcompany.com</v>
      </c>
      <c r="Y438" s="15" t="str">
        <f>_xlfn.XLOOKUP(_LOOKUP[[#This Row],[AdjusterMemberName]],_Adjuster[Adjuster Name],_Adjuster[Phone Number],,0)</f>
        <v>323-456-1707</v>
      </c>
      <c r="Z438" s="15" t="s">
        <v>43497</v>
      </c>
      <c r="AA4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 Harmony, Pittsburg  CA 94565</v>
      </c>
      <c r="AB438" s="15"/>
    </row>
    <row r="439" spans="1:28" x14ac:dyDescent="0.3">
      <c r="A439" s="14">
        <v>1</v>
      </c>
      <c r="B439" s="14">
        <v>1</v>
      </c>
      <c r="C439" s="15" t="s">
        <v>41833</v>
      </c>
      <c r="D439" s="15" t="s">
        <v>41834</v>
      </c>
      <c r="E439" s="15">
        <v>45824</v>
      </c>
      <c r="F439" s="15" t="s">
        <v>41835</v>
      </c>
      <c r="G439" s="15">
        <v>45674</v>
      </c>
      <c r="H439" s="15">
        <v>45855</v>
      </c>
      <c r="I439" s="15" t="s">
        <v>41836</v>
      </c>
      <c r="J439" s="15" t="s">
        <v>41837</v>
      </c>
      <c r="K439" s="15" t="s">
        <v>45332</v>
      </c>
      <c r="L439" s="15" t="s">
        <v>536</v>
      </c>
      <c r="M439" s="15" t="s">
        <v>2039</v>
      </c>
      <c r="N439" s="14">
        <v>2015</v>
      </c>
      <c r="O439" s="15" t="s">
        <v>41838</v>
      </c>
      <c r="P439" s="15" t="s">
        <v>81</v>
      </c>
      <c r="Q439" s="15" t="s">
        <v>47023</v>
      </c>
      <c r="R439" s="15" t="s">
        <v>41839</v>
      </c>
      <c r="S439" s="15" t="s">
        <v>41840</v>
      </c>
      <c r="T439" s="15" t="s">
        <v>1483</v>
      </c>
      <c r="U439" s="15" t="s">
        <v>53</v>
      </c>
      <c r="V439" s="15" t="s">
        <v>45808</v>
      </c>
      <c r="W439" s="15" t="s">
        <v>6921</v>
      </c>
      <c r="X439" s="15" t="str">
        <f>_xlfn.XLOOKUP(_LOOKUP[[#This Row],[AdjusterMemberName]],_Adjuster[Adjuster Name],_Adjuster[Email],,0)</f>
        <v>AWallace@knightcompany.com</v>
      </c>
      <c r="Y439" s="15" t="str">
        <f>_xlfn.XLOOKUP(_LOOKUP[[#This Row],[AdjusterMemberName]],_Adjuster[Adjuster Name],_Adjuster[Phone Number],,0)</f>
        <v>424-559-5734</v>
      </c>
      <c r="Z439" s="15" t="s">
        <v>41841</v>
      </c>
      <c r="AA4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920 Sycamore Ave Apt 126, Vista  CA 92081</v>
      </c>
      <c r="AB439" s="15"/>
    </row>
    <row r="440" spans="1:28" x14ac:dyDescent="0.3">
      <c r="A440" s="14">
        <v>1</v>
      </c>
      <c r="B440" s="14">
        <v>1</v>
      </c>
      <c r="C440" s="15" t="s">
        <v>41850</v>
      </c>
      <c r="D440" s="15" t="s">
        <v>41851</v>
      </c>
      <c r="E440" s="15">
        <v>45824</v>
      </c>
      <c r="F440" s="15" t="s">
        <v>41852</v>
      </c>
      <c r="G440" s="15">
        <v>45668</v>
      </c>
      <c r="H440" s="15">
        <v>45849</v>
      </c>
      <c r="I440" s="15" t="s">
        <v>41853</v>
      </c>
      <c r="J440" s="15" t="s">
        <v>41854</v>
      </c>
      <c r="K440" s="15" t="s">
        <v>45451</v>
      </c>
      <c r="L440" s="15" t="s">
        <v>314</v>
      </c>
      <c r="M440" s="15" t="s">
        <v>978</v>
      </c>
      <c r="N440" s="14">
        <v>2019</v>
      </c>
      <c r="O440" s="15" t="s">
        <v>41855</v>
      </c>
      <c r="P440" s="15" t="s">
        <v>106</v>
      </c>
      <c r="Q440" s="15" t="s">
        <v>47022</v>
      </c>
      <c r="R440" s="15" t="s">
        <v>41856</v>
      </c>
      <c r="S440" s="15" t="s">
        <v>41857</v>
      </c>
      <c r="T440" s="15" t="s">
        <v>1872</v>
      </c>
      <c r="U440" s="15" t="s">
        <v>53</v>
      </c>
      <c r="V440" s="15" t="s">
        <v>45806</v>
      </c>
      <c r="W440" s="15" t="s">
        <v>25229</v>
      </c>
      <c r="X440" s="15" t="str">
        <f>_xlfn.XLOOKUP(_LOOKUP[[#This Row],[AdjusterMemberName]],_Adjuster[Adjuster Name],_Adjuster[Email],,0)</f>
        <v>rMartinez4@knightcompany.com</v>
      </c>
      <c r="Y440" s="15" t="str">
        <f>_xlfn.XLOOKUP(_LOOKUP[[#This Row],[AdjusterMemberName]],_Adjuster[Adjuster Name],_Adjuster[Phone Number],,0)</f>
        <v>424-559-5605</v>
      </c>
      <c r="Z440" s="15" t="s">
        <v>41858</v>
      </c>
      <c r="AA4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760 20Th St, Richmond  CA 94801</v>
      </c>
      <c r="AB440" s="15"/>
    </row>
    <row r="441" spans="1:28" x14ac:dyDescent="0.3">
      <c r="A441" s="14">
        <v>1</v>
      </c>
      <c r="B441" s="14">
        <v>1</v>
      </c>
      <c r="C441" s="15" t="s">
        <v>14192</v>
      </c>
      <c r="D441" s="15" t="s">
        <v>41923</v>
      </c>
      <c r="E441" s="15">
        <v>45824</v>
      </c>
      <c r="F441" s="15" t="s">
        <v>41924</v>
      </c>
      <c r="G441" s="15">
        <v>45765</v>
      </c>
      <c r="H441" s="15">
        <v>45948</v>
      </c>
      <c r="I441" s="15" t="s">
        <v>41925</v>
      </c>
      <c r="J441" s="15" t="s">
        <v>41926</v>
      </c>
      <c r="K441" s="15" t="s">
        <v>45472</v>
      </c>
      <c r="L441" s="15" t="s">
        <v>103</v>
      </c>
      <c r="M441" s="15" t="s">
        <v>104</v>
      </c>
      <c r="N441" s="14">
        <v>2025</v>
      </c>
      <c r="O441" s="15" t="s">
        <v>41927</v>
      </c>
      <c r="P441" s="15" t="s">
        <v>81</v>
      </c>
      <c r="Q441" s="15" t="s">
        <v>46979</v>
      </c>
      <c r="R441" s="15" t="s">
        <v>14197</v>
      </c>
      <c r="S441" s="15" t="s">
        <v>14198</v>
      </c>
      <c r="T441" s="15" t="s">
        <v>592</v>
      </c>
      <c r="U441" s="15" t="s">
        <v>53</v>
      </c>
      <c r="V441" s="15" t="s">
        <v>45376</v>
      </c>
      <c r="W441" s="15" t="s">
        <v>3114</v>
      </c>
      <c r="X441" s="15" t="str">
        <f>_xlfn.XLOOKUP(_LOOKUP[[#This Row],[AdjusterMemberName]],_Adjuster[Adjuster Name],_Adjuster[Email],,0)</f>
        <v>eExmundo@knightcompany.com</v>
      </c>
      <c r="Y441" s="15" t="str">
        <f>_xlfn.XLOOKUP(_LOOKUP[[#This Row],[AdjusterMemberName]],_Adjuster[Adjuster Name],_Adjuster[Phone Number],,0)</f>
        <v>424-559-5400</v>
      </c>
      <c r="Z441" s="15" t="s">
        <v>14199</v>
      </c>
      <c r="AA4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16632 Sequoia St Apt A, Hesperia  CA 92345</v>
      </c>
      <c r="AB441" s="15"/>
    </row>
    <row r="442" spans="1:28" x14ac:dyDescent="0.3">
      <c r="A442" s="14">
        <v>1</v>
      </c>
      <c r="B442" s="14">
        <v>1</v>
      </c>
      <c r="C442" s="15" t="s">
        <v>41948</v>
      </c>
      <c r="D442" s="15" t="s">
        <v>41948</v>
      </c>
      <c r="E442" s="15">
        <v>45824</v>
      </c>
      <c r="F442" s="15" t="s">
        <v>41949</v>
      </c>
      <c r="G442" s="15">
        <v>45820</v>
      </c>
      <c r="H442" s="15">
        <v>46003</v>
      </c>
      <c r="I442" s="15" t="s">
        <v>41950</v>
      </c>
      <c r="J442" s="15" t="s">
        <v>41951</v>
      </c>
      <c r="K442" s="15" t="s">
        <v>45336</v>
      </c>
      <c r="L442" s="15" t="s">
        <v>103</v>
      </c>
      <c r="M442" s="15" t="s">
        <v>104</v>
      </c>
      <c r="N442" s="14">
        <v>2019</v>
      </c>
      <c r="O442" s="15" t="s">
        <v>41952</v>
      </c>
      <c r="P442" s="15" t="s">
        <v>106</v>
      </c>
      <c r="Q442" s="15" t="s">
        <v>46988</v>
      </c>
      <c r="R442" s="15" t="s">
        <v>41953</v>
      </c>
      <c r="S442" s="15" t="s">
        <v>41954</v>
      </c>
      <c r="T442" s="15" t="s">
        <v>164</v>
      </c>
      <c r="U442" s="15" t="s">
        <v>53</v>
      </c>
      <c r="V442" s="15" t="s">
        <v>45800</v>
      </c>
      <c r="W442" s="15" t="s">
        <v>3114</v>
      </c>
      <c r="X442" s="15" t="str">
        <f>_xlfn.XLOOKUP(_LOOKUP[[#This Row],[AdjusterMemberName]],_Adjuster[Adjuster Name],_Adjuster[Email],,0)</f>
        <v>eExmundo@knightcompany.com</v>
      </c>
      <c r="Y442" s="15" t="str">
        <f>_xlfn.XLOOKUP(_LOOKUP[[#This Row],[AdjusterMemberName]],_Adjuster[Adjuster Name],_Adjuster[Phone Number],,0)</f>
        <v>424-559-5400</v>
      </c>
      <c r="Z442" s="15" t="s">
        <v>41955</v>
      </c>
      <c r="AA4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2581 E Central Ave Spc 71, Fresno  CA 93725</v>
      </c>
      <c r="AB442" s="15">
        <v>45849</v>
      </c>
    </row>
    <row r="443" spans="1:28" x14ac:dyDescent="0.3">
      <c r="A443" s="14">
        <v>1</v>
      </c>
      <c r="B443" s="14">
        <v>0</v>
      </c>
      <c r="C443" s="15" t="s">
        <v>41956</v>
      </c>
      <c r="D443" s="15" t="s">
        <v>41957</v>
      </c>
      <c r="E443" s="15">
        <v>45824</v>
      </c>
      <c r="F443" s="15" t="s">
        <v>41958</v>
      </c>
      <c r="G443" s="15">
        <v>45819</v>
      </c>
      <c r="H443" s="15">
        <v>46002</v>
      </c>
      <c r="I443" s="15" t="s">
        <v>41959</v>
      </c>
      <c r="J443" s="15" t="s">
        <v>7742</v>
      </c>
      <c r="K443" s="15" t="s">
        <v>45442</v>
      </c>
      <c r="L443" s="15" t="s">
        <v>25</v>
      </c>
      <c r="M443" s="15" t="s">
        <v>79</v>
      </c>
      <c r="N443" s="14">
        <v>2019</v>
      </c>
      <c r="O443" s="15" t="s">
        <v>41960</v>
      </c>
      <c r="P443" s="15" t="s">
        <v>106</v>
      </c>
      <c r="Q443" s="15" t="s">
        <v>47072</v>
      </c>
      <c r="R443" s="15" t="s">
        <v>41961</v>
      </c>
      <c r="S443" s="15" t="s">
        <v>41962</v>
      </c>
      <c r="T443" s="15" t="s">
        <v>643</v>
      </c>
      <c r="U443" s="15" t="s">
        <v>53</v>
      </c>
      <c r="V443" s="15" t="s">
        <v>45799</v>
      </c>
      <c r="W443" s="15" t="s">
        <v>1186</v>
      </c>
      <c r="X443" s="15" t="str">
        <f>_xlfn.XLOOKUP(_LOOKUP[[#This Row],[AdjusterMemberName]],_Adjuster[Adjuster Name],_Adjuster[Email],,0)</f>
        <v>sAkinleye@knightcompany.com</v>
      </c>
      <c r="Y443" s="15" t="str">
        <f>_xlfn.XLOOKUP(_LOOKUP[[#This Row],[AdjusterMemberName]],_Adjuster[Adjuster Name],_Adjuster[Phone Number],,0)</f>
        <v>424-559-5280</v>
      </c>
      <c r="Z443" s="15" t="s">
        <v>41963</v>
      </c>
      <c r="AA4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1360 San Jose Ave, Concord  CA 94518</v>
      </c>
      <c r="AB443" s="15"/>
    </row>
    <row r="444" spans="1:28" x14ac:dyDescent="0.3">
      <c r="A444" s="14">
        <v>1</v>
      </c>
      <c r="B444" s="14">
        <v>1</v>
      </c>
      <c r="C444" s="15" t="s">
        <v>42051</v>
      </c>
      <c r="D444" s="15" t="s">
        <v>42052</v>
      </c>
      <c r="E444" s="15">
        <v>45824</v>
      </c>
      <c r="F444" s="15" t="s">
        <v>42053</v>
      </c>
      <c r="G444" s="15">
        <v>45695</v>
      </c>
      <c r="H444" s="15">
        <v>45876</v>
      </c>
      <c r="I444" s="15" t="s">
        <v>42054</v>
      </c>
      <c r="J444" s="15" t="s">
        <v>42055</v>
      </c>
      <c r="K444" s="15" t="s">
        <v>45790</v>
      </c>
      <c r="L444" s="15" t="s">
        <v>103</v>
      </c>
      <c r="M444" s="15" t="s">
        <v>890</v>
      </c>
      <c r="N444" s="14">
        <v>2025</v>
      </c>
      <c r="O444" s="15" t="s">
        <v>42056</v>
      </c>
      <c r="P444" s="15" t="s">
        <v>106</v>
      </c>
      <c r="Q444" s="15" t="s">
        <v>47012</v>
      </c>
      <c r="R444" s="15" t="s">
        <v>42057</v>
      </c>
      <c r="S444" s="15" t="s">
        <v>42058</v>
      </c>
      <c r="T444" s="15" t="s">
        <v>42059</v>
      </c>
      <c r="U444" s="15" t="s">
        <v>53</v>
      </c>
      <c r="V444" s="15" t="s">
        <v>45789</v>
      </c>
      <c r="W444" s="15" t="s">
        <v>25229</v>
      </c>
      <c r="X444" s="15" t="str">
        <f>_xlfn.XLOOKUP(_LOOKUP[[#This Row],[AdjusterMemberName]],_Adjuster[Adjuster Name],_Adjuster[Email],,0)</f>
        <v>rMartinez4@knightcompany.com</v>
      </c>
      <c r="Y444" s="15" t="str">
        <f>_xlfn.XLOOKUP(_LOOKUP[[#This Row],[AdjusterMemberName]],_Adjuster[Adjuster Name],_Adjuster[Phone Number],,0)</f>
        <v>424-559-5605</v>
      </c>
      <c r="Z444" s="15" t="s">
        <v>42060</v>
      </c>
      <c r="AA4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 Gulliksen Dr, Fortuna  CA 95540</v>
      </c>
      <c r="AB444" s="15"/>
    </row>
    <row r="445" spans="1:28" x14ac:dyDescent="0.3">
      <c r="A445" s="14">
        <v>1</v>
      </c>
      <c r="B445" s="14">
        <v>1</v>
      </c>
      <c r="C445" s="15" t="s">
        <v>42219</v>
      </c>
      <c r="D445" s="15" t="s">
        <v>42219</v>
      </c>
      <c r="E445" s="15">
        <v>45824</v>
      </c>
      <c r="F445" s="15" t="s">
        <v>42220</v>
      </c>
      <c r="G445" s="15">
        <v>45760</v>
      </c>
      <c r="H445" s="15">
        <v>45943</v>
      </c>
      <c r="I445" s="15" t="s">
        <v>42221</v>
      </c>
      <c r="J445" s="15" t="s">
        <v>42222</v>
      </c>
      <c r="K445" s="15" t="s">
        <v>45407</v>
      </c>
      <c r="L445" s="15" t="s">
        <v>128</v>
      </c>
      <c r="M445" s="15" t="s">
        <v>129</v>
      </c>
      <c r="N445" s="14">
        <v>2025</v>
      </c>
      <c r="O445" s="15" t="s">
        <v>42223</v>
      </c>
      <c r="P445" s="15" t="s">
        <v>106</v>
      </c>
      <c r="Q445" s="15" t="s">
        <v>46913</v>
      </c>
      <c r="R445" s="15" t="s">
        <v>23413</v>
      </c>
      <c r="S445" s="15" t="s">
        <v>42224</v>
      </c>
      <c r="T445" s="15" t="s">
        <v>174</v>
      </c>
      <c r="U445" s="15" t="s">
        <v>53</v>
      </c>
      <c r="V445" s="15" t="s">
        <v>45441</v>
      </c>
      <c r="W445" s="15" t="s">
        <v>54</v>
      </c>
      <c r="X445" s="15" t="str">
        <f>_xlfn.XLOOKUP(_LOOKUP[[#This Row],[AdjusterMemberName]],_Adjuster[Adjuster Name],_Adjuster[Email],,0)</f>
        <v>JRubalcava@knightcompany.com</v>
      </c>
      <c r="Y445" s="15" t="str">
        <f>_xlfn.XLOOKUP(_LOOKUP[[#This Row],[AdjusterMemberName]],_Adjuster[Adjuster Name],_Adjuster[Phone Number],,0)</f>
        <v>424-559-5420</v>
      </c>
      <c r="Z445" s="15" t="s">
        <v>42225</v>
      </c>
      <c r="AA4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1036 1/2 West 60Th St, Los Angeles  CA 90044</v>
      </c>
      <c r="AB445" s="15"/>
    </row>
    <row r="446" spans="1:28" x14ac:dyDescent="0.3">
      <c r="A446" s="14">
        <v>1</v>
      </c>
      <c r="B446" s="14">
        <v>1</v>
      </c>
      <c r="C446" s="15" t="s">
        <v>42070</v>
      </c>
      <c r="D446" s="15" t="s">
        <v>42226</v>
      </c>
      <c r="E446" s="15">
        <v>45824</v>
      </c>
      <c r="F446" s="15" t="s">
        <v>42071</v>
      </c>
      <c r="G446" s="15">
        <v>45720</v>
      </c>
      <c r="H446" s="15">
        <v>45904</v>
      </c>
      <c r="I446" s="15" t="s">
        <v>42227</v>
      </c>
      <c r="J446" s="15" t="s">
        <v>42228</v>
      </c>
      <c r="K446" s="15" t="s">
        <v>45635</v>
      </c>
      <c r="L446" s="15" t="s">
        <v>103</v>
      </c>
      <c r="M446" s="15" t="s">
        <v>104</v>
      </c>
      <c r="N446" s="14">
        <v>2020</v>
      </c>
      <c r="O446" s="15" t="s">
        <v>42229</v>
      </c>
      <c r="P446" s="15" t="s">
        <v>106</v>
      </c>
      <c r="Q446" s="15" t="s">
        <v>46931</v>
      </c>
      <c r="R446" s="15" t="s">
        <v>38837</v>
      </c>
      <c r="S446" s="15" t="s">
        <v>42075</v>
      </c>
      <c r="T446" s="15" t="s">
        <v>2237</v>
      </c>
      <c r="U446" s="15" t="s">
        <v>53</v>
      </c>
      <c r="V446" s="15" t="s">
        <v>45384</v>
      </c>
      <c r="W446" s="15" t="s">
        <v>3974</v>
      </c>
      <c r="X446" s="15" t="str">
        <f>_xlfn.XLOOKUP(_LOOKUP[[#This Row],[AdjusterMemberName]],_Adjuster[Adjuster Name],_Adjuster[Email],,0)</f>
        <v>LMiller@knightcompany.com</v>
      </c>
      <c r="Y446" s="15" t="str">
        <f>_xlfn.XLOOKUP(_LOOKUP[[#This Row],[AdjusterMemberName]],_Adjuster[Adjuster Name],_Adjuster[Phone Number],,0)</f>
        <v>424-559-5378</v>
      </c>
      <c r="Z446" s="15" t="s">
        <v>42076</v>
      </c>
      <c r="AA4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11809 Lee Ave, Adelanto  CA 92301</v>
      </c>
      <c r="AB446" s="15"/>
    </row>
    <row r="447" spans="1:28" x14ac:dyDescent="0.3">
      <c r="A447" s="14">
        <v>0</v>
      </c>
      <c r="B447" s="14">
        <v>1</v>
      </c>
      <c r="C447" s="15" t="s">
        <v>27704</v>
      </c>
      <c r="D447" s="15" t="s">
        <v>27704</v>
      </c>
      <c r="E447" s="15">
        <v>45824</v>
      </c>
      <c r="F447" s="15" t="s">
        <v>27705</v>
      </c>
      <c r="G447" s="15"/>
      <c r="H447" s="15"/>
      <c r="I447" s="15" t="s">
        <v>42271</v>
      </c>
      <c r="J447" s="15" t="s">
        <v>42272</v>
      </c>
      <c r="K447" s="15" t="s">
        <v>45397</v>
      </c>
      <c r="L447" s="15" t="s">
        <v>26767</v>
      </c>
      <c r="M447" s="15" t="s">
        <v>42273</v>
      </c>
      <c r="N447" s="14">
        <v>2018</v>
      </c>
      <c r="O447" s="15" t="s">
        <v>1025</v>
      </c>
      <c r="P447" s="15" t="s">
        <v>106</v>
      </c>
      <c r="Q447" s="15"/>
      <c r="R447" s="15"/>
      <c r="S447" s="15"/>
      <c r="T447" s="15"/>
      <c r="U447" s="15"/>
      <c r="V447" s="15"/>
      <c r="W447" s="15" t="s">
        <v>1544</v>
      </c>
      <c r="X447" s="15" t="str">
        <f>_xlfn.XLOOKUP(_LOOKUP[[#This Row],[AdjusterMemberName]],_Adjuster[Adjuster Name],_Adjuster[Email],,0)</f>
        <v>CRodriguez5@knightcompany.com</v>
      </c>
      <c r="Y447" s="15" t="str">
        <f>_xlfn.XLOOKUP(_LOOKUP[[#This Row],[AdjusterMemberName]],_Adjuster[Adjuster Name],_Adjuster[Phone Number],,0)</f>
        <v>323-456-1708</v>
      </c>
      <c r="Z447" s="15"/>
      <c r="AA447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447" s="15"/>
    </row>
    <row r="448" spans="1:28" x14ac:dyDescent="0.3">
      <c r="A448" s="14">
        <v>1</v>
      </c>
      <c r="B448" s="14">
        <v>1</v>
      </c>
      <c r="C448" s="15" t="s">
        <v>37635</v>
      </c>
      <c r="D448" s="15" t="s">
        <v>37636</v>
      </c>
      <c r="E448" s="15">
        <v>45824</v>
      </c>
      <c r="F448" s="15" t="s">
        <v>37637</v>
      </c>
      <c r="G448" s="15">
        <v>45670</v>
      </c>
      <c r="H448" s="15">
        <v>45851</v>
      </c>
      <c r="I448" s="15" t="s">
        <v>42487</v>
      </c>
      <c r="J448" s="15" t="s">
        <v>42488</v>
      </c>
      <c r="K448" s="15" t="s">
        <v>45407</v>
      </c>
      <c r="L448" s="15" t="s">
        <v>128</v>
      </c>
      <c r="M448" s="15" t="s">
        <v>836</v>
      </c>
      <c r="N448" s="14">
        <v>2022</v>
      </c>
      <c r="O448" s="15" t="s">
        <v>37640</v>
      </c>
      <c r="P448" s="15" t="s">
        <v>106</v>
      </c>
      <c r="Q448" s="15" t="s">
        <v>47062</v>
      </c>
      <c r="R448" s="15" t="s">
        <v>422</v>
      </c>
      <c r="S448" s="15" t="s">
        <v>37641</v>
      </c>
      <c r="T448" s="15" t="s">
        <v>37642</v>
      </c>
      <c r="U448" s="15" t="s">
        <v>53</v>
      </c>
      <c r="V448" s="15" t="s">
        <v>45738</v>
      </c>
      <c r="W448" s="15" t="s">
        <v>8635</v>
      </c>
      <c r="X448" s="15" t="e">
        <f>_xlfn.XLOOKUP(_LOOKUP[[#This Row],[AdjusterMemberName]],_Adjuster[Adjuster Name],_Adjuster[Email],,0)</f>
        <v>#N/A</v>
      </c>
      <c r="Y448" s="15" t="e">
        <f>_xlfn.XLOOKUP(_LOOKUP[[#This Row],[AdjusterMemberName]],_Adjuster[Adjuster Name],_Adjuster[Phone Number],,0)</f>
        <v>#N/A</v>
      </c>
      <c r="Z448" s="15" t="s">
        <v>37643</v>
      </c>
      <c r="AA4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5449 Myrtle Dr, Loomis  CA 95650</v>
      </c>
      <c r="AB448" s="15"/>
    </row>
    <row r="449" spans="1:28" x14ac:dyDescent="0.3">
      <c r="A449" s="14">
        <v>1</v>
      </c>
      <c r="B449" s="14">
        <v>1</v>
      </c>
      <c r="C449" s="15" t="s">
        <v>41791</v>
      </c>
      <c r="D449" s="15" t="s">
        <v>41791</v>
      </c>
      <c r="E449" s="15">
        <v>45823</v>
      </c>
      <c r="F449" s="15" t="s">
        <v>41792</v>
      </c>
      <c r="G449" s="15">
        <v>45716</v>
      </c>
      <c r="H449" s="15">
        <v>45897</v>
      </c>
      <c r="I449" s="15" t="s">
        <v>41793</v>
      </c>
      <c r="J449" s="15" t="s">
        <v>41794</v>
      </c>
      <c r="K449" s="15" t="s">
        <v>45379</v>
      </c>
      <c r="L449" s="15" t="s">
        <v>128</v>
      </c>
      <c r="M449" s="15" t="s">
        <v>129</v>
      </c>
      <c r="N449" s="14">
        <v>2012</v>
      </c>
      <c r="O449" s="15" t="s">
        <v>41795</v>
      </c>
      <c r="P449" s="15" t="s">
        <v>106</v>
      </c>
      <c r="Q449" s="15" t="s">
        <v>47037</v>
      </c>
      <c r="R449" s="15" t="s">
        <v>82</v>
      </c>
      <c r="S449" s="15" t="s">
        <v>41796</v>
      </c>
      <c r="T449" s="15" t="s">
        <v>109</v>
      </c>
      <c r="U449" s="15" t="s">
        <v>53</v>
      </c>
      <c r="V449" s="15" t="s">
        <v>45418</v>
      </c>
      <c r="W449" s="15" t="s">
        <v>1357</v>
      </c>
      <c r="X449" s="15" t="str">
        <f>_xlfn.XLOOKUP(_LOOKUP[[#This Row],[AdjusterMemberName]],_Adjuster[Adjuster Name],_Adjuster[Email],,0)</f>
        <v>jRivera1@knightcompany.com</v>
      </c>
      <c r="Y449" s="15" t="str">
        <f>_xlfn.XLOOKUP(_LOOKUP[[#This Row],[AdjusterMemberName]],_Adjuster[Adjuster Name],_Adjuster[Phone Number],,0)</f>
        <v>424-559-5239</v>
      </c>
      <c r="Z449" s="15" t="s">
        <v>41797</v>
      </c>
      <c r="AA4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39252 Winchester Rd Ate 107-293, Murrieta  CA 92563</v>
      </c>
      <c r="AB449" s="15"/>
    </row>
    <row r="450" spans="1:28" x14ac:dyDescent="0.3">
      <c r="A450" s="14">
        <v>1</v>
      </c>
      <c r="B450" s="14">
        <v>1</v>
      </c>
      <c r="C450" s="15" t="s">
        <v>41798</v>
      </c>
      <c r="D450" s="15" t="s">
        <v>41799</v>
      </c>
      <c r="E450" s="15">
        <v>45823</v>
      </c>
      <c r="F450" s="15" t="s">
        <v>41800</v>
      </c>
      <c r="G450" s="15">
        <v>45782</v>
      </c>
      <c r="H450" s="15">
        <v>45966</v>
      </c>
      <c r="I450" s="15" t="s">
        <v>41801</v>
      </c>
      <c r="J450" s="15" t="s">
        <v>41802</v>
      </c>
      <c r="K450" s="15" t="s">
        <v>45695</v>
      </c>
      <c r="L450" s="15" t="s">
        <v>139</v>
      </c>
      <c r="M450" s="15" t="s">
        <v>1219</v>
      </c>
      <c r="N450" s="14">
        <v>2025</v>
      </c>
      <c r="O450" s="15" t="s">
        <v>41803</v>
      </c>
      <c r="P450" s="15" t="s">
        <v>81</v>
      </c>
      <c r="Q450" s="15" t="s">
        <v>47012</v>
      </c>
      <c r="R450" s="15" t="s">
        <v>41804</v>
      </c>
      <c r="S450" s="15" t="s">
        <v>41805</v>
      </c>
      <c r="T450" s="15" t="s">
        <v>971</v>
      </c>
      <c r="U450" s="15" t="s">
        <v>53</v>
      </c>
      <c r="V450" s="15" t="s">
        <v>45625</v>
      </c>
      <c r="W450" s="15" t="s">
        <v>3184</v>
      </c>
      <c r="X450" s="15" t="str">
        <f>_xlfn.XLOOKUP(_LOOKUP[[#This Row],[AdjusterMemberName]],_Adjuster[Adjuster Name],_Adjuster[Email],,0)</f>
        <v>mQualls@knightcompany.com</v>
      </c>
      <c r="Y450" s="15" t="str">
        <f>_xlfn.XLOOKUP(_LOOKUP[[#This Row],[AdjusterMemberName]],_Adjuster[Adjuster Name],_Adjuster[Phone Number],,0)</f>
        <v>424-559-5436</v>
      </c>
      <c r="Z450" s="15" t="s">
        <v>41806</v>
      </c>
      <c r="AA4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35415 Coyote Creek Ct, Lake Elsinore  CA 92532</v>
      </c>
      <c r="AB450" s="15"/>
    </row>
    <row r="451" spans="1:28" x14ac:dyDescent="0.3">
      <c r="A451" s="14">
        <v>1</v>
      </c>
      <c r="B451" s="14">
        <v>1</v>
      </c>
      <c r="C451" s="15" t="s">
        <v>21111</v>
      </c>
      <c r="D451" s="15" t="s">
        <v>41807</v>
      </c>
      <c r="E451" s="15">
        <v>45823</v>
      </c>
      <c r="F451" s="15" t="s">
        <v>41808</v>
      </c>
      <c r="G451" s="15">
        <v>45715</v>
      </c>
      <c r="H451" s="15">
        <v>45896</v>
      </c>
      <c r="I451" s="15" t="s">
        <v>41809</v>
      </c>
      <c r="J451" s="15" t="s">
        <v>41810</v>
      </c>
      <c r="K451" s="15" t="s">
        <v>45810</v>
      </c>
      <c r="L451" s="15" t="s">
        <v>314</v>
      </c>
      <c r="M451" s="15" t="s">
        <v>6071</v>
      </c>
      <c r="N451" s="14">
        <v>2016</v>
      </c>
      <c r="O451" s="15" t="s">
        <v>41811</v>
      </c>
      <c r="P451" s="15" t="s">
        <v>106</v>
      </c>
      <c r="Q451" s="15" t="s">
        <v>46939</v>
      </c>
      <c r="R451" s="15" t="s">
        <v>41812</v>
      </c>
      <c r="S451" s="15" t="s">
        <v>41813</v>
      </c>
      <c r="T451" s="15" t="s">
        <v>41814</v>
      </c>
      <c r="U451" s="15" t="s">
        <v>53</v>
      </c>
      <c r="V451" s="15" t="s">
        <v>45809</v>
      </c>
      <c r="W451" s="15" t="s">
        <v>6921</v>
      </c>
      <c r="X451" s="15" t="str">
        <f>_xlfn.XLOOKUP(_LOOKUP[[#This Row],[AdjusterMemberName]],_Adjuster[Adjuster Name],_Adjuster[Email],,0)</f>
        <v>AWallace@knightcompany.com</v>
      </c>
      <c r="Y451" s="15" t="str">
        <f>_xlfn.XLOOKUP(_LOOKUP[[#This Row],[AdjusterMemberName]],_Adjuster[Adjuster Name],_Adjuster[Phone Number],,0)</f>
        <v>424-559-5734</v>
      </c>
      <c r="Z451" s="15" t="s">
        <v>41815</v>
      </c>
      <c r="AA4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18779 Via Mira Bella, Friant  CA 93626</v>
      </c>
      <c r="AB451" s="15">
        <v>45848</v>
      </c>
    </row>
    <row r="452" spans="1:28" x14ac:dyDescent="0.3">
      <c r="A452" s="14">
        <v>1</v>
      </c>
      <c r="B452" s="14">
        <v>1</v>
      </c>
      <c r="C452" s="15" t="s">
        <v>41825</v>
      </c>
      <c r="D452" s="15" t="s">
        <v>41825</v>
      </c>
      <c r="E452" s="15">
        <v>45823</v>
      </c>
      <c r="F452" s="15" t="s">
        <v>41826</v>
      </c>
      <c r="G452" s="15">
        <v>45701</v>
      </c>
      <c r="H452" s="15">
        <v>45882</v>
      </c>
      <c r="I452" s="15" t="s">
        <v>41827</v>
      </c>
      <c r="J452" s="15" t="s">
        <v>41828</v>
      </c>
      <c r="K452" s="15" t="s">
        <v>45691</v>
      </c>
      <c r="L452" s="15" t="s">
        <v>139</v>
      </c>
      <c r="M452" s="15" t="s">
        <v>470</v>
      </c>
      <c r="N452" s="14">
        <v>2018</v>
      </c>
      <c r="O452" s="15" t="s">
        <v>41829</v>
      </c>
      <c r="P452" s="15" t="s">
        <v>106</v>
      </c>
      <c r="Q452" s="15" t="s">
        <v>46978</v>
      </c>
      <c r="R452" s="15" t="s">
        <v>41830</v>
      </c>
      <c r="S452" s="15" t="s">
        <v>41831</v>
      </c>
      <c r="T452" s="15" t="s">
        <v>592</v>
      </c>
      <c r="U452" s="15" t="s">
        <v>53</v>
      </c>
      <c r="V452" s="15" t="s">
        <v>45376</v>
      </c>
      <c r="W452" s="15" t="s">
        <v>29629</v>
      </c>
      <c r="X452" s="15" t="str">
        <f>_xlfn.XLOOKUP(_LOOKUP[[#This Row],[AdjusterMemberName]],_Adjuster[Adjuster Name],_Adjuster[Email],,0)</f>
        <v>LYoung2@knightcompany.com</v>
      </c>
      <c r="Y452" s="15" t="str">
        <f>_xlfn.XLOOKUP(_LOOKUP[[#This Row],[AdjusterMemberName]],_Adjuster[Adjuster Name],_Adjuster[Phone Number],,0)</f>
        <v>323-456-1714</v>
      </c>
      <c r="Z452" s="15" t="s">
        <v>41832</v>
      </c>
      <c r="AA4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13500 Live Oak Apt 3, Hesperia  CA 92345</v>
      </c>
      <c r="AB452" s="15"/>
    </row>
    <row r="453" spans="1:28" x14ac:dyDescent="0.3">
      <c r="A453" s="14">
        <v>1</v>
      </c>
      <c r="B453" s="14">
        <v>1</v>
      </c>
      <c r="C453" s="15" t="s">
        <v>41940</v>
      </c>
      <c r="D453" s="15" t="s">
        <v>41940</v>
      </c>
      <c r="E453" s="15">
        <v>45823</v>
      </c>
      <c r="F453" s="15" t="s">
        <v>41941</v>
      </c>
      <c r="G453" s="15">
        <v>45663</v>
      </c>
      <c r="H453" s="15">
        <v>45844</v>
      </c>
      <c r="I453" s="15" t="s">
        <v>41942</v>
      </c>
      <c r="J453" s="15" t="s">
        <v>41943</v>
      </c>
      <c r="K453" s="15" t="s">
        <v>45358</v>
      </c>
      <c r="L453" s="15" t="s">
        <v>103</v>
      </c>
      <c r="M453" s="15" t="s">
        <v>304</v>
      </c>
      <c r="N453" s="14">
        <v>2019</v>
      </c>
      <c r="O453" s="15" t="s">
        <v>41944</v>
      </c>
      <c r="P453" s="15" t="s">
        <v>81</v>
      </c>
      <c r="Q453" s="15" t="s">
        <v>46893</v>
      </c>
      <c r="R453" s="15" t="s">
        <v>41945</v>
      </c>
      <c r="S453" s="15" t="s">
        <v>41946</v>
      </c>
      <c r="T453" s="15" t="s">
        <v>821</v>
      </c>
      <c r="U453" s="15" t="s">
        <v>53</v>
      </c>
      <c r="V453" s="15" t="s">
        <v>45513</v>
      </c>
      <c r="W453" s="15" t="s">
        <v>3114</v>
      </c>
      <c r="X453" s="15" t="str">
        <f>_xlfn.XLOOKUP(_LOOKUP[[#This Row],[AdjusterMemberName]],_Adjuster[Adjuster Name],_Adjuster[Email],,0)</f>
        <v>eExmundo@knightcompany.com</v>
      </c>
      <c r="Y453" s="15" t="str">
        <f>_xlfn.XLOOKUP(_LOOKUP[[#This Row],[AdjusterMemberName]],_Adjuster[Adjuster Name],_Adjuster[Phone Number],,0)</f>
        <v>424-559-5400</v>
      </c>
      <c r="Z453" s="15" t="s">
        <v>41947</v>
      </c>
      <c r="AA4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7057 Whitaker Ave, Van Nuys  CA 91406</v>
      </c>
      <c r="AB453" s="15"/>
    </row>
    <row r="454" spans="1:28" x14ac:dyDescent="0.3">
      <c r="A454" s="14">
        <v>1</v>
      </c>
      <c r="B454" s="14">
        <v>1</v>
      </c>
      <c r="C454" s="15" t="s">
        <v>41981</v>
      </c>
      <c r="D454" s="15" t="s">
        <v>41982</v>
      </c>
      <c r="E454" s="15">
        <v>45823</v>
      </c>
      <c r="F454" s="15" t="s">
        <v>41983</v>
      </c>
      <c r="G454" s="15">
        <v>45672</v>
      </c>
      <c r="H454" s="15">
        <v>45853</v>
      </c>
      <c r="I454" s="15" t="s">
        <v>41984</v>
      </c>
      <c r="J454" s="15" t="s">
        <v>41985</v>
      </c>
      <c r="K454" s="15" t="s">
        <v>45509</v>
      </c>
      <c r="L454" s="15" t="s">
        <v>128</v>
      </c>
      <c r="M454" s="15" t="s">
        <v>836</v>
      </c>
      <c r="N454" s="14">
        <v>2020</v>
      </c>
      <c r="O454" s="15" t="s">
        <v>41986</v>
      </c>
      <c r="P454" s="15" t="s">
        <v>106</v>
      </c>
      <c r="Q454" s="15" t="s">
        <v>46893</v>
      </c>
      <c r="R454" s="15" t="s">
        <v>2190</v>
      </c>
      <c r="S454" s="15" t="s">
        <v>41987</v>
      </c>
      <c r="T454" s="15" t="s">
        <v>1266</v>
      </c>
      <c r="U454" s="15" t="s">
        <v>53</v>
      </c>
      <c r="V454" s="15" t="s">
        <v>45797</v>
      </c>
      <c r="W454" s="15" t="s">
        <v>54</v>
      </c>
      <c r="X454" s="15" t="str">
        <f>_xlfn.XLOOKUP(_LOOKUP[[#This Row],[AdjusterMemberName]],_Adjuster[Adjuster Name],_Adjuster[Email],,0)</f>
        <v>JRubalcava@knightcompany.com</v>
      </c>
      <c r="Y454" s="15" t="str">
        <f>_xlfn.XLOOKUP(_LOOKUP[[#This Row],[AdjusterMemberName]],_Adjuster[Adjuster Name],_Adjuster[Phone Number],,0)</f>
        <v>424-559-5420</v>
      </c>
      <c r="Z454" s="15" t="s">
        <v>41988</v>
      </c>
      <c r="AA4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11165 Grant St, Lynwood  CA 90262</v>
      </c>
      <c r="AB454" s="15"/>
    </row>
    <row r="455" spans="1:28" x14ac:dyDescent="0.3">
      <c r="A455" s="14">
        <v>1</v>
      </c>
      <c r="B455" s="14">
        <v>1</v>
      </c>
      <c r="C455" s="15" t="s">
        <v>42070</v>
      </c>
      <c r="D455" s="15" t="s">
        <v>42070</v>
      </c>
      <c r="E455" s="15">
        <v>45823</v>
      </c>
      <c r="F455" s="15" t="s">
        <v>42071</v>
      </c>
      <c r="G455" s="15">
        <v>45720</v>
      </c>
      <c r="H455" s="15">
        <v>45904</v>
      </c>
      <c r="I455" s="15" t="s">
        <v>42072</v>
      </c>
      <c r="J455" s="15" t="s">
        <v>42073</v>
      </c>
      <c r="K455" s="15" t="s">
        <v>45489</v>
      </c>
      <c r="L455" s="15" t="s">
        <v>103</v>
      </c>
      <c r="M455" s="15" t="s">
        <v>104</v>
      </c>
      <c r="N455" s="14">
        <v>1994</v>
      </c>
      <c r="O455" s="15" t="s">
        <v>42074</v>
      </c>
      <c r="P455" s="15" t="s">
        <v>106</v>
      </c>
      <c r="Q455" s="15" t="s">
        <v>47001</v>
      </c>
      <c r="R455" s="15" t="s">
        <v>38837</v>
      </c>
      <c r="S455" s="15" t="s">
        <v>42075</v>
      </c>
      <c r="T455" s="15" t="s">
        <v>2237</v>
      </c>
      <c r="U455" s="15" t="s">
        <v>53</v>
      </c>
      <c r="V455" s="15" t="s">
        <v>45384</v>
      </c>
      <c r="W455" s="15" t="s">
        <v>1658</v>
      </c>
      <c r="X455" s="15" t="str">
        <f>_xlfn.XLOOKUP(_LOOKUP[[#This Row],[AdjusterMemberName]],_Adjuster[Adjuster Name],_Adjuster[Email],,0)</f>
        <v>RDavila@knightcompany.com</v>
      </c>
      <c r="Y455" s="15" t="str">
        <f>_xlfn.XLOOKUP(_LOOKUP[[#This Row],[AdjusterMemberName]],_Adjuster[Adjuster Name],_Adjuster[Phone Number],,0)</f>
        <v>424-559-5663</v>
      </c>
      <c r="Z455" s="15" t="s">
        <v>42076</v>
      </c>
      <c r="AA4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11809 Lee Ave, Adelanto  CA 92301</v>
      </c>
      <c r="AB455" s="15"/>
    </row>
    <row r="456" spans="1:28" x14ac:dyDescent="0.3">
      <c r="A456" s="14">
        <v>1</v>
      </c>
      <c r="B456" s="14">
        <v>1</v>
      </c>
      <c r="C456" s="15" t="s">
        <v>42084</v>
      </c>
      <c r="D456" s="15" t="s">
        <v>42084</v>
      </c>
      <c r="E456" s="15">
        <v>45823</v>
      </c>
      <c r="F456" s="15" t="s">
        <v>42085</v>
      </c>
      <c r="G456" s="15">
        <v>45689</v>
      </c>
      <c r="H456" s="15">
        <v>45870</v>
      </c>
      <c r="I456" s="15" t="s">
        <v>42086</v>
      </c>
      <c r="J456" s="15" t="s">
        <v>42087</v>
      </c>
      <c r="K456" s="15" t="s">
        <v>45327</v>
      </c>
      <c r="L456" s="15" t="s">
        <v>181</v>
      </c>
      <c r="M456" s="15" t="s">
        <v>182</v>
      </c>
      <c r="N456" s="14">
        <v>2025</v>
      </c>
      <c r="O456" s="15" t="s">
        <v>42088</v>
      </c>
      <c r="P456" s="15" t="s">
        <v>81</v>
      </c>
      <c r="Q456" s="15" t="s">
        <v>47053</v>
      </c>
      <c r="R456" s="15" t="s">
        <v>42089</v>
      </c>
      <c r="S456" s="15" t="s">
        <v>42090</v>
      </c>
      <c r="T456" s="15" t="s">
        <v>35220</v>
      </c>
      <c r="U456" s="15" t="s">
        <v>53</v>
      </c>
      <c r="V456" s="15" t="s">
        <v>45787</v>
      </c>
      <c r="W456" s="15" t="s">
        <v>25229</v>
      </c>
      <c r="X456" s="15" t="str">
        <f>_xlfn.XLOOKUP(_LOOKUP[[#This Row],[AdjusterMemberName]],_Adjuster[Adjuster Name],_Adjuster[Email],,0)</f>
        <v>rMartinez4@knightcompany.com</v>
      </c>
      <c r="Y456" s="15" t="str">
        <f>_xlfn.XLOOKUP(_LOOKUP[[#This Row],[AdjusterMemberName]],_Adjuster[Adjuster Name],_Adjuster[Phone Number],,0)</f>
        <v>424-559-5605</v>
      </c>
      <c r="Z456" s="15" t="s">
        <v>42091</v>
      </c>
      <c r="AA4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789 S Market St, Pixley  CA 93256</v>
      </c>
      <c r="AB456" s="15"/>
    </row>
    <row r="457" spans="1:28" x14ac:dyDescent="0.3">
      <c r="A457" s="14">
        <v>1</v>
      </c>
      <c r="B457" s="14">
        <v>1</v>
      </c>
      <c r="C457" s="15" t="s">
        <v>15656</v>
      </c>
      <c r="D457" s="15" t="s">
        <v>42706</v>
      </c>
      <c r="E457" s="15">
        <v>45823</v>
      </c>
      <c r="F457" s="15" t="s">
        <v>42707</v>
      </c>
      <c r="G457" s="15">
        <v>45716</v>
      </c>
      <c r="H457" s="15">
        <v>45897</v>
      </c>
      <c r="I457" s="15" t="s">
        <v>42708</v>
      </c>
      <c r="J457" s="15" t="s">
        <v>42709</v>
      </c>
      <c r="K457" s="15" t="s">
        <v>45334</v>
      </c>
      <c r="L457" s="15" t="s">
        <v>25</v>
      </c>
      <c r="M457" s="15" t="s">
        <v>480</v>
      </c>
      <c r="N457" s="14">
        <v>2010</v>
      </c>
      <c r="O457" s="15" t="s">
        <v>42710</v>
      </c>
      <c r="P457" s="15" t="s">
        <v>106</v>
      </c>
      <c r="Q457" s="15" t="s">
        <v>46931</v>
      </c>
      <c r="R457" s="15" t="s">
        <v>15661</v>
      </c>
      <c r="S457" s="15" t="s">
        <v>15662</v>
      </c>
      <c r="T457" s="15" t="s">
        <v>811</v>
      </c>
      <c r="U457" s="15" t="s">
        <v>53</v>
      </c>
      <c r="V457" s="15" t="s">
        <v>45558</v>
      </c>
      <c r="W457" s="15" t="s">
        <v>1357</v>
      </c>
      <c r="X457" s="15" t="str">
        <f>_xlfn.XLOOKUP(_LOOKUP[[#This Row],[AdjusterMemberName]],_Adjuster[Adjuster Name],_Adjuster[Email],,0)</f>
        <v>jRivera1@knightcompany.com</v>
      </c>
      <c r="Y457" s="15" t="str">
        <f>_xlfn.XLOOKUP(_LOOKUP[[#This Row],[AdjusterMemberName]],_Adjuster[Adjuster Name],_Adjuster[Phone Number],,0)</f>
        <v>424-559-5239</v>
      </c>
      <c r="Z457" s="15" t="s">
        <v>42711</v>
      </c>
      <c r="AA4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22109 Rocky Hills Rd., Perris  CA 92570</v>
      </c>
      <c r="AB457" s="15"/>
    </row>
    <row r="458" spans="1:28" x14ac:dyDescent="0.3">
      <c r="A458" s="14">
        <v>1</v>
      </c>
      <c r="B458" s="14">
        <v>0</v>
      </c>
      <c r="C458" s="15" t="s">
        <v>41879</v>
      </c>
      <c r="D458" s="15" t="s">
        <v>41880</v>
      </c>
      <c r="E458" s="15">
        <v>45822</v>
      </c>
      <c r="F458" s="15" t="s">
        <v>41881</v>
      </c>
      <c r="G458" s="15">
        <v>45650</v>
      </c>
      <c r="H458" s="15">
        <v>45832</v>
      </c>
      <c r="I458" s="15" t="s">
        <v>41882</v>
      </c>
      <c r="J458" s="15" t="s">
        <v>41883</v>
      </c>
      <c r="K458" s="15" t="s">
        <v>45663</v>
      </c>
      <c r="L458" s="15" t="s">
        <v>181</v>
      </c>
      <c r="M458" s="15" t="s">
        <v>182</v>
      </c>
      <c r="N458" s="14">
        <v>2018</v>
      </c>
      <c r="O458" s="15" t="s">
        <v>41884</v>
      </c>
      <c r="P458" s="15" t="s">
        <v>106</v>
      </c>
      <c r="Q458" s="15" t="s">
        <v>46978</v>
      </c>
      <c r="R458" s="15" t="s">
        <v>1364</v>
      </c>
      <c r="S458" s="15" t="s">
        <v>29532</v>
      </c>
      <c r="T458" s="15" t="s">
        <v>164</v>
      </c>
      <c r="U458" s="15" t="s">
        <v>53</v>
      </c>
      <c r="V458" s="15" t="s">
        <v>45804</v>
      </c>
      <c r="W458" s="15" t="s">
        <v>1544</v>
      </c>
      <c r="X458" s="15" t="str">
        <f>_xlfn.XLOOKUP(_LOOKUP[[#This Row],[AdjusterMemberName]],_Adjuster[Adjuster Name],_Adjuster[Email],,0)</f>
        <v>CRodriguez5@knightcompany.com</v>
      </c>
      <c r="Y458" s="15" t="str">
        <f>_xlfn.XLOOKUP(_LOOKUP[[#This Row],[AdjusterMemberName]],_Adjuster[Adjuster Name],_Adjuster[Phone Number],,0)</f>
        <v>323-456-1708</v>
      </c>
      <c r="Z458" s="15" t="s">
        <v>29533</v>
      </c>
      <c r="AA4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1223 E Michigan Ave, Fresno  CA 93704</v>
      </c>
      <c r="AB458" s="15"/>
    </row>
    <row r="459" spans="1:28" x14ac:dyDescent="0.3">
      <c r="A459" s="14">
        <v>1</v>
      </c>
      <c r="B459" s="14">
        <v>0</v>
      </c>
      <c r="C459" s="15" t="s">
        <v>41897</v>
      </c>
      <c r="D459" s="15" t="s">
        <v>41898</v>
      </c>
      <c r="E459" s="15">
        <v>45822</v>
      </c>
      <c r="F459" s="15" t="s">
        <v>41899</v>
      </c>
      <c r="G459" s="15">
        <v>45743</v>
      </c>
      <c r="H459" s="15">
        <v>45927</v>
      </c>
      <c r="I459" s="15" t="s">
        <v>41900</v>
      </c>
      <c r="J459" s="15" t="s">
        <v>41901</v>
      </c>
      <c r="K459" s="15" t="s">
        <v>45506</v>
      </c>
      <c r="L459" s="15" t="s">
        <v>128</v>
      </c>
      <c r="M459" s="15" t="s">
        <v>129</v>
      </c>
      <c r="N459" s="14">
        <v>2025</v>
      </c>
      <c r="O459" s="15" t="s">
        <v>41902</v>
      </c>
      <c r="P459" s="15" t="s">
        <v>106</v>
      </c>
      <c r="Q459" s="15" t="s">
        <v>46913</v>
      </c>
      <c r="R459" s="15" t="s">
        <v>41903</v>
      </c>
      <c r="S459" s="15" t="s">
        <v>41904</v>
      </c>
      <c r="T459" s="15" t="s">
        <v>174</v>
      </c>
      <c r="U459" s="15" t="s">
        <v>53</v>
      </c>
      <c r="V459" s="15" t="s">
        <v>45351</v>
      </c>
      <c r="W459" s="15" t="s">
        <v>1658</v>
      </c>
      <c r="X459" s="15" t="str">
        <f>_xlfn.XLOOKUP(_LOOKUP[[#This Row],[AdjusterMemberName]],_Adjuster[Adjuster Name],_Adjuster[Email],,0)</f>
        <v>RDavila@knightcompany.com</v>
      </c>
      <c r="Y459" s="15" t="str">
        <f>_xlfn.XLOOKUP(_LOOKUP[[#This Row],[AdjusterMemberName]],_Adjuster[Adjuster Name],_Adjuster[Phone Number],,0)</f>
        <v>424-559-5663</v>
      </c>
      <c r="Z459" s="15" t="s">
        <v>41905</v>
      </c>
      <c r="AA4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4900 S Figueroa St Apt 311, Los Angeles  CA 90037</v>
      </c>
      <c r="AB459" s="15"/>
    </row>
    <row r="460" spans="1:28" x14ac:dyDescent="0.3">
      <c r="A460" s="14">
        <v>1</v>
      </c>
      <c r="B460" s="14">
        <v>1</v>
      </c>
      <c r="C460" s="15" t="s">
        <v>41928</v>
      </c>
      <c r="D460" s="15" t="s">
        <v>41928</v>
      </c>
      <c r="E460" s="15">
        <v>45822</v>
      </c>
      <c r="F460" s="15" t="s">
        <v>41929</v>
      </c>
      <c r="G460" s="15">
        <v>45640</v>
      </c>
      <c r="H460" s="15">
        <v>45822</v>
      </c>
      <c r="I460" s="15" t="s">
        <v>41930</v>
      </c>
      <c r="J460" s="15" t="s">
        <v>41931</v>
      </c>
      <c r="K460" s="15" t="s">
        <v>45572</v>
      </c>
      <c r="L460" s="15" t="s">
        <v>128</v>
      </c>
      <c r="M460" s="15" t="s">
        <v>2550</v>
      </c>
      <c r="N460" s="14">
        <v>2021</v>
      </c>
      <c r="O460" s="15" t="s">
        <v>41932</v>
      </c>
      <c r="P460" s="15" t="s">
        <v>106</v>
      </c>
      <c r="Q460" s="15" t="s">
        <v>47073</v>
      </c>
      <c r="R460" s="15" t="s">
        <v>41933</v>
      </c>
      <c r="S460" s="15" t="s">
        <v>41934</v>
      </c>
      <c r="T460" s="15" t="s">
        <v>174</v>
      </c>
      <c r="U460" s="15" t="s">
        <v>53</v>
      </c>
      <c r="V460" s="15" t="s">
        <v>45508</v>
      </c>
      <c r="W460" s="15" t="s">
        <v>1186</v>
      </c>
      <c r="X460" s="15" t="str">
        <f>_xlfn.XLOOKUP(_LOOKUP[[#This Row],[AdjusterMemberName]],_Adjuster[Adjuster Name],_Adjuster[Email],,0)</f>
        <v>sAkinleye@knightcompany.com</v>
      </c>
      <c r="Y460" s="15" t="str">
        <f>_xlfn.XLOOKUP(_LOOKUP[[#This Row],[AdjusterMemberName]],_Adjuster[Adjuster Name],_Adjuster[Phone Number],,0)</f>
        <v>424-559-5280</v>
      </c>
      <c r="Z460" s="15" t="s">
        <v>41935</v>
      </c>
      <c r="AA4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10715 Mona Blvd, Los Angeles  CA 90059</v>
      </c>
      <c r="AB460" s="15"/>
    </row>
    <row r="461" spans="1:28" x14ac:dyDescent="0.3">
      <c r="A461" s="14">
        <v>1</v>
      </c>
      <c r="B461" s="14">
        <v>1</v>
      </c>
      <c r="C461" s="15" t="s">
        <v>41964</v>
      </c>
      <c r="D461" s="15" t="s">
        <v>41965</v>
      </c>
      <c r="E461" s="15">
        <v>45822</v>
      </c>
      <c r="F461" s="15" t="s">
        <v>41966</v>
      </c>
      <c r="G461" s="15">
        <v>45817</v>
      </c>
      <c r="H461" s="15">
        <v>46000</v>
      </c>
      <c r="I461" s="15" t="s">
        <v>41967</v>
      </c>
      <c r="J461" s="15" t="s">
        <v>41968</v>
      </c>
      <c r="K461" s="15" t="s">
        <v>45327</v>
      </c>
      <c r="L461" s="15" t="s">
        <v>441</v>
      </c>
      <c r="M461" s="15" t="s">
        <v>579</v>
      </c>
      <c r="N461" s="14">
        <v>2015</v>
      </c>
      <c r="O461" s="15" t="s">
        <v>41969</v>
      </c>
      <c r="P461" s="15" t="s">
        <v>106</v>
      </c>
      <c r="Q461" s="15" t="s">
        <v>46893</v>
      </c>
      <c r="R461" s="15" t="s">
        <v>41970</v>
      </c>
      <c r="S461" s="15" t="s">
        <v>41971</v>
      </c>
      <c r="T461" s="15" t="s">
        <v>1330</v>
      </c>
      <c r="U461" s="15" t="s">
        <v>53</v>
      </c>
      <c r="V461" s="15" t="s">
        <v>45669</v>
      </c>
      <c r="W461" s="15" t="s">
        <v>1658</v>
      </c>
      <c r="X461" s="15" t="str">
        <f>_xlfn.XLOOKUP(_LOOKUP[[#This Row],[AdjusterMemberName]],_Adjuster[Adjuster Name],_Adjuster[Email],,0)</f>
        <v>RDavila@knightcompany.com</v>
      </c>
      <c r="Y461" s="15" t="str">
        <f>_xlfn.XLOOKUP(_LOOKUP[[#This Row],[AdjusterMemberName]],_Adjuster[Adjuster Name],_Adjuster[Phone Number],,0)</f>
        <v>424-559-5663</v>
      </c>
      <c r="Z461" s="15" t="s">
        <v>41972</v>
      </c>
      <c r="AA4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9121 Orion Ave Apt H, North Hills  CA 91343</v>
      </c>
      <c r="AB461" s="15"/>
    </row>
    <row r="462" spans="1:28" x14ac:dyDescent="0.3">
      <c r="A462" s="14">
        <v>1</v>
      </c>
      <c r="B462" s="14">
        <v>1</v>
      </c>
      <c r="C462" s="15" t="s">
        <v>42035</v>
      </c>
      <c r="D462" s="15" t="s">
        <v>42036</v>
      </c>
      <c r="E462" s="15">
        <v>45822</v>
      </c>
      <c r="F462" s="15" t="s">
        <v>42037</v>
      </c>
      <c r="G462" s="15">
        <v>45756</v>
      </c>
      <c r="H462" s="15">
        <v>45939</v>
      </c>
      <c r="I462" s="15" t="s">
        <v>42038</v>
      </c>
      <c r="J462" s="15" t="s">
        <v>42039</v>
      </c>
      <c r="K462" s="15" t="s">
        <v>45509</v>
      </c>
      <c r="L462" s="15" t="s">
        <v>150</v>
      </c>
      <c r="M462" s="15" t="s">
        <v>151</v>
      </c>
      <c r="N462" s="14">
        <v>2018</v>
      </c>
      <c r="O462" s="15" t="s">
        <v>42040</v>
      </c>
      <c r="P462" s="15" t="s">
        <v>106</v>
      </c>
      <c r="Q462" s="15" t="s">
        <v>46922</v>
      </c>
      <c r="R462" s="15" t="s">
        <v>8223</v>
      </c>
      <c r="S462" s="15" t="s">
        <v>42041</v>
      </c>
      <c r="T462" s="15" t="s">
        <v>2581</v>
      </c>
      <c r="U462" s="15" t="s">
        <v>53</v>
      </c>
      <c r="V462" s="15" t="s">
        <v>45793</v>
      </c>
      <c r="W462" s="15" t="s">
        <v>1357</v>
      </c>
      <c r="X462" s="15" t="str">
        <f>_xlfn.XLOOKUP(_LOOKUP[[#This Row],[AdjusterMemberName]],_Adjuster[Adjuster Name],_Adjuster[Email],,0)</f>
        <v>jRivera1@knightcompany.com</v>
      </c>
      <c r="Y462" s="15" t="str">
        <f>_xlfn.XLOOKUP(_LOOKUP[[#This Row],[AdjusterMemberName]],_Adjuster[Adjuster Name],_Adjuster[Phone Number],,0)</f>
        <v>424-559-5239</v>
      </c>
      <c r="Z462" s="15" t="s">
        <v>42042</v>
      </c>
      <c r="AA4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8789 Beechwood Dr, Rancho Cucamonga  CA 91701</v>
      </c>
      <c r="AB462" s="15">
        <v>45830</v>
      </c>
    </row>
    <row r="463" spans="1:28" x14ac:dyDescent="0.3">
      <c r="A463" s="14">
        <v>1</v>
      </c>
      <c r="B463" s="14">
        <v>1</v>
      </c>
      <c r="C463" s="15" t="s">
        <v>42120</v>
      </c>
      <c r="D463" s="15" t="s">
        <v>42120</v>
      </c>
      <c r="E463" s="15">
        <v>45822</v>
      </c>
      <c r="F463" s="15" t="s">
        <v>42121</v>
      </c>
      <c r="G463" s="15">
        <v>45711</v>
      </c>
      <c r="H463" s="15">
        <v>45892</v>
      </c>
      <c r="I463" s="15" t="s">
        <v>42122</v>
      </c>
      <c r="J463" s="15" t="s">
        <v>42123</v>
      </c>
      <c r="K463" s="15" t="s">
        <v>45779</v>
      </c>
      <c r="L463" s="15" t="s">
        <v>25</v>
      </c>
      <c r="M463" s="15" t="s">
        <v>3418</v>
      </c>
      <c r="N463" s="14">
        <v>2019</v>
      </c>
      <c r="O463" s="15" t="s">
        <v>42124</v>
      </c>
      <c r="P463" s="15" t="s">
        <v>81</v>
      </c>
      <c r="Q463" s="15" t="s">
        <v>47069</v>
      </c>
      <c r="R463" s="15" t="s">
        <v>42125</v>
      </c>
      <c r="S463" s="15" t="s">
        <v>42126</v>
      </c>
      <c r="T463" s="15" t="s">
        <v>42127</v>
      </c>
      <c r="U463" s="15" t="s">
        <v>53</v>
      </c>
      <c r="V463" s="15" t="s">
        <v>45778</v>
      </c>
      <c r="W463" s="15" t="s">
        <v>1186</v>
      </c>
      <c r="X463" s="15" t="str">
        <f>_xlfn.XLOOKUP(_LOOKUP[[#This Row],[AdjusterMemberName]],_Adjuster[Adjuster Name],_Adjuster[Email],,0)</f>
        <v>sAkinleye@knightcompany.com</v>
      </c>
      <c r="Y463" s="15" t="str">
        <f>_xlfn.XLOOKUP(_LOOKUP[[#This Row],[AdjusterMemberName]],_Adjuster[Adjuster Name],_Adjuster[Phone Number],,0)</f>
        <v>424-559-5280</v>
      </c>
      <c r="Z463" s="15" t="s">
        <v>42128</v>
      </c>
      <c r="AA4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41784 Sultana Rd, Sultana  CA 93666</v>
      </c>
      <c r="AB463" s="15"/>
    </row>
    <row r="464" spans="1:28" x14ac:dyDescent="0.3">
      <c r="A464" s="14">
        <v>1</v>
      </c>
      <c r="B464" s="14">
        <v>0</v>
      </c>
      <c r="C464" s="15" t="s">
        <v>41698</v>
      </c>
      <c r="D464" s="15" t="s">
        <v>41699</v>
      </c>
      <c r="E464" s="15">
        <v>45821</v>
      </c>
      <c r="F464" s="15" t="s">
        <v>41700</v>
      </c>
      <c r="G464" s="15">
        <v>45811</v>
      </c>
      <c r="H464" s="15">
        <v>45994</v>
      </c>
      <c r="I464" s="15" t="s">
        <v>41701</v>
      </c>
      <c r="J464" s="15" t="s">
        <v>41702</v>
      </c>
      <c r="K464" s="15" t="s">
        <v>45820</v>
      </c>
      <c r="L464" s="15" t="s">
        <v>419</v>
      </c>
      <c r="M464" s="15" t="s">
        <v>32976</v>
      </c>
      <c r="N464" s="14">
        <v>2013</v>
      </c>
      <c r="O464" s="15" t="s">
        <v>41703</v>
      </c>
      <c r="P464" s="15" t="s">
        <v>106</v>
      </c>
      <c r="Q464" s="15" t="s">
        <v>46893</v>
      </c>
      <c r="R464" s="15" t="s">
        <v>41704</v>
      </c>
      <c r="S464" s="15" t="s">
        <v>41705</v>
      </c>
      <c r="T464" s="15" t="s">
        <v>174</v>
      </c>
      <c r="U464" s="15" t="s">
        <v>53</v>
      </c>
      <c r="V464" s="15" t="s">
        <v>45585</v>
      </c>
      <c r="W464" s="15" t="s">
        <v>1186</v>
      </c>
      <c r="X464" s="15" t="str">
        <f>_xlfn.XLOOKUP(_LOOKUP[[#This Row],[AdjusterMemberName]],_Adjuster[Adjuster Name],_Adjuster[Email],,0)</f>
        <v>sAkinleye@knightcompany.com</v>
      </c>
      <c r="Y464" s="15" t="str">
        <f>_xlfn.XLOOKUP(_LOOKUP[[#This Row],[AdjusterMemberName]],_Adjuster[Adjuster Name],_Adjuster[Phone Number],,0)</f>
        <v>424-559-5280</v>
      </c>
      <c r="Z464" s="15" t="s">
        <v>41706</v>
      </c>
      <c r="AA4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624 S Berendo St Apt 301, Los Angeles  CA 90005</v>
      </c>
      <c r="AB464" s="15"/>
    </row>
    <row r="465" spans="1:28" x14ac:dyDescent="0.3">
      <c r="A465" s="14">
        <v>1</v>
      </c>
      <c r="B465" s="14">
        <v>1</v>
      </c>
      <c r="C465" s="15" t="s">
        <v>14760</v>
      </c>
      <c r="D465" s="15" t="s">
        <v>14760</v>
      </c>
      <c r="E465" s="15">
        <v>45821</v>
      </c>
      <c r="F465" s="15" t="s">
        <v>41778</v>
      </c>
      <c r="G465" s="15">
        <v>45680</v>
      </c>
      <c r="H465" s="15">
        <v>45861</v>
      </c>
      <c r="I465" s="15" t="s">
        <v>41779</v>
      </c>
      <c r="J465" s="15" t="s">
        <v>41780</v>
      </c>
      <c r="K465" s="15" t="s">
        <v>45812</v>
      </c>
      <c r="L465" s="15" t="s">
        <v>128</v>
      </c>
      <c r="M465" s="15" t="s">
        <v>170</v>
      </c>
      <c r="N465" s="14">
        <v>2019</v>
      </c>
      <c r="O465" s="15" t="s">
        <v>24834</v>
      </c>
      <c r="P465" s="15" t="s">
        <v>106</v>
      </c>
      <c r="Q465" s="15" t="s">
        <v>47028</v>
      </c>
      <c r="R465" s="15" t="s">
        <v>14766</v>
      </c>
      <c r="S465" s="15" t="s">
        <v>14767</v>
      </c>
      <c r="T465" s="15" t="s">
        <v>572</v>
      </c>
      <c r="U465" s="15" t="s">
        <v>53</v>
      </c>
      <c r="V465" s="15" t="s">
        <v>45569</v>
      </c>
      <c r="W465" s="15" t="s">
        <v>25229</v>
      </c>
      <c r="X465" s="15" t="str">
        <f>_xlfn.XLOOKUP(_LOOKUP[[#This Row],[AdjusterMemberName]],_Adjuster[Adjuster Name],_Adjuster[Email],,0)</f>
        <v>rMartinez4@knightcompany.com</v>
      </c>
      <c r="Y465" s="15" t="str">
        <f>_xlfn.XLOOKUP(_LOOKUP[[#This Row],[AdjusterMemberName]],_Adjuster[Adjuster Name],_Adjuster[Phone Number],,0)</f>
        <v>424-559-5605</v>
      </c>
      <c r="Z465" s="15" t="s">
        <v>14768</v>
      </c>
      <c r="AA4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626 Huskey Dr, Bakersfield  CA 93308</v>
      </c>
      <c r="AB465" s="15"/>
    </row>
    <row r="466" spans="1:28" x14ac:dyDescent="0.3">
      <c r="A466" s="14">
        <v>1</v>
      </c>
      <c r="B466" s="14">
        <v>1</v>
      </c>
      <c r="C466" s="15" t="s">
        <v>41781</v>
      </c>
      <c r="D466" s="15" t="s">
        <v>41781</v>
      </c>
      <c r="E466" s="15">
        <v>45821</v>
      </c>
      <c r="F466" s="15" t="s">
        <v>41782</v>
      </c>
      <c r="G466" s="15">
        <v>45776</v>
      </c>
      <c r="H466" s="15">
        <v>45959</v>
      </c>
      <c r="I466" s="15" t="s">
        <v>41783</v>
      </c>
      <c r="J466" s="15" t="s">
        <v>16905</v>
      </c>
      <c r="K466" s="15" t="s">
        <v>45506</v>
      </c>
      <c r="L466" s="15" t="s">
        <v>128</v>
      </c>
      <c r="M466" s="15" t="s">
        <v>170</v>
      </c>
      <c r="N466" s="14">
        <v>2015</v>
      </c>
      <c r="O466" s="15" t="s">
        <v>41784</v>
      </c>
      <c r="P466" s="15" t="s">
        <v>106</v>
      </c>
      <c r="Q466" s="15" t="s">
        <v>46893</v>
      </c>
      <c r="R466" s="15" t="s">
        <v>41785</v>
      </c>
      <c r="S466" s="15" t="s">
        <v>41786</v>
      </c>
      <c r="T466" s="15" t="s">
        <v>41787</v>
      </c>
      <c r="U466" s="15" t="s">
        <v>53</v>
      </c>
      <c r="V466" s="15" t="s">
        <v>45811</v>
      </c>
      <c r="W466" s="15" t="s">
        <v>264</v>
      </c>
      <c r="X466" s="15" t="str">
        <f>_xlfn.XLOOKUP(_LOOKUP[[#This Row],[AdjusterMemberName]],_Adjuster[Adjuster Name],_Adjuster[Email],,0)</f>
        <v>sBonnevie@knightcompany.com</v>
      </c>
      <c r="Y466" s="15" t="str">
        <f>_xlfn.XLOOKUP(_LOOKUP[[#This Row],[AdjusterMemberName]],_Adjuster[Adjuster Name],_Adjuster[Phone Number],,0)</f>
        <v>323-692-4064</v>
      </c>
      <c r="Z466" s="15" t="s">
        <v>41788</v>
      </c>
      <c r="AA4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1791 County Rd 2F, Willows  CA 95988</v>
      </c>
      <c r="AB466" s="15"/>
    </row>
    <row r="467" spans="1:28" x14ac:dyDescent="0.3">
      <c r="A467" s="14">
        <v>1</v>
      </c>
      <c r="B467" s="14">
        <v>1</v>
      </c>
      <c r="C467" s="15" t="s">
        <v>41816</v>
      </c>
      <c r="D467" s="15" t="s">
        <v>41817</v>
      </c>
      <c r="E467" s="15">
        <v>45821</v>
      </c>
      <c r="F467" s="15" t="s">
        <v>41818</v>
      </c>
      <c r="G467" s="15">
        <v>45819</v>
      </c>
      <c r="H467" s="15">
        <v>46002</v>
      </c>
      <c r="I467" s="15" t="s">
        <v>41819</v>
      </c>
      <c r="J467" s="15" t="s">
        <v>41820</v>
      </c>
      <c r="K467" s="15" t="s">
        <v>45635</v>
      </c>
      <c r="L467" s="15" t="s">
        <v>292</v>
      </c>
      <c r="M467" s="15" t="s">
        <v>9340</v>
      </c>
      <c r="N467" s="14">
        <v>2007</v>
      </c>
      <c r="O467" s="15" t="s">
        <v>41821</v>
      </c>
      <c r="P467" s="15" t="s">
        <v>81</v>
      </c>
      <c r="Q467" s="15" t="s">
        <v>46939</v>
      </c>
      <c r="R467" s="15" t="s">
        <v>41822</v>
      </c>
      <c r="S467" s="15" t="s">
        <v>41823</v>
      </c>
      <c r="T467" s="15" t="s">
        <v>1964</v>
      </c>
      <c r="U467" s="15" t="s">
        <v>53</v>
      </c>
      <c r="V467" s="15" t="s">
        <v>45584</v>
      </c>
      <c r="W467" s="15" t="s">
        <v>1357</v>
      </c>
      <c r="X467" s="15" t="str">
        <f>_xlfn.XLOOKUP(_LOOKUP[[#This Row],[AdjusterMemberName]],_Adjuster[Adjuster Name],_Adjuster[Email],,0)</f>
        <v>jRivera1@knightcompany.com</v>
      </c>
      <c r="Y467" s="15" t="str">
        <f>_xlfn.XLOOKUP(_LOOKUP[[#This Row],[AdjusterMemberName]],_Adjuster[Adjuster Name],_Adjuster[Phone Number],,0)</f>
        <v>424-559-5239</v>
      </c>
      <c r="Z467" s="15" t="s">
        <v>41824</v>
      </c>
      <c r="AA4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7674 Shady Oak Dr, Downey  CA 90240</v>
      </c>
      <c r="AB467" s="15"/>
    </row>
    <row r="468" spans="1:28" x14ac:dyDescent="0.3">
      <c r="A468" s="14">
        <v>1</v>
      </c>
      <c r="B468" s="14">
        <v>1</v>
      </c>
      <c r="C468" s="15" t="s">
        <v>41842</v>
      </c>
      <c r="D468" s="15" t="s">
        <v>41842</v>
      </c>
      <c r="E468" s="15">
        <v>45821</v>
      </c>
      <c r="F468" s="15" t="s">
        <v>41843</v>
      </c>
      <c r="G468" s="15">
        <v>45643</v>
      </c>
      <c r="H468" s="15">
        <v>45825</v>
      </c>
      <c r="I468" s="15" t="s">
        <v>41844</v>
      </c>
      <c r="J468" s="15" t="s">
        <v>41845</v>
      </c>
      <c r="K468" s="15" t="s">
        <v>45336</v>
      </c>
      <c r="L468" s="15" t="s">
        <v>25</v>
      </c>
      <c r="M468" s="15" t="s">
        <v>373</v>
      </c>
      <c r="N468" s="14">
        <v>2019</v>
      </c>
      <c r="O468" s="15" t="s">
        <v>41846</v>
      </c>
      <c r="P468" s="15" t="s">
        <v>81</v>
      </c>
      <c r="Q468" s="15" t="s">
        <v>47073</v>
      </c>
      <c r="R468" s="15" t="s">
        <v>41847</v>
      </c>
      <c r="S468" s="15" t="s">
        <v>41848</v>
      </c>
      <c r="T468" s="15" t="s">
        <v>1782</v>
      </c>
      <c r="U468" s="15" t="s">
        <v>53</v>
      </c>
      <c r="V468" s="15" t="s">
        <v>45807</v>
      </c>
      <c r="W468" s="15" t="s">
        <v>54</v>
      </c>
      <c r="X468" s="15" t="str">
        <f>_xlfn.XLOOKUP(_LOOKUP[[#This Row],[AdjusterMemberName]],_Adjuster[Adjuster Name],_Adjuster[Email],,0)</f>
        <v>JRubalcava@knightcompany.com</v>
      </c>
      <c r="Y468" s="15" t="str">
        <f>_xlfn.XLOOKUP(_LOOKUP[[#This Row],[AdjusterMemberName]],_Adjuster[Adjuster Name],_Adjuster[Phone Number],,0)</f>
        <v>424-559-5420</v>
      </c>
      <c r="Z468" s="15" t="s">
        <v>41849</v>
      </c>
      <c r="AA4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14522 S Castlegate Ave, Compton  CA 90221</v>
      </c>
      <c r="AB468" s="15"/>
    </row>
    <row r="469" spans="1:28" x14ac:dyDescent="0.3">
      <c r="A469" s="14">
        <v>1</v>
      </c>
      <c r="B469" s="14">
        <v>1</v>
      </c>
      <c r="C469" s="15" t="s">
        <v>34481</v>
      </c>
      <c r="D469" s="15" t="s">
        <v>41859</v>
      </c>
      <c r="E469" s="15">
        <v>45821</v>
      </c>
      <c r="F469" s="15" t="s">
        <v>41860</v>
      </c>
      <c r="G469" s="15">
        <v>45775</v>
      </c>
      <c r="H469" s="15">
        <v>45958</v>
      </c>
      <c r="I469" s="15" t="s">
        <v>41861</v>
      </c>
      <c r="J469" s="15" t="s">
        <v>41862</v>
      </c>
      <c r="K469" s="15" t="s">
        <v>45805</v>
      </c>
      <c r="L469" s="15" t="s">
        <v>91</v>
      </c>
      <c r="M469" s="15" t="s">
        <v>92</v>
      </c>
      <c r="N469" s="14">
        <v>2023</v>
      </c>
      <c r="O469" s="15" t="s">
        <v>34485</v>
      </c>
      <c r="P469" s="15" t="s">
        <v>106</v>
      </c>
      <c r="Q469" s="15" t="s">
        <v>46922</v>
      </c>
      <c r="R469" s="15" t="s">
        <v>2673</v>
      </c>
      <c r="S469" s="15" t="s">
        <v>34486</v>
      </c>
      <c r="T469" s="15" t="s">
        <v>2533</v>
      </c>
      <c r="U469" s="15" t="s">
        <v>53</v>
      </c>
      <c r="V469" s="15" t="s">
        <v>45667</v>
      </c>
      <c r="W469" s="15" t="s">
        <v>6921</v>
      </c>
      <c r="X469" s="15" t="str">
        <f>_xlfn.XLOOKUP(_LOOKUP[[#This Row],[AdjusterMemberName]],_Adjuster[Adjuster Name],_Adjuster[Email],,0)</f>
        <v>AWallace@knightcompany.com</v>
      </c>
      <c r="Y469" s="15" t="str">
        <f>_xlfn.XLOOKUP(_LOOKUP[[#This Row],[AdjusterMemberName]],_Adjuster[Adjuster Name],_Adjuster[Phone Number],,0)</f>
        <v>424-559-5734</v>
      </c>
      <c r="Z469" s="15" t="s">
        <v>34487</v>
      </c>
      <c r="AA4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7018 Rita Ave Apt 305, Huntington Park  CA 90255</v>
      </c>
      <c r="AB469" s="15">
        <v>45838</v>
      </c>
    </row>
    <row r="470" spans="1:28" x14ac:dyDescent="0.3">
      <c r="A470" s="14">
        <v>1</v>
      </c>
      <c r="B470" s="14">
        <v>1</v>
      </c>
      <c r="C470" s="15" t="s">
        <v>28632</v>
      </c>
      <c r="D470" s="15" t="s">
        <v>28632</v>
      </c>
      <c r="E470" s="15">
        <v>45821</v>
      </c>
      <c r="F470" s="15" t="s">
        <v>41885</v>
      </c>
      <c r="G470" s="15">
        <v>45756</v>
      </c>
      <c r="H470" s="15">
        <v>45939</v>
      </c>
      <c r="I470" s="15" t="s">
        <v>41886</v>
      </c>
      <c r="J470" s="15" t="s">
        <v>41887</v>
      </c>
      <c r="K470" s="15" t="s">
        <v>45803</v>
      </c>
      <c r="L470" s="15" t="s">
        <v>116</v>
      </c>
      <c r="M470" s="15" t="s">
        <v>7344</v>
      </c>
      <c r="N470" s="14">
        <v>2021</v>
      </c>
      <c r="O470" s="15" t="s">
        <v>28636</v>
      </c>
      <c r="P470" s="15" t="s">
        <v>106</v>
      </c>
      <c r="Q470" s="15" t="s">
        <v>47024</v>
      </c>
      <c r="R470" s="15" t="s">
        <v>28637</v>
      </c>
      <c r="S470" s="15" t="s">
        <v>7347</v>
      </c>
      <c r="T470" s="15" t="s">
        <v>6772</v>
      </c>
      <c r="U470" s="15" t="s">
        <v>53</v>
      </c>
      <c r="V470" s="15" t="s">
        <v>45802</v>
      </c>
      <c r="W470" s="15" t="s">
        <v>25229</v>
      </c>
      <c r="X470" s="15" t="str">
        <f>_xlfn.XLOOKUP(_LOOKUP[[#This Row],[AdjusterMemberName]],_Adjuster[Adjuster Name],_Adjuster[Email],,0)</f>
        <v>rMartinez4@knightcompany.com</v>
      </c>
      <c r="Y470" s="15" t="str">
        <f>_xlfn.XLOOKUP(_LOOKUP[[#This Row],[AdjusterMemberName]],_Adjuster[Adjuster Name],_Adjuster[Phone Number],,0)</f>
        <v>424-559-5605</v>
      </c>
      <c r="Z470" s="15" t="s">
        <v>28638</v>
      </c>
      <c r="AA4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7611 Talbert Ave, Huntington Beach  CA 92648</v>
      </c>
      <c r="AB470" s="15"/>
    </row>
    <row r="471" spans="1:28" x14ac:dyDescent="0.3">
      <c r="A471" s="14">
        <v>1</v>
      </c>
      <c r="B471" s="14">
        <v>1</v>
      </c>
      <c r="C471" s="15" t="s">
        <v>41997</v>
      </c>
      <c r="D471" s="15" t="s">
        <v>41997</v>
      </c>
      <c r="E471" s="15">
        <v>45821</v>
      </c>
      <c r="F471" s="15" t="s">
        <v>41998</v>
      </c>
      <c r="G471" s="15">
        <v>45746</v>
      </c>
      <c r="H471" s="15">
        <v>45930</v>
      </c>
      <c r="I471" s="15" t="s">
        <v>41999</v>
      </c>
      <c r="J471" s="15" t="s">
        <v>42000</v>
      </c>
      <c r="K471" s="15" t="s">
        <v>45796</v>
      </c>
      <c r="L471" s="15" t="s">
        <v>128</v>
      </c>
      <c r="M471" s="15" t="s">
        <v>836</v>
      </c>
      <c r="N471" s="14">
        <v>2024</v>
      </c>
      <c r="O471" s="15" t="s">
        <v>42001</v>
      </c>
      <c r="P471" s="15" t="s">
        <v>106</v>
      </c>
      <c r="Q471" s="15" t="s">
        <v>46913</v>
      </c>
      <c r="R471" s="15" t="s">
        <v>120</v>
      </c>
      <c r="S471" s="15" t="s">
        <v>42002</v>
      </c>
      <c r="T471" s="15" t="s">
        <v>174</v>
      </c>
      <c r="U471" s="15" t="s">
        <v>53</v>
      </c>
      <c r="V471" s="15" t="s">
        <v>45474</v>
      </c>
      <c r="W471" s="15" t="s">
        <v>1357</v>
      </c>
      <c r="X471" s="15" t="str">
        <f>_xlfn.XLOOKUP(_LOOKUP[[#This Row],[AdjusterMemberName]],_Adjuster[Adjuster Name],_Adjuster[Email],,0)</f>
        <v>jRivera1@knightcompany.com</v>
      </c>
      <c r="Y471" s="15" t="str">
        <f>_xlfn.XLOOKUP(_LOOKUP[[#This Row],[AdjusterMemberName]],_Adjuster[Adjuster Name],_Adjuster[Phone Number],,0)</f>
        <v>424-559-5239</v>
      </c>
      <c r="Z471" s="15" t="s">
        <v>42003</v>
      </c>
      <c r="AA4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1606 W 47Th St Apt 101, Los Angeles  CA 90062</v>
      </c>
      <c r="AB471" s="15"/>
    </row>
    <row r="472" spans="1:28" x14ac:dyDescent="0.3">
      <c r="A472" s="14">
        <v>1</v>
      </c>
      <c r="B472" s="14">
        <v>1</v>
      </c>
      <c r="C472" s="15" t="s">
        <v>42022</v>
      </c>
      <c r="D472" s="15" t="s">
        <v>42023</v>
      </c>
      <c r="E472" s="15">
        <v>45821</v>
      </c>
      <c r="F472" s="15" t="s">
        <v>42024</v>
      </c>
      <c r="G472" s="15">
        <v>45798</v>
      </c>
      <c r="H472" s="15">
        <v>45982</v>
      </c>
      <c r="I472" s="15" t="s">
        <v>42025</v>
      </c>
      <c r="J472" s="15" t="s">
        <v>42026</v>
      </c>
      <c r="K472" s="15" t="s">
        <v>45506</v>
      </c>
      <c r="L472" s="15" t="s">
        <v>441</v>
      </c>
      <c r="M472" s="15" t="s">
        <v>3818</v>
      </c>
      <c r="N472" s="14">
        <v>2022</v>
      </c>
      <c r="O472" s="15" t="s">
        <v>42027</v>
      </c>
      <c r="P472" s="15" t="s">
        <v>81</v>
      </c>
      <c r="Q472" s="15" t="s">
        <v>47071</v>
      </c>
      <c r="R472" s="15" t="s">
        <v>42028</v>
      </c>
      <c r="S472" s="15" t="s">
        <v>42029</v>
      </c>
      <c r="T472" s="15" t="s">
        <v>16309</v>
      </c>
      <c r="U472" s="15" t="s">
        <v>53</v>
      </c>
      <c r="V472" s="15" t="s">
        <v>45795</v>
      </c>
      <c r="W472" s="15" t="s">
        <v>5071</v>
      </c>
      <c r="X472" s="15" t="str">
        <f>_xlfn.XLOOKUP(_LOOKUP[[#This Row],[AdjusterMemberName]],_Adjuster[Adjuster Name],_Adjuster[Email],,0)</f>
        <v>AMontelongo@knightcompany.com</v>
      </c>
      <c r="Y472" s="15" t="str">
        <f>_xlfn.XLOOKUP(_LOOKUP[[#This Row],[AdjusterMemberName]],_Adjuster[Adjuster Name],_Adjuster[Phone Number],,0)</f>
        <v>424-559-5425</v>
      </c>
      <c r="Z472" s="15" t="s">
        <v>42030</v>
      </c>
      <c r="AA4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2209 Sparrow Hill Ln, Lakewood  CA 90712</v>
      </c>
      <c r="AB472" s="15"/>
    </row>
    <row r="473" spans="1:28" x14ac:dyDescent="0.3">
      <c r="A473" s="14">
        <v>1</v>
      </c>
      <c r="B473" s="14">
        <v>1</v>
      </c>
      <c r="C473" s="15" t="s">
        <v>42077</v>
      </c>
      <c r="D473" s="15" t="s">
        <v>42077</v>
      </c>
      <c r="E473" s="15">
        <v>45821</v>
      </c>
      <c r="F473" s="15" t="s">
        <v>42078</v>
      </c>
      <c r="G473" s="15">
        <v>45818</v>
      </c>
      <c r="H473" s="15">
        <v>46001</v>
      </c>
      <c r="I473" s="15" t="s">
        <v>42079</v>
      </c>
      <c r="J473" s="15" t="s">
        <v>42080</v>
      </c>
      <c r="K473" s="15" t="s">
        <v>45520</v>
      </c>
      <c r="L473" s="15" t="s">
        <v>441</v>
      </c>
      <c r="M473" s="15" t="s">
        <v>442</v>
      </c>
      <c r="N473" s="14">
        <v>2020</v>
      </c>
      <c r="O473" s="15" t="s">
        <v>42081</v>
      </c>
      <c r="P473" s="15" t="s">
        <v>106</v>
      </c>
      <c r="Q473" s="15" t="s">
        <v>47012</v>
      </c>
      <c r="R473" s="15" t="s">
        <v>2908</v>
      </c>
      <c r="S473" s="15" t="s">
        <v>42082</v>
      </c>
      <c r="T473" s="15" t="s">
        <v>1834</v>
      </c>
      <c r="U473" s="15" t="s">
        <v>53</v>
      </c>
      <c r="V473" s="15" t="s">
        <v>45760</v>
      </c>
      <c r="W473" s="15" t="s">
        <v>25229</v>
      </c>
      <c r="X473" s="15" t="str">
        <f>_xlfn.XLOOKUP(_LOOKUP[[#This Row],[AdjusterMemberName]],_Adjuster[Adjuster Name],_Adjuster[Email],,0)</f>
        <v>rMartinez4@knightcompany.com</v>
      </c>
      <c r="Y473" s="15" t="str">
        <f>_xlfn.XLOOKUP(_LOOKUP[[#This Row],[AdjusterMemberName]],_Adjuster[Adjuster Name],_Adjuster[Phone Number],,0)</f>
        <v>424-559-5605</v>
      </c>
      <c r="Z473" s="15" t="s">
        <v>42083</v>
      </c>
      <c r="AA4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1350 Morning View Dr Apt 283, Escondido  CA 92026</v>
      </c>
      <c r="AB473" s="15"/>
    </row>
    <row r="474" spans="1:28" x14ac:dyDescent="0.3">
      <c r="A474" s="14">
        <v>1</v>
      </c>
      <c r="B474" s="14">
        <v>1</v>
      </c>
      <c r="C474" s="15" t="s">
        <v>41104</v>
      </c>
      <c r="D474" s="15" t="s">
        <v>41104</v>
      </c>
      <c r="E474" s="15">
        <v>45821</v>
      </c>
      <c r="F474" s="15" t="s">
        <v>41105</v>
      </c>
      <c r="G474" s="15">
        <v>45784</v>
      </c>
      <c r="H474" s="15">
        <v>45968</v>
      </c>
      <c r="I474" s="15" t="s">
        <v>42106</v>
      </c>
      <c r="J474" s="15" t="s">
        <v>42107</v>
      </c>
      <c r="K474" s="15" t="s">
        <v>45783</v>
      </c>
      <c r="L474" s="15" t="s">
        <v>25</v>
      </c>
      <c r="M474" s="15" t="s">
        <v>79</v>
      </c>
      <c r="N474" s="14">
        <v>2007</v>
      </c>
      <c r="O474" s="15" t="s">
        <v>41108</v>
      </c>
      <c r="P474" s="15" t="s">
        <v>81</v>
      </c>
      <c r="Q474" s="15" t="s">
        <v>47024</v>
      </c>
      <c r="R474" s="15" t="s">
        <v>20516</v>
      </c>
      <c r="S474" s="15" t="s">
        <v>41109</v>
      </c>
      <c r="T474" s="15" t="s">
        <v>9009</v>
      </c>
      <c r="U474" s="15" t="s">
        <v>53</v>
      </c>
      <c r="V474" s="15" t="s">
        <v>45782</v>
      </c>
      <c r="W474" s="15" t="s">
        <v>1186</v>
      </c>
      <c r="X474" s="15" t="str">
        <f>_xlfn.XLOOKUP(_LOOKUP[[#This Row],[AdjusterMemberName]],_Adjuster[Adjuster Name],_Adjuster[Email],,0)</f>
        <v>sAkinleye@knightcompany.com</v>
      </c>
      <c r="Y474" s="15" t="str">
        <f>_xlfn.XLOOKUP(_LOOKUP[[#This Row],[AdjusterMemberName]],_Adjuster[Adjuster Name],_Adjuster[Phone Number],,0)</f>
        <v>424-559-5280</v>
      </c>
      <c r="Z474" s="15" t="s">
        <v>41110</v>
      </c>
      <c r="AA4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2277 Hietter Ave, Simi Valley  CA 93063</v>
      </c>
      <c r="AB474" s="15"/>
    </row>
    <row r="475" spans="1:28" x14ac:dyDescent="0.3">
      <c r="A475" s="14">
        <v>1</v>
      </c>
      <c r="B475" s="14">
        <v>0</v>
      </c>
      <c r="C475" s="15" t="s">
        <v>42165</v>
      </c>
      <c r="D475" s="15" t="s">
        <v>42166</v>
      </c>
      <c r="E475" s="15">
        <v>45821</v>
      </c>
      <c r="F475" s="15" t="s">
        <v>42167</v>
      </c>
      <c r="G475" s="15">
        <v>45792</v>
      </c>
      <c r="H475" s="15">
        <v>45976</v>
      </c>
      <c r="I475" s="15" t="s">
        <v>42168</v>
      </c>
      <c r="J475" s="15" t="s">
        <v>42169</v>
      </c>
      <c r="K475" s="15" t="s">
        <v>45611</v>
      </c>
      <c r="L475" s="15" t="s">
        <v>201</v>
      </c>
      <c r="M475" s="15" t="s">
        <v>1610</v>
      </c>
      <c r="N475" s="14">
        <v>2008</v>
      </c>
      <c r="O475" s="15" t="s">
        <v>42170</v>
      </c>
      <c r="P475" s="15" t="s">
        <v>81</v>
      </c>
      <c r="Q475" s="15" t="s">
        <v>47002</v>
      </c>
      <c r="R475" s="15" t="s">
        <v>42171</v>
      </c>
      <c r="S475" s="15" t="s">
        <v>42172</v>
      </c>
      <c r="T475" s="15" t="s">
        <v>404</v>
      </c>
      <c r="U475" s="15" t="s">
        <v>53</v>
      </c>
      <c r="V475" s="15" t="s">
        <v>45417</v>
      </c>
      <c r="W475" s="15" t="s">
        <v>1544</v>
      </c>
      <c r="X475" s="15" t="str">
        <f>_xlfn.XLOOKUP(_LOOKUP[[#This Row],[AdjusterMemberName]],_Adjuster[Adjuster Name],_Adjuster[Email],,0)</f>
        <v>CRodriguez5@knightcompany.com</v>
      </c>
      <c r="Y475" s="15" t="str">
        <f>_xlfn.XLOOKUP(_LOOKUP[[#This Row],[AdjusterMemberName]],_Adjuster[Adjuster Name],_Adjuster[Phone Number],,0)</f>
        <v>323-456-1708</v>
      </c>
      <c r="Z475" s="15" t="s">
        <v>42173</v>
      </c>
      <c r="AA4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1502 Sweetbrier St, Palmdale  CA 93550</v>
      </c>
      <c r="AB475" s="15"/>
    </row>
    <row r="476" spans="1:28" x14ac:dyDescent="0.3">
      <c r="A476" s="14">
        <v>0</v>
      </c>
      <c r="B476" s="14">
        <v>1</v>
      </c>
      <c r="C476" s="15" t="s">
        <v>28924</v>
      </c>
      <c r="D476" s="15" t="s">
        <v>28924</v>
      </c>
      <c r="E476" s="15">
        <v>45821</v>
      </c>
      <c r="F476" s="15" t="s">
        <v>42285</v>
      </c>
      <c r="G476" s="15"/>
      <c r="H476" s="15"/>
      <c r="I476" s="15" t="s">
        <v>42286</v>
      </c>
      <c r="J476" s="15" t="s">
        <v>42287</v>
      </c>
      <c r="K476" s="15" t="s">
        <v>45761</v>
      </c>
      <c r="L476" s="15" t="s">
        <v>21832</v>
      </c>
      <c r="M476" s="15" t="s">
        <v>8216</v>
      </c>
      <c r="N476" s="14">
        <v>2013</v>
      </c>
      <c r="O476" s="15" t="s">
        <v>1025</v>
      </c>
      <c r="P476" s="15" t="s">
        <v>106</v>
      </c>
      <c r="Q476" s="15"/>
      <c r="R476" s="15"/>
      <c r="S476" s="15"/>
      <c r="T476" s="15"/>
      <c r="U476" s="15"/>
      <c r="V476" s="15"/>
      <c r="W476" s="15" t="s">
        <v>25229</v>
      </c>
      <c r="X476" s="15" t="str">
        <f>_xlfn.XLOOKUP(_LOOKUP[[#This Row],[AdjusterMemberName]],_Adjuster[Adjuster Name],_Adjuster[Email],,0)</f>
        <v>rMartinez4@knightcompany.com</v>
      </c>
      <c r="Y476" s="15" t="str">
        <f>_xlfn.XLOOKUP(_LOOKUP[[#This Row],[AdjusterMemberName]],_Adjuster[Adjuster Name],_Adjuster[Phone Number],,0)</f>
        <v>424-559-5605</v>
      </c>
      <c r="Z476" s="15"/>
      <c r="AA476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476" s="15"/>
    </row>
    <row r="477" spans="1:28" x14ac:dyDescent="0.3">
      <c r="A477" s="14">
        <v>1</v>
      </c>
      <c r="B477" s="14">
        <v>1</v>
      </c>
      <c r="C477" s="15" t="s">
        <v>42297</v>
      </c>
      <c r="D477" s="15" t="s">
        <v>42297</v>
      </c>
      <c r="E477" s="15">
        <v>45821</v>
      </c>
      <c r="F477" s="15" t="s">
        <v>42298</v>
      </c>
      <c r="G477" s="15">
        <v>45751</v>
      </c>
      <c r="H477" s="15">
        <v>45934</v>
      </c>
      <c r="I477" s="15" t="s">
        <v>42299</v>
      </c>
      <c r="J477" s="15" t="s">
        <v>42300</v>
      </c>
      <c r="K477" s="15" t="s">
        <v>45759</v>
      </c>
      <c r="L477" s="15" t="s">
        <v>687</v>
      </c>
      <c r="M477" s="15" t="s">
        <v>2261</v>
      </c>
      <c r="N477" s="14">
        <v>2025</v>
      </c>
      <c r="O477" s="15" t="s">
        <v>42301</v>
      </c>
      <c r="P477" s="15" t="s">
        <v>81</v>
      </c>
      <c r="Q477" s="15" t="s">
        <v>46978</v>
      </c>
      <c r="R477" s="15" t="s">
        <v>42302</v>
      </c>
      <c r="S477" s="15" t="s">
        <v>42303</v>
      </c>
      <c r="T477" s="15" t="s">
        <v>1623</v>
      </c>
      <c r="U477" s="15" t="s">
        <v>53</v>
      </c>
      <c r="V477" s="15" t="s">
        <v>45592</v>
      </c>
      <c r="W477" s="15" t="s">
        <v>5071</v>
      </c>
      <c r="X477" s="15" t="str">
        <f>_xlfn.XLOOKUP(_LOOKUP[[#This Row],[AdjusterMemberName]],_Adjuster[Adjuster Name],_Adjuster[Email],,0)</f>
        <v>AMontelongo@knightcompany.com</v>
      </c>
      <c r="Y477" s="15" t="str">
        <f>_xlfn.XLOOKUP(_LOOKUP[[#This Row],[AdjusterMemberName]],_Adjuster[Adjuster Name],_Adjuster[Phone Number],,0)</f>
        <v>424-559-5425</v>
      </c>
      <c r="Z477" s="15" t="s">
        <v>42304</v>
      </c>
      <c r="AA4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2731 Rosewood Cir, Oceanside  CA 92056</v>
      </c>
      <c r="AB477" s="15"/>
    </row>
    <row r="478" spans="1:28" x14ac:dyDescent="0.3">
      <c r="A478" s="14">
        <v>1</v>
      </c>
      <c r="B478" s="14">
        <v>0</v>
      </c>
      <c r="C478" s="15" t="s">
        <v>42626</v>
      </c>
      <c r="D478" s="15" t="s">
        <v>42627</v>
      </c>
      <c r="E478" s="15">
        <v>45821</v>
      </c>
      <c r="F478" s="15" t="s">
        <v>42628</v>
      </c>
      <c r="G478" s="15">
        <v>45779</v>
      </c>
      <c r="H478" s="15">
        <v>45963</v>
      </c>
      <c r="I478" s="15" t="s">
        <v>42629</v>
      </c>
      <c r="J478" s="15" t="s">
        <v>42630</v>
      </c>
      <c r="K478" s="15" t="s">
        <v>45336</v>
      </c>
      <c r="L478" s="15" t="s">
        <v>441</v>
      </c>
      <c r="M478" s="15" t="s">
        <v>10364</v>
      </c>
      <c r="N478" s="14">
        <v>2010</v>
      </c>
      <c r="O478" s="15" t="s">
        <v>42631</v>
      </c>
      <c r="P478" s="15" t="s">
        <v>81</v>
      </c>
      <c r="Q478" s="15" t="s">
        <v>46976</v>
      </c>
      <c r="R478" s="15" t="s">
        <v>7024</v>
      </c>
      <c r="S478" s="15" t="s">
        <v>42632</v>
      </c>
      <c r="T478" s="15" t="s">
        <v>308</v>
      </c>
      <c r="U478" s="15" t="s">
        <v>53</v>
      </c>
      <c r="V478" s="15" t="s">
        <v>45530</v>
      </c>
      <c r="W478" s="15" t="s">
        <v>25229</v>
      </c>
      <c r="X478" s="15" t="str">
        <f>_xlfn.XLOOKUP(_LOOKUP[[#This Row],[AdjusterMemberName]],_Adjuster[Adjuster Name],_Adjuster[Email],,0)</f>
        <v>rMartinez4@knightcompany.com</v>
      </c>
      <c r="Y478" s="15" t="str">
        <f>_xlfn.XLOOKUP(_LOOKUP[[#This Row],[AdjusterMemberName]],_Adjuster[Adjuster Name],_Adjuster[Phone Number],,0)</f>
        <v>424-559-5605</v>
      </c>
      <c r="Z478" s="15" t="s">
        <v>42633</v>
      </c>
      <c r="AA4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4078 Jefferson St, Riverside  CA 92504</v>
      </c>
      <c r="AB478" s="15"/>
    </row>
    <row r="479" spans="1:28" x14ac:dyDescent="0.3">
      <c r="A479" s="14">
        <v>1</v>
      </c>
      <c r="B479" s="14">
        <v>1</v>
      </c>
      <c r="C479" s="15" t="s">
        <v>41604</v>
      </c>
      <c r="D479" s="15" t="s">
        <v>41604</v>
      </c>
      <c r="E479" s="15">
        <v>45820</v>
      </c>
      <c r="F479" s="15" t="s">
        <v>41605</v>
      </c>
      <c r="G479" s="15">
        <v>45701</v>
      </c>
      <c r="H479" s="15">
        <v>45882</v>
      </c>
      <c r="I479" s="15" t="s">
        <v>41606</v>
      </c>
      <c r="J479" s="15" t="s">
        <v>41607</v>
      </c>
      <c r="K479" s="15" t="s">
        <v>45827</v>
      </c>
      <c r="L479" s="15" t="s">
        <v>314</v>
      </c>
      <c r="M479" s="15" t="s">
        <v>315</v>
      </c>
      <c r="N479" s="14">
        <v>2018</v>
      </c>
      <c r="O479" s="15" t="s">
        <v>41608</v>
      </c>
      <c r="P479" s="15" t="s">
        <v>106</v>
      </c>
      <c r="Q479" s="15" t="s">
        <v>46893</v>
      </c>
      <c r="R479" s="15" t="s">
        <v>7024</v>
      </c>
      <c r="S479" s="15" t="s">
        <v>41609</v>
      </c>
      <c r="T479" s="15" t="s">
        <v>503</v>
      </c>
      <c r="U479" s="15" t="s">
        <v>53</v>
      </c>
      <c r="V479" s="15" t="s">
        <v>45826</v>
      </c>
      <c r="W479" s="15" t="s">
        <v>54</v>
      </c>
      <c r="X479" s="15" t="str">
        <f>_xlfn.XLOOKUP(_LOOKUP[[#This Row],[AdjusterMemberName]],_Adjuster[Adjuster Name],_Adjuster[Email],,0)</f>
        <v>JRubalcava@knightcompany.com</v>
      </c>
      <c r="Y479" s="15" t="str">
        <f>_xlfn.XLOOKUP(_LOOKUP[[#This Row],[AdjusterMemberName]],_Adjuster[Adjuster Name],_Adjuster[Phone Number],,0)</f>
        <v>424-559-5420</v>
      </c>
      <c r="Z479" s="15" t="s">
        <v>41610</v>
      </c>
      <c r="AA4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2732 Grove Ave Apt B, Sacramento  CA 95815</v>
      </c>
      <c r="AB479" s="15">
        <v>45862</v>
      </c>
    </row>
    <row r="480" spans="1:28" x14ac:dyDescent="0.3">
      <c r="A480" s="14">
        <v>1</v>
      </c>
      <c r="B480" s="14">
        <v>1</v>
      </c>
      <c r="C480" s="15" t="s">
        <v>41645</v>
      </c>
      <c r="D480" s="15" t="s">
        <v>41646</v>
      </c>
      <c r="E480" s="15">
        <v>45820</v>
      </c>
      <c r="F480" s="15" t="s">
        <v>41647</v>
      </c>
      <c r="G480" s="15">
        <v>45785</v>
      </c>
      <c r="H480" s="15">
        <v>45969</v>
      </c>
      <c r="I480" s="15" t="s">
        <v>41648</v>
      </c>
      <c r="J480" s="15" t="s">
        <v>41649</v>
      </c>
      <c r="K480" s="15" t="s">
        <v>45454</v>
      </c>
      <c r="L480" s="15" t="s">
        <v>103</v>
      </c>
      <c r="M480" s="15" t="s">
        <v>890</v>
      </c>
      <c r="N480" s="14">
        <v>2021</v>
      </c>
      <c r="O480" s="15" t="s">
        <v>41650</v>
      </c>
      <c r="P480" s="15" t="s">
        <v>106</v>
      </c>
      <c r="Q480" s="15" t="s">
        <v>46978</v>
      </c>
      <c r="R480" s="15" t="s">
        <v>41651</v>
      </c>
      <c r="S480" s="15" t="s">
        <v>41652</v>
      </c>
      <c r="T480" s="15" t="s">
        <v>592</v>
      </c>
      <c r="U480" s="15" t="s">
        <v>53</v>
      </c>
      <c r="V480" s="15" t="s">
        <v>45376</v>
      </c>
      <c r="W480" s="15" t="s">
        <v>54</v>
      </c>
      <c r="X480" s="15" t="str">
        <f>_xlfn.XLOOKUP(_LOOKUP[[#This Row],[AdjusterMemberName]],_Adjuster[Adjuster Name],_Adjuster[Email],,0)</f>
        <v>JRubalcava@knightcompany.com</v>
      </c>
      <c r="Y480" s="15" t="str">
        <f>_xlfn.XLOOKUP(_LOOKUP[[#This Row],[AdjusterMemberName]],_Adjuster[Adjuster Name],_Adjuster[Phone Number],,0)</f>
        <v>424-559-5420</v>
      </c>
      <c r="Z480" s="15" t="s">
        <v>41653</v>
      </c>
      <c r="AA4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17821 Lemon St, Hesperia  CA 92345</v>
      </c>
      <c r="AB480" s="15"/>
    </row>
    <row r="481" spans="1:28" x14ac:dyDescent="0.3">
      <c r="A481" s="14">
        <v>1</v>
      </c>
      <c r="B481" s="14">
        <v>1</v>
      </c>
      <c r="C481" s="15" t="s">
        <v>41665</v>
      </c>
      <c r="D481" s="15" t="s">
        <v>41665</v>
      </c>
      <c r="E481" s="15">
        <v>45820</v>
      </c>
      <c r="F481" s="15" t="s">
        <v>41666</v>
      </c>
      <c r="G481" s="15">
        <v>45778</v>
      </c>
      <c r="H481" s="15">
        <v>45962</v>
      </c>
      <c r="I481" s="15" t="s">
        <v>41667</v>
      </c>
      <c r="J481" s="15" t="s">
        <v>41668</v>
      </c>
      <c r="K481" s="15" t="s">
        <v>45805</v>
      </c>
      <c r="L481" s="15" t="s">
        <v>314</v>
      </c>
      <c r="M481" s="15" t="s">
        <v>3946</v>
      </c>
      <c r="N481" s="14">
        <v>2013</v>
      </c>
      <c r="O481" s="15" t="s">
        <v>41669</v>
      </c>
      <c r="P481" s="15" t="s">
        <v>106</v>
      </c>
      <c r="Q481" s="15" t="s">
        <v>46939</v>
      </c>
      <c r="R481" s="15" t="s">
        <v>3151</v>
      </c>
      <c r="S481" s="15" t="s">
        <v>41670</v>
      </c>
      <c r="T481" s="15" t="s">
        <v>144</v>
      </c>
      <c r="U481" s="15" t="s">
        <v>53</v>
      </c>
      <c r="V481" s="15" t="s">
        <v>45822</v>
      </c>
      <c r="W481" s="15" t="s">
        <v>25229</v>
      </c>
      <c r="X481" s="15" t="str">
        <f>_xlfn.XLOOKUP(_LOOKUP[[#This Row],[AdjusterMemberName]],_Adjuster[Adjuster Name],_Adjuster[Email],,0)</f>
        <v>rMartinez4@knightcompany.com</v>
      </c>
      <c r="Y481" s="15" t="str">
        <f>_xlfn.XLOOKUP(_LOOKUP[[#This Row],[AdjusterMemberName]],_Adjuster[Adjuster Name],_Adjuster[Phone Number],,0)</f>
        <v>424-559-5605</v>
      </c>
      <c r="Z481" s="15" t="s">
        <v>41671</v>
      </c>
      <c r="AA4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1410 N 10Th St Spc 23, San Jose  CA 95112</v>
      </c>
      <c r="AB481" s="15"/>
    </row>
    <row r="482" spans="1:28" x14ac:dyDescent="0.3">
      <c r="A482" s="14">
        <v>1</v>
      </c>
      <c r="B482" s="14">
        <v>1</v>
      </c>
      <c r="C482" s="15" t="s">
        <v>41672</v>
      </c>
      <c r="D482" s="15" t="s">
        <v>41673</v>
      </c>
      <c r="E482" s="15">
        <v>45820</v>
      </c>
      <c r="F482" s="15" t="s">
        <v>41674</v>
      </c>
      <c r="G482" s="15">
        <v>45768</v>
      </c>
      <c r="H482" s="15">
        <v>45951</v>
      </c>
      <c r="I482" s="15" t="s">
        <v>41675</v>
      </c>
      <c r="J482" s="15" t="s">
        <v>41676</v>
      </c>
      <c r="K482" s="15" t="s">
        <v>45341</v>
      </c>
      <c r="L482" s="15" t="s">
        <v>201</v>
      </c>
      <c r="M482" s="15" t="s">
        <v>13025</v>
      </c>
      <c r="N482" s="14">
        <v>2017</v>
      </c>
      <c r="O482" s="15" t="s">
        <v>41677</v>
      </c>
      <c r="P482" s="15" t="s">
        <v>106</v>
      </c>
      <c r="Q482" s="15" t="s">
        <v>47024</v>
      </c>
      <c r="R482" s="15" t="s">
        <v>3277</v>
      </c>
      <c r="S482" s="15" t="s">
        <v>41678</v>
      </c>
      <c r="T482" s="15" t="s">
        <v>4028</v>
      </c>
      <c r="U482" s="15" t="s">
        <v>53</v>
      </c>
      <c r="V482" s="15" t="s">
        <v>45466</v>
      </c>
      <c r="W482" s="15" t="s">
        <v>264</v>
      </c>
      <c r="X482" s="15" t="str">
        <f>_xlfn.XLOOKUP(_LOOKUP[[#This Row],[AdjusterMemberName]],_Adjuster[Adjuster Name],_Adjuster[Email],,0)</f>
        <v>sBonnevie@knightcompany.com</v>
      </c>
      <c r="Y482" s="15" t="str">
        <f>_xlfn.XLOOKUP(_LOOKUP[[#This Row],[AdjusterMemberName]],_Adjuster[Adjuster Name],_Adjuster[Phone Number],,0)</f>
        <v>323-692-4064</v>
      </c>
      <c r="Z482" s="15" t="s">
        <v>41679</v>
      </c>
      <c r="AA4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5800 Hamner Ave Spc 557, Eastvale  CA 91752</v>
      </c>
      <c r="AB482" s="15"/>
    </row>
    <row r="483" spans="1:28" x14ac:dyDescent="0.3">
      <c r="A483" s="14">
        <v>1</v>
      </c>
      <c r="B483" s="14">
        <v>1</v>
      </c>
      <c r="C483" s="15" t="s">
        <v>41683</v>
      </c>
      <c r="D483" s="15" t="s">
        <v>41684</v>
      </c>
      <c r="E483" s="15">
        <v>45820</v>
      </c>
      <c r="F483" s="15" t="s">
        <v>41685</v>
      </c>
      <c r="G483" s="15">
        <v>45706</v>
      </c>
      <c r="H483" s="15">
        <v>45887</v>
      </c>
      <c r="I483" s="15" t="s">
        <v>41686</v>
      </c>
      <c r="J483" s="15" t="s">
        <v>41687</v>
      </c>
      <c r="K483" s="15" t="s">
        <v>45594</v>
      </c>
      <c r="L483" s="15" t="s">
        <v>441</v>
      </c>
      <c r="M483" s="15" t="s">
        <v>579</v>
      </c>
      <c r="N483" s="14">
        <v>2021</v>
      </c>
      <c r="O483" s="15" t="s">
        <v>41688</v>
      </c>
      <c r="P483" s="15" t="s">
        <v>106</v>
      </c>
      <c r="Q483" s="15" t="s">
        <v>47075</v>
      </c>
      <c r="R483" s="15" t="s">
        <v>7632</v>
      </c>
      <c r="S483" s="15" t="s">
        <v>41689</v>
      </c>
      <c r="T483" s="15" t="s">
        <v>3904</v>
      </c>
      <c r="U483" s="15" t="s">
        <v>53</v>
      </c>
      <c r="V483" s="15" t="s">
        <v>45821</v>
      </c>
      <c r="W483" s="15" t="s">
        <v>3114</v>
      </c>
      <c r="X483" s="15" t="str">
        <f>_xlfn.XLOOKUP(_LOOKUP[[#This Row],[AdjusterMemberName]],_Adjuster[Adjuster Name],_Adjuster[Email],,0)</f>
        <v>eExmundo@knightcompany.com</v>
      </c>
      <c r="Y483" s="15" t="str">
        <f>_xlfn.XLOOKUP(_LOOKUP[[#This Row],[AdjusterMemberName]],_Adjuster[Adjuster Name],_Adjuster[Phone Number],,0)</f>
        <v>424-559-5400</v>
      </c>
      <c r="Z483" s="15" t="s">
        <v>41690</v>
      </c>
      <c r="AA4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2069 E Duff Ave, Reedley  CA 93654</v>
      </c>
      <c r="AB483" s="15"/>
    </row>
    <row r="484" spans="1:28" x14ac:dyDescent="0.3">
      <c r="A484" s="14">
        <v>1</v>
      </c>
      <c r="B484" s="14">
        <v>1</v>
      </c>
      <c r="C484" s="15" t="s">
        <v>41691</v>
      </c>
      <c r="D484" s="15" t="s">
        <v>41691</v>
      </c>
      <c r="E484" s="15">
        <v>45820</v>
      </c>
      <c r="F484" s="15" t="s">
        <v>41692</v>
      </c>
      <c r="G484" s="15">
        <v>45765</v>
      </c>
      <c r="H484" s="15">
        <v>45948</v>
      </c>
      <c r="I484" s="15" t="s">
        <v>41693</v>
      </c>
      <c r="J484" s="15" t="s">
        <v>41694</v>
      </c>
      <c r="K484" s="15" t="s">
        <v>45568</v>
      </c>
      <c r="L484" s="15" t="s">
        <v>430</v>
      </c>
      <c r="M484" s="15" t="s">
        <v>8301</v>
      </c>
      <c r="N484" s="14">
        <v>2025</v>
      </c>
      <c r="O484" s="15" t="s">
        <v>41695</v>
      </c>
      <c r="P484" s="15" t="s">
        <v>81</v>
      </c>
      <c r="Q484" s="15" t="s">
        <v>46893</v>
      </c>
      <c r="R484" s="15" t="s">
        <v>28951</v>
      </c>
      <c r="S484" s="15" t="s">
        <v>41696</v>
      </c>
      <c r="T484" s="15" t="s">
        <v>624</v>
      </c>
      <c r="U484" s="15" t="s">
        <v>53</v>
      </c>
      <c r="V484" s="15" t="s">
        <v>45357</v>
      </c>
      <c r="W484" s="15" t="s">
        <v>25229</v>
      </c>
      <c r="X484" s="15" t="str">
        <f>_xlfn.XLOOKUP(_LOOKUP[[#This Row],[AdjusterMemberName]],_Adjuster[Adjuster Name],_Adjuster[Email],,0)</f>
        <v>rMartinez4@knightcompany.com</v>
      </c>
      <c r="Y484" s="15" t="str">
        <f>_xlfn.XLOOKUP(_LOOKUP[[#This Row],[AdjusterMemberName]],_Adjuster[Adjuster Name],_Adjuster[Phone Number],,0)</f>
        <v>424-559-5605</v>
      </c>
      <c r="Z484" s="15" t="s">
        <v>41697</v>
      </c>
      <c r="AA4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44327 Calston Ave, Lancaster  CA 93535</v>
      </c>
      <c r="AB484" s="15"/>
    </row>
    <row r="485" spans="1:28" x14ac:dyDescent="0.3">
      <c r="A485" s="14">
        <v>1</v>
      </c>
      <c r="B485" s="14">
        <v>1</v>
      </c>
      <c r="C485" s="15" t="s">
        <v>35613</v>
      </c>
      <c r="D485" s="15" t="s">
        <v>41707</v>
      </c>
      <c r="E485" s="15">
        <v>45820</v>
      </c>
      <c r="F485" s="15" t="s">
        <v>35615</v>
      </c>
      <c r="G485" s="15">
        <v>45680</v>
      </c>
      <c r="H485" s="15">
        <v>45861</v>
      </c>
      <c r="I485" s="15" t="s">
        <v>41708</v>
      </c>
      <c r="J485" s="15" t="s">
        <v>41709</v>
      </c>
      <c r="K485" s="15" t="s">
        <v>45509</v>
      </c>
      <c r="L485" s="15" t="s">
        <v>103</v>
      </c>
      <c r="M485" s="15" t="s">
        <v>1503</v>
      </c>
      <c r="N485" s="14">
        <v>2010</v>
      </c>
      <c r="O485" s="15" t="s">
        <v>41710</v>
      </c>
      <c r="P485" s="15" t="s">
        <v>106</v>
      </c>
      <c r="Q485" s="15" t="s">
        <v>47001</v>
      </c>
      <c r="R485" s="15" t="s">
        <v>35619</v>
      </c>
      <c r="S485" s="15" t="s">
        <v>35620</v>
      </c>
      <c r="T485" s="15" t="s">
        <v>174</v>
      </c>
      <c r="U485" s="15" t="s">
        <v>53</v>
      </c>
      <c r="V485" s="15" t="s">
        <v>45819</v>
      </c>
      <c r="W485" s="15" t="s">
        <v>3114</v>
      </c>
      <c r="X485" s="15" t="str">
        <f>_xlfn.XLOOKUP(_LOOKUP[[#This Row],[AdjusterMemberName]],_Adjuster[Adjuster Name],_Adjuster[Email],,0)</f>
        <v>eExmundo@knightcompany.com</v>
      </c>
      <c r="Y485" s="15" t="str">
        <f>_xlfn.XLOOKUP(_LOOKUP[[#This Row],[AdjusterMemberName]],_Adjuster[Adjuster Name],_Adjuster[Phone Number],,0)</f>
        <v>424-559-5400</v>
      </c>
      <c r="Z485" s="15" t="s">
        <v>35621</v>
      </c>
      <c r="AA4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714 S Vancouver Ave, Los Angeles  CA 90022</v>
      </c>
      <c r="AB485" s="15"/>
    </row>
    <row r="486" spans="1:28" x14ac:dyDescent="0.3">
      <c r="A486" s="14">
        <v>1</v>
      </c>
      <c r="B486" s="14">
        <v>1</v>
      </c>
      <c r="C486" s="15" t="s">
        <v>41711</v>
      </c>
      <c r="D486" s="15" t="s">
        <v>41712</v>
      </c>
      <c r="E486" s="15">
        <v>45820</v>
      </c>
      <c r="F486" s="15" t="s">
        <v>41713</v>
      </c>
      <c r="G486" s="15">
        <v>45727</v>
      </c>
      <c r="H486" s="15">
        <v>45911</v>
      </c>
      <c r="I486" s="15" t="s">
        <v>41714</v>
      </c>
      <c r="J486" s="15" t="s">
        <v>41715</v>
      </c>
      <c r="K486" s="15" t="s">
        <v>45752</v>
      </c>
      <c r="L486" s="15" t="s">
        <v>201</v>
      </c>
      <c r="M486" s="15" t="s">
        <v>10613</v>
      </c>
      <c r="N486" s="14">
        <v>2010</v>
      </c>
      <c r="O486" s="15" t="s">
        <v>41716</v>
      </c>
      <c r="P486" s="15" t="s">
        <v>81</v>
      </c>
      <c r="Q486" s="15" t="s">
        <v>47051</v>
      </c>
      <c r="R486" s="15" t="s">
        <v>41717</v>
      </c>
      <c r="S486" s="15" t="s">
        <v>41718</v>
      </c>
      <c r="T486" s="15" t="s">
        <v>1067</v>
      </c>
      <c r="U486" s="15" t="s">
        <v>53</v>
      </c>
      <c r="V486" s="15" t="s">
        <v>45788</v>
      </c>
      <c r="W486" s="15" t="s">
        <v>1357</v>
      </c>
      <c r="X486" s="15" t="str">
        <f>_xlfn.XLOOKUP(_LOOKUP[[#This Row],[AdjusterMemberName]],_Adjuster[Adjuster Name],_Adjuster[Email],,0)</f>
        <v>jRivera1@knightcompany.com</v>
      </c>
      <c r="Y486" s="15" t="str">
        <f>_xlfn.XLOOKUP(_LOOKUP[[#This Row],[AdjusterMemberName]],_Adjuster[Adjuster Name],_Adjuster[Phone Number],,0)</f>
        <v>424-559-5239</v>
      </c>
      <c r="Z486" s="15" t="s">
        <v>41719</v>
      </c>
      <c r="AA4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1664 Cayuga Ave, San Francisco  CA 94112</v>
      </c>
      <c r="AB486" s="15"/>
    </row>
    <row r="487" spans="1:28" x14ac:dyDescent="0.3">
      <c r="A487" s="14">
        <v>1</v>
      </c>
      <c r="B487" s="14">
        <v>1</v>
      </c>
      <c r="C487" s="15" t="s">
        <v>9517</v>
      </c>
      <c r="D487" s="15" t="s">
        <v>9518</v>
      </c>
      <c r="E487" s="15">
        <v>45820</v>
      </c>
      <c r="F487" s="15" t="s">
        <v>41749</v>
      </c>
      <c r="G487" s="15">
        <v>45631</v>
      </c>
      <c r="H487" s="15">
        <v>45813</v>
      </c>
      <c r="I487" s="15" t="s">
        <v>41750</v>
      </c>
      <c r="J487" s="15" t="s">
        <v>41751</v>
      </c>
      <c r="K487" s="15" t="s">
        <v>45815</v>
      </c>
      <c r="L487" s="15" t="s">
        <v>116</v>
      </c>
      <c r="M487" s="15" t="s">
        <v>117</v>
      </c>
      <c r="N487" s="14">
        <v>2016</v>
      </c>
      <c r="O487" s="15" t="s">
        <v>9522</v>
      </c>
      <c r="P487" s="15" t="s">
        <v>81</v>
      </c>
      <c r="Q487" s="15" t="s">
        <v>119</v>
      </c>
      <c r="R487" s="15" t="s">
        <v>9523</v>
      </c>
      <c r="S487" s="15" t="s">
        <v>9524</v>
      </c>
      <c r="T487" s="15" t="s">
        <v>3151</v>
      </c>
      <c r="U487" s="15" t="s">
        <v>53</v>
      </c>
      <c r="V487" s="15" t="s">
        <v>45814</v>
      </c>
      <c r="W487" s="15" t="s">
        <v>1658</v>
      </c>
      <c r="X487" s="15" t="str">
        <f>_xlfn.XLOOKUP(_LOOKUP[[#This Row],[AdjusterMemberName]],_Adjuster[Adjuster Name],_Adjuster[Email],,0)</f>
        <v>RDavila@knightcompany.com</v>
      </c>
      <c r="Y487" s="15" t="str">
        <f>_xlfn.XLOOKUP(_LOOKUP[[#This Row],[AdjusterMemberName]],_Adjuster[Adjuster Name],_Adjuster[Phone Number],,0)</f>
        <v>424-559-5663</v>
      </c>
      <c r="Z487" s="15" t="s">
        <v>9525</v>
      </c>
      <c r="AA4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433 Williams Rd Apt 12, Salinas  CA 93905</v>
      </c>
      <c r="AB487" s="15"/>
    </row>
    <row r="488" spans="1:28" x14ac:dyDescent="0.3">
      <c r="A488" s="14">
        <v>1</v>
      </c>
      <c r="B488" s="14">
        <v>1</v>
      </c>
      <c r="C488" s="15" t="s">
        <v>41759</v>
      </c>
      <c r="D488" s="15" t="s">
        <v>41759</v>
      </c>
      <c r="E488" s="15">
        <v>45820</v>
      </c>
      <c r="F488" s="15" t="s">
        <v>41760</v>
      </c>
      <c r="G488" s="15">
        <v>45784</v>
      </c>
      <c r="H488" s="15">
        <v>45968</v>
      </c>
      <c r="I488" s="15" t="s">
        <v>41761</v>
      </c>
      <c r="J488" s="15" t="s">
        <v>41762</v>
      </c>
      <c r="K488" s="15" t="s">
        <v>45329</v>
      </c>
      <c r="L488" s="15" t="s">
        <v>150</v>
      </c>
      <c r="M488" s="15" t="s">
        <v>588</v>
      </c>
      <c r="N488" s="14">
        <v>2008</v>
      </c>
      <c r="O488" s="15" t="s">
        <v>41763</v>
      </c>
      <c r="P488" s="15" t="s">
        <v>106</v>
      </c>
      <c r="Q488" s="15" t="s">
        <v>46976</v>
      </c>
      <c r="R488" s="15" t="s">
        <v>41764</v>
      </c>
      <c r="S488" s="15" t="s">
        <v>41765</v>
      </c>
      <c r="T488" s="15" t="s">
        <v>4078</v>
      </c>
      <c r="U488" s="15" t="s">
        <v>53</v>
      </c>
      <c r="V488" s="15" t="s">
        <v>45567</v>
      </c>
      <c r="W488" s="15" t="s">
        <v>1357</v>
      </c>
      <c r="X488" s="15" t="str">
        <f>_xlfn.XLOOKUP(_LOOKUP[[#This Row],[AdjusterMemberName]],_Adjuster[Adjuster Name],_Adjuster[Email],,0)</f>
        <v>jRivera1@knightcompany.com</v>
      </c>
      <c r="Y488" s="15" t="str">
        <f>_xlfn.XLOOKUP(_LOOKUP[[#This Row],[AdjusterMemberName]],_Adjuster[Adjuster Name],_Adjuster[Phone Number],,0)</f>
        <v>424-559-5239</v>
      </c>
      <c r="Z488" s="15" t="s">
        <v>41766</v>
      </c>
      <c r="AA4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2975 Stonesheep Ln, Santa Rosa  CA 95407</v>
      </c>
      <c r="AB488" s="15">
        <v>45849</v>
      </c>
    </row>
    <row r="489" spans="1:28" x14ac:dyDescent="0.3">
      <c r="A489" s="14">
        <v>1</v>
      </c>
      <c r="B489" s="14">
        <v>1</v>
      </c>
      <c r="C489" s="15" t="s">
        <v>41767</v>
      </c>
      <c r="D489" s="15" t="s">
        <v>41767</v>
      </c>
      <c r="E489" s="15">
        <v>45820</v>
      </c>
      <c r="F489" s="15" t="s">
        <v>41768</v>
      </c>
      <c r="G489" s="15">
        <v>45667</v>
      </c>
      <c r="H489" s="15">
        <v>45848</v>
      </c>
      <c r="I489" s="15" t="s">
        <v>41769</v>
      </c>
      <c r="J489" s="15" t="s">
        <v>41770</v>
      </c>
      <c r="K489" s="15" t="s">
        <v>45329</v>
      </c>
      <c r="L489" s="15" t="s">
        <v>281</v>
      </c>
      <c r="M489" s="15" t="s">
        <v>1106</v>
      </c>
      <c r="N489" s="14">
        <v>2023</v>
      </c>
      <c r="O489" s="15" t="s">
        <v>41771</v>
      </c>
      <c r="P489" s="15" t="s">
        <v>106</v>
      </c>
      <c r="Q489" s="15" t="s">
        <v>46922</v>
      </c>
      <c r="R489" s="15" t="s">
        <v>41772</v>
      </c>
      <c r="S489" s="15" t="s">
        <v>41773</v>
      </c>
      <c r="T489" s="15" t="s">
        <v>96</v>
      </c>
      <c r="U489" s="15" t="s">
        <v>53</v>
      </c>
      <c r="V489" s="15" t="s">
        <v>45410</v>
      </c>
      <c r="W489" s="15" t="s">
        <v>3184</v>
      </c>
      <c r="X489" s="15" t="str">
        <f>_xlfn.XLOOKUP(_LOOKUP[[#This Row],[AdjusterMemberName]],_Adjuster[Adjuster Name],_Adjuster[Email],,0)</f>
        <v>mQualls@knightcompany.com</v>
      </c>
      <c r="Y489" s="15" t="str">
        <f>_xlfn.XLOOKUP(_LOOKUP[[#This Row],[AdjusterMemberName]],_Adjuster[Adjuster Name],_Adjuster[Phone Number],,0)</f>
        <v>424-559-5436</v>
      </c>
      <c r="Z489" s="15" t="s">
        <v>41774</v>
      </c>
      <c r="AA4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12215 Graham St Apt 13, Moreno Valley  CA 92557</v>
      </c>
      <c r="AB489" s="15"/>
    </row>
    <row r="490" spans="1:28" x14ac:dyDescent="0.3">
      <c r="A490" s="14">
        <v>1</v>
      </c>
      <c r="B490" s="14">
        <v>1</v>
      </c>
      <c r="C490" s="15" t="s">
        <v>31285</v>
      </c>
      <c r="D490" s="15" t="s">
        <v>31285</v>
      </c>
      <c r="E490" s="15">
        <v>45820</v>
      </c>
      <c r="F490" s="15" t="s">
        <v>31287</v>
      </c>
      <c r="G490" s="15">
        <v>45670</v>
      </c>
      <c r="H490" s="15">
        <v>45851</v>
      </c>
      <c r="I490" s="15" t="s">
        <v>41789</v>
      </c>
      <c r="J490" s="15" t="s">
        <v>41790</v>
      </c>
      <c r="K490" s="15" t="s">
        <v>45509</v>
      </c>
      <c r="L490" s="15" t="s">
        <v>128</v>
      </c>
      <c r="M490" s="15" t="s">
        <v>836</v>
      </c>
      <c r="N490" s="14">
        <v>2022</v>
      </c>
      <c r="O490" s="15" t="s">
        <v>9289</v>
      </c>
      <c r="P490" s="15" t="s">
        <v>81</v>
      </c>
      <c r="Q490" s="15" t="s">
        <v>46913</v>
      </c>
      <c r="R490" s="15" t="s">
        <v>1686</v>
      </c>
      <c r="S490" s="15" t="s">
        <v>31291</v>
      </c>
      <c r="T490" s="15" t="s">
        <v>385</v>
      </c>
      <c r="U490" s="15" t="s">
        <v>53</v>
      </c>
      <c r="V490" s="15" t="s">
        <v>45538</v>
      </c>
      <c r="W490" s="15" t="s">
        <v>3114</v>
      </c>
      <c r="X490" s="15" t="str">
        <f>_xlfn.XLOOKUP(_LOOKUP[[#This Row],[AdjusterMemberName]],_Adjuster[Adjuster Name],_Adjuster[Email],,0)</f>
        <v>eExmundo@knightcompany.com</v>
      </c>
      <c r="Y490" s="15" t="str">
        <f>_xlfn.XLOOKUP(_LOOKUP[[#This Row],[AdjusterMemberName]],_Adjuster[Adjuster Name],_Adjuster[Phone Number],,0)</f>
        <v>424-559-5400</v>
      </c>
      <c r="Z490" s="15" t="s">
        <v>31292</v>
      </c>
      <c r="AA4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12122 Hallwood Dr, El Monte  CA 91732</v>
      </c>
      <c r="AB490" s="15"/>
    </row>
    <row r="491" spans="1:28" x14ac:dyDescent="0.3">
      <c r="A491" s="14">
        <v>1</v>
      </c>
      <c r="B491" s="14">
        <v>1</v>
      </c>
      <c r="C491" s="15" t="s">
        <v>41888</v>
      </c>
      <c r="D491" s="15" t="s">
        <v>41889</v>
      </c>
      <c r="E491" s="15">
        <v>45820</v>
      </c>
      <c r="F491" s="15" t="s">
        <v>41890</v>
      </c>
      <c r="G491" s="15">
        <v>45802</v>
      </c>
      <c r="H491" s="15">
        <v>45986</v>
      </c>
      <c r="I491" s="15" t="s">
        <v>41891</v>
      </c>
      <c r="J491" s="15" t="s">
        <v>41892</v>
      </c>
      <c r="K491" s="15" t="s">
        <v>45509</v>
      </c>
      <c r="L491" s="15" t="s">
        <v>229</v>
      </c>
      <c r="M491" s="15" t="s">
        <v>3275</v>
      </c>
      <c r="N491" s="14">
        <v>2004</v>
      </c>
      <c r="O491" s="15" t="s">
        <v>41893</v>
      </c>
      <c r="P491" s="15" t="s">
        <v>81</v>
      </c>
      <c r="Q491" s="15" t="s">
        <v>46939</v>
      </c>
      <c r="R491" s="15" t="s">
        <v>41894</v>
      </c>
      <c r="S491" s="15" t="s">
        <v>41895</v>
      </c>
      <c r="T491" s="15" t="s">
        <v>174</v>
      </c>
      <c r="U491" s="15" t="s">
        <v>53</v>
      </c>
      <c r="V491" s="15" t="s">
        <v>45425</v>
      </c>
      <c r="W491" s="15" t="s">
        <v>7479</v>
      </c>
      <c r="X491" s="15" t="e">
        <f>_xlfn.XLOOKUP(_LOOKUP[[#This Row],[AdjusterMemberName]],_Adjuster[Adjuster Name],_Adjuster[Email],,0)</f>
        <v>#N/A</v>
      </c>
      <c r="Y491" s="15" t="e">
        <f>_xlfn.XLOOKUP(_LOOKUP[[#This Row],[AdjusterMemberName]],_Adjuster[Adjuster Name],_Adjuster[Phone Number],,0)</f>
        <v>#N/A</v>
      </c>
      <c r="Z491" s="15" t="s">
        <v>41896</v>
      </c>
      <c r="AA4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3803 W 21St St, Los Angeles  CA 90018</v>
      </c>
      <c r="AB491" s="15"/>
    </row>
    <row r="492" spans="1:28" x14ac:dyDescent="0.3">
      <c r="A492" s="14">
        <v>1</v>
      </c>
      <c r="B492" s="14">
        <v>1</v>
      </c>
      <c r="C492" s="15" t="s">
        <v>2054</v>
      </c>
      <c r="D492" s="15" t="s">
        <v>42031</v>
      </c>
      <c r="E492" s="15">
        <v>45820</v>
      </c>
      <c r="F492" s="15" t="s">
        <v>42032</v>
      </c>
      <c r="G492" s="15">
        <v>45812</v>
      </c>
      <c r="H492" s="15">
        <v>45995</v>
      </c>
      <c r="I492" s="15" t="s">
        <v>42033</v>
      </c>
      <c r="J492" s="15" t="s">
        <v>42034</v>
      </c>
      <c r="K492" s="15" t="s">
        <v>45481</v>
      </c>
      <c r="L492" s="15" t="s">
        <v>314</v>
      </c>
      <c r="M492" s="15" t="s">
        <v>978</v>
      </c>
      <c r="N492" s="14">
        <v>2015</v>
      </c>
      <c r="O492" s="15" t="s">
        <v>2058</v>
      </c>
      <c r="P492" s="15" t="s">
        <v>106</v>
      </c>
      <c r="Q492" s="15" t="s">
        <v>47001</v>
      </c>
      <c r="R492" s="15" t="s">
        <v>2059</v>
      </c>
      <c r="S492" s="15" t="s">
        <v>2060</v>
      </c>
      <c r="T492" s="15" t="s">
        <v>2061</v>
      </c>
      <c r="U492" s="15" t="s">
        <v>53</v>
      </c>
      <c r="V492" s="15" t="s">
        <v>45794</v>
      </c>
      <c r="W492" s="15" t="s">
        <v>5071</v>
      </c>
      <c r="X492" s="15" t="str">
        <f>_xlfn.XLOOKUP(_LOOKUP[[#This Row],[AdjusterMemberName]],_Adjuster[Adjuster Name],_Adjuster[Email],,0)</f>
        <v>AMontelongo@knightcompany.com</v>
      </c>
      <c r="Y492" s="15" t="str">
        <f>_xlfn.XLOOKUP(_LOOKUP[[#This Row],[AdjusterMemberName]],_Adjuster[Adjuster Name],_Adjuster[Phone Number],,0)</f>
        <v>424-559-5425</v>
      </c>
      <c r="Z492" s="15" t="s">
        <v>2062</v>
      </c>
      <c r="AA4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8280 Grizzly Flat Rd, Somerset  CA 95684</v>
      </c>
      <c r="AB492" s="15"/>
    </row>
    <row r="493" spans="1:28" x14ac:dyDescent="0.3">
      <c r="A493" s="14">
        <v>1</v>
      </c>
      <c r="B493" s="14">
        <v>1</v>
      </c>
      <c r="C493" s="15" t="s">
        <v>42158</v>
      </c>
      <c r="D493" s="15" t="s">
        <v>42158</v>
      </c>
      <c r="E493" s="15">
        <v>45820</v>
      </c>
      <c r="F493" s="15" t="s">
        <v>42159</v>
      </c>
      <c r="G493" s="15">
        <v>45814</v>
      </c>
      <c r="H493" s="15">
        <v>45997</v>
      </c>
      <c r="I493" s="15" t="s">
        <v>42160</v>
      </c>
      <c r="J493" s="15" t="s">
        <v>42161</v>
      </c>
      <c r="K493" s="15" t="s">
        <v>45646</v>
      </c>
      <c r="L493" s="15" t="s">
        <v>103</v>
      </c>
      <c r="M493" s="15" t="s">
        <v>1523</v>
      </c>
      <c r="N493" s="14">
        <v>2004</v>
      </c>
      <c r="O493" s="15" t="s">
        <v>42162</v>
      </c>
      <c r="P493" s="15" t="s">
        <v>106</v>
      </c>
      <c r="Q493" s="15" t="s">
        <v>46939</v>
      </c>
      <c r="R493" s="15" t="s">
        <v>6566</v>
      </c>
      <c r="S493" s="15" t="s">
        <v>42163</v>
      </c>
      <c r="T493" s="15" t="s">
        <v>1138</v>
      </c>
      <c r="U493" s="15" t="s">
        <v>53</v>
      </c>
      <c r="V493" s="15" t="s">
        <v>45366</v>
      </c>
      <c r="W493" s="15" t="s">
        <v>29629</v>
      </c>
      <c r="X493" s="15" t="str">
        <f>_xlfn.XLOOKUP(_LOOKUP[[#This Row],[AdjusterMemberName]],_Adjuster[Adjuster Name],_Adjuster[Email],,0)</f>
        <v>LYoung2@knightcompany.com</v>
      </c>
      <c r="Y493" s="15" t="str">
        <f>_xlfn.XLOOKUP(_LOOKUP[[#This Row],[AdjusterMemberName]],_Adjuster[Adjuster Name],_Adjuster[Phone Number],,0)</f>
        <v>323-456-1714</v>
      </c>
      <c r="Z493" s="15" t="s">
        <v>42164</v>
      </c>
      <c r="AA4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9233 Van Nuys Blvd Apt 218 # Appt, Panorama City  CA 91402</v>
      </c>
      <c r="AB493" s="15"/>
    </row>
    <row r="494" spans="1:28" x14ac:dyDescent="0.3">
      <c r="A494" s="14">
        <v>1</v>
      </c>
      <c r="B494" s="14">
        <v>1</v>
      </c>
      <c r="C494" s="15" t="s">
        <v>42264</v>
      </c>
      <c r="D494" s="15" t="s">
        <v>42264</v>
      </c>
      <c r="E494" s="15">
        <v>45820</v>
      </c>
      <c r="F494" s="15" t="s">
        <v>42265</v>
      </c>
      <c r="G494" s="15">
        <v>45725</v>
      </c>
      <c r="H494" s="15">
        <v>45909</v>
      </c>
      <c r="I494" s="15" t="s">
        <v>42266</v>
      </c>
      <c r="J494" s="15" t="s">
        <v>42267</v>
      </c>
      <c r="K494" s="15" t="s">
        <v>45765</v>
      </c>
      <c r="L494" s="15" t="s">
        <v>314</v>
      </c>
      <c r="M494" s="15" t="s">
        <v>978</v>
      </c>
      <c r="N494" s="14">
        <v>2018</v>
      </c>
      <c r="O494" s="15" t="s">
        <v>42268</v>
      </c>
      <c r="P494" s="15" t="s">
        <v>81</v>
      </c>
      <c r="Q494" s="15" t="s">
        <v>47066</v>
      </c>
      <c r="R494" s="15" t="s">
        <v>13728</v>
      </c>
      <c r="S494" s="15" t="s">
        <v>42269</v>
      </c>
      <c r="T494" s="15" t="s">
        <v>16669</v>
      </c>
      <c r="U494" s="15" t="s">
        <v>53</v>
      </c>
      <c r="V494" s="15" t="s">
        <v>45764</v>
      </c>
      <c r="W494" s="15" t="s">
        <v>1544</v>
      </c>
      <c r="X494" s="15" t="str">
        <f>_xlfn.XLOOKUP(_LOOKUP[[#This Row],[AdjusterMemberName]],_Adjuster[Adjuster Name],_Adjuster[Email],,0)</f>
        <v>CRodriguez5@knightcompany.com</v>
      </c>
      <c r="Y494" s="15" t="str">
        <f>_xlfn.XLOOKUP(_LOOKUP[[#This Row],[AdjusterMemberName]],_Adjuster[Adjuster Name],_Adjuster[Phone Number],,0)</f>
        <v>323-456-1708</v>
      </c>
      <c r="Z494" s="15" t="s">
        <v>42270</v>
      </c>
      <c r="AA4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2999 N Texas St Apt 32, Fairfield  CA 94533</v>
      </c>
      <c r="AB494" s="15"/>
    </row>
    <row r="495" spans="1:28" x14ac:dyDescent="0.3">
      <c r="A495" s="14">
        <v>1</v>
      </c>
      <c r="B495" s="14">
        <v>1</v>
      </c>
      <c r="C495" s="15" t="s">
        <v>42634</v>
      </c>
      <c r="D495" s="15" t="s">
        <v>42634</v>
      </c>
      <c r="E495" s="15">
        <v>45820</v>
      </c>
      <c r="F495" s="15" t="s">
        <v>42635</v>
      </c>
      <c r="G495" s="15">
        <v>45728</v>
      </c>
      <c r="H495" s="15">
        <v>45912</v>
      </c>
      <c r="I495" s="15" t="s">
        <v>42636</v>
      </c>
      <c r="J495" s="15" t="s">
        <v>17207</v>
      </c>
      <c r="K495" s="15" t="s">
        <v>45728</v>
      </c>
      <c r="L495" s="15" t="s">
        <v>128</v>
      </c>
      <c r="M495" s="15" t="s">
        <v>909</v>
      </c>
      <c r="N495" s="14">
        <v>2023</v>
      </c>
      <c r="O495" s="15" t="s">
        <v>42637</v>
      </c>
      <c r="P495" s="15" t="s">
        <v>106</v>
      </c>
      <c r="Q495" s="15" t="s">
        <v>47060</v>
      </c>
      <c r="R495" s="15" t="s">
        <v>345</v>
      </c>
      <c r="S495" s="15" t="s">
        <v>42638</v>
      </c>
      <c r="T495" s="15" t="s">
        <v>2431</v>
      </c>
      <c r="U495" s="15" t="s">
        <v>53</v>
      </c>
      <c r="V495" s="15" t="s">
        <v>45727</v>
      </c>
      <c r="W495" s="15" t="s">
        <v>25229</v>
      </c>
      <c r="X495" s="15" t="str">
        <f>_xlfn.XLOOKUP(_LOOKUP[[#This Row],[AdjusterMemberName]],_Adjuster[Adjuster Name],_Adjuster[Email],,0)</f>
        <v>rMartinez4@knightcompany.com</v>
      </c>
      <c r="Y495" s="15" t="str">
        <f>_xlfn.XLOOKUP(_LOOKUP[[#This Row],[AdjusterMemberName]],_Adjuster[Adjuster Name],_Adjuster[Phone Number],,0)</f>
        <v>424-559-5605</v>
      </c>
      <c r="Z495" s="15" t="s">
        <v>42639</v>
      </c>
      <c r="AA4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1391 Singingwood Ave, Pomona  CA 91767</v>
      </c>
      <c r="AB495" s="15"/>
    </row>
    <row r="496" spans="1:28" x14ac:dyDescent="0.3">
      <c r="A496" s="14">
        <v>1</v>
      </c>
      <c r="B496" s="14">
        <v>1</v>
      </c>
      <c r="C496" s="15" t="s">
        <v>41556</v>
      </c>
      <c r="D496" s="15" t="s">
        <v>41556</v>
      </c>
      <c r="E496" s="15">
        <v>45819</v>
      </c>
      <c r="F496" s="15" t="s">
        <v>41557</v>
      </c>
      <c r="G496" s="15">
        <v>45670</v>
      </c>
      <c r="H496" s="15">
        <v>45851</v>
      </c>
      <c r="I496" s="15" t="s">
        <v>41558</v>
      </c>
      <c r="J496" s="15" t="s">
        <v>41559</v>
      </c>
      <c r="K496" s="15" t="s">
        <v>45416</v>
      </c>
      <c r="L496" s="15" t="s">
        <v>103</v>
      </c>
      <c r="M496" s="15" t="s">
        <v>304</v>
      </c>
      <c r="N496" s="14">
        <v>2012</v>
      </c>
      <c r="O496" s="15" t="s">
        <v>41560</v>
      </c>
      <c r="P496" s="15" t="s">
        <v>106</v>
      </c>
      <c r="Q496" s="15" t="s">
        <v>47023</v>
      </c>
      <c r="R496" s="15" t="s">
        <v>41561</v>
      </c>
      <c r="S496" s="15" t="s">
        <v>41562</v>
      </c>
      <c r="T496" s="15" t="s">
        <v>308</v>
      </c>
      <c r="U496" s="15" t="s">
        <v>53</v>
      </c>
      <c r="V496" s="15" t="s">
        <v>45398</v>
      </c>
      <c r="W496" s="15" t="s">
        <v>1544</v>
      </c>
      <c r="X496" s="15" t="str">
        <f>_xlfn.XLOOKUP(_LOOKUP[[#This Row],[AdjusterMemberName]],_Adjuster[Adjuster Name],_Adjuster[Email],,0)</f>
        <v>CRodriguez5@knightcompany.com</v>
      </c>
      <c r="Y496" s="15" t="str">
        <f>_xlfn.XLOOKUP(_LOOKUP[[#This Row],[AdjusterMemberName]],_Adjuster[Adjuster Name],_Adjuster[Phone Number],,0)</f>
        <v>323-456-1708</v>
      </c>
      <c r="Z496" s="15" t="s">
        <v>41563</v>
      </c>
      <c r="AA4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4565 Star Pass Rd, Riverside  CA 92507</v>
      </c>
      <c r="AB496" s="15"/>
    </row>
    <row r="497" spans="1:28" x14ac:dyDescent="0.3">
      <c r="A497" s="14">
        <v>1</v>
      </c>
      <c r="B497" s="14">
        <v>0</v>
      </c>
      <c r="C497" s="15" t="s">
        <v>41579</v>
      </c>
      <c r="D497" s="15" t="s">
        <v>41580</v>
      </c>
      <c r="E497" s="15">
        <v>45819</v>
      </c>
      <c r="F497" s="15" t="s">
        <v>41581</v>
      </c>
      <c r="G497" s="15">
        <v>45778</v>
      </c>
      <c r="H497" s="15">
        <v>45962</v>
      </c>
      <c r="I497" s="15" t="s">
        <v>41582</v>
      </c>
      <c r="J497" s="15" t="s">
        <v>41583</v>
      </c>
      <c r="K497" s="15" t="s">
        <v>45651</v>
      </c>
      <c r="L497" s="15" t="s">
        <v>128</v>
      </c>
      <c r="M497" s="15" t="s">
        <v>170</v>
      </c>
      <c r="N497" s="14">
        <v>2009</v>
      </c>
      <c r="O497" s="15" t="s">
        <v>41584</v>
      </c>
      <c r="P497" s="15" t="s">
        <v>106</v>
      </c>
      <c r="Q497" s="15" t="s">
        <v>47001</v>
      </c>
      <c r="R497" s="15" t="s">
        <v>4120</v>
      </c>
      <c r="S497" s="15" t="s">
        <v>41585</v>
      </c>
      <c r="T497" s="15" t="s">
        <v>243</v>
      </c>
      <c r="U497" s="15" t="s">
        <v>53</v>
      </c>
      <c r="V497" s="15" t="s">
        <v>45830</v>
      </c>
      <c r="W497" s="15" t="s">
        <v>25229</v>
      </c>
      <c r="X497" s="15" t="str">
        <f>_xlfn.XLOOKUP(_LOOKUP[[#This Row],[AdjusterMemberName]],_Adjuster[Adjuster Name],_Adjuster[Email],,0)</f>
        <v>rMartinez4@knightcompany.com</v>
      </c>
      <c r="Y497" s="15" t="str">
        <f>_xlfn.XLOOKUP(_LOOKUP[[#This Row],[AdjusterMemberName]],_Adjuster[Adjuster Name],_Adjuster[Phone Number],,0)</f>
        <v>424-559-5605</v>
      </c>
      <c r="Z497" s="15" t="s">
        <v>41586</v>
      </c>
      <c r="AA4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29558 Mesa Verde Cir, Menifee  CA 92584</v>
      </c>
      <c r="AB497" s="15"/>
    </row>
    <row r="498" spans="1:28" x14ac:dyDescent="0.3">
      <c r="A498" s="14">
        <v>1</v>
      </c>
      <c r="B498" s="14">
        <v>1</v>
      </c>
      <c r="C498" s="15" t="s">
        <v>41591</v>
      </c>
      <c r="D498" s="15" t="s">
        <v>41592</v>
      </c>
      <c r="E498" s="15">
        <v>45819</v>
      </c>
      <c r="F498" s="15" t="s">
        <v>41593</v>
      </c>
      <c r="G498" s="15">
        <v>45698</v>
      </c>
      <c r="H498" s="15">
        <v>45879</v>
      </c>
      <c r="I498" s="15" t="s">
        <v>41594</v>
      </c>
      <c r="J498" s="15" t="s">
        <v>41595</v>
      </c>
      <c r="K498" s="15" t="s">
        <v>45661</v>
      </c>
      <c r="L498" s="15" t="s">
        <v>139</v>
      </c>
      <c r="M498" s="15" t="s">
        <v>470</v>
      </c>
      <c r="N498" s="14">
        <v>2004</v>
      </c>
      <c r="O498" s="15" t="s">
        <v>41596</v>
      </c>
      <c r="P498" s="15" t="s">
        <v>81</v>
      </c>
      <c r="Q498" s="15" t="s">
        <v>119</v>
      </c>
      <c r="R498" s="15" t="s">
        <v>41597</v>
      </c>
      <c r="S498" s="15" t="s">
        <v>41598</v>
      </c>
      <c r="T498" s="15" t="s">
        <v>11359</v>
      </c>
      <c r="U498" s="15" t="s">
        <v>53</v>
      </c>
      <c r="V498" s="15" t="s">
        <v>45650</v>
      </c>
      <c r="W498" s="15" t="s">
        <v>1658</v>
      </c>
      <c r="X498" s="15" t="str">
        <f>_xlfn.XLOOKUP(_LOOKUP[[#This Row],[AdjusterMemberName]],_Adjuster[Adjuster Name],_Adjuster[Email],,0)</f>
        <v>RDavila@knightcompany.com</v>
      </c>
      <c r="Y498" s="15" t="str">
        <f>_xlfn.XLOOKUP(_LOOKUP[[#This Row],[AdjusterMemberName]],_Adjuster[Adjuster Name],_Adjuster[Phone Number],,0)</f>
        <v>424-559-5663</v>
      </c>
      <c r="Z498" s="15" t="s">
        <v>41599</v>
      </c>
      <c r="AA4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7175 Whitefox Trail, Phelan  CA 92371</v>
      </c>
      <c r="AB498" s="15">
        <v>45792</v>
      </c>
    </row>
    <row r="499" spans="1:28" x14ac:dyDescent="0.3">
      <c r="A499" s="14">
        <v>1</v>
      </c>
      <c r="B499" s="14">
        <v>1</v>
      </c>
      <c r="C499" s="15" t="s">
        <v>29383</v>
      </c>
      <c r="D499" s="15" t="s">
        <v>29383</v>
      </c>
      <c r="E499" s="15">
        <v>45819</v>
      </c>
      <c r="F499" s="15" t="s">
        <v>40344</v>
      </c>
      <c r="G499" s="15">
        <v>45801</v>
      </c>
      <c r="H499" s="15">
        <v>45985</v>
      </c>
      <c r="I499" s="15" t="s">
        <v>41611</v>
      </c>
      <c r="J499" s="15" t="s">
        <v>41612</v>
      </c>
      <c r="K499" s="15" t="s">
        <v>45458</v>
      </c>
      <c r="L499" s="15" t="s">
        <v>25</v>
      </c>
      <c r="M499" s="15" t="s">
        <v>79</v>
      </c>
      <c r="N499" s="14">
        <v>2001</v>
      </c>
      <c r="O499" s="15" t="s">
        <v>40347</v>
      </c>
      <c r="P499" s="15" t="s">
        <v>106</v>
      </c>
      <c r="Q499" s="15" t="s">
        <v>46939</v>
      </c>
      <c r="R499" s="15" t="s">
        <v>29388</v>
      </c>
      <c r="S499" s="15" t="s">
        <v>29389</v>
      </c>
      <c r="T499" s="15" t="s">
        <v>2950</v>
      </c>
      <c r="U499" s="15" t="s">
        <v>53</v>
      </c>
      <c r="V499" s="15" t="s">
        <v>45514</v>
      </c>
      <c r="W499" s="15" t="s">
        <v>6921</v>
      </c>
      <c r="X499" s="15" t="str">
        <f>_xlfn.XLOOKUP(_LOOKUP[[#This Row],[AdjusterMemberName]],_Adjuster[Adjuster Name],_Adjuster[Email],,0)</f>
        <v>AWallace@knightcompany.com</v>
      </c>
      <c r="Y499" s="15" t="str">
        <f>_xlfn.XLOOKUP(_LOOKUP[[#This Row],[AdjusterMemberName]],_Adjuster[Adjuster Name],_Adjuster[Phone Number],,0)</f>
        <v>424-559-5734</v>
      </c>
      <c r="Z499" s="15" t="s">
        <v>29390</v>
      </c>
      <c r="AA4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11300 Adelphia Ave, Pacoima  CA 91331</v>
      </c>
      <c r="AB499" s="15"/>
    </row>
    <row r="500" spans="1:28" x14ac:dyDescent="0.3">
      <c r="A500" s="14">
        <v>1</v>
      </c>
      <c r="B500" s="14">
        <v>1</v>
      </c>
      <c r="C500" s="15" t="s">
        <v>41628</v>
      </c>
      <c r="D500" s="15" t="s">
        <v>41629</v>
      </c>
      <c r="E500" s="15">
        <v>45819</v>
      </c>
      <c r="F500" s="15" t="s">
        <v>41630</v>
      </c>
      <c r="G500" s="15">
        <v>45748</v>
      </c>
      <c r="H500" s="15">
        <v>45931</v>
      </c>
      <c r="I500" s="15" t="s">
        <v>41631</v>
      </c>
      <c r="J500" s="15" t="s">
        <v>41632</v>
      </c>
      <c r="K500" s="15" t="s">
        <v>45330</v>
      </c>
      <c r="L500" s="15" t="s">
        <v>441</v>
      </c>
      <c r="M500" s="15" t="s">
        <v>1126</v>
      </c>
      <c r="N500" s="14">
        <v>2024</v>
      </c>
      <c r="O500" s="15" t="s">
        <v>41633</v>
      </c>
      <c r="P500" s="15" t="s">
        <v>106</v>
      </c>
      <c r="Q500" s="15" t="s">
        <v>46931</v>
      </c>
      <c r="R500" s="15" t="s">
        <v>41634</v>
      </c>
      <c r="S500" s="15" t="s">
        <v>41635</v>
      </c>
      <c r="T500" s="15" t="s">
        <v>1421</v>
      </c>
      <c r="U500" s="15" t="s">
        <v>53</v>
      </c>
      <c r="V500" s="15" t="s">
        <v>45824</v>
      </c>
      <c r="W500" s="15" t="s">
        <v>6921</v>
      </c>
      <c r="X500" s="15" t="str">
        <f>_xlfn.XLOOKUP(_LOOKUP[[#This Row],[AdjusterMemberName]],_Adjuster[Adjuster Name],_Adjuster[Email],,0)</f>
        <v>AWallace@knightcompany.com</v>
      </c>
      <c r="Y500" s="15" t="str">
        <f>_xlfn.XLOOKUP(_LOOKUP[[#This Row],[AdjusterMemberName]],_Adjuster[Adjuster Name],_Adjuster[Phone Number],,0)</f>
        <v>424-559-5734</v>
      </c>
      <c r="Z500" s="15" t="s">
        <v>41636</v>
      </c>
      <c r="AA5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1318 Garden Ave, Modesto  CA 95351</v>
      </c>
      <c r="AB500" s="15"/>
    </row>
    <row r="501" spans="1:28" x14ac:dyDescent="0.3">
      <c r="A501" s="14">
        <v>1</v>
      </c>
      <c r="B501" s="14">
        <v>1</v>
      </c>
      <c r="C501" s="15" t="s">
        <v>8179</v>
      </c>
      <c r="D501" s="15" t="s">
        <v>8179</v>
      </c>
      <c r="E501" s="15">
        <v>45819</v>
      </c>
      <c r="F501" s="15" t="s">
        <v>42431</v>
      </c>
      <c r="G501" s="15">
        <v>45046</v>
      </c>
      <c r="H501" s="15">
        <v>45229</v>
      </c>
      <c r="I501" s="15" t="s">
        <v>42432</v>
      </c>
      <c r="J501" s="15" t="s">
        <v>42433</v>
      </c>
      <c r="K501" s="15" t="s">
        <v>45388</v>
      </c>
      <c r="L501" s="15" t="s">
        <v>281</v>
      </c>
      <c r="M501" s="15" t="s">
        <v>8183</v>
      </c>
      <c r="N501" s="14">
        <v>2016</v>
      </c>
      <c r="O501" s="15" t="s">
        <v>8184</v>
      </c>
      <c r="P501" s="15" t="s">
        <v>106</v>
      </c>
      <c r="Q501" s="15" t="s">
        <v>119</v>
      </c>
      <c r="R501" s="15" t="s">
        <v>4506</v>
      </c>
      <c r="S501" s="15" t="s">
        <v>8185</v>
      </c>
      <c r="T501" s="15" t="s">
        <v>5164</v>
      </c>
      <c r="U501" s="15" t="s">
        <v>53</v>
      </c>
      <c r="V501" s="15" t="s">
        <v>45423</v>
      </c>
      <c r="W501" s="15" t="s">
        <v>1658</v>
      </c>
      <c r="X501" s="15" t="str">
        <f>_xlfn.XLOOKUP(_LOOKUP[[#This Row],[AdjusterMemberName]],_Adjuster[Adjuster Name],_Adjuster[Email],,0)</f>
        <v>RDavila@knightcompany.com</v>
      </c>
      <c r="Y501" s="15" t="str">
        <f>_xlfn.XLOOKUP(_LOOKUP[[#This Row],[AdjusterMemberName]],_Adjuster[Adjuster Name],_Adjuster[Phone Number],,0)</f>
        <v>424-559-5663</v>
      </c>
      <c r="Z501" s="15" t="s">
        <v>8186</v>
      </c>
      <c r="AA5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19005 Nearbrook St, Canyon Country  CA 91351</v>
      </c>
      <c r="AB501" s="15"/>
    </row>
    <row r="502" spans="1:28" x14ac:dyDescent="0.3">
      <c r="A502" s="14">
        <v>1</v>
      </c>
      <c r="B502" s="14">
        <v>0</v>
      </c>
      <c r="C502" s="15" t="s">
        <v>14200</v>
      </c>
      <c r="D502" s="15" t="s">
        <v>42665</v>
      </c>
      <c r="E502" s="15">
        <v>45819</v>
      </c>
      <c r="F502" s="15" t="s">
        <v>42666</v>
      </c>
      <c r="G502" s="15">
        <v>45745</v>
      </c>
      <c r="H502" s="15">
        <v>45929</v>
      </c>
      <c r="I502" s="15" t="s">
        <v>42667</v>
      </c>
      <c r="J502" s="15" t="s">
        <v>42668</v>
      </c>
      <c r="K502" s="15" t="s">
        <v>45329</v>
      </c>
      <c r="L502" s="15" t="s">
        <v>103</v>
      </c>
      <c r="M502" s="15" t="s">
        <v>1336</v>
      </c>
      <c r="N502" s="14">
        <v>2013</v>
      </c>
      <c r="O502" s="15" t="s">
        <v>14204</v>
      </c>
      <c r="P502" s="15" t="s">
        <v>106</v>
      </c>
      <c r="Q502" s="15" t="s">
        <v>119</v>
      </c>
      <c r="R502" s="15" t="s">
        <v>14205</v>
      </c>
      <c r="S502" s="15" t="s">
        <v>14206</v>
      </c>
      <c r="T502" s="15" t="s">
        <v>6635</v>
      </c>
      <c r="U502" s="15" t="s">
        <v>53</v>
      </c>
      <c r="V502" s="15" t="s">
        <v>45723</v>
      </c>
      <c r="W502" s="15" t="s">
        <v>1186</v>
      </c>
      <c r="X502" s="15" t="str">
        <f>_xlfn.XLOOKUP(_LOOKUP[[#This Row],[AdjusterMemberName]],_Adjuster[Adjuster Name],_Adjuster[Email],,0)</f>
        <v>sAkinleye@knightcompany.com</v>
      </c>
      <c r="Y502" s="15" t="str">
        <f>_xlfn.XLOOKUP(_LOOKUP[[#This Row],[AdjusterMemberName]],_Adjuster[Adjuster Name],_Adjuster[Phone Number],,0)</f>
        <v>424-559-5280</v>
      </c>
      <c r="Z502" s="15" t="s">
        <v>14207</v>
      </c>
      <c r="AA5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1101 Norton St B, San Mateo  CA 94401</v>
      </c>
      <c r="AB502" s="15">
        <v>45789</v>
      </c>
    </row>
    <row r="503" spans="1:28" x14ac:dyDescent="0.3">
      <c r="A503" s="14">
        <v>1</v>
      </c>
      <c r="B503" s="14">
        <v>1</v>
      </c>
      <c r="C503" s="15" t="s">
        <v>42677</v>
      </c>
      <c r="D503" s="15" t="s">
        <v>42677</v>
      </c>
      <c r="E503" s="15">
        <v>45819</v>
      </c>
      <c r="F503" s="15" t="s">
        <v>42678</v>
      </c>
      <c r="G503" s="15">
        <v>45766</v>
      </c>
      <c r="H503" s="15">
        <v>45949</v>
      </c>
      <c r="I503" s="15" t="s">
        <v>42679</v>
      </c>
      <c r="J503" s="15" t="s">
        <v>42680</v>
      </c>
      <c r="K503" s="15" t="s">
        <v>45646</v>
      </c>
      <c r="L503" s="15" t="s">
        <v>281</v>
      </c>
      <c r="M503" s="15" t="s">
        <v>8183</v>
      </c>
      <c r="N503" s="14">
        <v>2016</v>
      </c>
      <c r="O503" s="15" t="s">
        <v>8184</v>
      </c>
      <c r="P503" s="15" t="s">
        <v>81</v>
      </c>
      <c r="Q503" s="15" t="s">
        <v>46893</v>
      </c>
      <c r="R503" s="15" t="s">
        <v>4506</v>
      </c>
      <c r="S503" s="15" t="s">
        <v>42681</v>
      </c>
      <c r="T503" s="15" t="s">
        <v>6448</v>
      </c>
      <c r="U503" s="15" t="s">
        <v>53</v>
      </c>
      <c r="V503" s="15" t="s">
        <v>45456</v>
      </c>
      <c r="W503" s="15" t="s">
        <v>29629</v>
      </c>
      <c r="X503" s="15" t="str">
        <f>_xlfn.XLOOKUP(_LOOKUP[[#This Row],[AdjusterMemberName]],_Adjuster[Adjuster Name],_Adjuster[Email],,0)</f>
        <v>LYoung2@knightcompany.com</v>
      </c>
      <c r="Y503" s="15" t="str">
        <f>_xlfn.XLOOKUP(_LOOKUP[[#This Row],[AdjusterMemberName]],_Adjuster[Adjuster Name],_Adjuster[Phone Number],,0)</f>
        <v>323-456-1714</v>
      </c>
      <c r="Z503" s="15" t="s">
        <v>42682</v>
      </c>
      <c r="AA5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32765 Rancho Americana Pl, Acton  CA 93510</v>
      </c>
      <c r="AB503" s="15"/>
    </row>
    <row r="504" spans="1:28" x14ac:dyDescent="0.3">
      <c r="A504" s="14">
        <v>1</v>
      </c>
      <c r="B504" s="14">
        <v>1</v>
      </c>
      <c r="C504" s="15" t="s">
        <v>41378</v>
      </c>
      <c r="D504" s="15" t="s">
        <v>41378</v>
      </c>
      <c r="E504" s="15">
        <v>45818</v>
      </c>
      <c r="F504" s="15" t="s">
        <v>41379</v>
      </c>
      <c r="G504" s="15">
        <v>45669</v>
      </c>
      <c r="H504" s="15">
        <v>45850</v>
      </c>
      <c r="I504" s="15" t="s">
        <v>41380</v>
      </c>
      <c r="J504" s="15" t="s">
        <v>41381</v>
      </c>
      <c r="K504" s="15" t="s">
        <v>45615</v>
      </c>
      <c r="L504" s="15" t="s">
        <v>128</v>
      </c>
      <c r="M504" s="15" t="s">
        <v>1064</v>
      </c>
      <c r="N504" s="14">
        <v>2005</v>
      </c>
      <c r="O504" s="15" t="s">
        <v>41382</v>
      </c>
      <c r="P504" s="15" t="s">
        <v>81</v>
      </c>
      <c r="Q504" s="15" t="s">
        <v>46939</v>
      </c>
      <c r="R504" s="15" t="s">
        <v>41383</v>
      </c>
      <c r="S504" s="15" t="s">
        <v>41384</v>
      </c>
      <c r="T504" s="15" t="s">
        <v>356</v>
      </c>
      <c r="U504" s="15" t="s">
        <v>53</v>
      </c>
      <c r="V504" s="15" t="s">
        <v>45843</v>
      </c>
      <c r="W504" s="15" t="s">
        <v>25229</v>
      </c>
      <c r="X504" s="15" t="str">
        <f>_xlfn.XLOOKUP(_LOOKUP[[#This Row],[AdjusterMemberName]],_Adjuster[Adjuster Name],_Adjuster[Email],,0)</f>
        <v>rMartinez4@knightcompany.com</v>
      </c>
      <c r="Y504" s="15" t="str">
        <f>_xlfn.XLOOKUP(_LOOKUP[[#This Row],[AdjusterMemberName]],_Adjuster[Adjuster Name],_Adjuster[Phone Number],,0)</f>
        <v>424-559-5605</v>
      </c>
      <c r="Z504" s="15" t="s">
        <v>41385</v>
      </c>
      <c r="AA5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968 W I St, Ontario  CA 91762</v>
      </c>
      <c r="AB504" s="15"/>
    </row>
    <row r="505" spans="1:28" x14ac:dyDescent="0.3">
      <c r="A505" s="14">
        <v>1</v>
      </c>
      <c r="B505" s="14">
        <v>1</v>
      </c>
      <c r="C505" s="15" t="s">
        <v>27829</v>
      </c>
      <c r="D505" s="15" t="s">
        <v>27829</v>
      </c>
      <c r="E505" s="15">
        <v>45818</v>
      </c>
      <c r="F505" s="15" t="s">
        <v>41399</v>
      </c>
      <c r="G505" s="15">
        <v>45665</v>
      </c>
      <c r="H505" s="15">
        <v>45846</v>
      </c>
      <c r="I505" s="15" t="s">
        <v>41400</v>
      </c>
      <c r="J505" s="15" t="s">
        <v>41401</v>
      </c>
      <c r="K505" s="15" t="s">
        <v>45416</v>
      </c>
      <c r="L505" s="15" t="s">
        <v>281</v>
      </c>
      <c r="M505" s="15" t="s">
        <v>526</v>
      </c>
      <c r="N505" s="14">
        <v>2021</v>
      </c>
      <c r="O505" s="15" t="s">
        <v>27833</v>
      </c>
      <c r="P505" s="15" t="s">
        <v>106</v>
      </c>
      <c r="Q505" s="15" t="s">
        <v>47010</v>
      </c>
      <c r="R505" s="15" t="s">
        <v>5475</v>
      </c>
      <c r="S505" s="15" t="s">
        <v>27834</v>
      </c>
      <c r="T505" s="15" t="s">
        <v>894</v>
      </c>
      <c r="U505" s="15" t="s">
        <v>53</v>
      </c>
      <c r="V505" s="15" t="s">
        <v>45849</v>
      </c>
      <c r="W505" s="15" t="s">
        <v>54</v>
      </c>
      <c r="X505" s="15" t="str">
        <f>_xlfn.XLOOKUP(_LOOKUP[[#This Row],[AdjusterMemberName]],_Adjuster[Adjuster Name],_Adjuster[Email],,0)</f>
        <v>JRubalcava@knightcompany.com</v>
      </c>
      <c r="Y505" s="15" t="str">
        <f>_xlfn.XLOOKUP(_LOOKUP[[#This Row],[AdjusterMemberName]],_Adjuster[Adjuster Name],_Adjuster[Phone Number],,0)</f>
        <v>424-559-5420</v>
      </c>
      <c r="Z505" s="15" t="s">
        <v>27835</v>
      </c>
      <c r="AA5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2622 Grove St , San Diego  CA 91950</v>
      </c>
      <c r="AB505" s="15"/>
    </row>
    <row r="506" spans="1:28" x14ac:dyDescent="0.3">
      <c r="A506" s="14">
        <v>1</v>
      </c>
      <c r="B506" s="14">
        <v>1</v>
      </c>
      <c r="C506" s="15" t="s">
        <v>32302</v>
      </c>
      <c r="D506" s="15" t="s">
        <v>32302</v>
      </c>
      <c r="E506" s="15">
        <v>45818</v>
      </c>
      <c r="F506" s="15" t="s">
        <v>41410</v>
      </c>
      <c r="G506" s="15">
        <v>45798</v>
      </c>
      <c r="H506" s="15">
        <v>45982</v>
      </c>
      <c r="I506" s="15" t="s">
        <v>41411</v>
      </c>
      <c r="J506" s="15" t="s">
        <v>41412</v>
      </c>
      <c r="K506" s="15" t="s">
        <v>45847</v>
      </c>
      <c r="L506" s="15" t="s">
        <v>103</v>
      </c>
      <c r="M506" s="15" t="s">
        <v>104</v>
      </c>
      <c r="N506" s="14">
        <v>2019</v>
      </c>
      <c r="O506" s="15" t="s">
        <v>41413</v>
      </c>
      <c r="P506" s="15" t="s">
        <v>81</v>
      </c>
      <c r="Q506" s="15" t="s">
        <v>47050</v>
      </c>
      <c r="R506" s="15" t="s">
        <v>32308</v>
      </c>
      <c r="S506" s="15" t="s">
        <v>32309</v>
      </c>
      <c r="T506" s="15" t="s">
        <v>1834</v>
      </c>
      <c r="U506" s="15" t="s">
        <v>53</v>
      </c>
      <c r="V506" s="15" t="s">
        <v>45607</v>
      </c>
      <c r="W506" s="15" t="s">
        <v>1357</v>
      </c>
      <c r="X506" s="15" t="str">
        <f>_xlfn.XLOOKUP(_LOOKUP[[#This Row],[AdjusterMemberName]],_Adjuster[Adjuster Name],_Adjuster[Email],,0)</f>
        <v>jRivera1@knightcompany.com</v>
      </c>
      <c r="Y506" s="15" t="str">
        <f>_xlfn.XLOOKUP(_LOOKUP[[#This Row],[AdjusterMemberName]],_Adjuster[Adjuster Name],_Adjuster[Phone Number],,0)</f>
        <v>424-559-5239</v>
      </c>
      <c r="Z506" s="15" t="s">
        <v>32310</v>
      </c>
      <c r="AA5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737 E Washington Ave Apt B, Escondido  CA 92025</v>
      </c>
      <c r="AB506" s="15"/>
    </row>
    <row r="507" spans="1:28" x14ac:dyDescent="0.3">
      <c r="A507" s="14">
        <v>1</v>
      </c>
      <c r="B507" s="14">
        <v>1</v>
      </c>
      <c r="C507" s="15" t="s">
        <v>41431</v>
      </c>
      <c r="D507" s="15" t="s">
        <v>41432</v>
      </c>
      <c r="E507" s="15">
        <v>45818</v>
      </c>
      <c r="F507" s="15" t="s">
        <v>41433</v>
      </c>
      <c r="G507" s="15">
        <v>45733</v>
      </c>
      <c r="H507" s="15">
        <v>45917</v>
      </c>
      <c r="I507" s="15" t="s">
        <v>41434</v>
      </c>
      <c r="J507" s="15" t="s">
        <v>41435</v>
      </c>
      <c r="K507" s="15" t="s">
        <v>45545</v>
      </c>
      <c r="L507" s="15" t="s">
        <v>103</v>
      </c>
      <c r="M507" s="15" t="s">
        <v>104</v>
      </c>
      <c r="N507" s="14">
        <v>2023</v>
      </c>
      <c r="O507" s="15" t="s">
        <v>41436</v>
      </c>
      <c r="P507" s="15" t="s">
        <v>81</v>
      </c>
      <c r="Q507" s="15" t="s">
        <v>47033</v>
      </c>
      <c r="R507" s="15" t="s">
        <v>41437</v>
      </c>
      <c r="S507" s="15" t="s">
        <v>41438</v>
      </c>
      <c r="T507" s="15" t="s">
        <v>356</v>
      </c>
      <c r="U507" s="15" t="s">
        <v>53</v>
      </c>
      <c r="V507" s="15" t="s">
        <v>45843</v>
      </c>
      <c r="W507" s="15" t="s">
        <v>1658</v>
      </c>
      <c r="X507" s="15" t="str">
        <f>_xlfn.XLOOKUP(_LOOKUP[[#This Row],[AdjusterMemberName]],_Adjuster[Adjuster Name],_Adjuster[Email],,0)</f>
        <v>RDavila@knightcompany.com</v>
      </c>
      <c r="Y507" s="15" t="str">
        <f>_xlfn.XLOOKUP(_LOOKUP[[#This Row],[AdjusterMemberName]],_Adjuster[Adjuster Name],_Adjuster[Phone Number],,0)</f>
        <v>424-559-5663</v>
      </c>
      <c r="Z507" s="15" t="s">
        <v>41439</v>
      </c>
      <c r="AA5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4762 W Mission Blvd Trlr 21, Ontario  CA 91762</v>
      </c>
      <c r="AB507" s="15"/>
    </row>
    <row r="508" spans="1:28" x14ac:dyDescent="0.3">
      <c r="A508" s="14">
        <v>1</v>
      </c>
      <c r="B508" s="14">
        <v>1</v>
      </c>
      <c r="C508" s="15" t="s">
        <v>41486</v>
      </c>
      <c r="D508" s="15" t="s">
        <v>41486</v>
      </c>
      <c r="E508" s="15">
        <v>45818</v>
      </c>
      <c r="F508" s="15" t="s">
        <v>41487</v>
      </c>
      <c r="G508" s="15">
        <v>45649</v>
      </c>
      <c r="H508" s="15">
        <v>45831</v>
      </c>
      <c r="I508" s="15" t="s">
        <v>41488</v>
      </c>
      <c r="J508" s="15" t="s">
        <v>41489</v>
      </c>
      <c r="K508" s="15" t="s">
        <v>45336</v>
      </c>
      <c r="L508" s="15" t="s">
        <v>281</v>
      </c>
      <c r="M508" s="15" t="s">
        <v>526</v>
      </c>
      <c r="N508" s="14">
        <v>2023</v>
      </c>
      <c r="O508" s="15" t="s">
        <v>41490</v>
      </c>
      <c r="P508" s="15" t="s">
        <v>106</v>
      </c>
      <c r="Q508" s="15" t="s">
        <v>47015</v>
      </c>
      <c r="R508" s="15" t="s">
        <v>3268</v>
      </c>
      <c r="S508" s="15" t="s">
        <v>41491</v>
      </c>
      <c r="T508" s="15" t="s">
        <v>811</v>
      </c>
      <c r="U508" s="15" t="s">
        <v>53</v>
      </c>
      <c r="V508" s="15" t="s">
        <v>45837</v>
      </c>
      <c r="W508" s="15" t="s">
        <v>3307</v>
      </c>
      <c r="X508" s="15" t="e">
        <f>_xlfn.XLOOKUP(_LOOKUP[[#This Row],[AdjusterMemberName]],_Adjuster[Adjuster Name],_Adjuster[Email],,0)</f>
        <v>#N/A</v>
      </c>
      <c r="Y508" s="15" t="e">
        <f>_xlfn.XLOOKUP(_LOOKUP[[#This Row],[AdjusterMemberName]],_Adjuster[Adjuster Name],_Adjuster[Phone Number],,0)</f>
        <v>#N/A</v>
      </c>
      <c r="Z508" s="15" t="s">
        <v>41492</v>
      </c>
      <c r="AA5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1918 Windward Ct, Perris  CA 92571</v>
      </c>
      <c r="AB508" s="15"/>
    </row>
    <row r="509" spans="1:28" x14ac:dyDescent="0.3">
      <c r="A509" s="14">
        <v>1</v>
      </c>
      <c r="B509" s="14">
        <v>1</v>
      </c>
      <c r="C509" s="15" t="s">
        <v>18149</v>
      </c>
      <c r="D509" s="15" t="s">
        <v>18150</v>
      </c>
      <c r="E509" s="15">
        <v>45818</v>
      </c>
      <c r="F509" s="15" t="s">
        <v>33267</v>
      </c>
      <c r="G509" s="15">
        <v>45666</v>
      </c>
      <c r="H509" s="15">
        <v>45847</v>
      </c>
      <c r="I509" s="15" t="s">
        <v>41506</v>
      </c>
      <c r="J509" s="15" t="s">
        <v>41507</v>
      </c>
      <c r="K509" s="15" t="s">
        <v>45336</v>
      </c>
      <c r="L509" s="15" t="s">
        <v>25</v>
      </c>
      <c r="M509" s="15" t="s">
        <v>373</v>
      </c>
      <c r="N509" s="14">
        <v>2022</v>
      </c>
      <c r="O509" s="15" t="s">
        <v>41508</v>
      </c>
      <c r="P509" s="15" t="s">
        <v>106</v>
      </c>
      <c r="Q509" s="15" t="s">
        <v>46893</v>
      </c>
      <c r="R509" s="15" t="s">
        <v>18155</v>
      </c>
      <c r="S509" s="15" t="s">
        <v>18156</v>
      </c>
      <c r="T509" s="15" t="s">
        <v>96</v>
      </c>
      <c r="U509" s="15" t="s">
        <v>53</v>
      </c>
      <c r="V509" s="15" t="s">
        <v>45410</v>
      </c>
      <c r="W509" s="15" t="s">
        <v>2618</v>
      </c>
      <c r="X509" s="15" t="str">
        <f>_xlfn.XLOOKUP(_LOOKUP[[#This Row],[AdjusterMemberName]],_Adjuster[Adjuster Name],_Adjuster[Email],,0)</f>
        <v>Canglim@knightcompany.com</v>
      </c>
      <c r="Y509" s="15" t="str">
        <f>_xlfn.XLOOKUP(_LOOKUP[[#This Row],[AdjusterMemberName]],_Adjuster[Adjuster Name],_Adjuster[Phone Number],,0)</f>
        <v>323-456-1707</v>
      </c>
      <c r="Z509" s="15" t="s">
        <v>18157</v>
      </c>
      <c r="AA5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2464 Wind Flower Dr, Moreno Valley  CA 92557</v>
      </c>
      <c r="AB509" s="15"/>
    </row>
    <row r="510" spans="1:28" x14ac:dyDescent="0.3">
      <c r="A510" s="14">
        <v>1</v>
      </c>
      <c r="B510" s="14">
        <v>1</v>
      </c>
      <c r="C510" s="15" t="s">
        <v>41531</v>
      </c>
      <c r="D510" s="15" t="s">
        <v>41532</v>
      </c>
      <c r="E510" s="15">
        <v>45818</v>
      </c>
      <c r="F510" s="15" t="s">
        <v>41533</v>
      </c>
      <c r="G510" s="15">
        <v>45729</v>
      </c>
      <c r="H510" s="15">
        <v>45913</v>
      </c>
      <c r="I510" s="15" t="s">
        <v>41534</v>
      </c>
      <c r="J510" s="15" t="s">
        <v>41535</v>
      </c>
      <c r="K510" s="15" t="s">
        <v>45479</v>
      </c>
      <c r="L510" s="15" t="s">
        <v>103</v>
      </c>
      <c r="M510" s="15" t="s">
        <v>890</v>
      </c>
      <c r="N510" s="14">
        <v>2014</v>
      </c>
      <c r="O510" s="15" t="s">
        <v>41536</v>
      </c>
      <c r="P510" s="15" t="s">
        <v>1273</v>
      </c>
      <c r="Q510" s="15" t="s">
        <v>47015</v>
      </c>
      <c r="R510" s="15" t="s">
        <v>41537</v>
      </c>
      <c r="S510" s="15" t="s">
        <v>41538</v>
      </c>
      <c r="T510" s="15" t="s">
        <v>4165</v>
      </c>
      <c r="U510" s="15" t="s">
        <v>53</v>
      </c>
      <c r="V510" s="15" t="s">
        <v>45832</v>
      </c>
      <c r="W510" s="15" t="s">
        <v>1357</v>
      </c>
      <c r="X510" s="15" t="str">
        <f>_xlfn.XLOOKUP(_LOOKUP[[#This Row],[AdjusterMemberName]],_Adjuster[Adjuster Name],_Adjuster[Email],,0)</f>
        <v>jRivera1@knightcompany.com</v>
      </c>
      <c r="Y510" s="15" t="str">
        <f>_xlfn.XLOOKUP(_LOOKUP[[#This Row],[AdjusterMemberName]],_Adjuster[Adjuster Name],_Adjuster[Phone Number],,0)</f>
        <v>424-559-5239</v>
      </c>
      <c r="Z510" s="15" t="s">
        <v>41539</v>
      </c>
      <c r="AA5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13052 Dronfield Ave Apt 106, Sylmar  CA 91342</v>
      </c>
      <c r="AB510" s="15"/>
    </row>
    <row r="511" spans="1:28" x14ac:dyDescent="0.3">
      <c r="A511" s="14">
        <v>1</v>
      </c>
      <c r="B511" s="14">
        <v>1</v>
      </c>
      <c r="C511" s="15" t="s">
        <v>41637</v>
      </c>
      <c r="D511" s="15" t="s">
        <v>41637</v>
      </c>
      <c r="E511" s="15">
        <v>45818</v>
      </c>
      <c r="F511" s="15" t="s">
        <v>41638</v>
      </c>
      <c r="G511" s="15">
        <v>45734</v>
      </c>
      <c r="H511" s="15">
        <v>45918</v>
      </c>
      <c r="I511" s="15" t="s">
        <v>41639</v>
      </c>
      <c r="J511" s="15" t="s">
        <v>41640</v>
      </c>
      <c r="K511" s="15" t="s">
        <v>45339</v>
      </c>
      <c r="L511" s="15" t="s">
        <v>314</v>
      </c>
      <c r="M511" s="15" t="s">
        <v>1409</v>
      </c>
      <c r="N511" s="14">
        <v>2016</v>
      </c>
      <c r="O511" s="15" t="s">
        <v>41641</v>
      </c>
      <c r="P511" s="15" t="s">
        <v>106</v>
      </c>
      <c r="Q511" s="15" t="s">
        <v>47020</v>
      </c>
      <c r="R511" s="15" t="s">
        <v>41642</v>
      </c>
      <c r="S511" s="15" t="s">
        <v>41643</v>
      </c>
      <c r="T511" s="15" t="s">
        <v>4842</v>
      </c>
      <c r="U511" s="15" t="s">
        <v>53</v>
      </c>
      <c r="V511" s="15" t="s">
        <v>45823</v>
      </c>
      <c r="W511" s="15" t="s">
        <v>6921</v>
      </c>
      <c r="X511" s="15" t="str">
        <f>_xlfn.XLOOKUP(_LOOKUP[[#This Row],[AdjusterMemberName]],_Adjuster[Adjuster Name],_Adjuster[Email],,0)</f>
        <v>AWallace@knightcompany.com</v>
      </c>
      <c r="Y511" s="15" t="str">
        <f>_xlfn.XLOOKUP(_LOOKUP[[#This Row],[AdjusterMemberName]],_Adjuster[Adjuster Name],_Adjuster[Phone Number],,0)</f>
        <v>424-559-5734</v>
      </c>
      <c r="Z511" s="15" t="s">
        <v>41644</v>
      </c>
      <c r="AA5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527 N Siesta Ave, La Puente  CA 91746</v>
      </c>
      <c r="AB511" s="15"/>
    </row>
    <row r="512" spans="1:28" x14ac:dyDescent="0.3">
      <c r="A512" s="14">
        <v>1</v>
      </c>
      <c r="B512" s="14">
        <v>1</v>
      </c>
      <c r="C512" s="15" t="s">
        <v>35271</v>
      </c>
      <c r="D512" s="15" t="s">
        <v>35271</v>
      </c>
      <c r="E512" s="15">
        <v>45818</v>
      </c>
      <c r="F512" s="15" t="s">
        <v>35273</v>
      </c>
      <c r="G512" s="15">
        <v>45709</v>
      </c>
      <c r="H512" s="15">
        <v>45890</v>
      </c>
      <c r="I512" s="15" t="s">
        <v>41680</v>
      </c>
      <c r="J512" s="15" t="s">
        <v>41681</v>
      </c>
      <c r="K512" s="15" t="s">
        <v>45509</v>
      </c>
      <c r="L512" s="15" t="s">
        <v>281</v>
      </c>
      <c r="M512" s="15" t="s">
        <v>526</v>
      </c>
      <c r="N512" s="14">
        <v>2023</v>
      </c>
      <c r="O512" s="15" t="s">
        <v>41682</v>
      </c>
      <c r="P512" s="15" t="s">
        <v>81</v>
      </c>
      <c r="Q512" s="15" t="s">
        <v>47034</v>
      </c>
      <c r="R512" s="15" t="s">
        <v>35276</v>
      </c>
      <c r="S512" s="15" t="s">
        <v>35277</v>
      </c>
      <c r="T512" s="15" t="s">
        <v>424</v>
      </c>
      <c r="U512" s="15" t="s">
        <v>53</v>
      </c>
      <c r="V512" s="15" t="s">
        <v>45470</v>
      </c>
      <c r="W512" s="15" t="s">
        <v>54</v>
      </c>
      <c r="X512" s="15" t="str">
        <f>_xlfn.XLOOKUP(_LOOKUP[[#This Row],[AdjusterMemberName]],_Adjuster[Adjuster Name],_Adjuster[Email],,0)</f>
        <v>JRubalcava@knightcompany.com</v>
      </c>
      <c r="Y512" s="15" t="str">
        <f>_xlfn.XLOOKUP(_LOOKUP[[#This Row],[AdjusterMemberName]],_Adjuster[Adjuster Name],_Adjuster[Phone Number],,0)</f>
        <v>424-559-5420</v>
      </c>
      <c r="Z512" s="15" t="s">
        <v>35278</v>
      </c>
      <c r="AA5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2196 Kendall Dr Apt 236, San Bernardino  CA 92407</v>
      </c>
      <c r="AB512" s="15"/>
    </row>
    <row r="513" spans="1:28" x14ac:dyDescent="0.3">
      <c r="A513" s="14">
        <v>1</v>
      </c>
      <c r="B513" s="14">
        <v>1</v>
      </c>
      <c r="C513" s="15" t="s">
        <v>41752</v>
      </c>
      <c r="D513" s="15" t="s">
        <v>41752</v>
      </c>
      <c r="E513" s="15">
        <v>45818</v>
      </c>
      <c r="F513" s="15" t="s">
        <v>41753</v>
      </c>
      <c r="G513" s="15">
        <v>45781</v>
      </c>
      <c r="H513" s="15">
        <v>45965</v>
      </c>
      <c r="I513" s="15" t="s">
        <v>41754</v>
      </c>
      <c r="J513" s="15" t="s">
        <v>41755</v>
      </c>
      <c r="K513" s="15" t="s">
        <v>45813</v>
      </c>
      <c r="L513" s="15" t="s">
        <v>1493</v>
      </c>
      <c r="M513" s="15" t="s">
        <v>22779</v>
      </c>
      <c r="N513" s="14">
        <v>2018</v>
      </c>
      <c r="O513" s="15" t="s">
        <v>41756</v>
      </c>
      <c r="P513" s="15" t="s">
        <v>106</v>
      </c>
      <c r="Q513" s="15" t="s">
        <v>46978</v>
      </c>
      <c r="R513" s="15" t="s">
        <v>153</v>
      </c>
      <c r="S513" s="15" t="s">
        <v>41757</v>
      </c>
      <c r="T513" s="15" t="s">
        <v>840</v>
      </c>
      <c r="U513" s="15" t="s">
        <v>53</v>
      </c>
      <c r="V513" s="15" t="s">
        <v>45391</v>
      </c>
      <c r="W513" s="15" t="s">
        <v>264</v>
      </c>
      <c r="X513" s="15" t="str">
        <f>_xlfn.XLOOKUP(_LOOKUP[[#This Row],[AdjusterMemberName]],_Adjuster[Adjuster Name],_Adjuster[Email],,0)</f>
        <v>sBonnevie@knightcompany.com</v>
      </c>
      <c r="Y513" s="15" t="str">
        <f>_xlfn.XLOOKUP(_LOOKUP[[#This Row],[AdjusterMemberName]],_Adjuster[Adjuster Name],_Adjuster[Phone Number],,0)</f>
        <v>323-692-4064</v>
      </c>
      <c r="Z513" s="15" t="s">
        <v>41758</v>
      </c>
      <c r="AA5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20310 Otoe Rd Apt B, Apple Valley  CA 92307</v>
      </c>
      <c r="AB513" s="15"/>
    </row>
    <row r="514" spans="1:28" x14ac:dyDescent="0.3">
      <c r="A514" s="14">
        <v>1</v>
      </c>
      <c r="B514" s="14">
        <v>1</v>
      </c>
      <c r="C514" s="15" t="s">
        <v>41906</v>
      </c>
      <c r="D514" s="15" t="s">
        <v>41907</v>
      </c>
      <c r="E514" s="15">
        <v>45818</v>
      </c>
      <c r="F514" s="15" t="s">
        <v>41908</v>
      </c>
      <c r="G514" s="15">
        <v>45671</v>
      </c>
      <c r="H514" s="15">
        <v>45852</v>
      </c>
      <c r="I514" s="15" t="s">
        <v>41909</v>
      </c>
      <c r="J514" s="15" t="s">
        <v>41910</v>
      </c>
      <c r="K514" s="15" t="s">
        <v>45334</v>
      </c>
      <c r="L514" s="15" t="s">
        <v>91</v>
      </c>
      <c r="M514" s="15" t="s">
        <v>1701</v>
      </c>
      <c r="N514" s="14">
        <v>2012</v>
      </c>
      <c r="O514" s="15" t="s">
        <v>41911</v>
      </c>
      <c r="P514" s="15" t="s">
        <v>106</v>
      </c>
      <c r="Q514" s="15" t="s">
        <v>47035</v>
      </c>
      <c r="R514" s="15" t="s">
        <v>41912</v>
      </c>
      <c r="S514" s="15" t="s">
        <v>41913</v>
      </c>
      <c r="T514" s="15" t="s">
        <v>11780</v>
      </c>
      <c r="U514" s="15" t="s">
        <v>53</v>
      </c>
      <c r="V514" s="15" t="s">
        <v>45414</v>
      </c>
      <c r="W514" s="15" t="s">
        <v>25229</v>
      </c>
      <c r="X514" s="15" t="str">
        <f>_xlfn.XLOOKUP(_LOOKUP[[#This Row],[AdjusterMemberName]],_Adjuster[Adjuster Name],_Adjuster[Email],,0)</f>
        <v>rMartinez4@knightcompany.com</v>
      </c>
      <c r="Y514" s="15" t="str">
        <f>_xlfn.XLOOKUP(_LOOKUP[[#This Row],[AdjusterMemberName]],_Adjuster[Adjuster Name],_Adjuster[Phone Number],,0)</f>
        <v>424-559-5605</v>
      </c>
      <c r="Z514" s="15" t="s">
        <v>41914</v>
      </c>
      <c r="AA5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33480 Double Dibble Rd, Nuevo  CA 92567</v>
      </c>
      <c r="AB514" s="15"/>
    </row>
    <row r="515" spans="1:28" x14ac:dyDescent="0.3">
      <c r="A515" s="14">
        <v>1</v>
      </c>
      <c r="B515" s="14">
        <v>1</v>
      </c>
      <c r="C515" s="15" t="s">
        <v>4747</v>
      </c>
      <c r="D515" s="15" t="s">
        <v>4747</v>
      </c>
      <c r="E515" s="15">
        <v>45817</v>
      </c>
      <c r="F515" s="15" t="s">
        <v>41214</v>
      </c>
      <c r="G515" s="15">
        <v>45642</v>
      </c>
      <c r="H515" s="15">
        <v>45824</v>
      </c>
      <c r="I515" s="15" t="s">
        <v>41215</v>
      </c>
      <c r="J515" s="15" t="s">
        <v>41216</v>
      </c>
      <c r="K515" s="15" t="s">
        <v>45767</v>
      </c>
      <c r="L515" s="15" t="s">
        <v>103</v>
      </c>
      <c r="M515" s="15" t="s">
        <v>890</v>
      </c>
      <c r="N515" s="14">
        <v>2000</v>
      </c>
      <c r="O515" s="15" t="s">
        <v>41217</v>
      </c>
      <c r="P515" s="15" t="s">
        <v>106</v>
      </c>
      <c r="Q515" s="15" t="s">
        <v>47061</v>
      </c>
      <c r="R515" s="15" t="s">
        <v>4752</v>
      </c>
      <c r="S515" s="15" t="s">
        <v>41218</v>
      </c>
      <c r="T515" s="15" t="s">
        <v>164</v>
      </c>
      <c r="U515" s="15" t="s">
        <v>53</v>
      </c>
      <c r="V515" s="15" t="s">
        <v>45473</v>
      </c>
      <c r="W515" s="15" t="s">
        <v>1544</v>
      </c>
      <c r="X515" s="15" t="str">
        <f>_xlfn.XLOOKUP(_LOOKUP[[#This Row],[AdjusterMemberName]],_Adjuster[Adjuster Name],_Adjuster[Email],,0)</f>
        <v>CRodriguez5@knightcompany.com</v>
      </c>
      <c r="Y515" s="15" t="str">
        <f>_xlfn.XLOOKUP(_LOOKUP[[#This Row],[AdjusterMemberName]],_Adjuster[Adjuster Name],_Adjuster[Phone Number],,0)</f>
        <v>323-456-1708</v>
      </c>
      <c r="Z515" s="15" t="s">
        <v>41219</v>
      </c>
      <c r="AA5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3951 E Clay Ave , Fresno  CA 93702</v>
      </c>
      <c r="AB515" s="15"/>
    </row>
    <row r="516" spans="1:28" x14ac:dyDescent="0.3">
      <c r="A516" s="14">
        <v>1</v>
      </c>
      <c r="B516" s="14">
        <v>1</v>
      </c>
      <c r="C516" s="15" t="s">
        <v>41233</v>
      </c>
      <c r="D516" s="15" t="s">
        <v>41233</v>
      </c>
      <c r="E516" s="15">
        <v>45817</v>
      </c>
      <c r="F516" s="15" t="s">
        <v>41234</v>
      </c>
      <c r="G516" s="15">
        <v>45714</v>
      </c>
      <c r="H516" s="15">
        <v>45895</v>
      </c>
      <c r="I516" s="15" t="s">
        <v>41235</v>
      </c>
      <c r="J516" s="15" t="s">
        <v>41236</v>
      </c>
      <c r="K516" s="15" t="s">
        <v>45327</v>
      </c>
      <c r="L516" s="15" t="s">
        <v>441</v>
      </c>
      <c r="M516" s="15" t="s">
        <v>1126</v>
      </c>
      <c r="N516" s="14">
        <v>2025</v>
      </c>
      <c r="O516" s="15" t="s">
        <v>41237</v>
      </c>
      <c r="P516" s="15" t="s">
        <v>106</v>
      </c>
      <c r="Q516" s="15" t="s">
        <v>47037</v>
      </c>
      <c r="R516" s="15" t="s">
        <v>8811</v>
      </c>
      <c r="S516" s="15" t="s">
        <v>41238</v>
      </c>
      <c r="T516" s="15" t="s">
        <v>2320</v>
      </c>
      <c r="U516" s="15" t="s">
        <v>53</v>
      </c>
      <c r="V516" s="15" t="s">
        <v>45713</v>
      </c>
      <c r="W516" s="15" t="s">
        <v>29629</v>
      </c>
      <c r="X516" s="15" t="str">
        <f>_xlfn.XLOOKUP(_LOOKUP[[#This Row],[AdjusterMemberName]],_Adjuster[Adjuster Name],_Adjuster[Email],,0)</f>
        <v>LYoung2@knightcompany.com</v>
      </c>
      <c r="Y516" s="15" t="str">
        <f>_xlfn.XLOOKUP(_LOOKUP[[#This Row],[AdjusterMemberName]],_Adjuster[Adjuster Name],_Adjuster[Phone Number],,0)</f>
        <v>323-456-1714</v>
      </c>
      <c r="Z516" s="15" t="s">
        <v>41239</v>
      </c>
      <c r="AA5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8221 Crystal Walk Cir, Elk Grove  CA 95758</v>
      </c>
      <c r="AB516" s="15"/>
    </row>
    <row r="517" spans="1:28" x14ac:dyDescent="0.3">
      <c r="A517" s="14">
        <v>1</v>
      </c>
      <c r="B517" s="14">
        <v>1</v>
      </c>
      <c r="C517" s="15" t="s">
        <v>41271</v>
      </c>
      <c r="D517" s="15" t="s">
        <v>41272</v>
      </c>
      <c r="E517" s="15">
        <v>45817</v>
      </c>
      <c r="F517" s="15" t="s">
        <v>41273</v>
      </c>
      <c r="G517" s="15">
        <v>45740</v>
      </c>
      <c r="H517" s="15">
        <v>45924</v>
      </c>
      <c r="I517" s="15" t="s">
        <v>41274</v>
      </c>
      <c r="J517" s="15" t="s">
        <v>41275</v>
      </c>
      <c r="K517" s="15" t="s">
        <v>45817</v>
      </c>
      <c r="L517" s="15" t="s">
        <v>292</v>
      </c>
      <c r="M517" s="15" t="s">
        <v>2316</v>
      </c>
      <c r="N517" s="14">
        <v>2014</v>
      </c>
      <c r="O517" s="15" t="s">
        <v>41276</v>
      </c>
      <c r="P517" s="15" t="s">
        <v>106</v>
      </c>
      <c r="Q517" s="15" t="s">
        <v>47001</v>
      </c>
      <c r="R517" s="15" t="s">
        <v>41277</v>
      </c>
      <c r="S517" s="15" t="s">
        <v>41278</v>
      </c>
      <c r="T517" s="15" t="s">
        <v>8363</v>
      </c>
      <c r="U517" s="15" t="s">
        <v>53</v>
      </c>
      <c r="V517" s="15" t="s">
        <v>45859</v>
      </c>
      <c r="W517" s="15" t="s">
        <v>25229</v>
      </c>
      <c r="X517" s="15" t="str">
        <f>_xlfn.XLOOKUP(_LOOKUP[[#This Row],[AdjusterMemberName]],_Adjuster[Adjuster Name],_Adjuster[Email],,0)</f>
        <v>rMartinez4@knightcompany.com</v>
      </c>
      <c r="Y517" s="15" t="str">
        <f>_xlfn.XLOOKUP(_LOOKUP[[#This Row],[AdjusterMemberName]],_Adjuster[Adjuster Name],_Adjuster[Phone Number],,0)</f>
        <v>424-559-5605</v>
      </c>
      <c r="Z517" s="15" t="s">
        <v>41279</v>
      </c>
      <c r="AA5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406 W Amerige Ave, Fullerton  CA 92832</v>
      </c>
      <c r="AB517" s="15"/>
    </row>
    <row r="518" spans="1:28" x14ac:dyDescent="0.3">
      <c r="A518" s="14">
        <v>1</v>
      </c>
      <c r="B518" s="14">
        <v>1</v>
      </c>
      <c r="C518" s="15" t="s">
        <v>41369</v>
      </c>
      <c r="D518" s="15" t="s">
        <v>41370</v>
      </c>
      <c r="E518" s="15">
        <v>45817</v>
      </c>
      <c r="F518" s="15" t="s">
        <v>41371</v>
      </c>
      <c r="G518" s="15">
        <v>45718</v>
      </c>
      <c r="H518" s="15">
        <v>45902</v>
      </c>
      <c r="I518" s="15" t="s">
        <v>41372</v>
      </c>
      <c r="J518" s="15" t="s">
        <v>41373</v>
      </c>
      <c r="K518" s="15" t="s">
        <v>45350</v>
      </c>
      <c r="L518" s="15" t="s">
        <v>103</v>
      </c>
      <c r="M518" s="15" t="s">
        <v>104</v>
      </c>
      <c r="N518" s="14">
        <v>2017</v>
      </c>
      <c r="O518" s="15" t="s">
        <v>41374</v>
      </c>
      <c r="P518" s="15" t="s">
        <v>81</v>
      </c>
      <c r="Q518" s="15" t="s">
        <v>46893</v>
      </c>
      <c r="R518" s="15" t="s">
        <v>41375</v>
      </c>
      <c r="S518" s="15" t="s">
        <v>41376</v>
      </c>
      <c r="T518" s="15" t="s">
        <v>96</v>
      </c>
      <c r="U518" s="15" t="s">
        <v>53</v>
      </c>
      <c r="V518" s="15" t="s">
        <v>45731</v>
      </c>
      <c r="W518" s="15" t="s">
        <v>25229</v>
      </c>
      <c r="X518" s="15" t="str">
        <f>_xlfn.XLOOKUP(_LOOKUP[[#This Row],[AdjusterMemberName]],_Adjuster[Adjuster Name],_Adjuster[Email],,0)</f>
        <v>rMartinez4@knightcompany.com</v>
      </c>
      <c r="Y518" s="15" t="str">
        <f>_xlfn.XLOOKUP(_LOOKUP[[#This Row],[AdjusterMemberName]],_Adjuster[Adjuster Name],_Adjuster[Phone Number],,0)</f>
        <v>424-559-5605</v>
      </c>
      <c r="Z518" s="15" t="s">
        <v>41377</v>
      </c>
      <c r="AA5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13067 Lakota St, Moreno Valley  CA 92553</v>
      </c>
      <c r="AB518" s="15"/>
    </row>
    <row r="519" spans="1:28" x14ac:dyDescent="0.3">
      <c r="A519" s="14">
        <v>1</v>
      </c>
      <c r="B519" s="14">
        <v>1</v>
      </c>
      <c r="C519" s="15" t="s">
        <v>5847</v>
      </c>
      <c r="D519" s="15" t="s">
        <v>5847</v>
      </c>
      <c r="E519" s="15">
        <v>45817</v>
      </c>
      <c r="F519" s="15" t="s">
        <v>41386</v>
      </c>
      <c r="G519" s="15">
        <v>45805</v>
      </c>
      <c r="H519" s="15">
        <v>45989</v>
      </c>
      <c r="I519" s="15" t="s">
        <v>41387</v>
      </c>
      <c r="J519" s="15" t="s">
        <v>41388</v>
      </c>
      <c r="K519" s="15" t="s">
        <v>45851</v>
      </c>
      <c r="L519" s="15" t="s">
        <v>103</v>
      </c>
      <c r="M519" s="15" t="s">
        <v>304</v>
      </c>
      <c r="N519" s="14">
        <v>2016</v>
      </c>
      <c r="O519" s="15" t="s">
        <v>41389</v>
      </c>
      <c r="P519" s="15" t="s">
        <v>81</v>
      </c>
      <c r="Q519" s="15" t="s">
        <v>47051</v>
      </c>
      <c r="R519" s="15" t="s">
        <v>5852</v>
      </c>
      <c r="S519" s="15" t="s">
        <v>41390</v>
      </c>
      <c r="T519" s="15" t="s">
        <v>1067</v>
      </c>
      <c r="U519" s="15" t="s">
        <v>53</v>
      </c>
      <c r="V519" s="15" t="s">
        <v>45675</v>
      </c>
      <c r="W519" s="15" t="s">
        <v>54</v>
      </c>
      <c r="X519" s="15" t="str">
        <f>_xlfn.XLOOKUP(_LOOKUP[[#This Row],[AdjusterMemberName]],_Adjuster[Adjuster Name],_Adjuster[Email],,0)</f>
        <v>JRubalcava@knightcompany.com</v>
      </c>
      <c r="Y519" s="15" t="str">
        <f>_xlfn.XLOOKUP(_LOOKUP[[#This Row],[AdjusterMemberName]],_Adjuster[Adjuster Name],_Adjuster[Phone Number],,0)</f>
        <v>424-559-5420</v>
      </c>
      <c r="Z519" s="15" t="s">
        <v>41391</v>
      </c>
      <c r="AA5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1734 La Salle Ave, San Francisco  CA 94124</v>
      </c>
      <c r="AB519" s="15"/>
    </row>
    <row r="520" spans="1:28" x14ac:dyDescent="0.3">
      <c r="A520" s="14">
        <v>1</v>
      </c>
      <c r="B520" s="14">
        <v>0</v>
      </c>
      <c r="C520" s="15" t="s">
        <v>41440</v>
      </c>
      <c r="D520" s="15" t="s">
        <v>41441</v>
      </c>
      <c r="E520" s="15">
        <v>45817</v>
      </c>
      <c r="F520" s="15" t="s">
        <v>41442</v>
      </c>
      <c r="G520" s="15">
        <v>45698</v>
      </c>
      <c r="H520" s="15">
        <v>45879</v>
      </c>
      <c r="I520" s="15" t="s">
        <v>41443</v>
      </c>
      <c r="J520" s="15" t="s">
        <v>41444</v>
      </c>
      <c r="K520" s="15" t="s">
        <v>45329</v>
      </c>
      <c r="L520" s="15" t="s">
        <v>128</v>
      </c>
      <c r="M520" s="15" t="s">
        <v>170</v>
      </c>
      <c r="N520" s="14">
        <v>2018</v>
      </c>
      <c r="O520" s="15" t="s">
        <v>41445</v>
      </c>
      <c r="P520" s="15" t="s">
        <v>106</v>
      </c>
      <c r="Q520" s="15" t="s">
        <v>46913</v>
      </c>
      <c r="R520" s="15" t="s">
        <v>345</v>
      </c>
      <c r="S520" s="15" t="s">
        <v>41446</v>
      </c>
      <c r="T520" s="15" t="s">
        <v>13111</v>
      </c>
      <c r="U520" s="15" t="s">
        <v>53</v>
      </c>
      <c r="V520" s="15" t="s">
        <v>45842</v>
      </c>
      <c r="W520" s="15" t="s">
        <v>1544</v>
      </c>
      <c r="X520" s="15" t="str">
        <f>_xlfn.XLOOKUP(_LOOKUP[[#This Row],[AdjusterMemberName]],_Adjuster[Adjuster Name],_Adjuster[Email],,0)</f>
        <v>CRodriguez5@knightcompany.com</v>
      </c>
      <c r="Y520" s="15" t="str">
        <f>_xlfn.XLOOKUP(_LOOKUP[[#This Row],[AdjusterMemberName]],_Adjuster[Adjuster Name],_Adjuster[Phone Number],,0)</f>
        <v>323-456-1708</v>
      </c>
      <c r="Z520" s="15" t="s">
        <v>41447</v>
      </c>
      <c r="AA5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621 A St, Hollister  CA 95023</v>
      </c>
      <c r="AB520" s="15"/>
    </row>
    <row r="521" spans="1:28" x14ac:dyDescent="0.3">
      <c r="A521" s="14">
        <v>1</v>
      </c>
      <c r="B521" s="14">
        <v>1</v>
      </c>
      <c r="C521" s="15" t="s">
        <v>41448</v>
      </c>
      <c r="D521" s="15" t="s">
        <v>41448</v>
      </c>
      <c r="E521" s="15">
        <v>45817</v>
      </c>
      <c r="F521" s="15" t="s">
        <v>41449</v>
      </c>
      <c r="G521" s="15">
        <v>45695</v>
      </c>
      <c r="H521" s="15">
        <v>45876</v>
      </c>
      <c r="I521" s="15" t="s">
        <v>41450</v>
      </c>
      <c r="J521" s="15" t="s">
        <v>41451</v>
      </c>
      <c r="K521" s="15" t="s">
        <v>45763</v>
      </c>
      <c r="L521" s="15" t="s">
        <v>128</v>
      </c>
      <c r="M521" s="15" t="s">
        <v>129</v>
      </c>
      <c r="N521" s="14">
        <v>2022</v>
      </c>
      <c r="O521" s="15" t="s">
        <v>41452</v>
      </c>
      <c r="P521" s="15" t="s">
        <v>81</v>
      </c>
      <c r="Q521" s="15" t="s">
        <v>47020</v>
      </c>
      <c r="R521" s="15" t="s">
        <v>6098</v>
      </c>
      <c r="S521" s="15" t="s">
        <v>41453</v>
      </c>
      <c r="T521" s="15" t="s">
        <v>174</v>
      </c>
      <c r="U521" s="15" t="s">
        <v>53</v>
      </c>
      <c r="V521" s="15" t="s">
        <v>45841</v>
      </c>
      <c r="W521" s="15" t="s">
        <v>25229</v>
      </c>
      <c r="X521" s="15" t="str">
        <f>_xlfn.XLOOKUP(_LOOKUP[[#This Row],[AdjusterMemberName]],_Adjuster[Adjuster Name],_Adjuster[Email],,0)</f>
        <v>rMartinez4@knightcompany.com</v>
      </c>
      <c r="Y521" s="15" t="str">
        <f>_xlfn.XLOOKUP(_LOOKUP[[#This Row],[AdjusterMemberName]],_Adjuster[Adjuster Name],_Adjuster[Phone Number],,0)</f>
        <v>424-559-5605</v>
      </c>
      <c r="Z521" s="15" t="s">
        <v>41454</v>
      </c>
      <c r="AA5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3151 1/2 Farnsworth Ave, Los Angeles  CA 90032</v>
      </c>
      <c r="AB521" s="15"/>
    </row>
    <row r="522" spans="1:28" x14ac:dyDescent="0.3">
      <c r="A522" s="14">
        <v>1</v>
      </c>
      <c r="B522" s="14">
        <v>1</v>
      </c>
      <c r="C522" s="15" t="s">
        <v>41463</v>
      </c>
      <c r="D522" s="15" t="s">
        <v>41464</v>
      </c>
      <c r="E522" s="15">
        <v>45817</v>
      </c>
      <c r="F522" s="15" t="s">
        <v>41465</v>
      </c>
      <c r="G522" s="15">
        <v>45723</v>
      </c>
      <c r="H522" s="15">
        <v>45907</v>
      </c>
      <c r="I522" s="15" t="s">
        <v>41466</v>
      </c>
      <c r="J522" s="15" t="s">
        <v>41467</v>
      </c>
      <c r="K522" s="15" t="s">
        <v>45691</v>
      </c>
      <c r="L522" s="15" t="s">
        <v>103</v>
      </c>
      <c r="M522" s="15" t="s">
        <v>304</v>
      </c>
      <c r="N522" s="14">
        <v>2024</v>
      </c>
      <c r="O522" s="15" t="s">
        <v>41468</v>
      </c>
      <c r="P522" s="15" t="s">
        <v>81</v>
      </c>
      <c r="Q522" s="15" t="s">
        <v>46978</v>
      </c>
      <c r="R522" s="15" t="s">
        <v>41469</v>
      </c>
      <c r="S522" s="15" t="s">
        <v>41470</v>
      </c>
      <c r="T522" s="15" t="s">
        <v>1507</v>
      </c>
      <c r="U522" s="15" t="s">
        <v>53</v>
      </c>
      <c r="V522" s="15" t="s">
        <v>45839</v>
      </c>
      <c r="W522" s="15" t="s">
        <v>6921</v>
      </c>
      <c r="X522" s="15" t="str">
        <f>_xlfn.XLOOKUP(_LOOKUP[[#This Row],[AdjusterMemberName]],_Adjuster[Adjuster Name],_Adjuster[Email],,0)</f>
        <v>AWallace@knightcompany.com</v>
      </c>
      <c r="Y522" s="15" t="str">
        <f>_xlfn.XLOOKUP(_LOOKUP[[#This Row],[AdjusterMemberName]],_Adjuster[Adjuster Name],_Adjuster[Phone Number],,0)</f>
        <v>424-559-5734</v>
      </c>
      <c r="Z522" s="15" t="s">
        <v>41471</v>
      </c>
      <c r="AA5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190 Central Ave, Redwood City  CA 94061</v>
      </c>
      <c r="AB522" s="15"/>
    </row>
    <row r="523" spans="1:28" x14ac:dyDescent="0.3">
      <c r="A523" s="14">
        <v>1</v>
      </c>
      <c r="B523" s="14">
        <v>0</v>
      </c>
      <c r="C523" s="15" t="s">
        <v>41615</v>
      </c>
      <c r="D523" s="15" t="s">
        <v>41616</v>
      </c>
      <c r="E523" s="15">
        <v>45817</v>
      </c>
      <c r="F523" s="15" t="s">
        <v>41617</v>
      </c>
      <c r="G523" s="15">
        <v>45716</v>
      </c>
      <c r="H523" s="15">
        <v>45897</v>
      </c>
      <c r="I523" s="15" t="s">
        <v>41618</v>
      </c>
      <c r="J523" s="15" t="s">
        <v>41619</v>
      </c>
      <c r="K523" s="15" t="s">
        <v>45825</v>
      </c>
      <c r="L523" s="15" t="s">
        <v>128</v>
      </c>
      <c r="M523" s="15" t="s">
        <v>170</v>
      </c>
      <c r="N523" s="14">
        <v>2017</v>
      </c>
      <c r="O523" s="15" t="s">
        <v>41620</v>
      </c>
      <c r="P523" s="15" t="s">
        <v>106</v>
      </c>
      <c r="Q523" s="15" t="s">
        <v>47049</v>
      </c>
      <c r="R523" s="15" t="s">
        <v>345</v>
      </c>
      <c r="S523" s="15" t="s">
        <v>41621</v>
      </c>
      <c r="T523" s="15" t="s">
        <v>592</v>
      </c>
      <c r="U523" s="15" t="s">
        <v>53</v>
      </c>
      <c r="V523" s="15" t="s">
        <v>45376</v>
      </c>
      <c r="W523" s="15" t="s">
        <v>25229</v>
      </c>
      <c r="X523" s="15" t="str">
        <f>_xlfn.XLOOKUP(_LOOKUP[[#This Row],[AdjusterMemberName]],_Adjuster[Adjuster Name],_Adjuster[Email],,0)</f>
        <v>rMartinez4@knightcompany.com</v>
      </c>
      <c r="Y523" s="15" t="str">
        <f>_xlfn.XLOOKUP(_LOOKUP[[#This Row],[AdjusterMemberName]],_Adjuster[Adjuster Name],_Adjuster[Phone Number],,0)</f>
        <v>424-559-5605</v>
      </c>
      <c r="Z523" s="15" t="s">
        <v>41622</v>
      </c>
      <c r="AA5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9860 Oakwood Ave, Hesperia  CA 92345</v>
      </c>
      <c r="AB523" s="15"/>
    </row>
    <row r="524" spans="1:28" x14ac:dyDescent="0.3">
      <c r="A524" s="14">
        <v>1</v>
      </c>
      <c r="B524" s="14">
        <v>1</v>
      </c>
      <c r="C524" s="15" t="s">
        <v>42043</v>
      </c>
      <c r="D524" s="15" t="s">
        <v>42044</v>
      </c>
      <c r="E524" s="15">
        <v>45817</v>
      </c>
      <c r="F524" s="15" t="s">
        <v>42045</v>
      </c>
      <c r="G524" s="15">
        <v>45645</v>
      </c>
      <c r="H524" s="15">
        <v>45827</v>
      </c>
      <c r="I524" s="15" t="s">
        <v>42046</v>
      </c>
      <c r="J524" s="15" t="s">
        <v>42047</v>
      </c>
      <c r="K524" s="15" t="s">
        <v>45792</v>
      </c>
      <c r="L524" s="15" t="s">
        <v>1261</v>
      </c>
      <c r="M524" s="15" t="s">
        <v>1262</v>
      </c>
      <c r="N524" s="14">
        <v>2008</v>
      </c>
      <c r="O524" s="15" t="s">
        <v>42048</v>
      </c>
      <c r="P524" s="15" t="s">
        <v>106</v>
      </c>
      <c r="Q524" s="15" t="s">
        <v>47061</v>
      </c>
      <c r="R524" s="15" t="s">
        <v>3182</v>
      </c>
      <c r="S524" s="15" t="s">
        <v>42049</v>
      </c>
      <c r="T524" s="15" t="s">
        <v>1862</v>
      </c>
      <c r="U524" s="15" t="s">
        <v>53</v>
      </c>
      <c r="V524" s="15" t="s">
        <v>45791</v>
      </c>
      <c r="W524" s="15" t="s">
        <v>1186</v>
      </c>
      <c r="X524" s="15" t="str">
        <f>_xlfn.XLOOKUP(_LOOKUP[[#This Row],[AdjusterMemberName]],_Adjuster[Adjuster Name],_Adjuster[Email],,0)</f>
        <v>sAkinleye@knightcompany.com</v>
      </c>
      <c r="Y524" s="15" t="str">
        <f>_xlfn.XLOOKUP(_LOOKUP[[#This Row],[AdjusterMemberName]],_Adjuster[Adjuster Name],_Adjuster[Phone Number],,0)</f>
        <v>424-559-5280</v>
      </c>
      <c r="Z524" s="15" t="s">
        <v>42050</v>
      </c>
      <c r="AA5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29575 Pujolstapt 3101, Temecula  CA 92590</v>
      </c>
      <c r="AB524" s="15"/>
    </row>
    <row r="525" spans="1:28" x14ac:dyDescent="0.3">
      <c r="A525" s="14">
        <v>1</v>
      </c>
      <c r="B525" s="14">
        <v>1</v>
      </c>
      <c r="C525" s="15" t="s">
        <v>42149</v>
      </c>
      <c r="D525" s="15" t="s">
        <v>42150</v>
      </c>
      <c r="E525" s="15">
        <v>45817</v>
      </c>
      <c r="F525" s="15" t="s">
        <v>42151</v>
      </c>
      <c r="G525" s="15">
        <v>45657</v>
      </c>
      <c r="H525" s="15">
        <v>45838</v>
      </c>
      <c r="I525" s="15" t="s">
        <v>42152</v>
      </c>
      <c r="J525" s="15" t="s">
        <v>42153</v>
      </c>
      <c r="K525" s="15" t="s">
        <v>45651</v>
      </c>
      <c r="L525" s="15" t="s">
        <v>103</v>
      </c>
      <c r="M525" s="15" t="s">
        <v>160</v>
      </c>
      <c r="N525" s="14">
        <v>2005</v>
      </c>
      <c r="O525" s="15" t="s">
        <v>42154</v>
      </c>
      <c r="P525" s="15" t="s">
        <v>106</v>
      </c>
      <c r="Q525" s="15" t="s">
        <v>47068</v>
      </c>
      <c r="R525" s="15" t="s">
        <v>42155</v>
      </c>
      <c r="S525" s="15" t="s">
        <v>42156</v>
      </c>
      <c r="T525" s="15" t="s">
        <v>8829</v>
      </c>
      <c r="U525" s="15" t="s">
        <v>53</v>
      </c>
      <c r="V525" s="15" t="s">
        <v>45631</v>
      </c>
      <c r="W525" s="15" t="s">
        <v>1357</v>
      </c>
      <c r="X525" s="15" t="str">
        <f>_xlfn.XLOOKUP(_LOOKUP[[#This Row],[AdjusterMemberName]],_Adjuster[Adjuster Name],_Adjuster[Email],,0)</f>
        <v>jRivera1@knightcompany.com</v>
      </c>
      <c r="Y525" s="15" t="str">
        <f>_xlfn.XLOOKUP(_LOOKUP[[#This Row],[AdjusterMemberName]],_Adjuster[Adjuster Name],_Adjuster[Phone Number],,0)</f>
        <v>424-559-5239</v>
      </c>
      <c r="Z525" s="15" t="s">
        <v>42157</v>
      </c>
      <c r="AA5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10625 Petit Ave, 131, Granada Hills  CA 91344</v>
      </c>
      <c r="AB525" s="15"/>
    </row>
    <row r="526" spans="1:28" x14ac:dyDescent="0.3">
      <c r="A526" s="14">
        <v>1</v>
      </c>
      <c r="B526" s="14">
        <v>1</v>
      </c>
      <c r="C526" s="15" t="s">
        <v>1774</v>
      </c>
      <c r="D526" s="15" t="s">
        <v>1774</v>
      </c>
      <c r="E526" s="15">
        <v>45816</v>
      </c>
      <c r="F526" s="15" t="s">
        <v>41140</v>
      </c>
      <c r="G526" s="15">
        <v>45637</v>
      </c>
      <c r="H526" s="15">
        <v>45819</v>
      </c>
      <c r="I526" s="15" t="s">
        <v>41141</v>
      </c>
      <c r="J526" s="15" t="s">
        <v>41142</v>
      </c>
      <c r="K526" s="15" t="s">
        <v>45341</v>
      </c>
      <c r="L526" s="15" t="s">
        <v>91</v>
      </c>
      <c r="M526" s="15" t="s">
        <v>352</v>
      </c>
      <c r="N526" s="14">
        <v>2015</v>
      </c>
      <c r="O526" s="15" t="s">
        <v>28397</v>
      </c>
      <c r="P526" s="15" t="s">
        <v>81</v>
      </c>
      <c r="Q526" s="15" t="s">
        <v>47079</v>
      </c>
      <c r="R526" s="15" t="s">
        <v>1780</v>
      </c>
      <c r="S526" s="15" t="s">
        <v>1781</v>
      </c>
      <c r="T526" s="15" t="s">
        <v>1782</v>
      </c>
      <c r="U526" s="15" t="s">
        <v>53</v>
      </c>
      <c r="V526" s="15" t="s">
        <v>45868</v>
      </c>
      <c r="W526" s="15" t="s">
        <v>25229</v>
      </c>
      <c r="X526" s="15" t="str">
        <f>_xlfn.XLOOKUP(_LOOKUP[[#This Row],[AdjusterMemberName]],_Adjuster[Adjuster Name],_Adjuster[Email],,0)</f>
        <v>rMartinez4@knightcompany.com</v>
      </c>
      <c r="Y526" s="15" t="str">
        <f>_xlfn.XLOOKUP(_LOOKUP[[#This Row],[AdjusterMemberName]],_Adjuster[Adjuster Name],_Adjuster[Phone Number],,0)</f>
        <v>424-559-5605</v>
      </c>
      <c r="Z526" s="15" t="s">
        <v>1783</v>
      </c>
      <c r="AA5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12608 S Compton Ave, Compton  CA 90222</v>
      </c>
      <c r="AB526" s="15"/>
    </row>
    <row r="527" spans="1:28" x14ac:dyDescent="0.3">
      <c r="A527" s="14">
        <v>1</v>
      </c>
      <c r="B527" s="14">
        <v>1</v>
      </c>
      <c r="C527" s="15" t="s">
        <v>41146</v>
      </c>
      <c r="D527" s="15" t="s">
        <v>41146</v>
      </c>
      <c r="E527" s="15">
        <v>45816</v>
      </c>
      <c r="F527" s="15" t="s">
        <v>41147</v>
      </c>
      <c r="G527" s="15">
        <v>45713</v>
      </c>
      <c r="H527" s="15">
        <v>45894</v>
      </c>
      <c r="I527" s="15" t="s">
        <v>41148</v>
      </c>
      <c r="J527" s="15" t="s">
        <v>41149</v>
      </c>
      <c r="K527" s="15" t="s">
        <v>45763</v>
      </c>
      <c r="L527" s="15" t="s">
        <v>103</v>
      </c>
      <c r="M527" s="15" t="s">
        <v>104</v>
      </c>
      <c r="N527" s="14">
        <v>2007</v>
      </c>
      <c r="O527" s="15" t="s">
        <v>41150</v>
      </c>
      <c r="P527" s="15" t="s">
        <v>81</v>
      </c>
      <c r="Q527" s="15" t="s">
        <v>46939</v>
      </c>
      <c r="R527" s="15" t="s">
        <v>41151</v>
      </c>
      <c r="S527" s="15" t="s">
        <v>41152</v>
      </c>
      <c r="T527" s="15" t="s">
        <v>643</v>
      </c>
      <c r="U527" s="15" t="s">
        <v>53</v>
      </c>
      <c r="V527" s="15" t="s">
        <v>45866</v>
      </c>
      <c r="W527" s="15" t="s">
        <v>1357</v>
      </c>
      <c r="X527" s="15" t="str">
        <f>_xlfn.XLOOKUP(_LOOKUP[[#This Row],[AdjusterMemberName]],_Adjuster[Adjuster Name],_Adjuster[Email],,0)</f>
        <v>jRivera1@knightcompany.com</v>
      </c>
      <c r="Y527" s="15" t="str">
        <f>_xlfn.XLOOKUP(_LOOKUP[[#This Row],[AdjusterMemberName]],_Adjuster[Adjuster Name],_Adjuster[Phone Number],,0)</f>
        <v>424-559-5239</v>
      </c>
      <c r="Z527" s="15" t="s">
        <v>41153</v>
      </c>
      <c r="AA5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1731 Adelaide St Apt 16, Concord  CA 94520</v>
      </c>
      <c r="AB527" s="15"/>
    </row>
    <row r="528" spans="1:28" x14ac:dyDescent="0.3">
      <c r="A528" s="14">
        <v>1</v>
      </c>
      <c r="B528" s="14">
        <v>1</v>
      </c>
      <c r="C528" s="15" t="s">
        <v>41162</v>
      </c>
      <c r="D528" s="15" t="s">
        <v>41163</v>
      </c>
      <c r="E528" s="15">
        <v>45816</v>
      </c>
      <c r="F528" s="15" t="s">
        <v>41164</v>
      </c>
      <c r="G528" s="15">
        <v>45635</v>
      </c>
      <c r="H528" s="15">
        <v>45817</v>
      </c>
      <c r="I528" s="15" t="s">
        <v>41165</v>
      </c>
      <c r="J528" s="15" t="s">
        <v>41166</v>
      </c>
      <c r="K528" s="15" t="s">
        <v>45838</v>
      </c>
      <c r="L528" s="15" t="s">
        <v>687</v>
      </c>
      <c r="M528" s="15" t="s">
        <v>2261</v>
      </c>
      <c r="N528" s="14">
        <v>2019</v>
      </c>
      <c r="O528" s="15" t="s">
        <v>41167</v>
      </c>
      <c r="P528" s="15" t="s">
        <v>106</v>
      </c>
      <c r="Q528" s="15" t="s">
        <v>47078</v>
      </c>
      <c r="R528" s="15" t="s">
        <v>24779</v>
      </c>
      <c r="S528" s="15" t="s">
        <v>41168</v>
      </c>
      <c r="T528" s="15" t="s">
        <v>13067</v>
      </c>
      <c r="U528" s="15" t="s">
        <v>53</v>
      </c>
      <c r="V528" s="15" t="s">
        <v>45865</v>
      </c>
      <c r="W528" s="15" t="s">
        <v>1357</v>
      </c>
      <c r="X528" s="15" t="str">
        <f>_xlfn.XLOOKUP(_LOOKUP[[#This Row],[AdjusterMemberName]],_Adjuster[Adjuster Name],_Adjuster[Email],,0)</f>
        <v>jRivera1@knightcompany.com</v>
      </c>
      <c r="Y528" s="15" t="str">
        <f>_xlfn.XLOOKUP(_LOOKUP[[#This Row],[AdjusterMemberName]],_Adjuster[Adjuster Name],_Adjuster[Phone Number],,0)</f>
        <v>424-559-5239</v>
      </c>
      <c r="Z528" s="15" t="s">
        <v>41169</v>
      </c>
      <c r="AA5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418 Buena Creek Rd, San Marcos  CA 92069</v>
      </c>
      <c r="AB528" s="15"/>
    </row>
    <row r="529" spans="1:28" x14ac:dyDescent="0.3">
      <c r="A529" s="14">
        <v>1</v>
      </c>
      <c r="B529" s="14">
        <v>1</v>
      </c>
      <c r="C529" s="15" t="s">
        <v>41280</v>
      </c>
      <c r="D529" s="15" t="s">
        <v>41280</v>
      </c>
      <c r="E529" s="15">
        <v>45816</v>
      </c>
      <c r="F529" s="15" t="s">
        <v>41281</v>
      </c>
      <c r="G529" s="15">
        <v>45686</v>
      </c>
      <c r="H529" s="15">
        <v>45867</v>
      </c>
      <c r="I529" s="15" t="s">
        <v>41282</v>
      </c>
      <c r="J529" s="15" t="s">
        <v>41283</v>
      </c>
      <c r="K529" s="15" t="s">
        <v>45611</v>
      </c>
      <c r="L529" s="15" t="s">
        <v>103</v>
      </c>
      <c r="M529" s="15" t="s">
        <v>890</v>
      </c>
      <c r="N529" s="14">
        <v>2017</v>
      </c>
      <c r="O529" s="15" t="s">
        <v>41284</v>
      </c>
      <c r="P529" s="15" t="s">
        <v>106</v>
      </c>
      <c r="Q529" s="15" t="s">
        <v>47043</v>
      </c>
      <c r="R529" s="15" t="s">
        <v>7395</v>
      </c>
      <c r="S529" s="15" t="s">
        <v>41285</v>
      </c>
      <c r="T529" s="15" t="s">
        <v>530</v>
      </c>
      <c r="U529" s="15" t="s">
        <v>53</v>
      </c>
      <c r="V529" s="15" t="s">
        <v>45858</v>
      </c>
      <c r="W529" s="15" t="s">
        <v>2618</v>
      </c>
      <c r="X529" s="15" t="str">
        <f>_xlfn.XLOOKUP(_LOOKUP[[#This Row],[AdjusterMemberName]],_Adjuster[Adjuster Name],_Adjuster[Email],,0)</f>
        <v>Canglim@knightcompany.com</v>
      </c>
      <c r="Y529" s="15" t="str">
        <f>_xlfn.XLOOKUP(_LOOKUP[[#This Row],[AdjusterMemberName]],_Adjuster[Adjuster Name],_Adjuster[Phone Number],,0)</f>
        <v>323-456-1707</v>
      </c>
      <c r="Z529" s="15" t="s">
        <v>41286</v>
      </c>
      <c r="AA5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13215 Eastview Ln, Victorville  CA 92392</v>
      </c>
      <c r="AB529" s="15"/>
    </row>
    <row r="530" spans="1:28" x14ac:dyDescent="0.3">
      <c r="A530" s="14">
        <v>1</v>
      </c>
      <c r="B530" s="14">
        <v>1</v>
      </c>
      <c r="C530" s="15" t="s">
        <v>41287</v>
      </c>
      <c r="D530" s="15" t="s">
        <v>41287</v>
      </c>
      <c r="E530" s="15">
        <v>45816</v>
      </c>
      <c r="F530" s="15" t="s">
        <v>41288</v>
      </c>
      <c r="G530" s="15">
        <v>45694</v>
      </c>
      <c r="H530" s="15">
        <v>45875</v>
      </c>
      <c r="I530" s="15" t="s">
        <v>41289</v>
      </c>
      <c r="J530" s="15" t="s">
        <v>41290</v>
      </c>
      <c r="K530" s="15" t="s">
        <v>45857</v>
      </c>
      <c r="L530" s="15" t="s">
        <v>128</v>
      </c>
      <c r="M530" s="15" t="s">
        <v>170</v>
      </c>
      <c r="N530" s="14">
        <v>2024</v>
      </c>
      <c r="O530" s="15" t="s">
        <v>41291</v>
      </c>
      <c r="P530" s="15" t="s">
        <v>106</v>
      </c>
      <c r="Q530" s="15" t="s">
        <v>46913</v>
      </c>
      <c r="R530" s="15" t="s">
        <v>39253</v>
      </c>
      <c r="S530" s="15" t="s">
        <v>41292</v>
      </c>
      <c r="T530" s="15" t="s">
        <v>174</v>
      </c>
      <c r="U530" s="15" t="s">
        <v>53</v>
      </c>
      <c r="V530" s="15" t="s">
        <v>45342</v>
      </c>
      <c r="W530" s="15" t="s">
        <v>41293</v>
      </c>
      <c r="X530" s="15" t="e">
        <f>_xlfn.XLOOKUP(_LOOKUP[[#This Row],[AdjusterMemberName]],_Adjuster[Adjuster Name],_Adjuster[Email],,0)</f>
        <v>#N/A</v>
      </c>
      <c r="Y530" s="15" t="e">
        <f>_xlfn.XLOOKUP(_LOOKUP[[#This Row],[AdjusterMemberName]],_Adjuster[Adjuster Name],_Adjuster[Phone Number],,0)</f>
        <v>#N/A</v>
      </c>
      <c r="Z530" s="15" t="s">
        <v>41294</v>
      </c>
      <c r="AA5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355 E Gage Ave, Los Angeles  CA 90003</v>
      </c>
      <c r="AB530" s="15"/>
    </row>
    <row r="531" spans="1:28" x14ac:dyDescent="0.3">
      <c r="A531" s="14">
        <v>1</v>
      </c>
      <c r="B531" s="14">
        <v>1</v>
      </c>
      <c r="C531" s="15" t="s">
        <v>41455</v>
      </c>
      <c r="D531" s="15" t="s">
        <v>41455</v>
      </c>
      <c r="E531" s="15">
        <v>45816</v>
      </c>
      <c r="F531" s="15" t="s">
        <v>41456</v>
      </c>
      <c r="G531" s="15">
        <v>45807</v>
      </c>
      <c r="H531" s="15">
        <v>45991</v>
      </c>
      <c r="I531" s="15" t="s">
        <v>41457</v>
      </c>
      <c r="J531" s="15" t="s">
        <v>41458</v>
      </c>
      <c r="K531" s="15" t="s">
        <v>45840</v>
      </c>
      <c r="L531" s="15" t="s">
        <v>91</v>
      </c>
      <c r="M531" s="15" t="s">
        <v>1701</v>
      </c>
      <c r="N531" s="14">
        <v>2013</v>
      </c>
      <c r="O531" s="15" t="s">
        <v>41459</v>
      </c>
      <c r="P531" s="15" t="s">
        <v>106</v>
      </c>
      <c r="Q531" s="15" t="s">
        <v>46913</v>
      </c>
      <c r="R531" s="15" t="s">
        <v>41460</v>
      </c>
      <c r="S531" s="15" t="s">
        <v>41461</v>
      </c>
      <c r="T531" s="15" t="s">
        <v>174</v>
      </c>
      <c r="U531" s="15" t="s">
        <v>53</v>
      </c>
      <c r="V531" s="15" t="s">
        <v>45441</v>
      </c>
      <c r="W531" s="15" t="s">
        <v>3114</v>
      </c>
      <c r="X531" s="15" t="str">
        <f>_xlfn.XLOOKUP(_LOOKUP[[#This Row],[AdjusterMemberName]],_Adjuster[Adjuster Name],_Adjuster[Email],,0)</f>
        <v>eExmundo@knightcompany.com</v>
      </c>
      <c r="Y531" s="15" t="str">
        <f>_xlfn.XLOOKUP(_LOOKUP[[#This Row],[AdjusterMemberName]],_Adjuster[Adjuster Name],_Adjuster[Phone Number],,0)</f>
        <v>424-559-5400</v>
      </c>
      <c r="Z531" s="15" t="s">
        <v>41462</v>
      </c>
      <c r="AA5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1228 W 65Th St , Los Angeles  CA 90044</v>
      </c>
      <c r="AB531" s="15"/>
    </row>
    <row r="532" spans="1:28" x14ac:dyDescent="0.3">
      <c r="A532" s="14">
        <v>1</v>
      </c>
      <c r="B532" s="14">
        <v>1</v>
      </c>
      <c r="C532" s="15" t="s">
        <v>41111</v>
      </c>
      <c r="D532" s="15" t="s">
        <v>41111</v>
      </c>
      <c r="E532" s="15">
        <v>45815</v>
      </c>
      <c r="F532" s="15" t="s">
        <v>41112</v>
      </c>
      <c r="G532" s="15">
        <v>45721</v>
      </c>
      <c r="H532" s="15">
        <v>45905</v>
      </c>
      <c r="I532" s="15" t="s">
        <v>41113</v>
      </c>
      <c r="J532" s="15" t="s">
        <v>41114</v>
      </c>
      <c r="K532" s="15" t="s">
        <v>45339</v>
      </c>
      <c r="L532" s="15" t="s">
        <v>103</v>
      </c>
      <c r="M532" s="15" t="s">
        <v>1503</v>
      </c>
      <c r="N532" s="14">
        <v>2021</v>
      </c>
      <c r="O532" s="15" t="s">
        <v>41115</v>
      </c>
      <c r="P532" s="15" t="s">
        <v>81</v>
      </c>
      <c r="Q532" s="15" t="s">
        <v>46978</v>
      </c>
      <c r="R532" s="15" t="s">
        <v>41116</v>
      </c>
      <c r="S532" s="15" t="s">
        <v>41117</v>
      </c>
      <c r="T532" s="15" t="s">
        <v>109</v>
      </c>
      <c r="U532" s="15" t="s">
        <v>53</v>
      </c>
      <c r="V532" s="15" t="s">
        <v>45632</v>
      </c>
      <c r="W532" s="15" t="s">
        <v>29629</v>
      </c>
      <c r="X532" s="15" t="str">
        <f>_xlfn.XLOOKUP(_LOOKUP[[#This Row],[AdjusterMemberName]],_Adjuster[Adjuster Name],_Adjuster[Email],,0)</f>
        <v>LYoung2@knightcompany.com</v>
      </c>
      <c r="Y532" s="15" t="str">
        <f>_xlfn.XLOOKUP(_LOOKUP[[#This Row],[AdjusterMemberName]],_Adjuster[Adjuster Name],_Adjuster[Phone Number],,0)</f>
        <v>323-456-1714</v>
      </c>
      <c r="Z532" s="15" t="s">
        <v>41118</v>
      </c>
      <c r="AA5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41705 Timberwood Ave Unit 2, Murrieta  CA 92562</v>
      </c>
      <c r="AB532" s="15"/>
    </row>
    <row r="533" spans="1:28" x14ac:dyDescent="0.3">
      <c r="A533" s="14">
        <v>1</v>
      </c>
      <c r="B533" s="14">
        <v>1</v>
      </c>
      <c r="C533" s="15" t="s">
        <v>41124</v>
      </c>
      <c r="D533" s="15" t="s">
        <v>41125</v>
      </c>
      <c r="E533" s="15">
        <v>45815</v>
      </c>
      <c r="F533" s="15" t="s">
        <v>41126</v>
      </c>
      <c r="G533" s="15">
        <v>45749</v>
      </c>
      <c r="H533" s="15">
        <v>45932</v>
      </c>
      <c r="I533" s="15" t="s">
        <v>41127</v>
      </c>
      <c r="J533" s="15" t="s">
        <v>41128</v>
      </c>
      <c r="K533" s="15" t="s">
        <v>45493</v>
      </c>
      <c r="L533" s="15" t="s">
        <v>25</v>
      </c>
      <c r="M533" s="15" t="s">
        <v>7970</v>
      </c>
      <c r="N533" s="14">
        <v>2025</v>
      </c>
      <c r="O533" s="15" t="s">
        <v>41129</v>
      </c>
      <c r="P533" s="15" t="s">
        <v>81</v>
      </c>
      <c r="Q533" s="15" t="s">
        <v>46978</v>
      </c>
      <c r="R533" s="15" t="s">
        <v>21454</v>
      </c>
      <c r="S533" s="15" t="s">
        <v>41130</v>
      </c>
      <c r="T533" s="15" t="s">
        <v>164</v>
      </c>
      <c r="U533" s="15" t="s">
        <v>53</v>
      </c>
      <c r="V533" s="15" t="s">
        <v>45473</v>
      </c>
      <c r="W533" s="15" t="s">
        <v>1544</v>
      </c>
      <c r="X533" s="15" t="str">
        <f>_xlfn.XLOOKUP(_LOOKUP[[#This Row],[AdjusterMemberName]],_Adjuster[Adjuster Name],_Adjuster[Email],,0)</f>
        <v>CRodriguez5@knightcompany.com</v>
      </c>
      <c r="Y533" s="15" t="str">
        <f>_xlfn.XLOOKUP(_LOOKUP[[#This Row],[AdjusterMemberName]],_Adjuster[Adjuster Name],_Adjuster[Phone Number],,0)</f>
        <v>323-456-1708</v>
      </c>
      <c r="Z533" s="15" t="s">
        <v>41131</v>
      </c>
      <c r="AA5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3916 E Iowa Ave, Fresno  CA 93702</v>
      </c>
      <c r="AB533" s="15"/>
    </row>
    <row r="534" spans="1:28" x14ac:dyDescent="0.3">
      <c r="A534" s="14">
        <v>1</v>
      </c>
      <c r="B534" s="14">
        <v>1</v>
      </c>
      <c r="C534" s="15" t="s">
        <v>41132</v>
      </c>
      <c r="D534" s="15" t="s">
        <v>41132</v>
      </c>
      <c r="E534" s="15">
        <v>45815</v>
      </c>
      <c r="F534" s="15" t="s">
        <v>41133</v>
      </c>
      <c r="G534" s="15">
        <v>45762</v>
      </c>
      <c r="H534" s="15">
        <v>45945</v>
      </c>
      <c r="I534" s="15" t="s">
        <v>41134</v>
      </c>
      <c r="J534" s="15" t="s">
        <v>41135</v>
      </c>
      <c r="K534" s="15" t="s">
        <v>45869</v>
      </c>
      <c r="L534" s="15" t="s">
        <v>419</v>
      </c>
      <c r="M534" s="15" t="s">
        <v>3196</v>
      </c>
      <c r="N534" s="14">
        <v>2006</v>
      </c>
      <c r="O534" s="15" t="s">
        <v>41136</v>
      </c>
      <c r="P534" s="15" t="s">
        <v>81</v>
      </c>
      <c r="Q534" s="15" t="s">
        <v>46979</v>
      </c>
      <c r="R534" s="15" t="s">
        <v>41137</v>
      </c>
      <c r="S534" s="15" t="s">
        <v>41138</v>
      </c>
      <c r="T534" s="15" t="s">
        <v>1421</v>
      </c>
      <c r="U534" s="15" t="s">
        <v>53</v>
      </c>
      <c r="V534" s="15" t="s">
        <v>45824</v>
      </c>
      <c r="W534" s="15" t="s">
        <v>25229</v>
      </c>
      <c r="X534" s="15" t="str">
        <f>_xlfn.XLOOKUP(_LOOKUP[[#This Row],[AdjusterMemberName]],_Adjuster[Adjuster Name],_Adjuster[Email],,0)</f>
        <v>rMartinez4@knightcompany.com</v>
      </c>
      <c r="Y534" s="15" t="str">
        <f>_xlfn.XLOOKUP(_LOOKUP[[#This Row],[AdjusterMemberName]],_Adjuster[Adjuster Name],_Adjuster[Phone Number],,0)</f>
        <v>424-559-5605</v>
      </c>
      <c r="Z534" s="15" t="s">
        <v>41139</v>
      </c>
      <c r="AA5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1801 Cynthia Ln, Modesto  CA 95351</v>
      </c>
      <c r="AB534" s="15"/>
    </row>
    <row r="535" spans="1:28" x14ac:dyDescent="0.3">
      <c r="A535" s="14">
        <v>1</v>
      </c>
      <c r="B535" s="14">
        <v>1</v>
      </c>
      <c r="C535" s="15" t="s">
        <v>41170</v>
      </c>
      <c r="D535" s="15" t="s">
        <v>41170</v>
      </c>
      <c r="E535" s="15">
        <v>45815</v>
      </c>
      <c r="F535" s="15" t="s">
        <v>41171</v>
      </c>
      <c r="G535" s="15">
        <v>45790</v>
      </c>
      <c r="H535" s="15">
        <v>45974</v>
      </c>
      <c r="I535" s="15" t="s">
        <v>41172</v>
      </c>
      <c r="J535" s="15" t="s">
        <v>41173</v>
      </c>
      <c r="K535" s="15" t="s">
        <v>45390</v>
      </c>
      <c r="L535" s="15" t="s">
        <v>139</v>
      </c>
      <c r="M535" s="15" t="s">
        <v>1372</v>
      </c>
      <c r="N535" s="14">
        <v>2020</v>
      </c>
      <c r="O535" s="15" t="s">
        <v>41174</v>
      </c>
      <c r="P535" s="15" t="s">
        <v>106</v>
      </c>
      <c r="Q535" s="15" t="s">
        <v>46978</v>
      </c>
      <c r="R535" s="15" t="s">
        <v>5045</v>
      </c>
      <c r="S535" s="15" t="s">
        <v>41175</v>
      </c>
      <c r="T535" s="15" t="s">
        <v>971</v>
      </c>
      <c r="U535" s="15" t="s">
        <v>53</v>
      </c>
      <c r="V535" s="15" t="s">
        <v>45438</v>
      </c>
      <c r="W535" s="15" t="s">
        <v>8635</v>
      </c>
      <c r="X535" s="15" t="e">
        <f>_xlfn.XLOOKUP(_LOOKUP[[#This Row],[AdjusterMemberName]],_Adjuster[Adjuster Name],_Adjuster[Email],,0)</f>
        <v>#N/A</v>
      </c>
      <c r="Y535" s="15" t="e">
        <f>_xlfn.XLOOKUP(_LOOKUP[[#This Row],[AdjusterMemberName]],_Adjuster[Adjuster Name],_Adjuster[Phone Number],,0)</f>
        <v>#N/A</v>
      </c>
      <c r="Z535" s="15" t="s">
        <v>41176</v>
      </c>
      <c r="AA5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228 S Pennsylvania St, Lake Elsinore  CA 92530</v>
      </c>
      <c r="AB535" s="15"/>
    </row>
    <row r="536" spans="1:28" x14ac:dyDescent="0.3">
      <c r="A536" s="14">
        <v>1</v>
      </c>
      <c r="B536" s="14">
        <v>1</v>
      </c>
      <c r="C536" s="15" t="s">
        <v>41177</v>
      </c>
      <c r="D536" s="15" t="s">
        <v>41177</v>
      </c>
      <c r="E536" s="15">
        <v>45815</v>
      </c>
      <c r="F536" s="15" t="s">
        <v>41178</v>
      </c>
      <c r="G536" s="15">
        <v>45773</v>
      </c>
      <c r="H536" s="15">
        <v>45956</v>
      </c>
      <c r="I536" s="15" t="s">
        <v>41179</v>
      </c>
      <c r="J536" s="15" t="s">
        <v>12187</v>
      </c>
      <c r="K536" s="15" t="s">
        <v>45385</v>
      </c>
      <c r="L536" s="15" t="s">
        <v>314</v>
      </c>
      <c r="M536" s="15" t="s">
        <v>1640</v>
      </c>
      <c r="N536" s="14">
        <v>2012</v>
      </c>
      <c r="O536" s="15" t="s">
        <v>41180</v>
      </c>
      <c r="P536" s="15" t="s">
        <v>81</v>
      </c>
      <c r="Q536" s="15" t="s">
        <v>47001</v>
      </c>
      <c r="R536" s="15" t="s">
        <v>41181</v>
      </c>
      <c r="S536" s="15" t="s">
        <v>41182</v>
      </c>
      <c r="T536" s="15" t="s">
        <v>174</v>
      </c>
      <c r="U536" s="15" t="s">
        <v>53</v>
      </c>
      <c r="V536" s="15" t="s">
        <v>45441</v>
      </c>
      <c r="W536" s="15" t="s">
        <v>1544</v>
      </c>
      <c r="X536" s="15" t="str">
        <f>_xlfn.XLOOKUP(_LOOKUP[[#This Row],[AdjusterMemberName]],_Adjuster[Adjuster Name],_Adjuster[Email],,0)</f>
        <v>CRodriguez5@knightcompany.com</v>
      </c>
      <c r="Y536" s="15" t="str">
        <f>_xlfn.XLOOKUP(_LOOKUP[[#This Row],[AdjusterMemberName]],_Adjuster[Adjuster Name],_Adjuster[Phone Number],,0)</f>
        <v>323-456-1708</v>
      </c>
      <c r="Z536" s="15" t="s">
        <v>41183</v>
      </c>
      <c r="AA5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8812 Baring Cross St, Los Angeles  CA 90044</v>
      </c>
      <c r="AB536" s="15"/>
    </row>
    <row r="537" spans="1:28" x14ac:dyDescent="0.3">
      <c r="A537" s="14">
        <v>1</v>
      </c>
      <c r="B537" s="14">
        <v>1</v>
      </c>
      <c r="C537" s="15" t="s">
        <v>41184</v>
      </c>
      <c r="D537" s="15" t="s">
        <v>41184</v>
      </c>
      <c r="E537" s="15">
        <v>45815</v>
      </c>
      <c r="F537" s="15" t="s">
        <v>41185</v>
      </c>
      <c r="G537" s="15">
        <v>45729</v>
      </c>
      <c r="H537" s="15">
        <v>45913</v>
      </c>
      <c r="I537" s="15" t="s">
        <v>41186</v>
      </c>
      <c r="J537" s="15" t="s">
        <v>41187</v>
      </c>
      <c r="K537" s="15" t="s">
        <v>45732</v>
      </c>
      <c r="L537" s="15" t="s">
        <v>128</v>
      </c>
      <c r="M537" s="15" t="s">
        <v>129</v>
      </c>
      <c r="N537" s="14">
        <v>2019</v>
      </c>
      <c r="O537" s="15" t="s">
        <v>41188</v>
      </c>
      <c r="P537" s="15" t="s">
        <v>106</v>
      </c>
      <c r="Q537" s="15" t="s">
        <v>46893</v>
      </c>
      <c r="R537" s="15" t="s">
        <v>24389</v>
      </c>
      <c r="S537" s="15" t="s">
        <v>41189</v>
      </c>
      <c r="T537" s="15" t="s">
        <v>174</v>
      </c>
      <c r="U537" s="15" t="s">
        <v>53</v>
      </c>
      <c r="V537" s="15" t="s">
        <v>45337</v>
      </c>
      <c r="W537" s="15" t="s">
        <v>1186</v>
      </c>
      <c r="X537" s="15" t="str">
        <f>_xlfn.XLOOKUP(_LOOKUP[[#This Row],[AdjusterMemberName]],_Adjuster[Adjuster Name],_Adjuster[Email],,0)</f>
        <v>sAkinleye@knightcompany.com</v>
      </c>
      <c r="Y537" s="15" t="str">
        <f>_xlfn.XLOOKUP(_LOOKUP[[#This Row],[AdjusterMemberName]],_Adjuster[Adjuster Name],_Adjuster[Phone Number],,0)</f>
        <v>424-559-5280</v>
      </c>
      <c r="Z537" s="15" t="s">
        <v>41190</v>
      </c>
      <c r="AA5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2014 W 8Th Street Apt 109, Los Angeles  CA 90057</v>
      </c>
      <c r="AB537" s="15"/>
    </row>
    <row r="538" spans="1:28" x14ac:dyDescent="0.3">
      <c r="A538" s="14">
        <v>1</v>
      </c>
      <c r="B538" s="14">
        <v>1</v>
      </c>
      <c r="C538" s="15" t="s">
        <v>41191</v>
      </c>
      <c r="D538" s="15" t="s">
        <v>41191</v>
      </c>
      <c r="E538" s="15">
        <v>45815</v>
      </c>
      <c r="F538" s="15" t="s">
        <v>41192</v>
      </c>
      <c r="G538" s="15">
        <v>45663</v>
      </c>
      <c r="H538" s="15">
        <v>45844</v>
      </c>
      <c r="I538" s="15" t="s">
        <v>41193</v>
      </c>
      <c r="J538" s="15" t="s">
        <v>41194</v>
      </c>
      <c r="K538" s="15" t="s">
        <v>45752</v>
      </c>
      <c r="L538" s="15" t="s">
        <v>128</v>
      </c>
      <c r="M538" s="15" t="s">
        <v>170</v>
      </c>
      <c r="N538" s="14">
        <v>2024</v>
      </c>
      <c r="O538" s="15" t="s">
        <v>41195</v>
      </c>
      <c r="P538" s="15" t="s">
        <v>81</v>
      </c>
      <c r="Q538" s="15" t="s">
        <v>46913</v>
      </c>
      <c r="R538" s="15" t="s">
        <v>41196</v>
      </c>
      <c r="S538" s="15" t="s">
        <v>41197</v>
      </c>
      <c r="T538" s="15" t="s">
        <v>1275</v>
      </c>
      <c r="U538" s="15" t="s">
        <v>53</v>
      </c>
      <c r="V538" s="15" t="s">
        <v>45634</v>
      </c>
      <c r="W538" s="15" t="s">
        <v>3184</v>
      </c>
      <c r="X538" s="15" t="str">
        <f>_xlfn.XLOOKUP(_LOOKUP[[#This Row],[AdjusterMemberName]],_Adjuster[Adjuster Name],_Adjuster[Email],,0)</f>
        <v>mQualls@knightcompany.com</v>
      </c>
      <c r="Y538" s="15" t="str">
        <f>_xlfn.XLOOKUP(_LOOKUP[[#This Row],[AdjusterMemberName]],_Adjuster[Adjuster Name],_Adjuster[Phone Number],,0)</f>
        <v>424-559-5436</v>
      </c>
      <c r="Z538" s="15" t="s">
        <v>41198</v>
      </c>
      <c r="AA5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14904 Lakewood Blvd Spc 11, Bellflower  CA 90706</v>
      </c>
      <c r="AB538" s="15"/>
    </row>
    <row r="539" spans="1:28" x14ac:dyDescent="0.3">
      <c r="A539" s="14">
        <v>1</v>
      </c>
      <c r="B539" s="14">
        <v>1</v>
      </c>
      <c r="C539" s="15" t="s">
        <v>25001</v>
      </c>
      <c r="D539" s="15" t="s">
        <v>41228</v>
      </c>
      <c r="E539" s="15">
        <v>45815</v>
      </c>
      <c r="F539" s="15" t="s">
        <v>41229</v>
      </c>
      <c r="G539" s="15">
        <v>45723</v>
      </c>
      <c r="H539" s="15">
        <v>45907</v>
      </c>
      <c r="I539" s="15" t="s">
        <v>41230</v>
      </c>
      <c r="J539" s="15" t="s">
        <v>41231</v>
      </c>
      <c r="K539" s="15" t="s">
        <v>45861</v>
      </c>
      <c r="L539" s="15" t="s">
        <v>128</v>
      </c>
      <c r="M539" s="15" t="s">
        <v>129</v>
      </c>
      <c r="N539" s="14">
        <v>2025</v>
      </c>
      <c r="O539" s="15" t="s">
        <v>41232</v>
      </c>
      <c r="P539" s="15" t="s">
        <v>81</v>
      </c>
      <c r="Q539" s="15" t="s">
        <v>46893</v>
      </c>
      <c r="R539" s="15" t="s">
        <v>632</v>
      </c>
      <c r="S539" s="15" t="s">
        <v>25006</v>
      </c>
      <c r="T539" s="15" t="s">
        <v>2533</v>
      </c>
      <c r="U539" s="15" t="s">
        <v>53</v>
      </c>
      <c r="V539" s="15" t="s">
        <v>45667</v>
      </c>
      <c r="W539" s="15" t="s">
        <v>1658</v>
      </c>
      <c r="X539" s="15" t="str">
        <f>_xlfn.XLOOKUP(_LOOKUP[[#This Row],[AdjusterMemberName]],_Adjuster[Adjuster Name],_Adjuster[Email],,0)</f>
        <v>RDavila@knightcompany.com</v>
      </c>
      <c r="Y539" s="15" t="str">
        <f>_xlfn.XLOOKUP(_LOOKUP[[#This Row],[AdjusterMemberName]],_Adjuster[Adjuster Name],_Adjuster[Phone Number],,0)</f>
        <v>424-559-5663</v>
      </c>
      <c r="Z539" s="15" t="s">
        <v>25007</v>
      </c>
      <c r="AA5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7308 Marbrisa Ave Apt 35, Huntington Park  CA 90255</v>
      </c>
      <c r="AB539" s="15">
        <v>45878</v>
      </c>
    </row>
    <row r="540" spans="1:28" x14ac:dyDescent="0.3">
      <c r="A540" s="14">
        <v>1</v>
      </c>
      <c r="B540" s="14">
        <v>1</v>
      </c>
      <c r="C540" s="15" t="s">
        <v>41295</v>
      </c>
      <c r="D540" s="15" t="s">
        <v>41296</v>
      </c>
      <c r="E540" s="15">
        <v>45815</v>
      </c>
      <c r="F540" s="15" t="s">
        <v>41297</v>
      </c>
      <c r="G540" s="15">
        <v>45685</v>
      </c>
      <c r="H540" s="15">
        <v>45866</v>
      </c>
      <c r="I540" s="15" t="s">
        <v>41298</v>
      </c>
      <c r="J540" s="15" t="s">
        <v>41299</v>
      </c>
      <c r="K540" s="15" t="s">
        <v>45442</v>
      </c>
      <c r="L540" s="15" t="s">
        <v>281</v>
      </c>
      <c r="M540" s="15" t="s">
        <v>1868</v>
      </c>
      <c r="N540" s="14">
        <v>2024</v>
      </c>
      <c r="O540" s="15" t="s">
        <v>41300</v>
      </c>
      <c r="P540" s="15" t="s">
        <v>106</v>
      </c>
      <c r="Q540" s="15" t="s">
        <v>47066</v>
      </c>
      <c r="R540" s="15" t="s">
        <v>41301</v>
      </c>
      <c r="S540" s="15" t="s">
        <v>41302</v>
      </c>
      <c r="T540" s="15" t="s">
        <v>2950</v>
      </c>
      <c r="U540" s="15" t="s">
        <v>53</v>
      </c>
      <c r="V540" s="15" t="s">
        <v>45514</v>
      </c>
      <c r="W540" s="15" t="s">
        <v>264</v>
      </c>
      <c r="X540" s="15" t="str">
        <f>_xlfn.XLOOKUP(_LOOKUP[[#This Row],[AdjusterMemberName]],_Adjuster[Adjuster Name],_Adjuster[Email],,0)</f>
        <v>sBonnevie@knightcompany.com</v>
      </c>
      <c r="Y540" s="15" t="str">
        <f>_xlfn.XLOOKUP(_LOOKUP[[#This Row],[AdjusterMemberName]],_Adjuster[Adjuster Name],_Adjuster[Phone Number],,0)</f>
        <v>323-692-4064</v>
      </c>
      <c r="Z540" s="15" t="s">
        <v>41303</v>
      </c>
      <c r="AA5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13531 Rangoon St, Pacoima  CA 91331</v>
      </c>
      <c r="AB540" s="15"/>
    </row>
    <row r="541" spans="1:28" x14ac:dyDescent="0.3">
      <c r="A541" s="14">
        <v>1</v>
      </c>
      <c r="B541" s="14">
        <v>0</v>
      </c>
      <c r="C541" s="15" t="s">
        <v>41348</v>
      </c>
      <c r="D541" s="15" t="s">
        <v>41349</v>
      </c>
      <c r="E541" s="15">
        <v>45815</v>
      </c>
      <c r="F541" s="15" t="s">
        <v>41350</v>
      </c>
      <c r="G541" s="15">
        <v>45798</v>
      </c>
      <c r="H541" s="15">
        <v>45982</v>
      </c>
      <c r="I541" s="15" t="s">
        <v>41351</v>
      </c>
      <c r="J541" s="15" t="s">
        <v>41352</v>
      </c>
      <c r="K541" s="15" t="s">
        <v>45853</v>
      </c>
      <c r="L541" s="15" t="s">
        <v>103</v>
      </c>
      <c r="M541" s="15" t="s">
        <v>304</v>
      </c>
      <c r="N541" s="14">
        <v>2024</v>
      </c>
      <c r="O541" s="15" t="s">
        <v>41353</v>
      </c>
      <c r="P541" s="15" t="s">
        <v>106</v>
      </c>
      <c r="Q541" s="15" t="s">
        <v>46893</v>
      </c>
      <c r="R541" s="15" t="s">
        <v>18650</v>
      </c>
      <c r="S541" s="15" t="s">
        <v>41354</v>
      </c>
      <c r="T541" s="15" t="s">
        <v>1964</v>
      </c>
      <c r="U541" s="15" t="s">
        <v>53</v>
      </c>
      <c r="V541" s="15" t="s">
        <v>45852</v>
      </c>
      <c r="W541" s="15" t="s">
        <v>1186</v>
      </c>
      <c r="X541" s="15" t="str">
        <f>_xlfn.XLOOKUP(_LOOKUP[[#This Row],[AdjusterMemberName]],_Adjuster[Adjuster Name],_Adjuster[Email],,0)</f>
        <v>sAkinleye@knightcompany.com</v>
      </c>
      <c r="Y541" s="15" t="str">
        <f>_xlfn.XLOOKUP(_LOOKUP[[#This Row],[AdjusterMemberName]],_Adjuster[Adjuster Name],_Adjuster[Phone Number],,0)</f>
        <v>424-559-5280</v>
      </c>
      <c r="Z541" s="15" t="s">
        <v>41355</v>
      </c>
      <c r="AA5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10216 Branscomb St, Downey  CA 90242</v>
      </c>
      <c r="AB541" s="15">
        <v>45848</v>
      </c>
    </row>
    <row r="542" spans="1:28" x14ac:dyDescent="0.3">
      <c r="A542" s="14">
        <v>1</v>
      </c>
      <c r="B542" s="14">
        <v>1</v>
      </c>
      <c r="C542" s="15" t="s">
        <v>41356</v>
      </c>
      <c r="D542" s="15" t="s">
        <v>41356</v>
      </c>
      <c r="E542" s="15">
        <v>45815</v>
      </c>
      <c r="F542" s="15" t="s">
        <v>41357</v>
      </c>
      <c r="G542" s="15">
        <v>45688</v>
      </c>
      <c r="H542" s="15">
        <v>45869</v>
      </c>
      <c r="I542" s="15" t="s">
        <v>41358</v>
      </c>
      <c r="J542" s="15" t="s">
        <v>41359</v>
      </c>
      <c r="K542" s="15" t="s">
        <v>45379</v>
      </c>
      <c r="L542" s="15" t="s">
        <v>281</v>
      </c>
      <c r="M542" s="15" t="s">
        <v>282</v>
      </c>
      <c r="N542" s="14">
        <v>2013</v>
      </c>
      <c r="O542" s="15" t="s">
        <v>41360</v>
      </c>
      <c r="P542" s="15" t="s">
        <v>106</v>
      </c>
      <c r="Q542" s="15" t="s">
        <v>47023</v>
      </c>
      <c r="R542" s="15" t="s">
        <v>41361</v>
      </c>
      <c r="S542" s="15" t="s">
        <v>41362</v>
      </c>
      <c r="T542" s="15" t="s">
        <v>41363</v>
      </c>
      <c r="U542" s="15" t="s">
        <v>53</v>
      </c>
      <c r="V542" s="15" t="s">
        <v>45639</v>
      </c>
      <c r="W542" s="15" t="s">
        <v>1186</v>
      </c>
      <c r="X542" s="15" t="str">
        <f>_xlfn.XLOOKUP(_LOOKUP[[#This Row],[AdjusterMemberName]],_Adjuster[Adjuster Name],_Adjuster[Email],,0)</f>
        <v>sAkinleye@knightcompany.com</v>
      </c>
      <c r="Y542" s="15" t="str">
        <f>_xlfn.XLOOKUP(_LOOKUP[[#This Row],[AdjusterMemberName]],_Adjuster[Adjuster Name],_Adjuster[Phone Number],,0)</f>
        <v>424-559-5280</v>
      </c>
      <c r="Z542" s="15" t="s">
        <v>41364</v>
      </c>
      <c r="AA5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40701 Rancho Vista Blvd Spc 7, City Ranch  CA 93551</v>
      </c>
      <c r="AB542" s="15"/>
    </row>
    <row r="543" spans="1:28" x14ac:dyDescent="0.3">
      <c r="A543" s="14">
        <v>1</v>
      </c>
      <c r="B543" s="14">
        <v>1</v>
      </c>
      <c r="C543" s="15" t="s">
        <v>41423</v>
      </c>
      <c r="D543" s="15" t="s">
        <v>41424</v>
      </c>
      <c r="E543" s="15">
        <v>45815</v>
      </c>
      <c r="F543" s="15" t="s">
        <v>41425</v>
      </c>
      <c r="G543" s="15">
        <v>45775</v>
      </c>
      <c r="H543" s="15">
        <v>45958</v>
      </c>
      <c r="I543" s="15" t="s">
        <v>41426</v>
      </c>
      <c r="J543" s="15" t="s">
        <v>41427</v>
      </c>
      <c r="K543" s="15" t="s">
        <v>45399</v>
      </c>
      <c r="L543" s="15" t="s">
        <v>201</v>
      </c>
      <c r="M543" s="15" t="s">
        <v>8061</v>
      </c>
      <c r="N543" s="14">
        <v>2016</v>
      </c>
      <c r="O543" s="15" t="s">
        <v>41428</v>
      </c>
      <c r="P543" s="15" t="s">
        <v>106</v>
      </c>
      <c r="Q543" s="15" t="s">
        <v>46893</v>
      </c>
      <c r="R543" s="15" t="s">
        <v>799</v>
      </c>
      <c r="S543" s="15" t="s">
        <v>41429</v>
      </c>
      <c r="T543" s="15" t="s">
        <v>2373</v>
      </c>
      <c r="U543" s="15" t="s">
        <v>53</v>
      </c>
      <c r="V543" s="15" t="s">
        <v>45844</v>
      </c>
      <c r="W543" s="15" t="s">
        <v>29629</v>
      </c>
      <c r="X543" s="15" t="str">
        <f>_xlfn.XLOOKUP(_LOOKUP[[#This Row],[AdjusterMemberName]],_Adjuster[Adjuster Name],_Adjuster[Email],,0)</f>
        <v>LYoung2@knightcompany.com</v>
      </c>
      <c r="Y543" s="15" t="str">
        <f>_xlfn.XLOOKUP(_LOOKUP[[#This Row],[AdjusterMemberName]],_Adjuster[Adjuster Name],_Adjuster[Phone Number],,0)</f>
        <v>323-456-1714</v>
      </c>
      <c r="Z543" s="15" t="s">
        <v>41430</v>
      </c>
      <c r="AA5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22032 Meyler St, Torrance  CA 90502</v>
      </c>
      <c r="AB543" s="15"/>
    </row>
    <row r="544" spans="1:28" x14ac:dyDescent="0.3">
      <c r="A544" s="14">
        <v>1</v>
      </c>
      <c r="B544" s="14">
        <v>0</v>
      </c>
      <c r="C544" s="15" t="s">
        <v>41498</v>
      </c>
      <c r="D544" s="15" t="s">
        <v>41499</v>
      </c>
      <c r="E544" s="15">
        <v>45815</v>
      </c>
      <c r="F544" s="15" t="s">
        <v>41500</v>
      </c>
      <c r="G544" s="15">
        <v>45754</v>
      </c>
      <c r="H544" s="15">
        <v>45937</v>
      </c>
      <c r="I544" s="15" t="s">
        <v>41501</v>
      </c>
      <c r="J544" s="15" t="s">
        <v>41502</v>
      </c>
      <c r="K544" s="15" t="s">
        <v>45511</v>
      </c>
      <c r="L544" s="15" t="s">
        <v>103</v>
      </c>
      <c r="M544" s="15" t="s">
        <v>104</v>
      </c>
      <c r="N544" s="14">
        <v>2023</v>
      </c>
      <c r="O544" s="15" t="s">
        <v>41503</v>
      </c>
      <c r="P544" s="15" t="s">
        <v>81</v>
      </c>
      <c r="Q544" s="15" t="s">
        <v>46893</v>
      </c>
      <c r="R544" s="15" t="s">
        <v>2673</v>
      </c>
      <c r="S544" s="15" t="s">
        <v>41504</v>
      </c>
      <c r="T544" s="15" t="s">
        <v>234</v>
      </c>
      <c r="U544" s="15" t="s">
        <v>53</v>
      </c>
      <c r="V544" s="15" t="s">
        <v>45436</v>
      </c>
      <c r="W544" s="15" t="s">
        <v>1544</v>
      </c>
      <c r="X544" s="15" t="str">
        <f>_xlfn.XLOOKUP(_LOOKUP[[#This Row],[AdjusterMemberName]],_Adjuster[Adjuster Name],_Adjuster[Email],,0)</f>
        <v>CRodriguez5@knightcompany.com</v>
      </c>
      <c r="Y544" s="15" t="str">
        <f>_xlfn.XLOOKUP(_LOOKUP[[#This Row],[AdjusterMemberName]],_Adjuster[Adjuster Name],_Adjuster[Phone Number],,0)</f>
        <v>323-456-1708</v>
      </c>
      <c r="Z544" s="15" t="s">
        <v>41505</v>
      </c>
      <c r="AA5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5117 Elizabeth St, Cudahy  CA 90201</v>
      </c>
      <c r="AB544" s="15"/>
    </row>
    <row r="545" spans="1:28" x14ac:dyDescent="0.3">
      <c r="A545" s="14">
        <v>1</v>
      </c>
      <c r="B545" s="14">
        <v>0</v>
      </c>
      <c r="C545" s="15" t="s">
        <v>41740</v>
      </c>
      <c r="D545" s="15" t="s">
        <v>41741</v>
      </c>
      <c r="E545" s="15">
        <v>45815</v>
      </c>
      <c r="F545" s="15" t="s">
        <v>41742</v>
      </c>
      <c r="G545" s="15">
        <v>45698</v>
      </c>
      <c r="H545" s="15">
        <v>45879</v>
      </c>
      <c r="I545" s="15" t="s">
        <v>41743</v>
      </c>
      <c r="J545" s="15" t="s">
        <v>41744</v>
      </c>
      <c r="K545" s="15" t="s">
        <v>45332</v>
      </c>
      <c r="L545" s="15" t="s">
        <v>139</v>
      </c>
      <c r="M545" s="15" t="s">
        <v>697</v>
      </c>
      <c r="N545" s="14">
        <v>2011</v>
      </c>
      <c r="O545" s="15" t="s">
        <v>41745</v>
      </c>
      <c r="P545" s="15" t="s">
        <v>81</v>
      </c>
      <c r="Q545" s="15" t="s">
        <v>47051</v>
      </c>
      <c r="R545" s="15" t="s">
        <v>41746</v>
      </c>
      <c r="S545" s="15" t="s">
        <v>41747</v>
      </c>
      <c r="T545" s="15" t="s">
        <v>1067</v>
      </c>
      <c r="U545" s="15" t="s">
        <v>53</v>
      </c>
      <c r="V545" s="15" t="s">
        <v>45816</v>
      </c>
      <c r="W545" s="15" t="s">
        <v>1544</v>
      </c>
      <c r="X545" s="15" t="str">
        <f>_xlfn.XLOOKUP(_LOOKUP[[#This Row],[AdjusterMemberName]],_Adjuster[Adjuster Name],_Adjuster[Email],,0)</f>
        <v>CRodriguez5@knightcompany.com</v>
      </c>
      <c r="Y545" s="15" t="str">
        <f>_xlfn.XLOOKUP(_LOOKUP[[#This Row],[AdjusterMemberName]],_Adjuster[Adjuster Name],_Adjuster[Phone Number],,0)</f>
        <v>323-456-1708</v>
      </c>
      <c r="Z545" s="15" t="s">
        <v>41748</v>
      </c>
      <c r="AA5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515 Ofarrel St #43, San Francisco  CA 94102</v>
      </c>
      <c r="AB545" s="15">
        <v>45827</v>
      </c>
    </row>
    <row r="546" spans="1:28" x14ac:dyDescent="0.3">
      <c r="A546" s="14">
        <v>1</v>
      </c>
      <c r="B546" s="14">
        <v>0</v>
      </c>
      <c r="C546" s="15" t="s">
        <v>41863</v>
      </c>
      <c r="D546" s="15" t="s">
        <v>41864</v>
      </c>
      <c r="E546" s="15">
        <v>45815</v>
      </c>
      <c r="F546" s="15" t="s">
        <v>41865</v>
      </c>
      <c r="G546" s="15">
        <v>45635</v>
      </c>
      <c r="H546" s="15">
        <v>45817</v>
      </c>
      <c r="I546" s="15" t="s">
        <v>41866</v>
      </c>
      <c r="J546" s="15" t="s">
        <v>41867</v>
      </c>
      <c r="K546" s="15" t="s">
        <v>45332</v>
      </c>
      <c r="L546" s="15" t="s">
        <v>128</v>
      </c>
      <c r="M546" s="15" t="s">
        <v>129</v>
      </c>
      <c r="N546" s="14">
        <v>2006</v>
      </c>
      <c r="O546" s="15" t="s">
        <v>41868</v>
      </c>
      <c r="P546" s="15" t="s">
        <v>106</v>
      </c>
      <c r="Q546" s="15" t="s">
        <v>47065</v>
      </c>
      <c r="R546" s="15" t="s">
        <v>10883</v>
      </c>
      <c r="S546" s="15" t="s">
        <v>41869</v>
      </c>
      <c r="T546" s="15" t="s">
        <v>174</v>
      </c>
      <c r="U546" s="15" t="s">
        <v>53</v>
      </c>
      <c r="V546" s="15" t="s">
        <v>45351</v>
      </c>
      <c r="W546" s="15" t="s">
        <v>1186</v>
      </c>
      <c r="X546" s="15" t="str">
        <f>_xlfn.XLOOKUP(_LOOKUP[[#This Row],[AdjusterMemberName]],_Adjuster[Adjuster Name],_Adjuster[Email],,0)</f>
        <v>sAkinleye@knightcompany.com</v>
      </c>
      <c r="Y546" s="15" t="str">
        <f>_xlfn.XLOOKUP(_LOOKUP[[#This Row],[AdjusterMemberName]],_Adjuster[Adjuster Name],_Adjuster[Phone Number],,0)</f>
        <v>424-559-5280</v>
      </c>
      <c r="Z546" s="15" t="s">
        <v>41870</v>
      </c>
      <c r="AA5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319 W 53Rd St Apt 3, Los Angeles  CA 90037</v>
      </c>
      <c r="AB546" s="15"/>
    </row>
    <row r="547" spans="1:28" x14ac:dyDescent="0.3">
      <c r="A547" s="14">
        <v>1</v>
      </c>
      <c r="B547" s="14">
        <v>1</v>
      </c>
      <c r="C547" s="15" t="s">
        <v>29988</v>
      </c>
      <c r="D547" s="15" t="s">
        <v>41022</v>
      </c>
      <c r="E547" s="15">
        <v>45814</v>
      </c>
      <c r="F547" s="15" t="s">
        <v>29989</v>
      </c>
      <c r="G547" s="15">
        <v>45649</v>
      </c>
      <c r="H547" s="15">
        <v>45831</v>
      </c>
      <c r="I547" s="15" t="s">
        <v>41023</v>
      </c>
      <c r="J547" s="15" t="s">
        <v>41024</v>
      </c>
      <c r="K547" s="15" t="s">
        <v>45419</v>
      </c>
      <c r="L547" s="15" t="s">
        <v>128</v>
      </c>
      <c r="M547" s="15" t="s">
        <v>170</v>
      </c>
      <c r="N547" s="14">
        <v>2018</v>
      </c>
      <c r="O547" s="15" t="s">
        <v>41025</v>
      </c>
      <c r="P547" s="15" t="s">
        <v>81</v>
      </c>
      <c r="Q547" s="15" t="s">
        <v>47015</v>
      </c>
      <c r="R547" s="15" t="s">
        <v>29993</v>
      </c>
      <c r="S547" s="15" t="s">
        <v>29994</v>
      </c>
      <c r="T547" s="15" t="s">
        <v>424</v>
      </c>
      <c r="U547" s="15" t="s">
        <v>53</v>
      </c>
      <c r="V547" s="15" t="s">
        <v>45470</v>
      </c>
      <c r="W547" s="15" t="s">
        <v>3114</v>
      </c>
      <c r="X547" s="15" t="str">
        <f>_xlfn.XLOOKUP(_LOOKUP[[#This Row],[AdjusterMemberName]],_Adjuster[Adjuster Name],_Adjuster[Email],,0)</f>
        <v>eExmundo@knightcompany.com</v>
      </c>
      <c r="Y547" s="15" t="str">
        <f>_xlfn.XLOOKUP(_LOOKUP[[#This Row],[AdjusterMemberName]],_Adjuster[Adjuster Name],_Adjuster[Phone Number],,0)</f>
        <v>424-559-5400</v>
      </c>
      <c r="Z547" s="15" t="s">
        <v>29995</v>
      </c>
      <c r="AA5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3523 Wahington St, Riverside  CA 92504</v>
      </c>
      <c r="AB547" s="15"/>
    </row>
    <row r="548" spans="1:28" x14ac:dyDescent="0.3">
      <c r="A548" s="14">
        <v>1</v>
      </c>
      <c r="B548" s="14">
        <v>1</v>
      </c>
      <c r="C548" s="15" t="s">
        <v>41036</v>
      </c>
      <c r="D548" s="15" t="s">
        <v>41037</v>
      </c>
      <c r="E548" s="15">
        <v>45814</v>
      </c>
      <c r="F548" s="15" t="s">
        <v>41038</v>
      </c>
      <c r="G548" s="15">
        <v>45692</v>
      </c>
      <c r="H548" s="15">
        <v>45873</v>
      </c>
      <c r="I548" s="15" t="s">
        <v>41039</v>
      </c>
      <c r="J548" s="15" t="s">
        <v>41040</v>
      </c>
      <c r="K548" s="15" t="s">
        <v>45339</v>
      </c>
      <c r="L548" s="15" t="s">
        <v>281</v>
      </c>
      <c r="M548" s="15" t="s">
        <v>526</v>
      </c>
      <c r="N548" s="14">
        <v>2019</v>
      </c>
      <c r="O548" s="15" t="s">
        <v>41041</v>
      </c>
      <c r="P548" s="15" t="s">
        <v>106</v>
      </c>
      <c r="Q548" s="15" t="s">
        <v>46922</v>
      </c>
      <c r="R548" s="15" t="s">
        <v>34150</v>
      </c>
      <c r="S548" s="15" t="s">
        <v>41042</v>
      </c>
      <c r="T548" s="15" t="s">
        <v>164</v>
      </c>
      <c r="U548" s="15" t="s">
        <v>53</v>
      </c>
      <c r="V548" s="15" t="s">
        <v>45622</v>
      </c>
      <c r="W548" s="15" t="s">
        <v>1357</v>
      </c>
      <c r="X548" s="15" t="str">
        <f>_xlfn.XLOOKUP(_LOOKUP[[#This Row],[AdjusterMemberName]],_Adjuster[Adjuster Name],_Adjuster[Email],,0)</f>
        <v>jRivera1@knightcompany.com</v>
      </c>
      <c r="Y548" s="15" t="str">
        <f>_xlfn.XLOOKUP(_LOOKUP[[#This Row],[AdjusterMemberName]],_Adjuster[Adjuster Name],_Adjuster[Phone Number],,0)</f>
        <v>424-559-5239</v>
      </c>
      <c r="Z548" s="15" t="s">
        <v>41043</v>
      </c>
      <c r="AA5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2362 S Martin L King Jr Blvd Apt B, Fresno  CA 93706</v>
      </c>
      <c r="AB548" s="15"/>
    </row>
    <row r="549" spans="1:28" x14ac:dyDescent="0.3">
      <c r="A549" s="14">
        <v>1</v>
      </c>
      <c r="B549" s="14">
        <v>1</v>
      </c>
      <c r="C549" s="15" t="s">
        <v>41049</v>
      </c>
      <c r="D549" s="15" t="s">
        <v>41049</v>
      </c>
      <c r="E549" s="15">
        <v>45814</v>
      </c>
      <c r="F549" s="15" t="s">
        <v>41050</v>
      </c>
      <c r="G549" s="15">
        <v>45768</v>
      </c>
      <c r="H549" s="15">
        <v>45951</v>
      </c>
      <c r="I549" s="15" t="s">
        <v>41051</v>
      </c>
      <c r="J549" s="15" t="s">
        <v>41052</v>
      </c>
      <c r="K549" s="15" t="s">
        <v>45545</v>
      </c>
      <c r="L549" s="15" t="s">
        <v>181</v>
      </c>
      <c r="M549" s="15" t="s">
        <v>779</v>
      </c>
      <c r="N549" s="14">
        <v>2010</v>
      </c>
      <c r="O549" s="15" t="s">
        <v>41053</v>
      </c>
      <c r="P549" s="15" t="s">
        <v>81</v>
      </c>
      <c r="Q549" s="15" t="s">
        <v>47080</v>
      </c>
      <c r="R549" s="15" t="s">
        <v>9442</v>
      </c>
      <c r="S549" s="15" t="s">
        <v>41054</v>
      </c>
      <c r="T549" s="15" t="s">
        <v>174</v>
      </c>
      <c r="U549" s="15" t="s">
        <v>53</v>
      </c>
      <c r="V549" s="15" t="s">
        <v>45412</v>
      </c>
      <c r="W549" s="15" t="s">
        <v>6921</v>
      </c>
      <c r="X549" s="15" t="str">
        <f>_xlfn.XLOOKUP(_LOOKUP[[#This Row],[AdjusterMemberName]],_Adjuster[Adjuster Name],_Adjuster[Email],,0)</f>
        <v>AWallace@knightcompany.com</v>
      </c>
      <c r="Y549" s="15" t="str">
        <f>_xlfn.XLOOKUP(_LOOKUP[[#This Row],[AdjusterMemberName]],_Adjuster[Adjuster Name],_Adjuster[Phone Number],,0)</f>
        <v>424-559-5734</v>
      </c>
      <c r="Z549" s="15" t="s">
        <v>41055</v>
      </c>
      <c r="AA5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11212 Towne Ave, Los Angeles  CA 90061</v>
      </c>
      <c r="AB549" s="15"/>
    </row>
    <row r="550" spans="1:28" x14ac:dyDescent="0.3">
      <c r="A550" s="14">
        <v>1</v>
      </c>
      <c r="B550" s="14">
        <v>1</v>
      </c>
      <c r="C550" s="15" t="s">
        <v>41056</v>
      </c>
      <c r="D550" s="15" t="s">
        <v>41056</v>
      </c>
      <c r="E550" s="15">
        <v>45814</v>
      </c>
      <c r="F550" s="15" t="s">
        <v>41057</v>
      </c>
      <c r="G550" s="15">
        <v>45714</v>
      </c>
      <c r="H550" s="15">
        <v>45895</v>
      </c>
      <c r="I550" s="15" t="s">
        <v>41058</v>
      </c>
      <c r="J550" s="15" t="s">
        <v>41059</v>
      </c>
      <c r="K550" s="15" t="s">
        <v>45872</v>
      </c>
      <c r="L550" s="15" t="s">
        <v>103</v>
      </c>
      <c r="M550" s="15" t="s">
        <v>890</v>
      </c>
      <c r="N550" s="14">
        <v>2009</v>
      </c>
      <c r="O550" s="15" t="s">
        <v>41060</v>
      </c>
      <c r="P550" s="15" t="s">
        <v>106</v>
      </c>
      <c r="Q550" s="15" t="s">
        <v>47013</v>
      </c>
      <c r="R550" s="15" t="s">
        <v>41061</v>
      </c>
      <c r="S550" s="15" t="s">
        <v>41062</v>
      </c>
      <c r="T550" s="15" t="s">
        <v>286</v>
      </c>
      <c r="U550" s="15" t="s">
        <v>53</v>
      </c>
      <c r="V550" s="15" t="s">
        <v>45475</v>
      </c>
      <c r="W550" s="15" t="s">
        <v>54</v>
      </c>
      <c r="X550" s="15" t="str">
        <f>_xlfn.XLOOKUP(_LOOKUP[[#This Row],[AdjusterMemberName]],_Adjuster[Adjuster Name],_Adjuster[Email],,0)</f>
        <v>JRubalcava@knightcompany.com</v>
      </c>
      <c r="Y550" s="15" t="str">
        <f>_xlfn.XLOOKUP(_LOOKUP[[#This Row],[AdjusterMemberName]],_Adjuster[Adjuster Name],_Adjuster[Phone Number],,0)</f>
        <v>424-559-5420</v>
      </c>
      <c r="Z550" s="15" t="s">
        <v>41063</v>
      </c>
      <c r="AA5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101 Chestnut Ave Apt 8, Long Beach  CA 90813</v>
      </c>
      <c r="AB550" s="15"/>
    </row>
    <row r="551" spans="1:28" x14ac:dyDescent="0.3">
      <c r="A551" s="14">
        <v>1</v>
      </c>
      <c r="B551" s="14">
        <v>1</v>
      </c>
      <c r="C551" s="15" t="s">
        <v>41071</v>
      </c>
      <c r="D551" s="15" t="s">
        <v>41071</v>
      </c>
      <c r="E551" s="15">
        <v>45814</v>
      </c>
      <c r="F551" s="15" t="s">
        <v>41072</v>
      </c>
      <c r="G551" s="15">
        <v>45750</v>
      </c>
      <c r="H551" s="15">
        <v>45933</v>
      </c>
      <c r="I551" s="15" t="s">
        <v>41073</v>
      </c>
      <c r="J551" s="15" t="s">
        <v>41074</v>
      </c>
      <c r="K551" s="15" t="s">
        <v>45561</v>
      </c>
      <c r="L551" s="15" t="s">
        <v>201</v>
      </c>
      <c r="M551" s="15" t="s">
        <v>202</v>
      </c>
      <c r="N551" s="14">
        <v>2015</v>
      </c>
      <c r="O551" s="15" t="s">
        <v>41075</v>
      </c>
      <c r="P551" s="15" t="s">
        <v>81</v>
      </c>
      <c r="Q551" s="15" t="s">
        <v>46893</v>
      </c>
      <c r="R551" s="15" t="s">
        <v>41076</v>
      </c>
      <c r="S551" s="15" t="s">
        <v>41077</v>
      </c>
      <c r="T551" s="15" t="s">
        <v>286</v>
      </c>
      <c r="U551" s="15" t="s">
        <v>53</v>
      </c>
      <c r="V551" s="15" t="s">
        <v>45871</v>
      </c>
      <c r="W551" s="15" t="s">
        <v>264</v>
      </c>
      <c r="X551" s="15" t="str">
        <f>_xlfn.XLOOKUP(_LOOKUP[[#This Row],[AdjusterMemberName]],_Adjuster[Adjuster Name],_Adjuster[Email],,0)</f>
        <v>sBonnevie@knightcompany.com</v>
      </c>
      <c r="Y551" s="15" t="str">
        <f>_xlfn.XLOOKUP(_LOOKUP[[#This Row],[AdjusterMemberName]],_Adjuster[Adjuster Name],_Adjuster[Phone Number],,0)</f>
        <v>323-692-4064</v>
      </c>
      <c r="Z551" s="15" t="s">
        <v>41078</v>
      </c>
      <c r="AA5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2366 Lime Ave, Long Beach  CA 90806</v>
      </c>
      <c r="AB551" s="15">
        <v>45874</v>
      </c>
    </row>
    <row r="552" spans="1:28" x14ac:dyDescent="0.3">
      <c r="A552" s="14">
        <v>1</v>
      </c>
      <c r="B552" s="14">
        <v>1</v>
      </c>
      <c r="C552" s="15" t="s">
        <v>41079</v>
      </c>
      <c r="D552" s="15" t="s">
        <v>41079</v>
      </c>
      <c r="E552" s="15">
        <v>45814</v>
      </c>
      <c r="F552" s="15" t="s">
        <v>41080</v>
      </c>
      <c r="G552" s="15">
        <v>45715</v>
      </c>
      <c r="H552" s="15">
        <v>45896</v>
      </c>
      <c r="I552" s="15" t="s">
        <v>41081</v>
      </c>
      <c r="J552" s="15" t="s">
        <v>41082</v>
      </c>
      <c r="K552" s="15" t="s">
        <v>45554</v>
      </c>
      <c r="L552" s="15" t="s">
        <v>103</v>
      </c>
      <c r="M552" s="15" t="s">
        <v>2946</v>
      </c>
      <c r="N552" s="14">
        <v>2004</v>
      </c>
      <c r="O552" s="15" t="s">
        <v>41083</v>
      </c>
      <c r="P552" s="15" t="s">
        <v>106</v>
      </c>
      <c r="Q552" s="15" t="s">
        <v>47001</v>
      </c>
      <c r="R552" s="15" t="s">
        <v>41084</v>
      </c>
      <c r="S552" s="15" t="s">
        <v>41085</v>
      </c>
      <c r="T552" s="15" t="s">
        <v>971</v>
      </c>
      <c r="U552" s="15" t="s">
        <v>53</v>
      </c>
      <c r="V552" s="15" t="s">
        <v>45438</v>
      </c>
      <c r="W552" s="15" t="s">
        <v>1658</v>
      </c>
      <c r="X552" s="15" t="str">
        <f>_xlfn.XLOOKUP(_LOOKUP[[#This Row],[AdjusterMemberName]],_Adjuster[Adjuster Name],_Adjuster[Email],,0)</f>
        <v>RDavila@knightcompany.com</v>
      </c>
      <c r="Y552" s="15" t="str">
        <f>_xlfn.XLOOKUP(_LOOKUP[[#This Row],[AdjusterMemberName]],_Adjuster[Adjuster Name],_Adjuster[Phone Number],,0)</f>
        <v>424-559-5663</v>
      </c>
      <c r="Z552" s="15" t="s">
        <v>41086</v>
      </c>
      <c r="AA5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305 Line St, Lake Elsinore  CA 92530</v>
      </c>
      <c r="AB552" s="15"/>
    </row>
    <row r="553" spans="1:28" x14ac:dyDescent="0.3">
      <c r="A553" s="14">
        <v>1</v>
      </c>
      <c r="B553" s="14">
        <v>0</v>
      </c>
      <c r="C553" s="15" t="s">
        <v>2809</v>
      </c>
      <c r="D553" s="15" t="s">
        <v>41119</v>
      </c>
      <c r="E553" s="15">
        <v>45814</v>
      </c>
      <c r="F553" s="15" t="s">
        <v>41120</v>
      </c>
      <c r="G553" s="15">
        <v>45713</v>
      </c>
      <c r="H553" s="15">
        <v>45894</v>
      </c>
      <c r="I553" s="15" t="s">
        <v>41121</v>
      </c>
      <c r="J553" s="15" t="s">
        <v>41122</v>
      </c>
      <c r="K553" s="15" t="s">
        <v>45870</v>
      </c>
      <c r="L553" s="15" t="s">
        <v>128</v>
      </c>
      <c r="M553" s="15" t="s">
        <v>129</v>
      </c>
      <c r="N553" s="14">
        <v>2009</v>
      </c>
      <c r="O553" s="15" t="s">
        <v>41123</v>
      </c>
      <c r="P553" s="15" t="s">
        <v>106</v>
      </c>
      <c r="Q553" s="15" t="s">
        <v>46976</v>
      </c>
      <c r="R553" s="15" t="s">
        <v>2814</v>
      </c>
      <c r="S553" s="15" t="s">
        <v>2815</v>
      </c>
      <c r="T553" s="15" t="s">
        <v>1834</v>
      </c>
      <c r="U553" s="15" t="s">
        <v>53</v>
      </c>
      <c r="V553" s="15" t="s">
        <v>45607</v>
      </c>
      <c r="W553" s="15" t="s">
        <v>1186</v>
      </c>
      <c r="X553" s="15" t="str">
        <f>_xlfn.XLOOKUP(_LOOKUP[[#This Row],[AdjusterMemberName]],_Adjuster[Adjuster Name],_Adjuster[Email],,0)</f>
        <v>sAkinleye@knightcompany.com</v>
      </c>
      <c r="Y553" s="15" t="str">
        <f>_xlfn.XLOOKUP(_LOOKUP[[#This Row],[AdjusterMemberName]],_Adjuster[Adjuster Name],_Adjuster[Phone Number],,0)</f>
        <v>424-559-5280</v>
      </c>
      <c r="Z553" s="15" t="s">
        <v>2816</v>
      </c>
      <c r="AA5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606 N Grape St Apt 3, Escondido  CA 92025</v>
      </c>
      <c r="AB553" s="15"/>
    </row>
    <row r="554" spans="1:28" x14ac:dyDescent="0.3">
      <c r="A554" s="14">
        <v>1</v>
      </c>
      <c r="B554" s="14">
        <v>1</v>
      </c>
      <c r="C554" s="15" t="s">
        <v>41154</v>
      </c>
      <c r="D554" s="15" t="s">
        <v>41155</v>
      </c>
      <c r="E554" s="15">
        <v>45814</v>
      </c>
      <c r="F554" s="15" t="s">
        <v>41156</v>
      </c>
      <c r="G554" s="15">
        <v>45792</v>
      </c>
      <c r="H554" s="15">
        <v>45976</v>
      </c>
      <c r="I554" s="15" t="s">
        <v>41157</v>
      </c>
      <c r="J554" s="15" t="s">
        <v>41158</v>
      </c>
      <c r="K554" s="15" t="s">
        <v>45416</v>
      </c>
      <c r="L554" s="15" t="s">
        <v>441</v>
      </c>
      <c r="M554" s="15" t="s">
        <v>579</v>
      </c>
      <c r="N554" s="14">
        <v>2009</v>
      </c>
      <c r="O554" s="15" t="s">
        <v>41159</v>
      </c>
      <c r="P554" s="15" t="s">
        <v>106</v>
      </c>
      <c r="Q554" s="15" t="s">
        <v>46976</v>
      </c>
      <c r="R554" s="15" t="s">
        <v>2190</v>
      </c>
      <c r="S554" s="15" t="s">
        <v>41160</v>
      </c>
      <c r="T554" s="15" t="s">
        <v>11096</v>
      </c>
      <c r="U554" s="15" t="s">
        <v>53</v>
      </c>
      <c r="V554" s="15" t="s">
        <v>45676</v>
      </c>
      <c r="W554" s="15" t="s">
        <v>1357</v>
      </c>
      <c r="X554" s="15" t="str">
        <f>_xlfn.XLOOKUP(_LOOKUP[[#This Row],[AdjusterMemberName]],_Adjuster[Adjuster Name],_Adjuster[Email],,0)</f>
        <v>jRivera1@knightcompany.com</v>
      </c>
      <c r="Y554" s="15" t="str">
        <f>_xlfn.XLOOKUP(_LOOKUP[[#This Row],[AdjusterMemberName]],_Adjuster[Adjuster Name],_Adjuster[Phone Number],,0)</f>
        <v>424-559-5239</v>
      </c>
      <c r="Z554" s="15" t="s">
        <v>41161</v>
      </c>
      <c r="AA5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1482 Crater Lake Ave, Tulare  CA 93274</v>
      </c>
      <c r="AB554" s="15"/>
    </row>
    <row r="555" spans="1:28" x14ac:dyDescent="0.3">
      <c r="A555" s="14">
        <v>1</v>
      </c>
      <c r="B555" s="14">
        <v>1</v>
      </c>
      <c r="C555" s="15" t="s">
        <v>41199</v>
      </c>
      <c r="D555" s="15" t="s">
        <v>41199</v>
      </c>
      <c r="E555" s="15">
        <v>45814</v>
      </c>
      <c r="F555" s="15" t="s">
        <v>41200</v>
      </c>
      <c r="G555" s="15">
        <v>45800</v>
      </c>
      <c r="H555" s="15">
        <v>45984</v>
      </c>
      <c r="I555" s="15" t="s">
        <v>41201</v>
      </c>
      <c r="J555" s="15" t="s">
        <v>41202</v>
      </c>
      <c r="K555" s="15" t="s">
        <v>45442</v>
      </c>
      <c r="L555" s="15" t="s">
        <v>103</v>
      </c>
      <c r="M555" s="15" t="s">
        <v>1336</v>
      </c>
      <c r="N555" s="14">
        <v>2012</v>
      </c>
      <c r="O555" s="15" t="s">
        <v>41203</v>
      </c>
      <c r="P555" s="15" t="s">
        <v>106</v>
      </c>
      <c r="Q555" s="15" t="s">
        <v>47002</v>
      </c>
      <c r="R555" s="15" t="s">
        <v>41204</v>
      </c>
      <c r="S555" s="15" t="s">
        <v>41205</v>
      </c>
      <c r="T555" s="15" t="s">
        <v>144</v>
      </c>
      <c r="U555" s="15" t="s">
        <v>53</v>
      </c>
      <c r="V555" s="15" t="s">
        <v>45864</v>
      </c>
      <c r="W555" s="15" t="s">
        <v>3114</v>
      </c>
      <c r="X555" s="15" t="str">
        <f>_xlfn.XLOOKUP(_LOOKUP[[#This Row],[AdjusterMemberName]],_Adjuster[Adjuster Name],_Adjuster[Email],,0)</f>
        <v>eExmundo@knightcompany.com</v>
      </c>
      <c r="Y555" s="15" t="str">
        <f>_xlfn.XLOOKUP(_LOOKUP[[#This Row],[AdjusterMemberName]],_Adjuster[Adjuster Name],_Adjuster[Phone Number],,0)</f>
        <v>424-559-5400</v>
      </c>
      <c r="Z555" s="15" t="s">
        <v>41206</v>
      </c>
      <c r="AA5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381 Avenida Manzanos, San Jose  CA 95123</v>
      </c>
      <c r="AB555" s="15"/>
    </row>
    <row r="556" spans="1:28" x14ac:dyDescent="0.3">
      <c r="A556" s="14">
        <v>1</v>
      </c>
      <c r="B556" s="14">
        <v>1</v>
      </c>
      <c r="C556" s="15" t="s">
        <v>41207</v>
      </c>
      <c r="D556" s="15" t="s">
        <v>41207</v>
      </c>
      <c r="E556" s="15">
        <v>45814</v>
      </c>
      <c r="F556" s="15" t="s">
        <v>41208</v>
      </c>
      <c r="G556" s="15">
        <v>45762</v>
      </c>
      <c r="H556" s="15">
        <v>45945</v>
      </c>
      <c r="I556" s="15" t="s">
        <v>41209</v>
      </c>
      <c r="J556" s="15" t="s">
        <v>25319</v>
      </c>
      <c r="K556" s="15" t="s">
        <v>45332</v>
      </c>
      <c r="L556" s="15" t="s">
        <v>116</v>
      </c>
      <c r="M556" s="15" t="s">
        <v>9135</v>
      </c>
      <c r="N556" s="14">
        <v>2009</v>
      </c>
      <c r="O556" s="15" t="s">
        <v>41210</v>
      </c>
      <c r="P556" s="15" t="s">
        <v>106</v>
      </c>
      <c r="Q556" s="15" t="s">
        <v>46931</v>
      </c>
      <c r="R556" s="15" t="s">
        <v>41211</v>
      </c>
      <c r="S556" s="15" t="s">
        <v>41212</v>
      </c>
      <c r="T556" s="15" t="s">
        <v>1650</v>
      </c>
      <c r="U556" s="15" t="s">
        <v>53</v>
      </c>
      <c r="V556" s="15" t="s">
        <v>45863</v>
      </c>
      <c r="W556" s="15" t="s">
        <v>54</v>
      </c>
      <c r="X556" s="15" t="str">
        <f>_xlfn.XLOOKUP(_LOOKUP[[#This Row],[AdjusterMemberName]],_Adjuster[Adjuster Name],_Adjuster[Email],,0)</f>
        <v>JRubalcava@knightcompany.com</v>
      </c>
      <c r="Y556" s="15" t="str">
        <f>_xlfn.XLOOKUP(_LOOKUP[[#This Row],[AdjusterMemberName]],_Adjuster[Adjuster Name],_Adjuster[Phone Number],,0)</f>
        <v>424-559-5420</v>
      </c>
      <c r="Z556" s="15" t="s">
        <v>41213</v>
      </c>
      <c r="AA5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215 W 9Th St Apt F, Upland  CA 91786</v>
      </c>
      <c r="AB556" s="15"/>
    </row>
    <row r="557" spans="1:28" x14ac:dyDescent="0.3">
      <c r="A557" s="14">
        <v>1</v>
      </c>
      <c r="B557" s="14">
        <v>1</v>
      </c>
      <c r="C557" s="15" t="s">
        <v>41220</v>
      </c>
      <c r="D557" s="15" t="s">
        <v>41220</v>
      </c>
      <c r="E557" s="15">
        <v>45814</v>
      </c>
      <c r="F557" s="15" t="s">
        <v>41221</v>
      </c>
      <c r="G557" s="15">
        <v>45694</v>
      </c>
      <c r="H557" s="15">
        <v>45875</v>
      </c>
      <c r="I557" s="15" t="s">
        <v>41222</v>
      </c>
      <c r="J557" s="15" t="s">
        <v>41223</v>
      </c>
      <c r="K557" s="15" t="s">
        <v>45329</v>
      </c>
      <c r="L557" s="15" t="s">
        <v>128</v>
      </c>
      <c r="M557" s="15" t="s">
        <v>129</v>
      </c>
      <c r="N557" s="14">
        <v>2017</v>
      </c>
      <c r="O557" s="15" t="s">
        <v>41224</v>
      </c>
      <c r="P557" s="15" t="s">
        <v>81</v>
      </c>
      <c r="Q557" s="15" t="s">
        <v>46893</v>
      </c>
      <c r="R557" s="15" t="s">
        <v>41225</v>
      </c>
      <c r="S557" s="15" t="s">
        <v>41226</v>
      </c>
      <c r="T557" s="15" t="s">
        <v>1623</v>
      </c>
      <c r="U557" s="15" t="s">
        <v>53</v>
      </c>
      <c r="V557" s="15" t="s">
        <v>45862</v>
      </c>
      <c r="W557" s="15" t="s">
        <v>3974</v>
      </c>
      <c r="X557" s="15" t="str">
        <f>_xlfn.XLOOKUP(_LOOKUP[[#This Row],[AdjusterMemberName]],_Adjuster[Adjuster Name],_Adjuster[Email],,0)</f>
        <v>LMiller@knightcompany.com</v>
      </c>
      <c r="Y557" s="15" t="str">
        <f>_xlfn.XLOOKUP(_LOOKUP[[#This Row],[AdjusterMemberName]],_Adjuster[Adjuster Name],_Adjuster[Phone Number],,0)</f>
        <v>424-559-5378</v>
      </c>
      <c r="Z557" s="15" t="s">
        <v>41227</v>
      </c>
      <c r="AA5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1327 1/2 Bush St, Oceanside  CA 92058</v>
      </c>
      <c r="AB557" s="15"/>
    </row>
    <row r="558" spans="1:28" x14ac:dyDescent="0.3">
      <c r="A558" s="14">
        <v>1</v>
      </c>
      <c r="B558" s="14">
        <v>1</v>
      </c>
      <c r="C558" s="15" t="s">
        <v>36101</v>
      </c>
      <c r="D558" s="15" t="s">
        <v>41249</v>
      </c>
      <c r="E558" s="15">
        <v>45814</v>
      </c>
      <c r="F558" s="15" t="s">
        <v>36103</v>
      </c>
      <c r="G558" s="15">
        <v>45705</v>
      </c>
      <c r="H558" s="15">
        <v>45886</v>
      </c>
      <c r="I558" s="15" t="s">
        <v>41250</v>
      </c>
      <c r="J558" s="15" t="s">
        <v>41251</v>
      </c>
      <c r="K558" s="15" t="s">
        <v>45792</v>
      </c>
      <c r="L558" s="15" t="s">
        <v>103</v>
      </c>
      <c r="M558" s="15" t="s">
        <v>104</v>
      </c>
      <c r="N558" s="14">
        <v>2018</v>
      </c>
      <c r="O558" s="15" t="s">
        <v>41252</v>
      </c>
      <c r="P558" s="15" t="s">
        <v>106</v>
      </c>
      <c r="Q558" s="15" t="s">
        <v>47077</v>
      </c>
      <c r="R558" s="15" t="s">
        <v>36107</v>
      </c>
      <c r="S558" s="15" t="s">
        <v>36108</v>
      </c>
      <c r="T558" s="15" t="s">
        <v>174</v>
      </c>
      <c r="U558" s="15" t="s">
        <v>53</v>
      </c>
      <c r="V558" s="15" t="s">
        <v>45516</v>
      </c>
      <c r="W558" s="15" t="s">
        <v>6921</v>
      </c>
      <c r="X558" s="15" t="str">
        <f>_xlfn.XLOOKUP(_LOOKUP[[#This Row],[AdjusterMemberName]],_Adjuster[Adjuster Name],_Adjuster[Email],,0)</f>
        <v>AWallace@knightcompany.com</v>
      </c>
      <c r="Y558" s="15" t="str">
        <f>_xlfn.XLOOKUP(_LOOKUP[[#This Row],[AdjusterMemberName]],_Adjuster[Adjuster Name],_Adjuster[Phone Number],,0)</f>
        <v>424-559-5734</v>
      </c>
      <c r="Z558" s="15" t="s">
        <v>36109</v>
      </c>
      <c r="AA5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1733 N Wilton Pl, 10, Los Angeles  CA 90028</v>
      </c>
      <c r="AB558" s="15"/>
    </row>
    <row r="559" spans="1:28" x14ac:dyDescent="0.3">
      <c r="A559" s="14">
        <v>1</v>
      </c>
      <c r="B559" s="14">
        <v>1</v>
      </c>
      <c r="C559" s="15" t="s">
        <v>41262</v>
      </c>
      <c r="D559" s="15" t="s">
        <v>41263</v>
      </c>
      <c r="E559" s="15">
        <v>45814</v>
      </c>
      <c r="F559" s="15" t="s">
        <v>41264</v>
      </c>
      <c r="G559" s="15">
        <v>45797</v>
      </c>
      <c r="H559" s="15">
        <v>45981</v>
      </c>
      <c r="I559" s="15" t="s">
        <v>41265</v>
      </c>
      <c r="J559" s="15" t="s">
        <v>41266</v>
      </c>
      <c r="K559" s="15" t="s">
        <v>45646</v>
      </c>
      <c r="L559" s="15" t="s">
        <v>229</v>
      </c>
      <c r="M559" s="15" t="s">
        <v>723</v>
      </c>
      <c r="N559" s="14">
        <v>2020</v>
      </c>
      <c r="O559" s="15" t="s">
        <v>41267</v>
      </c>
      <c r="P559" s="15" t="s">
        <v>106</v>
      </c>
      <c r="Q559" s="15" t="s">
        <v>46922</v>
      </c>
      <c r="R559" s="15" t="s">
        <v>41268</v>
      </c>
      <c r="S559" s="15" t="s">
        <v>41269</v>
      </c>
      <c r="T559" s="15" t="s">
        <v>424</v>
      </c>
      <c r="U559" s="15" t="s">
        <v>53</v>
      </c>
      <c r="V559" s="15" t="s">
        <v>45717</v>
      </c>
      <c r="W559" s="15" t="s">
        <v>25229</v>
      </c>
      <c r="X559" s="15" t="str">
        <f>_xlfn.XLOOKUP(_LOOKUP[[#This Row],[AdjusterMemberName]],_Adjuster[Adjuster Name],_Adjuster[Email],,0)</f>
        <v>rMartinez4@knightcompany.com</v>
      </c>
      <c r="Y559" s="15" t="str">
        <f>_xlfn.XLOOKUP(_LOOKUP[[#This Row],[AdjusterMemberName]],_Adjuster[Adjuster Name],_Adjuster[Phone Number],,0)</f>
        <v>424-559-5605</v>
      </c>
      <c r="Z559" s="15" t="s">
        <v>41270</v>
      </c>
      <c r="AA5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6949 Del Rosa Ave, San Bernardino  CA 92404</v>
      </c>
      <c r="AB559" s="15"/>
    </row>
    <row r="560" spans="1:28" x14ac:dyDescent="0.3">
      <c r="A560" s="14">
        <v>1</v>
      </c>
      <c r="B560" s="14">
        <v>1</v>
      </c>
      <c r="C560" s="15" t="s">
        <v>41331</v>
      </c>
      <c r="D560" s="15" t="s">
        <v>41332</v>
      </c>
      <c r="E560" s="15">
        <v>45814</v>
      </c>
      <c r="F560" s="15" t="s">
        <v>41333</v>
      </c>
      <c r="G560" s="15">
        <v>45682</v>
      </c>
      <c r="H560" s="15">
        <v>45863</v>
      </c>
      <c r="I560" s="15" t="s">
        <v>41334</v>
      </c>
      <c r="J560" s="15" t="s">
        <v>41335</v>
      </c>
      <c r="K560" s="15" t="s">
        <v>45663</v>
      </c>
      <c r="L560" s="15" t="s">
        <v>441</v>
      </c>
      <c r="M560" s="15" t="s">
        <v>1126</v>
      </c>
      <c r="N560" s="14">
        <v>2013</v>
      </c>
      <c r="O560" s="15" t="s">
        <v>41336</v>
      </c>
      <c r="P560" s="15" t="s">
        <v>106</v>
      </c>
      <c r="Q560" s="15" t="s">
        <v>46939</v>
      </c>
      <c r="R560" s="15" t="s">
        <v>41337</v>
      </c>
      <c r="S560" s="15" t="s">
        <v>41338</v>
      </c>
      <c r="T560" s="15" t="s">
        <v>1120</v>
      </c>
      <c r="U560" s="15" t="s">
        <v>53</v>
      </c>
      <c r="V560" s="15" t="s">
        <v>45428</v>
      </c>
      <c r="W560" s="15" t="s">
        <v>54</v>
      </c>
      <c r="X560" s="15" t="str">
        <f>_xlfn.XLOOKUP(_LOOKUP[[#This Row],[AdjusterMemberName]],_Adjuster[Adjuster Name],_Adjuster[Email],,0)</f>
        <v>JRubalcava@knightcompany.com</v>
      </c>
      <c r="Y560" s="15" t="str">
        <f>_xlfn.XLOOKUP(_LOOKUP[[#This Row],[AdjusterMemberName]],_Adjuster[Adjuster Name],_Adjuster[Phone Number],,0)</f>
        <v>424-559-5420</v>
      </c>
      <c r="Z560" s="15" t="s">
        <v>41339</v>
      </c>
      <c r="AA5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904 Fairway Dr Apt 193, Colton  CA 92324</v>
      </c>
      <c r="AB560" s="15"/>
    </row>
    <row r="561" spans="1:28" x14ac:dyDescent="0.3">
      <c r="A561" s="14">
        <v>1</v>
      </c>
      <c r="B561" s="14">
        <v>1</v>
      </c>
      <c r="C561" s="15" t="s">
        <v>41402</v>
      </c>
      <c r="D561" s="15" t="s">
        <v>41402</v>
      </c>
      <c r="E561" s="15">
        <v>45814</v>
      </c>
      <c r="F561" s="15" t="s">
        <v>41403</v>
      </c>
      <c r="G561" s="15">
        <v>45653</v>
      </c>
      <c r="H561" s="15">
        <v>45835</v>
      </c>
      <c r="I561" s="15" t="s">
        <v>41404</v>
      </c>
      <c r="J561" s="15" t="s">
        <v>41405</v>
      </c>
      <c r="K561" s="15" t="s">
        <v>45356</v>
      </c>
      <c r="L561" s="15" t="s">
        <v>150</v>
      </c>
      <c r="M561" s="15" t="s">
        <v>8517</v>
      </c>
      <c r="N561" s="14">
        <v>2012</v>
      </c>
      <c r="O561" s="15" t="s">
        <v>41406</v>
      </c>
      <c r="P561" s="15" t="s">
        <v>106</v>
      </c>
      <c r="Q561" s="15" t="s">
        <v>47076</v>
      </c>
      <c r="R561" s="15" t="s">
        <v>41407</v>
      </c>
      <c r="S561" s="15" t="s">
        <v>41408</v>
      </c>
      <c r="T561" s="15" t="s">
        <v>830</v>
      </c>
      <c r="U561" s="15" t="s">
        <v>53</v>
      </c>
      <c r="V561" s="15" t="s">
        <v>45848</v>
      </c>
      <c r="W561" s="15" t="s">
        <v>25229</v>
      </c>
      <c r="X561" s="15" t="str">
        <f>_xlfn.XLOOKUP(_LOOKUP[[#This Row],[AdjusterMemberName]],_Adjuster[Adjuster Name],_Adjuster[Email],,0)</f>
        <v>rMartinez4@knightcompany.com</v>
      </c>
      <c r="Y561" s="15" t="str">
        <f>_xlfn.XLOOKUP(_LOOKUP[[#This Row],[AdjusterMemberName]],_Adjuster[Adjuster Name],_Adjuster[Phone Number],,0)</f>
        <v>424-559-5605</v>
      </c>
      <c r="Z561" s="15" t="s">
        <v>41409</v>
      </c>
      <c r="AA5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835 33Rd Ave Apt 2, Oakland  CA 94601</v>
      </c>
      <c r="AB561" s="15"/>
    </row>
    <row r="562" spans="1:28" x14ac:dyDescent="0.3">
      <c r="A562" s="14">
        <v>1</v>
      </c>
      <c r="B562" s="14">
        <v>1</v>
      </c>
      <c r="C562" s="15" t="s">
        <v>23416</v>
      </c>
      <c r="D562" s="15" t="s">
        <v>41493</v>
      </c>
      <c r="E562" s="15">
        <v>45814</v>
      </c>
      <c r="F562" s="15" t="s">
        <v>41494</v>
      </c>
      <c r="G562" s="15">
        <v>45670</v>
      </c>
      <c r="H562" s="15">
        <v>45851</v>
      </c>
      <c r="I562" s="15" t="s">
        <v>41495</v>
      </c>
      <c r="J562" s="15" t="s">
        <v>41496</v>
      </c>
      <c r="K562" s="15" t="s">
        <v>45836</v>
      </c>
      <c r="L562" s="15" t="s">
        <v>281</v>
      </c>
      <c r="M562" s="15" t="s">
        <v>4513</v>
      </c>
      <c r="N562" s="14">
        <v>2018</v>
      </c>
      <c r="O562" s="15" t="s">
        <v>41497</v>
      </c>
      <c r="P562" s="15" t="s">
        <v>106</v>
      </c>
      <c r="Q562" s="15" t="s">
        <v>46893</v>
      </c>
      <c r="R562" s="15" t="s">
        <v>23421</v>
      </c>
      <c r="S562" s="15" t="s">
        <v>23422</v>
      </c>
      <c r="T562" s="15" t="s">
        <v>308</v>
      </c>
      <c r="U562" s="15" t="s">
        <v>53</v>
      </c>
      <c r="V562" s="15" t="s">
        <v>45476</v>
      </c>
      <c r="W562" s="15" t="s">
        <v>1658</v>
      </c>
      <c r="X562" s="15" t="str">
        <f>_xlfn.XLOOKUP(_LOOKUP[[#This Row],[AdjusterMemberName]],_Adjuster[Adjuster Name],_Adjuster[Email],,0)</f>
        <v>RDavila@knightcompany.com</v>
      </c>
      <c r="Y562" s="15" t="str">
        <f>_xlfn.XLOOKUP(_LOOKUP[[#This Row],[AdjusterMemberName]],_Adjuster[Adjuster Name],_Adjuster[Phone Number],,0)</f>
        <v>424-559-5663</v>
      </c>
      <c r="Z562" s="15" t="s">
        <v>23423</v>
      </c>
      <c r="AA5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3140 Panorama Rd, Riverside  CA 92506</v>
      </c>
      <c r="AB562" s="15"/>
    </row>
    <row r="563" spans="1:28" x14ac:dyDescent="0.3">
      <c r="A563" s="14">
        <v>1</v>
      </c>
      <c r="B563" s="14">
        <v>1</v>
      </c>
      <c r="C563" s="15" t="s">
        <v>41509</v>
      </c>
      <c r="D563" s="15" t="s">
        <v>41509</v>
      </c>
      <c r="E563" s="15">
        <v>45814</v>
      </c>
      <c r="F563" s="15" t="s">
        <v>41510</v>
      </c>
      <c r="G563" s="15">
        <v>45696</v>
      </c>
      <c r="H563" s="15">
        <v>45877</v>
      </c>
      <c r="I563" s="15" t="s">
        <v>41511</v>
      </c>
      <c r="J563" s="15" t="s">
        <v>41512</v>
      </c>
      <c r="K563" s="15" t="s">
        <v>45835</v>
      </c>
      <c r="L563" s="15" t="s">
        <v>139</v>
      </c>
      <c r="M563" s="15" t="s">
        <v>5492</v>
      </c>
      <c r="N563" s="14">
        <v>2019</v>
      </c>
      <c r="O563" s="15" t="s">
        <v>41513</v>
      </c>
      <c r="P563" s="15" t="s">
        <v>106</v>
      </c>
      <c r="Q563" s="15" t="s">
        <v>46931</v>
      </c>
      <c r="R563" s="15" t="s">
        <v>5893</v>
      </c>
      <c r="S563" s="15" t="s">
        <v>41514</v>
      </c>
      <c r="T563" s="15" t="s">
        <v>530</v>
      </c>
      <c r="U563" s="15" t="s">
        <v>53</v>
      </c>
      <c r="V563" s="15" t="s">
        <v>45603</v>
      </c>
      <c r="W563" s="15" t="s">
        <v>1357</v>
      </c>
      <c r="X563" s="15" t="str">
        <f>_xlfn.XLOOKUP(_LOOKUP[[#This Row],[AdjusterMemberName]],_Adjuster[Adjuster Name],_Adjuster[Email],,0)</f>
        <v>jRivera1@knightcompany.com</v>
      </c>
      <c r="Y563" s="15" t="str">
        <f>_xlfn.XLOOKUP(_LOOKUP[[#This Row],[AdjusterMemberName]],_Adjuster[Adjuster Name],_Adjuster[Phone Number],,0)</f>
        <v>424-559-5239</v>
      </c>
      <c r="Z563" s="15" t="s">
        <v>41515</v>
      </c>
      <c r="AA5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13586 Arroyo Dr, Victorville  CA 92395</v>
      </c>
      <c r="AB563" s="15">
        <v>45821</v>
      </c>
    </row>
    <row r="564" spans="1:28" x14ac:dyDescent="0.3">
      <c r="A564" s="14">
        <v>1</v>
      </c>
      <c r="B564" s="14">
        <v>1</v>
      </c>
      <c r="C564" s="15" t="s">
        <v>42004</v>
      </c>
      <c r="D564" s="15" t="s">
        <v>42005</v>
      </c>
      <c r="E564" s="15">
        <v>45814</v>
      </c>
      <c r="F564" s="15" t="s">
        <v>42006</v>
      </c>
      <c r="G564" s="15">
        <v>45762</v>
      </c>
      <c r="H564" s="15">
        <v>45945</v>
      </c>
      <c r="I564" s="15" t="s">
        <v>42007</v>
      </c>
      <c r="J564" s="15" t="s">
        <v>42008</v>
      </c>
      <c r="K564" s="15" t="s">
        <v>45509</v>
      </c>
      <c r="L564" s="15" t="s">
        <v>441</v>
      </c>
      <c r="M564" s="15" t="s">
        <v>2864</v>
      </c>
      <c r="N564" s="14">
        <v>2025</v>
      </c>
      <c r="O564" s="15" t="s">
        <v>42009</v>
      </c>
      <c r="P564" s="15" t="s">
        <v>106</v>
      </c>
      <c r="Q564" s="15" t="s">
        <v>46913</v>
      </c>
      <c r="R564" s="15" t="s">
        <v>42010</v>
      </c>
      <c r="S564" s="15" t="s">
        <v>42011</v>
      </c>
      <c r="T564" s="15" t="s">
        <v>1356</v>
      </c>
      <c r="U564" s="15" t="s">
        <v>53</v>
      </c>
      <c r="V564" s="15" t="s">
        <v>45533</v>
      </c>
      <c r="W564" s="15" t="s">
        <v>54</v>
      </c>
      <c r="X564" s="15" t="str">
        <f>_xlfn.XLOOKUP(_LOOKUP[[#This Row],[AdjusterMemberName]],_Adjuster[Adjuster Name],_Adjuster[Email],,0)</f>
        <v>JRubalcava@knightcompany.com</v>
      </c>
      <c r="Y564" s="15" t="str">
        <f>_xlfn.XLOOKUP(_LOOKUP[[#This Row],[AdjusterMemberName]],_Adjuster[Adjuster Name],_Adjuster[Phone Number],,0)</f>
        <v>424-559-5420</v>
      </c>
      <c r="Z564" s="15" t="s">
        <v>42012</v>
      </c>
      <c r="AA5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211 N Spruce Ave Apt B, Rialto  CA 92376</v>
      </c>
      <c r="AB564" s="15"/>
    </row>
    <row r="565" spans="1:28" x14ac:dyDescent="0.3">
      <c r="A565" s="14">
        <v>1</v>
      </c>
      <c r="B565" s="14">
        <v>1</v>
      </c>
      <c r="C565" s="15" t="s">
        <v>42174</v>
      </c>
      <c r="D565" s="15" t="s">
        <v>42174</v>
      </c>
      <c r="E565" s="15">
        <v>45814</v>
      </c>
      <c r="F565" s="15" t="s">
        <v>42175</v>
      </c>
      <c r="G565" s="15">
        <v>45783</v>
      </c>
      <c r="H565" s="15">
        <v>45967</v>
      </c>
      <c r="I565" s="15" t="s">
        <v>42176</v>
      </c>
      <c r="J565" s="15" t="s">
        <v>42177</v>
      </c>
      <c r="K565" s="15" t="s">
        <v>45397</v>
      </c>
      <c r="L565" s="15" t="s">
        <v>314</v>
      </c>
      <c r="M565" s="15" t="s">
        <v>315</v>
      </c>
      <c r="N565" s="14">
        <v>1994</v>
      </c>
      <c r="O565" s="15" t="s">
        <v>42178</v>
      </c>
      <c r="P565" s="15" t="s">
        <v>106</v>
      </c>
      <c r="Q565" s="15" t="s">
        <v>46939</v>
      </c>
      <c r="R565" s="15" t="s">
        <v>42179</v>
      </c>
      <c r="S565" s="15" t="s">
        <v>42180</v>
      </c>
      <c r="T565" s="15" t="s">
        <v>2431</v>
      </c>
      <c r="U565" s="15" t="s">
        <v>53</v>
      </c>
      <c r="V565" s="15" t="s">
        <v>45776</v>
      </c>
      <c r="W565" s="15" t="s">
        <v>54</v>
      </c>
      <c r="X565" s="15" t="str">
        <f>_xlfn.XLOOKUP(_LOOKUP[[#This Row],[AdjusterMemberName]],_Adjuster[Adjuster Name],_Adjuster[Email],,0)</f>
        <v>JRubalcava@knightcompany.com</v>
      </c>
      <c r="Y565" s="15" t="str">
        <f>_xlfn.XLOOKUP(_LOOKUP[[#This Row],[AdjusterMemberName]],_Adjuster[Adjuster Name],_Adjuster[Phone Number],,0)</f>
        <v>424-559-5420</v>
      </c>
      <c r="Z565" s="15" t="s">
        <v>42181</v>
      </c>
      <c r="AA5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449 Jansu Pl, Pomona  CA 91768</v>
      </c>
      <c r="AB565" s="15"/>
    </row>
    <row r="566" spans="1:28" x14ac:dyDescent="0.3">
      <c r="A566" s="14">
        <v>1</v>
      </c>
      <c r="B566" s="14">
        <v>1</v>
      </c>
      <c r="C566" s="15" t="s">
        <v>31096</v>
      </c>
      <c r="D566" s="15" t="s">
        <v>31096</v>
      </c>
      <c r="E566" s="15">
        <v>45813</v>
      </c>
      <c r="F566" s="15" t="s">
        <v>31097</v>
      </c>
      <c r="G566" s="15">
        <v>45652</v>
      </c>
      <c r="H566" s="15">
        <v>45834</v>
      </c>
      <c r="I566" s="15" t="s">
        <v>40915</v>
      </c>
      <c r="J566" s="15" t="s">
        <v>40916</v>
      </c>
      <c r="K566" s="15" t="s">
        <v>45883</v>
      </c>
      <c r="L566" s="15" t="s">
        <v>128</v>
      </c>
      <c r="M566" s="15" t="s">
        <v>170</v>
      </c>
      <c r="N566" s="14">
        <v>2024</v>
      </c>
      <c r="O566" s="15" t="s">
        <v>31100</v>
      </c>
      <c r="P566" s="15" t="s">
        <v>81</v>
      </c>
      <c r="Q566" s="15" t="s">
        <v>47073</v>
      </c>
      <c r="R566" s="15" t="s">
        <v>744</v>
      </c>
      <c r="S566" s="15" t="s">
        <v>31101</v>
      </c>
      <c r="T566" s="15" t="s">
        <v>174</v>
      </c>
      <c r="U566" s="15" t="s">
        <v>53</v>
      </c>
      <c r="V566" s="15" t="s">
        <v>45342</v>
      </c>
      <c r="W566" s="15" t="s">
        <v>25229</v>
      </c>
      <c r="X566" s="15" t="str">
        <f>_xlfn.XLOOKUP(_LOOKUP[[#This Row],[AdjusterMemberName]],_Adjuster[Adjuster Name],_Adjuster[Email],,0)</f>
        <v>rMartinez4@knightcompany.com</v>
      </c>
      <c r="Y566" s="15" t="str">
        <f>_xlfn.XLOOKUP(_LOOKUP[[#This Row],[AdjusterMemberName]],_Adjuster[Adjuster Name],_Adjuster[Phone Number],,0)</f>
        <v>424-559-5605</v>
      </c>
      <c r="Z566" s="15" t="s">
        <v>31102</v>
      </c>
      <c r="AA5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234 W 60Th St , Los Angeles  CA 90003</v>
      </c>
      <c r="AB566" s="15"/>
    </row>
    <row r="567" spans="1:28" x14ac:dyDescent="0.3">
      <c r="A567" s="14">
        <v>1</v>
      </c>
      <c r="B567" s="14">
        <v>1</v>
      </c>
      <c r="C567" s="15" t="s">
        <v>40968</v>
      </c>
      <c r="D567" s="15" t="s">
        <v>40968</v>
      </c>
      <c r="E567" s="15">
        <v>45813</v>
      </c>
      <c r="F567" s="15" t="s">
        <v>40969</v>
      </c>
      <c r="G567" s="15">
        <v>45719</v>
      </c>
      <c r="H567" s="15">
        <v>45903</v>
      </c>
      <c r="I567" s="15" t="s">
        <v>40970</v>
      </c>
      <c r="J567" s="15" t="s">
        <v>40971</v>
      </c>
      <c r="K567" s="15" t="s">
        <v>45341</v>
      </c>
      <c r="L567" s="15" t="s">
        <v>91</v>
      </c>
      <c r="M567" s="15" t="s">
        <v>3016</v>
      </c>
      <c r="N567" s="14">
        <v>2010</v>
      </c>
      <c r="O567" s="15" t="s">
        <v>40972</v>
      </c>
      <c r="P567" s="15" t="s">
        <v>106</v>
      </c>
      <c r="Q567" s="15" t="s">
        <v>46922</v>
      </c>
      <c r="R567" s="15" t="s">
        <v>10126</v>
      </c>
      <c r="S567" s="15" t="s">
        <v>40973</v>
      </c>
      <c r="T567" s="15" t="s">
        <v>5400</v>
      </c>
      <c r="U567" s="15" t="s">
        <v>53</v>
      </c>
      <c r="V567" s="15" t="s">
        <v>45536</v>
      </c>
      <c r="W567" s="15" t="s">
        <v>850</v>
      </c>
      <c r="X567" s="15" t="e">
        <f>_xlfn.XLOOKUP(_LOOKUP[[#This Row],[AdjusterMemberName]],_Adjuster[Adjuster Name],_Adjuster[Email],,0)</f>
        <v>#N/A</v>
      </c>
      <c r="Y567" s="15" t="e">
        <f>_xlfn.XLOOKUP(_LOOKUP[[#This Row],[AdjusterMemberName]],_Adjuster[Adjuster Name],_Adjuster[Phone Number],,0)</f>
        <v>#N/A</v>
      </c>
      <c r="Z567" s="15" t="s">
        <v>40974</v>
      </c>
      <c r="AA5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440 S Anza Ave, El Cajon  CA 92020</v>
      </c>
      <c r="AB567" s="15"/>
    </row>
    <row r="568" spans="1:28" x14ac:dyDescent="0.3">
      <c r="A568" s="14">
        <v>1</v>
      </c>
      <c r="B568" s="14">
        <v>0</v>
      </c>
      <c r="C568" s="15" t="s">
        <v>40987</v>
      </c>
      <c r="D568" s="15" t="s">
        <v>40988</v>
      </c>
      <c r="E568" s="15">
        <v>45813</v>
      </c>
      <c r="F568" s="15" t="s">
        <v>40989</v>
      </c>
      <c r="G568" s="15">
        <v>45729</v>
      </c>
      <c r="H568" s="15">
        <v>45913</v>
      </c>
      <c r="I568" s="15" t="s">
        <v>40990</v>
      </c>
      <c r="J568" s="15" t="s">
        <v>40991</v>
      </c>
      <c r="K568" s="15" t="s">
        <v>45876</v>
      </c>
      <c r="L568" s="15" t="s">
        <v>91</v>
      </c>
      <c r="M568" s="15" t="s">
        <v>1701</v>
      </c>
      <c r="N568" s="14">
        <v>2013</v>
      </c>
      <c r="O568" s="15" t="s">
        <v>40992</v>
      </c>
      <c r="P568" s="15" t="s">
        <v>81</v>
      </c>
      <c r="Q568" s="15" t="s">
        <v>47001</v>
      </c>
      <c r="R568" s="15" t="s">
        <v>40993</v>
      </c>
      <c r="S568" s="15" t="s">
        <v>40994</v>
      </c>
      <c r="T568" s="15" t="s">
        <v>672</v>
      </c>
      <c r="U568" s="15" t="s">
        <v>53</v>
      </c>
      <c r="V568" s="15" t="s">
        <v>45553</v>
      </c>
      <c r="W568" s="15" t="s">
        <v>1186</v>
      </c>
      <c r="X568" s="15" t="str">
        <f>_xlfn.XLOOKUP(_LOOKUP[[#This Row],[AdjusterMemberName]],_Adjuster[Adjuster Name],_Adjuster[Email],,0)</f>
        <v>sAkinleye@knightcompany.com</v>
      </c>
      <c r="Y568" s="15" t="str">
        <f>_xlfn.XLOOKUP(_LOOKUP[[#This Row],[AdjusterMemberName]],_Adjuster[Adjuster Name],_Adjuster[Phone Number],,0)</f>
        <v>424-559-5280</v>
      </c>
      <c r="Z568" s="15" t="s">
        <v>40995</v>
      </c>
      <c r="AA5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19545 Sherman Way Unit 15, Reseda  CA 91335</v>
      </c>
      <c r="AB568" s="15"/>
    </row>
    <row r="569" spans="1:28" x14ac:dyDescent="0.3">
      <c r="A569" s="14">
        <v>1</v>
      </c>
      <c r="B569" s="14">
        <v>1</v>
      </c>
      <c r="C569" s="15" t="s">
        <v>38388</v>
      </c>
      <c r="D569" s="15" t="s">
        <v>38388</v>
      </c>
      <c r="E569" s="15">
        <v>45813</v>
      </c>
      <c r="F569" s="15" t="s">
        <v>38390</v>
      </c>
      <c r="G569" s="15">
        <v>45663</v>
      </c>
      <c r="H569" s="15">
        <v>45844</v>
      </c>
      <c r="I569" s="15" t="s">
        <v>41006</v>
      </c>
      <c r="J569" s="15" t="s">
        <v>41007</v>
      </c>
      <c r="K569" s="15" t="s">
        <v>45875</v>
      </c>
      <c r="L569" s="15" t="s">
        <v>270</v>
      </c>
      <c r="M569" s="15" t="s">
        <v>271</v>
      </c>
      <c r="N569" s="14">
        <v>2021</v>
      </c>
      <c r="O569" s="15" t="s">
        <v>41008</v>
      </c>
      <c r="P569" s="15" t="s">
        <v>106</v>
      </c>
      <c r="Q569" s="15" t="s">
        <v>46922</v>
      </c>
      <c r="R569" s="15" t="s">
        <v>2900</v>
      </c>
      <c r="S569" s="15" t="s">
        <v>38394</v>
      </c>
      <c r="T569" s="15" t="s">
        <v>3010</v>
      </c>
      <c r="U569" s="15" t="s">
        <v>53</v>
      </c>
      <c r="V569" s="15" t="s">
        <v>45612</v>
      </c>
      <c r="W569" s="15" t="s">
        <v>54</v>
      </c>
      <c r="X569" s="15" t="str">
        <f>_xlfn.XLOOKUP(_LOOKUP[[#This Row],[AdjusterMemberName]],_Adjuster[Adjuster Name],_Adjuster[Email],,0)</f>
        <v>JRubalcava@knightcompany.com</v>
      </c>
      <c r="Y569" s="15" t="str">
        <f>_xlfn.XLOOKUP(_LOOKUP[[#This Row],[AdjusterMemberName]],_Adjuster[Adjuster Name],_Adjuster[Phone Number],,0)</f>
        <v>424-559-5420</v>
      </c>
      <c r="Z569" s="15" t="s">
        <v>38395</v>
      </c>
      <c r="AA5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21115 Bassett St, Canoga Park  CA 91303</v>
      </c>
      <c r="AB569" s="15"/>
    </row>
    <row r="570" spans="1:28" x14ac:dyDescent="0.3">
      <c r="A570" s="14">
        <v>1</v>
      </c>
      <c r="B570" s="14">
        <v>1</v>
      </c>
      <c r="C570" s="15" t="s">
        <v>41009</v>
      </c>
      <c r="D570" s="15" t="s">
        <v>41010</v>
      </c>
      <c r="E570" s="15">
        <v>45813</v>
      </c>
      <c r="F570" s="15" t="s">
        <v>41011</v>
      </c>
      <c r="G570" s="15">
        <v>45788</v>
      </c>
      <c r="H570" s="15">
        <v>45972</v>
      </c>
      <c r="I570" s="15" t="s">
        <v>41012</v>
      </c>
      <c r="J570" s="15" t="s">
        <v>41013</v>
      </c>
      <c r="K570" s="15" t="s">
        <v>45407</v>
      </c>
      <c r="L570" s="15" t="s">
        <v>103</v>
      </c>
      <c r="M570" s="15" t="s">
        <v>304</v>
      </c>
      <c r="N570" s="14">
        <v>2016</v>
      </c>
      <c r="O570" s="15" t="s">
        <v>41014</v>
      </c>
      <c r="P570" s="15" t="s">
        <v>81</v>
      </c>
      <c r="Q570" s="15" t="s">
        <v>47001</v>
      </c>
      <c r="R570" s="15" t="s">
        <v>8052</v>
      </c>
      <c r="S570" s="15" t="s">
        <v>41015</v>
      </c>
      <c r="T570" s="15" t="s">
        <v>96</v>
      </c>
      <c r="U570" s="15" t="s">
        <v>53</v>
      </c>
      <c r="V570" s="15" t="s">
        <v>45410</v>
      </c>
      <c r="W570" s="15" t="s">
        <v>3974</v>
      </c>
      <c r="X570" s="15" t="str">
        <f>_xlfn.XLOOKUP(_LOOKUP[[#This Row],[AdjusterMemberName]],_Adjuster[Adjuster Name],_Adjuster[Email],,0)</f>
        <v>LMiller@knightcompany.com</v>
      </c>
      <c r="Y570" s="15" t="str">
        <f>_xlfn.XLOOKUP(_LOOKUP[[#This Row],[AdjusterMemberName]],_Adjuster[Adjuster Name],_Adjuster[Phone Number],,0)</f>
        <v>424-559-5378</v>
      </c>
      <c r="Z570" s="15" t="s">
        <v>41016</v>
      </c>
      <c r="AA5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23185 Calle Nogales Apt 243, Moreno Valley  CA 92557</v>
      </c>
      <c r="AB570" s="15"/>
    </row>
    <row r="571" spans="1:28" x14ac:dyDescent="0.3">
      <c r="A571" s="14">
        <v>1</v>
      </c>
      <c r="B571" s="14">
        <v>1</v>
      </c>
      <c r="C571" s="15" t="s">
        <v>28071</v>
      </c>
      <c r="D571" s="15" t="s">
        <v>41044</v>
      </c>
      <c r="E571" s="15">
        <v>45813</v>
      </c>
      <c r="F571" s="15" t="s">
        <v>41045</v>
      </c>
      <c r="G571" s="15">
        <v>45813</v>
      </c>
      <c r="H571" s="15">
        <v>45996</v>
      </c>
      <c r="I571" s="15" t="s">
        <v>41046</v>
      </c>
      <c r="J571" s="15" t="s">
        <v>41047</v>
      </c>
      <c r="K571" s="15" t="s">
        <v>45873</v>
      </c>
      <c r="L571" s="15" t="s">
        <v>128</v>
      </c>
      <c r="M571" s="15" t="s">
        <v>17371</v>
      </c>
      <c r="N571" s="14">
        <v>2024</v>
      </c>
      <c r="O571" s="15" t="s">
        <v>41048</v>
      </c>
      <c r="P571" s="15" t="s">
        <v>81</v>
      </c>
      <c r="Q571" s="15" t="s">
        <v>47002</v>
      </c>
      <c r="R571" s="15" t="s">
        <v>9650</v>
      </c>
      <c r="S571" s="15" t="s">
        <v>28076</v>
      </c>
      <c r="T571" s="15" t="s">
        <v>2533</v>
      </c>
      <c r="U571" s="15" t="s">
        <v>53</v>
      </c>
      <c r="V571" s="15" t="s">
        <v>45667</v>
      </c>
      <c r="W571" s="15" t="s">
        <v>3184</v>
      </c>
      <c r="X571" s="15" t="str">
        <f>_xlfn.XLOOKUP(_LOOKUP[[#This Row],[AdjusterMemberName]],_Adjuster[Adjuster Name],_Adjuster[Email],,0)</f>
        <v>mQualls@knightcompany.com</v>
      </c>
      <c r="Y571" s="15" t="str">
        <f>_xlfn.XLOOKUP(_LOOKUP[[#This Row],[AdjusterMemberName]],_Adjuster[Adjuster Name],_Adjuster[Phone Number],,0)</f>
        <v>424-559-5436</v>
      </c>
      <c r="Z571" s="15" t="s">
        <v>28077</v>
      </c>
      <c r="AA5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3600 Hill St Unit A, Huntington Park  CA 90255</v>
      </c>
      <c r="AB571" s="15"/>
    </row>
    <row r="572" spans="1:28" x14ac:dyDescent="0.3">
      <c r="A572" s="14">
        <v>1</v>
      </c>
      <c r="B572" s="14">
        <v>1</v>
      </c>
      <c r="C572" s="15" t="s">
        <v>41096</v>
      </c>
      <c r="D572" s="15" t="s">
        <v>41096</v>
      </c>
      <c r="E572" s="15">
        <v>45813</v>
      </c>
      <c r="F572" s="15" t="s">
        <v>41097</v>
      </c>
      <c r="G572" s="15">
        <v>45720</v>
      </c>
      <c r="H572" s="15">
        <v>45904</v>
      </c>
      <c r="I572" s="15" t="s">
        <v>41098</v>
      </c>
      <c r="J572" s="15" t="s">
        <v>41099</v>
      </c>
      <c r="K572" s="15" t="s">
        <v>45397</v>
      </c>
      <c r="L572" s="15" t="s">
        <v>139</v>
      </c>
      <c r="M572" s="15" t="s">
        <v>249</v>
      </c>
      <c r="N572" s="14">
        <v>2015</v>
      </c>
      <c r="O572" s="15" t="s">
        <v>41100</v>
      </c>
      <c r="P572" s="15" t="s">
        <v>81</v>
      </c>
      <c r="Q572" s="15" t="s">
        <v>46893</v>
      </c>
      <c r="R572" s="15" t="s">
        <v>41101</v>
      </c>
      <c r="S572" s="15" t="s">
        <v>41102</v>
      </c>
      <c r="T572" s="15" t="s">
        <v>96</v>
      </c>
      <c r="U572" s="15" t="s">
        <v>53</v>
      </c>
      <c r="V572" s="15" t="s">
        <v>45731</v>
      </c>
      <c r="W572" s="15" t="s">
        <v>3114</v>
      </c>
      <c r="X572" s="15" t="str">
        <f>_xlfn.XLOOKUP(_LOOKUP[[#This Row],[AdjusterMemberName]],_Adjuster[Adjuster Name],_Adjuster[Email],,0)</f>
        <v>eExmundo@knightcompany.com</v>
      </c>
      <c r="Y572" s="15" t="str">
        <f>_xlfn.XLOOKUP(_LOOKUP[[#This Row],[AdjusterMemberName]],_Adjuster[Adjuster Name],_Adjuster[Phone Number],,0)</f>
        <v>424-559-5400</v>
      </c>
      <c r="Z572" s="15" t="s">
        <v>41103</v>
      </c>
      <c r="AA5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24218 Dressin Drive, Moreno Valley  CA 92553</v>
      </c>
      <c r="AB572" s="15"/>
    </row>
    <row r="573" spans="1:28" x14ac:dyDescent="0.3">
      <c r="A573" s="14">
        <v>1</v>
      </c>
      <c r="B573" s="14">
        <v>1</v>
      </c>
      <c r="C573" s="15" t="s">
        <v>41104</v>
      </c>
      <c r="D573" s="15" t="s">
        <v>41104</v>
      </c>
      <c r="E573" s="15">
        <v>45813</v>
      </c>
      <c r="F573" s="15" t="s">
        <v>41105</v>
      </c>
      <c r="G573" s="15">
        <v>45784</v>
      </c>
      <c r="H573" s="15">
        <v>45968</v>
      </c>
      <c r="I573" s="15" t="s">
        <v>41106</v>
      </c>
      <c r="J573" s="15" t="s">
        <v>41107</v>
      </c>
      <c r="K573" s="15" t="s">
        <v>45329</v>
      </c>
      <c r="L573" s="15" t="s">
        <v>25</v>
      </c>
      <c r="M573" s="15" t="s">
        <v>79</v>
      </c>
      <c r="N573" s="14">
        <v>2007</v>
      </c>
      <c r="O573" s="15" t="s">
        <v>41108</v>
      </c>
      <c r="P573" s="15" t="s">
        <v>81</v>
      </c>
      <c r="Q573" s="15" t="s">
        <v>47024</v>
      </c>
      <c r="R573" s="15" t="s">
        <v>20516</v>
      </c>
      <c r="S573" s="15" t="s">
        <v>41109</v>
      </c>
      <c r="T573" s="15" t="s">
        <v>9009</v>
      </c>
      <c r="U573" s="15" t="s">
        <v>53</v>
      </c>
      <c r="V573" s="15" t="s">
        <v>45782</v>
      </c>
      <c r="W573" s="15" t="s">
        <v>3307</v>
      </c>
      <c r="X573" s="15" t="e">
        <f>_xlfn.XLOOKUP(_LOOKUP[[#This Row],[AdjusterMemberName]],_Adjuster[Adjuster Name],_Adjuster[Email],,0)</f>
        <v>#N/A</v>
      </c>
      <c r="Y573" s="15" t="e">
        <f>_xlfn.XLOOKUP(_LOOKUP[[#This Row],[AdjusterMemberName]],_Adjuster[Adjuster Name],_Adjuster[Phone Number],,0)</f>
        <v>#N/A</v>
      </c>
      <c r="Z573" s="15" t="s">
        <v>41110</v>
      </c>
      <c r="AA5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2277 Hietter Ave, Simi Valley  CA 93063</v>
      </c>
      <c r="AB573" s="15"/>
    </row>
    <row r="574" spans="1:28" x14ac:dyDescent="0.3">
      <c r="A574" s="14">
        <v>1</v>
      </c>
      <c r="B574" s="14">
        <v>1</v>
      </c>
      <c r="C574" s="15" t="s">
        <v>41240</v>
      </c>
      <c r="D574" s="15" t="s">
        <v>41241</v>
      </c>
      <c r="E574" s="15">
        <v>45813</v>
      </c>
      <c r="F574" s="15" t="s">
        <v>41242</v>
      </c>
      <c r="G574" s="15">
        <v>45782</v>
      </c>
      <c r="H574" s="15">
        <v>45966</v>
      </c>
      <c r="I574" s="15" t="s">
        <v>41243</v>
      </c>
      <c r="J574" s="15" t="s">
        <v>41244</v>
      </c>
      <c r="K574" s="15" t="s">
        <v>45358</v>
      </c>
      <c r="L574" s="15" t="s">
        <v>128</v>
      </c>
      <c r="M574" s="15" t="s">
        <v>129</v>
      </c>
      <c r="N574" s="14">
        <v>2023</v>
      </c>
      <c r="O574" s="15" t="s">
        <v>41245</v>
      </c>
      <c r="P574" s="15" t="s">
        <v>106</v>
      </c>
      <c r="Q574" s="15" t="s">
        <v>46922</v>
      </c>
      <c r="R574" s="15" t="s">
        <v>41246</v>
      </c>
      <c r="S574" s="15" t="s">
        <v>41247</v>
      </c>
      <c r="T574" s="15" t="s">
        <v>5419</v>
      </c>
      <c r="U574" s="15" t="s">
        <v>53</v>
      </c>
      <c r="V574" s="15" t="s">
        <v>45645</v>
      </c>
      <c r="W574" s="15" t="s">
        <v>6921</v>
      </c>
      <c r="X574" s="15" t="str">
        <f>_xlfn.XLOOKUP(_LOOKUP[[#This Row],[AdjusterMemberName]],_Adjuster[Adjuster Name],_Adjuster[Email],,0)</f>
        <v>AWallace@knightcompany.com</v>
      </c>
      <c r="Y574" s="15" t="str">
        <f>_xlfn.XLOOKUP(_LOOKUP[[#This Row],[AdjusterMemberName]],_Adjuster[Adjuster Name],_Adjuster[Phone Number],,0)</f>
        <v>424-559-5734</v>
      </c>
      <c r="Z574" s="15" t="s">
        <v>41248</v>
      </c>
      <c r="AA5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18558 Roscoe Blvd Apt 208, Northridge  CA 91324</v>
      </c>
      <c r="AB574" s="15">
        <v>45820</v>
      </c>
    </row>
    <row r="575" spans="1:28" x14ac:dyDescent="0.3">
      <c r="A575" s="14">
        <v>1</v>
      </c>
      <c r="B575" s="14">
        <v>1</v>
      </c>
      <c r="C575" s="15" t="s">
        <v>41340</v>
      </c>
      <c r="D575" s="15" t="s">
        <v>41340</v>
      </c>
      <c r="E575" s="15">
        <v>45813</v>
      </c>
      <c r="F575" s="15" t="s">
        <v>41341</v>
      </c>
      <c r="G575" s="15">
        <v>45760</v>
      </c>
      <c r="H575" s="15">
        <v>45943</v>
      </c>
      <c r="I575" s="15" t="s">
        <v>41342</v>
      </c>
      <c r="J575" s="15" t="s">
        <v>41343</v>
      </c>
      <c r="K575" s="15" t="s">
        <v>45709</v>
      </c>
      <c r="L575" s="15" t="s">
        <v>116</v>
      </c>
      <c r="M575" s="15" t="s">
        <v>1550</v>
      </c>
      <c r="N575" s="14">
        <v>2019</v>
      </c>
      <c r="O575" s="15" t="s">
        <v>41344</v>
      </c>
      <c r="P575" s="15" t="s">
        <v>81</v>
      </c>
      <c r="Q575" s="15" t="s">
        <v>46893</v>
      </c>
      <c r="R575" s="15" t="s">
        <v>41345</v>
      </c>
      <c r="S575" s="15" t="s">
        <v>41346</v>
      </c>
      <c r="T575" s="15" t="s">
        <v>16669</v>
      </c>
      <c r="U575" s="15" t="s">
        <v>53</v>
      </c>
      <c r="V575" s="15" t="s">
        <v>45764</v>
      </c>
      <c r="W575" s="15" t="s">
        <v>6921</v>
      </c>
      <c r="X575" s="15" t="str">
        <f>_xlfn.XLOOKUP(_LOOKUP[[#This Row],[AdjusterMemberName]],_Adjuster[Adjuster Name],_Adjuster[Email],,0)</f>
        <v>AWallace@knightcompany.com</v>
      </c>
      <c r="Y575" s="15" t="str">
        <f>_xlfn.XLOOKUP(_LOOKUP[[#This Row],[AdjusterMemberName]],_Adjuster[Adjuster Name],_Adjuster[Phone Number],,0)</f>
        <v>424-559-5734</v>
      </c>
      <c r="Z575" s="15" t="s">
        <v>41347</v>
      </c>
      <c r="AA5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113 Taft St, Fairfield  CA 94533</v>
      </c>
      <c r="AB575" s="15">
        <v>45855</v>
      </c>
    </row>
    <row r="576" spans="1:28" x14ac:dyDescent="0.3">
      <c r="A576" s="14">
        <v>1</v>
      </c>
      <c r="B576" s="14">
        <v>1</v>
      </c>
      <c r="C576" s="15" t="s">
        <v>41414</v>
      </c>
      <c r="D576" s="15" t="s">
        <v>41414</v>
      </c>
      <c r="E576" s="15">
        <v>45813</v>
      </c>
      <c r="F576" s="15" t="s">
        <v>41415</v>
      </c>
      <c r="G576" s="15">
        <v>45774</v>
      </c>
      <c r="H576" s="15">
        <v>45957</v>
      </c>
      <c r="I576" s="15" t="s">
        <v>41416</v>
      </c>
      <c r="J576" s="15" t="s">
        <v>41417</v>
      </c>
      <c r="K576" s="15" t="s">
        <v>45846</v>
      </c>
      <c r="L576" s="15" t="s">
        <v>25</v>
      </c>
      <c r="M576" s="15" t="s">
        <v>41418</v>
      </c>
      <c r="N576" s="14">
        <v>2005</v>
      </c>
      <c r="O576" s="15" t="s">
        <v>41419</v>
      </c>
      <c r="P576" s="15" t="s">
        <v>106</v>
      </c>
      <c r="Q576" s="15" t="s">
        <v>47001</v>
      </c>
      <c r="R576" s="15" t="s">
        <v>41420</v>
      </c>
      <c r="S576" s="15" t="s">
        <v>41421</v>
      </c>
      <c r="T576" s="15" t="s">
        <v>2380</v>
      </c>
      <c r="U576" s="15" t="s">
        <v>53</v>
      </c>
      <c r="V576" s="15" t="s">
        <v>45845</v>
      </c>
      <c r="W576" s="15" t="s">
        <v>264</v>
      </c>
      <c r="X576" s="15" t="str">
        <f>_xlfn.XLOOKUP(_LOOKUP[[#This Row],[AdjusterMemberName]],_Adjuster[Adjuster Name],_Adjuster[Email],,0)</f>
        <v>sBonnevie@knightcompany.com</v>
      </c>
      <c r="Y576" s="15" t="str">
        <f>_xlfn.XLOOKUP(_LOOKUP[[#This Row],[AdjusterMemberName]],_Adjuster[Adjuster Name],_Adjuster[Phone Number],,0)</f>
        <v>323-692-4064</v>
      </c>
      <c r="Z576" s="15" t="s">
        <v>41422</v>
      </c>
      <c r="AA5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612 Newington St, Duarte  CA 91010</v>
      </c>
      <c r="AB576" s="15"/>
    </row>
    <row r="577" spans="1:28" x14ac:dyDescent="0.3">
      <c r="A577" s="14">
        <v>1</v>
      </c>
      <c r="B577" s="14">
        <v>1</v>
      </c>
      <c r="C577" s="15" t="s">
        <v>41516</v>
      </c>
      <c r="D577" s="15" t="s">
        <v>23254</v>
      </c>
      <c r="E577" s="15">
        <v>45813</v>
      </c>
      <c r="F577" s="15" t="s">
        <v>41517</v>
      </c>
      <c r="G577" s="15">
        <v>45782</v>
      </c>
      <c r="H577" s="15">
        <v>45966</v>
      </c>
      <c r="I577" s="15" t="s">
        <v>41518</v>
      </c>
      <c r="J577" s="15" t="s">
        <v>41519</v>
      </c>
      <c r="K577" s="15" t="s">
        <v>45834</v>
      </c>
      <c r="L577" s="15" t="s">
        <v>3028</v>
      </c>
      <c r="M577" s="15" t="s">
        <v>41520</v>
      </c>
      <c r="N577" s="14">
        <v>2008</v>
      </c>
      <c r="O577" s="15" t="s">
        <v>41521</v>
      </c>
      <c r="P577" s="15" t="s">
        <v>106</v>
      </c>
      <c r="Q577" s="15" t="s">
        <v>47010</v>
      </c>
      <c r="R577" s="15" t="s">
        <v>610</v>
      </c>
      <c r="S577" s="15" t="s">
        <v>41522</v>
      </c>
      <c r="T577" s="15" t="s">
        <v>1872</v>
      </c>
      <c r="U577" s="15" t="s">
        <v>53</v>
      </c>
      <c r="V577" s="15" t="s">
        <v>45833</v>
      </c>
      <c r="W577" s="15" t="s">
        <v>5071</v>
      </c>
      <c r="X577" s="15" t="str">
        <f>_xlfn.XLOOKUP(_LOOKUP[[#This Row],[AdjusterMemberName]],_Adjuster[Adjuster Name],_Adjuster[Email],,0)</f>
        <v>AMontelongo@knightcompany.com</v>
      </c>
      <c r="Y577" s="15" t="str">
        <f>_xlfn.XLOOKUP(_LOOKUP[[#This Row],[AdjusterMemberName]],_Adjuster[Adjuster Name],_Adjuster[Phone Number],,0)</f>
        <v>424-559-5425</v>
      </c>
      <c r="Z577" s="15" t="s">
        <v>41523</v>
      </c>
      <c r="AA5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2849 Lincoln Ave, Richmond  CA 94804</v>
      </c>
      <c r="AB577" s="15"/>
    </row>
    <row r="578" spans="1:28" x14ac:dyDescent="0.3">
      <c r="A578" s="14">
        <v>1</v>
      </c>
      <c r="B578" s="14">
        <v>1</v>
      </c>
      <c r="C578" s="15" t="s">
        <v>41540</v>
      </c>
      <c r="D578" s="15" t="s">
        <v>41540</v>
      </c>
      <c r="E578" s="15">
        <v>45813</v>
      </c>
      <c r="F578" s="15" t="s">
        <v>41541</v>
      </c>
      <c r="G578" s="15">
        <v>45784</v>
      </c>
      <c r="H578" s="15">
        <v>45968</v>
      </c>
      <c r="I578" s="15" t="s">
        <v>41542</v>
      </c>
      <c r="J578" s="15" t="s">
        <v>41543</v>
      </c>
      <c r="K578" s="15" t="s">
        <v>45831</v>
      </c>
      <c r="L578" s="15" t="s">
        <v>314</v>
      </c>
      <c r="M578" s="15" t="s">
        <v>315</v>
      </c>
      <c r="N578" s="14">
        <v>2025</v>
      </c>
      <c r="O578" s="15" t="s">
        <v>41544</v>
      </c>
      <c r="P578" s="15" t="s">
        <v>81</v>
      </c>
      <c r="Q578" s="15" t="s">
        <v>46893</v>
      </c>
      <c r="R578" s="15" t="s">
        <v>3208</v>
      </c>
      <c r="S578" s="15" t="s">
        <v>41545</v>
      </c>
      <c r="T578" s="15" t="s">
        <v>2563</v>
      </c>
      <c r="U578" s="15" t="s">
        <v>53</v>
      </c>
      <c r="V578" s="15" t="s">
        <v>45715</v>
      </c>
      <c r="W578" s="15" t="s">
        <v>3184</v>
      </c>
      <c r="X578" s="15" t="str">
        <f>_xlfn.XLOOKUP(_LOOKUP[[#This Row],[AdjusterMemberName]],_Adjuster[Adjuster Name],_Adjuster[Email],,0)</f>
        <v>mQualls@knightcompany.com</v>
      </c>
      <c r="Y578" s="15" t="str">
        <f>_xlfn.XLOOKUP(_LOOKUP[[#This Row],[AdjusterMemberName]],_Adjuster[Adjuster Name],_Adjuster[Phone Number],,0)</f>
        <v>424-559-5436</v>
      </c>
      <c r="Z578" s="15" t="s">
        <v>41546</v>
      </c>
      <c r="AA5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1350N Haley Ct, Tracy  CA 95377</v>
      </c>
      <c r="AB578" s="15">
        <v>45848</v>
      </c>
    </row>
    <row r="579" spans="1:28" x14ac:dyDescent="0.3">
      <c r="A579" s="14">
        <v>1</v>
      </c>
      <c r="B579" s="14">
        <v>1</v>
      </c>
      <c r="C579" s="15" t="s">
        <v>41572</v>
      </c>
      <c r="D579" s="15" t="s">
        <v>41572</v>
      </c>
      <c r="E579" s="15">
        <v>45813</v>
      </c>
      <c r="F579" s="15" t="s">
        <v>41573</v>
      </c>
      <c r="G579" s="15">
        <v>45742</v>
      </c>
      <c r="H579" s="15">
        <v>45926</v>
      </c>
      <c r="I579" s="15" t="s">
        <v>41574</v>
      </c>
      <c r="J579" s="15" t="s">
        <v>41575</v>
      </c>
      <c r="K579" s="15" t="s">
        <v>45520</v>
      </c>
      <c r="L579" s="15" t="s">
        <v>128</v>
      </c>
      <c r="M579" s="15" t="s">
        <v>129</v>
      </c>
      <c r="N579" s="14">
        <v>2004</v>
      </c>
      <c r="O579" s="15" t="s">
        <v>41576</v>
      </c>
      <c r="P579" s="15" t="s">
        <v>81</v>
      </c>
      <c r="Q579" s="15" t="s">
        <v>46939</v>
      </c>
      <c r="R579" s="15" t="s">
        <v>27425</v>
      </c>
      <c r="S579" s="15" t="s">
        <v>41577</v>
      </c>
      <c r="T579" s="15" t="s">
        <v>2431</v>
      </c>
      <c r="U579" s="15" t="s">
        <v>53</v>
      </c>
      <c r="V579" s="15" t="s">
        <v>45776</v>
      </c>
      <c r="W579" s="15" t="s">
        <v>1186</v>
      </c>
      <c r="X579" s="15" t="str">
        <f>_xlfn.XLOOKUP(_LOOKUP[[#This Row],[AdjusterMemberName]],_Adjuster[Adjuster Name],_Adjuster[Email],,0)</f>
        <v>sAkinleye@knightcompany.com</v>
      </c>
      <c r="Y579" s="15" t="str">
        <f>_xlfn.XLOOKUP(_LOOKUP[[#This Row],[AdjusterMemberName]],_Adjuster[Adjuster Name],_Adjuster[Phone Number],,0)</f>
        <v>424-559-5280</v>
      </c>
      <c r="Z579" s="15" t="s">
        <v>41578</v>
      </c>
      <c r="AA5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882 Gleneagles Ave, Pomona  CA 91768</v>
      </c>
      <c r="AB579" s="15"/>
    </row>
    <row r="580" spans="1:28" x14ac:dyDescent="0.3">
      <c r="A580" s="14">
        <v>1</v>
      </c>
      <c r="B580" s="14">
        <v>1</v>
      </c>
      <c r="C580" s="15" t="s">
        <v>26000</v>
      </c>
      <c r="D580" s="15" t="s">
        <v>41600</v>
      </c>
      <c r="E580" s="15">
        <v>45813</v>
      </c>
      <c r="F580" s="15" t="s">
        <v>41601</v>
      </c>
      <c r="G580" s="15">
        <v>45726</v>
      </c>
      <c r="H580" s="15">
        <v>45910</v>
      </c>
      <c r="I580" s="15" t="s">
        <v>41602</v>
      </c>
      <c r="J580" s="15" t="s">
        <v>41603</v>
      </c>
      <c r="K580" s="15" t="s">
        <v>45828</v>
      </c>
      <c r="L580" s="15" t="s">
        <v>128</v>
      </c>
      <c r="M580" s="15" t="s">
        <v>129</v>
      </c>
      <c r="N580" s="14">
        <v>2024</v>
      </c>
      <c r="O580" s="15" t="s">
        <v>26004</v>
      </c>
      <c r="P580" s="15" t="s">
        <v>106</v>
      </c>
      <c r="Q580" s="15" t="s">
        <v>46931</v>
      </c>
      <c r="R580" s="15" t="s">
        <v>26005</v>
      </c>
      <c r="S580" s="15" t="s">
        <v>26006</v>
      </c>
      <c r="T580" s="15" t="s">
        <v>133</v>
      </c>
      <c r="U580" s="15" t="s">
        <v>53</v>
      </c>
      <c r="V580" s="15" t="s">
        <v>45396</v>
      </c>
      <c r="W580" s="15" t="s">
        <v>6921</v>
      </c>
      <c r="X580" s="15" t="str">
        <f>_xlfn.XLOOKUP(_LOOKUP[[#This Row],[AdjusterMemberName]],_Adjuster[Adjuster Name],_Adjuster[Email],,0)</f>
        <v>AWallace@knightcompany.com</v>
      </c>
      <c r="Y580" s="15" t="str">
        <f>_xlfn.XLOOKUP(_LOOKUP[[#This Row],[AdjusterMemberName]],_Adjuster[Adjuster Name],_Adjuster[Phone Number],,0)</f>
        <v>424-559-5734</v>
      </c>
      <c r="Z580" s="15" t="s">
        <v>26007</v>
      </c>
      <c r="AA5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541 W Summerfield Cir, Anaheim  CA 92802</v>
      </c>
      <c r="AB580" s="15"/>
    </row>
    <row r="581" spans="1:28" x14ac:dyDescent="0.3">
      <c r="A581" s="14">
        <v>1</v>
      </c>
      <c r="B581" s="14">
        <v>0</v>
      </c>
      <c r="C581" s="15" t="s">
        <v>42061</v>
      </c>
      <c r="D581" s="15" t="s">
        <v>42062</v>
      </c>
      <c r="E581" s="15">
        <v>45813</v>
      </c>
      <c r="F581" s="15" t="s">
        <v>42063</v>
      </c>
      <c r="G581" s="15">
        <v>45757</v>
      </c>
      <c r="H581" s="15">
        <v>45940</v>
      </c>
      <c r="I581" s="15" t="s">
        <v>42064</v>
      </c>
      <c r="J581" s="15" t="s">
        <v>42065</v>
      </c>
      <c r="K581" s="15" t="s">
        <v>45332</v>
      </c>
      <c r="L581" s="15" t="s">
        <v>128</v>
      </c>
      <c r="M581" s="15" t="s">
        <v>2179</v>
      </c>
      <c r="N581" s="14">
        <v>2015</v>
      </c>
      <c r="O581" s="15" t="s">
        <v>42066</v>
      </c>
      <c r="P581" s="15" t="s">
        <v>81</v>
      </c>
      <c r="Q581" s="15" t="s">
        <v>47051</v>
      </c>
      <c r="R581" s="15" t="s">
        <v>42067</v>
      </c>
      <c r="S581" s="15" t="s">
        <v>42068</v>
      </c>
      <c r="T581" s="15" t="s">
        <v>1067</v>
      </c>
      <c r="U581" s="15" t="s">
        <v>53</v>
      </c>
      <c r="V581" s="15" t="s">
        <v>45788</v>
      </c>
      <c r="W581" s="15" t="s">
        <v>1544</v>
      </c>
      <c r="X581" s="15" t="str">
        <f>_xlfn.XLOOKUP(_LOOKUP[[#This Row],[AdjusterMemberName]],_Adjuster[Adjuster Name],_Adjuster[Email],,0)</f>
        <v>CRodriguez5@knightcompany.com</v>
      </c>
      <c r="Y581" s="15" t="str">
        <f>_xlfn.XLOOKUP(_LOOKUP[[#This Row],[AdjusterMemberName]],_Adjuster[Adjuster Name],_Adjuster[Phone Number],,0)</f>
        <v>323-456-1708</v>
      </c>
      <c r="Z581" s="15" t="s">
        <v>42069</v>
      </c>
      <c r="AA5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531 Paris St, San Francisco  CA 94112</v>
      </c>
      <c r="AB581" s="15"/>
    </row>
    <row r="582" spans="1:28" x14ac:dyDescent="0.3">
      <c r="A582" s="14">
        <v>1</v>
      </c>
      <c r="B582" s="14">
        <v>1</v>
      </c>
      <c r="C582" s="15" t="s">
        <v>35031</v>
      </c>
      <c r="D582" s="15" t="s">
        <v>35032</v>
      </c>
      <c r="E582" s="15">
        <v>45812</v>
      </c>
      <c r="F582" s="15" t="s">
        <v>35033</v>
      </c>
      <c r="G582" s="15">
        <v>45712</v>
      </c>
      <c r="H582" s="15">
        <v>45893</v>
      </c>
      <c r="I582" s="15" t="s">
        <v>40837</v>
      </c>
      <c r="J582" s="15" t="s">
        <v>40838</v>
      </c>
      <c r="K582" s="15" t="s">
        <v>45817</v>
      </c>
      <c r="L582" s="15" t="s">
        <v>103</v>
      </c>
      <c r="M582" s="15" t="s">
        <v>1523</v>
      </c>
      <c r="N582" s="14">
        <v>2023</v>
      </c>
      <c r="O582" s="15" t="s">
        <v>35036</v>
      </c>
      <c r="P582" s="15" t="s">
        <v>81</v>
      </c>
      <c r="Q582" s="15" t="s">
        <v>47010</v>
      </c>
      <c r="R582" s="15" t="s">
        <v>35037</v>
      </c>
      <c r="S582" s="15" t="s">
        <v>35038</v>
      </c>
      <c r="T582" s="15" t="s">
        <v>174</v>
      </c>
      <c r="U582" s="15" t="s">
        <v>53</v>
      </c>
      <c r="V582" s="15" t="s">
        <v>45441</v>
      </c>
      <c r="W582" s="15" t="s">
        <v>54</v>
      </c>
      <c r="X582" s="15" t="str">
        <f>_xlfn.XLOOKUP(_LOOKUP[[#This Row],[AdjusterMemberName]],_Adjuster[Adjuster Name],_Adjuster[Email],,0)</f>
        <v>JRubalcava@knightcompany.com</v>
      </c>
      <c r="Y582" s="15" t="str">
        <f>_xlfn.XLOOKUP(_LOOKUP[[#This Row],[AdjusterMemberName]],_Adjuster[Adjuster Name],_Adjuster[Phone Number],,0)</f>
        <v>424-559-5420</v>
      </c>
      <c r="Z582" s="15" t="s">
        <v>35039</v>
      </c>
      <c r="AA5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719 W 82Nd St, Los Angeles  CA 90044</v>
      </c>
      <c r="AB582" s="15"/>
    </row>
    <row r="583" spans="1:28" x14ac:dyDescent="0.3">
      <c r="A583" s="14">
        <v>1</v>
      </c>
      <c r="B583" s="14">
        <v>1</v>
      </c>
      <c r="C583" s="15" t="s">
        <v>40860</v>
      </c>
      <c r="D583" s="15" t="s">
        <v>40861</v>
      </c>
      <c r="E583" s="15">
        <v>45812</v>
      </c>
      <c r="F583" s="15" t="s">
        <v>40862</v>
      </c>
      <c r="G583" s="15">
        <v>45675</v>
      </c>
      <c r="H583" s="15">
        <v>45856</v>
      </c>
      <c r="I583" s="15" t="s">
        <v>40863</v>
      </c>
      <c r="J583" s="15" t="s">
        <v>40864</v>
      </c>
      <c r="K583" s="15" t="s">
        <v>45354</v>
      </c>
      <c r="L583" s="15" t="s">
        <v>103</v>
      </c>
      <c r="M583" s="15" t="s">
        <v>1503</v>
      </c>
      <c r="N583" s="14">
        <v>2020</v>
      </c>
      <c r="O583" s="15" t="s">
        <v>40865</v>
      </c>
      <c r="P583" s="15" t="s">
        <v>81</v>
      </c>
      <c r="Q583" s="15" t="s">
        <v>47030</v>
      </c>
      <c r="R583" s="15" t="s">
        <v>6929</v>
      </c>
      <c r="S583" s="15" t="s">
        <v>40866</v>
      </c>
      <c r="T583" s="15" t="s">
        <v>308</v>
      </c>
      <c r="U583" s="15" t="s">
        <v>53</v>
      </c>
      <c r="V583" s="15" t="s">
        <v>45690</v>
      </c>
      <c r="W583" s="15" t="s">
        <v>3114</v>
      </c>
      <c r="X583" s="15" t="str">
        <f>_xlfn.XLOOKUP(_LOOKUP[[#This Row],[AdjusterMemberName]],_Adjuster[Adjuster Name],_Adjuster[Email],,0)</f>
        <v>eExmundo@knightcompany.com</v>
      </c>
      <c r="Y583" s="15" t="str">
        <f>_xlfn.XLOOKUP(_LOOKUP[[#This Row],[AdjusterMemberName]],_Adjuster[Adjuster Name],_Adjuster[Phone Number],,0)</f>
        <v>424-559-5400</v>
      </c>
      <c r="Z583" s="15" t="s">
        <v>40867</v>
      </c>
      <c r="AA5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2394 Old Heritage Rd, Riverside  CA 92503</v>
      </c>
      <c r="AB583" s="15"/>
    </row>
    <row r="584" spans="1:28" x14ac:dyDescent="0.3">
      <c r="A584" s="14">
        <v>1</v>
      </c>
      <c r="B584" s="14">
        <v>1</v>
      </c>
      <c r="C584" s="15" t="s">
        <v>40868</v>
      </c>
      <c r="D584" s="15" t="s">
        <v>40868</v>
      </c>
      <c r="E584" s="15">
        <v>45812</v>
      </c>
      <c r="F584" s="15" t="s">
        <v>40869</v>
      </c>
      <c r="G584" s="15">
        <v>45777</v>
      </c>
      <c r="H584" s="15">
        <v>45960</v>
      </c>
      <c r="I584" s="15" t="s">
        <v>40870</v>
      </c>
      <c r="J584" s="15" t="s">
        <v>40871</v>
      </c>
      <c r="K584" s="15" t="s">
        <v>45834</v>
      </c>
      <c r="L584" s="15" t="s">
        <v>103</v>
      </c>
      <c r="M584" s="15" t="s">
        <v>2946</v>
      </c>
      <c r="N584" s="14">
        <v>2016</v>
      </c>
      <c r="O584" s="15" t="s">
        <v>40872</v>
      </c>
      <c r="P584" s="15" t="s">
        <v>106</v>
      </c>
      <c r="Q584" s="15" t="s">
        <v>47038</v>
      </c>
      <c r="R584" s="15" t="s">
        <v>1364</v>
      </c>
      <c r="S584" s="15" t="s">
        <v>40873</v>
      </c>
      <c r="T584" s="15" t="s">
        <v>849</v>
      </c>
      <c r="U584" s="15" t="s">
        <v>53</v>
      </c>
      <c r="V584" s="15" t="s">
        <v>45619</v>
      </c>
      <c r="W584" s="15" t="s">
        <v>7479</v>
      </c>
      <c r="X584" s="15" t="e">
        <f>_xlfn.XLOOKUP(_LOOKUP[[#This Row],[AdjusterMemberName]],_Adjuster[Adjuster Name],_Adjuster[Email],,0)</f>
        <v>#N/A</v>
      </c>
      <c r="Y584" s="15" t="e">
        <f>_xlfn.XLOOKUP(_LOOKUP[[#This Row],[AdjusterMemberName]],_Adjuster[Adjuster Name],_Adjuster[Phone Number],,0)</f>
        <v>#N/A</v>
      </c>
      <c r="Z584" s="15" t="s">
        <v>40874</v>
      </c>
      <c r="AA5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2348 20Th St, San Pablo  CA 94806</v>
      </c>
      <c r="AB584" s="15"/>
    </row>
    <row r="585" spans="1:28" x14ac:dyDescent="0.3">
      <c r="A585" s="14">
        <v>1</v>
      </c>
      <c r="B585" s="14">
        <v>1</v>
      </c>
      <c r="C585" s="15" t="s">
        <v>40877</v>
      </c>
      <c r="D585" s="15" t="s">
        <v>40878</v>
      </c>
      <c r="E585" s="15">
        <v>45812</v>
      </c>
      <c r="F585" s="15" t="s">
        <v>40879</v>
      </c>
      <c r="G585" s="15">
        <v>45669</v>
      </c>
      <c r="H585" s="15">
        <v>45850</v>
      </c>
      <c r="I585" s="15" t="s">
        <v>40880</v>
      </c>
      <c r="J585" s="15" t="s">
        <v>40881</v>
      </c>
      <c r="K585" s="15" t="s">
        <v>45388</v>
      </c>
      <c r="L585" s="15" t="s">
        <v>128</v>
      </c>
      <c r="M585" s="15" t="s">
        <v>129</v>
      </c>
      <c r="N585" s="14">
        <v>2023</v>
      </c>
      <c r="O585" s="15" t="s">
        <v>40882</v>
      </c>
      <c r="P585" s="15" t="s">
        <v>81</v>
      </c>
      <c r="Q585" s="15" t="s">
        <v>46922</v>
      </c>
      <c r="R585" s="15" t="s">
        <v>40883</v>
      </c>
      <c r="S585" s="15" t="s">
        <v>40884</v>
      </c>
      <c r="T585" s="15" t="s">
        <v>174</v>
      </c>
      <c r="U585" s="15" t="s">
        <v>53</v>
      </c>
      <c r="V585" s="15" t="s">
        <v>45885</v>
      </c>
      <c r="W585" s="15" t="s">
        <v>54</v>
      </c>
      <c r="X585" s="15" t="str">
        <f>_xlfn.XLOOKUP(_LOOKUP[[#This Row],[AdjusterMemberName]],_Adjuster[Adjuster Name],_Adjuster[Email],,0)</f>
        <v>JRubalcava@knightcompany.com</v>
      </c>
      <c r="Y585" s="15" t="str">
        <f>_xlfn.XLOOKUP(_LOOKUP[[#This Row],[AdjusterMemberName]],_Adjuster[Adjuster Name],_Adjuster[Phone Number],,0)</f>
        <v>424-559-5420</v>
      </c>
      <c r="Z585" s="15" t="s">
        <v>40885</v>
      </c>
      <c r="AA5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1712 N Kingsley Dr Ap T 213, Los Angeles  CA 90027</v>
      </c>
      <c r="AB585" s="15"/>
    </row>
    <row r="586" spans="1:28" x14ac:dyDescent="0.3">
      <c r="A586" s="14">
        <v>1</v>
      </c>
      <c r="B586" s="14">
        <v>1</v>
      </c>
      <c r="C586" s="15" t="s">
        <v>40886</v>
      </c>
      <c r="D586" s="15" t="s">
        <v>40886</v>
      </c>
      <c r="E586" s="15">
        <v>45812</v>
      </c>
      <c r="F586" s="15" t="s">
        <v>40887</v>
      </c>
      <c r="G586" s="15">
        <v>45639</v>
      </c>
      <c r="H586" s="15">
        <v>45821</v>
      </c>
      <c r="I586" s="15" t="s">
        <v>40888</v>
      </c>
      <c r="J586" s="15" t="s">
        <v>40889</v>
      </c>
      <c r="K586" s="15" t="s">
        <v>45496</v>
      </c>
      <c r="L586" s="15" t="s">
        <v>181</v>
      </c>
      <c r="M586" s="15" t="s">
        <v>2118</v>
      </c>
      <c r="N586" s="14">
        <v>2011</v>
      </c>
      <c r="O586" s="15" t="s">
        <v>40890</v>
      </c>
      <c r="P586" s="15" t="s">
        <v>81</v>
      </c>
      <c r="Q586" s="15" t="s">
        <v>46976</v>
      </c>
      <c r="R586" s="15" t="s">
        <v>40891</v>
      </c>
      <c r="S586" s="15" t="s">
        <v>40892</v>
      </c>
      <c r="T586" s="15" t="s">
        <v>541</v>
      </c>
      <c r="U586" s="15" t="s">
        <v>53</v>
      </c>
      <c r="V586" s="15" t="s">
        <v>45801</v>
      </c>
      <c r="W586" s="15" t="s">
        <v>1186</v>
      </c>
      <c r="X586" s="15" t="str">
        <f>_xlfn.XLOOKUP(_LOOKUP[[#This Row],[AdjusterMemberName]],_Adjuster[Adjuster Name],_Adjuster[Email],,0)</f>
        <v>sAkinleye@knightcompany.com</v>
      </c>
      <c r="Y586" s="15" t="str">
        <f>_xlfn.XLOOKUP(_LOOKUP[[#This Row],[AdjusterMemberName]],_Adjuster[Adjuster Name],_Adjuster[Phone Number],,0)</f>
        <v>424-559-5280</v>
      </c>
      <c r="Z586" s="15" t="s">
        <v>40893</v>
      </c>
      <c r="AA5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2333 Franklin Ave Apt 9, Stockton  CA 95204</v>
      </c>
      <c r="AB586" s="15"/>
    </row>
    <row r="587" spans="1:28" x14ac:dyDescent="0.3">
      <c r="A587" s="14">
        <v>1</v>
      </c>
      <c r="B587" s="14">
        <v>1</v>
      </c>
      <c r="C587" s="15" t="s">
        <v>40917</v>
      </c>
      <c r="D587" s="15" t="s">
        <v>40917</v>
      </c>
      <c r="E587" s="15">
        <v>45812</v>
      </c>
      <c r="F587" s="15" t="s">
        <v>40918</v>
      </c>
      <c r="G587" s="15">
        <v>45800</v>
      </c>
      <c r="H587" s="15">
        <v>45984</v>
      </c>
      <c r="I587" s="15" t="s">
        <v>40919</v>
      </c>
      <c r="J587" s="15" t="s">
        <v>40920</v>
      </c>
      <c r="K587" s="15" t="s">
        <v>45882</v>
      </c>
      <c r="L587" s="15" t="s">
        <v>441</v>
      </c>
      <c r="M587" s="15" t="s">
        <v>2864</v>
      </c>
      <c r="N587" s="14">
        <v>2025</v>
      </c>
      <c r="O587" s="15" t="s">
        <v>40921</v>
      </c>
      <c r="P587" s="15" t="s">
        <v>81</v>
      </c>
      <c r="Q587" s="15" t="s">
        <v>47071</v>
      </c>
      <c r="R587" s="15" t="s">
        <v>4120</v>
      </c>
      <c r="S587" s="15" t="s">
        <v>40922</v>
      </c>
      <c r="T587" s="15" t="s">
        <v>9898</v>
      </c>
      <c r="U587" s="15" t="s">
        <v>53</v>
      </c>
      <c r="V587" s="15" t="s">
        <v>45881</v>
      </c>
      <c r="W587" s="15" t="s">
        <v>29629</v>
      </c>
      <c r="X587" s="15" t="str">
        <f>_xlfn.XLOOKUP(_LOOKUP[[#This Row],[AdjusterMemberName]],_Adjuster[Adjuster Name],_Adjuster[Email],,0)</f>
        <v>LYoung2@knightcompany.com</v>
      </c>
      <c r="Y587" s="15" t="str">
        <f>_xlfn.XLOOKUP(_LOOKUP[[#This Row],[AdjusterMemberName]],_Adjuster[Adjuster Name],_Adjuster[Phone Number],,0)</f>
        <v>323-456-1714</v>
      </c>
      <c r="Z587" s="15" t="s">
        <v>40923</v>
      </c>
      <c r="AA5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9630 Highway 41 Spc 24, Lemoore  CA 93245</v>
      </c>
      <c r="AB587" s="15"/>
    </row>
    <row r="588" spans="1:28" x14ac:dyDescent="0.3">
      <c r="A588" s="14">
        <v>1</v>
      </c>
      <c r="B588" s="14">
        <v>1</v>
      </c>
      <c r="C588" s="15" t="s">
        <v>27308</v>
      </c>
      <c r="D588" s="15" t="s">
        <v>27308</v>
      </c>
      <c r="E588" s="15">
        <v>45812</v>
      </c>
      <c r="F588" s="15" t="s">
        <v>40924</v>
      </c>
      <c r="G588" s="15">
        <v>45807</v>
      </c>
      <c r="H588" s="15">
        <v>45991</v>
      </c>
      <c r="I588" s="15" t="s">
        <v>40925</v>
      </c>
      <c r="J588" s="15" t="s">
        <v>40926</v>
      </c>
      <c r="K588" s="15" t="s">
        <v>45489</v>
      </c>
      <c r="L588" s="15" t="s">
        <v>314</v>
      </c>
      <c r="M588" s="15" t="s">
        <v>40465</v>
      </c>
      <c r="N588" s="14">
        <v>2024</v>
      </c>
      <c r="O588" s="15" t="s">
        <v>40927</v>
      </c>
      <c r="P588" s="15" t="s">
        <v>106</v>
      </c>
      <c r="Q588" s="15" t="s">
        <v>46893</v>
      </c>
      <c r="R588" s="15" t="s">
        <v>27313</v>
      </c>
      <c r="S588" s="15" t="s">
        <v>27314</v>
      </c>
      <c r="T588" s="15" t="s">
        <v>308</v>
      </c>
      <c r="U588" s="15" t="s">
        <v>53</v>
      </c>
      <c r="V588" s="15" t="s">
        <v>45432</v>
      </c>
      <c r="W588" s="15" t="s">
        <v>29629</v>
      </c>
      <c r="X588" s="15" t="str">
        <f>_xlfn.XLOOKUP(_LOOKUP[[#This Row],[AdjusterMemberName]],_Adjuster[Adjuster Name],_Adjuster[Email],,0)</f>
        <v>LYoung2@knightcompany.com</v>
      </c>
      <c r="Y588" s="15" t="str">
        <f>_xlfn.XLOOKUP(_LOOKUP[[#This Row],[AdjusterMemberName]],_Adjuster[Adjuster Name],_Adjuster[Phone Number],,0)</f>
        <v>323-456-1714</v>
      </c>
      <c r="Z588" s="15" t="s">
        <v>27315</v>
      </c>
      <c r="AA5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4865 Corwin Ln, Riverside  CA 92503</v>
      </c>
      <c r="AB588" s="15"/>
    </row>
    <row r="589" spans="1:28" x14ac:dyDescent="0.3">
      <c r="A589" s="14">
        <v>1</v>
      </c>
      <c r="B589" s="14">
        <v>1</v>
      </c>
      <c r="C589" s="15" t="s">
        <v>40928</v>
      </c>
      <c r="D589" s="15" t="s">
        <v>40929</v>
      </c>
      <c r="E589" s="15">
        <v>45812</v>
      </c>
      <c r="F589" s="15" t="s">
        <v>40930</v>
      </c>
      <c r="G589" s="15">
        <v>45715</v>
      </c>
      <c r="H589" s="15">
        <v>45896</v>
      </c>
      <c r="I589" s="15" t="s">
        <v>40931</v>
      </c>
      <c r="J589" s="15" t="s">
        <v>40932</v>
      </c>
      <c r="K589" s="15" t="s">
        <v>45329</v>
      </c>
      <c r="L589" s="15" t="s">
        <v>128</v>
      </c>
      <c r="M589" s="15" t="s">
        <v>17371</v>
      </c>
      <c r="N589" s="14">
        <v>2025</v>
      </c>
      <c r="O589" s="15" t="s">
        <v>40933</v>
      </c>
      <c r="P589" s="15" t="s">
        <v>81</v>
      </c>
      <c r="Q589" s="15" t="s">
        <v>47010</v>
      </c>
      <c r="R589" s="15" t="s">
        <v>40934</v>
      </c>
      <c r="S589" s="15" t="s">
        <v>40935</v>
      </c>
      <c r="T589" s="15" t="s">
        <v>174</v>
      </c>
      <c r="U589" s="15" t="s">
        <v>53</v>
      </c>
      <c r="V589" s="15" t="s">
        <v>45532</v>
      </c>
      <c r="W589" s="15" t="s">
        <v>3307</v>
      </c>
      <c r="X589" s="15" t="e">
        <f>_xlfn.XLOOKUP(_LOOKUP[[#This Row],[AdjusterMemberName]],_Adjuster[Adjuster Name],_Adjuster[Email],,0)</f>
        <v>#N/A</v>
      </c>
      <c r="Y589" s="15" t="e">
        <f>_xlfn.XLOOKUP(_LOOKUP[[#This Row],[AdjusterMemberName]],_Adjuster[Adjuster Name],_Adjuster[Phone Number],,0)</f>
        <v>#N/A</v>
      </c>
      <c r="Z589" s="15" t="s">
        <v>40936</v>
      </c>
      <c r="AA5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334 S Westlake Ave Apt 303, Los Angeles  CA 90057</v>
      </c>
      <c r="AB589" s="15"/>
    </row>
    <row r="590" spans="1:28" x14ac:dyDescent="0.3">
      <c r="A590" s="14">
        <v>1</v>
      </c>
      <c r="B590" s="14">
        <v>1</v>
      </c>
      <c r="C590" s="15" t="s">
        <v>40937</v>
      </c>
      <c r="D590" s="15" t="s">
        <v>40937</v>
      </c>
      <c r="E590" s="15">
        <v>45812</v>
      </c>
      <c r="F590" s="15" t="s">
        <v>40938</v>
      </c>
      <c r="G590" s="15">
        <v>45771</v>
      </c>
      <c r="H590" s="15">
        <v>45954</v>
      </c>
      <c r="I590" s="15" t="s">
        <v>40939</v>
      </c>
      <c r="J590" s="15" t="s">
        <v>40940</v>
      </c>
      <c r="K590" s="15" t="s">
        <v>45397</v>
      </c>
      <c r="L590" s="15" t="s">
        <v>139</v>
      </c>
      <c r="M590" s="15" t="s">
        <v>470</v>
      </c>
      <c r="N590" s="14">
        <v>2016</v>
      </c>
      <c r="O590" s="15" t="s">
        <v>40941</v>
      </c>
      <c r="P590" s="15" t="s">
        <v>106</v>
      </c>
      <c r="Q590" s="15" t="s">
        <v>46978</v>
      </c>
      <c r="R590" s="15" t="s">
        <v>4154</v>
      </c>
      <c r="S590" s="15" t="s">
        <v>40942</v>
      </c>
      <c r="T590" s="15" t="s">
        <v>2581</v>
      </c>
      <c r="U590" s="15" t="s">
        <v>53</v>
      </c>
      <c r="V590" s="15" t="s">
        <v>45880</v>
      </c>
      <c r="W590" s="15" t="s">
        <v>1658</v>
      </c>
      <c r="X590" s="15" t="str">
        <f>_xlfn.XLOOKUP(_LOOKUP[[#This Row],[AdjusterMemberName]],_Adjuster[Adjuster Name],_Adjuster[Email],,0)</f>
        <v>RDavila@knightcompany.com</v>
      </c>
      <c r="Y590" s="15" t="str">
        <f>_xlfn.XLOOKUP(_LOOKUP[[#This Row],[AdjusterMemberName]],_Adjuster[Adjuster Name],_Adjuster[Phone Number],,0)</f>
        <v>424-559-5663</v>
      </c>
      <c r="Z590" s="15" t="s">
        <v>40943</v>
      </c>
      <c r="AA5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10339 24Th St, Rancho Cucamonga  CA 91730</v>
      </c>
      <c r="AB590" s="15"/>
    </row>
    <row r="591" spans="1:28" x14ac:dyDescent="0.3">
      <c r="A591" s="14">
        <v>1</v>
      </c>
      <c r="B591" s="14">
        <v>1</v>
      </c>
      <c r="C591" s="15" t="s">
        <v>40945</v>
      </c>
      <c r="D591" s="15" t="s">
        <v>40945</v>
      </c>
      <c r="E591" s="15">
        <v>45812</v>
      </c>
      <c r="F591" s="15" t="s">
        <v>40946</v>
      </c>
      <c r="G591" s="15">
        <v>45639</v>
      </c>
      <c r="H591" s="15">
        <v>45821</v>
      </c>
      <c r="I591" s="15" t="s">
        <v>40947</v>
      </c>
      <c r="J591" s="15" t="s">
        <v>40948</v>
      </c>
      <c r="K591" s="15" t="s">
        <v>45879</v>
      </c>
      <c r="L591" s="15" t="s">
        <v>441</v>
      </c>
      <c r="M591" s="15" t="s">
        <v>579</v>
      </c>
      <c r="N591" s="14">
        <v>2019</v>
      </c>
      <c r="O591" s="15" t="s">
        <v>40949</v>
      </c>
      <c r="P591" s="15" t="s">
        <v>106</v>
      </c>
      <c r="Q591" s="15" t="s">
        <v>47012</v>
      </c>
      <c r="R591" s="15" t="s">
        <v>13370</v>
      </c>
      <c r="S591" s="15" t="s">
        <v>40950</v>
      </c>
      <c r="T591" s="15" t="s">
        <v>174</v>
      </c>
      <c r="U591" s="15" t="s">
        <v>53</v>
      </c>
      <c r="V591" s="15" t="s">
        <v>45878</v>
      </c>
      <c r="W591" s="15" t="s">
        <v>54</v>
      </c>
      <c r="X591" s="15" t="str">
        <f>_xlfn.XLOOKUP(_LOOKUP[[#This Row],[AdjusterMemberName]],_Adjuster[Adjuster Name],_Adjuster[Email],,0)</f>
        <v>JRubalcava@knightcompany.com</v>
      </c>
      <c r="Y591" s="15" t="str">
        <f>_xlfn.XLOOKUP(_LOOKUP[[#This Row],[AdjusterMemberName]],_Adjuster[Adjuster Name],_Adjuster[Phone Number],,0)</f>
        <v>424-559-5420</v>
      </c>
      <c r="Z591" s="15" t="s">
        <v>40951</v>
      </c>
      <c r="AA5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3818 Crenshaw Blvd Apt 513, Los Angeles  CA 90008</v>
      </c>
      <c r="AB591" s="15"/>
    </row>
    <row r="592" spans="1:28" x14ac:dyDescent="0.3">
      <c r="A592" s="14">
        <v>1</v>
      </c>
      <c r="B592" s="14">
        <v>1</v>
      </c>
      <c r="C592" s="15" t="s">
        <v>40975</v>
      </c>
      <c r="D592" s="15" t="s">
        <v>40975</v>
      </c>
      <c r="E592" s="15">
        <v>45812</v>
      </c>
      <c r="F592" s="15" t="s">
        <v>40976</v>
      </c>
      <c r="G592" s="15">
        <v>45633</v>
      </c>
      <c r="H592" s="15">
        <v>45815</v>
      </c>
      <c r="I592" s="15" t="s">
        <v>40977</v>
      </c>
      <c r="J592" s="15" t="s">
        <v>40978</v>
      </c>
      <c r="K592" s="15" t="s">
        <v>45506</v>
      </c>
      <c r="L592" s="15" t="s">
        <v>292</v>
      </c>
      <c r="M592" s="15" t="s">
        <v>499</v>
      </c>
      <c r="N592" s="14">
        <v>2008</v>
      </c>
      <c r="O592" s="15" t="s">
        <v>40979</v>
      </c>
      <c r="P592" s="15" t="s">
        <v>81</v>
      </c>
      <c r="Q592" s="15" t="s">
        <v>47019</v>
      </c>
      <c r="R592" s="15" t="s">
        <v>1703</v>
      </c>
      <c r="S592" s="15" t="s">
        <v>40980</v>
      </c>
      <c r="T592" s="15" t="s">
        <v>186</v>
      </c>
      <c r="U592" s="15" t="s">
        <v>53</v>
      </c>
      <c r="V592" s="15" t="s">
        <v>45877</v>
      </c>
      <c r="W592" s="15" t="s">
        <v>7479</v>
      </c>
      <c r="X592" s="15" t="e">
        <f>_xlfn.XLOOKUP(_LOOKUP[[#This Row],[AdjusterMemberName]],_Adjuster[Adjuster Name],_Adjuster[Email],,0)</f>
        <v>#N/A</v>
      </c>
      <c r="Y592" s="15" t="e">
        <f>_xlfn.XLOOKUP(_LOOKUP[[#This Row],[AdjusterMemberName]],_Adjuster[Adjuster Name],_Adjuster[Phone Number],,0)</f>
        <v>#N/A</v>
      </c>
      <c r="Z592" s="15" t="s">
        <v>40981</v>
      </c>
      <c r="AA5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412 N Baker St Apt 102, Santa Ana  CA 92703</v>
      </c>
      <c r="AB592" s="15"/>
    </row>
    <row r="593" spans="1:28" x14ac:dyDescent="0.3">
      <c r="A593" s="14">
        <v>1</v>
      </c>
      <c r="B593" s="14">
        <v>1</v>
      </c>
      <c r="C593" s="15" t="s">
        <v>39915</v>
      </c>
      <c r="D593" s="15" t="s">
        <v>40996</v>
      </c>
      <c r="E593" s="15">
        <v>45812</v>
      </c>
      <c r="F593" s="15" t="s">
        <v>39916</v>
      </c>
      <c r="G593" s="15">
        <v>45712</v>
      </c>
      <c r="H593" s="15">
        <v>45893</v>
      </c>
      <c r="I593" s="15" t="s">
        <v>40997</v>
      </c>
      <c r="J593" s="15" t="s">
        <v>40998</v>
      </c>
      <c r="K593" s="15" t="s">
        <v>45611</v>
      </c>
      <c r="L593" s="15" t="s">
        <v>181</v>
      </c>
      <c r="M593" s="15" t="s">
        <v>779</v>
      </c>
      <c r="N593" s="14">
        <v>2004</v>
      </c>
      <c r="O593" s="15" t="s">
        <v>40999</v>
      </c>
      <c r="P593" s="15" t="s">
        <v>106</v>
      </c>
      <c r="Q593" s="15" t="s">
        <v>46939</v>
      </c>
      <c r="R593" s="15" t="s">
        <v>8623</v>
      </c>
      <c r="S593" s="15" t="s">
        <v>39920</v>
      </c>
      <c r="T593" s="15" t="s">
        <v>39921</v>
      </c>
      <c r="U593" s="15" t="s">
        <v>53</v>
      </c>
      <c r="V593" s="15" t="s">
        <v>45513</v>
      </c>
      <c r="W593" s="15" t="s">
        <v>2618</v>
      </c>
      <c r="X593" s="15" t="str">
        <f>_xlfn.XLOOKUP(_LOOKUP[[#This Row],[AdjusterMemberName]],_Adjuster[Adjuster Name],_Adjuster[Email],,0)</f>
        <v>Canglim@knightcompany.com</v>
      </c>
      <c r="Y593" s="15" t="str">
        <f>_xlfn.XLOOKUP(_LOOKUP[[#This Row],[AdjusterMemberName]],_Adjuster[Adjuster Name],_Adjuster[Phone Number],,0)</f>
        <v>323-456-1707</v>
      </c>
      <c r="Z593" s="15" t="s">
        <v>39922</v>
      </c>
      <c r="AA5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15425 Vanowen St Apt 7, Lake Balboa  CA 91406</v>
      </c>
      <c r="AB593" s="15"/>
    </row>
    <row r="594" spans="1:28" x14ac:dyDescent="0.3">
      <c r="A594" s="14">
        <v>1</v>
      </c>
      <c r="B594" s="14">
        <v>0</v>
      </c>
      <c r="C594" s="15" t="s">
        <v>34274</v>
      </c>
      <c r="D594" s="15" t="s">
        <v>41002</v>
      </c>
      <c r="E594" s="15">
        <v>45812</v>
      </c>
      <c r="F594" s="15" t="s">
        <v>41003</v>
      </c>
      <c r="G594" s="15">
        <v>45744</v>
      </c>
      <c r="H594" s="15">
        <v>45928</v>
      </c>
      <c r="I594" s="15" t="s">
        <v>41004</v>
      </c>
      <c r="J594" s="15" t="s">
        <v>18625</v>
      </c>
      <c r="K594" s="15" t="s">
        <v>45339</v>
      </c>
      <c r="L594" s="15" t="s">
        <v>201</v>
      </c>
      <c r="M594" s="15" t="s">
        <v>202</v>
      </c>
      <c r="N594" s="14">
        <v>2007</v>
      </c>
      <c r="O594" s="15" t="s">
        <v>41005</v>
      </c>
      <c r="P594" s="15" t="s">
        <v>106</v>
      </c>
      <c r="Q594" s="15" t="s">
        <v>46893</v>
      </c>
      <c r="R594" s="15" t="s">
        <v>1559</v>
      </c>
      <c r="S594" s="15" t="s">
        <v>34280</v>
      </c>
      <c r="T594" s="15" t="s">
        <v>174</v>
      </c>
      <c r="U594" s="15" t="s">
        <v>53</v>
      </c>
      <c r="V594" s="15" t="s">
        <v>45406</v>
      </c>
      <c r="W594" s="15" t="s">
        <v>1544</v>
      </c>
      <c r="X594" s="15" t="str">
        <f>_xlfn.XLOOKUP(_LOOKUP[[#This Row],[AdjusterMemberName]],_Adjuster[Adjuster Name],_Adjuster[Email],,0)</f>
        <v>CRodriguez5@knightcompany.com</v>
      </c>
      <c r="Y594" s="15" t="str">
        <f>_xlfn.XLOOKUP(_LOOKUP[[#This Row],[AdjusterMemberName]],_Adjuster[Adjuster Name],_Adjuster[Phone Number],,0)</f>
        <v>323-456-1708</v>
      </c>
      <c r="Z594" s="15" t="s">
        <v>34281</v>
      </c>
      <c r="AA5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8811 1/2 Reading Ave, Los Angeles  CA 90045</v>
      </c>
      <c r="AB594" s="15"/>
    </row>
    <row r="595" spans="1:28" x14ac:dyDescent="0.3">
      <c r="A595" s="14">
        <v>1</v>
      </c>
      <c r="B595" s="14">
        <v>1</v>
      </c>
      <c r="C595" s="15" t="s">
        <v>41087</v>
      </c>
      <c r="D595" s="15" t="s">
        <v>41088</v>
      </c>
      <c r="E595" s="15">
        <v>45812</v>
      </c>
      <c r="F595" s="15" t="s">
        <v>41089</v>
      </c>
      <c r="G595" s="15">
        <v>45636</v>
      </c>
      <c r="H595" s="15">
        <v>45818</v>
      </c>
      <c r="I595" s="15" t="s">
        <v>41090</v>
      </c>
      <c r="J595" s="15" t="s">
        <v>41091</v>
      </c>
      <c r="K595" s="15" t="s">
        <v>45472</v>
      </c>
      <c r="L595" s="15" t="s">
        <v>139</v>
      </c>
      <c r="M595" s="15" t="s">
        <v>797</v>
      </c>
      <c r="N595" s="14">
        <v>2017</v>
      </c>
      <c r="O595" s="15" t="s">
        <v>41092</v>
      </c>
      <c r="P595" s="15" t="s">
        <v>81</v>
      </c>
      <c r="Q595" s="15" t="s">
        <v>47012</v>
      </c>
      <c r="R595" s="15" t="s">
        <v>41093</v>
      </c>
      <c r="S595" s="15" t="s">
        <v>41094</v>
      </c>
      <c r="T595" s="15" t="s">
        <v>6448</v>
      </c>
      <c r="U595" s="15" t="s">
        <v>53</v>
      </c>
      <c r="V595" s="15" t="s">
        <v>45456</v>
      </c>
      <c r="W595" s="15" t="s">
        <v>3114</v>
      </c>
      <c r="X595" s="15" t="str">
        <f>_xlfn.XLOOKUP(_LOOKUP[[#This Row],[AdjusterMemberName]],_Adjuster[Adjuster Name],_Adjuster[Email],,0)</f>
        <v>eExmundo@knightcompany.com</v>
      </c>
      <c r="Y595" s="15" t="str">
        <f>_xlfn.XLOOKUP(_LOOKUP[[#This Row],[AdjusterMemberName]],_Adjuster[Adjuster Name],_Adjuster[Phone Number],,0)</f>
        <v>424-559-5400</v>
      </c>
      <c r="Z595" s="15" t="s">
        <v>41095</v>
      </c>
      <c r="AA5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2315 Mountain Springs Rd, Acton  CA 93510</v>
      </c>
      <c r="AB595" s="15"/>
    </row>
    <row r="596" spans="1:28" x14ac:dyDescent="0.3">
      <c r="A596" s="14">
        <v>1</v>
      </c>
      <c r="B596" s="14">
        <v>1</v>
      </c>
      <c r="C596" s="15" t="s">
        <v>41564</v>
      </c>
      <c r="D596" s="15" t="s">
        <v>41565</v>
      </c>
      <c r="E596" s="15">
        <v>45812</v>
      </c>
      <c r="F596" s="15" t="s">
        <v>41566</v>
      </c>
      <c r="G596" s="15">
        <v>45719</v>
      </c>
      <c r="H596" s="15">
        <v>45903</v>
      </c>
      <c r="I596" s="15" t="s">
        <v>41567</v>
      </c>
      <c r="J596" s="15" t="s">
        <v>41568</v>
      </c>
      <c r="K596" s="15" t="s">
        <v>45407</v>
      </c>
      <c r="L596" s="15" t="s">
        <v>103</v>
      </c>
      <c r="M596" s="15" t="s">
        <v>160</v>
      </c>
      <c r="N596" s="14">
        <v>2021</v>
      </c>
      <c r="O596" s="15" t="s">
        <v>41569</v>
      </c>
      <c r="P596" s="15" t="s">
        <v>81</v>
      </c>
      <c r="Q596" s="15" t="s">
        <v>47058</v>
      </c>
      <c r="R596" s="15" t="s">
        <v>1364</v>
      </c>
      <c r="S596" s="15" t="s">
        <v>41570</v>
      </c>
      <c r="T596" s="15" t="s">
        <v>610</v>
      </c>
      <c r="U596" s="15" t="s">
        <v>53</v>
      </c>
      <c r="V596" s="15" t="s">
        <v>45745</v>
      </c>
      <c r="W596" s="15" t="s">
        <v>25229</v>
      </c>
      <c r="X596" s="15" t="str">
        <f>_xlfn.XLOOKUP(_LOOKUP[[#This Row],[AdjusterMemberName]],_Adjuster[Adjuster Name],_Adjuster[Email],,0)</f>
        <v>rMartinez4@knightcompany.com</v>
      </c>
      <c r="Y596" s="15" t="str">
        <f>_xlfn.XLOOKUP(_LOOKUP[[#This Row],[AdjusterMemberName]],_Adjuster[Adjuster Name],_Adjuster[Phone Number],,0)</f>
        <v>424-559-5605</v>
      </c>
      <c r="Z596" s="15" t="s">
        <v>41571</v>
      </c>
      <c r="AA5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661 Palm Ave, Martinez  CA 94553</v>
      </c>
      <c r="AB596" s="15"/>
    </row>
    <row r="597" spans="1:28" x14ac:dyDescent="0.3">
      <c r="A597" s="14">
        <v>1</v>
      </c>
      <c r="B597" s="14">
        <v>1</v>
      </c>
      <c r="C597" s="15" t="s">
        <v>40698</v>
      </c>
      <c r="D597" s="15" t="s">
        <v>40698</v>
      </c>
      <c r="E597" s="15">
        <v>45811</v>
      </c>
      <c r="F597" s="15" t="s">
        <v>40699</v>
      </c>
      <c r="G597" s="15">
        <v>45679</v>
      </c>
      <c r="H597" s="15">
        <v>45860</v>
      </c>
      <c r="I597" s="15" t="s">
        <v>40700</v>
      </c>
      <c r="J597" s="15" t="s">
        <v>40701</v>
      </c>
      <c r="K597" s="15" t="s">
        <v>45827</v>
      </c>
      <c r="L597" s="15" t="s">
        <v>430</v>
      </c>
      <c r="M597" s="15" t="s">
        <v>599</v>
      </c>
      <c r="N597" s="14">
        <v>2010</v>
      </c>
      <c r="O597" s="15" t="s">
        <v>40702</v>
      </c>
      <c r="P597" s="15" t="s">
        <v>81</v>
      </c>
      <c r="Q597" s="15" t="s">
        <v>46939</v>
      </c>
      <c r="R597" s="15" t="s">
        <v>40703</v>
      </c>
      <c r="S597" s="15" t="s">
        <v>40704</v>
      </c>
      <c r="T597" s="15" t="s">
        <v>32966</v>
      </c>
      <c r="U597" s="15" t="s">
        <v>53</v>
      </c>
      <c r="V597" s="15" t="s">
        <v>45899</v>
      </c>
      <c r="W597" s="15" t="s">
        <v>54</v>
      </c>
      <c r="X597" s="15" t="str">
        <f>_xlfn.XLOOKUP(_LOOKUP[[#This Row],[AdjusterMemberName]],_Adjuster[Adjuster Name],_Adjuster[Email],,0)</f>
        <v>JRubalcava@knightcompany.com</v>
      </c>
      <c r="Y597" s="15" t="str">
        <f>_xlfn.XLOOKUP(_LOOKUP[[#This Row],[AdjusterMemberName]],_Adjuster[Adjuster Name],_Adjuster[Phone Number],,0)</f>
        <v>424-559-5420</v>
      </c>
      <c r="Z597" s="15" t="s">
        <v>40705</v>
      </c>
      <c r="AA5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380 Sunrise Ln, Stanton  CA 90680</v>
      </c>
      <c r="AB597" s="15"/>
    </row>
    <row r="598" spans="1:28" x14ac:dyDescent="0.3">
      <c r="A598" s="14">
        <v>1</v>
      </c>
      <c r="B598" s="14">
        <v>1</v>
      </c>
      <c r="C598" s="15" t="s">
        <v>40751</v>
      </c>
      <c r="D598" s="15" t="s">
        <v>40751</v>
      </c>
      <c r="E598" s="15">
        <v>45811</v>
      </c>
      <c r="F598" s="15" t="s">
        <v>40752</v>
      </c>
      <c r="G598" s="15">
        <v>45678</v>
      </c>
      <c r="H598" s="15">
        <v>45859</v>
      </c>
      <c r="I598" s="15" t="s">
        <v>40753</v>
      </c>
      <c r="J598" s="15" t="s">
        <v>40754</v>
      </c>
      <c r="K598" s="15" t="s">
        <v>45621</v>
      </c>
      <c r="L598" s="15" t="s">
        <v>128</v>
      </c>
      <c r="M598" s="15" t="s">
        <v>1064</v>
      </c>
      <c r="N598" s="14">
        <v>2023</v>
      </c>
      <c r="O598" s="15" t="s">
        <v>40755</v>
      </c>
      <c r="P598" s="15" t="s">
        <v>106</v>
      </c>
      <c r="Q598" s="15" t="s">
        <v>46893</v>
      </c>
      <c r="R598" s="15" t="s">
        <v>40756</v>
      </c>
      <c r="S598" s="15" t="s">
        <v>40757</v>
      </c>
      <c r="T598" s="15" t="s">
        <v>253</v>
      </c>
      <c r="U598" s="15" t="s">
        <v>53</v>
      </c>
      <c r="V598" s="15" t="s">
        <v>45420</v>
      </c>
      <c r="W598" s="15" t="s">
        <v>1186</v>
      </c>
      <c r="X598" s="15" t="str">
        <f>_xlfn.XLOOKUP(_LOOKUP[[#This Row],[AdjusterMemberName]],_Adjuster[Adjuster Name],_Adjuster[Email],,0)</f>
        <v>sAkinleye@knightcompany.com</v>
      </c>
      <c r="Y598" s="15" t="str">
        <f>_xlfn.XLOOKUP(_LOOKUP[[#This Row],[AdjusterMemberName]],_Adjuster[Adjuster Name],_Adjuster[Phone Number],,0)</f>
        <v>424-559-5280</v>
      </c>
      <c r="Z598" s="15" t="s">
        <v>40758</v>
      </c>
      <c r="AA5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10608 S Truro Ave, Inglewood  CA 90304</v>
      </c>
      <c r="AB598" s="15"/>
    </row>
    <row r="599" spans="1:28" x14ac:dyDescent="0.3">
      <c r="A599" s="14">
        <v>1</v>
      </c>
      <c r="B599" s="14">
        <v>1</v>
      </c>
      <c r="C599" s="15" t="s">
        <v>40767</v>
      </c>
      <c r="D599" s="15" t="s">
        <v>40767</v>
      </c>
      <c r="E599" s="15">
        <v>45811</v>
      </c>
      <c r="F599" s="15" t="s">
        <v>40768</v>
      </c>
      <c r="G599" s="15">
        <v>45641</v>
      </c>
      <c r="H599" s="15">
        <v>45823</v>
      </c>
      <c r="I599" s="15" t="s">
        <v>40769</v>
      </c>
      <c r="J599" s="15" t="s">
        <v>40770</v>
      </c>
      <c r="K599" s="15" t="s">
        <v>45330</v>
      </c>
      <c r="L599" s="15" t="s">
        <v>441</v>
      </c>
      <c r="M599" s="15" t="s">
        <v>579</v>
      </c>
      <c r="N599" s="14">
        <v>2021</v>
      </c>
      <c r="O599" s="15" t="s">
        <v>40771</v>
      </c>
      <c r="P599" s="15" t="s">
        <v>106</v>
      </c>
      <c r="Q599" s="15" t="s">
        <v>47084</v>
      </c>
      <c r="R599" s="15" t="s">
        <v>345</v>
      </c>
      <c r="S599" s="15" t="s">
        <v>40772</v>
      </c>
      <c r="T599" s="15" t="s">
        <v>40773</v>
      </c>
      <c r="U599" s="15" t="s">
        <v>53</v>
      </c>
      <c r="V599" s="15" t="s">
        <v>45897</v>
      </c>
      <c r="W599" s="15" t="s">
        <v>1544</v>
      </c>
      <c r="X599" s="15" t="str">
        <f>_xlfn.XLOOKUP(_LOOKUP[[#This Row],[AdjusterMemberName]],_Adjuster[Adjuster Name],_Adjuster[Email],,0)</f>
        <v>CRodriguez5@knightcompany.com</v>
      </c>
      <c r="Y599" s="15" t="str">
        <f>_xlfn.XLOOKUP(_LOOKUP[[#This Row],[AdjusterMemberName]],_Adjuster[Adjuster Name],_Adjuster[Phone Number],,0)</f>
        <v>323-456-1708</v>
      </c>
      <c r="Z599" s="15" t="s">
        <v>40774</v>
      </c>
      <c r="AA5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445 S 2Nd St, Chowchilla  CA 93610</v>
      </c>
      <c r="AB599" s="15"/>
    </row>
    <row r="600" spans="1:28" x14ac:dyDescent="0.3">
      <c r="A600" s="14">
        <v>1</v>
      </c>
      <c r="B600" s="14">
        <v>1</v>
      </c>
      <c r="C600" s="15" t="s">
        <v>40775</v>
      </c>
      <c r="D600" s="15" t="s">
        <v>40776</v>
      </c>
      <c r="E600" s="15">
        <v>45811</v>
      </c>
      <c r="F600" s="15" t="s">
        <v>40777</v>
      </c>
      <c r="G600" s="15">
        <v>45730</v>
      </c>
      <c r="H600" s="15">
        <v>45914</v>
      </c>
      <c r="I600" s="15" t="s">
        <v>40778</v>
      </c>
      <c r="J600" s="15" t="s">
        <v>40779</v>
      </c>
      <c r="K600" s="15" t="s">
        <v>45896</v>
      </c>
      <c r="L600" s="15" t="s">
        <v>139</v>
      </c>
      <c r="M600" s="15" t="s">
        <v>1219</v>
      </c>
      <c r="N600" s="14">
        <v>2020</v>
      </c>
      <c r="O600" s="15" t="s">
        <v>40780</v>
      </c>
      <c r="P600" s="15" t="s">
        <v>106</v>
      </c>
      <c r="Q600" s="15" t="s">
        <v>46893</v>
      </c>
      <c r="R600" s="15" t="s">
        <v>40781</v>
      </c>
      <c r="S600" s="15" t="s">
        <v>40782</v>
      </c>
      <c r="T600" s="15" t="s">
        <v>811</v>
      </c>
      <c r="U600" s="15" t="s">
        <v>53</v>
      </c>
      <c r="V600" s="15" t="s">
        <v>45558</v>
      </c>
      <c r="W600" s="15" t="s">
        <v>264</v>
      </c>
      <c r="X600" s="15" t="str">
        <f>_xlfn.XLOOKUP(_LOOKUP[[#This Row],[AdjusterMemberName]],_Adjuster[Adjuster Name],_Adjuster[Email],,0)</f>
        <v>sBonnevie@knightcompany.com</v>
      </c>
      <c r="Y600" s="15" t="str">
        <f>_xlfn.XLOOKUP(_LOOKUP[[#This Row],[AdjusterMemberName]],_Adjuster[Adjuster Name],_Adjuster[Phone Number],,0)</f>
        <v>323-692-4064</v>
      </c>
      <c r="Z600" s="15" t="s">
        <v>40783</v>
      </c>
      <c r="AA6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18283 Wood Rd, Perris  CA 92570</v>
      </c>
      <c r="AB600" s="15"/>
    </row>
    <row r="601" spans="1:28" x14ac:dyDescent="0.3">
      <c r="A601" s="14">
        <v>1</v>
      </c>
      <c r="B601" s="14">
        <v>0</v>
      </c>
      <c r="C601" s="15" t="s">
        <v>12804</v>
      </c>
      <c r="D601" s="15" t="s">
        <v>40817</v>
      </c>
      <c r="E601" s="15">
        <v>45811</v>
      </c>
      <c r="F601" s="15" t="s">
        <v>40818</v>
      </c>
      <c r="G601" s="15">
        <v>45794</v>
      </c>
      <c r="H601" s="15">
        <v>45978</v>
      </c>
      <c r="I601" s="15" t="s">
        <v>40819</v>
      </c>
      <c r="J601" s="15" t="s">
        <v>40820</v>
      </c>
      <c r="K601" s="15" t="s">
        <v>45646</v>
      </c>
      <c r="L601" s="15" t="s">
        <v>987</v>
      </c>
      <c r="M601" s="15" t="s">
        <v>1668</v>
      </c>
      <c r="N601" s="14">
        <v>2018</v>
      </c>
      <c r="O601" s="15" t="s">
        <v>40821</v>
      </c>
      <c r="P601" s="15" t="s">
        <v>106</v>
      </c>
      <c r="Q601" s="15" t="s">
        <v>47000</v>
      </c>
      <c r="R601" s="15" t="s">
        <v>15412</v>
      </c>
      <c r="S601" s="15" t="s">
        <v>15413</v>
      </c>
      <c r="T601" s="15" t="s">
        <v>2543</v>
      </c>
      <c r="U601" s="15" t="s">
        <v>53</v>
      </c>
      <c r="V601" s="15" t="s">
        <v>45387</v>
      </c>
      <c r="W601" s="15" t="s">
        <v>1186</v>
      </c>
      <c r="X601" s="15" t="str">
        <f>_xlfn.XLOOKUP(_LOOKUP[[#This Row],[AdjusterMemberName]],_Adjuster[Adjuster Name],_Adjuster[Email],,0)</f>
        <v>sAkinleye@knightcompany.com</v>
      </c>
      <c r="Y601" s="15" t="str">
        <f>_xlfn.XLOOKUP(_LOOKUP[[#This Row],[AdjusterMemberName]],_Adjuster[Adjuster Name],_Adjuster[Phone Number],,0)</f>
        <v>424-559-5280</v>
      </c>
      <c r="Z601" s="15" t="s">
        <v>15414</v>
      </c>
      <c r="AA6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251 San Fernando Way Apt B, Daly City  CA 94015</v>
      </c>
      <c r="AB601" s="15"/>
    </row>
    <row r="602" spans="1:28" x14ac:dyDescent="0.3">
      <c r="A602" s="14">
        <v>1</v>
      </c>
      <c r="B602" s="14">
        <v>1</v>
      </c>
      <c r="C602" s="15" t="s">
        <v>40822</v>
      </c>
      <c r="D602" s="15" t="s">
        <v>40822</v>
      </c>
      <c r="E602" s="15">
        <v>45811</v>
      </c>
      <c r="F602" s="15" t="s">
        <v>40823</v>
      </c>
      <c r="G602" s="15">
        <v>45766</v>
      </c>
      <c r="H602" s="15">
        <v>45949</v>
      </c>
      <c r="I602" s="15" t="s">
        <v>40824</v>
      </c>
      <c r="J602" s="15" t="s">
        <v>40825</v>
      </c>
      <c r="K602" s="15" t="s">
        <v>45336</v>
      </c>
      <c r="L602" s="15" t="s">
        <v>139</v>
      </c>
      <c r="M602" s="15" t="s">
        <v>40826</v>
      </c>
      <c r="N602" s="14">
        <v>1998</v>
      </c>
      <c r="O602" s="15" t="s">
        <v>40827</v>
      </c>
      <c r="P602" s="15" t="s">
        <v>81</v>
      </c>
      <c r="Q602" s="15" t="s">
        <v>46939</v>
      </c>
      <c r="R602" s="15" t="s">
        <v>4551</v>
      </c>
      <c r="S602" s="15" t="s">
        <v>40828</v>
      </c>
      <c r="T602" s="15" t="s">
        <v>1431</v>
      </c>
      <c r="U602" s="15" t="s">
        <v>53</v>
      </c>
      <c r="V602" s="15" t="s">
        <v>45514</v>
      </c>
      <c r="W602" s="15" t="s">
        <v>54</v>
      </c>
      <c r="X602" s="15" t="str">
        <f>_xlfn.XLOOKUP(_LOOKUP[[#This Row],[AdjusterMemberName]],_Adjuster[Adjuster Name],_Adjuster[Email],,0)</f>
        <v>JRubalcava@knightcompany.com</v>
      </c>
      <c r="Y602" s="15" t="str">
        <f>_xlfn.XLOOKUP(_LOOKUP[[#This Row],[AdjusterMemberName]],_Adjuster[Adjuster Name],_Adjuster[Phone Number],,0)</f>
        <v>424-559-5420</v>
      </c>
      <c r="Z602" s="15" t="s">
        <v>40829</v>
      </c>
      <c r="AA6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14040 Daventry St, Arleta  CA 91331</v>
      </c>
      <c r="AB602" s="15"/>
    </row>
    <row r="603" spans="1:28" x14ac:dyDescent="0.3">
      <c r="A603" s="14">
        <v>1</v>
      </c>
      <c r="B603" s="14">
        <v>1</v>
      </c>
      <c r="C603" s="15" t="s">
        <v>40830</v>
      </c>
      <c r="D603" s="15" t="s">
        <v>40830</v>
      </c>
      <c r="E603" s="15">
        <v>45811</v>
      </c>
      <c r="F603" s="15" t="s">
        <v>40831</v>
      </c>
      <c r="G603" s="15">
        <v>45779</v>
      </c>
      <c r="H603" s="15">
        <v>45963</v>
      </c>
      <c r="I603" s="15" t="s">
        <v>40832</v>
      </c>
      <c r="J603" s="15" t="s">
        <v>40833</v>
      </c>
      <c r="K603" s="15" t="s">
        <v>45892</v>
      </c>
      <c r="L603" s="15" t="s">
        <v>103</v>
      </c>
      <c r="M603" s="15" t="s">
        <v>1503</v>
      </c>
      <c r="N603" s="14">
        <v>2015</v>
      </c>
      <c r="O603" s="15" t="s">
        <v>40834</v>
      </c>
      <c r="P603" s="15" t="s">
        <v>106</v>
      </c>
      <c r="Q603" s="15" t="s">
        <v>47001</v>
      </c>
      <c r="R603" s="15" t="s">
        <v>18139</v>
      </c>
      <c r="S603" s="15" t="s">
        <v>40835</v>
      </c>
      <c r="T603" s="15" t="s">
        <v>174</v>
      </c>
      <c r="U603" s="15" t="s">
        <v>53</v>
      </c>
      <c r="V603" s="15" t="s">
        <v>45537</v>
      </c>
      <c r="W603" s="15" t="s">
        <v>6921</v>
      </c>
      <c r="X603" s="15" t="str">
        <f>_xlfn.XLOOKUP(_LOOKUP[[#This Row],[AdjusterMemberName]],_Adjuster[Adjuster Name],_Adjuster[Email],,0)</f>
        <v>AWallace@knightcompany.com</v>
      </c>
      <c r="Y603" s="15" t="str">
        <f>_xlfn.XLOOKUP(_LOOKUP[[#This Row],[AdjusterMemberName]],_Adjuster[Adjuster Name],_Adjuster[Phone Number],,0)</f>
        <v>424-559-5734</v>
      </c>
      <c r="Z603" s="15" t="s">
        <v>40836</v>
      </c>
      <c r="AA6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1617 S Westmoreland Ave, Los Angeles  CA 90006</v>
      </c>
      <c r="AB603" s="15"/>
    </row>
    <row r="604" spans="1:28" x14ac:dyDescent="0.3">
      <c r="A604" s="14">
        <v>1</v>
      </c>
      <c r="B604" s="14">
        <v>1</v>
      </c>
      <c r="C604" s="15" t="s">
        <v>37255</v>
      </c>
      <c r="D604" s="15" t="s">
        <v>15708</v>
      </c>
      <c r="E604" s="15">
        <v>45811</v>
      </c>
      <c r="F604" s="15" t="s">
        <v>37257</v>
      </c>
      <c r="G604" s="15">
        <v>45749</v>
      </c>
      <c r="H604" s="15">
        <v>45932</v>
      </c>
      <c r="I604" s="15" t="s">
        <v>40875</v>
      </c>
      <c r="J604" s="15" t="s">
        <v>4265</v>
      </c>
      <c r="K604" s="15" t="s">
        <v>45388</v>
      </c>
      <c r="L604" s="15" t="s">
        <v>103</v>
      </c>
      <c r="M604" s="15" t="s">
        <v>890</v>
      </c>
      <c r="N604" s="14">
        <v>2013</v>
      </c>
      <c r="O604" s="15" t="s">
        <v>40876</v>
      </c>
      <c r="P604" s="15" t="s">
        <v>106</v>
      </c>
      <c r="Q604" s="15" t="s">
        <v>47002</v>
      </c>
      <c r="R604" s="15" t="s">
        <v>3243</v>
      </c>
      <c r="S604" s="15" t="s">
        <v>37261</v>
      </c>
      <c r="T604" s="15" t="s">
        <v>174</v>
      </c>
      <c r="U604" s="15" t="s">
        <v>53</v>
      </c>
      <c r="V604" s="15" t="s">
        <v>45529</v>
      </c>
      <c r="W604" s="15" t="s">
        <v>6921</v>
      </c>
      <c r="X604" s="15" t="str">
        <f>_xlfn.XLOOKUP(_LOOKUP[[#This Row],[AdjusterMemberName]],_Adjuster[Adjuster Name],_Adjuster[Email],,0)</f>
        <v>AWallace@knightcompany.com</v>
      </c>
      <c r="Y604" s="15" t="str">
        <f>_xlfn.XLOOKUP(_LOOKUP[[#This Row],[AdjusterMemberName]],_Adjuster[Adjuster Name],_Adjuster[Phone Number],,0)</f>
        <v>424-559-5734</v>
      </c>
      <c r="Z604" s="15" t="s">
        <v>37262</v>
      </c>
      <c r="AA6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930 E 106Th St, Los Angeles  CA 90002</v>
      </c>
      <c r="AB604" s="15"/>
    </row>
    <row r="605" spans="1:28" x14ac:dyDescent="0.3">
      <c r="A605" s="14">
        <v>1</v>
      </c>
      <c r="B605" s="14">
        <v>1</v>
      </c>
      <c r="C605" s="15" t="s">
        <v>40894</v>
      </c>
      <c r="D605" s="15" t="s">
        <v>40894</v>
      </c>
      <c r="E605" s="15">
        <v>45811</v>
      </c>
      <c r="F605" s="15" t="s">
        <v>40895</v>
      </c>
      <c r="G605" s="15">
        <v>45650</v>
      </c>
      <c r="H605" s="15">
        <v>45832</v>
      </c>
      <c r="I605" s="15" t="s">
        <v>40896</v>
      </c>
      <c r="J605" s="15" t="s">
        <v>40897</v>
      </c>
      <c r="K605" s="15" t="s">
        <v>45330</v>
      </c>
      <c r="L605" s="15" t="s">
        <v>281</v>
      </c>
      <c r="M605" s="15" t="s">
        <v>4161</v>
      </c>
      <c r="N605" s="14">
        <v>2025</v>
      </c>
      <c r="O605" s="15" t="s">
        <v>40898</v>
      </c>
      <c r="P605" s="15" t="s">
        <v>106</v>
      </c>
      <c r="Q605" s="15" t="s">
        <v>47082</v>
      </c>
      <c r="R605" s="15" t="s">
        <v>2510</v>
      </c>
      <c r="S605" s="15" t="s">
        <v>40899</v>
      </c>
      <c r="T605" s="15" t="s">
        <v>3033</v>
      </c>
      <c r="U605" s="15" t="s">
        <v>53</v>
      </c>
      <c r="V605" s="15" t="s">
        <v>45867</v>
      </c>
      <c r="W605" s="15" t="s">
        <v>7479</v>
      </c>
      <c r="X605" s="15" t="e">
        <f>_xlfn.XLOOKUP(_LOOKUP[[#This Row],[AdjusterMemberName]],_Adjuster[Adjuster Name],_Adjuster[Email],,0)</f>
        <v>#N/A</v>
      </c>
      <c r="Y605" s="15" t="e">
        <f>_xlfn.XLOOKUP(_LOOKUP[[#This Row],[AdjusterMemberName]],_Adjuster[Adjuster Name],_Adjuster[Phone Number],,0)</f>
        <v>#N/A</v>
      </c>
      <c r="Z605" s="15" t="s">
        <v>40900</v>
      </c>
      <c r="AA6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641 Jessie Dr, Merced  CA 95348</v>
      </c>
      <c r="AB605" s="15"/>
    </row>
    <row r="606" spans="1:28" x14ac:dyDescent="0.3">
      <c r="A606" s="14">
        <v>1</v>
      </c>
      <c r="B606" s="14">
        <v>1</v>
      </c>
      <c r="C606" s="15" t="s">
        <v>813</v>
      </c>
      <c r="D606" s="15" t="s">
        <v>813</v>
      </c>
      <c r="E606" s="15">
        <v>45811</v>
      </c>
      <c r="F606" s="15" t="s">
        <v>40956</v>
      </c>
      <c r="G606" s="15">
        <v>45746</v>
      </c>
      <c r="H606" s="15">
        <v>45930</v>
      </c>
      <c r="I606" s="15" t="s">
        <v>40957</v>
      </c>
      <c r="J606" s="15" t="s">
        <v>40958</v>
      </c>
      <c r="K606" s="15" t="s">
        <v>45748</v>
      </c>
      <c r="L606" s="15" t="s">
        <v>128</v>
      </c>
      <c r="M606" s="15" t="s">
        <v>817</v>
      </c>
      <c r="N606" s="14">
        <v>2012</v>
      </c>
      <c r="O606" s="15" t="s">
        <v>818</v>
      </c>
      <c r="P606" s="15" t="s">
        <v>81</v>
      </c>
      <c r="Q606" s="15" t="s">
        <v>46893</v>
      </c>
      <c r="R606" s="15" t="s">
        <v>819</v>
      </c>
      <c r="S606" s="15" t="s">
        <v>820</v>
      </c>
      <c r="T606" s="15" t="s">
        <v>821</v>
      </c>
      <c r="U606" s="15" t="s">
        <v>53</v>
      </c>
      <c r="V606" s="15" t="s">
        <v>45616</v>
      </c>
      <c r="W606" s="15" t="s">
        <v>2618</v>
      </c>
      <c r="X606" s="15" t="str">
        <f>_xlfn.XLOOKUP(_LOOKUP[[#This Row],[AdjusterMemberName]],_Adjuster[Adjuster Name],_Adjuster[Email],,0)</f>
        <v>Canglim@knightcompany.com</v>
      </c>
      <c r="Y606" s="15" t="str">
        <f>_xlfn.XLOOKUP(_LOOKUP[[#This Row],[AdjusterMemberName]],_Adjuster[Adjuster Name],_Adjuster[Phone Number],,0)</f>
        <v>323-456-1707</v>
      </c>
      <c r="Z606" s="15" t="s">
        <v>822</v>
      </c>
      <c r="AA6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14225 Burbank Bl Apt 7, Van Nuys  CA 91401</v>
      </c>
      <c r="AB606" s="15"/>
    </row>
    <row r="607" spans="1:28" x14ac:dyDescent="0.3">
      <c r="A607" s="14">
        <v>1</v>
      </c>
      <c r="B607" s="14">
        <v>1</v>
      </c>
      <c r="C607" s="15" t="s">
        <v>22784</v>
      </c>
      <c r="D607" s="15" t="s">
        <v>22784</v>
      </c>
      <c r="E607" s="15">
        <v>45811</v>
      </c>
      <c r="F607" s="15" t="s">
        <v>41304</v>
      </c>
      <c r="G607" s="15">
        <v>45676</v>
      </c>
      <c r="H607" s="15">
        <v>45857</v>
      </c>
      <c r="I607" s="15" t="s">
        <v>41305</v>
      </c>
      <c r="J607" s="15" t="s">
        <v>41306</v>
      </c>
      <c r="K607" s="15" t="s">
        <v>45358</v>
      </c>
      <c r="L607" s="15" t="s">
        <v>103</v>
      </c>
      <c r="M607" s="15" t="s">
        <v>104</v>
      </c>
      <c r="N607" s="14">
        <v>2023</v>
      </c>
      <c r="O607" s="15" t="s">
        <v>22788</v>
      </c>
      <c r="P607" s="15" t="s">
        <v>81</v>
      </c>
      <c r="Q607" s="15" t="s">
        <v>46893</v>
      </c>
      <c r="R607" s="15" t="s">
        <v>22789</v>
      </c>
      <c r="S607" s="15" t="s">
        <v>22790</v>
      </c>
      <c r="T607" s="15" t="s">
        <v>174</v>
      </c>
      <c r="U607" s="15" t="s">
        <v>53</v>
      </c>
      <c r="V607" s="15" t="s">
        <v>45337</v>
      </c>
      <c r="W607" s="15" t="s">
        <v>1357</v>
      </c>
      <c r="X607" s="15" t="str">
        <f>_xlfn.XLOOKUP(_LOOKUP[[#This Row],[AdjusterMemberName]],_Adjuster[Adjuster Name],_Adjuster[Email],,0)</f>
        <v>jRivera1@knightcompany.com</v>
      </c>
      <c r="Y607" s="15" t="str">
        <f>_xlfn.XLOOKUP(_LOOKUP[[#This Row],[AdjusterMemberName]],_Adjuster[Adjuster Name],_Adjuster[Phone Number],,0)</f>
        <v>424-559-5239</v>
      </c>
      <c r="Z607" s="15" t="s">
        <v>22791</v>
      </c>
      <c r="AA6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422 S Rampart Blvd Apt 14, Los Angeles  CA 90057</v>
      </c>
      <c r="AB607" s="15"/>
    </row>
    <row r="608" spans="1:28" x14ac:dyDescent="0.3">
      <c r="A608" s="14">
        <v>1</v>
      </c>
      <c r="B608" s="14">
        <v>1</v>
      </c>
      <c r="C608" s="15" t="s">
        <v>40642</v>
      </c>
      <c r="D608" s="15" t="s">
        <v>40642</v>
      </c>
      <c r="E608" s="15">
        <v>45810</v>
      </c>
      <c r="F608" s="15" t="s">
        <v>40643</v>
      </c>
      <c r="G608" s="15">
        <v>45783</v>
      </c>
      <c r="H608" s="15">
        <v>45967</v>
      </c>
      <c r="I608" s="15" t="s">
        <v>40644</v>
      </c>
      <c r="J608" s="15" t="s">
        <v>40645</v>
      </c>
      <c r="K608" s="15" t="s">
        <v>45416</v>
      </c>
      <c r="L608" s="15" t="s">
        <v>441</v>
      </c>
      <c r="M608" s="15" t="s">
        <v>579</v>
      </c>
      <c r="N608" s="14">
        <v>2013</v>
      </c>
      <c r="O608" s="15" t="s">
        <v>40646</v>
      </c>
      <c r="P608" s="15" t="s">
        <v>106</v>
      </c>
      <c r="Q608" s="15" t="s">
        <v>47023</v>
      </c>
      <c r="R608" s="15" t="s">
        <v>6401</v>
      </c>
      <c r="S608" s="15" t="s">
        <v>40647</v>
      </c>
      <c r="T608" s="15" t="s">
        <v>308</v>
      </c>
      <c r="U608" s="15" t="s">
        <v>53</v>
      </c>
      <c r="V608" s="15" t="s">
        <v>45690</v>
      </c>
      <c r="W608" s="15" t="s">
        <v>1544</v>
      </c>
      <c r="X608" s="15" t="str">
        <f>_xlfn.XLOOKUP(_LOOKUP[[#This Row],[AdjusterMemberName]],_Adjuster[Adjuster Name],_Adjuster[Email],,0)</f>
        <v>CRodriguez5@knightcompany.com</v>
      </c>
      <c r="Y608" s="15" t="str">
        <f>_xlfn.XLOOKUP(_LOOKUP[[#This Row],[AdjusterMemberName]],_Adjuster[Adjuster Name],_Adjuster[Phone Number],,0)</f>
        <v>323-456-1708</v>
      </c>
      <c r="Z608" s="15" t="s">
        <v>40648</v>
      </c>
      <c r="AA6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5777 La Sierra Ave, Riverside  CA 92505</v>
      </c>
      <c r="AB608" s="15"/>
    </row>
    <row r="609" spans="1:28" x14ac:dyDescent="0.3">
      <c r="A609" s="14">
        <v>1</v>
      </c>
      <c r="B609" s="14">
        <v>1</v>
      </c>
      <c r="C609" s="15" t="s">
        <v>40689</v>
      </c>
      <c r="D609" s="15" t="s">
        <v>40690</v>
      </c>
      <c r="E609" s="15">
        <v>45810</v>
      </c>
      <c r="F609" s="15" t="s">
        <v>40691</v>
      </c>
      <c r="G609" s="15">
        <v>45727</v>
      </c>
      <c r="H609" s="15">
        <v>45911</v>
      </c>
      <c r="I609" s="15" t="s">
        <v>40692</v>
      </c>
      <c r="J609" s="15" t="s">
        <v>40693</v>
      </c>
      <c r="K609" s="15" t="s">
        <v>45506</v>
      </c>
      <c r="L609" s="15" t="s">
        <v>128</v>
      </c>
      <c r="M609" s="15" t="s">
        <v>170</v>
      </c>
      <c r="N609" s="14">
        <v>2016</v>
      </c>
      <c r="O609" s="15" t="s">
        <v>40694</v>
      </c>
      <c r="P609" s="15" t="s">
        <v>106</v>
      </c>
      <c r="Q609" s="15" t="s">
        <v>47010</v>
      </c>
      <c r="R609" s="15" t="s">
        <v>40695</v>
      </c>
      <c r="S609" s="15" t="s">
        <v>40696</v>
      </c>
      <c r="T609" s="15" t="s">
        <v>5721</v>
      </c>
      <c r="U609" s="15" t="s">
        <v>53</v>
      </c>
      <c r="V609" s="15" t="s">
        <v>45613</v>
      </c>
      <c r="W609" s="15" t="s">
        <v>3974</v>
      </c>
      <c r="X609" s="15" t="str">
        <f>_xlfn.XLOOKUP(_LOOKUP[[#This Row],[AdjusterMemberName]],_Adjuster[Adjuster Name],_Adjuster[Email],,0)</f>
        <v>LMiller@knightcompany.com</v>
      </c>
      <c r="Y609" s="15" t="str">
        <f>_xlfn.XLOOKUP(_LOOKUP[[#This Row],[AdjusterMemberName]],_Adjuster[Adjuster Name],_Adjuster[Phone Number],,0)</f>
        <v>424-559-5378</v>
      </c>
      <c r="Z609" s="15" t="s">
        <v>40697</v>
      </c>
      <c r="AA6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4320 W 163Rd St, Lawndale  CA 90260</v>
      </c>
      <c r="AB609" s="15"/>
    </row>
    <row r="610" spans="1:28" x14ac:dyDescent="0.3">
      <c r="A610" s="14">
        <v>1</v>
      </c>
      <c r="B610" s="14">
        <v>1</v>
      </c>
      <c r="C610" s="15" t="s">
        <v>40715</v>
      </c>
      <c r="D610" s="15" t="s">
        <v>40715</v>
      </c>
      <c r="E610" s="15">
        <v>45810</v>
      </c>
      <c r="F610" s="15" t="s">
        <v>40716</v>
      </c>
      <c r="G610" s="15">
        <v>45687</v>
      </c>
      <c r="H610" s="15">
        <v>45868</v>
      </c>
      <c r="I610" s="15" t="s">
        <v>40717</v>
      </c>
      <c r="J610" s="15" t="s">
        <v>40718</v>
      </c>
      <c r="K610" s="15" t="s">
        <v>45329</v>
      </c>
      <c r="L610" s="15" t="s">
        <v>430</v>
      </c>
      <c r="M610" s="15" t="s">
        <v>15678</v>
      </c>
      <c r="N610" s="14">
        <v>2021</v>
      </c>
      <c r="O610" s="15" t="s">
        <v>40719</v>
      </c>
      <c r="P610" s="15" t="s">
        <v>81</v>
      </c>
      <c r="Q610" s="15" t="s">
        <v>46922</v>
      </c>
      <c r="R610" s="15" t="s">
        <v>781</v>
      </c>
      <c r="S610" s="15" t="s">
        <v>40720</v>
      </c>
      <c r="T610" s="15" t="s">
        <v>15379</v>
      </c>
      <c r="U610" s="15" t="s">
        <v>53</v>
      </c>
      <c r="V610" s="15" t="s">
        <v>45608</v>
      </c>
      <c r="W610" s="15" t="s">
        <v>25229</v>
      </c>
      <c r="X610" s="15" t="str">
        <f>_xlfn.XLOOKUP(_LOOKUP[[#This Row],[AdjusterMemberName]],_Adjuster[Adjuster Name],_Adjuster[Email],,0)</f>
        <v>rMartinez4@knightcompany.com</v>
      </c>
      <c r="Y610" s="15" t="str">
        <f>_xlfn.XLOOKUP(_LOOKUP[[#This Row],[AdjusterMemberName]],_Adjuster[Adjuster Name],_Adjuster[Phone Number],,0)</f>
        <v>424-559-5605</v>
      </c>
      <c r="Z610" s="15" t="s">
        <v>40721</v>
      </c>
      <c r="AA6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2137 Raymond Ave, Altadena  CA 91001</v>
      </c>
      <c r="AB610" s="15"/>
    </row>
    <row r="611" spans="1:28" x14ac:dyDescent="0.3">
      <c r="A611" s="14">
        <v>1</v>
      </c>
      <c r="B611" s="14">
        <v>1</v>
      </c>
      <c r="C611" s="15" t="s">
        <v>40759</v>
      </c>
      <c r="D611" s="15" t="s">
        <v>40760</v>
      </c>
      <c r="E611" s="15">
        <v>45810</v>
      </c>
      <c r="F611" s="15" t="s">
        <v>40761</v>
      </c>
      <c r="G611" s="15">
        <v>45773</v>
      </c>
      <c r="H611" s="15">
        <v>45956</v>
      </c>
      <c r="I611" s="15" t="s">
        <v>40762</v>
      </c>
      <c r="J611" s="15" t="s">
        <v>40763</v>
      </c>
      <c r="K611" s="15" t="s">
        <v>45611</v>
      </c>
      <c r="L611" s="15" t="s">
        <v>103</v>
      </c>
      <c r="M611" s="15" t="s">
        <v>104</v>
      </c>
      <c r="N611" s="14">
        <v>2007</v>
      </c>
      <c r="O611" s="15" t="s">
        <v>40764</v>
      </c>
      <c r="P611" s="15" t="s">
        <v>106</v>
      </c>
      <c r="Q611" s="15" t="s">
        <v>46939</v>
      </c>
      <c r="R611" s="15" t="s">
        <v>3420</v>
      </c>
      <c r="S611" s="15" t="s">
        <v>40765</v>
      </c>
      <c r="T611" s="15" t="s">
        <v>1255</v>
      </c>
      <c r="U611" s="15" t="s">
        <v>53</v>
      </c>
      <c r="V611" s="15" t="s">
        <v>45368</v>
      </c>
      <c r="W611" s="15" t="s">
        <v>1658</v>
      </c>
      <c r="X611" s="15" t="str">
        <f>_xlfn.XLOOKUP(_LOOKUP[[#This Row],[AdjusterMemberName]],_Adjuster[Adjuster Name],_Adjuster[Email],,0)</f>
        <v>RDavila@knightcompany.com</v>
      </c>
      <c r="Y611" s="15" t="str">
        <f>_xlfn.XLOOKUP(_LOOKUP[[#This Row],[AdjusterMemberName]],_Adjuster[Adjuster Name],_Adjuster[Phone Number],,0)</f>
        <v>424-559-5663</v>
      </c>
      <c r="Z611" s="15" t="s">
        <v>40766</v>
      </c>
      <c r="AA6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7710 Ferncola Ave, Sun Valley  CA 91352</v>
      </c>
      <c r="AB611" s="15">
        <v>45841</v>
      </c>
    </row>
    <row r="612" spans="1:28" x14ac:dyDescent="0.3">
      <c r="A612" s="14">
        <v>1</v>
      </c>
      <c r="B612" s="14">
        <v>1</v>
      </c>
      <c r="C612" s="15" t="s">
        <v>40809</v>
      </c>
      <c r="D612" s="15" t="s">
        <v>40809</v>
      </c>
      <c r="E612" s="15">
        <v>45810</v>
      </c>
      <c r="F612" s="15" t="s">
        <v>40810</v>
      </c>
      <c r="G612" s="15">
        <v>45630</v>
      </c>
      <c r="H612" s="15">
        <v>45812</v>
      </c>
      <c r="I612" s="15" t="s">
        <v>40811</v>
      </c>
      <c r="J612" s="15" t="s">
        <v>40812</v>
      </c>
      <c r="K612" s="15" t="s">
        <v>45894</v>
      </c>
      <c r="L612" s="15" t="s">
        <v>419</v>
      </c>
      <c r="M612" s="15" t="s">
        <v>8345</v>
      </c>
      <c r="N612" s="14">
        <v>2016</v>
      </c>
      <c r="O612" s="15" t="s">
        <v>40813</v>
      </c>
      <c r="P612" s="15" t="s">
        <v>106</v>
      </c>
      <c r="Q612" s="15" t="s">
        <v>47078</v>
      </c>
      <c r="R612" s="15" t="s">
        <v>10366</v>
      </c>
      <c r="S612" s="15" t="s">
        <v>40814</v>
      </c>
      <c r="T612" s="15" t="s">
        <v>40815</v>
      </c>
      <c r="U612" s="15" t="s">
        <v>53</v>
      </c>
      <c r="V612" s="15" t="s">
        <v>45893</v>
      </c>
      <c r="W612" s="15" t="s">
        <v>1357</v>
      </c>
      <c r="X612" s="15" t="str">
        <f>_xlfn.XLOOKUP(_LOOKUP[[#This Row],[AdjusterMemberName]],_Adjuster[Adjuster Name],_Adjuster[Email],,0)</f>
        <v>jRivera1@knightcompany.com</v>
      </c>
      <c r="Y612" s="15" t="str">
        <f>_xlfn.XLOOKUP(_LOOKUP[[#This Row],[AdjusterMemberName]],_Adjuster[Adjuster Name],_Adjuster[Phone Number],,0)</f>
        <v>424-559-5239</v>
      </c>
      <c r="Z612" s="15" t="s">
        <v>40816</v>
      </c>
      <c r="AA6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5170 Rocklin Rd Unit 307, Rocklin  CA 95677</v>
      </c>
      <c r="AB612" s="15"/>
    </row>
    <row r="613" spans="1:28" x14ac:dyDescent="0.3">
      <c r="A613" s="14">
        <v>0</v>
      </c>
      <c r="B613" s="14">
        <v>1</v>
      </c>
      <c r="C613" s="15" t="s">
        <v>20485</v>
      </c>
      <c r="D613" s="15" t="s">
        <v>20486</v>
      </c>
      <c r="E613" s="15">
        <v>45810</v>
      </c>
      <c r="F613" s="15" t="s">
        <v>41032</v>
      </c>
      <c r="G613" s="15"/>
      <c r="H613" s="15"/>
      <c r="I613" s="15" t="s">
        <v>41033</v>
      </c>
      <c r="J613" s="15" t="s">
        <v>41034</v>
      </c>
      <c r="K613" s="15" t="s">
        <v>45339</v>
      </c>
      <c r="L613" s="15" t="s">
        <v>103</v>
      </c>
      <c r="M613" s="15" t="s">
        <v>33985</v>
      </c>
      <c r="N613" s="14">
        <v>1900</v>
      </c>
      <c r="O613" s="15" t="s">
        <v>41035</v>
      </c>
      <c r="P613" s="15" t="s">
        <v>81</v>
      </c>
      <c r="Q613" s="15"/>
      <c r="R613" s="15"/>
      <c r="S613" s="15"/>
      <c r="T613" s="15"/>
      <c r="U613" s="15"/>
      <c r="V613" s="15"/>
      <c r="W613" s="15" t="s">
        <v>1544</v>
      </c>
      <c r="X613" s="15" t="str">
        <f>_xlfn.XLOOKUP(_LOOKUP[[#This Row],[AdjusterMemberName]],_Adjuster[Adjuster Name],_Adjuster[Email],,0)</f>
        <v>CRodriguez5@knightcompany.com</v>
      </c>
      <c r="Y613" s="15" t="str">
        <f>_xlfn.XLOOKUP(_LOOKUP[[#This Row],[AdjusterMemberName]],_Adjuster[Adjuster Name],_Adjuster[Phone Number],,0)</f>
        <v>323-456-1708</v>
      </c>
      <c r="Z613" s="15"/>
      <c r="AA613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613" s="15"/>
    </row>
    <row r="614" spans="1:28" x14ac:dyDescent="0.3">
      <c r="A614" s="14">
        <v>1</v>
      </c>
      <c r="B614" s="14">
        <v>1</v>
      </c>
      <c r="C614" s="15" t="s">
        <v>41253</v>
      </c>
      <c r="D614" s="15" t="s">
        <v>41254</v>
      </c>
      <c r="E614" s="15">
        <v>45810</v>
      </c>
      <c r="F614" s="15" t="s">
        <v>41255</v>
      </c>
      <c r="G614" s="15">
        <v>45803</v>
      </c>
      <c r="H614" s="15">
        <v>45987</v>
      </c>
      <c r="I614" s="15" t="s">
        <v>41256</v>
      </c>
      <c r="J614" s="15" t="s">
        <v>41257</v>
      </c>
      <c r="K614" s="15" t="s">
        <v>45345</v>
      </c>
      <c r="L614" s="15" t="s">
        <v>103</v>
      </c>
      <c r="M614" s="15" t="s">
        <v>3356</v>
      </c>
      <c r="N614" s="14">
        <v>2019</v>
      </c>
      <c r="O614" s="15" t="s">
        <v>41258</v>
      </c>
      <c r="P614" s="15" t="s">
        <v>106</v>
      </c>
      <c r="Q614" s="15" t="s">
        <v>46893</v>
      </c>
      <c r="R614" s="15" t="s">
        <v>41259</v>
      </c>
      <c r="S614" s="15" t="s">
        <v>41260</v>
      </c>
      <c r="T614" s="15" t="s">
        <v>1067</v>
      </c>
      <c r="U614" s="15" t="s">
        <v>53</v>
      </c>
      <c r="V614" s="15" t="s">
        <v>45860</v>
      </c>
      <c r="W614" s="15" t="s">
        <v>6921</v>
      </c>
      <c r="X614" s="15" t="str">
        <f>_xlfn.XLOOKUP(_LOOKUP[[#This Row],[AdjusterMemberName]],_Adjuster[Adjuster Name],_Adjuster[Email],,0)</f>
        <v>AWallace@knightcompany.com</v>
      </c>
      <c r="Y614" s="15" t="str">
        <f>_xlfn.XLOOKUP(_LOOKUP[[#This Row],[AdjusterMemberName]],_Adjuster[Adjuster Name],_Adjuster[Phone Number],,0)</f>
        <v>424-559-5734</v>
      </c>
      <c r="Z614" s="15" t="s">
        <v>41261</v>
      </c>
      <c r="AA6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3595 Geary Blvd Unit 302, San Francisco  CA 94118</v>
      </c>
      <c r="AB614" s="15"/>
    </row>
    <row r="615" spans="1:28" x14ac:dyDescent="0.3">
      <c r="A615" s="14">
        <v>1</v>
      </c>
      <c r="B615" s="14">
        <v>1</v>
      </c>
      <c r="C615" s="15" t="s">
        <v>40482</v>
      </c>
      <c r="D615" s="15" t="s">
        <v>40483</v>
      </c>
      <c r="E615" s="15">
        <v>45809</v>
      </c>
      <c r="F615" s="15" t="s">
        <v>40484</v>
      </c>
      <c r="G615" s="15">
        <v>45798</v>
      </c>
      <c r="H615" s="15">
        <v>45982</v>
      </c>
      <c r="I615" s="15" t="s">
        <v>40485</v>
      </c>
      <c r="J615" s="15" t="s">
        <v>40486</v>
      </c>
      <c r="K615" s="15" t="s">
        <v>45481</v>
      </c>
      <c r="L615" s="15" t="s">
        <v>103</v>
      </c>
      <c r="M615" s="15" t="s">
        <v>104</v>
      </c>
      <c r="N615" s="14">
        <v>1999</v>
      </c>
      <c r="O615" s="15" t="s">
        <v>40487</v>
      </c>
      <c r="P615" s="15" t="s">
        <v>81</v>
      </c>
      <c r="Q615" s="15" t="s">
        <v>46939</v>
      </c>
      <c r="R615" s="15" t="s">
        <v>40488</v>
      </c>
      <c r="S615" s="15" t="s">
        <v>40489</v>
      </c>
      <c r="T615" s="15" t="s">
        <v>2950</v>
      </c>
      <c r="U615" s="15" t="s">
        <v>53</v>
      </c>
      <c r="V615" s="15" t="s">
        <v>45514</v>
      </c>
      <c r="W615" s="15" t="s">
        <v>1544</v>
      </c>
      <c r="X615" s="15" t="str">
        <f>_xlfn.XLOOKUP(_LOOKUP[[#This Row],[AdjusterMemberName]],_Adjuster[Adjuster Name],_Adjuster[Email],,0)</f>
        <v>CRodriguez5@knightcompany.com</v>
      </c>
      <c r="Y615" s="15" t="str">
        <f>_xlfn.XLOOKUP(_LOOKUP[[#This Row],[AdjusterMemberName]],_Adjuster[Adjuster Name],_Adjuster[Phone Number],,0)</f>
        <v>323-456-1708</v>
      </c>
      <c r="Z615" s="15" t="s">
        <v>40490</v>
      </c>
      <c r="AA6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10800 Glenoaks Blvd Apt 217, Pacoima  CA 91331</v>
      </c>
      <c r="AB615" s="15"/>
    </row>
    <row r="616" spans="1:28" x14ac:dyDescent="0.3">
      <c r="A616" s="14">
        <v>1</v>
      </c>
      <c r="B616" s="14">
        <v>1</v>
      </c>
      <c r="C616" s="15" t="s">
        <v>40507</v>
      </c>
      <c r="D616" s="15" t="s">
        <v>40507</v>
      </c>
      <c r="E616" s="15">
        <v>45809</v>
      </c>
      <c r="F616" s="15" t="s">
        <v>40508</v>
      </c>
      <c r="G616" s="15">
        <v>45739</v>
      </c>
      <c r="H616" s="15">
        <v>45923</v>
      </c>
      <c r="I616" s="15" t="s">
        <v>40509</v>
      </c>
      <c r="J616" s="15" t="s">
        <v>40510</v>
      </c>
      <c r="K616" s="15" t="s">
        <v>45369</v>
      </c>
      <c r="L616" s="15" t="s">
        <v>103</v>
      </c>
      <c r="M616" s="15" t="s">
        <v>104</v>
      </c>
      <c r="N616" s="14">
        <v>2019</v>
      </c>
      <c r="O616" s="15" t="s">
        <v>40511</v>
      </c>
      <c r="P616" s="15" t="s">
        <v>106</v>
      </c>
      <c r="Q616" s="15" t="s">
        <v>47050</v>
      </c>
      <c r="R616" s="15" t="s">
        <v>40512</v>
      </c>
      <c r="S616" s="15" t="s">
        <v>40513</v>
      </c>
      <c r="T616" s="15" t="s">
        <v>40514</v>
      </c>
      <c r="U616" s="15" t="s">
        <v>53</v>
      </c>
      <c r="V616" s="15" t="s">
        <v>45909</v>
      </c>
      <c r="W616" s="15" t="s">
        <v>3184</v>
      </c>
      <c r="X616" s="15" t="str">
        <f>_xlfn.XLOOKUP(_LOOKUP[[#This Row],[AdjusterMemberName]],_Adjuster[Adjuster Name],_Adjuster[Email],,0)</f>
        <v>mQualls@knightcompany.com</v>
      </c>
      <c r="Y616" s="15" t="str">
        <f>_xlfn.XLOOKUP(_LOOKUP[[#This Row],[AdjusterMemberName]],_Adjuster[Adjuster Name],_Adjuster[Phone Number],,0)</f>
        <v>424-559-5436</v>
      </c>
      <c r="Z616" s="15" t="s">
        <v>40515</v>
      </c>
      <c r="AA6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36928 Azteca Blvd, Huron  CA 93234</v>
      </c>
      <c r="AB616" s="15"/>
    </row>
    <row r="617" spans="1:28" x14ac:dyDescent="0.3">
      <c r="A617" s="14">
        <v>1</v>
      </c>
      <c r="B617" s="14">
        <v>1</v>
      </c>
      <c r="C617" s="15" t="s">
        <v>40533</v>
      </c>
      <c r="D617" s="15" t="s">
        <v>40533</v>
      </c>
      <c r="E617" s="15">
        <v>45809</v>
      </c>
      <c r="F617" s="15" t="s">
        <v>40534</v>
      </c>
      <c r="G617" s="15">
        <v>45689</v>
      </c>
      <c r="H617" s="15">
        <v>45870</v>
      </c>
      <c r="I617" s="15" t="s">
        <v>40535</v>
      </c>
      <c r="J617" s="15" t="s">
        <v>40536</v>
      </c>
      <c r="K617" s="15" t="s">
        <v>45332</v>
      </c>
      <c r="L617" s="15" t="s">
        <v>181</v>
      </c>
      <c r="M617" s="15" t="s">
        <v>182</v>
      </c>
      <c r="N617" s="14">
        <v>2023</v>
      </c>
      <c r="O617" s="15" t="s">
        <v>40537</v>
      </c>
      <c r="P617" s="15" t="s">
        <v>106</v>
      </c>
      <c r="Q617" s="15" t="s">
        <v>46893</v>
      </c>
      <c r="R617" s="15" t="s">
        <v>33914</v>
      </c>
      <c r="S617" s="15" t="s">
        <v>40538</v>
      </c>
      <c r="T617" s="15" t="s">
        <v>40539</v>
      </c>
      <c r="U617" s="15" t="s">
        <v>53</v>
      </c>
      <c r="V617" s="15" t="s">
        <v>45908</v>
      </c>
      <c r="W617" s="15" t="s">
        <v>264</v>
      </c>
      <c r="X617" s="15" t="str">
        <f>_xlfn.XLOOKUP(_LOOKUP[[#This Row],[AdjusterMemberName]],_Adjuster[Adjuster Name],_Adjuster[Email],,0)</f>
        <v>sBonnevie@knightcompany.com</v>
      </c>
      <c r="Y617" s="15" t="str">
        <f>_xlfn.XLOOKUP(_LOOKUP[[#This Row],[AdjusterMemberName]],_Adjuster[Adjuster Name],_Adjuster[Phone Number],,0)</f>
        <v>323-692-4064</v>
      </c>
      <c r="Z617" s="15" t="s">
        <v>40540</v>
      </c>
      <c r="AA6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15110 Granada Ave, La Mirada  CA 90638</v>
      </c>
      <c r="AB617" s="15"/>
    </row>
    <row r="618" spans="1:28" x14ac:dyDescent="0.3">
      <c r="A618" s="14">
        <v>1</v>
      </c>
      <c r="B618" s="14">
        <v>1</v>
      </c>
      <c r="C618" s="15" t="s">
        <v>40558</v>
      </c>
      <c r="D618" s="15" t="s">
        <v>40558</v>
      </c>
      <c r="E618" s="15">
        <v>45809</v>
      </c>
      <c r="F618" s="15" t="s">
        <v>40559</v>
      </c>
      <c r="G618" s="15">
        <v>45803</v>
      </c>
      <c r="H618" s="15">
        <v>45987</v>
      </c>
      <c r="I618" s="15" t="s">
        <v>40560</v>
      </c>
      <c r="J618" s="15" t="s">
        <v>40561</v>
      </c>
      <c r="K618" s="15" t="s">
        <v>45489</v>
      </c>
      <c r="L618" s="15" t="s">
        <v>91</v>
      </c>
      <c r="M618" s="15" t="s">
        <v>2352</v>
      </c>
      <c r="N618" s="14">
        <v>2019</v>
      </c>
      <c r="O618" s="15" t="s">
        <v>40562</v>
      </c>
      <c r="P618" s="15" t="s">
        <v>106</v>
      </c>
      <c r="Q618" s="15" t="s">
        <v>47010</v>
      </c>
      <c r="R618" s="15" t="s">
        <v>40563</v>
      </c>
      <c r="S618" s="15" t="s">
        <v>40564</v>
      </c>
      <c r="T618" s="15" t="s">
        <v>2072</v>
      </c>
      <c r="U618" s="15" t="s">
        <v>53</v>
      </c>
      <c r="V618" s="15" t="s">
        <v>45907</v>
      </c>
      <c r="W618" s="15" t="s">
        <v>1357</v>
      </c>
      <c r="X618" s="15" t="str">
        <f>_xlfn.XLOOKUP(_LOOKUP[[#This Row],[AdjusterMemberName]],_Adjuster[Adjuster Name],_Adjuster[Email],,0)</f>
        <v>jRivera1@knightcompany.com</v>
      </c>
      <c r="Y618" s="15" t="str">
        <f>_xlfn.XLOOKUP(_LOOKUP[[#This Row],[AdjusterMemberName]],_Adjuster[Adjuster Name],_Adjuster[Phone Number],,0)</f>
        <v>424-559-5239</v>
      </c>
      <c r="Z618" s="15" t="s">
        <v>40565</v>
      </c>
      <c r="AA6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15717 Athena Dr, Fontana  CA 92336</v>
      </c>
      <c r="AB618" s="15">
        <v>45836</v>
      </c>
    </row>
    <row r="619" spans="1:28" x14ac:dyDescent="0.3">
      <c r="A619" s="14">
        <v>1</v>
      </c>
      <c r="B619" s="14">
        <v>1</v>
      </c>
      <c r="C619" s="15" t="s">
        <v>40578</v>
      </c>
      <c r="D619" s="15" t="s">
        <v>40579</v>
      </c>
      <c r="E619" s="15">
        <v>45809</v>
      </c>
      <c r="F619" s="15" t="s">
        <v>40580</v>
      </c>
      <c r="G619" s="15">
        <v>45653</v>
      </c>
      <c r="H619" s="15">
        <v>45835</v>
      </c>
      <c r="I619" s="15" t="s">
        <v>40581</v>
      </c>
      <c r="J619" s="15" t="s">
        <v>40582</v>
      </c>
      <c r="K619" s="15" t="s">
        <v>45505</v>
      </c>
      <c r="L619" s="15" t="s">
        <v>181</v>
      </c>
      <c r="M619" s="15" t="s">
        <v>182</v>
      </c>
      <c r="N619" s="14">
        <v>2001</v>
      </c>
      <c r="O619" s="15" t="s">
        <v>40583</v>
      </c>
      <c r="P619" s="15" t="s">
        <v>106</v>
      </c>
      <c r="Q619" s="15" t="s">
        <v>47061</v>
      </c>
      <c r="R619" s="15" t="s">
        <v>40584</v>
      </c>
      <c r="S619" s="15" t="s">
        <v>40585</v>
      </c>
      <c r="T619" s="15" t="s">
        <v>1356</v>
      </c>
      <c r="U619" s="15" t="s">
        <v>53</v>
      </c>
      <c r="V619" s="15" t="s">
        <v>45533</v>
      </c>
      <c r="W619" s="15" t="s">
        <v>1186</v>
      </c>
      <c r="X619" s="15" t="str">
        <f>_xlfn.XLOOKUP(_LOOKUP[[#This Row],[AdjusterMemberName]],_Adjuster[Adjuster Name],_Adjuster[Email],,0)</f>
        <v>sAkinleye@knightcompany.com</v>
      </c>
      <c r="Y619" s="15" t="str">
        <f>_xlfn.XLOOKUP(_LOOKUP[[#This Row],[AdjusterMemberName]],_Adjuster[Adjuster Name],_Adjuster[Phone Number],,0)</f>
        <v>424-559-5280</v>
      </c>
      <c r="Z619" s="15" t="s">
        <v>40586</v>
      </c>
      <c r="AA6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1014 N Lilac Ave, Rialto  CA 92376</v>
      </c>
      <c r="AB619" s="15"/>
    </row>
    <row r="620" spans="1:28" x14ac:dyDescent="0.3">
      <c r="A620" s="14">
        <v>1</v>
      </c>
      <c r="B620" s="14">
        <v>1</v>
      </c>
      <c r="C620" s="15" t="s">
        <v>40617</v>
      </c>
      <c r="D620" s="15" t="s">
        <v>40618</v>
      </c>
      <c r="E620" s="15">
        <v>45809</v>
      </c>
      <c r="F620" s="15" t="s">
        <v>40619</v>
      </c>
      <c r="G620" s="15">
        <v>45675</v>
      </c>
      <c r="H620" s="15">
        <v>45856</v>
      </c>
      <c r="I620" s="15" t="s">
        <v>40620</v>
      </c>
      <c r="J620" s="15" t="s">
        <v>40621</v>
      </c>
      <c r="K620" s="15" t="s">
        <v>45386</v>
      </c>
      <c r="L620" s="15" t="s">
        <v>103</v>
      </c>
      <c r="M620" s="15" t="s">
        <v>1503</v>
      </c>
      <c r="N620" s="14">
        <v>2024</v>
      </c>
      <c r="O620" s="15" t="s">
        <v>40622</v>
      </c>
      <c r="P620" s="15" t="s">
        <v>81</v>
      </c>
      <c r="Q620" s="15" t="s">
        <v>47007</v>
      </c>
      <c r="R620" s="15" t="s">
        <v>40623</v>
      </c>
      <c r="S620" s="15" t="s">
        <v>40624</v>
      </c>
      <c r="T620" s="15" t="s">
        <v>821</v>
      </c>
      <c r="U620" s="15" t="s">
        <v>53</v>
      </c>
      <c r="V620" s="15" t="s">
        <v>45349</v>
      </c>
      <c r="W620" s="15" t="s">
        <v>25229</v>
      </c>
      <c r="X620" s="15" t="str">
        <f>_xlfn.XLOOKUP(_LOOKUP[[#This Row],[AdjusterMemberName]],_Adjuster[Adjuster Name],_Adjuster[Email],,0)</f>
        <v>rMartinez4@knightcompany.com</v>
      </c>
      <c r="Y620" s="15" t="str">
        <f>_xlfn.XLOOKUP(_LOOKUP[[#This Row],[AdjusterMemberName]],_Adjuster[Adjuster Name],_Adjuster[Phone Number],,0)</f>
        <v>424-559-5605</v>
      </c>
      <c r="Z620" s="15" t="s">
        <v>40625</v>
      </c>
      <c r="AA6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7605 N Justice Way, Van Nuys  CA 91405</v>
      </c>
      <c r="AB620" s="15"/>
    </row>
    <row r="621" spans="1:28" x14ac:dyDescent="0.3">
      <c r="A621" s="14">
        <v>1</v>
      </c>
      <c r="B621" s="14">
        <v>1</v>
      </c>
      <c r="C621" s="15" t="s">
        <v>28587</v>
      </c>
      <c r="D621" s="15" t="s">
        <v>40657</v>
      </c>
      <c r="E621" s="15">
        <v>45809</v>
      </c>
      <c r="F621" s="15" t="s">
        <v>40658</v>
      </c>
      <c r="G621" s="15">
        <v>45769</v>
      </c>
      <c r="H621" s="15">
        <v>45952</v>
      </c>
      <c r="I621" s="15" t="s">
        <v>40659</v>
      </c>
      <c r="J621" s="15" t="s">
        <v>40660</v>
      </c>
      <c r="K621" s="15" t="s">
        <v>45543</v>
      </c>
      <c r="L621" s="15" t="s">
        <v>103</v>
      </c>
      <c r="M621" s="15" t="s">
        <v>890</v>
      </c>
      <c r="N621" s="14">
        <v>2024</v>
      </c>
      <c r="O621" s="15" t="s">
        <v>28591</v>
      </c>
      <c r="P621" s="15" t="s">
        <v>106</v>
      </c>
      <c r="Q621" s="15" t="s">
        <v>46922</v>
      </c>
      <c r="R621" s="15" t="s">
        <v>28592</v>
      </c>
      <c r="S621" s="15" t="s">
        <v>28593</v>
      </c>
      <c r="T621" s="15" t="s">
        <v>174</v>
      </c>
      <c r="U621" s="15" t="s">
        <v>53</v>
      </c>
      <c r="V621" s="15" t="s">
        <v>45516</v>
      </c>
      <c r="W621" s="15" t="s">
        <v>264</v>
      </c>
      <c r="X621" s="15" t="str">
        <f>_xlfn.XLOOKUP(_LOOKUP[[#This Row],[AdjusterMemberName]],_Adjuster[Adjuster Name],_Adjuster[Email],,0)</f>
        <v>sBonnevie@knightcompany.com</v>
      </c>
      <c r="Y621" s="15" t="str">
        <f>_xlfn.XLOOKUP(_LOOKUP[[#This Row],[AdjusterMemberName]],_Adjuster[Adjuster Name],_Adjuster[Phone Number],,0)</f>
        <v>323-692-4064</v>
      </c>
      <c r="Z621" s="15" t="s">
        <v>28594</v>
      </c>
      <c r="AA6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1818 N Cherokee Ave Apt 209, Los Angeles  CA 90028</v>
      </c>
      <c r="AB621" s="15"/>
    </row>
    <row r="622" spans="1:28" x14ac:dyDescent="0.3">
      <c r="A622" s="14">
        <v>1</v>
      </c>
      <c r="B622" s="14">
        <v>1</v>
      </c>
      <c r="C622" s="15" t="s">
        <v>40670</v>
      </c>
      <c r="D622" s="15" t="s">
        <v>40670</v>
      </c>
      <c r="E622" s="15">
        <v>45809</v>
      </c>
      <c r="F622" s="15" t="s">
        <v>40671</v>
      </c>
      <c r="G622" s="15">
        <v>45726</v>
      </c>
      <c r="H622" s="15">
        <v>45910</v>
      </c>
      <c r="I622" s="15" t="s">
        <v>40672</v>
      </c>
      <c r="J622" s="15" t="s">
        <v>40673</v>
      </c>
      <c r="K622" s="15" t="s">
        <v>45903</v>
      </c>
      <c r="L622" s="15" t="s">
        <v>128</v>
      </c>
      <c r="M622" s="15" t="s">
        <v>129</v>
      </c>
      <c r="N622" s="14">
        <v>2025</v>
      </c>
      <c r="O622" s="15" t="s">
        <v>40674</v>
      </c>
      <c r="P622" s="15" t="s">
        <v>106</v>
      </c>
      <c r="Q622" s="15" t="s">
        <v>46939</v>
      </c>
      <c r="R622" s="15" t="s">
        <v>29844</v>
      </c>
      <c r="S622" s="15" t="s">
        <v>40675</v>
      </c>
      <c r="T622" s="15" t="s">
        <v>174</v>
      </c>
      <c r="U622" s="15" t="s">
        <v>53</v>
      </c>
      <c r="V622" s="15" t="s">
        <v>45351</v>
      </c>
      <c r="W622" s="15" t="s">
        <v>1357</v>
      </c>
      <c r="X622" s="15" t="str">
        <f>_xlfn.XLOOKUP(_LOOKUP[[#This Row],[AdjusterMemberName]],_Adjuster[Adjuster Name],_Adjuster[Email],,0)</f>
        <v>jRivera1@knightcompany.com</v>
      </c>
      <c r="Y622" s="15" t="str">
        <f>_xlfn.XLOOKUP(_LOOKUP[[#This Row],[AdjusterMemberName]],_Adjuster[Adjuster Name],_Adjuster[Phone Number],,0)</f>
        <v>424-559-5239</v>
      </c>
      <c r="Z622" s="15" t="s">
        <v>40676</v>
      </c>
      <c r="AA6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1256 Leighton Ave, Los Angeles  CA 90037</v>
      </c>
      <c r="AB622" s="15"/>
    </row>
    <row r="623" spans="1:28" x14ac:dyDescent="0.3">
      <c r="A623" s="14">
        <v>1</v>
      </c>
      <c r="B623" s="14">
        <v>1</v>
      </c>
      <c r="C623" s="15" t="s">
        <v>40677</v>
      </c>
      <c r="D623" s="15" t="s">
        <v>40677</v>
      </c>
      <c r="E623" s="15">
        <v>45809</v>
      </c>
      <c r="F623" s="15" t="s">
        <v>40678</v>
      </c>
      <c r="G623" s="15">
        <v>45653</v>
      </c>
      <c r="H623" s="15">
        <v>45835</v>
      </c>
      <c r="I623" s="15" t="s">
        <v>40847</v>
      </c>
      <c r="J623" s="15" t="s">
        <v>40848</v>
      </c>
      <c r="K623" s="15" t="s">
        <v>45890</v>
      </c>
      <c r="L623" s="15" t="s">
        <v>281</v>
      </c>
      <c r="M623" s="15" t="s">
        <v>526</v>
      </c>
      <c r="N623" s="14">
        <v>2022</v>
      </c>
      <c r="O623" s="15" t="s">
        <v>40681</v>
      </c>
      <c r="P623" s="15" t="s">
        <v>106</v>
      </c>
      <c r="Q623" s="15" t="s">
        <v>46922</v>
      </c>
      <c r="R623" s="15" t="s">
        <v>40682</v>
      </c>
      <c r="S623" s="15" t="s">
        <v>40683</v>
      </c>
      <c r="T623" s="15" t="s">
        <v>35370</v>
      </c>
      <c r="U623" s="15" t="s">
        <v>53</v>
      </c>
      <c r="V623" s="15" t="s">
        <v>45889</v>
      </c>
      <c r="W623" s="15" t="s">
        <v>264</v>
      </c>
      <c r="X623" s="15" t="str">
        <f>_xlfn.XLOOKUP(_LOOKUP[[#This Row],[AdjusterMemberName]],_Adjuster[Adjuster Name],_Adjuster[Email],,0)</f>
        <v>sBonnevie@knightcompany.com</v>
      </c>
      <c r="Y623" s="15" t="str">
        <f>_xlfn.XLOOKUP(_LOOKUP[[#This Row],[AdjusterMemberName]],_Adjuster[Adjuster Name],_Adjuster[Phone Number],,0)</f>
        <v>323-692-4064</v>
      </c>
      <c r="Z623" s="15" t="s">
        <v>40684</v>
      </c>
      <c r="AA6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27002 Carmelita Dr, Valencia  CA 91355</v>
      </c>
      <c r="AB623" s="15"/>
    </row>
    <row r="624" spans="1:28" x14ac:dyDescent="0.3">
      <c r="A624" s="14">
        <v>1</v>
      </c>
      <c r="B624" s="14">
        <v>1</v>
      </c>
      <c r="C624" s="15" t="s">
        <v>40578</v>
      </c>
      <c r="D624" s="15" t="s">
        <v>40578</v>
      </c>
      <c r="E624" s="15">
        <v>45809</v>
      </c>
      <c r="F624" s="15" t="s">
        <v>40580</v>
      </c>
      <c r="G624" s="15">
        <v>45653</v>
      </c>
      <c r="H624" s="15">
        <v>45835</v>
      </c>
      <c r="I624" s="15" t="s">
        <v>41472</v>
      </c>
      <c r="J624" s="15" t="s">
        <v>41473</v>
      </c>
      <c r="K624" s="15" t="s">
        <v>45496</v>
      </c>
      <c r="L624" s="15" t="s">
        <v>181</v>
      </c>
      <c r="M624" s="15" t="s">
        <v>182</v>
      </c>
      <c r="N624" s="14">
        <v>2001</v>
      </c>
      <c r="O624" s="15" t="s">
        <v>40583</v>
      </c>
      <c r="P624" s="15" t="s">
        <v>106</v>
      </c>
      <c r="Q624" s="15" t="s">
        <v>47061</v>
      </c>
      <c r="R624" s="15" t="s">
        <v>40584</v>
      </c>
      <c r="S624" s="15" t="s">
        <v>40585</v>
      </c>
      <c r="T624" s="15" t="s">
        <v>1356</v>
      </c>
      <c r="U624" s="15" t="s">
        <v>53</v>
      </c>
      <c r="V624" s="15" t="s">
        <v>45533</v>
      </c>
      <c r="W624" s="15" t="s">
        <v>25229</v>
      </c>
      <c r="X624" s="15" t="str">
        <f>_xlfn.XLOOKUP(_LOOKUP[[#This Row],[AdjusterMemberName]],_Adjuster[Adjuster Name],_Adjuster[Email],,0)</f>
        <v>rMartinez4@knightcompany.com</v>
      </c>
      <c r="Y624" s="15" t="str">
        <f>_xlfn.XLOOKUP(_LOOKUP[[#This Row],[AdjusterMemberName]],_Adjuster[Adjuster Name],_Adjuster[Phone Number],,0)</f>
        <v>424-559-5605</v>
      </c>
      <c r="Z624" s="15" t="s">
        <v>40586</v>
      </c>
      <c r="AA6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1014 N Lilac Ave, Rialto  CA 92376</v>
      </c>
      <c r="AB624" s="15"/>
    </row>
    <row r="625" spans="1:28" x14ac:dyDescent="0.3">
      <c r="A625" s="14">
        <v>0</v>
      </c>
      <c r="B625" s="14">
        <v>0</v>
      </c>
      <c r="C625" s="15" t="s">
        <v>41623</v>
      </c>
      <c r="D625" s="15" t="s">
        <v>41624</v>
      </c>
      <c r="E625" s="15">
        <v>45809</v>
      </c>
      <c r="F625" s="15" t="s">
        <v>41625</v>
      </c>
      <c r="G625" s="15"/>
      <c r="H625" s="15"/>
      <c r="I625" s="15" t="s">
        <v>41626</v>
      </c>
      <c r="J625" s="15" t="s">
        <v>41627</v>
      </c>
      <c r="K625" s="15" t="s">
        <v>45358</v>
      </c>
      <c r="L625" s="15" t="s">
        <v>24357</v>
      </c>
      <c r="M625" s="15" t="s">
        <v>18212</v>
      </c>
      <c r="N625" s="14">
        <v>2004</v>
      </c>
      <c r="O625" s="15" t="s">
        <v>1025</v>
      </c>
      <c r="P625" s="15" t="s">
        <v>81</v>
      </c>
      <c r="Q625" s="15"/>
      <c r="R625" s="15"/>
      <c r="S625" s="15"/>
      <c r="T625" s="15"/>
      <c r="U625" s="15"/>
      <c r="V625" s="15"/>
      <c r="W625" s="15" t="s">
        <v>1544</v>
      </c>
      <c r="X625" s="15" t="str">
        <f>_xlfn.XLOOKUP(_LOOKUP[[#This Row],[AdjusterMemberName]],_Adjuster[Adjuster Name],_Adjuster[Email],,0)</f>
        <v>CRodriguez5@knightcompany.com</v>
      </c>
      <c r="Y625" s="15" t="str">
        <f>_xlfn.XLOOKUP(_LOOKUP[[#This Row],[AdjusterMemberName]],_Adjuster[Adjuster Name],_Adjuster[Phone Number],,0)</f>
        <v>323-456-1708</v>
      </c>
      <c r="Z625" s="15"/>
      <c r="AA625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625" s="15"/>
    </row>
    <row r="626" spans="1:28" x14ac:dyDescent="0.3">
      <c r="A626" s="14">
        <v>0</v>
      </c>
      <c r="B626" s="14">
        <v>1</v>
      </c>
      <c r="C626" s="15" t="s">
        <v>42683</v>
      </c>
      <c r="D626" s="15" t="s">
        <v>42683</v>
      </c>
      <c r="E626" s="15">
        <v>45809</v>
      </c>
      <c r="F626" s="15" t="s">
        <v>42684</v>
      </c>
      <c r="G626" s="15"/>
      <c r="H626" s="15"/>
      <c r="I626" s="15" t="s">
        <v>42685</v>
      </c>
      <c r="J626" s="15" t="s">
        <v>42686</v>
      </c>
      <c r="K626" s="15" t="s">
        <v>45722</v>
      </c>
      <c r="L626" s="15" t="s">
        <v>103</v>
      </c>
      <c r="M626" s="15" t="s">
        <v>42687</v>
      </c>
      <c r="N626" s="14">
        <v>2008</v>
      </c>
      <c r="O626" s="15" t="s">
        <v>42688</v>
      </c>
      <c r="P626" s="15" t="s">
        <v>81</v>
      </c>
      <c r="Q626" s="15"/>
      <c r="R626" s="15"/>
      <c r="S626" s="15"/>
      <c r="T626" s="15"/>
      <c r="U626" s="15"/>
      <c r="V626" s="15"/>
      <c r="W626" s="15" t="s">
        <v>1658</v>
      </c>
      <c r="X626" s="15" t="str">
        <f>_xlfn.XLOOKUP(_LOOKUP[[#This Row],[AdjusterMemberName]],_Adjuster[Adjuster Name],_Adjuster[Email],,0)</f>
        <v>RDavila@knightcompany.com</v>
      </c>
      <c r="Y626" s="15" t="str">
        <f>_xlfn.XLOOKUP(_LOOKUP[[#This Row],[AdjusterMemberName]],_Adjuster[Adjuster Name],_Adjuster[Phone Number],,0)</f>
        <v>424-559-5663</v>
      </c>
      <c r="Z626" s="15"/>
      <c r="AA626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626" s="15"/>
    </row>
    <row r="627" spans="1:28" x14ac:dyDescent="0.3">
      <c r="A627" s="14">
        <v>1</v>
      </c>
      <c r="B627" s="14">
        <v>1</v>
      </c>
      <c r="C627" s="15" t="s">
        <v>43033</v>
      </c>
      <c r="D627" s="15" t="s">
        <v>43033</v>
      </c>
      <c r="E627" s="15">
        <v>45809</v>
      </c>
      <c r="F627" s="15" t="s">
        <v>43034</v>
      </c>
      <c r="G627" s="15">
        <v>45698</v>
      </c>
      <c r="H627" s="15">
        <v>45879</v>
      </c>
      <c r="I627" s="15" t="s">
        <v>43035</v>
      </c>
      <c r="J627" s="15" t="s">
        <v>43036</v>
      </c>
      <c r="K627" s="15" t="s">
        <v>45341</v>
      </c>
      <c r="L627" s="15" t="s">
        <v>139</v>
      </c>
      <c r="M627" s="15" t="s">
        <v>470</v>
      </c>
      <c r="N627" s="14">
        <v>2005</v>
      </c>
      <c r="O627" s="15" t="s">
        <v>43037</v>
      </c>
      <c r="P627" s="15" t="s">
        <v>106</v>
      </c>
      <c r="Q627" s="15" t="s">
        <v>46939</v>
      </c>
      <c r="R627" s="15" t="s">
        <v>43038</v>
      </c>
      <c r="S627" s="15" t="s">
        <v>43039</v>
      </c>
      <c r="T627" s="15" t="s">
        <v>144</v>
      </c>
      <c r="U627" s="15" t="s">
        <v>53</v>
      </c>
      <c r="V627" s="15" t="s">
        <v>45683</v>
      </c>
      <c r="W627" s="15" t="s">
        <v>25229</v>
      </c>
      <c r="X627" s="15" t="str">
        <f>_xlfn.XLOOKUP(_LOOKUP[[#This Row],[AdjusterMemberName]],_Adjuster[Adjuster Name],_Adjuster[Email],,0)</f>
        <v>rMartinez4@knightcompany.com</v>
      </c>
      <c r="Y627" s="15" t="str">
        <f>_xlfn.XLOOKUP(_LOOKUP[[#This Row],[AdjusterMemberName]],_Adjuster[Adjuster Name],_Adjuster[Phone Number],,0)</f>
        <v>424-559-5605</v>
      </c>
      <c r="Z627" s="15" t="s">
        <v>43040</v>
      </c>
      <c r="AA6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305 San Antonio Ct, San Jose  CA 95116</v>
      </c>
      <c r="AB627" s="15"/>
    </row>
    <row r="628" spans="1:28" x14ac:dyDescent="0.3">
      <c r="A628" s="14">
        <v>1</v>
      </c>
      <c r="B628" s="14">
        <v>1</v>
      </c>
      <c r="C628" s="15" t="s">
        <v>40491</v>
      </c>
      <c r="D628" s="15" t="s">
        <v>40492</v>
      </c>
      <c r="E628" s="15">
        <v>45808</v>
      </c>
      <c r="F628" s="15" t="s">
        <v>40493</v>
      </c>
      <c r="G628" s="15">
        <v>45719</v>
      </c>
      <c r="H628" s="15">
        <v>45903</v>
      </c>
      <c r="I628" s="15" t="s">
        <v>40494</v>
      </c>
      <c r="J628" s="15" t="s">
        <v>40495</v>
      </c>
      <c r="K628" s="15" t="s">
        <v>45912</v>
      </c>
      <c r="L628" s="15" t="s">
        <v>687</v>
      </c>
      <c r="M628" s="15" t="s">
        <v>2261</v>
      </c>
      <c r="N628" s="14">
        <v>2016</v>
      </c>
      <c r="O628" s="15" t="s">
        <v>40496</v>
      </c>
      <c r="P628" s="15" t="s">
        <v>106</v>
      </c>
      <c r="Q628" s="15" t="s">
        <v>46922</v>
      </c>
      <c r="R628" s="15" t="s">
        <v>34599</v>
      </c>
      <c r="S628" s="15" t="s">
        <v>40497</v>
      </c>
      <c r="T628" s="15" t="s">
        <v>243</v>
      </c>
      <c r="U628" s="15" t="s">
        <v>53</v>
      </c>
      <c r="V628" s="15" t="s">
        <v>45911</v>
      </c>
      <c r="W628" s="15" t="s">
        <v>264</v>
      </c>
      <c r="X628" s="15" t="str">
        <f>_xlfn.XLOOKUP(_LOOKUP[[#This Row],[AdjusterMemberName]],_Adjuster[Adjuster Name],_Adjuster[Email],,0)</f>
        <v>sBonnevie@knightcompany.com</v>
      </c>
      <c r="Y628" s="15" t="str">
        <f>_xlfn.XLOOKUP(_LOOKUP[[#This Row],[AdjusterMemberName]],_Adjuster[Adjuster Name],_Adjuster[Phone Number],,0)</f>
        <v>323-692-4064</v>
      </c>
      <c r="Z628" s="15" t="s">
        <v>40498</v>
      </c>
      <c r="AA6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23676 Kennedy Ln , Menifee  CA 92587</v>
      </c>
      <c r="AB628" s="15"/>
    </row>
    <row r="629" spans="1:28" x14ac:dyDescent="0.3">
      <c r="A629" s="14">
        <v>1</v>
      </c>
      <c r="B629" s="14">
        <v>1</v>
      </c>
      <c r="C629" s="15" t="s">
        <v>40541</v>
      </c>
      <c r="D629" s="15" t="s">
        <v>40541</v>
      </c>
      <c r="E629" s="15">
        <v>45808</v>
      </c>
      <c r="F629" s="15" t="s">
        <v>40542</v>
      </c>
      <c r="G629" s="15">
        <v>45660</v>
      </c>
      <c r="H629" s="15">
        <v>45841</v>
      </c>
      <c r="I629" s="15" t="s">
        <v>40543</v>
      </c>
      <c r="J629" s="15" t="s">
        <v>40544</v>
      </c>
      <c r="K629" s="15" t="s">
        <v>45332</v>
      </c>
      <c r="L629" s="15" t="s">
        <v>103</v>
      </c>
      <c r="M629" s="15" t="s">
        <v>1503</v>
      </c>
      <c r="N629" s="14">
        <v>2024</v>
      </c>
      <c r="O629" s="15" t="s">
        <v>40545</v>
      </c>
      <c r="P629" s="15" t="s">
        <v>81</v>
      </c>
      <c r="Q629" s="15" t="s">
        <v>47004</v>
      </c>
      <c r="R629" s="15" t="s">
        <v>40546</v>
      </c>
      <c r="S629" s="15" t="s">
        <v>40547</v>
      </c>
      <c r="T629" s="15" t="s">
        <v>308</v>
      </c>
      <c r="U629" s="15" t="s">
        <v>53</v>
      </c>
      <c r="V629" s="15" t="s">
        <v>45432</v>
      </c>
      <c r="W629" s="15" t="s">
        <v>1186</v>
      </c>
      <c r="X629" s="15" t="str">
        <f>_xlfn.XLOOKUP(_LOOKUP[[#This Row],[AdjusterMemberName]],_Adjuster[Adjuster Name],_Adjuster[Email],,0)</f>
        <v>sAkinleye@knightcompany.com</v>
      </c>
      <c r="Y629" s="15" t="str">
        <f>_xlfn.XLOOKUP(_LOOKUP[[#This Row],[AdjusterMemberName]],_Adjuster[Adjuster Name],_Adjuster[Phone Number],,0)</f>
        <v>424-559-5280</v>
      </c>
      <c r="Z629" s="15" t="s">
        <v>40548</v>
      </c>
      <c r="AA6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5238 Ivanhoe Ave, Riverside  CA 92503</v>
      </c>
      <c r="AB629" s="15"/>
    </row>
    <row r="630" spans="1:28" x14ac:dyDescent="0.3">
      <c r="A630" s="14">
        <v>1</v>
      </c>
      <c r="B630" s="14">
        <v>1</v>
      </c>
      <c r="C630" s="15" t="s">
        <v>8715</v>
      </c>
      <c r="D630" s="15" t="s">
        <v>8715</v>
      </c>
      <c r="E630" s="15">
        <v>45808</v>
      </c>
      <c r="F630" s="15" t="s">
        <v>40566</v>
      </c>
      <c r="G630" s="15">
        <v>45757</v>
      </c>
      <c r="H630" s="15">
        <v>45940</v>
      </c>
      <c r="I630" s="15" t="s">
        <v>40567</v>
      </c>
      <c r="J630" s="15" t="s">
        <v>40568</v>
      </c>
      <c r="K630" s="15" t="s">
        <v>45429</v>
      </c>
      <c r="L630" s="15" t="s">
        <v>103</v>
      </c>
      <c r="M630" s="15" t="s">
        <v>304</v>
      </c>
      <c r="N630" s="14">
        <v>2022</v>
      </c>
      <c r="O630" s="15" t="s">
        <v>40569</v>
      </c>
      <c r="P630" s="15" t="s">
        <v>81</v>
      </c>
      <c r="Q630" s="15" t="s">
        <v>46931</v>
      </c>
      <c r="R630" s="15" t="s">
        <v>8721</v>
      </c>
      <c r="S630" s="15" t="s">
        <v>8722</v>
      </c>
      <c r="T630" s="15" t="s">
        <v>243</v>
      </c>
      <c r="U630" s="15" t="s">
        <v>53</v>
      </c>
      <c r="V630" s="15" t="s">
        <v>45906</v>
      </c>
      <c r="W630" s="15" t="s">
        <v>6921</v>
      </c>
      <c r="X630" s="15" t="str">
        <f>_xlfn.XLOOKUP(_LOOKUP[[#This Row],[AdjusterMemberName]],_Adjuster[Adjuster Name],_Adjuster[Email],,0)</f>
        <v>AWallace@knightcompany.com</v>
      </c>
      <c r="Y630" s="15" t="str">
        <f>_xlfn.XLOOKUP(_LOOKUP[[#This Row],[AdjusterMemberName]],_Adjuster[Adjuster Name],_Adjuster[Phone Number],,0)</f>
        <v>424-559-5734</v>
      </c>
      <c r="Z630" s="15" t="s">
        <v>8723</v>
      </c>
      <c r="AA6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29818 Killington Dr, Menifee  CA 92586</v>
      </c>
      <c r="AB630" s="15"/>
    </row>
    <row r="631" spans="1:28" x14ac:dyDescent="0.3">
      <c r="A631" s="14">
        <v>1</v>
      </c>
      <c r="B631" s="14">
        <v>1</v>
      </c>
      <c r="C631" s="15" t="s">
        <v>40587</v>
      </c>
      <c r="D631" s="15" t="s">
        <v>40587</v>
      </c>
      <c r="E631" s="15">
        <v>45808</v>
      </c>
      <c r="F631" s="15" t="s">
        <v>40588</v>
      </c>
      <c r="G631" s="15">
        <v>45792</v>
      </c>
      <c r="H631" s="15">
        <v>45976</v>
      </c>
      <c r="I631" s="15" t="s">
        <v>40589</v>
      </c>
      <c r="J631" s="15" t="s">
        <v>40590</v>
      </c>
      <c r="K631" s="15" t="s">
        <v>45332</v>
      </c>
      <c r="L631" s="15" t="s">
        <v>103</v>
      </c>
      <c r="M631" s="15" t="s">
        <v>304</v>
      </c>
      <c r="N631" s="14">
        <v>2024</v>
      </c>
      <c r="O631" s="15" t="s">
        <v>40591</v>
      </c>
      <c r="P631" s="15" t="s">
        <v>106</v>
      </c>
      <c r="Q631" s="15" t="s">
        <v>47000</v>
      </c>
      <c r="R631" s="15" t="s">
        <v>40592</v>
      </c>
      <c r="S631" s="15" t="s">
        <v>40593</v>
      </c>
      <c r="T631" s="15" t="s">
        <v>174</v>
      </c>
      <c r="U631" s="15" t="s">
        <v>53</v>
      </c>
      <c r="V631" s="15" t="s">
        <v>45441</v>
      </c>
      <c r="W631" s="15" t="s">
        <v>3974</v>
      </c>
      <c r="X631" s="15" t="str">
        <f>_xlfn.XLOOKUP(_LOOKUP[[#This Row],[AdjusterMemberName]],_Adjuster[Adjuster Name],_Adjuster[Email],,0)</f>
        <v>LMiller@knightcompany.com</v>
      </c>
      <c r="Y631" s="15" t="str">
        <f>_xlfn.XLOOKUP(_LOOKUP[[#This Row],[AdjusterMemberName]],_Adjuster[Adjuster Name],_Adjuster[Phone Number],,0)</f>
        <v>424-559-5378</v>
      </c>
      <c r="Z631" s="15" t="s">
        <v>40594</v>
      </c>
      <c r="AA6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5845 Estrella Ave, Los Angeles  CA 90044</v>
      </c>
      <c r="AB631" s="15">
        <v>45838</v>
      </c>
    </row>
    <row r="632" spans="1:28" x14ac:dyDescent="0.3">
      <c r="A632" s="14">
        <v>1</v>
      </c>
      <c r="B632" s="14">
        <v>1</v>
      </c>
      <c r="C632" s="15" t="s">
        <v>40677</v>
      </c>
      <c r="D632" s="15" t="s">
        <v>40677</v>
      </c>
      <c r="E632" s="15">
        <v>45808</v>
      </c>
      <c r="F632" s="15" t="s">
        <v>40678</v>
      </c>
      <c r="G632" s="15">
        <v>45653</v>
      </c>
      <c r="H632" s="15">
        <v>45835</v>
      </c>
      <c r="I632" s="15" t="s">
        <v>40679</v>
      </c>
      <c r="J632" s="15" t="s">
        <v>40680</v>
      </c>
      <c r="K632" s="15" t="s">
        <v>45902</v>
      </c>
      <c r="L632" s="15" t="s">
        <v>281</v>
      </c>
      <c r="M632" s="15" t="s">
        <v>526</v>
      </c>
      <c r="N632" s="14">
        <v>2022</v>
      </c>
      <c r="O632" s="15" t="s">
        <v>40681</v>
      </c>
      <c r="P632" s="15" t="s">
        <v>106</v>
      </c>
      <c r="Q632" s="15" t="s">
        <v>46922</v>
      </c>
      <c r="R632" s="15" t="s">
        <v>40682</v>
      </c>
      <c r="S632" s="15" t="s">
        <v>40683</v>
      </c>
      <c r="T632" s="15" t="s">
        <v>35370</v>
      </c>
      <c r="U632" s="15" t="s">
        <v>53</v>
      </c>
      <c r="V632" s="15" t="s">
        <v>45889</v>
      </c>
      <c r="W632" s="15" t="s">
        <v>3974</v>
      </c>
      <c r="X632" s="15" t="str">
        <f>_xlfn.XLOOKUP(_LOOKUP[[#This Row],[AdjusterMemberName]],_Adjuster[Adjuster Name],_Adjuster[Email],,0)</f>
        <v>LMiller@knightcompany.com</v>
      </c>
      <c r="Y632" s="15" t="str">
        <f>_xlfn.XLOOKUP(_LOOKUP[[#This Row],[AdjusterMemberName]],_Adjuster[Adjuster Name],_Adjuster[Phone Number],,0)</f>
        <v>424-559-5378</v>
      </c>
      <c r="Z632" s="15" t="s">
        <v>40684</v>
      </c>
      <c r="AA6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27002 Carmelita Dr, Valencia  CA 91355</v>
      </c>
      <c r="AB632" s="15"/>
    </row>
    <row r="633" spans="1:28" x14ac:dyDescent="0.3">
      <c r="A633" s="14">
        <v>1</v>
      </c>
      <c r="B633" s="14">
        <v>1</v>
      </c>
      <c r="C633" s="15" t="s">
        <v>23228</v>
      </c>
      <c r="D633" s="15" t="s">
        <v>40685</v>
      </c>
      <c r="E633" s="15">
        <v>45808</v>
      </c>
      <c r="F633" s="15" t="s">
        <v>23230</v>
      </c>
      <c r="G633" s="15">
        <v>45566</v>
      </c>
      <c r="H633" s="15">
        <v>45748</v>
      </c>
      <c r="I633" s="15" t="s">
        <v>40686</v>
      </c>
      <c r="J633" s="15" t="s">
        <v>40687</v>
      </c>
      <c r="K633" s="15" t="s">
        <v>45901</v>
      </c>
      <c r="L633" s="15" t="s">
        <v>25</v>
      </c>
      <c r="M633" s="15" t="s">
        <v>1896</v>
      </c>
      <c r="N633" s="14">
        <v>2020</v>
      </c>
      <c r="O633" s="15" t="s">
        <v>40688</v>
      </c>
      <c r="P633" s="15" t="s">
        <v>106</v>
      </c>
      <c r="Q633" s="15" t="s">
        <v>119</v>
      </c>
      <c r="R633" s="15" t="s">
        <v>23234</v>
      </c>
      <c r="S633" s="15" t="s">
        <v>23235</v>
      </c>
      <c r="T633" s="15" t="s">
        <v>164</v>
      </c>
      <c r="U633" s="15" t="s">
        <v>53</v>
      </c>
      <c r="V633" s="15" t="s">
        <v>45900</v>
      </c>
      <c r="W633" s="15" t="s">
        <v>1186</v>
      </c>
      <c r="X633" s="15" t="str">
        <f>_xlfn.XLOOKUP(_LOOKUP[[#This Row],[AdjusterMemberName]],_Adjuster[Adjuster Name],_Adjuster[Email],,0)</f>
        <v>sAkinleye@knightcompany.com</v>
      </c>
      <c r="Y633" s="15" t="str">
        <f>_xlfn.XLOOKUP(_LOOKUP[[#This Row],[AdjusterMemberName]],_Adjuster[Adjuster Name],_Adjuster[Phone Number],,0)</f>
        <v>424-559-5280</v>
      </c>
      <c r="Z633" s="15" t="s">
        <v>23236</v>
      </c>
      <c r="AA6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1914 W Dakota Ave , Fresno  CA 93705</v>
      </c>
      <c r="AB633" s="15"/>
    </row>
    <row r="634" spans="1:28" x14ac:dyDescent="0.3">
      <c r="A634" s="14">
        <v>1</v>
      </c>
      <c r="B634" s="14">
        <v>1</v>
      </c>
      <c r="C634" s="15" t="s">
        <v>40722</v>
      </c>
      <c r="D634" s="15" t="s">
        <v>40722</v>
      </c>
      <c r="E634" s="15">
        <v>45808</v>
      </c>
      <c r="F634" s="15" t="s">
        <v>40723</v>
      </c>
      <c r="G634" s="15">
        <v>45797</v>
      </c>
      <c r="H634" s="15">
        <v>45981</v>
      </c>
      <c r="I634" s="15" t="s">
        <v>40724</v>
      </c>
      <c r="J634" s="15" t="s">
        <v>40725</v>
      </c>
      <c r="K634" s="15" t="s">
        <v>45329</v>
      </c>
      <c r="L634" s="15" t="s">
        <v>103</v>
      </c>
      <c r="M634" s="15" t="s">
        <v>1503</v>
      </c>
      <c r="N634" s="14">
        <v>2023</v>
      </c>
      <c r="O634" s="15" t="s">
        <v>40726</v>
      </c>
      <c r="P634" s="15" t="s">
        <v>106</v>
      </c>
      <c r="Q634" s="15" t="s">
        <v>46893</v>
      </c>
      <c r="R634" s="15" t="s">
        <v>40727</v>
      </c>
      <c r="S634" s="15" t="s">
        <v>40728</v>
      </c>
      <c r="T634" s="15" t="s">
        <v>592</v>
      </c>
      <c r="U634" s="15" t="s">
        <v>53</v>
      </c>
      <c r="V634" s="15" t="s">
        <v>45376</v>
      </c>
      <c r="W634" s="15" t="s">
        <v>29629</v>
      </c>
      <c r="X634" s="15" t="str">
        <f>_xlfn.XLOOKUP(_LOOKUP[[#This Row],[AdjusterMemberName]],_Adjuster[Adjuster Name],_Adjuster[Email],,0)</f>
        <v>LYoung2@knightcompany.com</v>
      </c>
      <c r="Y634" s="15" t="str">
        <f>_xlfn.XLOOKUP(_LOOKUP[[#This Row],[AdjusterMemberName]],_Adjuster[Adjuster Name],_Adjuster[Phone Number],,0)</f>
        <v>323-456-1714</v>
      </c>
      <c r="Z634" s="15" t="s">
        <v>40729</v>
      </c>
      <c r="AA6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9970 8Th Ave, Hesperia  CA 92345</v>
      </c>
      <c r="AB634" s="15"/>
    </row>
    <row r="635" spans="1:28" x14ac:dyDescent="0.3">
      <c r="A635" s="14">
        <v>1</v>
      </c>
      <c r="B635" s="14">
        <v>1</v>
      </c>
      <c r="C635" s="15" t="s">
        <v>40792</v>
      </c>
      <c r="D635" s="15" t="s">
        <v>40792</v>
      </c>
      <c r="E635" s="15">
        <v>45808</v>
      </c>
      <c r="F635" s="15" t="s">
        <v>40793</v>
      </c>
      <c r="G635" s="15">
        <v>45630</v>
      </c>
      <c r="H635" s="15">
        <v>45812</v>
      </c>
      <c r="I635" s="15" t="s">
        <v>40794</v>
      </c>
      <c r="J635" s="15" t="s">
        <v>40795</v>
      </c>
      <c r="K635" s="15" t="s">
        <v>45663</v>
      </c>
      <c r="L635" s="15" t="s">
        <v>139</v>
      </c>
      <c r="M635" s="15" t="s">
        <v>678</v>
      </c>
      <c r="N635" s="14">
        <v>2019</v>
      </c>
      <c r="O635" s="15" t="s">
        <v>40796</v>
      </c>
      <c r="P635" s="15" t="s">
        <v>106</v>
      </c>
      <c r="Q635" s="15" t="s">
        <v>47073</v>
      </c>
      <c r="R635" s="15" t="s">
        <v>40797</v>
      </c>
      <c r="S635" s="15" t="s">
        <v>40798</v>
      </c>
      <c r="T635" s="15" t="s">
        <v>2431</v>
      </c>
      <c r="U635" s="15" t="s">
        <v>53</v>
      </c>
      <c r="V635" s="15" t="s">
        <v>45576</v>
      </c>
      <c r="W635" s="15" t="s">
        <v>29629</v>
      </c>
      <c r="X635" s="15" t="str">
        <f>_xlfn.XLOOKUP(_LOOKUP[[#This Row],[AdjusterMemberName]],_Adjuster[Adjuster Name],_Adjuster[Email],,0)</f>
        <v>LYoung2@knightcompany.com</v>
      </c>
      <c r="Y635" s="15" t="str">
        <f>_xlfn.XLOOKUP(_LOOKUP[[#This Row],[AdjusterMemberName]],_Adjuster[Adjuster Name],_Adjuster[Phone Number],,0)</f>
        <v>323-456-1714</v>
      </c>
      <c r="Z635" s="15" t="s">
        <v>40799</v>
      </c>
      <c r="AA6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1344 S Palomares, Pomona  CA 91766</v>
      </c>
      <c r="AB635" s="15"/>
    </row>
    <row r="636" spans="1:28" x14ac:dyDescent="0.3">
      <c r="A636" s="14">
        <v>1</v>
      </c>
      <c r="B636" s="14">
        <v>1</v>
      </c>
      <c r="C636" s="15" t="s">
        <v>40839</v>
      </c>
      <c r="D636" s="15" t="s">
        <v>40839</v>
      </c>
      <c r="E636" s="15">
        <v>45808</v>
      </c>
      <c r="F636" s="15" t="s">
        <v>40840</v>
      </c>
      <c r="G636" s="15">
        <v>45461</v>
      </c>
      <c r="H636" s="15">
        <v>45644</v>
      </c>
      <c r="I636" s="15" t="s">
        <v>40841</v>
      </c>
      <c r="J636" s="15" t="s">
        <v>40842</v>
      </c>
      <c r="K636" s="15" t="s">
        <v>45891</v>
      </c>
      <c r="L636" s="15" t="s">
        <v>103</v>
      </c>
      <c r="M636" s="15" t="s">
        <v>1523</v>
      </c>
      <c r="N636" s="14">
        <v>2013</v>
      </c>
      <c r="O636" s="15" t="s">
        <v>40843</v>
      </c>
      <c r="P636" s="15" t="s">
        <v>106</v>
      </c>
      <c r="Q636" s="15" t="s">
        <v>119</v>
      </c>
      <c r="R636" s="15" t="s">
        <v>40844</v>
      </c>
      <c r="S636" s="15" t="s">
        <v>40845</v>
      </c>
      <c r="T636" s="15" t="s">
        <v>174</v>
      </c>
      <c r="U636" s="15" t="s">
        <v>53</v>
      </c>
      <c r="V636" s="15" t="s">
        <v>45441</v>
      </c>
      <c r="W636" s="15" t="s">
        <v>1544</v>
      </c>
      <c r="X636" s="15" t="str">
        <f>_xlfn.XLOOKUP(_LOOKUP[[#This Row],[AdjusterMemberName]],_Adjuster[Adjuster Name],_Adjuster[Email],,0)</f>
        <v>CRodriguez5@knightcompany.com</v>
      </c>
      <c r="Y636" s="15" t="str">
        <f>_xlfn.XLOOKUP(_LOOKUP[[#This Row],[AdjusterMemberName]],_Adjuster[Adjuster Name],_Adjuster[Phone Number],,0)</f>
        <v>323-456-1708</v>
      </c>
      <c r="Z636" s="15" t="s">
        <v>40846</v>
      </c>
      <c r="AA6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525 W 75Th St, Los Angeles  CA 90044</v>
      </c>
      <c r="AB636" s="15"/>
    </row>
    <row r="637" spans="1:28" x14ac:dyDescent="0.3">
      <c r="A637" s="14">
        <v>1</v>
      </c>
      <c r="B637" s="14">
        <v>1</v>
      </c>
      <c r="C637" s="15" t="s">
        <v>10078</v>
      </c>
      <c r="D637" s="15" t="s">
        <v>40982</v>
      </c>
      <c r="E637" s="15">
        <v>45808</v>
      </c>
      <c r="F637" s="15" t="s">
        <v>40983</v>
      </c>
      <c r="G637" s="15">
        <v>45631</v>
      </c>
      <c r="H637" s="15">
        <v>45813</v>
      </c>
      <c r="I637" s="15" t="s">
        <v>40984</v>
      </c>
      <c r="J637" s="15" t="s">
        <v>40985</v>
      </c>
      <c r="K637" s="15" t="s">
        <v>45838</v>
      </c>
      <c r="L637" s="15" t="s">
        <v>314</v>
      </c>
      <c r="M637" s="15" t="s">
        <v>3946</v>
      </c>
      <c r="N637" s="14">
        <v>2020</v>
      </c>
      <c r="O637" s="15" t="s">
        <v>40986</v>
      </c>
      <c r="P637" s="15" t="s">
        <v>81</v>
      </c>
      <c r="Q637" s="15" t="s">
        <v>47081</v>
      </c>
      <c r="R637" s="15" t="s">
        <v>650</v>
      </c>
      <c r="S637" s="15" t="s">
        <v>10084</v>
      </c>
      <c r="T637" s="15" t="s">
        <v>424</v>
      </c>
      <c r="U637" s="15" t="s">
        <v>53</v>
      </c>
      <c r="V637" s="15" t="s">
        <v>45470</v>
      </c>
      <c r="W637" s="15" t="s">
        <v>1357</v>
      </c>
      <c r="X637" s="15" t="str">
        <f>_xlfn.XLOOKUP(_LOOKUP[[#This Row],[AdjusterMemberName]],_Adjuster[Adjuster Name],_Adjuster[Email],,0)</f>
        <v>jRivera1@knightcompany.com</v>
      </c>
      <c r="Y637" s="15" t="str">
        <f>_xlfn.XLOOKUP(_LOOKUP[[#This Row],[AdjusterMemberName]],_Adjuster[Adjuster Name],_Adjuster[Phone Number],,0)</f>
        <v>424-559-5239</v>
      </c>
      <c r="Z637" s="15" t="s">
        <v>10085</v>
      </c>
      <c r="AA6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4030 Newmark Ave, San Bernardino  CA 92407</v>
      </c>
      <c r="AB637" s="15"/>
    </row>
    <row r="638" spans="1:28" x14ac:dyDescent="0.3">
      <c r="A638" s="14">
        <v>1</v>
      </c>
      <c r="B638" s="14">
        <v>1</v>
      </c>
      <c r="C638" s="15" t="s">
        <v>41321</v>
      </c>
      <c r="D638" s="15" t="s">
        <v>41322</v>
      </c>
      <c r="E638" s="15">
        <v>45808</v>
      </c>
      <c r="F638" s="15" t="s">
        <v>41323</v>
      </c>
      <c r="G638" s="15">
        <v>45744</v>
      </c>
      <c r="H638" s="15">
        <v>45928</v>
      </c>
      <c r="I638" s="15" t="s">
        <v>41324</v>
      </c>
      <c r="J638" s="15" t="s">
        <v>41325</v>
      </c>
      <c r="K638" s="15" t="s">
        <v>45855</v>
      </c>
      <c r="L638" s="15" t="s">
        <v>128</v>
      </c>
      <c r="M638" s="15" t="s">
        <v>41326</v>
      </c>
      <c r="N638" s="14">
        <v>1996</v>
      </c>
      <c r="O638" s="15" t="s">
        <v>41327</v>
      </c>
      <c r="P638" s="15" t="s">
        <v>81</v>
      </c>
      <c r="Q638" s="15" t="s">
        <v>46976</v>
      </c>
      <c r="R638" s="15" t="s">
        <v>41328</v>
      </c>
      <c r="S638" s="15" t="s">
        <v>41329</v>
      </c>
      <c r="T638" s="15" t="s">
        <v>4096</v>
      </c>
      <c r="U638" s="15" t="s">
        <v>53</v>
      </c>
      <c r="V638" s="15" t="s">
        <v>45854</v>
      </c>
      <c r="W638" s="15" t="s">
        <v>25229</v>
      </c>
      <c r="X638" s="15" t="str">
        <f>_xlfn.XLOOKUP(_LOOKUP[[#This Row],[AdjusterMemberName]],_Adjuster[Adjuster Name],_Adjuster[Email],,0)</f>
        <v>rMartinez4@knightcompany.com</v>
      </c>
      <c r="Y638" s="15" t="str">
        <f>_xlfn.XLOOKUP(_LOOKUP[[#This Row],[AdjusterMemberName]],_Adjuster[Adjuster Name],_Adjuster[Phone Number],,0)</f>
        <v>424-559-5605</v>
      </c>
      <c r="Z638" s="15" t="s">
        <v>41330</v>
      </c>
      <c r="AA6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1935 E Monte Verde Ave, Visalia  CA 93292</v>
      </c>
      <c r="AB638" s="15"/>
    </row>
    <row r="639" spans="1:28" x14ac:dyDescent="0.3">
      <c r="A639" s="14">
        <v>1</v>
      </c>
      <c r="B639" s="14">
        <v>1</v>
      </c>
      <c r="C639" s="15" t="s">
        <v>41732</v>
      </c>
      <c r="D639" s="15" t="s">
        <v>41733</v>
      </c>
      <c r="E639" s="15">
        <v>45808</v>
      </c>
      <c r="F639" s="15" t="s">
        <v>41734</v>
      </c>
      <c r="G639" s="15">
        <v>45661</v>
      </c>
      <c r="H639" s="15">
        <v>45842</v>
      </c>
      <c r="I639" s="15" t="s">
        <v>41735</v>
      </c>
      <c r="J639" s="15" t="s">
        <v>41736</v>
      </c>
      <c r="K639" s="15" t="s">
        <v>45407</v>
      </c>
      <c r="L639" s="15" t="s">
        <v>139</v>
      </c>
      <c r="M639" s="15" t="s">
        <v>697</v>
      </c>
      <c r="N639" s="14">
        <v>2013</v>
      </c>
      <c r="O639" s="15" t="s">
        <v>41737</v>
      </c>
      <c r="P639" s="15" t="s">
        <v>81</v>
      </c>
      <c r="Q639" s="15" t="s">
        <v>47074</v>
      </c>
      <c r="R639" s="15" t="s">
        <v>38481</v>
      </c>
      <c r="S639" s="15" t="s">
        <v>41738</v>
      </c>
      <c r="T639" s="15" t="s">
        <v>4096</v>
      </c>
      <c r="U639" s="15" t="s">
        <v>53</v>
      </c>
      <c r="V639" s="15" t="s">
        <v>45389</v>
      </c>
      <c r="W639" s="15" t="s">
        <v>2618</v>
      </c>
      <c r="X639" s="15" t="str">
        <f>_xlfn.XLOOKUP(_LOOKUP[[#This Row],[AdjusterMemberName]],_Adjuster[Adjuster Name],_Adjuster[Email],,0)</f>
        <v>Canglim@knightcompany.com</v>
      </c>
      <c r="Y639" s="15" t="str">
        <f>_xlfn.XLOOKUP(_LOOKUP[[#This Row],[AdjusterMemberName]],_Adjuster[Adjuster Name],_Adjuster[Phone Number],,0)</f>
        <v>323-456-1707</v>
      </c>
      <c r="Z639" s="15" t="s">
        <v>41739</v>
      </c>
      <c r="AA6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30626 Road 66, Visalia  CA 93291</v>
      </c>
      <c r="AB639" s="15"/>
    </row>
    <row r="640" spans="1:28" x14ac:dyDescent="0.3">
      <c r="A640" s="14">
        <v>1</v>
      </c>
      <c r="B640" s="14">
        <v>1</v>
      </c>
      <c r="C640" s="15" t="s">
        <v>42596</v>
      </c>
      <c r="D640" s="15" t="s">
        <v>42597</v>
      </c>
      <c r="E640" s="15">
        <v>45808</v>
      </c>
      <c r="F640" s="15" t="s">
        <v>42598</v>
      </c>
      <c r="G640" s="15">
        <v>45742</v>
      </c>
      <c r="H640" s="15">
        <v>45926</v>
      </c>
      <c r="I640" s="15" t="s">
        <v>42599</v>
      </c>
      <c r="J640" s="15" t="s">
        <v>42600</v>
      </c>
      <c r="K640" s="15" t="s">
        <v>45732</v>
      </c>
      <c r="L640" s="15" t="s">
        <v>103</v>
      </c>
      <c r="M640" s="15" t="s">
        <v>890</v>
      </c>
      <c r="N640" s="14">
        <v>2003</v>
      </c>
      <c r="O640" s="15" t="s">
        <v>42601</v>
      </c>
      <c r="P640" s="15" t="s">
        <v>81</v>
      </c>
      <c r="Q640" s="15" t="s">
        <v>47023</v>
      </c>
      <c r="R640" s="15" t="s">
        <v>13279</v>
      </c>
      <c r="S640" s="15" t="s">
        <v>42602</v>
      </c>
      <c r="T640" s="15" t="s">
        <v>96</v>
      </c>
      <c r="U640" s="15" t="s">
        <v>53</v>
      </c>
      <c r="V640" s="15" t="s">
        <v>45731</v>
      </c>
      <c r="W640" s="15" t="s">
        <v>1186</v>
      </c>
      <c r="X640" s="15" t="str">
        <f>_xlfn.XLOOKUP(_LOOKUP[[#This Row],[AdjusterMemberName]],_Adjuster[Adjuster Name],_Adjuster[Email],,0)</f>
        <v>sAkinleye@knightcompany.com</v>
      </c>
      <c r="Y640" s="15" t="str">
        <f>_xlfn.XLOOKUP(_LOOKUP[[#This Row],[AdjusterMemberName]],_Adjuster[Adjuster Name],_Adjuster[Phone Number],,0)</f>
        <v>424-559-5280</v>
      </c>
      <c r="Z640" s="15" t="s">
        <v>42603</v>
      </c>
      <c r="AA6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13430 Edgemont St, Moreno Valley  CA 92553</v>
      </c>
      <c r="AB640" s="15"/>
    </row>
    <row r="641" spans="1:28" x14ac:dyDescent="0.3">
      <c r="A641" s="14">
        <v>1</v>
      </c>
      <c r="B641" s="14">
        <v>1</v>
      </c>
      <c r="C641" s="15" t="s">
        <v>40419</v>
      </c>
      <c r="D641" s="15" t="s">
        <v>40420</v>
      </c>
      <c r="E641" s="15">
        <v>45807</v>
      </c>
      <c r="F641" s="15" t="s">
        <v>40421</v>
      </c>
      <c r="G641" s="15">
        <v>45797</v>
      </c>
      <c r="H641" s="15">
        <v>45981</v>
      </c>
      <c r="I641" s="15" t="s">
        <v>40422</v>
      </c>
      <c r="J641" s="15" t="s">
        <v>40423</v>
      </c>
      <c r="K641" s="15" t="s">
        <v>45330</v>
      </c>
      <c r="L641" s="15" t="s">
        <v>281</v>
      </c>
      <c r="M641" s="15" t="s">
        <v>526</v>
      </c>
      <c r="N641" s="14">
        <v>2023</v>
      </c>
      <c r="O641" s="15" t="s">
        <v>40424</v>
      </c>
      <c r="P641" s="15" t="s">
        <v>81</v>
      </c>
      <c r="Q641" s="15" t="s">
        <v>47086</v>
      </c>
      <c r="R641" s="15" t="s">
        <v>2190</v>
      </c>
      <c r="S641" s="15" t="s">
        <v>40425</v>
      </c>
      <c r="T641" s="15" t="s">
        <v>4842</v>
      </c>
      <c r="U641" s="15" t="s">
        <v>53</v>
      </c>
      <c r="V641" s="15" t="s">
        <v>45570</v>
      </c>
      <c r="W641" s="15" t="s">
        <v>264</v>
      </c>
      <c r="X641" s="15" t="str">
        <f>_xlfn.XLOOKUP(_LOOKUP[[#This Row],[AdjusterMemberName]],_Adjuster[Adjuster Name],_Adjuster[Email],,0)</f>
        <v>sBonnevie@knightcompany.com</v>
      </c>
      <c r="Y641" s="15" t="str">
        <f>_xlfn.XLOOKUP(_LOOKUP[[#This Row],[AdjusterMemberName]],_Adjuster[Adjuster Name],_Adjuster[Phone Number],,0)</f>
        <v>323-692-4064</v>
      </c>
      <c r="Z641" s="15" t="s">
        <v>40426</v>
      </c>
      <c r="AA6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1025 Lang Ave, La Puente  CA 91744</v>
      </c>
      <c r="AB641" s="15"/>
    </row>
    <row r="642" spans="1:28" x14ac:dyDescent="0.3">
      <c r="A642" s="14">
        <v>1</v>
      </c>
      <c r="B642" s="14">
        <v>0</v>
      </c>
      <c r="C642" s="15" t="s">
        <v>40435</v>
      </c>
      <c r="D642" s="15" t="s">
        <v>40436</v>
      </c>
      <c r="E642" s="15">
        <v>45807</v>
      </c>
      <c r="F642" s="15" t="s">
        <v>40437</v>
      </c>
      <c r="G642" s="15">
        <v>45658</v>
      </c>
      <c r="H642" s="15">
        <v>45839</v>
      </c>
      <c r="I642" s="15" t="s">
        <v>40438</v>
      </c>
      <c r="J642" s="15" t="s">
        <v>40439</v>
      </c>
      <c r="K642" s="15" t="s">
        <v>45890</v>
      </c>
      <c r="L642" s="15" t="s">
        <v>314</v>
      </c>
      <c r="M642" s="15" t="s">
        <v>3313</v>
      </c>
      <c r="N642" s="14">
        <v>2019</v>
      </c>
      <c r="O642" s="15" t="s">
        <v>40440</v>
      </c>
      <c r="P642" s="15" t="s">
        <v>81</v>
      </c>
      <c r="Q642" s="15" t="s">
        <v>47036</v>
      </c>
      <c r="R642" s="15" t="s">
        <v>40441</v>
      </c>
      <c r="S642" s="15" t="s">
        <v>40442</v>
      </c>
      <c r="T642" s="15" t="s">
        <v>3342</v>
      </c>
      <c r="U642" s="15" t="s">
        <v>53</v>
      </c>
      <c r="V642" s="15" t="s">
        <v>45466</v>
      </c>
      <c r="W642" s="15" t="s">
        <v>1658</v>
      </c>
      <c r="X642" s="15" t="str">
        <f>_xlfn.XLOOKUP(_LOOKUP[[#This Row],[AdjusterMemberName]],_Adjuster[Adjuster Name],_Adjuster[Email],,0)</f>
        <v>RDavila@knightcompany.com</v>
      </c>
      <c r="Y642" s="15" t="str">
        <f>_xlfn.XLOOKUP(_LOOKUP[[#This Row],[AdjusterMemberName]],_Adjuster[Adjuster Name],_Adjuster[Phone Number],,0)</f>
        <v>424-559-5663</v>
      </c>
      <c r="Z642" s="15" t="s">
        <v>40443</v>
      </c>
      <c r="AA6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3631 Eve Cir Apt H, Jurupa Valley  CA 91752</v>
      </c>
      <c r="AB642" s="15"/>
    </row>
    <row r="643" spans="1:28" x14ac:dyDescent="0.3">
      <c r="A643" s="14">
        <v>1</v>
      </c>
      <c r="B643" s="14">
        <v>1</v>
      </c>
      <c r="C643" s="15" t="s">
        <v>40444</v>
      </c>
      <c r="D643" s="15" t="s">
        <v>40445</v>
      </c>
      <c r="E643" s="15">
        <v>45807</v>
      </c>
      <c r="F643" s="15" t="s">
        <v>40446</v>
      </c>
      <c r="G643" s="15">
        <v>45679</v>
      </c>
      <c r="H643" s="15">
        <v>45860</v>
      </c>
      <c r="I643" s="15" t="s">
        <v>40447</v>
      </c>
      <c r="J643" s="15" t="s">
        <v>40448</v>
      </c>
      <c r="K643" s="15" t="s">
        <v>45339</v>
      </c>
      <c r="L643" s="15" t="s">
        <v>103</v>
      </c>
      <c r="M643" s="15" t="s">
        <v>1336</v>
      </c>
      <c r="N643" s="14">
        <v>2016</v>
      </c>
      <c r="O643" s="15" t="s">
        <v>40449</v>
      </c>
      <c r="P643" s="15" t="s">
        <v>81</v>
      </c>
      <c r="Q643" s="15" t="s">
        <v>47004</v>
      </c>
      <c r="R643" s="15" t="s">
        <v>23733</v>
      </c>
      <c r="S643" s="15" t="s">
        <v>40450</v>
      </c>
      <c r="T643" s="15" t="s">
        <v>840</v>
      </c>
      <c r="U643" s="15" t="s">
        <v>53</v>
      </c>
      <c r="V643" s="15" t="s">
        <v>45391</v>
      </c>
      <c r="W643" s="15" t="s">
        <v>25229</v>
      </c>
      <c r="X643" s="15" t="str">
        <f>_xlfn.XLOOKUP(_LOOKUP[[#This Row],[AdjusterMemberName]],_Adjuster[Adjuster Name],_Adjuster[Email],,0)</f>
        <v>rMartinez4@knightcompany.com</v>
      </c>
      <c r="Y643" s="15" t="str">
        <f>_xlfn.XLOOKUP(_LOOKUP[[#This Row],[AdjusterMemberName]],_Adjuster[Adjuster Name],_Adjuster[Phone Number],,0)</f>
        <v>424-559-5605</v>
      </c>
      <c r="Z643" s="15" t="s">
        <v>40451</v>
      </c>
      <c r="AA6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20045 Dale Evans Pkwy, Apple Valley  CA 92307</v>
      </c>
      <c r="AB643" s="15"/>
    </row>
    <row r="644" spans="1:28" x14ac:dyDescent="0.3">
      <c r="A644" s="14">
        <v>1</v>
      </c>
      <c r="B644" s="14">
        <v>1</v>
      </c>
      <c r="C644" s="15" t="s">
        <v>40461</v>
      </c>
      <c r="D644" s="15" t="s">
        <v>40461</v>
      </c>
      <c r="E644" s="15">
        <v>45807</v>
      </c>
      <c r="F644" s="15" t="s">
        <v>40462</v>
      </c>
      <c r="G644" s="15">
        <v>45637</v>
      </c>
      <c r="H644" s="15">
        <v>45819</v>
      </c>
      <c r="I644" s="15" t="s">
        <v>40463</v>
      </c>
      <c r="J644" s="15" t="s">
        <v>40464</v>
      </c>
      <c r="K644" s="15" t="s">
        <v>45407</v>
      </c>
      <c r="L644" s="15" t="s">
        <v>314</v>
      </c>
      <c r="M644" s="15" t="s">
        <v>40465</v>
      </c>
      <c r="N644" s="14">
        <v>2024</v>
      </c>
      <c r="O644" s="15" t="s">
        <v>40466</v>
      </c>
      <c r="P644" s="15" t="s">
        <v>81</v>
      </c>
      <c r="Q644" s="15" t="s">
        <v>47006</v>
      </c>
      <c r="R644" s="15" t="s">
        <v>40467</v>
      </c>
      <c r="S644" s="15" t="s">
        <v>40468</v>
      </c>
      <c r="T644" s="15" t="s">
        <v>96</v>
      </c>
      <c r="U644" s="15" t="s">
        <v>53</v>
      </c>
      <c r="V644" s="15" t="s">
        <v>45534</v>
      </c>
      <c r="W644" s="15" t="s">
        <v>6921</v>
      </c>
      <c r="X644" s="15" t="str">
        <f>_xlfn.XLOOKUP(_LOOKUP[[#This Row],[AdjusterMemberName]],_Adjuster[Adjuster Name],_Adjuster[Email],,0)</f>
        <v>AWallace@knightcompany.com</v>
      </c>
      <c r="Y644" s="15" t="str">
        <f>_xlfn.XLOOKUP(_LOOKUP[[#This Row],[AdjusterMemberName]],_Adjuster[Adjuster Name],_Adjuster[Phone Number],,0)</f>
        <v>424-559-5734</v>
      </c>
      <c r="Z644" s="15" t="s">
        <v>40469</v>
      </c>
      <c r="AA6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25990 Zorra Ln, Moreno Valley  CA 92551</v>
      </c>
      <c r="AB644" s="15"/>
    </row>
    <row r="645" spans="1:28" x14ac:dyDescent="0.3">
      <c r="A645" s="14">
        <v>1</v>
      </c>
      <c r="B645" s="14">
        <v>1</v>
      </c>
      <c r="C645" s="15" t="s">
        <v>40470</v>
      </c>
      <c r="D645" s="15" t="s">
        <v>40471</v>
      </c>
      <c r="E645" s="15">
        <v>45807</v>
      </c>
      <c r="F645" s="15" t="s">
        <v>40472</v>
      </c>
      <c r="G645" s="15">
        <v>45795</v>
      </c>
      <c r="H645" s="15">
        <v>45979</v>
      </c>
      <c r="I645" s="15" t="s">
        <v>40473</v>
      </c>
      <c r="J645" s="15" t="s">
        <v>40474</v>
      </c>
      <c r="K645" s="15" t="s">
        <v>45879</v>
      </c>
      <c r="L645" s="15" t="s">
        <v>1493</v>
      </c>
      <c r="M645" s="15" t="s">
        <v>40475</v>
      </c>
      <c r="N645" s="14">
        <v>2023</v>
      </c>
      <c r="O645" s="15" t="s">
        <v>40476</v>
      </c>
      <c r="P645" s="15" t="s">
        <v>81</v>
      </c>
      <c r="Q645" s="15" t="s">
        <v>47004</v>
      </c>
      <c r="R645" s="15" t="s">
        <v>24280</v>
      </c>
      <c r="S645" s="15" t="s">
        <v>40477</v>
      </c>
      <c r="T645" s="15" t="s">
        <v>4842</v>
      </c>
      <c r="U645" s="15" t="s">
        <v>53</v>
      </c>
      <c r="V645" s="15" t="s">
        <v>45570</v>
      </c>
      <c r="W645" s="15" t="s">
        <v>54</v>
      </c>
      <c r="X645" s="15" t="str">
        <f>_xlfn.XLOOKUP(_LOOKUP[[#This Row],[AdjusterMemberName]],_Adjuster[Adjuster Name],_Adjuster[Email],,0)</f>
        <v>JRubalcava@knightcompany.com</v>
      </c>
      <c r="Y645" s="15" t="str">
        <f>_xlfn.XLOOKUP(_LOOKUP[[#This Row],[AdjusterMemberName]],_Adjuster[Adjuster Name],_Adjuster[Phone Number],,0)</f>
        <v>424-559-5420</v>
      </c>
      <c r="Z645" s="15" t="s">
        <v>40478</v>
      </c>
      <c r="AA6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657 Clintwood Ave, La Puente  CA 91744</v>
      </c>
      <c r="AB645" s="15"/>
    </row>
    <row r="646" spans="1:28" x14ac:dyDescent="0.3">
      <c r="A646" s="14">
        <v>1</v>
      </c>
      <c r="B646" s="14">
        <v>1</v>
      </c>
      <c r="C646" s="15" t="s">
        <v>30070</v>
      </c>
      <c r="D646" s="15" t="s">
        <v>40479</v>
      </c>
      <c r="E646" s="15">
        <v>45807</v>
      </c>
      <c r="F646" s="15" t="s">
        <v>30072</v>
      </c>
      <c r="G646" s="15">
        <v>45681</v>
      </c>
      <c r="H646" s="15">
        <v>45862</v>
      </c>
      <c r="I646" s="15" t="s">
        <v>40480</v>
      </c>
      <c r="J646" s="15" t="s">
        <v>40481</v>
      </c>
      <c r="K646" s="15" t="s">
        <v>45913</v>
      </c>
      <c r="L646" s="15" t="s">
        <v>103</v>
      </c>
      <c r="M646" s="15" t="s">
        <v>304</v>
      </c>
      <c r="N646" s="14">
        <v>2010</v>
      </c>
      <c r="O646" s="15" t="s">
        <v>30074</v>
      </c>
      <c r="P646" s="15" t="s">
        <v>106</v>
      </c>
      <c r="Q646" s="15" t="s">
        <v>46939</v>
      </c>
      <c r="R646" s="15" t="s">
        <v>8240</v>
      </c>
      <c r="S646" s="15" t="s">
        <v>30075</v>
      </c>
      <c r="T646" s="15" t="s">
        <v>308</v>
      </c>
      <c r="U646" s="15" t="s">
        <v>53</v>
      </c>
      <c r="V646" s="15" t="s">
        <v>45530</v>
      </c>
      <c r="W646" s="15" t="s">
        <v>1357</v>
      </c>
      <c r="X646" s="15" t="str">
        <f>_xlfn.XLOOKUP(_LOOKUP[[#This Row],[AdjusterMemberName]],_Adjuster[Adjuster Name],_Adjuster[Email],,0)</f>
        <v>jRivera1@knightcompany.com</v>
      </c>
      <c r="Y646" s="15" t="str">
        <f>_xlfn.XLOOKUP(_LOOKUP[[#This Row],[AdjusterMemberName]],_Adjuster[Adjuster Name],_Adjuster[Phone Number],,0)</f>
        <v>424-559-5239</v>
      </c>
      <c r="Z646" s="15" t="s">
        <v>30076</v>
      </c>
      <c r="AA6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7407 Emerald St, Riverside  CA 92504</v>
      </c>
      <c r="AB646" s="15"/>
    </row>
    <row r="647" spans="1:28" x14ac:dyDescent="0.3">
      <c r="A647" s="14">
        <v>1</v>
      </c>
      <c r="B647" s="14">
        <v>1</v>
      </c>
      <c r="C647" s="15" t="s">
        <v>40499</v>
      </c>
      <c r="D647" s="15" t="s">
        <v>40500</v>
      </c>
      <c r="E647" s="15">
        <v>45807</v>
      </c>
      <c r="F647" s="15" t="s">
        <v>40501</v>
      </c>
      <c r="G647" s="15">
        <v>45665</v>
      </c>
      <c r="H647" s="15">
        <v>45846</v>
      </c>
      <c r="I647" s="15" t="s">
        <v>40502</v>
      </c>
      <c r="J647" s="15" t="s">
        <v>40503</v>
      </c>
      <c r="K647" s="15" t="s">
        <v>45545</v>
      </c>
      <c r="L647" s="15" t="s">
        <v>103</v>
      </c>
      <c r="M647" s="15" t="s">
        <v>104</v>
      </c>
      <c r="N647" s="14">
        <v>2004</v>
      </c>
      <c r="O647" s="15" t="s">
        <v>40504</v>
      </c>
      <c r="P647" s="15" t="s">
        <v>81</v>
      </c>
      <c r="Q647" s="15" t="s">
        <v>46939</v>
      </c>
      <c r="R647" s="15" t="s">
        <v>12751</v>
      </c>
      <c r="S647" s="15" t="s">
        <v>40505</v>
      </c>
      <c r="T647" s="15" t="s">
        <v>592</v>
      </c>
      <c r="U647" s="15" t="s">
        <v>53</v>
      </c>
      <c r="V647" s="15" t="s">
        <v>45910</v>
      </c>
      <c r="W647" s="15" t="s">
        <v>25229</v>
      </c>
      <c r="X647" s="15" t="str">
        <f>_xlfn.XLOOKUP(_LOOKUP[[#This Row],[AdjusterMemberName]],_Adjuster[Adjuster Name],_Adjuster[Email],,0)</f>
        <v>rMartinez4@knightcompany.com</v>
      </c>
      <c r="Y647" s="15" t="str">
        <f>_xlfn.XLOOKUP(_LOOKUP[[#This Row],[AdjusterMemberName]],_Adjuster[Adjuster Name],_Adjuster[Phone Number],,0)</f>
        <v>424-559-5605</v>
      </c>
      <c r="Z647" s="15" t="s">
        <v>40506</v>
      </c>
      <c r="AA6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13653 Bentwood St, Hesperia  CA 92344</v>
      </c>
      <c r="AB647" s="15">
        <v>45842</v>
      </c>
    </row>
    <row r="648" spans="1:28" x14ac:dyDescent="0.3">
      <c r="A648" s="14">
        <v>1</v>
      </c>
      <c r="B648" s="14">
        <v>1</v>
      </c>
      <c r="C648" s="15" t="s">
        <v>40516</v>
      </c>
      <c r="D648" s="15" t="s">
        <v>40517</v>
      </c>
      <c r="E648" s="15">
        <v>45807</v>
      </c>
      <c r="F648" s="15" t="s">
        <v>40518</v>
      </c>
      <c r="G648" s="15">
        <v>45713</v>
      </c>
      <c r="H648" s="15">
        <v>45894</v>
      </c>
      <c r="I648" s="15" t="s">
        <v>40519</v>
      </c>
      <c r="J648" s="15" t="s">
        <v>40520</v>
      </c>
      <c r="K648" s="15" t="s">
        <v>45336</v>
      </c>
      <c r="L648" s="15" t="s">
        <v>128</v>
      </c>
      <c r="M648" s="15" t="s">
        <v>129</v>
      </c>
      <c r="N648" s="14">
        <v>2020</v>
      </c>
      <c r="O648" s="15" t="s">
        <v>40521</v>
      </c>
      <c r="P648" s="15" t="s">
        <v>81</v>
      </c>
      <c r="Q648" s="15" t="s">
        <v>47003</v>
      </c>
      <c r="R648" s="15" t="s">
        <v>40522</v>
      </c>
      <c r="S648" s="15" t="s">
        <v>40523</v>
      </c>
      <c r="T648" s="15" t="s">
        <v>174</v>
      </c>
      <c r="U648" s="15" t="s">
        <v>53</v>
      </c>
      <c r="V648" s="15" t="s">
        <v>45367</v>
      </c>
      <c r="W648" s="15" t="s">
        <v>6921</v>
      </c>
      <c r="X648" s="15" t="str">
        <f>_xlfn.XLOOKUP(_LOOKUP[[#This Row],[AdjusterMemberName]],_Adjuster[Adjuster Name],_Adjuster[Email],,0)</f>
        <v>AWallace@knightcompany.com</v>
      </c>
      <c r="Y648" s="15" t="str">
        <f>_xlfn.XLOOKUP(_LOOKUP[[#This Row],[AdjusterMemberName]],_Adjuster[Adjuster Name],_Adjuster[Phone Number],,0)</f>
        <v>424-559-5734</v>
      </c>
      <c r="Z648" s="15" t="s">
        <v>40524</v>
      </c>
      <c r="AA6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170 1/2 E 36Th Pl, Los Angeles  CA 90011</v>
      </c>
      <c r="AB648" s="15"/>
    </row>
    <row r="649" spans="1:28" x14ac:dyDescent="0.3">
      <c r="A649" s="14">
        <v>1</v>
      </c>
      <c r="B649" s="14">
        <v>1</v>
      </c>
      <c r="C649" s="15" t="s">
        <v>37724</v>
      </c>
      <c r="D649" s="15" t="s">
        <v>37724</v>
      </c>
      <c r="E649" s="15">
        <v>45807</v>
      </c>
      <c r="F649" s="15" t="s">
        <v>40525</v>
      </c>
      <c r="G649" s="15">
        <v>45788</v>
      </c>
      <c r="H649" s="15">
        <v>45972</v>
      </c>
      <c r="I649" s="15" t="s">
        <v>40526</v>
      </c>
      <c r="J649" s="15" t="s">
        <v>40527</v>
      </c>
      <c r="K649" s="15" t="s">
        <v>45838</v>
      </c>
      <c r="L649" s="15" t="s">
        <v>128</v>
      </c>
      <c r="M649" s="15" t="s">
        <v>170</v>
      </c>
      <c r="N649" s="14">
        <v>2025</v>
      </c>
      <c r="O649" s="15" t="s">
        <v>40528</v>
      </c>
      <c r="P649" s="15" t="s">
        <v>81</v>
      </c>
      <c r="Q649" s="15" t="s">
        <v>119</v>
      </c>
      <c r="R649" s="15" t="s">
        <v>37729</v>
      </c>
      <c r="S649" s="15" t="s">
        <v>37730</v>
      </c>
      <c r="T649" s="15" t="s">
        <v>174</v>
      </c>
      <c r="U649" s="15" t="s">
        <v>53</v>
      </c>
      <c r="V649" s="15" t="s">
        <v>45474</v>
      </c>
      <c r="W649" s="15" t="s">
        <v>54</v>
      </c>
      <c r="X649" s="15" t="str">
        <f>_xlfn.XLOOKUP(_LOOKUP[[#This Row],[AdjusterMemberName]],_Adjuster[Adjuster Name],_Adjuster[Email],,0)</f>
        <v>JRubalcava@knightcompany.com</v>
      </c>
      <c r="Y649" s="15" t="str">
        <f>_xlfn.XLOOKUP(_LOOKUP[[#This Row],[AdjusterMemberName]],_Adjuster[Adjuster Name],_Adjuster[Phone Number],,0)</f>
        <v>424-559-5420</v>
      </c>
      <c r="Z649" s="15" t="s">
        <v>37731</v>
      </c>
      <c r="AA6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1815 W Martin Luther King Jr Blvd, Los Angeles  CA 90062</v>
      </c>
      <c r="AB649" s="15"/>
    </row>
    <row r="650" spans="1:28" x14ac:dyDescent="0.3">
      <c r="A650" s="14">
        <v>1</v>
      </c>
      <c r="B650" s="14">
        <v>1</v>
      </c>
      <c r="C650" s="15" t="s">
        <v>29184</v>
      </c>
      <c r="D650" s="15" t="s">
        <v>29184</v>
      </c>
      <c r="E650" s="15">
        <v>45807</v>
      </c>
      <c r="F650" s="15" t="s">
        <v>29185</v>
      </c>
      <c r="G650" s="15">
        <v>45629</v>
      </c>
      <c r="H650" s="15">
        <v>45811</v>
      </c>
      <c r="I650" s="15" t="s">
        <v>40614</v>
      </c>
      <c r="J650" s="15" t="s">
        <v>40615</v>
      </c>
      <c r="K650" s="15" t="s">
        <v>45496</v>
      </c>
      <c r="L650" s="15" t="s">
        <v>128</v>
      </c>
      <c r="M650" s="15" t="s">
        <v>27375</v>
      </c>
      <c r="N650" s="14">
        <v>2025</v>
      </c>
      <c r="O650" s="15" t="s">
        <v>40616</v>
      </c>
      <c r="P650" s="15" t="s">
        <v>81</v>
      </c>
      <c r="Q650" s="15" t="s">
        <v>47019</v>
      </c>
      <c r="R650" s="15" t="s">
        <v>1928</v>
      </c>
      <c r="S650" s="15" t="s">
        <v>29189</v>
      </c>
      <c r="T650" s="15" t="s">
        <v>308</v>
      </c>
      <c r="U650" s="15" t="s">
        <v>53</v>
      </c>
      <c r="V650" s="15" t="s">
        <v>45398</v>
      </c>
      <c r="W650" s="15" t="s">
        <v>25229</v>
      </c>
      <c r="X650" s="15" t="str">
        <f>_xlfn.XLOOKUP(_LOOKUP[[#This Row],[AdjusterMemberName]],_Adjuster[Adjuster Name],_Adjuster[Email],,0)</f>
        <v>rMartinez4@knightcompany.com</v>
      </c>
      <c r="Y650" s="15" t="str">
        <f>_xlfn.XLOOKUP(_LOOKUP[[#This Row],[AdjusterMemberName]],_Adjuster[Adjuster Name],_Adjuster[Phone Number],,0)</f>
        <v>424-559-5605</v>
      </c>
      <c r="Z650" s="15" t="s">
        <v>29190</v>
      </c>
      <c r="AA6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2726 Date St, Riverside  CA 92507</v>
      </c>
      <c r="AB650" s="15"/>
    </row>
    <row r="651" spans="1:28" x14ac:dyDescent="0.3">
      <c r="A651" s="14">
        <v>1</v>
      </c>
      <c r="B651" s="14">
        <v>1</v>
      </c>
      <c r="C651" s="15" t="s">
        <v>40735</v>
      </c>
      <c r="D651" s="15" t="s">
        <v>40735</v>
      </c>
      <c r="E651" s="15">
        <v>45807</v>
      </c>
      <c r="F651" s="15" t="s">
        <v>40736</v>
      </c>
      <c r="G651" s="15">
        <v>45734</v>
      </c>
      <c r="H651" s="15">
        <v>45918</v>
      </c>
      <c r="I651" s="15" t="s">
        <v>40737</v>
      </c>
      <c r="J651" s="15" t="s">
        <v>40738</v>
      </c>
      <c r="K651" s="15" t="s">
        <v>45898</v>
      </c>
      <c r="L651" s="15" t="s">
        <v>441</v>
      </c>
      <c r="M651" s="15" t="s">
        <v>1126</v>
      </c>
      <c r="N651" s="14">
        <v>2012</v>
      </c>
      <c r="O651" s="15" t="s">
        <v>40739</v>
      </c>
      <c r="P651" s="15" t="s">
        <v>106</v>
      </c>
      <c r="Q651" s="15" t="s">
        <v>47044</v>
      </c>
      <c r="R651" s="15" t="s">
        <v>40740</v>
      </c>
      <c r="S651" s="15" t="s">
        <v>40741</v>
      </c>
      <c r="T651" s="15" t="s">
        <v>1138</v>
      </c>
      <c r="U651" s="15" t="s">
        <v>53</v>
      </c>
      <c r="V651" s="15" t="s">
        <v>45366</v>
      </c>
      <c r="W651" s="15" t="s">
        <v>1186</v>
      </c>
      <c r="X651" s="15" t="str">
        <f>_xlfn.XLOOKUP(_LOOKUP[[#This Row],[AdjusterMemberName]],_Adjuster[Adjuster Name],_Adjuster[Email],,0)</f>
        <v>sAkinleye@knightcompany.com</v>
      </c>
      <c r="Y651" s="15" t="str">
        <f>_xlfn.XLOOKUP(_LOOKUP[[#This Row],[AdjusterMemberName]],_Adjuster[Adjuster Name],_Adjuster[Phone Number],,0)</f>
        <v>424-559-5280</v>
      </c>
      <c r="Z651" s="15" t="s">
        <v>40742</v>
      </c>
      <c r="AA6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8800 Cedros Avenue, 102, Panorama City  CA 91402</v>
      </c>
      <c r="AB651" s="15"/>
    </row>
    <row r="652" spans="1:28" x14ac:dyDescent="0.3">
      <c r="A652" s="14">
        <v>1</v>
      </c>
      <c r="B652" s="14">
        <v>1</v>
      </c>
      <c r="C652" s="15" t="s">
        <v>40784</v>
      </c>
      <c r="D652" s="15" t="s">
        <v>40784</v>
      </c>
      <c r="E652" s="15">
        <v>45807</v>
      </c>
      <c r="F652" s="15" t="s">
        <v>40785</v>
      </c>
      <c r="G652" s="15">
        <v>45660</v>
      </c>
      <c r="H652" s="15">
        <v>45841</v>
      </c>
      <c r="I652" s="15" t="s">
        <v>40786</v>
      </c>
      <c r="J652" s="15" t="s">
        <v>40787</v>
      </c>
      <c r="K652" s="15" t="s">
        <v>45646</v>
      </c>
      <c r="L652" s="15" t="s">
        <v>103</v>
      </c>
      <c r="M652" s="15" t="s">
        <v>1503</v>
      </c>
      <c r="N652" s="14">
        <v>2011</v>
      </c>
      <c r="O652" s="15" t="s">
        <v>40788</v>
      </c>
      <c r="P652" s="15" t="s">
        <v>81</v>
      </c>
      <c r="Q652" s="15" t="s">
        <v>47002</v>
      </c>
      <c r="R652" s="15" t="s">
        <v>40789</v>
      </c>
      <c r="S652" s="15" t="s">
        <v>40790</v>
      </c>
      <c r="T652" s="15" t="s">
        <v>2940</v>
      </c>
      <c r="U652" s="15" t="s">
        <v>53</v>
      </c>
      <c r="V652" s="15" t="s">
        <v>45895</v>
      </c>
      <c r="W652" s="15" t="s">
        <v>25229</v>
      </c>
      <c r="X652" s="15" t="str">
        <f>_xlfn.XLOOKUP(_LOOKUP[[#This Row],[AdjusterMemberName]],_Adjuster[Adjuster Name],_Adjuster[Email],,0)</f>
        <v>rMartinez4@knightcompany.com</v>
      </c>
      <c r="Y652" s="15" t="str">
        <f>_xlfn.XLOOKUP(_LOOKUP[[#This Row],[AdjusterMemberName]],_Adjuster[Adjuster Name],_Adjuster[Phone Number],,0)</f>
        <v>424-559-5605</v>
      </c>
      <c r="Z652" s="15" t="s">
        <v>40791</v>
      </c>
      <c r="AA6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387 N Mentor Ave Apt 5, Pasadena  CA 91106</v>
      </c>
      <c r="AB652" s="15"/>
    </row>
    <row r="653" spans="1:28" x14ac:dyDescent="0.3">
      <c r="A653" s="14">
        <v>1</v>
      </c>
      <c r="B653" s="14">
        <v>1</v>
      </c>
      <c r="C653" s="15" t="s">
        <v>40570</v>
      </c>
      <c r="D653" s="15" t="s">
        <v>40570</v>
      </c>
      <c r="E653" s="15">
        <v>45807</v>
      </c>
      <c r="F653" s="15" t="s">
        <v>40571</v>
      </c>
      <c r="G653" s="15">
        <v>45686</v>
      </c>
      <c r="H653" s="15">
        <v>45867</v>
      </c>
      <c r="I653" s="15" t="s">
        <v>40944</v>
      </c>
      <c r="J653" s="15" t="s">
        <v>40573</v>
      </c>
      <c r="K653" s="15" t="s">
        <v>45379</v>
      </c>
      <c r="L653" s="15" t="s">
        <v>103</v>
      </c>
      <c r="M653" s="15" t="s">
        <v>1503</v>
      </c>
      <c r="N653" s="14">
        <v>2024</v>
      </c>
      <c r="O653" s="15" t="s">
        <v>40574</v>
      </c>
      <c r="P653" s="15" t="s">
        <v>81</v>
      </c>
      <c r="Q653" s="15" t="s">
        <v>47034</v>
      </c>
      <c r="R653" s="15" t="s">
        <v>40575</v>
      </c>
      <c r="S653" s="15" t="s">
        <v>40576</v>
      </c>
      <c r="T653" s="15" t="s">
        <v>133</v>
      </c>
      <c r="U653" s="15" t="s">
        <v>53</v>
      </c>
      <c r="V653" s="15" t="s">
        <v>45396</v>
      </c>
      <c r="W653" s="15" t="s">
        <v>3184</v>
      </c>
      <c r="X653" s="15" t="str">
        <f>_xlfn.XLOOKUP(_LOOKUP[[#This Row],[AdjusterMemberName]],_Adjuster[Adjuster Name],_Adjuster[Email],,0)</f>
        <v>mQualls@knightcompany.com</v>
      </c>
      <c r="Y653" s="15" t="str">
        <f>_xlfn.XLOOKUP(_LOOKUP[[#This Row],[AdjusterMemberName]],_Adjuster[Adjuster Name],_Adjuster[Phone Number],,0)</f>
        <v>424-559-5436</v>
      </c>
      <c r="Z653" s="15" t="s">
        <v>40577</v>
      </c>
      <c r="AA6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1540 W Ball Rd Apt 5P, Anaheim  CA 92802</v>
      </c>
      <c r="AB653" s="15"/>
    </row>
    <row r="654" spans="1:28" x14ac:dyDescent="0.3">
      <c r="A654" s="14">
        <v>1</v>
      </c>
      <c r="B654" s="14">
        <v>1</v>
      </c>
      <c r="C654" s="15" t="s">
        <v>41720</v>
      </c>
      <c r="D654" s="15" t="s">
        <v>41720</v>
      </c>
      <c r="E654" s="15">
        <v>45807</v>
      </c>
      <c r="F654" s="15" t="s">
        <v>41721</v>
      </c>
      <c r="G654" s="15">
        <v>45653</v>
      </c>
      <c r="H654" s="15">
        <v>45835</v>
      </c>
      <c r="I654" s="15" t="s">
        <v>41722</v>
      </c>
      <c r="J654" s="15" t="s">
        <v>41723</v>
      </c>
      <c r="K654" s="15" t="s">
        <v>45818</v>
      </c>
      <c r="L654" s="15" t="s">
        <v>128</v>
      </c>
      <c r="M654" s="15" t="s">
        <v>129</v>
      </c>
      <c r="N654" s="14">
        <v>2008</v>
      </c>
      <c r="O654" s="15" t="s">
        <v>41724</v>
      </c>
      <c r="P654" s="15" t="s">
        <v>106</v>
      </c>
      <c r="Q654" s="15" t="s">
        <v>47061</v>
      </c>
      <c r="R654" s="15" t="s">
        <v>41725</v>
      </c>
      <c r="S654" s="15" t="s">
        <v>41726</v>
      </c>
      <c r="T654" s="15" t="s">
        <v>41727</v>
      </c>
      <c r="U654" s="15" t="s">
        <v>53</v>
      </c>
      <c r="V654" s="15" t="s">
        <v>45798</v>
      </c>
      <c r="W654" s="15" t="s">
        <v>6921</v>
      </c>
      <c r="X654" s="15" t="str">
        <f>_xlfn.XLOOKUP(_LOOKUP[[#This Row],[AdjusterMemberName]],_Adjuster[Adjuster Name],_Adjuster[Email],,0)</f>
        <v>AWallace@knightcompany.com</v>
      </c>
      <c r="Y654" s="15" t="str">
        <f>_xlfn.XLOOKUP(_LOOKUP[[#This Row],[AdjusterMemberName]],_Adjuster[Adjuster Name],_Adjuster[Phone Number],,0)</f>
        <v>424-559-5734</v>
      </c>
      <c r="Z654" s="15" t="s">
        <v>41728</v>
      </c>
      <c r="AA6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10944 San Pablo Ave Apt 621, El Cerrito  CA 94530</v>
      </c>
      <c r="AB654" s="15"/>
    </row>
    <row r="655" spans="1:28" x14ac:dyDescent="0.3">
      <c r="A655" s="14">
        <v>0</v>
      </c>
      <c r="B655" s="14">
        <v>1</v>
      </c>
      <c r="C655" s="15" t="s">
        <v>22814</v>
      </c>
      <c r="D655" s="15" t="s">
        <v>22814</v>
      </c>
      <c r="E655" s="15">
        <v>45807</v>
      </c>
      <c r="F655" s="15" t="s">
        <v>41729</v>
      </c>
      <c r="G655" s="15"/>
      <c r="H655" s="15"/>
      <c r="I655" s="15" t="s">
        <v>41730</v>
      </c>
      <c r="J655" s="15" t="s">
        <v>41731</v>
      </c>
      <c r="K655" s="15" t="s">
        <v>45817</v>
      </c>
      <c r="L655" s="15" t="s">
        <v>103</v>
      </c>
      <c r="M655" s="15" t="s">
        <v>8216</v>
      </c>
      <c r="N655" s="14">
        <v>2020</v>
      </c>
      <c r="O655" s="15" t="s">
        <v>1025</v>
      </c>
      <c r="P655" s="15" t="s">
        <v>81</v>
      </c>
      <c r="Q655" s="15"/>
      <c r="R655" s="15"/>
      <c r="S655" s="15"/>
      <c r="T655" s="15"/>
      <c r="U655" s="15"/>
      <c r="V655" s="15"/>
      <c r="W655" s="15" t="s">
        <v>1658</v>
      </c>
      <c r="X655" s="15" t="str">
        <f>_xlfn.XLOOKUP(_LOOKUP[[#This Row],[AdjusterMemberName]],_Adjuster[Adjuster Name],_Adjuster[Email],,0)</f>
        <v>RDavila@knightcompany.com</v>
      </c>
      <c r="Y655" s="15" t="str">
        <f>_xlfn.XLOOKUP(_LOOKUP[[#This Row],[AdjusterMemberName]],_Adjuster[Adjuster Name],_Adjuster[Phone Number],,0)</f>
        <v>424-559-5663</v>
      </c>
      <c r="Z655" s="15"/>
      <c r="AA655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655" s="15"/>
    </row>
    <row r="656" spans="1:28" x14ac:dyDescent="0.3">
      <c r="A656" s="14">
        <v>1</v>
      </c>
      <c r="B656" s="14">
        <v>1</v>
      </c>
      <c r="C656" s="15" t="s">
        <v>25345</v>
      </c>
      <c r="D656" s="15" t="s">
        <v>25345</v>
      </c>
      <c r="E656" s="15">
        <v>45807</v>
      </c>
      <c r="F656" s="15" t="s">
        <v>43228</v>
      </c>
      <c r="G656" s="15">
        <v>45689</v>
      </c>
      <c r="H656" s="15">
        <v>45870</v>
      </c>
      <c r="I656" s="15" t="s">
        <v>43229</v>
      </c>
      <c r="J656" s="15" t="s">
        <v>43230</v>
      </c>
      <c r="K656" s="15" t="s">
        <v>45336</v>
      </c>
      <c r="L656" s="15" t="s">
        <v>128</v>
      </c>
      <c r="M656" s="15" t="s">
        <v>13318</v>
      </c>
      <c r="N656" s="14">
        <v>2019</v>
      </c>
      <c r="O656" s="15" t="s">
        <v>43231</v>
      </c>
      <c r="P656" s="15" t="s">
        <v>106</v>
      </c>
      <c r="Q656" s="15" t="s">
        <v>46922</v>
      </c>
      <c r="R656" s="15" t="s">
        <v>25351</v>
      </c>
      <c r="S656" s="15" t="s">
        <v>43232</v>
      </c>
      <c r="T656" s="15" t="s">
        <v>2292</v>
      </c>
      <c r="U656" s="15" t="s">
        <v>53</v>
      </c>
      <c r="V656" s="15" t="s">
        <v>45664</v>
      </c>
      <c r="W656" s="15" t="s">
        <v>54</v>
      </c>
      <c r="X656" s="15" t="str">
        <f>_xlfn.XLOOKUP(_LOOKUP[[#This Row],[AdjusterMemberName]],_Adjuster[Adjuster Name],_Adjuster[Email],,0)</f>
        <v>JRubalcava@knightcompany.com</v>
      </c>
      <c r="Y656" s="15" t="str">
        <f>_xlfn.XLOOKUP(_LOOKUP[[#This Row],[AdjusterMemberName]],_Adjuster[Adjuster Name],_Adjuster[Phone Number],,0)</f>
        <v>424-559-5420</v>
      </c>
      <c r="Z656" s="15" t="s">
        <v>25353</v>
      </c>
      <c r="AA6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4400 The Woods Dr Apt 203, San Jose  CA 95136</v>
      </c>
      <c r="AB656" s="15"/>
    </row>
    <row r="657" spans="1:28" x14ac:dyDescent="0.3">
      <c r="A657" s="14">
        <v>1</v>
      </c>
      <c r="B657" s="14">
        <v>1</v>
      </c>
      <c r="C657" s="15" t="s">
        <v>37764</v>
      </c>
      <c r="D657" s="15" t="s">
        <v>37764</v>
      </c>
      <c r="E657" s="15">
        <v>45806</v>
      </c>
      <c r="F657" s="15" t="s">
        <v>37765</v>
      </c>
      <c r="G657" s="15">
        <v>45657</v>
      </c>
      <c r="H657" s="15">
        <v>45838</v>
      </c>
      <c r="I657" s="15" t="s">
        <v>40297</v>
      </c>
      <c r="J657" s="15" t="s">
        <v>40298</v>
      </c>
      <c r="K657" s="15" t="s">
        <v>45922</v>
      </c>
      <c r="L657" s="15" t="s">
        <v>25</v>
      </c>
      <c r="M657" s="15" t="s">
        <v>79</v>
      </c>
      <c r="N657" s="14">
        <v>2019</v>
      </c>
      <c r="O657" s="15" t="s">
        <v>37768</v>
      </c>
      <c r="P657" s="15" t="s">
        <v>106</v>
      </c>
      <c r="Q657" s="15" t="s">
        <v>47065</v>
      </c>
      <c r="R657" s="15" t="s">
        <v>37769</v>
      </c>
      <c r="S657" s="15" t="s">
        <v>37770</v>
      </c>
      <c r="T657" s="15" t="s">
        <v>8503</v>
      </c>
      <c r="U657" s="15" t="s">
        <v>53</v>
      </c>
      <c r="V657" s="15" t="s">
        <v>45921</v>
      </c>
      <c r="W657" s="15" t="s">
        <v>29629</v>
      </c>
      <c r="X657" s="15" t="str">
        <f>_xlfn.XLOOKUP(_LOOKUP[[#This Row],[AdjusterMemberName]],_Adjuster[Adjuster Name],_Adjuster[Email],,0)</f>
        <v>LYoung2@knightcompany.com</v>
      </c>
      <c r="Y657" s="15" t="str">
        <f>_xlfn.XLOOKUP(_LOOKUP[[#This Row],[AdjusterMemberName]],_Adjuster[Adjuster Name],_Adjuster[Phone Number],,0)</f>
        <v>323-456-1714</v>
      </c>
      <c r="Z657" s="15" t="s">
        <v>37771</v>
      </c>
      <c r="AA6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740 Morro Rd, Fallbrook  CA 92028</v>
      </c>
      <c r="AB657" s="15"/>
    </row>
    <row r="658" spans="1:28" x14ac:dyDescent="0.3">
      <c r="A658" s="14">
        <v>1</v>
      </c>
      <c r="B658" s="14">
        <v>1</v>
      </c>
      <c r="C658" s="15" t="s">
        <v>40304</v>
      </c>
      <c r="D658" s="15" t="s">
        <v>40304</v>
      </c>
      <c r="E658" s="15">
        <v>45806</v>
      </c>
      <c r="F658" s="15" t="s">
        <v>40305</v>
      </c>
      <c r="G658" s="15">
        <v>45670</v>
      </c>
      <c r="H658" s="15">
        <v>45851</v>
      </c>
      <c r="I658" s="15" t="s">
        <v>40306</v>
      </c>
      <c r="J658" s="15" t="s">
        <v>40307</v>
      </c>
      <c r="K658" s="15" t="s">
        <v>45919</v>
      </c>
      <c r="L658" s="15" t="s">
        <v>103</v>
      </c>
      <c r="M658" s="15" t="s">
        <v>304</v>
      </c>
      <c r="N658" s="14">
        <v>2000</v>
      </c>
      <c r="O658" s="15" t="s">
        <v>40308</v>
      </c>
      <c r="P658" s="15" t="s">
        <v>81</v>
      </c>
      <c r="Q658" s="15" t="s">
        <v>46939</v>
      </c>
      <c r="R658" s="15" t="s">
        <v>40309</v>
      </c>
      <c r="S658" s="15" t="s">
        <v>40310</v>
      </c>
      <c r="T658" s="15" t="s">
        <v>1067</v>
      </c>
      <c r="U658" s="15" t="s">
        <v>53</v>
      </c>
      <c r="V658" s="15" t="s">
        <v>45675</v>
      </c>
      <c r="W658" s="15" t="s">
        <v>3184</v>
      </c>
      <c r="X658" s="15" t="str">
        <f>_xlfn.XLOOKUP(_LOOKUP[[#This Row],[AdjusterMemberName]],_Adjuster[Adjuster Name],_Adjuster[Email],,0)</f>
        <v>mQualls@knightcompany.com</v>
      </c>
      <c r="Y658" s="15" t="str">
        <f>_xlfn.XLOOKUP(_LOOKUP[[#This Row],[AdjusterMemberName]],_Adjuster[Adjuster Name],_Adjuster[Phone Number],,0)</f>
        <v>424-559-5436</v>
      </c>
      <c r="Z658" s="15" t="s">
        <v>40311</v>
      </c>
      <c r="AA6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1481 Revere Ave, San Francisco  CA 94124</v>
      </c>
      <c r="AB658" s="15"/>
    </row>
    <row r="659" spans="1:28" x14ac:dyDescent="0.3">
      <c r="A659" s="14">
        <v>1</v>
      </c>
      <c r="B659" s="14">
        <v>1</v>
      </c>
      <c r="C659" s="15" t="s">
        <v>21644</v>
      </c>
      <c r="D659" s="15" t="s">
        <v>21644</v>
      </c>
      <c r="E659" s="15">
        <v>45806</v>
      </c>
      <c r="F659" s="15" t="s">
        <v>40328</v>
      </c>
      <c r="G659" s="15">
        <v>45806</v>
      </c>
      <c r="H659" s="15">
        <v>45990</v>
      </c>
      <c r="I659" s="15" t="s">
        <v>40329</v>
      </c>
      <c r="J659" s="15" t="s">
        <v>40330</v>
      </c>
      <c r="K659" s="15" t="s">
        <v>45763</v>
      </c>
      <c r="L659" s="15" t="s">
        <v>103</v>
      </c>
      <c r="M659" s="15" t="s">
        <v>104</v>
      </c>
      <c r="N659" s="14">
        <v>2019</v>
      </c>
      <c r="O659" s="15" t="s">
        <v>21648</v>
      </c>
      <c r="P659" s="15" t="s">
        <v>106</v>
      </c>
      <c r="Q659" s="15" t="s">
        <v>47010</v>
      </c>
      <c r="R659" s="15" t="s">
        <v>2884</v>
      </c>
      <c r="S659" s="15" t="s">
        <v>21649</v>
      </c>
      <c r="T659" s="15" t="s">
        <v>122</v>
      </c>
      <c r="U659" s="15" t="s">
        <v>53</v>
      </c>
      <c r="V659" s="15" t="s">
        <v>45524</v>
      </c>
      <c r="W659" s="15" t="s">
        <v>54</v>
      </c>
      <c r="X659" s="15" t="str">
        <f>_xlfn.XLOOKUP(_LOOKUP[[#This Row],[AdjusterMemberName]],_Adjuster[Adjuster Name],_Adjuster[Email],,0)</f>
        <v>JRubalcava@knightcompany.com</v>
      </c>
      <c r="Y659" s="15" t="str">
        <f>_xlfn.XLOOKUP(_LOOKUP[[#This Row],[AdjusterMemberName]],_Adjuster[Adjuster Name],_Adjuster[Phone Number],,0)</f>
        <v>424-559-5420</v>
      </c>
      <c r="Z659" s="15" t="s">
        <v>21650</v>
      </c>
      <c r="AA6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2190 San Bernardo Ave, Hemet  CA 92545</v>
      </c>
      <c r="AB659" s="15"/>
    </row>
    <row r="660" spans="1:28" x14ac:dyDescent="0.3">
      <c r="A660" s="14">
        <v>1</v>
      </c>
      <c r="B660" s="14">
        <v>1</v>
      </c>
      <c r="C660" s="15" t="s">
        <v>40336</v>
      </c>
      <c r="D660" s="15" t="s">
        <v>40337</v>
      </c>
      <c r="E660" s="15">
        <v>45806</v>
      </c>
      <c r="F660" s="15" t="s">
        <v>40338</v>
      </c>
      <c r="G660" s="15">
        <v>45669</v>
      </c>
      <c r="H660" s="15">
        <v>45850</v>
      </c>
      <c r="I660" s="15" t="s">
        <v>40339</v>
      </c>
      <c r="J660" s="15" t="s">
        <v>40340</v>
      </c>
      <c r="K660" s="15" t="s">
        <v>45496</v>
      </c>
      <c r="L660" s="15" t="s">
        <v>91</v>
      </c>
      <c r="M660" s="15" t="s">
        <v>2352</v>
      </c>
      <c r="N660" s="14">
        <v>2016</v>
      </c>
      <c r="O660" s="15" t="s">
        <v>40341</v>
      </c>
      <c r="P660" s="15" t="s">
        <v>106</v>
      </c>
      <c r="Q660" s="15" t="s">
        <v>46893</v>
      </c>
      <c r="R660" s="15" t="s">
        <v>2673</v>
      </c>
      <c r="S660" s="15" t="s">
        <v>40342</v>
      </c>
      <c r="T660" s="15" t="s">
        <v>308</v>
      </c>
      <c r="U660" s="15" t="s">
        <v>53</v>
      </c>
      <c r="V660" s="15" t="s">
        <v>45432</v>
      </c>
      <c r="W660" s="15" t="s">
        <v>3114</v>
      </c>
      <c r="X660" s="15" t="str">
        <f>_xlfn.XLOOKUP(_LOOKUP[[#This Row],[AdjusterMemberName]],_Adjuster[Adjuster Name],_Adjuster[Email],,0)</f>
        <v>eExmundo@knightcompany.com</v>
      </c>
      <c r="Y660" s="15" t="str">
        <f>_xlfn.XLOOKUP(_LOOKUP[[#This Row],[AdjusterMemberName]],_Adjuster[Adjuster Name],_Adjuster[Phone Number],,0)</f>
        <v>424-559-5400</v>
      </c>
      <c r="Z660" s="15" t="s">
        <v>40343</v>
      </c>
      <c r="AA6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8912 San Vicente Ave, Riverside  CA 92503</v>
      </c>
      <c r="AB660" s="15"/>
    </row>
    <row r="661" spans="1:28" x14ac:dyDescent="0.3">
      <c r="A661" s="14">
        <v>1</v>
      </c>
      <c r="B661" s="14">
        <v>1</v>
      </c>
      <c r="C661" s="15" t="s">
        <v>29383</v>
      </c>
      <c r="D661" s="15" t="s">
        <v>29383</v>
      </c>
      <c r="E661" s="15">
        <v>45806</v>
      </c>
      <c r="F661" s="15" t="s">
        <v>40344</v>
      </c>
      <c r="G661" s="15">
        <v>45801</v>
      </c>
      <c r="H661" s="15">
        <v>45985</v>
      </c>
      <c r="I661" s="15" t="s">
        <v>40345</v>
      </c>
      <c r="J661" s="15" t="s">
        <v>40346</v>
      </c>
      <c r="K661" s="15" t="s">
        <v>45493</v>
      </c>
      <c r="L661" s="15" t="s">
        <v>25</v>
      </c>
      <c r="M661" s="15" t="s">
        <v>79</v>
      </c>
      <c r="N661" s="14">
        <v>2001</v>
      </c>
      <c r="O661" s="15" t="s">
        <v>40347</v>
      </c>
      <c r="P661" s="15" t="s">
        <v>81</v>
      </c>
      <c r="Q661" s="15" t="s">
        <v>46939</v>
      </c>
      <c r="R661" s="15" t="s">
        <v>29388</v>
      </c>
      <c r="S661" s="15" t="s">
        <v>29389</v>
      </c>
      <c r="T661" s="15" t="s">
        <v>2950</v>
      </c>
      <c r="U661" s="15" t="s">
        <v>53</v>
      </c>
      <c r="V661" s="15" t="s">
        <v>45514</v>
      </c>
      <c r="W661" s="15" t="s">
        <v>3184</v>
      </c>
      <c r="X661" s="15" t="str">
        <f>_xlfn.XLOOKUP(_LOOKUP[[#This Row],[AdjusterMemberName]],_Adjuster[Adjuster Name],_Adjuster[Email],,0)</f>
        <v>mQualls@knightcompany.com</v>
      </c>
      <c r="Y661" s="15" t="str">
        <f>_xlfn.XLOOKUP(_LOOKUP[[#This Row],[AdjusterMemberName]],_Adjuster[Adjuster Name],_Adjuster[Phone Number],,0)</f>
        <v>424-559-5436</v>
      </c>
      <c r="Z661" s="15" t="s">
        <v>29390</v>
      </c>
      <c r="AA6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11300 Adelphia Ave, Pacoima  CA 91331</v>
      </c>
      <c r="AB661" s="15"/>
    </row>
    <row r="662" spans="1:28" x14ac:dyDescent="0.3">
      <c r="A662" s="14">
        <v>1</v>
      </c>
      <c r="B662" s="14">
        <v>1</v>
      </c>
      <c r="C662" s="15" t="s">
        <v>40348</v>
      </c>
      <c r="D662" s="15" t="s">
        <v>40348</v>
      </c>
      <c r="E662" s="15">
        <v>45806</v>
      </c>
      <c r="F662" s="15" t="s">
        <v>40349</v>
      </c>
      <c r="G662" s="15">
        <v>45726</v>
      </c>
      <c r="H662" s="15">
        <v>45910</v>
      </c>
      <c r="I662" s="15" t="s">
        <v>40350</v>
      </c>
      <c r="J662" s="15" t="s">
        <v>40351</v>
      </c>
      <c r="K662" s="15" t="s">
        <v>45416</v>
      </c>
      <c r="L662" s="15" t="s">
        <v>292</v>
      </c>
      <c r="M662" s="15" t="s">
        <v>29073</v>
      </c>
      <c r="N662" s="14">
        <v>2003</v>
      </c>
      <c r="O662" s="15" t="s">
        <v>40352</v>
      </c>
      <c r="P662" s="15" t="s">
        <v>106</v>
      </c>
      <c r="Q662" s="15" t="s">
        <v>47001</v>
      </c>
      <c r="R662" s="15" t="s">
        <v>40353</v>
      </c>
      <c r="S662" s="15" t="s">
        <v>40354</v>
      </c>
      <c r="T662" s="15" t="s">
        <v>2847</v>
      </c>
      <c r="U662" s="15" t="s">
        <v>53</v>
      </c>
      <c r="V662" s="15" t="s">
        <v>45672</v>
      </c>
      <c r="W662" s="15" t="s">
        <v>25229</v>
      </c>
      <c r="X662" s="15" t="str">
        <f>_xlfn.XLOOKUP(_LOOKUP[[#This Row],[AdjusterMemberName]],_Adjuster[Adjuster Name],_Adjuster[Email],,0)</f>
        <v>rMartinez4@knightcompany.com</v>
      </c>
      <c r="Y662" s="15" t="str">
        <f>_xlfn.XLOOKUP(_LOOKUP[[#This Row],[AdjusterMemberName]],_Adjuster[Adjuster Name],_Adjuster[Phone Number],,0)</f>
        <v>424-559-5605</v>
      </c>
      <c r="Z662" s="15" t="s">
        <v>40355</v>
      </c>
      <c r="AA6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549 E Hollyvale St, Azusa  CA 91702</v>
      </c>
      <c r="AB662" s="15"/>
    </row>
    <row r="663" spans="1:28" x14ac:dyDescent="0.3">
      <c r="A663" s="14">
        <v>1</v>
      </c>
      <c r="B663" s="14">
        <v>1</v>
      </c>
      <c r="C663" s="15" t="s">
        <v>40356</v>
      </c>
      <c r="D663" s="15" t="s">
        <v>40356</v>
      </c>
      <c r="E663" s="15">
        <v>45806</v>
      </c>
      <c r="F663" s="15" t="s">
        <v>40357</v>
      </c>
      <c r="G663" s="15">
        <v>45719</v>
      </c>
      <c r="H663" s="15">
        <v>45903</v>
      </c>
      <c r="I663" s="15" t="s">
        <v>40358</v>
      </c>
      <c r="J663" s="15" t="s">
        <v>40359</v>
      </c>
      <c r="K663" s="15" t="s">
        <v>45332</v>
      </c>
      <c r="L663" s="15" t="s">
        <v>91</v>
      </c>
      <c r="M663" s="15" t="s">
        <v>92</v>
      </c>
      <c r="N663" s="14">
        <v>2017</v>
      </c>
      <c r="O663" s="15" t="s">
        <v>40360</v>
      </c>
      <c r="P663" s="15" t="s">
        <v>81</v>
      </c>
      <c r="Q663" s="15" t="s">
        <v>47012</v>
      </c>
      <c r="R663" s="15" t="s">
        <v>3208</v>
      </c>
      <c r="S663" s="15" t="s">
        <v>40361</v>
      </c>
      <c r="T663" s="15" t="s">
        <v>11815</v>
      </c>
      <c r="U663" s="15" t="s">
        <v>53</v>
      </c>
      <c r="V663" s="15" t="s">
        <v>45916</v>
      </c>
      <c r="W663" s="15" t="s">
        <v>54</v>
      </c>
      <c r="X663" s="15" t="str">
        <f>_xlfn.XLOOKUP(_LOOKUP[[#This Row],[AdjusterMemberName]],_Adjuster[Adjuster Name],_Adjuster[Email],,0)</f>
        <v>JRubalcava@knightcompany.com</v>
      </c>
      <c r="Y663" s="15" t="str">
        <f>_xlfn.XLOOKUP(_LOOKUP[[#This Row],[AdjusterMemberName]],_Adjuster[Adjuster Name],_Adjuster[Phone Number],,0)</f>
        <v>424-559-5420</v>
      </c>
      <c r="Z663" s="15" t="s">
        <v>40362</v>
      </c>
      <c r="AA6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3405 Megan Ave, Clovis  CA 93611</v>
      </c>
      <c r="AB663" s="15">
        <v>45834</v>
      </c>
    </row>
    <row r="664" spans="1:28" x14ac:dyDescent="0.3">
      <c r="A664" s="14">
        <v>1</v>
      </c>
      <c r="B664" s="14">
        <v>1</v>
      </c>
      <c r="C664" s="15" t="s">
        <v>40372</v>
      </c>
      <c r="D664" s="15" t="s">
        <v>40372</v>
      </c>
      <c r="E664" s="15">
        <v>45806</v>
      </c>
      <c r="F664" s="15" t="s">
        <v>40373</v>
      </c>
      <c r="G664" s="15">
        <v>45710</v>
      </c>
      <c r="H664" s="15">
        <v>45891</v>
      </c>
      <c r="I664" s="15" t="s">
        <v>40374</v>
      </c>
      <c r="J664" s="15" t="s">
        <v>40375</v>
      </c>
      <c r="K664" s="15" t="s">
        <v>45341</v>
      </c>
      <c r="L664" s="15" t="s">
        <v>806</v>
      </c>
      <c r="M664" s="15" t="s">
        <v>40376</v>
      </c>
      <c r="N664" s="14">
        <v>2015</v>
      </c>
      <c r="O664" s="15" t="s">
        <v>40377</v>
      </c>
      <c r="P664" s="15" t="s">
        <v>81</v>
      </c>
      <c r="Q664" s="15" t="s">
        <v>47039</v>
      </c>
      <c r="R664" s="15" t="s">
        <v>40378</v>
      </c>
      <c r="S664" s="15" t="s">
        <v>40379</v>
      </c>
      <c r="T664" s="15" t="s">
        <v>592</v>
      </c>
      <c r="U664" s="15" t="s">
        <v>53</v>
      </c>
      <c r="V664" s="15" t="s">
        <v>45376</v>
      </c>
      <c r="W664" s="15" t="s">
        <v>1186</v>
      </c>
      <c r="X664" s="15" t="str">
        <f>_xlfn.XLOOKUP(_LOOKUP[[#This Row],[AdjusterMemberName]],_Adjuster[Adjuster Name],_Adjuster[Email],,0)</f>
        <v>sAkinleye@knightcompany.com</v>
      </c>
      <c r="Y664" s="15" t="str">
        <f>_xlfn.XLOOKUP(_LOOKUP[[#This Row],[AdjusterMemberName]],_Adjuster[Adjuster Name],_Adjuster[Phone Number],,0)</f>
        <v>424-559-5280</v>
      </c>
      <c r="Z664" s="15" t="s">
        <v>40380</v>
      </c>
      <c r="AA6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9262 Choiceana Ave, Hesperia  CA 92345</v>
      </c>
      <c r="AB664" s="15"/>
    </row>
    <row r="665" spans="1:28" x14ac:dyDescent="0.3">
      <c r="A665" s="14">
        <v>1</v>
      </c>
      <c r="B665" s="14">
        <v>1</v>
      </c>
      <c r="C665" s="15" t="s">
        <v>35313</v>
      </c>
      <c r="D665" s="15" t="s">
        <v>35313</v>
      </c>
      <c r="E665" s="15">
        <v>45806</v>
      </c>
      <c r="F665" s="15" t="s">
        <v>35314</v>
      </c>
      <c r="G665" s="15">
        <v>45688</v>
      </c>
      <c r="H665" s="15">
        <v>45869</v>
      </c>
      <c r="I665" s="15" t="s">
        <v>40388</v>
      </c>
      <c r="J665" s="15" t="s">
        <v>40389</v>
      </c>
      <c r="K665" s="15" t="s">
        <v>45554</v>
      </c>
      <c r="L665" s="15" t="s">
        <v>314</v>
      </c>
      <c r="M665" s="15" t="s">
        <v>978</v>
      </c>
      <c r="N665" s="14">
        <v>2014</v>
      </c>
      <c r="O665" s="15" t="s">
        <v>35317</v>
      </c>
      <c r="P665" s="15" t="s">
        <v>106</v>
      </c>
      <c r="Q665" s="15" t="s">
        <v>47023</v>
      </c>
      <c r="R665" s="15" t="s">
        <v>8783</v>
      </c>
      <c r="S665" s="15" t="s">
        <v>35318</v>
      </c>
      <c r="T665" s="15" t="s">
        <v>96</v>
      </c>
      <c r="U665" s="15" t="s">
        <v>53</v>
      </c>
      <c r="V665" s="15" t="s">
        <v>45410</v>
      </c>
      <c r="W665" s="15" t="s">
        <v>54</v>
      </c>
      <c r="X665" s="15" t="str">
        <f>_xlfn.XLOOKUP(_LOOKUP[[#This Row],[AdjusterMemberName]],_Adjuster[Adjuster Name],_Adjuster[Email],,0)</f>
        <v>JRubalcava@knightcompany.com</v>
      </c>
      <c r="Y665" s="15" t="str">
        <f>_xlfn.XLOOKUP(_LOOKUP[[#This Row],[AdjusterMemberName]],_Adjuster[Adjuster Name],_Adjuster[Phone Number],,0)</f>
        <v>424-559-5420</v>
      </c>
      <c r="Z665" s="15" t="s">
        <v>35319</v>
      </c>
      <c r="AA6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12048 Buck Horn Dr, Moreno Valley  CA 92557</v>
      </c>
      <c r="AB665" s="15"/>
    </row>
    <row r="666" spans="1:28" x14ac:dyDescent="0.3">
      <c r="A666" s="14">
        <v>1</v>
      </c>
      <c r="B666" s="14">
        <v>0</v>
      </c>
      <c r="C666" s="15" t="s">
        <v>40452</v>
      </c>
      <c r="D666" s="15" t="s">
        <v>40453</v>
      </c>
      <c r="E666" s="15">
        <v>45806</v>
      </c>
      <c r="F666" s="15" t="s">
        <v>40454</v>
      </c>
      <c r="G666" s="15">
        <v>45630</v>
      </c>
      <c r="H666" s="15">
        <v>45812</v>
      </c>
      <c r="I666" s="15" t="s">
        <v>40455</v>
      </c>
      <c r="J666" s="15" t="s">
        <v>40456</v>
      </c>
      <c r="K666" s="15" t="s">
        <v>45509</v>
      </c>
      <c r="L666" s="15" t="s">
        <v>201</v>
      </c>
      <c r="M666" s="15" t="s">
        <v>3844</v>
      </c>
      <c r="N666" s="14">
        <v>2015</v>
      </c>
      <c r="O666" s="15" t="s">
        <v>40457</v>
      </c>
      <c r="P666" s="15" t="s">
        <v>81</v>
      </c>
      <c r="Q666" s="15" t="s">
        <v>47023</v>
      </c>
      <c r="R666" s="15" t="s">
        <v>40458</v>
      </c>
      <c r="S666" s="15" t="s">
        <v>40459</v>
      </c>
      <c r="T666" s="15" t="s">
        <v>174</v>
      </c>
      <c r="U666" s="15" t="s">
        <v>53</v>
      </c>
      <c r="V666" s="15" t="s">
        <v>45367</v>
      </c>
      <c r="W666" s="15" t="s">
        <v>1544</v>
      </c>
      <c r="X666" s="15" t="str">
        <f>_xlfn.XLOOKUP(_LOOKUP[[#This Row],[AdjusterMemberName]],_Adjuster[Adjuster Name],_Adjuster[Email],,0)</f>
        <v>CRodriguez5@knightcompany.com</v>
      </c>
      <c r="Y666" s="15" t="str">
        <f>_xlfn.XLOOKUP(_LOOKUP[[#This Row],[AdjusterMemberName]],_Adjuster[Adjuster Name],_Adjuster[Phone Number],,0)</f>
        <v>323-456-1708</v>
      </c>
      <c r="Z666" s="15" t="s">
        <v>40460</v>
      </c>
      <c r="AA6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610 E 24Th , Los Angeles  CA 90011</v>
      </c>
      <c r="AB666" s="15"/>
    </row>
    <row r="667" spans="1:28" x14ac:dyDescent="0.3">
      <c r="A667" s="14">
        <v>1</v>
      </c>
      <c r="B667" s="14">
        <v>1</v>
      </c>
      <c r="C667" s="15" t="s">
        <v>40549</v>
      </c>
      <c r="D667" s="15" t="s">
        <v>40550</v>
      </c>
      <c r="E667" s="15">
        <v>45806</v>
      </c>
      <c r="F667" s="15" t="s">
        <v>40551</v>
      </c>
      <c r="G667" s="15">
        <v>45699</v>
      </c>
      <c r="H667" s="15">
        <v>45880</v>
      </c>
      <c r="I667" s="15" t="s">
        <v>40552</v>
      </c>
      <c r="J667" s="15" t="s">
        <v>40553</v>
      </c>
      <c r="K667" s="15" t="s">
        <v>45448</v>
      </c>
      <c r="L667" s="15" t="s">
        <v>281</v>
      </c>
      <c r="M667" s="15" t="s">
        <v>526</v>
      </c>
      <c r="N667" s="14">
        <v>2023</v>
      </c>
      <c r="O667" s="15" t="s">
        <v>40554</v>
      </c>
      <c r="P667" s="15" t="s">
        <v>81</v>
      </c>
      <c r="Q667" s="15" t="s">
        <v>47056</v>
      </c>
      <c r="R667" s="15" t="s">
        <v>40555</v>
      </c>
      <c r="S667" s="15" t="s">
        <v>40556</v>
      </c>
      <c r="T667" s="15" t="s">
        <v>5747</v>
      </c>
      <c r="U667" s="15" t="s">
        <v>53</v>
      </c>
      <c r="V667" s="15" t="s">
        <v>45736</v>
      </c>
      <c r="W667" s="15" t="s">
        <v>5071</v>
      </c>
      <c r="X667" s="15" t="str">
        <f>_xlfn.XLOOKUP(_LOOKUP[[#This Row],[AdjusterMemberName]],_Adjuster[Adjuster Name],_Adjuster[Email],,0)</f>
        <v>AMontelongo@knightcompany.com</v>
      </c>
      <c r="Y667" s="15" t="str">
        <f>_xlfn.XLOOKUP(_LOOKUP[[#This Row],[AdjusterMemberName]],_Adjuster[Adjuster Name],_Adjuster[Phone Number],,0)</f>
        <v>424-559-5425</v>
      </c>
      <c r="Z667" s="15" t="s">
        <v>40557</v>
      </c>
      <c r="AA6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10337 E Avenue Q14, Littlerock  CA 93543</v>
      </c>
      <c r="AB667" s="15"/>
    </row>
    <row r="668" spans="1:28" x14ac:dyDescent="0.3">
      <c r="A668" s="14">
        <v>1</v>
      </c>
      <c r="B668" s="14">
        <v>1</v>
      </c>
      <c r="C668" s="15" t="s">
        <v>40570</v>
      </c>
      <c r="D668" s="15" t="s">
        <v>40570</v>
      </c>
      <c r="E668" s="15">
        <v>45806</v>
      </c>
      <c r="F668" s="15" t="s">
        <v>40571</v>
      </c>
      <c r="G668" s="15">
        <v>45686</v>
      </c>
      <c r="H668" s="15">
        <v>45867</v>
      </c>
      <c r="I668" s="15" t="s">
        <v>40572</v>
      </c>
      <c r="J668" s="15" t="s">
        <v>40573</v>
      </c>
      <c r="K668" s="15" t="s">
        <v>45379</v>
      </c>
      <c r="L668" s="15" t="s">
        <v>103</v>
      </c>
      <c r="M668" s="15" t="s">
        <v>1503</v>
      </c>
      <c r="N668" s="14">
        <v>2024</v>
      </c>
      <c r="O668" s="15" t="s">
        <v>40574</v>
      </c>
      <c r="P668" s="15" t="s">
        <v>81</v>
      </c>
      <c r="Q668" s="15" t="s">
        <v>47034</v>
      </c>
      <c r="R668" s="15" t="s">
        <v>40575</v>
      </c>
      <c r="S668" s="15" t="s">
        <v>40576</v>
      </c>
      <c r="T668" s="15" t="s">
        <v>133</v>
      </c>
      <c r="U668" s="15" t="s">
        <v>53</v>
      </c>
      <c r="V668" s="15" t="s">
        <v>45396</v>
      </c>
      <c r="W668" s="15" t="s">
        <v>54</v>
      </c>
      <c r="X668" s="15" t="str">
        <f>_xlfn.XLOOKUP(_LOOKUP[[#This Row],[AdjusterMemberName]],_Adjuster[Adjuster Name],_Adjuster[Email],,0)</f>
        <v>JRubalcava@knightcompany.com</v>
      </c>
      <c r="Y668" s="15" t="str">
        <f>_xlfn.XLOOKUP(_LOOKUP[[#This Row],[AdjusterMemberName]],_Adjuster[Adjuster Name],_Adjuster[Phone Number],,0)</f>
        <v>424-559-5420</v>
      </c>
      <c r="Z668" s="15" t="s">
        <v>40577</v>
      </c>
      <c r="AA6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1540 W Ball Rd Apt 5P, Anaheim  CA 92802</v>
      </c>
      <c r="AB668" s="15"/>
    </row>
    <row r="669" spans="1:28" x14ac:dyDescent="0.3">
      <c r="A669" s="14">
        <v>1</v>
      </c>
      <c r="B669" s="14">
        <v>1</v>
      </c>
      <c r="C669" s="15" t="s">
        <v>40595</v>
      </c>
      <c r="D669" s="15" t="s">
        <v>40596</v>
      </c>
      <c r="E669" s="15">
        <v>45806</v>
      </c>
      <c r="F669" s="15" t="s">
        <v>40597</v>
      </c>
      <c r="G669" s="15">
        <v>45714</v>
      </c>
      <c r="H669" s="15">
        <v>45895</v>
      </c>
      <c r="I669" s="15" t="s">
        <v>40598</v>
      </c>
      <c r="J669" s="15" t="s">
        <v>40599</v>
      </c>
      <c r="K669" s="15" t="s">
        <v>45506</v>
      </c>
      <c r="L669" s="15" t="s">
        <v>103</v>
      </c>
      <c r="M669" s="15" t="s">
        <v>304</v>
      </c>
      <c r="N669" s="14">
        <v>2010</v>
      </c>
      <c r="O669" s="15" t="s">
        <v>40600</v>
      </c>
      <c r="P669" s="15" t="s">
        <v>106</v>
      </c>
      <c r="Q669" s="15" t="s">
        <v>46976</v>
      </c>
      <c r="R669" s="15" t="s">
        <v>40601</v>
      </c>
      <c r="S669" s="15" t="s">
        <v>40602</v>
      </c>
      <c r="T669" s="15" t="s">
        <v>5790</v>
      </c>
      <c r="U669" s="15" t="s">
        <v>53</v>
      </c>
      <c r="V669" s="15" t="s">
        <v>45647</v>
      </c>
      <c r="W669" s="15" t="s">
        <v>25229</v>
      </c>
      <c r="X669" s="15" t="str">
        <f>_xlfn.XLOOKUP(_LOOKUP[[#This Row],[AdjusterMemberName]],_Adjuster[Adjuster Name],_Adjuster[Email],,0)</f>
        <v>rMartinez4@knightcompany.com</v>
      </c>
      <c r="Y669" s="15" t="str">
        <f>_xlfn.XLOOKUP(_LOOKUP[[#This Row],[AdjusterMemberName]],_Adjuster[Adjuster Name],_Adjuster[Phone Number],,0)</f>
        <v>424-559-5605</v>
      </c>
      <c r="Z669" s="15" t="s">
        <v>40603</v>
      </c>
      <c r="AA6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11396 Barclay Dr, Garden Grove  CA 92841</v>
      </c>
      <c r="AB669" s="15"/>
    </row>
    <row r="670" spans="1:28" x14ac:dyDescent="0.3">
      <c r="A670" s="14">
        <v>1</v>
      </c>
      <c r="B670" s="14">
        <v>1</v>
      </c>
      <c r="C670" s="15" t="s">
        <v>40661</v>
      </c>
      <c r="D670" s="15" t="s">
        <v>40661</v>
      </c>
      <c r="E670" s="15">
        <v>45806</v>
      </c>
      <c r="F670" s="15" t="s">
        <v>40662</v>
      </c>
      <c r="G670" s="15">
        <v>45688</v>
      </c>
      <c r="H670" s="15">
        <v>45869</v>
      </c>
      <c r="I670" s="15" t="s">
        <v>40663</v>
      </c>
      <c r="J670" s="15" t="s">
        <v>40664</v>
      </c>
      <c r="K670" s="15" t="s">
        <v>45329</v>
      </c>
      <c r="L670" s="15" t="s">
        <v>687</v>
      </c>
      <c r="M670" s="15" t="s">
        <v>2261</v>
      </c>
      <c r="N670" s="14">
        <v>2018</v>
      </c>
      <c r="O670" s="15" t="s">
        <v>40665</v>
      </c>
      <c r="P670" s="15" t="s">
        <v>81</v>
      </c>
      <c r="Q670" s="15" t="s">
        <v>47085</v>
      </c>
      <c r="R670" s="15" t="s">
        <v>40666</v>
      </c>
      <c r="S670" s="15" t="s">
        <v>40667</v>
      </c>
      <c r="T670" s="15" t="s">
        <v>40668</v>
      </c>
      <c r="U670" s="15" t="s">
        <v>53</v>
      </c>
      <c r="V670" s="15" t="s">
        <v>45904</v>
      </c>
      <c r="W670" s="15" t="s">
        <v>25229</v>
      </c>
      <c r="X670" s="15" t="str">
        <f>_xlfn.XLOOKUP(_LOOKUP[[#This Row],[AdjusterMemberName]],_Adjuster[Adjuster Name],_Adjuster[Email],,0)</f>
        <v>rMartinez4@knightcompany.com</v>
      </c>
      <c r="Y670" s="15" t="str">
        <f>_xlfn.XLOOKUP(_LOOKUP[[#This Row],[AdjusterMemberName]],_Adjuster[Adjuster Name],_Adjuster[Phone Number],,0)</f>
        <v>424-559-5605</v>
      </c>
      <c r="Z670" s="15" t="s">
        <v>40669</v>
      </c>
      <c r="AA6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32358 Lodge Rd, Tollhouse  CA 93667</v>
      </c>
      <c r="AB670" s="15"/>
    </row>
    <row r="671" spans="1:28" x14ac:dyDescent="0.3">
      <c r="A671" s="14">
        <v>1</v>
      </c>
      <c r="B671" s="14">
        <v>1</v>
      </c>
      <c r="C671" s="15" t="s">
        <v>39800</v>
      </c>
      <c r="D671" s="15" t="s">
        <v>39800</v>
      </c>
      <c r="E671" s="15">
        <v>45806</v>
      </c>
      <c r="F671" s="15" t="s">
        <v>40952</v>
      </c>
      <c r="G671" s="15">
        <v>45796</v>
      </c>
      <c r="H671" s="15">
        <v>45980</v>
      </c>
      <c r="I671" s="15" t="s">
        <v>40953</v>
      </c>
      <c r="J671" s="15" t="s">
        <v>40954</v>
      </c>
      <c r="K671" s="15" t="s">
        <v>45803</v>
      </c>
      <c r="L671" s="15" t="s">
        <v>139</v>
      </c>
      <c r="M671" s="15" t="s">
        <v>470</v>
      </c>
      <c r="N671" s="14">
        <v>2010</v>
      </c>
      <c r="O671" s="15" t="s">
        <v>40955</v>
      </c>
      <c r="P671" s="15" t="s">
        <v>81</v>
      </c>
      <c r="Q671" s="15" t="s">
        <v>46939</v>
      </c>
      <c r="R671" s="15" t="s">
        <v>39806</v>
      </c>
      <c r="S671" s="15" t="s">
        <v>39807</v>
      </c>
      <c r="T671" s="15" t="s">
        <v>13778</v>
      </c>
      <c r="U671" s="15" t="s">
        <v>53</v>
      </c>
      <c r="V671" s="15" t="s">
        <v>45498</v>
      </c>
      <c r="W671" s="15" t="s">
        <v>25229</v>
      </c>
      <c r="X671" s="15" t="str">
        <f>_xlfn.XLOOKUP(_LOOKUP[[#This Row],[AdjusterMemberName]],_Adjuster[Adjuster Name],_Adjuster[Email],,0)</f>
        <v>rMartinez4@knightcompany.com</v>
      </c>
      <c r="Y671" s="15" t="str">
        <f>_xlfn.XLOOKUP(_LOOKUP[[#This Row],[AdjusterMemberName]],_Adjuster[Adjuster Name],_Adjuster[Phone Number],,0)</f>
        <v>424-559-5605</v>
      </c>
      <c r="Z671" s="15" t="s">
        <v>39808</v>
      </c>
      <c r="AA6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18111 Slover Ave, Bloomington  CA 92316</v>
      </c>
      <c r="AB671" s="15"/>
    </row>
    <row r="672" spans="1:28" x14ac:dyDescent="0.3">
      <c r="A672" s="14">
        <v>1</v>
      </c>
      <c r="B672" s="14">
        <v>1</v>
      </c>
      <c r="C672" s="15" t="s">
        <v>34270</v>
      </c>
      <c r="D672" s="15" t="s">
        <v>34270</v>
      </c>
      <c r="E672" s="15">
        <v>45806</v>
      </c>
      <c r="F672" s="15" t="s">
        <v>42562</v>
      </c>
      <c r="G672" s="15">
        <v>45751</v>
      </c>
      <c r="H672" s="15">
        <v>45934</v>
      </c>
      <c r="I672" s="15" t="s">
        <v>42563</v>
      </c>
      <c r="J672" s="15" t="s">
        <v>42564</v>
      </c>
      <c r="K672" s="15" t="s">
        <v>45734</v>
      </c>
      <c r="L672" s="15" t="s">
        <v>128</v>
      </c>
      <c r="M672" s="15" t="s">
        <v>129</v>
      </c>
      <c r="N672" s="14">
        <v>2012</v>
      </c>
      <c r="O672" s="15" t="s">
        <v>42565</v>
      </c>
      <c r="P672" s="15" t="s">
        <v>106</v>
      </c>
      <c r="Q672" s="15" t="s">
        <v>46939</v>
      </c>
      <c r="R672" s="15" t="s">
        <v>42566</v>
      </c>
      <c r="S672" s="15" t="s">
        <v>42567</v>
      </c>
      <c r="T672" s="15" t="s">
        <v>821</v>
      </c>
      <c r="U672" s="15" t="s">
        <v>53</v>
      </c>
      <c r="V672" s="15" t="s">
        <v>45513</v>
      </c>
      <c r="W672" s="15" t="s">
        <v>6921</v>
      </c>
      <c r="X672" s="15" t="str">
        <f>_xlfn.XLOOKUP(_LOOKUP[[#This Row],[AdjusterMemberName]],_Adjuster[Adjuster Name],_Adjuster[Email],,0)</f>
        <v>AWallace@knightcompany.com</v>
      </c>
      <c r="Y672" s="15" t="str">
        <f>_xlfn.XLOOKUP(_LOOKUP[[#This Row],[AdjusterMemberName]],_Adjuster[Adjuster Name],_Adjuster[Phone Number],,0)</f>
        <v>424-559-5734</v>
      </c>
      <c r="Z672" s="15" t="s">
        <v>42568</v>
      </c>
      <c r="AA6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15929 Vanowen St Apt 2, Van Nuys  CA 91406</v>
      </c>
      <c r="AB672" s="15"/>
    </row>
    <row r="673" spans="1:28" x14ac:dyDescent="0.3">
      <c r="A673" s="14">
        <v>1</v>
      </c>
      <c r="B673" s="14">
        <v>1</v>
      </c>
      <c r="C673" s="15" t="s">
        <v>2425</v>
      </c>
      <c r="D673" s="15" t="s">
        <v>40290</v>
      </c>
      <c r="E673" s="15">
        <v>45805</v>
      </c>
      <c r="F673" s="15" t="s">
        <v>40291</v>
      </c>
      <c r="G673" s="15">
        <v>45725</v>
      </c>
      <c r="H673" s="15">
        <v>45909</v>
      </c>
      <c r="I673" s="15" t="s">
        <v>40292</v>
      </c>
      <c r="J673" s="15" t="s">
        <v>40293</v>
      </c>
      <c r="K673" s="15" t="s">
        <v>45506</v>
      </c>
      <c r="L673" s="15" t="s">
        <v>314</v>
      </c>
      <c r="M673" s="15" t="s">
        <v>978</v>
      </c>
      <c r="N673" s="14">
        <v>2015</v>
      </c>
      <c r="O673" s="15" t="s">
        <v>40294</v>
      </c>
      <c r="P673" s="15" t="s">
        <v>106</v>
      </c>
      <c r="Q673" s="15" t="s">
        <v>47089</v>
      </c>
      <c r="R673" s="15" t="s">
        <v>931</v>
      </c>
      <c r="S673" s="15" t="s">
        <v>40295</v>
      </c>
      <c r="T673" s="15" t="s">
        <v>5164</v>
      </c>
      <c r="U673" s="15" t="s">
        <v>53</v>
      </c>
      <c r="V673" s="15" t="s">
        <v>45637</v>
      </c>
      <c r="W673" s="15" t="s">
        <v>25229</v>
      </c>
      <c r="X673" s="15" t="str">
        <f>_xlfn.XLOOKUP(_LOOKUP[[#This Row],[AdjusterMemberName]],_Adjuster[Adjuster Name],_Adjuster[Email],,0)</f>
        <v>rMartinez4@knightcompany.com</v>
      </c>
      <c r="Y673" s="15" t="str">
        <f>_xlfn.XLOOKUP(_LOOKUP[[#This Row],[AdjusterMemberName]],_Adjuster[Adjuster Name],_Adjuster[Phone Number],,0)</f>
        <v>424-559-5605</v>
      </c>
      <c r="Z673" s="15" t="s">
        <v>40296</v>
      </c>
      <c r="AA6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18323 Soledad Canyon Rd Spc 12, Canyon Country  CA 91387</v>
      </c>
      <c r="AB673" s="15"/>
    </row>
    <row r="674" spans="1:28" x14ac:dyDescent="0.3">
      <c r="A674" s="14">
        <v>1</v>
      </c>
      <c r="B674" s="14">
        <v>1</v>
      </c>
      <c r="C674" s="15" t="s">
        <v>26125</v>
      </c>
      <c r="D674" s="15" t="s">
        <v>26125</v>
      </c>
      <c r="E674" s="15">
        <v>45805</v>
      </c>
      <c r="F674" s="15" t="s">
        <v>40299</v>
      </c>
      <c r="G674" s="15">
        <v>45655</v>
      </c>
      <c r="H674" s="15">
        <v>45837</v>
      </c>
      <c r="I674" s="15" t="s">
        <v>40300</v>
      </c>
      <c r="J674" s="15" t="s">
        <v>40301</v>
      </c>
      <c r="K674" s="15" t="s">
        <v>45481</v>
      </c>
      <c r="L674" s="15" t="s">
        <v>11102</v>
      </c>
      <c r="M674" s="15" t="s">
        <v>11103</v>
      </c>
      <c r="N674" s="14">
        <v>2015</v>
      </c>
      <c r="O674" s="15" t="s">
        <v>40302</v>
      </c>
      <c r="P674" s="15" t="s">
        <v>81</v>
      </c>
      <c r="Q674" s="15" t="s">
        <v>47019</v>
      </c>
      <c r="R674" s="15" t="s">
        <v>153</v>
      </c>
      <c r="S674" s="15" t="s">
        <v>40303</v>
      </c>
      <c r="T674" s="15" t="s">
        <v>174</v>
      </c>
      <c r="U674" s="15" t="s">
        <v>53</v>
      </c>
      <c r="V674" s="15" t="s">
        <v>45920</v>
      </c>
      <c r="W674" s="15" t="s">
        <v>1357</v>
      </c>
      <c r="X674" s="15" t="str">
        <f>_xlfn.XLOOKUP(_LOOKUP[[#This Row],[AdjusterMemberName]],_Adjuster[Adjuster Name],_Adjuster[Email],,0)</f>
        <v>jRivera1@knightcompany.com</v>
      </c>
      <c r="Y674" s="15" t="str">
        <f>_xlfn.XLOOKUP(_LOOKUP[[#This Row],[AdjusterMemberName]],_Adjuster[Adjuster Name],_Adjuster[Phone Number],,0)</f>
        <v>424-559-5239</v>
      </c>
      <c r="Z674" s="15" t="s">
        <v>26131</v>
      </c>
      <c r="AA6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1301 W Court St Apt 101, Los Angeles  CA 90026</v>
      </c>
      <c r="AB674" s="15"/>
    </row>
    <row r="675" spans="1:28" x14ac:dyDescent="0.3">
      <c r="A675" s="14">
        <v>1</v>
      </c>
      <c r="B675" s="14">
        <v>1</v>
      </c>
      <c r="C675" s="15" t="s">
        <v>40312</v>
      </c>
      <c r="D675" s="15" t="s">
        <v>40312</v>
      </c>
      <c r="E675" s="15">
        <v>45805</v>
      </c>
      <c r="F675" s="15" t="s">
        <v>40313</v>
      </c>
      <c r="G675" s="15">
        <v>45792</v>
      </c>
      <c r="H675" s="15">
        <v>45976</v>
      </c>
      <c r="I675" s="15" t="s">
        <v>40314</v>
      </c>
      <c r="J675" s="15" t="s">
        <v>40315</v>
      </c>
      <c r="K675" s="15" t="s">
        <v>45918</v>
      </c>
      <c r="L675" s="15" t="s">
        <v>314</v>
      </c>
      <c r="M675" s="15" t="s">
        <v>978</v>
      </c>
      <c r="N675" s="14">
        <v>2015</v>
      </c>
      <c r="O675" s="15" t="s">
        <v>40316</v>
      </c>
      <c r="P675" s="15" t="s">
        <v>106</v>
      </c>
      <c r="Q675" s="15" t="s">
        <v>46939</v>
      </c>
      <c r="R675" s="15" t="s">
        <v>5003</v>
      </c>
      <c r="S675" s="15" t="s">
        <v>40317</v>
      </c>
      <c r="T675" s="15" t="s">
        <v>308</v>
      </c>
      <c r="U675" s="15" t="s">
        <v>53</v>
      </c>
      <c r="V675" s="15" t="s">
        <v>45432</v>
      </c>
      <c r="W675" s="15" t="s">
        <v>6921</v>
      </c>
      <c r="X675" s="15" t="str">
        <f>_xlfn.XLOOKUP(_LOOKUP[[#This Row],[AdjusterMemberName]],_Adjuster[Adjuster Name],_Adjuster[Email],,0)</f>
        <v>AWallace@knightcompany.com</v>
      </c>
      <c r="Y675" s="15" t="str">
        <f>_xlfn.XLOOKUP(_LOOKUP[[#This Row],[AdjusterMemberName]],_Adjuster[Adjuster Name],_Adjuster[Phone Number],,0)</f>
        <v>424-559-5734</v>
      </c>
      <c r="Z675" s="15" t="s">
        <v>40318</v>
      </c>
      <c r="AA6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6165 Pegasus Dr Apt 1, Riverside  CA 92503</v>
      </c>
      <c r="AB675" s="15"/>
    </row>
    <row r="676" spans="1:28" x14ac:dyDescent="0.3">
      <c r="A676" s="14">
        <v>1</v>
      </c>
      <c r="B676" s="14">
        <v>1</v>
      </c>
      <c r="C676" s="15" t="s">
        <v>40363</v>
      </c>
      <c r="D676" s="15" t="s">
        <v>40364</v>
      </c>
      <c r="E676" s="15">
        <v>45805</v>
      </c>
      <c r="F676" s="15" t="s">
        <v>40365</v>
      </c>
      <c r="G676" s="15">
        <v>45786</v>
      </c>
      <c r="H676" s="15">
        <v>45970</v>
      </c>
      <c r="I676" s="15" t="s">
        <v>40366</v>
      </c>
      <c r="J676" s="15" t="s">
        <v>40367</v>
      </c>
      <c r="K676" s="15" t="s">
        <v>45329</v>
      </c>
      <c r="L676" s="15" t="s">
        <v>201</v>
      </c>
      <c r="M676" s="15" t="s">
        <v>10613</v>
      </c>
      <c r="N676" s="14">
        <v>2024</v>
      </c>
      <c r="O676" s="15" t="s">
        <v>40368</v>
      </c>
      <c r="P676" s="15" t="s">
        <v>81</v>
      </c>
      <c r="Q676" s="15" t="s">
        <v>47088</v>
      </c>
      <c r="R676" s="15" t="s">
        <v>40369</v>
      </c>
      <c r="S676" s="15" t="s">
        <v>40370</v>
      </c>
      <c r="T676" s="15" t="s">
        <v>4165</v>
      </c>
      <c r="U676" s="15" t="s">
        <v>53</v>
      </c>
      <c r="V676" s="15" t="s">
        <v>45832</v>
      </c>
      <c r="W676" s="15" t="s">
        <v>264</v>
      </c>
      <c r="X676" s="15" t="str">
        <f>_xlfn.XLOOKUP(_LOOKUP[[#This Row],[AdjusterMemberName]],_Adjuster[Adjuster Name],_Adjuster[Email],,0)</f>
        <v>sBonnevie@knightcompany.com</v>
      </c>
      <c r="Y676" s="15" t="str">
        <f>_xlfn.XLOOKUP(_LOOKUP[[#This Row],[AdjusterMemberName]],_Adjuster[Adjuster Name],_Adjuster[Phone Number],,0)</f>
        <v>323-692-4064</v>
      </c>
      <c r="Z676" s="15" t="s">
        <v>40371</v>
      </c>
      <c r="AA6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13268 Warnick Blvd, Sylmar  CA 91342</v>
      </c>
      <c r="AB676" s="15"/>
    </row>
    <row r="677" spans="1:28" x14ac:dyDescent="0.3">
      <c r="A677" s="14">
        <v>1</v>
      </c>
      <c r="B677" s="14">
        <v>1</v>
      </c>
      <c r="C677" s="15" t="s">
        <v>40390</v>
      </c>
      <c r="D677" s="15" t="s">
        <v>40390</v>
      </c>
      <c r="E677" s="15">
        <v>45805</v>
      </c>
      <c r="F677" s="15" t="s">
        <v>40391</v>
      </c>
      <c r="G677" s="15">
        <v>45706</v>
      </c>
      <c r="H677" s="15">
        <v>45887</v>
      </c>
      <c r="I677" s="15" t="s">
        <v>40392</v>
      </c>
      <c r="J677" s="15" t="s">
        <v>40393</v>
      </c>
      <c r="K677" s="15" t="s">
        <v>45915</v>
      </c>
      <c r="L677" s="15" t="s">
        <v>103</v>
      </c>
      <c r="M677" s="15" t="s">
        <v>304</v>
      </c>
      <c r="N677" s="14">
        <v>2007</v>
      </c>
      <c r="O677" s="15" t="s">
        <v>40394</v>
      </c>
      <c r="P677" s="15" t="s">
        <v>81</v>
      </c>
      <c r="Q677" s="15" t="s">
        <v>46976</v>
      </c>
      <c r="R677" s="15" t="s">
        <v>40395</v>
      </c>
      <c r="S677" s="15" t="s">
        <v>40396</v>
      </c>
      <c r="T677" s="15" t="s">
        <v>37376</v>
      </c>
      <c r="U677" s="15" t="s">
        <v>53</v>
      </c>
      <c r="V677" s="15" t="s">
        <v>45914</v>
      </c>
      <c r="W677" s="15" t="s">
        <v>1186</v>
      </c>
      <c r="X677" s="15" t="str">
        <f>_xlfn.XLOOKUP(_LOOKUP[[#This Row],[AdjusterMemberName]],_Adjuster[Adjuster Name],_Adjuster[Email],,0)</f>
        <v>sAkinleye@knightcompany.com</v>
      </c>
      <c r="Y677" s="15" t="str">
        <f>_xlfn.XLOOKUP(_LOOKUP[[#This Row],[AdjusterMemberName]],_Adjuster[Adjuster Name],_Adjuster[Phone Number],,0)</f>
        <v>424-559-5280</v>
      </c>
      <c r="Z677" s="15" t="s">
        <v>40397</v>
      </c>
      <c r="AA6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5332 9Th St, Keyes  CA 95328</v>
      </c>
      <c r="AB677" s="15"/>
    </row>
    <row r="678" spans="1:28" x14ac:dyDescent="0.3">
      <c r="A678" s="14">
        <v>1</v>
      </c>
      <c r="B678" s="14">
        <v>1</v>
      </c>
      <c r="C678" s="15" t="s">
        <v>24041</v>
      </c>
      <c r="D678" s="15" t="s">
        <v>24041</v>
      </c>
      <c r="E678" s="15">
        <v>45805</v>
      </c>
      <c r="F678" s="15" t="s">
        <v>28838</v>
      </c>
      <c r="G678" s="15">
        <v>45632</v>
      </c>
      <c r="H678" s="15">
        <v>45814</v>
      </c>
      <c r="I678" s="15" t="s">
        <v>40407</v>
      </c>
      <c r="J678" s="15" t="s">
        <v>40408</v>
      </c>
      <c r="K678" s="15" t="s">
        <v>45416</v>
      </c>
      <c r="L678" s="15" t="s">
        <v>25</v>
      </c>
      <c r="M678" s="15" t="s">
        <v>40409</v>
      </c>
      <c r="N678" s="14">
        <v>1999</v>
      </c>
      <c r="O678" s="15" t="s">
        <v>40410</v>
      </c>
      <c r="P678" s="15" t="s">
        <v>81</v>
      </c>
      <c r="Q678" s="15" t="s">
        <v>47065</v>
      </c>
      <c r="R678" s="15" t="s">
        <v>1419</v>
      </c>
      <c r="S678" s="15" t="s">
        <v>28842</v>
      </c>
      <c r="T678" s="15" t="s">
        <v>3838</v>
      </c>
      <c r="U678" s="15" t="s">
        <v>53</v>
      </c>
      <c r="V678" s="15" t="s">
        <v>45596</v>
      </c>
      <c r="W678" s="15" t="s">
        <v>264</v>
      </c>
      <c r="X678" s="15" t="str">
        <f>_xlfn.XLOOKUP(_LOOKUP[[#This Row],[AdjusterMemberName]],_Adjuster[Adjuster Name],_Adjuster[Email],,0)</f>
        <v>sBonnevie@knightcompany.com</v>
      </c>
      <c r="Y678" s="15" t="str">
        <f>_xlfn.XLOOKUP(_LOOKUP[[#This Row],[AdjusterMemberName]],_Adjuster[Adjuster Name],_Adjuster[Phone Number],,0)</f>
        <v>323-692-4064</v>
      </c>
      <c r="Z678" s="15" t="s">
        <v>28843</v>
      </c>
      <c r="AA6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13061 Vanowen St Apt 15, North Hollywood  CA 91605</v>
      </c>
      <c r="AB678" s="15"/>
    </row>
    <row r="679" spans="1:28" x14ac:dyDescent="0.3">
      <c r="A679" s="14">
        <v>1</v>
      </c>
      <c r="B679" s="14">
        <v>1</v>
      </c>
      <c r="C679" s="15" t="s">
        <v>40959</v>
      </c>
      <c r="D679" s="15" t="s">
        <v>40960</v>
      </c>
      <c r="E679" s="15">
        <v>45805</v>
      </c>
      <c r="F679" s="15" t="s">
        <v>40961</v>
      </c>
      <c r="G679" s="15">
        <v>45732</v>
      </c>
      <c r="H679" s="15">
        <v>45916</v>
      </c>
      <c r="I679" s="15" t="s">
        <v>40962</v>
      </c>
      <c r="J679" s="15" t="s">
        <v>40963</v>
      </c>
      <c r="K679" s="15" t="s">
        <v>45704</v>
      </c>
      <c r="L679" s="15" t="s">
        <v>128</v>
      </c>
      <c r="M679" s="15" t="s">
        <v>170</v>
      </c>
      <c r="N679" s="14">
        <v>2009</v>
      </c>
      <c r="O679" s="15" t="s">
        <v>40964</v>
      </c>
      <c r="P679" s="15" t="s">
        <v>106</v>
      </c>
      <c r="Q679" s="15" t="s">
        <v>46939</v>
      </c>
      <c r="R679" s="15" t="s">
        <v>40965</v>
      </c>
      <c r="S679" s="15" t="s">
        <v>40966</v>
      </c>
      <c r="T679" s="15" t="s">
        <v>1964</v>
      </c>
      <c r="U679" s="15" t="s">
        <v>53</v>
      </c>
      <c r="V679" s="15" t="s">
        <v>45852</v>
      </c>
      <c r="W679" s="15" t="s">
        <v>54</v>
      </c>
      <c r="X679" s="15" t="str">
        <f>_xlfn.XLOOKUP(_LOOKUP[[#This Row],[AdjusterMemberName]],_Adjuster[Adjuster Name],_Adjuster[Email],,0)</f>
        <v>JRubalcava@knightcompany.com</v>
      </c>
      <c r="Y679" s="15" t="str">
        <f>_xlfn.XLOOKUP(_LOOKUP[[#This Row],[AdjusterMemberName]],_Adjuster[Adjuster Name],_Adjuster[Phone Number],,0)</f>
        <v>424-559-5420</v>
      </c>
      <c r="Z679" s="15" t="s">
        <v>40967</v>
      </c>
      <c r="AA6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12931 Kipway Dr, Downey  CA 90242</v>
      </c>
      <c r="AB679" s="15"/>
    </row>
    <row r="680" spans="1:28" x14ac:dyDescent="0.3">
      <c r="A680" s="14">
        <v>1</v>
      </c>
      <c r="B680" s="14">
        <v>1</v>
      </c>
      <c r="C680" s="15" t="s">
        <v>42758</v>
      </c>
      <c r="D680" s="15" t="s">
        <v>42758</v>
      </c>
      <c r="E680" s="15">
        <v>45805</v>
      </c>
      <c r="F680" s="15" t="s">
        <v>42759</v>
      </c>
      <c r="G680" s="15">
        <v>45804</v>
      </c>
      <c r="H680" s="15">
        <v>45988</v>
      </c>
      <c r="I680" s="15" t="s">
        <v>42760</v>
      </c>
      <c r="J680" s="15" t="s">
        <v>42761</v>
      </c>
      <c r="K680" s="15" t="s">
        <v>45329</v>
      </c>
      <c r="L680" s="15" t="s">
        <v>103</v>
      </c>
      <c r="M680" s="15" t="s">
        <v>1503</v>
      </c>
      <c r="N680" s="14">
        <v>2021</v>
      </c>
      <c r="O680" s="15" t="s">
        <v>42762</v>
      </c>
      <c r="P680" s="15" t="s">
        <v>106</v>
      </c>
      <c r="Q680" s="15" t="s">
        <v>46962</v>
      </c>
      <c r="R680" s="15" t="s">
        <v>2510</v>
      </c>
      <c r="S680" s="15" t="s">
        <v>42763</v>
      </c>
      <c r="T680" s="15" t="s">
        <v>11096</v>
      </c>
      <c r="U680" s="15" t="s">
        <v>53</v>
      </c>
      <c r="V680" s="15" t="s">
        <v>45676</v>
      </c>
      <c r="W680" s="15" t="s">
        <v>5071</v>
      </c>
      <c r="X680" s="15" t="str">
        <f>_xlfn.XLOOKUP(_LOOKUP[[#This Row],[AdjusterMemberName]],_Adjuster[Adjuster Name],_Adjuster[Email],,0)</f>
        <v>AMontelongo@knightcompany.com</v>
      </c>
      <c r="Y680" s="15" t="str">
        <f>_xlfn.XLOOKUP(_LOOKUP[[#This Row],[AdjusterMemberName]],_Adjuster[Adjuster Name],_Adjuster[Phone Number],,0)</f>
        <v>424-559-5425</v>
      </c>
      <c r="Z680" s="15" t="s">
        <v>42764</v>
      </c>
      <c r="AA6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1862 E Bridger Ave, Tulare  CA 93274</v>
      </c>
      <c r="AB680" s="15"/>
    </row>
    <row r="681" spans="1:28" x14ac:dyDescent="0.3">
      <c r="A681" s="14">
        <v>1</v>
      </c>
      <c r="B681" s="14">
        <v>1</v>
      </c>
      <c r="C681" s="15" t="s">
        <v>40036</v>
      </c>
      <c r="D681" s="15" t="s">
        <v>40036</v>
      </c>
      <c r="E681" s="15">
        <v>45804</v>
      </c>
      <c r="F681" s="15" t="s">
        <v>40037</v>
      </c>
      <c r="G681" s="15">
        <v>45757</v>
      </c>
      <c r="H681" s="15">
        <v>45940</v>
      </c>
      <c r="I681" s="15" t="s">
        <v>40038</v>
      </c>
      <c r="J681" s="15" t="s">
        <v>40039</v>
      </c>
      <c r="K681" s="15" t="s">
        <v>45458</v>
      </c>
      <c r="L681" s="15" t="s">
        <v>128</v>
      </c>
      <c r="M681" s="15" t="s">
        <v>1064</v>
      </c>
      <c r="N681" s="14">
        <v>2013</v>
      </c>
      <c r="O681" s="15" t="s">
        <v>40040</v>
      </c>
      <c r="P681" s="15" t="s">
        <v>106</v>
      </c>
      <c r="Q681" s="15" t="s">
        <v>47075</v>
      </c>
      <c r="R681" s="15" t="s">
        <v>40041</v>
      </c>
      <c r="S681" s="15" t="s">
        <v>40042</v>
      </c>
      <c r="T681" s="15" t="s">
        <v>2237</v>
      </c>
      <c r="U681" s="15" t="s">
        <v>53</v>
      </c>
      <c r="V681" s="15" t="s">
        <v>45384</v>
      </c>
      <c r="W681" s="15" t="s">
        <v>1544</v>
      </c>
      <c r="X681" s="15" t="str">
        <f>_xlfn.XLOOKUP(_LOOKUP[[#This Row],[AdjusterMemberName]],_Adjuster[Adjuster Name],_Adjuster[Email],,0)</f>
        <v>CRodriguez5@knightcompany.com</v>
      </c>
      <c r="Y681" s="15" t="str">
        <f>_xlfn.XLOOKUP(_LOOKUP[[#This Row],[AdjusterMemberName]],_Adjuster[Adjuster Name],_Adjuster[Phone Number],,0)</f>
        <v>323-456-1708</v>
      </c>
      <c r="Z681" s="15" t="s">
        <v>40043</v>
      </c>
      <c r="AA6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10729 Alton Ct, Adelanto  CA 92301</v>
      </c>
      <c r="AB681" s="15"/>
    </row>
    <row r="682" spans="1:28" x14ac:dyDescent="0.3">
      <c r="A682" s="14">
        <v>1</v>
      </c>
      <c r="B682" s="14">
        <v>1</v>
      </c>
      <c r="C682" s="15" t="s">
        <v>40044</v>
      </c>
      <c r="D682" s="15" t="s">
        <v>40044</v>
      </c>
      <c r="E682" s="15">
        <v>45804</v>
      </c>
      <c r="F682" s="15" t="s">
        <v>40045</v>
      </c>
      <c r="G682" s="15">
        <v>45709</v>
      </c>
      <c r="H682" s="15">
        <v>45890</v>
      </c>
      <c r="I682" s="15" t="s">
        <v>40046</v>
      </c>
      <c r="J682" s="15" t="s">
        <v>40047</v>
      </c>
      <c r="K682" s="15" t="s">
        <v>45678</v>
      </c>
      <c r="L682" s="15" t="s">
        <v>103</v>
      </c>
      <c r="M682" s="15" t="s">
        <v>1503</v>
      </c>
      <c r="N682" s="14">
        <v>2017</v>
      </c>
      <c r="O682" s="15" t="s">
        <v>40048</v>
      </c>
      <c r="P682" s="15" t="s">
        <v>106</v>
      </c>
      <c r="Q682" s="15" t="s">
        <v>47002</v>
      </c>
      <c r="R682" s="15" t="s">
        <v>1429</v>
      </c>
      <c r="S682" s="15" t="s">
        <v>40049</v>
      </c>
      <c r="T682" s="15" t="s">
        <v>174</v>
      </c>
      <c r="U682" s="15" t="s">
        <v>53</v>
      </c>
      <c r="V682" s="15" t="s">
        <v>45537</v>
      </c>
      <c r="W682" s="15" t="s">
        <v>264</v>
      </c>
      <c r="X682" s="15" t="str">
        <f>_xlfn.XLOOKUP(_LOOKUP[[#This Row],[AdjusterMemberName]],_Adjuster[Adjuster Name],_Adjuster[Email],,0)</f>
        <v>sBonnevie@knightcompany.com</v>
      </c>
      <c r="Y682" s="15" t="str">
        <f>_xlfn.XLOOKUP(_LOOKUP[[#This Row],[AdjusterMemberName]],_Adjuster[Adjuster Name],_Adjuster[Phone Number],,0)</f>
        <v>323-692-4064</v>
      </c>
      <c r="Z682" s="15" t="s">
        <v>40050</v>
      </c>
      <c r="AA6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2758 W 15Th St, Los Angeles  CA 90006</v>
      </c>
      <c r="AB682" s="15"/>
    </row>
    <row r="683" spans="1:28" x14ac:dyDescent="0.3">
      <c r="A683" s="14">
        <v>1</v>
      </c>
      <c r="B683" s="14">
        <v>1</v>
      </c>
      <c r="C683" s="15" t="s">
        <v>30642</v>
      </c>
      <c r="D683" s="15" t="s">
        <v>30643</v>
      </c>
      <c r="E683" s="15">
        <v>45804</v>
      </c>
      <c r="F683" s="15" t="s">
        <v>40051</v>
      </c>
      <c r="G683" s="15">
        <v>45746</v>
      </c>
      <c r="H683" s="15">
        <v>45930</v>
      </c>
      <c r="I683" s="15" t="s">
        <v>40052</v>
      </c>
      <c r="J683" s="15" t="s">
        <v>40053</v>
      </c>
      <c r="K683" s="15" t="s">
        <v>45696</v>
      </c>
      <c r="L683" s="15" t="s">
        <v>103</v>
      </c>
      <c r="M683" s="15" t="s">
        <v>304</v>
      </c>
      <c r="N683" s="14">
        <v>2023</v>
      </c>
      <c r="O683" s="15" t="s">
        <v>40054</v>
      </c>
      <c r="P683" s="15" t="s">
        <v>81</v>
      </c>
      <c r="Q683" s="15" t="s">
        <v>47036</v>
      </c>
      <c r="R683" s="15" t="s">
        <v>1429</v>
      </c>
      <c r="S683" s="15" t="s">
        <v>30648</v>
      </c>
      <c r="T683" s="15" t="s">
        <v>5621</v>
      </c>
      <c r="U683" s="15" t="s">
        <v>53</v>
      </c>
      <c r="V683" s="15" t="s">
        <v>45436</v>
      </c>
      <c r="W683" s="15" t="s">
        <v>29629</v>
      </c>
      <c r="X683" s="15" t="str">
        <f>_xlfn.XLOOKUP(_LOOKUP[[#This Row],[AdjusterMemberName]],_Adjuster[Adjuster Name],_Adjuster[Email],,0)</f>
        <v>LYoung2@knightcompany.com</v>
      </c>
      <c r="Y683" s="15" t="str">
        <f>_xlfn.XLOOKUP(_LOOKUP[[#This Row],[AdjusterMemberName]],_Adjuster[Adjuster Name],_Adjuster[Phone Number],,0)</f>
        <v>323-456-1714</v>
      </c>
      <c r="Z683" s="15" t="s">
        <v>40055</v>
      </c>
      <c r="AA6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6616 Walker Ave Apt 5, Bell  CA 90201</v>
      </c>
      <c r="AB683" s="15"/>
    </row>
    <row r="684" spans="1:28" x14ac:dyDescent="0.3">
      <c r="A684" s="14">
        <v>1</v>
      </c>
      <c r="B684" s="14">
        <v>1</v>
      </c>
      <c r="C684" s="15" t="s">
        <v>40107</v>
      </c>
      <c r="D684" s="15" t="s">
        <v>40108</v>
      </c>
      <c r="E684" s="15">
        <v>45804</v>
      </c>
      <c r="F684" s="15" t="s">
        <v>40109</v>
      </c>
      <c r="G684" s="15">
        <v>45799</v>
      </c>
      <c r="H684" s="15">
        <v>45983</v>
      </c>
      <c r="I684" s="15" t="s">
        <v>40110</v>
      </c>
      <c r="J684" s="15" t="s">
        <v>40111</v>
      </c>
      <c r="K684" s="15" t="s">
        <v>45350</v>
      </c>
      <c r="L684" s="15" t="s">
        <v>281</v>
      </c>
      <c r="M684" s="15" t="s">
        <v>282</v>
      </c>
      <c r="N684" s="14">
        <v>2019</v>
      </c>
      <c r="O684" s="15" t="s">
        <v>40112</v>
      </c>
      <c r="P684" s="15" t="s">
        <v>81</v>
      </c>
      <c r="Q684" s="15" t="s">
        <v>46978</v>
      </c>
      <c r="R684" s="15" t="s">
        <v>40113</v>
      </c>
      <c r="S684" s="15" t="s">
        <v>40114</v>
      </c>
      <c r="T684" s="15" t="s">
        <v>40115</v>
      </c>
      <c r="U684" s="15" t="s">
        <v>53</v>
      </c>
      <c r="V684" s="15" t="s">
        <v>45937</v>
      </c>
      <c r="W684" s="15" t="s">
        <v>3184</v>
      </c>
      <c r="X684" s="15" t="str">
        <f>_xlfn.XLOOKUP(_LOOKUP[[#This Row],[AdjusterMemberName]],_Adjuster[Adjuster Name],_Adjuster[Email],,0)</f>
        <v>mQualls@knightcompany.com</v>
      </c>
      <c r="Y684" s="15" t="str">
        <f>_xlfn.XLOOKUP(_LOOKUP[[#This Row],[AdjusterMemberName]],_Adjuster[Adjuster Name],_Adjuster[Phone Number],,0)</f>
        <v>424-559-5436</v>
      </c>
      <c r="Z684" s="15" t="s">
        <v>40116</v>
      </c>
      <c r="AA6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29855 Angel Mountain Rd, Santa Ysabel  CA 92070</v>
      </c>
      <c r="AB684" s="15"/>
    </row>
    <row r="685" spans="1:28" x14ac:dyDescent="0.3">
      <c r="A685" s="14">
        <v>1</v>
      </c>
      <c r="B685" s="14">
        <v>1</v>
      </c>
      <c r="C685" s="15" t="s">
        <v>40184</v>
      </c>
      <c r="D685" s="15" t="s">
        <v>40184</v>
      </c>
      <c r="E685" s="15">
        <v>45804</v>
      </c>
      <c r="F685" s="15" t="s">
        <v>40185</v>
      </c>
      <c r="G685" s="15">
        <v>45750</v>
      </c>
      <c r="H685" s="15">
        <v>45933</v>
      </c>
      <c r="I685" s="15" t="s">
        <v>40186</v>
      </c>
      <c r="J685" s="15" t="s">
        <v>40187</v>
      </c>
      <c r="K685" s="15" t="s">
        <v>45329</v>
      </c>
      <c r="L685" s="15" t="s">
        <v>687</v>
      </c>
      <c r="M685" s="15" t="s">
        <v>2261</v>
      </c>
      <c r="N685" s="14">
        <v>2020</v>
      </c>
      <c r="O685" s="15" t="s">
        <v>40188</v>
      </c>
      <c r="P685" s="15" t="s">
        <v>106</v>
      </c>
      <c r="Q685" s="15" t="s">
        <v>46893</v>
      </c>
      <c r="R685" s="15" t="s">
        <v>2673</v>
      </c>
      <c r="S685" s="15" t="s">
        <v>40189</v>
      </c>
      <c r="T685" s="15" t="s">
        <v>4165</v>
      </c>
      <c r="U685" s="15" t="s">
        <v>53</v>
      </c>
      <c r="V685" s="15" t="s">
        <v>45832</v>
      </c>
      <c r="W685" s="15" t="s">
        <v>6921</v>
      </c>
      <c r="X685" s="15" t="str">
        <f>_xlfn.XLOOKUP(_LOOKUP[[#This Row],[AdjusterMemberName]],_Adjuster[Adjuster Name],_Adjuster[Email],,0)</f>
        <v>AWallace@knightcompany.com</v>
      </c>
      <c r="Y685" s="15" t="str">
        <f>_xlfn.XLOOKUP(_LOOKUP[[#This Row],[AdjusterMemberName]],_Adjuster[Adjuster Name],_Adjuster[Phone Number],,0)</f>
        <v>424-559-5734</v>
      </c>
      <c r="Z685" s="15" t="s">
        <v>40190</v>
      </c>
      <c r="AA6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15222 Foothill Blvd, Sylmar  CA 91342</v>
      </c>
      <c r="AB685" s="15"/>
    </row>
    <row r="686" spans="1:28" x14ac:dyDescent="0.3">
      <c r="A686" s="14">
        <v>1</v>
      </c>
      <c r="B686" s="14">
        <v>1</v>
      </c>
      <c r="C686" s="15" t="s">
        <v>40201</v>
      </c>
      <c r="D686" s="15" t="s">
        <v>40202</v>
      </c>
      <c r="E686" s="15">
        <v>45804</v>
      </c>
      <c r="F686" s="15" t="s">
        <v>40203</v>
      </c>
      <c r="G686" s="15">
        <v>45717</v>
      </c>
      <c r="H686" s="15">
        <v>45901</v>
      </c>
      <c r="I686" s="15" t="s">
        <v>40204</v>
      </c>
      <c r="J686" s="15" t="s">
        <v>40205</v>
      </c>
      <c r="K686" s="15" t="s">
        <v>45931</v>
      </c>
      <c r="L686" s="15" t="s">
        <v>281</v>
      </c>
      <c r="M686" s="15" t="s">
        <v>9025</v>
      </c>
      <c r="N686" s="14">
        <v>2011</v>
      </c>
      <c r="O686" s="15" t="s">
        <v>40206</v>
      </c>
      <c r="P686" s="15" t="s">
        <v>81</v>
      </c>
      <c r="Q686" s="15" t="s">
        <v>47001</v>
      </c>
      <c r="R686" s="15" t="s">
        <v>40207</v>
      </c>
      <c r="S686" s="15" t="s">
        <v>40208</v>
      </c>
      <c r="T686" s="15" t="s">
        <v>29808</v>
      </c>
      <c r="U686" s="15" t="s">
        <v>53</v>
      </c>
      <c r="V686" s="15" t="s">
        <v>45510</v>
      </c>
      <c r="W686" s="15" t="s">
        <v>1186</v>
      </c>
      <c r="X686" s="15" t="str">
        <f>_xlfn.XLOOKUP(_LOOKUP[[#This Row],[AdjusterMemberName]],_Adjuster[Adjuster Name],_Adjuster[Email],,0)</f>
        <v>sAkinleye@knightcompany.com</v>
      </c>
      <c r="Y686" s="15" t="str">
        <f>_xlfn.XLOOKUP(_LOOKUP[[#This Row],[AdjusterMemberName]],_Adjuster[Adjuster Name],_Adjuster[Phone Number],,0)</f>
        <v>424-559-5280</v>
      </c>
      <c r="Z686" s="15" t="s">
        <v>40209</v>
      </c>
      <c r="AA6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18560 Callens Cir, Fountain Valley  CA 92708</v>
      </c>
      <c r="AB686" s="15"/>
    </row>
    <row r="687" spans="1:28" x14ac:dyDescent="0.3">
      <c r="A687" s="14">
        <v>1</v>
      </c>
      <c r="B687" s="14">
        <v>1</v>
      </c>
      <c r="C687" s="15" t="s">
        <v>27158</v>
      </c>
      <c r="D687" s="15" t="s">
        <v>27158</v>
      </c>
      <c r="E687" s="15">
        <v>45804</v>
      </c>
      <c r="F687" s="15" t="s">
        <v>27159</v>
      </c>
      <c r="G687" s="15">
        <v>45630</v>
      </c>
      <c r="H687" s="15">
        <v>45812</v>
      </c>
      <c r="I687" s="15" t="s">
        <v>40219</v>
      </c>
      <c r="J687" s="15" t="s">
        <v>40220</v>
      </c>
      <c r="K687" s="15" t="s">
        <v>45929</v>
      </c>
      <c r="L687" s="15" t="s">
        <v>103</v>
      </c>
      <c r="M687" s="15" t="s">
        <v>1503</v>
      </c>
      <c r="N687" s="14">
        <v>2025</v>
      </c>
      <c r="O687" s="15" t="s">
        <v>27162</v>
      </c>
      <c r="P687" s="15" t="s">
        <v>106</v>
      </c>
      <c r="Q687" s="15" t="s">
        <v>47015</v>
      </c>
      <c r="R687" s="15" t="s">
        <v>27163</v>
      </c>
      <c r="S687" s="15" t="s">
        <v>27164</v>
      </c>
      <c r="T687" s="15" t="s">
        <v>13067</v>
      </c>
      <c r="U687" s="15" t="s">
        <v>53</v>
      </c>
      <c r="V687" s="15" t="s">
        <v>45928</v>
      </c>
      <c r="W687" s="15" t="s">
        <v>1658</v>
      </c>
      <c r="X687" s="15" t="str">
        <f>_xlfn.XLOOKUP(_LOOKUP[[#This Row],[AdjusterMemberName]],_Adjuster[Adjuster Name],_Adjuster[Email],,0)</f>
        <v>RDavila@knightcompany.com</v>
      </c>
      <c r="Y687" s="15" t="str">
        <f>_xlfn.XLOOKUP(_LOOKUP[[#This Row],[AdjusterMemberName]],_Adjuster[Adjuster Name],_Adjuster[Phone Number],,0)</f>
        <v>424-559-5663</v>
      </c>
      <c r="Z687" s="15" t="s">
        <v>27166</v>
      </c>
      <c r="AA6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607 Hillhaven Dr, San Marcos  CA 92078</v>
      </c>
      <c r="AB687" s="15"/>
    </row>
    <row r="688" spans="1:28" x14ac:dyDescent="0.3">
      <c r="A688" s="14">
        <v>1</v>
      </c>
      <c r="B688" s="14">
        <v>1</v>
      </c>
      <c r="C688" s="15" t="s">
        <v>40248</v>
      </c>
      <c r="D688" s="15" t="s">
        <v>40248</v>
      </c>
      <c r="E688" s="15">
        <v>45804</v>
      </c>
      <c r="F688" s="15" t="s">
        <v>40249</v>
      </c>
      <c r="G688" s="15">
        <v>45661</v>
      </c>
      <c r="H688" s="15">
        <v>45842</v>
      </c>
      <c r="I688" s="15" t="s">
        <v>40250</v>
      </c>
      <c r="J688" s="15" t="s">
        <v>40251</v>
      </c>
      <c r="K688" s="15" t="s">
        <v>45379</v>
      </c>
      <c r="L688" s="15" t="s">
        <v>103</v>
      </c>
      <c r="M688" s="15" t="s">
        <v>304</v>
      </c>
      <c r="N688" s="14">
        <v>2019</v>
      </c>
      <c r="O688" s="15" t="s">
        <v>40252</v>
      </c>
      <c r="P688" s="15" t="s">
        <v>106</v>
      </c>
      <c r="Q688" s="15" t="s">
        <v>119</v>
      </c>
      <c r="R688" s="15" t="s">
        <v>40253</v>
      </c>
      <c r="S688" s="15" t="s">
        <v>40254</v>
      </c>
      <c r="T688" s="15" t="s">
        <v>1636</v>
      </c>
      <c r="U688" s="15" t="s">
        <v>53</v>
      </c>
      <c r="V688" s="15" t="s">
        <v>45926</v>
      </c>
      <c r="W688" s="15" t="s">
        <v>1186</v>
      </c>
      <c r="X688" s="15" t="str">
        <f>_xlfn.XLOOKUP(_LOOKUP[[#This Row],[AdjusterMemberName]],_Adjuster[Adjuster Name],_Adjuster[Email],,0)</f>
        <v>sAkinleye@knightcompany.com</v>
      </c>
      <c r="Y688" s="15" t="str">
        <f>_xlfn.XLOOKUP(_LOOKUP[[#This Row],[AdjusterMemberName]],_Adjuster[Adjuster Name],_Adjuster[Phone Number],,0)</f>
        <v>424-559-5280</v>
      </c>
      <c r="Z688" s="15" t="s">
        <v>40255</v>
      </c>
      <c r="AA6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24842 Hidden Hills Rd Apt E, Laguna Niguel  CA 92677</v>
      </c>
      <c r="AB688" s="15">
        <v>45694</v>
      </c>
    </row>
    <row r="689" spans="1:28" x14ac:dyDescent="0.3">
      <c r="A689" s="14">
        <v>1</v>
      </c>
      <c r="B689" s="14">
        <v>0</v>
      </c>
      <c r="C689" s="15" t="s">
        <v>40319</v>
      </c>
      <c r="D689" s="15" t="s">
        <v>40320</v>
      </c>
      <c r="E689" s="15">
        <v>45804</v>
      </c>
      <c r="F689" s="15" t="s">
        <v>40321</v>
      </c>
      <c r="G689" s="15">
        <v>45676</v>
      </c>
      <c r="H689" s="15">
        <v>45857</v>
      </c>
      <c r="I689" s="15" t="s">
        <v>40322</v>
      </c>
      <c r="J689" s="15" t="s">
        <v>40323</v>
      </c>
      <c r="K689" s="15" t="s">
        <v>45917</v>
      </c>
      <c r="L689" s="15" t="s">
        <v>281</v>
      </c>
      <c r="M689" s="15" t="s">
        <v>1106</v>
      </c>
      <c r="N689" s="14">
        <v>2017</v>
      </c>
      <c r="O689" s="15" t="s">
        <v>40324</v>
      </c>
      <c r="P689" s="15" t="s">
        <v>106</v>
      </c>
      <c r="Q689" s="15" t="s">
        <v>46939</v>
      </c>
      <c r="R689" s="15" t="s">
        <v>40325</v>
      </c>
      <c r="S689" s="15" t="s">
        <v>40326</v>
      </c>
      <c r="T689" s="15" t="s">
        <v>7321</v>
      </c>
      <c r="U689" s="15" t="s">
        <v>53</v>
      </c>
      <c r="V689" s="15" t="s">
        <v>45580</v>
      </c>
      <c r="W689" s="15" t="s">
        <v>1049</v>
      </c>
      <c r="X689" s="15" t="str">
        <f>_xlfn.XLOOKUP(_LOOKUP[[#This Row],[AdjusterMemberName]],_Adjuster[Adjuster Name],_Adjuster[Email],,0)</f>
        <v>cPenate@knightcompany.com</v>
      </c>
      <c r="Y689" s="15" t="str">
        <f>_xlfn.XLOOKUP(_LOOKUP[[#This Row],[AdjusterMemberName]],_Adjuster[Adjuster Name],_Adjuster[Phone Number],,0)</f>
        <v>424-559-5385</v>
      </c>
      <c r="Z689" s="15" t="s">
        <v>40327</v>
      </c>
      <c r="AA6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6925 Saint Estaban St, Tujunga  CA 91042</v>
      </c>
      <c r="AB689" s="15"/>
    </row>
    <row r="690" spans="1:28" x14ac:dyDescent="0.3">
      <c r="A690" s="14">
        <v>1</v>
      </c>
      <c r="B690" s="14">
        <v>1</v>
      </c>
      <c r="C690" s="15" t="s">
        <v>40649</v>
      </c>
      <c r="D690" s="15" t="s">
        <v>40649</v>
      </c>
      <c r="E690" s="15">
        <v>45804</v>
      </c>
      <c r="F690" s="15" t="s">
        <v>40650</v>
      </c>
      <c r="G690" s="15">
        <v>45779</v>
      </c>
      <c r="H690" s="15">
        <v>45963</v>
      </c>
      <c r="I690" s="15" t="s">
        <v>40651</v>
      </c>
      <c r="J690" s="15" t="s">
        <v>40652</v>
      </c>
      <c r="K690" s="15" t="s">
        <v>45594</v>
      </c>
      <c r="L690" s="15" t="s">
        <v>441</v>
      </c>
      <c r="M690" s="15" t="s">
        <v>442</v>
      </c>
      <c r="N690" s="14">
        <v>2015</v>
      </c>
      <c r="O690" s="15" t="s">
        <v>40653</v>
      </c>
      <c r="P690" s="15" t="s">
        <v>81</v>
      </c>
      <c r="Q690" s="15" t="s">
        <v>47007</v>
      </c>
      <c r="R690" s="15" t="s">
        <v>40654</v>
      </c>
      <c r="S690" s="15" t="s">
        <v>40655</v>
      </c>
      <c r="T690" s="15" t="s">
        <v>8829</v>
      </c>
      <c r="U690" s="15" t="s">
        <v>53</v>
      </c>
      <c r="V690" s="15" t="s">
        <v>45631</v>
      </c>
      <c r="W690" s="15" t="s">
        <v>3114</v>
      </c>
      <c r="X690" s="15" t="str">
        <f>_xlfn.XLOOKUP(_LOOKUP[[#This Row],[AdjusterMemberName]],_Adjuster[Adjuster Name],_Adjuster[Email],,0)</f>
        <v>eExmundo@knightcompany.com</v>
      </c>
      <c r="Y690" s="15" t="str">
        <f>_xlfn.XLOOKUP(_LOOKUP[[#This Row],[AdjusterMemberName]],_Adjuster[Adjuster Name],_Adjuster[Phone Number],,0)</f>
        <v>424-559-5400</v>
      </c>
      <c r="Z690" s="15" t="s">
        <v>40656</v>
      </c>
      <c r="AA6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16830 Kingsbury St 236, Granada Hills  CA 91344</v>
      </c>
      <c r="AB690" s="15"/>
    </row>
    <row r="691" spans="1:28" x14ac:dyDescent="0.3">
      <c r="A691" s="14">
        <v>1</v>
      </c>
      <c r="B691" s="14">
        <v>1</v>
      </c>
      <c r="C691" s="15" t="s">
        <v>42246</v>
      </c>
      <c r="D691" s="15" t="s">
        <v>42246</v>
      </c>
      <c r="E691" s="15">
        <v>45804</v>
      </c>
      <c r="F691" s="15" t="s">
        <v>42247</v>
      </c>
      <c r="G691" s="15">
        <v>45709</v>
      </c>
      <c r="H691" s="15">
        <v>45890</v>
      </c>
      <c r="I691" s="15" t="s">
        <v>42248</v>
      </c>
      <c r="J691" s="15" t="s">
        <v>42249</v>
      </c>
      <c r="K691" s="15" t="s">
        <v>45554</v>
      </c>
      <c r="L691" s="15" t="s">
        <v>281</v>
      </c>
      <c r="M691" s="15" t="s">
        <v>9830</v>
      </c>
      <c r="N691" s="14">
        <v>2021</v>
      </c>
      <c r="O691" s="15" t="s">
        <v>42250</v>
      </c>
      <c r="P691" s="15" t="s">
        <v>81</v>
      </c>
      <c r="Q691" s="15" t="s">
        <v>46922</v>
      </c>
      <c r="R691" s="15" t="s">
        <v>42251</v>
      </c>
      <c r="S691" s="15" t="s">
        <v>42252</v>
      </c>
      <c r="T691" s="15" t="s">
        <v>13202</v>
      </c>
      <c r="U691" s="15" t="s">
        <v>53</v>
      </c>
      <c r="V691" s="15" t="s">
        <v>45768</v>
      </c>
      <c r="W691" s="15" t="s">
        <v>29629</v>
      </c>
      <c r="X691" s="15" t="str">
        <f>_xlfn.XLOOKUP(_LOOKUP[[#This Row],[AdjusterMemberName]],_Adjuster[Adjuster Name],_Adjuster[Email],,0)</f>
        <v>LYoung2@knightcompany.com</v>
      </c>
      <c r="Y691" s="15" t="str">
        <f>_xlfn.XLOOKUP(_LOOKUP[[#This Row],[AdjusterMemberName]],_Adjuster[Adjuster Name],_Adjuster[Phone Number],,0)</f>
        <v>323-456-1714</v>
      </c>
      <c r="Z691" s="15" t="s">
        <v>42253</v>
      </c>
      <c r="AA6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1340 Stillman Ave Apt 4, Redlands  CA 92374</v>
      </c>
      <c r="AB691" s="15"/>
    </row>
    <row r="692" spans="1:28" x14ac:dyDescent="0.3">
      <c r="A692" s="14">
        <v>1</v>
      </c>
      <c r="B692" s="14">
        <v>1</v>
      </c>
      <c r="C692" s="15" t="s">
        <v>39932</v>
      </c>
      <c r="D692" s="15" t="s">
        <v>39932</v>
      </c>
      <c r="E692" s="15">
        <v>45803</v>
      </c>
      <c r="F692" s="15" t="s">
        <v>39933</v>
      </c>
      <c r="G692" s="15">
        <v>45762</v>
      </c>
      <c r="H692" s="15">
        <v>45945</v>
      </c>
      <c r="I692" s="15" t="s">
        <v>39934</v>
      </c>
      <c r="J692" s="15" t="s">
        <v>39935</v>
      </c>
      <c r="K692" s="15" t="s">
        <v>45341</v>
      </c>
      <c r="L692" s="15" t="s">
        <v>229</v>
      </c>
      <c r="M692" s="15" t="s">
        <v>230</v>
      </c>
      <c r="N692" s="14">
        <v>2013</v>
      </c>
      <c r="O692" s="15" t="s">
        <v>39936</v>
      </c>
      <c r="P692" s="15" t="s">
        <v>81</v>
      </c>
      <c r="Q692" s="15" t="s">
        <v>46893</v>
      </c>
      <c r="R692" s="15" t="s">
        <v>25157</v>
      </c>
      <c r="S692" s="15" t="s">
        <v>39937</v>
      </c>
      <c r="T692" s="15" t="s">
        <v>1614</v>
      </c>
      <c r="U692" s="15" t="s">
        <v>53</v>
      </c>
      <c r="V692" s="15" t="s">
        <v>45949</v>
      </c>
      <c r="W692" s="15" t="s">
        <v>1658</v>
      </c>
      <c r="X692" s="15" t="str">
        <f>_xlfn.XLOOKUP(_LOOKUP[[#This Row],[AdjusterMemberName]],_Adjuster[Adjuster Name],_Adjuster[Email],,0)</f>
        <v>RDavila@knightcompany.com</v>
      </c>
      <c r="Y692" s="15" t="str">
        <f>_xlfn.XLOOKUP(_LOOKUP[[#This Row],[AdjusterMemberName]],_Adjuster[Adjuster Name],_Adjuster[Phone Number],,0)</f>
        <v>424-559-5663</v>
      </c>
      <c r="Z692" s="15" t="s">
        <v>39938</v>
      </c>
      <c r="AA6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821 Claraday St Apt 22, Glendora  CA 91740</v>
      </c>
      <c r="AB692" s="15"/>
    </row>
    <row r="693" spans="1:28" x14ac:dyDescent="0.3">
      <c r="A693" s="14">
        <v>1</v>
      </c>
      <c r="B693" s="14">
        <v>1</v>
      </c>
      <c r="C693" s="15" t="s">
        <v>39985</v>
      </c>
      <c r="D693" s="15" t="s">
        <v>39986</v>
      </c>
      <c r="E693" s="15">
        <v>45803</v>
      </c>
      <c r="F693" s="15" t="s">
        <v>39987</v>
      </c>
      <c r="G693" s="15">
        <v>45770</v>
      </c>
      <c r="H693" s="15">
        <v>45953</v>
      </c>
      <c r="I693" s="15" t="s">
        <v>39988</v>
      </c>
      <c r="J693" s="15" t="s">
        <v>39989</v>
      </c>
      <c r="K693" s="15" t="s">
        <v>45944</v>
      </c>
      <c r="L693" s="15" t="s">
        <v>25</v>
      </c>
      <c r="M693" s="15" t="s">
        <v>2170</v>
      </c>
      <c r="N693" s="14">
        <v>2011</v>
      </c>
      <c r="O693" s="15" t="s">
        <v>39990</v>
      </c>
      <c r="P693" s="15" t="s">
        <v>106</v>
      </c>
      <c r="Q693" s="15" t="s">
        <v>46939</v>
      </c>
      <c r="R693" s="15" t="s">
        <v>39991</v>
      </c>
      <c r="S693" s="15" t="s">
        <v>39992</v>
      </c>
      <c r="T693" s="15" t="s">
        <v>1048</v>
      </c>
      <c r="U693" s="15" t="s">
        <v>53</v>
      </c>
      <c r="V693" s="15" t="s">
        <v>45457</v>
      </c>
      <c r="W693" s="15" t="s">
        <v>25229</v>
      </c>
      <c r="X693" s="15" t="str">
        <f>_xlfn.XLOOKUP(_LOOKUP[[#This Row],[AdjusterMemberName]],_Adjuster[Adjuster Name],_Adjuster[Email],,0)</f>
        <v>rMartinez4@knightcompany.com</v>
      </c>
      <c r="Y693" s="15" t="str">
        <f>_xlfn.XLOOKUP(_LOOKUP[[#This Row],[AdjusterMemberName]],_Adjuster[Adjuster Name],_Adjuster[Phone Number],,0)</f>
        <v>424-559-5605</v>
      </c>
      <c r="Z693" s="15" t="s">
        <v>39993</v>
      </c>
      <c r="AA6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448 Shore Rd, Bay Point  CA 94565</v>
      </c>
      <c r="AB693" s="15"/>
    </row>
    <row r="694" spans="1:28" x14ac:dyDescent="0.3">
      <c r="A694" s="14">
        <v>1</v>
      </c>
      <c r="B694" s="14">
        <v>1</v>
      </c>
      <c r="C694" s="15" t="s">
        <v>11338</v>
      </c>
      <c r="D694" s="15" t="s">
        <v>11338</v>
      </c>
      <c r="E694" s="15">
        <v>45803</v>
      </c>
      <c r="F694" s="15" t="s">
        <v>40030</v>
      </c>
      <c r="G694" s="15">
        <v>45730</v>
      </c>
      <c r="H694" s="15">
        <v>45914</v>
      </c>
      <c r="I694" s="15" t="s">
        <v>40031</v>
      </c>
      <c r="J694" s="15" t="s">
        <v>40032</v>
      </c>
      <c r="K694" s="15" t="s">
        <v>45505</v>
      </c>
      <c r="L694" s="15" t="s">
        <v>687</v>
      </c>
      <c r="M694" s="15" t="s">
        <v>2261</v>
      </c>
      <c r="N694" s="14">
        <v>2018</v>
      </c>
      <c r="O694" s="15" t="s">
        <v>40033</v>
      </c>
      <c r="P694" s="15" t="s">
        <v>81</v>
      </c>
      <c r="Q694" s="15" t="s">
        <v>47015</v>
      </c>
      <c r="R694" s="15" t="s">
        <v>610</v>
      </c>
      <c r="S694" s="15" t="s">
        <v>40034</v>
      </c>
      <c r="T694" s="15" t="s">
        <v>308</v>
      </c>
      <c r="U694" s="15" t="s">
        <v>53</v>
      </c>
      <c r="V694" s="15" t="s">
        <v>45432</v>
      </c>
      <c r="W694" s="15" t="s">
        <v>1049</v>
      </c>
      <c r="X694" s="15" t="str">
        <f>_xlfn.XLOOKUP(_LOOKUP[[#This Row],[AdjusterMemberName]],_Adjuster[Adjuster Name],_Adjuster[Email],,0)</f>
        <v>cPenate@knightcompany.com</v>
      </c>
      <c r="Y694" s="15" t="str">
        <f>_xlfn.XLOOKUP(_LOOKUP[[#This Row],[AdjusterMemberName]],_Adjuster[Adjuster Name],_Adjuster[Phone Number],,0)</f>
        <v>424-559-5385</v>
      </c>
      <c r="Z694" s="15" t="s">
        <v>40035</v>
      </c>
      <c r="AA6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11249 Churchill Dr, Riverside  CA 92503</v>
      </c>
      <c r="AB694" s="15"/>
    </row>
    <row r="695" spans="1:28" x14ac:dyDescent="0.3">
      <c r="A695" s="14">
        <v>1</v>
      </c>
      <c r="B695" s="14">
        <v>1</v>
      </c>
      <c r="C695" s="15" t="s">
        <v>40090</v>
      </c>
      <c r="D695" s="15" t="s">
        <v>40090</v>
      </c>
      <c r="E695" s="15">
        <v>45803</v>
      </c>
      <c r="F695" s="15" t="s">
        <v>40091</v>
      </c>
      <c r="G695" s="15">
        <v>45803</v>
      </c>
      <c r="H695" s="15">
        <v>45987</v>
      </c>
      <c r="I695" s="15" t="s">
        <v>40092</v>
      </c>
      <c r="J695" s="15" t="s">
        <v>40093</v>
      </c>
      <c r="K695" s="15" t="s">
        <v>45752</v>
      </c>
      <c r="L695" s="15" t="s">
        <v>128</v>
      </c>
      <c r="M695" s="15" t="s">
        <v>129</v>
      </c>
      <c r="N695" s="14">
        <v>2015</v>
      </c>
      <c r="O695" s="15" t="s">
        <v>40094</v>
      </c>
      <c r="P695" s="15" t="s">
        <v>106</v>
      </c>
      <c r="Q695" s="15" t="s">
        <v>47038</v>
      </c>
      <c r="R695" s="15" t="s">
        <v>40095</v>
      </c>
      <c r="S695" s="15" t="s">
        <v>40096</v>
      </c>
      <c r="T695" s="15" t="s">
        <v>592</v>
      </c>
      <c r="U695" s="15" t="s">
        <v>53</v>
      </c>
      <c r="V695" s="15" t="s">
        <v>45376</v>
      </c>
      <c r="W695" s="15" t="s">
        <v>29629</v>
      </c>
      <c r="X695" s="15" t="str">
        <f>_xlfn.XLOOKUP(_LOOKUP[[#This Row],[AdjusterMemberName]],_Adjuster[Adjuster Name],_Adjuster[Email],,0)</f>
        <v>LYoung2@knightcompany.com</v>
      </c>
      <c r="Y695" s="15" t="str">
        <f>_xlfn.XLOOKUP(_LOOKUP[[#This Row],[AdjusterMemberName]],_Adjuster[Adjuster Name],_Adjuster[Phone Number],,0)</f>
        <v>323-456-1714</v>
      </c>
      <c r="Z695" s="15" t="s">
        <v>40097</v>
      </c>
      <c r="AA6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17564 Lemon St, Hesperia  CA 92345</v>
      </c>
      <c r="AB695" s="15"/>
    </row>
    <row r="696" spans="1:28" x14ac:dyDescent="0.3">
      <c r="A696" s="14">
        <v>1</v>
      </c>
      <c r="B696" s="14">
        <v>1</v>
      </c>
      <c r="C696" s="15" t="s">
        <v>40098</v>
      </c>
      <c r="D696" s="15" t="s">
        <v>40099</v>
      </c>
      <c r="E696" s="15">
        <v>45803</v>
      </c>
      <c r="F696" s="15" t="s">
        <v>40100</v>
      </c>
      <c r="G696" s="15">
        <v>45787</v>
      </c>
      <c r="H696" s="15">
        <v>45971</v>
      </c>
      <c r="I696" s="15" t="s">
        <v>40101</v>
      </c>
      <c r="J696" s="15" t="s">
        <v>40102</v>
      </c>
      <c r="K696" s="15" t="s">
        <v>45752</v>
      </c>
      <c r="L696" s="15" t="s">
        <v>128</v>
      </c>
      <c r="M696" s="15" t="s">
        <v>170</v>
      </c>
      <c r="N696" s="14">
        <v>2017</v>
      </c>
      <c r="O696" s="15" t="s">
        <v>40103</v>
      </c>
      <c r="P696" s="15" t="s">
        <v>106</v>
      </c>
      <c r="Q696" s="15" t="s">
        <v>46893</v>
      </c>
      <c r="R696" s="15" t="s">
        <v>40104</v>
      </c>
      <c r="S696" s="15" t="s">
        <v>40105</v>
      </c>
      <c r="T696" s="15" t="s">
        <v>174</v>
      </c>
      <c r="U696" s="15" t="s">
        <v>53</v>
      </c>
      <c r="V696" s="15" t="s">
        <v>45532</v>
      </c>
      <c r="W696" s="15" t="s">
        <v>1357</v>
      </c>
      <c r="X696" s="15" t="str">
        <f>_xlfn.XLOOKUP(_LOOKUP[[#This Row],[AdjusterMemberName]],_Adjuster[Adjuster Name],_Adjuster[Email],,0)</f>
        <v>jRivera1@knightcompany.com</v>
      </c>
      <c r="Y696" s="15" t="str">
        <f>_xlfn.XLOOKUP(_LOOKUP[[#This Row],[AdjusterMemberName]],_Adjuster[Adjuster Name],_Adjuster[Phone Number],,0)</f>
        <v>424-559-5239</v>
      </c>
      <c r="Z696" s="15" t="s">
        <v>40106</v>
      </c>
      <c r="AA6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845 N Harvard Blvd Apt 15, Los Angeles  CA 90029</v>
      </c>
      <c r="AB696" s="15"/>
    </row>
    <row r="697" spans="1:28" x14ac:dyDescent="0.3">
      <c r="A697" s="14">
        <v>1</v>
      </c>
      <c r="B697" s="14">
        <v>1</v>
      </c>
      <c r="C697" s="15" t="s">
        <v>40133</v>
      </c>
      <c r="D697" s="15" t="s">
        <v>40134</v>
      </c>
      <c r="E697" s="15">
        <v>45803</v>
      </c>
      <c r="F697" s="15" t="s">
        <v>40135</v>
      </c>
      <c r="G697" s="15">
        <v>45733</v>
      </c>
      <c r="H697" s="15">
        <v>45917</v>
      </c>
      <c r="I697" s="15" t="s">
        <v>40136</v>
      </c>
      <c r="J697" s="15" t="s">
        <v>40137</v>
      </c>
      <c r="K697" s="15" t="s">
        <v>45935</v>
      </c>
      <c r="L697" s="15" t="s">
        <v>150</v>
      </c>
      <c r="M697" s="15" t="s">
        <v>630</v>
      </c>
      <c r="N697" s="14">
        <v>2014</v>
      </c>
      <c r="O697" s="15" t="s">
        <v>40138</v>
      </c>
      <c r="P697" s="15" t="s">
        <v>106</v>
      </c>
      <c r="Q697" s="15" t="s">
        <v>47023</v>
      </c>
      <c r="R697" s="15" t="s">
        <v>40139</v>
      </c>
      <c r="S697" s="15" t="s">
        <v>40140</v>
      </c>
      <c r="T697" s="15" t="s">
        <v>1483</v>
      </c>
      <c r="U697" s="15" t="s">
        <v>53</v>
      </c>
      <c r="V697" s="15" t="s">
        <v>45934</v>
      </c>
      <c r="W697" s="15" t="s">
        <v>54</v>
      </c>
      <c r="X697" s="15" t="str">
        <f>_xlfn.XLOOKUP(_LOOKUP[[#This Row],[AdjusterMemberName]],_Adjuster[Adjuster Name],_Adjuster[Email],,0)</f>
        <v>JRubalcava@knightcompany.com</v>
      </c>
      <c r="Y697" s="15" t="str">
        <f>_xlfn.XLOOKUP(_LOOKUP[[#This Row],[AdjusterMemberName]],_Adjuster[Adjuster Name],_Adjuster[Phone Number],,0)</f>
        <v>424-559-5420</v>
      </c>
      <c r="Z697" s="15" t="s">
        <v>40141</v>
      </c>
      <c r="AA6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416 Phillips Way, Vista  CA 92083</v>
      </c>
      <c r="AB697" s="15"/>
    </row>
    <row r="698" spans="1:28" x14ac:dyDescent="0.3">
      <c r="A698" s="14">
        <v>1</v>
      </c>
      <c r="B698" s="14">
        <v>1</v>
      </c>
      <c r="C698" s="15" t="s">
        <v>40151</v>
      </c>
      <c r="D698" s="15" t="s">
        <v>40151</v>
      </c>
      <c r="E698" s="15">
        <v>45803</v>
      </c>
      <c r="F698" s="15" t="s">
        <v>40152</v>
      </c>
      <c r="G698" s="15">
        <v>45791</v>
      </c>
      <c r="H698" s="15">
        <v>45975</v>
      </c>
      <c r="I698" s="15" t="s">
        <v>40153</v>
      </c>
      <c r="J698" s="15" t="s">
        <v>40154</v>
      </c>
      <c r="K698" s="15" t="s">
        <v>45691</v>
      </c>
      <c r="L698" s="15" t="s">
        <v>270</v>
      </c>
      <c r="M698" s="15" t="s">
        <v>452</v>
      </c>
      <c r="N698" s="14">
        <v>2024</v>
      </c>
      <c r="O698" s="15" t="s">
        <v>40155</v>
      </c>
      <c r="P698" s="15" t="s">
        <v>106</v>
      </c>
      <c r="Q698" s="15" t="s">
        <v>46893</v>
      </c>
      <c r="R698" s="15" t="s">
        <v>40156</v>
      </c>
      <c r="S698" s="15" t="s">
        <v>40157</v>
      </c>
      <c r="T698" s="15" t="s">
        <v>11359</v>
      </c>
      <c r="U698" s="15" t="s">
        <v>53</v>
      </c>
      <c r="V698" s="15" t="s">
        <v>45650</v>
      </c>
      <c r="W698" s="15" t="s">
        <v>264</v>
      </c>
      <c r="X698" s="15" t="str">
        <f>_xlfn.XLOOKUP(_LOOKUP[[#This Row],[AdjusterMemberName]],_Adjuster[Adjuster Name],_Adjuster[Email],,0)</f>
        <v>sBonnevie@knightcompany.com</v>
      </c>
      <c r="Y698" s="15" t="str">
        <f>_xlfn.XLOOKUP(_LOOKUP[[#This Row],[AdjusterMemberName]],_Adjuster[Adjuster Name],_Adjuster[Phone Number],,0)</f>
        <v>323-692-4064</v>
      </c>
      <c r="Z698" s="15" t="s">
        <v>40158</v>
      </c>
      <c r="AA6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9246 Rochester Rd, Phelan  CA 92371</v>
      </c>
      <c r="AB698" s="15"/>
    </row>
    <row r="699" spans="1:28" x14ac:dyDescent="0.3">
      <c r="A699" s="14">
        <v>1</v>
      </c>
      <c r="B699" s="14">
        <v>1</v>
      </c>
      <c r="C699" s="15" t="s">
        <v>40221</v>
      </c>
      <c r="D699" s="15" t="s">
        <v>40222</v>
      </c>
      <c r="E699" s="15">
        <v>45803</v>
      </c>
      <c r="F699" s="15" t="s">
        <v>40223</v>
      </c>
      <c r="G699" s="15">
        <v>45792</v>
      </c>
      <c r="H699" s="15">
        <v>45976</v>
      </c>
      <c r="I699" s="15" t="s">
        <v>40224</v>
      </c>
      <c r="J699" s="15" t="s">
        <v>40225</v>
      </c>
      <c r="K699" s="15" t="s">
        <v>45927</v>
      </c>
      <c r="L699" s="15" t="s">
        <v>314</v>
      </c>
      <c r="M699" s="15" t="s">
        <v>978</v>
      </c>
      <c r="N699" s="14">
        <v>2023</v>
      </c>
      <c r="O699" s="15" t="s">
        <v>40226</v>
      </c>
      <c r="P699" s="15" t="s">
        <v>81</v>
      </c>
      <c r="Q699" s="15" t="s">
        <v>47020</v>
      </c>
      <c r="R699" s="15" t="s">
        <v>40227</v>
      </c>
      <c r="S699" s="15" t="s">
        <v>40228</v>
      </c>
      <c r="T699" s="15" t="s">
        <v>186</v>
      </c>
      <c r="U699" s="15" t="s">
        <v>53</v>
      </c>
      <c r="V699" s="15" t="s">
        <v>45355</v>
      </c>
      <c r="W699" s="15" t="s">
        <v>25229</v>
      </c>
      <c r="X699" s="15" t="str">
        <f>_xlfn.XLOOKUP(_LOOKUP[[#This Row],[AdjusterMemberName]],_Adjuster[Adjuster Name],_Adjuster[Email],,0)</f>
        <v>rMartinez4@knightcompany.com</v>
      </c>
      <c r="Y699" s="15" t="str">
        <f>_xlfn.XLOOKUP(_LOOKUP[[#This Row],[AdjusterMemberName]],_Adjuster[Adjuster Name],_Adjuster[Phone Number],,0)</f>
        <v>424-559-5605</v>
      </c>
      <c r="Z699" s="15" t="s">
        <v>40229</v>
      </c>
      <c r="AA6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1336 Cypress Ave , Santa Ana  CA 92707</v>
      </c>
      <c r="AB699" s="15"/>
    </row>
    <row r="700" spans="1:28" x14ac:dyDescent="0.3">
      <c r="A700" s="14">
        <v>1</v>
      </c>
      <c r="B700" s="14">
        <v>0</v>
      </c>
      <c r="C700" s="15" t="s">
        <v>18645</v>
      </c>
      <c r="D700" s="15" t="s">
        <v>39960</v>
      </c>
      <c r="E700" s="15">
        <v>45802</v>
      </c>
      <c r="F700" s="15" t="s">
        <v>39961</v>
      </c>
      <c r="G700" s="15">
        <v>45751</v>
      </c>
      <c r="H700" s="15">
        <v>45934</v>
      </c>
      <c r="I700" s="15" t="s">
        <v>39962</v>
      </c>
      <c r="J700" s="15" t="s">
        <v>39963</v>
      </c>
      <c r="K700" s="15" t="s">
        <v>45663</v>
      </c>
      <c r="L700" s="15" t="s">
        <v>128</v>
      </c>
      <c r="M700" s="15" t="s">
        <v>129</v>
      </c>
      <c r="N700" s="14">
        <v>2017</v>
      </c>
      <c r="O700" s="15" t="s">
        <v>23079</v>
      </c>
      <c r="P700" s="15" t="s">
        <v>106</v>
      </c>
      <c r="Q700" s="15" t="s">
        <v>46893</v>
      </c>
      <c r="R700" s="15" t="s">
        <v>18650</v>
      </c>
      <c r="S700" s="15" t="s">
        <v>18651</v>
      </c>
      <c r="T700" s="15" t="s">
        <v>18652</v>
      </c>
      <c r="U700" s="15" t="s">
        <v>53</v>
      </c>
      <c r="V700" s="15" t="s">
        <v>45662</v>
      </c>
      <c r="W700" s="15" t="s">
        <v>25229</v>
      </c>
      <c r="X700" s="15" t="str">
        <f>_xlfn.XLOOKUP(_LOOKUP[[#This Row],[AdjusterMemberName]],_Adjuster[Adjuster Name],_Adjuster[Email],,0)</f>
        <v>rMartinez4@knightcompany.com</v>
      </c>
      <c r="Y700" s="15" t="str">
        <f>_xlfn.XLOOKUP(_LOOKUP[[#This Row],[AdjusterMemberName]],_Adjuster[Adjuster Name],_Adjuster[Phone Number],,0)</f>
        <v>424-559-5605</v>
      </c>
      <c r="Z700" s="15" t="s">
        <v>18653</v>
      </c>
      <c r="AA7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4261 Dennison St, Commerce  CA 90023</v>
      </c>
      <c r="AB700" s="15"/>
    </row>
    <row r="701" spans="1:28" x14ac:dyDescent="0.3">
      <c r="A701" s="14">
        <v>1</v>
      </c>
      <c r="B701" s="14">
        <v>1</v>
      </c>
      <c r="C701" s="15" t="s">
        <v>39964</v>
      </c>
      <c r="D701" s="15" t="s">
        <v>39964</v>
      </c>
      <c r="E701" s="15">
        <v>45802</v>
      </c>
      <c r="F701" s="15" t="s">
        <v>39965</v>
      </c>
      <c r="G701" s="15">
        <v>45703</v>
      </c>
      <c r="H701" s="15">
        <v>45884</v>
      </c>
      <c r="I701" s="15" t="s">
        <v>39966</v>
      </c>
      <c r="J701" s="15" t="s">
        <v>39967</v>
      </c>
      <c r="K701" s="15" t="s">
        <v>45339</v>
      </c>
      <c r="L701" s="15" t="s">
        <v>91</v>
      </c>
      <c r="M701" s="15" t="s">
        <v>2352</v>
      </c>
      <c r="N701" s="14">
        <v>2018</v>
      </c>
      <c r="O701" s="15" t="s">
        <v>39968</v>
      </c>
      <c r="P701" s="15" t="s">
        <v>81</v>
      </c>
      <c r="Q701" s="15" t="s">
        <v>46893</v>
      </c>
      <c r="R701" s="15" t="s">
        <v>39969</v>
      </c>
      <c r="S701" s="15" t="s">
        <v>39970</v>
      </c>
      <c r="T701" s="15" t="s">
        <v>8363</v>
      </c>
      <c r="U701" s="15" t="s">
        <v>53</v>
      </c>
      <c r="V701" s="15" t="s">
        <v>45947</v>
      </c>
      <c r="W701" s="15" t="s">
        <v>54</v>
      </c>
      <c r="X701" s="15" t="str">
        <f>_xlfn.XLOOKUP(_LOOKUP[[#This Row],[AdjusterMemberName]],_Adjuster[Adjuster Name],_Adjuster[Email],,0)</f>
        <v>JRubalcava@knightcompany.com</v>
      </c>
      <c r="Y701" s="15" t="str">
        <f>_xlfn.XLOOKUP(_LOOKUP[[#This Row],[AdjusterMemberName]],_Adjuster[Adjuster Name],_Adjuster[Phone Number],,0)</f>
        <v>424-559-5420</v>
      </c>
      <c r="Z701" s="15" t="s">
        <v>39971</v>
      </c>
      <c r="AA7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1521 E Canfield Ln Apt 21, Anaheim  CA 92805</v>
      </c>
      <c r="AB701" s="15"/>
    </row>
    <row r="702" spans="1:28" x14ac:dyDescent="0.3">
      <c r="A702" s="14">
        <v>1</v>
      </c>
      <c r="B702" s="14">
        <v>1</v>
      </c>
      <c r="C702" s="15" t="s">
        <v>32373</v>
      </c>
      <c r="D702" s="15" t="s">
        <v>39972</v>
      </c>
      <c r="E702" s="15">
        <v>45802</v>
      </c>
      <c r="F702" s="15" t="s">
        <v>39973</v>
      </c>
      <c r="G702" s="15">
        <v>45769</v>
      </c>
      <c r="H702" s="15">
        <v>45952</v>
      </c>
      <c r="I702" s="15" t="s">
        <v>39974</v>
      </c>
      <c r="J702" s="15" t="s">
        <v>39975</v>
      </c>
      <c r="K702" s="15" t="s">
        <v>45505</v>
      </c>
      <c r="L702" s="15" t="s">
        <v>25</v>
      </c>
      <c r="M702" s="15" t="s">
        <v>373</v>
      </c>
      <c r="N702" s="14">
        <v>2016</v>
      </c>
      <c r="O702" s="15" t="s">
        <v>39976</v>
      </c>
      <c r="P702" s="15" t="s">
        <v>81</v>
      </c>
      <c r="Q702" s="15" t="s">
        <v>47000</v>
      </c>
      <c r="R702" s="15" t="s">
        <v>8783</v>
      </c>
      <c r="S702" s="15" t="s">
        <v>32379</v>
      </c>
      <c r="T702" s="15" t="s">
        <v>174</v>
      </c>
      <c r="U702" s="15" t="s">
        <v>53</v>
      </c>
      <c r="V702" s="15" t="s">
        <v>45946</v>
      </c>
      <c r="W702" s="15" t="s">
        <v>264</v>
      </c>
      <c r="X702" s="15" t="str">
        <f>_xlfn.XLOOKUP(_LOOKUP[[#This Row],[AdjusterMemberName]],_Adjuster[Adjuster Name],_Adjuster[Email],,0)</f>
        <v>sBonnevie@knightcompany.com</v>
      </c>
      <c r="Y702" s="15" t="str">
        <f>_xlfn.XLOOKUP(_LOOKUP[[#This Row],[AdjusterMemberName]],_Adjuster[Adjuster Name],_Adjuster[Phone Number],,0)</f>
        <v>323-692-4064</v>
      </c>
      <c r="Z702" s="15" t="s">
        <v>32380</v>
      </c>
      <c r="AA7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1201 3/4 N El Centro Ave, Los Angeles  CA 90038</v>
      </c>
      <c r="AB702" s="15"/>
    </row>
    <row r="703" spans="1:28" x14ac:dyDescent="0.3">
      <c r="A703" s="14">
        <v>1</v>
      </c>
      <c r="B703" s="14">
        <v>1</v>
      </c>
      <c r="C703" s="15" t="s">
        <v>39977</v>
      </c>
      <c r="D703" s="15" t="s">
        <v>39977</v>
      </c>
      <c r="E703" s="15">
        <v>45802</v>
      </c>
      <c r="F703" s="15" t="s">
        <v>39978</v>
      </c>
      <c r="G703" s="15">
        <v>45654</v>
      </c>
      <c r="H703" s="15">
        <v>45836</v>
      </c>
      <c r="I703" s="15" t="s">
        <v>39979</v>
      </c>
      <c r="J703" s="15" t="s">
        <v>39980</v>
      </c>
      <c r="K703" s="15" t="s">
        <v>45945</v>
      </c>
      <c r="L703" s="15" t="s">
        <v>128</v>
      </c>
      <c r="M703" s="15" t="s">
        <v>129</v>
      </c>
      <c r="N703" s="14">
        <v>2023</v>
      </c>
      <c r="O703" s="15" t="s">
        <v>39981</v>
      </c>
      <c r="P703" s="15" t="s">
        <v>81</v>
      </c>
      <c r="Q703" s="15" t="s">
        <v>47019</v>
      </c>
      <c r="R703" s="15" t="s">
        <v>39982</v>
      </c>
      <c r="S703" s="15" t="s">
        <v>39983</v>
      </c>
      <c r="T703" s="15" t="s">
        <v>174</v>
      </c>
      <c r="U703" s="15" t="s">
        <v>53</v>
      </c>
      <c r="V703" s="15" t="s">
        <v>45694</v>
      </c>
      <c r="W703" s="15" t="s">
        <v>3114</v>
      </c>
      <c r="X703" s="15" t="str">
        <f>_xlfn.XLOOKUP(_LOOKUP[[#This Row],[AdjusterMemberName]],_Adjuster[Adjuster Name],_Adjuster[Email],,0)</f>
        <v>eExmundo@knightcompany.com</v>
      </c>
      <c r="Y703" s="15" t="str">
        <f>_xlfn.XLOOKUP(_LOOKUP[[#This Row],[AdjusterMemberName]],_Adjuster[Adjuster Name],_Adjuster[Phone Number],,0)</f>
        <v>424-559-5400</v>
      </c>
      <c r="Z703" s="15" t="s">
        <v>39984</v>
      </c>
      <c r="AA7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1005 S Dwight Ave, Compton  CA 90220</v>
      </c>
      <c r="AB703" s="15"/>
    </row>
    <row r="704" spans="1:28" x14ac:dyDescent="0.3">
      <c r="A704" s="14">
        <v>1</v>
      </c>
      <c r="B704" s="14">
        <v>1</v>
      </c>
      <c r="C704" s="15" t="s">
        <v>40071</v>
      </c>
      <c r="D704" s="15" t="s">
        <v>40071</v>
      </c>
      <c r="E704" s="15">
        <v>45802</v>
      </c>
      <c r="F704" s="15" t="s">
        <v>40072</v>
      </c>
      <c r="G704" s="15">
        <v>45762</v>
      </c>
      <c r="H704" s="15">
        <v>45945</v>
      </c>
      <c r="I704" s="15" t="s">
        <v>40073</v>
      </c>
      <c r="J704" s="15" t="s">
        <v>40074</v>
      </c>
      <c r="K704" s="15" t="s">
        <v>45646</v>
      </c>
      <c r="L704" s="15" t="s">
        <v>314</v>
      </c>
      <c r="M704" s="15" t="s">
        <v>3946</v>
      </c>
      <c r="N704" s="14">
        <v>2019</v>
      </c>
      <c r="O704" s="15" t="s">
        <v>40075</v>
      </c>
      <c r="P704" s="15" t="s">
        <v>106</v>
      </c>
      <c r="Q704" s="15" t="s">
        <v>47007</v>
      </c>
      <c r="R704" s="15" t="s">
        <v>40076</v>
      </c>
      <c r="S704" s="15" t="s">
        <v>40077</v>
      </c>
      <c r="T704" s="15" t="s">
        <v>253</v>
      </c>
      <c r="U704" s="15" t="s">
        <v>53</v>
      </c>
      <c r="V704" s="15" t="s">
        <v>45359</v>
      </c>
      <c r="W704" s="15" t="s">
        <v>25229</v>
      </c>
      <c r="X704" s="15" t="str">
        <f>_xlfn.XLOOKUP(_LOOKUP[[#This Row],[AdjusterMemberName]],_Adjuster[Adjuster Name],_Adjuster[Email],,0)</f>
        <v>rMartinez4@knightcompany.com</v>
      </c>
      <c r="Y704" s="15" t="str">
        <f>_xlfn.XLOOKUP(_LOOKUP[[#This Row],[AdjusterMemberName]],_Adjuster[Adjuster Name],_Adjuster[Phone Number],,0)</f>
        <v>424-559-5605</v>
      </c>
      <c r="Z704" s="15" t="s">
        <v>40078</v>
      </c>
      <c r="AA7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209 W Hardy St, Inglewood  CA 90301</v>
      </c>
      <c r="AB704" s="15"/>
    </row>
    <row r="705" spans="1:28" x14ac:dyDescent="0.3">
      <c r="A705" s="14">
        <v>1</v>
      </c>
      <c r="B705" s="14">
        <v>1</v>
      </c>
      <c r="C705" s="15" t="s">
        <v>40125</v>
      </c>
      <c r="D705" s="15" t="s">
        <v>40125</v>
      </c>
      <c r="E705" s="15">
        <v>45802</v>
      </c>
      <c r="F705" s="15" t="s">
        <v>40126</v>
      </c>
      <c r="G705" s="15">
        <v>45619</v>
      </c>
      <c r="H705" s="15">
        <v>45800</v>
      </c>
      <c r="I705" s="15" t="s">
        <v>40127</v>
      </c>
      <c r="J705" s="15" t="s">
        <v>40128</v>
      </c>
      <c r="K705" s="15" t="s">
        <v>45551</v>
      </c>
      <c r="L705" s="15" t="s">
        <v>314</v>
      </c>
      <c r="M705" s="15" t="s">
        <v>6071</v>
      </c>
      <c r="N705" s="14">
        <v>2021</v>
      </c>
      <c r="O705" s="15" t="s">
        <v>40129</v>
      </c>
      <c r="P705" s="15" t="s">
        <v>81</v>
      </c>
      <c r="Q705" s="15" t="s">
        <v>119</v>
      </c>
      <c r="R705" s="15" t="s">
        <v>40130</v>
      </c>
      <c r="S705" s="15" t="s">
        <v>40131</v>
      </c>
      <c r="T705" s="15" t="s">
        <v>174</v>
      </c>
      <c r="U705" s="15" t="s">
        <v>53</v>
      </c>
      <c r="V705" s="15" t="s">
        <v>45351</v>
      </c>
      <c r="W705" s="15" t="s">
        <v>1186</v>
      </c>
      <c r="X705" s="15" t="str">
        <f>_xlfn.XLOOKUP(_LOOKUP[[#This Row],[AdjusterMemberName]],_Adjuster[Adjuster Name],_Adjuster[Email],,0)</f>
        <v>sAkinleye@knightcompany.com</v>
      </c>
      <c r="Y705" s="15" t="str">
        <f>_xlfn.XLOOKUP(_LOOKUP[[#This Row],[AdjusterMemberName]],_Adjuster[Adjuster Name],_Adjuster[Phone Number],,0)</f>
        <v>424-559-5280</v>
      </c>
      <c r="Z705" s="15" t="s">
        <v>40132</v>
      </c>
      <c r="AA7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922 W 40Th St, Los Angeles  CA 90037</v>
      </c>
      <c r="AB705" s="15">
        <v>45757</v>
      </c>
    </row>
    <row r="706" spans="1:28" x14ac:dyDescent="0.3">
      <c r="A706" s="14">
        <v>1</v>
      </c>
      <c r="B706" s="14">
        <v>1</v>
      </c>
      <c r="C706" s="15" t="s">
        <v>40256</v>
      </c>
      <c r="D706" s="15" t="s">
        <v>40257</v>
      </c>
      <c r="E706" s="15">
        <v>45802</v>
      </c>
      <c r="F706" s="15" t="s">
        <v>40258</v>
      </c>
      <c r="G706" s="15">
        <v>45767</v>
      </c>
      <c r="H706" s="15">
        <v>45950</v>
      </c>
      <c r="I706" s="15" t="s">
        <v>40259</v>
      </c>
      <c r="J706" s="15" t="s">
        <v>40260</v>
      </c>
      <c r="K706" s="15" t="s">
        <v>45838</v>
      </c>
      <c r="L706" s="15" t="s">
        <v>25</v>
      </c>
      <c r="M706" s="15" t="s">
        <v>79</v>
      </c>
      <c r="N706" s="14">
        <v>2024</v>
      </c>
      <c r="O706" s="15" t="s">
        <v>40261</v>
      </c>
      <c r="P706" s="15" t="s">
        <v>81</v>
      </c>
      <c r="Q706" s="15" t="s">
        <v>46922</v>
      </c>
      <c r="R706" s="15" t="s">
        <v>26219</v>
      </c>
      <c r="S706" s="15" t="s">
        <v>40262</v>
      </c>
      <c r="T706" s="15" t="s">
        <v>10858</v>
      </c>
      <c r="U706" s="15" t="s">
        <v>53</v>
      </c>
      <c r="V706" s="15" t="s">
        <v>45774</v>
      </c>
      <c r="W706" s="15" t="s">
        <v>3974</v>
      </c>
      <c r="X706" s="15" t="str">
        <f>_xlfn.XLOOKUP(_LOOKUP[[#This Row],[AdjusterMemberName]],_Adjuster[Adjuster Name],_Adjuster[Email],,0)</f>
        <v>LMiller@knightcompany.com</v>
      </c>
      <c r="Y706" s="15" t="str">
        <f>_xlfn.XLOOKUP(_LOOKUP[[#This Row],[AdjusterMemberName]],_Adjuster[Adjuster Name],_Adjuster[Phone Number],,0)</f>
        <v>424-559-5378</v>
      </c>
      <c r="Z706" s="15" t="s">
        <v>40263</v>
      </c>
      <c r="AA7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4024 Big Dalton Ave, Baldwin Park  CA 91706</v>
      </c>
      <c r="AB706" s="15"/>
    </row>
    <row r="707" spans="1:28" x14ac:dyDescent="0.3">
      <c r="A707" s="14">
        <v>1</v>
      </c>
      <c r="B707" s="14">
        <v>1</v>
      </c>
      <c r="C707" s="15" t="s">
        <v>39942</v>
      </c>
      <c r="D707" s="15" t="s">
        <v>39942</v>
      </c>
      <c r="E707" s="15">
        <v>45801</v>
      </c>
      <c r="F707" s="15" t="s">
        <v>39943</v>
      </c>
      <c r="G707" s="15">
        <v>45678</v>
      </c>
      <c r="H707" s="15">
        <v>45859</v>
      </c>
      <c r="I707" s="15" t="s">
        <v>39944</v>
      </c>
      <c r="J707" s="15" t="s">
        <v>39945</v>
      </c>
      <c r="K707" s="15" t="s">
        <v>45486</v>
      </c>
      <c r="L707" s="15" t="s">
        <v>441</v>
      </c>
      <c r="M707" s="15" t="s">
        <v>1126</v>
      </c>
      <c r="N707" s="14">
        <v>2023</v>
      </c>
      <c r="O707" s="15" t="s">
        <v>39946</v>
      </c>
      <c r="P707" s="15" t="s">
        <v>81</v>
      </c>
      <c r="Q707" s="15" t="s">
        <v>47038</v>
      </c>
      <c r="R707" s="15" t="s">
        <v>39947</v>
      </c>
      <c r="S707" s="15" t="s">
        <v>39948</v>
      </c>
      <c r="T707" s="15" t="s">
        <v>9898</v>
      </c>
      <c r="U707" s="15" t="s">
        <v>53</v>
      </c>
      <c r="V707" s="15" t="s">
        <v>45881</v>
      </c>
      <c r="W707" s="15" t="s">
        <v>3307</v>
      </c>
      <c r="X707" s="15" t="e">
        <f>_xlfn.XLOOKUP(_LOOKUP[[#This Row],[AdjusterMemberName]],_Adjuster[Adjuster Name],_Adjuster[Email],,0)</f>
        <v>#N/A</v>
      </c>
      <c r="Y707" s="15" t="e">
        <f>_xlfn.XLOOKUP(_LOOKUP[[#This Row],[AdjusterMemberName]],_Adjuster[Adjuster Name],_Adjuster[Phone Number],,0)</f>
        <v>#N/A</v>
      </c>
      <c r="Z707" s="15" t="s">
        <v>39949</v>
      </c>
      <c r="AA7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1090 W D St Apt A, Lemoore  CA 93245</v>
      </c>
      <c r="AB707" s="15"/>
    </row>
    <row r="708" spans="1:28" x14ac:dyDescent="0.3">
      <c r="A708" s="14">
        <v>1</v>
      </c>
      <c r="B708" s="14">
        <v>1</v>
      </c>
      <c r="C708" s="15" t="s">
        <v>39950</v>
      </c>
      <c r="D708" s="15" t="s">
        <v>39951</v>
      </c>
      <c r="E708" s="15">
        <v>45801</v>
      </c>
      <c r="F708" s="15" t="s">
        <v>39952</v>
      </c>
      <c r="G708" s="15">
        <v>45691</v>
      </c>
      <c r="H708" s="15">
        <v>45872</v>
      </c>
      <c r="I708" s="15" t="s">
        <v>39953</v>
      </c>
      <c r="J708" s="15" t="s">
        <v>39954</v>
      </c>
      <c r="K708" s="15" t="s">
        <v>45948</v>
      </c>
      <c r="L708" s="15" t="s">
        <v>128</v>
      </c>
      <c r="M708" s="15" t="s">
        <v>39955</v>
      </c>
      <c r="N708" s="14">
        <v>1998</v>
      </c>
      <c r="O708" s="15" t="s">
        <v>39956</v>
      </c>
      <c r="P708" s="15" t="s">
        <v>81</v>
      </c>
      <c r="Q708" s="15" t="s">
        <v>46939</v>
      </c>
      <c r="R708" s="15" t="s">
        <v>39957</v>
      </c>
      <c r="S708" s="15" t="s">
        <v>39958</v>
      </c>
      <c r="T708" s="15" t="s">
        <v>174</v>
      </c>
      <c r="U708" s="15" t="s">
        <v>53</v>
      </c>
      <c r="V708" s="15" t="s">
        <v>45560</v>
      </c>
      <c r="W708" s="15" t="s">
        <v>6921</v>
      </c>
      <c r="X708" s="15" t="str">
        <f>_xlfn.XLOOKUP(_LOOKUP[[#This Row],[AdjusterMemberName]],_Adjuster[Adjuster Name],_Adjuster[Email],,0)</f>
        <v>AWallace@knightcompany.com</v>
      </c>
      <c r="Y708" s="15" t="str">
        <f>_xlfn.XLOOKUP(_LOOKUP[[#This Row],[AdjusterMemberName]],_Adjuster[Adjuster Name],_Adjuster[Phone Number],,0)</f>
        <v>424-559-5734</v>
      </c>
      <c r="Z708" s="15" t="s">
        <v>39959</v>
      </c>
      <c r="AA7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203 N Matthews St , Los Angeles  CA 90033</v>
      </c>
      <c r="AB708" s="15"/>
    </row>
    <row r="709" spans="1:28" x14ac:dyDescent="0.3">
      <c r="A709" s="14">
        <v>1</v>
      </c>
      <c r="B709" s="14">
        <v>1</v>
      </c>
      <c r="C709" s="15" t="s">
        <v>39994</v>
      </c>
      <c r="D709" s="15" t="s">
        <v>39994</v>
      </c>
      <c r="E709" s="15">
        <v>45801</v>
      </c>
      <c r="F709" s="15" t="s">
        <v>39995</v>
      </c>
      <c r="G709" s="15">
        <v>45796</v>
      </c>
      <c r="H709" s="15">
        <v>45980</v>
      </c>
      <c r="I709" s="15" t="s">
        <v>39996</v>
      </c>
      <c r="J709" s="15" t="s">
        <v>39997</v>
      </c>
      <c r="K709" s="15" t="s">
        <v>45943</v>
      </c>
      <c r="L709" s="15" t="s">
        <v>103</v>
      </c>
      <c r="M709" s="15" t="s">
        <v>104</v>
      </c>
      <c r="N709" s="14">
        <v>2024</v>
      </c>
      <c r="O709" s="15" t="s">
        <v>39998</v>
      </c>
      <c r="P709" s="15" t="s">
        <v>106</v>
      </c>
      <c r="Q709" s="15" t="s">
        <v>46922</v>
      </c>
      <c r="R709" s="15" t="s">
        <v>39999</v>
      </c>
      <c r="S709" s="15" t="s">
        <v>40000</v>
      </c>
      <c r="T709" s="15" t="s">
        <v>1834</v>
      </c>
      <c r="U709" s="15" t="s">
        <v>53</v>
      </c>
      <c r="V709" s="15" t="s">
        <v>45942</v>
      </c>
      <c r="W709" s="15" t="s">
        <v>5071</v>
      </c>
      <c r="X709" s="15" t="str">
        <f>_xlfn.XLOOKUP(_LOOKUP[[#This Row],[AdjusterMemberName]],_Adjuster[Adjuster Name],_Adjuster[Email],,0)</f>
        <v>AMontelongo@knightcompany.com</v>
      </c>
      <c r="Y709" s="15" t="str">
        <f>_xlfn.XLOOKUP(_LOOKUP[[#This Row],[AdjusterMemberName]],_Adjuster[Adjuster Name],_Adjuster[Phone Number],,0)</f>
        <v>424-559-5425</v>
      </c>
      <c r="Z709" s="15" t="s">
        <v>40001</v>
      </c>
      <c r="AA7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910 Del Dios Rd Apt 152, Escondido  CA 92029</v>
      </c>
      <c r="AB709" s="15">
        <v>45840</v>
      </c>
    </row>
    <row r="710" spans="1:28" x14ac:dyDescent="0.3">
      <c r="A710" s="14">
        <v>1</v>
      </c>
      <c r="B710" s="14">
        <v>1</v>
      </c>
      <c r="C710" s="15" t="s">
        <v>40002</v>
      </c>
      <c r="D710" s="15" t="s">
        <v>40002</v>
      </c>
      <c r="E710" s="15">
        <v>45801</v>
      </c>
      <c r="F710" s="15" t="s">
        <v>40003</v>
      </c>
      <c r="G710" s="15">
        <v>45740</v>
      </c>
      <c r="H710" s="15">
        <v>45924</v>
      </c>
      <c r="I710" s="15" t="s">
        <v>40004</v>
      </c>
      <c r="J710" s="15" t="s">
        <v>40005</v>
      </c>
      <c r="K710" s="15" t="s">
        <v>45604</v>
      </c>
      <c r="L710" s="15" t="s">
        <v>201</v>
      </c>
      <c r="M710" s="15" t="s">
        <v>21414</v>
      </c>
      <c r="N710" s="14">
        <v>2020</v>
      </c>
      <c r="O710" s="15" t="s">
        <v>40006</v>
      </c>
      <c r="P710" s="15" t="s">
        <v>106</v>
      </c>
      <c r="Q710" s="15" t="s">
        <v>46893</v>
      </c>
      <c r="R710" s="15" t="s">
        <v>40007</v>
      </c>
      <c r="S710" s="15" t="s">
        <v>40008</v>
      </c>
      <c r="T710" s="15" t="s">
        <v>3973</v>
      </c>
      <c r="U710" s="15" t="s">
        <v>53</v>
      </c>
      <c r="V710" s="15" t="s">
        <v>45521</v>
      </c>
      <c r="W710" s="15" t="s">
        <v>3184</v>
      </c>
      <c r="X710" s="15" t="str">
        <f>_xlfn.XLOOKUP(_LOOKUP[[#This Row],[AdjusterMemberName]],_Adjuster[Adjuster Name],_Adjuster[Email],,0)</f>
        <v>mQualls@knightcompany.com</v>
      </c>
      <c r="Y710" s="15" t="str">
        <f>_xlfn.XLOOKUP(_LOOKUP[[#This Row],[AdjusterMemberName]],_Adjuster[Adjuster Name],_Adjuster[Phone Number],,0)</f>
        <v>424-559-5436</v>
      </c>
      <c r="Z710" s="15" t="s">
        <v>40009</v>
      </c>
      <c r="AA7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2767 Batson Ave, Rowland Heights  CA 91748</v>
      </c>
      <c r="AB710" s="15"/>
    </row>
    <row r="711" spans="1:28" x14ac:dyDescent="0.3">
      <c r="A711" s="14">
        <v>1</v>
      </c>
      <c r="B711" s="14">
        <v>1</v>
      </c>
      <c r="C711" s="15" t="s">
        <v>18441</v>
      </c>
      <c r="D711" s="15" t="s">
        <v>18441</v>
      </c>
      <c r="E711" s="15">
        <v>45801</v>
      </c>
      <c r="F711" s="15" t="s">
        <v>40010</v>
      </c>
      <c r="G711" s="15">
        <v>45723</v>
      </c>
      <c r="H711" s="15">
        <v>45907</v>
      </c>
      <c r="I711" s="15" t="s">
        <v>40011</v>
      </c>
      <c r="J711" s="15" t="s">
        <v>40012</v>
      </c>
      <c r="K711" s="15" t="s">
        <v>45810</v>
      </c>
      <c r="L711" s="15" t="s">
        <v>139</v>
      </c>
      <c r="M711" s="15" t="s">
        <v>249</v>
      </c>
      <c r="N711" s="14">
        <v>2019</v>
      </c>
      <c r="O711" s="15" t="s">
        <v>40013</v>
      </c>
      <c r="P711" s="15" t="s">
        <v>81</v>
      </c>
      <c r="Q711" s="15" t="s">
        <v>47035</v>
      </c>
      <c r="R711" s="15" t="s">
        <v>10748</v>
      </c>
      <c r="S711" s="15" t="s">
        <v>40014</v>
      </c>
      <c r="T711" s="15" t="s">
        <v>164</v>
      </c>
      <c r="U711" s="15" t="s">
        <v>53</v>
      </c>
      <c r="V711" s="15" t="s">
        <v>45941</v>
      </c>
      <c r="W711" s="15" t="s">
        <v>6921</v>
      </c>
      <c r="X711" s="15" t="str">
        <f>_xlfn.XLOOKUP(_LOOKUP[[#This Row],[AdjusterMemberName]],_Adjuster[Adjuster Name],_Adjuster[Email],,0)</f>
        <v>AWallace@knightcompany.com</v>
      </c>
      <c r="Y711" s="15" t="str">
        <f>_xlfn.XLOOKUP(_LOOKUP[[#This Row],[AdjusterMemberName]],_Adjuster[Adjuster Name],_Adjuster[Phone Number],,0)</f>
        <v>424-559-5734</v>
      </c>
      <c r="Z711" s="15" t="s">
        <v>40015</v>
      </c>
      <c r="AA7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1033 N Echo Ave, Fresno  CA 93728</v>
      </c>
      <c r="AB711" s="15"/>
    </row>
    <row r="712" spans="1:28" x14ac:dyDescent="0.3">
      <c r="A712" s="14">
        <v>1</v>
      </c>
      <c r="B712" s="14">
        <v>1</v>
      </c>
      <c r="C712" s="15" t="s">
        <v>40021</v>
      </c>
      <c r="D712" s="15" t="s">
        <v>40022</v>
      </c>
      <c r="E712" s="15">
        <v>45801</v>
      </c>
      <c r="F712" s="15" t="s">
        <v>40023</v>
      </c>
      <c r="G712" s="15">
        <v>45734</v>
      </c>
      <c r="H712" s="15">
        <v>45918</v>
      </c>
      <c r="I712" s="15" t="s">
        <v>40024</v>
      </c>
      <c r="J712" s="15" t="s">
        <v>40025</v>
      </c>
      <c r="K712" s="15" t="s">
        <v>45939</v>
      </c>
      <c r="L712" s="15" t="s">
        <v>441</v>
      </c>
      <c r="M712" s="15" t="s">
        <v>2864</v>
      </c>
      <c r="N712" s="14">
        <v>2024</v>
      </c>
      <c r="O712" s="15" t="s">
        <v>40026</v>
      </c>
      <c r="P712" s="15" t="s">
        <v>106</v>
      </c>
      <c r="Q712" s="15" t="s">
        <v>47094</v>
      </c>
      <c r="R712" s="15" t="s">
        <v>40027</v>
      </c>
      <c r="S712" s="15" t="s">
        <v>40028</v>
      </c>
      <c r="T712" s="15" t="s">
        <v>4096</v>
      </c>
      <c r="U712" s="15" t="s">
        <v>53</v>
      </c>
      <c r="V712" s="15" t="s">
        <v>45725</v>
      </c>
      <c r="W712" s="15" t="s">
        <v>1186</v>
      </c>
      <c r="X712" s="15" t="str">
        <f>_xlfn.XLOOKUP(_LOOKUP[[#This Row],[AdjusterMemberName]],_Adjuster[Adjuster Name],_Adjuster[Email],,0)</f>
        <v>sAkinleye@knightcompany.com</v>
      </c>
      <c r="Y712" s="15" t="str">
        <f>_xlfn.XLOOKUP(_LOOKUP[[#This Row],[AdjusterMemberName]],_Adjuster[Adjuster Name],_Adjuster[Phone Number],,0)</f>
        <v>424-559-5280</v>
      </c>
      <c r="Z712" s="15" t="s">
        <v>40029</v>
      </c>
      <c r="AA7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3710 W Sunnyside Ave, Visalia  CA 93277</v>
      </c>
      <c r="AB712" s="15"/>
    </row>
    <row r="713" spans="1:28" x14ac:dyDescent="0.3">
      <c r="A713" s="14">
        <v>1</v>
      </c>
      <c r="B713" s="14">
        <v>1</v>
      </c>
      <c r="C713" s="15" t="s">
        <v>40056</v>
      </c>
      <c r="D713" s="15" t="s">
        <v>40057</v>
      </c>
      <c r="E713" s="15">
        <v>45801</v>
      </c>
      <c r="F713" s="15" t="s">
        <v>40058</v>
      </c>
      <c r="G713" s="15">
        <v>45704</v>
      </c>
      <c r="H713" s="15">
        <v>45885</v>
      </c>
      <c r="I713" s="15" t="s">
        <v>40059</v>
      </c>
      <c r="J713" s="15" t="s">
        <v>40060</v>
      </c>
      <c r="K713" s="15" t="s">
        <v>45429</v>
      </c>
      <c r="L713" s="15" t="s">
        <v>128</v>
      </c>
      <c r="M713" s="15" t="s">
        <v>129</v>
      </c>
      <c r="N713" s="14">
        <v>2020</v>
      </c>
      <c r="O713" s="15" t="s">
        <v>40061</v>
      </c>
      <c r="P713" s="15" t="s">
        <v>81</v>
      </c>
      <c r="Q713" s="15" t="s">
        <v>46979</v>
      </c>
      <c r="R713" s="15" t="s">
        <v>1419</v>
      </c>
      <c r="S713" s="15" t="s">
        <v>40062</v>
      </c>
      <c r="T713" s="15" t="s">
        <v>243</v>
      </c>
      <c r="U713" s="15" t="s">
        <v>53</v>
      </c>
      <c r="V713" s="15" t="s">
        <v>45595</v>
      </c>
      <c r="W713" s="15" t="s">
        <v>25229</v>
      </c>
      <c r="X713" s="15" t="str">
        <f>_xlfn.XLOOKUP(_LOOKUP[[#This Row],[AdjusterMemberName]],_Adjuster[Adjuster Name],_Adjuster[Email],,0)</f>
        <v>rMartinez4@knightcompany.com</v>
      </c>
      <c r="Y713" s="15" t="str">
        <f>_xlfn.XLOOKUP(_LOOKUP[[#This Row],[AdjusterMemberName]],_Adjuster[Adjuster Name],_Adjuster[Phone Number],,0)</f>
        <v>424-559-5605</v>
      </c>
      <c r="Z713" s="15" t="s">
        <v>40063</v>
      </c>
      <c r="AA7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26050 Wheat St, Menifee  CA 92585</v>
      </c>
      <c r="AB713" s="15"/>
    </row>
    <row r="714" spans="1:28" x14ac:dyDescent="0.3">
      <c r="A714" s="14">
        <v>1</v>
      </c>
      <c r="B714" s="14">
        <v>1</v>
      </c>
      <c r="C714" s="15" t="s">
        <v>40117</v>
      </c>
      <c r="D714" s="15" t="s">
        <v>40117</v>
      </c>
      <c r="E714" s="15">
        <v>45801</v>
      </c>
      <c r="F714" s="15" t="s">
        <v>40118</v>
      </c>
      <c r="G714" s="15">
        <v>45694</v>
      </c>
      <c r="H714" s="15">
        <v>45875</v>
      </c>
      <c r="I714" s="15" t="s">
        <v>40119</v>
      </c>
      <c r="J714" s="15" t="s">
        <v>40120</v>
      </c>
      <c r="K714" s="15" t="s">
        <v>45506</v>
      </c>
      <c r="L714" s="15" t="s">
        <v>292</v>
      </c>
      <c r="M714" s="15" t="s">
        <v>1885</v>
      </c>
      <c r="N714" s="14">
        <v>2015</v>
      </c>
      <c r="O714" s="15" t="s">
        <v>40121</v>
      </c>
      <c r="P714" s="15" t="s">
        <v>106</v>
      </c>
      <c r="Q714" s="15" t="s">
        <v>46939</v>
      </c>
      <c r="R714" s="15" t="s">
        <v>40122</v>
      </c>
      <c r="S714" s="15" t="s">
        <v>40123</v>
      </c>
      <c r="T714" s="15" t="s">
        <v>5312</v>
      </c>
      <c r="U714" s="15" t="s">
        <v>53</v>
      </c>
      <c r="V714" s="15" t="s">
        <v>45936</v>
      </c>
      <c r="W714" s="15" t="s">
        <v>6921</v>
      </c>
      <c r="X714" s="15" t="str">
        <f>_xlfn.XLOOKUP(_LOOKUP[[#This Row],[AdjusterMemberName]],_Adjuster[Adjuster Name],_Adjuster[Email],,0)</f>
        <v>AWallace@knightcompany.com</v>
      </c>
      <c r="Y714" s="15" t="str">
        <f>_xlfn.XLOOKUP(_LOOKUP[[#This Row],[AdjusterMemberName]],_Adjuster[Adjuster Name],_Adjuster[Phone Number],,0)</f>
        <v>424-559-5734</v>
      </c>
      <c r="Z714" s="15" t="s">
        <v>40124</v>
      </c>
      <c r="AA7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1938 Placentia Dr, Hacienda Heights  CA 91745</v>
      </c>
      <c r="AB714" s="15"/>
    </row>
    <row r="715" spans="1:28" x14ac:dyDescent="0.3">
      <c r="A715" s="14">
        <v>1</v>
      </c>
      <c r="B715" s="14">
        <v>1</v>
      </c>
      <c r="C715" s="15" t="s">
        <v>40169</v>
      </c>
      <c r="D715" s="15" t="s">
        <v>40170</v>
      </c>
      <c r="E715" s="15">
        <v>45801</v>
      </c>
      <c r="F715" s="15" t="s">
        <v>40171</v>
      </c>
      <c r="G715" s="15">
        <v>45782</v>
      </c>
      <c r="H715" s="15">
        <v>45966</v>
      </c>
      <c r="I715" s="15" t="s">
        <v>40172</v>
      </c>
      <c r="J715" s="15" t="s">
        <v>40173</v>
      </c>
      <c r="K715" s="15" t="s">
        <v>45388</v>
      </c>
      <c r="L715" s="15" t="s">
        <v>201</v>
      </c>
      <c r="M715" s="15" t="s">
        <v>12654</v>
      </c>
      <c r="N715" s="14">
        <v>2021</v>
      </c>
      <c r="O715" s="15" t="s">
        <v>40174</v>
      </c>
      <c r="P715" s="15" t="s">
        <v>106</v>
      </c>
      <c r="Q715" s="15" t="s">
        <v>47091</v>
      </c>
      <c r="R715" s="15" t="s">
        <v>7632</v>
      </c>
      <c r="S715" s="15" t="s">
        <v>40175</v>
      </c>
      <c r="T715" s="15" t="s">
        <v>592</v>
      </c>
      <c r="U715" s="15" t="s">
        <v>53</v>
      </c>
      <c r="V715" s="15" t="s">
        <v>45376</v>
      </c>
      <c r="W715" s="15" t="s">
        <v>5071</v>
      </c>
      <c r="X715" s="15" t="str">
        <f>_xlfn.XLOOKUP(_LOOKUP[[#This Row],[AdjusterMemberName]],_Adjuster[Adjuster Name],_Adjuster[Email],,0)</f>
        <v>AMontelongo@knightcompany.com</v>
      </c>
      <c r="Y715" s="15" t="str">
        <f>_xlfn.XLOOKUP(_LOOKUP[[#This Row],[AdjusterMemberName]],_Adjuster[Adjuster Name],_Adjuster[Phone Number],,0)</f>
        <v>424-559-5425</v>
      </c>
      <c r="Z715" s="15" t="s">
        <v>40176</v>
      </c>
      <c r="AA7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8168 April Ave, Hesperia  CA 92345</v>
      </c>
      <c r="AB715" s="15"/>
    </row>
    <row r="716" spans="1:28" x14ac:dyDescent="0.3">
      <c r="A716" s="14">
        <v>1</v>
      </c>
      <c r="B716" s="14">
        <v>1</v>
      </c>
      <c r="C716" s="15" t="s">
        <v>19179</v>
      </c>
      <c r="D716" s="15" t="s">
        <v>19179</v>
      </c>
      <c r="E716" s="15">
        <v>45801</v>
      </c>
      <c r="F716" s="15" t="s">
        <v>37400</v>
      </c>
      <c r="G716" s="15">
        <v>45729</v>
      </c>
      <c r="H716" s="15">
        <v>45913</v>
      </c>
      <c r="I716" s="15" t="s">
        <v>40210</v>
      </c>
      <c r="J716" s="15" t="s">
        <v>40211</v>
      </c>
      <c r="K716" s="15" t="s">
        <v>45695</v>
      </c>
      <c r="L716" s="15" t="s">
        <v>441</v>
      </c>
      <c r="M716" s="15" t="s">
        <v>517</v>
      </c>
      <c r="N716" s="14">
        <v>2017</v>
      </c>
      <c r="O716" s="15" t="s">
        <v>37403</v>
      </c>
      <c r="P716" s="15" t="s">
        <v>106</v>
      </c>
      <c r="Q716" s="15" t="s">
        <v>47013</v>
      </c>
      <c r="R716" s="15" t="s">
        <v>306</v>
      </c>
      <c r="S716" s="15" t="s">
        <v>35575</v>
      </c>
      <c r="T716" s="15" t="s">
        <v>174</v>
      </c>
      <c r="U716" s="15" t="s">
        <v>53</v>
      </c>
      <c r="V716" s="15" t="s">
        <v>45342</v>
      </c>
      <c r="W716" s="15" t="s">
        <v>54</v>
      </c>
      <c r="X716" s="15" t="str">
        <f>_xlfn.XLOOKUP(_LOOKUP[[#This Row],[AdjusterMemberName]],_Adjuster[Adjuster Name],_Adjuster[Email],,0)</f>
        <v>JRubalcava@knightcompany.com</v>
      </c>
      <c r="Y716" s="15" t="str">
        <f>_xlfn.XLOOKUP(_LOOKUP[[#This Row],[AdjusterMemberName]],_Adjuster[Adjuster Name],_Adjuster[Phone Number],,0)</f>
        <v>424-559-5420</v>
      </c>
      <c r="Z716" s="15" t="s">
        <v>19187</v>
      </c>
      <c r="AA7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445 W Gate Ave , Los Angeles  CA 90003</v>
      </c>
      <c r="AB716" s="15"/>
    </row>
    <row r="717" spans="1:28" x14ac:dyDescent="0.3">
      <c r="A717" s="14">
        <v>1</v>
      </c>
      <c r="B717" s="14">
        <v>1</v>
      </c>
      <c r="C717" s="15" t="s">
        <v>40212</v>
      </c>
      <c r="D717" s="15" t="s">
        <v>40212</v>
      </c>
      <c r="E717" s="15">
        <v>45801</v>
      </c>
      <c r="F717" s="15" t="s">
        <v>40213</v>
      </c>
      <c r="G717" s="15">
        <v>45702</v>
      </c>
      <c r="H717" s="15">
        <v>45883</v>
      </c>
      <c r="I717" s="15" t="s">
        <v>40214</v>
      </c>
      <c r="J717" s="15" t="s">
        <v>40215</v>
      </c>
      <c r="K717" s="15" t="s">
        <v>45416</v>
      </c>
      <c r="L717" s="15" t="s">
        <v>314</v>
      </c>
      <c r="M717" s="15" t="s">
        <v>978</v>
      </c>
      <c r="N717" s="14">
        <v>2013</v>
      </c>
      <c r="O717" s="15" t="s">
        <v>40216</v>
      </c>
      <c r="P717" s="15" t="s">
        <v>81</v>
      </c>
      <c r="Q717" s="15" t="s">
        <v>47083</v>
      </c>
      <c r="R717" s="15" t="s">
        <v>650</v>
      </c>
      <c r="S717" s="15" t="s">
        <v>40217</v>
      </c>
      <c r="T717" s="15" t="s">
        <v>474</v>
      </c>
      <c r="U717" s="15" t="s">
        <v>53</v>
      </c>
      <c r="V717" s="15" t="s">
        <v>45930</v>
      </c>
      <c r="W717" s="15" t="s">
        <v>264</v>
      </c>
      <c r="X717" s="15" t="str">
        <f>_xlfn.XLOOKUP(_LOOKUP[[#This Row],[AdjusterMemberName]],_Adjuster[Adjuster Name],_Adjuster[Email],,0)</f>
        <v>sBonnevie@knightcompany.com</v>
      </c>
      <c r="Y717" s="15" t="str">
        <f>_xlfn.XLOOKUP(_LOOKUP[[#This Row],[AdjusterMemberName]],_Adjuster[Adjuster Name],_Adjuster[Phone Number],,0)</f>
        <v>323-692-4064</v>
      </c>
      <c r="Z717" s="15" t="s">
        <v>40218</v>
      </c>
      <c r="AA7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407 N Nichols Ave, Dinuba  CA 93618</v>
      </c>
      <c r="AB717" s="15"/>
    </row>
    <row r="718" spans="1:28" x14ac:dyDescent="0.3">
      <c r="A718" s="14">
        <v>1</v>
      </c>
      <c r="B718" s="14">
        <v>1</v>
      </c>
      <c r="C718" s="15" t="s">
        <v>40230</v>
      </c>
      <c r="D718" s="15" t="s">
        <v>40231</v>
      </c>
      <c r="E718" s="15">
        <v>45801</v>
      </c>
      <c r="F718" s="15" t="s">
        <v>40232</v>
      </c>
      <c r="G718" s="15">
        <v>45621</v>
      </c>
      <c r="H718" s="15">
        <v>45802</v>
      </c>
      <c r="I718" s="15" t="s">
        <v>40233</v>
      </c>
      <c r="J718" s="15" t="s">
        <v>40234</v>
      </c>
      <c r="K718" s="15" t="s">
        <v>45332</v>
      </c>
      <c r="L718" s="15" t="s">
        <v>128</v>
      </c>
      <c r="M718" s="15" t="s">
        <v>129</v>
      </c>
      <c r="N718" s="14">
        <v>2020</v>
      </c>
      <c r="O718" s="15" t="s">
        <v>40235</v>
      </c>
      <c r="P718" s="15" t="s">
        <v>106</v>
      </c>
      <c r="Q718" s="15" t="s">
        <v>47090</v>
      </c>
      <c r="R718" s="15" t="s">
        <v>40236</v>
      </c>
      <c r="S718" s="15" t="s">
        <v>40237</v>
      </c>
      <c r="T718" s="15" t="s">
        <v>3521</v>
      </c>
      <c r="U718" s="15" t="s">
        <v>53</v>
      </c>
      <c r="V718" s="15" t="s">
        <v>45362</v>
      </c>
      <c r="W718" s="15" t="s">
        <v>29629</v>
      </c>
      <c r="X718" s="15" t="str">
        <f>_xlfn.XLOOKUP(_LOOKUP[[#This Row],[AdjusterMemberName]],_Adjuster[Adjuster Name],_Adjuster[Email],,0)</f>
        <v>LYoung2@knightcompany.com</v>
      </c>
      <c r="Y718" s="15" t="str">
        <f>_xlfn.XLOOKUP(_LOOKUP[[#This Row],[AdjusterMemberName]],_Adjuster[Adjuster Name],_Adjuster[Phone Number],,0)</f>
        <v>323-456-1714</v>
      </c>
      <c r="Z718" s="15" t="s">
        <v>40238</v>
      </c>
      <c r="AA7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1348 Grove St, Selma  CA 93662</v>
      </c>
      <c r="AB718" s="15"/>
    </row>
    <row r="719" spans="1:28" x14ac:dyDescent="0.3">
      <c r="A719" s="14">
        <v>1</v>
      </c>
      <c r="B719" s="14">
        <v>1</v>
      </c>
      <c r="C719" s="15" t="s">
        <v>40381</v>
      </c>
      <c r="D719" s="15" t="s">
        <v>40381</v>
      </c>
      <c r="E719" s="15">
        <v>45801</v>
      </c>
      <c r="F719" s="15" t="s">
        <v>40382</v>
      </c>
      <c r="G719" s="15">
        <v>45659</v>
      </c>
      <c r="H719" s="15">
        <v>45840</v>
      </c>
      <c r="I719" s="15" t="s">
        <v>40383</v>
      </c>
      <c r="J719" s="15" t="s">
        <v>40384</v>
      </c>
      <c r="K719" s="15" t="s">
        <v>45369</v>
      </c>
      <c r="L719" s="15" t="s">
        <v>128</v>
      </c>
      <c r="M719" s="15" t="s">
        <v>129</v>
      </c>
      <c r="N719" s="14">
        <v>2019</v>
      </c>
      <c r="O719" s="15" t="s">
        <v>40385</v>
      </c>
      <c r="P719" s="15" t="s">
        <v>106</v>
      </c>
      <c r="Q719" s="15" t="s">
        <v>46981</v>
      </c>
      <c r="R719" s="15" t="s">
        <v>799</v>
      </c>
      <c r="S719" s="15" t="s">
        <v>40386</v>
      </c>
      <c r="T719" s="15" t="s">
        <v>174</v>
      </c>
      <c r="U719" s="15" t="s">
        <v>53</v>
      </c>
      <c r="V719" s="15" t="s">
        <v>45367</v>
      </c>
      <c r="W719" s="15" t="s">
        <v>3974</v>
      </c>
      <c r="X719" s="15" t="str">
        <f>_xlfn.XLOOKUP(_LOOKUP[[#This Row],[AdjusterMemberName]],_Adjuster[Adjuster Name],_Adjuster[Email],,0)</f>
        <v>LMiller@knightcompany.com</v>
      </c>
      <c r="Y719" s="15" t="str">
        <f>_xlfn.XLOOKUP(_LOOKUP[[#This Row],[AdjusterMemberName]],_Adjuster[Adjuster Name],_Adjuster[Phone Number],,0)</f>
        <v>424-559-5378</v>
      </c>
      <c r="Z719" s="15" t="s">
        <v>40387</v>
      </c>
      <c r="AA7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922 1/2 E 42 Pl, Los Angeles  CA 90011</v>
      </c>
      <c r="AB719" s="15"/>
    </row>
    <row r="720" spans="1:28" x14ac:dyDescent="0.3">
      <c r="A720" s="14">
        <v>1</v>
      </c>
      <c r="B720" s="14">
        <v>1</v>
      </c>
      <c r="C720" s="15" t="s">
        <v>1518</v>
      </c>
      <c r="D720" s="15" t="s">
        <v>1518</v>
      </c>
      <c r="E720" s="15">
        <v>45801</v>
      </c>
      <c r="F720" s="15" t="s">
        <v>40604</v>
      </c>
      <c r="G720" s="15">
        <v>45663</v>
      </c>
      <c r="H720" s="15">
        <v>45844</v>
      </c>
      <c r="I720" s="15" t="s">
        <v>40605</v>
      </c>
      <c r="J720" s="15" t="s">
        <v>40606</v>
      </c>
      <c r="K720" s="15" t="s">
        <v>45332</v>
      </c>
      <c r="L720" s="15" t="s">
        <v>25</v>
      </c>
      <c r="M720" s="15" t="s">
        <v>6259</v>
      </c>
      <c r="N720" s="14">
        <v>2005</v>
      </c>
      <c r="O720" s="15" t="s">
        <v>6260</v>
      </c>
      <c r="P720" s="15" t="s">
        <v>106</v>
      </c>
      <c r="Q720" s="15" t="s">
        <v>46939</v>
      </c>
      <c r="R720" s="15" t="s">
        <v>1525</v>
      </c>
      <c r="S720" s="15" t="s">
        <v>1526</v>
      </c>
      <c r="T720" s="15" t="s">
        <v>830</v>
      </c>
      <c r="U720" s="15" t="s">
        <v>53</v>
      </c>
      <c r="V720" s="15" t="s">
        <v>45905</v>
      </c>
      <c r="W720" s="15" t="s">
        <v>1544</v>
      </c>
      <c r="X720" s="15" t="str">
        <f>_xlfn.XLOOKUP(_LOOKUP[[#This Row],[AdjusterMemberName]],_Adjuster[Adjuster Name],_Adjuster[Email],,0)</f>
        <v>CRodriguez5@knightcompany.com</v>
      </c>
      <c r="Y720" s="15" t="str">
        <f>_xlfn.XLOOKUP(_LOOKUP[[#This Row],[AdjusterMemberName]],_Adjuster[Adjuster Name],_Adjuster[Phone Number],,0)</f>
        <v>323-456-1708</v>
      </c>
      <c r="Z720" s="15" t="s">
        <v>1527</v>
      </c>
      <c r="AA7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1523 4Th Ave , Oakland  CA 94606</v>
      </c>
      <c r="AB720" s="15"/>
    </row>
    <row r="721" spans="1:28" x14ac:dyDescent="0.3">
      <c r="A721" s="14">
        <v>0</v>
      </c>
      <c r="B721" s="14">
        <v>1</v>
      </c>
      <c r="C721" s="15" t="s">
        <v>41017</v>
      </c>
      <c r="D721" s="15" t="s">
        <v>41017</v>
      </c>
      <c r="E721" s="15">
        <v>45801</v>
      </c>
      <c r="F721" s="15" t="s">
        <v>41018</v>
      </c>
      <c r="G721" s="15"/>
      <c r="H721" s="15"/>
      <c r="I721" s="15" t="s">
        <v>41019</v>
      </c>
      <c r="J721" s="15" t="s">
        <v>41020</v>
      </c>
      <c r="K721" s="15" t="s">
        <v>45663</v>
      </c>
      <c r="L721" s="15" t="s">
        <v>21832</v>
      </c>
      <c r="M721" s="15" t="s">
        <v>25950</v>
      </c>
      <c r="N721" s="14">
        <v>2024</v>
      </c>
      <c r="O721" s="15" t="s">
        <v>41021</v>
      </c>
      <c r="P721" s="15" t="s">
        <v>106</v>
      </c>
      <c r="Q721" s="15"/>
      <c r="R721" s="15"/>
      <c r="S721" s="15"/>
      <c r="T721" s="15"/>
      <c r="U721" s="15"/>
      <c r="V721" s="15"/>
      <c r="W721" s="15" t="s">
        <v>1186</v>
      </c>
      <c r="X721" s="15" t="str">
        <f>_xlfn.XLOOKUP(_LOOKUP[[#This Row],[AdjusterMemberName]],_Adjuster[Adjuster Name],_Adjuster[Email],,0)</f>
        <v>sAkinleye@knightcompany.com</v>
      </c>
      <c r="Y721" s="15" t="str">
        <f>_xlfn.XLOOKUP(_LOOKUP[[#This Row],[AdjusterMemberName]],_Adjuster[Adjuster Name],_Adjuster[Phone Number],,0)</f>
        <v>424-559-5280</v>
      </c>
      <c r="Z721" s="15"/>
      <c r="AA721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721" s="15"/>
    </row>
    <row r="722" spans="1:28" x14ac:dyDescent="0.3">
      <c r="A722" s="14">
        <v>0</v>
      </c>
      <c r="B722" s="14">
        <v>1</v>
      </c>
      <c r="C722" s="15" t="s">
        <v>23309</v>
      </c>
      <c r="D722" s="15" t="s">
        <v>23310</v>
      </c>
      <c r="E722" s="15">
        <v>45801</v>
      </c>
      <c r="F722" s="15" t="s">
        <v>41310</v>
      </c>
      <c r="G722" s="15"/>
      <c r="H722" s="15"/>
      <c r="I722" s="15" t="s">
        <v>41311</v>
      </c>
      <c r="J722" s="15" t="s">
        <v>41312</v>
      </c>
      <c r="K722" s="15" t="s">
        <v>45695</v>
      </c>
      <c r="L722" s="15" t="s">
        <v>24357</v>
      </c>
      <c r="M722" s="15" t="s">
        <v>41313</v>
      </c>
      <c r="N722" s="14">
        <v>1900</v>
      </c>
      <c r="O722" s="15" t="s">
        <v>41314</v>
      </c>
      <c r="P722" s="15" t="s">
        <v>81</v>
      </c>
      <c r="Q722" s="15"/>
      <c r="R722" s="15"/>
      <c r="S722" s="15"/>
      <c r="T722" s="15"/>
      <c r="U722" s="15"/>
      <c r="V722" s="15"/>
      <c r="W722" s="15" t="s">
        <v>1544</v>
      </c>
      <c r="X722" s="15" t="str">
        <f>_xlfn.XLOOKUP(_LOOKUP[[#This Row],[AdjusterMemberName]],_Adjuster[Adjuster Name],_Adjuster[Email],,0)</f>
        <v>CRodriguez5@knightcompany.com</v>
      </c>
      <c r="Y722" s="15" t="str">
        <f>_xlfn.XLOOKUP(_LOOKUP[[#This Row],[AdjusterMemberName]],_Adjuster[Adjuster Name],_Adjuster[Phone Number],,0)</f>
        <v>323-456-1708</v>
      </c>
      <c r="Z722" s="15"/>
      <c r="AA722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722" s="15"/>
    </row>
    <row r="723" spans="1:28" x14ac:dyDescent="0.3">
      <c r="A723" s="14">
        <v>1</v>
      </c>
      <c r="B723" s="14">
        <v>0</v>
      </c>
      <c r="C723" s="15" t="s">
        <v>42617</v>
      </c>
      <c r="D723" s="15" t="s">
        <v>42618</v>
      </c>
      <c r="E723" s="15">
        <v>45801</v>
      </c>
      <c r="F723" s="15" t="s">
        <v>42619</v>
      </c>
      <c r="G723" s="15">
        <v>45587</v>
      </c>
      <c r="H723" s="15">
        <v>45769</v>
      </c>
      <c r="I723" s="15" t="s">
        <v>42620</v>
      </c>
      <c r="J723" s="15" t="s">
        <v>42621</v>
      </c>
      <c r="K723" s="15" t="s">
        <v>45542</v>
      </c>
      <c r="L723" s="15" t="s">
        <v>128</v>
      </c>
      <c r="M723" s="15" t="s">
        <v>170</v>
      </c>
      <c r="N723" s="14">
        <v>2014</v>
      </c>
      <c r="O723" s="15" t="s">
        <v>42622</v>
      </c>
      <c r="P723" s="15" t="s">
        <v>106</v>
      </c>
      <c r="Q723" s="15" t="s">
        <v>119</v>
      </c>
      <c r="R723" s="15" t="s">
        <v>42623</v>
      </c>
      <c r="S723" s="15" t="s">
        <v>42624</v>
      </c>
      <c r="T723" s="15" t="s">
        <v>13390</v>
      </c>
      <c r="U723" s="15" t="s">
        <v>53</v>
      </c>
      <c r="V723" s="15" t="s">
        <v>45729</v>
      </c>
      <c r="W723" s="15" t="s">
        <v>1658</v>
      </c>
      <c r="X723" s="15" t="str">
        <f>_xlfn.XLOOKUP(_LOOKUP[[#This Row],[AdjusterMemberName]],_Adjuster[Adjuster Name],_Adjuster[Email],,0)</f>
        <v>RDavila@knightcompany.com</v>
      </c>
      <c r="Y723" s="15" t="str">
        <f>_xlfn.XLOOKUP(_LOOKUP[[#This Row],[AdjusterMemberName]],_Adjuster[Adjuster Name],_Adjuster[Phone Number],,0)</f>
        <v>424-559-5663</v>
      </c>
      <c r="Z723" s="15" t="s">
        <v>42625</v>
      </c>
      <c r="AA7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841 S Oak Rd, Earlimart  CA 93219</v>
      </c>
      <c r="AB723" s="15"/>
    </row>
    <row r="724" spans="1:28" x14ac:dyDescent="0.3">
      <c r="A724" s="14">
        <v>1</v>
      </c>
      <c r="B724" s="14">
        <v>1</v>
      </c>
      <c r="C724" s="15" t="s">
        <v>39835</v>
      </c>
      <c r="D724" s="15" t="s">
        <v>39836</v>
      </c>
      <c r="E724" s="15">
        <v>45800</v>
      </c>
      <c r="F724" s="15" t="s">
        <v>39837</v>
      </c>
      <c r="G724" s="15">
        <v>45708</v>
      </c>
      <c r="H724" s="15">
        <v>45889</v>
      </c>
      <c r="I724" s="15" t="s">
        <v>39838</v>
      </c>
      <c r="J724" s="15" t="s">
        <v>39839</v>
      </c>
      <c r="K724" s="15" t="s">
        <v>45722</v>
      </c>
      <c r="L724" s="15" t="s">
        <v>128</v>
      </c>
      <c r="M724" s="15" t="s">
        <v>1064</v>
      </c>
      <c r="N724" s="14">
        <v>2007</v>
      </c>
      <c r="O724" s="15" t="s">
        <v>39840</v>
      </c>
      <c r="P724" s="15" t="s">
        <v>106</v>
      </c>
      <c r="Q724" s="15" t="s">
        <v>46939</v>
      </c>
      <c r="R724" s="15" t="s">
        <v>39841</v>
      </c>
      <c r="S724" s="15" t="s">
        <v>39842</v>
      </c>
      <c r="T724" s="15" t="s">
        <v>672</v>
      </c>
      <c r="U724" s="15" t="s">
        <v>53</v>
      </c>
      <c r="V724" s="15" t="s">
        <v>45553</v>
      </c>
      <c r="W724" s="15" t="s">
        <v>3974</v>
      </c>
      <c r="X724" s="15" t="str">
        <f>_xlfn.XLOOKUP(_LOOKUP[[#This Row],[AdjusterMemberName]],_Adjuster[Adjuster Name],_Adjuster[Email],,0)</f>
        <v>LMiller@knightcompany.com</v>
      </c>
      <c r="Y724" s="15" t="str">
        <f>_xlfn.XLOOKUP(_LOOKUP[[#This Row],[AdjusterMemberName]],_Adjuster[Adjuster Name],_Adjuster[Phone Number],,0)</f>
        <v>424-559-5378</v>
      </c>
      <c r="Z724" s="15" t="s">
        <v>39843</v>
      </c>
      <c r="AA7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8155 Reseda Blvd Apt 204, Reseda  CA 91335</v>
      </c>
      <c r="AB724" s="15"/>
    </row>
    <row r="725" spans="1:28" x14ac:dyDescent="0.3">
      <c r="A725" s="14">
        <v>1</v>
      </c>
      <c r="B725" s="14">
        <v>1</v>
      </c>
      <c r="C725" s="15" t="s">
        <v>39862</v>
      </c>
      <c r="D725" s="15" t="s">
        <v>39862</v>
      </c>
      <c r="E725" s="15">
        <v>45800</v>
      </c>
      <c r="F725" s="15" t="s">
        <v>39863</v>
      </c>
      <c r="G725" s="15">
        <v>45797</v>
      </c>
      <c r="H725" s="15">
        <v>45981</v>
      </c>
      <c r="I725" s="15" t="s">
        <v>39864</v>
      </c>
      <c r="J725" s="15" t="s">
        <v>39865</v>
      </c>
      <c r="K725" s="15" t="s">
        <v>45695</v>
      </c>
      <c r="L725" s="15" t="s">
        <v>103</v>
      </c>
      <c r="M725" s="15" t="s">
        <v>890</v>
      </c>
      <c r="N725" s="14">
        <v>2014</v>
      </c>
      <c r="O725" s="15" t="s">
        <v>39866</v>
      </c>
      <c r="P725" s="15" t="s">
        <v>106</v>
      </c>
      <c r="Q725" s="15" t="s">
        <v>46893</v>
      </c>
      <c r="R725" s="15" t="s">
        <v>39867</v>
      </c>
      <c r="S725" s="15" t="s">
        <v>39868</v>
      </c>
      <c r="T725" s="15" t="s">
        <v>821</v>
      </c>
      <c r="U725" s="15" t="s">
        <v>53</v>
      </c>
      <c r="V725" s="15" t="s">
        <v>45349</v>
      </c>
      <c r="W725" s="15" t="s">
        <v>3184</v>
      </c>
      <c r="X725" s="15" t="str">
        <f>_xlfn.XLOOKUP(_LOOKUP[[#This Row],[AdjusterMemberName]],_Adjuster[Adjuster Name],_Adjuster[Email],,0)</f>
        <v>mQualls@knightcompany.com</v>
      </c>
      <c r="Y725" s="15" t="str">
        <f>_xlfn.XLOOKUP(_LOOKUP[[#This Row],[AdjusterMemberName]],_Adjuster[Adjuster Name],_Adjuster[Phone Number],,0)</f>
        <v>424-559-5436</v>
      </c>
      <c r="Z725" s="15" t="s">
        <v>39869</v>
      </c>
      <c r="AA7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7347 Hazeltine Ave, Van Nuys  CA 91405</v>
      </c>
      <c r="AB725" s="15"/>
    </row>
    <row r="726" spans="1:28" x14ac:dyDescent="0.3">
      <c r="A726" s="14">
        <v>1</v>
      </c>
      <c r="B726" s="14">
        <v>1</v>
      </c>
      <c r="C726" s="15" t="s">
        <v>39885</v>
      </c>
      <c r="D726" s="15" t="s">
        <v>39885</v>
      </c>
      <c r="E726" s="15">
        <v>45800</v>
      </c>
      <c r="F726" s="15" t="s">
        <v>39886</v>
      </c>
      <c r="G726" s="15">
        <v>45759</v>
      </c>
      <c r="H726" s="15">
        <v>45942</v>
      </c>
      <c r="I726" s="15" t="s">
        <v>39887</v>
      </c>
      <c r="J726" s="15" t="s">
        <v>39888</v>
      </c>
      <c r="K726" s="15" t="s">
        <v>45561</v>
      </c>
      <c r="L726" s="15" t="s">
        <v>1493</v>
      </c>
      <c r="M726" s="15" t="s">
        <v>33069</v>
      </c>
      <c r="N726" s="14">
        <v>2003</v>
      </c>
      <c r="O726" s="15" t="s">
        <v>39889</v>
      </c>
      <c r="P726" s="15" t="s">
        <v>106</v>
      </c>
      <c r="Q726" s="15" t="s">
        <v>47023</v>
      </c>
      <c r="R726" s="15" t="s">
        <v>16207</v>
      </c>
      <c r="S726" s="15" t="s">
        <v>39890</v>
      </c>
      <c r="T726" s="15" t="s">
        <v>174</v>
      </c>
      <c r="U726" s="15" t="s">
        <v>53</v>
      </c>
      <c r="V726" s="15" t="s">
        <v>45342</v>
      </c>
      <c r="W726" s="15" t="s">
        <v>25229</v>
      </c>
      <c r="X726" s="15" t="str">
        <f>_xlfn.XLOOKUP(_LOOKUP[[#This Row],[AdjusterMemberName]],_Adjuster[Adjuster Name],_Adjuster[Email],,0)</f>
        <v>rMartinez4@knightcompany.com</v>
      </c>
      <c r="Y726" s="15" t="str">
        <f>_xlfn.XLOOKUP(_LOOKUP[[#This Row],[AdjusterMemberName]],_Adjuster[Adjuster Name],_Adjuster[Phone Number],,0)</f>
        <v>424-559-5605</v>
      </c>
      <c r="Z726" s="15" t="s">
        <v>39891</v>
      </c>
      <c r="AA7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424 W 102Nd St, Los Angeles  CA 90003</v>
      </c>
      <c r="AB726" s="15"/>
    </row>
    <row r="727" spans="1:28" x14ac:dyDescent="0.3">
      <c r="A727" s="14">
        <v>1</v>
      </c>
      <c r="B727" s="14">
        <v>1</v>
      </c>
      <c r="C727" s="15" t="s">
        <v>39902</v>
      </c>
      <c r="D727" s="15" t="s">
        <v>39902</v>
      </c>
      <c r="E727" s="15">
        <v>45800</v>
      </c>
      <c r="F727" s="15" t="s">
        <v>39903</v>
      </c>
      <c r="G727" s="15">
        <v>45747</v>
      </c>
      <c r="H727" s="15">
        <v>45930</v>
      </c>
      <c r="I727" s="15" t="s">
        <v>39904</v>
      </c>
      <c r="J727" s="15" t="s">
        <v>39905</v>
      </c>
      <c r="K727" s="15" t="s">
        <v>45951</v>
      </c>
      <c r="L727" s="15" t="s">
        <v>103</v>
      </c>
      <c r="M727" s="15" t="s">
        <v>304</v>
      </c>
      <c r="N727" s="14">
        <v>2015</v>
      </c>
      <c r="O727" s="15" t="s">
        <v>39906</v>
      </c>
      <c r="P727" s="15" t="s">
        <v>81</v>
      </c>
      <c r="Q727" s="15" t="s">
        <v>46922</v>
      </c>
      <c r="R727" s="15" t="s">
        <v>39907</v>
      </c>
      <c r="S727" s="15" t="s">
        <v>39908</v>
      </c>
      <c r="T727" s="15" t="s">
        <v>174</v>
      </c>
      <c r="U727" s="15" t="s">
        <v>53</v>
      </c>
      <c r="V727" s="15" t="s">
        <v>45529</v>
      </c>
      <c r="W727" s="15" t="s">
        <v>3184</v>
      </c>
      <c r="X727" s="15" t="str">
        <f>_xlfn.XLOOKUP(_LOOKUP[[#This Row],[AdjusterMemberName]],_Adjuster[Adjuster Name],_Adjuster[Email],,0)</f>
        <v>mQualls@knightcompany.com</v>
      </c>
      <c r="Y727" s="15" t="str">
        <f>_xlfn.XLOOKUP(_LOOKUP[[#This Row],[AdjusterMemberName]],_Adjuster[Adjuster Name],_Adjuster[Phone Number],,0)</f>
        <v>424-559-5436</v>
      </c>
      <c r="Z727" s="15" t="s">
        <v>39909</v>
      </c>
      <c r="AA7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9325 Beach St, Los Angeles  CA 90002</v>
      </c>
      <c r="AB727" s="15"/>
    </row>
    <row r="728" spans="1:28" x14ac:dyDescent="0.3">
      <c r="A728" s="14">
        <v>0</v>
      </c>
      <c r="B728" s="14">
        <v>1</v>
      </c>
      <c r="C728" s="15" t="s">
        <v>39910</v>
      </c>
      <c r="D728" s="15" t="s">
        <v>39910</v>
      </c>
      <c r="E728" s="15">
        <v>45800</v>
      </c>
      <c r="F728" s="15" t="s">
        <v>39911</v>
      </c>
      <c r="G728" s="15"/>
      <c r="H728" s="15"/>
      <c r="I728" s="15" t="s">
        <v>39912</v>
      </c>
      <c r="J728" s="15" t="s">
        <v>39913</v>
      </c>
      <c r="K728" s="15" t="s">
        <v>45517</v>
      </c>
      <c r="L728" s="15" t="s">
        <v>32392</v>
      </c>
      <c r="M728" s="15" t="s">
        <v>4161</v>
      </c>
      <c r="N728" s="14">
        <v>2025</v>
      </c>
      <c r="O728" s="15" t="s">
        <v>39914</v>
      </c>
      <c r="P728" s="15" t="s">
        <v>81</v>
      </c>
      <c r="Q728" s="15"/>
      <c r="R728" s="15"/>
      <c r="S728" s="15"/>
      <c r="T728" s="15"/>
      <c r="U728" s="15"/>
      <c r="V728" s="15"/>
      <c r="W728" s="15" t="s">
        <v>1658</v>
      </c>
      <c r="X728" s="15" t="str">
        <f>_xlfn.XLOOKUP(_LOOKUP[[#This Row],[AdjusterMemberName]],_Adjuster[Adjuster Name],_Adjuster[Email],,0)</f>
        <v>RDavila@knightcompany.com</v>
      </c>
      <c r="Y728" s="15" t="str">
        <f>_xlfn.XLOOKUP(_LOOKUP[[#This Row],[AdjusterMemberName]],_Adjuster[Adjuster Name],_Adjuster[Phone Number],,0)</f>
        <v>424-559-5663</v>
      </c>
      <c r="Z728" s="15"/>
      <c r="AA728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728" s="15"/>
    </row>
    <row r="729" spans="1:28" x14ac:dyDescent="0.3">
      <c r="A729" s="14">
        <v>1</v>
      </c>
      <c r="B729" s="14">
        <v>1</v>
      </c>
      <c r="C729" s="15" t="s">
        <v>39915</v>
      </c>
      <c r="D729" s="15" t="s">
        <v>39915</v>
      </c>
      <c r="E729" s="15">
        <v>45800</v>
      </c>
      <c r="F729" s="15" t="s">
        <v>39916</v>
      </c>
      <c r="G729" s="15">
        <v>45712</v>
      </c>
      <c r="H729" s="15">
        <v>45893</v>
      </c>
      <c r="I729" s="15" t="s">
        <v>39917</v>
      </c>
      <c r="J729" s="15" t="s">
        <v>39918</v>
      </c>
      <c r="K729" s="15" t="s">
        <v>45812</v>
      </c>
      <c r="L729" s="15" t="s">
        <v>103</v>
      </c>
      <c r="M729" s="15" t="s">
        <v>104</v>
      </c>
      <c r="N729" s="14">
        <v>2019</v>
      </c>
      <c r="O729" s="15" t="s">
        <v>39919</v>
      </c>
      <c r="P729" s="15" t="s">
        <v>106</v>
      </c>
      <c r="Q729" s="15" t="s">
        <v>46939</v>
      </c>
      <c r="R729" s="15" t="s">
        <v>8623</v>
      </c>
      <c r="S729" s="15" t="s">
        <v>39920</v>
      </c>
      <c r="T729" s="15" t="s">
        <v>39921</v>
      </c>
      <c r="U729" s="15" t="s">
        <v>53</v>
      </c>
      <c r="V729" s="15" t="s">
        <v>45513</v>
      </c>
      <c r="W729" s="15" t="s">
        <v>6921</v>
      </c>
      <c r="X729" s="15" t="str">
        <f>_xlfn.XLOOKUP(_LOOKUP[[#This Row],[AdjusterMemberName]],_Adjuster[Adjuster Name],_Adjuster[Email],,0)</f>
        <v>AWallace@knightcompany.com</v>
      </c>
      <c r="Y729" s="15" t="str">
        <f>_xlfn.XLOOKUP(_LOOKUP[[#This Row],[AdjusterMemberName]],_Adjuster[Adjuster Name],_Adjuster[Phone Number],,0)</f>
        <v>424-559-5734</v>
      </c>
      <c r="Z729" s="15" t="s">
        <v>39922</v>
      </c>
      <c r="AA7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15425 Vanowen St Apt 7, Lake Balboa  CA 91406</v>
      </c>
      <c r="AB729" s="15"/>
    </row>
    <row r="730" spans="1:28" x14ac:dyDescent="0.3">
      <c r="A730" s="14">
        <v>1</v>
      </c>
      <c r="B730" s="14">
        <v>1</v>
      </c>
      <c r="C730" s="15" t="s">
        <v>9867</v>
      </c>
      <c r="D730" s="15" t="s">
        <v>9867</v>
      </c>
      <c r="E730" s="15">
        <v>45800</v>
      </c>
      <c r="F730" s="15" t="s">
        <v>39939</v>
      </c>
      <c r="G730" s="15">
        <v>45642</v>
      </c>
      <c r="H730" s="15">
        <v>45824</v>
      </c>
      <c r="I730" s="15" t="s">
        <v>39940</v>
      </c>
      <c r="J730" s="15" t="s">
        <v>39941</v>
      </c>
      <c r="K730" s="15" t="s">
        <v>45635</v>
      </c>
      <c r="L730" s="15" t="s">
        <v>128</v>
      </c>
      <c r="M730" s="15" t="s">
        <v>129</v>
      </c>
      <c r="N730" s="14">
        <v>2017</v>
      </c>
      <c r="O730" s="15" t="s">
        <v>9871</v>
      </c>
      <c r="P730" s="15" t="s">
        <v>81</v>
      </c>
      <c r="Q730" s="15" t="s">
        <v>47095</v>
      </c>
      <c r="R730" s="15" t="s">
        <v>9872</v>
      </c>
      <c r="S730" s="15" t="s">
        <v>9873</v>
      </c>
      <c r="T730" s="15" t="s">
        <v>894</v>
      </c>
      <c r="U730" s="15" t="s">
        <v>53</v>
      </c>
      <c r="V730" s="15" t="s">
        <v>45849</v>
      </c>
      <c r="W730" s="15" t="s">
        <v>1357</v>
      </c>
      <c r="X730" s="15" t="str">
        <f>_xlfn.XLOOKUP(_LOOKUP[[#This Row],[AdjusterMemberName]],_Adjuster[Adjuster Name],_Adjuster[Email],,0)</f>
        <v>jRivera1@knightcompany.com</v>
      </c>
      <c r="Y730" s="15" t="str">
        <f>_xlfn.XLOOKUP(_LOOKUP[[#This Row],[AdjusterMemberName]],_Adjuster[Adjuster Name],_Adjuster[Phone Number],,0)</f>
        <v>424-559-5239</v>
      </c>
      <c r="Z730" s="15" t="s">
        <v>9874</v>
      </c>
      <c r="AA7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4614 33Th St Apt 3, San Diego  CA 92116</v>
      </c>
      <c r="AB730" s="15"/>
    </row>
    <row r="731" spans="1:28" x14ac:dyDescent="0.3">
      <c r="A731" s="14">
        <v>1</v>
      </c>
      <c r="B731" s="14">
        <v>1</v>
      </c>
      <c r="C731" s="15" t="s">
        <v>40264</v>
      </c>
      <c r="D731" s="15" t="s">
        <v>40264</v>
      </c>
      <c r="E731" s="15">
        <v>45800</v>
      </c>
      <c r="F731" s="15" t="s">
        <v>40265</v>
      </c>
      <c r="G731" s="15">
        <v>45757</v>
      </c>
      <c r="H731" s="15">
        <v>45940</v>
      </c>
      <c r="I731" s="15" t="s">
        <v>40266</v>
      </c>
      <c r="J731" s="15" t="s">
        <v>40267</v>
      </c>
      <c r="K731" s="15" t="s">
        <v>45458</v>
      </c>
      <c r="L731" s="15" t="s">
        <v>103</v>
      </c>
      <c r="M731" s="15" t="s">
        <v>104</v>
      </c>
      <c r="N731" s="14">
        <v>2025</v>
      </c>
      <c r="O731" s="15" t="s">
        <v>40268</v>
      </c>
      <c r="P731" s="15" t="s">
        <v>106</v>
      </c>
      <c r="Q731" s="15" t="s">
        <v>47064</v>
      </c>
      <c r="R731" s="15" t="s">
        <v>24992</v>
      </c>
      <c r="S731" s="15" t="s">
        <v>40269</v>
      </c>
      <c r="T731" s="15" t="s">
        <v>164</v>
      </c>
      <c r="U731" s="15" t="s">
        <v>53</v>
      </c>
      <c r="V731" s="15" t="s">
        <v>45579</v>
      </c>
      <c r="W731" s="15" t="s">
        <v>54</v>
      </c>
      <c r="X731" s="15" t="str">
        <f>_xlfn.XLOOKUP(_LOOKUP[[#This Row],[AdjusterMemberName]],_Adjuster[Adjuster Name],_Adjuster[Email],,0)</f>
        <v>JRubalcava@knightcompany.com</v>
      </c>
      <c r="Y731" s="15" t="str">
        <f>_xlfn.XLOOKUP(_LOOKUP[[#This Row],[AdjusterMemberName]],_Adjuster[Adjuster Name],_Adjuster[Phone Number],,0)</f>
        <v>424-559-5420</v>
      </c>
      <c r="Z731" s="15" t="s">
        <v>40270</v>
      </c>
      <c r="AA7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2570 S Duke Ave, Fresno  CA 93727</v>
      </c>
      <c r="AB731" s="15">
        <v>45836</v>
      </c>
    </row>
    <row r="732" spans="1:28" x14ac:dyDescent="0.3">
      <c r="A732" s="14">
        <v>1</v>
      </c>
      <c r="B732" s="14">
        <v>1</v>
      </c>
      <c r="C732" s="15" t="s">
        <v>39373</v>
      </c>
      <c r="D732" s="15" t="s">
        <v>40274</v>
      </c>
      <c r="E732" s="15">
        <v>45800</v>
      </c>
      <c r="F732" s="15" t="s">
        <v>39375</v>
      </c>
      <c r="G732" s="15">
        <v>45755</v>
      </c>
      <c r="H732" s="15">
        <v>45938</v>
      </c>
      <c r="I732" s="15" t="s">
        <v>40275</v>
      </c>
      <c r="J732" s="15" t="s">
        <v>40276</v>
      </c>
      <c r="K732" s="15" t="s">
        <v>45663</v>
      </c>
      <c r="L732" s="15" t="s">
        <v>139</v>
      </c>
      <c r="M732" s="15" t="s">
        <v>470</v>
      </c>
      <c r="N732" s="14">
        <v>2004</v>
      </c>
      <c r="O732" s="15" t="s">
        <v>40277</v>
      </c>
      <c r="P732" s="15" t="s">
        <v>81</v>
      </c>
      <c r="Q732" s="15" t="s">
        <v>46893</v>
      </c>
      <c r="R732" s="15" t="s">
        <v>27693</v>
      </c>
      <c r="S732" s="15" t="s">
        <v>39379</v>
      </c>
      <c r="T732" s="15" t="s">
        <v>404</v>
      </c>
      <c r="U732" s="15" t="s">
        <v>53</v>
      </c>
      <c r="V732" s="15" t="s">
        <v>45924</v>
      </c>
      <c r="W732" s="15" t="s">
        <v>264</v>
      </c>
      <c r="X732" s="15" t="str">
        <f>_xlfn.XLOOKUP(_LOOKUP[[#This Row],[AdjusterMemberName]],_Adjuster[Adjuster Name],_Adjuster[Email],,0)</f>
        <v>sBonnevie@knightcompany.com</v>
      </c>
      <c r="Y732" s="15" t="str">
        <f>_xlfn.XLOOKUP(_LOOKUP[[#This Row],[AdjusterMemberName]],_Adjuster[Adjuster Name],_Adjuster[Phone Number],,0)</f>
        <v>323-692-4064</v>
      </c>
      <c r="Z732" s="15" t="s">
        <v>39380</v>
      </c>
      <c r="AA7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37037 Julian Ln, Palmdale  CA 93552</v>
      </c>
      <c r="AB732" s="15">
        <v>45822</v>
      </c>
    </row>
    <row r="733" spans="1:28" x14ac:dyDescent="0.3">
      <c r="A733" s="14">
        <v>1</v>
      </c>
      <c r="B733" s="14">
        <v>1</v>
      </c>
      <c r="C733" s="15" t="s">
        <v>40634</v>
      </c>
      <c r="D733" s="15" t="s">
        <v>40635</v>
      </c>
      <c r="E733" s="15">
        <v>45800</v>
      </c>
      <c r="F733" s="15" t="s">
        <v>40636</v>
      </c>
      <c r="G733" s="15">
        <v>45761</v>
      </c>
      <c r="H733" s="15">
        <v>45944</v>
      </c>
      <c r="I733" s="15" t="s">
        <v>40637</v>
      </c>
      <c r="J733" s="15" t="s">
        <v>40638</v>
      </c>
      <c r="K733" s="15" t="s">
        <v>45416</v>
      </c>
      <c r="L733" s="15" t="s">
        <v>139</v>
      </c>
      <c r="M733" s="15" t="s">
        <v>470</v>
      </c>
      <c r="N733" s="14">
        <v>2025</v>
      </c>
      <c r="O733" s="15" t="s">
        <v>40639</v>
      </c>
      <c r="P733" s="15" t="s">
        <v>106</v>
      </c>
      <c r="Q733" s="15" t="s">
        <v>46913</v>
      </c>
      <c r="R733" s="15" t="s">
        <v>30601</v>
      </c>
      <c r="S733" s="15" t="s">
        <v>40640</v>
      </c>
      <c r="T733" s="15" t="s">
        <v>4967</v>
      </c>
      <c r="U733" s="15" t="s">
        <v>53</v>
      </c>
      <c r="V733" s="15" t="s">
        <v>45436</v>
      </c>
      <c r="W733" s="15" t="s">
        <v>54</v>
      </c>
      <c r="X733" s="15" t="str">
        <f>_xlfn.XLOOKUP(_LOOKUP[[#This Row],[AdjusterMemberName]],_Adjuster[Adjuster Name],_Adjuster[Email],,0)</f>
        <v>JRubalcava@knightcompany.com</v>
      </c>
      <c r="Y733" s="15" t="str">
        <f>_xlfn.XLOOKUP(_LOOKUP[[#This Row],[AdjusterMemberName]],_Adjuster[Adjuster Name],_Adjuster[Phone Number],,0)</f>
        <v>424-559-5420</v>
      </c>
      <c r="Z733" s="15" t="s">
        <v>40641</v>
      </c>
      <c r="AA7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5841 1/2 Cecilia St, Bell Gardens  CA 90201</v>
      </c>
      <c r="AB733" s="15"/>
    </row>
    <row r="734" spans="1:28" x14ac:dyDescent="0.3">
      <c r="A734" s="14">
        <v>1</v>
      </c>
      <c r="B734" s="14">
        <v>1</v>
      </c>
      <c r="C734" s="15" t="s">
        <v>43044</v>
      </c>
      <c r="D734" s="15" t="s">
        <v>43045</v>
      </c>
      <c r="E734" s="15">
        <v>45800</v>
      </c>
      <c r="F734" s="15" t="s">
        <v>43046</v>
      </c>
      <c r="G734" s="15">
        <v>45764</v>
      </c>
      <c r="H734" s="15">
        <v>45947</v>
      </c>
      <c r="I734" s="15" t="s">
        <v>43047</v>
      </c>
      <c r="J734" s="15" t="s">
        <v>43048</v>
      </c>
      <c r="K734" s="15" t="s">
        <v>45390</v>
      </c>
      <c r="L734" s="15" t="s">
        <v>128</v>
      </c>
      <c r="M734" s="15" t="s">
        <v>129</v>
      </c>
      <c r="N734" s="14">
        <v>2025</v>
      </c>
      <c r="O734" s="15" t="s">
        <v>43049</v>
      </c>
      <c r="P734" s="15" t="s">
        <v>81</v>
      </c>
      <c r="Q734" s="15" t="s">
        <v>46978</v>
      </c>
      <c r="R734" s="15" t="s">
        <v>5060</v>
      </c>
      <c r="S734" s="15" t="s">
        <v>43050</v>
      </c>
      <c r="T734" s="15" t="s">
        <v>2750</v>
      </c>
      <c r="U734" s="15" t="s">
        <v>53</v>
      </c>
      <c r="V734" s="15" t="s">
        <v>45681</v>
      </c>
      <c r="W734" s="15" t="s">
        <v>29629</v>
      </c>
      <c r="X734" s="15" t="str">
        <f>_xlfn.XLOOKUP(_LOOKUP[[#This Row],[AdjusterMemberName]],_Adjuster[Adjuster Name],_Adjuster[Email],,0)</f>
        <v>LYoung2@knightcompany.com</v>
      </c>
      <c r="Y734" s="15" t="str">
        <f>_xlfn.XLOOKUP(_LOOKUP[[#This Row],[AdjusterMemberName]],_Adjuster[Adjuster Name],_Adjuster[Phone Number],,0)</f>
        <v>323-456-1714</v>
      </c>
      <c r="Z734" s="15" t="s">
        <v>43051</v>
      </c>
      <c r="AA7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13112 Carriage Rd Apt 12, Poway  CA 92064</v>
      </c>
      <c r="AB734" s="15"/>
    </row>
    <row r="735" spans="1:28" x14ac:dyDescent="0.3">
      <c r="A735" s="14">
        <v>1</v>
      </c>
      <c r="B735" s="14">
        <v>1</v>
      </c>
      <c r="C735" s="15" t="s">
        <v>44123</v>
      </c>
      <c r="D735" s="15" t="s">
        <v>44123</v>
      </c>
      <c r="E735" s="15">
        <v>45800</v>
      </c>
      <c r="F735" s="15" t="s">
        <v>44124</v>
      </c>
      <c r="G735" s="15">
        <v>45644</v>
      </c>
      <c r="H735" s="15">
        <v>45826</v>
      </c>
      <c r="I735" s="15" t="s">
        <v>44125</v>
      </c>
      <c r="J735" s="15" t="s">
        <v>44126</v>
      </c>
      <c r="K735" s="15" t="s">
        <v>45407</v>
      </c>
      <c r="L735" s="15" t="s">
        <v>128</v>
      </c>
      <c r="M735" s="15" t="s">
        <v>2179</v>
      </c>
      <c r="N735" s="14">
        <v>2019</v>
      </c>
      <c r="O735" s="15" t="s">
        <v>44127</v>
      </c>
      <c r="P735" s="15" t="s">
        <v>106</v>
      </c>
      <c r="Q735" s="15" t="s">
        <v>46922</v>
      </c>
      <c r="R735" s="15" t="s">
        <v>44128</v>
      </c>
      <c r="S735" s="15" t="s">
        <v>44129</v>
      </c>
      <c r="T735" s="15" t="s">
        <v>122</v>
      </c>
      <c r="U735" s="15" t="s">
        <v>53</v>
      </c>
      <c r="V735" s="15" t="s">
        <v>45548</v>
      </c>
      <c r="W735" s="15" t="s">
        <v>54</v>
      </c>
      <c r="X735" s="15" t="str">
        <f>_xlfn.XLOOKUP(_LOOKUP[[#This Row],[AdjusterMemberName]],_Adjuster[Adjuster Name],_Adjuster[Email],,0)</f>
        <v>JRubalcava@knightcompany.com</v>
      </c>
      <c r="Y735" s="15" t="str">
        <f>_xlfn.XLOOKUP(_LOOKUP[[#This Row],[AdjusterMemberName]],_Adjuster[Adjuster Name],_Adjuster[Phone Number],,0)</f>
        <v>424-559-5420</v>
      </c>
      <c r="Z735" s="15" t="s">
        <v>44130</v>
      </c>
      <c r="AA7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25132 Steiner Dr, Hemet  CA 92544</v>
      </c>
      <c r="AB735" s="15"/>
    </row>
    <row r="736" spans="1:28" x14ac:dyDescent="0.3">
      <c r="A736" s="14">
        <v>1</v>
      </c>
      <c r="B736" s="14">
        <v>1</v>
      </c>
      <c r="C736" s="15" t="s">
        <v>39741</v>
      </c>
      <c r="D736" s="15" t="s">
        <v>39741</v>
      </c>
      <c r="E736" s="15">
        <v>45799</v>
      </c>
      <c r="F736" s="15" t="s">
        <v>39742</v>
      </c>
      <c r="G736" s="15">
        <v>45759</v>
      </c>
      <c r="H736" s="15">
        <v>45942</v>
      </c>
      <c r="I736" s="15" t="s">
        <v>39743</v>
      </c>
      <c r="J736" s="15" t="s">
        <v>39744</v>
      </c>
      <c r="K736" s="15" t="s">
        <v>45334</v>
      </c>
      <c r="L736" s="15" t="s">
        <v>128</v>
      </c>
      <c r="M736" s="15" t="s">
        <v>129</v>
      </c>
      <c r="N736" s="14">
        <v>2019</v>
      </c>
      <c r="O736" s="15" t="s">
        <v>39745</v>
      </c>
      <c r="P736" s="15" t="s">
        <v>81</v>
      </c>
      <c r="Q736" s="15" t="s">
        <v>46893</v>
      </c>
      <c r="R736" s="15" t="s">
        <v>39746</v>
      </c>
      <c r="S736" s="15" t="s">
        <v>39747</v>
      </c>
      <c r="T736" s="15" t="s">
        <v>1834</v>
      </c>
      <c r="U736" s="15" t="s">
        <v>53</v>
      </c>
      <c r="V736" s="15" t="s">
        <v>45760</v>
      </c>
      <c r="W736" s="15" t="s">
        <v>25229</v>
      </c>
      <c r="X736" s="15" t="str">
        <f>_xlfn.XLOOKUP(_LOOKUP[[#This Row],[AdjusterMemberName]],_Adjuster[Adjuster Name],_Adjuster[Email],,0)</f>
        <v>rMartinez4@knightcompany.com</v>
      </c>
      <c r="Y736" s="15" t="str">
        <f>_xlfn.XLOOKUP(_LOOKUP[[#This Row],[AdjusterMemberName]],_Adjuster[Adjuster Name],_Adjuster[Phone Number],,0)</f>
        <v>424-559-5605</v>
      </c>
      <c r="Z736" s="15" t="s">
        <v>39748</v>
      </c>
      <c r="AA7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1143 Borden Rd, Escondido  CA 92026</v>
      </c>
      <c r="AB736" s="15">
        <v>45862</v>
      </c>
    </row>
    <row r="737" spans="1:28" x14ac:dyDescent="0.3">
      <c r="A737" s="14">
        <v>1</v>
      </c>
      <c r="B737" s="14">
        <v>1</v>
      </c>
      <c r="C737" s="15" t="s">
        <v>39758</v>
      </c>
      <c r="D737" s="15" t="s">
        <v>39759</v>
      </c>
      <c r="E737" s="15">
        <v>45799</v>
      </c>
      <c r="F737" s="15" t="s">
        <v>39760</v>
      </c>
      <c r="G737" s="15">
        <v>45767</v>
      </c>
      <c r="H737" s="15">
        <v>45950</v>
      </c>
      <c r="I737" s="15" t="s">
        <v>39761</v>
      </c>
      <c r="J737" s="15" t="s">
        <v>39762</v>
      </c>
      <c r="K737" s="15" t="s">
        <v>45722</v>
      </c>
      <c r="L737" s="15" t="s">
        <v>25</v>
      </c>
      <c r="M737" s="15" t="s">
        <v>480</v>
      </c>
      <c r="N737" s="14">
        <v>2019</v>
      </c>
      <c r="O737" s="15" t="s">
        <v>39763</v>
      </c>
      <c r="P737" s="15" t="s">
        <v>81</v>
      </c>
      <c r="Q737" s="15" t="s">
        <v>47001</v>
      </c>
      <c r="R737" s="15" t="s">
        <v>39764</v>
      </c>
      <c r="S737" s="15" t="s">
        <v>39765</v>
      </c>
      <c r="T737" s="15" t="s">
        <v>5775</v>
      </c>
      <c r="U737" s="15" t="s">
        <v>53</v>
      </c>
      <c r="V737" s="15" t="s">
        <v>45961</v>
      </c>
      <c r="W737" s="15" t="s">
        <v>54</v>
      </c>
      <c r="X737" s="15" t="str">
        <f>_xlfn.XLOOKUP(_LOOKUP[[#This Row],[AdjusterMemberName]],_Adjuster[Adjuster Name],_Adjuster[Email],,0)</f>
        <v>JRubalcava@knightcompany.com</v>
      </c>
      <c r="Y737" s="15" t="str">
        <f>_xlfn.XLOOKUP(_LOOKUP[[#This Row],[AdjusterMemberName]],_Adjuster[Adjuster Name],_Adjuster[Phone Number],,0)</f>
        <v>424-559-5420</v>
      </c>
      <c r="Z737" s="15" t="s">
        <v>39766</v>
      </c>
      <c r="AA7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18601 Hatteras St Apt 308, Tarzana  CA 91356</v>
      </c>
      <c r="AB737" s="15"/>
    </row>
    <row r="738" spans="1:28" x14ac:dyDescent="0.3">
      <c r="A738" s="14">
        <v>1</v>
      </c>
      <c r="B738" s="14">
        <v>1</v>
      </c>
      <c r="C738" s="15" t="s">
        <v>39792</v>
      </c>
      <c r="D738" s="15" t="s">
        <v>39792</v>
      </c>
      <c r="E738" s="15">
        <v>45799</v>
      </c>
      <c r="F738" s="15" t="s">
        <v>39793</v>
      </c>
      <c r="G738" s="15">
        <v>45660</v>
      </c>
      <c r="H738" s="15">
        <v>45841</v>
      </c>
      <c r="I738" s="15" t="s">
        <v>39794</v>
      </c>
      <c r="J738" s="15" t="s">
        <v>39795</v>
      </c>
      <c r="K738" s="15" t="s">
        <v>45957</v>
      </c>
      <c r="L738" s="15" t="s">
        <v>139</v>
      </c>
      <c r="M738" s="15" t="s">
        <v>470</v>
      </c>
      <c r="N738" s="14">
        <v>2021</v>
      </c>
      <c r="O738" s="15" t="s">
        <v>39796</v>
      </c>
      <c r="P738" s="15" t="s">
        <v>106</v>
      </c>
      <c r="Q738" s="15" t="s">
        <v>47022</v>
      </c>
      <c r="R738" s="15" t="s">
        <v>39797</v>
      </c>
      <c r="S738" s="15" t="s">
        <v>39798</v>
      </c>
      <c r="T738" s="15" t="s">
        <v>286</v>
      </c>
      <c r="U738" s="15" t="s">
        <v>53</v>
      </c>
      <c r="V738" s="15" t="s">
        <v>45871</v>
      </c>
      <c r="W738" s="15" t="s">
        <v>54</v>
      </c>
      <c r="X738" s="15" t="str">
        <f>_xlfn.XLOOKUP(_LOOKUP[[#This Row],[AdjusterMemberName]],_Adjuster[Adjuster Name],_Adjuster[Email],,0)</f>
        <v>JRubalcava@knightcompany.com</v>
      </c>
      <c r="Y738" s="15" t="str">
        <f>_xlfn.XLOOKUP(_LOOKUP[[#This Row],[AdjusterMemberName]],_Adjuster[Adjuster Name],_Adjuster[Phone Number],,0)</f>
        <v>424-559-5420</v>
      </c>
      <c r="Z738" s="15" t="s">
        <v>39799</v>
      </c>
      <c r="AA7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2790 Cedar Ave , Long Beach  CA 90806</v>
      </c>
      <c r="AB738" s="15"/>
    </row>
    <row r="739" spans="1:28" x14ac:dyDescent="0.3">
      <c r="A739" s="14">
        <v>1</v>
      </c>
      <c r="B739" s="14">
        <v>1</v>
      </c>
      <c r="C739" s="15" t="s">
        <v>39815</v>
      </c>
      <c r="D739" s="15" t="s">
        <v>39815</v>
      </c>
      <c r="E739" s="15">
        <v>45799</v>
      </c>
      <c r="F739" s="15" t="s">
        <v>39816</v>
      </c>
      <c r="G739" s="15">
        <v>45736</v>
      </c>
      <c r="H739" s="15">
        <v>45920</v>
      </c>
      <c r="I739" s="15" t="s">
        <v>39817</v>
      </c>
      <c r="J739" s="15" t="s">
        <v>39818</v>
      </c>
      <c r="K739" s="15" t="s">
        <v>45956</v>
      </c>
      <c r="L739" s="15" t="s">
        <v>441</v>
      </c>
      <c r="M739" s="15" t="s">
        <v>579</v>
      </c>
      <c r="N739" s="14">
        <v>2014</v>
      </c>
      <c r="O739" s="15" t="s">
        <v>39819</v>
      </c>
      <c r="P739" s="15" t="s">
        <v>106</v>
      </c>
      <c r="Q739" s="15" t="s">
        <v>46931</v>
      </c>
      <c r="R739" s="15" t="s">
        <v>20306</v>
      </c>
      <c r="S739" s="15" t="s">
        <v>39820</v>
      </c>
      <c r="T739" s="15" t="s">
        <v>503</v>
      </c>
      <c r="U739" s="15" t="s">
        <v>53</v>
      </c>
      <c r="V739" s="15" t="s">
        <v>45601</v>
      </c>
      <c r="W739" s="15" t="s">
        <v>3114</v>
      </c>
      <c r="X739" s="15" t="str">
        <f>_xlfn.XLOOKUP(_LOOKUP[[#This Row],[AdjusterMemberName]],_Adjuster[Adjuster Name],_Adjuster[Email],,0)</f>
        <v>eExmundo@knightcompany.com</v>
      </c>
      <c r="Y739" s="15" t="str">
        <f>_xlfn.XLOOKUP(_LOOKUP[[#This Row],[AdjusterMemberName]],_Adjuster[Adjuster Name],_Adjuster[Phone Number],,0)</f>
        <v>424-559-5400</v>
      </c>
      <c r="Z739" s="15" t="s">
        <v>39821</v>
      </c>
      <c r="AA7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5231 73Rd St Apt B, Sacramento  CA 95820</v>
      </c>
      <c r="AB739" s="15">
        <v>45841</v>
      </c>
    </row>
    <row r="740" spans="1:28" x14ac:dyDescent="0.3">
      <c r="A740" s="14">
        <v>1</v>
      </c>
      <c r="B740" s="14">
        <v>0</v>
      </c>
      <c r="C740" s="15" t="s">
        <v>39826</v>
      </c>
      <c r="D740" s="15" t="s">
        <v>39827</v>
      </c>
      <c r="E740" s="15">
        <v>45799</v>
      </c>
      <c r="F740" s="15" t="s">
        <v>39828</v>
      </c>
      <c r="G740" s="15">
        <v>45693</v>
      </c>
      <c r="H740" s="15">
        <v>45874</v>
      </c>
      <c r="I740" s="15" t="s">
        <v>39829</v>
      </c>
      <c r="J740" s="15" t="s">
        <v>39830</v>
      </c>
      <c r="K740" s="15" t="s">
        <v>45448</v>
      </c>
      <c r="L740" s="15" t="s">
        <v>441</v>
      </c>
      <c r="M740" s="15" t="s">
        <v>579</v>
      </c>
      <c r="N740" s="14">
        <v>2015</v>
      </c>
      <c r="O740" s="15" t="s">
        <v>39831</v>
      </c>
      <c r="P740" s="15" t="s">
        <v>81</v>
      </c>
      <c r="Q740" s="15" t="s">
        <v>47023</v>
      </c>
      <c r="R740" s="15" t="s">
        <v>39832</v>
      </c>
      <c r="S740" s="15" t="s">
        <v>39833</v>
      </c>
      <c r="T740" s="15" t="s">
        <v>174</v>
      </c>
      <c r="U740" s="15" t="s">
        <v>53</v>
      </c>
      <c r="V740" s="15" t="s">
        <v>45367</v>
      </c>
      <c r="W740" s="15" t="s">
        <v>1186</v>
      </c>
      <c r="X740" s="15" t="str">
        <f>_xlfn.XLOOKUP(_LOOKUP[[#This Row],[AdjusterMemberName]],_Adjuster[Adjuster Name],_Adjuster[Email],,0)</f>
        <v>sAkinleye@knightcompany.com</v>
      </c>
      <c r="Y740" s="15" t="str">
        <f>_xlfn.XLOOKUP(_LOOKUP[[#This Row],[AdjusterMemberName]],_Adjuster[Adjuster Name],_Adjuster[Phone Number],,0)</f>
        <v>424-559-5280</v>
      </c>
      <c r="Z740" s="15" t="s">
        <v>39834</v>
      </c>
      <c r="AA7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683 E 49Th St Apt B, Los Angeles  CA 90011</v>
      </c>
      <c r="AB740" s="15"/>
    </row>
    <row r="741" spans="1:28" x14ac:dyDescent="0.3">
      <c r="A741" s="14">
        <v>1</v>
      </c>
      <c r="B741" s="14">
        <v>1</v>
      </c>
      <c r="C741" s="15" t="s">
        <v>28167</v>
      </c>
      <c r="D741" s="15" t="s">
        <v>28167</v>
      </c>
      <c r="E741" s="15">
        <v>45799</v>
      </c>
      <c r="F741" s="15" t="s">
        <v>39870</v>
      </c>
      <c r="G741" s="15">
        <v>45750</v>
      </c>
      <c r="H741" s="15">
        <v>45933</v>
      </c>
      <c r="I741" s="15" t="s">
        <v>39871</v>
      </c>
      <c r="J741" s="15" t="s">
        <v>39872</v>
      </c>
      <c r="K741" s="15" t="s">
        <v>45407</v>
      </c>
      <c r="L741" s="15" t="s">
        <v>128</v>
      </c>
      <c r="M741" s="15" t="s">
        <v>836</v>
      </c>
      <c r="N741" s="14">
        <v>2021</v>
      </c>
      <c r="O741" s="15" t="s">
        <v>28171</v>
      </c>
      <c r="P741" s="15" t="s">
        <v>106</v>
      </c>
      <c r="Q741" s="15" t="s">
        <v>46893</v>
      </c>
      <c r="R741" s="15" t="s">
        <v>28172</v>
      </c>
      <c r="S741" s="15" t="s">
        <v>28173</v>
      </c>
      <c r="T741" s="15" t="s">
        <v>727</v>
      </c>
      <c r="U741" s="15" t="s">
        <v>53</v>
      </c>
      <c r="V741" s="15" t="s">
        <v>45480</v>
      </c>
      <c r="W741" s="15" t="s">
        <v>54</v>
      </c>
      <c r="X741" s="15" t="str">
        <f>_xlfn.XLOOKUP(_LOOKUP[[#This Row],[AdjusterMemberName]],_Adjuster[Adjuster Name],_Adjuster[Email],,0)</f>
        <v>JRubalcava@knightcompany.com</v>
      </c>
      <c r="Y741" s="15" t="str">
        <f>_xlfn.XLOOKUP(_LOOKUP[[#This Row],[AdjusterMemberName]],_Adjuster[Adjuster Name],_Adjuster[Phone Number],,0)</f>
        <v>424-559-5420</v>
      </c>
      <c r="Z741" s="15" t="s">
        <v>28174</v>
      </c>
      <c r="AA7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3915 Delta Fsir Blvd Apt C19, Antioch  CA 94509</v>
      </c>
      <c r="AB741" s="15"/>
    </row>
    <row r="742" spans="1:28" x14ac:dyDescent="0.3">
      <c r="A742" s="14">
        <v>1</v>
      </c>
      <c r="B742" s="14">
        <v>1</v>
      </c>
      <c r="C742" s="15" t="s">
        <v>39877</v>
      </c>
      <c r="D742" s="15" t="s">
        <v>39877</v>
      </c>
      <c r="E742" s="15">
        <v>45799</v>
      </c>
      <c r="F742" s="15" t="s">
        <v>39878</v>
      </c>
      <c r="G742" s="15">
        <v>45680</v>
      </c>
      <c r="H742" s="15">
        <v>45861</v>
      </c>
      <c r="I742" s="15" t="s">
        <v>39879</v>
      </c>
      <c r="J742" s="15" t="s">
        <v>39880</v>
      </c>
      <c r="K742" s="15" t="s">
        <v>45379</v>
      </c>
      <c r="L742" s="15" t="s">
        <v>292</v>
      </c>
      <c r="M742" s="15" t="s">
        <v>21206</v>
      </c>
      <c r="N742" s="14">
        <v>2001</v>
      </c>
      <c r="O742" s="15" t="s">
        <v>39881</v>
      </c>
      <c r="P742" s="15" t="s">
        <v>81</v>
      </c>
      <c r="Q742" s="15" t="s">
        <v>47051</v>
      </c>
      <c r="R742" s="15" t="s">
        <v>39882</v>
      </c>
      <c r="S742" s="15" t="s">
        <v>39883</v>
      </c>
      <c r="T742" s="15" t="s">
        <v>10128</v>
      </c>
      <c r="U742" s="15" t="s">
        <v>53</v>
      </c>
      <c r="V742" s="15" t="s">
        <v>45953</v>
      </c>
      <c r="W742" s="15" t="s">
        <v>264</v>
      </c>
      <c r="X742" s="15" t="str">
        <f>_xlfn.XLOOKUP(_LOOKUP[[#This Row],[AdjusterMemberName]],_Adjuster[Adjuster Name],_Adjuster[Email],,0)</f>
        <v>sBonnevie@knightcompany.com</v>
      </c>
      <c r="Y742" s="15" t="str">
        <f>_xlfn.XLOOKUP(_LOOKUP[[#This Row],[AdjusterMemberName]],_Adjuster[Adjuster Name],_Adjuster[Phone Number],,0)</f>
        <v>323-692-4064</v>
      </c>
      <c r="Z742" s="15" t="s">
        <v>39884</v>
      </c>
      <c r="AA7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201 S Lapeer Drive, Beverly Hills  CA 90211</v>
      </c>
      <c r="AB742" s="15"/>
    </row>
    <row r="743" spans="1:28" x14ac:dyDescent="0.3">
      <c r="A743" s="14">
        <v>1</v>
      </c>
      <c r="B743" s="14">
        <v>1</v>
      </c>
      <c r="C743" s="15" t="s">
        <v>39894</v>
      </c>
      <c r="D743" s="15" t="s">
        <v>39894</v>
      </c>
      <c r="E743" s="15">
        <v>45799</v>
      </c>
      <c r="F743" s="15" t="s">
        <v>39895</v>
      </c>
      <c r="G743" s="15">
        <v>45782</v>
      </c>
      <c r="H743" s="15">
        <v>45966</v>
      </c>
      <c r="I743" s="15" t="s">
        <v>39896</v>
      </c>
      <c r="J743" s="15" t="s">
        <v>39897</v>
      </c>
      <c r="K743" s="15" t="s">
        <v>45528</v>
      </c>
      <c r="L743" s="15" t="s">
        <v>128</v>
      </c>
      <c r="M743" s="15" t="s">
        <v>129</v>
      </c>
      <c r="N743" s="14">
        <v>2021</v>
      </c>
      <c r="O743" s="15" t="s">
        <v>39898</v>
      </c>
      <c r="P743" s="15" t="s">
        <v>106</v>
      </c>
      <c r="Q743" s="15" t="s">
        <v>47010</v>
      </c>
      <c r="R743" s="15" t="s">
        <v>39899</v>
      </c>
      <c r="S743" s="15" t="s">
        <v>39900</v>
      </c>
      <c r="T743" s="15" t="s">
        <v>4967</v>
      </c>
      <c r="U743" s="15" t="s">
        <v>53</v>
      </c>
      <c r="V743" s="15" t="s">
        <v>45436</v>
      </c>
      <c r="W743" s="15" t="s">
        <v>1544</v>
      </c>
      <c r="X743" s="15" t="str">
        <f>_xlfn.XLOOKUP(_LOOKUP[[#This Row],[AdjusterMemberName]],_Adjuster[Adjuster Name],_Adjuster[Email],,0)</f>
        <v>CRodriguez5@knightcompany.com</v>
      </c>
      <c r="Y743" s="15" t="str">
        <f>_xlfn.XLOOKUP(_LOOKUP[[#This Row],[AdjusterMemberName]],_Adjuster[Adjuster Name],_Adjuster[Phone Number],,0)</f>
        <v>323-456-1708</v>
      </c>
      <c r="Z743" s="15" t="s">
        <v>39901</v>
      </c>
      <c r="AA7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7115 San Luis Ave, Bell Gardens  CA 90201</v>
      </c>
      <c r="AB743" s="15"/>
    </row>
    <row r="744" spans="1:28" x14ac:dyDescent="0.3">
      <c r="A744" s="14">
        <v>1</v>
      </c>
      <c r="B744" s="14">
        <v>1</v>
      </c>
      <c r="C744" s="15" t="s">
        <v>40079</v>
      </c>
      <c r="D744" s="15" t="s">
        <v>40080</v>
      </c>
      <c r="E744" s="15">
        <v>45799</v>
      </c>
      <c r="F744" s="15" t="s">
        <v>40081</v>
      </c>
      <c r="G744" s="15">
        <v>45797</v>
      </c>
      <c r="H744" s="15">
        <v>45981</v>
      </c>
      <c r="I744" s="15" t="s">
        <v>40082</v>
      </c>
      <c r="J744" s="15" t="s">
        <v>40083</v>
      </c>
      <c r="K744" s="15" t="s">
        <v>45604</v>
      </c>
      <c r="L744" s="15" t="s">
        <v>441</v>
      </c>
      <c r="M744" s="15" t="s">
        <v>579</v>
      </c>
      <c r="N744" s="14">
        <v>2019</v>
      </c>
      <c r="O744" s="15" t="s">
        <v>40084</v>
      </c>
      <c r="P744" s="15" t="s">
        <v>106</v>
      </c>
      <c r="Q744" s="15" t="s">
        <v>47020</v>
      </c>
      <c r="R744" s="15" t="s">
        <v>40085</v>
      </c>
      <c r="S744" s="15" t="s">
        <v>40086</v>
      </c>
      <c r="T744" s="15" t="s">
        <v>11096</v>
      </c>
      <c r="U744" s="15" t="s">
        <v>53</v>
      </c>
      <c r="V744" s="15" t="s">
        <v>45676</v>
      </c>
      <c r="W744" s="15" t="s">
        <v>3114</v>
      </c>
      <c r="X744" s="15" t="str">
        <f>_xlfn.XLOOKUP(_LOOKUP[[#This Row],[AdjusterMemberName]],_Adjuster[Adjuster Name],_Adjuster[Email],,0)</f>
        <v>eExmundo@knightcompany.com</v>
      </c>
      <c r="Y744" s="15" t="str">
        <f>_xlfn.XLOOKUP(_LOOKUP[[#This Row],[AdjusterMemberName]],_Adjuster[Adjuster Name],_Adjuster[Phone Number],,0)</f>
        <v>424-559-5400</v>
      </c>
      <c r="Z744" s="15" t="s">
        <v>40087</v>
      </c>
      <c r="AA7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1516 S Dayton St Apt A, Tulare  CA 93274</v>
      </c>
      <c r="AB744" s="15"/>
    </row>
    <row r="745" spans="1:28" x14ac:dyDescent="0.3">
      <c r="A745" s="14">
        <v>1</v>
      </c>
      <c r="B745" s="14">
        <v>1</v>
      </c>
      <c r="C745" s="15" t="s">
        <v>39661</v>
      </c>
      <c r="D745" s="15" t="s">
        <v>39661</v>
      </c>
      <c r="E745" s="15">
        <v>45798</v>
      </c>
      <c r="F745" s="15" t="s">
        <v>39662</v>
      </c>
      <c r="G745" s="15">
        <v>45730</v>
      </c>
      <c r="H745" s="15">
        <v>45914</v>
      </c>
      <c r="I745" s="15" t="s">
        <v>39663</v>
      </c>
      <c r="J745" s="15" t="s">
        <v>39664</v>
      </c>
      <c r="K745" s="15" t="s">
        <v>45966</v>
      </c>
      <c r="L745" s="15" t="s">
        <v>128</v>
      </c>
      <c r="M745" s="15" t="s">
        <v>170</v>
      </c>
      <c r="N745" s="14">
        <v>2021</v>
      </c>
      <c r="O745" s="15" t="s">
        <v>39665</v>
      </c>
      <c r="P745" s="15" t="s">
        <v>81</v>
      </c>
      <c r="Q745" s="15" t="s">
        <v>46893</v>
      </c>
      <c r="R745" s="15" t="s">
        <v>39666</v>
      </c>
      <c r="S745" s="15" t="s">
        <v>39667</v>
      </c>
      <c r="T745" s="15" t="s">
        <v>1356</v>
      </c>
      <c r="U745" s="15" t="s">
        <v>53</v>
      </c>
      <c r="V745" s="15" t="s">
        <v>45533</v>
      </c>
      <c r="W745" s="15" t="s">
        <v>264</v>
      </c>
      <c r="X745" s="15" t="str">
        <f>_xlfn.XLOOKUP(_LOOKUP[[#This Row],[AdjusterMemberName]],_Adjuster[Adjuster Name],_Adjuster[Email],,0)</f>
        <v>sBonnevie@knightcompany.com</v>
      </c>
      <c r="Y745" s="15" t="str">
        <f>_xlfn.XLOOKUP(_LOOKUP[[#This Row],[AdjusterMemberName]],_Adjuster[Adjuster Name],_Adjuster[Phone Number],,0)</f>
        <v>323-692-4064</v>
      </c>
      <c r="Z745" s="15" t="s">
        <v>39668</v>
      </c>
      <c r="AA7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647 S Olive Ave Apt C, Rialto  CA 92376</v>
      </c>
      <c r="AB745" s="15">
        <v>45855</v>
      </c>
    </row>
    <row r="746" spans="1:28" x14ac:dyDescent="0.3">
      <c r="A746" s="14">
        <v>1</v>
      </c>
      <c r="B746" s="14">
        <v>1</v>
      </c>
      <c r="C746" s="15" t="s">
        <v>39669</v>
      </c>
      <c r="D746" s="15" t="s">
        <v>39669</v>
      </c>
      <c r="E746" s="15">
        <v>45798</v>
      </c>
      <c r="F746" s="15" t="s">
        <v>39670</v>
      </c>
      <c r="G746" s="15">
        <v>45744</v>
      </c>
      <c r="H746" s="15">
        <v>45928</v>
      </c>
      <c r="I746" s="15" t="s">
        <v>39671</v>
      </c>
      <c r="J746" s="15" t="s">
        <v>39672</v>
      </c>
      <c r="K746" s="15" t="s">
        <v>45458</v>
      </c>
      <c r="L746" s="15" t="s">
        <v>103</v>
      </c>
      <c r="M746" s="15" t="s">
        <v>890</v>
      </c>
      <c r="N746" s="14">
        <v>2020</v>
      </c>
      <c r="O746" s="15" t="s">
        <v>39673</v>
      </c>
      <c r="P746" s="15" t="s">
        <v>106</v>
      </c>
      <c r="Q746" s="15" t="s">
        <v>46931</v>
      </c>
      <c r="R746" s="15" t="s">
        <v>39674</v>
      </c>
      <c r="S746" s="15" t="s">
        <v>39675</v>
      </c>
      <c r="T746" s="15" t="s">
        <v>404</v>
      </c>
      <c r="U746" s="15" t="s">
        <v>53</v>
      </c>
      <c r="V746" s="15" t="s">
        <v>45639</v>
      </c>
      <c r="W746" s="15" t="s">
        <v>1658</v>
      </c>
      <c r="X746" s="15" t="str">
        <f>_xlfn.XLOOKUP(_LOOKUP[[#This Row],[AdjusterMemberName]],_Adjuster[Adjuster Name],_Adjuster[Email],,0)</f>
        <v>RDavila@knightcompany.com</v>
      </c>
      <c r="Y746" s="15" t="str">
        <f>_xlfn.XLOOKUP(_LOOKUP[[#This Row],[AdjusterMemberName]],_Adjuster[Adjuster Name],_Adjuster[Phone Number],,0)</f>
        <v>424-559-5663</v>
      </c>
      <c r="Z746" s="15" t="s">
        <v>39676</v>
      </c>
      <c r="AA7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40815 Siltstone Ct, Palmdale  CA 93551</v>
      </c>
      <c r="AB746" s="15"/>
    </row>
    <row r="747" spans="1:28" x14ac:dyDescent="0.3">
      <c r="A747" s="14">
        <v>1</v>
      </c>
      <c r="B747" s="14">
        <v>1</v>
      </c>
      <c r="C747" s="15" t="s">
        <v>39685</v>
      </c>
      <c r="D747" s="15" t="s">
        <v>39685</v>
      </c>
      <c r="E747" s="15">
        <v>45798</v>
      </c>
      <c r="F747" s="15" t="s">
        <v>39686</v>
      </c>
      <c r="G747" s="15">
        <v>45733</v>
      </c>
      <c r="H747" s="15">
        <v>45917</v>
      </c>
      <c r="I747" s="15" t="s">
        <v>39687</v>
      </c>
      <c r="J747" s="15" t="s">
        <v>39688</v>
      </c>
      <c r="K747" s="15" t="s">
        <v>45965</v>
      </c>
      <c r="L747" s="15" t="s">
        <v>128</v>
      </c>
      <c r="M747" s="15" t="s">
        <v>170</v>
      </c>
      <c r="N747" s="14">
        <v>2021</v>
      </c>
      <c r="O747" s="15" t="s">
        <v>39689</v>
      </c>
      <c r="P747" s="15" t="s">
        <v>81</v>
      </c>
      <c r="Q747" s="15" t="s">
        <v>46931</v>
      </c>
      <c r="R747" s="15" t="s">
        <v>4831</v>
      </c>
      <c r="S747" s="15" t="s">
        <v>39690</v>
      </c>
      <c r="T747" s="15" t="s">
        <v>39691</v>
      </c>
      <c r="U747" s="15" t="s">
        <v>53</v>
      </c>
      <c r="V747" s="15" t="s">
        <v>45964</v>
      </c>
      <c r="W747" s="15" t="s">
        <v>29629</v>
      </c>
      <c r="X747" s="15" t="str">
        <f>_xlfn.XLOOKUP(_LOOKUP[[#This Row],[AdjusterMemberName]],_Adjuster[Adjuster Name],_Adjuster[Email],,0)</f>
        <v>LYoung2@knightcompany.com</v>
      </c>
      <c r="Y747" s="15" t="str">
        <f>_xlfn.XLOOKUP(_LOOKUP[[#This Row],[AdjusterMemberName]],_Adjuster[Adjuster Name],_Adjuster[Phone Number],,0)</f>
        <v>323-456-1714</v>
      </c>
      <c r="Z747" s="15" t="s">
        <v>39692</v>
      </c>
      <c r="AA7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2963 Oakcrest Dr, Lucerne  CA 95458</v>
      </c>
      <c r="AB747" s="15"/>
    </row>
    <row r="748" spans="1:28" x14ac:dyDescent="0.3">
      <c r="A748" s="14">
        <v>1</v>
      </c>
      <c r="B748" s="14">
        <v>1</v>
      </c>
      <c r="C748" s="15" t="s">
        <v>39698</v>
      </c>
      <c r="D748" s="15" t="s">
        <v>39698</v>
      </c>
      <c r="E748" s="15">
        <v>45798</v>
      </c>
      <c r="F748" s="15" t="s">
        <v>39699</v>
      </c>
      <c r="G748" s="15">
        <v>45696</v>
      </c>
      <c r="H748" s="15">
        <v>45877</v>
      </c>
      <c r="I748" s="15" t="s">
        <v>39700</v>
      </c>
      <c r="J748" s="15" t="s">
        <v>39701</v>
      </c>
      <c r="K748" s="15" t="s">
        <v>45341</v>
      </c>
      <c r="L748" s="15" t="s">
        <v>314</v>
      </c>
      <c r="M748" s="15" t="s">
        <v>1640</v>
      </c>
      <c r="N748" s="14">
        <v>2016</v>
      </c>
      <c r="O748" s="15" t="s">
        <v>39702</v>
      </c>
      <c r="P748" s="15" t="s">
        <v>106</v>
      </c>
      <c r="Q748" s="15" t="s">
        <v>46939</v>
      </c>
      <c r="R748" s="15" t="s">
        <v>39703</v>
      </c>
      <c r="S748" s="15" t="s">
        <v>39704</v>
      </c>
      <c r="T748" s="15" t="s">
        <v>327</v>
      </c>
      <c r="U748" s="15" t="s">
        <v>53</v>
      </c>
      <c r="V748" s="15" t="s">
        <v>45527</v>
      </c>
      <c r="W748" s="15" t="s">
        <v>54</v>
      </c>
      <c r="X748" s="15" t="str">
        <f>_xlfn.XLOOKUP(_LOOKUP[[#This Row],[AdjusterMemberName]],_Adjuster[Adjuster Name],_Adjuster[Email],,0)</f>
        <v>JRubalcava@knightcompany.com</v>
      </c>
      <c r="Y748" s="15" t="str">
        <f>_xlfn.XLOOKUP(_LOOKUP[[#This Row],[AdjusterMemberName]],_Adjuster[Adjuster Name],_Adjuster[Phone Number],,0)</f>
        <v>424-559-5420</v>
      </c>
      <c r="Z748" s="15" t="s">
        <v>39705</v>
      </c>
      <c r="AA7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2618 Indiana Ave , South Gate  CA 90280</v>
      </c>
      <c r="AB748" s="15"/>
    </row>
    <row r="749" spans="1:28" x14ac:dyDescent="0.3">
      <c r="A749" s="14">
        <v>1</v>
      </c>
      <c r="B749" s="14">
        <v>1</v>
      </c>
      <c r="C749" s="15" t="s">
        <v>39732</v>
      </c>
      <c r="D749" s="15" t="s">
        <v>39733</v>
      </c>
      <c r="E749" s="15">
        <v>45798</v>
      </c>
      <c r="F749" s="15" t="s">
        <v>39734</v>
      </c>
      <c r="G749" s="15">
        <v>45673</v>
      </c>
      <c r="H749" s="15">
        <v>45854</v>
      </c>
      <c r="I749" s="15" t="s">
        <v>39735</v>
      </c>
      <c r="J749" s="15" t="s">
        <v>39736</v>
      </c>
      <c r="K749" s="15" t="s">
        <v>45820</v>
      </c>
      <c r="L749" s="15" t="s">
        <v>314</v>
      </c>
      <c r="M749" s="15" t="s">
        <v>7214</v>
      </c>
      <c r="N749" s="14">
        <v>2020</v>
      </c>
      <c r="O749" s="15" t="s">
        <v>39737</v>
      </c>
      <c r="P749" s="15" t="s">
        <v>106</v>
      </c>
      <c r="Q749" s="15" t="s">
        <v>47022</v>
      </c>
      <c r="R749" s="15" t="s">
        <v>39738</v>
      </c>
      <c r="S749" s="15" t="s">
        <v>39739</v>
      </c>
      <c r="T749" s="15" t="s">
        <v>122</v>
      </c>
      <c r="U749" s="15" t="s">
        <v>53</v>
      </c>
      <c r="V749" s="15" t="s">
        <v>45548</v>
      </c>
      <c r="W749" s="15" t="s">
        <v>54</v>
      </c>
      <c r="X749" s="15" t="str">
        <f>_xlfn.XLOOKUP(_LOOKUP[[#This Row],[AdjusterMemberName]],_Adjuster[Adjuster Name],_Adjuster[Email],,0)</f>
        <v>JRubalcava@knightcompany.com</v>
      </c>
      <c r="Y749" s="15" t="str">
        <f>_xlfn.XLOOKUP(_LOOKUP[[#This Row],[AdjusterMemberName]],_Adjuster[Adjuster Name],_Adjuster[Phone Number],,0)</f>
        <v>424-559-5420</v>
      </c>
      <c r="Z749" s="15" t="s">
        <v>39740</v>
      </c>
      <c r="AA7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243 Zolder St , Hemet  CA 92544</v>
      </c>
      <c r="AB749" s="15">
        <v>45835</v>
      </c>
    </row>
    <row r="750" spans="1:28" x14ac:dyDescent="0.3">
      <c r="A750" s="14">
        <v>1</v>
      </c>
      <c r="B750" s="14">
        <v>1</v>
      </c>
      <c r="C750" s="15" t="s">
        <v>39767</v>
      </c>
      <c r="D750" s="15" t="s">
        <v>39768</v>
      </c>
      <c r="E750" s="15">
        <v>45798</v>
      </c>
      <c r="F750" s="15" t="s">
        <v>39769</v>
      </c>
      <c r="G750" s="15">
        <v>45708</v>
      </c>
      <c r="H750" s="15">
        <v>45889</v>
      </c>
      <c r="I750" s="15" t="s">
        <v>39770</v>
      </c>
      <c r="J750" s="15" t="s">
        <v>3768</v>
      </c>
      <c r="K750" s="15" t="s">
        <v>45379</v>
      </c>
      <c r="L750" s="15" t="s">
        <v>229</v>
      </c>
      <c r="M750" s="15" t="s">
        <v>723</v>
      </c>
      <c r="N750" s="14">
        <v>2019</v>
      </c>
      <c r="O750" s="15" t="s">
        <v>39771</v>
      </c>
      <c r="P750" s="15" t="s">
        <v>106</v>
      </c>
      <c r="Q750" s="15" t="s">
        <v>119</v>
      </c>
      <c r="R750" s="15" t="s">
        <v>39772</v>
      </c>
      <c r="S750" s="15" t="s">
        <v>39773</v>
      </c>
      <c r="T750" s="15" t="s">
        <v>144</v>
      </c>
      <c r="U750" s="15" t="s">
        <v>53</v>
      </c>
      <c r="V750" s="15" t="s">
        <v>45960</v>
      </c>
      <c r="W750" s="15" t="s">
        <v>1658</v>
      </c>
      <c r="X750" s="15" t="str">
        <f>_xlfn.XLOOKUP(_LOOKUP[[#This Row],[AdjusterMemberName]],_Adjuster[Adjuster Name],_Adjuster[Email],,0)</f>
        <v>RDavila@knightcompany.com</v>
      </c>
      <c r="Y750" s="15" t="str">
        <f>_xlfn.XLOOKUP(_LOOKUP[[#This Row],[AdjusterMemberName]],_Adjuster[Adjuster Name],_Adjuster[Phone Number],,0)</f>
        <v>424-559-5663</v>
      </c>
      <c r="Z750" s="15" t="s">
        <v>39774</v>
      </c>
      <c r="AA7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333 Sunol St Unit 347, San Jose  CA 95126</v>
      </c>
      <c r="AB750" s="15">
        <v>45752</v>
      </c>
    </row>
    <row r="751" spans="1:28" x14ac:dyDescent="0.3">
      <c r="A751" s="14">
        <v>1</v>
      </c>
      <c r="B751" s="14">
        <v>1</v>
      </c>
      <c r="C751" s="15" t="s">
        <v>28906</v>
      </c>
      <c r="D751" s="15" t="s">
        <v>28906</v>
      </c>
      <c r="E751" s="15">
        <v>45798</v>
      </c>
      <c r="F751" s="15" t="s">
        <v>39780</v>
      </c>
      <c r="G751" s="15">
        <v>45798</v>
      </c>
      <c r="H751" s="15">
        <v>45982</v>
      </c>
      <c r="I751" s="15" t="s">
        <v>39781</v>
      </c>
      <c r="J751" s="15" t="s">
        <v>39782</v>
      </c>
      <c r="K751" s="15" t="s">
        <v>45390</v>
      </c>
      <c r="L751" s="15" t="s">
        <v>430</v>
      </c>
      <c r="M751" s="15" t="s">
        <v>1926</v>
      </c>
      <c r="N751" s="14">
        <v>2016</v>
      </c>
      <c r="O751" s="15" t="s">
        <v>28910</v>
      </c>
      <c r="P751" s="15" t="s">
        <v>106</v>
      </c>
      <c r="Q751" s="15" t="s">
        <v>47058</v>
      </c>
      <c r="R751" s="15" t="s">
        <v>28911</v>
      </c>
      <c r="S751" s="15" t="s">
        <v>28912</v>
      </c>
      <c r="T751" s="15" t="s">
        <v>28913</v>
      </c>
      <c r="U751" s="15" t="s">
        <v>53</v>
      </c>
      <c r="V751" s="15" t="s">
        <v>45958</v>
      </c>
      <c r="W751" s="15" t="s">
        <v>3307</v>
      </c>
      <c r="X751" s="15" t="e">
        <f>_xlfn.XLOOKUP(_LOOKUP[[#This Row],[AdjusterMemberName]],_Adjuster[Adjuster Name],_Adjuster[Email],,0)</f>
        <v>#N/A</v>
      </c>
      <c r="Y751" s="15" t="e">
        <f>_xlfn.XLOOKUP(_LOOKUP[[#This Row],[AdjusterMemberName]],_Adjuster[Adjuster Name],_Adjuster[Phone Number],,0)</f>
        <v>#N/A</v>
      </c>
      <c r="Z751" s="15" t="s">
        <v>28914</v>
      </c>
      <c r="AA7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6080 Coppa Hembo Ln, Garden Valley  CA 95633</v>
      </c>
      <c r="AB751" s="15"/>
    </row>
    <row r="752" spans="1:28" x14ac:dyDescent="0.3">
      <c r="A752" s="14">
        <v>1</v>
      </c>
      <c r="B752" s="14">
        <v>1</v>
      </c>
      <c r="C752" s="15" t="s">
        <v>39844</v>
      </c>
      <c r="D752" s="15" t="s">
        <v>39845</v>
      </c>
      <c r="E752" s="15">
        <v>45798</v>
      </c>
      <c r="F752" s="15" t="s">
        <v>39846</v>
      </c>
      <c r="G752" s="15">
        <v>45716</v>
      </c>
      <c r="H752" s="15">
        <v>45897</v>
      </c>
      <c r="I752" s="15" t="s">
        <v>39847</v>
      </c>
      <c r="J752" s="15" t="s">
        <v>39848</v>
      </c>
      <c r="K752" s="15" t="s">
        <v>45481</v>
      </c>
      <c r="L752" s="15" t="s">
        <v>25</v>
      </c>
      <c r="M752" s="15" t="s">
        <v>480</v>
      </c>
      <c r="N752" s="14">
        <v>2017</v>
      </c>
      <c r="O752" s="15" t="s">
        <v>39849</v>
      </c>
      <c r="P752" s="15" t="s">
        <v>106</v>
      </c>
      <c r="Q752" s="15" t="s">
        <v>46913</v>
      </c>
      <c r="R752" s="15" t="s">
        <v>39850</v>
      </c>
      <c r="S752" s="15" t="s">
        <v>39851</v>
      </c>
      <c r="T752" s="15" t="s">
        <v>174</v>
      </c>
      <c r="U752" s="15" t="s">
        <v>53</v>
      </c>
      <c r="V752" s="15" t="s">
        <v>45406</v>
      </c>
      <c r="W752" s="15" t="s">
        <v>1658</v>
      </c>
      <c r="X752" s="15" t="str">
        <f>_xlfn.XLOOKUP(_LOOKUP[[#This Row],[AdjusterMemberName]],_Adjuster[Adjuster Name],_Adjuster[Email],,0)</f>
        <v>RDavila@knightcompany.com</v>
      </c>
      <c r="Y752" s="15" t="str">
        <f>_xlfn.XLOOKUP(_LOOKUP[[#This Row],[AdjusterMemberName]],_Adjuster[Adjuster Name],_Adjuster[Phone Number],,0)</f>
        <v>424-559-5663</v>
      </c>
      <c r="Z752" s="15" t="s">
        <v>39852</v>
      </c>
      <c r="AA7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11979 Pinnacle Pl, Beverly Hills  CA 90210</v>
      </c>
      <c r="AB752" s="15">
        <v>45799</v>
      </c>
    </row>
    <row r="753" spans="1:28" x14ac:dyDescent="0.3">
      <c r="A753" s="14">
        <v>1</v>
      </c>
      <c r="B753" s="14">
        <v>1</v>
      </c>
      <c r="C753" s="15" t="s">
        <v>21526</v>
      </c>
      <c r="D753" s="15" t="s">
        <v>21526</v>
      </c>
      <c r="E753" s="15">
        <v>45798</v>
      </c>
      <c r="F753" s="15" t="s">
        <v>39853</v>
      </c>
      <c r="G753" s="15">
        <v>45645</v>
      </c>
      <c r="H753" s="15">
        <v>45827</v>
      </c>
      <c r="I753" s="15" t="s">
        <v>39854</v>
      </c>
      <c r="J753" s="15" t="s">
        <v>39855</v>
      </c>
      <c r="K753" s="15" t="s">
        <v>45339</v>
      </c>
      <c r="L753" s="15" t="s">
        <v>314</v>
      </c>
      <c r="M753" s="15" t="s">
        <v>3946</v>
      </c>
      <c r="N753" s="14">
        <v>2016</v>
      </c>
      <c r="O753" s="15" t="s">
        <v>39856</v>
      </c>
      <c r="P753" s="15" t="s">
        <v>106</v>
      </c>
      <c r="Q753" s="15" t="s">
        <v>47019</v>
      </c>
      <c r="R753" s="15" t="s">
        <v>1928</v>
      </c>
      <c r="S753" s="15" t="s">
        <v>21531</v>
      </c>
      <c r="T753" s="15" t="s">
        <v>3342</v>
      </c>
      <c r="U753" s="15" t="s">
        <v>53</v>
      </c>
      <c r="V753" s="15" t="s">
        <v>45720</v>
      </c>
      <c r="W753" s="15" t="s">
        <v>3974</v>
      </c>
      <c r="X753" s="15" t="str">
        <f>_xlfn.XLOOKUP(_LOOKUP[[#This Row],[AdjusterMemberName]],_Adjuster[Adjuster Name],_Adjuster[Email],,0)</f>
        <v>LMiller@knightcompany.com</v>
      </c>
      <c r="Y753" s="15" t="str">
        <f>_xlfn.XLOOKUP(_LOOKUP[[#This Row],[AdjusterMemberName]],_Adjuster[Adjuster Name],_Adjuster[Phone Number],,0)</f>
        <v>424-559-5378</v>
      </c>
      <c r="Z753" s="15" t="s">
        <v>21532</v>
      </c>
      <c r="AA7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4308 Pacific Ave, Jurupa Valley  CA 92509</v>
      </c>
      <c r="AB753" s="15"/>
    </row>
    <row r="754" spans="1:28" x14ac:dyDescent="0.3">
      <c r="A754" s="14">
        <v>1</v>
      </c>
      <c r="B754" s="14">
        <v>1</v>
      </c>
      <c r="C754" s="15" t="s">
        <v>39923</v>
      </c>
      <c r="D754" s="15" t="s">
        <v>39924</v>
      </c>
      <c r="E754" s="15">
        <v>45798</v>
      </c>
      <c r="F754" s="15" t="s">
        <v>39925</v>
      </c>
      <c r="G754" s="15">
        <v>45673</v>
      </c>
      <c r="H754" s="15">
        <v>45854</v>
      </c>
      <c r="I754" s="15" t="s">
        <v>39926</v>
      </c>
      <c r="J754" s="15" t="s">
        <v>39927</v>
      </c>
      <c r="K754" s="15" t="s">
        <v>45950</v>
      </c>
      <c r="L754" s="15" t="s">
        <v>103</v>
      </c>
      <c r="M754" s="15" t="s">
        <v>304</v>
      </c>
      <c r="N754" s="14">
        <v>2018</v>
      </c>
      <c r="O754" s="15" t="s">
        <v>39928</v>
      </c>
      <c r="P754" s="15" t="s">
        <v>106</v>
      </c>
      <c r="Q754" s="15" t="s">
        <v>47096</v>
      </c>
      <c r="R754" s="15" t="s">
        <v>39929</v>
      </c>
      <c r="S754" s="15" t="s">
        <v>39930</v>
      </c>
      <c r="T754" s="15" t="s">
        <v>174</v>
      </c>
      <c r="U754" s="15" t="s">
        <v>53</v>
      </c>
      <c r="V754" s="15" t="s">
        <v>45694</v>
      </c>
      <c r="W754" s="15" t="s">
        <v>1357</v>
      </c>
      <c r="X754" s="15" t="str">
        <f>_xlfn.XLOOKUP(_LOOKUP[[#This Row],[AdjusterMemberName]],_Adjuster[Adjuster Name],_Adjuster[Email],,0)</f>
        <v>jRivera1@knightcompany.com</v>
      </c>
      <c r="Y754" s="15" t="str">
        <f>_xlfn.XLOOKUP(_LOOKUP[[#This Row],[AdjusterMemberName]],_Adjuster[Adjuster Name],_Adjuster[Phone Number],,0)</f>
        <v>424-559-5239</v>
      </c>
      <c r="Z754" s="15" t="s">
        <v>39931</v>
      </c>
      <c r="AA7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1321 E 77Th Pl, Los Angeles  CA 90001</v>
      </c>
      <c r="AB754" s="15"/>
    </row>
    <row r="755" spans="1:28" x14ac:dyDescent="0.3">
      <c r="A755" s="14">
        <v>1</v>
      </c>
      <c r="B755" s="14">
        <v>1</v>
      </c>
      <c r="C755" s="15" t="s">
        <v>39741</v>
      </c>
      <c r="D755" s="15" t="s">
        <v>39741</v>
      </c>
      <c r="E755" s="15">
        <v>45798</v>
      </c>
      <c r="F755" s="15" t="s">
        <v>39742</v>
      </c>
      <c r="G755" s="15">
        <v>45759</v>
      </c>
      <c r="H755" s="15">
        <v>45942</v>
      </c>
      <c r="I755" s="15" t="s">
        <v>40088</v>
      </c>
      <c r="J755" s="15" t="s">
        <v>40089</v>
      </c>
      <c r="K755" s="15" t="s">
        <v>45635</v>
      </c>
      <c r="L755" s="15" t="s">
        <v>128</v>
      </c>
      <c r="M755" s="15" t="s">
        <v>129</v>
      </c>
      <c r="N755" s="14">
        <v>2019</v>
      </c>
      <c r="O755" s="15" t="s">
        <v>39745</v>
      </c>
      <c r="P755" s="15" t="s">
        <v>81</v>
      </c>
      <c r="Q755" s="15" t="s">
        <v>46893</v>
      </c>
      <c r="R755" s="15" t="s">
        <v>39746</v>
      </c>
      <c r="S755" s="15" t="s">
        <v>39747</v>
      </c>
      <c r="T755" s="15" t="s">
        <v>1834</v>
      </c>
      <c r="U755" s="15" t="s">
        <v>53</v>
      </c>
      <c r="V755" s="15" t="s">
        <v>45760</v>
      </c>
      <c r="W755" s="15" t="s">
        <v>3184</v>
      </c>
      <c r="X755" s="15" t="str">
        <f>_xlfn.XLOOKUP(_LOOKUP[[#This Row],[AdjusterMemberName]],_Adjuster[Adjuster Name],_Adjuster[Email],,0)</f>
        <v>mQualls@knightcompany.com</v>
      </c>
      <c r="Y755" s="15" t="str">
        <f>_xlfn.XLOOKUP(_LOOKUP[[#This Row],[AdjusterMemberName]],_Adjuster[Adjuster Name],_Adjuster[Phone Number],,0)</f>
        <v>424-559-5436</v>
      </c>
      <c r="Z755" s="15" t="s">
        <v>39748</v>
      </c>
      <c r="AA7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1143 Borden Rd, Escondido  CA 92026</v>
      </c>
      <c r="AB755" s="15">
        <v>45862</v>
      </c>
    </row>
    <row r="756" spans="1:28" x14ac:dyDescent="0.3">
      <c r="A756" s="14">
        <v>1</v>
      </c>
      <c r="B756" s="14">
        <v>1</v>
      </c>
      <c r="C756" s="15" t="s">
        <v>5097</v>
      </c>
      <c r="D756" s="15" t="s">
        <v>22303</v>
      </c>
      <c r="E756" s="15">
        <v>45798</v>
      </c>
      <c r="F756" s="15" t="s">
        <v>22304</v>
      </c>
      <c r="G756" s="15">
        <v>45545</v>
      </c>
      <c r="H756" s="15">
        <v>45726</v>
      </c>
      <c r="I756" s="15" t="s">
        <v>41000</v>
      </c>
      <c r="J756" s="15" t="s">
        <v>41001</v>
      </c>
      <c r="K756" s="15" t="s">
        <v>45506</v>
      </c>
      <c r="L756" s="15" t="s">
        <v>25</v>
      </c>
      <c r="M756" s="15" t="s">
        <v>373</v>
      </c>
      <c r="N756" s="14">
        <v>2019</v>
      </c>
      <c r="O756" s="15" t="s">
        <v>25204</v>
      </c>
      <c r="P756" s="15" t="s">
        <v>81</v>
      </c>
      <c r="Q756" s="15" t="s">
        <v>119</v>
      </c>
      <c r="R756" s="15" t="s">
        <v>162</v>
      </c>
      <c r="S756" s="15" t="s">
        <v>25205</v>
      </c>
      <c r="T756" s="15" t="s">
        <v>133</v>
      </c>
      <c r="U756" s="15" t="s">
        <v>53</v>
      </c>
      <c r="V756" s="15" t="s">
        <v>45396</v>
      </c>
      <c r="W756" s="15" t="s">
        <v>1049</v>
      </c>
      <c r="X756" s="15" t="str">
        <f>_xlfn.XLOOKUP(_LOOKUP[[#This Row],[AdjusterMemberName]],_Adjuster[Adjuster Name],_Adjuster[Email],,0)</f>
        <v>cPenate@knightcompany.com</v>
      </c>
      <c r="Y756" s="15" t="str">
        <f>_xlfn.XLOOKUP(_LOOKUP[[#This Row],[AdjusterMemberName]],_Adjuster[Adjuster Name],_Adjuster[Phone Number],,0)</f>
        <v>424-559-5385</v>
      </c>
      <c r="Z756" s="15" t="s">
        <v>25206</v>
      </c>
      <c r="AA7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1666 W Beacon Av, Anaheim  CA 92802</v>
      </c>
      <c r="AB756" s="15"/>
    </row>
    <row r="757" spans="1:28" x14ac:dyDescent="0.3">
      <c r="A757" s="14">
        <v>1</v>
      </c>
      <c r="B757" s="14">
        <v>1</v>
      </c>
      <c r="C757" s="15" t="s">
        <v>42141</v>
      </c>
      <c r="D757" s="15" t="s">
        <v>42141</v>
      </c>
      <c r="E757" s="15">
        <v>45798</v>
      </c>
      <c r="F757" s="15" t="s">
        <v>42142</v>
      </c>
      <c r="G757" s="15">
        <v>45693</v>
      </c>
      <c r="H757" s="15">
        <v>45874</v>
      </c>
      <c r="I757" s="15" t="s">
        <v>42143</v>
      </c>
      <c r="J757" s="15" t="s">
        <v>42144</v>
      </c>
      <c r="K757" s="15" t="s">
        <v>45505</v>
      </c>
      <c r="L757" s="15" t="s">
        <v>128</v>
      </c>
      <c r="M757" s="15" t="s">
        <v>129</v>
      </c>
      <c r="N757" s="14">
        <v>2025</v>
      </c>
      <c r="O757" s="15" t="s">
        <v>42145</v>
      </c>
      <c r="P757" s="15" t="s">
        <v>81</v>
      </c>
      <c r="Q757" s="15" t="s">
        <v>46913</v>
      </c>
      <c r="R757" s="15" t="s">
        <v>42146</v>
      </c>
      <c r="S757" s="15" t="s">
        <v>42147</v>
      </c>
      <c r="T757" s="15" t="s">
        <v>404</v>
      </c>
      <c r="U757" s="15" t="s">
        <v>53</v>
      </c>
      <c r="V757" s="15" t="s">
        <v>45417</v>
      </c>
      <c r="W757" s="15" t="s">
        <v>29629</v>
      </c>
      <c r="X757" s="15" t="str">
        <f>_xlfn.XLOOKUP(_LOOKUP[[#This Row],[AdjusterMemberName]],_Adjuster[Adjuster Name],_Adjuster[Email],,0)</f>
        <v>LYoung2@knightcompany.com</v>
      </c>
      <c r="Y757" s="15" t="str">
        <f>_xlfn.XLOOKUP(_LOOKUP[[#This Row],[AdjusterMemberName]],_Adjuster[Adjuster Name],_Adjuster[Phone Number],,0)</f>
        <v>323-456-1714</v>
      </c>
      <c r="Z757" s="15" t="s">
        <v>42148</v>
      </c>
      <c r="AA7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38558 Sumac Ave, Palmdale  CA 93550</v>
      </c>
      <c r="AB757" s="15"/>
    </row>
    <row r="758" spans="1:28" x14ac:dyDescent="0.3">
      <c r="A758" s="14">
        <v>1</v>
      </c>
      <c r="B758" s="14">
        <v>1</v>
      </c>
      <c r="C758" s="15" t="s">
        <v>30144</v>
      </c>
      <c r="D758" s="15" t="s">
        <v>30144</v>
      </c>
      <c r="E758" s="15">
        <v>45797</v>
      </c>
      <c r="F758" s="15" t="s">
        <v>30146</v>
      </c>
      <c r="G758" s="15">
        <v>45649</v>
      </c>
      <c r="H758" s="15">
        <v>45831</v>
      </c>
      <c r="I758" s="15" t="s">
        <v>39583</v>
      </c>
      <c r="J758" s="15" t="s">
        <v>39584</v>
      </c>
      <c r="K758" s="15" t="s">
        <v>45479</v>
      </c>
      <c r="L758" s="15" t="s">
        <v>139</v>
      </c>
      <c r="M758" s="15" t="s">
        <v>470</v>
      </c>
      <c r="N758" s="14">
        <v>2015</v>
      </c>
      <c r="O758" s="15" t="s">
        <v>39585</v>
      </c>
      <c r="P758" s="15" t="s">
        <v>106</v>
      </c>
      <c r="Q758" s="15" t="s">
        <v>46978</v>
      </c>
      <c r="R758" s="15" t="s">
        <v>30150</v>
      </c>
      <c r="S758" s="15" t="s">
        <v>30151</v>
      </c>
      <c r="T758" s="15" t="s">
        <v>404</v>
      </c>
      <c r="U758" s="15" t="s">
        <v>53</v>
      </c>
      <c r="V758" s="15" t="s">
        <v>45971</v>
      </c>
      <c r="W758" s="15" t="s">
        <v>54</v>
      </c>
      <c r="X758" s="15" t="str">
        <f>_xlfn.XLOOKUP(_LOOKUP[[#This Row],[AdjusterMemberName]],_Adjuster[Adjuster Name],_Adjuster[Email],,0)</f>
        <v>JRubalcava@knightcompany.com</v>
      </c>
      <c r="Y758" s="15" t="str">
        <f>_xlfn.XLOOKUP(_LOOKUP[[#This Row],[AdjusterMemberName]],_Adjuster[Adjuster Name],_Adjuster[Phone Number],,0)</f>
        <v>424-559-5420</v>
      </c>
      <c r="Z758" s="15" t="s">
        <v>30152</v>
      </c>
      <c r="AA7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15715 E Avenue Q1, Palmdale  CA 93591</v>
      </c>
      <c r="AB758" s="15"/>
    </row>
    <row r="759" spans="1:28" x14ac:dyDescent="0.3">
      <c r="A759" s="14">
        <v>1</v>
      </c>
      <c r="B759" s="14">
        <v>1</v>
      </c>
      <c r="C759" s="15" t="s">
        <v>11782</v>
      </c>
      <c r="D759" s="15" t="s">
        <v>11783</v>
      </c>
      <c r="E759" s="15">
        <v>45797</v>
      </c>
      <c r="F759" s="15" t="s">
        <v>39653</v>
      </c>
      <c r="G759" s="15">
        <v>45400</v>
      </c>
      <c r="H759" s="15">
        <v>45583</v>
      </c>
      <c r="I759" s="15" t="s">
        <v>39654</v>
      </c>
      <c r="J759" s="15" t="s">
        <v>39655</v>
      </c>
      <c r="K759" s="15" t="s">
        <v>45554</v>
      </c>
      <c r="L759" s="15" t="s">
        <v>181</v>
      </c>
      <c r="M759" s="15" t="s">
        <v>182</v>
      </c>
      <c r="N759" s="14">
        <v>2019</v>
      </c>
      <c r="O759" s="15" t="s">
        <v>11787</v>
      </c>
      <c r="P759" s="15" t="s">
        <v>81</v>
      </c>
      <c r="Q759" s="15" t="s">
        <v>119</v>
      </c>
      <c r="R759" s="15" t="s">
        <v>11788</v>
      </c>
      <c r="S759" s="15" t="s">
        <v>11789</v>
      </c>
      <c r="T759" s="15" t="s">
        <v>3521</v>
      </c>
      <c r="U759" s="15" t="s">
        <v>53</v>
      </c>
      <c r="V759" s="15" t="s">
        <v>45362</v>
      </c>
      <c r="W759" s="15" t="s">
        <v>1658</v>
      </c>
      <c r="X759" s="15" t="str">
        <f>_xlfn.XLOOKUP(_LOOKUP[[#This Row],[AdjusterMemberName]],_Adjuster[Adjuster Name],_Adjuster[Email],,0)</f>
        <v>RDavila@knightcompany.com</v>
      </c>
      <c r="Y759" s="15" t="str">
        <f>_xlfn.XLOOKUP(_LOOKUP[[#This Row],[AdjusterMemberName]],_Adjuster[Adjuster Name],_Adjuster[Phone Number],,0)</f>
        <v>424-559-5663</v>
      </c>
      <c r="Z759" s="15" t="s">
        <v>11790</v>
      </c>
      <c r="AA7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2428 Knowles St, Selma  CA 93662</v>
      </c>
      <c r="AB759" s="15"/>
    </row>
    <row r="760" spans="1:28" x14ac:dyDescent="0.3">
      <c r="A760" s="14">
        <v>1</v>
      </c>
      <c r="B760" s="14">
        <v>1</v>
      </c>
      <c r="C760" s="15" t="s">
        <v>18604</v>
      </c>
      <c r="D760" s="15" t="s">
        <v>39656</v>
      </c>
      <c r="E760" s="15">
        <v>45797</v>
      </c>
      <c r="F760" s="15" t="s">
        <v>39657</v>
      </c>
      <c r="G760" s="15">
        <v>45673</v>
      </c>
      <c r="H760" s="15">
        <v>45854</v>
      </c>
      <c r="I760" s="15" t="s">
        <v>39658</v>
      </c>
      <c r="J760" s="15" t="s">
        <v>39659</v>
      </c>
      <c r="K760" s="15" t="s">
        <v>45879</v>
      </c>
      <c r="L760" s="15" t="s">
        <v>103</v>
      </c>
      <c r="M760" s="15" t="s">
        <v>304</v>
      </c>
      <c r="N760" s="14">
        <v>2016</v>
      </c>
      <c r="O760" s="15" t="s">
        <v>39660</v>
      </c>
      <c r="P760" s="15" t="s">
        <v>81</v>
      </c>
      <c r="Q760" s="15" t="s">
        <v>47045</v>
      </c>
      <c r="R760" s="15" t="s">
        <v>18610</v>
      </c>
      <c r="S760" s="15" t="s">
        <v>18611</v>
      </c>
      <c r="T760" s="15" t="s">
        <v>840</v>
      </c>
      <c r="U760" s="15" t="s">
        <v>53</v>
      </c>
      <c r="V760" s="15" t="s">
        <v>45450</v>
      </c>
      <c r="W760" s="15" t="s">
        <v>1049</v>
      </c>
      <c r="X760" s="15" t="str">
        <f>_xlfn.XLOOKUP(_LOOKUP[[#This Row],[AdjusterMemberName]],_Adjuster[Adjuster Name],_Adjuster[Email],,0)</f>
        <v>cPenate@knightcompany.com</v>
      </c>
      <c r="Y760" s="15" t="str">
        <f>_xlfn.XLOOKUP(_LOOKUP[[#This Row],[AdjusterMemberName]],_Adjuster[Adjuster Name],_Adjuster[Phone Number],,0)</f>
        <v>424-559-5385</v>
      </c>
      <c r="Z760" s="15" t="s">
        <v>18612</v>
      </c>
      <c r="AA7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20275 Thunderbird Rd Apt C, Apple Valley  CA 92307</v>
      </c>
      <c r="AB760" s="15"/>
    </row>
    <row r="761" spans="1:28" x14ac:dyDescent="0.3">
      <c r="A761" s="14">
        <v>1</v>
      </c>
      <c r="B761" s="14">
        <v>1</v>
      </c>
      <c r="C761" s="15" t="s">
        <v>39677</v>
      </c>
      <c r="D761" s="15" t="s">
        <v>39677</v>
      </c>
      <c r="E761" s="15">
        <v>45797</v>
      </c>
      <c r="F761" s="15" t="s">
        <v>39678</v>
      </c>
      <c r="G761" s="15">
        <v>45759</v>
      </c>
      <c r="H761" s="15">
        <v>45942</v>
      </c>
      <c r="I761" s="15" t="s">
        <v>39679</v>
      </c>
      <c r="J761" s="15" t="s">
        <v>39680</v>
      </c>
      <c r="K761" s="15" t="s">
        <v>45611</v>
      </c>
      <c r="L761" s="15" t="s">
        <v>103</v>
      </c>
      <c r="M761" s="15" t="s">
        <v>2946</v>
      </c>
      <c r="N761" s="14">
        <v>2007</v>
      </c>
      <c r="O761" s="15" t="s">
        <v>39681</v>
      </c>
      <c r="P761" s="15" t="s">
        <v>81</v>
      </c>
      <c r="Q761" s="15" t="s">
        <v>47023</v>
      </c>
      <c r="R761" s="15" t="s">
        <v>39682</v>
      </c>
      <c r="S761" s="15" t="s">
        <v>39683</v>
      </c>
      <c r="T761" s="15" t="s">
        <v>4596</v>
      </c>
      <c r="U761" s="15" t="s">
        <v>53</v>
      </c>
      <c r="V761" s="15" t="s">
        <v>45485</v>
      </c>
      <c r="W761" s="15" t="s">
        <v>25229</v>
      </c>
      <c r="X761" s="15" t="str">
        <f>_xlfn.XLOOKUP(_LOOKUP[[#This Row],[AdjusterMemberName]],_Adjuster[Adjuster Name],_Adjuster[Email],,0)</f>
        <v>rMartinez4@knightcompany.com</v>
      </c>
      <c r="Y761" s="15" t="str">
        <f>_xlfn.XLOOKUP(_LOOKUP[[#This Row],[AdjusterMemberName]],_Adjuster[Adjuster Name],_Adjuster[Phone Number],,0)</f>
        <v>424-559-5605</v>
      </c>
      <c r="Z761" s="15" t="s">
        <v>39684</v>
      </c>
      <c r="AA7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847 King Ave Apt 4, Wilmington  CA 90744</v>
      </c>
      <c r="AB761" s="15"/>
    </row>
    <row r="762" spans="1:28" x14ac:dyDescent="0.3">
      <c r="A762" s="14">
        <v>1</v>
      </c>
      <c r="B762" s="14">
        <v>1</v>
      </c>
      <c r="C762" s="15" t="s">
        <v>39708</v>
      </c>
      <c r="D762" s="15" t="s">
        <v>39708</v>
      </c>
      <c r="E762" s="15">
        <v>45797</v>
      </c>
      <c r="F762" s="15" t="s">
        <v>39709</v>
      </c>
      <c r="G762" s="15">
        <v>45646</v>
      </c>
      <c r="H762" s="15">
        <v>45828</v>
      </c>
      <c r="I762" s="15" t="s">
        <v>39710</v>
      </c>
      <c r="J762" s="15" t="s">
        <v>39711</v>
      </c>
      <c r="K762" s="15" t="s">
        <v>45640</v>
      </c>
      <c r="L762" s="15" t="s">
        <v>139</v>
      </c>
      <c r="M762" s="15" t="s">
        <v>470</v>
      </c>
      <c r="N762" s="14">
        <v>2023</v>
      </c>
      <c r="O762" s="15" t="s">
        <v>39712</v>
      </c>
      <c r="P762" s="15" t="s">
        <v>106</v>
      </c>
      <c r="Q762" s="15" t="s">
        <v>47019</v>
      </c>
      <c r="R762" s="15" t="s">
        <v>39713</v>
      </c>
      <c r="S762" s="15" t="s">
        <v>39714</v>
      </c>
      <c r="T762" s="15" t="s">
        <v>11894</v>
      </c>
      <c r="U762" s="15" t="s">
        <v>53</v>
      </c>
      <c r="V762" s="15" t="s">
        <v>45963</v>
      </c>
      <c r="W762" s="15" t="s">
        <v>1049</v>
      </c>
      <c r="X762" s="15" t="str">
        <f>_xlfn.XLOOKUP(_LOOKUP[[#This Row],[AdjusterMemberName]],_Adjuster[Adjuster Name],_Adjuster[Email],,0)</f>
        <v>cPenate@knightcompany.com</v>
      </c>
      <c r="Y762" s="15" t="str">
        <f>_xlfn.XLOOKUP(_LOOKUP[[#This Row],[AdjusterMemberName]],_Adjuster[Adjuster Name],_Adjuster[Phone Number],,0)</f>
        <v>424-559-5385</v>
      </c>
      <c r="Z762" s="15" t="s">
        <v>39715</v>
      </c>
      <c r="AA7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550 Mark Ave, Shafter  CA 93263</v>
      </c>
      <c r="AB762" s="15">
        <v>45813</v>
      </c>
    </row>
    <row r="763" spans="1:28" x14ac:dyDescent="0.3">
      <c r="A763" s="14">
        <v>0</v>
      </c>
      <c r="B763" s="14">
        <v>1</v>
      </c>
      <c r="C763" s="15" t="s">
        <v>39857</v>
      </c>
      <c r="D763" s="15" t="s">
        <v>39857</v>
      </c>
      <c r="E763" s="15">
        <v>45797</v>
      </c>
      <c r="F763" s="15" t="s">
        <v>39858</v>
      </c>
      <c r="G763" s="15"/>
      <c r="H763" s="15"/>
      <c r="I763" s="15" t="s">
        <v>39859</v>
      </c>
      <c r="J763" s="15" t="s">
        <v>39860</v>
      </c>
      <c r="K763" s="15" t="s">
        <v>45940</v>
      </c>
      <c r="L763" s="15" t="s">
        <v>29863</v>
      </c>
      <c r="M763" s="15" t="s">
        <v>39861</v>
      </c>
      <c r="N763" s="14">
        <v>1900</v>
      </c>
      <c r="O763" s="15" t="s">
        <v>629</v>
      </c>
      <c r="P763" s="15" t="s">
        <v>106</v>
      </c>
      <c r="Q763" s="15"/>
      <c r="R763" s="15"/>
      <c r="S763" s="15"/>
      <c r="T763" s="15"/>
      <c r="U763" s="15"/>
      <c r="V763" s="15"/>
      <c r="W763" s="15" t="s">
        <v>1544</v>
      </c>
      <c r="X763" s="15" t="str">
        <f>_xlfn.XLOOKUP(_LOOKUP[[#This Row],[AdjusterMemberName]],_Adjuster[Adjuster Name],_Adjuster[Email],,0)</f>
        <v>CRodriguez5@knightcompany.com</v>
      </c>
      <c r="Y763" s="15" t="str">
        <f>_xlfn.XLOOKUP(_LOOKUP[[#This Row],[AdjusterMemberName]],_Adjuster[Adjuster Name],_Adjuster[Phone Number],,0)</f>
        <v>323-456-1708</v>
      </c>
      <c r="Z763" s="15"/>
      <c r="AA763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763" s="15"/>
    </row>
    <row r="764" spans="1:28" x14ac:dyDescent="0.3">
      <c r="A764" s="14">
        <v>1</v>
      </c>
      <c r="B764" s="14">
        <v>1</v>
      </c>
      <c r="C764" s="15" t="s">
        <v>39857</v>
      </c>
      <c r="D764" s="15" t="s">
        <v>39857</v>
      </c>
      <c r="E764" s="15">
        <v>45797</v>
      </c>
      <c r="F764" s="15" t="s">
        <v>40016</v>
      </c>
      <c r="G764" s="15">
        <v>45639</v>
      </c>
      <c r="H764" s="15">
        <v>45821</v>
      </c>
      <c r="I764" s="15" t="s">
        <v>40017</v>
      </c>
      <c r="J764" s="15" t="s">
        <v>39860</v>
      </c>
      <c r="K764" s="15" t="s">
        <v>45940</v>
      </c>
      <c r="L764" s="15" t="s">
        <v>139</v>
      </c>
      <c r="M764" s="15" t="s">
        <v>470</v>
      </c>
      <c r="N764" s="14">
        <v>2020</v>
      </c>
      <c r="O764" s="15" t="s">
        <v>40018</v>
      </c>
      <c r="P764" s="15" t="s">
        <v>106</v>
      </c>
      <c r="Q764" s="15" t="s">
        <v>47006</v>
      </c>
      <c r="R764" s="15" t="s">
        <v>34449</v>
      </c>
      <c r="S764" s="15" t="s">
        <v>40019</v>
      </c>
      <c r="T764" s="15" t="s">
        <v>174</v>
      </c>
      <c r="U764" s="15" t="s">
        <v>53</v>
      </c>
      <c r="V764" s="15" t="s">
        <v>45529</v>
      </c>
      <c r="W764" s="15" t="s">
        <v>3114</v>
      </c>
      <c r="X764" s="15" t="str">
        <f>_xlfn.XLOOKUP(_LOOKUP[[#This Row],[AdjusterMemberName]],_Adjuster[Adjuster Name],_Adjuster[Email],,0)</f>
        <v>eExmundo@knightcompany.com</v>
      </c>
      <c r="Y764" s="15" t="str">
        <f>_xlfn.XLOOKUP(_LOOKUP[[#This Row],[AdjusterMemberName]],_Adjuster[Adjuster Name],_Adjuster[Phone Number],,0)</f>
        <v>424-559-5400</v>
      </c>
      <c r="Z764" s="15" t="s">
        <v>40020</v>
      </c>
      <c r="AA7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1607 1/2 E 92Nd Street, Los Angeles  CA 90002</v>
      </c>
      <c r="AB764" s="15"/>
    </row>
    <row r="765" spans="1:28" x14ac:dyDescent="0.3">
      <c r="A765" s="14">
        <v>1</v>
      </c>
      <c r="B765" s="14">
        <v>1</v>
      </c>
      <c r="C765" s="15" t="s">
        <v>40901</v>
      </c>
      <c r="D765" s="15" t="s">
        <v>40901</v>
      </c>
      <c r="E765" s="15">
        <v>45797</v>
      </c>
      <c r="F765" s="15" t="s">
        <v>40902</v>
      </c>
      <c r="G765" s="15">
        <v>45680</v>
      </c>
      <c r="H765" s="15">
        <v>45861</v>
      </c>
      <c r="I765" s="15" t="s">
        <v>40903</v>
      </c>
      <c r="J765" s="15" t="s">
        <v>2835</v>
      </c>
      <c r="K765" s="15" t="s">
        <v>45575</v>
      </c>
      <c r="L765" s="15" t="s">
        <v>229</v>
      </c>
      <c r="M765" s="15" t="s">
        <v>37372</v>
      </c>
      <c r="N765" s="14">
        <v>2011</v>
      </c>
      <c r="O765" s="15" t="s">
        <v>40904</v>
      </c>
      <c r="P765" s="15" t="s">
        <v>106</v>
      </c>
      <c r="Q765" s="15" t="s">
        <v>47064</v>
      </c>
      <c r="R765" s="15" t="s">
        <v>2024</v>
      </c>
      <c r="S765" s="15" t="s">
        <v>40905</v>
      </c>
      <c r="T765" s="15" t="s">
        <v>3531</v>
      </c>
      <c r="U765" s="15" t="s">
        <v>53</v>
      </c>
      <c r="V765" s="15" t="s">
        <v>45884</v>
      </c>
      <c r="W765" s="15" t="s">
        <v>29629</v>
      </c>
      <c r="X765" s="15" t="str">
        <f>_xlfn.XLOOKUP(_LOOKUP[[#This Row],[AdjusterMemberName]],_Adjuster[Adjuster Name],_Adjuster[Email],,0)</f>
        <v>LYoung2@knightcompany.com</v>
      </c>
      <c r="Y765" s="15" t="str">
        <f>_xlfn.XLOOKUP(_LOOKUP[[#This Row],[AdjusterMemberName]],_Adjuster[Adjuster Name],_Adjuster[Phone Number],,0)</f>
        <v>323-456-1714</v>
      </c>
      <c r="Z765" s="15" t="s">
        <v>40906</v>
      </c>
      <c r="AA7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19634 Enslow Dr, Carson  CA 90746</v>
      </c>
      <c r="AB765" s="15"/>
    </row>
    <row r="766" spans="1:28" x14ac:dyDescent="0.3">
      <c r="A766" s="14">
        <v>1</v>
      </c>
      <c r="B766" s="14">
        <v>1</v>
      </c>
      <c r="C766" s="15" t="s">
        <v>11782</v>
      </c>
      <c r="D766" s="15" t="s">
        <v>11783</v>
      </c>
      <c r="E766" s="15">
        <v>45797</v>
      </c>
      <c r="F766" s="15" t="s">
        <v>41662</v>
      </c>
      <c r="G766" s="15">
        <v>45738</v>
      </c>
      <c r="H766" s="15">
        <v>45922</v>
      </c>
      <c r="I766" s="15" t="s">
        <v>41663</v>
      </c>
      <c r="J766" s="15" t="s">
        <v>41664</v>
      </c>
      <c r="K766" s="15" t="s">
        <v>45506</v>
      </c>
      <c r="L766" s="15" t="s">
        <v>181</v>
      </c>
      <c r="M766" s="15" t="s">
        <v>182</v>
      </c>
      <c r="N766" s="14">
        <v>2019</v>
      </c>
      <c r="O766" s="15" t="s">
        <v>11787</v>
      </c>
      <c r="P766" s="15" t="s">
        <v>81</v>
      </c>
      <c r="Q766" s="15" t="s">
        <v>47045</v>
      </c>
      <c r="R766" s="15" t="s">
        <v>11788</v>
      </c>
      <c r="S766" s="15" t="s">
        <v>11789</v>
      </c>
      <c r="T766" s="15" t="s">
        <v>3521</v>
      </c>
      <c r="U766" s="15" t="s">
        <v>53</v>
      </c>
      <c r="V766" s="15" t="s">
        <v>45362</v>
      </c>
      <c r="W766" s="15" t="s">
        <v>54</v>
      </c>
      <c r="X766" s="15" t="str">
        <f>_xlfn.XLOOKUP(_LOOKUP[[#This Row],[AdjusterMemberName]],_Adjuster[Adjuster Name],_Adjuster[Email],,0)</f>
        <v>JRubalcava@knightcompany.com</v>
      </c>
      <c r="Y766" s="15" t="str">
        <f>_xlfn.XLOOKUP(_LOOKUP[[#This Row],[AdjusterMemberName]],_Adjuster[Adjuster Name],_Adjuster[Phone Number],,0)</f>
        <v>424-559-5420</v>
      </c>
      <c r="Z766" s="15" t="s">
        <v>11790</v>
      </c>
      <c r="AA7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2428 Knowles St, Selma  CA 93662</v>
      </c>
      <c r="AB766" s="15">
        <v>45841</v>
      </c>
    </row>
    <row r="767" spans="1:28" x14ac:dyDescent="0.3">
      <c r="A767" s="14">
        <v>1</v>
      </c>
      <c r="B767" s="14">
        <v>1</v>
      </c>
      <c r="C767" s="15" t="s">
        <v>39472</v>
      </c>
      <c r="D767" s="15" t="s">
        <v>39473</v>
      </c>
      <c r="E767" s="15">
        <v>45796</v>
      </c>
      <c r="F767" s="15" t="s">
        <v>39474</v>
      </c>
      <c r="G767" s="15">
        <v>45746</v>
      </c>
      <c r="H767" s="15">
        <v>45930</v>
      </c>
      <c r="I767" s="15" t="s">
        <v>39475</v>
      </c>
      <c r="J767" s="15" t="s">
        <v>3768</v>
      </c>
      <c r="K767" s="15" t="s">
        <v>45493</v>
      </c>
      <c r="L767" s="15" t="s">
        <v>128</v>
      </c>
      <c r="M767" s="15" t="s">
        <v>170</v>
      </c>
      <c r="N767" s="14">
        <v>2014</v>
      </c>
      <c r="O767" s="15" t="s">
        <v>39476</v>
      </c>
      <c r="P767" s="15" t="s">
        <v>106</v>
      </c>
      <c r="Q767" s="15" t="s">
        <v>46922</v>
      </c>
      <c r="R767" s="15" t="s">
        <v>4523</v>
      </c>
      <c r="S767" s="15" t="s">
        <v>39477</v>
      </c>
      <c r="T767" s="15" t="s">
        <v>144</v>
      </c>
      <c r="U767" s="15" t="s">
        <v>53</v>
      </c>
      <c r="V767" s="15" t="s">
        <v>45344</v>
      </c>
      <c r="W767" s="15" t="s">
        <v>3184</v>
      </c>
      <c r="X767" s="15" t="str">
        <f>_xlfn.XLOOKUP(_LOOKUP[[#This Row],[AdjusterMemberName]],_Adjuster[Adjuster Name],_Adjuster[Email],,0)</f>
        <v>mQualls@knightcompany.com</v>
      </c>
      <c r="Y767" s="15" t="str">
        <f>_xlfn.XLOOKUP(_LOOKUP[[#This Row],[AdjusterMemberName]],_Adjuster[Adjuster Name],_Adjuster[Phone Number],,0)</f>
        <v>424-559-5436</v>
      </c>
      <c r="Z767" s="15" t="s">
        <v>39478</v>
      </c>
      <c r="AA7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3383 Mount Mckinley Dr, San Jose  CA 95127</v>
      </c>
      <c r="AB767" s="15">
        <v>45872</v>
      </c>
    </row>
    <row r="768" spans="1:28" x14ac:dyDescent="0.3">
      <c r="A768" s="14">
        <v>1</v>
      </c>
      <c r="B768" s="14">
        <v>1</v>
      </c>
      <c r="C768" s="15" t="s">
        <v>39492</v>
      </c>
      <c r="D768" s="15" t="s">
        <v>39493</v>
      </c>
      <c r="E768" s="15">
        <v>45796</v>
      </c>
      <c r="F768" s="15" t="s">
        <v>39494</v>
      </c>
      <c r="G768" s="15">
        <v>45668</v>
      </c>
      <c r="H768" s="15">
        <v>45849</v>
      </c>
      <c r="I768" s="15" t="s">
        <v>39495</v>
      </c>
      <c r="J768" s="15" t="s">
        <v>39496</v>
      </c>
      <c r="K768" s="15" t="s">
        <v>45978</v>
      </c>
      <c r="L768" s="15" t="s">
        <v>2306</v>
      </c>
      <c r="M768" s="15" t="s">
        <v>7868</v>
      </c>
      <c r="N768" s="14">
        <v>2012</v>
      </c>
      <c r="O768" s="15" t="s">
        <v>39497</v>
      </c>
      <c r="P768" s="15" t="s">
        <v>81</v>
      </c>
      <c r="Q768" s="15" t="s">
        <v>46939</v>
      </c>
      <c r="R768" s="15" t="s">
        <v>39498</v>
      </c>
      <c r="S768" s="15" t="s">
        <v>39499</v>
      </c>
      <c r="T768" s="15" t="s">
        <v>2617</v>
      </c>
      <c r="U768" s="15" t="s">
        <v>53</v>
      </c>
      <c r="V768" s="15" t="s">
        <v>45490</v>
      </c>
      <c r="W768" s="15" t="s">
        <v>3184</v>
      </c>
      <c r="X768" s="15" t="str">
        <f>_xlfn.XLOOKUP(_LOOKUP[[#This Row],[AdjusterMemberName]],_Adjuster[Adjuster Name],_Adjuster[Email],,0)</f>
        <v>mQualls@knightcompany.com</v>
      </c>
      <c r="Y768" s="15" t="str">
        <f>_xlfn.XLOOKUP(_LOOKUP[[#This Row],[AdjusterMemberName]],_Adjuster[Adjuster Name],_Adjuster[Phone Number],,0)</f>
        <v>424-559-5436</v>
      </c>
      <c r="Z768" s="15" t="s">
        <v>39500</v>
      </c>
      <c r="AA7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20138 Cantara St Apt 102, Winnetka  CA 91306</v>
      </c>
      <c r="AB768" s="15"/>
    </row>
    <row r="769" spans="1:28" x14ac:dyDescent="0.3">
      <c r="A769" s="14">
        <v>1</v>
      </c>
      <c r="B769" s="14">
        <v>1</v>
      </c>
      <c r="C769" s="15" t="s">
        <v>19945</v>
      </c>
      <c r="D769" s="15" t="s">
        <v>19945</v>
      </c>
      <c r="E769" s="15">
        <v>45796</v>
      </c>
      <c r="F769" s="15" t="s">
        <v>39552</v>
      </c>
      <c r="G769" s="15">
        <v>45714</v>
      </c>
      <c r="H769" s="15">
        <v>45895</v>
      </c>
      <c r="I769" s="15" t="s">
        <v>39553</v>
      </c>
      <c r="J769" s="15" t="s">
        <v>39554</v>
      </c>
      <c r="K769" s="15" t="s">
        <v>45329</v>
      </c>
      <c r="L769" s="15" t="s">
        <v>103</v>
      </c>
      <c r="M769" s="15" t="s">
        <v>1336</v>
      </c>
      <c r="N769" s="14">
        <v>2013</v>
      </c>
      <c r="O769" s="15" t="s">
        <v>39555</v>
      </c>
      <c r="P769" s="15" t="s">
        <v>106</v>
      </c>
      <c r="Q769" s="15" t="s">
        <v>47001</v>
      </c>
      <c r="R769" s="15" t="s">
        <v>19950</v>
      </c>
      <c r="S769" s="15" t="s">
        <v>39556</v>
      </c>
      <c r="T769" s="15" t="s">
        <v>308</v>
      </c>
      <c r="U769" s="15" t="s">
        <v>53</v>
      </c>
      <c r="V769" s="15" t="s">
        <v>45398</v>
      </c>
      <c r="W769" s="15" t="s">
        <v>1186</v>
      </c>
      <c r="X769" s="15" t="str">
        <f>_xlfn.XLOOKUP(_LOOKUP[[#This Row],[AdjusterMemberName]],_Adjuster[Adjuster Name],_Adjuster[Email],,0)</f>
        <v>sAkinleye@knightcompany.com</v>
      </c>
      <c r="Y769" s="15" t="str">
        <f>_xlfn.XLOOKUP(_LOOKUP[[#This Row],[AdjusterMemberName]],_Adjuster[Adjuster Name],_Adjuster[Phone Number],,0)</f>
        <v>424-559-5280</v>
      </c>
      <c r="Z769" s="15" t="s">
        <v>19952</v>
      </c>
      <c r="AA7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5470 Olivewood Ave Apt 10, Riverside  CA 92506</v>
      </c>
      <c r="AB769" s="15"/>
    </row>
    <row r="770" spans="1:28" x14ac:dyDescent="0.3">
      <c r="A770" s="14">
        <v>1</v>
      </c>
      <c r="B770" s="14">
        <v>1</v>
      </c>
      <c r="C770" s="15" t="s">
        <v>39574</v>
      </c>
      <c r="D770" s="15" t="s">
        <v>39575</v>
      </c>
      <c r="E770" s="15">
        <v>45796</v>
      </c>
      <c r="F770" s="15" t="s">
        <v>39576</v>
      </c>
      <c r="G770" s="15">
        <v>45707</v>
      </c>
      <c r="H770" s="15">
        <v>45888</v>
      </c>
      <c r="I770" s="15" t="s">
        <v>39577</v>
      </c>
      <c r="J770" s="15" t="s">
        <v>39578</v>
      </c>
      <c r="K770" s="15" t="s">
        <v>45611</v>
      </c>
      <c r="L770" s="15" t="s">
        <v>806</v>
      </c>
      <c r="M770" s="15" t="s">
        <v>4179</v>
      </c>
      <c r="N770" s="14">
        <v>2004</v>
      </c>
      <c r="O770" s="15" t="s">
        <v>39579</v>
      </c>
      <c r="P770" s="15" t="s">
        <v>81</v>
      </c>
      <c r="Q770" s="15" t="s">
        <v>47023</v>
      </c>
      <c r="R770" s="15" t="s">
        <v>39580</v>
      </c>
      <c r="S770" s="15" t="s">
        <v>39581</v>
      </c>
      <c r="T770" s="15" t="s">
        <v>186</v>
      </c>
      <c r="U770" s="15" t="s">
        <v>53</v>
      </c>
      <c r="V770" s="15" t="s">
        <v>45355</v>
      </c>
      <c r="W770" s="15" t="s">
        <v>5071</v>
      </c>
      <c r="X770" s="15" t="str">
        <f>_xlfn.XLOOKUP(_LOOKUP[[#This Row],[AdjusterMemberName]],_Adjuster[Adjuster Name],_Adjuster[Email],,0)</f>
        <v>AMontelongo@knightcompany.com</v>
      </c>
      <c r="Y770" s="15" t="str">
        <f>_xlfn.XLOOKUP(_LOOKUP[[#This Row],[AdjusterMemberName]],_Adjuster[Adjuster Name],_Adjuster[Phone Number],,0)</f>
        <v>424-559-5425</v>
      </c>
      <c r="Z770" s="15" t="s">
        <v>39582</v>
      </c>
      <c r="AA7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1800 S Broadway Apt 203, Santa Ana  CA 92707</v>
      </c>
      <c r="AB770" s="15"/>
    </row>
    <row r="771" spans="1:28" x14ac:dyDescent="0.3">
      <c r="A771" s="14">
        <v>1</v>
      </c>
      <c r="B771" s="14">
        <v>1</v>
      </c>
      <c r="C771" s="15" t="s">
        <v>39586</v>
      </c>
      <c r="D771" s="15" t="s">
        <v>39587</v>
      </c>
      <c r="E771" s="15">
        <v>45796</v>
      </c>
      <c r="F771" s="15" t="s">
        <v>39588</v>
      </c>
      <c r="G771" s="15">
        <v>45702</v>
      </c>
      <c r="H771" s="15">
        <v>45883</v>
      </c>
      <c r="I771" s="15" t="s">
        <v>39589</v>
      </c>
      <c r="J771" s="15" t="s">
        <v>39590</v>
      </c>
      <c r="K771" s="15" t="s">
        <v>45663</v>
      </c>
      <c r="L771" s="15" t="s">
        <v>103</v>
      </c>
      <c r="M771" s="15" t="s">
        <v>304</v>
      </c>
      <c r="N771" s="14">
        <v>2017</v>
      </c>
      <c r="O771" s="15" t="s">
        <v>39591</v>
      </c>
      <c r="P771" s="15" t="s">
        <v>106</v>
      </c>
      <c r="Q771" s="15" t="s">
        <v>47002</v>
      </c>
      <c r="R771" s="15" t="s">
        <v>39592</v>
      </c>
      <c r="S771" s="15" t="s">
        <v>39593</v>
      </c>
      <c r="T771" s="15" t="s">
        <v>530</v>
      </c>
      <c r="U771" s="15" t="s">
        <v>53</v>
      </c>
      <c r="V771" s="15" t="s">
        <v>45462</v>
      </c>
      <c r="W771" s="15" t="s">
        <v>54</v>
      </c>
      <c r="X771" s="15" t="str">
        <f>_xlfn.XLOOKUP(_LOOKUP[[#This Row],[AdjusterMemberName]],_Adjuster[Adjuster Name],_Adjuster[Email],,0)</f>
        <v>JRubalcava@knightcompany.com</v>
      </c>
      <c r="Y771" s="15" t="str">
        <f>_xlfn.XLOOKUP(_LOOKUP[[#This Row],[AdjusterMemberName]],_Adjuster[Adjuster Name],_Adjuster[Phone Number],,0)</f>
        <v>424-559-5420</v>
      </c>
      <c r="Z771" s="15" t="s">
        <v>39594</v>
      </c>
      <c r="AA7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15507 San Diego Ln, Victorville  CA 92394</v>
      </c>
      <c r="AB771" s="15"/>
    </row>
    <row r="772" spans="1:28" x14ac:dyDescent="0.3">
      <c r="A772" s="14">
        <v>1</v>
      </c>
      <c r="B772" s="14">
        <v>1</v>
      </c>
      <c r="C772" s="15" t="s">
        <v>23770</v>
      </c>
      <c r="D772" s="15" t="s">
        <v>23770</v>
      </c>
      <c r="E772" s="15">
        <v>45796</v>
      </c>
      <c r="F772" s="15" t="s">
        <v>39595</v>
      </c>
      <c r="G772" s="15">
        <v>45729</v>
      </c>
      <c r="H772" s="15">
        <v>45913</v>
      </c>
      <c r="I772" s="15" t="s">
        <v>39596</v>
      </c>
      <c r="J772" s="15" t="s">
        <v>39597</v>
      </c>
      <c r="K772" s="15" t="s">
        <v>45970</v>
      </c>
      <c r="L772" s="15" t="s">
        <v>314</v>
      </c>
      <c r="M772" s="15" t="s">
        <v>315</v>
      </c>
      <c r="N772" s="14">
        <v>2021</v>
      </c>
      <c r="O772" s="15" t="s">
        <v>39598</v>
      </c>
      <c r="P772" s="15" t="s">
        <v>81</v>
      </c>
      <c r="Q772" s="15" t="s">
        <v>47034</v>
      </c>
      <c r="R772" s="15" t="s">
        <v>23775</v>
      </c>
      <c r="S772" s="15" t="s">
        <v>23776</v>
      </c>
      <c r="T772" s="15" t="s">
        <v>4809</v>
      </c>
      <c r="U772" s="15" t="s">
        <v>53</v>
      </c>
      <c r="V772" s="15" t="s">
        <v>45573</v>
      </c>
      <c r="W772" s="15" t="s">
        <v>3114</v>
      </c>
      <c r="X772" s="15" t="str">
        <f>_xlfn.XLOOKUP(_LOOKUP[[#This Row],[AdjusterMemberName]],_Adjuster[Adjuster Name],_Adjuster[Email],,0)</f>
        <v>eExmundo@knightcompany.com</v>
      </c>
      <c r="Y772" s="15" t="str">
        <f>_xlfn.XLOOKUP(_LOOKUP[[#This Row],[AdjusterMemberName]],_Adjuster[Adjuster Name],_Adjuster[Phone Number],,0)</f>
        <v>424-559-5400</v>
      </c>
      <c r="Z772" s="15" t="s">
        <v>23777</v>
      </c>
      <c r="AA7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3014 Sage Ct, Hanford  CA 93230</v>
      </c>
      <c r="AB772" s="15">
        <v>45834</v>
      </c>
    </row>
    <row r="773" spans="1:28" x14ac:dyDescent="0.3">
      <c r="A773" s="14">
        <v>1</v>
      </c>
      <c r="B773" s="14">
        <v>0</v>
      </c>
      <c r="C773" s="15" t="s">
        <v>39641</v>
      </c>
      <c r="D773" s="15" t="s">
        <v>39642</v>
      </c>
      <c r="E773" s="15">
        <v>45796</v>
      </c>
      <c r="F773" s="15" t="s">
        <v>39643</v>
      </c>
      <c r="G773" s="15">
        <v>45722</v>
      </c>
      <c r="H773" s="15">
        <v>45906</v>
      </c>
      <c r="I773" s="15" t="s">
        <v>39644</v>
      </c>
      <c r="J773" s="15" t="s">
        <v>39645</v>
      </c>
      <c r="K773" s="15" t="s">
        <v>45968</v>
      </c>
      <c r="L773" s="15" t="s">
        <v>128</v>
      </c>
      <c r="M773" s="15" t="s">
        <v>129</v>
      </c>
      <c r="N773" s="14">
        <v>2018</v>
      </c>
      <c r="O773" s="15" t="s">
        <v>39646</v>
      </c>
      <c r="P773" s="15" t="s">
        <v>81</v>
      </c>
      <c r="Q773" s="15" t="s">
        <v>46931</v>
      </c>
      <c r="R773" s="15" t="s">
        <v>433</v>
      </c>
      <c r="S773" s="15" t="s">
        <v>39647</v>
      </c>
      <c r="T773" s="15" t="s">
        <v>109</v>
      </c>
      <c r="U773" s="15" t="s">
        <v>53</v>
      </c>
      <c r="V773" s="15" t="s">
        <v>45418</v>
      </c>
      <c r="W773" s="15" t="s">
        <v>1544</v>
      </c>
      <c r="X773" s="15" t="str">
        <f>_xlfn.XLOOKUP(_LOOKUP[[#This Row],[AdjusterMemberName]],_Adjuster[Adjuster Name],_Adjuster[Email],,0)</f>
        <v>CRodriguez5@knightcompany.com</v>
      </c>
      <c r="Y773" s="15" t="str">
        <f>_xlfn.XLOOKUP(_LOOKUP[[#This Row],[AdjusterMemberName]],_Adjuster[Adjuster Name],_Adjuster[Phone Number],,0)</f>
        <v>323-456-1708</v>
      </c>
      <c r="Z773" s="15" t="s">
        <v>39648</v>
      </c>
      <c r="AA7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25296 Shadescale Dr, Murrieta  CA 92563</v>
      </c>
      <c r="AB773" s="15"/>
    </row>
    <row r="774" spans="1:28" x14ac:dyDescent="0.3">
      <c r="A774" s="14">
        <v>1</v>
      </c>
      <c r="B774" s="14">
        <v>1</v>
      </c>
      <c r="C774" s="15" t="s">
        <v>39716</v>
      </c>
      <c r="D774" s="15" t="s">
        <v>39717</v>
      </c>
      <c r="E774" s="15">
        <v>45796</v>
      </c>
      <c r="F774" s="15" t="s">
        <v>39718</v>
      </c>
      <c r="G774" s="15">
        <v>45617</v>
      </c>
      <c r="H774" s="15">
        <v>45798</v>
      </c>
      <c r="I774" s="15" t="s">
        <v>39719</v>
      </c>
      <c r="J774" s="15" t="s">
        <v>39720</v>
      </c>
      <c r="K774" s="15" t="s">
        <v>45817</v>
      </c>
      <c r="L774" s="15" t="s">
        <v>150</v>
      </c>
      <c r="M774" s="15" t="s">
        <v>9658</v>
      </c>
      <c r="N774" s="14">
        <v>2005</v>
      </c>
      <c r="O774" s="15" t="s">
        <v>39721</v>
      </c>
      <c r="P774" s="15" t="s">
        <v>106</v>
      </c>
      <c r="Q774" s="15" t="s">
        <v>47061</v>
      </c>
      <c r="R774" s="15" t="s">
        <v>10292</v>
      </c>
      <c r="S774" s="15" t="s">
        <v>39722</v>
      </c>
      <c r="T774" s="15" t="s">
        <v>821</v>
      </c>
      <c r="U774" s="15" t="s">
        <v>53</v>
      </c>
      <c r="V774" s="15" t="s">
        <v>45616</v>
      </c>
      <c r="W774" s="15" t="s">
        <v>1544</v>
      </c>
      <c r="X774" s="15" t="str">
        <f>_xlfn.XLOOKUP(_LOOKUP[[#This Row],[AdjusterMemberName]],_Adjuster[Adjuster Name],_Adjuster[Email],,0)</f>
        <v>CRodriguez5@knightcompany.com</v>
      </c>
      <c r="Y774" s="15" t="str">
        <f>_xlfn.XLOOKUP(_LOOKUP[[#This Row],[AdjusterMemberName]],_Adjuster[Adjuster Name],_Adjuster[Phone Number],,0)</f>
        <v>323-456-1708</v>
      </c>
      <c r="Z774" s="15" t="s">
        <v>39723</v>
      </c>
      <c r="AA7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14200 Friar St, Van Nuys  CA 91401</v>
      </c>
      <c r="AB774" s="15"/>
    </row>
    <row r="775" spans="1:28" x14ac:dyDescent="0.3">
      <c r="A775" s="14">
        <v>1</v>
      </c>
      <c r="B775" s="14">
        <v>1</v>
      </c>
      <c r="C775" s="15" t="s">
        <v>39724</v>
      </c>
      <c r="D775" s="15" t="s">
        <v>39724</v>
      </c>
      <c r="E775" s="15">
        <v>45796</v>
      </c>
      <c r="F775" s="15" t="s">
        <v>39725</v>
      </c>
      <c r="G775" s="15">
        <v>45754</v>
      </c>
      <c r="H775" s="15">
        <v>45937</v>
      </c>
      <c r="I775" s="15" t="s">
        <v>39726</v>
      </c>
      <c r="J775" s="15" t="s">
        <v>39727</v>
      </c>
      <c r="K775" s="15" t="s">
        <v>45477</v>
      </c>
      <c r="L775" s="15" t="s">
        <v>128</v>
      </c>
      <c r="M775" s="15" t="s">
        <v>170</v>
      </c>
      <c r="N775" s="14">
        <v>2022</v>
      </c>
      <c r="O775" s="15" t="s">
        <v>39728</v>
      </c>
      <c r="P775" s="15" t="s">
        <v>81</v>
      </c>
      <c r="Q775" s="15" t="s">
        <v>47010</v>
      </c>
      <c r="R775" s="15" t="s">
        <v>39729</v>
      </c>
      <c r="S775" s="15" t="s">
        <v>39730</v>
      </c>
      <c r="T775" s="15" t="s">
        <v>4967</v>
      </c>
      <c r="U775" s="15" t="s">
        <v>53</v>
      </c>
      <c r="V775" s="15" t="s">
        <v>45436</v>
      </c>
      <c r="W775" s="15" t="s">
        <v>264</v>
      </c>
      <c r="X775" s="15" t="str">
        <f>_xlfn.XLOOKUP(_LOOKUP[[#This Row],[AdjusterMemberName]],_Adjuster[Adjuster Name],_Adjuster[Email],,0)</f>
        <v>sBonnevie@knightcompany.com</v>
      </c>
      <c r="Y775" s="15" t="str">
        <f>_xlfn.XLOOKUP(_LOOKUP[[#This Row],[AdjusterMemberName]],_Adjuster[Adjuster Name],_Adjuster[Phone Number],,0)</f>
        <v>323-692-4064</v>
      </c>
      <c r="Z775" s="15" t="s">
        <v>39731</v>
      </c>
      <c r="AA7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3605 Bell Ave A, Bell Gardens  CA 90201</v>
      </c>
      <c r="AB775" s="15"/>
    </row>
    <row r="776" spans="1:28" x14ac:dyDescent="0.3">
      <c r="A776" s="14">
        <v>1</v>
      </c>
      <c r="B776" s="14">
        <v>1</v>
      </c>
      <c r="C776" s="15" t="s">
        <v>40177</v>
      </c>
      <c r="D776" s="15" t="s">
        <v>40177</v>
      </c>
      <c r="E776" s="15">
        <v>45796</v>
      </c>
      <c r="F776" s="15" t="s">
        <v>40178</v>
      </c>
      <c r="G776" s="15">
        <v>45714</v>
      </c>
      <c r="H776" s="15">
        <v>45895</v>
      </c>
      <c r="I776" s="15" t="s">
        <v>40179</v>
      </c>
      <c r="J776" s="15" t="s">
        <v>40180</v>
      </c>
      <c r="K776" s="15" t="s">
        <v>45668</v>
      </c>
      <c r="L776" s="15" t="s">
        <v>25</v>
      </c>
      <c r="M776" s="15" t="s">
        <v>1896</v>
      </c>
      <c r="N776" s="14">
        <v>2020</v>
      </c>
      <c r="O776" s="15" t="s">
        <v>40181</v>
      </c>
      <c r="P776" s="15" t="s">
        <v>106</v>
      </c>
      <c r="Q776" s="15" t="s">
        <v>47002</v>
      </c>
      <c r="R776" s="15" t="s">
        <v>39674</v>
      </c>
      <c r="S776" s="15" t="s">
        <v>40182</v>
      </c>
      <c r="T776" s="15" t="s">
        <v>624</v>
      </c>
      <c r="U776" s="15" t="s">
        <v>53</v>
      </c>
      <c r="V776" s="15" t="s">
        <v>45357</v>
      </c>
      <c r="W776" s="15" t="s">
        <v>3307</v>
      </c>
      <c r="X776" s="15" t="e">
        <f>_xlfn.XLOOKUP(_LOOKUP[[#This Row],[AdjusterMemberName]],_Adjuster[Adjuster Name],_Adjuster[Email],,0)</f>
        <v>#N/A</v>
      </c>
      <c r="Y776" s="15" t="e">
        <f>_xlfn.XLOOKUP(_LOOKUP[[#This Row],[AdjusterMemberName]],_Adjuster[Adjuster Name],_Adjuster[Phone Number],,0)</f>
        <v>#N/A</v>
      </c>
      <c r="Z776" s="15" t="s">
        <v>40183</v>
      </c>
      <c r="AA7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1825 E Norberry St, Lancaster  CA 93535</v>
      </c>
      <c r="AB776" s="15"/>
    </row>
    <row r="777" spans="1:28" x14ac:dyDescent="0.3">
      <c r="A777" s="14">
        <v>1</v>
      </c>
      <c r="B777" s="14">
        <v>1</v>
      </c>
      <c r="C777" s="15" t="s">
        <v>40907</v>
      </c>
      <c r="D777" s="15" t="s">
        <v>40908</v>
      </c>
      <c r="E777" s="15">
        <v>45796</v>
      </c>
      <c r="F777" s="15" t="s">
        <v>40909</v>
      </c>
      <c r="G777" s="15">
        <v>45690</v>
      </c>
      <c r="H777" s="15">
        <v>45871</v>
      </c>
      <c r="I777" s="15" t="s">
        <v>40910</v>
      </c>
      <c r="J777" s="15" t="s">
        <v>40911</v>
      </c>
      <c r="K777" s="15" t="s">
        <v>45336</v>
      </c>
      <c r="L777" s="15" t="s">
        <v>128</v>
      </c>
      <c r="M777" s="15" t="s">
        <v>129</v>
      </c>
      <c r="N777" s="14">
        <v>2025</v>
      </c>
      <c r="O777" s="15" t="s">
        <v>40912</v>
      </c>
      <c r="P777" s="15" t="s">
        <v>106</v>
      </c>
      <c r="Q777" s="15" t="s">
        <v>46893</v>
      </c>
      <c r="R777" s="15" t="s">
        <v>3719</v>
      </c>
      <c r="S777" s="15" t="s">
        <v>40913</v>
      </c>
      <c r="T777" s="15" t="s">
        <v>122</v>
      </c>
      <c r="U777" s="15" t="s">
        <v>53</v>
      </c>
      <c r="V777" s="15" t="s">
        <v>45548</v>
      </c>
      <c r="W777" s="15" t="s">
        <v>264</v>
      </c>
      <c r="X777" s="15" t="str">
        <f>_xlfn.XLOOKUP(_LOOKUP[[#This Row],[AdjusterMemberName]],_Adjuster[Adjuster Name],_Adjuster[Email],,0)</f>
        <v>sBonnevie@knightcompany.com</v>
      </c>
      <c r="Y777" s="15" t="str">
        <f>_xlfn.XLOOKUP(_LOOKUP[[#This Row],[AdjusterMemberName]],_Adjuster[Adjuster Name],_Adjuster[Phone Number],,0)</f>
        <v>323-692-4064</v>
      </c>
      <c r="Z777" s="15" t="s">
        <v>40914</v>
      </c>
      <c r="AA7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25841 San Felipe Dr, Hemet  CA 92544</v>
      </c>
      <c r="AB777" s="15"/>
    </row>
    <row r="778" spans="1:28" x14ac:dyDescent="0.3">
      <c r="A778" s="14">
        <v>1</v>
      </c>
      <c r="B778" s="14">
        <v>1</v>
      </c>
      <c r="C778" s="15" t="s">
        <v>41474</v>
      </c>
      <c r="D778" s="15" t="s">
        <v>41475</v>
      </c>
      <c r="E778" s="15">
        <v>45796</v>
      </c>
      <c r="F778" s="15" t="s">
        <v>41476</v>
      </c>
      <c r="G778" s="15">
        <v>45668</v>
      </c>
      <c r="H778" s="15">
        <v>45849</v>
      </c>
      <c r="I778" s="15" t="s">
        <v>41477</v>
      </c>
      <c r="J778" s="15" t="s">
        <v>41478</v>
      </c>
      <c r="K778" s="15" t="s">
        <v>45668</v>
      </c>
      <c r="L778" s="15" t="s">
        <v>103</v>
      </c>
      <c r="M778" s="15" t="s">
        <v>41479</v>
      </c>
      <c r="N778" s="14">
        <v>1995</v>
      </c>
      <c r="O778" s="15" t="s">
        <v>41480</v>
      </c>
      <c r="P778" s="15" t="s">
        <v>81</v>
      </c>
      <c r="Q778" s="15" t="s">
        <v>46939</v>
      </c>
      <c r="R778" s="15" t="s">
        <v>120</v>
      </c>
      <c r="S778" s="15" t="s">
        <v>41481</v>
      </c>
      <c r="T778" s="15" t="s">
        <v>253</v>
      </c>
      <c r="U778" s="15" t="s">
        <v>53</v>
      </c>
      <c r="V778" s="15" t="s">
        <v>45487</v>
      </c>
      <c r="W778" s="15" t="s">
        <v>1186</v>
      </c>
      <c r="X778" s="15" t="str">
        <f>_xlfn.XLOOKUP(_LOOKUP[[#This Row],[AdjusterMemberName]],_Adjuster[Adjuster Name],_Adjuster[Email],,0)</f>
        <v>sAkinleye@knightcompany.com</v>
      </c>
      <c r="Y778" s="15" t="str">
        <f>_xlfn.XLOOKUP(_LOOKUP[[#This Row],[AdjusterMemberName]],_Adjuster[Adjuster Name],_Adjuster[Phone Number],,0)</f>
        <v>424-559-5280</v>
      </c>
      <c r="Z778" s="15" t="s">
        <v>41482</v>
      </c>
      <c r="AA7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3714 W 107Th St , Inglewood  CA 90303</v>
      </c>
      <c r="AB778" s="15"/>
    </row>
    <row r="779" spans="1:28" x14ac:dyDescent="0.3">
      <c r="A779" s="14">
        <v>1</v>
      </c>
      <c r="B779" s="14">
        <v>1</v>
      </c>
      <c r="C779" s="15" t="s">
        <v>39413</v>
      </c>
      <c r="D779" s="15" t="s">
        <v>39413</v>
      </c>
      <c r="E779" s="15">
        <v>45795</v>
      </c>
      <c r="F779" s="15" t="s">
        <v>39414</v>
      </c>
      <c r="G779" s="15">
        <v>45785</v>
      </c>
      <c r="H779" s="15">
        <v>45969</v>
      </c>
      <c r="I779" s="15" t="s">
        <v>39415</v>
      </c>
      <c r="J779" s="15" t="s">
        <v>39416</v>
      </c>
      <c r="K779" s="15" t="s">
        <v>45846</v>
      </c>
      <c r="L779" s="15" t="s">
        <v>91</v>
      </c>
      <c r="M779" s="15" t="s">
        <v>92</v>
      </c>
      <c r="N779" s="14">
        <v>2009</v>
      </c>
      <c r="O779" s="15" t="s">
        <v>39417</v>
      </c>
      <c r="P779" s="15" t="s">
        <v>81</v>
      </c>
      <c r="Q779" s="15" t="s">
        <v>47003</v>
      </c>
      <c r="R779" s="15" t="s">
        <v>39418</v>
      </c>
      <c r="S779" s="15" t="s">
        <v>39419</v>
      </c>
      <c r="T779" s="15" t="s">
        <v>18652</v>
      </c>
      <c r="U779" s="15" t="s">
        <v>53</v>
      </c>
      <c r="V779" s="15" t="s">
        <v>45983</v>
      </c>
      <c r="W779" s="15" t="s">
        <v>1544</v>
      </c>
      <c r="X779" s="15" t="str">
        <f>_xlfn.XLOOKUP(_LOOKUP[[#This Row],[AdjusterMemberName]],_Adjuster[Adjuster Name],_Adjuster[Email],,0)</f>
        <v>CRodriguez5@knightcompany.com</v>
      </c>
      <c r="Y779" s="15" t="str">
        <f>_xlfn.XLOOKUP(_LOOKUP[[#This Row],[AdjusterMemberName]],_Adjuster[Adjuster Name],_Adjuster[Phone Number],,0)</f>
        <v>323-456-1708</v>
      </c>
      <c r="Z779" s="15" t="s">
        <v>39420</v>
      </c>
      <c r="AA7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6390 Greenwood Ave , Los Angeles  CA 90040</v>
      </c>
      <c r="AB779" s="15"/>
    </row>
    <row r="780" spans="1:28" x14ac:dyDescent="0.3">
      <c r="A780" s="14">
        <v>1</v>
      </c>
      <c r="B780" s="14">
        <v>1</v>
      </c>
      <c r="C780" s="15" t="s">
        <v>39421</v>
      </c>
      <c r="D780" s="15" t="s">
        <v>39421</v>
      </c>
      <c r="E780" s="15">
        <v>45795</v>
      </c>
      <c r="F780" s="15" t="s">
        <v>39422</v>
      </c>
      <c r="G780" s="15">
        <v>45705</v>
      </c>
      <c r="H780" s="15">
        <v>45886</v>
      </c>
      <c r="I780" s="15" t="s">
        <v>39423</v>
      </c>
      <c r="J780" s="15" t="s">
        <v>39424</v>
      </c>
      <c r="K780" s="15" t="s">
        <v>45496</v>
      </c>
      <c r="L780" s="15" t="s">
        <v>103</v>
      </c>
      <c r="M780" s="15" t="s">
        <v>304</v>
      </c>
      <c r="N780" s="14">
        <v>2023</v>
      </c>
      <c r="O780" s="15" t="s">
        <v>39425</v>
      </c>
      <c r="P780" s="15" t="s">
        <v>81</v>
      </c>
      <c r="Q780" s="15" t="s">
        <v>47010</v>
      </c>
      <c r="R780" s="15" t="s">
        <v>39426</v>
      </c>
      <c r="S780" s="15" t="s">
        <v>39427</v>
      </c>
      <c r="T780" s="15" t="s">
        <v>174</v>
      </c>
      <c r="U780" s="15" t="s">
        <v>53</v>
      </c>
      <c r="V780" s="15" t="s">
        <v>45591</v>
      </c>
      <c r="W780" s="15" t="s">
        <v>264</v>
      </c>
      <c r="X780" s="15" t="str">
        <f>_xlfn.XLOOKUP(_LOOKUP[[#This Row],[AdjusterMemberName]],_Adjuster[Adjuster Name],_Adjuster[Email],,0)</f>
        <v>sBonnevie@knightcompany.com</v>
      </c>
      <c r="Y780" s="15" t="str">
        <f>_xlfn.XLOOKUP(_LOOKUP[[#This Row],[AdjusterMemberName]],_Adjuster[Adjuster Name],_Adjuster[Phone Number],,0)</f>
        <v>323-692-4064</v>
      </c>
      <c r="Z780" s="15" t="s">
        <v>39428</v>
      </c>
      <c r="AA7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3565 E 4Th St, Los Angeles  CA 90063</v>
      </c>
      <c r="AB780" s="15">
        <v>45796</v>
      </c>
    </row>
    <row r="781" spans="1:28" x14ac:dyDescent="0.3">
      <c r="A781" s="14">
        <v>1</v>
      </c>
      <c r="B781" s="14">
        <v>1</v>
      </c>
      <c r="C781" s="15" t="s">
        <v>39443</v>
      </c>
      <c r="D781" s="15" t="s">
        <v>39443</v>
      </c>
      <c r="E781" s="15">
        <v>45795</v>
      </c>
      <c r="F781" s="15" t="s">
        <v>39444</v>
      </c>
      <c r="G781" s="15">
        <v>45722</v>
      </c>
      <c r="H781" s="15">
        <v>45906</v>
      </c>
      <c r="I781" s="15" t="s">
        <v>39445</v>
      </c>
      <c r="J781" s="15" t="s">
        <v>39446</v>
      </c>
      <c r="K781" s="15" t="s">
        <v>45489</v>
      </c>
      <c r="L781" s="15" t="s">
        <v>314</v>
      </c>
      <c r="M781" s="15" t="s">
        <v>3313</v>
      </c>
      <c r="N781" s="14">
        <v>2017</v>
      </c>
      <c r="O781" s="15" t="s">
        <v>39447</v>
      </c>
      <c r="P781" s="15" t="s">
        <v>81</v>
      </c>
      <c r="Q781" s="15" t="s">
        <v>47035</v>
      </c>
      <c r="R781" s="15" t="s">
        <v>39448</v>
      </c>
      <c r="S781" s="15" t="s">
        <v>39449</v>
      </c>
      <c r="T781" s="15" t="s">
        <v>186</v>
      </c>
      <c r="U781" s="15" t="s">
        <v>53</v>
      </c>
      <c r="V781" s="15" t="s">
        <v>45877</v>
      </c>
      <c r="W781" s="15" t="s">
        <v>54</v>
      </c>
      <c r="X781" s="15" t="str">
        <f>_xlfn.XLOOKUP(_LOOKUP[[#This Row],[AdjusterMemberName]],_Adjuster[Adjuster Name],_Adjuster[Email],,0)</f>
        <v>JRubalcava@knightcompany.com</v>
      </c>
      <c r="Y781" s="15" t="str">
        <f>_xlfn.XLOOKUP(_LOOKUP[[#This Row],[AdjusterMemberName]],_Adjuster[Adjuster Name],_Adjuster[Phone Number],,0)</f>
        <v>424-559-5420</v>
      </c>
      <c r="Z781" s="15" t="s">
        <v>39450</v>
      </c>
      <c r="AA7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2040 W Civic Center Dr, Santa Ana  CA 92703</v>
      </c>
      <c r="AB781" s="15"/>
    </row>
    <row r="782" spans="1:28" x14ac:dyDescent="0.3">
      <c r="A782" s="14">
        <v>1</v>
      </c>
      <c r="B782" s="14">
        <v>1</v>
      </c>
      <c r="C782" s="15" t="s">
        <v>39464</v>
      </c>
      <c r="D782" s="15" t="s">
        <v>39465</v>
      </c>
      <c r="E782" s="15">
        <v>45795</v>
      </c>
      <c r="F782" s="15" t="s">
        <v>39466</v>
      </c>
      <c r="G782" s="15">
        <v>45637</v>
      </c>
      <c r="H782" s="15">
        <v>45819</v>
      </c>
      <c r="I782" s="15" t="s">
        <v>39467</v>
      </c>
      <c r="J782" s="15" t="s">
        <v>38412</v>
      </c>
      <c r="K782" s="15" t="s">
        <v>45646</v>
      </c>
      <c r="L782" s="15" t="s">
        <v>139</v>
      </c>
      <c r="M782" s="15" t="s">
        <v>4296</v>
      </c>
      <c r="N782" s="14">
        <v>2018</v>
      </c>
      <c r="O782" s="15" t="s">
        <v>39468</v>
      </c>
      <c r="P782" s="15" t="s">
        <v>106</v>
      </c>
      <c r="Q782" s="15" t="s">
        <v>47078</v>
      </c>
      <c r="R782" s="15" t="s">
        <v>39469</v>
      </c>
      <c r="S782" s="15" t="s">
        <v>39470</v>
      </c>
      <c r="T782" s="15" t="s">
        <v>174</v>
      </c>
      <c r="U782" s="15" t="s">
        <v>53</v>
      </c>
      <c r="V782" s="15" t="s">
        <v>45979</v>
      </c>
      <c r="W782" s="15" t="s">
        <v>8635</v>
      </c>
      <c r="X782" s="15" t="e">
        <f>_xlfn.XLOOKUP(_LOOKUP[[#This Row],[AdjusterMemberName]],_Adjuster[Adjuster Name],_Adjuster[Email],,0)</f>
        <v>#N/A</v>
      </c>
      <c r="Y782" s="15" t="e">
        <f>_xlfn.XLOOKUP(_LOOKUP[[#This Row],[AdjusterMemberName]],_Adjuster[Adjuster Name],_Adjuster[Phone Number],,0)</f>
        <v>#N/A</v>
      </c>
      <c r="Z782" s="15" t="s">
        <v>39471</v>
      </c>
      <c r="AA7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1646 W 64Th St, Los Angeles  CA 90047</v>
      </c>
      <c r="AB782" s="15"/>
    </row>
    <row r="783" spans="1:28" x14ac:dyDescent="0.3">
      <c r="A783" s="14">
        <v>1</v>
      </c>
      <c r="B783" s="14">
        <v>1</v>
      </c>
      <c r="C783" s="15" t="s">
        <v>39528</v>
      </c>
      <c r="D783" s="15" t="s">
        <v>39529</v>
      </c>
      <c r="E783" s="15">
        <v>45795</v>
      </c>
      <c r="F783" s="15" t="s">
        <v>39530</v>
      </c>
      <c r="G783" s="15">
        <v>45693</v>
      </c>
      <c r="H783" s="15">
        <v>45874</v>
      </c>
      <c r="I783" s="15" t="s">
        <v>39531</v>
      </c>
      <c r="J783" s="15" t="s">
        <v>39532</v>
      </c>
      <c r="K783" s="15" t="s">
        <v>45489</v>
      </c>
      <c r="L783" s="15" t="s">
        <v>103</v>
      </c>
      <c r="M783" s="15" t="s">
        <v>304</v>
      </c>
      <c r="N783" s="14">
        <v>2024</v>
      </c>
      <c r="O783" s="15" t="s">
        <v>39533</v>
      </c>
      <c r="P783" s="15" t="s">
        <v>81</v>
      </c>
      <c r="Q783" s="15" t="s">
        <v>46893</v>
      </c>
      <c r="R783" s="15" t="s">
        <v>39534</v>
      </c>
      <c r="S783" s="15" t="s">
        <v>39535</v>
      </c>
      <c r="T783" s="15" t="s">
        <v>29680</v>
      </c>
      <c r="U783" s="15" t="s">
        <v>53</v>
      </c>
      <c r="V783" s="15" t="s">
        <v>45620</v>
      </c>
      <c r="W783" s="15" t="s">
        <v>25229</v>
      </c>
      <c r="X783" s="15" t="str">
        <f>_xlfn.XLOOKUP(_LOOKUP[[#This Row],[AdjusterMemberName]],_Adjuster[Adjuster Name],_Adjuster[Email],,0)</f>
        <v>rMartinez4@knightcompany.com</v>
      </c>
      <c r="Y783" s="15" t="str">
        <f>_xlfn.XLOOKUP(_LOOKUP[[#This Row],[AdjusterMemberName]],_Adjuster[Adjuster Name],_Adjuster[Phone Number],,0)</f>
        <v>424-559-5605</v>
      </c>
      <c r="Z783" s="15" t="s">
        <v>39536</v>
      </c>
      <c r="AA7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6241 Beck Ave Apt 314, Valley Glen  CA 91606</v>
      </c>
      <c r="AB783" s="15"/>
    </row>
    <row r="784" spans="1:28" x14ac:dyDescent="0.3">
      <c r="A784" s="14">
        <v>1</v>
      </c>
      <c r="B784" s="14">
        <v>1</v>
      </c>
      <c r="C784" s="15" t="s">
        <v>39544</v>
      </c>
      <c r="D784" s="15" t="s">
        <v>39544</v>
      </c>
      <c r="E784" s="15">
        <v>45795</v>
      </c>
      <c r="F784" s="15" t="s">
        <v>39545</v>
      </c>
      <c r="G784" s="15">
        <v>45702</v>
      </c>
      <c r="H784" s="15">
        <v>45883</v>
      </c>
      <c r="I784" s="15" t="s">
        <v>39546</v>
      </c>
      <c r="J784" s="15" t="s">
        <v>39547</v>
      </c>
      <c r="K784" s="15" t="s">
        <v>45974</v>
      </c>
      <c r="L784" s="15" t="s">
        <v>150</v>
      </c>
      <c r="M784" s="15" t="s">
        <v>588</v>
      </c>
      <c r="N784" s="14">
        <v>2007</v>
      </c>
      <c r="O784" s="15" t="s">
        <v>39548</v>
      </c>
      <c r="P784" s="15" t="s">
        <v>81</v>
      </c>
      <c r="Q784" s="15" t="s">
        <v>47023</v>
      </c>
      <c r="R784" s="15" t="s">
        <v>39549</v>
      </c>
      <c r="S784" s="15" t="s">
        <v>39550</v>
      </c>
      <c r="T784" s="15" t="s">
        <v>174</v>
      </c>
      <c r="U784" s="15" t="s">
        <v>53</v>
      </c>
      <c r="V784" s="15" t="s">
        <v>45565</v>
      </c>
      <c r="W784" s="15" t="s">
        <v>6921</v>
      </c>
      <c r="X784" s="15" t="str">
        <f>_xlfn.XLOOKUP(_LOOKUP[[#This Row],[AdjusterMemberName]],_Adjuster[Adjuster Name],_Adjuster[Email],,0)</f>
        <v>AWallace@knightcompany.com</v>
      </c>
      <c r="Y784" s="15" t="str">
        <f>_xlfn.XLOOKUP(_LOOKUP[[#This Row],[AdjusterMemberName]],_Adjuster[Adjuster Name],_Adjuster[Phone Number],,0)</f>
        <v>424-559-5734</v>
      </c>
      <c r="Z784" s="15" t="s">
        <v>39551</v>
      </c>
      <c r="AA7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505 S Harvard Blvd Apt 10, Los Angeles  CA 90020</v>
      </c>
      <c r="AB784" s="15"/>
    </row>
    <row r="785" spans="1:28" x14ac:dyDescent="0.3">
      <c r="A785" s="14">
        <v>1</v>
      </c>
      <c r="B785" s="14">
        <v>1</v>
      </c>
      <c r="C785" s="15" t="s">
        <v>39599</v>
      </c>
      <c r="D785" s="15" t="s">
        <v>39599</v>
      </c>
      <c r="E785" s="15">
        <v>45795</v>
      </c>
      <c r="F785" s="15" t="s">
        <v>39600</v>
      </c>
      <c r="G785" s="15">
        <v>45793</v>
      </c>
      <c r="H785" s="15">
        <v>45977</v>
      </c>
      <c r="I785" s="15" t="s">
        <v>39601</v>
      </c>
      <c r="J785" s="15" t="s">
        <v>39602</v>
      </c>
      <c r="K785" s="15" t="s">
        <v>45805</v>
      </c>
      <c r="L785" s="15" t="s">
        <v>91</v>
      </c>
      <c r="M785" s="15" t="s">
        <v>39603</v>
      </c>
      <c r="N785" s="14">
        <v>2019</v>
      </c>
      <c r="O785" s="15" t="s">
        <v>39604</v>
      </c>
      <c r="P785" s="15" t="s">
        <v>81</v>
      </c>
      <c r="Q785" s="15" t="s">
        <v>46893</v>
      </c>
      <c r="R785" s="15" t="s">
        <v>10356</v>
      </c>
      <c r="S785" s="15" t="s">
        <v>39605</v>
      </c>
      <c r="T785" s="15" t="s">
        <v>174</v>
      </c>
      <c r="U785" s="15" t="s">
        <v>53</v>
      </c>
      <c r="V785" s="15" t="s">
        <v>45920</v>
      </c>
      <c r="W785" s="15" t="s">
        <v>25229</v>
      </c>
      <c r="X785" s="15" t="str">
        <f>_xlfn.XLOOKUP(_LOOKUP[[#This Row],[AdjusterMemberName]],_Adjuster[Adjuster Name],_Adjuster[Email],,0)</f>
        <v>rMartinez4@knightcompany.com</v>
      </c>
      <c r="Y785" s="15" t="str">
        <f>_xlfn.XLOOKUP(_LOOKUP[[#This Row],[AdjusterMemberName]],_Adjuster[Adjuster Name],_Adjuster[Phone Number],,0)</f>
        <v>424-559-5605</v>
      </c>
      <c r="Z785" s="15" t="s">
        <v>39606</v>
      </c>
      <c r="AA7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6752 4Th Ave, Los Angeles  CA 90043</v>
      </c>
      <c r="AB785" s="15"/>
    </row>
    <row r="786" spans="1:28" x14ac:dyDescent="0.3">
      <c r="A786" s="14">
        <v>1</v>
      </c>
      <c r="B786" s="14">
        <v>1</v>
      </c>
      <c r="C786" s="15" t="s">
        <v>39616</v>
      </c>
      <c r="D786" s="15" t="s">
        <v>39616</v>
      </c>
      <c r="E786" s="15">
        <v>45795</v>
      </c>
      <c r="F786" s="15" t="s">
        <v>39617</v>
      </c>
      <c r="G786" s="15">
        <v>45779</v>
      </c>
      <c r="H786" s="15">
        <v>45963</v>
      </c>
      <c r="I786" s="15" t="s">
        <v>39618</v>
      </c>
      <c r="J786" s="15" t="s">
        <v>39619</v>
      </c>
      <c r="K786" s="15" t="s">
        <v>45336</v>
      </c>
      <c r="L786" s="15" t="s">
        <v>687</v>
      </c>
      <c r="M786" s="15" t="s">
        <v>2261</v>
      </c>
      <c r="N786" s="14">
        <v>2023</v>
      </c>
      <c r="O786" s="15" t="s">
        <v>39620</v>
      </c>
      <c r="P786" s="15" t="s">
        <v>81</v>
      </c>
      <c r="Q786" s="15" t="s">
        <v>47050</v>
      </c>
      <c r="R786" s="15" t="s">
        <v>39621</v>
      </c>
      <c r="S786" s="15" t="s">
        <v>39622</v>
      </c>
      <c r="T786" s="15" t="s">
        <v>530</v>
      </c>
      <c r="U786" s="15" t="s">
        <v>53</v>
      </c>
      <c r="V786" s="15" t="s">
        <v>45858</v>
      </c>
      <c r="W786" s="15" t="s">
        <v>3974</v>
      </c>
      <c r="X786" s="15" t="str">
        <f>_xlfn.XLOOKUP(_LOOKUP[[#This Row],[AdjusterMemberName]],_Adjuster[Adjuster Name],_Adjuster[Email],,0)</f>
        <v>LMiller@knightcompany.com</v>
      </c>
      <c r="Y786" s="15" t="str">
        <f>_xlfn.XLOOKUP(_LOOKUP[[#This Row],[AdjusterMemberName]],_Adjuster[Adjuster Name],_Adjuster[Phone Number],,0)</f>
        <v>424-559-5378</v>
      </c>
      <c r="Z786" s="15" t="s">
        <v>39623</v>
      </c>
      <c r="AA7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12973 Bucknell Ct, Victorville  CA 92392</v>
      </c>
      <c r="AB786" s="15"/>
    </row>
    <row r="787" spans="1:28" x14ac:dyDescent="0.3">
      <c r="A787" s="14">
        <v>0</v>
      </c>
      <c r="B787" s="14">
        <v>1</v>
      </c>
      <c r="C787" s="15" t="s">
        <v>39775</v>
      </c>
      <c r="D787" s="15" t="s">
        <v>39776</v>
      </c>
      <c r="E787" s="15">
        <v>45795</v>
      </c>
      <c r="F787" s="15" t="s">
        <v>39777</v>
      </c>
      <c r="G787" s="15"/>
      <c r="H787" s="15"/>
      <c r="I787" s="15" t="s">
        <v>39778</v>
      </c>
      <c r="J787" s="15" t="s">
        <v>39779</v>
      </c>
      <c r="K787" s="15" t="s">
        <v>45959</v>
      </c>
      <c r="L787" s="15" t="s">
        <v>1662</v>
      </c>
      <c r="M787" s="15" t="s">
        <v>1663</v>
      </c>
      <c r="N787" s="14">
        <v>2015</v>
      </c>
      <c r="O787" s="15" t="s">
        <v>9130</v>
      </c>
      <c r="P787" s="15" t="s">
        <v>81</v>
      </c>
      <c r="Q787" s="15"/>
      <c r="R787" s="15"/>
      <c r="S787" s="15"/>
      <c r="T787" s="15"/>
      <c r="U787" s="15"/>
      <c r="V787" s="15"/>
      <c r="W787" s="15" t="s">
        <v>25229</v>
      </c>
      <c r="X787" s="15" t="str">
        <f>_xlfn.XLOOKUP(_LOOKUP[[#This Row],[AdjusterMemberName]],_Adjuster[Adjuster Name],_Adjuster[Email],,0)</f>
        <v>rMartinez4@knightcompany.com</v>
      </c>
      <c r="Y787" s="15" t="str">
        <f>_xlfn.XLOOKUP(_LOOKUP[[#This Row],[AdjusterMemberName]],_Adjuster[Adjuster Name],_Adjuster[Phone Number],,0)</f>
        <v>424-559-5605</v>
      </c>
      <c r="Z787" s="15"/>
      <c r="AA787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787" s="15"/>
    </row>
    <row r="788" spans="1:28" x14ac:dyDescent="0.3">
      <c r="A788" s="14">
        <v>1</v>
      </c>
      <c r="B788" s="14">
        <v>1</v>
      </c>
      <c r="C788" s="15" t="s">
        <v>40159</v>
      </c>
      <c r="D788" s="15" t="s">
        <v>40159</v>
      </c>
      <c r="E788" s="15">
        <v>45795</v>
      </c>
      <c r="F788" s="15" t="s">
        <v>40160</v>
      </c>
      <c r="G788" s="15">
        <v>45675</v>
      </c>
      <c r="H788" s="15">
        <v>45856</v>
      </c>
      <c r="I788" s="15" t="s">
        <v>40161</v>
      </c>
      <c r="J788" s="15" t="s">
        <v>40162</v>
      </c>
      <c r="K788" s="15" t="s">
        <v>45481</v>
      </c>
      <c r="L788" s="15" t="s">
        <v>25</v>
      </c>
      <c r="M788" s="15" t="s">
        <v>6259</v>
      </c>
      <c r="N788" s="14">
        <v>2019</v>
      </c>
      <c r="O788" s="15" t="s">
        <v>40163</v>
      </c>
      <c r="P788" s="15" t="s">
        <v>81</v>
      </c>
      <c r="Q788" s="15" t="s">
        <v>46979</v>
      </c>
      <c r="R788" s="15" t="s">
        <v>40164</v>
      </c>
      <c r="S788" s="15" t="s">
        <v>40165</v>
      </c>
      <c r="T788" s="15" t="s">
        <v>643</v>
      </c>
      <c r="U788" s="15" t="s">
        <v>53</v>
      </c>
      <c r="V788" s="15" t="s">
        <v>45933</v>
      </c>
      <c r="W788" s="15" t="s">
        <v>1357</v>
      </c>
      <c r="X788" s="15" t="str">
        <f>_xlfn.XLOOKUP(_LOOKUP[[#This Row],[AdjusterMemberName]],_Adjuster[Adjuster Name],_Adjuster[Email],,0)</f>
        <v>jRivera1@knightcompany.com</v>
      </c>
      <c r="Y788" s="15" t="str">
        <f>_xlfn.XLOOKUP(_LOOKUP[[#This Row],[AdjusterMemberName]],_Adjuster[Adjuster Name],_Adjuster[Phone Number],,0)</f>
        <v>424-559-5239</v>
      </c>
      <c r="Z788" s="15" t="s">
        <v>40166</v>
      </c>
      <c r="AA7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1438 Marclair Dr Apt A, Pittsburg  CA 94521</v>
      </c>
      <c r="AB788" s="15"/>
    </row>
    <row r="789" spans="1:28" x14ac:dyDescent="0.3">
      <c r="A789" s="14">
        <v>1</v>
      </c>
      <c r="B789" s="14">
        <v>1</v>
      </c>
      <c r="C789" s="15" t="s">
        <v>10792</v>
      </c>
      <c r="D789" s="15" t="s">
        <v>40857</v>
      </c>
      <c r="E789" s="15">
        <v>45795</v>
      </c>
      <c r="F789" s="15" t="s">
        <v>27120</v>
      </c>
      <c r="G789" s="15">
        <v>45631</v>
      </c>
      <c r="H789" s="15">
        <v>45813</v>
      </c>
      <c r="I789" s="15" t="s">
        <v>40858</v>
      </c>
      <c r="J789" s="15" t="s">
        <v>40859</v>
      </c>
      <c r="K789" s="15" t="s">
        <v>45356</v>
      </c>
      <c r="L789" s="15" t="s">
        <v>116</v>
      </c>
      <c r="M789" s="15" t="s">
        <v>27123</v>
      </c>
      <c r="N789" s="14">
        <v>2003</v>
      </c>
      <c r="O789" s="15" t="s">
        <v>27124</v>
      </c>
      <c r="P789" s="15" t="s">
        <v>81</v>
      </c>
      <c r="Q789" s="15" t="s">
        <v>47061</v>
      </c>
      <c r="R789" s="15" t="s">
        <v>10798</v>
      </c>
      <c r="S789" s="15" t="s">
        <v>10799</v>
      </c>
      <c r="T789" s="15" t="s">
        <v>1834</v>
      </c>
      <c r="U789" s="15" t="s">
        <v>53</v>
      </c>
      <c r="V789" s="15" t="s">
        <v>45886</v>
      </c>
      <c r="W789" s="15" t="s">
        <v>1357</v>
      </c>
      <c r="X789" s="15" t="str">
        <f>_xlfn.XLOOKUP(_LOOKUP[[#This Row],[AdjusterMemberName]],_Adjuster[Adjuster Name],_Adjuster[Email],,0)</f>
        <v>jRivera1@knightcompany.com</v>
      </c>
      <c r="Y789" s="15" t="str">
        <f>_xlfn.XLOOKUP(_LOOKUP[[#This Row],[AdjusterMemberName]],_Adjuster[Adjuster Name],_Adjuster[Phone Number],,0)</f>
        <v>424-559-5239</v>
      </c>
      <c r="Z789" s="15" t="s">
        <v>10800</v>
      </c>
      <c r="AA7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750 Begonia St, Escondido  CA 92027</v>
      </c>
      <c r="AB789" s="15"/>
    </row>
    <row r="790" spans="1:28" x14ac:dyDescent="0.3">
      <c r="A790" s="14">
        <v>1</v>
      </c>
      <c r="B790" s="14">
        <v>1</v>
      </c>
      <c r="C790" s="15" t="s">
        <v>39397</v>
      </c>
      <c r="D790" s="15" t="s">
        <v>39397</v>
      </c>
      <c r="E790" s="15">
        <v>45794</v>
      </c>
      <c r="F790" s="15" t="s">
        <v>39398</v>
      </c>
      <c r="G790" s="15">
        <v>45763</v>
      </c>
      <c r="H790" s="15">
        <v>45946</v>
      </c>
      <c r="I790" s="15" t="s">
        <v>39399</v>
      </c>
      <c r="J790" s="15" t="s">
        <v>39400</v>
      </c>
      <c r="K790" s="15" t="s">
        <v>45985</v>
      </c>
      <c r="L790" s="15" t="s">
        <v>25</v>
      </c>
      <c r="M790" s="15" t="s">
        <v>373</v>
      </c>
      <c r="N790" s="14">
        <v>2020</v>
      </c>
      <c r="O790" s="15" t="s">
        <v>39401</v>
      </c>
      <c r="P790" s="15" t="s">
        <v>106</v>
      </c>
      <c r="Q790" s="15" t="s">
        <v>46913</v>
      </c>
      <c r="R790" s="15" t="s">
        <v>39402</v>
      </c>
      <c r="S790" s="15" t="s">
        <v>39403</v>
      </c>
      <c r="T790" s="15" t="s">
        <v>327</v>
      </c>
      <c r="U790" s="15" t="s">
        <v>53</v>
      </c>
      <c r="V790" s="15" t="s">
        <v>45527</v>
      </c>
      <c r="W790" s="15" t="s">
        <v>1544</v>
      </c>
      <c r="X790" s="15" t="str">
        <f>_xlfn.XLOOKUP(_LOOKUP[[#This Row],[AdjusterMemberName]],_Adjuster[Adjuster Name],_Adjuster[Email],,0)</f>
        <v>CRodriguez5@knightcompany.com</v>
      </c>
      <c r="Y790" s="15" t="str">
        <f>_xlfn.XLOOKUP(_LOOKUP[[#This Row],[AdjusterMemberName]],_Adjuster[Adjuster Name],_Adjuster[Phone Number],,0)</f>
        <v>323-456-1708</v>
      </c>
      <c r="Z790" s="15" t="s">
        <v>39404</v>
      </c>
      <c r="AA7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9532 Elizabeth Ave Apt A, South Gate  CA 90280</v>
      </c>
      <c r="AB790" s="15"/>
    </row>
    <row r="791" spans="1:28" x14ac:dyDescent="0.3">
      <c r="A791" s="14">
        <v>1</v>
      </c>
      <c r="B791" s="14">
        <v>1</v>
      </c>
      <c r="C791" s="15" t="s">
        <v>39405</v>
      </c>
      <c r="D791" s="15" t="s">
        <v>39405</v>
      </c>
      <c r="E791" s="15">
        <v>45794</v>
      </c>
      <c r="F791" s="15" t="s">
        <v>39406</v>
      </c>
      <c r="G791" s="15">
        <v>45719</v>
      </c>
      <c r="H791" s="15">
        <v>45903</v>
      </c>
      <c r="I791" s="15" t="s">
        <v>39407</v>
      </c>
      <c r="J791" s="15" t="s">
        <v>39408</v>
      </c>
      <c r="K791" s="15" t="s">
        <v>45984</v>
      </c>
      <c r="L791" s="15" t="s">
        <v>25</v>
      </c>
      <c r="M791" s="15" t="s">
        <v>3418</v>
      </c>
      <c r="N791" s="14">
        <v>2020</v>
      </c>
      <c r="O791" s="15" t="s">
        <v>39409</v>
      </c>
      <c r="P791" s="15" t="s">
        <v>81</v>
      </c>
      <c r="Q791" s="15" t="s">
        <v>46893</v>
      </c>
      <c r="R791" s="15" t="s">
        <v>39410</v>
      </c>
      <c r="S791" s="15" t="s">
        <v>39411</v>
      </c>
      <c r="T791" s="15" t="s">
        <v>164</v>
      </c>
      <c r="U791" s="15" t="s">
        <v>53</v>
      </c>
      <c r="V791" s="15" t="s">
        <v>45900</v>
      </c>
      <c r="W791" s="15" t="s">
        <v>54</v>
      </c>
      <c r="X791" s="15" t="str">
        <f>_xlfn.XLOOKUP(_LOOKUP[[#This Row],[AdjusterMemberName]],_Adjuster[Adjuster Name],_Adjuster[Email],,0)</f>
        <v>JRubalcava@knightcompany.com</v>
      </c>
      <c r="Y791" s="15" t="str">
        <f>_xlfn.XLOOKUP(_LOOKUP[[#This Row],[AdjusterMemberName]],_Adjuster[Adjuster Name],_Adjuster[Phone Number],,0)</f>
        <v>424-559-5420</v>
      </c>
      <c r="Z791" s="15" t="s">
        <v>39412</v>
      </c>
      <c r="AA7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2495 W Alamos Ave Apt 114, Fresno  CA 93705</v>
      </c>
      <c r="AB791" s="15">
        <v>45822</v>
      </c>
    </row>
    <row r="792" spans="1:28" x14ac:dyDescent="0.3">
      <c r="A792" s="14">
        <v>1</v>
      </c>
      <c r="B792" s="14">
        <v>1</v>
      </c>
      <c r="C792" s="15" t="s">
        <v>39429</v>
      </c>
      <c r="D792" s="15" t="s">
        <v>39430</v>
      </c>
      <c r="E792" s="15">
        <v>45794</v>
      </c>
      <c r="F792" s="15" t="s">
        <v>39431</v>
      </c>
      <c r="G792" s="15">
        <v>45698</v>
      </c>
      <c r="H792" s="15">
        <v>45879</v>
      </c>
      <c r="I792" s="15" t="s">
        <v>39432</v>
      </c>
      <c r="J792" s="15" t="s">
        <v>39433</v>
      </c>
      <c r="K792" s="15" t="s">
        <v>45388</v>
      </c>
      <c r="L792" s="15" t="s">
        <v>103</v>
      </c>
      <c r="M792" s="15" t="s">
        <v>104</v>
      </c>
      <c r="N792" s="14">
        <v>2012</v>
      </c>
      <c r="O792" s="15" t="s">
        <v>39434</v>
      </c>
      <c r="P792" s="15" t="s">
        <v>81</v>
      </c>
      <c r="Q792" s="15" t="s">
        <v>47099</v>
      </c>
      <c r="R792" s="15" t="s">
        <v>204</v>
      </c>
      <c r="S792" s="15" t="s">
        <v>39435</v>
      </c>
      <c r="T792" s="15" t="s">
        <v>144</v>
      </c>
      <c r="U792" s="15" t="s">
        <v>53</v>
      </c>
      <c r="V792" s="15" t="s">
        <v>45683</v>
      </c>
      <c r="W792" s="15" t="s">
        <v>25229</v>
      </c>
      <c r="X792" s="15" t="str">
        <f>_xlfn.XLOOKUP(_LOOKUP[[#This Row],[AdjusterMemberName]],_Adjuster[Adjuster Name],_Adjuster[Email],,0)</f>
        <v>rMartinez4@knightcompany.com</v>
      </c>
      <c r="Y792" s="15" t="str">
        <f>_xlfn.XLOOKUP(_LOOKUP[[#This Row],[AdjusterMemberName]],_Adjuster[Adjuster Name],_Adjuster[Phone Number],,0)</f>
        <v>424-559-5605</v>
      </c>
      <c r="Z792" s="15" t="s">
        <v>39436</v>
      </c>
      <c r="AA7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930 Jeanne Ave, San Jose  CA 95116</v>
      </c>
      <c r="AB792" s="15"/>
    </row>
    <row r="793" spans="1:28" x14ac:dyDescent="0.3">
      <c r="A793" s="14">
        <v>1</v>
      </c>
      <c r="B793" s="14">
        <v>1</v>
      </c>
      <c r="C793" s="15" t="s">
        <v>39624</v>
      </c>
      <c r="D793" s="15" t="s">
        <v>39625</v>
      </c>
      <c r="E793" s="15">
        <v>45794</v>
      </c>
      <c r="F793" s="15" t="s">
        <v>39626</v>
      </c>
      <c r="G793" s="15">
        <v>45675</v>
      </c>
      <c r="H793" s="15">
        <v>45856</v>
      </c>
      <c r="I793" s="15" t="s">
        <v>39627</v>
      </c>
      <c r="J793" s="15" t="s">
        <v>39628</v>
      </c>
      <c r="K793" s="15" t="s">
        <v>45332</v>
      </c>
      <c r="L793" s="15" t="s">
        <v>103</v>
      </c>
      <c r="M793" s="15" t="s">
        <v>104</v>
      </c>
      <c r="N793" s="14">
        <v>2009</v>
      </c>
      <c r="O793" s="15" t="s">
        <v>39629</v>
      </c>
      <c r="P793" s="15" t="s">
        <v>81</v>
      </c>
      <c r="Q793" s="15" t="s">
        <v>46976</v>
      </c>
      <c r="R793" s="15" t="s">
        <v>39630</v>
      </c>
      <c r="S793" s="15" t="s">
        <v>39631</v>
      </c>
      <c r="T793" s="15" t="s">
        <v>1001</v>
      </c>
      <c r="U793" s="15" t="s">
        <v>53</v>
      </c>
      <c r="V793" s="15" t="s">
        <v>45660</v>
      </c>
      <c r="W793" s="15" t="s">
        <v>6921</v>
      </c>
      <c r="X793" s="15" t="str">
        <f>_xlfn.XLOOKUP(_LOOKUP[[#This Row],[AdjusterMemberName]],_Adjuster[Adjuster Name],_Adjuster[Email],,0)</f>
        <v>AWallace@knightcompany.com</v>
      </c>
      <c r="Y793" s="15" t="str">
        <f>_xlfn.XLOOKUP(_LOOKUP[[#This Row],[AdjusterMemberName]],_Adjuster[Adjuster Name],_Adjuster[Phone Number],,0)</f>
        <v>424-559-5734</v>
      </c>
      <c r="Z793" s="15" t="s">
        <v>39632</v>
      </c>
      <c r="AA7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1750 Gisler Ave Apt 6, Oxnard  CA 93033</v>
      </c>
      <c r="AB793" s="15"/>
    </row>
    <row r="794" spans="1:28" x14ac:dyDescent="0.3">
      <c r="A794" s="14">
        <v>1</v>
      </c>
      <c r="B794" s="14">
        <v>0</v>
      </c>
      <c r="C794" s="15" t="s">
        <v>39800</v>
      </c>
      <c r="D794" s="15" t="s">
        <v>39801</v>
      </c>
      <c r="E794" s="15">
        <v>45794</v>
      </c>
      <c r="F794" s="15" t="s">
        <v>39802</v>
      </c>
      <c r="G794" s="15">
        <v>45615</v>
      </c>
      <c r="H794" s="15">
        <v>45796</v>
      </c>
      <c r="I794" s="15" t="s">
        <v>39803</v>
      </c>
      <c r="J794" s="15" t="s">
        <v>39804</v>
      </c>
      <c r="K794" s="15" t="s">
        <v>45330</v>
      </c>
      <c r="L794" s="15" t="s">
        <v>103</v>
      </c>
      <c r="M794" s="15" t="s">
        <v>160</v>
      </c>
      <c r="N794" s="14">
        <v>2001</v>
      </c>
      <c r="O794" s="15" t="s">
        <v>39805</v>
      </c>
      <c r="P794" s="15" t="s">
        <v>81</v>
      </c>
      <c r="Q794" s="15" t="s">
        <v>47065</v>
      </c>
      <c r="R794" s="15" t="s">
        <v>39806</v>
      </c>
      <c r="S794" s="15" t="s">
        <v>39807</v>
      </c>
      <c r="T794" s="15" t="s">
        <v>13778</v>
      </c>
      <c r="U794" s="15" t="s">
        <v>53</v>
      </c>
      <c r="V794" s="15" t="s">
        <v>45498</v>
      </c>
      <c r="W794" s="15" t="s">
        <v>1186</v>
      </c>
      <c r="X794" s="15" t="str">
        <f>_xlfn.XLOOKUP(_LOOKUP[[#This Row],[AdjusterMemberName]],_Adjuster[Adjuster Name],_Adjuster[Email],,0)</f>
        <v>sAkinleye@knightcompany.com</v>
      </c>
      <c r="Y794" s="15" t="str">
        <f>_xlfn.XLOOKUP(_LOOKUP[[#This Row],[AdjusterMemberName]],_Adjuster[Adjuster Name],_Adjuster[Phone Number],,0)</f>
        <v>424-559-5280</v>
      </c>
      <c r="Z794" s="15" t="s">
        <v>39808</v>
      </c>
      <c r="AA7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18111 Slover Ave, Bloomington  CA 92316</v>
      </c>
      <c r="AB794" s="15"/>
    </row>
    <row r="795" spans="1:28" x14ac:dyDescent="0.3">
      <c r="A795" s="14">
        <v>1</v>
      </c>
      <c r="B795" s="14">
        <v>1</v>
      </c>
      <c r="C795" s="15" t="s">
        <v>40626</v>
      </c>
      <c r="D795" s="15" t="s">
        <v>40626</v>
      </c>
      <c r="E795" s="15">
        <v>45794</v>
      </c>
      <c r="F795" s="15" t="s">
        <v>40627</v>
      </c>
      <c r="G795" s="15">
        <v>45698</v>
      </c>
      <c r="H795" s="15">
        <v>45879</v>
      </c>
      <c r="I795" s="15" t="s">
        <v>40628</v>
      </c>
      <c r="J795" s="15" t="s">
        <v>40629</v>
      </c>
      <c r="K795" s="15" t="s">
        <v>45695</v>
      </c>
      <c r="L795" s="15" t="s">
        <v>128</v>
      </c>
      <c r="M795" s="15" t="s">
        <v>836</v>
      </c>
      <c r="N795" s="14">
        <v>2025</v>
      </c>
      <c r="O795" s="15" t="s">
        <v>40630</v>
      </c>
      <c r="P795" s="15" t="s">
        <v>106</v>
      </c>
      <c r="Q795" s="15" t="s">
        <v>47003</v>
      </c>
      <c r="R795" s="15" t="s">
        <v>40631</v>
      </c>
      <c r="S795" s="15" t="s">
        <v>40632</v>
      </c>
      <c r="T795" s="15" t="s">
        <v>174</v>
      </c>
      <c r="U795" s="15" t="s">
        <v>53</v>
      </c>
      <c r="V795" s="15" t="s">
        <v>45585</v>
      </c>
      <c r="W795" s="15" t="s">
        <v>6921</v>
      </c>
      <c r="X795" s="15" t="str">
        <f>_xlfn.XLOOKUP(_LOOKUP[[#This Row],[AdjusterMemberName]],_Adjuster[Adjuster Name],_Adjuster[Email],,0)</f>
        <v>AWallace@knightcompany.com</v>
      </c>
      <c r="Y795" s="15" t="str">
        <f>_xlfn.XLOOKUP(_LOOKUP[[#This Row],[AdjusterMemberName]],_Adjuster[Adjuster Name],_Adjuster[Phone Number],,0)</f>
        <v>424-559-5734</v>
      </c>
      <c r="Z795" s="15" t="s">
        <v>40633</v>
      </c>
      <c r="AA7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3023 Leeward Ave Apt 1, Los Angeles  CA 90005</v>
      </c>
      <c r="AB795" s="15"/>
    </row>
    <row r="796" spans="1:28" x14ac:dyDescent="0.3">
      <c r="A796" s="14">
        <v>1</v>
      </c>
      <c r="B796" s="14">
        <v>0</v>
      </c>
      <c r="C796" s="15" t="s">
        <v>3023</v>
      </c>
      <c r="D796" s="15" t="s">
        <v>41143</v>
      </c>
      <c r="E796" s="15">
        <v>45794</v>
      </c>
      <c r="F796" s="15" t="s">
        <v>39460</v>
      </c>
      <c r="G796" s="15">
        <v>45720</v>
      </c>
      <c r="H796" s="15">
        <v>45904</v>
      </c>
      <c r="I796" s="15" t="s">
        <v>41144</v>
      </c>
      <c r="J796" s="15" t="s">
        <v>41145</v>
      </c>
      <c r="K796" s="15" t="s">
        <v>45332</v>
      </c>
      <c r="L796" s="15" t="s">
        <v>128</v>
      </c>
      <c r="M796" s="15" t="s">
        <v>170</v>
      </c>
      <c r="N796" s="14">
        <v>2007</v>
      </c>
      <c r="O796" s="15" t="s">
        <v>39463</v>
      </c>
      <c r="P796" s="15" t="s">
        <v>106</v>
      </c>
      <c r="Q796" s="15" t="s">
        <v>46939</v>
      </c>
      <c r="R796" s="15" t="s">
        <v>3031</v>
      </c>
      <c r="S796" s="15" t="s">
        <v>3032</v>
      </c>
      <c r="T796" s="15" t="s">
        <v>3033</v>
      </c>
      <c r="U796" s="15" t="s">
        <v>53</v>
      </c>
      <c r="V796" s="15" t="s">
        <v>45867</v>
      </c>
      <c r="W796" s="15" t="s">
        <v>1186</v>
      </c>
      <c r="X796" s="15" t="str">
        <f>_xlfn.XLOOKUP(_LOOKUP[[#This Row],[AdjusterMemberName]],_Adjuster[Adjuster Name],_Adjuster[Email],,0)</f>
        <v>sAkinleye@knightcompany.com</v>
      </c>
      <c r="Y796" s="15" t="str">
        <f>_xlfn.XLOOKUP(_LOOKUP[[#This Row],[AdjusterMemberName]],_Adjuster[Adjuster Name],_Adjuster[Phone Number],,0)</f>
        <v>424-559-5280</v>
      </c>
      <c r="Z796" s="15" t="s">
        <v>3034</v>
      </c>
      <c r="AA7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4225 Branam Rd, Merced  CA 95348</v>
      </c>
      <c r="AB796" s="15"/>
    </row>
    <row r="797" spans="1:28" x14ac:dyDescent="0.3">
      <c r="A797" s="14">
        <v>0</v>
      </c>
      <c r="B797" s="14">
        <v>1</v>
      </c>
      <c r="C797" s="15" t="s">
        <v>41315</v>
      </c>
      <c r="D797" s="15" t="s">
        <v>41315</v>
      </c>
      <c r="E797" s="15">
        <v>45794</v>
      </c>
      <c r="F797" s="15" t="s">
        <v>41316</v>
      </c>
      <c r="G797" s="15"/>
      <c r="H797" s="15"/>
      <c r="I797" s="15" t="s">
        <v>41775</v>
      </c>
      <c r="J797" s="15" t="s">
        <v>41776</v>
      </c>
      <c r="K797" s="15" t="s">
        <v>45332</v>
      </c>
      <c r="L797" s="15" t="s">
        <v>41319</v>
      </c>
      <c r="M797" s="15" t="s">
        <v>41320</v>
      </c>
      <c r="N797" s="14">
        <v>2024</v>
      </c>
      <c r="O797" s="15" t="s">
        <v>41777</v>
      </c>
      <c r="P797" s="15" t="s">
        <v>81</v>
      </c>
      <c r="Q797" s="15"/>
      <c r="R797" s="15"/>
      <c r="S797" s="15"/>
      <c r="T797" s="15"/>
      <c r="U797" s="15"/>
      <c r="V797" s="15"/>
      <c r="W797" s="15" t="s">
        <v>1186</v>
      </c>
      <c r="X797" s="15" t="str">
        <f>_xlfn.XLOOKUP(_LOOKUP[[#This Row],[AdjusterMemberName]],_Adjuster[Adjuster Name],_Adjuster[Email],,0)</f>
        <v>sAkinleye@knightcompany.com</v>
      </c>
      <c r="Y797" s="15" t="str">
        <f>_xlfn.XLOOKUP(_LOOKUP[[#This Row],[AdjusterMemberName]],_Adjuster[Adjuster Name],_Adjuster[Phone Number],,0)</f>
        <v>424-559-5280</v>
      </c>
      <c r="Z797" s="15"/>
      <c r="AA797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797" s="15"/>
    </row>
    <row r="798" spans="1:28" x14ac:dyDescent="0.3">
      <c r="A798" s="14">
        <v>1</v>
      </c>
      <c r="B798" s="14">
        <v>1</v>
      </c>
      <c r="C798" s="15" t="s">
        <v>39338</v>
      </c>
      <c r="D798" s="15" t="s">
        <v>39338</v>
      </c>
      <c r="E798" s="15">
        <v>45793</v>
      </c>
      <c r="F798" s="15" t="s">
        <v>39339</v>
      </c>
      <c r="G798" s="15">
        <v>45696</v>
      </c>
      <c r="H798" s="15">
        <v>45877</v>
      </c>
      <c r="I798" s="15" t="s">
        <v>39340</v>
      </c>
      <c r="J798" s="15" t="s">
        <v>39341</v>
      </c>
      <c r="K798" s="15" t="s">
        <v>45429</v>
      </c>
      <c r="L798" s="15" t="s">
        <v>128</v>
      </c>
      <c r="M798" s="15" t="s">
        <v>170</v>
      </c>
      <c r="N798" s="14">
        <v>2015</v>
      </c>
      <c r="O798" s="15" t="s">
        <v>39342</v>
      </c>
      <c r="P798" s="15" t="s">
        <v>106</v>
      </c>
      <c r="Q798" s="15" t="s">
        <v>47020</v>
      </c>
      <c r="R798" s="15" t="s">
        <v>39343</v>
      </c>
      <c r="S798" s="15" t="s">
        <v>39344</v>
      </c>
      <c r="T798" s="15" t="s">
        <v>1456</v>
      </c>
      <c r="U798" s="15" t="s">
        <v>53</v>
      </c>
      <c r="V798" s="15" t="s">
        <v>45986</v>
      </c>
      <c r="W798" s="15" t="s">
        <v>54</v>
      </c>
      <c r="X798" s="15" t="str">
        <f>_xlfn.XLOOKUP(_LOOKUP[[#This Row],[AdjusterMemberName]],_Adjuster[Adjuster Name],_Adjuster[Email],,0)</f>
        <v>JRubalcava@knightcompany.com</v>
      </c>
      <c r="Y798" s="15" t="str">
        <f>_xlfn.XLOOKUP(_LOOKUP[[#This Row],[AdjusterMemberName]],_Adjuster[Adjuster Name],_Adjuster[Phone Number],,0)</f>
        <v>424-559-5420</v>
      </c>
      <c r="Z798" s="15" t="s">
        <v>39345</v>
      </c>
      <c r="AA7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7227 Seville Ave, Highland  CA 92346</v>
      </c>
      <c r="AB798" s="15"/>
    </row>
    <row r="799" spans="1:28" x14ac:dyDescent="0.3">
      <c r="A799" s="14">
        <v>1</v>
      </c>
      <c r="B799" s="14">
        <v>1</v>
      </c>
      <c r="C799" s="15" t="s">
        <v>39346</v>
      </c>
      <c r="D799" s="15" t="s">
        <v>39347</v>
      </c>
      <c r="E799" s="15">
        <v>45793</v>
      </c>
      <c r="F799" s="15" t="s">
        <v>39348</v>
      </c>
      <c r="G799" s="15">
        <v>45786</v>
      </c>
      <c r="H799" s="15">
        <v>45970</v>
      </c>
      <c r="I799" s="15" t="s">
        <v>39349</v>
      </c>
      <c r="J799" s="15" t="s">
        <v>39350</v>
      </c>
      <c r="K799" s="15" t="s">
        <v>45696</v>
      </c>
      <c r="L799" s="15" t="s">
        <v>128</v>
      </c>
      <c r="M799" s="15" t="s">
        <v>836</v>
      </c>
      <c r="N799" s="14">
        <v>2025</v>
      </c>
      <c r="O799" s="15" t="s">
        <v>39351</v>
      </c>
      <c r="P799" s="15" t="s">
        <v>106</v>
      </c>
      <c r="Q799" s="15" t="s">
        <v>46913</v>
      </c>
      <c r="R799" s="15" t="s">
        <v>39352</v>
      </c>
      <c r="S799" s="15" t="s">
        <v>39353</v>
      </c>
      <c r="T799" s="15" t="s">
        <v>174</v>
      </c>
      <c r="U799" s="15" t="s">
        <v>53</v>
      </c>
      <c r="V799" s="15" t="s">
        <v>45565</v>
      </c>
      <c r="W799" s="15" t="s">
        <v>6921</v>
      </c>
      <c r="X799" s="15" t="str">
        <f>_xlfn.XLOOKUP(_LOOKUP[[#This Row],[AdjusterMemberName]],_Adjuster[Adjuster Name],_Adjuster[Email],,0)</f>
        <v>AWallace@knightcompany.com</v>
      </c>
      <c r="Y799" s="15" t="str">
        <f>_xlfn.XLOOKUP(_LOOKUP[[#This Row],[AdjusterMemberName]],_Adjuster[Adjuster Name],_Adjuster[Phone Number],,0)</f>
        <v>424-559-5734</v>
      </c>
      <c r="Z799" s="15" t="s">
        <v>39354</v>
      </c>
      <c r="AA7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541 S Normandie Ave Apt 2, Los Angeles  CA 90020</v>
      </c>
      <c r="AB799" s="15"/>
    </row>
    <row r="800" spans="1:28" x14ac:dyDescent="0.3">
      <c r="A800" s="14">
        <v>1</v>
      </c>
      <c r="B800" s="14">
        <v>1</v>
      </c>
      <c r="C800" s="15" t="s">
        <v>39381</v>
      </c>
      <c r="D800" s="15" t="s">
        <v>39382</v>
      </c>
      <c r="E800" s="15">
        <v>45793</v>
      </c>
      <c r="F800" s="15" t="s">
        <v>39383</v>
      </c>
      <c r="G800" s="15">
        <v>45709</v>
      </c>
      <c r="H800" s="15">
        <v>45890</v>
      </c>
      <c r="I800" s="15" t="s">
        <v>39384</v>
      </c>
      <c r="J800" s="15" t="s">
        <v>39385</v>
      </c>
      <c r="K800" s="15" t="s">
        <v>45373</v>
      </c>
      <c r="L800" s="15" t="s">
        <v>281</v>
      </c>
      <c r="M800" s="15" t="s">
        <v>4161</v>
      </c>
      <c r="N800" s="14">
        <v>2021</v>
      </c>
      <c r="O800" s="15" t="s">
        <v>39386</v>
      </c>
      <c r="P800" s="15" t="s">
        <v>106</v>
      </c>
      <c r="Q800" s="15" t="s">
        <v>47067</v>
      </c>
      <c r="R800" s="15" t="s">
        <v>39387</v>
      </c>
      <c r="S800" s="15" t="s">
        <v>39388</v>
      </c>
      <c r="T800" s="15" t="s">
        <v>572</v>
      </c>
      <c r="U800" s="15" t="s">
        <v>53</v>
      </c>
      <c r="V800" s="15" t="s">
        <v>45492</v>
      </c>
      <c r="W800" s="15" t="s">
        <v>3307</v>
      </c>
      <c r="X800" s="15" t="e">
        <f>_xlfn.XLOOKUP(_LOOKUP[[#This Row],[AdjusterMemberName]],_Adjuster[Adjuster Name],_Adjuster[Email],,0)</f>
        <v>#N/A</v>
      </c>
      <c r="Y800" s="15" t="e">
        <f>_xlfn.XLOOKUP(_LOOKUP[[#This Row],[AdjusterMemberName]],_Adjuster[Adjuster Name],_Adjuster[Phone Number],,0)</f>
        <v>#N/A</v>
      </c>
      <c r="Z800" s="15" t="s">
        <v>39389</v>
      </c>
      <c r="AA8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1423 Quartz Hill Rd, Bakersfield  CA 93307</v>
      </c>
      <c r="AB800" s="15"/>
    </row>
    <row r="801" spans="1:28" x14ac:dyDescent="0.3">
      <c r="A801" s="14">
        <v>1</v>
      </c>
      <c r="B801" s="14">
        <v>1</v>
      </c>
      <c r="C801" s="15" t="s">
        <v>39390</v>
      </c>
      <c r="D801" s="15" t="s">
        <v>39390</v>
      </c>
      <c r="E801" s="15">
        <v>45793</v>
      </c>
      <c r="F801" s="15" t="s">
        <v>39391</v>
      </c>
      <c r="G801" s="15">
        <v>45768</v>
      </c>
      <c r="H801" s="15">
        <v>45951</v>
      </c>
      <c r="I801" s="15" t="s">
        <v>39392</v>
      </c>
      <c r="J801" s="15" t="s">
        <v>39393</v>
      </c>
      <c r="K801" s="15" t="s">
        <v>45611</v>
      </c>
      <c r="L801" s="15" t="s">
        <v>103</v>
      </c>
      <c r="M801" s="15" t="s">
        <v>1292</v>
      </c>
      <c r="N801" s="14">
        <v>2020</v>
      </c>
      <c r="O801" s="15" t="s">
        <v>39394</v>
      </c>
      <c r="P801" s="15" t="s">
        <v>106</v>
      </c>
      <c r="Q801" s="15" t="s">
        <v>47013</v>
      </c>
      <c r="R801" s="15" t="s">
        <v>31949</v>
      </c>
      <c r="S801" s="15" t="s">
        <v>39395</v>
      </c>
      <c r="T801" s="15" t="s">
        <v>8363</v>
      </c>
      <c r="U801" s="15" t="s">
        <v>53</v>
      </c>
      <c r="V801" s="15" t="s">
        <v>45947</v>
      </c>
      <c r="W801" s="15" t="s">
        <v>1544</v>
      </c>
      <c r="X801" s="15" t="str">
        <f>_xlfn.XLOOKUP(_LOOKUP[[#This Row],[AdjusterMemberName]],_Adjuster[Adjuster Name],_Adjuster[Email],,0)</f>
        <v>CRodriguez5@knightcompany.com</v>
      </c>
      <c r="Y801" s="15" t="str">
        <f>_xlfn.XLOOKUP(_LOOKUP[[#This Row],[AdjusterMemberName]],_Adjuster[Adjuster Name],_Adjuster[Phone Number],,0)</f>
        <v>323-456-1708</v>
      </c>
      <c r="Z801" s="15" t="s">
        <v>39396</v>
      </c>
      <c r="AA8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3301 Yorba Linda Blvd Apt 109, Fullerton  CA 92831</v>
      </c>
      <c r="AB801" s="15"/>
    </row>
    <row r="802" spans="1:28" x14ac:dyDescent="0.3">
      <c r="A802" s="14">
        <v>1</v>
      </c>
      <c r="B802" s="14">
        <v>1</v>
      </c>
      <c r="C802" s="15" t="s">
        <v>39451</v>
      </c>
      <c r="D802" s="15" t="s">
        <v>39451</v>
      </c>
      <c r="E802" s="15">
        <v>45793</v>
      </c>
      <c r="F802" s="15" t="s">
        <v>39452</v>
      </c>
      <c r="G802" s="15">
        <v>45779</v>
      </c>
      <c r="H802" s="15">
        <v>45963</v>
      </c>
      <c r="I802" s="15" t="s">
        <v>39453</v>
      </c>
      <c r="J802" s="15" t="s">
        <v>39454</v>
      </c>
      <c r="K802" s="15" t="s">
        <v>45981</v>
      </c>
      <c r="L802" s="15" t="s">
        <v>150</v>
      </c>
      <c r="M802" s="15" t="s">
        <v>588</v>
      </c>
      <c r="N802" s="14">
        <v>2014</v>
      </c>
      <c r="O802" s="15" t="s">
        <v>39455</v>
      </c>
      <c r="P802" s="15" t="s">
        <v>81</v>
      </c>
      <c r="Q802" s="15" t="s">
        <v>47018</v>
      </c>
      <c r="R802" s="15" t="s">
        <v>39456</v>
      </c>
      <c r="S802" s="15" t="s">
        <v>39457</v>
      </c>
      <c r="T802" s="15" t="s">
        <v>830</v>
      </c>
      <c r="U802" s="15" t="s">
        <v>53</v>
      </c>
      <c r="V802" s="15" t="s">
        <v>45980</v>
      </c>
      <c r="W802" s="15" t="s">
        <v>6921</v>
      </c>
      <c r="X802" s="15" t="str">
        <f>_xlfn.XLOOKUP(_LOOKUP[[#This Row],[AdjusterMemberName]],_Adjuster[Adjuster Name],_Adjuster[Email],,0)</f>
        <v>AWallace@knightcompany.com</v>
      </c>
      <c r="Y802" s="15" t="str">
        <f>_xlfn.XLOOKUP(_LOOKUP[[#This Row],[AdjusterMemberName]],_Adjuster[Adjuster Name],_Adjuster[Phone Number],,0)</f>
        <v>424-559-5734</v>
      </c>
      <c r="Z802" s="15" t="s">
        <v>39458</v>
      </c>
      <c r="AA8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3032 School St, Oakland  CA 94602</v>
      </c>
      <c r="AB802" s="15">
        <v>45875</v>
      </c>
    </row>
    <row r="803" spans="1:28" x14ac:dyDescent="0.3">
      <c r="A803" s="14">
        <v>1</v>
      </c>
      <c r="B803" s="14">
        <v>0</v>
      </c>
      <c r="C803" s="15" t="s">
        <v>3023</v>
      </c>
      <c r="D803" s="15" t="s">
        <v>39459</v>
      </c>
      <c r="E803" s="15">
        <v>45793</v>
      </c>
      <c r="F803" s="15" t="s">
        <v>39460</v>
      </c>
      <c r="G803" s="15">
        <v>45720</v>
      </c>
      <c r="H803" s="15">
        <v>45904</v>
      </c>
      <c r="I803" s="15" t="s">
        <v>39461</v>
      </c>
      <c r="J803" s="15" t="s">
        <v>39462</v>
      </c>
      <c r="K803" s="15" t="s">
        <v>45332</v>
      </c>
      <c r="L803" s="15" t="s">
        <v>128</v>
      </c>
      <c r="M803" s="15" t="s">
        <v>170</v>
      </c>
      <c r="N803" s="14">
        <v>2007</v>
      </c>
      <c r="O803" s="15" t="s">
        <v>39463</v>
      </c>
      <c r="P803" s="15" t="s">
        <v>106</v>
      </c>
      <c r="Q803" s="15" t="s">
        <v>46939</v>
      </c>
      <c r="R803" s="15" t="s">
        <v>3031</v>
      </c>
      <c r="S803" s="15" t="s">
        <v>3032</v>
      </c>
      <c r="T803" s="15" t="s">
        <v>3033</v>
      </c>
      <c r="U803" s="15" t="s">
        <v>53</v>
      </c>
      <c r="V803" s="15" t="s">
        <v>45867</v>
      </c>
      <c r="W803" s="15" t="s">
        <v>1186</v>
      </c>
      <c r="X803" s="15" t="str">
        <f>_xlfn.XLOOKUP(_LOOKUP[[#This Row],[AdjusterMemberName]],_Adjuster[Adjuster Name],_Adjuster[Email],,0)</f>
        <v>sAkinleye@knightcompany.com</v>
      </c>
      <c r="Y803" s="15" t="str">
        <f>_xlfn.XLOOKUP(_LOOKUP[[#This Row],[AdjusterMemberName]],_Adjuster[Adjuster Name],_Adjuster[Phone Number],,0)</f>
        <v>424-559-5280</v>
      </c>
      <c r="Z803" s="15" t="s">
        <v>3034</v>
      </c>
      <c r="AA8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4225 Branam Rd, Merced  CA 95348</v>
      </c>
      <c r="AB803" s="15"/>
    </row>
    <row r="804" spans="1:28" x14ac:dyDescent="0.3">
      <c r="A804" s="14">
        <v>1</v>
      </c>
      <c r="B804" s="14">
        <v>0</v>
      </c>
      <c r="C804" s="15" t="s">
        <v>39479</v>
      </c>
      <c r="D804" s="15" t="s">
        <v>39480</v>
      </c>
      <c r="E804" s="15">
        <v>45793</v>
      </c>
      <c r="F804" s="15" t="s">
        <v>39481</v>
      </c>
      <c r="G804" s="15">
        <v>45664</v>
      </c>
      <c r="H804" s="15">
        <v>45845</v>
      </c>
      <c r="I804" s="15" t="s">
        <v>39482</v>
      </c>
      <c r="J804" s="15" t="s">
        <v>39483</v>
      </c>
      <c r="K804" s="15" t="s">
        <v>45379</v>
      </c>
      <c r="L804" s="15" t="s">
        <v>103</v>
      </c>
      <c r="M804" s="15" t="s">
        <v>1336</v>
      </c>
      <c r="N804" s="14">
        <v>2004</v>
      </c>
      <c r="O804" s="15" t="s">
        <v>39484</v>
      </c>
      <c r="P804" s="15" t="s">
        <v>106</v>
      </c>
      <c r="Q804" s="15" t="s">
        <v>46939</v>
      </c>
      <c r="R804" s="15" t="s">
        <v>4154</v>
      </c>
      <c r="S804" s="15" t="s">
        <v>39485</v>
      </c>
      <c r="T804" s="15" t="s">
        <v>12916</v>
      </c>
      <c r="U804" s="15" t="s">
        <v>53</v>
      </c>
      <c r="V804" s="15" t="s">
        <v>45954</v>
      </c>
      <c r="W804" s="15" t="s">
        <v>1186</v>
      </c>
      <c r="X804" s="15" t="str">
        <f>_xlfn.XLOOKUP(_LOOKUP[[#This Row],[AdjusterMemberName]],_Adjuster[Adjuster Name],_Adjuster[Email],,0)</f>
        <v>sAkinleye@knightcompany.com</v>
      </c>
      <c r="Y804" s="15" t="str">
        <f>_xlfn.XLOOKUP(_LOOKUP[[#This Row],[AdjusterMemberName]],_Adjuster[Adjuster Name],_Adjuster[Phone Number],,0)</f>
        <v>424-559-5280</v>
      </c>
      <c r="Z804" s="15" t="s">
        <v>39486</v>
      </c>
      <c r="AA8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1775 Milmont Dr Apt M305, Milpitas  CA 95035</v>
      </c>
      <c r="AB804" s="15"/>
    </row>
    <row r="805" spans="1:28" x14ac:dyDescent="0.3">
      <c r="A805" s="14">
        <v>1</v>
      </c>
      <c r="B805" s="14">
        <v>1</v>
      </c>
      <c r="C805" s="15" t="s">
        <v>37863</v>
      </c>
      <c r="D805" s="15" t="s">
        <v>37864</v>
      </c>
      <c r="E805" s="15">
        <v>45793</v>
      </c>
      <c r="F805" s="15" t="s">
        <v>37865</v>
      </c>
      <c r="G805" s="15">
        <v>45746</v>
      </c>
      <c r="H805" s="15">
        <v>45930</v>
      </c>
      <c r="I805" s="15" t="s">
        <v>39490</v>
      </c>
      <c r="J805" s="15" t="s">
        <v>39491</v>
      </c>
      <c r="K805" s="15" t="s">
        <v>45646</v>
      </c>
      <c r="L805" s="15" t="s">
        <v>128</v>
      </c>
      <c r="M805" s="15" t="s">
        <v>129</v>
      </c>
      <c r="N805" s="14">
        <v>2016</v>
      </c>
      <c r="O805" s="15" t="s">
        <v>37868</v>
      </c>
      <c r="P805" s="15" t="s">
        <v>81</v>
      </c>
      <c r="Q805" s="15" t="s">
        <v>46976</v>
      </c>
      <c r="R805" s="15" t="s">
        <v>37869</v>
      </c>
      <c r="S805" s="15" t="s">
        <v>37870</v>
      </c>
      <c r="T805" s="15" t="s">
        <v>174</v>
      </c>
      <c r="U805" s="15" t="s">
        <v>53</v>
      </c>
      <c r="V805" s="15" t="s">
        <v>45841</v>
      </c>
      <c r="W805" s="15" t="s">
        <v>850</v>
      </c>
      <c r="X805" s="15" t="e">
        <f>_xlfn.XLOOKUP(_LOOKUP[[#This Row],[AdjusterMemberName]],_Adjuster[Adjuster Name],_Adjuster[Email],,0)</f>
        <v>#N/A</v>
      </c>
      <c r="Y805" s="15" t="e">
        <f>_xlfn.XLOOKUP(_LOOKUP[[#This Row],[AdjusterMemberName]],_Adjuster[Adjuster Name],_Adjuster[Phone Number],,0)</f>
        <v>#N/A</v>
      </c>
      <c r="Z805" s="15" t="s">
        <v>37871</v>
      </c>
      <c r="AA8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5201 Navarro St Apt 24, Los Angeles  CA 90032</v>
      </c>
      <c r="AB805" s="15"/>
    </row>
    <row r="806" spans="1:28" x14ac:dyDescent="0.3">
      <c r="A806" s="14">
        <v>1</v>
      </c>
      <c r="B806" s="14">
        <v>1</v>
      </c>
      <c r="C806" s="15" t="s">
        <v>32426</v>
      </c>
      <c r="D806" s="15" t="s">
        <v>32427</v>
      </c>
      <c r="E806" s="15">
        <v>45793</v>
      </c>
      <c r="F806" s="15" t="s">
        <v>32428</v>
      </c>
      <c r="G806" s="15">
        <v>45620</v>
      </c>
      <c r="H806" s="15">
        <v>45801</v>
      </c>
      <c r="I806" s="15" t="s">
        <v>39501</v>
      </c>
      <c r="J806" s="15" t="s">
        <v>39502</v>
      </c>
      <c r="K806" s="15" t="s">
        <v>45728</v>
      </c>
      <c r="L806" s="15" t="s">
        <v>314</v>
      </c>
      <c r="M806" s="15" t="s">
        <v>3946</v>
      </c>
      <c r="N806" s="14">
        <v>2024</v>
      </c>
      <c r="O806" s="15" t="s">
        <v>32431</v>
      </c>
      <c r="P806" s="15" t="s">
        <v>81</v>
      </c>
      <c r="Q806" s="15" t="s">
        <v>47073</v>
      </c>
      <c r="R806" s="15" t="s">
        <v>32432</v>
      </c>
      <c r="S806" s="15" t="s">
        <v>32433</v>
      </c>
      <c r="T806" s="15" t="s">
        <v>424</v>
      </c>
      <c r="U806" s="15" t="s">
        <v>53</v>
      </c>
      <c r="V806" s="15" t="s">
        <v>45977</v>
      </c>
      <c r="W806" s="15" t="s">
        <v>54</v>
      </c>
      <c r="X806" s="15" t="str">
        <f>_xlfn.XLOOKUP(_LOOKUP[[#This Row],[AdjusterMemberName]],_Adjuster[Adjuster Name],_Adjuster[Email],,0)</f>
        <v>JRubalcava@knightcompany.com</v>
      </c>
      <c r="Y806" s="15" t="str">
        <f>_xlfn.XLOOKUP(_LOOKUP[[#This Row],[AdjusterMemberName]],_Adjuster[Adjuster Name],_Adjuster[Phone Number],,0)</f>
        <v>424-559-5420</v>
      </c>
      <c r="Z806" s="15" t="s">
        <v>32434</v>
      </c>
      <c r="AA8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1804 E Cooley Ave, San Bernardino  CA 92408</v>
      </c>
      <c r="AB806" s="15"/>
    </row>
    <row r="807" spans="1:28" x14ac:dyDescent="0.3">
      <c r="A807" s="14">
        <v>1</v>
      </c>
      <c r="B807" s="14">
        <v>1</v>
      </c>
      <c r="C807" s="15" t="s">
        <v>39503</v>
      </c>
      <c r="D807" s="15" t="s">
        <v>39503</v>
      </c>
      <c r="E807" s="15">
        <v>45793</v>
      </c>
      <c r="F807" s="15" t="s">
        <v>39504</v>
      </c>
      <c r="G807" s="15">
        <v>45633</v>
      </c>
      <c r="H807" s="15">
        <v>45815</v>
      </c>
      <c r="I807" s="15" t="s">
        <v>39505</v>
      </c>
      <c r="J807" s="15" t="s">
        <v>39506</v>
      </c>
      <c r="K807" s="15" t="s">
        <v>45339</v>
      </c>
      <c r="L807" s="15" t="s">
        <v>536</v>
      </c>
      <c r="M807" s="15" t="s">
        <v>2039</v>
      </c>
      <c r="N807" s="14">
        <v>2020</v>
      </c>
      <c r="O807" s="15" t="s">
        <v>39507</v>
      </c>
      <c r="P807" s="15" t="s">
        <v>81</v>
      </c>
      <c r="Q807" s="15" t="s">
        <v>47019</v>
      </c>
      <c r="R807" s="15" t="s">
        <v>6796</v>
      </c>
      <c r="S807" s="15" t="s">
        <v>39508</v>
      </c>
      <c r="T807" s="15" t="s">
        <v>404</v>
      </c>
      <c r="U807" s="15" t="s">
        <v>53</v>
      </c>
      <c r="V807" s="15" t="s">
        <v>45924</v>
      </c>
      <c r="W807" s="15" t="s">
        <v>25229</v>
      </c>
      <c r="X807" s="15" t="str">
        <f>_xlfn.XLOOKUP(_LOOKUP[[#This Row],[AdjusterMemberName]],_Adjuster[Adjuster Name],_Adjuster[Email],,0)</f>
        <v>rMartinez4@knightcompany.com</v>
      </c>
      <c r="Y807" s="15" t="str">
        <f>_xlfn.XLOOKUP(_LOOKUP[[#This Row],[AdjusterMemberName]],_Adjuster[Adjuster Name],_Adjuster[Phone Number],,0)</f>
        <v>424-559-5605</v>
      </c>
      <c r="Z807" s="15" t="s">
        <v>39509</v>
      </c>
      <c r="AA8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37921 Antibes Ct, Palmdale  CA 93552</v>
      </c>
      <c r="AB807" s="15">
        <v>45794</v>
      </c>
    </row>
    <row r="808" spans="1:28" x14ac:dyDescent="0.3">
      <c r="A808" s="14">
        <v>1</v>
      </c>
      <c r="B808" s="14">
        <v>1</v>
      </c>
      <c r="C808" s="15" t="s">
        <v>39537</v>
      </c>
      <c r="D808" s="15" t="s">
        <v>39537</v>
      </c>
      <c r="E808" s="15">
        <v>45793</v>
      </c>
      <c r="F808" s="15" t="s">
        <v>39538</v>
      </c>
      <c r="G808" s="15">
        <v>45679</v>
      </c>
      <c r="H808" s="15">
        <v>45860</v>
      </c>
      <c r="I808" s="15" t="s">
        <v>39539</v>
      </c>
      <c r="J808" s="15" t="s">
        <v>27233</v>
      </c>
      <c r="K808" s="15" t="s">
        <v>45330</v>
      </c>
      <c r="L808" s="15" t="s">
        <v>2199</v>
      </c>
      <c r="M808" s="15" t="s">
        <v>39540</v>
      </c>
      <c r="N808" s="14">
        <v>2023</v>
      </c>
      <c r="O808" s="15" t="s">
        <v>39541</v>
      </c>
      <c r="P808" s="15" t="s">
        <v>106</v>
      </c>
      <c r="Q808" s="15" t="s">
        <v>46931</v>
      </c>
      <c r="R808" s="15" t="s">
        <v>2190</v>
      </c>
      <c r="S808" s="15" t="s">
        <v>39542</v>
      </c>
      <c r="T808" s="15" t="s">
        <v>1275</v>
      </c>
      <c r="U808" s="15" t="s">
        <v>53</v>
      </c>
      <c r="V808" s="15" t="s">
        <v>45634</v>
      </c>
      <c r="W808" s="15" t="s">
        <v>54</v>
      </c>
      <c r="X808" s="15" t="str">
        <f>_xlfn.XLOOKUP(_LOOKUP[[#This Row],[AdjusterMemberName]],_Adjuster[Adjuster Name],_Adjuster[Email],,0)</f>
        <v>JRubalcava@knightcompany.com</v>
      </c>
      <c r="Y808" s="15" t="str">
        <f>_xlfn.XLOOKUP(_LOOKUP[[#This Row],[AdjusterMemberName]],_Adjuster[Adjuster Name],_Adjuster[Phone Number],,0)</f>
        <v>424-559-5420</v>
      </c>
      <c r="Z808" s="15" t="s">
        <v>39543</v>
      </c>
      <c r="AA8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10421 Artesia Blvd Unit 4, Bellflower  CA 90706</v>
      </c>
      <c r="AB808" s="15"/>
    </row>
    <row r="809" spans="1:28" x14ac:dyDescent="0.3">
      <c r="A809" s="14">
        <v>1</v>
      </c>
      <c r="B809" s="14">
        <v>1</v>
      </c>
      <c r="C809" s="15" t="s">
        <v>17463</v>
      </c>
      <c r="D809" s="15" t="s">
        <v>17463</v>
      </c>
      <c r="E809" s="15">
        <v>45793</v>
      </c>
      <c r="F809" s="15" t="s">
        <v>39693</v>
      </c>
      <c r="G809" s="15">
        <v>45628</v>
      </c>
      <c r="H809" s="15">
        <v>45810</v>
      </c>
      <c r="I809" s="15" t="s">
        <v>39694</v>
      </c>
      <c r="J809" s="15" t="s">
        <v>25319</v>
      </c>
      <c r="K809" s="15" t="s">
        <v>45506</v>
      </c>
      <c r="L809" s="15" t="s">
        <v>25</v>
      </c>
      <c r="M809" s="15" t="s">
        <v>79</v>
      </c>
      <c r="N809" s="14">
        <v>2017</v>
      </c>
      <c r="O809" s="15" t="s">
        <v>39695</v>
      </c>
      <c r="P809" s="15" t="s">
        <v>106</v>
      </c>
      <c r="Q809" s="15" t="s">
        <v>46922</v>
      </c>
      <c r="R809" s="15" t="s">
        <v>162</v>
      </c>
      <c r="S809" s="15" t="s">
        <v>39696</v>
      </c>
      <c r="T809" s="15" t="s">
        <v>109</v>
      </c>
      <c r="U809" s="15" t="s">
        <v>53</v>
      </c>
      <c r="V809" s="15" t="s">
        <v>45418</v>
      </c>
      <c r="W809" s="15" t="s">
        <v>1658</v>
      </c>
      <c r="X809" s="15" t="str">
        <f>_xlfn.XLOOKUP(_LOOKUP[[#This Row],[AdjusterMemberName]],_Adjuster[Adjuster Name],_Adjuster[Email],,0)</f>
        <v>RDavila@knightcompany.com</v>
      </c>
      <c r="Y809" s="15" t="str">
        <f>_xlfn.XLOOKUP(_LOOKUP[[#This Row],[AdjusterMemberName]],_Adjuster[Adjuster Name],_Adjuster[Phone Number],,0)</f>
        <v>424-559-5663</v>
      </c>
      <c r="Z809" s="15" t="s">
        <v>39697</v>
      </c>
      <c r="AA8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28625 Bauvardia Way, Murrieta  CA 92563</v>
      </c>
      <c r="AB809" s="15"/>
    </row>
    <row r="810" spans="1:28" x14ac:dyDescent="0.3">
      <c r="A810" s="14">
        <v>1</v>
      </c>
      <c r="B810" s="14">
        <v>1</v>
      </c>
      <c r="C810" s="15" t="s">
        <v>39503</v>
      </c>
      <c r="D810" s="15" t="s">
        <v>39503</v>
      </c>
      <c r="E810" s="15">
        <v>45793</v>
      </c>
      <c r="F810" s="15" t="s">
        <v>39504</v>
      </c>
      <c r="G810" s="15">
        <v>45633</v>
      </c>
      <c r="H810" s="15">
        <v>45815</v>
      </c>
      <c r="I810" s="15" t="s">
        <v>39809</v>
      </c>
      <c r="J810" s="15" t="s">
        <v>39442</v>
      </c>
      <c r="K810" s="15" t="s">
        <v>45339</v>
      </c>
      <c r="L810" s="15" t="s">
        <v>536</v>
      </c>
      <c r="M810" s="15" t="s">
        <v>2039</v>
      </c>
      <c r="N810" s="14">
        <v>2020</v>
      </c>
      <c r="O810" s="15" t="s">
        <v>39507</v>
      </c>
      <c r="P810" s="15" t="s">
        <v>106</v>
      </c>
      <c r="Q810" s="15" t="s">
        <v>47019</v>
      </c>
      <c r="R810" s="15" t="s">
        <v>6796</v>
      </c>
      <c r="S810" s="15" t="s">
        <v>39508</v>
      </c>
      <c r="T810" s="15" t="s">
        <v>404</v>
      </c>
      <c r="U810" s="15" t="s">
        <v>53</v>
      </c>
      <c r="V810" s="15" t="s">
        <v>45924</v>
      </c>
      <c r="W810" s="15" t="s">
        <v>1658</v>
      </c>
      <c r="X810" s="15" t="str">
        <f>_xlfn.XLOOKUP(_LOOKUP[[#This Row],[AdjusterMemberName]],_Adjuster[Adjuster Name],_Adjuster[Email],,0)</f>
        <v>RDavila@knightcompany.com</v>
      </c>
      <c r="Y810" s="15" t="str">
        <f>_xlfn.XLOOKUP(_LOOKUP[[#This Row],[AdjusterMemberName]],_Adjuster[Adjuster Name],_Adjuster[Phone Number],,0)</f>
        <v>424-559-5663</v>
      </c>
      <c r="Z810" s="15" t="s">
        <v>39509</v>
      </c>
      <c r="AA8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37921 Antibes Ct, Palmdale  CA 93552</v>
      </c>
      <c r="AB810" s="15">
        <v>45794</v>
      </c>
    </row>
    <row r="811" spans="1:28" x14ac:dyDescent="0.3">
      <c r="A811" s="14">
        <v>1</v>
      </c>
      <c r="B811" s="14">
        <v>1</v>
      </c>
      <c r="C811" s="15" t="s">
        <v>40239</v>
      </c>
      <c r="D811" s="15" t="s">
        <v>40240</v>
      </c>
      <c r="E811" s="15">
        <v>45793</v>
      </c>
      <c r="F811" s="15" t="s">
        <v>40241</v>
      </c>
      <c r="G811" s="15">
        <v>45643</v>
      </c>
      <c r="H811" s="15">
        <v>45825</v>
      </c>
      <c r="I811" s="15" t="s">
        <v>40242</v>
      </c>
      <c r="J811" s="15" t="s">
        <v>40243</v>
      </c>
      <c r="K811" s="15" t="s">
        <v>45345</v>
      </c>
      <c r="L811" s="15" t="s">
        <v>128</v>
      </c>
      <c r="M811" s="15" t="s">
        <v>129</v>
      </c>
      <c r="N811" s="14">
        <v>2020</v>
      </c>
      <c r="O811" s="15" t="s">
        <v>40244</v>
      </c>
      <c r="P811" s="15" t="s">
        <v>106</v>
      </c>
      <c r="Q811" s="15" t="s">
        <v>47006</v>
      </c>
      <c r="R811" s="15" t="s">
        <v>40245</v>
      </c>
      <c r="S811" s="15" t="s">
        <v>40246</v>
      </c>
      <c r="T811" s="15" t="s">
        <v>174</v>
      </c>
      <c r="U811" s="15" t="s">
        <v>53</v>
      </c>
      <c r="V811" s="15" t="s">
        <v>45415</v>
      </c>
      <c r="W811" s="15" t="s">
        <v>1357</v>
      </c>
      <c r="X811" s="15" t="str">
        <f>_xlfn.XLOOKUP(_LOOKUP[[#This Row],[AdjusterMemberName]],_Adjuster[Adjuster Name],_Adjuster[Email],,0)</f>
        <v>jRivera1@knightcompany.com</v>
      </c>
      <c r="Y811" s="15" t="str">
        <f>_xlfn.XLOOKUP(_LOOKUP[[#This Row],[AdjusterMemberName]],_Adjuster[Adjuster Name],_Adjuster[Phone Number],,0)</f>
        <v>424-559-5239</v>
      </c>
      <c r="Z811" s="15" t="s">
        <v>40247</v>
      </c>
      <c r="AA8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1212 W Jefferson Blvd Apt 35, Los Angeles  CA 90007</v>
      </c>
      <c r="AB811" s="15"/>
    </row>
    <row r="812" spans="1:28" x14ac:dyDescent="0.3">
      <c r="A812" s="14">
        <v>1</v>
      </c>
      <c r="B812" s="14">
        <v>1</v>
      </c>
      <c r="C812" s="15" t="s">
        <v>9406</v>
      </c>
      <c r="D812" s="15" t="s">
        <v>9406</v>
      </c>
      <c r="E812" s="15">
        <v>45793</v>
      </c>
      <c r="F812" s="15" t="s">
        <v>31705</v>
      </c>
      <c r="G812" s="15">
        <v>45591</v>
      </c>
      <c r="H812" s="15">
        <v>45773</v>
      </c>
      <c r="I812" s="15" t="s">
        <v>40278</v>
      </c>
      <c r="J812" s="15" t="s">
        <v>40279</v>
      </c>
      <c r="K812" s="15" t="s">
        <v>45855</v>
      </c>
      <c r="L812" s="15" t="s">
        <v>103</v>
      </c>
      <c r="M812" s="15" t="s">
        <v>1292</v>
      </c>
      <c r="N812" s="14">
        <v>2002</v>
      </c>
      <c r="O812" s="15" t="s">
        <v>40280</v>
      </c>
      <c r="P812" s="15" t="s">
        <v>106</v>
      </c>
      <c r="Q812" s="15" t="s">
        <v>119</v>
      </c>
      <c r="R812" s="15" t="s">
        <v>9413</v>
      </c>
      <c r="S812" s="15" t="s">
        <v>31708</v>
      </c>
      <c r="T812" s="15" t="s">
        <v>1330</v>
      </c>
      <c r="U812" s="15" t="s">
        <v>53</v>
      </c>
      <c r="V812" s="15" t="s">
        <v>45669</v>
      </c>
      <c r="W812" s="15" t="s">
        <v>1544</v>
      </c>
      <c r="X812" s="15" t="str">
        <f>_xlfn.XLOOKUP(_LOOKUP[[#This Row],[AdjusterMemberName]],_Adjuster[Adjuster Name],_Adjuster[Email],,0)</f>
        <v>CRodriguez5@knightcompany.com</v>
      </c>
      <c r="Y812" s="15" t="str">
        <f>_xlfn.XLOOKUP(_LOOKUP[[#This Row],[AdjusterMemberName]],_Adjuster[Adjuster Name],_Adjuster[Phone Number],,0)</f>
        <v>323-456-1708</v>
      </c>
      <c r="Z812" s="15" t="s">
        <v>9415</v>
      </c>
      <c r="AA8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8260 Quartzave, Winnetka  CA 91306</v>
      </c>
      <c r="AB812" s="15"/>
    </row>
    <row r="813" spans="1:28" x14ac:dyDescent="0.3">
      <c r="A813" s="14">
        <v>1</v>
      </c>
      <c r="B813" s="14">
        <v>1</v>
      </c>
      <c r="C813" s="15" t="s">
        <v>40281</v>
      </c>
      <c r="D813" s="15" t="s">
        <v>40281</v>
      </c>
      <c r="E813" s="15">
        <v>45793</v>
      </c>
      <c r="F813" s="15" t="s">
        <v>40282</v>
      </c>
      <c r="G813" s="15">
        <v>45703</v>
      </c>
      <c r="H813" s="15">
        <v>45884</v>
      </c>
      <c r="I813" s="15" t="s">
        <v>40283</v>
      </c>
      <c r="J813" s="15" t="s">
        <v>40284</v>
      </c>
      <c r="K813" s="15" t="s">
        <v>45327</v>
      </c>
      <c r="L813" s="15" t="s">
        <v>181</v>
      </c>
      <c r="M813" s="15" t="s">
        <v>182</v>
      </c>
      <c r="N813" s="14">
        <v>2016</v>
      </c>
      <c r="O813" s="15" t="s">
        <v>40285</v>
      </c>
      <c r="P813" s="15" t="s">
        <v>106</v>
      </c>
      <c r="Q813" s="15" t="s">
        <v>46893</v>
      </c>
      <c r="R813" s="15" t="s">
        <v>40286</v>
      </c>
      <c r="S813" s="15" t="s">
        <v>40287</v>
      </c>
      <c r="T813" s="15" t="s">
        <v>40288</v>
      </c>
      <c r="U813" s="15" t="s">
        <v>53</v>
      </c>
      <c r="V813" s="15" t="s">
        <v>45923</v>
      </c>
      <c r="W813" s="15" t="s">
        <v>29629</v>
      </c>
      <c r="X813" s="15" t="str">
        <f>_xlfn.XLOOKUP(_LOOKUP[[#This Row],[AdjusterMemberName]],_Adjuster[Adjuster Name],_Adjuster[Email],,0)</f>
        <v>LYoung2@knightcompany.com</v>
      </c>
      <c r="Y813" s="15" t="str">
        <f>_xlfn.XLOOKUP(_LOOKUP[[#This Row],[AdjusterMemberName]],_Adjuster[Adjuster Name],_Adjuster[Phone Number],,0)</f>
        <v>323-456-1714</v>
      </c>
      <c r="Z813" s="15" t="s">
        <v>40289</v>
      </c>
      <c r="AA8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246 E Colusa St, Orland  CA 95963</v>
      </c>
      <c r="AB813" s="15"/>
    </row>
    <row r="814" spans="1:28" x14ac:dyDescent="0.3">
      <c r="A814" s="14">
        <v>1</v>
      </c>
      <c r="B814" s="14">
        <v>1</v>
      </c>
      <c r="C814" s="15" t="s">
        <v>21289</v>
      </c>
      <c r="D814" s="15" t="s">
        <v>40331</v>
      </c>
      <c r="E814" s="15">
        <v>45793</v>
      </c>
      <c r="F814" s="15" t="s">
        <v>40332</v>
      </c>
      <c r="G814" s="15">
        <v>45708</v>
      </c>
      <c r="H814" s="15">
        <v>45889</v>
      </c>
      <c r="I814" s="15" t="s">
        <v>40333</v>
      </c>
      <c r="J814" s="15" t="s">
        <v>40334</v>
      </c>
      <c r="K814" s="15" t="s">
        <v>45329</v>
      </c>
      <c r="L814" s="15" t="s">
        <v>103</v>
      </c>
      <c r="M814" s="15" t="s">
        <v>1336</v>
      </c>
      <c r="N814" s="14">
        <v>2014</v>
      </c>
      <c r="O814" s="15" t="s">
        <v>40335</v>
      </c>
      <c r="P814" s="15" t="s">
        <v>106</v>
      </c>
      <c r="Q814" s="15" t="s">
        <v>47050</v>
      </c>
      <c r="R814" s="15" t="s">
        <v>21295</v>
      </c>
      <c r="S814" s="15" t="s">
        <v>21296</v>
      </c>
      <c r="T814" s="15" t="s">
        <v>5400</v>
      </c>
      <c r="U814" s="15" t="s">
        <v>53</v>
      </c>
      <c r="V814" s="15" t="s">
        <v>45536</v>
      </c>
      <c r="W814" s="15" t="s">
        <v>1186</v>
      </c>
      <c r="X814" s="15" t="str">
        <f>_xlfn.XLOOKUP(_LOOKUP[[#This Row],[AdjusterMemberName]],_Adjuster[Adjuster Name],_Adjuster[Email],,0)</f>
        <v>sAkinleye@knightcompany.com</v>
      </c>
      <c r="Y814" s="15" t="str">
        <f>_xlfn.XLOOKUP(_LOOKUP[[#This Row],[AdjusterMemberName]],_Adjuster[Adjuster Name],_Adjuster[Phone Number],,0)</f>
        <v>424-559-5280</v>
      </c>
      <c r="Z814" s="15" t="s">
        <v>21297</v>
      </c>
      <c r="AA8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325 Parkett Ln Apt 6, El Cajon  CA 92020</v>
      </c>
      <c r="AB814" s="15"/>
    </row>
    <row r="815" spans="1:28" x14ac:dyDescent="0.3">
      <c r="A815" s="14">
        <v>0</v>
      </c>
      <c r="B815" s="14">
        <v>1</v>
      </c>
      <c r="C815" s="15" t="s">
        <v>41315</v>
      </c>
      <c r="D815" s="15" t="s">
        <v>41315</v>
      </c>
      <c r="E815" s="15">
        <v>45793</v>
      </c>
      <c r="F815" s="15" t="s">
        <v>41316</v>
      </c>
      <c r="G815" s="15"/>
      <c r="H815" s="15"/>
      <c r="I815" s="15" t="s">
        <v>41317</v>
      </c>
      <c r="J815" s="15" t="s">
        <v>41318</v>
      </c>
      <c r="K815" s="15" t="s">
        <v>45489</v>
      </c>
      <c r="L815" s="15" t="s">
        <v>41319</v>
      </c>
      <c r="M815" s="15" t="s">
        <v>41320</v>
      </c>
      <c r="N815" s="14">
        <v>2024</v>
      </c>
      <c r="O815" s="15" t="s">
        <v>16468</v>
      </c>
      <c r="P815" s="15" t="s">
        <v>106</v>
      </c>
      <c r="Q815" s="15"/>
      <c r="R815" s="15"/>
      <c r="S815" s="15"/>
      <c r="T815" s="15"/>
      <c r="U815" s="15"/>
      <c r="V815" s="15"/>
      <c r="W815" s="15" t="s">
        <v>1658</v>
      </c>
      <c r="X815" s="15" t="str">
        <f>_xlfn.XLOOKUP(_LOOKUP[[#This Row],[AdjusterMemberName]],_Adjuster[Adjuster Name],_Adjuster[Email],,0)</f>
        <v>RDavila@knightcompany.com</v>
      </c>
      <c r="Y815" s="15" t="str">
        <f>_xlfn.XLOOKUP(_LOOKUP[[#This Row],[AdjusterMemberName]],_Adjuster[Adjuster Name],_Adjuster[Phone Number],,0)</f>
        <v>424-559-5663</v>
      </c>
      <c r="Z815" s="15"/>
      <c r="AA815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815" s="15"/>
    </row>
    <row r="816" spans="1:28" x14ac:dyDescent="0.3">
      <c r="A816" s="14">
        <v>1</v>
      </c>
      <c r="B816" s="14">
        <v>1</v>
      </c>
      <c r="C816" s="15" t="s">
        <v>41547</v>
      </c>
      <c r="D816" s="15" t="s">
        <v>41548</v>
      </c>
      <c r="E816" s="15">
        <v>45793</v>
      </c>
      <c r="F816" s="15" t="s">
        <v>41549</v>
      </c>
      <c r="G816" s="15">
        <v>45737</v>
      </c>
      <c r="H816" s="15">
        <v>45921</v>
      </c>
      <c r="I816" s="15" t="s">
        <v>41550</v>
      </c>
      <c r="J816" s="15" t="s">
        <v>41551</v>
      </c>
      <c r="K816" s="15" t="s">
        <v>45329</v>
      </c>
      <c r="L816" s="15" t="s">
        <v>281</v>
      </c>
      <c r="M816" s="15" t="s">
        <v>1106</v>
      </c>
      <c r="N816" s="14">
        <v>2025</v>
      </c>
      <c r="O816" s="15" t="s">
        <v>41552</v>
      </c>
      <c r="P816" s="15" t="s">
        <v>106</v>
      </c>
      <c r="Q816" s="15" t="s">
        <v>46893</v>
      </c>
      <c r="R816" s="15" t="s">
        <v>41553</v>
      </c>
      <c r="S816" s="15" t="s">
        <v>41554</v>
      </c>
      <c r="T816" s="15" t="s">
        <v>308</v>
      </c>
      <c r="U816" s="15" t="s">
        <v>53</v>
      </c>
      <c r="V816" s="15" t="s">
        <v>45398</v>
      </c>
      <c r="W816" s="15" t="s">
        <v>264</v>
      </c>
      <c r="X816" s="15" t="str">
        <f>_xlfn.XLOOKUP(_LOOKUP[[#This Row],[AdjusterMemberName]],_Adjuster[Adjuster Name],_Adjuster[Email],,0)</f>
        <v>sBonnevie@knightcompany.com</v>
      </c>
      <c r="Y816" s="15" t="str">
        <f>_xlfn.XLOOKUP(_LOOKUP[[#This Row],[AdjusterMemberName]],_Adjuster[Adjuster Name],_Adjuster[Phone Number],,0)</f>
        <v>323-692-4064</v>
      </c>
      <c r="Z816" s="15" t="s">
        <v>41555</v>
      </c>
      <c r="AA8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991 W Blaine St Apt 44, Riverside  CA 92507</v>
      </c>
      <c r="AB816" s="15"/>
    </row>
    <row r="817" spans="1:28" x14ac:dyDescent="0.3">
      <c r="A817" s="14">
        <v>1</v>
      </c>
      <c r="B817" s="14">
        <v>1</v>
      </c>
      <c r="C817" s="15" t="s">
        <v>31990</v>
      </c>
      <c r="D817" s="15" t="s">
        <v>39285</v>
      </c>
      <c r="E817" s="15">
        <v>45792</v>
      </c>
      <c r="F817" s="15" t="s">
        <v>49</v>
      </c>
      <c r="G817" s="15">
        <v>45667</v>
      </c>
      <c r="H817" s="15">
        <v>45848</v>
      </c>
      <c r="I817" s="15" t="s">
        <v>50</v>
      </c>
      <c r="J817" s="15" t="s">
        <v>39286</v>
      </c>
      <c r="K817" s="15" t="s">
        <v>45817</v>
      </c>
      <c r="L817" s="15" t="s">
        <v>25</v>
      </c>
      <c r="M817" s="15" t="s">
        <v>1905</v>
      </c>
      <c r="N817" s="14">
        <v>2020</v>
      </c>
      <c r="O817" s="15" t="s">
        <v>52</v>
      </c>
      <c r="P817" s="15" t="s">
        <v>106</v>
      </c>
      <c r="Q817" s="15" t="s">
        <v>46893</v>
      </c>
      <c r="R817" s="15" t="s">
        <v>2190</v>
      </c>
      <c r="S817" s="15" t="s">
        <v>39287</v>
      </c>
      <c r="T817" s="15" t="s">
        <v>1431</v>
      </c>
      <c r="U817" s="15" t="s">
        <v>53</v>
      </c>
      <c r="V817" s="15" t="s">
        <v>45514</v>
      </c>
      <c r="W817" s="15" t="s">
        <v>54</v>
      </c>
      <c r="X817" s="15" t="str">
        <f>_xlfn.XLOOKUP(_LOOKUP[[#This Row],[AdjusterMemberName]],_Adjuster[Adjuster Name],_Adjuster[Email],,0)</f>
        <v>JRubalcava@knightcompany.com</v>
      </c>
      <c r="Y817" s="15" t="str">
        <f>_xlfn.XLOOKUP(_LOOKUP[[#This Row],[AdjusterMemberName]],_Adjuster[Adjuster Name],_Adjuster[Phone Number],,0)</f>
        <v>424-559-5420</v>
      </c>
      <c r="Z817" s="15" t="s">
        <v>39288</v>
      </c>
      <c r="AA8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13261 Wingo St, Arleta  CA 91331</v>
      </c>
      <c r="AB817" s="15"/>
    </row>
    <row r="818" spans="1:28" x14ac:dyDescent="0.3">
      <c r="A818" s="14">
        <v>1</v>
      </c>
      <c r="B818" s="14">
        <v>1</v>
      </c>
      <c r="C818" s="15" t="s">
        <v>39330</v>
      </c>
      <c r="D818" s="15" t="s">
        <v>39331</v>
      </c>
      <c r="E818" s="15">
        <v>45792</v>
      </c>
      <c r="F818" s="15" t="s">
        <v>39332</v>
      </c>
      <c r="G818" s="15">
        <v>45694</v>
      </c>
      <c r="H818" s="15">
        <v>45875</v>
      </c>
      <c r="I818" s="15" t="s">
        <v>39333</v>
      </c>
      <c r="J818" s="15" t="s">
        <v>39334</v>
      </c>
      <c r="K818" s="15" t="s">
        <v>45752</v>
      </c>
      <c r="L818" s="15" t="s">
        <v>201</v>
      </c>
      <c r="M818" s="15" t="s">
        <v>202</v>
      </c>
      <c r="N818" s="14">
        <v>2010</v>
      </c>
      <c r="O818" s="15" t="s">
        <v>39335</v>
      </c>
      <c r="P818" s="15" t="s">
        <v>106</v>
      </c>
      <c r="Q818" s="15" t="s">
        <v>46978</v>
      </c>
      <c r="R818" s="15" t="s">
        <v>2510</v>
      </c>
      <c r="S818" s="15" t="s">
        <v>39336</v>
      </c>
      <c r="T818" s="15" t="s">
        <v>5366</v>
      </c>
      <c r="U818" s="15" t="s">
        <v>53</v>
      </c>
      <c r="V818" s="15" t="s">
        <v>45637</v>
      </c>
      <c r="W818" s="15" t="s">
        <v>3184</v>
      </c>
      <c r="X818" s="15" t="str">
        <f>_xlfn.XLOOKUP(_LOOKUP[[#This Row],[AdjusterMemberName]],_Adjuster[Adjuster Name],_Adjuster[Email],,0)</f>
        <v>mQualls@knightcompany.com</v>
      </c>
      <c r="Y818" s="15" t="str">
        <f>_xlfn.XLOOKUP(_LOOKUP[[#This Row],[AdjusterMemberName]],_Adjuster[Adjuster Name],_Adjuster[Phone Number],,0)</f>
        <v>424-559-5436</v>
      </c>
      <c r="Z818" s="15" t="s">
        <v>39337</v>
      </c>
      <c r="AA8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28832 Bougainvilla Way, Santa Clarita  CA 91387</v>
      </c>
      <c r="AB818" s="15"/>
    </row>
    <row r="819" spans="1:28" x14ac:dyDescent="0.3">
      <c r="A819" s="14">
        <v>1</v>
      </c>
      <c r="B819" s="14">
        <v>1</v>
      </c>
      <c r="C819" s="15" t="s">
        <v>39355</v>
      </c>
      <c r="D819" s="15" t="s">
        <v>39356</v>
      </c>
      <c r="E819" s="15">
        <v>45792</v>
      </c>
      <c r="F819" s="15" t="s">
        <v>39357</v>
      </c>
      <c r="G819" s="15">
        <v>45733</v>
      </c>
      <c r="H819" s="15">
        <v>45917</v>
      </c>
      <c r="I819" s="15" t="s">
        <v>39358</v>
      </c>
      <c r="J819" s="15" t="s">
        <v>39359</v>
      </c>
      <c r="K819" s="15" t="s">
        <v>45779</v>
      </c>
      <c r="L819" s="15" t="s">
        <v>441</v>
      </c>
      <c r="M819" s="15" t="s">
        <v>1126</v>
      </c>
      <c r="N819" s="14">
        <v>2025</v>
      </c>
      <c r="O819" s="15" t="s">
        <v>39360</v>
      </c>
      <c r="P819" s="15" t="s">
        <v>106</v>
      </c>
      <c r="Q819" s="15" t="s">
        <v>47100</v>
      </c>
      <c r="R819" s="15" t="s">
        <v>39361</v>
      </c>
      <c r="S819" s="15" t="s">
        <v>39362</v>
      </c>
      <c r="T819" s="15" t="s">
        <v>8975</v>
      </c>
      <c r="U819" s="15" t="s">
        <v>53</v>
      </c>
      <c r="V819" s="15" t="s">
        <v>45887</v>
      </c>
      <c r="W819" s="15" t="s">
        <v>3184</v>
      </c>
      <c r="X819" s="15" t="str">
        <f>_xlfn.XLOOKUP(_LOOKUP[[#This Row],[AdjusterMemberName]],_Adjuster[Adjuster Name],_Adjuster[Email],,0)</f>
        <v>mQualls@knightcompany.com</v>
      </c>
      <c r="Y819" s="15" t="str">
        <f>_xlfn.XLOOKUP(_LOOKUP[[#This Row],[AdjusterMemberName]],_Adjuster[Adjuster Name],_Adjuster[Phone Number],,0)</f>
        <v>424-559-5436</v>
      </c>
      <c r="Z819" s="15" t="s">
        <v>39363</v>
      </c>
      <c r="AA8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926 E Yosemite Ave Apt C, Madera  CA 93638</v>
      </c>
      <c r="AB819" s="15"/>
    </row>
    <row r="820" spans="1:28" x14ac:dyDescent="0.3">
      <c r="A820" s="14">
        <v>1</v>
      </c>
      <c r="B820" s="14">
        <v>1</v>
      </c>
      <c r="C820" s="15" t="s">
        <v>35420</v>
      </c>
      <c r="D820" s="15" t="s">
        <v>35421</v>
      </c>
      <c r="E820" s="15">
        <v>45792</v>
      </c>
      <c r="F820" s="15" t="s">
        <v>39437</v>
      </c>
      <c r="G820" s="15">
        <v>45728</v>
      </c>
      <c r="H820" s="15">
        <v>45912</v>
      </c>
      <c r="I820" s="15" t="s">
        <v>39438</v>
      </c>
      <c r="J820" s="15" t="s">
        <v>39439</v>
      </c>
      <c r="K820" s="15" t="s">
        <v>45407</v>
      </c>
      <c r="L820" s="15" t="s">
        <v>128</v>
      </c>
      <c r="M820" s="15" t="s">
        <v>129</v>
      </c>
      <c r="N820" s="14">
        <v>2016</v>
      </c>
      <c r="O820" s="15" t="s">
        <v>35424</v>
      </c>
      <c r="P820" s="15" t="s">
        <v>106</v>
      </c>
      <c r="Q820" s="15" t="s">
        <v>47098</v>
      </c>
      <c r="R820" s="15" t="s">
        <v>35425</v>
      </c>
      <c r="S820" s="15" t="s">
        <v>35426</v>
      </c>
      <c r="T820" s="15" t="s">
        <v>19371</v>
      </c>
      <c r="U820" s="15" t="s">
        <v>53</v>
      </c>
      <c r="V820" s="15" t="s">
        <v>45982</v>
      </c>
      <c r="W820" s="15" t="s">
        <v>850</v>
      </c>
      <c r="X820" s="15" t="e">
        <f>_xlfn.XLOOKUP(_LOOKUP[[#This Row],[AdjusterMemberName]],_Adjuster[Adjuster Name],_Adjuster[Email],,0)</f>
        <v>#N/A</v>
      </c>
      <c r="Y820" s="15" t="e">
        <f>_xlfn.XLOOKUP(_LOOKUP[[#This Row],[AdjusterMemberName]],_Adjuster[Adjuster Name],_Adjuster[Phone Number],,0)</f>
        <v>#N/A</v>
      </c>
      <c r="Z820" s="15" t="s">
        <v>35427</v>
      </c>
      <c r="AA8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870 S Amor St, Mountain House  CA 95391</v>
      </c>
      <c r="AB820" s="15"/>
    </row>
    <row r="821" spans="1:28" x14ac:dyDescent="0.3">
      <c r="A821" s="14">
        <v>1</v>
      </c>
      <c r="B821" s="14">
        <v>1</v>
      </c>
      <c r="C821" s="15" t="s">
        <v>23540</v>
      </c>
      <c r="D821" s="15" t="s">
        <v>7315</v>
      </c>
      <c r="E821" s="15">
        <v>45792</v>
      </c>
      <c r="F821" s="15" t="s">
        <v>39812</v>
      </c>
      <c r="G821" s="15">
        <v>45711</v>
      </c>
      <c r="H821" s="15">
        <v>45892</v>
      </c>
      <c r="I821" s="15" t="s">
        <v>39892</v>
      </c>
      <c r="J821" s="15" t="s">
        <v>39893</v>
      </c>
      <c r="K821" s="15" t="s">
        <v>45952</v>
      </c>
      <c r="L821" s="15" t="s">
        <v>128</v>
      </c>
      <c r="M821" s="15" t="s">
        <v>129</v>
      </c>
      <c r="N821" s="14">
        <v>2024</v>
      </c>
      <c r="O821" s="15" t="s">
        <v>23544</v>
      </c>
      <c r="P821" s="15" t="s">
        <v>106</v>
      </c>
      <c r="Q821" s="15" t="s">
        <v>46931</v>
      </c>
      <c r="R821" s="15" t="s">
        <v>2510</v>
      </c>
      <c r="S821" s="15" t="s">
        <v>23545</v>
      </c>
      <c r="T821" s="15" t="s">
        <v>174</v>
      </c>
      <c r="U821" s="15" t="s">
        <v>53</v>
      </c>
      <c r="V821" s="15" t="s">
        <v>45351</v>
      </c>
      <c r="W821" s="15" t="s">
        <v>1658</v>
      </c>
      <c r="X821" s="15" t="str">
        <f>_xlfn.XLOOKUP(_LOOKUP[[#This Row],[AdjusterMemberName]],_Adjuster[Adjuster Name],_Adjuster[Email],,0)</f>
        <v>RDavila@knightcompany.com</v>
      </c>
      <c r="Y821" s="15" t="str">
        <f>_xlfn.XLOOKUP(_LOOKUP[[#This Row],[AdjusterMemberName]],_Adjuster[Adjuster Name],_Adjuster[Phone Number],,0)</f>
        <v>424-559-5663</v>
      </c>
      <c r="Z821" s="15" t="s">
        <v>23546</v>
      </c>
      <c r="AA8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1041 Browning Blvd Apt 8, Los Angeles  CA 90037</v>
      </c>
      <c r="AB821" s="15"/>
    </row>
    <row r="822" spans="1:28" x14ac:dyDescent="0.3">
      <c r="A822" s="14">
        <v>1</v>
      </c>
      <c r="B822" s="14">
        <v>1</v>
      </c>
      <c r="C822" s="15" t="s">
        <v>41524</v>
      </c>
      <c r="D822" s="15" t="s">
        <v>41524</v>
      </c>
      <c r="E822" s="15">
        <v>45792</v>
      </c>
      <c r="F822" s="15" t="s">
        <v>41525</v>
      </c>
      <c r="G822" s="15">
        <v>45643</v>
      </c>
      <c r="H822" s="15">
        <v>45825</v>
      </c>
      <c r="I822" s="15" t="s">
        <v>41526</v>
      </c>
      <c r="J822" s="15" t="s">
        <v>41527</v>
      </c>
      <c r="K822" s="15" t="s">
        <v>45394</v>
      </c>
      <c r="L822" s="15" t="s">
        <v>103</v>
      </c>
      <c r="M822" s="15" t="s">
        <v>304</v>
      </c>
      <c r="N822" s="14">
        <v>2006</v>
      </c>
      <c r="O822" s="15" t="s">
        <v>41528</v>
      </c>
      <c r="P822" s="15" t="s">
        <v>106</v>
      </c>
      <c r="Q822" s="15" t="s">
        <v>47065</v>
      </c>
      <c r="R822" s="15" t="s">
        <v>3420</v>
      </c>
      <c r="S822" s="15" t="s">
        <v>41529</v>
      </c>
      <c r="T822" s="15" t="s">
        <v>174</v>
      </c>
      <c r="U822" s="15" t="s">
        <v>53</v>
      </c>
      <c r="V822" s="15" t="s">
        <v>45560</v>
      </c>
      <c r="W822" s="15" t="s">
        <v>1357</v>
      </c>
      <c r="X822" s="15" t="str">
        <f>_xlfn.XLOOKUP(_LOOKUP[[#This Row],[AdjusterMemberName]],_Adjuster[Adjuster Name],_Adjuster[Email],,0)</f>
        <v>jRivera1@knightcompany.com</v>
      </c>
      <c r="Y822" s="15" t="str">
        <f>_xlfn.XLOOKUP(_LOOKUP[[#This Row],[AdjusterMemberName]],_Adjuster[Adjuster Name],_Adjuster[Phone Number],,0)</f>
        <v>424-559-5239</v>
      </c>
      <c r="Z822" s="15" t="s">
        <v>41530</v>
      </c>
      <c r="AA8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1315 Crusado Ln Apt 57, Los Angeles  CA 90033</v>
      </c>
      <c r="AB822" s="15"/>
    </row>
    <row r="823" spans="1:28" x14ac:dyDescent="0.3">
      <c r="A823" s="14">
        <v>1</v>
      </c>
      <c r="B823" s="14">
        <v>1</v>
      </c>
      <c r="C823" s="15" t="s">
        <v>2461</v>
      </c>
      <c r="D823" s="15" t="s">
        <v>2461</v>
      </c>
      <c r="E823" s="15">
        <v>45792</v>
      </c>
      <c r="F823" s="15" t="s">
        <v>41587</v>
      </c>
      <c r="G823" s="15">
        <v>45628</v>
      </c>
      <c r="H823" s="15">
        <v>45810</v>
      </c>
      <c r="I823" s="15" t="s">
        <v>41588</v>
      </c>
      <c r="J823" s="15" t="s">
        <v>41589</v>
      </c>
      <c r="K823" s="15" t="s">
        <v>45506</v>
      </c>
      <c r="L823" s="15" t="s">
        <v>314</v>
      </c>
      <c r="M823" s="15" t="s">
        <v>978</v>
      </c>
      <c r="N823" s="14">
        <v>2016</v>
      </c>
      <c r="O823" s="15" t="s">
        <v>41590</v>
      </c>
      <c r="P823" s="15" t="s">
        <v>81</v>
      </c>
      <c r="Q823" s="15" t="s">
        <v>47073</v>
      </c>
      <c r="R823" s="15" t="s">
        <v>2468</v>
      </c>
      <c r="S823" s="15" t="s">
        <v>2469</v>
      </c>
      <c r="T823" s="15" t="s">
        <v>2470</v>
      </c>
      <c r="U823" s="15" t="s">
        <v>53</v>
      </c>
      <c r="V823" s="15" t="s">
        <v>45829</v>
      </c>
      <c r="W823" s="15" t="s">
        <v>1186</v>
      </c>
      <c r="X823" s="15" t="str">
        <f>_xlfn.XLOOKUP(_LOOKUP[[#This Row],[AdjusterMemberName]],_Adjuster[Adjuster Name],_Adjuster[Email],,0)</f>
        <v>sAkinleye@knightcompany.com</v>
      </c>
      <c r="Y823" s="15" t="str">
        <f>_xlfn.XLOOKUP(_LOOKUP[[#This Row],[AdjusterMemberName]],_Adjuster[Adjuster Name],_Adjuster[Phone Number],,0)</f>
        <v>424-559-5280</v>
      </c>
      <c r="Z823" s="15" t="s">
        <v>2471</v>
      </c>
      <c r="AA8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48560 Sunnybrook Cir, Aguanga  CA 92536</v>
      </c>
      <c r="AB823" s="15"/>
    </row>
    <row r="824" spans="1:28" x14ac:dyDescent="0.3">
      <c r="A824" s="14">
        <v>1</v>
      </c>
      <c r="B824" s="14">
        <v>1</v>
      </c>
      <c r="C824" s="15" t="s">
        <v>39134</v>
      </c>
      <c r="D824" s="15" t="s">
        <v>39134</v>
      </c>
      <c r="E824" s="15">
        <v>45791</v>
      </c>
      <c r="F824" s="15" t="s">
        <v>39135</v>
      </c>
      <c r="G824" s="15">
        <v>45743</v>
      </c>
      <c r="H824" s="15">
        <v>45927</v>
      </c>
      <c r="I824" s="15" t="s">
        <v>39136</v>
      </c>
      <c r="J824" s="15" t="s">
        <v>39137</v>
      </c>
      <c r="K824" s="15" t="s">
        <v>45385</v>
      </c>
      <c r="L824" s="15" t="s">
        <v>314</v>
      </c>
      <c r="M824" s="15" t="s">
        <v>978</v>
      </c>
      <c r="N824" s="14">
        <v>2016</v>
      </c>
      <c r="O824" s="15" t="s">
        <v>39138</v>
      </c>
      <c r="P824" s="15" t="s">
        <v>106</v>
      </c>
      <c r="Q824" s="15" t="s">
        <v>46893</v>
      </c>
      <c r="R824" s="15" t="s">
        <v>39139</v>
      </c>
      <c r="S824" s="15" t="s">
        <v>39140</v>
      </c>
      <c r="T824" s="15" t="s">
        <v>404</v>
      </c>
      <c r="U824" s="15" t="s">
        <v>53</v>
      </c>
      <c r="V824" s="15" t="s">
        <v>45417</v>
      </c>
      <c r="W824" s="15" t="s">
        <v>54</v>
      </c>
      <c r="X824" s="15" t="str">
        <f>_xlfn.XLOOKUP(_LOOKUP[[#This Row],[AdjusterMemberName]],_Adjuster[Adjuster Name],_Adjuster[Email],,0)</f>
        <v>JRubalcava@knightcompany.com</v>
      </c>
      <c r="Y824" s="15" t="str">
        <f>_xlfn.XLOOKUP(_LOOKUP[[#This Row],[AdjusterMemberName]],_Adjuster[Adjuster Name],_Adjuster[Phone Number],,0)</f>
        <v>424-559-5420</v>
      </c>
      <c r="Z824" s="15" t="s">
        <v>39141</v>
      </c>
      <c r="AA8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3030 Twincreek Ave, Palmdale  CA 93551</v>
      </c>
      <c r="AB824" s="15"/>
    </row>
    <row r="825" spans="1:28" x14ac:dyDescent="0.3">
      <c r="A825" s="14">
        <v>1</v>
      </c>
      <c r="B825" s="14">
        <v>1</v>
      </c>
      <c r="C825" s="15" t="s">
        <v>39190</v>
      </c>
      <c r="D825" s="15" t="s">
        <v>39191</v>
      </c>
      <c r="E825" s="15">
        <v>45791</v>
      </c>
      <c r="F825" s="15" t="s">
        <v>39192</v>
      </c>
      <c r="G825" s="15">
        <v>45682</v>
      </c>
      <c r="H825" s="15">
        <v>45863</v>
      </c>
      <c r="I825" s="15" t="s">
        <v>39193</v>
      </c>
      <c r="J825" s="15" t="s">
        <v>39194</v>
      </c>
      <c r="K825" s="15" t="s">
        <v>45493</v>
      </c>
      <c r="L825" s="15" t="s">
        <v>150</v>
      </c>
      <c r="M825" s="15" t="s">
        <v>151</v>
      </c>
      <c r="N825" s="14">
        <v>2017</v>
      </c>
      <c r="O825" s="15" t="s">
        <v>39195</v>
      </c>
      <c r="P825" s="15" t="s">
        <v>106</v>
      </c>
      <c r="Q825" s="15" t="s">
        <v>46976</v>
      </c>
      <c r="R825" s="15" t="s">
        <v>39196</v>
      </c>
      <c r="S825" s="15" t="s">
        <v>39197</v>
      </c>
      <c r="T825" s="15" t="s">
        <v>1356</v>
      </c>
      <c r="U825" s="15" t="s">
        <v>53</v>
      </c>
      <c r="V825" s="15" t="s">
        <v>45533</v>
      </c>
      <c r="W825" s="15" t="s">
        <v>1658</v>
      </c>
      <c r="X825" s="15" t="str">
        <f>_xlfn.XLOOKUP(_LOOKUP[[#This Row],[AdjusterMemberName]],_Adjuster[Adjuster Name],_Adjuster[Email],,0)</f>
        <v>RDavila@knightcompany.com</v>
      </c>
      <c r="Y825" s="15" t="str">
        <f>_xlfn.XLOOKUP(_LOOKUP[[#This Row],[AdjusterMemberName]],_Adjuster[Adjuster Name],_Adjuster[Phone Number],,0)</f>
        <v>424-559-5663</v>
      </c>
      <c r="Z825" s="15" t="s">
        <v>39198</v>
      </c>
      <c r="AA8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691 S Date Ave, Rialto  CA 92376</v>
      </c>
      <c r="AB825" s="15"/>
    </row>
    <row r="826" spans="1:28" x14ac:dyDescent="0.3">
      <c r="A826" s="14">
        <v>1</v>
      </c>
      <c r="B826" s="14">
        <v>1</v>
      </c>
      <c r="C826" s="15" t="s">
        <v>39201</v>
      </c>
      <c r="D826" s="15" t="s">
        <v>39202</v>
      </c>
      <c r="E826" s="15">
        <v>45791</v>
      </c>
      <c r="F826" s="15" t="s">
        <v>39203</v>
      </c>
      <c r="G826" s="15">
        <v>45692</v>
      </c>
      <c r="H826" s="15">
        <v>45873</v>
      </c>
      <c r="I826" s="15" t="s">
        <v>39204</v>
      </c>
      <c r="J826" s="15" t="s">
        <v>39205</v>
      </c>
      <c r="K826" s="15" t="s">
        <v>45330</v>
      </c>
      <c r="L826" s="15" t="s">
        <v>103</v>
      </c>
      <c r="M826" s="15" t="s">
        <v>104</v>
      </c>
      <c r="N826" s="14">
        <v>2001</v>
      </c>
      <c r="O826" s="15" t="s">
        <v>39206</v>
      </c>
      <c r="P826" s="15" t="s">
        <v>106</v>
      </c>
      <c r="Q826" s="15" t="s">
        <v>47001</v>
      </c>
      <c r="R826" s="15" t="s">
        <v>39207</v>
      </c>
      <c r="S826" s="15" t="s">
        <v>39208</v>
      </c>
      <c r="T826" s="15" t="s">
        <v>174</v>
      </c>
      <c r="U826" s="15" t="s">
        <v>53</v>
      </c>
      <c r="V826" s="15" t="s">
        <v>45991</v>
      </c>
      <c r="W826" s="15" t="s">
        <v>29629</v>
      </c>
      <c r="X826" s="15" t="str">
        <f>_xlfn.XLOOKUP(_LOOKUP[[#This Row],[AdjusterMemberName]],_Adjuster[Adjuster Name],_Adjuster[Email],,0)</f>
        <v>LYoung2@knightcompany.com</v>
      </c>
      <c r="Y826" s="15" t="str">
        <f>_xlfn.XLOOKUP(_LOOKUP[[#This Row],[AdjusterMemberName]],_Adjuster[Adjuster Name],_Adjuster[Phone Number],,0)</f>
        <v>323-456-1714</v>
      </c>
      <c r="Z826" s="15" t="s">
        <v>39209</v>
      </c>
      <c r="AA8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1037 S Shenandoah St, Apt 6, Los Angeles  CA 90035</v>
      </c>
      <c r="AB826" s="15"/>
    </row>
    <row r="827" spans="1:28" x14ac:dyDescent="0.3">
      <c r="A827" s="14">
        <v>1</v>
      </c>
      <c r="B827" s="14">
        <v>1</v>
      </c>
      <c r="C827" s="15" t="s">
        <v>39210</v>
      </c>
      <c r="D827" s="15" t="s">
        <v>39210</v>
      </c>
      <c r="E827" s="15">
        <v>45791</v>
      </c>
      <c r="F827" s="15" t="s">
        <v>39211</v>
      </c>
      <c r="G827" s="15">
        <v>45644</v>
      </c>
      <c r="H827" s="15">
        <v>45826</v>
      </c>
      <c r="I827" s="15" t="s">
        <v>39212</v>
      </c>
      <c r="J827" s="15" t="s">
        <v>35361</v>
      </c>
      <c r="K827" s="15" t="s">
        <v>45496</v>
      </c>
      <c r="L827" s="15" t="s">
        <v>229</v>
      </c>
      <c r="M827" s="15" t="s">
        <v>39213</v>
      </c>
      <c r="N827" s="14">
        <v>2011</v>
      </c>
      <c r="O827" s="15" t="s">
        <v>39214</v>
      </c>
      <c r="P827" s="15" t="s">
        <v>106</v>
      </c>
      <c r="Q827" s="15" t="s">
        <v>47081</v>
      </c>
      <c r="R827" s="15" t="s">
        <v>10175</v>
      </c>
      <c r="S827" s="15" t="s">
        <v>39215</v>
      </c>
      <c r="T827" s="15" t="s">
        <v>1782</v>
      </c>
      <c r="U827" s="15" t="s">
        <v>53</v>
      </c>
      <c r="V827" s="15" t="s">
        <v>45758</v>
      </c>
      <c r="W827" s="15" t="s">
        <v>3184</v>
      </c>
      <c r="X827" s="15" t="str">
        <f>_xlfn.XLOOKUP(_LOOKUP[[#This Row],[AdjusterMemberName]],_Adjuster[Adjuster Name],_Adjuster[Email],,0)</f>
        <v>mQualls@knightcompany.com</v>
      </c>
      <c r="Y827" s="15" t="str">
        <f>_xlfn.XLOOKUP(_LOOKUP[[#This Row],[AdjusterMemberName]],_Adjuster[Adjuster Name],_Adjuster[Phone Number],,0)</f>
        <v>424-559-5436</v>
      </c>
      <c r="Z827" s="15" t="s">
        <v>39216</v>
      </c>
      <c r="AA8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2717 W Tichenor St, Compton  CA 90220</v>
      </c>
      <c r="AB827" s="15"/>
    </row>
    <row r="828" spans="1:28" x14ac:dyDescent="0.3">
      <c r="A828" s="14">
        <v>1</v>
      </c>
      <c r="B828" s="14">
        <v>0</v>
      </c>
      <c r="C828" s="15" t="s">
        <v>39230</v>
      </c>
      <c r="D828" s="15" t="s">
        <v>39231</v>
      </c>
      <c r="E828" s="15">
        <v>45791</v>
      </c>
      <c r="F828" s="15" t="s">
        <v>39232</v>
      </c>
      <c r="G828" s="15">
        <v>45771</v>
      </c>
      <c r="H828" s="15">
        <v>45954</v>
      </c>
      <c r="I828" s="15" t="s">
        <v>39233</v>
      </c>
      <c r="J828" s="15" t="s">
        <v>5092</v>
      </c>
      <c r="K828" s="15" t="s">
        <v>45458</v>
      </c>
      <c r="L828" s="15" t="s">
        <v>201</v>
      </c>
      <c r="M828" s="15" t="s">
        <v>1778</v>
      </c>
      <c r="N828" s="14">
        <v>2010</v>
      </c>
      <c r="O828" s="15" t="s">
        <v>39234</v>
      </c>
      <c r="P828" s="15" t="s">
        <v>106</v>
      </c>
      <c r="Q828" s="15" t="s">
        <v>46939</v>
      </c>
      <c r="R828" s="15" t="s">
        <v>39235</v>
      </c>
      <c r="S828" s="15" t="s">
        <v>39236</v>
      </c>
      <c r="T828" s="15" t="s">
        <v>23033</v>
      </c>
      <c r="U828" s="15" t="s">
        <v>53</v>
      </c>
      <c r="V828" s="15" t="s">
        <v>45990</v>
      </c>
      <c r="W828" s="15" t="s">
        <v>1186</v>
      </c>
      <c r="X828" s="15" t="str">
        <f>_xlfn.XLOOKUP(_LOOKUP[[#This Row],[AdjusterMemberName]],_Adjuster[Adjuster Name],_Adjuster[Email],,0)</f>
        <v>sAkinleye@knightcompany.com</v>
      </c>
      <c r="Y828" s="15" t="str">
        <f>_xlfn.XLOOKUP(_LOOKUP[[#This Row],[AdjusterMemberName]],_Adjuster[Adjuster Name],_Adjuster[Phone Number],,0)</f>
        <v>424-559-5280</v>
      </c>
      <c r="Z828" s="15" t="s">
        <v>39237</v>
      </c>
      <c r="AA8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221 Cleopatra Dr, Pleasant Hill  CA 94523</v>
      </c>
      <c r="AB828" s="15"/>
    </row>
    <row r="829" spans="1:28" x14ac:dyDescent="0.3">
      <c r="A829" s="14">
        <v>1</v>
      </c>
      <c r="B829" s="14">
        <v>1</v>
      </c>
      <c r="C829" s="15" t="s">
        <v>39256</v>
      </c>
      <c r="D829" s="15" t="s">
        <v>23806</v>
      </c>
      <c r="E829" s="15">
        <v>45791</v>
      </c>
      <c r="F829" s="15" t="s">
        <v>39257</v>
      </c>
      <c r="G829" s="15">
        <v>45678</v>
      </c>
      <c r="H829" s="15">
        <v>45859</v>
      </c>
      <c r="I829" s="15" t="s">
        <v>39258</v>
      </c>
      <c r="J829" s="15" t="s">
        <v>39259</v>
      </c>
      <c r="K829" s="15" t="s">
        <v>45748</v>
      </c>
      <c r="L829" s="15" t="s">
        <v>128</v>
      </c>
      <c r="M829" s="15" t="s">
        <v>170</v>
      </c>
      <c r="N829" s="14">
        <v>2019</v>
      </c>
      <c r="O829" s="15" t="s">
        <v>39260</v>
      </c>
      <c r="P829" s="15" t="s">
        <v>106</v>
      </c>
      <c r="Q829" s="15" t="s">
        <v>46922</v>
      </c>
      <c r="R829" s="15" t="s">
        <v>5236</v>
      </c>
      <c r="S829" s="15" t="s">
        <v>39261</v>
      </c>
      <c r="T829" s="15" t="s">
        <v>286</v>
      </c>
      <c r="U829" s="15" t="s">
        <v>53</v>
      </c>
      <c r="V829" s="15" t="s">
        <v>45989</v>
      </c>
      <c r="W829" s="15" t="s">
        <v>54</v>
      </c>
      <c r="X829" s="15" t="str">
        <f>_xlfn.XLOOKUP(_LOOKUP[[#This Row],[AdjusterMemberName]],_Adjuster[Adjuster Name],_Adjuster[Email],,0)</f>
        <v>JRubalcava@knightcompany.com</v>
      </c>
      <c r="Y829" s="15" t="str">
        <f>_xlfn.XLOOKUP(_LOOKUP[[#This Row],[AdjusterMemberName]],_Adjuster[Adjuster Name],_Adjuster[Phone Number],,0)</f>
        <v>424-559-5420</v>
      </c>
      <c r="Z829" s="15" t="s">
        <v>39262</v>
      </c>
      <c r="AA8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1135 Saint Louis Ave, Long Beach  CA 90804</v>
      </c>
      <c r="AB829" s="15"/>
    </row>
    <row r="830" spans="1:28" x14ac:dyDescent="0.3">
      <c r="A830" s="14">
        <v>1</v>
      </c>
      <c r="B830" s="14">
        <v>1</v>
      </c>
      <c r="C830" s="15" t="s">
        <v>39263</v>
      </c>
      <c r="D830" s="15" t="s">
        <v>39263</v>
      </c>
      <c r="E830" s="15">
        <v>45791</v>
      </c>
      <c r="F830" s="15" t="s">
        <v>39264</v>
      </c>
      <c r="G830" s="15">
        <v>45754</v>
      </c>
      <c r="H830" s="15">
        <v>45937</v>
      </c>
      <c r="I830" s="15" t="s">
        <v>39265</v>
      </c>
      <c r="J830" s="15" t="s">
        <v>39266</v>
      </c>
      <c r="K830" s="15" t="s">
        <v>45763</v>
      </c>
      <c r="L830" s="15" t="s">
        <v>314</v>
      </c>
      <c r="M830" s="15" t="s">
        <v>978</v>
      </c>
      <c r="N830" s="14">
        <v>2013</v>
      </c>
      <c r="O830" s="15" t="s">
        <v>39267</v>
      </c>
      <c r="P830" s="15" t="s">
        <v>81</v>
      </c>
      <c r="Q830" s="15" t="s">
        <v>46893</v>
      </c>
      <c r="R830" s="15" t="s">
        <v>39268</v>
      </c>
      <c r="S830" s="15" t="s">
        <v>39269</v>
      </c>
      <c r="T830" s="15" t="s">
        <v>1366</v>
      </c>
      <c r="U830" s="15" t="s">
        <v>53</v>
      </c>
      <c r="V830" s="15" t="s">
        <v>45346</v>
      </c>
      <c r="W830" s="15" t="s">
        <v>6921</v>
      </c>
      <c r="X830" s="15" t="str">
        <f>_xlfn.XLOOKUP(_LOOKUP[[#This Row],[AdjusterMemberName]],_Adjuster[Adjuster Name],_Adjuster[Email],,0)</f>
        <v>AWallace@knightcompany.com</v>
      </c>
      <c r="Y830" s="15" t="str">
        <f>_xlfn.XLOOKUP(_LOOKUP[[#This Row],[AdjusterMemberName]],_Adjuster[Adjuster Name],_Adjuster[Phone Number],,0)</f>
        <v>424-559-5734</v>
      </c>
      <c r="Z830" s="15" t="s">
        <v>39270</v>
      </c>
      <c r="AA8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9395 Palm Canyon Dr, Corona  CA 92883</v>
      </c>
      <c r="AB830" s="15">
        <v>45848</v>
      </c>
    </row>
    <row r="831" spans="1:28" x14ac:dyDescent="0.3">
      <c r="A831" s="14">
        <v>1</v>
      </c>
      <c r="B831" s="14">
        <v>1</v>
      </c>
      <c r="C831" s="15" t="s">
        <v>20803</v>
      </c>
      <c r="D831" s="15" t="s">
        <v>20803</v>
      </c>
      <c r="E831" s="15">
        <v>45791</v>
      </c>
      <c r="F831" s="15" t="s">
        <v>39271</v>
      </c>
      <c r="G831" s="15">
        <v>45653</v>
      </c>
      <c r="H831" s="15">
        <v>45835</v>
      </c>
      <c r="I831" s="15" t="s">
        <v>39272</v>
      </c>
      <c r="J831" s="15" t="s">
        <v>39273</v>
      </c>
      <c r="K831" s="15" t="s">
        <v>45756</v>
      </c>
      <c r="L831" s="15" t="s">
        <v>128</v>
      </c>
      <c r="M831" s="15" t="s">
        <v>170</v>
      </c>
      <c r="N831" s="14">
        <v>2024</v>
      </c>
      <c r="O831" s="15" t="s">
        <v>20807</v>
      </c>
      <c r="P831" s="15" t="s">
        <v>106</v>
      </c>
      <c r="Q831" s="15" t="s">
        <v>47019</v>
      </c>
      <c r="R831" s="15" t="s">
        <v>20808</v>
      </c>
      <c r="S831" s="15" t="s">
        <v>20809</v>
      </c>
      <c r="T831" s="15" t="s">
        <v>174</v>
      </c>
      <c r="U831" s="15" t="s">
        <v>53</v>
      </c>
      <c r="V831" s="15" t="s">
        <v>45742</v>
      </c>
      <c r="W831" s="15" t="s">
        <v>8635</v>
      </c>
      <c r="X831" s="15" t="e">
        <f>_xlfn.XLOOKUP(_LOOKUP[[#This Row],[AdjusterMemberName]],_Adjuster[Adjuster Name],_Adjuster[Email],,0)</f>
        <v>#N/A</v>
      </c>
      <c r="Y831" s="15" t="e">
        <f>_xlfn.XLOOKUP(_LOOKUP[[#This Row],[AdjusterMemberName]],_Adjuster[Adjuster Name],_Adjuster[Phone Number],,0)</f>
        <v>#N/A</v>
      </c>
      <c r="Z831" s="15" t="s">
        <v>20810</v>
      </c>
      <c r="AA8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1647 W 11Th Pl, Los Angeles  CA 90015</v>
      </c>
      <c r="AB831" s="15"/>
    </row>
    <row r="832" spans="1:28" x14ac:dyDescent="0.3">
      <c r="A832" s="14">
        <v>1</v>
      </c>
      <c r="B832" s="14">
        <v>1</v>
      </c>
      <c r="C832" s="15" t="s">
        <v>39512</v>
      </c>
      <c r="D832" s="15" t="s">
        <v>39513</v>
      </c>
      <c r="E832" s="15">
        <v>45791</v>
      </c>
      <c r="F832" s="15" t="s">
        <v>39514</v>
      </c>
      <c r="G832" s="15">
        <v>45636</v>
      </c>
      <c r="H832" s="15">
        <v>45818</v>
      </c>
      <c r="I832" s="15" t="s">
        <v>39515</v>
      </c>
      <c r="J832" s="15" t="s">
        <v>39516</v>
      </c>
      <c r="K832" s="15" t="s">
        <v>45626</v>
      </c>
      <c r="L832" s="15" t="s">
        <v>91</v>
      </c>
      <c r="M832" s="15" t="s">
        <v>25625</v>
      </c>
      <c r="N832" s="14">
        <v>2024</v>
      </c>
      <c r="O832" s="15" t="s">
        <v>39517</v>
      </c>
      <c r="P832" s="15" t="s">
        <v>106</v>
      </c>
      <c r="Q832" s="15" t="s">
        <v>47007</v>
      </c>
      <c r="R832" s="15" t="s">
        <v>39518</v>
      </c>
      <c r="S832" s="15" t="s">
        <v>39519</v>
      </c>
      <c r="T832" s="15" t="s">
        <v>174</v>
      </c>
      <c r="U832" s="15" t="s">
        <v>53</v>
      </c>
      <c r="V832" s="15" t="s">
        <v>45367</v>
      </c>
      <c r="W832" s="15" t="s">
        <v>1658</v>
      </c>
      <c r="X832" s="15" t="str">
        <f>_xlfn.XLOOKUP(_LOOKUP[[#This Row],[AdjusterMemberName]],_Adjuster[Adjuster Name],_Adjuster[Email],,0)</f>
        <v>RDavila@knightcompany.com</v>
      </c>
      <c r="Y832" s="15" t="str">
        <f>_xlfn.XLOOKUP(_LOOKUP[[#This Row],[AdjusterMemberName]],_Adjuster[Adjuster Name],_Adjuster[Phone Number],,0)</f>
        <v>424-559-5663</v>
      </c>
      <c r="Z832" s="15" t="s">
        <v>39520</v>
      </c>
      <c r="AA8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122 E 56Th St, Los Angeles  CA 90011</v>
      </c>
      <c r="AB832" s="15"/>
    </row>
    <row r="833" spans="1:28" x14ac:dyDescent="0.3">
      <c r="A833" s="14">
        <v>1</v>
      </c>
      <c r="B833" s="14">
        <v>1</v>
      </c>
      <c r="C833" s="15" t="s">
        <v>23540</v>
      </c>
      <c r="D833" s="15" t="s">
        <v>7315</v>
      </c>
      <c r="E833" s="15">
        <v>45791</v>
      </c>
      <c r="F833" s="15" t="s">
        <v>39812</v>
      </c>
      <c r="G833" s="15">
        <v>45711</v>
      </c>
      <c r="H833" s="15">
        <v>45892</v>
      </c>
      <c r="I833" s="15" t="s">
        <v>39813</v>
      </c>
      <c r="J833" s="15" t="s">
        <v>39814</v>
      </c>
      <c r="K833" s="15" t="s">
        <v>45674</v>
      </c>
      <c r="L833" s="15" t="s">
        <v>128</v>
      </c>
      <c r="M833" s="15" t="s">
        <v>129</v>
      </c>
      <c r="N833" s="14">
        <v>2024</v>
      </c>
      <c r="O833" s="15" t="s">
        <v>23544</v>
      </c>
      <c r="P833" s="15" t="s">
        <v>106</v>
      </c>
      <c r="Q833" s="15" t="s">
        <v>46931</v>
      </c>
      <c r="R833" s="15" t="s">
        <v>2510</v>
      </c>
      <c r="S833" s="15" t="s">
        <v>23545</v>
      </c>
      <c r="T833" s="15" t="s">
        <v>174</v>
      </c>
      <c r="U833" s="15" t="s">
        <v>53</v>
      </c>
      <c r="V833" s="15" t="s">
        <v>45351</v>
      </c>
      <c r="W833" s="15" t="s">
        <v>264</v>
      </c>
      <c r="X833" s="15" t="str">
        <f>_xlfn.XLOOKUP(_LOOKUP[[#This Row],[AdjusterMemberName]],_Adjuster[Adjuster Name],_Adjuster[Email],,0)</f>
        <v>sBonnevie@knightcompany.com</v>
      </c>
      <c r="Y833" s="15" t="str">
        <f>_xlfn.XLOOKUP(_LOOKUP[[#This Row],[AdjusterMemberName]],_Adjuster[Adjuster Name],_Adjuster[Phone Number],,0)</f>
        <v>323-692-4064</v>
      </c>
      <c r="Z833" s="15" t="s">
        <v>23546</v>
      </c>
      <c r="AA8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1041 Browning Blvd Apt 8, Los Angeles  CA 90037</v>
      </c>
      <c r="AB833" s="15"/>
    </row>
    <row r="834" spans="1:28" x14ac:dyDescent="0.3">
      <c r="A834" s="14">
        <v>1</v>
      </c>
      <c r="B834" s="14">
        <v>1</v>
      </c>
      <c r="C834" s="15" t="s">
        <v>40706</v>
      </c>
      <c r="D834" s="15" t="s">
        <v>40707</v>
      </c>
      <c r="E834" s="15">
        <v>45791</v>
      </c>
      <c r="F834" s="15" t="s">
        <v>40708</v>
      </c>
      <c r="G834" s="15">
        <v>45673</v>
      </c>
      <c r="H834" s="15">
        <v>45854</v>
      </c>
      <c r="I834" s="15" t="s">
        <v>40709</v>
      </c>
      <c r="J834" s="15" t="s">
        <v>40710</v>
      </c>
      <c r="K834" s="15" t="s">
        <v>45407</v>
      </c>
      <c r="L834" s="15" t="s">
        <v>128</v>
      </c>
      <c r="M834" s="15" t="s">
        <v>129</v>
      </c>
      <c r="N834" s="14">
        <v>2024</v>
      </c>
      <c r="O834" s="15" t="s">
        <v>40711</v>
      </c>
      <c r="P834" s="15" t="s">
        <v>81</v>
      </c>
      <c r="Q834" s="15" t="s">
        <v>46893</v>
      </c>
      <c r="R834" s="15" t="s">
        <v>40712</v>
      </c>
      <c r="S834" s="15" t="s">
        <v>40713</v>
      </c>
      <c r="T834" s="15" t="s">
        <v>174</v>
      </c>
      <c r="U834" s="15" t="s">
        <v>53</v>
      </c>
      <c r="V834" s="15" t="s">
        <v>45441</v>
      </c>
      <c r="W834" s="15" t="s">
        <v>264</v>
      </c>
      <c r="X834" s="15" t="str">
        <f>_xlfn.XLOOKUP(_LOOKUP[[#This Row],[AdjusterMemberName]],_Adjuster[Adjuster Name],_Adjuster[Email],,0)</f>
        <v>sBonnevie@knightcompany.com</v>
      </c>
      <c r="Y834" s="15" t="str">
        <f>_xlfn.XLOOKUP(_LOOKUP[[#This Row],[AdjusterMemberName]],_Adjuster[Adjuster Name],_Adjuster[Phone Number],,0)</f>
        <v>323-692-4064</v>
      </c>
      <c r="Z834" s="15" t="s">
        <v>40714</v>
      </c>
      <c r="AA8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8506 S Hoover St, Los Angeles  CA 90044</v>
      </c>
      <c r="AB834" s="15"/>
    </row>
    <row r="835" spans="1:28" x14ac:dyDescent="0.3">
      <c r="A835" s="14">
        <v>1</v>
      </c>
      <c r="B835" s="14">
        <v>1</v>
      </c>
      <c r="C835" s="15" t="s">
        <v>42470</v>
      </c>
      <c r="D835" s="15" t="s">
        <v>42471</v>
      </c>
      <c r="E835" s="15">
        <v>45791</v>
      </c>
      <c r="F835" s="15" t="s">
        <v>42472</v>
      </c>
      <c r="G835" s="15">
        <v>45722</v>
      </c>
      <c r="H835" s="15">
        <v>45906</v>
      </c>
      <c r="I835" s="15" t="s">
        <v>42473</v>
      </c>
      <c r="J835" s="15" t="s">
        <v>42474</v>
      </c>
      <c r="K835" s="15" t="s">
        <v>45739</v>
      </c>
      <c r="L835" s="15" t="s">
        <v>139</v>
      </c>
      <c r="M835" s="15" t="s">
        <v>140</v>
      </c>
      <c r="N835" s="14">
        <v>2017</v>
      </c>
      <c r="O835" s="15" t="s">
        <v>42475</v>
      </c>
      <c r="P835" s="15" t="s">
        <v>106</v>
      </c>
      <c r="Q835" s="15" t="s">
        <v>46893</v>
      </c>
      <c r="R835" s="15" t="s">
        <v>42476</v>
      </c>
      <c r="S835" s="15" t="s">
        <v>42477</v>
      </c>
      <c r="T835" s="15" t="s">
        <v>672</v>
      </c>
      <c r="U835" s="15" t="s">
        <v>53</v>
      </c>
      <c r="V835" s="15" t="s">
        <v>45553</v>
      </c>
      <c r="W835" s="15" t="s">
        <v>1357</v>
      </c>
      <c r="X835" s="15" t="str">
        <f>_xlfn.XLOOKUP(_LOOKUP[[#This Row],[AdjusterMemberName]],_Adjuster[Adjuster Name],_Adjuster[Email],,0)</f>
        <v>jRivera1@knightcompany.com</v>
      </c>
      <c r="Y835" s="15" t="str">
        <f>_xlfn.XLOOKUP(_LOOKUP[[#This Row],[AdjusterMemberName]],_Adjuster[Adjuster Name],_Adjuster[Phone Number],,0)</f>
        <v>424-559-5239</v>
      </c>
      <c r="Z835" s="15" t="s">
        <v>42478</v>
      </c>
      <c r="AA8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6624 Wynne Ave, Reseda  CA 91335</v>
      </c>
      <c r="AB835" s="15"/>
    </row>
    <row r="836" spans="1:28" x14ac:dyDescent="0.3">
      <c r="A836" s="14">
        <v>1</v>
      </c>
      <c r="B836" s="14">
        <v>0</v>
      </c>
      <c r="C836" s="15" t="s">
        <v>42975</v>
      </c>
      <c r="D836" s="15" t="s">
        <v>42976</v>
      </c>
      <c r="E836" s="15">
        <v>45791</v>
      </c>
      <c r="F836" s="15" t="s">
        <v>42977</v>
      </c>
      <c r="G836" s="15">
        <v>45750</v>
      </c>
      <c r="H836" s="15">
        <v>45933</v>
      </c>
      <c r="I836" s="15" t="s">
        <v>42978</v>
      </c>
      <c r="J836" s="15" t="s">
        <v>42979</v>
      </c>
      <c r="K836" s="15" t="s">
        <v>45663</v>
      </c>
      <c r="L836" s="15" t="s">
        <v>201</v>
      </c>
      <c r="M836" s="15" t="s">
        <v>202</v>
      </c>
      <c r="N836" s="14">
        <v>2010</v>
      </c>
      <c r="O836" s="15" t="s">
        <v>42980</v>
      </c>
      <c r="P836" s="15" t="s">
        <v>81</v>
      </c>
      <c r="Q836" s="15" t="s">
        <v>47001</v>
      </c>
      <c r="R836" s="15" t="s">
        <v>6686</v>
      </c>
      <c r="S836" s="15" t="s">
        <v>42981</v>
      </c>
      <c r="T836" s="15" t="s">
        <v>16345</v>
      </c>
      <c r="U836" s="15" t="s">
        <v>53</v>
      </c>
      <c r="V836" s="15" t="s">
        <v>45692</v>
      </c>
      <c r="W836" s="15" t="s">
        <v>25229</v>
      </c>
      <c r="X836" s="15" t="str">
        <f>_xlfn.XLOOKUP(_LOOKUP[[#This Row],[AdjusterMemberName]],_Adjuster[Adjuster Name],_Adjuster[Email],,0)</f>
        <v>rMartinez4@knightcompany.com</v>
      </c>
      <c r="Y836" s="15" t="str">
        <f>_xlfn.XLOOKUP(_LOOKUP[[#This Row],[AdjusterMemberName]],_Adjuster[Adjuster Name],_Adjuster[Phone Number],,0)</f>
        <v>424-559-5605</v>
      </c>
      <c r="Z836" s="15" t="s">
        <v>42982</v>
      </c>
      <c r="AA8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820 Fresno St, Lindsay  CA 93247</v>
      </c>
      <c r="AB836" s="15"/>
    </row>
    <row r="837" spans="1:28" x14ac:dyDescent="0.3">
      <c r="A837" s="14">
        <v>1</v>
      </c>
      <c r="B837" s="14">
        <v>1</v>
      </c>
      <c r="C837" s="15" t="s">
        <v>18094</v>
      </c>
      <c r="D837" s="15" t="s">
        <v>18094</v>
      </c>
      <c r="E837" s="15">
        <v>45790</v>
      </c>
      <c r="F837" s="15" t="s">
        <v>34532</v>
      </c>
      <c r="G837" s="15">
        <v>45720</v>
      </c>
      <c r="H837" s="15">
        <v>45904</v>
      </c>
      <c r="I837" s="15" t="s">
        <v>39012</v>
      </c>
      <c r="J837" s="15" t="s">
        <v>39013</v>
      </c>
      <c r="K837" s="15" t="s">
        <v>46003</v>
      </c>
      <c r="L837" s="15" t="s">
        <v>91</v>
      </c>
      <c r="M837" s="15" t="s">
        <v>5662</v>
      </c>
      <c r="N837" s="14">
        <v>2013</v>
      </c>
      <c r="O837" s="15" t="s">
        <v>18098</v>
      </c>
      <c r="P837" s="15" t="s">
        <v>106</v>
      </c>
      <c r="Q837" s="15" t="s">
        <v>46939</v>
      </c>
      <c r="R837" s="15" t="s">
        <v>3208</v>
      </c>
      <c r="S837" s="15" t="s">
        <v>34535</v>
      </c>
      <c r="T837" s="15" t="s">
        <v>286</v>
      </c>
      <c r="U837" s="15" t="s">
        <v>53</v>
      </c>
      <c r="V837" s="15" t="s">
        <v>45475</v>
      </c>
      <c r="W837" s="15" t="s">
        <v>54</v>
      </c>
      <c r="X837" s="15" t="str">
        <f>_xlfn.XLOOKUP(_LOOKUP[[#This Row],[AdjusterMemberName]],_Adjuster[Adjuster Name],_Adjuster[Email],,0)</f>
        <v>JRubalcava@knightcompany.com</v>
      </c>
      <c r="Y837" s="15" t="str">
        <f>_xlfn.XLOOKUP(_LOOKUP[[#This Row],[AdjusterMemberName]],_Adjuster[Adjuster Name],_Adjuster[Phone Number],,0)</f>
        <v>424-559-5420</v>
      </c>
      <c r="Z837" s="15" t="s">
        <v>34536</v>
      </c>
      <c r="AA8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1301 W 12Th St, Long Beach  CA 90813</v>
      </c>
      <c r="AB837" s="15"/>
    </row>
    <row r="838" spans="1:28" x14ac:dyDescent="0.3">
      <c r="A838" s="14">
        <v>1</v>
      </c>
      <c r="B838" s="14">
        <v>1</v>
      </c>
      <c r="C838" s="15" t="s">
        <v>39017</v>
      </c>
      <c r="D838" s="15" t="s">
        <v>39017</v>
      </c>
      <c r="E838" s="15">
        <v>45790</v>
      </c>
      <c r="F838" s="15" t="s">
        <v>39018</v>
      </c>
      <c r="G838" s="15">
        <v>45665</v>
      </c>
      <c r="H838" s="15">
        <v>45846</v>
      </c>
      <c r="I838" s="15" t="s">
        <v>39019</v>
      </c>
      <c r="J838" s="15" t="s">
        <v>39020</v>
      </c>
      <c r="K838" s="15" t="s">
        <v>45486</v>
      </c>
      <c r="L838" s="15" t="s">
        <v>103</v>
      </c>
      <c r="M838" s="15" t="s">
        <v>1336</v>
      </c>
      <c r="N838" s="14">
        <v>2007</v>
      </c>
      <c r="O838" s="15" t="s">
        <v>39021</v>
      </c>
      <c r="P838" s="15" t="s">
        <v>81</v>
      </c>
      <c r="Q838" s="15" t="s">
        <v>47023</v>
      </c>
      <c r="R838" s="15" t="s">
        <v>39022</v>
      </c>
      <c r="S838" s="15" t="s">
        <v>39023</v>
      </c>
      <c r="T838" s="15" t="s">
        <v>2877</v>
      </c>
      <c r="U838" s="15" t="s">
        <v>53</v>
      </c>
      <c r="V838" s="15" t="s">
        <v>46002</v>
      </c>
      <c r="W838" s="15" t="s">
        <v>850</v>
      </c>
      <c r="X838" s="15" t="e">
        <f>_xlfn.XLOOKUP(_LOOKUP[[#This Row],[AdjusterMemberName]],_Adjuster[Adjuster Name],_Adjuster[Email],,0)</f>
        <v>#N/A</v>
      </c>
      <c r="Y838" s="15" t="e">
        <f>_xlfn.XLOOKUP(_LOOKUP[[#This Row],[AdjusterMemberName]],_Adjuster[Adjuster Name],_Adjuster[Phone Number],,0)</f>
        <v>#N/A</v>
      </c>
      <c r="Z838" s="15" t="s">
        <v>39024</v>
      </c>
      <c r="AA8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14133 Lemoli Ave Apt E207, Hawthorne  CA 90250</v>
      </c>
      <c r="AB838" s="15"/>
    </row>
    <row r="839" spans="1:28" x14ac:dyDescent="0.3">
      <c r="A839" s="14">
        <v>1</v>
      </c>
      <c r="B839" s="14">
        <v>1</v>
      </c>
      <c r="C839" s="15" t="s">
        <v>39046</v>
      </c>
      <c r="D839" s="15" t="s">
        <v>5215</v>
      </c>
      <c r="E839" s="15">
        <v>45790</v>
      </c>
      <c r="F839" s="15" t="s">
        <v>39047</v>
      </c>
      <c r="G839" s="15">
        <v>45779</v>
      </c>
      <c r="H839" s="15">
        <v>45963</v>
      </c>
      <c r="I839" s="15" t="s">
        <v>39048</v>
      </c>
      <c r="J839" s="15" t="s">
        <v>39049</v>
      </c>
      <c r="K839" s="15" t="s">
        <v>45330</v>
      </c>
      <c r="L839" s="15" t="s">
        <v>103</v>
      </c>
      <c r="M839" s="15" t="s">
        <v>304</v>
      </c>
      <c r="N839" s="14">
        <v>2014</v>
      </c>
      <c r="O839" s="15" t="s">
        <v>39050</v>
      </c>
      <c r="P839" s="15" t="s">
        <v>106</v>
      </c>
      <c r="Q839" s="15" t="s">
        <v>46922</v>
      </c>
      <c r="R839" s="15" t="s">
        <v>5293</v>
      </c>
      <c r="S839" s="15" t="s">
        <v>39051</v>
      </c>
      <c r="T839" s="15" t="s">
        <v>164</v>
      </c>
      <c r="U839" s="15" t="s">
        <v>53</v>
      </c>
      <c r="V839" s="15" t="s">
        <v>45999</v>
      </c>
      <c r="W839" s="15" t="s">
        <v>6921</v>
      </c>
      <c r="X839" s="15" t="str">
        <f>_xlfn.XLOOKUP(_LOOKUP[[#This Row],[AdjusterMemberName]],_Adjuster[Adjuster Name],_Adjuster[Email],,0)</f>
        <v>AWallace@knightcompany.com</v>
      </c>
      <c r="Y839" s="15" t="str">
        <f>_xlfn.XLOOKUP(_LOOKUP[[#This Row],[AdjusterMemberName]],_Adjuster[Adjuster Name],_Adjuster[Phone Number],,0)</f>
        <v>424-559-5734</v>
      </c>
      <c r="Z839" s="15" t="s">
        <v>39052</v>
      </c>
      <c r="AA8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7061 W Poe Ave, Fresno  CA 93723</v>
      </c>
      <c r="AB839" s="15"/>
    </row>
    <row r="840" spans="1:28" x14ac:dyDescent="0.3">
      <c r="A840" s="14">
        <v>1</v>
      </c>
      <c r="B840" s="14">
        <v>0</v>
      </c>
      <c r="C840" s="15" t="s">
        <v>28313</v>
      </c>
      <c r="D840" s="15" t="s">
        <v>39065</v>
      </c>
      <c r="E840" s="15">
        <v>45790</v>
      </c>
      <c r="F840" s="15" t="s">
        <v>39066</v>
      </c>
      <c r="G840" s="15">
        <v>45754</v>
      </c>
      <c r="H840" s="15">
        <v>45937</v>
      </c>
      <c r="I840" s="15" t="s">
        <v>39067</v>
      </c>
      <c r="J840" s="15" t="s">
        <v>39068</v>
      </c>
      <c r="K840" s="15" t="s">
        <v>45993</v>
      </c>
      <c r="L840" s="15" t="s">
        <v>430</v>
      </c>
      <c r="M840" s="15" t="s">
        <v>8301</v>
      </c>
      <c r="N840" s="14">
        <v>2016</v>
      </c>
      <c r="O840" s="15" t="s">
        <v>39069</v>
      </c>
      <c r="P840" s="15" t="s">
        <v>106</v>
      </c>
      <c r="Q840" s="15" t="s">
        <v>46893</v>
      </c>
      <c r="R840" s="15" t="s">
        <v>28318</v>
      </c>
      <c r="S840" s="15" t="s">
        <v>28319</v>
      </c>
      <c r="T840" s="15" t="s">
        <v>2072</v>
      </c>
      <c r="U840" s="15" t="s">
        <v>53</v>
      </c>
      <c r="V840" s="15" t="s">
        <v>45733</v>
      </c>
      <c r="W840" s="15" t="s">
        <v>264</v>
      </c>
      <c r="X840" s="15" t="str">
        <f>_xlfn.XLOOKUP(_LOOKUP[[#This Row],[AdjusterMemberName]],_Adjuster[Adjuster Name],_Adjuster[Email],,0)</f>
        <v>sBonnevie@knightcompany.com</v>
      </c>
      <c r="Y840" s="15" t="str">
        <f>_xlfn.XLOOKUP(_LOOKUP[[#This Row],[AdjusterMemberName]],_Adjuster[Adjuster Name],_Adjuster[Phone Number],,0)</f>
        <v>323-692-4064</v>
      </c>
      <c r="Z840" s="15" t="s">
        <v>28320</v>
      </c>
      <c r="AA8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8725 Boxwood Ct, Fontana  CA 92335</v>
      </c>
      <c r="AB840" s="15"/>
    </row>
    <row r="841" spans="1:28" x14ac:dyDescent="0.3">
      <c r="A841" s="14">
        <v>1</v>
      </c>
      <c r="B841" s="14">
        <v>1</v>
      </c>
      <c r="C841" s="15" t="s">
        <v>33788</v>
      </c>
      <c r="D841" s="15" t="s">
        <v>33788</v>
      </c>
      <c r="E841" s="15">
        <v>45790</v>
      </c>
      <c r="F841" s="15" t="s">
        <v>39070</v>
      </c>
      <c r="G841" s="15">
        <v>45776</v>
      </c>
      <c r="H841" s="15">
        <v>45959</v>
      </c>
      <c r="I841" s="15" t="s">
        <v>39071</v>
      </c>
      <c r="J841" s="15" t="s">
        <v>39072</v>
      </c>
      <c r="K841" s="15" t="s">
        <v>45416</v>
      </c>
      <c r="L841" s="15" t="s">
        <v>441</v>
      </c>
      <c r="M841" s="15" t="s">
        <v>22456</v>
      </c>
      <c r="N841" s="14">
        <v>2024</v>
      </c>
      <c r="O841" s="15" t="s">
        <v>39073</v>
      </c>
      <c r="P841" s="15" t="s">
        <v>1273</v>
      </c>
      <c r="Q841" s="15" t="s">
        <v>47084</v>
      </c>
      <c r="R841" s="15" t="s">
        <v>33793</v>
      </c>
      <c r="S841" s="15" t="s">
        <v>33794</v>
      </c>
      <c r="T841" s="15" t="s">
        <v>503</v>
      </c>
      <c r="U841" s="15" t="s">
        <v>53</v>
      </c>
      <c r="V841" s="15" t="s">
        <v>45997</v>
      </c>
      <c r="W841" s="15" t="s">
        <v>29629</v>
      </c>
      <c r="X841" s="15" t="str">
        <f>_xlfn.XLOOKUP(_LOOKUP[[#This Row],[AdjusterMemberName]],_Adjuster[Adjuster Name],_Adjuster[Email],,0)</f>
        <v>LYoung2@knightcompany.com</v>
      </c>
      <c r="Y841" s="15" t="str">
        <f>_xlfn.XLOOKUP(_LOOKUP[[#This Row],[AdjusterMemberName]],_Adjuster[Adjuster Name],_Adjuster[Phone Number],,0)</f>
        <v>323-456-1714</v>
      </c>
      <c r="Z841" s="15" t="s">
        <v>33795</v>
      </c>
      <c r="AA8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3200 Truxel Rd Apt 283, Sacramento  CA 95833</v>
      </c>
      <c r="AB841" s="15"/>
    </row>
    <row r="842" spans="1:28" x14ac:dyDescent="0.3">
      <c r="A842" s="14">
        <v>1</v>
      </c>
      <c r="B842" s="14">
        <v>1</v>
      </c>
      <c r="C842" s="15" t="s">
        <v>18086</v>
      </c>
      <c r="D842" s="15" t="s">
        <v>18086</v>
      </c>
      <c r="E842" s="15">
        <v>45790</v>
      </c>
      <c r="F842" s="15" t="s">
        <v>39085</v>
      </c>
      <c r="G842" s="15">
        <v>45685</v>
      </c>
      <c r="H842" s="15">
        <v>45866</v>
      </c>
      <c r="I842" s="15" t="s">
        <v>39086</v>
      </c>
      <c r="J842" s="15" t="s">
        <v>39087</v>
      </c>
      <c r="K842" s="15" t="s">
        <v>45879</v>
      </c>
      <c r="L842" s="15" t="s">
        <v>281</v>
      </c>
      <c r="M842" s="15" t="s">
        <v>4161</v>
      </c>
      <c r="N842" s="14">
        <v>2025</v>
      </c>
      <c r="O842" s="15" t="s">
        <v>39088</v>
      </c>
      <c r="P842" s="15" t="s">
        <v>81</v>
      </c>
      <c r="Q842" s="15" t="s">
        <v>47010</v>
      </c>
      <c r="R842" s="15" t="s">
        <v>18091</v>
      </c>
      <c r="S842" s="15" t="s">
        <v>18092</v>
      </c>
      <c r="T842" s="15" t="s">
        <v>1516</v>
      </c>
      <c r="U842" s="15" t="s">
        <v>53</v>
      </c>
      <c r="V842" s="15" t="s">
        <v>45757</v>
      </c>
      <c r="W842" s="15" t="s">
        <v>367</v>
      </c>
      <c r="X842" s="15" t="str">
        <f>_xlfn.XLOOKUP(_LOOKUP[[#This Row],[AdjusterMemberName]],_Adjuster[Adjuster Name],_Adjuster[Email],,0)</f>
        <v>dHernandez4@knightcompany.com</v>
      </c>
      <c r="Y842" s="15" t="str">
        <f>_xlfn.XLOOKUP(_LOOKUP[[#This Row],[AdjusterMemberName]],_Adjuster[Adjuster Name],_Adjuster[Phone Number],,0)</f>
        <v>323-315-7819</v>
      </c>
      <c r="Z842" s="15" t="s">
        <v>18093</v>
      </c>
      <c r="AA8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1592 Barstow Rd Apt 21, Mojave  CA 93501</v>
      </c>
      <c r="AB842" s="15"/>
    </row>
    <row r="843" spans="1:28" x14ac:dyDescent="0.3">
      <c r="A843" s="14">
        <v>1</v>
      </c>
      <c r="B843" s="14">
        <v>1</v>
      </c>
      <c r="C843" s="15" t="s">
        <v>27538</v>
      </c>
      <c r="D843" s="15" t="s">
        <v>39089</v>
      </c>
      <c r="E843" s="15">
        <v>45790</v>
      </c>
      <c r="F843" s="15" t="s">
        <v>27539</v>
      </c>
      <c r="G843" s="15">
        <v>45614</v>
      </c>
      <c r="H843" s="15">
        <v>45795</v>
      </c>
      <c r="I843" s="15" t="s">
        <v>39090</v>
      </c>
      <c r="J843" s="15" t="s">
        <v>39091</v>
      </c>
      <c r="K843" s="15" t="s">
        <v>45385</v>
      </c>
      <c r="L843" s="15" t="s">
        <v>128</v>
      </c>
      <c r="M843" s="15" t="s">
        <v>909</v>
      </c>
      <c r="N843" s="14">
        <v>2025</v>
      </c>
      <c r="O843" s="15" t="s">
        <v>39092</v>
      </c>
      <c r="P843" s="15" t="s">
        <v>106</v>
      </c>
      <c r="Q843" s="15" t="s">
        <v>46922</v>
      </c>
      <c r="R843" s="15" t="s">
        <v>3208</v>
      </c>
      <c r="S843" s="15" t="s">
        <v>27543</v>
      </c>
      <c r="T843" s="15" t="s">
        <v>174</v>
      </c>
      <c r="U843" s="15" t="s">
        <v>53</v>
      </c>
      <c r="V843" s="15" t="s">
        <v>45565</v>
      </c>
      <c r="W843" s="15" t="s">
        <v>1357</v>
      </c>
      <c r="X843" s="15" t="str">
        <f>_xlfn.XLOOKUP(_LOOKUP[[#This Row],[AdjusterMemberName]],_Adjuster[Adjuster Name],_Adjuster[Email],,0)</f>
        <v>jRivera1@knightcompany.com</v>
      </c>
      <c r="Y843" s="15" t="str">
        <f>_xlfn.XLOOKUP(_LOOKUP[[#This Row],[AdjusterMemberName]],_Adjuster[Adjuster Name],_Adjuster[Phone Number],,0)</f>
        <v>424-559-5239</v>
      </c>
      <c r="Z843" s="15" t="s">
        <v>39093</v>
      </c>
      <c r="AA8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444 S Kingsley Drive Apt 223, Los Angeles  CA 90022</v>
      </c>
      <c r="AB843" s="15"/>
    </row>
    <row r="844" spans="1:28" x14ac:dyDescent="0.3">
      <c r="A844" s="14">
        <v>1</v>
      </c>
      <c r="B844" s="14">
        <v>1</v>
      </c>
      <c r="C844" s="15" t="s">
        <v>39094</v>
      </c>
      <c r="D844" s="15" t="s">
        <v>39094</v>
      </c>
      <c r="E844" s="15">
        <v>45790</v>
      </c>
      <c r="F844" s="15" t="s">
        <v>39095</v>
      </c>
      <c r="G844" s="15">
        <v>45709</v>
      </c>
      <c r="H844" s="15">
        <v>45890</v>
      </c>
      <c r="I844" s="15" t="s">
        <v>39096</v>
      </c>
      <c r="J844" s="15" t="s">
        <v>39097</v>
      </c>
      <c r="K844" s="15" t="s">
        <v>45813</v>
      </c>
      <c r="L844" s="15" t="s">
        <v>139</v>
      </c>
      <c r="M844" s="15" t="s">
        <v>249</v>
      </c>
      <c r="N844" s="14">
        <v>2020</v>
      </c>
      <c r="O844" s="15" t="s">
        <v>39098</v>
      </c>
      <c r="P844" s="15" t="s">
        <v>106</v>
      </c>
      <c r="Q844" s="15" t="s">
        <v>47022</v>
      </c>
      <c r="R844" s="15" t="s">
        <v>39099</v>
      </c>
      <c r="S844" s="15" t="s">
        <v>39100</v>
      </c>
      <c r="T844" s="15" t="s">
        <v>174</v>
      </c>
      <c r="U844" s="15" t="s">
        <v>53</v>
      </c>
      <c r="V844" s="15" t="s">
        <v>45529</v>
      </c>
      <c r="W844" s="15" t="s">
        <v>3184</v>
      </c>
      <c r="X844" s="15" t="str">
        <f>_xlfn.XLOOKUP(_LOOKUP[[#This Row],[AdjusterMemberName]],_Adjuster[Adjuster Name],_Adjuster[Email],,0)</f>
        <v>mQualls@knightcompany.com</v>
      </c>
      <c r="Y844" s="15" t="str">
        <f>_xlfn.XLOOKUP(_LOOKUP[[#This Row],[AdjusterMemberName]],_Adjuster[Adjuster Name],_Adjuster[Phone Number],,0)</f>
        <v>424-559-5436</v>
      </c>
      <c r="Z844" s="15" t="s">
        <v>39101</v>
      </c>
      <c r="AA8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711 E 87Th St, Los Angeles  CA 90002</v>
      </c>
      <c r="AB844" s="15"/>
    </row>
    <row r="845" spans="1:28" x14ac:dyDescent="0.3">
      <c r="A845" s="14">
        <v>1</v>
      </c>
      <c r="B845" s="14">
        <v>1</v>
      </c>
      <c r="C845" s="15" t="s">
        <v>39102</v>
      </c>
      <c r="D845" s="15" t="s">
        <v>39102</v>
      </c>
      <c r="E845" s="15">
        <v>45790</v>
      </c>
      <c r="F845" s="15" t="s">
        <v>39103</v>
      </c>
      <c r="G845" s="15">
        <v>45672</v>
      </c>
      <c r="H845" s="15">
        <v>45853</v>
      </c>
      <c r="I845" s="15" t="s">
        <v>39104</v>
      </c>
      <c r="J845" s="15" t="s">
        <v>39105</v>
      </c>
      <c r="K845" s="15" t="s">
        <v>45611</v>
      </c>
      <c r="L845" s="15" t="s">
        <v>139</v>
      </c>
      <c r="M845" s="15" t="s">
        <v>1219</v>
      </c>
      <c r="N845" s="14">
        <v>2025</v>
      </c>
      <c r="O845" s="15" t="s">
        <v>39106</v>
      </c>
      <c r="P845" s="15" t="s">
        <v>81</v>
      </c>
      <c r="Q845" s="15" t="s">
        <v>47037</v>
      </c>
      <c r="R845" s="15" t="s">
        <v>39107</v>
      </c>
      <c r="S845" s="15" t="s">
        <v>39108</v>
      </c>
      <c r="T845" s="15" t="s">
        <v>13778</v>
      </c>
      <c r="U845" s="15" t="s">
        <v>53</v>
      </c>
      <c r="V845" s="15" t="s">
        <v>45498</v>
      </c>
      <c r="W845" s="15" t="s">
        <v>54</v>
      </c>
      <c r="X845" s="15" t="str">
        <f>_xlfn.XLOOKUP(_LOOKUP[[#This Row],[AdjusterMemberName]],_Adjuster[Adjuster Name],_Adjuster[Email],,0)</f>
        <v>JRubalcava@knightcompany.com</v>
      </c>
      <c r="Y845" s="15" t="str">
        <f>_xlfn.XLOOKUP(_LOOKUP[[#This Row],[AdjusterMemberName]],_Adjuster[Adjuster Name],_Adjuster[Phone Number],,0)</f>
        <v>424-559-5420</v>
      </c>
      <c r="Z845" s="15" t="s">
        <v>39109</v>
      </c>
      <c r="AA8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10701 Cedar Ave Spc 207, Bloomington  CA 92316</v>
      </c>
      <c r="AB845" s="15"/>
    </row>
    <row r="846" spans="1:28" x14ac:dyDescent="0.3">
      <c r="A846" s="14">
        <v>1</v>
      </c>
      <c r="B846" s="14">
        <v>1</v>
      </c>
      <c r="C846" s="15" t="s">
        <v>39110</v>
      </c>
      <c r="D846" s="15" t="s">
        <v>39111</v>
      </c>
      <c r="E846" s="15">
        <v>45790</v>
      </c>
      <c r="F846" s="15" t="s">
        <v>39112</v>
      </c>
      <c r="G846" s="15">
        <v>45643</v>
      </c>
      <c r="H846" s="15">
        <v>45825</v>
      </c>
      <c r="I846" s="15" t="s">
        <v>39113</v>
      </c>
      <c r="J846" s="15" t="s">
        <v>39114</v>
      </c>
      <c r="K846" s="15" t="s">
        <v>45812</v>
      </c>
      <c r="L846" s="15" t="s">
        <v>91</v>
      </c>
      <c r="M846" s="15" t="s">
        <v>3016</v>
      </c>
      <c r="N846" s="14">
        <v>2011</v>
      </c>
      <c r="O846" s="15" t="s">
        <v>39115</v>
      </c>
      <c r="P846" s="15" t="s">
        <v>106</v>
      </c>
      <c r="Q846" s="15" t="s">
        <v>47065</v>
      </c>
      <c r="R846" s="15" t="s">
        <v>39116</v>
      </c>
      <c r="S846" s="15" t="s">
        <v>39117</v>
      </c>
      <c r="T846" s="15" t="s">
        <v>286</v>
      </c>
      <c r="U846" s="15" t="s">
        <v>53</v>
      </c>
      <c r="V846" s="15" t="s">
        <v>45475</v>
      </c>
      <c r="W846" s="15" t="s">
        <v>6921</v>
      </c>
      <c r="X846" s="15" t="str">
        <f>_xlfn.XLOOKUP(_LOOKUP[[#This Row],[AdjusterMemberName]],_Adjuster[Adjuster Name],_Adjuster[Email],,0)</f>
        <v>AWallace@knightcompany.com</v>
      </c>
      <c r="Y846" s="15" t="str">
        <f>_xlfn.XLOOKUP(_LOOKUP[[#This Row],[AdjusterMemberName]],_Adjuster[Adjuster Name],_Adjuster[Phone Number],,0)</f>
        <v>424-559-5734</v>
      </c>
      <c r="Z846" s="15" t="s">
        <v>39118</v>
      </c>
      <c r="AA8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985 N Park Cir Apt 10, Long Beach  CA 90813</v>
      </c>
      <c r="AB846" s="15"/>
    </row>
    <row r="847" spans="1:28" x14ac:dyDescent="0.3">
      <c r="A847" s="14">
        <v>1</v>
      </c>
      <c r="B847" s="14">
        <v>1</v>
      </c>
      <c r="C847" s="15" t="s">
        <v>39119</v>
      </c>
      <c r="D847" s="15" t="s">
        <v>39119</v>
      </c>
      <c r="E847" s="15">
        <v>45790</v>
      </c>
      <c r="F847" s="15" t="s">
        <v>39120</v>
      </c>
      <c r="G847" s="15">
        <v>45734</v>
      </c>
      <c r="H847" s="15">
        <v>45918</v>
      </c>
      <c r="I847" s="15" t="s">
        <v>39121</v>
      </c>
      <c r="J847" s="15" t="s">
        <v>39122</v>
      </c>
      <c r="K847" s="15" t="s">
        <v>45646</v>
      </c>
      <c r="L847" s="15" t="s">
        <v>128</v>
      </c>
      <c r="M847" s="15" t="s">
        <v>836</v>
      </c>
      <c r="N847" s="14">
        <v>2021</v>
      </c>
      <c r="O847" s="15" t="s">
        <v>39123</v>
      </c>
      <c r="P847" s="15" t="s">
        <v>81</v>
      </c>
      <c r="Q847" s="15" t="s">
        <v>47010</v>
      </c>
      <c r="R847" s="15" t="s">
        <v>39124</v>
      </c>
      <c r="S847" s="15" t="s">
        <v>39125</v>
      </c>
      <c r="T847" s="15" t="s">
        <v>174</v>
      </c>
      <c r="U847" s="15" t="s">
        <v>53</v>
      </c>
      <c r="V847" s="15" t="s">
        <v>45529</v>
      </c>
      <c r="W847" s="15" t="s">
        <v>1544</v>
      </c>
      <c r="X847" s="15" t="str">
        <f>_xlfn.XLOOKUP(_LOOKUP[[#This Row],[AdjusterMemberName]],_Adjuster[Adjuster Name],_Adjuster[Email],,0)</f>
        <v>CRodriguez5@knightcompany.com</v>
      </c>
      <c r="Y847" s="15" t="str">
        <f>_xlfn.XLOOKUP(_LOOKUP[[#This Row],[AdjusterMemberName]],_Adjuster[Adjuster Name],_Adjuster[Phone Number],,0)</f>
        <v>323-456-1708</v>
      </c>
      <c r="Z847" s="15" t="s">
        <v>39126</v>
      </c>
      <c r="AA8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718 E 88Th Pl Apt A, Los Angeles  CA 90002</v>
      </c>
      <c r="AB847" s="15"/>
    </row>
    <row r="848" spans="1:28" x14ac:dyDescent="0.3">
      <c r="A848" s="14">
        <v>1</v>
      </c>
      <c r="B848" s="14">
        <v>1</v>
      </c>
      <c r="C848" s="15" t="s">
        <v>33143</v>
      </c>
      <c r="D848" s="15" t="s">
        <v>39127</v>
      </c>
      <c r="E848" s="15">
        <v>45790</v>
      </c>
      <c r="F848" s="15" t="s">
        <v>39128</v>
      </c>
      <c r="G848" s="15">
        <v>45616</v>
      </c>
      <c r="H848" s="15">
        <v>45797</v>
      </c>
      <c r="I848" s="15" t="s">
        <v>39129</v>
      </c>
      <c r="J848" s="15" t="s">
        <v>39130</v>
      </c>
      <c r="K848" s="15" t="s">
        <v>45815</v>
      </c>
      <c r="L848" s="15" t="s">
        <v>91</v>
      </c>
      <c r="M848" s="15" t="s">
        <v>92</v>
      </c>
      <c r="N848" s="14">
        <v>2021</v>
      </c>
      <c r="O848" s="15" t="s">
        <v>39131</v>
      </c>
      <c r="P848" s="15" t="s">
        <v>81</v>
      </c>
      <c r="Q848" s="15" t="s">
        <v>47073</v>
      </c>
      <c r="R848" s="15" t="s">
        <v>5236</v>
      </c>
      <c r="S848" s="15" t="s">
        <v>39132</v>
      </c>
      <c r="T848" s="15" t="s">
        <v>174</v>
      </c>
      <c r="U848" s="15" t="s">
        <v>53</v>
      </c>
      <c r="V848" s="15" t="s">
        <v>45995</v>
      </c>
      <c r="W848" s="15" t="s">
        <v>1544</v>
      </c>
      <c r="X848" s="15" t="str">
        <f>_xlfn.XLOOKUP(_LOOKUP[[#This Row],[AdjusterMemberName]],_Adjuster[Adjuster Name],_Adjuster[Email],,0)</f>
        <v>CRodriguez5@knightcompany.com</v>
      </c>
      <c r="Y848" s="15" t="str">
        <f>_xlfn.XLOOKUP(_LOOKUP[[#This Row],[AdjusterMemberName]],_Adjuster[Adjuster Name],_Adjuster[Phone Number],,0)</f>
        <v>323-456-1708</v>
      </c>
      <c r="Z848" s="15" t="s">
        <v>39133</v>
      </c>
      <c r="AA8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1360 S Burington Ave, Los Angeles  CA 90006</v>
      </c>
      <c r="AB848" s="15"/>
    </row>
    <row r="849" spans="1:28" x14ac:dyDescent="0.3">
      <c r="A849" s="14">
        <v>1</v>
      </c>
      <c r="B849" s="14">
        <v>1</v>
      </c>
      <c r="C849" s="15" t="s">
        <v>39172</v>
      </c>
      <c r="D849" s="15" t="s">
        <v>39173</v>
      </c>
      <c r="E849" s="15">
        <v>45790</v>
      </c>
      <c r="F849" s="15" t="s">
        <v>39174</v>
      </c>
      <c r="G849" s="15">
        <v>45692</v>
      </c>
      <c r="H849" s="15">
        <v>45873</v>
      </c>
      <c r="I849" s="15" t="s">
        <v>39175</v>
      </c>
      <c r="J849" s="15" t="s">
        <v>39176</v>
      </c>
      <c r="K849" s="15" t="s">
        <v>45621</v>
      </c>
      <c r="L849" s="15" t="s">
        <v>292</v>
      </c>
      <c r="M849" s="15" t="s">
        <v>12340</v>
      </c>
      <c r="N849" s="14">
        <v>2024</v>
      </c>
      <c r="O849" s="15" t="s">
        <v>39177</v>
      </c>
      <c r="P849" s="15" t="s">
        <v>81</v>
      </c>
      <c r="Q849" s="15" t="s">
        <v>47088</v>
      </c>
      <c r="R849" s="15" t="s">
        <v>39178</v>
      </c>
      <c r="S849" s="15" t="s">
        <v>39179</v>
      </c>
      <c r="T849" s="15" t="s">
        <v>8829</v>
      </c>
      <c r="U849" s="15" t="s">
        <v>53</v>
      </c>
      <c r="V849" s="15" t="s">
        <v>45631</v>
      </c>
      <c r="W849" s="15" t="s">
        <v>6921</v>
      </c>
      <c r="X849" s="15" t="str">
        <f>_xlfn.XLOOKUP(_LOOKUP[[#This Row],[AdjusterMemberName]],_Adjuster[Adjuster Name],_Adjuster[Email],,0)</f>
        <v>AWallace@knightcompany.com</v>
      </c>
      <c r="Y849" s="15" t="str">
        <f>_xlfn.XLOOKUP(_LOOKUP[[#This Row],[AdjusterMemberName]],_Adjuster[Adjuster Name],_Adjuster[Phone Number],,0)</f>
        <v>424-559-5734</v>
      </c>
      <c r="Z849" s="15" t="s">
        <v>39180</v>
      </c>
      <c r="AA8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17723 Horace Ave, Granada Hills  CA 91344</v>
      </c>
      <c r="AB849" s="15"/>
    </row>
    <row r="850" spans="1:28" x14ac:dyDescent="0.3">
      <c r="A850" s="14">
        <v>1</v>
      </c>
      <c r="B850" s="14">
        <v>1</v>
      </c>
      <c r="C850" s="15" t="s">
        <v>18086</v>
      </c>
      <c r="D850" s="15" t="s">
        <v>18086</v>
      </c>
      <c r="E850" s="15">
        <v>45790</v>
      </c>
      <c r="F850" s="15" t="s">
        <v>39085</v>
      </c>
      <c r="G850" s="15">
        <v>45685</v>
      </c>
      <c r="H850" s="15">
        <v>45866</v>
      </c>
      <c r="I850" s="15" t="s">
        <v>39217</v>
      </c>
      <c r="J850" s="15" t="s">
        <v>39218</v>
      </c>
      <c r="K850" s="15" t="s">
        <v>45407</v>
      </c>
      <c r="L850" s="15" t="s">
        <v>281</v>
      </c>
      <c r="M850" s="15" t="s">
        <v>4161</v>
      </c>
      <c r="N850" s="14">
        <v>2025</v>
      </c>
      <c r="O850" s="15" t="s">
        <v>39088</v>
      </c>
      <c r="P850" s="15" t="s">
        <v>106</v>
      </c>
      <c r="Q850" s="15" t="s">
        <v>47010</v>
      </c>
      <c r="R850" s="15" t="s">
        <v>18091</v>
      </c>
      <c r="S850" s="15" t="s">
        <v>18092</v>
      </c>
      <c r="T850" s="15" t="s">
        <v>1516</v>
      </c>
      <c r="U850" s="15" t="s">
        <v>53</v>
      </c>
      <c r="V850" s="15" t="s">
        <v>45757</v>
      </c>
      <c r="W850" s="15" t="s">
        <v>6921</v>
      </c>
      <c r="X850" s="15" t="str">
        <f>_xlfn.XLOOKUP(_LOOKUP[[#This Row],[AdjusterMemberName]],_Adjuster[Adjuster Name],_Adjuster[Email],,0)</f>
        <v>AWallace@knightcompany.com</v>
      </c>
      <c r="Y850" s="15" t="str">
        <f>_xlfn.XLOOKUP(_LOOKUP[[#This Row],[AdjusterMemberName]],_Adjuster[Adjuster Name],_Adjuster[Phone Number],,0)</f>
        <v>424-559-5734</v>
      </c>
      <c r="Z850" s="15" t="s">
        <v>18093</v>
      </c>
      <c r="AA8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1592 Barstow Rd Apt 21, Mojave  CA 93501</v>
      </c>
      <c r="AB850" s="15"/>
    </row>
    <row r="851" spans="1:28" x14ac:dyDescent="0.3">
      <c r="A851" s="14">
        <v>1</v>
      </c>
      <c r="B851" s="14">
        <v>1</v>
      </c>
      <c r="C851" s="15" t="s">
        <v>39222</v>
      </c>
      <c r="D851" s="15" t="s">
        <v>39222</v>
      </c>
      <c r="E851" s="15">
        <v>45790</v>
      </c>
      <c r="F851" s="15" t="s">
        <v>39223</v>
      </c>
      <c r="G851" s="15">
        <v>45636</v>
      </c>
      <c r="H851" s="15">
        <v>45818</v>
      </c>
      <c r="I851" s="15" t="s">
        <v>39224</v>
      </c>
      <c r="J851" s="15" t="s">
        <v>39225</v>
      </c>
      <c r="K851" s="15" t="s">
        <v>45932</v>
      </c>
      <c r="L851" s="15" t="s">
        <v>139</v>
      </c>
      <c r="M851" s="15" t="s">
        <v>470</v>
      </c>
      <c r="N851" s="14">
        <v>2019</v>
      </c>
      <c r="O851" s="15" t="s">
        <v>39226</v>
      </c>
      <c r="P851" s="15" t="s">
        <v>106</v>
      </c>
      <c r="Q851" s="15" t="s">
        <v>47065</v>
      </c>
      <c r="R851" s="15" t="s">
        <v>39227</v>
      </c>
      <c r="S851" s="15" t="s">
        <v>39228</v>
      </c>
      <c r="T851" s="15" t="s">
        <v>174</v>
      </c>
      <c r="U851" s="15" t="s">
        <v>53</v>
      </c>
      <c r="V851" s="15" t="s">
        <v>45342</v>
      </c>
      <c r="W851" s="15" t="s">
        <v>1544</v>
      </c>
      <c r="X851" s="15" t="str">
        <f>_xlfn.XLOOKUP(_LOOKUP[[#This Row],[AdjusterMemberName]],_Adjuster[Adjuster Name],_Adjuster[Email],,0)</f>
        <v>CRodriguez5@knightcompany.com</v>
      </c>
      <c r="Y851" s="15" t="str">
        <f>_xlfn.XLOOKUP(_LOOKUP[[#This Row],[AdjusterMemberName]],_Adjuster[Adjuster Name],_Adjuster[Phone Number],,0)</f>
        <v>323-456-1708</v>
      </c>
      <c r="Z851" s="15" t="s">
        <v>39229</v>
      </c>
      <c r="AA8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321 E 84Th St, Los Angeles  CA 90003</v>
      </c>
      <c r="AB851" s="15"/>
    </row>
    <row r="852" spans="1:28" x14ac:dyDescent="0.3">
      <c r="A852" s="14">
        <v>1</v>
      </c>
      <c r="B852" s="14">
        <v>1</v>
      </c>
      <c r="C852" s="15" t="s">
        <v>36169</v>
      </c>
      <c r="D852" s="15" t="s">
        <v>36169</v>
      </c>
      <c r="E852" s="15">
        <v>45790</v>
      </c>
      <c r="F852" s="15" t="s">
        <v>36170</v>
      </c>
      <c r="G852" s="15">
        <v>45721</v>
      </c>
      <c r="H852" s="15">
        <v>45905</v>
      </c>
      <c r="I852" s="15" t="s">
        <v>39297</v>
      </c>
      <c r="J852" s="15" t="s">
        <v>39298</v>
      </c>
      <c r="K852" s="15" t="s">
        <v>45988</v>
      </c>
      <c r="L852" s="15" t="s">
        <v>103</v>
      </c>
      <c r="M852" s="15" t="s">
        <v>1503</v>
      </c>
      <c r="N852" s="14">
        <v>2015</v>
      </c>
      <c r="O852" s="15" t="s">
        <v>36173</v>
      </c>
      <c r="P852" s="15" t="s">
        <v>81</v>
      </c>
      <c r="Q852" s="15" t="s">
        <v>47041</v>
      </c>
      <c r="R852" s="15" t="s">
        <v>5003</v>
      </c>
      <c r="S852" s="15" t="s">
        <v>36174</v>
      </c>
      <c r="T852" s="15" t="s">
        <v>286</v>
      </c>
      <c r="U852" s="15" t="s">
        <v>53</v>
      </c>
      <c r="V852" s="15" t="s">
        <v>45871</v>
      </c>
      <c r="W852" s="15" t="s">
        <v>29629</v>
      </c>
      <c r="X852" s="15" t="str">
        <f>_xlfn.XLOOKUP(_LOOKUP[[#This Row],[AdjusterMemberName]],_Adjuster[Adjuster Name],_Adjuster[Email],,0)</f>
        <v>LYoung2@knightcompany.com</v>
      </c>
      <c r="Y852" s="15" t="str">
        <f>_xlfn.XLOOKUP(_LOOKUP[[#This Row],[AdjusterMemberName]],_Adjuster[Adjuster Name],_Adjuster[Phone Number],,0)</f>
        <v>323-456-1714</v>
      </c>
      <c r="Z852" s="15" t="s">
        <v>36175</v>
      </c>
      <c r="AA8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410 E 21St St , Long Beach  CA 90806</v>
      </c>
      <c r="AB852" s="15"/>
    </row>
    <row r="853" spans="1:28" x14ac:dyDescent="0.3">
      <c r="A853" s="14">
        <v>1</v>
      </c>
      <c r="B853" s="14">
        <v>1</v>
      </c>
      <c r="C853" s="15" t="s">
        <v>39316</v>
      </c>
      <c r="D853" s="15" t="s">
        <v>39316</v>
      </c>
      <c r="E853" s="15">
        <v>45790</v>
      </c>
      <c r="F853" s="15" t="s">
        <v>39317</v>
      </c>
      <c r="G853" s="15">
        <v>45714</v>
      </c>
      <c r="H853" s="15">
        <v>45895</v>
      </c>
      <c r="I853" s="15" t="s">
        <v>39318</v>
      </c>
      <c r="J853" s="15" t="s">
        <v>39319</v>
      </c>
      <c r="K853" s="15" t="s">
        <v>45397</v>
      </c>
      <c r="L853" s="15" t="s">
        <v>314</v>
      </c>
      <c r="M853" s="15" t="s">
        <v>978</v>
      </c>
      <c r="N853" s="14">
        <v>2015</v>
      </c>
      <c r="O853" s="15" t="s">
        <v>39320</v>
      </c>
      <c r="P853" s="15" t="s">
        <v>81</v>
      </c>
      <c r="Q853" s="15" t="s">
        <v>46922</v>
      </c>
      <c r="R853" s="15" t="s">
        <v>39244</v>
      </c>
      <c r="S853" s="15" t="s">
        <v>39321</v>
      </c>
      <c r="T853" s="15" t="s">
        <v>186</v>
      </c>
      <c r="U853" s="15" t="s">
        <v>53</v>
      </c>
      <c r="V853" s="15" t="s">
        <v>45987</v>
      </c>
      <c r="W853" s="15" t="s">
        <v>54</v>
      </c>
      <c r="X853" s="15" t="str">
        <f>_xlfn.XLOOKUP(_LOOKUP[[#This Row],[AdjusterMemberName]],_Adjuster[Adjuster Name],_Adjuster[Email],,0)</f>
        <v>JRubalcava@knightcompany.com</v>
      </c>
      <c r="Y853" s="15" t="str">
        <f>_xlfn.XLOOKUP(_LOOKUP[[#This Row],[AdjusterMemberName]],_Adjuster[Adjuster Name],_Adjuster[Phone Number],,0)</f>
        <v>424-559-5420</v>
      </c>
      <c r="Z853" s="15" t="s">
        <v>39322</v>
      </c>
      <c r="AA8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517 S Newhope St Apt 33, Santa Ana  CA 92704</v>
      </c>
      <c r="AB853" s="15"/>
    </row>
    <row r="854" spans="1:28" x14ac:dyDescent="0.3">
      <c r="A854" s="14">
        <v>1</v>
      </c>
      <c r="B854" s="14">
        <v>1</v>
      </c>
      <c r="C854" s="15" t="s">
        <v>22267</v>
      </c>
      <c r="D854" s="15" t="s">
        <v>22267</v>
      </c>
      <c r="E854" s="15">
        <v>45790</v>
      </c>
      <c r="F854" s="15" t="s">
        <v>22269</v>
      </c>
      <c r="G854" s="15">
        <v>45542</v>
      </c>
      <c r="H854" s="15">
        <v>45723</v>
      </c>
      <c r="I854" s="15" t="s">
        <v>39487</v>
      </c>
      <c r="J854" s="15" t="s">
        <v>39488</v>
      </c>
      <c r="K854" s="15" t="s">
        <v>45554</v>
      </c>
      <c r="L854" s="15" t="s">
        <v>128</v>
      </c>
      <c r="M854" s="15" t="s">
        <v>129</v>
      </c>
      <c r="N854" s="14">
        <v>2024</v>
      </c>
      <c r="O854" s="15" t="s">
        <v>39489</v>
      </c>
      <c r="P854" s="15" t="s">
        <v>106</v>
      </c>
      <c r="Q854" s="15" t="s">
        <v>119</v>
      </c>
      <c r="R854" s="15" t="s">
        <v>931</v>
      </c>
      <c r="S854" s="15" t="s">
        <v>22273</v>
      </c>
      <c r="T854" s="15" t="s">
        <v>174</v>
      </c>
      <c r="U854" s="15" t="s">
        <v>53</v>
      </c>
      <c r="V854" s="15" t="s">
        <v>45469</v>
      </c>
      <c r="W854" s="15" t="s">
        <v>1544</v>
      </c>
      <c r="X854" s="15" t="str">
        <f>_xlfn.XLOOKUP(_LOOKUP[[#This Row],[AdjusterMemberName]],_Adjuster[Adjuster Name],_Adjuster[Email],,0)</f>
        <v>CRodriguez5@knightcompany.com</v>
      </c>
      <c r="Y854" s="15" t="str">
        <f>_xlfn.XLOOKUP(_LOOKUP[[#This Row],[AdjusterMemberName]],_Adjuster[Adjuster Name],_Adjuster[Phone Number],,0)</f>
        <v>323-456-1708</v>
      </c>
      <c r="Z854" s="15" t="s">
        <v>22274</v>
      </c>
      <c r="AA8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2407 Harwood St, Los Angeles  CA 90031</v>
      </c>
      <c r="AB854" s="15"/>
    </row>
    <row r="855" spans="1:28" x14ac:dyDescent="0.3">
      <c r="A855" s="14">
        <v>1</v>
      </c>
      <c r="B855" s="14">
        <v>1</v>
      </c>
      <c r="C855" s="15" t="s">
        <v>39521</v>
      </c>
      <c r="D855" s="15" t="s">
        <v>39521</v>
      </c>
      <c r="E855" s="15">
        <v>45790</v>
      </c>
      <c r="F855" s="15" t="s">
        <v>39522</v>
      </c>
      <c r="G855" s="15">
        <v>45689</v>
      </c>
      <c r="H855" s="15">
        <v>45870</v>
      </c>
      <c r="I855" s="15" t="s">
        <v>39523</v>
      </c>
      <c r="J855" s="15" t="s">
        <v>39524</v>
      </c>
      <c r="K855" s="15" t="s">
        <v>45646</v>
      </c>
      <c r="L855" s="15" t="s">
        <v>25</v>
      </c>
      <c r="M855" s="15" t="s">
        <v>1896</v>
      </c>
      <c r="N855" s="14">
        <v>2018</v>
      </c>
      <c r="O855" s="15" t="s">
        <v>39525</v>
      </c>
      <c r="P855" s="15" t="s">
        <v>106</v>
      </c>
      <c r="Q855" s="15" t="s">
        <v>46893</v>
      </c>
      <c r="R855" s="15" t="s">
        <v>26744</v>
      </c>
      <c r="S855" s="15" t="s">
        <v>39526</v>
      </c>
      <c r="T855" s="15" t="s">
        <v>13610</v>
      </c>
      <c r="U855" s="15" t="s">
        <v>53</v>
      </c>
      <c r="V855" s="15" t="s">
        <v>45975</v>
      </c>
      <c r="W855" s="15" t="s">
        <v>5071</v>
      </c>
      <c r="X855" s="15" t="str">
        <f>_xlfn.XLOOKUP(_LOOKUP[[#This Row],[AdjusterMemberName]],_Adjuster[Adjuster Name],_Adjuster[Email],,0)</f>
        <v>AMontelongo@knightcompany.com</v>
      </c>
      <c r="Y855" s="15" t="str">
        <f>_xlfn.XLOOKUP(_LOOKUP[[#This Row],[AdjusterMemberName]],_Adjuster[Adjuster Name],_Adjuster[Phone Number],,0)</f>
        <v>424-559-5425</v>
      </c>
      <c r="Z855" s="15" t="s">
        <v>39527</v>
      </c>
      <c r="AA8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900 Henderson Ave Spc 66, Sunnyvale  CA 94086</v>
      </c>
      <c r="AB855" s="15"/>
    </row>
    <row r="856" spans="1:28" x14ac:dyDescent="0.3">
      <c r="A856" s="14">
        <v>1</v>
      </c>
      <c r="B856" s="14">
        <v>1</v>
      </c>
      <c r="C856" s="15" t="s">
        <v>39783</v>
      </c>
      <c r="D856" s="15" t="s">
        <v>39784</v>
      </c>
      <c r="E856" s="15">
        <v>45790</v>
      </c>
      <c r="F856" s="15" t="s">
        <v>39785</v>
      </c>
      <c r="G856" s="15">
        <v>45763</v>
      </c>
      <c r="H856" s="15">
        <v>45946</v>
      </c>
      <c r="I856" s="15" t="s">
        <v>39786</v>
      </c>
      <c r="J856" s="15" t="s">
        <v>39787</v>
      </c>
      <c r="K856" s="15" t="s">
        <v>45915</v>
      </c>
      <c r="L856" s="15" t="s">
        <v>128</v>
      </c>
      <c r="M856" s="15" t="s">
        <v>129</v>
      </c>
      <c r="N856" s="14">
        <v>2024</v>
      </c>
      <c r="O856" s="15" t="s">
        <v>39788</v>
      </c>
      <c r="P856" s="15" t="s">
        <v>106</v>
      </c>
      <c r="Q856" s="15" t="s">
        <v>47003</v>
      </c>
      <c r="R856" s="15" t="s">
        <v>39789</v>
      </c>
      <c r="S856" s="15" t="s">
        <v>39790</v>
      </c>
      <c r="T856" s="15" t="s">
        <v>174</v>
      </c>
      <c r="U856" s="15" t="s">
        <v>53</v>
      </c>
      <c r="V856" s="15" t="s">
        <v>45662</v>
      </c>
      <c r="W856" s="15" t="s">
        <v>1544</v>
      </c>
      <c r="X856" s="15" t="str">
        <f>_xlfn.XLOOKUP(_LOOKUP[[#This Row],[AdjusterMemberName]],_Adjuster[Adjuster Name],_Adjuster[Email],,0)</f>
        <v>CRodriguez5@knightcompany.com</v>
      </c>
      <c r="Y856" s="15" t="str">
        <f>_xlfn.XLOOKUP(_LOOKUP[[#This Row],[AdjusterMemberName]],_Adjuster[Adjuster Name],_Adjuster[Phone Number],,0)</f>
        <v>323-456-1708</v>
      </c>
      <c r="Z856" s="15" t="s">
        <v>39791</v>
      </c>
      <c r="AA8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3338 1/2 E 8Th St , Los Angeles  CA 90023</v>
      </c>
      <c r="AB856" s="15"/>
    </row>
    <row r="857" spans="1:28" x14ac:dyDescent="0.3">
      <c r="A857" s="14">
        <v>1</v>
      </c>
      <c r="B857" s="14">
        <v>1</v>
      </c>
      <c r="C857" s="15" t="s">
        <v>38783</v>
      </c>
      <c r="D857" s="15" t="s">
        <v>38784</v>
      </c>
      <c r="E857" s="15">
        <v>45789</v>
      </c>
      <c r="F857" s="15" t="s">
        <v>38785</v>
      </c>
      <c r="G857" s="15">
        <v>45715</v>
      </c>
      <c r="H857" s="15">
        <v>45896</v>
      </c>
      <c r="I857" s="15" t="s">
        <v>38786</v>
      </c>
      <c r="J857" s="15" t="s">
        <v>38787</v>
      </c>
      <c r="K857" s="15" t="s">
        <v>46011</v>
      </c>
      <c r="L857" s="15" t="s">
        <v>103</v>
      </c>
      <c r="M857" s="15" t="s">
        <v>104</v>
      </c>
      <c r="N857" s="14">
        <v>2017</v>
      </c>
      <c r="O857" s="15" t="s">
        <v>38788</v>
      </c>
      <c r="P857" s="15" t="s">
        <v>81</v>
      </c>
      <c r="Q857" s="15" t="s">
        <v>46978</v>
      </c>
      <c r="R857" s="15" t="s">
        <v>610</v>
      </c>
      <c r="S857" s="15" t="s">
        <v>38789</v>
      </c>
      <c r="T857" s="15" t="s">
        <v>624</v>
      </c>
      <c r="U857" s="15" t="s">
        <v>53</v>
      </c>
      <c r="V857" s="15" t="s">
        <v>46010</v>
      </c>
      <c r="W857" s="15" t="s">
        <v>29629</v>
      </c>
      <c r="X857" s="15" t="str">
        <f>_xlfn.XLOOKUP(_LOOKUP[[#This Row],[AdjusterMemberName]],_Adjuster[Adjuster Name],_Adjuster[Email],,0)</f>
        <v>LYoung2@knightcompany.com</v>
      </c>
      <c r="Y857" s="15" t="str">
        <f>_xlfn.XLOOKUP(_LOOKUP[[#This Row],[AdjusterMemberName]],_Adjuster[Adjuster Name],_Adjuster[Phone Number],,0)</f>
        <v>323-456-1714</v>
      </c>
      <c r="Z857" s="15" t="s">
        <v>38790</v>
      </c>
      <c r="AA8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6118 W Est Ave K6, Lancaster  CA 93536</v>
      </c>
      <c r="AB857" s="15"/>
    </row>
    <row r="858" spans="1:28" x14ac:dyDescent="0.3">
      <c r="A858" s="14">
        <v>1</v>
      </c>
      <c r="B858" s="14">
        <v>1</v>
      </c>
      <c r="C858" s="15" t="s">
        <v>38869</v>
      </c>
      <c r="D858" s="15" t="s">
        <v>38870</v>
      </c>
      <c r="E858" s="15">
        <v>45789</v>
      </c>
      <c r="F858" s="15" t="s">
        <v>38871</v>
      </c>
      <c r="G858" s="15">
        <v>45666</v>
      </c>
      <c r="H858" s="15">
        <v>45847</v>
      </c>
      <c r="I858" s="15" t="s">
        <v>38872</v>
      </c>
      <c r="J858" s="15" t="s">
        <v>38873</v>
      </c>
      <c r="K858" s="15" t="s">
        <v>45722</v>
      </c>
      <c r="L858" s="15" t="s">
        <v>103</v>
      </c>
      <c r="M858" s="15" t="s">
        <v>104</v>
      </c>
      <c r="N858" s="14">
        <v>2019</v>
      </c>
      <c r="O858" s="15" t="s">
        <v>38874</v>
      </c>
      <c r="P858" s="15" t="s">
        <v>81</v>
      </c>
      <c r="Q858" s="15" t="s">
        <v>47002</v>
      </c>
      <c r="R858" s="15" t="s">
        <v>38875</v>
      </c>
      <c r="S858" s="15" t="s">
        <v>38876</v>
      </c>
      <c r="T858" s="15" t="s">
        <v>2431</v>
      </c>
      <c r="U858" s="15" t="s">
        <v>53</v>
      </c>
      <c r="V858" s="15" t="s">
        <v>45776</v>
      </c>
      <c r="W858" s="15" t="s">
        <v>8635</v>
      </c>
      <c r="X858" s="15" t="e">
        <f>_xlfn.XLOOKUP(_LOOKUP[[#This Row],[AdjusterMemberName]],_Adjuster[Adjuster Name],_Adjuster[Email],,0)</f>
        <v>#N/A</v>
      </c>
      <c r="Y858" s="15" t="e">
        <f>_xlfn.XLOOKUP(_LOOKUP[[#This Row],[AdjusterMemberName]],_Adjuster[Adjuster Name],_Adjuster[Phone Number],,0)</f>
        <v>#N/A</v>
      </c>
      <c r="Z858" s="15" t="s">
        <v>38877</v>
      </c>
      <c r="AA8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1010 W Holt Ave Spc 3A, Pomona  CA 91768</v>
      </c>
      <c r="AB858" s="15"/>
    </row>
    <row r="859" spans="1:28" x14ac:dyDescent="0.3">
      <c r="A859" s="14">
        <v>1</v>
      </c>
      <c r="B859" s="14">
        <v>1</v>
      </c>
      <c r="C859" s="15" t="s">
        <v>38975</v>
      </c>
      <c r="D859" s="15" t="s">
        <v>38975</v>
      </c>
      <c r="E859" s="15">
        <v>45789</v>
      </c>
      <c r="F859" s="15" t="s">
        <v>38976</v>
      </c>
      <c r="G859" s="15">
        <v>45754</v>
      </c>
      <c r="H859" s="15">
        <v>45937</v>
      </c>
      <c r="I859" s="15" t="s">
        <v>38977</v>
      </c>
      <c r="J859" s="15" t="s">
        <v>38978</v>
      </c>
      <c r="K859" s="15" t="s">
        <v>45345</v>
      </c>
      <c r="L859" s="15" t="s">
        <v>270</v>
      </c>
      <c r="M859" s="15" t="s">
        <v>452</v>
      </c>
      <c r="N859" s="14">
        <v>2018</v>
      </c>
      <c r="O859" s="15" t="s">
        <v>38979</v>
      </c>
      <c r="P859" s="15" t="s">
        <v>106</v>
      </c>
      <c r="Q859" s="15" t="s">
        <v>47001</v>
      </c>
      <c r="R859" s="15" t="s">
        <v>6325</v>
      </c>
      <c r="S859" s="15" t="s">
        <v>38980</v>
      </c>
      <c r="T859" s="15" t="s">
        <v>624</v>
      </c>
      <c r="U859" s="15" t="s">
        <v>53</v>
      </c>
      <c r="V859" s="15" t="s">
        <v>45357</v>
      </c>
      <c r="W859" s="15" t="s">
        <v>1658</v>
      </c>
      <c r="X859" s="15" t="str">
        <f>_xlfn.XLOOKUP(_LOOKUP[[#This Row],[AdjusterMemberName]],_Adjuster[Adjuster Name],_Adjuster[Email],,0)</f>
        <v>RDavila@knightcompany.com</v>
      </c>
      <c r="Y859" s="15" t="str">
        <f>_xlfn.XLOOKUP(_LOOKUP[[#This Row],[AdjusterMemberName]],_Adjuster[Adjuster Name],_Adjuster[Phone Number],,0)</f>
        <v>424-559-5663</v>
      </c>
      <c r="Z859" s="15" t="s">
        <v>38981</v>
      </c>
      <c r="AA8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40906 163Rd St E, Lancaster  CA 93535</v>
      </c>
      <c r="AB859" s="15"/>
    </row>
    <row r="860" spans="1:28" x14ac:dyDescent="0.3">
      <c r="A860" s="14">
        <v>1</v>
      </c>
      <c r="B860" s="14">
        <v>1</v>
      </c>
      <c r="C860" s="15" t="s">
        <v>35950</v>
      </c>
      <c r="D860" s="15" t="s">
        <v>38982</v>
      </c>
      <c r="E860" s="15">
        <v>45789</v>
      </c>
      <c r="F860" s="15" t="s">
        <v>35952</v>
      </c>
      <c r="G860" s="15">
        <v>45698</v>
      </c>
      <c r="H860" s="15">
        <v>45879</v>
      </c>
      <c r="I860" s="15" t="s">
        <v>38983</v>
      </c>
      <c r="J860" s="15" t="s">
        <v>38984</v>
      </c>
      <c r="K860" s="15" t="s">
        <v>45345</v>
      </c>
      <c r="L860" s="15" t="s">
        <v>103</v>
      </c>
      <c r="M860" s="15" t="s">
        <v>104</v>
      </c>
      <c r="N860" s="14">
        <v>2013</v>
      </c>
      <c r="O860" s="15" t="s">
        <v>38985</v>
      </c>
      <c r="P860" s="15" t="s">
        <v>106</v>
      </c>
      <c r="Q860" s="15" t="s">
        <v>47064</v>
      </c>
      <c r="R860" s="15" t="s">
        <v>35956</v>
      </c>
      <c r="S860" s="15" t="s">
        <v>35957</v>
      </c>
      <c r="T860" s="15" t="s">
        <v>17105</v>
      </c>
      <c r="U860" s="15" t="s">
        <v>53</v>
      </c>
      <c r="V860" s="15" t="s">
        <v>46006</v>
      </c>
      <c r="W860" s="15" t="s">
        <v>54</v>
      </c>
      <c r="X860" s="15" t="str">
        <f>_xlfn.XLOOKUP(_LOOKUP[[#This Row],[AdjusterMemberName]],_Adjuster[Adjuster Name],_Adjuster[Email],,0)</f>
        <v>JRubalcava@knightcompany.com</v>
      </c>
      <c r="Y860" s="15" t="str">
        <f>_xlfn.XLOOKUP(_LOOKUP[[#This Row],[AdjusterMemberName]],_Adjuster[Adjuster Name],_Adjuster[Phone Number],,0)</f>
        <v>424-559-5420</v>
      </c>
      <c r="Z860" s="15" t="s">
        <v>35958</v>
      </c>
      <c r="AA8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10051 Trenchard St, Santee  CA 92071</v>
      </c>
      <c r="AB860" s="15"/>
    </row>
    <row r="861" spans="1:28" x14ac:dyDescent="0.3">
      <c r="A861" s="14">
        <v>1</v>
      </c>
      <c r="B861" s="14">
        <v>1</v>
      </c>
      <c r="C861" s="15" t="s">
        <v>38995</v>
      </c>
      <c r="D861" s="15" t="s">
        <v>38995</v>
      </c>
      <c r="E861" s="15">
        <v>45789</v>
      </c>
      <c r="F861" s="15" t="s">
        <v>38996</v>
      </c>
      <c r="G861" s="15">
        <v>45752</v>
      </c>
      <c r="H861" s="15">
        <v>45935</v>
      </c>
      <c r="I861" s="15" t="s">
        <v>38997</v>
      </c>
      <c r="J861" s="15" t="s">
        <v>38998</v>
      </c>
      <c r="K861" s="15" t="s">
        <v>45611</v>
      </c>
      <c r="L861" s="15" t="s">
        <v>314</v>
      </c>
      <c r="M861" s="15" t="s">
        <v>315</v>
      </c>
      <c r="N861" s="14">
        <v>2017</v>
      </c>
      <c r="O861" s="15" t="s">
        <v>38999</v>
      </c>
      <c r="P861" s="15" t="s">
        <v>81</v>
      </c>
      <c r="Q861" s="15" t="s">
        <v>46939</v>
      </c>
      <c r="R861" s="15" t="s">
        <v>39000</v>
      </c>
      <c r="S861" s="15" t="s">
        <v>39001</v>
      </c>
      <c r="T861" s="15" t="s">
        <v>3565</v>
      </c>
      <c r="U861" s="15" t="s">
        <v>53</v>
      </c>
      <c r="V861" s="15" t="s">
        <v>45338</v>
      </c>
      <c r="W861" s="15" t="s">
        <v>1544</v>
      </c>
      <c r="X861" s="15" t="str">
        <f>_xlfn.XLOOKUP(_LOOKUP[[#This Row],[AdjusterMemberName]],_Adjuster[Adjuster Name],_Adjuster[Email],,0)</f>
        <v>CRodriguez5@knightcompany.com</v>
      </c>
      <c r="Y861" s="15" t="str">
        <f>_xlfn.XLOOKUP(_LOOKUP[[#This Row],[AdjusterMemberName]],_Adjuster[Adjuster Name],_Adjuster[Phone Number],,0)</f>
        <v>323-456-1708</v>
      </c>
      <c r="Z861" s="15" t="s">
        <v>39002</v>
      </c>
      <c r="AA8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4529 E 55Th Street, Maywood  CA 90270</v>
      </c>
      <c r="AB861" s="15"/>
    </row>
    <row r="862" spans="1:28" x14ac:dyDescent="0.3">
      <c r="A862" s="14">
        <v>1</v>
      </c>
      <c r="B862" s="14">
        <v>1</v>
      </c>
      <c r="C862" s="15" t="s">
        <v>39034</v>
      </c>
      <c r="D862" s="15" t="s">
        <v>39035</v>
      </c>
      <c r="E862" s="15">
        <v>45789</v>
      </c>
      <c r="F862" s="15" t="s">
        <v>39036</v>
      </c>
      <c r="G862" s="15">
        <v>45669</v>
      </c>
      <c r="H862" s="15">
        <v>45850</v>
      </c>
      <c r="I862" s="15" t="s">
        <v>39037</v>
      </c>
      <c r="J862" s="15" t="s">
        <v>39038</v>
      </c>
      <c r="K862" s="15" t="s">
        <v>45422</v>
      </c>
      <c r="L862" s="15" t="s">
        <v>139</v>
      </c>
      <c r="M862" s="15" t="s">
        <v>470</v>
      </c>
      <c r="N862" s="14">
        <v>2023</v>
      </c>
      <c r="O862" s="15" t="s">
        <v>39039</v>
      </c>
      <c r="P862" s="15" t="s">
        <v>106</v>
      </c>
      <c r="Q862" s="15" t="s">
        <v>46893</v>
      </c>
      <c r="R862" s="15" t="s">
        <v>39040</v>
      </c>
      <c r="S862" s="15" t="s">
        <v>39041</v>
      </c>
      <c r="T862" s="15" t="s">
        <v>1834</v>
      </c>
      <c r="U862" s="15" t="s">
        <v>53</v>
      </c>
      <c r="V862" s="15" t="s">
        <v>45886</v>
      </c>
      <c r="W862" s="15" t="s">
        <v>1357</v>
      </c>
      <c r="X862" s="15" t="str">
        <f>_xlfn.XLOOKUP(_LOOKUP[[#This Row],[AdjusterMemberName]],_Adjuster[Adjuster Name],_Adjuster[Email],,0)</f>
        <v>jRivera1@knightcompany.com</v>
      </c>
      <c r="Y862" s="15" t="str">
        <f>_xlfn.XLOOKUP(_LOOKUP[[#This Row],[AdjusterMemberName]],_Adjuster[Adjuster Name],_Adjuster[Phone Number],,0)</f>
        <v>424-559-5239</v>
      </c>
      <c r="Z862" s="15" t="s">
        <v>39042</v>
      </c>
      <c r="AA8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1738 Flower St, Escondido  CA 92027</v>
      </c>
      <c r="AB862" s="15"/>
    </row>
    <row r="863" spans="1:28" x14ac:dyDescent="0.3">
      <c r="A863" s="14">
        <v>1</v>
      </c>
      <c r="B863" s="14">
        <v>1</v>
      </c>
      <c r="C863" s="15" t="s">
        <v>20954</v>
      </c>
      <c r="D863" s="15" t="s">
        <v>20955</v>
      </c>
      <c r="E863" s="15">
        <v>45789</v>
      </c>
      <c r="F863" s="15" t="s">
        <v>39043</v>
      </c>
      <c r="G863" s="15">
        <v>45625</v>
      </c>
      <c r="H863" s="15">
        <v>45806</v>
      </c>
      <c r="I863" s="15" t="s">
        <v>39044</v>
      </c>
      <c r="J863" s="15" t="s">
        <v>39045</v>
      </c>
      <c r="K863" s="15" t="s">
        <v>46001</v>
      </c>
      <c r="L863" s="15" t="s">
        <v>270</v>
      </c>
      <c r="M863" s="15" t="s">
        <v>3571</v>
      </c>
      <c r="N863" s="14">
        <v>2012</v>
      </c>
      <c r="O863" s="15" t="s">
        <v>20959</v>
      </c>
      <c r="P863" s="15" t="s">
        <v>81</v>
      </c>
      <c r="Q863" s="15" t="s">
        <v>47019</v>
      </c>
      <c r="R863" s="15" t="s">
        <v>20960</v>
      </c>
      <c r="S863" s="15" t="s">
        <v>20961</v>
      </c>
      <c r="T863" s="15" t="s">
        <v>133</v>
      </c>
      <c r="U863" s="15" t="s">
        <v>53</v>
      </c>
      <c r="V863" s="15" t="s">
        <v>46000</v>
      </c>
      <c r="W863" s="15" t="s">
        <v>1186</v>
      </c>
      <c r="X863" s="15" t="str">
        <f>_xlfn.XLOOKUP(_LOOKUP[[#This Row],[AdjusterMemberName]],_Adjuster[Adjuster Name],_Adjuster[Email],,0)</f>
        <v>sAkinleye@knightcompany.com</v>
      </c>
      <c r="Y863" s="15" t="str">
        <f>_xlfn.XLOOKUP(_LOOKUP[[#This Row],[AdjusterMemberName]],_Adjuster[Adjuster Name],_Adjuster[Phone Number],,0)</f>
        <v>424-559-5280</v>
      </c>
      <c r="Z863" s="15" t="s">
        <v>20962</v>
      </c>
      <c r="AA8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5815 E La Palma Ave Spc 166, Anaheim  CA 92807</v>
      </c>
      <c r="AB863" s="15"/>
    </row>
    <row r="864" spans="1:28" x14ac:dyDescent="0.3">
      <c r="A864" s="14">
        <v>1</v>
      </c>
      <c r="B864" s="14">
        <v>0</v>
      </c>
      <c r="C864" s="15" t="s">
        <v>23476</v>
      </c>
      <c r="D864" s="15" t="s">
        <v>39274</v>
      </c>
      <c r="E864" s="15">
        <v>45789</v>
      </c>
      <c r="F864" s="15" t="s">
        <v>23478</v>
      </c>
      <c r="G864" s="15">
        <v>45512</v>
      </c>
      <c r="H864" s="15">
        <v>45696</v>
      </c>
      <c r="I864" s="15" t="s">
        <v>39275</v>
      </c>
      <c r="J864" s="15" t="s">
        <v>39276</v>
      </c>
      <c r="K864" s="15" t="s">
        <v>45559</v>
      </c>
      <c r="L864" s="15" t="s">
        <v>25</v>
      </c>
      <c r="M864" s="15" t="s">
        <v>480</v>
      </c>
      <c r="N864" s="14">
        <v>2017</v>
      </c>
      <c r="O864" s="15" t="s">
        <v>23481</v>
      </c>
      <c r="P864" s="15" t="s">
        <v>106</v>
      </c>
      <c r="Q864" s="15" t="s">
        <v>119</v>
      </c>
      <c r="R864" s="15" t="s">
        <v>153</v>
      </c>
      <c r="S864" s="15" t="s">
        <v>23482</v>
      </c>
      <c r="T864" s="15" t="s">
        <v>624</v>
      </c>
      <c r="U864" s="15" t="s">
        <v>53</v>
      </c>
      <c r="V864" s="15" t="s">
        <v>45357</v>
      </c>
      <c r="W864" s="15" t="s">
        <v>1186</v>
      </c>
      <c r="X864" s="15" t="str">
        <f>_xlfn.XLOOKUP(_LOOKUP[[#This Row],[AdjusterMemberName]],_Adjuster[Adjuster Name],_Adjuster[Email],,0)</f>
        <v>sAkinleye@knightcompany.com</v>
      </c>
      <c r="Y864" s="15" t="str">
        <f>_xlfn.XLOOKUP(_LOOKUP[[#This Row],[AdjusterMemberName]],_Adjuster[Adjuster Name],_Adjuster[Phone Number],,0)</f>
        <v>424-559-5280</v>
      </c>
      <c r="Z864" s="15" t="s">
        <v>23483</v>
      </c>
      <c r="AA8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43210 Laurelwood Ln, Lancaster  CA 93536</v>
      </c>
      <c r="AB864" s="15">
        <v>45613</v>
      </c>
    </row>
    <row r="865" spans="1:28" x14ac:dyDescent="0.3">
      <c r="A865" s="14">
        <v>1</v>
      </c>
      <c r="B865" s="14">
        <v>1</v>
      </c>
      <c r="C865" s="15" t="s">
        <v>39307</v>
      </c>
      <c r="D865" s="15" t="s">
        <v>39308</v>
      </c>
      <c r="E865" s="15">
        <v>45789</v>
      </c>
      <c r="F865" s="15" t="s">
        <v>39309</v>
      </c>
      <c r="G865" s="15">
        <v>45704</v>
      </c>
      <c r="H865" s="15">
        <v>45885</v>
      </c>
      <c r="I865" s="15" t="s">
        <v>39310</v>
      </c>
      <c r="J865" s="15" t="s">
        <v>39311</v>
      </c>
      <c r="K865" s="15" t="s">
        <v>45479</v>
      </c>
      <c r="L865" s="15" t="s">
        <v>314</v>
      </c>
      <c r="M865" s="15" t="s">
        <v>1409</v>
      </c>
      <c r="N865" s="14">
        <v>2014</v>
      </c>
      <c r="O865" s="15" t="s">
        <v>39312</v>
      </c>
      <c r="P865" s="15" t="s">
        <v>106</v>
      </c>
      <c r="Q865" s="15" t="s">
        <v>46893</v>
      </c>
      <c r="R865" s="15" t="s">
        <v>39313</v>
      </c>
      <c r="S865" s="15" t="s">
        <v>39314</v>
      </c>
      <c r="T865" s="15" t="s">
        <v>96</v>
      </c>
      <c r="U865" s="15" t="s">
        <v>53</v>
      </c>
      <c r="V865" s="15" t="s">
        <v>45731</v>
      </c>
      <c r="W865" s="15" t="s">
        <v>25229</v>
      </c>
      <c r="X865" s="15" t="str">
        <f>_xlfn.XLOOKUP(_LOOKUP[[#This Row],[AdjusterMemberName]],_Adjuster[Adjuster Name],_Adjuster[Email],,0)</f>
        <v>rMartinez4@knightcompany.com</v>
      </c>
      <c r="Y865" s="15" t="str">
        <f>_xlfn.XLOOKUP(_LOOKUP[[#This Row],[AdjusterMemberName]],_Adjuster[Adjuster Name],_Adjuster[Phone Number],,0)</f>
        <v>424-559-5605</v>
      </c>
      <c r="Z865" s="15" t="s">
        <v>39315</v>
      </c>
      <c r="AA8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14920 Silvertree Rd, Moreno Valley  CA 92553</v>
      </c>
      <c r="AB865" s="15"/>
    </row>
    <row r="866" spans="1:28" x14ac:dyDescent="0.3">
      <c r="A866" s="14">
        <v>1</v>
      </c>
      <c r="B866" s="14">
        <v>1</v>
      </c>
      <c r="C866" s="15" t="s">
        <v>41064</v>
      </c>
      <c r="D866" s="15" t="s">
        <v>41064</v>
      </c>
      <c r="E866" s="15">
        <v>45789</v>
      </c>
      <c r="F866" s="15" t="s">
        <v>41065</v>
      </c>
      <c r="G866" s="15">
        <v>45709</v>
      </c>
      <c r="H866" s="15">
        <v>45890</v>
      </c>
      <c r="I866" s="15" t="s">
        <v>41066</v>
      </c>
      <c r="J866" s="15" t="s">
        <v>41067</v>
      </c>
      <c r="K866" s="15" t="s">
        <v>45339</v>
      </c>
      <c r="L866" s="15" t="s">
        <v>128</v>
      </c>
      <c r="M866" s="15" t="s">
        <v>129</v>
      </c>
      <c r="N866" s="14">
        <v>2023</v>
      </c>
      <c r="O866" s="15" t="s">
        <v>41068</v>
      </c>
      <c r="P866" s="15" t="s">
        <v>106</v>
      </c>
      <c r="Q866" s="15" t="s">
        <v>46893</v>
      </c>
      <c r="R866" s="15" t="s">
        <v>6953</v>
      </c>
      <c r="S866" s="15" t="s">
        <v>41069</v>
      </c>
      <c r="T866" s="15" t="s">
        <v>755</v>
      </c>
      <c r="U866" s="15" t="s">
        <v>53</v>
      </c>
      <c r="V866" s="15" t="s">
        <v>45740</v>
      </c>
      <c r="W866" s="15" t="s">
        <v>29629</v>
      </c>
      <c r="X866" s="15" t="str">
        <f>_xlfn.XLOOKUP(_LOOKUP[[#This Row],[AdjusterMemberName]],_Adjuster[Adjuster Name],_Adjuster[Email],,0)</f>
        <v>LYoung2@knightcompany.com</v>
      </c>
      <c r="Y866" s="15" t="str">
        <f>_xlfn.XLOOKUP(_LOOKUP[[#This Row],[AdjusterMemberName]],_Adjuster[Adjuster Name],_Adjuster[Phone Number],,0)</f>
        <v>323-456-1714</v>
      </c>
      <c r="Z866" s="15" t="s">
        <v>41070</v>
      </c>
      <c r="AA8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30960 Cherry Valley Blvd Spc 7, Beaumont  CA 92223</v>
      </c>
      <c r="AB866" s="15"/>
    </row>
    <row r="867" spans="1:28" x14ac:dyDescent="0.3">
      <c r="A867" s="14">
        <v>1</v>
      </c>
      <c r="B867" s="14">
        <v>1</v>
      </c>
      <c r="C867" s="15" t="s">
        <v>41915</v>
      </c>
      <c r="D867" s="15" t="s">
        <v>41916</v>
      </c>
      <c r="E867" s="15">
        <v>45789</v>
      </c>
      <c r="F867" s="15" t="s">
        <v>41917</v>
      </c>
      <c r="G867" s="15">
        <v>45661</v>
      </c>
      <c r="H867" s="15">
        <v>45842</v>
      </c>
      <c r="I867" s="15" t="s">
        <v>41918</v>
      </c>
      <c r="J867" s="15" t="s">
        <v>41919</v>
      </c>
      <c r="K867" s="15" t="s">
        <v>45638</v>
      </c>
      <c r="L867" s="15" t="s">
        <v>128</v>
      </c>
      <c r="M867" s="15" t="s">
        <v>129</v>
      </c>
      <c r="N867" s="14">
        <v>2004</v>
      </c>
      <c r="O867" s="15" t="s">
        <v>41920</v>
      </c>
      <c r="P867" s="15" t="s">
        <v>81</v>
      </c>
      <c r="Q867" s="15" t="s">
        <v>46976</v>
      </c>
      <c r="R867" s="15" t="s">
        <v>5060</v>
      </c>
      <c r="S867" s="15" t="s">
        <v>41921</v>
      </c>
      <c r="T867" s="15" t="s">
        <v>4967</v>
      </c>
      <c r="U867" s="15" t="s">
        <v>53</v>
      </c>
      <c r="V867" s="15" t="s">
        <v>45436</v>
      </c>
      <c r="W867" s="15" t="s">
        <v>25229</v>
      </c>
      <c r="X867" s="15" t="str">
        <f>_xlfn.XLOOKUP(_LOOKUP[[#This Row],[AdjusterMemberName]],_Adjuster[Adjuster Name],_Adjuster[Email],,0)</f>
        <v>rMartinez4@knightcompany.com</v>
      </c>
      <c r="Y867" s="15" t="str">
        <f>_xlfn.XLOOKUP(_LOOKUP[[#This Row],[AdjusterMemberName]],_Adjuster[Adjuster Name],_Adjuster[Phone Number],,0)</f>
        <v>424-559-5605</v>
      </c>
      <c r="Z867" s="15" t="s">
        <v>41922</v>
      </c>
      <c r="AA8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5866 Gage Ave, Bell Gardens  CA 90201</v>
      </c>
      <c r="AB867" s="15"/>
    </row>
    <row r="868" spans="1:28" x14ac:dyDescent="0.3">
      <c r="A868" s="14">
        <v>1</v>
      </c>
      <c r="B868" s="14">
        <v>1</v>
      </c>
      <c r="C868" s="15" t="s">
        <v>38812</v>
      </c>
      <c r="D868" s="15" t="s">
        <v>38812</v>
      </c>
      <c r="E868" s="15">
        <v>45788</v>
      </c>
      <c r="F868" s="15" t="s">
        <v>38813</v>
      </c>
      <c r="G868" s="15">
        <v>45746</v>
      </c>
      <c r="H868" s="15">
        <v>45930</v>
      </c>
      <c r="I868" s="15" t="s">
        <v>38814</v>
      </c>
      <c r="J868" s="15" t="s">
        <v>38815</v>
      </c>
      <c r="K868" s="15" t="s">
        <v>45416</v>
      </c>
      <c r="L868" s="15" t="s">
        <v>139</v>
      </c>
      <c r="M868" s="15" t="s">
        <v>4296</v>
      </c>
      <c r="N868" s="14">
        <v>2024</v>
      </c>
      <c r="O868" s="15" t="s">
        <v>38816</v>
      </c>
      <c r="P868" s="15" t="s">
        <v>106</v>
      </c>
      <c r="Q868" s="15" t="s">
        <v>46913</v>
      </c>
      <c r="R868" s="15" t="s">
        <v>38817</v>
      </c>
      <c r="S868" s="15" t="s">
        <v>38818</v>
      </c>
      <c r="T868" s="15" t="s">
        <v>1356</v>
      </c>
      <c r="U868" s="15" t="s">
        <v>53</v>
      </c>
      <c r="V868" s="15" t="s">
        <v>45533</v>
      </c>
      <c r="W868" s="15" t="s">
        <v>3184</v>
      </c>
      <c r="X868" s="15" t="str">
        <f>_xlfn.XLOOKUP(_LOOKUP[[#This Row],[AdjusterMemberName]],_Adjuster[Adjuster Name],_Adjuster[Email],,0)</f>
        <v>mQualls@knightcompany.com</v>
      </c>
      <c r="Y868" s="15" t="str">
        <f>_xlfn.XLOOKUP(_LOOKUP[[#This Row],[AdjusterMemberName]],_Adjuster[Adjuster Name],_Adjuster[Phone Number],,0)</f>
        <v>424-559-5436</v>
      </c>
      <c r="Z868" s="15" t="s">
        <v>38819</v>
      </c>
      <c r="AA8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380 N Linden Ave Apt 1303, Rialto  CA 92376</v>
      </c>
      <c r="AB868" s="15"/>
    </row>
    <row r="869" spans="1:28" x14ac:dyDescent="0.3">
      <c r="A869" s="14">
        <v>1</v>
      </c>
      <c r="B869" s="14">
        <v>1</v>
      </c>
      <c r="C869" s="15" t="s">
        <v>20906</v>
      </c>
      <c r="D869" s="15" t="s">
        <v>20906</v>
      </c>
      <c r="E869" s="15">
        <v>45788</v>
      </c>
      <c r="F869" s="15" t="s">
        <v>38829</v>
      </c>
      <c r="G869" s="15">
        <v>45644</v>
      </c>
      <c r="H869" s="15">
        <v>45826</v>
      </c>
      <c r="I869" s="15" t="s">
        <v>38830</v>
      </c>
      <c r="J869" s="15" t="s">
        <v>38831</v>
      </c>
      <c r="K869" s="15" t="s">
        <v>45590</v>
      </c>
      <c r="L869" s="15" t="s">
        <v>128</v>
      </c>
      <c r="M869" s="15" t="s">
        <v>836</v>
      </c>
      <c r="N869" s="14">
        <v>2014</v>
      </c>
      <c r="O869" s="15" t="s">
        <v>20910</v>
      </c>
      <c r="P869" s="15" t="s">
        <v>81</v>
      </c>
      <c r="Q869" s="15" t="s">
        <v>47073</v>
      </c>
      <c r="R869" s="15" t="s">
        <v>20911</v>
      </c>
      <c r="S869" s="15" t="s">
        <v>20912</v>
      </c>
      <c r="T869" s="15" t="s">
        <v>174</v>
      </c>
      <c r="U869" s="15" t="s">
        <v>53</v>
      </c>
      <c r="V869" s="15" t="s">
        <v>45742</v>
      </c>
      <c r="W869" s="15" t="s">
        <v>3184</v>
      </c>
      <c r="X869" s="15" t="str">
        <f>_xlfn.XLOOKUP(_LOOKUP[[#This Row],[AdjusterMemberName]],_Adjuster[Adjuster Name],_Adjuster[Email],,0)</f>
        <v>mQualls@knightcompany.com</v>
      </c>
      <c r="Y869" s="15" t="str">
        <f>_xlfn.XLOOKUP(_LOOKUP[[#This Row],[AdjusterMemberName]],_Adjuster[Adjuster Name],_Adjuster[Phone Number],,0)</f>
        <v>424-559-5436</v>
      </c>
      <c r="Z869" s="15" t="s">
        <v>38832</v>
      </c>
      <c r="AA8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1328 S Hope St Apt 407, Los Angeles  CA 90015</v>
      </c>
      <c r="AB869" s="15"/>
    </row>
    <row r="870" spans="1:28" x14ac:dyDescent="0.3">
      <c r="A870" s="14">
        <v>1</v>
      </c>
      <c r="B870" s="14">
        <v>1</v>
      </c>
      <c r="C870" s="15" t="s">
        <v>11278</v>
      </c>
      <c r="D870" s="15" t="s">
        <v>11278</v>
      </c>
      <c r="E870" s="15">
        <v>45788</v>
      </c>
      <c r="F870" s="15" t="s">
        <v>38878</v>
      </c>
      <c r="G870" s="15">
        <v>45684</v>
      </c>
      <c r="H870" s="15">
        <v>45865</v>
      </c>
      <c r="I870" s="15" t="s">
        <v>38879</v>
      </c>
      <c r="J870" s="15" t="s">
        <v>38880</v>
      </c>
      <c r="K870" s="15" t="s">
        <v>45352</v>
      </c>
      <c r="L870" s="15" t="s">
        <v>128</v>
      </c>
      <c r="M870" s="15" t="s">
        <v>129</v>
      </c>
      <c r="N870" s="14">
        <v>2018</v>
      </c>
      <c r="O870" s="15" t="s">
        <v>11282</v>
      </c>
      <c r="P870" s="15" t="s">
        <v>81</v>
      </c>
      <c r="Q870" s="15" t="s">
        <v>46931</v>
      </c>
      <c r="R870" s="15" t="s">
        <v>11283</v>
      </c>
      <c r="S870" s="15" t="s">
        <v>11284</v>
      </c>
      <c r="T870" s="15" t="s">
        <v>1650</v>
      </c>
      <c r="U870" s="15" t="s">
        <v>53</v>
      </c>
      <c r="V870" s="15" t="s">
        <v>45863</v>
      </c>
      <c r="W870" s="15" t="s">
        <v>1658</v>
      </c>
      <c r="X870" s="15" t="str">
        <f>_xlfn.XLOOKUP(_LOOKUP[[#This Row],[AdjusterMemberName]],_Adjuster[Adjuster Name],_Adjuster[Email],,0)</f>
        <v>RDavila@knightcompany.com</v>
      </c>
      <c r="Y870" s="15" t="str">
        <f>_xlfn.XLOOKUP(_LOOKUP[[#This Row],[AdjusterMemberName]],_Adjuster[Adjuster Name],_Adjuster[Phone Number],,0)</f>
        <v>424-559-5663</v>
      </c>
      <c r="Z870" s="15" t="s">
        <v>11285</v>
      </c>
      <c r="AA8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1153 Mountain Gate Rd, Upland  CA 91786</v>
      </c>
      <c r="AB870" s="15">
        <v>45820</v>
      </c>
    </row>
    <row r="871" spans="1:28" x14ac:dyDescent="0.3">
      <c r="A871" s="14">
        <v>1</v>
      </c>
      <c r="B871" s="14">
        <v>1</v>
      </c>
      <c r="C871" s="15" t="s">
        <v>38881</v>
      </c>
      <c r="D871" s="15" t="s">
        <v>38881</v>
      </c>
      <c r="E871" s="15">
        <v>45788</v>
      </c>
      <c r="F871" s="15" t="s">
        <v>38882</v>
      </c>
      <c r="G871" s="15">
        <v>45713</v>
      </c>
      <c r="H871" s="15">
        <v>45894</v>
      </c>
      <c r="I871" s="15" t="s">
        <v>38883</v>
      </c>
      <c r="J871" s="15" t="s">
        <v>38884</v>
      </c>
      <c r="K871" s="15" t="s">
        <v>45345</v>
      </c>
      <c r="L871" s="15" t="s">
        <v>314</v>
      </c>
      <c r="M871" s="15" t="s">
        <v>978</v>
      </c>
      <c r="N871" s="14">
        <v>2022</v>
      </c>
      <c r="O871" s="15" t="s">
        <v>38885</v>
      </c>
      <c r="P871" s="15" t="s">
        <v>106</v>
      </c>
      <c r="Q871" s="15" t="s">
        <v>47023</v>
      </c>
      <c r="R871" s="15" t="s">
        <v>2254</v>
      </c>
      <c r="S871" s="15" t="s">
        <v>38886</v>
      </c>
      <c r="T871" s="15" t="s">
        <v>11476</v>
      </c>
      <c r="U871" s="15" t="s">
        <v>53</v>
      </c>
      <c r="V871" s="15" t="s">
        <v>45906</v>
      </c>
      <c r="W871" s="15" t="s">
        <v>6921</v>
      </c>
      <c r="X871" s="15" t="str">
        <f>_xlfn.XLOOKUP(_LOOKUP[[#This Row],[AdjusterMemberName]],_Adjuster[Adjuster Name],_Adjuster[Email],,0)</f>
        <v>AWallace@knightcompany.com</v>
      </c>
      <c r="Y871" s="15" t="str">
        <f>_xlfn.XLOOKUP(_LOOKUP[[#This Row],[AdjusterMemberName]],_Adjuster[Adjuster Name],_Adjuster[Phone Number],,0)</f>
        <v>424-559-5734</v>
      </c>
      <c r="Z871" s="15" t="s">
        <v>38887</v>
      </c>
      <c r="AA8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28377 Encanto Dr Apt 104I, Sun City  CA 92586</v>
      </c>
      <c r="AB871" s="15">
        <v>45861</v>
      </c>
    </row>
    <row r="872" spans="1:28" x14ac:dyDescent="0.3">
      <c r="A872" s="14">
        <v>1</v>
      </c>
      <c r="B872" s="14">
        <v>1</v>
      </c>
      <c r="C872" s="15" t="s">
        <v>38897</v>
      </c>
      <c r="D872" s="15" t="s">
        <v>38897</v>
      </c>
      <c r="E872" s="15">
        <v>45788</v>
      </c>
      <c r="F872" s="15" t="s">
        <v>38898</v>
      </c>
      <c r="G872" s="15">
        <v>45683</v>
      </c>
      <c r="H872" s="15">
        <v>45864</v>
      </c>
      <c r="I872" s="15" t="s">
        <v>38899</v>
      </c>
      <c r="J872" s="15" t="s">
        <v>38900</v>
      </c>
      <c r="K872" s="15" t="s">
        <v>45327</v>
      </c>
      <c r="L872" s="15" t="s">
        <v>116</v>
      </c>
      <c r="M872" s="15" t="s">
        <v>2421</v>
      </c>
      <c r="N872" s="14">
        <v>2020</v>
      </c>
      <c r="O872" s="15" t="s">
        <v>38901</v>
      </c>
      <c r="P872" s="15" t="s">
        <v>106</v>
      </c>
      <c r="Q872" s="15" t="s">
        <v>46979</v>
      </c>
      <c r="R872" s="15" t="s">
        <v>38902</v>
      </c>
      <c r="S872" s="15" t="s">
        <v>38903</v>
      </c>
      <c r="T872" s="15" t="s">
        <v>286</v>
      </c>
      <c r="U872" s="15" t="s">
        <v>53</v>
      </c>
      <c r="V872" s="15" t="s">
        <v>45871</v>
      </c>
      <c r="W872" s="15" t="s">
        <v>1357</v>
      </c>
      <c r="X872" s="15" t="str">
        <f>_xlfn.XLOOKUP(_LOOKUP[[#This Row],[AdjusterMemberName]],_Adjuster[Adjuster Name],_Adjuster[Email],,0)</f>
        <v>jRivera1@knightcompany.com</v>
      </c>
      <c r="Y872" s="15" t="str">
        <f>_xlfn.XLOOKUP(_LOOKUP[[#This Row],[AdjusterMemberName]],_Adjuster[Adjuster Name],_Adjuster[Phone Number],,0)</f>
        <v>424-559-5239</v>
      </c>
      <c r="Z872" s="15" t="s">
        <v>38904</v>
      </c>
      <c r="AA8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2249 Cedar Ave, Long Beach  CA 90806</v>
      </c>
      <c r="AB872" s="15"/>
    </row>
    <row r="873" spans="1:28" x14ac:dyDescent="0.3">
      <c r="A873" s="14">
        <v>1</v>
      </c>
      <c r="B873" s="14">
        <v>1</v>
      </c>
      <c r="C873" s="15" t="s">
        <v>38920</v>
      </c>
      <c r="D873" s="15" t="s">
        <v>38920</v>
      </c>
      <c r="E873" s="15">
        <v>45788</v>
      </c>
      <c r="F873" s="15" t="s">
        <v>38921</v>
      </c>
      <c r="G873" s="15">
        <v>45745</v>
      </c>
      <c r="H873" s="15">
        <v>45929</v>
      </c>
      <c r="I873" s="15" t="s">
        <v>38922</v>
      </c>
      <c r="J873" s="15" t="s">
        <v>38923</v>
      </c>
      <c r="K873" s="15" t="s">
        <v>45339</v>
      </c>
      <c r="L873" s="15" t="s">
        <v>128</v>
      </c>
      <c r="M873" s="15" t="s">
        <v>129</v>
      </c>
      <c r="N873" s="14">
        <v>2024</v>
      </c>
      <c r="O873" s="15" t="s">
        <v>38924</v>
      </c>
      <c r="P873" s="15" t="s">
        <v>106</v>
      </c>
      <c r="Q873" s="15" t="s">
        <v>47104</v>
      </c>
      <c r="R873" s="15" t="s">
        <v>781</v>
      </c>
      <c r="S873" s="15" t="s">
        <v>38925</v>
      </c>
      <c r="T873" s="15" t="s">
        <v>4809</v>
      </c>
      <c r="U873" s="15" t="s">
        <v>53</v>
      </c>
      <c r="V873" s="15" t="s">
        <v>45573</v>
      </c>
      <c r="W873" s="15" t="s">
        <v>54</v>
      </c>
      <c r="X873" s="15" t="str">
        <f>_xlfn.XLOOKUP(_LOOKUP[[#This Row],[AdjusterMemberName]],_Adjuster[Adjuster Name],_Adjuster[Email],,0)</f>
        <v>JRubalcava@knightcompany.com</v>
      </c>
      <c r="Y873" s="15" t="str">
        <f>_xlfn.XLOOKUP(_LOOKUP[[#This Row],[AdjusterMemberName]],_Adjuster[Adjuster Name],_Adjuster[Phone Number],,0)</f>
        <v>424-559-5420</v>
      </c>
      <c r="Z873" s="15" t="s">
        <v>38926</v>
      </c>
      <c r="AA8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1558 Muscat Pl, Hanford  CA 93230</v>
      </c>
      <c r="AB873" s="15"/>
    </row>
    <row r="874" spans="1:28" x14ac:dyDescent="0.3">
      <c r="A874" s="14">
        <v>1</v>
      </c>
      <c r="B874" s="14">
        <v>1</v>
      </c>
      <c r="C874" s="15" t="s">
        <v>38967</v>
      </c>
      <c r="D874" s="15" t="s">
        <v>38967</v>
      </c>
      <c r="E874" s="15">
        <v>45788</v>
      </c>
      <c r="F874" s="15" t="s">
        <v>38968</v>
      </c>
      <c r="G874" s="15">
        <v>45775</v>
      </c>
      <c r="H874" s="15">
        <v>45958</v>
      </c>
      <c r="I874" s="15" t="s">
        <v>38969</v>
      </c>
      <c r="J874" s="15" t="s">
        <v>38970</v>
      </c>
      <c r="K874" s="15" t="s">
        <v>45350</v>
      </c>
      <c r="L874" s="15" t="s">
        <v>292</v>
      </c>
      <c r="M874" s="15" t="s">
        <v>15979</v>
      </c>
      <c r="N874" s="14">
        <v>2015</v>
      </c>
      <c r="O874" s="15" t="s">
        <v>38971</v>
      </c>
      <c r="P874" s="15" t="s">
        <v>106</v>
      </c>
      <c r="Q874" s="15" t="s">
        <v>47018</v>
      </c>
      <c r="R874" s="15" t="s">
        <v>38972</v>
      </c>
      <c r="S874" s="15" t="s">
        <v>38973</v>
      </c>
      <c r="T874" s="15" t="s">
        <v>1834</v>
      </c>
      <c r="U874" s="15" t="s">
        <v>53</v>
      </c>
      <c r="V874" s="15" t="s">
        <v>45760</v>
      </c>
      <c r="W874" s="15" t="s">
        <v>850</v>
      </c>
      <c r="X874" s="15" t="e">
        <f>_xlfn.XLOOKUP(_LOOKUP[[#This Row],[AdjusterMemberName]],_Adjuster[Adjuster Name],_Adjuster[Email],,0)</f>
        <v>#N/A</v>
      </c>
      <c r="Y874" s="15" t="e">
        <f>_xlfn.XLOOKUP(_LOOKUP[[#This Row],[AdjusterMemberName]],_Adjuster[Adjuster Name],_Adjuster[Phone Number],,0)</f>
        <v>#N/A</v>
      </c>
      <c r="Z874" s="15" t="s">
        <v>38974</v>
      </c>
      <c r="AA8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171 Espanas Glen, Escondido  CA 92026</v>
      </c>
      <c r="AB874" s="15">
        <v>45842</v>
      </c>
    </row>
    <row r="875" spans="1:28" x14ac:dyDescent="0.3">
      <c r="A875" s="14">
        <v>0</v>
      </c>
      <c r="B875" s="14">
        <v>1</v>
      </c>
      <c r="C875" s="15" t="s">
        <v>39247</v>
      </c>
      <c r="D875" s="15" t="s">
        <v>39247</v>
      </c>
      <c r="E875" s="15">
        <v>45788</v>
      </c>
      <c r="F875" s="15" t="s">
        <v>39248</v>
      </c>
      <c r="G875" s="15">
        <v>45737</v>
      </c>
      <c r="H875" s="15">
        <v>45921</v>
      </c>
      <c r="I875" s="15" t="s">
        <v>39249</v>
      </c>
      <c r="J875" s="15" t="s">
        <v>39250</v>
      </c>
      <c r="K875" s="15" t="s">
        <v>45735</v>
      </c>
      <c r="L875" s="15" t="s">
        <v>25</v>
      </c>
      <c r="M875" s="15" t="s">
        <v>39251</v>
      </c>
      <c r="N875" s="14">
        <v>2011</v>
      </c>
      <c r="O875" s="15" t="s">
        <v>39252</v>
      </c>
      <c r="P875" s="15" t="s">
        <v>106</v>
      </c>
      <c r="Q875" s="15" t="s">
        <v>46976</v>
      </c>
      <c r="R875" s="15" t="s">
        <v>39253</v>
      </c>
      <c r="S875" s="15" t="s">
        <v>39254</v>
      </c>
      <c r="T875" s="15" t="s">
        <v>933</v>
      </c>
      <c r="U875" s="15" t="s">
        <v>53</v>
      </c>
      <c r="V875" s="15" t="s">
        <v>45523</v>
      </c>
      <c r="W875" s="15" t="s">
        <v>3974</v>
      </c>
      <c r="X875" s="15" t="str">
        <f>_xlfn.XLOOKUP(_LOOKUP[[#This Row],[AdjusterMemberName]],_Adjuster[Adjuster Name],_Adjuster[Email],,0)</f>
        <v>LMiller@knightcompany.com</v>
      </c>
      <c r="Y875" s="15" t="str">
        <f>_xlfn.XLOOKUP(_LOOKUP[[#This Row],[AdjusterMemberName]],_Adjuster[Adjuster Name],_Adjuster[Phone Number],,0)</f>
        <v>424-559-5378</v>
      </c>
      <c r="Z875" s="15" t="s">
        <v>39255</v>
      </c>
      <c r="AA8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328 S Miraleste Dr Unit 212, San Pedro  CA 90732</v>
      </c>
      <c r="AB875" s="15"/>
    </row>
    <row r="876" spans="1:28" x14ac:dyDescent="0.3">
      <c r="A876" s="14">
        <v>1</v>
      </c>
      <c r="B876" s="14">
        <v>1</v>
      </c>
      <c r="C876" s="15" t="s">
        <v>39373</v>
      </c>
      <c r="D876" s="15" t="s">
        <v>39374</v>
      </c>
      <c r="E876" s="15">
        <v>45788</v>
      </c>
      <c r="F876" s="15" t="s">
        <v>39375</v>
      </c>
      <c r="G876" s="15">
        <v>45755</v>
      </c>
      <c r="H876" s="15">
        <v>45938</v>
      </c>
      <c r="I876" s="15" t="s">
        <v>39376</v>
      </c>
      <c r="J876" s="15" t="s">
        <v>39377</v>
      </c>
      <c r="K876" s="15" t="s">
        <v>45416</v>
      </c>
      <c r="L876" s="15" t="s">
        <v>128</v>
      </c>
      <c r="M876" s="15" t="s">
        <v>129</v>
      </c>
      <c r="N876" s="14">
        <v>2018</v>
      </c>
      <c r="O876" s="15" t="s">
        <v>39378</v>
      </c>
      <c r="P876" s="15" t="s">
        <v>81</v>
      </c>
      <c r="Q876" s="15" t="s">
        <v>46893</v>
      </c>
      <c r="R876" s="15" t="s">
        <v>27693</v>
      </c>
      <c r="S876" s="15" t="s">
        <v>39379</v>
      </c>
      <c r="T876" s="15" t="s">
        <v>404</v>
      </c>
      <c r="U876" s="15" t="s">
        <v>53</v>
      </c>
      <c r="V876" s="15" t="s">
        <v>45924</v>
      </c>
      <c r="W876" s="15" t="s">
        <v>54</v>
      </c>
      <c r="X876" s="15" t="str">
        <f>_xlfn.XLOOKUP(_LOOKUP[[#This Row],[AdjusterMemberName]],_Adjuster[Adjuster Name],_Adjuster[Email],,0)</f>
        <v>JRubalcava@knightcompany.com</v>
      </c>
      <c r="Y876" s="15" t="str">
        <f>_xlfn.XLOOKUP(_LOOKUP[[#This Row],[AdjusterMemberName]],_Adjuster[Adjuster Name],_Adjuster[Phone Number],,0)</f>
        <v>424-559-5420</v>
      </c>
      <c r="Z876" s="15" t="s">
        <v>39380</v>
      </c>
      <c r="AA8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37037 Julian Ln, Palmdale  CA 93552</v>
      </c>
      <c r="AB876" s="15">
        <v>45822</v>
      </c>
    </row>
    <row r="877" spans="1:28" x14ac:dyDescent="0.3">
      <c r="A877" s="14">
        <v>1</v>
      </c>
      <c r="B877" s="14">
        <v>1</v>
      </c>
      <c r="C877" s="15" t="s">
        <v>42816</v>
      </c>
      <c r="D877" s="15" t="s">
        <v>42816</v>
      </c>
      <c r="E877" s="15">
        <v>45788</v>
      </c>
      <c r="F877" s="15" t="s">
        <v>42817</v>
      </c>
      <c r="G877" s="15">
        <v>45726</v>
      </c>
      <c r="H877" s="15">
        <v>45910</v>
      </c>
      <c r="I877" s="15" t="s">
        <v>42818</v>
      </c>
      <c r="J877" s="15" t="s">
        <v>42819</v>
      </c>
      <c r="K877" s="15" t="s">
        <v>45605</v>
      </c>
      <c r="L877" s="15" t="s">
        <v>103</v>
      </c>
      <c r="M877" s="15" t="s">
        <v>304</v>
      </c>
      <c r="N877" s="14">
        <v>2010</v>
      </c>
      <c r="O877" s="15" t="s">
        <v>42820</v>
      </c>
      <c r="P877" s="15" t="s">
        <v>81</v>
      </c>
      <c r="Q877" s="15" t="s">
        <v>47023</v>
      </c>
      <c r="R877" s="15" t="s">
        <v>42821</v>
      </c>
      <c r="S877" s="15" t="s">
        <v>42822</v>
      </c>
      <c r="T877" s="15" t="s">
        <v>672</v>
      </c>
      <c r="U877" s="15" t="s">
        <v>53</v>
      </c>
      <c r="V877" s="15" t="s">
        <v>45553</v>
      </c>
      <c r="W877" s="15" t="s">
        <v>29629</v>
      </c>
      <c r="X877" s="15" t="str">
        <f>_xlfn.XLOOKUP(_LOOKUP[[#This Row],[AdjusterMemberName]],_Adjuster[Adjuster Name],_Adjuster[Email],,0)</f>
        <v>LYoung2@knightcompany.com</v>
      </c>
      <c r="Y877" s="15" t="str">
        <f>_xlfn.XLOOKUP(_LOOKUP[[#This Row],[AdjusterMemberName]],_Adjuster[Adjuster Name],_Adjuster[Phone Number],,0)</f>
        <v>323-456-1714</v>
      </c>
      <c r="Z877" s="15" t="s">
        <v>42823</v>
      </c>
      <c r="AA8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19241 Lanark St, Reseda  CA 91335</v>
      </c>
      <c r="AB877" s="15"/>
    </row>
    <row r="878" spans="1:28" x14ac:dyDescent="0.3">
      <c r="A878" s="14">
        <v>1</v>
      </c>
      <c r="B878" s="14">
        <v>1</v>
      </c>
      <c r="C878" s="15" t="s">
        <v>38802</v>
      </c>
      <c r="D878" s="15" t="s">
        <v>38802</v>
      </c>
      <c r="E878" s="15">
        <v>45787</v>
      </c>
      <c r="F878" s="15" t="s">
        <v>38803</v>
      </c>
      <c r="G878" s="15">
        <v>45643</v>
      </c>
      <c r="H878" s="15">
        <v>45825</v>
      </c>
      <c r="I878" s="15" t="s">
        <v>38804</v>
      </c>
      <c r="J878" s="15" t="s">
        <v>38805</v>
      </c>
      <c r="K878" s="15" t="s">
        <v>45327</v>
      </c>
      <c r="L878" s="15" t="s">
        <v>687</v>
      </c>
      <c r="M878" s="15" t="s">
        <v>2261</v>
      </c>
      <c r="N878" s="14">
        <v>2018</v>
      </c>
      <c r="O878" s="15" t="s">
        <v>38806</v>
      </c>
      <c r="P878" s="15" t="s">
        <v>81</v>
      </c>
      <c r="Q878" s="15" t="s">
        <v>47097</v>
      </c>
      <c r="R878" s="15" t="s">
        <v>38807</v>
      </c>
      <c r="S878" s="15" t="s">
        <v>38808</v>
      </c>
      <c r="T878" s="15" t="s">
        <v>253</v>
      </c>
      <c r="U878" s="15" t="s">
        <v>53</v>
      </c>
      <c r="V878" s="15" t="s">
        <v>45500</v>
      </c>
      <c r="W878" s="15" t="s">
        <v>54</v>
      </c>
      <c r="X878" s="15" t="str">
        <f>_xlfn.XLOOKUP(_LOOKUP[[#This Row],[AdjusterMemberName]],_Adjuster[Adjuster Name],_Adjuster[Email],,0)</f>
        <v>JRubalcava@knightcompany.com</v>
      </c>
      <c r="Y878" s="15" t="str">
        <f>_xlfn.XLOOKUP(_LOOKUP[[#This Row],[AdjusterMemberName]],_Adjuster[Adjuster Name],_Adjuster[Phone Number],,0)</f>
        <v>424-559-5420</v>
      </c>
      <c r="Z878" s="15" t="s">
        <v>38809</v>
      </c>
      <c r="AA8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620 W Hyde Park Blvd Unit 118, Inglewood  CA 90302</v>
      </c>
      <c r="AB878" s="15"/>
    </row>
    <row r="879" spans="1:28" x14ac:dyDescent="0.3">
      <c r="A879" s="14">
        <v>1</v>
      </c>
      <c r="B879" s="14">
        <v>1</v>
      </c>
      <c r="C879" s="15" t="s">
        <v>38820</v>
      </c>
      <c r="D879" s="15" t="s">
        <v>38821</v>
      </c>
      <c r="E879" s="15">
        <v>45787</v>
      </c>
      <c r="F879" s="15" t="s">
        <v>38822</v>
      </c>
      <c r="G879" s="15">
        <v>45751</v>
      </c>
      <c r="H879" s="15">
        <v>45934</v>
      </c>
      <c r="I879" s="15" t="s">
        <v>38823</v>
      </c>
      <c r="J879" s="15" t="s">
        <v>38824</v>
      </c>
      <c r="K879" s="15" t="s">
        <v>45416</v>
      </c>
      <c r="L879" s="15" t="s">
        <v>2306</v>
      </c>
      <c r="M879" s="15" t="s">
        <v>7868</v>
      </c>
      <c r="N879" s="14">
        <v>2013</v>
      </c>
      <c r="O879" s="15" t="s">
        <v>38825</v>
      </c>
      <c r="P879" s="15" t="s">
        <v>106</v>
      </c>
      <c r="Q879" s="15" t="s">
        <v>46976</v>
      </c>
      <c r="R879" s="15" t="s">
        <v>38826</v>
      </c>
      <c r="S879" s="15" t="s">
        <v>38827</v>
      </c>
      <c r="T879" s="15" t="s">
        <v>308</v>
      </c>
      <c r="U879" s="15" t="s">
        <v>53</v>
      </c>
      <c r="V879" s="15" t="s">
        <v>45720</v>
      </c>
      <c r="W879" s="15" t="s">
        <v>1357</v>
      </c>
      <c r="X879" s="15" t="str">
        <f>_xlfn.XLOOKUP(_LOOKUP[[#This Row],[AdjusterMemberName]],_Adjuster[Adjuster Name],_Adjuster[Email],,0)</f>
        <v>jRivera1@knightcompany.com</v>
      </c>
      <c r="Y879" s="15" t="str">
        <f>_xlfn.XLOOKUP(_LOOKUP[[#This Row],[AdjusterMemberName]],_Adjuster[Adjuster Name],_Adjuster[Phone Number],,0)</f>
        <v>424-559-5239</v>
      </c>
      <c r="Z879" s="15" t="s">
        <v>38828</v>
      </c>
      <c r="AA8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3695 Avalon St Spc 31, Riverside  CA 92509</v>
      </c>
      <c r="AB879" s="15"/>
    </row>
    <row r="880" spans="1:28" x14ac:dyDescent="0.3">
      <c r="A880" s="14">
        <v>1</v>
      </c>
      <c r="B880" s="14">
        <v>1</v>
      </c>
      <c r="C880" s="15" t="s">
        <v>38833</v>
      </c>
      <c r="D880" s="15" t="s">
        <v>38833</v>
      </c>
      <c r="E880" s="15">
        <v>45787</v>
      </c>
      <c r="F880" s="15" t="s">
        <v>38834</v>
      </c>
      <c r="G880" s="15">
        <v>45652</v>
      </c>
      <c r="H880" s="15">
        <v>45834</v>
      </c>
      <c r="I880" s="15" t="s">
        <v>38835</v>
      </c>
      <c r="J880" s="15" t="s">
        <v>1492</v>
      </c>
      <c r="K880" s="15" t="s">
        <v>45388</v>
      </c>
      <c r="L880" s="15" t="s">
        <v>116</v>
      </c>
      <c r="M880" s="15" t="s">
        <v>18777</v>
      </c>
      <c r="N880" s="14">
        <v>2017</v>
      </c>
      <c r="O880" s="15" t="s">
        <v>38836</v>
      </c>
      <c r="P880" s="15" t="s">
        <v>106</v>
      </c>
      <c r="Q880" s="15" t="s">
        <v>47019</v>
      </c>
      <c r="R880" s="15" t="s">
        <v>38837</v>
      </c>
      <c r="S880" s="15" t="s">
        <v>38838</v>
      </c>
      <c r="T880" s="15" t="s">
        <v>2950</v>
      </c>
      <c r="U880" s="15" t="s">
        <v>53</v>
      </c>
      <c r="V880" s="15" t="s">
        <v>45514</v>
      </c>
      <c r="W880" s="15" t="s">
        <v>54</v>
      </c>
      <c r="X880" s="15" t="str">
        <f>_xlfn.XLOOKUP(_LOOKUP[[#This Row],[AdjusterMemberName]],_Adjuster[Adjuster Name],_Adjuster[Email],,0)</f>
        <v>JRubalcava@knightcompany.com</v>
      </c>
      <c r="Y880" s="15" t="str">
        <f>_xlfn.XLOOKUP(_LOOKUP[[#This Row],[AdjusterMemberName]],_Adjuster[Adjuster Name],_Adjuster[Phone Number],,0)</f>
        <v>424-559-5420</v>
      </c>
      <c r="Z880" s="15" t="s">
        <v>38839</v>
      </c>
      <c r="AA8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11831 Chivers Ave, Pacoima  CA 91331</v>
      </c>
      <c r="AB880" s="15"/>
    </row>
    <row r="881" spans="1:28" x14ac:dyDescent="0.3">
      <c r="A881" s="14">
        <v>1</v>
      </c>
      <c r="B881" s="14">
        <v>1</v>
      </c>
      <c r="C881" s="15" t="s">
        <v>38909</v>
      </c>
      <c r="D881" s="15" t="s">
        <v>38909</v>
      </c>
      <c r="E881" s="15">
        <v>45787</v>
      </c>
      <c r="F881" s="15" t="s">
        <v>38910</v>
      </c>
      <c r="G881" s="15">
        <v>45619</v>
      </c>
      <c r="H881" s="15">
        <v>45800</v>
      </c>
      <c r="I881" s="15" t="s">
        <v>38911</v>
      </c>
      <c r="J881" s="15" t="s">
        <v>38912</v>
      </c>
      <c r="K881" s="15" t="s">
        <v>45506</v>
      </c>
      <c r="L881" s="15" t="s">
        <v>281</v>
      </c>
      <c r="M881" s="15" t="s">
        <v>1106</v>
      </c>
      <c r="N881" s="14">
        <v>2020</v>
      </c>
      <c r="O881" s="15" t="s">
        <v>38913</v>
      </c>
      <c r="P881" s="15" t="s">
        <v>106</v>
      </c>
      <c r="Q881" s="15" t="s">
        <v>47012</v>
      </c>
      <c r="R881" s="15" t="s">
        <v>38914</v>
      </c>
      <c r="S881" s="15" t="s">
        <v>38915</v>
      </c>
      <c r="T881" s="15" t="s">
        <v>13610</v>
      </c>
      <c r="U881" s="15" t="s">
        <v>53</v>
      </c>
      <c r="V881" s="15" t="s">
        <v>46009</v>
      </c>
      <c r="W881" s="15" t="s">
        <v>3184</v>
      </c>
      <c r="X881" s="15" t="str">
        <f>_xlfn.XLOOKUP(_LOOKUP[[#This Row],[AdjusterMemberName]],_Adjuster[Adjuster Name],_Adjuster[Email],,0)</f>
        <v>mQualls@knightcompany.com</v>
      </c>
      <c r="Y881" s="15" t="str">
        <f>_xlfn.XLOOKUP(_LOOKUP[[#This Row],[AdjusterMemberName]],_Adjuster[Adjuster Name],_Adjuster[Phone Number],,0)</f>
        <v>424-559-5436</v>
      </c>
      <c r="Z881" s="15" t="s">
        <v>38916</v>
      </c>
      <c r="AA8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1376 Floyd Ave, Sunnyvale  CA 94087</v>
      </c>
      <c r="AB881" s="15"/>
    </row>
    <row r="882" spans="1:28" x14ac:dyDescent="0.3">
      <c r="A882" s="14">
        <v>1</v>
      </c>
      <c r="B882" s="14">
        <v>1</v>
      </c>
      <c r="C882" s="15" t="s">
        <v>37263</v>
      </c>
      <c r="D882" s="15" t="s">
        <v>38917</v>
      </c>
      <c r="E882" s="15">
        <v>45787</v>
      </c>
      <c r="F882" s="15" t="s">
        <v>37264</v>
      </c>
      <c r="G882" s="15">
        <v>45754</v>
      </c>
      <c r="H882" s="15">
        <v>45937</v>
      </c>
      <c r="I882" s="15" t="s">
        <v>38918</v>
      </c>
      <c r="J882" s="15" t="s">
        <v>38919</v>
      </c>
      <c r="K882" s="15" t="s">
        <v>45356</v>
      </c>
      <c r="L882" s="15" t="s">
        <v>314</v>
      </c>
      <c r="M882" s="15" t="s">
        <v>978</v>
      </c>
      <c r="N882" s="14">
        <v>2017</v>
      </c>
      <c r="O882" s="15" t="s">
        <v>37267</v>
      </c>
      <c r="P882" s="15" t="s">
        <v>81</v>
      </c>
      <c r="Q882" s="15" t="s">
        <v>46893</v>
      </c>
      <c r="R882" s="15" t="s">
        <v>37268</v>
      </c>
      <c r="S882" s="15" t="s">
        <v>37269</v>
      </c>
      <c r="T882" s="15" t="s">
        <v>174</v>
      </c>
      <c r="U882" s="15" t="s">
        <v>53</v>
      </c>
      <c r="V882" s="15" t="s">
        <v>45474</v>
      </c>
      <c r="W882" s="15" t="s">
        <v>1658</v>
      </c>
      <c r="X882" s="15" t="str">
        <f>_xlfn.XLOOKUP(_LOOKUP[[#This Row],[AdjusterMemberName]],_Adjuster[Adjuster Name],_Adjuster[Email],,0)</f>
        <v>RDavila@knightcompany.com</v>
      </c>
      <c r="Y882" s="15" t="str">
        <f>_xlfn.XLOOKUP(_LOOKUP[[#This Row],[AdjusterMemberName]],_Adjuster[Adjuster Name],_Adjuster[Phone Number],,0)</f>
        <v>424-559-5663</v>
      </c>
      <c r="Z882" s="15" t="s">
        <v>37270</v>
      </c>
      <c r="AA8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4901 S Normandie Ave, Los Angeles  CA 90037</v>
      </c>
      <c r="AB882" s="15"/>
    </row>
    <row r="883" spans="1:28" x14ac:dyDescent="0.3">
      <c r="A883" s="14">
        <v>1</v>
      </c>
      <c r="B883" s="14">
        <v>1</v>
      </c>
      <c r="C883" s="15" t="s">
        <v>38944</v>
      </c>
      <c r="D883" s="15" t="s">
        <v>38944</v>
      </c>
      <c r="E883" s="15">
        <v>45787</v>
      </c>
      <c r="F883" s="15" t="s">
        <v>38945</v>
      </c>
      <c r="G883" s="15">
        <v>45714</v>
      </c>
      <c r="H883" s="15">
        <v>45895</v>
      </c>
      <c r="I883" s="15" t="s">
        <v>38946</v>
      </c>
      <c r="J883" s="15" t="s">
        <v>38947</v>
      </c>
      <c r="K883" s="15" t="s">
        <v>45332</v>
      </c>
      <c r="L883" s="15" t="s">
        <v>201</v>
      </c>
      <c r="M883" s="15" t="s">
        <v>24686</v>
      </c>
      <c r="N883" s="14">
        <v>2015</v>
      </c>
      <c r="O883" s="15" t="s">
        <v>38948</v>
      </c>
      <c r="P883" s="15" t="s">
        <v>81</v>
      </c>
      <c r="Q883" s="15" t="s">
        <v>46939</v>
      </c>
      <c r="R883" s="15" t="s">
        <v>4456</v>
      </c>
      <c r="S883" s="15" t="s">
        <v>38949</v>
      </c>
      <c r="T883" s="15" t="s">
        <v>2072</v>
      </c>
      <c r="U883" s="15" t="s">
        <v>53</v>
      </c>
      <c r="V883" s="15" t="s">
        <v>45733</v>
      </c>
      <c r="W883" s="15" t="s">
        <v>1357</v>
      </c>
      <c r="X883" s="15" t="str">
        <f>_xlfn.XLOOKUP(_LOOKUP[[#This Row],[AdjusterMemberName]],_Adjuster[Adjuster Name],_Adjuster[Email],,0)</f>
        <v>jRivera1@knightcompany.com</v>
      </c>
      <c r="Y883" s="15" t="str">
        <f>_xlfn.XLOOKUP(_LOOKUP[[#This Row],[AdjusterMemberName]],_Adjuster[Adjuster Name],_Adjuster[Phone Number],,0)</f>
        <v>424-559-5239</v>
      </c>
      <c r="Z883" s="15" t="s">
        <v>38950</v>
      </c>
      <c r="AA8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16225 Arrow Blvd Apt A103, Fontana  CA 92335</v>
      </c>
      <c r="AB883" s="15">
        <v>45880</v>
      </c>
    </row>
    <row r="884" spans="1:28" x14ac:dyDescent="0.3">
      <c r="A884" s="14">
        <v>1</v>
      </c>
      <c r="B884" s="14">
        <v>1</v>
      </c>
      <c r="C884" s="15" t="s">
        <v>39158</v>
      </c>
      <c r="D884" s="15" t="s">
        <v>39158</v>
      </c>
      <c r="E884" s="15">
        <v>45787</v>
      </c>
      <c r="F884" s="15" t="s">
        <v>39440</v>
      </c>
      <c r="G884" s="15">
        <v>45782</v>
      </c>
      <c r="H884" s="15">
        <v>45966</v>
      </c>
      <c r="I884" s="15" t="s">
        <v>39441</v>
      </c>
      <c r="J884" s="15" t="s">
        <v>39442</v>
      </c>
      <c r="K884" s="15" t="s">
        <v>45517</v>
      </c>
      <c r="L884" s="15" t="s">
        <v>139</v>
      </c>
      <c r="M884" s="15" t="s">
        <v>470</v>
      </c>
      <c r="N884" s="14">
        <v>2020</v>
      </c>
      <c r="O884" s="15" t="s">
        <v>39162</v>
      </c>
      <c r="P884" s="15" t="s">
        <v>106</v>
      </c>
      <c r="Q884" s="15" t="s">
        <v>46931</v>
      </c>
      <c r="R884" s="15" t="s">
        <v>39163</v>
      </c>
      <c r="S884" s="15" t="s">
        <v>39164</v>
      </c>
      <c r="T884" s="15" t="s">
        <v>9009</v>
      </c>
      <c r="U884" s="15" t="s">
        <v>53</v>
      </c>
      <c r="V884" s="15" t="s">
        <v>45443</v>
      </c>
      <c r="W884" s="15" t="s">
        <v>1544</v>
      </c>
      <c r="X884" s="15" t="str">
        <f>_xlfn.XLOOKUP(_LOOKUP[[#This Row],[AdjusterMemberName]],_Adjuster[Adjuster Name],_Adjuster[Email],,0)</f>
        <v>CRodriguez5@knightcompany.com</v>
      </c>
      <c r="Y884" s="15" t="str">
        <f>_xlfn.XLOOKUP(_LOOKUP[[#This Row],[AdjusterMemberName]],_Adjuster[Adjuster Name],_Adjuster[Phone Number],,0)</f>
        <v>323-456-1708</v>
      </c>
      <c r="Z884" s="15" t="s">
        <v>39165</v>
      </c>
      <c r="AA8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1823 3Rd St, Simi Valley  CA 93065</v>
      </c>
      <c r="AB884" s="15"/>
    </row>
    <row r="885" spans="1:28" x14ac:dyDescent="0.3">
      <c r="A885" s="14">
        <v>1</v>
      </c>
      <c r="B885" s="14">
        <v>1</v>
      </c>
      <c r="C885" s="15" t="s">
        <v>40064</v>
      </c>
      <c r="D885" s="15" t="s">
        <v>40064</v>
      </c>
      <c r="E885" s="15">
        <v>45787</v>
      </c>
      <c r="F885" s="15" t="s">
        <v>40065</v>
      </c>
      <c r="G885" s="15">
        <v>45609</v>
      </c>
      <c r="H885" s="15">
        <v>45790</v>
      </c>
      <c r="I885" s="15" t="s">
        <v>40066</v>
      </c>
      <c r="J885" s="15" t="s">
        <v>40067</v>
      </c>
      <c r="K885" s="15" t="s">
        <v>45938</v>
      </c>
      <c r="L885" s="15" t="s">
        <v>441</v>
      </c>
      <c r="M885" s="15" t="s">
        <v>5806</v>
      </c>
      <c r="N885" s="14">
        <v>2015</v>
      </c>
      <c r="O885" s="15" t="s">
        <v>40068</v>
      </c>
      <c r="P885" s="15" t="s">
        <v>81</v>
      </c>
      <c r="Q885" s="15" t="s">
        <v>47023</v>
      </c>
      <c r="R885" s="15" t="s">
        <v>162</v>
      </c>
      <c r="S885" s="15" t="s">
        <v>40069</v>
      </c>
      <c r="T885" s="15" t="s">
        <v>971</v>
      </c>
      <c r="U885" s="15" t="s">
        <v>53</v>
      </c>
      <c r="V885" s="15" t="s">
        <v>45625</v>
      </c>
      <c r="W885" s="15" t="s">
        <v>6921</v>
      </c>
      <c r="X885" s="15" t="str">
        <f>_xlfn.XLOOKUP(_LOOKUP[[#This Row],[AdjusterMemberName]],_Adjuster[Adjuster Name],_Adjuster[Email],,0)</f>
        <v>AWallace@knightcompany.com</v>
      </c>
      <c r="Y885" s="15" t="str">
        <f>_xlfn.XLOOKUP(_LOOKUP[[#This Row],[AdjusterMemberName]],_Adjuster[Adjuster Name],_Adjuster[Phone Number],,0)</f>
        <v>424-559-5734</v>
      </c>
      <c r="Z885" s="15" t="s">
        <v>40070</v>
      </c>
      <c r="AA8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32066 Baywood St, Lake Elsinore  CA 92532</v>
      </c>
      <c r="AB885" s="15"/>
    </row>
    <row r="886" spans="1:28" x14ac:dyDescent="0.3">
      <c r="A886" s="14">
        <v>1</v>
      </c>
      <c r="B886" s="14">
        <v>1</v>
      </c>
      <c r="C886" s="15" t="s">
        <v>30426</v>
      </c>
      <c r="D886" s="15" t="s">
        <v>41307</v>
      </c>
      <c r="E886" s="15">
        <v>45787</v>
      </c>
      <c r="F886" s="15" t="s">
        <v>30428</v>
      </c>
      <c r="G886" s="15">
        <v>45626</v>
      </c>
      <c r="H886" s="15">
        <v>45807</v>
      </c>
      <c r="I886" s="15" t="s">
        <v>41308</v>
      </c>
      <c r="J886" s="15" t="s">
        <v>41309</v>
      </c>
      <c r="K886" s="15" t="s">
        <v>45856</v>
      </c>
      <c r="L886" s="15" t="s">
        <v>281</v>
      </c>
      <c r="M886" s="15" t="s">
        <v>9025</v>
      </c>
      <c r="N886" s="14">
        <v>2018</v>
      </c>
      <c r="O886" s="15" t="s">
        <v>30431</v>
      </c>
      <c r="P886" s="15" t="s">
        <v>106</v>
      </c>
      <c r="Q886" s="15" t="s">
        <v>47019</v>
      </c>
      <c r="R886" s="15" t="s">
        <v>30432</v>
      </c>
      <c r="S886" s="15" t="s">
        <v>30433</v>
      </c>
      <c r="T886" s="15" t="s">
        <v>96</v>
      </c>
      <c r="U886" s="15" t="s">
        <v>53</v>
      </c>
      <c r="V886" s="15" t="s">
        <v>45731</v>
      </c>
      <c r="W886" s="15" t="s">
        <v>1186</v>
      </c>
      <c r="X886" s="15" t="str">
        <f>_xlfn.XLOOKUP(_LOOKUP[[#This Row],[AdjusterMemberName]],_Adjuster[Adjuster Name],_Adjuster[Email],,0)</f>
        <v>sAkinleye@knightcompany.com</v>
      </c>
      <c r="Y886" s="15" t="str">
        <f>_xlfn.XLOOKUP(_LOOKUP[[#This Row],[AdjusterMemberName]],_Adjuster[Adjuster Name],_Adjuster[Phone Number],,0)</f>
        <v>424-559-5280</v>
      </c>
      <c r="Z886" s="15" t="s">
        <v>30434</v>
      </c>
      <c r="AA8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14164 Saint Tropez Ct, Moreno Valley  CA 92553</v>
      </c>
      <c r="AB886" s="15"/>
    </row>
    <row r="887" spans="1:28" x14ac:dyDescent="0.3">
      <c r="A887" s="14">
        <v>1</v>
      </c>
      <c r="B887" s="14">
        <v>1</v>
      </c>
      <c r="C887" s="15" t="s">
        <v>38633</v>
      </c>
      <c r="D887" s="15" t="s">
        <v>38633</v>
      </c>
      <c r="E887" s="15">
        <v>45786</v>
      </c>
      <c r="F887" s="15" t="s">
        <v>38634</v>
      </c>
      <c r="G887" s="15">
        <v>45606</v>
      </c>
      <c r="H887" s="15">
        <v>45787</v>
      </c>
      <c r="I887" s="15" t="s">
        <v>38635</v>
      </c>
      <c r="J887" s="15" t="s">
        <v>38636</v>
      </c>
      <c r="K887" s="15" t="s">
        <v>45341</v>
      </c>
      <c r="L887" s="15" t="s">
        <v>314</v>
      </c>
      <c r="M887" s="15" t="s">
        <v>1640</v>
      </c>
      <c r="N887" s="14">
        <v>2023</v>
      </c>
      <c r="O887" s="15" t="s">
        <v>38637</v>
      </c>
      <c r="P887" s="15" t="s">
        <v>106</v>
      </c>
      <c r="Q887" s="15" t="s">
        <v>47079</v>
      </c>
      <c r="R887" s="15" t="s">
        <v>931</v>
      </c>
      <c r="S887" s="15" t="s">
        <v>38638</v>
      </c>
      <c r="T887" s="15" t="s">
        <v>17160</v>
      </c>
      <c r="U887" s="15" t="s">
        <v>53</v>
      </c>
      <c r="V887" s="15" t="s">
        <v>45370</v>
      </c>
      <c r="W887" s="15" t="s">
        <v>6921</v>
      </c>
      <c r="X887" s="15" t="str">
        <f>_xlfn.XLOOKUP(_LOOKUP[[#This Row],[AdjusterMemberName]],_Adjuster[Adjuster Name],_Adjuster[Email],,0)</f>
        <v>AWallace@knightcompany.com</v>
      </c>
      <c r="Y887" s="15" t="str">
        <f>_xlfn.XLOOKUP(_LOOKUP[[#This Row],[AdjusterMemberName]],_Adjuster[Adjuster Name],_Adjuster[Phone Number],,0)</f>
        <v>424-559-5734</v>
      </c>
      <c r="Z887" s="15" t="s">
        <v>38639</v>
      </c>
      <c r="AA8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44720 Palo Verde St Apt 32, Indio  CA 92201</v>
      </c>
      <c r="AB887" s="15"/>
    </row>
    <row r="888" spans="1:28" x14ac:dyDescent="0.3">
      <c r="A888" s="14">
        <v>1</v>
      </c>
      <c r="B888" s="14">
        <v>1</v>
      </c>
      <c r="C888" s="15" t="s">
        <v>38648</v>
      </c>
      <c r="D888" s="15" t="s">
        <v>38648</v>
      </c>
      <c r="E888" s="15">
        <v>45786</v>
      </c>
      <c r="F888" s="15" t="s">
        <v>38649</v>
      </c>
      <c r="G888" s="15">
        <v>45664</v>
      </c>
      <c r="H888" s="15">
        <v>45845</v>
      </c>
      <c r="I888" s="15" t="s">
        <v>38650</v>
      </c>
      <c r="J888" s="15" t="s">
        <v>38651</v>
      </c>
      <c r="K888" s="15" t="s">
        <v>45458</v>
      </c>
      <c r="L888" s="15" t="s">
        <v>103</v>
      </c>
      <c r="M888" s="15" t="s">
        <v>304</v>
      </c>
      <c r="N888" s="14">
        <v>2023</v>
      </c>
      <c r="O888" s="15" t="s">
        <v>38652</v>
      </c>
      <c r="P888" s="15" t="s">
        <v>81</v>
      </c>
      <c r="Q888" s="15" t="s">
        <v>46922</v>
      </c>
      <c r="R888" s="15" t="s">
        <v>38653</v>
      </c>
      <c r="S888" s="15" t="s">
        <v>38654</v>
      </c>
      <c r="T888" s="15" t="s">
        <v>2146</v>
      </c>
      <c r="U888" s="15" t="s">
        <v>53</v>
      </c>
      <c r="V888" s="15" t="s">
        <v>46020</v>
      </c>
      <c r="W888" s="15" t="s">
        <v>1357</v>
      </c>
      <c r="X888" s="15" t="str">
        <f>_xlfn.XLOOKUP(_LOOKUP[[#This Row],[AdjusterMemberName]],_Adjuster[Adjuster Name],_Adjuster[Email],,0)</f>
        <v>jRivera1@knightcompany.com</v>
      </c>
      <c r="Y888" s="15" t="str">
        <f>_xlfn.XLOOKUP(_LOOKUP[[#This Row],[AdjusterMemberName]],_Adjuster[Adjuster Name],_Adjuster[Phone Number],,0)</f>
        <v>424-559-5239</v>
      </c>
      <c r="Z888" s="15" t="s">
        <v>38655</v>
      </c>
      <c r="AA8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26455 Paradise Valley Rd Spc 5, Warner Springs  CA 92086</v>
      </c>
      <c r="AB888" s="15"/>
    </row>
    <row r="889" spans="1:28" x14ac:dyDescent="0.3">
      <c r="A889" s="14">
        <v>1</v>
      </c>
      <c r="B889" s="14">
        <v>1</v>
      </c>
      <c r="C889" s="15" t="s">
        <v>38656</v>
      </c>
      <c r="D889" s="15" t="s">
        <v>38656</v>
      </c>
      <c r="E889" s="15">
        <v>45786</v>
      </c>
      <c r="F889" s="15" t="s">
        <v>38657</v>
      </c>
      <c r="G889" s="15">
        <v>45693</v>
      </c>
      <c r="H889" s="15">
        <v>45874</v>
      </c>
      <c r="I889" s="15" t="s">
        <v>38658</v>
      </c>
      <c r="J889" s="15" t="s">
        <v>38659</v>
      </c>
      <c r="K889" s="15" t="s">
        <v>45472</v>
      </c>
      <c r="L889" s="15" t="s">
        <v>128</v>
      </c>
      <c r="M889" s="15" t="s">
        <v>170</v>
      </c>
      <c r="N889" s="14">
        <v>2025</v>
      </c>
      <c r="O889" s="15" t="s">
        <v>38660</v>
      </c>
      <c r="P889" s="15" t="s">
        <v>106</v>
      </c>
      <c r="Q889" s="15" t="s">
        <v>46922</v>
      </c>
      <c r="R889" s="15" t="s">
        <v>38661</v>
      </c>
      <c r="S889" s="15" t="s">
        <v>38662</v>
      </c>
      <c r="T889" s="15" t="s">
        <v>38663</v>
      </c>
      <c r="U889" s="15" t="s">
        <v>53</v>
      </c>
      <c r="V889" s="15" t="s">
        <v>46019</v>
      </c>
      <c r="W889" s="15" t="s">
        <v>3184</v>
      </c>
      <c r="X889" s="15" t="str">
        <f>_xlfn.XLOOKUP(_LOOKUP[[#This Row],[AdjusterMemberName]],_Adjuster[Adjuster Name],_Adjuster[Email],,0)</f>
        <v>mQualls@knightcompany.com</v>
      </c>
      <c r="Y889" s="15" t="str">
        <f>_xlfn.XLOOKUP(_LOOKUP[[#This Row],[AdjusterMemberName]],_Adjuster[Adjuster Name],_Adjuster[Phone Number],,0)</f>
        <v>424-559-5436</v>
      </c>
      <c r="Z889" s="15" t="s">
        <v>38664</v>
      </c>
      <c r="AA8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5812 Dolbeer Way, Newark  CA 94560</v>
      </c>
      <c r="AB889" s="15">
        <v>45873</v>
      </c>
    </row>
    <row r="890" spans="1:28" x14ac:dyDescent="0.3">
      <c r="A890" s="14">
        <v>1</v>
      </c>
      <c r="B890" s="14">
        <v>1</v>
      </c>
      <c r="C890" s="15" t="s">
        <v>38673</v>
      </c>
      <c r="D890" s="15" t="s">
        <v>38674</v>
      </c>
      <c r="E890" s="15">
        <v>45786</v>
      </c>
      <c r="F890" s="15" t="s">
        <v>38675</v>
      </c>
      <c r="G890" s="15">
        <v>45630</v>
      </c>
      <c r="H890" s="15">
        <v>45812</v>
      </c>
      <c r="I890" s="15" t="s">
        <v>38676</v>
      </c>
      <c r="J890" s="15" t="s">
        <v>38677</v>
      </c>
      <c r="K890" s="15" t="s">
        <v>45341</v>
      </c>
      <c r="L890" s="15" t="s">
        <v>128</v>
      </c>
      <c r="M890" s="15" t="s">
        <v>170</v>
      </c>
      <c r="N890" s="14">
        <v>2003</v>
      </c>
      <c r="O890" s="15" t="s">
        <v>38678</v>
      </c>
      <c r="P890" s="15" t="s">
        <v>106</v>
      </c>
      <c r="Q890" s="15" t="s">
        <v>47006</v>
      </c>
      <c r="R890" s="15" t="s">
        <v>38679</v>
      </c>
      <c r="S890" s="15" t="s">
        <v>38680</v>
      </c>
      <c r="T890" s="15" t="s">
        <v>308</v>
      </c>
      <c r="U890" s="15" t="s">
        <v>53</v>
      </c>
      <c r="V890" s="15" t="s">
        <v>45398</v>
      </c>
      <c r="W890" s="15" t="s">
        <v>6921</v>
      </c>
      <c r="X890" s="15" t="str">
        <f>_xlfn.XLOOKUP(_LOOKUP[[#This Row],[AdjusterMemberName]],_Adjuster[Adjuster Name],_Adjuster[Email],,0)</f>
        <v>AWallace@knightcompany.com</v>
      </c>
      <c r="Y890" s="15" t="str">
        <f>_xlfn.XLOOKUP(_LOOKUP[[#This Row],[AdjusterMemberName]],_Adjuster[Adjuster Name],_Adjuster[Phone Number],,0)</f>
        <v>424-559-5734</v>
      </c>
      <c r="Z890" s="15" t="s">
        <v>38681</v>
      </c>
      <c r="AA8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3514 Lou Ella Ln , Riverside  CA 92507</v>
      </c>
      <c r="AB890" s="15"/>
    </row>
    <row r="891" spans="1:28" x14ac:dyDescent="0.3">
      <c r="A891" s="14">
        <v>1</v>
      </c>
      <c r="B891" s="14">
        <v>1</v>
      </c>
      <c r="C891" s="15" t="s">
        <v>38721</v>
      </c>
      <c r="D891" s="15" t="s">
        <v>38721</v>
      </c>
      <c r="E891" s="15">
        <v>45786</v>
      </c>
      <c r="F891" s="15" t="s">
        <v>38722</v>
      </c>
      <c r="G891" s="15">
        <v>45741</v>
      </c>
      <c r="H891" s="15">
        <v>45925</v>
      </c>
      <c r="I891" s="15" t="s">
        <v>38723</v>
      </c>
      <c r="J891" s="15" t="s">
        <v>38724</v>
      </c>
      <c r="K891" s="15" t="s">
        <v>46016</v>
      </c>
      <c r="L891" s="15" t="s">
        <v>128</v>
      </c>
      <c r="M891" s="15" t="s">
        <v>170</v>
      </c>
      <c r="N891" s="14">
        <v>2024</v>
      </c>
      <c r="O891" s="15" t="s">
        <v>38725</v>
      </c>
      <c r="P891" s="15" t="s">
        <v>106</v>
      </c>
      <c r="Q891" s="15" t="s">
        <v>46913</v>
      </c>
      <c r="R891" s="15" t="s">
        <v>38726</v>
      </c>
      <c r="S891" s="15" t="s">
        <v>38727</v>
      </c>
      <c r="T891" s="15" t="s">
        <v>174</v>
      </c>
      <c r="U891" s="15" t="s">
        <v>53</v>
      </c>
      <c r="V891" s="15" t="s">
        <v>45351</v>
      </c>
      <c r="W891" s="15" t="s">
        <v>1186</v>
      </c>
      <c r="X891" s="15" t="str">
        <f>_xlfn.XLOOKUP(_LOOKUP[[#This Row],[AdjusterMemberName]],_Adjuster[Adjuster Name],_Adjuster[Email],,0)</f>
        <v>sAkinleye@knightcompany.com</v>
      </c>
      <c r="Y891" s="15" t="str">
        <f>_xlfn.XLOOKUP(_LOOKUP[[#This Row],[AdjusterMemberName]],_Adjuster[Adjuster Name],_Adjuster[Phone Number],,0)</f>
        <v>424-559-5280</v>
      </c>
      <c r="Z891" s="15" t="s">
        <v>38728</v>
      </c>
      <c r="AA8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923 W 51St Pl, Los Angeles  CA 90037</v>
      </c>
      <c r="AB891" s="15"/>
    </row>
    <row r="892" spans="1:28" x14ac:dyDescent="0.3">
      <c r="A892" s="14">
        <v>1</v>
      </c>
      <c r="B892" s="14">
        <v>1</v>
      </c>
      <c r="C892" s="15" t="s">
        <v>38729</v>
      </c>
      <c r="D892" s="15" t="s">
        <v>38729</v>
      </c>
      <c r="E892" s="15">
        <v>45786</v>
      </c>
      <c r="F892" s="15" t="s">
        <v>38730</v>
      </c>
      <c r="G892" s="15">
        <v>45726</v>
      </c>
      <c r="H892" s="15">
        <v>45910</v>
      </c>
      <c r="I892" s="15" t="s">
        <v>38731</v>
      </c>
      <c r="J892" s="15" t="s">
        <v>38732</v>
      </c>
      <c r="K892" s="15" t="s">
        <v>45496</v>
      </c>
      <c r="L892" s="15" t="s">
        <v>128</v>
      </c>
      <c r="M892" s="15" t="s">
        <v>170</v>
      </c>
      <c r="N892" s="14">
        <v>2023</v>
      </c>
      <c r="O892" s="15" t="s">
        <v>38733</v>
      </c>
      <c r="P892" s="15" t="s">
        <v>106</v>
      </c>
      <c r="Q892" s="15" t="s">
        <v>46893</v>
      </c>
      <c r="R892" s="15" t="s">
        <v>2097</v>
      </c>
      <c r="S892" s="15" t="s">
        <v>38734</v>
      </c>
      <c r="T892" s="15" t="s">
        <v>174</v>
      </c>
      <c r="U892" s="15" t="s">
        <v>53</v>
      </c>
      <c r="V892" s="15" t="s">
        <v>45507</v>
      </c>
      <c r="W892" s="15" t="s">
        <v>6921</v>
      </c>
      <c r="X892" s="15" t="str">
        <f>_xlfn.XLOOKUP(_LOOKUP[[#This Row],[AdjusterMemberName]],_Adjuster[Adjuster Name],_Adjuster[Email],,0)</f>
        <v>AWallace@knightcompany.com</v>
      </c>
      <c r="Y892" s="15" t="str">
        <f>_xlfn.XLOOKUP(_LOOKUP[[#This Row],[AdjusterMemberName]],_Adjuster[Adjuster Name],_Adjuster[Phone Number],,0)</f>
        <v>424-559-5734</v>
      </c>
      <c r="Z892" s="15" t="s">
        <v>38735</v>
      </c>
      <c r="AA8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145 S Hoover St , Los Angeles  CA 90044</v>
      </c>
      <c r="AB892" s="15"/>
    </row>
    <row r="893" spans="1:28" x14ac:dyDescent="0.3">
      <c r="A893" s="14">
        <v>1</v>
      </c>
      <c r="B893" s="14">
        <v>1</v>
      </c>
      <c r="C893" s="15" t="s">
        <v>38736</v>
      </c>
      <c r="D893" s="15" t="s">
        <v>38736</v>
      </c>
      <c r="E893" s="15">
        <v>45786</v>
      </c>
      <c r="F893" s="15" t="s">
        <v>38737</v>
      </c>
      <c r="G893" s="15">
        <v>45688</v>
      </c>
      <c r="H893" s="15">
        <v>45869</v>
      </c>
      <c r="I893" s="15" t="s">
        <v>38738</v>
      </c>
      <c r="J893" s="15" t="s">
        <v>38739</v>
      </c>
      <c r="K893" s="15" t="s">
        <v>45388</v>
      </c>
      <c r="L893" s="15" t="s">
        <v>25</v>
      </c>
      <c r="M893" s="15" t="s">
        <v>1896</v>
      </c>
      <c r="N893" s="14">
        <v>2021</v>
      </c>
      <c r="O893" s="15" t="s">
        <v>38740</v>
      </c>
      <c r="P893" s="15" t="s">
        <v>106</v>
      </c>
      <c r="Q893" s="15" t="s">
        <v>47015</v>
      </c>
      <c r="R893" s="15" t="s">
        <v>38741</v>
      </c>
      <c r="S893" s="15" t="s">
        <v>38742</v>
      </c>
      <c r="T893" s="15" t="s">
        <v>1067</v>
      </c>
      <c r="U893" s="15" t="s">
        <v>53</v>
      </c>
      <c r="V893" s="15" t="s">
        <v>46015</v>
      </c>
      <c r="W893" s="15" t="s">
        <v>5071</v>
      </c>
      <c r="X893" s="15" t="str">
        <f>_xlfn.XLOOKUP(_LOOKUP[[#This Row],[AdjusterMemberName]],_Adjuster[Adjuster Name],_Adjuster[Email],,0)</f>
        <v>AMontelongo@knightcompany.com</v>
      </c>
      <c r="Y893" s="15" t="str">
        <f>_xlfn.XLOOKUP(_LOOKUP[[#This Row],[AdjusterMemberName]],_Adjuster[Adjuster Name],_Adjuster[Phone Number],,0)</f>
        <v>424-559-5425</v>
      </c>
      <c r="Z893" s="15" t="s">
        <v>38743</v>
      </c>
      <c r="AA8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 Tioga Ave, San Francisco  CA 94134</v>
      </c>
      <c r="AB893" s="15"/>
    </row>
    <row r="894" spans="1:28" x14ac:dyDescent="0.3">
      <c r="A894" s="14">
        <v>1</v>
      </c>
      <c r="B894" s="14">
        <v>1</v>
      </c>
      <c r="C894" s="15" t="s">
        <v>38768</v>
      </c>
      <c r="D894" s="15" t="s">
        <v>38768</v>
      </c>
      <c r="E894" s="15">
        <v>45786</v>
      </c>
      <c r="F894" s="15" t="s">
        <v>38769</v>
      </c>
      <c r="G894" s="15">
        <v>45689</v>
      </c>
      <c r="H894" s="15">
        <v>45870</v>
      </c>
      <c r="I894" s="15" t="s">
        <v>38770</v>
      </c>
      <c r="J894" s="15" t="s">
        <v>38771</v>
      </c>
      <c r="K894" s="15" t="s">
        <v>45506</v>
      </c>
      <c r="L894" s="15" t="s">
        <v>139</v>
      </c>
      <c r="M894" s="15" t="s">
        <v>470</v>
      </c>
      <c r="N894" s="14">
        <v>2007</v>
      </c>
      <c r="O894" s="15" t="s">
        <v>38772</v>
      </c>
      <c r="P894" s="15" t="s">
        <v>106</v>
      </c>
      <c r="Q894" s="15" t="s">
        <v>46976</v>
      </c>
      <c r="R894" s="15" t="s">
        <v>38773</v>
      </c>
      <c r="S894" s="15" t="s">
        <v>38774</v>
      </c>
      <c r="T894" s="15" t="s">
        <v>16119</v>
      </c>
      <c r="U894" s="15" t="s">
        <v>53</v>
      </c>
      <c r="V894" s="15" t="s">
        <v>45992</v>
      </c>
      <c r="W894" s="15" t="s">
        <v>54</v>
      </c>
      <c r="X894" s="15" t="str">
        <f>_xlfn.XLOOKUP(_LOOKUP[[#This Row],[AdjusterMemberName]],_Adjuster[Adjuster Name],_Adjuster[Email],,0)</f>
        <v>JRubalcava@knightcompany.com</v>
      </c>
      <c r="Y894" s="15" t="str">
        <f>_xlfn.XLOOKUP(_LOOKUP[[#This Row],[AdjusterMemberName]],_Adjuster[Adjuster Name],_Adjuster[Phone Number],,0)</f>
        <v>424-559-5420</v>
      </c>
      <c r="Z894" s="15" t="s">
        <v>38775</v>
      </c>
      <c r="AA8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13850 Tuolumne St Apt 106G, Parlier  CA 93648</v>
      </c>
      <c r="AB894" s="15"/>
    </row>
    <row r="895" spans="1:28" x14ac:dyDescent="0.3">
      <c r="A895" s="14">
        <v>1</v>
      </c>
      <c r="B895" s="14">
        <v>1</v>
      </c>
      <c r="C895" s="15" t="s">
        <v>28238</v>
      </c>
      <c r="D895" s="15" t="s">
        <v>38776</v>
      </c>
      <c r="E895" s="15">
        <v>45786</v>
      </c>
      <c r="F895" s="15" t="s">
        <v>38777</v>
      </c>
      <c r="G895" s="15">
        <v>45770</v>
      </c>
      <c r="H895" s="15">
        <v>45953</v>
      </c>
      <c r="I895" s="15" t="s">
        <v>38778</v>
      </c>
      <c r="J895" s="15" t="s">
        <v>38779</v>
      </c>
      <c r="K895" s="15" t="s">
        <v>46012</v>
      </c>
      <c r="L895" s="15" t="s">
        <v>128</v>
      </c>
      <c r="M895" s="15" t="s">
        <v>129</v>
      </c>
      <c r="N895" s="14">
        <v>2018</v>
      </c>
      <c r="O895" s="15" t="s">
        <v>38780</v>
      </c>
      <c r="P895" s="15" t="s">
        <v>106</v>
      </c>
      <c r="Q895" s="15" t="s">
        <v>47023</v>
      </c>
      <c r="R895" s="15" t="s">
        <v>2510</v>
      </c>
      <c r="S895" s="15" t="s">
        <v>38781</v>
      </c>
      <c r="T895" s="15" t="s">
        <v>122</v>
      </c>
      <c r="U895" s="15" t="s">
        <v>53</v>
      </c>
      <c r="V895" s="15" t="s">
        <v>45548</v>
      </c>
      <c r="W895" s="15" t="s">
        <v>6921</v>
      </c>
      <c r="X895" s="15" t="str">
        <f>_xlfn.XLOOKUP(_LOOKUP[[#This Row],[AdjusterMemberName]],_Adjuster[Adjuster Name],_Adjuster[Email],,0)</f>
        <v>AWallace@knightcompany.com</v>
      </c>
      <c r="Y895" s="15" t="str">
        <f>_xlfn.XLOOKUP(_LOOKUP[[#This Row],[AdjusterMemberName]],_Adjuster[Adjuster Name],_Adjuster[Phone Number],,0)</f>
        <v>424-559-5734</v>
      </c>
      <c r="Z895" s="15" t="s">
        <v>38782</v>
      </c>
      <c r="AA8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462 Terry Ln, Hemet  CA 92544</v>
      </c>
      <c r="AB895" s="15"/>
    </row>
    <row r="896" spans="1:28" x14ac:dyDescent="0.3">
      <c r="A896" s="14">
        <v>1</v>
      </c>
      <c r="B896" s="14">
        <v>1</v>
      </c>
      <c r="C896" s="15" t="s">
        <v>38791</v>
      </c>
      <c r="D896" s="15" t="s">
        <v>38792</v>
      </c>
      <c r="E896" s="15">
        <v>45786</v>
      </c>
      <c r="F896" s="15" t="s">
        <v>38793</v>
      </c>
      <c r="G896" s="15">
        <v>45618</v>
      </c>
      <c r="H896" s="15">
        <v>45799</v>
      </c>
      <c r="I896" s="15" t="s">
        <v>38794</v>
      </c>
      <c r="J896" s="15" t="s">
        <v>38795</v>
      </c>
      <c r="K896" s="15" t="s">
        <v>45379</v>
      </c>
      <c r="L896" s="15" t="s">
        <v>128</v>
      </c>
      <c r="M896" s="15" t="s">
        <v>170</v>
      </c>
      <c r="N896" s="14">
        <v>2017</v>
      </c>
      <c r="O896" s="15" t="s">
        <v>38796</v>
      </c>
      <c r="P896" s="15" t="s">
        <v>81</v>
      </c>
      <c r="Q896" s="15" t="s">
        <v>47006</v>
      </c>
      <c r="R896" s="15" t="s">
        <v>2328</v>
      </c>
      <c r="S896" s="15" t="s">
        <v>38797</v>
      </c>
      <c r="T896" s="15" t="s">
        <v>122</v>
      </c>
      <c r="U896" s="15" t="s">
        <v>53</v>
      </c>
      <c r="V896" s="15" t="s">
        <v>45548</v>
      </c>
      <c r="W896" s="15" t="s">
        <v>1357</v>
      </c>
      <c r="X896" s="15" t="str">
        <f>_xlfn.XLOOKUP(_LOOKUP[[#This Row],[AdjusterMemberName]],_Adjuster[Adjuster Name],_Adjuster[Email],,0)</f>
        <v>jRivera1@knightcompany.com</v>
      </c>
      <c r="Y896" s="15" t="str">
        <f>_xlfn.XLOOKUP(_LOOKUP[[#This Row],[AdjusterMemberName]],_Adjuster[Adjuster Name],_Adjuster[Phone Number],,0)</f>
        <v>424-559-5239</v>
      </c>
      <c r="Z896" s="15" t="s">
        <v>38798</v>
      </c>
      <c r="AA8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26076 Stardust St, Hemet  CA 92544</v>
      </c>
      <c r="AB896" s="15"/>
    </row>
    <row r="897" spans="1:28" x14ac:dyDescent="0.3">
      <c r="A897" s="14">
        <v>1</v>
      </c>
      <c r="B897" s="14">
        <v>1</v>
      </c>
      <c r="C897" s="15" t="s">
        <v>14376</v>
      </c>
      <c r="D897" s="15" t="s">
        <v>14376</v>
      </c>
      <c r="E897" s="15">
        <v>45786</v>
      </c>
      <c r="F897" s="15" t="s">
        <v>38799</v>
      </c>
      <c r="G897" s="15">
        <v>45753</v>
      </c>
      <c r="H897" s="15">
        <v>45936</v>
      </c>
      <c r="I897" s="15" t="s">
        <v>38800</v>
      </c>
      <c r="J897" s="15" t="s">
        <v>38801</v>
      </c>
      <c r="K897" s="15" t="s">
        <v>45526</v>
      </c>
      <c r="L897" s="15" t="s">
        <v>139</v>
      </c>
      <c r="M897" s="15" t="s">
        <v>470</v>
      </c>
      <c r="N897" s="14">
        <v>2024</v>
      </c>
      <c r="O897" s="15" t="s">
        <v>14380</v>
      </c>
      <c r="P897" s="15" t="s">
        <v>81</v>
      </c>
      <c r="Q897" s="15" t="s">
        <v>47030</v>
      </c>
      <c r="R897" s="15" t="s">
        <v>14381</v>
      </c>
      <c r="S897" s="15" t="s">
        <v>14382</v>
      </c>
      <c r="T897" s="15" t="s">
        <v>6505</v>
      </c>
      <c r="U897" s="15" t="s">
        <v>53</v>
      </c>
      <c r="V897" s="15" t="s">
        <v>45380</v>
      </c>
      <c r="W897" s="15" t="s">
        <v>3184</v>
      </c>
      <c r="X897" s="15" t="str">
        <f>_xlfn.XLOOKUP(_LOOKUP[[#This Row],[AdjusterMemberName]],_Adjuster[Adjuster Name],_Adjuster[Email],,0)</f>
        <v>mQualls@knightcompany.com</v>
      </c>
      <c r="Y897" s="15" t="str">
        <f>_xlfn.XLOOKUP(_LOOKUP[[#This Row],[AdjusterMemberName]],_Adjuster[Adjuster Name],_Adjuster[Phone Number],,0)</f>
        <v>424-559-5436</v>
      </c>
      <c r="Z897" s="15" t="s">
        <v>14383</v>
      </c>
      <c r="AA8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24679 Pontiac St, Hayward  CA 94544</v>
      </c>
      <c r="AB897" s="15"/>
    </row>
    <row r="898" spans="1:28" x14ac:dyDescent="0.3">
      <c r="A898" s="14">
        <v>1</v>
      </c>
      <c r="B898" s="14">
        <v>1</v>
      </c>
      <c r="C898" s="15" t="s">
        <v>22165</v>
      </c>
      <c r="D898" s="15" t="s">
        <v>22165</v>
      </c>
      <c r="E898" s="15">
        <v>45786</v>
      </c>
      <c r="F898" s="15" t="s">
        <v>37689</v>
      </c>
      <c r="G898" s="15">
        <v>45628</v>
      </c>
      <c r="H898" s="15">
        <v>45810</v>
      </c>
      <c r="I898" s="15" t="s">
        <v>38810</v>
      </c>
      <c r="J898" s="15" t="s">
        <v>38811</v>
      </c>
      <c r="K898" s="15" t="s">
        <v>45526</v>
      </c>
      <c r="L898" s="15" t="s">
        <v>270</v>
      </c>
      <c r="M898" s="15" t="s">
        <v>997</v>
      </c>
      <c r="N898" s="14">
        <v>2014</v>
      </c>
      <c r="O898" s="15" t="s">
        <v>22169</v>
      </c>
      <c r="P898" s="15" t="s">
        <v>81</v>
      </c>
      <c r="Q898" s="15" t="s">
        <v>47019</v>
      </c>
      <c r="R898" s="15" t="s">
        <v>22170</v>
      </c>
      <c r="S898" s="15" t="s">
        <v>22171</v>
      </c>
      <c r="T898" s="15" t="s">
        <v>308</v>
      </c>
      <c r="U898" s="15" t="s">
        <v>53</v>
      </c>
      <c r="V898" s="15" t="s">
        <v>45398</v>
      </c>
      <c r="W898" s="15" t="s">
        <v>1544</v>
      </c>
      <c r="X898" s="15" t="str">
        <f>_xlfn.XLOOKUP(_LOOKUP[[#This Row],[AdjusterMemberName]],_Adjuster[Adjuster Name],_Adjuster[Email],,0)</f>
        <v>CRodriguez5@knightcompany.com</v>
      </c>
      <c r="Y898" s="15" t="str">
        <f>_xlfn.XLOOKUP(_LOOKUP[[#This Row],[AdjusterMemberName]],_Adjuster[Adjuster Name],_Adjuster[Phone Number],,0)</f>
        <v>323-456-1708</v>
      </c>
      <c r="Z898" s="15" t="s">
        <v>22172</v>
      </c>
      <c r="AA8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20595 Pitchfork Dr, Riverside  CA 92507</v>
      </c>
      <c r="AB898" s="15"/>
    </row>
    <row r="899" spans="1:28" x14ac:dyDescent="0.3">
      <c r="A899" s="14">
        <v>1</v>
      </c>
      <c r="B899" s="14">
        <v>1</v>
      </c>
      <c r="C899" s="15" t="s">
        <v>33917</v>
      </c>
      <c r="D899" s="15" t="s">
        <v>38848</v>
      </c>
      <c r="E899" s="15">
        <v>45786</v>
      </c>
      <c r="F899" s="15" t="s">
        <v>33918</v>
      </c>
      <c r="G899" s="15">
        <v>45691</v>
      </c>
      <c r="H899" s="15">
        <v>45872</v>
      </c>
      <c r="I899" s="15" t="s">
        <v>38849</v>
      </c>
      <c r="J899" s="15" t="s">
        <v>38850</v>
      </c>
      <c r="K899" s="15" t="s">
        <v>45373</v>
      </c>
      <c r="L899" s="15" t="s">
        <v>292</v>
      </c>
      <c r="M899" s="15" t="s">
        <v>38851</v>
      </c>
      <c r="N899" s="14">
        <v>2006</v>
      </c>
      <c r="O899" s="15" t="s">
        <v>38852</v>
      </c>
      <c r="P899" s="15" t="s">
        <v>81</v>
      </c>
      <c r="Q899" s="15" t="s">
        <v>46939</v>
      </c>
      <c r="R899" s="15" t="s">
        <v>317</v>
      </c>
      <c r="S899" s="15" t="s">
        <v>33922</v>
      </c>
      <c r="T899" s="15" t="s">
        <v>174</v>
      </c>
      <c r="U899" s="15" t="s">
        <v>53</v>
      </c>
      <c r="V899" s="15" t="s">
        <v>45819</v>
      </c>
      <c r="W899" s="15" t="s">
        <v>1049</v>
      </c>
      <c r="X899" s="15" t="str">
        <f>_xlfn.XLOOKUP(_LOOKUP[[#This Row],[AdjusterMemberName]],_Adjuster[Adjuster Name],_Adjuster[Email],,0)</f>
        <v>cPenate@knightcompany.com</v>
      </c>
      <c r="Y899" s="15" t="str">
        <f>_xlfn.XLOOKUP(_LOOKUP[[#This Row],[AdjusterMemberName]],_Adjuster[Adjuster Name],_Adjuster[Phone Number],,0)</f>
        <v>424-559-5385</v>
      </c>
      <c r="Z899" s="15" t="s">
        <v>33923</v>
      </c>
      <c r="AA8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1034 S Kern Ave, Los Angeles  CA 90022</v>
      </c>
      <c r="AB899" s="15"/>
    </row>
    <row r="900" spans="1:28" x14ac:dyDescent="0.3">
      <c r="A900" s="14">
        <v>1</v>
      </c>
      <c r="B900" s="14">
        <v>0</v>
      </c>
      <c r="C900" s="15" t="s">
        <v>38860</v>
      </c>
      <c r="D900" s="15" t="s">
        <v>38861</v>
      </c>
      <c r="E900" s="15">
        <v>45786</v>
      </c>
      <c r="F900" s="15" t="s">
        <v>38862</v>
      </c>
      <c r="G900" s="15">
        <v>45678</v>
      </c>
      <c r="H900" s="15">
        <v>45859</v>
      </c>
      <c r="I900" s="15" t="s">
        <v>38863</v>
      </c>
      <c r="J900" s="15" t="s">
        <v>38864</v>
      </c>
      <c r="K900" s="15" t="s">
        <v>45373</v>
      </c>
      <c r="L900" s="15" t="s">
        <v>128</v>
      </c>
      <c r="M900" s="15" t="s">
        <v>129</v>
      </c>
      <c r="N900" s="14">
        <v>2019</v>
      </c>
      <c r="O900" s="15" t="s">
        <v>38865</v>
      </c>
      <c r="P900" s="15" t="s">
        <v>81</v>
      </c>
      <c r="Q900" s="15" t="s">
        <v>46939</v>
      </c>
      <c r="R900" s="15" t="s">
        <v>38866</v>
      </c>
      <c r="S900" s="15" t="s">
        <v>38867</v>
      </c>
      <c r="T900" s="15" t="s">
        <v>174</v>
      </c>
      <c r="U900" s="15" t="s">
        <v>53</v>
      </c>
      <c r="V900" s="15" t="s">
        <v>45367</v>
      </c>
      <c r="W900" s="15" t="s">
        <v>1357</v>
      </c>
      <c r="X900" s="15" t="str">
        <f>_xlfn.XLOOKUP(_LOOKUP[[#This Row],[AdjusterMemberName]],_Adjuster[Adjuster Name],_Adjuster[Email],,0)</f>
        <v>jRivera1@knightcompany.com</v>
      </c>
      <c r="Y900" s="15" t="str">
        <f>_xlfn.XLOOKUP(_LOOKUP[[#This Row],[AdjusterMemberName]],_Adjuster[Adjuster Name],_Adjuster[Phone Number],,0)</f>
        <v>424-559-5239</v>
      </c>
      <c r="Z900" s="15" t="s">
        <v>38868</v>
      </c>
      <c r="AA9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1010 E 49Th Pl, Los Angeles  CA 90011</v>
      </c>
      <c r="AB900" s="15"/>
    </row>
    <row r="901" spans="1:28" x14ac:dyDescent="0.3">
      <c r="A901" s="14">
        <v>1</v>
      </c>
      <c r="B901" s="14">
        <v>1</v>
      </c>
      <c r="C901" s="15" t="s">
        <v>38888</v>
      </c>
      <c r="D901" s="15" t="s">
        <v>38889</v>
      </c>
      <c r="E901" s="15">
        <v>45786</v>
      </c>
      <c r="F901" s="15" t="s">
        <v>38890</v>
      </c>
      <c r="G901" s="15">
        <v>45687</v>
      </c>
      <c r="H901" s="15">
        <v>45868</v>
      </c>
      <c r="I901" s="15" t="s">
        <v>38891</v>
      </c>
      <c r="J901" s="15" t="s">
        <v>38892</v>
      </c>
      <c r="K901" s="15" t="s">
        <v>45509</v>
      </c>
      <c r="L901" s="15" t="s">
        <v>314</v>
      </c>
      <c r="M901" s="15" t="s">
        <v>978</v>
      </c>
      <c r="N901" s="14">
        <v>2015</v>
      </c>
      <c r="O901" s="15" t="s">
        <v>38893</v>
      </c>
      <c r="P901" s="15" t="s">
        <v>81</v>
      </c>
      <c r="Q901" s="15" t="s">
        <v>46939</v>
      </c>
      <c r="R901" s="15" t="s">
        <v>38894</v>
      </c>
      <c r="S901" s="15" t="s">
        <v>38895</v>
      </c>
      <c r="T901" s="15" t="s">
        <v>811</v>
      </c>
      <c r="U901" s="15" t="s">
        <v>53</v>
      </c>
      <c r="V901" s="15" t="s">
        <v>45837</v>
      </c>
      <c r="W901" s="15" t="s">
        <v>5071</v>
      </c>
      <c r="X901" s="15" t="str">
        <f>_xlfn.XLOOKUP(_LOOKUP[[#This Row],[AdjusterMemberName]],_Adjuster[Adjuster Name],_Adjuster[Email],,0)</f>
        <v>AMontelongo@knightcompany.com</v>
      </c>
      <c r="Y901" s="15" t="str">
        <f>_xlfn.XLOOKUP(_LOOKUP[[#This Row],[AdjusterMemberName]],_Adjuster[Adjuster Name],_Adjuster[Phone Number],,0)</f>
        <v>424-559-5425</v>
      </c>
      <c r="Z901" s="15" t="s">
        <v>38896</v>
      </c>
      <c r="AA9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2226 Tinder Ct, Perris  CA 92571</v>
      </c>
      <c r="AB901" s="15"/>
    </row>
    <row r="902" spans="1:28" x14ac:dyDescent="0.3">
      <c r="A902" s="14">
        <v>1</v>
      </c>
      <c r="B902" s="14">
        <v>1</v>
      </c>
      <c r="C902" s="15" t="s">
        <v>38951</v>
      </c>
      <c r="D902" s="15" t="s">
        <v>38951</v>
      </c>
      <c r="E902" s="15">
        <v>45786</v>
      </c>
      <c r="F902" s="15" t="s">
        <v>38952</v>
      </c>
      <c r="G902" s="15">
        <v>45733</v>
      </c>
      <c r="H902" s="15">
        <v>45917</v>
      </c>
      <c r="I902" s="15" t="s">
        <v>38953</v>
      </c>
      <c r="J902" s="15" t="s">
        <v>38954</v>
      </c>
      <c r="K902" s="15" t="s">
        <v>46008</v>
      </c>
      <c r="L902" s="15" t="s">
        <v>91</v>
      </c>
      <c r="M902" s="15" t="s">
        <v>4549</v>
      </c>
      <c r="N902" s="14">
        <v>2017</v>
      </c>
      <c r="O902" s="15" t="s">
        <v>38955</v>
      </c>
      <c r="P902" s="15" t="s">
        <v>106</v>
      </c>
      <c r="Q902" s="15" t="s">
        <v>47057</v>
      </c>
      <c r="R902" s="15" t="s">
        <v>38956</v>
      </c>
      <c r="S902" s="15" t="s">
        <v>38957</v>
      </c>
      <c r="T902" s="15" t="s">
        <v>7321</v>
      </c>
      <c r="U902" s="15" t="s">
        <v>53</v>
      </c>
      <c r="V902" s="15" t="s">
        <v>45580</v>
      </c>
      <c r="W902" s="15" t="s">
        <v>3974</v>
      </c>
      <c r="X902" s="15" t="str">
        <f>_xlfn.XLOOKUP(_LOOKUP[[#This Row],[AdjusterMemberName]],_Adjuster[Adjuster Name],_Adjuster[Email],,0)</f>
        <v>LMiller@knightcompany.com</v>
      </c>
      <c r="Y902" s="15" t="str">
        <f>_xlfn.XLOOKUP(_LOOKUP[[#This Row],[AdjusterMemberName]],_Adjuster[Adjuster Name],_Adjuster[Phone Number],,0)</f>
        <v>424-559-5378</v>
      </c>
      <c r="Z902" s="15" t="s">
        <v>38958</v>
      </c>
      <c r="AA9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9636 Tujunga Canyon Blvd, Tujunga  CA 91042</v>
      </c>
      <c r="AB902" s="15"/>
    </row>
    <row r="903" spans="1:28" x14ac:dyDescent="0.3">
      <c r="A903" s="14">
        <v>1</v>
      </c>
      <c r="B903" s="14">
        <v>1</v>
      </c>
      <c r="C903" s="15" t="s">
        <v>38959</v>
      </c>
      <c r="D903" s="15" t="s">
        <v>38960</v>
      </c>
      <c r="E903" s="15">
        <v>45786</v>
      </c>
      <c r="F903" s="15" t="s">
        <v>38961</v>
      </c>
      <c r="G903" s="15">
        <v>45690</v>
      </c>
      <c r="H903" s="15">
        <v>45871</v>
      </c>
      <c r="I903" s="15" t="s">
        <v>38962</v>
      </c>
      <c r="J903" s="15" t="s">
        <v>38963</v>
      </c>
      <c r="K903" s="15" t="s">
        <v>46007</v>
      </c>
      <c r="L903" s="15" t="s">
        <v>128</v>
      </c>
      <c r="M903" s="15" t="s">
        <v>129</v>
      </c>
      <c r="N903" s="14">
        <v>2006</v>
      </c>
      <c r="O903" s="15" t="s">
        <v>38964</v>
      </c>
      <c r="P903" s="15" t="s">
        <v>106</v>
      </c>
      <c r="Q903" s="15" t="s">
        <v>46939</v>
      </c>
      <c r="R903" s="15" t="s">
        <v>2510</v>
      </c>
      <c r="S903" s="15" t="s">
        <v>38965</v>
      </c>
      <c r="T903" s="15" t="s">
        <v>2072</v>
      </c>
      <c r="U903" s="15" t="s">
        <v>53</v>
      </c>
      <c r="V903" s="15" t="s">
        <v>45907</v>
      </c>
      <c r="W903" s="15" t="s">
        <v>6921</v>
      </c>
      <c r="X903" s="15" t="str">
        <f>_xlfn.XLOOKUP(_LOOKUP[[#This Row],[AdjusterMemberName]],_Adjuster[Adjuster Name],_Adjuster[Email],,0)</f>
        <v>AWallace@knightcompany.com</v>
      </c>
      <c r="Y903" s="15" t="str">
        <f>_xlfn.XLOOKUP(_LOOKUP[[#This Row],[AdjusterMemberName]],_Adjuster[Adjuster Name],_Adjuster[Phone Number],,0)</f>
        <v>424-559-5734</v>
      </c>
      <c r="Z903" s="15" t="s">
        <v>38966</v>
      </c>
      <c r="AA9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7460 Cherimoya Ct, Fontana  CA 92336</v>
      </c>
      <c r="AB903" s="15"/>
    </row>
    <row r="904" spans="1:28" x14ac:dyDescent="0.3">
      <c r="A904" s="14">
        <v>1</v>
      </c>
      <c r="B904" s="14">
        <v>1</v>
      </c>
      <c r="C904" s="15" t="s">
        <v>38986</v>
      </c>
      <c r="D904" s="15" t="s">
        <v>38987</v>
      </c>
      <c r="E904" s="15">
        <v>45786</v>
      </c>
      <c r="F904" s="15" t="s">
        <v>38988</v>
      </c>
      <c r="G904" s="15">
        <v>45670</v>
      </c>
      <c r="H904" s="15">
        <v>45851</v>
      </c>
      <c r="I904" s="15" t="s">
        <v>38989</v>
      </c>
      <c r="J904" s="15" t="s">
        <v>38990</v>
      </c>
      <c r="K904" s="15" t="s">
        <v>45735</v>
      </c>
      <c r="L904" s="15" t="s">
        <v>292</v>
      </c>
      <c r="M904" s="15" t="s">
        <v>499</v>
      </c>
      <c r="N904" s="14">
        <v>2007</v>
      </c>
      <c r="O904" s="15" t="s">
        <v>38991</v>
      </c>
      <c r="P904" s="15" t="s">
        <v>81</v>
      </c>
      <c r="Q904" s="15" t="s">
        <v>47001</v>
      </c>
      <c r="R904" s="15" t="s">
        <v>38992</v>
      </c>
      <c r="S904" s="15" t="s">
        <v>38993</v>
      </c>
      <c r="T904" s="15" t="s">
        <v>174</v>
      </c>
      <c r="U904" s="15" t="s">
        <v>53</v>
      </c>
      <c r="V904" s="15" t="s">
        <v>45337</v>
      </c>
      <c r="W904" s="15" t="s">
        <v>6921</v>
      </c>
      <c r="X904" s="15" t="str">
        <f>_xlfn.XLOOKUP(_LOOKUP[[#This Row],[AdjusterMemberName]],_Adjuster[Adjuster Name],_Adjuster[Email],,0)</f>
        <v>AWallace@knightcompany.com</v>
      </c>
      <c r="Y904" s="15" t="str">
        <f>_xlfn.XLOOKUP(_LOOKUP[[#This Row],[AdjusterMemberName]],_Adjuster[Adjuster Name],_Adjuster[Phone Number],,0)</f>
        <v>424-559-5734</v>
      </c>
      <c r="Z904" s="15" t="s">
        <v>38994</v>
      </c>
      <c r="AA9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625 S Burlington Ave Apt 101, Los Angeles  CA 90057</v>
      </c>
      <c r="AB904" s="15"/>
    </row>
    <row r="905" spans="1:28" x14ac:dyDescent="0.3">
      <c r="A905" s="14">
        <v>1</v>
      </c>
      <c r="B905" s="14">
        <v>1</v>
      </c>
      <c r="C905" s="15" t="s">
        <v>11904</v>
      </c>
      <c r="D905" s="15" t="s">
        <v>11904</v>
      </c>
      <c r="E905" s="15">
        <v>45786</v>
      </c>
      <c r="F905" s="15" t="s">
        <v>39014</v>
      </c>
      <c r="G905" s="15">
        <v>45745</v>
      </c>
      <c r="H905" s="15">
        <v>45929</v>
      </c>
      <c r="I905" s="15" t="s">
        <v>39015</v>
      </c>
      <c r="J905" s="15" t="s">
        <v>39016</v>
      </c>
      <c r="K905" s="15" t="s">
        <v>45468</v>
      </c>
      <c r="L905" s="15" t="s">
        <v>139</v>
      </c>
      <c r="M905" s="15" t="s">
        <v>470</v>
      </c>
      <c r="N905" s="14">
        <v>2021</v>
      </c>
      <c r="O905" s="15" t="s">
        <v>11909</v>
      </c>
      <c r="P905" s="15" t="s">
        <v>81</v>
      </c>
      <c r="Q905" s="15" t="s">
        <v>47103</v>
      </c>
      <c r="R905" s="15" t="s">
        <v>11910</v>
      </c>
      <c r="S905" s="15" t="s">
        <v>11911</v>
      </c>
      <c r="T905" s="15" t="s">
        <v>327</v>
      </c>
      <c r="U905" s="15" t="s">
        <v>53</v>
      </c>
      <c r="V905" s="15" t="s">
        <v>45527</v>
      </c>
      <c r="W905" s="15" t="s">
        <v>264</v>
      </c>
      <c r="X905" s="15" t="str">
        <f>_xlfn.XLOOKUP(_LOOKUP[[#This Row],[AdjusterMemberName]],_Adjuster[Adjuster Name],_Adjuster[Email],,0)</f>
        <v>sBonnevie@knightcompany.com</v>
      </c>
      <c r="Y905" s="15" t="str">
        <f>_xlfn.XLOOKUP(_LOOKUP[[#This Row],[AdjusterMemberName]],_Adjuster[Adjuster Name],_Adjuster[Phone Number],,0)</f>
        <v>323-692-4064</v>
      </c>
      <c r="Z905" s="15" t="s">
        <v>11912</v>
      </c>
      <c r="AA9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8127 State St, South Gate  CA 90280</v>
      </c>
      <c r="AB905" s="15"/>
    </row>
    <row r="906" spans="1:28" x14ac:dyDescent="0.3">
      <c r="A906" s="14">
        <v>1</v>
      </c>
      <c r="B906" s="14">
        <v>1</v>
      </c>
      <c r="C906" s="15" t="s">
        <v>39074</v>
      </c>
      <c r="D906" s="15" t="s">
        <v>39074</v>
      </c>
      <c r="E906" s="15">
        <v>45786</v>
      </c>
      <c r="F906" s="15" t="s">
        <v>39075</v>
      </c>
      <c r="G906" s="15">
        <v>45669</v>
      </c>
      <c r="H906" s="15">
        <v>45850</v>
      </c>
      <c r="I906" s="15" t="s">
        <v>39076</v>
      </c>
      <c r="J906" s="15" t="s">
        <v>39077</v>
      </c>
      <c r="K906" s="15" t="s">
        <v>45407</v>
      </c>
      <c r="L906" s="15" t="s">
        <v>25</v>
      </c>
      <c r="M906" s="15" t="s">
        <v>1896</v>
      </c>
      <c r="N906" s="14">
        <v>2013</v>
      </c>
      <c r="O906" s="15" t="s">
        <v>39078</v>
      </c>
      <c r="P906" s="15" t="s">
        <v>81</v>
      </c>
      <c r="Q906" s="15" t="s">
        <v>47001</v>
      </c>
      <c r="R906" s="15" t="s">
        <v>39079</v>
      </c>
      <c r="S906" s="15" t="s">
        <v>39080</v>
      </c>
      <c r="T906" s="15" t="s">
        <v>624</v>
      </c>
      <c r="U906" s="15" t="s">
        <v>53</v>
      </c>
      <c r="V906" s="15" t="s">
        <v>45357</v>
      </c>
      <c r="W906" s="15" t="s">
        <v>54</v>
      </c>
      <c r="X906" s="15" t="str">
        <f>_xlfn.XLOOKUP(_LOOKUP[[#This Row],[AdjusterMemberName]],_Adjuster[Adjuster Name],_Adjuster[Email],,0)</f>
        <v>JRubalcava@knightcompany.com</v>
      </c>
      <c r="Y906" s="15" t="str">
        <f>_xlfn.XLOOKUP(_LOOKUP[[#This Row],[AdjusterMemberName]],_Adjuster[Adjuster Name],_Adjuster[Phone Number],,0)</f>
        <v>424-559-5420</v>
      </c>
      <c r="Z906" s="15" t="s">
        <v>39081</v>
      </c>
      <c r="AA9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43632 5Th St E, Lancaster  CA 93535</v>
      </c>
      <c r="AB906" s="15"/>
    </row>
    <row r="907" spans="1:28" x14ac:dyDescent="0.3">
      <c r="A907" s="14">
        <v>1</v>
      </c>
      <c r="B907" s="14">
        <v>1</v>
      </c>
      <c r="C907" s="15" t="s">
        <v>39142</v>
      </c>
      <c r="D907" s="15" t="s">
        <v>39142</v>
      </c>
      <c r="E907" s="15">
        <v>45786</v>
      </c>
      <c r="F907" s="15" t="s">
        <v>39143</v>
      </c>
      <c r="G907" s="15">
        <v>45720</v>
      </c>
      <c r="H907" s="15">
        <v>45904</v>
      </c>
      <c r="I907" s="15" t="s">
        <v>39144</v>
      </c>
      <c r="J907" s="15" t="s">
        <v>39145</v>
      </c>
      <c r="K907" s="15" t="s">
        <v>45329</v>
      </c>
      <c r="L907" s="15" t="s">
        <v>91</v>
      </c>
      <c r="M907" s="15" t="s">
        <v>4549</v>
      </c>
      <c r="N907" s="14">
        <v>2021</v>
      </c>
      <c r="O907" s="15" t="s">
        <v>39146</v>
      </c>
      <c r="P907" s="15" t="s">
        <v>81</v>
      </c>
      <c r="Q907" s="15" t="s">
        <v>47005</v>
      </c>
      <c r="R907" s="15" t="s">
        <v>39147</v>
      </c>
      <c r="S907" s="15" t="s">
        <v>39148</v>
      </c>
      <c r="T907" s="15" t="s">
        <v>144</v>
      </c>
      <c r="U907" s="15" t="s">
        <v>53</v>
      </c>
      <c r="V907" s="15" t="s">
        <v>45994</v>
      </c>
      <c r="W907" s="15" t="s">
        <v>6921</v>
      </c>
      <c r="X907" s="15" t="str">
        <f>_xlfn.XLOOKUP(_LOOKUP[[#This Row],[AdjusterMemberName]],_Adjuster[Adjuster Name],_Adjuster[Email],,0)</f>
        <v>AWallace@knightcompany.com</v>
      </c>
      <c r="Y907" s="15" t="str">
        <f>_xlfn.XLOOKUP(_LOOKUP[[#This Row],[AdjusterMemberName]],_Adjuster[Adjuster Name],_Adjuster[Phone Number],,0)</f>
        <v>424-559-5734</v>
      </c>
      <c r="Z907" s="15" t="s">
        <v>39149</v>
      </c>
      <c r="AA9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840 Saratoga Ave Apt D309, San Jose  CA 95129</v>
      </c>
      <c r="AB907" s="15"/>
    </row>
    <row r="908" spans="1:28" x14ac:dyDescent="0.3">
      <c r="A908" s="14">
        <v>1</v>
      </c>
      <c r="B908" s="14">
        <v>1</v>
      </c>
      <c r="C908" s="15" t="s">
        <v>39150</v>
      </c>
      <c r="D908" s="15" t="s">
        <v>39150</v>
      </c>
      <c r="E908" s="15">
        <v>45786</v>
      </c>
      <c r="F908" s="15" t="s">
        <v>39151</v>
      </c>
      <c r="G908" s="15">
        <v>45653</v>
      </c>
      <c r="H908" s="15">
        <v>45835</v>
      </c>
      <c r="I908" s="15" t="s">
        <v>39152</v>
      </c>
      <c r="J908" s="15" t="s">
        <v>39153</v>
      </c>
      <c r="K908" s="15" t="s">
        <v>45875</v>
      </c>
      <c r="L908" s="15" t="s">
        <v>128</v>
      </c>
      <c r="M908" s="15" t="s">
        <v>129</v>
      </c>
      <c r="N908" s="14">
        <v>2019</v>
      </c>
      <c r="O908" s="15" t="s">
        <v>39154</v>
      </c>
      <c r="P908" s="15" t="s">
        <v>81</v>
      </c>
      <c r="Q908" s="15" t="s">
        <v>47102</v>
      </c>
      <c r="R908" s="15" t="s">
        <v>39155</v>
      </c>
      <c r="S908" s="15" t="s">
        <v>39156</v>
      </c>
      <c r="T908" s="15" t="s">
        <v>22734</v>
      </c>
      <c r="U908" s="15" t="s">
        <v>53</v>
      </c>
      <c r="V908" s="15" t="s">
        <v>45623</v>
      </c>
      <c r="W908" s="15" t="s">
        <v>1658</v>
      </c>
      <c r="X908" s="15" t="str">
        <f>_xlfn.XLOOKUP(_LOOKUP[[#This Row],[AdjusterMemberName]],_Adjuster[Adjuster Name],_Adjuster[Email],,0)</f>
        <v>RDavila@knightcompany.com</v>
      </c>
      <c r="Y908" s="15" t="str">
        <f>_xlfn.XLOOKUP(_LOOKUP[[#This Row],[AdjusterMemberName]],_Adjuster[Adjuster Name],_Adjuster[Phone Number],,0)</f>
        <v>424-559-5663</v>
      </c>
      <c r="Z908" s="15" t="s">
        <v>39157</v>
      </c>
      <c r="AA9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12655 Avenue 388 Unit A, Cutler  CA 93615</v>
      </c>
      <c r="AB908" s="15"/>
    </row>
    <row r="909" spans="1:28" x14ac:dyDescent="0.3">
      <c r="A909" s="14">
        <v>1</v>
      </c>
      <c r="B909" s="14">
        <v>0</v>
      </c>
      <c r="C909" s="15" t="s">
        <v>39749</v>
      </c>
      <c r="D909" s="15" t="s">
        <v>39750</v>
      </c>
      <c r="E909" s="15">
        <v>45786</v>
      </c>
      <c r="F909" s="15" t="s">
        <v>39751</v>
      </c>
      <c r="G909" s="15">
        <v>45680</v>
      </c>
      <c r="H909" s="15">
        <v>45861</v>
      </c>
      <c r="I909" s="15" t="s">
        <v>39752</v>
      </c>
      <c r="J909" s="15" t="s">
        <v>39753</v>
      </c>
      <c r="K909" s="15" t="s">
        <v>45962</v>
      </c>
      <c r="L909" s="15" t="s">
        <v>128</v>
      </c>
      <c r="M909" s="15" t="s">
        <v>129</v>
      </c>
      <c r="N909" s="14">
        <v>2025</v>
      </c>
      <c r="O909" s="15" t="s">
        <v>39754</v>
      </c>
      <c r="P909" s="15" t="s">
        <v>106</v>
      </c>
      <c r="Q909" s="15" t="s">
        <v>47010</v>
      </c>
      <c r="R909" s="15" t="s">
        <v>39755</v>
      </c>
      <c r="S909" s="15" t="s">
        <v>39756</v>
      </c>
      <c r="T909" s="15" t="s">
        <v>174</v>
      </c>
      <c r="U909" s="15" t="s">
        <v>53</v>
      </c>
      <c r="V909" s="15" t="s">
        <v>45412</v>
      </c>
      <c r="W909" s="15" t="s">
        <v>1186</v>
      </c>
      <c r="X909" s="15" t="str">
        <f>_xlfn.XLOOKUP(_LOOKUP[[#This Row],[AdjusterMemberName]],_Adjuster[Adjuster Name],_Adjuster[Email],,0)</f>
        <v>sAkinleye@knightcompany.com</v>
      </c>
      <c r="Y909" s="15" t="str">
        <f>_xlfn.XLOOKUP(_LOOKUP[[#This Row],[AdjusterMemberName]],_Adjuster[Adjuster Name],_Adjuster[Phone Number],,0)</f>
        <v>424-559-5280</v>
      </c>
      <c r="Z909" s="15" t="s">
        <v>39757</v>
      </c>
      <c r="AA9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259 E 121St St, Los Angeles  CA 90061</v>
      </c>
      <c r="AB909" s="15"/>
    </row>
    <row r="910" spans="1:28" x14ac:dyDescent="0.3">
      <c r="A910" s="14">
        <v>1</v>
      </c>
      <c r="B910" s="14">
        <v>1</v>
      </c>
      <c r="C910" s="15" t="s">
        <v>38587</v>
      </c>
      <c r="D910" s="15" t="s">
        <v>38588</v>
      </c>
      <c r="E910" s="15">
        <v>45785</v>
      </c>
      <c r="F910" s="15" t="s">
        <v>38589</v>
      </c>
      <c r="G910" s="15">
        <v>45712</v>
      </c>
      <c r="H910" s="15">
        <v>45893</v>
      </c>
      <c r="I910" s="15" t="s">
        <v>38590</v>
      </c>
      <c r="J910" s="15" t="s">
        <v>38591</v>
      </c>
      <c r="K910" s="15" t="s">
        <v>45917</v>
      </c>
      <c r="L910" s="15" t="s">
        <v>128</v>
      </c>
      <c r="M910" s="15" t="s">
        <v>129</v>
      </c>
      <c r="N910" s="14">
        <v>2025</v>
      </c>
      <c r="O910" s="15" t="s">
        <v>38592</v>
      </c>
      <c r="P910" s="15" t="s">
        <v>81</v>
      </c>
      <c r="Q910" s="15" t="s">
        <v>47005</v>
      </c>
      <c r="R910" s="15" t="s">
        <v>38593</v>
      </c>
      <c r="S910" s="15" t="s">
        <v>38594</v>
      </c>
      <c r="T910" s="15" t="s">
        <v>5400</v>
      </c>
      <c r="U910" s="15" t="s">
        <v>53</v>
      </c>
      <c r="V910" s="15" t="s">
        <v>46023</v>
      </c>
      <c r="W910" s="15" t="s">
        <v>5071</v>
      </c>
      <c r="X910" s="15" t="str">
        <f>_xlfn.XLOOKUP(_LOOKUP[[#This Row],[AdjusterMemberName]],_Adjuster[Adjuster Name],_Adjuster[Email],,0)</f>
        <v>AMontelongo@knightcompany.com</v>
      </c>
      <c r="Y910" s="15" t="str">
        <f>_xlfn.XLOOKUP(_LOOKUP[[#This Row],[AdjusterMemberName]],_Adjuster[Adjuster Name],_Adjuster[Phone Number],,0)</f>
        <v>424-559-5425</v>
      </c>
      <c r="Z910" s="15" t="s">
        <v>38595</v>
      </c>
      <c r="AA9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848 N Mollison Ave Apt D4, El Cajon  CA 92021</v>
      </c>
      <c r="AB910" s="15"/>
    </row>
    <row r="911" spans="1:28" x14ac:dyDescent="0.3">
      <c r="A911" s="14">
        <v>1</v>
      </c>
      <c r="B911" s="14">
        <v>1</v>
      </c>
      <c r="C911" s="15" t="s">
        <v>38598</v>
      </c>
      <c r="D911" s="15" t="s">
        <v>38598</v>
      </c>
      <c r="E911" s="15">
        <v>45785</v>
      </c>
      <c r="F911" s="15" t="s">
        <v>38599</v>
      </c>
      <c r="G911" s="15">
        <v>45737</v>
      </c>
      <c r="H911" s="15">
        <v>45921</v>
      </c>
      <c r="I911" s="15" t="s">
        <v>38600</v>
      </c>
      <c r="J911" s="15" t="s">
        <v>38601</v>
      </c>
      <c r="K911" s="15" t="s">
        <v>45913</v>
      </c>
      <c r="L911" s="15" t="s">
        <v>128</v>
      </c>
      <c r="M911" s="15" t="s">
        <v>909</v>
      </c>
      <c r="N911" s="14">
        <v>2019</v>
      </c>
      <c r="O911" s="15" t="s">
        <v>38602</v>
      </c>
      <c r="P911" s="15" t="s">
        <v>106</v>
      </c>
      <c r="Q911" s="15" t="s">
        <v>47010</v>
      </c>
      <c r="R911" s="15" t="s">
        <v>4506</v>
      </c>
      <c r="S911" s="15" t="s">
        <v>38603</v>
      </c>
      <c r="T911" s="15" t="s">
        <v>1091</v>
      </c>
      <c r="U911" s="15" t="s">
        <v>53</v>
      </c>
      <c r="V911" s="15" t="s">
        <v>45457</v>
      </c>
      <c r="W911" s="15" t="s">
        <v>3184</v>
      </c>
      <c r="X911" s="15" t="str">
        <f>_xlfn.XLOOKUP(_LOOKUP[[#This Row],[AdjusterMemberName]],_Adjuster[Adjuster Name],_Adjuster[Email],,0)</f>
        <v>mQualls@knightcompany.com</v>
      </c>
      <c r="Y911" s="15" t="str">
        <f>_xlfn.XLOOKUP(_LOOKUP[[#This Row],[AdjusterMemberName]],_Adjuster[Adjuster Name],_Adjuster[Phone Number],,0)</f>
        <v>424-559-5436</v>
      </c>
      <c r="Z911" s="15" t="s">
        <v>38604</v>
      </c>
      <c r="AA9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241 Balsam St , Pittsburg  CA 94565</v>
      </c>
      <c r="AB911" s="15">
        <v>45841</v>
      </c>
    </row>
    <row r="912" spans="1:28" x14ac:dyDescent="0.3">
      <c r="A912" s="14">
        <v>1</v>
      </c>
      <c r="B912" s="14">
        <v>1</v>
      </c>
      <c r="C912" s="15" t="s">
        <v>38605</v>
      </c>
      <c r="D912" s="15" t="s">
        <v>38605</v>
      </c>
      <c r="E912" s="15">
        <v>45785</v>
      </c>
      <c r="F912" s="15" t="s">
        <v>38606</v>
      </c>
      <c r="G912" s="15">
        <v>45632</v>
      </c>
      <c r="H912" s="15">
        <v>45814</v>
      </c>
      <c r="I912" s="15" t="s">
        <v>38607</v>
      </c>
      <c r="J912" s="15" t="s">
        <v>38608</v>
      </c>
      <c r="K912" s="15" t="s">
        <v>45732</v>
      </c>
      <c r="L912" s="15" t="s">
        <v>103</v>
      </c>
      <c r="M912" s="15" t="s">
        <v>890</v>
      </c>
      <c r="N912" s="14">
        <v>2021</v>
      </c>
      <c r="O912" s="15" t="s">
        <v>38609</v>
      </c>
      <c r="P912" s="15" t="s">
        <v>81</v>
      </c>
      <c r="Q912" s="15" t="s">
        <v>47037</v>
      </c>
      <c r="R912" s="15" t="s">
        <v>34370</v>
      </c>
      <c r="S912" s="15" t="s">
        <v>38610</v>
      </c>
      <c r="T912" s="15" t="s">
        <v>3287</v>
      </c>
      <c r="U912" s="15" t="s">
        <v>53</v>
      </c>
      <c r="V912" s="15" t="s">
        <v>46022</v>
      </c>
      <c r="W912" s="15" t="s">
        <v>6921</v>
      </c>
      <c r="X912" s="15" t="str">
        <f>_xlfn.XLOOKUP(_LOOKUP[[#This Row],[AdjusterMemberName]],_Adjuster[Adjuster Name],_Adjuster[Email],,0)</f>
        <v>AWallace@knightcompany.com</v>
      </c>
      <c r="Y912" s="15" t="str">
        <f>_xlfn.XLOOKUP(_LOOKUP[[#This Row],[AdjusterMemberName]],_Adjuster[Adjuster Name],_Adjuster[Phone Number],,0)</f>
        <v>424-559-5734</v>
      </c>
      <c r="Z912" s="15" t="s">
        <v>38611</v>
      </c>
      <c r="AA9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10302 Devillo Dr, Whittier  CA 90604</v>
      </c>
      <c r="AB912" s="15"/>
    </row>
    <row r="913" spans="1:28" x14ac:dyDescent="0.3">
      <c r="A913" s="14">
        <v>1</v>
      </c>
      <c r="B913" s="14">
        <v>1</v>
      </c>
      <c r="C913" s="15" t="s">
        <v>38612</v>
      </c>
      <c r="D913" s="15" t="s">
        <v>38612</v>
      </c>
      <c r="E913" s="15">
        <v>45785</v>
      </c>
      <c r="F913" s="15" t="s">
        <v>38613</v>
      </c>
      <c r="G913" s="15">
        <v>45687</v>
      </c>
      <c r="H913" s="15">
        <v>45868</v>
      </c>
      <c r="I913" s="15" t="s">
        <v>38614</v>
      </c>
      <c r="J913" s="15" t="s">
        <v>38615</v>
      </c>
      <c r="K913" s="15" t="s">
        <v>46021</v>
      </c>
      <c r="L913" s="15" t="s">
        <v>687</v>
      </c>
      <c r="M913" s="15" t="s">
        <v>2261</v>
      </c>
      <c r="N913" s="14">
        <v>2020</v>
      </c>
      <c r="O913" s="15" t="s">
        <v>38616</v>
      </c>
      <c r="P913" s="15" t="s">
        <v>106</v>
      </c>
      <c r="Q913" s="15" t="s">
        <v>47022</v>
      </c>
      <c r="R913" s="15" t="s">
        <v>2273</v>
      </c>
      <c r="S913" s="15" t="s">
        <v>38617</v>
      </c>
      <c r="T913" s="15" t="s">
        <v>404</v>
      </c>
      <c r="U913" s="15" t="s">
        <v>53</v>
      </c>
      <c r="V913" s="15" t="s">
        <v>45417</v>
      </c>
      <c r="W913" s="15" t="s">
        <v>29629</v>
      </c>
      <c r="X913" s="15" t="str">
        <f>_xlfn.XLOOKUP(_LOOKUP[[#This Row],[AdjusterMemberName]],_Adjuster[Adjuster Name],_Adjuster[Email],,0)</f>
        <v>LYoung2@knightcompany.com</v>
      </c>
      <c r="Y913" s="15" t="str">
        <f>_xlfn.XLOOKUP(_LOOKUP[[#This Row],[AdjusterMemberName]],_Adjuster[Adjuster Name],_Adjuster[Phone Number],,0)</f>
        <v>323-456-1714</v>
      </c>
      <c r="Z913" s="15" t="s">
        <v>38618</v>
      </c>
      <c r="AA9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2043 Chatham Dr, Palmdale  CA 93550</v>
      </c>
      <c r="AB913" s="15"/>
    </row>
    <row r="914" spans="1:28" x14ac:dyDescent="0.3">
      <c r="A914" s="14">
        <v>1</v>
      </c>
      <c r="B914" s="14">
        <v>1</v>
      </c>
      <c r="C914" s="15" t="s">
        <v>38626</v>
      </c>
      <c r="D914" s="15" t="s">
        <v>38626</v>
      </c>
      <c r="E914" s="15">
        <v>45785</v>
      </c>
      <c r="F914" s="15" t="s">
        <v>38627</v>
      </c>
      <c r="G914" s="15">
        <v>45769</v>
      </c>
      <c r="H914" s="15">
        <v>45952</v>
      </c>
      <c r="I914" s="15" t="s">
        <v>38628</v>
      </c>
      <c r="J914" s="15" t="s">
        <v>38629</v>
      </c>
      <c r="K914" s="15" t="s">
        <v>45526</v>
      </c>
      <c r="L914" s="15" t="s">
        <v>128</v>
      </c>
      <c r="M914" s="15" t="s">
        <v>2179</v>
      </c>
      <c r="N914" s="14">
        <v>2016</v>
      </c>
      <c r="O914" s="15" t="s">
        <v>38630</v>
      </c>
      <c r="P914" s="15" t="s">
        <v>106</v>
      </c>
      <c r="Q914" s="15" t="s">
        <v>47009</v>
      </c>
      <c r="R914" s="15" t="s">
        <v>1429</v>
      </c>
      <c r="S914" s="15" t="s">
        <v>38631</v>
      </c>
      <c r="T914" s="15" t="s">
        <v>811</v>
      </c>
      <c r="U914" s="15" t="s">
        <v>53</v>
      </c>
      <c r="V914" s="15" t="s">
        <v>45837</v>
      </c>
      <c r="W914" s="15" t="s">
        <v>1544</v>
      </c>
      <c r="X914" s="15" t="str">
        <f>_xlfn.XLOOKUP(_LOOKUP[[#This Row],[AdjusterMemberName]],_Adjuster[Adjuster Name],_Adjuster[Email],,0)</f>
        <v>CRodriguez5@knightcompany.com</v>
      </c>
      <c r="Y914" s="15" t="str">
        <f>_xlfn.XLOOKUP(_LOOKUP[[#This Row],[AdjusterMemberName]],_Adjuster[Adjuster Name],_Adjuster[Phone Number],,0)</f>
        <v>323-456-1708</v>
      </c>
      <c r="Z914" s="15" t="s">
        <v>38632</v>
      </c>
      <c r="AA9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27255 Jarvis St, Perris  CA 92570</v>
      </c>
      <c r="AB914" s="15"/>
    </row>
    <row r="915" spans="1:28" x14ac:dyDescent="0.3">
      <c r="A915" s="14">
        <v>1</v>
      </c>
      <c r="B915" s="14">
        <v>1</v>
      </c>
      <c r="C915" s="15" t="s">
        <v>38640</v>
      </c>
      <c r="D915" s="15" t="s">
        <v>38640</v>
      </c>
      <c r="E915" s="15">
        <v>45785</v>
      </c>
      <c r="F915" s="15" t="s">
        <v>38641</v>
      </c>
      <c r="G915" s="15">
        <v>45655</v>
      </c>
      <c r="H915" s="15">
        <v>45837</v>
      </c>
      <c r="I915" s="15" t="s">
        <v>38642</v>
      </c>
      <c r="J915" s="15" t="s">
        <v>38643</v>
      </c>
      <c r="K915" s="15" t="s">
        <v>45407</v>
      </c>
      <c r="L915" s="15" t="s">
        <v>128</v>
      </c>
      <c r="M915" s="15" t="s">
        <v>170</v>
      </c>
      <c r="N915" s="14">
        <v>2023</v>
      </c>
      <c r="O915" s="15" t="s">
        <v>38644</v>
      </c>
      <c r="P915" s="15" t="s">
        <v>106</v>
      </c>
      <c r="Q915" s="15" t="s">
        <v>47019</v>
      </c>
      <c r="R915" s="15" t="s">
        <v>38645</v>
      </c>
      <c r="S915" s="15" t="s">
        <v>38646</v>
      </c>
      <c r="T915" s="15" t="s">
        <v>2533</v>
      </c>
      <c r="U915" s="15" t="s">
        <v>53</v>
      </c>
      <c r="V915" s="15" t="s">
        <v>45667</v>
      </c>
      <c r="W915" s="15" t="s">
        <v>29629</v>
      </c>
      <c r="X915" s="15" t="str">
        <f>_xlfn.XLOOKUP(_LOOKUP[[#This Row],[AdjusterMemberName]],_Adjuster[Adjuster Name],_Adjuster[Email],,0)</f>
        <v>LYoung2@knightcompany.com</v>
      </c>
      <c r="Y915" s="15" t="str">
        <f>_xlfn.XLOOKUP(_LOOKUP[[#This Row],[AdjusterMemberName]],_Adjuster[Adjuster Name],_Adjuster[Phone Number],,0)</f>
        <v>323-456-1714</v>
      </c>
      <c r="Z915" s="15" t="s">
        <v>38647</v>
      </c>
      <c r="AA9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2740 Walnut St, Huntington Park  CA 90255</v>
      </c>
      <c r="AB915" s="15"/>
    </row>
    <row r="916" spans="1:28" x14ac:dyDescent="0.3">
      <c r="A916" s="14">
        <v>1</v>
      </c>
      <c r="B916" s="14">
        <v>1</v>
      </c>
      <c r="C916" s="15" t="s">
        <v>38754</v>
      </c>
      <c r="D916" s="15" t="s">
        <v>38755</v>
      </c>
      <c r="E916" s="15">
        <v>45785</v>
      </c>
      <c r="F916" s="15" t="s">
        <v>38756</v>
      </c>
      <c r="G916" s="15">
        <v>45753</v>
      </c>
      <c r="H916" s="15">
        <v>45936</v>
      </c>
      <c r="I916" s="15" t="s">
        <v>38757</v>
      </c>
      <c r="J916" s="15" t="s">
        <v>38758</v>
      </c>
      <c r="K916" s="15" t="s">
        <v>45756</v>
      </c>
      <c r="L916" s="15" t="s">
        <v>116</v>
      </c>
      <c r="M916" s="15" t="s">
        <v>117</v>
      </c>
      <c r="N916" s="14">
        <v>2013</v>
      </c>
      <c r="O916" s="15" t="s">
        <v>38759</v>
      </c>
      <c r="P916" s="15" t="s">
        <v>106</v>
      </c>
      <c r="Q916" s="15" t="s">
        <v>46939</v>
      </c>
      <c r="R916" s="15" t="s">
        <v>38760</v>
      </c>
      <c r="S916" s="15" t="s">
        <v>38761</v>
      </c>
      <c r="T916" s="15" t="s">
        <v>530</v>
      </c>
      <c r="U916" s="15" t="s">
        <v>53</v>
      </c>
      <c r="V916" s="15" t="s">
        <v>45603</v>
      </c>
      <c r="W916" s="15" t="s">
        <v>2618</v>
      </c>
      <c r="X916" s="15" t="str">
        <f>_xlfn.XLOOKUP(_LOOKUP[[#This Row],[AdjusterMemberName]],_Adjuster[Adjuster Name],_Adjuster[Email],,0)</f>
        <v>Canglim@knightcompany.com</v>
      </c>
      <c r="Y916" s="15" t="str">
        <f>_xlfn.XLOOKUP(_LOOKUP[[#This Row],[AdjusterMemberName]],_Adjuster[Adjuster Name],_Adjuster[Phone Number],,0)</f>
        <v>323-456-1707</v>
      </c>
      <c r="Z916" s="15" t="s">
        <v>38762</v>
      </c>
      <c r="AA9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15031 Tatum Rd, Victorville  CA 92395</v>
      </c>
      <c r="AB916" s="15"/>
    </row>
    <row r="917" spans="1:28" x14ac:dyDescent="0.3">
      <c r="A917" s="14">
        <v>1</v>
      </c>
      <c r="B917" s="14">
        <v>0</v>
      </c>
      <c r="C917" s="15" t="s">
        <v>35413</v>
      </c>
      <c r="D917" s="15" t="s">
        <v>38905</v>
      </c>
      <c r="E917" s="15">
        <v>45785</v>
      </c>
      <c r="F917" s="15" t="s">
        <v>35414</v>
      </c>
      <c r="G917" s="15">
        <v>45652</v>
      </c>
      <c r="H917" s="15">
        <v>45834</v>
      </c>
      <c r="I917" s="15" t="s">
        <v>38906</v>
      </c>
      <c r="J917" s="15" t="s">
        <v>38907</v>
      </c>
      <c r="K917" s="15" t="s">
        <v>45520</v>
      </c>
      <c r="L917" s="15" t="s">
        <v>314</v>
      </c>
      <c r="M917" s="15" t="s">
        <v>12749</v>
      </c>
      <c r="N917" s="14">
        <v>2001</v>
      </c>
      <c r="O917" s="15" t="s">
        <v>38908</v>
      </c>
      <c r="P917" s="15" t="s">
        <v>81</v>
      </c>
      <c r="Q917" s="15" t="s">
        <v>47065</v>
      </c>
      <c r="R917" s="15" t="s">
        <v>35417</v>
      </c>
      <c r="S917" s="15" t="s">
        <v>35418</v>
      </c>
      <c r="T917" s="15" t="s">
        <v>174</v>
      </c>
      <c r="U917" s="15" t="s">
        <v>53</v>
      </c>
      <c r="V917" s="15" t="s">
        <v>45351</v>
      </c>
      <c r="W917" s="15" t="s">
        <v>264</v>
      </c>
      <c r="X917" s="15" t="str">
        <f>_xlfn.XLOOKUP(_LOOKUP[[#This Row],[AdjusterMemberName]],_Adjuster[Adjuster Name],_Adjuster[Email],,0)</f>
        <v>sBonnevie@knightcompany.com</v>
      </c>
      <c r="Y917" s="15" t="str">
        <f>_xlfn.XLOOKUP(_LOOKUP[[#This Row],[AdjusterMemberName]],_Adjuster[Adjuster Name],_Adjuster[Phone Number],,0)</f>
        <v>323-692-4064</v>
      </c>
      <c r="Z917" s="15" t="s">
        <v>35419</v>
      </c>
      <c r="AA9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4305 S Normandie Ave, Los Angeles  CA 90037</v>
      </c>
      <c r="AB917" s="15"/>
    </row>
    <row r="918" spans="1:28" x14ac:dyDescent="0.3">
      <c r="A918" s="14">
        <v>0</v>
      </c>
      <c r="B918" s="14">
        <v>1</v>
      </c>
      <c r="C918" s="15" t="s">
        <v>39289</v>
      </c>
      <c r="D918" s="15" t="s">
        <v>39290</v>
      </c>
      <c r="E918" s="15">
        <v>45785</v>
      </c>
      <c r="F918" s="15" t="s">
        <v>39291</v>
      </c>
      <c r="G918" s="15"/>
      <c r="H918" s="15"/>
      <c r="I918" s="15" t="s">
        <v>39292</v>
      </c>
      <c r="J918" s="15" t="s">
        <v>39293</v>
      </c>
      <c r="K918" s="15" t="s">
        <v>45416</v>
      </c>
      <c r="L918" s="15" t="s">
        <v>128</v>
      </c>
      <c r="M918" s="15" t="s">
        <v>11746</v>
      </c>
      <c r="N918" s="14">
        <v>2021</v>
      </c>
      <c r="O918" s="15" t="s">
        <v>39294</v>
      </c>
      <c r="P918" s="15" t="s">
        <v>81</v>
      </c>
      <c r="Q918" s="15"/>
      <c r="R918" s="15"/>
      <c r="S918" s="15"/>
      <c r="T918" s="15"/>
      <c r="U918" s="15"/>
      <c r="V918" s="15"/>
      <c r="W918" s="15" t="s">
        <v>264</v>
      </c>
      <c r="X918" s="15" t="str">
        <f>_xlfn.XLOOKUP(_LOOKUP[[#This Row],[AdjusterMemberName]],_Adjuster[Adjuster Name],_Adjuster[Email],,0)</f>
        <v>sBonnevie@knightcompany.com</v>
      </c>
      <c r="Y918" s="15" t="str">
        <f>_xlfn.XLOOKUP(_LOOKUP[[#This Row],[AdjusterMemberName]],_Adjuster[Adjuster Name],_Adjuster[Phone Number],,0)</f>
        <v>323-692-4064</v>
      </c>
      <c r="Z918" s="15"/>
      <c r="AA918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918" s="15"/>
    </row>
    <row r="919" spans="1:28" x14ac:dyDescent="0.3">
      <c r="A919" s="14">
        <v>1</v>
      </c>
      <c r="B919" s="14">
        <v>0</v>
      </c>
      <c r="C919" s="15" t="s">
        <v>12369</v>
      </c>
      <c r="D919" s="15" t="s">
        <v>39649</v>
      </c>
      <c r="E919" s="15">
        <v>45785</v>
      </c>
      <c r="F919" s="15" t="s">
        <v>39650</v>
      </c>
      <c r="G919" s="15">
        <v>45721</v>
      </c>
      <c r="H919" s="15">
        <v>45905</v>
      </c>
      <c r="I919" s="15" t="s">
        <v>39651</v>
      </c>
      <c r="J919" s="15" t="s">
        <v>39652</v>
      </c>
      <c r="K919" s="15" t="s">
        <v>45967</v>
      </c>
      <c r="L919" s="15" t="s">
        <v>103</v>
      </c>
      <c r="M919" s="15" t="s">
        <v>304</v>
      </c>
      <c r="N919" s="14">
        <v>2021</v>
      </c>
      <c r="O919" s="15" t="s">
        <v>12373</v>
      </c>
      <c r="P919" s="15" t="s">
        <v>106</v>
      </c>
      <c r="Q919" s="15" t="s">
        <v>46931</v>
      </c>
      <c r="R919" s="15" t="s">
        <v>12374</v>
      </c>
      <c r="S919" s="15" t="s">
        <v>12375</v>
      </c>
      <c r="T919" s="15" t="s">
        <v>821</v>
      </c>
      <c r="U919" s="15" t="s">
        <v>53</v>
      </c>
      <c r="V919" s="15" t="s">
        <v>45349</v>
      </c>
      <c r="W919" s="15" t="s">
        <v>264</v>
      </c>
      <c r="X919" s="15" t="str">
        <f>_xlfn.XLOOKUP(_LOOKUP[[#This Row],[AdjusterMemberName]],_Adjuster[Adjuster Name],_Adjuster[Email],,0)</f>
        <v>sBonnevie@knightcompany.com</v>
      </c>
      <c r="Y919" s="15" t="str">
        <f>_xlfn.XLOOKUP(_LOOKUP[[#This Row],[AdjusterMemberName]],_Adjuster[Adjuster Name],_Adjuster[Phone Number],,0)</f>
        <v>323-692-4064</v>
      </c>
      <c r="Z919" s="15" t="s">
        <v>12376</v>
      </c>
      <c r="AA9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7320 Lennox Ave Unit G19, Van Nuys  CA 91405</v>
      </c>
      <c r="AB919" s="15">
        <v>45876</v>
      </c>
    </row>
    <row r="920" spans="1:28" x14ac:dyDescent="0.3">
      <c r="A920" s="14">
        <v>1</v>
      </c>
      <c r="B920" s="14">
        <v>1</v>
      </c>
      <c r="C920" s="15" t="s">
        <v>38802</v>
      </c>
      <c r="D920" s="15" t="s">
        <v>38802</v>
      </c>
      <c r="E920" s="15">
        <v>45785</v>
      </c>
      <c r="F920" s="15" t="s">
        <v>38803</v>
      </c>
      <c r="G920" s="15">
        <v>45643</v>
      </c>
      <c r="H920" s="15">
        <v>45825</v>
      </c>
      <c r="I920" s="15" t="s">
        <v>39706</v>
      </c>
      <c r="J920" s="15" t="s">
        <v>39707</v>
      </c>
      <c r="K920" s="15" t="s">
        <v>45545</v>
      </c>
      <c r="L920" s="15" t="s">
        <v>687</v>
      </c>
      <c r="M920" s="15" t="s">
        <v>2261</v>
      </c>
      <c r="N920" s="14">
        <v>2018</v>
      </c>
      <c r="O920" s="15" t="s">
        <v>38806</v>
      </c>
      <c r="P920" s="15" t="s">
        <v>106</v>
      </c>
      <c r="Q920" s="15" t="s">
        <v>47097</v>
      </c>
      <c r="R920" s="15" t="s">
        <v>38807</v>
      </c>
      <c r="S920" s="15" t="s">
        <v>38808</v>
      </c>
      <c r="T920" s="15" t="s">
        <v>253</v>
      </c>
      <c r="U920" s="15" t="s">
        <v>53</v>
      </c>
      <c r="V920" s="15" t="s">
        <v>45500</v>
      </c>
      <c r="W920" s="15" t="s">
        <v>6921</v>
      </c>
      <c r="X920" s="15" t="str">
        <f>_xlfn.XLOOKUP(_LOOKUP[[#This Row],[AdjusterMemberName]],_Adjuster[Adjuster Name],_Adjuster[Email],,0)</f>
        <v>AWallace@knightcompany.com</v>
      </c>
      <c r="Y920" s="15" t="str">
        <f>_xlfn.XLOOKUP(_LOOKUP[[#This Row],[AdjusterMemberName]],_Adjuster[Adjuster Name],_Adjuster[Phone Number],,0)</f>
        <v>424-559-5734</v>
      </c>
      <c r="Z920" s="15" t="s">
        <v>38809</v>
      </c>
      <c r="AA9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620 W Hyde Park Blvd Unit 118, Inglewood  CA 90302</v>
      </c>
      <c r="AB920" s="15"/>
    </row>
    <row r="921" spans="1:28" x14ac:dyDescent="0.3">
      <c r="A921" s="14">
        <v>1</v>
      </c>
      <c r="B921" s="14">
        <v>1</v>
      </c>
      <c r="C921" s="15" t="s">
        <v>38437</v>
      </c>
      <c r="D921" s="15" t="s">
        <v>38437</v>
      </c>
      <c r="E921" s="15">
        <v>45784</v>
      </c>
      <c r="F921" s="15" t="s">
        <v>38438</v>
      </c>
      <c r="G921" s="15">
        <v>45702</v>
      </c>
      <c r="H921" s="15">
        <v>45883</v>
      </c>
      <c r="I921" s="15" t="s">
        <v>38439</v>
      </c>
      <c r="J921" s="15" t="s">
        <v>38440</v>
      </c>
      <c r="K921" s="15" t="s">
        <v>45458</v>
      </c>
      <c r="L921" s="15" t="s">
        <v>128</v>
      </c>
      <c r="M921" s="15" t="s">
        <v>2179</v>
      </c>
      <c r="N921" s="14">
        <v>2014</v>
      </c>
      <c r="O921" s="15" t="s">
        <v>38441</v>
      </c>
      <c r="P921" s="15" t="s">
        <v>106</v>
      </c>
      <c r="Q921" s="15" t="s">
        <v>46976</v>
      </c>
      <c r="R921" s="15" t="s">
        <v>2190</v>
      </c>
      <c r="S921" s="15" t="s">
        <v>38442</v>
      </c>
      <c r="T921" s="15" t="s">
        <v>186</v>
      </c>
      <c r="U921" s="15" t="s">
        <v>53</v>
      </c>
      <c r="V921" s="15" t="s">
        <v>45588</v>
      </c>
      <c r="W921" s="15" t="s">
        <v>1186</v>
      </c>
      <c r="X921" s="15" t="str">
        <f>_xlfn.XLOOKUP(_LOOKUP[[#This Row],[AdjusterMemberName]],_Adjuster[Adjuster Name],_Adjuster[Email],,0)</f>
        <v>sAkinleye@knightcompany.com</v>
      </c>
      <c r="Y921" s="15" t="str">
        <f>_xlfn.XLOOKUP(_LOOKUP[[#This Row],[AdjusterMemberName]],_Adjuster[Adjuster Name],_Adjuster[Phone Number],,0)</f>
        <v>424-559-5280</v>
      </c>
      <c r="Z921" s="15" t="s">
        <v>38443</v>
      </c>
      <c r="AA9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2230 N Broadway Apt D, Santa Ana  CA 92706</v>
      </c>
      <c r="AB921" s="15"/>
    </row>
    <row r="922" spans="1:28" x14ac:dyDescent="0.3">
      <c r="A922" s="14">
        <v>1</v>
      </c>
      <c r="B922" s="14">
        <v>1</v>
      </c>
      <c r="C922" s="15" t="s">
        <v>38452</v>
      </c>
      <c r="D922" s="15" t="s">
        <v>38453</v>
      </c>
      <c r="E922" s="15">
        <v>45784</v>
      </c>
      <c r="F922" s="15" t="s">
        <v>38454</v>
      </c>
      <c r="G922" s="15">
        <v>45637</v>
      </c>
      <c r="H922" s="15">
        <v>45819</v>
      </c>
      <c r="I922" s="15" t="s">
        <v>38455</v>
      </c>
      <c r="J922" s="15" t="s">
        <v>38456</v>
      </c>
      <c r="K922" s="15" t="s">
        <v>45332</v>
      </c>
      <c r="L922" s="15" t="s">
        <v>419</v>
      </c>
      <c r="M922" s="15" t="s">
        <v>2517</v>
      </c>
      <c r="N922" s="14">
        <v>2019</v>
      </c>
      <c r="O922" s="15" t="s">
        <v>38457</v>
      </c>
      <c r="P922" s="15" t="s">
        <v>81</v>
      </c>
      <c r="Q922" s="15" t="s">
        <v>47019</v>
      </c>
      <c r="R922" s="15" t="s">
        <v>4551</v>
      </c>
      <c r="S922" s="15" t="s">
        <v>38458</v>
      </c>
      <c r="T922" s="15" t="s">
        <v>6505</v>
      </c>
      <c r="U922" s="15" t="s">
        <v>53</v>
      </c>
      <c r="V922" s="15" t="s">
        <v>45380</v>
      </c>
      <c r="W922" s="15" t="s">
        <v>3114</v>
      </c>
      <c r="X922" s="15" t="str">
        <f>_xlfn.XLOOKUP(_LOOKUP[[#This Row],[AdjusterMemberName]],_Adjuster[Adjuster Name],_Adjuster[Email],,0)</f>
        <v>eExmundo@knightcompany.com</v>
      </c>
      <c r="Y922" s="15" t="str">
        <f>_xlfn.XLOOKUP(_LOOKUP[[#This Row],[AdjusterMemberName]],_Adjuster[Adjuster Name],_Adjuster[Phone Number],,0)</f>
        <v>424-559-5400</v>
      </c>
      <c r="Z922" s="15" t="s">
        <v>38459</v>
      </c>
      <c r="AA9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25455 Whitman St, Hayward  CA 94544</v>
      </c>
      <c r="AB922" s="15"/>
    </row>
    <row r="923" spans="1:28" x14ac:dyDescent="0.3">
      <c r="A923" s="14">
        <v>1</v>
      </c>
      <c r="B923" s="14">
        <v>1</v>
      </c>
      <c r="C923" s="15" t="s">
        <v>38466</v>
      </c>
      <c r="D923" s="15" t="s">
        <v>38466</v>
      </c>
      <c r="E923" s="15">
        <v>45784</v>
      </c>
      <c r="F923" s="15" t="s">
        <v>38467</v>
      </c>
      <c r="G923" s="15">
        <v>45765</v>
      </c>
      <c r="H923" s="15">
        <v>45948</v>
      </c>
      <c r="I923" s="15" t="s">
        <v>38468</v>
      </c>
      <c r="J923" s="15" t="s">
        <v>38469</v>
      </c>
      <c r="K923" s="15" t="s">
        <v>45377</v>
      </c>
      <c r="L923" s="15" t="s">
        <v>281</v>
      </c>
      <c r="M923" s="15" t="s">
        <v>526</v>
      </c>
      <c r="N923" s="14">
        <v>2021</v>
      </c>
      <c r="O923" s="15" t="s">
        <v>38470</v>
      </c>
      <c r="P923" s="15" t="s">
        <v>106</v>
      </c>
      <c r="Q923" s="15" t="s">
        <v>46893</v>
      </c>
      <c r="R923" s="15" t="s">
        <v>38471</v>
      </c>
      <c r="S923" s="15" t="s">
        <v>38472</v>
      </c>
      <c r="T923" s="15" t="s">
        <v>4147</v>
      </c>
      <c r="U923" s="15" t="s">
        <v>53</v>
      </c>
      <c r="V923" s="15" t="s">
        <v>46029</v>
      </c>
      <c r="W923" s="15" t="s">
        <v>54</v>
      </c>
      <c r="X923" s="15" t="str">
        <f>_xlfn.XLOOKUP(_LOOKUP[[#This Row],[AdjusterMemberName]],_Adjuster[Adjuster Name],_Adjuster[Email],,0)</f>
        <v>JRubalcava@knightcompany.com</v>
      </c>
      <c r="Y923" s="15" t="str">
        <f>_xlfn.XLOOKUP(_LOOKUP[[#This Row],[AdjusterMemberName]],_Adjuster[Adjuster Name],_Adjuster[Phone Number],,0)</f>
        <v>424-559-5420</v>
      </c>
      <c r="Z923" s="15" t="s">
        <v>38473</v>
      </c>
      <c r="AA9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5208 Summertime Ln, Culver City  CA 90230</v>
      </c>
      <c r="AB923" s="15">
        <v>45828</v>
      </c>
    </row>
    <row r="924" spans="1:28" x14ac:dyDescent="0.3">
      <c r="A924" s="14">
        <v>1</v>
      </c>
      <c r="B924" s="14">
        <v>1</v>
      </c>
      <c r="C924" s="15" t="s">
        <v>38525</v>
      </c>
      <c r="D924" s="15" t="s">
        <v>38525</v>
      </c>
      <c r="E924" s="15">
        <v>45784</v>
      </c>
      <c r="F924" s="15" t="s">
        <v>38526</v>
      </c>
      <c r="G924" s="15">
        <v>45686</v>
      </c>
      <c r="H924" s="15">
        <v>45867</v>
      </c>
      <c r="I924" s="15" t="s">
        <v>38527</v>
      </c>
      <c r="J924" s="15" t="s">
        <v>38528</v>
      </c>
      <c r="K924" s="15" t="s">
        <v>45517</v>
      </c>
      <c r="L924" s="15" t="s">
        <v>281</v>
      </c>
      <c r="M924" s="15" t="s">
        <v>4513</v>
      </c>
      <c r="N924" s="14">
        <v>2023</v>
      </c>
      <c r="O924" s="15" t="s">
        <v>38529</v>
      </c>
      <c r="P924" s="15" t="s">
        <v>106</v>
      </c>
      <c r="Q924" s="15" t="s">
        <v>46893</v>
      </c>
      <c r="R924" s="15" t="s">
        <v>212</v>
      </c>
      <c r="S924" s="15" t="s">
        <v>38530</v>
      </c>
      <c r="T924" s="15" t="s">
        <v>308</v>
      </c>
      <c r="U924" s="15" t="s">
        <v>53</v>
      </c>
      <c r="V924" s="15" t="s">
        <v>45530</v>
      </c>
      <c r="W924" s="15" t="s">
        <v>6921</v>
      </c>
      <c r="X924" s="15" t="str">
        <f>_xlfn.XLOOKUP(_LOOKUP[[#This Row],[AdjusterMemberName]],_Adjuster[Adjuster Name],_Adjuster[Email],,0)</f>
        <v>AWallace@knightcompany.com</v>
      </c>
      <c r="Y924" s="15" t="str">
        <f>_xlfn.XLOOKUP(_LOOKUP[[#This Row],[AdjusterMemberName]],_Adjuster[Adjuster Name],_Adjuster[Phone Number],,0)</f>
        <v>424-559-5734</v>
      </c>
      <c r="Z924" s="15" t="s">
        <v>38531</v>
      </c>
      <c r="AA9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15181 Van Buren Blvd Spc 154, Riverside  CA 92504</v>
      </c>
      <c r="AB924" s="15"/>
    </row>
    <row r="925" spans="1:28" x14ac:dyDescent="0.3">
      <c r="A925" s="14">
        <v>1</v>
      </c>
      <c r="B925" s="14">
        <v>1</v>
      </c>
      <c r="C925" s="15" t="s">
        <v>38548</v>
      </c>
      <c r="D925" s="15" t="s">
        <v>4184</v>
      </c>
      <c r="E925" s="15">
        <v>45784</v>
      </c>
      <c r="F925" s="15" t="s">
        <v>38549</v>
      </c>
      <c r="G925" s="15">
        <v>45754</v>
      </c>
      <c r="H925" s="15">
        <v>45937</v>
      </c>
      <c r="I925" s="15" t="s">
        <v>38550</v>
      </c>
      <c r="J925" s="15" t="s">
        <v>38551</v>
      </c>
      <c r="K925" s="15" t="s">
        <v>46025</v>
      </c>
      <c r="L925" s="15" t="s">
        <v>1261</v>
      </c>
      <c r="M925" s="15" t="s">
        <v>4703</v>
      </c>
      <c r="N925" s="14">
        <v>2003</v>
      </c>
      <c r="O925" s="15" t="s">
        <v>38552</v>
      </c>
      <c r="P925" s="15" t="s">
        <v>81</v>
      </c>
      <c r="Q925" s="15" t="s">
        <v>46979</v>
      </c>
      <c r="R925" s="15" t="s">
        <v>38553</v>
      </c>
      <c r="S925" s="15" t="s">
        <v>38554</v>
      </c>
      <c r="T925" s="15" t="s">
        <v>503</v>
      </c>
      <c r="U925" s="15" t="s">
        <v>53</v>
      </c>
      <c r="V925" s="15" t="s">
        <v>45515</v>
      </c>
      <c r="W925" s="15" t="s">
        <v>3184</v>
      </c>
      <c r="X925" s="15" t="str">
        <f>_xlfn.XLOOKUP(_LOOKUP[[#This Row],[AdjusterMemberName]],_Adjuster[Adjuster Name],_Adjuster[Email],,0)</f>
        <v>mQualls@knightcompany.com</v>
      </c>
      <c r="Y925" s="15" t="str">
        <f>_xlfn.XLOOKUP(_LOOKUP[[#This Row],[AdjusterMemberName]],_Adjuster[Adjuster Name],_Adjuster[Phone Number],,0)</f>
        <v>424-559-5436</v>
      </c>
      <c r="Z925" s="15" t="s">
        <v>38555</v>
      </c>
      <c r="AA9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10141 De Soto Way, Sacramento  CA 95827</v>
      </c>
      <c r="AB925" s="15">
        <v>45856</v>
      </c>
    </row>
    <row r="926" spans="1:28" x14ac:dyDescent="0.3">
      <c r="A926" s="14">
        <v>1</v>
      </c>
      <c r="B926" s="14">
        <v>1</v>
      </c>
      <c r="C926" s="15" t="s">
        <v>38561</v>
      </c>
      <c r="D926" s="15" t="s">
        <v>38561</v>
      </c>
      <c r="E926" s="15">
        <v>45784</v>
      </c>
      <c r="F926" s="15" t="s">
        <v>38562</v>
      </c>
      <c r="G926" s="15">
        <v>45757</v>
      </c>
      <c r="H926" s="15">
        <v>45940</v>
      </c>
      <c r="I926" s="15" t="s">
        <v>38563</v>
      </c>
      <c r="J926" s="15" t="s">
        <v>38564</v>
      </c>
      <c r="K926" s="15" t="s">
        <v>45329</v>
      </c>
      <c r="L926" s="15" t="s">
        <v>270</v>
      </c>
      <c r="M926" s="15" t="s">
        <v>271</v>
      </c>
      <c r="N926" s="14">
        <v>2015</v>
      </c>
      <c r="O926" s="15" t="s">
        <v>38565</v>
      </c>
      <c r="P926" s="15" t="s">
        <v>81</v>
      </c>
      <c r="Q926" s="15" t="s">
        <v>46913</v>
      </c>
      <c r="R926" s="15" t="s">
        <v>7248</v>
      </c>
      <c r="S926" s="15" t="s">
        <v>38566</v>
      </c>
      <c r="T926" s="15" t="s">
        <v>174</v>
      </c>
      <c r="U926" s="15" t="s">
        <v>53</v>
      </c>
      <c r="V926" s="15" t="s">
        <v>45425</v>
      </c>
      <c r="W926" s="15" t="s">
        <v>1186</v>
      </c>
      <c r="X926" s="15" t="str">
        <f>_xlfn.XLOOKUP(_LOOKUP[[#This Row],[AdjusterMemberName]],_Adjuster[Adjuster Name],_Adjuster[Email],,0)</f>
        <v>sAkinleye@knightcompany.com</v>
      </c>
      <c r="Y926" s="15" t="str">
        <f>_xlfn.XLOOKUP(_LOOKUP[[#This Row],[AdjusterMemberName]],_Adjuster[Adjuster Name],_Adjuster[Phone Number],,0)</f>
        <v>424-559-5280</v>
      </c>
      <c r="Z926" s="15" t="s">
        <v>38567</v>
      </c>
      <c r="AA9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1937 W Jefferson Blvd Apt 6, Los Angeles  CA 90018</v>
      </c>
      <c r="AB926" s="15">
        <v>45801</v>
      </c>
    </row>
    <row r="927" spans="1:28" x14ac:dyDescent="0.3">
      <c r="A927" s="14">
        <v>1</v>
      </c>
      <c r="B927" s="14">
        <v>1</v>
      </c>
      <c r="C927" s="15" t="s">
        <v>38665</v>
      </c>
      <c r="D927" s="15" t="s">
        <v>38665</v>
      </c>
      <c r="E927" s="15">
        <v>45784</v>
      </c>
      <c r="F927" s="15" t="s">
        <v>38666</v>
      </c>
      <c r="G927" s="15">
        <v>45624</v>
      </c>
      <c r="H927" s="15">
        <v>45805</v>
      </c>
      <c r="I927" s="15" t="s">
        <v>38667</v>
      </c>
      <c r="J927" s="15" t="s">
        <v>38668</v>
      </c>
      <c r="K927" s="15" t="s">
        <v>46018</v>
      </c>
      <c r="L927" s="15" t="s">
        <v>103</v>
      </c>
      <c r="M927" s="15" t="s">
        <v>104</v>
      </c>
      <c r="N927" s="14">
        <v>2024</v>
      </c>
      <c r="O927" s="15" t="s">
        <v>38669</v>
      </c>
      <c r="P927" s="15" t="s">
        <v>81</v>
      </c>
      <c r="Q927" s="15" t="s">
        <v>47019</v>
      </c>
      <c r="R927" s="15" t="s">
        <v>38670</v>
      </c>
      <c r="S927" s="15" t="s">
        <v>38671</v>
      </c>
      <c r="T927" s="15" t="s">
        <v>830</v>
      </c>
      <c r="U927" s="15" t="s">
        <v>53</v>
      </c>
      <c r="V927" s="15" t="s">
        <v>45848</v>
      </c>
      <c r="W927" s="15" t="s">
        <v>54</v>
      </c>
      <c r="X927" s="15" t="str">
        <f>_xlfn.XLOOKUP(_LOOKUP[[#This Row],[AdjusterMemberName]],_Adjuster[Adjuster Name],_Adjuster[Email],,0)</f>
        <v>JRubalcava@knightcompany.com</v>
      </c>
      <c r="Y927" s="15" t="str">
        <f>_xlfn.XLOOKUP(_LOOKUP[[#This Row],[AdjusterMemberName]],_Adjuster[Adjuster Name],_Adjuster[Phone Number],,0)</f>
        <v>424-559-5420</v>
      </c>
      <c r="Z927" s="15" t="s">
        <v>38672</v>
      </c>
      <c r="AA9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2820 Foothill Blvd, Oakland  CA 94601</v>
      </c>
      <c r="AB927" s="15"/>
    </row>
    <row r="928" spans="1:28" x14ac:dyDescent="0.3">
      <c r="A928" s="14">
        <v>1</v>
      </c>
      <c r="B928" s="14">
        <v>1</v>
      </c>
      <c r="C928" s="15" t="s">
        <v>38686</v>
      </c>
      <c r="D928" s="15" t="s">
        <v>38686</v>
      </c>
      <c r="E928" s="15">
        <v>45784</v>
      </c>
      <c r="F928" s="15" t="s">
        <v>38687</v>
      </c>
      <c r="G928" s="15">
        <v>45743</v>
      </c>
      <c r="H928" s="15">
        <v>45927</v>
      </c>
      <c r="I928" s="15" t="s">
        <v>38688</v>
      </c>
      <c r="J928" s="15" t="s">
        <v>38689</v>
      </c>
      <c r="K928" s="15" t="s">
        <v>45373</v>
      </c>
      <c r="L928" s="15" t="s">
        <v>314</v>
      </c>
      <c r="M928" s="15" t="s">
        <v>7214</v>
      </c>
      <c r="N928" s="14">
        <v>2019</v>
      </c>
      <c r="O928" s="15" t="s">
        <v>38690</v>
      </c>
      <c r="P928" s="15" t="s">
        <v>106</v>
      </c>
      <c r="Q928" s="15" t="s">
        <v>46893</v>
      </c>
      <c r="R928" s="15" t="s">
        <v>38691</v>
      </c>
      <c r="S928" s="15" t="s">
        <v>38692</v>
      </c>
      <c r="T928" s="15" t="s">
        <v>174</v>
      </c>
      <c r="U928" s="15" t="s">
        <v>53</v>
      </c>
      <c r="V928" s="15" t="s">
        <v>45979</v>
      </c>
      <c r="W928" s="15" t="s">
        <v>3184</v>
      </c>
      <c r="X928" s="15" t="str">
        <f>_xlfn.XLOOKUP(_LOOKUP[[#This Row],[AdjusterMemberName]],_Adjuster[Adjuster Name],_Adjuster[Email],,0)</f>
        <v>mQualls@knightcompany.com</v>
      </c>
      <c r="Y928" s="15" t="str">
        <f>_xlfn.XLOOKUP(_LOOKUP[[#This Row],[AdjusterMemberName]],_Adjuster[Adjuster Name],_Adjuster[Phone Number],,0)</f>
        <v>424-559-5436</v>
      </c>
      <c r="Z928" s="15" t="s">
        <v>38693</v>
      </c>
      <c r="AA9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1844 E 67Th St, Los Angeles  CA 90001</v>
      </c>
      <c r="AB928" s="15"/>
    </row>
    <row r="929" spans="1:28" x14ac:dyDescent="0.3">
      <c r="A929" s="14">
        <v>1</v>
      </c>
      <c r="B929" s="14">
        <v>1</v>
      </c>
      <c r="C929" s="15" t="s">
        <v>39003</v>
      </c>
      <c r="D929" s="15" t="s">
        <v>39004</v>
      </c>
      <c r="E929" s="15">
        <v>45784</v>
      </c>
      <c r="F929" s="15" t="s">
        <v>39005</v>
      </c>
      <c r="G929" s="15">
        <v>45756</v>
      </c>
      <c r="H929" s="15">
        <v>45939</v>
      </c>
      <c r="I929" s="15" t="s">
        <v>39006</v>
      </c>
      <c r="J929" s="15" t="s">
        <v>39007</v>
      </c>
      <c r="K929" s="15" t="s">
        <v>46005</v>
      </c>
      <c r="L929" s="15" t="s">
        <v>441</v>
      </c>
      <c r="M929" s="15" t="s">
        <v>442</v>
      </c>
      <c r="N929" s="14">
        <v>2023</v>
      </c>
      <c r="O929" s="15" t="s">
        <v>39008</v>
      </c>
      <c r="P929" s="15" t="s">
        <v>81</v>
      </c>
      <c r="Q929" s="15" t="s">
        <v>47007</v>
      </c>
      <c r="R929" s="15" t="s">
        <v>39009</v>
      </c>
      <c r="S929" s="15" t="s">
        <v>39010</v>
      </c>
      <c r="T929" s="15" t="s">
        <v>1738</v>
      </c>
      <c r="U929" s="15" t="s">
        <v>53</v>
      </c>
      <c r="V929" s="15" t="s">
        <v>46004</v>
      </c>
      <c r="W929" s="15" t="s">
        <v>1357</v>
      </c>
      <c r="X929" s="15" t="str">
        <f>_xlfn.XLOOKUP(_LOOKUP[[#This Row],[AdjusterMemberName]],_Adjuster[Adjuster Name],_Adjuster[Email],,0)</f>
        <v>jRivera1@knightcompany.com</v>
      </c>
      <c r="Y929" s="15" t="str">
        <f>_xlfn.XLOOKUP(_LOOKUP[[#This Row],[AdjusterMemberName]],_Adjuster[Adjuster Name],_Adjuster[Phone Number],,0)</f>
        <v>424-559-5239</v>
      </c>
      <c r="Z929" s="15" t="s">
        <v>39011</v>
      </c>
      <c r="AA9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637 W California Ave Apt 104, Glendale  CA 91203</v>
      </c>
      <c r="AB929" s="15"/>
    </row>
    <row r="930" spans="1:28" x14ac:dyDescent="0.3">
      <c r="A930" s="14">
        <v>1</v>
      </c>
      <c r="B930" s="14">
        <v>1</v>
      </c>
      <c r="C930" s="15" t="s">
        <v>10070</v>
      </c>
      <c r="D930" s="15" t="s">
        <v>39082</v>
      </c>
      <c r="E930" s="15">
        <v>45784</v>
      </c>
      <c r="F930" s="15" t="s">
        <v>10071</v>
      </c>
      <c r="G930" s="15">
        <v>45295</v>
      </c>
      <c r="H930" s="15">
        <v>45477</v>
      </c>
      <c r="I930" s="15" t="s">
        <v>39083</v>
      </c>
      <c r="J930" s="15" t="s">
        <v>39084</v>
      </c>
      <c r="K930" s="15" t="s">
        <v>45996</v>
      </c>
      <c r="L930" s="15" t="s">
        <v>128</v>
      </c>
      <c r="M930" s="15" t="s">
        <v>129</v>
      </c>
      <c r="N930" s="14">
        <v>2022</v>
      </c>
      <c r="O930" s="15" t="s">
        <v>10074</v>
      </c>
      <c r="P930" s="15" t="s">
        <v>106</v>
      </c>
      <c r="Q930" s="15" t="s">
        <v>119</v>
      </c>
      <c r="R930" s="15" t="s">
        <v>10075</v>
      </c>
      <c r="S930" s="15" t="s">
        <v>10076</v>
      </c>
      <c r="T930" s="15" t="s">
        <v>174</v>
      </c>
      <c r="U930" s="15" t="s">
        <v>53</v>
      </c>
      <c r="V930" s="15" t="s">
        <v>45979</v>
      </c>
      <c r="W930" s="15" t="s">
        <v>1658</v>
      </c>
      <c r="X930" s="15" t="str">
        <f>_xlfn.XLOOKUP(_LOOKUP[[#This Row],[AdjusterMemberName]],_Adjuster[Adjuster Name],_Adjuster[Email],,0)</f>
        <v>RDavila@knightcompany.com</v>
      </c>
      <c r="Y930" s="15" t="str">
        <f>_xlfn.XLOOKUP(_LOOKUP[[#This Row],[AdjusterMemberName]],_Adjuster[Adjuster Name],_Adjuster[Phone Number],,0)</f>
        <v>424-559-5663</v>
      </c>
      <c r="Z930" s="15" t="s">
        <v>10077</v>
      </c>
      <c r="AA9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1731 W 66Th St, Los Angeles  CA 90047</v>
      </c>
      <c r="AB930" s="15"/>
    </row>
    <row r="931" spans="1:28" x14ac:dyDescent="0.3">
      <c r="A931" s="14">
        <v>1</v>
      </c>
      <c r="B931" s="14">
        <v>1</v>
      </c>
      <c r="C931" s="15" t="s">
        <v>39181</v>
      </c>
      <c r="D931" s="15" t="s">
        <v>39182</v>
      </c>
      <c r="E931" s="15">
        <v>45784</v>
      </c>
      <c r="F931" s="15" t="s">
        <v>39183</v>
      </c>
      <c r="G931" s="15">
        <v>45638</v>
      </c>
      <c r="H931" s="15">
        <v>45820</v>
      </c>
      <c r="I931" s="15" t="s">
        <v>39184</v>
      </c>
      <c r="J931" s="15" t="s">
        <v>39185</v>
      </c>
      <c r="K931" s="15" t="s">
        <v>45549</v>
      </c>
      <c r="L931" s="15" t="s">
        <v>103</v>
      </c>
      <c r="M931" s="15" t="s">
        <v>304</v>
      </c>
      <c r="N931" s="14">
        <v>2003</v>
      </c>
      <c r="O931" s="15" t="s">
        <v>39186</v>
      </c>
      <c r="P931" s="15" t="s">
        <v>81</v>
      </c>
      <c r="Q931" s="15" t="s">
        <v>47101</v>
      </c>
      <c r="R931" s="15" t="s">
        <v>39187</v>
      </c>
      <c r="S931" s="15" t="s">
        <v>39188</v>
      </c>
      <c r="T931" s="15" t="s">
        <v>16119</v>
      </c>
      <c r="U931" s="15" t="s">
        <v>53</v>
      </c>
      <c r="V931" s="15" t="s">
        <v>45992</v>
      </c>
      <c r="W931" s="15" t="s">
        <v>1544</v>
      </c>
      <c r="X931" s="15" t="str">
        <f>_xlfn.XLOOKUP(_LOOKUP[[#This Row],[AdjusterMemberName]],_Adjuster[Adjuster Name],_Adjuster[Email],,0)</f>
        <v>CRodriguez5@knightcompany.com</v>
      </c>
      <c r="Y931" s="15" t="str">
        <f>_xlfn.XLOOKUP(_LOOKUP[[#This Row],[AdjusterMemberName]],_Adjuster[Adjuster Name],_Adjuster[Phone Number],,0)</f>
        <v>323-456-1708</v>
      </c>
      <c r="Z931" s="15" t="s">
        <v>39189</v>
      </c>
      <c r="AA9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8463 16Th Ave, Parlier  CA 93648</v>
      </c>
      <c r="AB931" s="15"/>
    </row>
    <row r="932" spans="1:28" x14ac:dyDescent="0.3">
      <c r="A932" s="14">
        <v>1</v>
      </c>
      <c r="B932" s="14">
        <v>1</v>
      </c>
      <c r="C932" s="15" t="s">
        <v>30144</v>
      </c>
      <c r="D932" s="15" t="s">
        <v>30144</v>
      </c>
      <c r="E932" s="15">
        <v>45783</v>
      </c>
      <c r="F932" s="15" t="s">
        <v>30146</v>
      </c>
      <c r="G932" s="15">
        <v>45649</v>
      </c>
      <c r="H932" s="15">
        <v>45831</v>
      </c>
      <c r="I932" s="15" t="s">
        <v>38309</v>
      </c>
      <c r="J932" s="15" t="s">
        <v>38310</v>
      </c>
      <c r="K932" s="15" t="s">
        <v>45919</v>
      </c>
      <c r="L932" s="15" t="s">
        <v>139</v>
      </c>
      <c r="M932" s="15" t="s">
        <v>5454</v>
      </c>
      <c r="N932" s="14">
        <v>1999</v>
      </c>
      <c r="O932" s="15" t="s">
        <v>38311</v>
      </c>
      <c r="P932" s="15" t="s">
        <v>81</v>
      </c>
      <c r="Q932" s="15" t="s">
        <v>46976</v>
      </c>
      <c r="R932" s="15" t="s">
        <v>30150</v>
      </c>
      <c r="S932" s="15" t="s">
        <v>30151</v>
      </c>
      <c r="T932" s="15" t="s">
        <v>404</v>
      </c>
      <c r="U932" s="15" t="s">
        <v>53</v>
      </c>
      <c r="V932" s="15" t="s">
        <v>45971</v>
      </c>
      <c r="W932" s="15" t="s">
        <v>3184</v>
      </c>
      <c r="X932" s="15" t="str">
        <f>_xlfn.XLOOKUP(_LOOKUP[[#This Row],[AdjusterMemberName]],_Adjuster[Adjuster Name],_Adjuster[Email],,0)</f>
        <v>mQualls@knightcompany.com</v>
      </c>
      <c r="Y932" s="15" t="str">
        <f>_xlfn.XLOOKUP(_LOOKUP[[#This Row],[AdjusterMemberName]],_Adjuster[Adjuster Name],_Adjuster[Phone Number],,0)</f>
        <v>424-559-5436</v>
      </c>
      <c r="Z932" s="15" t="s">
        <v>30152</v>
      </c>
      <c r="AA9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15715 E Avenue Q1, Palmdale  CA 93591</v>
      </c>
      <c r="AB932" s="15"/>
    </row>
    <row r="933" spans="1:28" x14ac:dyDescent="0.3">
      <c r="A933" s="14">
        <v>1</v>
      </c>
      <c r="B933" s="14">
        <v>1</v>
      </c>
      <c r="C933" s="15" t="s">
        <v>2105</v>
      </c>
      <c r="D933" s="15" t="s">
        <v>38312</v>
      </c>
      <c r="E933" s="15">
        <v>45783</v>
      </c>
      <c r="F933" s="15" t="s">
        <v>38313</v>
      </c>
      <c r="G933" s="15">
        <v>45668</v>
      </c>
      <c r="H933" s="15">
        <v>45849</v>
      </c>
      <c r="I933" s="15" t="s">
        <v>38314</v>
      </c>
      <c r="J933" s="15" t="s">
        <v>38315</v>
      </c>
      <c r="K933" s="15" t="s">
        <v>45957</v>
      </c>
      <c r="L933" s="15" t="s">
        <v>139</v>
      </c>
      <c r="M933" s="15" t="s">
        <v>470</v>
      </c>
      <c r="N933" s="14">
        <v>2020</v>
      </c>
      <c r="O933" s="15" t="s">
        <v>38316</v>
      </c>
      <c r="P933" s="15" t="s">
        <v>81</v>
      </c>
      <c r="Q933" s="15" t="s">
        <v>47106</v>
      </c>
      <c r="R933" s="15" t="s">
        <v>2110</v>
      </c>
      <c r="S933" s="15" t="s">
        <v>2111</v>
      </c>
      <c r="T933" s="15" t="s">
        <v>174</v>
      </c>
      <c r="U933" s="15" t="s">
        <v>53</v>
      </c>
      <c r="V933" s="15" t="s">
        <v>45474</v>
      </c>
      <c r="W933" s="15" t="s">
        <v>54</v>
      </c>
      <c r="X933" s="15" t="str">
        <f>_xlfn.XLOOKUP(_LOOKUP[[#This Row],[AdjusterMemberName]],_Adjuster[Adjuster Name],_Adjuster[Email],,0)</f>
        <v>JRubalcava@knightcompany.com</v>
      </c>
      <c r="Y933" s="15" t="str">
        <f>_xlfn.XLOOKUP(_LOOKUP[[#This Row],[AdjusterMemberName]],_Adjuster[Adjuster Name],_Adjuster[Phone Number],,0)</f>
        <v>424-559-5420</v>
      </c>
      <c r="Z933" s="15" t="s">
        <v>2112</v>
      </c>
      <c r="AA9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1734 W 56Th St, Los Angeles  CA 90062</v>
      </c>
      <c r="AB933" s="15"/>
    </row>
    <row r="934" spans="1:28" x14ac:dyDescent="0.3">
      <c r="A934" s="14">
        <v>1</v>
      </c>
      <c r="B934" s="14">
        <v>1</v>
      </c>
      <c r="C934" s="15" t="s">
        <v>38317</v>
      </c>
      <c r="D934" s="15" t="s">
        <v>38317</v>
      </c>
      <c r="E934" s="15">
        <v>45783</v>
      </c>
      <c r="F934" s="15" t="s">
        <v>38318</v>
      </c>
      <c r="G934" s="15">
        <v>45639</v>
      </c>
      <c r="H934" s="15">
        <v>45821</v>
      </c>
      <c r="I934" s="15" t="s">
        <v>38319</v>
      </c>
      <c r="J934" s="15" t="s">
        <v>38320</v>
      </c>
      <c r="K934" s="15" t="s">
        <v>45472</v>
      </c>
      <c r="L934" s="15" t="s">
        <v>139</v>
      </c>
      <c r="M934" s="15" t="s">
        <v>470</v>
      </c>
      <c r="N934" s="14">
        <v>2022</v>
      </c>
      <c r="O934" s="15" t="s">
        <v>38321</v>
      </c>
      <c r="P934" s="15" t="s">
        <v>106</v>
      </c>
      <c r="Q934" s="15" t="s">
        <v>47006</v>
      </c>
      <c r="R934" s="15" t="s">
        <v>38322</v>
      </c>
      <c r="S934" s="15" t="s">
        <v>38323</v>
      </c>
      <c r="T934" s="15" t="s">
        <v>122</v>
      </c>
      <c r="U934" s="15" t="s">
        <v>53</v>
      </c>
      <c r="V934" s="15" t="s">
        <v>45548</v>
      </c>
      <c r="W934" s="15" t="s">
        <v>6921</v>
      </c>
      <c r="X934" s="15" t="str">
        <f>_xlfn.XLOOKUP(_LOOKUP[[#This Row],[AdjusterMemberName]],_Adjuster[Adjuster Name],_Adjuster[Email],,0)</f>
        <v>AWallace@knightcompany.com</v>
      </c>
      <c r="Y934" s="15" t="str">
        <f>_xlfn.XLOOKUP(_LOOKUP[[#This Row],[AdjusterMemberName]],_Adjuster[Adjuster Name],_Adjuster[Phone Number],,0)</f>
        <v>424-559-5734</v>
      </c>
      <c r="Z934" s="15" t="s">
        <v>38324</v>
      </c>
      <c r="AA9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43742 Seine Ct, Hemet  CA 92544</v>
      </c>
      <c r="AB934" s="15"/>
    </row>
    <row r="935" spans="1:28" x14ac:dyDescent="0.3">
      <c r="A935" s="14">
        <v>1</v>
      </c>
      <c r="B935" s="14">
        <v>1</v>
      </c>
      <c r="C935" s="15" t="s">
        <v>32769</v>
      </c>
      <c r="D935" s="15" t="s">
        <v>32770</v>
      </c>
      <c r="E935" s="15">
        <v>45783</v>
      </c>
      <c r="F935" s="15" t="s">
        <v>32771</v>
      </c>
      <c r="G935" s="15">
        <v>45649</v>
      </c>
      <c r="H935" s="15">
        <v>45831</v>
      </c>
      <c r="I935" s="15" t="s">
        <v>38396</v>
      </c>
      <c r="J935" s="15" t="s">
        <v>38397</v>
      </c>
      <c r="K935" s="15" t="s">
        <v>46032</v>
      </c>
      <c r="L935" s="15" t="s">
        <v>128</v>
      </c>
      <c r="M935" s="15" t="s">
        <v>9363</v>
      </c>
      <c r="N935" s="14">
        <v>1998</v>
      </c>
      <c r="O935" s="15" t="s">
        <v>32774</v>
      </c>
      <c r="P935" s="15" t="s">
        <v>81</v>
      </c>
      <c r="Q935" s="15" t="s">
        <v>47023</v>
      </c>
      <c r="R935" s="15" t="s">
        <v>32775</v>
      </c>
      <c r="S935" s="15" t="s">
        <v>32776</v>
      </c>
      <c r="T935" s="15" t="s">
        <v>971</v>
      </c>
      <c r="U935" s="15" t="s">
        <v>53</v>
      </c>
      <c r="V935" s="15" t="s">
        <v>45438</v>
      </c>
      <c r="W935" s="15" t="s">
        <v>6921</v>
      </c>
      <c r="X935" s="15" t="str">
        <f>_xlfn.XLOOKUP(_LOOKUP[[#This Row],[AdjusterMemberName]],_Adjuster[Adjuster Name],_Adjuster[Email],,0)</f>
        <v>AWallace@knightcompany.com</v>
      </c>
      <c r="Y935" s="15" t="str">
        <f>_xlfn.XLOOKUP(_LOOKUP[[#This Row],[AdjusterMemberName]],_Adjuster[Adjuster Name],_Adjuster[Phone Number],,0)</f>
        <v>424-559-5734</v>
      </c>
      <c r="Z935" s="15" t="s">
        <v>32777</v>
      </c>
      <c r="AA9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 W Minthorn St, Lake Elsinore  CA 92530</v>
      </c>
      <c r="AB935" s="15">
        <v>45814</v>
      </c>
    </row>
    <row r="936" spans="1:28" x14ac:dyDescent="0.3">
      <c r="A936" s="14">
        <v>1</v>
      </c>
      <c r="B936" s="14">
        <v>1</v>
      </c>
      <c r="C936" s="15" t="s">
        <v>38401</v>
      </c>
      <c r="D936" s="15" t="s">
        <v>38401</v>
      </c>
      <c r="E936" s="15">
        <v>45783</v>
      </c>
      <c r="F936" s="15" t="s">
        <v>38402</v>
      </c>
      <c r="G936" s="15">
        <v>45678</v>
      </c>
      <c r="H936" s="15">
        <v>45859</v>
      </c>
      <c r="I936" s="15" t="s">
        <v>38403</v>
      </c>
      <c r="J936" s="15" t="s">
        <v>38404</v>
      </c>
      <c r="K936" s="15" t="s">
        <v>45827</v>
      </c>
      <c r="L936" s="15" t="s">
        <v>281</v>
      </c>
      <c r="M936" s="15" t="s">
        <v>9025</v>
      </c>
      <c r="N936" s="14">
        <v>2015</v>
      </c>
      <c r="O936" s="15" t="s">
        <v>38405</v>
      </c>
      <c r="P936" s="15" t="s">
        <v>106</v>
      </c>
      <c r="Q936" s="15" t="s">
        <v>46939</v>
      </c>
      <c r="R936" s="15" t="s">
        <v>23973</v>
      </c>
      <c r="S936" s="15" t="s">
        <v>38406</v>
      </c>
      <c r="T936" s="15" t="s">
        <v>503</v>
      </c>
      <c r="U936" s="15" t="s">
        <v>53</v>
      </c>
      <c r="V936" s="15" t="s">
        <v>45997</v>
      </c>
      <c r="W936" s="15" t="s">
        <v>3184</v>
      </c>
      <c r="X936" s="15" t="str">
        <f>_xlfn.XLOOKUP(_LOOKUP[[#This Row],[AdjusterMemberName]],_Adjuster[Adjuster Name],_Adjuster[Email],,0)</f>
        <v>mQualls@knightcompany.com</v>
      </c>
      <c r="Y936" s="15" t="str">
        <f>_xlfn.XLOOKUP(_LOOKUP[[#This Row],[AdjusterMemberName]],_Adjuster[Adjuster Name],_Adjuster[Phone Number],,0)</f>
        <v>424-559-5436</v>
      </c>
      <c r="Z936" s="15" t="s">
        <v>38407</v>
      </c>
      <c r="AA9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600 Del Verde Cir Unit 5, Sacramento  CA 95833</v>
      </c>
      <c r="AB936" s="15"/>
    </row>
    <row r="937" spans="1:28" x14ac:dyDescent="0.3">
      <c r="A937" s="14">
        <v>1</v>
      </c>
      <c r="B937" s="14">
        <v>1</v>
      </c>
      <c r="C937" s="15" t="s">
        <v>38444</v>
      </c>
      <c r="D937" s="15" t="s">
        <v>38444</v>
      </c>
      <c r="E937" s="15">
        <v>45783</v>
      </c>
      <c r="F937" s="15" t="s">
        <v>38445</v>
      </c>
      <c r="G937" s="15">
        <v>45739</v>
      </c>
      <c r="H937" s="15">
        <v>45923</v>
      </c>
      <c r="I937" s="15" t="s">
        <v>38446</v>
      </c>
      <c r="J937" s="15" t="s">
        <v>38447</v>
      </c>
      <c r="K937" s="15" t="s">
        <v>46030</v>
      </c>
      <c r="L937" s="15" t="s">
        <v>91</v>
      </c>
      <c r="M937" s="15" t="s">
        <v>352</v>
      </c>
      <c r="N937" s="14">
        <v>2021</v>
      </c>
      <c r="O937" s="15" t="s">
        <v>38448</v>
      </c>
      <c r="P937" s="15" t="s">
        <v>106</v>
      </c>
      <c r="Q937" s="15" t="s">
        <v>46978</v>
      </c>
      <c r="R937" s="15" t="s">
        <v>38449</v>
      </c>
      <c r="S937" s="15" t="s">
        <v>38450</v>
      </c>
      <c r="T937" s="15" t="s">
        <v>174</v>
      </c>
      <c r="U937" s="15" t="s">
        <v>53</v>
      </c>
      <c r="V937" s="15" t="s">
        <v>45614</v>
      </c>
      <c r="W937" s="15" t="s">
        <v>1658</v>
      </c>
      <c r="X937" s="15" t="str">
        <f>_xlfn.XLOOKUP(_LOOKUP[[#This Row],[AdjusterMemberName]],_Adjuster[Adjuster Name],_Adjuster[Email],,0)</f>
        <v>RDavila@knightcompany.com</v>
      </c>
      <c r="Y937" s="15" t="str">
        <f>_xlfn.XLOOKUP(_LOOKUP[[#This Row],[AdjusterMemberName]],_Adjuster[Adjuster Name],_Adjuster[Phone Number],,0)</f>
        <v>424-559-5663</v>
      </c>
      <c r="Z937" s="15" t="s">
        <v>38451</v>
      </c>
      <c r="AA9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1475 Wallace Ave, Los Angeles  CA 90026</v>
      </c>
      <c r="AB937" s="15">
        <v>45784</v>
      </c>
    </row>
    <row r="938" spans="1:28" x14ac:dyDescent="0.3">
      <c r="A938" s="14">
        <v>1</v>
      </c>
      <c r="B938" s="14">
        <v>1</v>
      </c>
      <c r="C938" s="15" t="s">
        <v>34537</v>
      </c>
      <c r="D938" s="15" t="s">
        <v>35817</v>
      </c>
      <c r="E938" s="15">
        <v>45783</v>
      </c>
      <c r="F938" s="15" t="s">
        <v>34539</v>
      </c>
      <c r="G938" s="15">
        <v>45727</v>
      </c>
      <c r="H938" s="15">
        <v>45911</v>
      </c>
      <c r="I938" s="15" t="s">
        <v>38509</v>
      </c>
      <c r="J938" s="15" t="s">
        <v>38510</v>
      </c>
      <c r="K938" s="15" t="s">
        <v>45388</v>
      </c>
      <c r="L938" s="15" t="s">
        <v>25</v>
      </c>
      <c r="M938" s="15" t="s">
        <v>18016</v>
      </c>
      <c r="N938" s="14">
        <v>2022</v>
      </c>
      <c r="O938" s="15" t="s">
        <v>35820</v>
      </c>
      <c r="P938" s="15" t="s">
        <v>106</v>
      </c>
      <c r="Q938" s="15" t="s">
        <v>46893</v>
      </c>
      <c r="R938" s="15" t="s">
        <v>345</v>
      </c>
      <c r="S938" s="15" t="s">
        <v>34543</v>
      </c>
      <c r="T938" s="15" t="s">
        <v>122</v>
      </c>
      <c r="U938" s="15" t="s">
        <v>53</v>
      </c>
      <c r="V938" s="15" t="s">
        <v>45784</v>
      </c>
      <c r="W938" s="15" t="s">
        <v>3307</v>
      </c>
      <c r="X938" s="15" t="e">
        <f>_xlfn.XLOOKUP(_LOOKUP[[#This Row],[AdjusterMemberName]],_Adjuster[Adjuster Name],_Adjuster[Email],,0)</f>
        <v>#N/A</v>
      </c>
      <c r="Y938" s="15" t="e">
        <f>_xlfn.XLOOKUP(_LOOKUP[[#This Row],[AdjusterMemberName]],_Adjuster[Adjuster Name],_Adjuster[Phone Number],,0)</f>
        <v>#N/A</v>
      </c>
      <c r="Z938" s="15" t="s">
        <v>34544</v>
      </c>
      <c r="AA9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962 Monarch St Apt A, Hemet  CA 92543</v>
      </c>
      <c r="AB938" s="15"/>
    </row>
    <row r="939" spans="1:28" x14ac:dyDescent="0.3">
      <c r="A939" s="14">
        <v>1</v>
      </c>
      <c r="B939" s="14">
        <v>1</v>
      </c>
      <c r="C939" s="15" t="s">
        <v>29560</v>
      </c>
      <c r="D939" s="15" t="s">
        <v>29560</v>
      </c>
      <c r="E939" s="15">
        <v>45783</v>
      </c>
      <c r="F939" s="15" t="s">
        <v>29561</v>
      </c>
      <c r="G939" s="15">
        <v>45633</v>
      </c>
      <c r="H939" s="15">
        <v>45815</v>
      </c>
      <c r="I939" s="15" t="s">
        <v>38684</v>
      </c>
      <c r="J939" s="15" t="s">
        <v>38685</v>
      </c>
      <c r="K939" s="15" t="s">
        <v>45861</v>
      </c>
      <c r="L939" s="15" t="s">
        <v>314</v>
      </c>
      <c r="M939" s="15" t="s">
        <v>315</v>
      </c>
      <c r="N939" s="14">
        <v>2022</v>
      </c>
      <c r="O939" s="15" t="s">
        <v>29564</v>
      </c>
      <c r="P939" s="15" t="s">
        <v>106</v>
      </c>
      <c r="Q939" s="15" t="s">
        <v>47093</v>
      </c>
      <c r="R939" s="15" t="s">
        <v>5823</v>
      </c>
      <c r="S939" s="15" t="s">
        <v>29565</v>
      </c>
      <c r="T939" s="15" t="s">
        <v>174</v>
      </c>
      <c r="U939" s="15" t="s">
        <v>53</v>
      </c>
      <c r="V939" s="15" t="s">
        <v>45367</v>
      </c>
      <c r="W939" s="15" t="s">
        <v>1357</v>
      </c>
      <c r="X939" s="15" t="str">
        <f>_xlfn.XLOOKUP(_LOOKUP[[#This Row],[AdjusterMemberName]],_Adjuster[Adjuster Name],_Adjuster[Email],,0)</f>
        <v>jRivera1@knightcompany.com</v>
      </c>
      <c r="Y939" s="15" t="str">
        <f>_xlfn.XLOOKUP(_LOOKUP[[#This Row],[AdjusterMemberName]],_Adjuster[Adjuster Name],_Adjuster[Phone Number],,0)</f>
        <v>424-559-5239</v>
      </c>
      <c r="Z939" s="15" t="s">
        <v>29566</v>
      </c>
      <c r="AA9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2108 Maple Ave Apt 102, Los Angeles  CA 90011</v>
      </c>
      <c r="AB939" s="15"/>
    </row>
    <row r="940" spans="1:28" x14ac:dyDescent="0.3">
      <c r="A940" s="14">
        <v>1</v>
      </c>
      <c r="B940" s="14">
        <v>1</v>
      </c>
      <c r="C940" s="15" t="s">
        <v>38694</v>
      </c>
      <c r="D940" s="15" t="s">
        <v>38694</v>
      </c>
      <c r="E940" s="15">
        <v>45783</v>
      </c>
      <c r="F940" s="15" t="s">
        <v>38695</v>
      </c>
      <c r="G940" s="15">
        <v>45687</v>
      </c>
      <c r="H940" s="15">
        <v>45868</v>
      </c>
      <c r="I940" s="15" t="s">
        <v>38696</v>
      </c>
      <c r="J940" s="15" t="s">
        <v>38697</v>
      </c>
      <c r="K940" s="15" t="s">
        <v>45506</v>
      </c>
      <c r="L940" s="15" t="s">
        <v>128</v>
      </c>
      <c r="M940" s="15" t="s">
        <v>170</v>
      </c>
      <c r="N940" s="14">
        <v>2017</v>
      </c>
      <c r="O940" s="15" t="s">
        <v>38698</v>
      </c>
      <c r="P940" s="15" t="s">
        <v>81</v>
      </c>
      <c r="Q940" s="15" t="s">
        <v>46922</v>
      </c>
      <c r="R940" s="15" t="s">
        <v>1429</v>
      </c>
      <c r="S940" s="15" t="s">
        <v>38699</v>
      </c>
      <c r="T940" s="15" t="s">
        <v>174</v>
      </c>
      <c r="U940" s="15" t="s">
        <v>53</v>
      </c>
      <c r="V940" s="15" t="s">
        <v>45367</v>
      </c>
      <c r="W940" s="15" t="s">
        <v>3114</v>
      </c>
      <c r="X940" s="15" t="str">
        <f>_xlfn.XLOOKUP(_LOOKUP[[#This Row],[AdjusterMemberName]],_Adjuster[Adjuster Name],_Adjuster[Email],,0)</f>
        <v>eExmundo@knightcompany.com</v>
      </c>
      <c r="Y940" s="15" t="str">
        <f>_xlfn.XLOOKUP(_LOOKUP[[#This Row],[AdjusterMemberName]],_Adjuster[Adjuster Name],_Adjuster[Phone Number],,0)</f>
        <v>424-559-5400</v>
      </c>
      <c r="Z940" s="15" t="s">
        <v>38700</v>
      </c>
      <c r="AA9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1242 E 40Th Pl, Los Angeles  CA 90011</v>
      </c>
      <c r="AB940" s="15"/>
    </row>
    <row r="941" spans="1:28" x14ac:dyDescent="0.3">
      <c r="A941" s="14">
        <v>1</v>
      </c>
      <c r="B941" s="14">
        <v>1</v>
      </c>
      <c r="C941" s="15" t="s">
        <v>40427</v>
      </c>
      <c r="D941" s="15" t="s">
        <v>40427</v>
      </c>
      <c r="E941" s="15">
        <v>45783</v>
      </c>
      <c r="F941" s="15" t="s">
        <v>40428</v>
      </c>
      <c r="G941" s="15">
        <v>45688</v>
      </c>
      <c r="H941" s="15">
        <v>45869</v>
      </c>
      <c r="I941" s="15" t="s">
        <v>40429</v>
      </c>
      <c r="J941" s="15" t="s">
        <v>40430</v>
      </c>
      <c r="K941" s="15" t="s">
        <v>45407</v>
      </c>
      <c r="L941" s="15" t="s">
        <v>687</v>
      </c>
      <c r="M941" s="15" t="s">
        <v>2261</v>
      </c>
      <c r="N941" s="14">
        <v>2014</v>
      </c>
      <c r="O941" s="15" t="s">
        <v>40431</v>
      </c>
      <c r="P941" s="15" t="s">
        <v>106</v>
      </c>
      <c r="Q941" s="15" t="s">
        <v>47038</v>
      </c>
      <c r="R941" s="15" t="s">
        <v>40432</v>
      </c>
      <c r="S941" s="15" t="s">
        <v>40433</v>
      </c>
      <c r="T941" s="15" t="s">
        <v>4096</v>
      </c>
      <c r="U941" s="15" t="s">
        <v>53</v>
      </c>
      <c r="V941" s="15" t="s">
        <v>45725</v>
      </c>
      <c r="W941" s="15" t="s">
        <v>1357</v>
      </c>
      <c r="X941" s="15" t="str">
        <f>_xlfn.XLOOKUP(_LOOKUP[[#This Row],[AdjusterMemberName]],_Adjuster[Adjuster Name],_Adjuster[Email],,0)</f>
        <v>jRivera1@knightcompany.com</v>
      </c>
      <c r="Y941" s="15" t="str">
        <f>_xlfn.XLOOKUP(_LOOKUP[[#This Row],[AdjusterMemberName]],_Adjuster[Adjuster Name],_Adjuster[Phone Number],,0)</f>
        <v>424-559-5239</v>
      </c>
      <c r="Z941" s="15" t="s">
        <v>40434</v>
      </c>
      <c r="AA9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1227 W Cambridge Ave, Visalia  CA 93277</v>
      </c>
      <c r="AB941" s="15">
        <v>45816</v>
      </c>
    </row>
    <row r="942" spans="1:28" x14ac:dyDescent="0.3">
      <c r="A942" s="14">
        <v>1</v>
      </c>
      <c r="B942" s="14">
        <v>1</v>
      </c>
      <c r="C942" s="15" t="s">
        <v>41026</v>
      </c>
      <c r="D942" s="15" t="s">
        <v>41027</v>
      </c>
      <c r="E942" s="15">
        <v>45783</v>
      </c>
      <c r="F942" s="15" t="s">
        <v>41028</v>
      </c>
      <c r="G942" s="15">
        <v>45625</v>
      </c>
      <c r="H942" s="15">
        <v>45806</v>
      </c>
      <c r="I942" s="15" t="s">
        <v>41029</v>
      </c>
      <c r="J942" s="15" t="s">
        <v>41030</v>
      </c>
      <c r="K942" s="15" t="s">
        <v>45874</v>
      </c>
      <c r="L942" s="15" t="s">
        <v>139</v>
      </c>
      <c r="M942" s="15" t="s">
        <v>470</v>
      </c>
      <c r="N942" s="14">
        <v>2018</v>
      </c>
      <c r="O942" s="15" t="s">
        <v>41031</v>
      </c>
      <c r="P942" s="15" t="s">
        <v>106</v>
      </c>
      <c r="Q942" s="15" t="s">
        <v>47006</v>
      </c>
      <c r="R942" s="15" t="s">
        <v>16418</v>
      </c>
      <c r="S942" s="15" t="s">
        <v>17490</v>
      </c>
      <c r="T942" s="15" t="s">
        <v>122</v>
      </c>
      <c r="U942" s="15" t="s">
        <v>53</v>
      </c>
      <c r="V942" s="15" t="s">
        <v>45548</v>
      </c>
      <c r="W942" s="15" t="s">
        <v>3974</v>
      </c>
      <c r="X942" s="15" t="str">
        <f>_xlfn.XLOOKUP(_LOOKUP[[#This Row],[AdjusterMemberName]],_Adjuster[Adjuster Name],_Adjuster[Email],,0)</f>
        <v>LMiller@knightcompany.com</v>
      </c>
      <c r="Y942" s="15" t="str">
        <f>_xlfn.XLOOKUP(_LOOKUP[[#This Row],[AdjusterMemberName]],_Adjuster[Adjuster Name],_Adjuster[Phone Number],,0)</f>
        <v>424-559-5378</v>
      </c>
      <c r="Z942" s="15" t="s">
        <v>17491</v>
      </c>
      <c r="AA9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26431 Rim Rd, Hemet  CA 92544</v>
      </c>
      <c r="AB942" s="15"/>
    </row>
    <row r="943" spans="1:28" x14ac:dyDescent="0.3">
      <c r="A943" s="14">
        <v>1</v>
      </c>
      <c r="B943" s="14">
        <v>1</v>
      </c>
      <c r="C943" s="15" t="s">
        <v>13739</v>
      </c>
      <c r="D943" s="15" t="s">
        <v>13740</v>
      </c>
      <c r="E943" s="15">
        <v>45783</v>
      </c>
      <c r="F943" s="15" t="s">
        <v>41365</v>
      </c>
      <c r="G943" s="15">
        <v>45734</v>
      </c>
      <c r="H943" s="15">
        <v>45918</v>
      </c>
      <c r="I943" s="15" t="s">
        <v>41366</v>
      </c>
      <c r="J943" s="15" t="s">
        <v>41367</v>
      </c>
      <c r="K943" s="15" t="s">
        <v>45388</v>
      </c>
      <c r="L943" s="15" t="s">
        <v>314</v>
      </c>
      <c r="M943" s="15" t="s">
        <v>1409</v>
      </c>
      <c r="N943" s="14">
        <v>2009</v>
      </c>
      <c r="O943" s="15" t="s">
        <v>41368</v>
      </c>
      <c r="P943" s="15" t="s">
        <v>81</v>
      </c>
      <c r="Q943" s="15" t="s">
        <v>46939</v>
      </c>
      <c r="R943" s="15" t="s">
        <v>13745</v>
      </c>
      <c r="S943" s="15" t="s">
        <v>13746</v>
      </c>
      <c r="T943" s="15" t="s">
        <v>4842</v>
      </c>
      <c r="U943" s="15" t="s">
        <v>53</v>
      </c>
      <c r="V943" s="15" t="s">
        <v>45570</v>
      </c>
      <c r="W943" s="15" t="s">
        <v>1357</v>
      </c>
      <c r="X943" s="15" t="str">
        <f>_xlfn.XLOOKUP(_LOOKUP[[#This Row],[AdjusterMemberName]],_Adjuster[Adjuster Name],_Adjuster[Email],,0)</f>
        <v>jRivera1@knightcompany.com</v>
      </c>
      <c r="Y943" s="15" t="str">
        <f>_xlfn.XLOOKUP(_LOOKUP[[#This Row],[AdjusterMemberName]],_Adjuster[Adjuster Name],_Adjuster[Phone Number],,0)</f>
        <v>424-559-5239</v>
      </c>
      <c r="Z943" s="15" t="s">
        <v>13747</v>
      </c>
      <c r="AA9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507 Dunsview Ave, La Puente  CA 91744</v>
      </c>
      <c r="AB943" s="15"/>
    </row>
    <row r="944" spans="1:28" x14ac:dyDescent="0.3">
      <c r="A944" s="14">
        <v>1</v>
      </c>
      <c r="B944" s="14">
        <v>1</v>
      </c>
      <c r="C944" s="15" t="s">
        <v>38072</v>
      </c>
      <c r="D944" s="15" t="s">
        <v>38073</v>
      </c>
      <c r="E944" s="15">
        <v>45782</v>
      </c>
      <c r="F944" s="15" t="s">
        <v>38074</v>
      </c>
      <c r="G944" s="15">
        <v>45646</v>
      </c>
      <c r="H944" s="15">
        <v>45828</v>
      </c>
      <c r="I944" s="15" t="s">
        <v>38075</v>
      </c>
      <c r="J944" s="15" t="s">
        <v>38076</v>
      </c>
      <c r="K944" s="15" t="s">
        <v>45458</v>
      </c>
      <c r="L944" s="15" t="s">
        <v>103</v>
      </c>
      <c r="M944" s="15" t="s">
        <v>104</v>
      </c>
      <c r="N944" s="14">
        <v>2016</v>
      </c>
      <c r="O944" s="15" t="s">
        <v>38077</v>
      </c>
      <c r="P944" s="15" t="s">
        <v>106</v>
      </c>
      <c r="Q944" s="15" t="s">
        <v>46976</v>
      </c>
      <c r="R944" s="15" t="s">
        <v>38078</v>
      </c>
      <c r="S944" s="15" t="s">
        <v>38079</v>
      </c>
      <c r="T944" s="15" t="s">
        <v>4809</v>
      </c>
      <c r="U944" s="15" t="s">
        <v>53</v>
      </c>
      <c r="V944" s="15" t="s">
        <v>45573</v>
      </c>
      <c r="W944" s="15" t="s">
        <v>29629</v>
      </c>
      <c r="X944" s="15" t="str">
        <f>_xlfn.XLOOKUP(_LOOKUP[[#This Row],[AdjusterMemberName]],_Adjuster[Adjuster Name],_Adjuster[Email],,0)</f>
        <v>LYoung2@knightcompany.com</v>
      </c>
      <c r="Y944" s="15" t="str">
        <f>_xlfn.XLOOKUP(_LOOKUP[[#This Row],[AdjusterMemberName]],_Adjuster[Adjuster Name],_Adjuster[Phone Number],,0)</f>
        <v>323-456-1714</v>
      </c>
      <c r="Z944" s="15" t="s">
        <v>38080</v>
      </c>
      <c r="AA9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416 S Brown S T, Hanford  CA 93230</v>
      </c>
      <c r="AB944" s="15"/>
    </row>
    <row r="945" spans="1:28" x14ac:dyDescent="0.3">
      <c r="A945" s="14">
        <v>1</v>
      </c>
      <c r="B945" s="14">
        <v>1</v>
      </c>
      <c r="C945" s="15" t="s">
        <v>38144</v>
      </c>
      <c r="D945" s="15" t="s">
        <v>38145</v>
      </c>
      <c r="E945" s="15">
        <v>45782</v>
      </c>
      <c r="F945" s="15" t="s">
        <v>38146</v>
      </c>
      <c r="G945" s="15">
        <v>45723</v>
      </c>
      <c r="H945" s="15">
        <v>45907</v>
      </c>
      <c r="I945" s="15" t="s">
        <v>38147</v>
      </c>
      <c r="J945" s="15" t="s">
        <v>38148</v>
      </c>
      <c r="K945" s="15" t="s">
        <v>45582</v>
      </c>
      <c r="L945" s="15" t="s">
        <v>103</v>
      </c>
      <c r="M945" s="15" t="s">
        <v>1523</v>
      </c>
      <c r="N945" s="14">
        <v>2015</v>
      </c>
      <c r="O945" s="15" t="s">
        <v>38149</v>
      </c>
      <c r="P945" s="15" t="s">
        <v>106</v>
      </c>
      <c r="Q945" s="15" t="s">
        <v>47083</v>
      </c>
      <c r="R945" s="15" t="s">
        <v>1364</v>
      </c>
      <c r="S945" s="15" t="s">
        <v>38150</v>
      </c>
      <c r="T945" s="15" t="s">
        <v>327</v>
      </c>
      <c r="U945" s="15" t="s">
        <v>53</v>
      </c>
      <c r="V945" s="15" t="s">
        <v>45527</v>
      </c>
      <c r="W945" s="15" t="s">
        <v>1658</v>
      </c>
      <c r="X945" s="15" t="str">
        <f>_xlfn.XLOOKUP(_LOOKUP[[#This Row],[AdjusterMemberName]],_Adjuster[Adjuster Name],_Adjuster[Email],,0)</f>
        <v>RDavila@knightcompany.com</v>
      </c>
      <c r="Y945" s="15" t="str">
        <f>_xlfn.XLOOKUP(_LOOKUP[[#This Row],[AdjusterMemberName]],_Adjuster[Adjuster Name],_Adjuster[Phone Number],,0)</f>
        <v>424-559-5663</v>
      </c>
      <c r="Z945" s="15" t="s">
        <v>38151</v>
      </c>
      <c r="AA9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8428 Cypress Ave, South Gate  CA 90280</v>
      </c>
      <c r="AB945" s="15"/>
    </row>
    <row r="946" spans="1:28" x14ac:dyDescent="0.3">
      <c r="A946" s="14">
        <v>1</v>
      </c>
      <c r="B946" s="14">
        <v>1</v>
      </c>
      <c r="C946" s="15" t="s">
        <v>31944</v>
      </c>
      <c r="D946" s="15" t="s">
        <v>38173</v>
      </c>
      <c r="E946" s="15">
        <v>45782</v>
      </c>
      <c r="F946" s="15" t="s">
        <v>31945</v>
      </c>
      <c r="G946" s="15">
        <v>45677</v>
      </c>
      <c r="H946" s="15">
        <v>45858</v>
      </c>
      <c r="I946" s="15" t="s">
        <v>38174</v>
      </c>
      <c r="J946" s="15" t="s">
        <v>38175</v>
      </c>
      <c r="K946" s="15" t="s">
        <v>45722</v>
      </c>
      <c r="L946" s="15" t="s">
        <v>128</v>
      </c>
      <c r="M946" s="15" t="s">
        <v>909</v>
      </c>
      <c r="N946" s="14">
        <v>2025</v>
      </c>
      <c r="O946" s="15" t="s">
        <v>38176</v>
      </c>
      <c r="P946" s="15" t="s">
        <v>106</v>
      </c>
      <c r="Q946" s="15" t="s">
        <v>47020</v>
      </c>
      <c r="R946" s="15" t="s">
        <v>31949</v>
      </c>
      <c r="S946" s="15" t="s">
        <v>31950</v>
      </c>
      <c r="T946" s="15" t="s">
        <v>174</v>
      </c>
      <c r="U946" s="15" t="s">
        <v>53</v>
      </c>
      <c r="V946" s="15" t="s">
        <v>45507</v>
      </c>
      <c r="W946" s="15" t="s">
        <v>3184</v>
      </c>
      <c r="X946" s="15" t="str">
        <f>_xlfn.XLOOKUP(_LOOKUP[[#This Row],[AdjusterMemberName]],_Adjuster[Adjuster Name],_Adjuster[Email],,0)</f>
        <v>mQualls@knightcompany.com</v>
      </c>
      <c r="Y946" s="15" t="str">
        <f>_xlfn.XLOOKUP(_LOOKUP[[#This Row],[AdjusterMemberName]],_Adjuster[Adjuster Name],_Adjuster[Phone Number],,0)</f>
        <v>424-559-5436</v>
      </c>
      <c r="Z946" s="15" t="s">
        <v>31951</v>
      </c>
      <c r="AA9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204 S Juanita Ave Unit 104, Los Angeles  CA 90004</v>
      </c>
      <c r="AB946" s="15"/>
    </row>
    <row r="947" spans="1:28" x14ac:dyDescent="0.3">
      <c r="A947" s="14">
        <v>1</v>
      </c>
      <c r="B947" s="14">
        <v>1</v>
      </c>
      <c r="C947" s="15" t="s">
        <v>38210</v>
      </c>
      <c r="D947" s="15" t="s">
        <v>38210</v>
      </c>
      <c r="E947" s="15">
        <v>45782</v>
      </c>
      <c r="F947" s="15" t="s">
        <v>38211</v>
      </c>
      <c r="G947" s="15">
        <v>45772</v>
      </c>
      <c r="H947" s="15">
        <v>45955</v>
      </c>
      <c r="I947" s="15" t="s">
        <v>38212</v>
      </c>
      <c r="J947" s="15" t="s">
        <v>38213</v>
      </c>
      <c r="K947" s="15" t="s">
        <v>45451</v>
      </c>
      <c r="L947" s="15" t="s">
        <v>270</v>
      </c>
      <c r="M947" s="15" t="s">
        <v>271</v>
      </c>
      <c r="N947" s="14">
        <v>2011</v>
      </c>
      <c r="O947" s="15" t="s">
        <v>38214</v>
      </c>
      <c r="P947" s="15" t="s">
        <v>106</v>
      </c>
      <c r="Q947" s="15" t="s">
        <v>47035</v>
      </c>
      <c r="R947" s="15" t="s">
        <v>38215</v>
      </c>
      <c r="S947" s="15" t="s">
        <v>38216</v>
      </c>
      <c r="T947" s="15" t="s">
        <v>4533</v>
      </c>
      <c r="U947" s="15" t="s">
        <v>53</v>
      </c>
      <c r="V947" s="15" t="s">
        <v>46041</v>
      </c>
      <c r="W947" s="15" t="s">
        <v>6921</v>
      </c>
      <c r="X947" s="15" t="str">
        <f>_xlfn.XLOOKUP(_LOOKUP[[#This Row],[AdjusterMemberName]],_Adjuster[Adjuster Name],_Adjuster[Email],,0)</f>
        <v>AWallace@knightcompany.com</v>
      </c>
      <c r="Y947" s="15" t="str">
        <f>_xlfn.XLOOKUP(_LOOKUP[[#This Row],[AdjusterMemberName]],_Adjuster[Adjuster Name],_Adjuster[Phone Number],,0)</f>
        <v>424-559-5734</v>
      </c>
      <c r="Z947" s="15" t="s">
        <v>38217</v>
      </c>
      <c r="AA9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282 Tradewinds Dr Apt 10, San Jose  CA 95123</v>
      </c>
      <c r="AB947" s="15"/>
    </row>
    <row r="948" spans="1:28" x14ac:dyDescent="0.3">
      <c r="A948" s="14">
        <v>1</v>
      </c>
      <c r="B948" s="14">
        <v>1</v>
      </c>
      <c r="C948" s="15" t="s">
        <v>26922</v>
      </c>
      <c r="D948" s="15" t="s">
        <v>38227</v>
      </c>
      <c r="E948" s="15">
        <v>45782</v>
      </c>
      <c r="F948" s="15" t="s">
        <v>38228</v>
      </c>
      <c r="G948" s="15">
        <v>45764</v>
      </c>
      <c r="H948" s="15">
        <v>45947</v>
      </c>
      <c r="I948" s="15" t="s">
        <v>38229</v>
      </c>
      <c r="J948" s="15" t="s">
        <v>38230</v>
      </c>
      <c r="K948" s="15" t="s">
        <v>45332</v>
      </c>
      <c r="L948" s="15" t="s">
        <v>91</v>
      </c>
      <c r="M948" s="15" t="s">
        <v>1701</v>
      </c>
      <c r="N948" s="14">
        <v>2014</v>
      </c>
      <c r="O948" s="15" t="s">
        <v>38231</v>
      </c>
      <c r="P948" s="15" t="s">
        <v>106</v>
      </c>
      <c r="Q948" s="15" t="s">
        <v>47018</v>
      </c>
      <c r="R948" s="15" t="s">
        <v>26928</v>
      </c>
      <c r="S948" s="15" t="s">
        <v>26929</v>
      </c>
      <c r="T948" s="15" t="s">
        <v>6670</v>
      </c>
      <c r="U948" s="15" t="s">
        <v>53</v>
      </c>
      <c r="V948" s="15" t="s">
        <v>46040</v>
      </c>
      <c r="W948" s="15" t="s">
        <v>1357</v>
      </c>
      <c r="X948" s="15" t="str">
        <f>_xlfn.XLOOKUP(_LOOKUP[[#This Row],[AdjusterMemberName]],_Adjuster[Adjuster Name],_Adjuster[Email],,0)</f>
        <v>jRivera1@knightcompany.com</v>
      </c>
      <c r="Y948" s="15" t="str">
        <f>_xlfn.XLOOKUP(_LOOKUP[[#This Row],[AdjusterMemberName]],_Adjuster[Adjuster Name],_Adjuster[Phone Number],,0)</f>
        <v>424-559-5239</v>
      </c>
      <c r="Z948" s="15" t="s">
        <v>26930</v>
      </c>
      <c r="AA9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1175 E Nicolet St , Banning  CA 92220</v>
      </c>
      <c r="AB948" s="15"/>
    </row>
    <row r="949" spans="1:28" x14ac:dyDescent="0.3">
      <c r="A949" s="14">
        <v>1</v>
      </c>
      <c r="B949" s="14">
        <v>1</v>
      </c>
      <c r="C949" s="15" t="s">
        <v>24339</v>
      </c>
      <c r="D949" s="15" t="s">
        <v>24339</v>
      </c>
      <c r="E949" s="15">
        <v>45782</v>
      </c>
      <c r="F949" s="15" t="s">
        <v>38240</v>
      </c>
      <c r="G949" s="15">
        <v>45719</v>
      </c>
      <c r="H949" s="15">
        <v>45903</v>
      </c>
      <c r="I949" s="15" t="s">
        <v>38241</v>
      </c>
      <c r="J949" s="15" t="s">
        <v>38242</v>
      </c>
      <c r="K949" s="15" t="s">
        <v>45597</v>
      </c>
      <c r="L949" s="15" t="s">
        <v>687</v>
      </c>
      <c r="M949" s="15" t="s">
        <v>2261</v>
      </c>
      <c r="N949" s="14">
        <v>2019</v>
      </c>
      <c r="O949" s="15" t="s">
        <v>24343</v>
      </c>
      <c r="P949" s="15" t="s">
        <v>106</v>
      </c>
      <c r="Q949" s="15" t="s">
        <v>46893</v>
      </c>
      <c r="R949" s="15" t="s">
        <v>9413</v>
      </c>
      <c r="S949" s="15" t="s">
        <v>24344</v>
      </c>
      <c r="T949" s="15" t="s">
        <v>174</v>
      </c>
      <c r="U949" s="15" t="s">
        <v>53</v>
      </c>
      <c r="V949" s="15" t="s">
        <v>45441</v>
      </c>
      <c r="W949" s="15" t="s">
        <v>3114</v>
      </c>
      <c r="X949" s="15" t="str">
        <f>_xlfn.XLOOKUP(_LOOKUP[[#This Row],[AdjusterMemberName]],_Adjuster[Adjuster Name],_Adjuster[Email],,0)</f>
        <v>eExmundo@knightcompany.com</v>
      </c>
      <c r="Y949" s="15" t="str">
        <f>_xlfn.XLOOKUP(_LOOKUP[[#This Row],[AdjusterMemberName]],_Adjuster[Adjuster Name],_Adjuster[Phone Number],,0)</f>
        <v>424-559-5400</v>
      </c>
      <c r="Z949" s="15" t="s">
        <v>38243</v>
      </c>
      <c r="AA9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1331 1/2 W 89Th St, Los Angeles  CA 90044</v>
      </c>
      <c r="AB949" s="15"/>
    </row>
    <row r="950" spans="1:28" x14ac:dyDescent="0.3">
      <c r="A950" s="14">
        <v>1</v>
      </c>
      <c r="B950" s="14">
        <v>1</v>
      </c>
      <c r="C950" s="15" t="s">
        <v>38296</v>
      </c>
      <c r="D950" s="15" t="s">
        <v>38297</v>
      </c>
      <c r="E950" s="15">
        <v>45782</v>
      </c>
      <c r="F950" s="15" t="s">
        <v>38298</v>
      </c>
      <c r="G950" s="15">
        <v>45742</v>
      </c>
      <c r="H950" s="15">
        <v>45926</v>
      </c>
      <c r="I950" s="15" t="s">
        <v>38299</v>
      </c>
      <c r="J950" s="15" t="s">
        <v>38300</v>
      </c>
      <c r="K950" s="15" t="s">
        <v>45505</v>
      </c>
      <c r="L950" s="15" t="s">
        <v>314</v>
      </c>
      <c r="M950" s="15" t="s">
        <v>315</v>
      </c>
      <c r="N950" s="14">
        <v>2021</v>
      </c>
      <c r="O950" s="15" t="s">
        <v>38301</v>
      </c>
      <c r="P950" s="15" t="s">
        <v>106</v>
      </c>
      <c r="Q950" s="15" t="s">
        <v>46893</v>
      </c>
      <c r="R950" s="15" t="s">
        <v>38302</v>
      </c>
      <c r="S950" s="15" t="s">
        <v>38303</v>
      </c>
      <c r="T950" s="15" t="s">
        <v>174</v>
      </c>
      <c r="U950" s="15" t="s">
        <v>53</v>
      </c>
      <c r="V950" s="15" t="s">
        <v>45342</v>
      </c>
      <c r="W950" s="15" t="s">
        <v>1186</v>
      </c>
      <c r="X950" s="15" t="str">
        <f>_xlfn.XLOOKUP(_LOOKUP[[#This Row],[AdjusterMemberName]],_Adjuster[Adjuster Name],_Adjuster[Email],,0)</f>
        <v>sAkinleye@knightcompany.com</v>
      </c>
      <c r="Y950" s="15" t="str">
        <f>_xlfn.XLOOKUP(_LOOKUP[[#This Row],[AdjusterMemberName]],_Adjuster[Adjuster Name],_Adjuster[Phone Number],,0)</f>
        <v>424-559-5280</v>
      </c>
      <c r="Z950" s="15" t="s">
        <v>38304</v>
      </c>
      <c r="AA9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226 W 89Th St Apt 2, Los Angeles  CA 90003</v>
      </c>
      <c r="AB950" s="15"/>
    </row>
    <row r="951" spans="1:28" x14ac:dyDescent="0.3">
      <c r="A951" s="14">
        <v>1</v>
      </c>
      <c r="B951" s="14">
        <v>1</v>
      </c>
      <c r="C951" s="15" t="s">
        <v>38325</v>
      </c>
      <c r="D951" s="15" t="s">
        <v>38325</v>
      </c>
      <c r="E951" s="15">
        <v>45782</v>
      </c>
      <c r="F951" s="15" t="s">
        <v>38326</v>
      </c>
      <c r="G951" s="15">
        <v>45641</v>
      </c>
      <c r="H951" s="15">
        <v>45823</v>
      </c>
      <c r="I951" s="15" t="s">
        <v>38327</v>
      </c>
      <c r="J951" s="15" t="s">
        <v>38328</v>
      </c>
      <c r="K951" s="15" t="s">
        <v>45663</v>
      </c>
      <c r="L951" s="15" t="s">
        <v>25</v>
      </c>
      <c r="M951" s="15" t="s">
        <v>1896</v>
      </c>
      <c r="N951" s="14">
        <v>2022</v>
      </c>
      <c r="O951" s="15" t="s">
        <v>38329</v>
      </c>
      <c r="P951" s="15" t="s">
        <v>81</v>
      </c>
      <c r="Q951" s="15" t="s">
        <v>47019</v>
      </c>
      <c r="R951" s="15" t="s">
        <v>610</v>
      </c>
      <c r="S951" s="15" t="s">
        <v>38330</v>
      </c>
      <c r="T951" s="15" t="s">
        <v>3342</v>
      </c>
      <c r="U951" s="15" t="s">
        <v>53</v>
      </c>
      <c r="V951" s="15" t="s">
        <v>45720</v>
      </c>
      <c r="W951" s="15" t="s">
        <v>850</v>
      </c>
      <c r="X951" s="15" t="e">
        <f>_xlfn.XLOOKUP(_LOOKUP[[#This Row],[AdjusterMemberName]],_Adjuster[Adjuster Name],_Adjuster[Email],,0)</f>
        <v>#N/A</v>
      </c>
      <c r="Y951" s="15" t="e">
        <f>_xlfn.XLOOKUP(_LOOKUP[[#This Row],[AdjusterMemberName]],_Adjuster[Adjuster Name],_Adjuster[Phone Number],,0)</f>
        <v>#N/A</v>
      </c>
      <c r="Z951" s="15" t="s">
        <v>38331</v>
      </c>
      <c r="AA9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3390 Country Village Rd Apt 2315, Jurupa Valley  CA 92509</v>
      </c>
      <c r="AB951" s="15"/>
    </row>
    <row r="952" spans="1:28" x14ac:dyDescent="0.3">
      <c r="A952" s="14">
        <v>1</v>
      </c>
      <c r="B952" s="14">
        <v>1</v>
      </c>
      <c r="C952" s="15" t="s">
        <v>38342</v>
      </c>
      <c r="D952" s="15" t="s">
        <v>38342</v>
      </c>
      <c r="E952" s="15">
        <v>45782</v>
      </c>
      <c r="F952" s="15" t="s">
        <v>38343</v>
      </c>
      <c r="G952" s="15">
        <v>45723</v>
      </c>
      <c r="H952" s="15">
        <v>45907</v>
      </c>
      <c r="I952" s="15" t="s">
        <v>38344</v>
      </c>
      <c r="J952" s="15" t="s">
        <v>38345</v>
      </c>
      <c r="K952" s="15" t="s">
        <v>45341</v>
      </c>
      <c r="L952" s="15" t="s">
        <v>314</v>
      </c>
      <c r="M952" s="15" t="s">
        <v>978</v>
      </c>
      <c r="N952" s="14">
        <v>2017</v>
      </c>
      <c r="O952" s="15" t="s">
        <v>38346</v>
      </c>
      <c r="P952" s="15" t="s">
        <v>81</v>
      </c>
      <c r="Q952" s="15" t="s">
        <v>46939</v>
      </c>
      <c r="R952" s="15" t="s">
        <v>2190</v>
      </c>
      <c r="S952" s="15" t="s">
        <v>38347</v>
      </c>
      <c r="T952" s="15" t="s">
        <v>9357</v>
      </c>
      <c r="U952" s="15" t="s">
        <v>53</v>
      </c>
      <c r="V952" s="15" t="s">
        <v>46036</v>
      </c>
      <c r="W952" s="15" t="s">
        <v>1357</v>
      </c>
      <c r="X952" s="15" t="str">
        <f>_xlfn.XLOOKUP(_LOOKUP[[#This Row],[AdjusterMemberName]],_Adjuster[Adjuster Name],_Adjuster[Email],,0)</f>
        <v>jRivera1@knightcompany.com</v>
      </c>
      <c r="Y952" s="15" t="str">
        <f>_xlfn.XLOOKUP(_LOOKUP[[#This Row],[AdjusterMemberName]],_Adjuster[Adjuster Name],_Adjuster[Phone Number],,0)</f>
        <v>424-559-5239</v>
      </c>
      <c r="Z952" s="15" t="s">
        <v>38348</v>
      </c>
      <c r="AA9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711 Via Barracuda, San Clemente  CA 92673</v>
      </c>
      <c r="AB952" s="15"/>
    </row>
    <row r="953" spans="1:28" x14ac:dyDescent="0.3">
      <c r="A953" s="14">
        <v>1</v>
      </c>
      <c r="B953" s="14">
        <v>1</v>
      </c>
      <c r="C953" s="15" t="s">
        <v>38352</v>
      </c>
      <c r="D953" s="15" t="s">
        <v>38353</v>
      </c>
      <c r="E953" s="15">
        <v>45782</v>
      </c>
      <c r="F953" s="15" t="s">
        <v>38354</v>
      </c>
      <c r="G953" s="15">
        <v>45718</v>
      </c>
      <c r="H953" s="15">
        <v>45902</v>
      </c>
      <c r="I953" s="15" t="s">
        <v>38355</v>
      </c>
      <c r="J953" s="15" t="s">
        <v>25949</v>
      </c>
      <c r="K953" s="15" t="s">
        <v>45327</v>
      </c>
      <c r="L953" s="15" t="s">
        <v>2199</v>
      </c>
      <c r="M953" s="15" t="s">
        <v>30388</v>
      </c>
      <c r="N953" s="14">
        <v>2005</v>
      </c>
      <c r="O953" s="15" t="s">
        <v>38356</v>
      </c>
      <c r="P953" s="15" t="s">
        <v>81</v>
      </c>
      <c r="Q953" s="15" t="s">
        <v>47074</v>
      </c>
      <c r="R953" s="15" t="s">
        <v>38357</v>
      </c>
      <c r="S953" s="15" t="s">
        <v>38358</v>
      </c>
      <c r="T953" s="15" t="s">
        <v>1421</v>
      </c>
      <c r="U953" s="15" t="s">
        <v>53</v>
      </c>
      <c r="V953" s="15" t="s">
        <v>46035</v>
      </c>
      <c r="W953" s="15" t="s">
        <v>54</v>
      </c>
      <c r="X953" s="15" t="str">
        <f>_xlfn.XLOOKUP(_LOOKUP[[#This Row],[AdjusterMemberName]],_Adjuster[Adjuster Name],_Adjuster[Email],,0)</f>
        <v>JRubalcava@knightcompany.com</v>
      </c>
      <c r="Y953" s="15" t="str">
        <f>_xlfn.XLOOKUP(_LOOKUP[[#This Row],[AdjusterMemberName]],_Adjuster[Adjuster Name],_Adjuster[Phone Number],,0)</f>
        <v>424-559-5420</v>
      </c>
      <c r="Z953" s="15" t="s">
        <v>38359</v>
      </c>
      <c r="AA9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4890 Dunn Rd, Modesto  CA 95358</v>
      </c>
      <c r="AB953" s="15"/>
    </row>
    <row r="954" spans="1:28" x14ac:dyDescent="0.3">
      <c r="A954" s="14">
        <v>1</v>
      </c>
      <c r="B954" s="14">
        <v>1</v>
      </c>
      <c r="C954" s="15" t="s">
        <v>38360</v>
      </c>
      <c r="D954" s="15" t="s">
        <v>38361</v>
      </c>
      <c r="E954" s="15">
        <v>45782</v>
      </c>
      <c r="F954" s="15" t="s">
        <v>38362</v>
      </c>
      <c r="G954" s="15">
        <v>45654</v>
      </c>
      <c r="H954" s="15">
        <v>45836</v>
      </c>
      <c r="I954" s="15" t="s">
        <v>38363</v>
      </c>
      <c r="J954" s="15" t="s">
        <v>38364</v>
      </c>
      <c r="K954" s="15" t="s">
        <v>45334</v>
      </c>
      <c r="L954" s="15" t="s">
        <v>128</v>
      </c>
      <c r="M954" s="15" t="s">
        <v>170</v>
      </c>
      <c r="N954" s="14">
        <v>2019</v>
      </c>
      <c r="O954" s="15" t="s">
        <v>38365</v>
      </c>
      <c r="P954" s="15" t="s">
        <v>106</v>
      </c>
      <c r="Q954" s="15" t="s">
        <v>47072</v>
      </c>
      <c r="R954" s="15" t="s">
        <v>120</v>
      </c>
      <c r="S954" s="15" t="s">
        <v>38366</v>
      </c>
      <c r="T954" s="15" t="s">
        <v>1321</v>
      </c>
      <c r="U954" s="15" t="s">
        <v>53</v>
      </c>
      <c r="V954" s="15" t="s">
        <v>46034</v>
      </c>
      <c r="W954" s="15" t="s">
        <v>6921</v>
      </c>
      <c r="X954" s="15" t="str">
        <f>_xlfn.XLOOKUP(_LOOKUP[[#This Row],[AdjusterMemberName]],_Adjuster[Adjuster Name],_Adjuster[Email],,0)</f>
        <v>AWallace@knightcompany.com</v>
      </c>
      <c r="Y954" s="15" t="str">
        <f>_xlfn.XLOOKUP(_LOOKUP[[#This Row],[AdjusterMemberName]],_Adjuster[Adjuster Name],_Adjuster[Phone Number],,0)</f>
        <v>424-559-5734</v>
      </c>
      <c r="Z954" s="15" t="s">
        <v>38367</v>
      </c>
      <c r="AA9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3542 Glenville Ct, Turlock  CA 95382</v>
      </c>
      <c r="AB954" s="15">
        <v>45819</v>
      </c>
    </row>
    <row r="955" spans="1:28" x14ac:dyDescent="0.3">
      <c r="A955" s="14">
        <v>1</v>
      </c>
      <c r="B955" s="14">
        <v>1</v>
      </c>
      <c r="C955" s="15" t="s">
        <v>38381</v>
      </c>
      <c r="D955" s="15" t="s">
        <v>38381</v>
      </c>
      <c r="E955" s="15">
        <v>45782</v>
      </c>
      <c r="F955" s="15" t="s">
        <v>38382</v>
      </c>
      <c r="G955" s="15">
        <v>45660</v>
      </c>
      <c r="H955" s="15">
        <v>45841</v>
      </c>
      <c r="I955" s="15" t="s">
        <v>38383</v>
      </c>
      <c r="J955" s="15" t="s">
        <v>38384</v>
      </c>
      <c r="K955" s="15" t="s">
        <v>46033</v>
      </c>
      <c r="L955" s="15" t="s">
        <v>103</v>
      </c>
      <c r="M955" s="15" t="s">
        <v>104</v>
      </c>
      <c r="N955" s="14">
        <v>2020</v>
      </c>
      <c r="O955" s="15" t="s">
        <v>38385</v>
      </c>
      <c r="P955" s="15" t="s">
        <v>106</v>
      </c>
      <c r="Q955" s="15" t="s">
        <v>46931</v>
      </c>
      <c r="R955" s="15" t="s">
        <v>12173</v>
      </c>
      <c r="S955" s="15" t="s">
        <v>38386</v>
      </c>
      <c r="T955" s="15" t="s">
        <v>5621</v>
      </c>
      <c r="U955" s="15" t="s">
        <v>53</v>
      </c>
      <c r="V955" s="15" t="s">
        <v>45436</v>
      </c>
      <c r="W955" s="15" t="s">
        <v>3184</v>
      </c>
      <c r="X955" s="15" t="str">
        <f>_xlfn.XLOOKUP(_LOOKUP[[#This Row],[AdjusterMemberName]],_Adjuster[Adjuster Name],_Adjuster[Email],,0)</f>
        <v>mQualls@knightcompany.com</v>
      </c>
      <c r="Y955" s="15" t="str">
        <f>_xlfn.XLOOKUP(_LOOKUP[[#This Row],[AdjusterMemberName]],_Adjuster[Adjuster Name],_Adjuster[Phone Number],,0)</f>
        <v>424-559-5436</v>
      </c>
      <c r="Z955" s="15" t="s">
        <v>38387</v>
      </c>
      <c r="AA9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6515 Mayflower Ave, Bell  CA 90201</v>
      </c>
      <c r="AB955" s="15"/>
    </row>
    <row r="956" spans="1:28" x14ac:dyDescent="0.3">
      <c r="A956" s="14">
        <v>1</v>
      </c>
      <c r="B956" s="14">
        <v>1</v>
      </c>
      <c r="C956" s="15" t="s">
        <v>38425</v>
      </c>
      <c r="D956" s="15" t="s">
        <v>38426</v>
      </c>
      <c r="E956" s="15">
        <v>45782</v>
      </c>
      <c r="F956" s="15" t="s">
        <v>38427</v>
      </c>
      <c r="G956" s="15">
        <v>45639</v>
      </c>
      <c r="H956" s="15">
        <v>45821</v>
      </c>
      <c r="I956" s="15" t="s">
        <v>38428</v>
      </c>
      <c r="J956" s="15" t="s">
        <v>38429</v>
      </c>
      <c r="K956" s="15" t="s">
        <v>45696</v>
      </c>
      <c r="L956" s="15" t="s">
        <v>103</v>
      </c>
      <c r="M956" s="15" t="s">
        <v>160</v>
      </c>
      <c r="N956" s="14">
        <v>2017</v>
      </c>
      <c r="O956" s="15" t="s">
        <v>38430</v>
      </c>
      <c r="P956" s="15" t="s">
        <v>106</v>
      </c>
      <c r="Q956" s="15" t="s">
        <v>47007</v>
      </c>
      <c r="R956" s="15" t="s">
        <v>38431</v>
      </c>
      <c r="S956" s="15" t="s">
        <v>38432</v>
      </c>
      <c r="T956" s="15" t="s">
        <v>38433</v>
      </c>
      <c r="U956" s="15" t="s">
        <v>53</v>
      </c>
      <c r="V956" s="15" t="s">
        <v>46031</v>
      </c>
      <c r="W956" s="15" t="s">
        <v>6921</v>
      </c>
      <c r="X956" s="15" t="str">
        <f>_xlfn.XLOOKUP(_LOOKUP[[#This Row],[AdjusterMemberName]],_Adjuster[Adjuster Name],_Adjuster[Email],,0)</f>
        <v>AWallace@knightcompany.com</v>
      </c>
      <c r="Y956" s="15" t="str">
        <f>_xlfn.XLOOKUP(_LOOKUP[[#This Row],[AdjusterMemberName]],_Adjuster[Adjuster Name],_Adjuster[Phone Number],,0)</f>
        <v>424-559-5734</v>
      </c>
      <c r="Z956" s="15" t="s">
        <v>38434</v>
      </c>
      <c r="AA9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261 Brixton Ct, American Cyn  CA 94503</v>
      </c>
      <c r="AB956" s="15"/>
    </row>
    <row r="957" spans="1:28" x14ac:dyDescent="0.3">
      <c r="A957" s="14">
        <v>1</v>
      </c>
      <c r="B957" s="14">
        <v>1</v>
      </c>
      <c r="C957" s="15" t="s">
        <v>38517</v>
      </c>
      <c r="D957" s="15" t="s">
        <v>38517</v>
      </c>
      <c r="E957" s="15">
        <v>45782</v>
      </c>
      <c r="F957" s="15" t="s">
        <v>38518</v>
      </c>
      <c r="G957" s="15">
        <v>45714</v>
      </c>
      <c r="H957" s="15">
        <v>45895</v>
      </c>
      <c r="I957" s="15" t="s">
        <v>38519</v>
      </c>
      <c r="J957" s="15" t="s">
        <v>38520</v>
      </c>
      <c r="K957" s="15" t="s">
        <v>46026</v>
      </c>
      <c r="L957" s="15" t="s">
        <v>314</v>
      </c>
      <c r="M957" s="15" t="s">
        <v>315</v>
      </c>
      <c r="N957" s="14">
        <v>2022</v>
      </c>
      <c r="O957" s="15" t="s">
        <v>38521</v>
      </c>
      <c r="P957" s="15" t="s">
        <v>106</v>
      </c>
      <c r="Q957" s="15" t="s">
        <v>46893</v>
      </c>
      <c r="R957" s="15" t="s">
        <v>38522</v>
      </c>
      <c r="S957" s="15" t="s">
        <v>38523</v>
      </c>
      <c r="T957" s="15" t="s">
        <v>811</v>
      </c>
      <c r="U957" s="15" t="s">
        <v>53</v>
      </c>
      <c r="V957" s="15" t="s">
        <v>45837</v>
      </c>
      <c r="W957" s="15" t="s">
        <v>3307</v>
      </c>
      <c r="X957" s="15" t="e">
        <f>_xlfn.XLOOKUP(_LOOKUP[[#This Row],[AdjusterMemberName]],_Adjuster[Adjuster Name],_Adjuster[Email],,0)</f>
        <v>#N/A</v>
      </c>
      <c r="Y957" s="15" t="e">
        <f>_xlfn.XLOOKUP(_LOOKUP[[#This Row],[AdjusterMemberName]],_Adjuster[Adjuster Name],_Adjuster[Phone Number],,0)</f>
        <v>#N/A</v>
      </c>
      <c r="Z957" s="15" t="s">
        <v>38524</v>
      </c>
      <c r="AA9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1102 Bluestem Trl, Perris  CA 92571</v>
      </c>
      <c r="AB957" s="15"/>
    </row>
    <row r="958" spans="1:28" x14ac:dyDescent="0.3">
      <c r="A958" s="14">
        <v>1</v>
      </c>
      <c r="B958" s="14">
        <v>1</v>
      </c>
      <c r="C958" s="15" t="s">
        <v>38532</v>
      </c>
      <c r="D958" s="15" t="s">
        <v>38533</v>
      </c>
      <c r="E958" s="15">
        <v>45782</v>
      </c>
      <c r="F958" s="15" t="s">
        <v>38534</v>
      </c>
      <c r="G958" s="15">
        <v>45702</v>
      </c>
      <c r="H958" s="15">
        <v>45883</v>
      </c>
      <c r="I958" s="15" t="s">
        <v>38535</v>
      </c>
      <c r="J958" s="15" t="s">
        <v>38536</v>
      </c>
      <c r="K958" s="15" t="s">
        <v>45817</v>
      </c>
      <c r="L958" s="15" t="s">
        <v>139</v>
      </c>
      <c r="M958" s="15" t="s">
        <v>470</v>
      </c>
      <c r="N958" s="14">
        <v>2011</v>
      </c>
      <c r="O958" s="15" t="s">
        <v>38537</v>
      </c>
      <c r="P958" s="15" t="s">
        <v>106</v>
      </c>
      <c r="Q958" s="15" t="s">
        <v>47004</v>
      </c>
      <c r="R958" s="15" t="s">
        <v>162</v>
      </c>
      <c r="S958" s="15" t="s">
        <v>38538</v>
      </c>
      <c r="T958" s="15" t="s">
        <v>1138</v>
      </c>
      <c r="U958" s="15" t="s">
        <v>53</v>
      </c>
      <c r="V958" s="15" t="s">
        <v>45366</v>
      </c>
      <c r="W958" s="15" t="s">
        <v>1658</v>
      </c>
      <c r="X958" s="15" t="str">
        <f>_xlfn.XLOOKUP(_LOOKUP[[#This Row],[AdjusterMemberName]],_Adjuster[Adjuster Name],_Adjuster[Email],,0)</f>
        <v>RDavila@knightcompany.com</v>
      </c>
      <c r="Y958" s="15" t="str">
        <f>_xlfn.XLOOKUP(_LOOKUP[[#This Row],[AdjusterMemberName]],_Adjuster[Adjuster Name],_Adjuster[Phone Number],,0)</f>
        <v>424-559-5663</v>
      </c>
      <c r="Z958" s="15" t="s">
        <v>38539</v>
      </c>
      <c r="AA9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9010 Tobias Ave Apt 201, Panorama City  CA 91402</v>
      </c>
      <c r="AB958" s="15"/>
    </row>
    <row r="959" spans="1:28" x14ac:dyDescent="0.3">
      <c r="A959" s="14">
        <v>1</v>
      </c>
      <c r="B959" s="14">
        <v>1</v>
      </c>
      <c r="C959" s="15" t="s">
        <v>38619</v>
      </c>
      <c r="D959" s="15" t="s">
        <v>38619</v>
      </c>
      <c r="E959" s="15">
        <v>45782</v>
      </c>
      <c r="F959" s="15" t="s">
        <v>38620</v>
      </c>
      <c r="G959" s="15">
        <v>45728</v>
      </c>
      <c r="H959" s="15">
        <v>45912</v>
      </c>
      <c r="I959" s="15" t="s">
        <v>38621</v>
      </c>
      <c r="J959" s="15" t="s">
        <v>38622</v>
      </c>
      <c r="K959" s="15" t="s">
        <v>45496</v>
      </c>
      <c r="L959" s="15" t="s">
        <v>116</v>
      </c>
      <c r="M959" s="15" t="s">
        <v>2421</v>
      </c>
      <c r="N959" s="14">
        <v>2021</v>
      </c>
      <c r="O959" s="15" t="s">
        <v>38623</v>
      </c>
      <c r="P959" s="15" t="s">
        <v>81</v>
      </c>
      <c r="Q959" s="15" t="s">
        <v>46922</v>
      </c>
      <c r="R959" s="15" t="s">
        <v>36115</v>
      </c>
      <c r="S959" s="15" t="s">
        <v>38624</v>
      </c>
      <c r="T959" s="15" t="s">
        <v>624</v>
      </c>
      <c r="U959" s="15" t="s">
        <v>53</v>
      </c>
      <c r="V959" s="15" t="s">
        <v>45357</v>
      </c>
      <c r="W959" s="15" t="s">
        <v>1357</v>
      </c>
      <c r="X959" s="15" t="str">
        <f>_xlfn.XLOOKUP(_LOOKUP[[#This Row],[AdjusterMemberName]],_Adjuster[Adjuster Name],_Adjuster[Email],,0)</f>
        <v>jRivera1@knightcompany.com</v>
      </c>
      <c r="Y959" s="15" t="str">
        <f>_xlfn.XLOOKUP(_LOOKUP[[#This Row],[AdjusterMemberName]],_Adjuster[Adjuster Name],_Adjuster[Phone Number],,0)</f>
        <v>424-559-5239</v>
      </c>
      <c r="Z959" s="15" t="s">
        <v>38625</v>
      </c>
      <c r="AA9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45111 Palm Ln, Lancaster  CA 93535</v>
      </c>
      <c r="AB959" s="15">
        <v>45809</v>
      </c>
    </row>
    <row r="960" spans="1:28" x14ac:dyDescent="0.3">
      <c r="A960" s="14">
        <v>1</v>
      </c>
      <c r="B960" s="14">
        <v>1</v>
      </c>
      <c r="C960" s="15" t="s">
        <v>38935</v>
      </c>
      <c r="D960" s="15" t="s">
        <v>38936</v>
      </c>
      <c r="E960" s="15">
        <v>45782</v>
      </c>
      <c r="F960" s="15" t="s">
        <v>38937</v>
      </c>
      <c r="G960" s="15">
        <v>45781</v>
      </c>
      <c r="H960" s="15">
        <v>45965</v>
      </c>
      <c r="I960" s="15" t="s">
        <v>38938</v>
      </c>
      <c r="J960" s="15" t="s">
        <v>38939</v>
      </c>
      <c r="K960" s="15" t="s">
        <v>45458</v>
      </c>
      <c r="L960" s="15" t="s">
        <v>139</v>
      </c>
      <c r="M960" s="15" t="s">
        <v>1152</v>
      </c>
      <c r="N960" s="14">
        <v>2002</v>
      </c>
      <c r="O960" s="15" t="s">
        <v>38940</v>
      </c>
      <c r="P960" s="15" t="s">
        <v>106</v>
      </c>
      <c r="Q960" s="15" t="s">
        <v>46931</v>
      </c>
      <c r="R960" s="15" t="s">
        <v>38941</v>
      </c>
      <c r="S960" s="15" t="s">
        <v>38942</v>
      </c>
      <c r="T960" s="15" t="s">
        <v>2072</v>
      </c>
      <c r="U960" s="15" t="s">
        <v>53</v>
      </c>
      <c r="V960" s="15" t="s">
        <v>45907</v>
      </c>
      <c r="W960" s="15" t="s">
        <v>850</v>
      </c>
      <c r="X960" s="15" t="e">
        <f>_xlfn.XLOOKUP(_LOOKUP[[#This Row],[AdjusterMemberName]],_Adjuster[Adjuster Name],_Adjuster[Email],,0)</f>
        <v>#N/A</v>
      </c>
      <c r="Y960" s="15" t="e">
        <f>_xlfn.XLOOKUP(_LOOKUP[[#This Row],[AdjusterMemberName]],_Adjuster[Adjuster Name],_Adjuster[Phone Number],,0)</f>
        <v>#N/A</v>
      </c>
      <c r="Z960" s="15" t="s">
        <v>38943</v>
      </c>
      <c r="AA9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16737 Barbee St, Fontana  CA 92336</v>
      </c>
      <c r="AB960" s="15"/>
    </row>
    <row r="961" spans="1:28" x14ac:dyDescent="0.3">
      <c r="A961" s="14">
        <v>1</v>
      </c>
      <c r="B961" s="14">
        <v>1</v>
      </c>
      <c r="C961" s="15" t="s">
        <v>38004</v>
      </c>
      <c r="D961" s="15" t="s">
        <v>38004</v>
      </c>
      <c r="E961" s="15">
        <v>45782</v>
      </c>
      <c r="F961" s="15" t="s">
        <v>38006</v>
      </c>
      <c r="G961" s="15">
        <v>45652</v>
      </c>
      <c r="H961" s="15">
        <v>45834</v>
      </c>
      <c r="I961" s="15" t="s">
        <v>42614</v>
      </c>
      <c r="J961" s="15" t="s">
        <v>42615</v>
      </c>
      <c r="K961" s="15" t="s">
        <v>45696</v>
      </c>
      <c r="L961" s="15" t="s">
        <v>150</v>
      </c>
      <c r="M961" s="15" t="s">
        <v>687</v>
      </c>
      <c r="N961" s="14">
        <v>2011</v>
      </c>
      <c r="O961" s="15" t="s">
        <v>42616</v>
      </c>
      <c r="P961" s="15" t="s">
        <v>81</v>
      </c>
      <c r="Q961" s="15" t="s">
        <v>47061</v>
      </c>
      <c r="R961" s="15" t="s">
        <v>433</v>
      </c>
      <c r="S961" s="15" t="s">
        <v>38010</v>
      </c>
      <c r="T961" s="15" t="s">
        <v>503</v>
      </c>
      <c r="U961" s="15" t="s">
        <v>53</v>
      </c>
      <c r="V961" s="15" t="s">
        <v>45730</v>
      </c>
      <c r="W961" s="15" t="s">
        <v>54</v>
      </c>
      <c r="X961" s="15" t="str">
        <f>_xlfn.XLOOKUP(_LOOKUP[[#This Row],[AdjusterMemberName]],_Adjuster[Adjuster Name],_Adjuster[Email],,0)</f>
        <v>JRubalcava@knightcompany.com</v>
      </c>
      <c r="Y961" s="15" t="str">
        <f>_xlfn.XLOOKUP(_LOOKUP[[#This Row],[AdjusterMemberName]],_Adjuster[Adjuster Name],_Adjuster[Phone Number],,0)</f>
        <v>424-559-5420</v>
      </c>
      <c r="Z961" s="15" t="s">
        <v>38011</v>
      </c>
      <c r="AA9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7606 Tierra Wood Way, Sacramento  CA 95828</v>
      </c>
      <c r="AB961" s="15"/>
    </row>
    <row r="962" spans="1:28" x14ac:dyDescent="0.3">
      <c r="A962" s="14">
        <v>1</v>
      </c>
      <c r="B962" s="14">
        <v>1</v>
      </c>
      <c r="C962" s="15" t="s">
        <v>26841</v>
      </c>
      <c r="D962" s="15" t="s">
        <v>26841</v>
      </c>
      <c r="E962" s="15">
        <v>45781</v>
      </c>
      <c r="F962" s="15" t="s">
        <v>38068</v>
      </c>
      <c r="G962" s="15">
        <v>45698</v>
      </c>
      <c r="H962" s="15">
        <v>45879</v>
      </c>
      <c r="I962" s="15" t="s">
        <v>38069</v>
      </c>
      <c r="J962" s="15" t="s">
        <v>38070</v>
      </c>
      <c r="K962" s="15" t="s">
        <v>45642</v>
      </c>
      <c r="L962" s="15" t="s">
        <v>139</v>
      </c>
      <c r="M962" s="15" t="s">
        <v>249</v>
      </c>
      <c r="N962" s="14">
        <v>2019</v>
      </c>
      <c r="O962" s="15" t="s">
        <v>38071</v>
      </c>
      <c r="P962" s="15" t="s">
        <v>106</v>
      </c>
      <c r="Q962" s="15" t="s">
        <v>46893</v>
      </c>
      <c r="R962" s="15" t="s">
        <v>26847</v>
      </c>
      <c r="S962" s="15" t="s">
        <v>26848</v>
      </c>
      <c r="T962" s="15" t="s">
        <v>1456</v>
      </c>
      <c r="U962" s="15" t="s">
        <v>53</v>
      </c>
      <c r="V962" s="15" t="s">
        <v>45986</v>
      </c>
      <c r="W962" s="15" t="s">
        <v>6921</v>
      </c>
      <c r="X962" s="15" t="str">
        <f>_xlfn.XLOOKUP(_LOOKUP[[#This Row],[AdjusterMemberName]],_Adjuster[Adjuster Name],_Adjuster[Email],,0)</f>
        <v>AWallace@knightcompany.com</v>
      </c>
      <c r="Y962" s="15" t="str">
        <f>_xlfn.XLOOKUP(_LOOKUP[[#This Row],[AdjusterMemberName]],_Adjuster[Adjuster Name],_Adjuster[Phone Number],,0)</f>
        <v>424-559-5734</v>
      </c>
      <c r="Z962" s="15" t="s">
        <v>26849</v>
      </c>
      <c r="AA9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26297 Baseline St Spc 25, Highland  CA 92346</v>
      </c>
      <c r="AB962" s="15"/>
    </row>
    <row r="963" spans="1:28" x14ac:dyDescent="0.3">
      <c r="A963" s="14">
        <v>1</v>
      </c>
      <c r="B963" s="14">
        <v>1</v>
      </c>
      <c r="C963" s="15" t="s">
        <v>38116</v>
      </c>
      <c r="D963" s="15" t="s">
        <v>38116</v>
      </c>
      <c r="E963" s="15">
        <v>45781</v>
      </c>
      <c r="F963" s="15" t="s">
        <v>38117</v>
      </c>
      <c r="G963" s="15">
        <v>45706</v>
      </c>
      <c r="H963" s="15">
        <v>45887</v>
      </c>
      <c r="I963" s="15" t="s">
        <v>38118</v>
      </c>
      <c r="J963" s="15" t="s">
        <v>38119</v>
      </c>
      <c r="K963" s="15" t="s">
        <v>46046</v>
      </c>
      <c r="L963" s="15" t="s">
        <v>103</v>
      </c>
      <c r="M963" s="15" t="s">
        <v>160</v>
      </c>
      <c r="N963" s="14">
        <v>2016</v>
      </c>
      <c r="O963" s="15" t="s">
        <v>38120</v>
      </c>
      <c r="P963" s="15" t="s">
        <v>106</v>
      </c>
      <c r="Q963" s="15" t="s">
        <v>47004</v>
      </c>
      <c r="R963" s="15" t="s">
        <v>38121</v>
      </c>
      <c r="S963" s="15" t="s">
        <v>38122</v>
      </c>
      <c r="T963" s="15" t="s">
        <v>308</v>
      </c>
      <c r="U963" s="15" t="s">
        <v>53</v>
      </c>
      <c r="V963" s="15" t="s">
        <v>45690</v>
      </c>
      <c r="W963" s="15" t="s">
        <v>1357</v>
      </c>
      <c r="X963" s="15" t="str">
        <f>_xlfn.XLOOKUP(_LOOKUP[[#This Row],[AdjusterMemberName]],_Adjuster[Adjuster Name],_Adjuster[Email],,0)</f>
        <v>jRivera1@knightcompany.com</v>
      </c>
      <c r="Y963" s="15" t="str">
        <f>_xlfn.XLOOKUP(_LOOKUP[[#This Row],[AdjusterMemberName]],_Adjuster[Adjuster Name],_Adjuster[Phone Number],,0)</f>
        <v>424-559-5239</v>
      </c>
      <c r="Z963" s="15" t="s">
        <v>38123</v>
      </c>
      <c r="AA9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5612 Darien Ct, Riverside  CA 92505</v>
      </c>
      <c r="AB963" s="15"/>
    </row>
    <row r="964" spans="1:28" x14ac:dyDescent="0.3">
      <c r="A964" s="14">
        <v>1</v>
      </c>
      <c r="B964" s="14">
        <v>1</v>
      </c>
      <c r="C964" s="15" t="s">
        <v>30041</v>
      </c>
      <c r="D964" s="15" t="s">
        <v>30041</v>
      </c>
      <c r="E964" s="15">
        <v>45781</v>
      </c>
      <c r="F964" s="15" t="s">
        <v>30042</v>
      </c>
      <c r="G964" s="15">
        <v>45630</v>
      </c>
      <c r="H964" s="15">
        <v>45812</v>
      </c>
      <c r="I964" s="15" t="s">
        <v>38160</v>
      </c>
      <c r="J964" s="15" t="s">
        <v>38161</v>
      </c>
      <c r="K964" s="15" t="s">
        <v>45356</v>
      </c>
      <c r="L964" s="15" t="s">
        <v>181</v>
      </c>
      <c r="M964" s="15" t="s">
        <v>182</v>
      </c>
      <c r="N964" s="14">
        <v>2022</v>
      </c>
      <c r="O964" s="15" t="s">
        <v>38162</v>
      </c>
      <c r="P964" s="15" t="s">
        <v>106</v>
      </c>
      <c r="Q964" s="15" t="s">
        <v>47059</v>
      </c>
      <c r="R964" s="15" t="s">
        <v>3243</v>
      </c>
      <c r="S964" s="15" t="s">
        <v>30046</v>
      </c>
      <c r="T964" s="15" t="s">
        <v>21780</v>
      </c>
      <c r="U964" s="15" t="s">
        <v>53</v>
      </c>
      <c r="V964" s="15" t="s">
        <v>46044</v>
      </c>
      <c r="W964" s="15" t="s">
        <v>3184</v>
      </c>
      <c r="X964" s="15" t="str">
        <f>_xlfn.XLOOKUP(_LOOKUP[[#This Row],[AdjusterMemberName]],_Adjuster[Adjuster Name],_Adjuster[Email],,0)</f>
        <v>mQualls@knightcompany.com</v>
      </c>
      <c r="Y964" s="15" t="str">
        <f>_xlfn.XLOOKUP(_LOOKUP[[#This Row],[AdjusterMemberName]],_Adjuster[Adjuster Name],_Adjuster[Phone Number],,0)</f>
        <v>424-559-5436</v>
      </c>
      <c r="Z964" s="15" t="s">
        <v>30047</v>
      </c>
      <c r="AA9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712 Taylor Ave, Mc Farland  CA 93250</v>
      </c>
      <c r="AB964" s="15"/>
    </row>
    <row r="965" spans="1:28" x14ac:dyDescent="0.3">
      <c r="A965" s="14">
        <v>1</v>
      </c>
      <c r="B965" s="14">
        <v>1</v>
      </c>
      <c r="C965" s="15" t="s">
        <v>38232</v>
      </c>
      <c r="D965" s="15" t="s">
        <v>38233</v>
      </c>
      <c r="E965" s="15">
        <v>45781</v>
      </c>
      <c r="F965" s="15" t="s">
        <v>38234</v>
      </c>
      <c r="G965" s="15">
        <v>45765</v>
      </c>
      <c r="H965" s="15">
        <v>45948</v>
      </c>
      <c r="I965" s="15" t="s">
        <v>38235</v>
      </c>
      <c r="J965" s="15" t="s">
        <v>38236</v>
      </c>
      <c r="K965" s="15" t="s">
        <v>45327</v>
      </c>
      <c r="L965" s="15" t="s">
        <v>103</v>
      </c>
      <c r="M965" s="15" t="s">
        <v>1292</v>
      </c>
      <c r="N965" s="14">
        <v>2020</v>
      </c>
      <c r="O965" s="15" t="s">
        <v>38237</v>
      </c>
      <c r="P965" s="15" t="s">
        <v>106</v>
      </c>
      <c r="Q965" s="15" t="s">
        <v>47088</v>
      </c>
      <c r="R965" s="15" t="s">
        <v>6982</v>
      </c>
      <c r="S965" s="15" t="s">
        <v>38238</v>
      </c>
      <c r="T965" s="15" t="s">
        <v>164</v>
      </c>
      <c r="U965" s="15" t="s">
        <v>53</v>
      </c>
      <c r="V965" s="15" t="s">
        <v>46039</v>
      </c>
      <c r="W965" s="15" t="s">
        <v>3184</v>
      </c>
      <c r="X965" s="15" t="str">
        <f>_xlfn.XLOOKUP(_LOOKUP[[#This Row],[AdjusterMemberName]],_Adjuster[Adjuster Name],_Adjuster[Email],,0)</f>
        <v>mQualls@knightcompany.com</v>
      </c>
      <c r="Y965" s="15" t="str">
        <f>_xlfn.XLOOKUP(_LOOKUP[[#This Row],[AdjusterMemberName]],_Adjuster[Adjuster Name],_Adjuster[Phone Number],,0)</f>
        <v>424-559-5436</v>
      </c>
      <c r="Z965" s="15" t="s">
        <v>38239</v>
      </c>
      <c r="AA9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4604 E Terrace Ave, Fresno  CA 93703</v>
      </c>
      <c r="AB965" s="15"/>
    </row>
    <row r="966" spans="1:28" x14ac:dyDescent="0.3">
      <c r="A966" s="14">
        <v>1</v>
      </c>
      <c r="B966" s="14">
        <v>0</v>
      </c>
      <c r="C966" s="15" t="s">
        <v>33496</v>
      </c>
      <c r="D966" s="15" t="s">
        <v>38244</v>
      </c>
      <c r="E966" s="15">
        <v>45781</v>
      </c>
      <c r="F966" s="15" t="s">
        <v>33498</v>
      </c>
      <c r="G966" s="15">
        <v>45632</v>
      </c>
      <c r="H966" s="15">
        <v>45814</v>
      </c>
      <c r="I966" s="15" t="s">
        <v>38245</v>
      </c>
      <c r="J966" s="15" t="s">
        <v>38246</v>
      </c>
      <c r="K966" s="15" t="s">
        <v>45496</v>
      </c>
      <c r="L966" s="15" t="s">
        <v>15287</v>
      </c>
      <c r="M966" s="15" t="s">
        <v>25020</v>
      </c>
      <c r="N966" s="14">
        <v>2012</v>
      </c>
      <c r="O966" s="15" t="s">
        <v>38247</v>
      </c>
      <c r="P966" s="15" t="s">
        <v>81</v>
      </c>
      <c r="Q966" s="15" t="s">
        <v>46922</v>
      </c>
      <c r="R966" s="15" t="s">
        <v>33502</v>
      </c>
      <c r="S966" s="15" t="s">
        <v>33503</v>
      </c>
      <c r="T966" s="15" t="s">
        <v>10750</v>
      </c>
      <c r="U966" s="15" t="s">
        <v>53</v>
      </c>
      <c r="V966" s="15" t="s">
        <v>45563</v>
      </c>
      <c r="W966" s="15" t="s">
        <v>1544</v>
      </c>
      <c r="X966" s="15" t="str">
        <f>_xlfn.XLOOKUP(_LOOKUP[[#This Row],[AdjusterMemberName]],_Adjuster[Adjuster Name],_Adjuster[Email],,0)</f>
        <v>CRodriguez5@knightcompany.com</v>
      </c>
      <c r="Y966" s="15" t="str">
        <f>_xlfn.XLOOKUP(_LOOKUP[[#This Row],[AdjusterMemberName]],_Adjuster[Adjuster Name],_Adjuster[Phone Number],,0)</f>
        <v>323-456-1708</v>
      </c>
      <c r="Z966" s="15" t="s">
        <v>33504</v>
      </c>
      <c r="AA9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15325 Orange Ave Spc B38, Paramount  CA 90723</v>
      </c>
      <c r="AB966" s="15"/>
    </row>
    <row r="967" spans="1:28" x14ac:dyDescent="0.3">
      <c r="A967" s="14">
        <v>1</v>
      </c>
      <c r="B967" s="14">
        <v>1</v>
      </c>
      <c r="C967" s="15" t="s">
        <v>4778</v>
      </c>
      <c r="D967" s="15" t="s">
        <v>38272</v>
      </c>
      <c r="E967" s="15">
        <v>45781</v>
      </c>
      <c r="F967" s="15" t="s">
        <v>38273</v>
      </c>
      <c r="G967" s="15">
        <v>45689</v>
      </c>
      <c r="H967" s="15">
        <v>45870</v>
      </c>
      <c r="I967" s="15" t="s">
        <v>38274</v>
      </c>
      <c r="J967" s="15" t="s">
        <v>38275</v>
      </c>
      <c r="K967" s="15" t="s">
        <v>45646</v>
      </c>
      <c r="L967" s="15" t="s">
        <v>441</v>
      </c>
      <c r="M967" s="15" t="s">
        <v>3284</v>
      </c>
      <c r="N967" s="14">
        <v>2009</v>
      </c>
      <c r="O967" s="15" t="s">
        <v>38276</v>
      </c>
      <c r="P967" s="15" t="s">
        <v>106</v>
      </c>
      <c r="Q967" s="15" t="s">
        <v>47001</v>
      </c>
      <c r="R967" s="15" t="s">
        <v>4783</v>
      </c>
      <c r="S967" s="15" t="s">
        <v>4784</v>
      </c>
      <c r="T967" s="15" t="s">
        <v>2043</v>
      </c>
      <c r="U967" s="15" t="s">
        <v>53</v>
      </c>
      <c r="V967" s="15" t="s">
        <v>46038</v>
      </c>
      <c r="W967" s="15" t="s">
        <v>54</v>
      </c>
      <c r="X967" s="15" t="str">
        <f>_xlfn.XLOOKUP(_LOOKUP[[#This Row],[AdjusterMemberName]],_Adjuster[Adjuster Name],_Adjuster[Email],,0)</f>
        <v>JRubalcava@knightcompany.com</v>
      </c>
      <c r="Y967" s="15" t="str">
        <f>_xlfn.XLOOKUP(_LOOKUP[[#This Row],[AdjusterMemberName]],_Adjuster[Adjuster Name],_Adjuster[Phone Number],,0)</f>
        <v>424-559-5420</v>
      </c>
      <c r="Z967" s="15" t="s">
        <v>38277</v>
      </c>
      <c r="AA9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10918 Ringwood Ave, Santa Fe Springs  CA 90670</v>
      </c>
      <c r="AB967" s="15"/>
    </row>
    <row r="968" spans="1:28" x14ac:dyDescent="0.3">
      <c r="A968" s="14">
        <v>1</v>
      </c>
      <c r="B968" s="14">
        <v>1</v>
      </c>
      <c r="C968" s="15" t="s">
        <v>33299</v>
      </c>
      <c r="D968" s="15" t="s">
        <v>38556</v>
      </c>
      <c r="E968" s="15">
        <v>45781</v>
      </c>
      <c r="F968" s="15" t="s">
        <v>38557</v>
      </c>
      <c r="G968" s="15">
        <v>45781</v>
      </c>
      <c r="H968" s="15">
        <v>45965</v>
      </c>
      <c r="I968" s="15" t="s">
        <v>38558</v>
      </c>
      <c r="J968" s="15" t="s">
        <v>38559</v>
      </c>
      <c r="K968" s="15" t="s">
        <v>45397</v>
      </c>
      <c r="L968" s="15" t="s">
        <v>103</v>
      </c>
      <c r="M968" s="15" t="s">
        <v>304</v>
      </c>
      <c r="N968" s="14">
        <v>2021</v>
      </c>
      <c r="O968" s="15" t="s">
        <v>38560</v>
      </c>
      <c r="P968" s="15" t="s">
        <v>106</v>
      </c>
      <c r="Q968" s="15" t="s">
        <v>47002</v>
      </c>
      <c r="R968" s="15" t="s">
        <v>960</v>
      </c>
      <c r="S968" s="15" t="s">
        <v>33304</v>
      </c>
      <c r="T968" s="15" t="s">
        <v>96</v>
      </c>
      <c r="U968" s="15" t="s">
        <v>53</v>
      </c>
      <c r="V968" s="15" t="s">
        <v>45731</v>
      </c>
      <c r="W968" s="15" t="s">
        <v>3307</v>
      </c>
      <c r="X968" s="15" t="e">
        <f>_xlfn.XLOOKUP(_LOOKUP[[#This Row],[AdjusterMemberName]],_Adjuster[Adjuster Name],_Adjuster[Email],,0)</f>
        <v>#N/A</v>
      </c>
      <c r="Y968" s="15" t="e">
        <f>_xlfn.XLOOKUP(_LOOKUP[[#This Row],[AdjusterMemberName]],_Adjuster[Adjuster Name],_Adjuster[Phone Number],,0)</f>
        <v>#N/A</v>
      </c>
      <c r="Z968" s="15" t="s">
        <v>33305</v>
      </c>
      <c r="AA9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12513 Andretti St, Moreno Valley  CA 92553</v>
      </c>
      <c r="AB968" s="15"/>
    </row>
    <row r="969" spans="1:28" x14ac:dyDescent="0.3">
      <c r="A969" s="14">
        <v>1</v>
      </c>
      <c r="B969" s="14">
        <v>1</v>
      </c>
      <c r="C969" s="15" t="s">
        <v>38081</v>
      </c>
      <c r="D969" s="15" t="s">
        <v>38082</v>
      </c>
      <c r="E969" s="15">
        <v>45780</v>
      </c>
      <c r="F969" s="15" t="s">
        <v>38083</v>
      </c>
      <c r="G969" s="15">
        <v>45716</v>
      </c>
      <c r="H969" s="15">
        <v>45897</v>
      </c>
      <c r="I969" s="15" t="s">
        <v>38084</v>
      </c>
      <c r="J969" s="15" t="s">
        <v>38085</v>
      </c>
      <c r="K969" s="15" t="s">
        <v>45691</v>
      </c>
      <c r="L969" s="15" t="s">
        <v>139</v>
      </c>
      <c r="M969" s="15" t="s">
        <v>12315</v>
      </c>
      <c r="N969" s="14">
        <v>2021</v>
      </c>
      <c r="O969" s="15" t="s">
        <v>38086</v>
      </c>
      <c r="P969" s="15" t="s">
        <v>81</v>
      </c>
      <c r="Q969" s="15" t="s">
        <v>46893</v>
      </c>
      <c r="R969" s="15" t="s">
        <v>38087</v>
      </c>
      <c r="S969" s="15" t="s">
        <v>38088</v>
      </c>
      <c r="T969" s="15" t="s">
        <v>894</v>
      </c>
      <c r="U969" s="15" t="s">
        <v>53</v>
      </c>
      <c r="V969" s="15" t="s">
        <v>46048</v>
      </c>
      <c r="W969" s="15" t="s">
        <v>3184</v>
      </c>
      <c r="X969" s="15" t="str">
        <f>_xlfn.XLOOKUP(_LOOKUP[[#This Row],[AdjusterMemberName]],_Adjuster[Adjuster Name],_Adjuster[Email],,0)</f>
        <v>mQualls@knightcompany.com</v>
      </c>
      <c r="Y969" s="15" t="str">
        <f>_xlfn.XLOOKUP(_LOOKUP[[#This Row],[AdjusterMemberName]],_Adjuster[Adjuster Name],_Adjuster[Phone Number],,0)</f>
        <v>424-559-5436</v>
      </c>
      <c r="Z969" s="15" t="s">
        <v>38089</v>
      </c>
      <c r="AA9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481 S Meadowbrook Dr Unit 7, San Diego  CA 92114</v>
      </c>
      <c r="AB969" s="15"/>
    </row>
    <row r="970" spans="1:28" x14ac:dyDescent="0.3">
      <c r="A970" s="14">
        <v>1</v>
      </c>
      <c r="B970" s="14">
        <v>1</v>
      </c>
      <c r="C970" s="15" t="s">
        <v>38099</v>
      </c>
      <c r="D970" s="15" t="s">
        <v>38100</v>
      </c>
      <c r="E970" s="15">
        <v>45780</v>
      </c>
      <c r="F970" s="15" t="s">
        <v>38101</v>
      </c>
      <c r="G970" s="15">
        <v>45716</v>
      </c>
      <c r="H970" s="15">
        <v>45897</v>
      </c>
      <c r="I970" s="15" t="s">
        <v>38102</v>
      </c>
      <c r="J970" s="15" t="s">
        <v>38103</v>
      </c>
      <c r="K970" s="15" t="s">
        <v>45779</v>
      </c>
      <c r="L970" s="15" t="s">
        <v>139</v>
      </c>
      <c r="M970" s="15" t="s">
        <v>697</v>
      </c>
      <c r="N970" s="14">
        <v>2020</v>
      </c>
      <c r="O970" s="15" t="s">
        <v>38104</v>
      </c>
      <c r="P970" s="15" t="s">
        <v>106</v>
      </c>
      <c r="Q970" s="15" t="s">
        <v>47020</v>
      </c>
      <c r="R970" s="15" t="s">
        <v>38105</v>
      </c>
      <c r="S970" s="15" t="s">
        <v>38106</v>
      </c>
      <c r="T970" s="15" t="s">
        <v>2431</v>
      </c>
      <c r="U970" s="15" t="s">
        <v>53</v>
      </c>
      <c r="V970" s="15" t="s">
        <v>45727</v>
      </c>
      <c r="W970" s="15" t="s">
        <v>6921</v>
      </c>
      <c r="X970" s="15" t="str">
        <f>_xlfn.XLOOKUP(_LOOKUP[[#This Row],[AdjusterMemberName]],_Adjuster[Adjuster Name],_Adjuster[Email],,0)</f>
        <v>AWallace@knightcompany.com</v>
      </c>
      <c r="Y970" s="15" t="str">
        <f>_xlfn.XLOOKUP(_LOOKUP[[#This Row],[AdjusterMemberName]],_Adjuster[Adjuster Name],_Adjuster[Phone Number],,0)</f>
        <v>424-559-5734</v>
      </c>
      <c r="Z970" s="15" t="s">
        <v>38107</v>
      </c>
      <c r="AA9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526 Tasman Ave, Pomona  CA 91767</v>
      </c>
      <c r="AB970" s="15"/>
    </row>
    <row r="971" spans="1:28" x14ac:dyDescent="0.3">
      <c r="A971" s="14">
        <v>1</v>
      </c>
      <c r="B971" s="14">
        <v>1</v>
      </c>
      <c r="C971" s="15" t="s">
        <v>38124</v>
      </c>
      <c r="D971" s="15" t="s">
        <v>38124</v>
      </c>
      <c r="E971" s="15">
        <v>45780</v>
      </c>
      <c r="F971" s="15" t="s">
        <v>38125</v>
      </c>
      <c r="G971" s="15">
        <v>45691</v>
      </c>
      <c r="H971" s="15">
        <v>45872</v>
      </c>
      <c r="I971" s="15" t="s">
        <v>38126</v>
      </c>
      <c r="J971" s="15" t="s">
        <v>38127</v>
      </c>
      <c r="K971" s="15" t="s">
        <v>45767</v>
      </c>
      <c r="L971" s="15" t="s">
        <v>128</v>
      </c>
      <c r="M971" s="15" t="s">
        <v>170</v>
      </c>
      <c r="N971" s="14">
        <v>2004</v>
      </c>
      <c r="O971" s="15" t="s">
        <v>38128</v>
      </c>
      <c r="P971" s="15" t="s">
        <v>106</v>
      </c>
      <c r="Q971" s="15" t="s">
        <v>47023</v>
      </c>
      <c r="R971" s="15" t="s">
        <v>2510</v>
      </c>
      <c r="S971" s="15" t="s">
        <v>38129</v>
      </c>
      <c r="T971" s="15" t="s">
        <v>3838</v>
      </c>
      <c r="U971" s="15" t="s">
        <v>53</v>
      </c>
      <c r="V971" s="15" t="s">
        <v>45494</v>
      </c>
      <c r="W971" s="15" t="s">
        <v>3184</v>
      </c>
      <c r="X971" s="15" t="str">
        <f>_xlfn.XLOOKUP(_LOOKUP[[#This Row],[AdjusterMemberName]],_Adjuster[Adjuster Name],_Adjuster[Email],,0)</f>
        <v>mQualls@knightcompany.com</v>
      </c>
      <c r="Y971" s="15" t="str">
        <f>_xlfn.XLOOKUP(_LOOKUP[[#This Row],[AdjusterMemberName]],_Adjuster[Adjuster Name],_Adjuster[Phone Number],,0)</f>
        <v>424-559-5436</v>
      </c>
      <c r="Z971" s="15" t="s">
        <v>38130</v>
      </c>
      <c r="AA9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11258 Emelita St Rear, North Hollywood  CA 91601</v>
      </c>
      <c r="AB971" s="15">
        <v>45844</v>
      </c>
    </row>
    <row r="972" spans="1:28" x14ac:dyDescent="0.3">
      <c r="A972" s="14">
        <v>1</v>
      </c>
      <c r="B972" s="14">
        <v>1</v>
      </c>
      <c r="C972" s="15" t="s">
        <v>38152</v>
      </c>
      <c r="D972" s="15" t="s">
        <v>38152</v>
      </c>
      <c r="E972" s="15">
        <v>45780</v>
      </c>
      <c r="F972" s="15" t="s">
        <v>38153</v>
      </c>
      <c r="G972" s="15">
        <v>45700</v>
      </c>
      <c r="H972" s="15">
        <v>45881</v>
      </c>
      <c r="I972" s="15" t="s">
        <v>38154</v>
      </c>
      <c r="J972" s="15" t="s">
        <v>38155</v>
      </c>
      <c r="K972" s="15" t="s">
        <v>45327</v>
      </c>
      <c r="L972" s="15" t="s">
        <v>139</v>
      </c>
      <c r="M972" s="15" t="s">
        <v>470</v>
      </c>
      <c r="N972" s="14">
        <v>2017</v>
      </c>
      <c r="O972" s="15" t="s">
        <v>38156</v>
      </c>
      <c r="P972" s="15" t="s">
        <v>81</v>
      </c>
      <c r="Q972" s="15" t="s">
        <v>47043</v>
      </c>
      <c r="R972" s="15" t="s">
        <v>38157</v>
      </c>
      <c r="S972" s="15" t="s">
        <v>38158</v>
      </c>
      <c r="T972" s="15" t="s">
        <v>592</v>
      </c>
      <c r="U972" s="15" t="s">
        <v>53</v>
      </c>
      <c r="V972" s="15" t="s">
        <v>45376</v>
      </c>
      <c r="W972" s="15" t="s">
        <v>1186</v>
      </c>
      <c r="X972" s="15" t="str">
        <f>_xlfn.XLOOKUP(_LOOKUP[[#This Row],[AdjusterMemberName]],_Adjuster[Adjuster Name],_Adjuster[Email],,0)</f>
        <v>sAkinleye@knightcompany.com</v>
      </c>
      <c r="Y972" s="15" t="str">
        <f>_xlfn.XLOOKUP(_LOOKUP[[#This Row],[AdjusterMemberName]],_Adjuster[Adjuster Name],_Adjuster[Phone Number],,0)</f>
        <v>424-559-5280</v>
      </c>
      <c r="Z972" s="15" t="s">
        <v>38159</v>
      </c>
      <c r="AA9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11569 Hemlock Ave, Hesperia  CA 92345</v>
      </c>
      <c r="AB972" s="15"/>
    </row>
    <row r="973" spans="1:28" x14ac:dyDescent="0.3">
      <c r="A973" s="14">
        <v>1</v>
      </c>
      <c r="B973" s="14">
        <v>1</v>
      </c>
      <c r="C973" s="15" t="s">
        <v>35140</v>
      </c>
      <c r="D973" s="15" t="s">
        <v>35140</v>
      </c>
      <c r="E973" s="15">
        <v>45780</v>
      </c>
      <c r="F973" s="15" t="s">
        <v>35141</v>
      </c>
      <c r="G973" s="15">
        <v>45732</v>
      </c>
      <c r="H973" s="15">
        <v>45916</v>
      </c>
      <c r="I973" s="15" t="s">
        <v>38171</v>
      </c>
      <c r="J973" s="15" t="s">
        <v>38172</v>
      </c>
      <c r="K973" s="15" t="s">
        <v>45732</v>
      </c>
      <c r="L973" s="15" t="s">
        <v>139</v>
      </c>
      <c r="M973" s="15" t="s">
        <v>32760</v>
      </c>
      <c r="N973" s="14">
        <v>2020</v>
      </c>
      <c r="O973" s="15" t="s">
        <v>35144</v>
      </c>
      <c r="P973" s="15" t="s">
        <v>81</v>
      </c>
      <c r="Q973" s="15" t="s">
        <v>47010</v>
      </c>
      <c r="R973" s="15" t="s">
        <v>3538</v>
      </c>
      <c r="S973" s="15" t="s">
        <v>35145</v>
      </c>
      <c r="T973" s="15" t="s">
        <v>174</v>
      </c>
      <c r="U973" s="15" t="s">
        <v>53</v>
      </c>
      <c r="V973" s="15" t="s">
        <v>45408</v>
      </c>
      <c r="W973" s="15" t="s">
        <v>1658</v>
      </c>
      <c r="X973" s="15" t="str">
        <f>_xlfn.XLOOKUP(_LOOKUP[[#This Row],[AdjusterMemberName]],_Adjuster[Adjuster Name],_Adjuster[Email],,0)</f>
        <v>RDavila@knightcompany.com</v>
      </c>
      <c r="Y973" s="15" t="str">
        <f>_xlfn.XLOOKUP(_LOOKUP[[#This Row],[AdjusterMemberName]],_Adjuster[Adjuster Name],_Adjuster[Phone Number],,0)</f>
        <v>424-559-5663</v>
      </c>
      <c r="Z973" s="15" t="s">
        <v>35146</v>
      </c>
      <c r="AA9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 S Figueroa St Apt 137, Los Angeles  CA 90012</v>
      </c>
      <c r="AB973" s="15"/>
    </row>
    <row r="974" spans="1:28" x14ac:dyDescent="0.3">
      <c r="A974" s="14">
        <v>1</v>
      </c>
      <c r="B974" s="14">
        <v>1</v>
      </c>
      <c r="C974" s="15" t="s">
        <v>19962</v>
      </c>
      <c r="D974" s="15" t="s">
        <v>19962</v>
      </c>
      <c r="E974" s="15">
        <v>45780</v>
      </c>
      <c r="F974" s="15" t="s">
        <v>38177</v>
      </c>
      <c r="G974" s="15">
        <v>45605</v>
      </c>
      <c r="H974" s="15">
        <v>45786</v>
      </c>
      <c r="I974" s="15" t="s">
        <v>38178</v>
      </c>
      <c r="J974" s="15" t="s">
        <v>38179</v>
      </c>
      <c r="K974" s="15" t="s">
        <v>45695</v>
      </c>
      <c r="L974" s="15" t="s">
        <v>270</v>
      </c>
      <c r="M974" s="15" t="s">
        <v>271</v>
      </c>
      <c r="N974" s="14">
        <v>2012</v>
      </c>
      <c r="O974" s="15" t="s">
        <v>38180</v>
      </c>
      <c r="P974" s="15" t="s">
        <v>106</v>
      </c>
      <c r="Q974" s="15" t="s">
        <v>47095</v>
      </c>
      <c r="R974" s="15" t="s">
        <v>19968</v>
      </c>
      <c r="S974" s="15" t="s">
        <v>19969</v>
      </c>
      <c r="T974" s="15" t="s">
        <v>3331</v>
      </c>
      <c r="U974" s="15" t="s">
        <v>53</v>
      </c>
      <c r="V974" s="15" t="s">
        <v>46042</v>
      </c>
      <c r="W974" s="15" t="s">
        <v>54</v>
      </c>
      <c r="X974" s="15" t="str">
        <f>_xlfn.XLOOKUP(_LOOKUP[[#This Row],[AdjusterMemberName]],_Adjuster[Adjuster Name],_Adjuster[Email],,0)</f>
        <v>JRubalcava@knightcompany.com</v>
      </c>
      <c r="Y974" s="15" t="str">
        <f>_xlfn.XLOOKUP(_LOOKUP[[#This Row],[AdjusterMemberName]],_Adjuster[Adjuster Name],_Adjuster[Phone Number],,0)</f>
        <v>424-559-5420</v>
      </c>
      <c r="Z974" s="15" t="s">
        <v>19970</v>
      </c>
      <c r="AA9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455 E Main St, San Jacinto  CA 92583</v>
      </c>
      <c r="AB974" s="15"/>
    </row>
    <row r="975" spans="1:28" x14ac:dyDescent="0.3">
      <c r="A975" s="14">
        <v>1</v>
      </c>
      <c r="B975" s="14">
        <v>1</v>
      </c>
      <c r="C975" s="15" t="s">
        <v>38181</v>
      </c>
      <c r="D975" s="15" t="s">
        <v>38182</v>
      </c>
      <c r="E975" s="15">
        <v>45780</v>
      </c>
      <c r="F975" s="15" t="s">
        <v>38183</v>
      </c>
      <c r="G975" s="15">
        <v>45753</v>
      </c>
      <c r="H975" s="15">
        <v>45936</v>
      </c>
      <c r="I975" s="15" t="s">
        <v>38184</v>
      </c>
      <c r="J975" s="15" t="s">
        <v>38185</v>
      </c>
      <c r="K975" s="15" t="s">
        <v>45642</v>
      </c>
      <c r="L975" s="15" t="s">
        <v>139</v>
      </c>
      <c r="M975" s="15" t="s">
        <v>140</v>
      </c>
      <c r="N975" s="14">
        <v>2018</v>
      </c>
      <c r="O975" s="15" t="s">
        <v>38186</v>
      </c>
      <c r="P975" s="15" t="s">
        <v>106</v>
      </c>
      <c r="Q975" s="15" t="s">
        <v>47022</v>
      </c>
      <c r="R975" s="15" t="s">
        <v>38187</v>
      </c>
      <c r="S975" s="15" t="s">
        <v>38188</v>
      </c>
      <c r="T975" s="15" t="s">
        <v>3331</v>
      </c>
      <c r="U975" s="15" t="s">
        <v>53</v>
      </c>
      <c r="V975" s="15" t="s">
        <v>45850</v>
      </c>
      <c r="W975" s="15" t="s">
        <v>6921</v>
      </c>
      <c r="X975" s="15" t="str">
        <f>_xlfn.XLOOKUP(_LOOKUP[[#This Row],[AdjusterMemberName]],_Adjuster[Adjuster Name],_Adjuster[Email],,0)</f>
        <v>AWallace@knightcompany.com</v>
      </c>
      <c r="Y975" s="15" t="str">
        <f>_xlfn.XLOOKUP(_LOOKUP[[#This Row],[AdjusterMemberName]],_Adjuster[Adjuster Name],_Adjuster[Phone Number],,0)</f>
        <v>424-559-5734</v>
      </c>
      <c r="Z975" s="15" t="s">
        <v>38189</v>
      </c>
      <c r="AA9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877 Peaceful Ln, San Jacinto  CA 92582</v>
      </c>
      <c r="AB975" s="15"/>
    </row>
    <row r="976" spans="1:28" x14ac:dyDescent="0.3">
      <c r="A976" s="14">
        <v>1</v>
      </c>
      <c r="B976" s="14">
        <v>1</v>
      </c>
      <c r="C976" s="15" t="s">
        <v>38248</v>
      </c>
      <c r="D976" s="15" t="s">
        <v>38248</v>
      </c>
      <c r="E976" s="15">
        <v>45780</v>
      </c>
      <c r="F976" s="15" t="s">
        <v>38249</v>
      </c>
      <c r="G976" s="15">
        <v>45681</v>
      </c>
      <c r="H976" s="15">
        <v>45862</v>
      </c>
      <c r="I976" s="15" t="s">
        <v>38250</v>
      </c>
      <c r="J976" s="15" t="s">
        <v>38251</v>
      </c>
      <c r="K976" s="15" t="s">
        <v>45528</v>
      </c>
      <c r="L976" s="15" t="s">
        <v>201</v>
      </c>
      <c r="M976" s="15" t="s">
        <v>21414</v>
      </c>
      <c r="N976" s="14">
        <v>2020</v>
      </c>
      <c r="O976" s="15" t="s">
        <v>38252</v>
      </c>
      <c r="P976" s="15" t="s">
        <v>81</v>
      </c>
      <c r="Q976" s="15" t="s">
        <v>46980</v>
      </c>
      <c r="R976" s="15" t="s">
        <v>38253</v>
      </c>
      <c r="S976" s="15" t="s">
        <v>38254</v>
      </c>
      <c r="T976" s="15" t="s">
        <v>21186</v>
      </c>
      <c r="U976" s="15" t="s">
        <v>53</v>
      </c>
      <c r="V976" s="15" t="s">
        <v>45353</v>
      </c>
      <c r="W976" s="15" t="s">
        <v>3184</v>
      </c>
      <c r="X976" s="15" t="str">
        <f>_xlfn.XLOOKUP(_LOOKUP[[#This Row],[AdjusterMemberName]],_Adjuster[Adjuster Name],_Adjuster[Email],,0)</f>
        <v>mQualls@knightcompany.com</v>
      </c>
      <c r="Y976" s="15" t="str">
        <f>_xlfn.XLOOKUP(_LOOKUP[[#This Row],[AdjusterMemberName]],_Adjuster[Adjuster Name],_Adjuster[Phone Number],,0)</f>
        <v>424-559-5436</v>
      </c>
      <c r="Z976" s="15" t="s">
        <v>38255</v>
      </c>
      <c r="AA9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11278 San Mateo Dr, Loma Linda  CA 92354</v>
      </c>
      <c r="AB976" s="15"/>
    </row>
    <row r="977" spans="1:28" x14ac:dyDescent="0.3">
      <c r="A977" s="14">
        <v>1</v>
      </c>
      <c r="B977" s="14">
        <v>1</v>
      </c>
      <c r="C977" s="15" t="s">
        <v>17907</v>
      </c>
      <c r="D977" s="15" t="s">
        <v>17907</v>
      </c>
      <c r="E977" s="15">
        <v>45780</v>
      </c>
      <c r="F977" s="15" t="s">
        <v>38269</v>
      </c>
      <c r="G977" s="15">
        <v>45680</v>
      </c>
      <c r="H977" s="15">
        <v>45861</v>
      </c>
      <c r="I977" s="15" t="s">
        <v>38270</v>
      </c>
      <c r="J977" s="15" t="s">
        <v>38271</v>
      </c>
      <c r="K977" s="15" t="s">
        <v>45611</v>
      </c>
      <c r="L977" s="15" t="s">
        <v>128</v>
      </c>
      <c r="M977" s="15" t="s">
        <v>129</v>
      </c>
      <c r="N977" s="14">
        <v>2021</v>
      </c>
      <c r="O977" s="15" t="s">
        <v>18930</v>
      </c>
      <c r="P977" s="15" t="s">
        <v>106</v>
      </c>
      <c r="Q977" s="15" t="s">
        <v>46931</v>
      </c>
      <c r="R977" s="15" t="s">
        <v>162</v>
      </c>
      <c r="S977" s="15" t="s">
        <v>18931</v>
      </c>
      <c r="T977" s="15" t="s">
        <v>840</v>
      </c>
      <c r="U977" s="15" t="s">
        <v>53</v>
      </c>
      <c r="V977" s="15" t="s">
        <v>45450</v>
      </c>
      <c r="W977" s="15" t="s">
        <v>6921</v>
      </c>
      <c r="X977" s="15" t="str">
        <f>_xlfn.XLOOKUP(_LOOKUP[[#This Row],[AdjusterMemberName]],_Adjuster[Adjuster Name],_Adjuster[Email],,0)</f>
        <v>AWallace@knightcompany.com</v>
      </c>
      <c r="Y977" s="15" t="str">
        <f>_xlfn.XLOOKUP(_LOOKUP[[#This Row],[AdjusterMemberName]],_Adjuster[Adjuster Name],_Adjuster[Phone Number],,0)</f>
        <v>424-559-5734</v>
      </c>
      <c r="Z977" s="15" t="s">
        <v>18932</v>
      </c>
      <c r="AA9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11865 Pecos Rd, Apple Valley  CA 92308</v>
      </c>
      <c r="AB977" s="15"/>
    </row>
    <row r="978" spans="1:28" x14ac:dyDescent="0.3">
      <c r="A978" s="14">
        <v>0</v>
      </c>
      <c r="B978" s="14">
        <v>1</v>
      </c>
      <c r="C978" s="15" t="s">
        <v>32205</v>
      </c>
      <c r="D978" s="15" t="s">
        <v>32205</v>
      </c>
      <c r="E978" s="15">
        <v>45780</v>
      </c>
      <c r="F978" s="15" t="s">
        <v>32206</v>
      </c>
      <c r="G978" s="15"/>
      <c r="H978" s="15"/>
      <c r="I978" s="15" t="s">
        <v>38492</v>
      </c>
      <c r="J978" s="15" t="s">
        <v>38493</v>
      </c>
      <c r="K978" s="15" t="s">
        <v>45635</v>
      </c>
      <c r="L978" s="15" t="s">
        <v>24359</v>
      </c>
      <c r="M978" s="15" t="s">
        <v>38494</v>
      </c>
      <c r="N978" s="14">
        <v>1900</v>
      </c>
      <c r="O978" s="15" t="s">
        <v>1025</v>
      </c>
      <c r="P978" s="15" t="s">
        <v>81</v>
      </c>
      <c r="Q978" s="15"/>
      <c r="R978" s="15"/>
      <c r="S978" s="15"/>
      <c r="T978" s="15"/>
      <c r="U978" s="15"/>
      <c r="V978" s="15"/>
      <c r="W978" s="15" t="s">
        <v>264</v>
      </c>
      <c r="X978" s="15" t="str">
        <f>_xlfn.XLOOKUP(_LOOKUP[[#This Row],[AdjusterMemberName]],_Adjuster[Adjuster Name],_Adjuster[Email],,0)</f>
        <v>sBonnevie@knightcompany.com</v>
      </c>
      <c r="Y978" s="15" t="str">
        <f>_xlfn.XLOOKUP(_LOOKUP[[#This Row],[AdjusterMemberName]],_Adjuster[Adjuster Name],_Adjuster[Phone Number],,0)</f>
        <v>323-692-4064</v>
      </c>
      <c r="Z978" s="15"/>
      <c r="AA978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978" s="15"/>
    </row>
    <row r="979" spans="1:28" x14ac:dyDescent="0.3">
      <c r="A979" s="14">
        <v>1</v>
      </c>
      <c r="B979" s="14">
        <v>1</v>
      </c>
      <c r="C979" s="15" t="s">
        <v>38495</v>
      </c>
      <c r="D979" s="15" t="s">
        <v>38496</v>
      </c>
      <c r="E979" s="15">
        <v>45780</v>
      </c>
      <c r="F979" s="15" t="s">
        <v>38497</v>
      </c>
      <c r="G979" s="15">
        <v>45646</v>
      </c>
      <c r="H979" s="15">
        <v>45828</v>
      </c>
      <c r="I979" s="15" t="s">
        <v>38498</v>
      </c>
      <c r="J979" s="15" t="s">
        <v>38499</v>
      </c>
      <c r="K979" s="15" t="s">
        <v>45345</v>
      </c>
      <c r="L979" s="15" t="s">
        <v>419</v>
      </c>
      <c r="M979" s="15" t="s">
        <v>32976</v>
      </c>
      <c r="N979" s="14">
        <v>2018</v>
      </c>
      <c r="O979" s="15" t="s">
        <v>38500</v>
      </c>
      <c r="P979" s="15" t="s">
        <v>106</v>
      </c>
      <c r="Q979" s="15" t="s">
        <v>47095</v>
      </c>
      <c r="R979" s="15" t="s">
        <v>38501</v>
      </c>
      <c r="S979" s="15" t="s">
        <v>38502</v>
      </c>
      <c r="T979" s="15" t="s">
        <v>174</v>
      </c>
      <c r="U979" s="15" t="s">
        <v>53</v>
      </c>
      <c r="V979" s="15" t="s">
        <v>45507</v>
      </c>
      <c r="W979" s="15" t="s">
        <v>1658</v>
      </c>
      <c r="X979" s="15" t="str">
        <f>_xlfn.XLOOKUP(_LOOKUP[[#This Row],[AdjusterMemberName]],_Adjuster[Adjuster Name],_Adjuster[Email],,0)</f>
        <v>RDavila@knightcompany.com</v>
      </c>
      <c r="Y979" s="15" t="str">
        <f>_xlfn.XLOOKUP(_LOOKUP[[#This Row],[AdjusterMemberName]],_Adjuster[Adjuster Name],_Adjuster[Phone Number],,0)</f>
        <v>424-559-5663</v>
      </c>
      <c r="Z979" s="15" t="s">
        <v>38503</v>
      </c>
      <c r="AA9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626 N Irving Blvd Apt 5, Los Angeles  CA 90004</v>
      </c>
      <c r="AB979" s="15"/>
    </row>
    <row r="980" spans="1:28" x14ac:dyDescent="0.3">
      <c r="A980" s="14">
        <v>1</v>
      </c>
      <c r="B980" s="14">
        <v>1</v>
      </c>
      <c r="C980" s="15" t="s">
        <v>38665</v>
      </c>
      <c r="D980" s="15" t="s">
        <v>38665</v>
      </c>
      <c r="E980" s="15">
        <v>45780</v>
      </c>
      <c r="F980" s="15" t="s">
        <v>38666</v>
      </c>
      <c r="G980" s="15">
        <v>45624</v>
      </c>
      <c r="H980" s="15">
        <v>45805</v>
      </c>
      <c r="I980" s="15" t="s">
        <v>38682</v>
      </c>
      <c r="J980" s="15" t="s">
        <v>38683</v>
      </c>
      <c r="K980" s="15" t="s">
        <v>45339</v>
      </c>
      <c r="L980" s="15" t="s">
        <v>103</v>
      </c>
      <c r="M980" s="15" t="s">
        <v>104</v>
      </c>
      <c r="N980" s="14">
        <v>2024</v>
      </c>
      <c r="O980" s="15" t="s">
        <v>38669</v>
      </c>
      <c r="P980" s="15" t="s">
        <v>106</v>
      </c>
      <c r="Q980" s="15" t="s">
        <v>47019</v>
      </c>
      <c r="R980" s="15" t="s">
        <v>38670</v>
      </c>
      <c r="S980" s="15" t="s">
        <v>38671</v>
      </c>
      <c r="T980" s="15" t="s">
        <v>830</v>
      </c>
      <c r="U980" s="15" t="s">
        <v>53</v>
      </c>
      <c r="V980" s="15" t="s">
        <v>45848</v>
      </c>
      <c r="W980" s="15" t="s">
        <v>5071</v>
      </c>
      <c r="X980" s="15" t="str">
        <f>_xlfn.XLOOKUP(_LOOKUP[[#This Row],[AdjusterMemberName]],_Adjuster[Adjuster Name],_Adjuster[Email],,0)</f>
        <v>AMontelongo@knightcompany.com</v>
      </c>
      <c r="Y980" s="15" t="str">
        <f>_xlfn.XLOOKUP(_LOOKUP[[#This Row],[AdjusterMemberName]],_Adjuster[Adjuster Name],_Adjuster[Phone Number],,0)</f>
        <v>424-559-5425</v>
      </c>
      <c r="Z980" s="15" t="s">
        <v>38672</v>
      </c>
      <c r="AA9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2820 Foothill Blvd, Oakland  CA 94601</v>
      </c>
      <c r="AB980" s="15"/>
    </row>
    <row r="981" spans="1:28" x14ac:dyDescent="0.3">
      <c r="A981" s="14">
        <v>1</v>
      </c>
      <c r="B981" s="14">
        <v>1</v>
      </c>
      <c r="C981" s="15" t="s">
        <v>40304</v>
      </c>
      <c r="D981" s="15" t="s">
        <v>40304</v>
      </c>
      <c r="E981" s="15">
        <v>45780</v>
      </c>
      <c r="F981" s="15" t="s">
        <v>40305</v>
      </c>
      <c r="G981" s="15">
        <v>45670</v>
      </c>
      <c r="H981" s="15">
        <v>45851</v>
      </c>
      <c r="I981" s="15" t="s">
        <v>41613</v>
      </c>
      <c r="J981" s="15" t="s">
        <v>41614</v>
      </c>
      <c r="K981" s="15" t="s">
        <v>45341</v>
      </c>
      <c r="L981" s="15" t="s">
        <v>103</v>
      </c>
      <c r="M981" s="15" t="s">
        <v>304</v>
      </c>
      <c r="N981" s="14">
        <v>2000</v>
      </c>
      <c r="O981" s="15" t="s">
        <v>40308</v>
      </c>
      <c r="P981" s="15" t="s">
        <v>81</v>
      </c>
      <c r="Q981" s="15" t="s">
        <v>46939</v>
      </c>
      <c r="R981" s="15" t="s">
        <v>40309</v>
      </c>
      <c r="S981" s="15" t="s">
        <v>40310</v>
      </c>
      <c r="T981" s="15" t="s">
        <v>1067</v>
      </c>
      <c r="U981" s="15" t="s">
        <v>53</v>
      </c>
      <c r="V981" s="15" t="s">
        <v>45675</v>
      </c>
      <c r="W981" s="15" t="s">
        <v>6921</v>
      </c>
      <c r="X981" s="15" t="str">
        <f>_xlfn.XLOOKUP(_LOOKUP[[#This Row],[AdjusterMemberName]],_Adjuster[Adjuster Name],_Adjuster[Email],,0)</f>
        <v>AWallace@knightcompany.com</v>
      </c>
      <c r="Y981" s="15" t="str">
        <f>_xlfn.XLOOKUP(_LOOKUP[[#This Row],[AdjusterMemberName]],_Adjuster[Adjuster Name],_Adjuster[Phone Number],,0)</f>
        <v>424-559-5734</v>
      </c>
      <c r="Z981" s="15" t="s">
        <v>40311</v>
      </c>
      <c r="AA9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1481 Revere Ave, San Francisco  CA 94124</v>
      </c>
      <c r="AB981" s="15"/>
    </row>
    <row r="982" spans="1:28" x14ac:dyDescent="0.3">
      <c r="A982" s="14">
        <v>1</v>
      </c>
      <c r="B982" s="14">
        <v>1</v>
      </c>
      <c r="C982" s="15" t="s">
        <v>37943</v>
      </c>
      <c r="D982" s="15" t="s">
        <v>37944</v>
      </c>
      <c r="E982" s="15">
        <v>45779</v>
      </c>
      <c r="F982" s="15" t="s">
        <v>37945</v>
      </c>
      <c r="G982" s="15">
        <v>45662</v>
      </c>
      <c r="H982" s="15">
        <v>45843</v>
      </c>
      <c r="I982" s="15" t="s">
        <v>37946</v>
      </c>
      <c r="J982" s="15" t="s">
        <v>37947</v>
      </c>
      <c r="K982" s="15" t="s">
        <v>45341</v>
      </c>
      <c r="L982" s="15" t="s">
        <v>103</v>
      </c>
      <c r="M982" s="15" t="s">
        <v>104</v>
      </c>
      <c r="N982" s="14">
        <v>2025</v>
      </c>
      <c r="O982" s="15" t="s">
        <v>37948</v>
      </c>
      <c r="P982" s="15" t="s">
        <v>106</v>
      </c>
      <c r="Q982" s="15" t="s">
        <v>46922</v>
      </c>
      <c r="R982" s="15" t="s">
        <v>37949</v>
      </c>
      <c r="S982" s="15" t="s">
        <v>37950</v>
      </c>
      <c r="T982" s="15" t="s">
        <v>164</v>
      </c>
      <c r="U982" s="15" t="s">
        <v>53</v>
      </c>
      <c r="V982" s="15" t="s">
        <v>45622</v>
      </c>
      <c r="W982" s="15" t="s">
        <v>1186</v>
      </c>
      <c r="X982" s="15" t="str">
        <f>_xlfn.XLOOKUP(_LOOKUP[[#This Row],[AdjusterMemberName]],_Adjuster[Adjuster Name],_Adjuster[Email],,0)</f>
        <v>sAkinleye@knightcompany.com</v>
      </c>
      <c r="Y982" s="15" t="str">
        <f>_xlfn.XLOOKUP(_LOOKUP[[#This Row],[AdjusterMemberName]],_Adjuster[Adjuster Name],_Adjuster[Phone Number],,0)</f>
        <v>424-559-5280</v>
      </c>
      <c r="Z982" s="15" t="s">
        <v>37951</v>
      </c>
      <c r="AA9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77 W Jefferson Ave, Fresno  CA 93706</v>
      </c>
      <c r="AB982" s="15"/>
    </row>
    <row r="983" spans="1:28" x14ac:dyDescent="0.3">
      <c r="A983" s="14">
        <v>1</v>
      </c>
      <c r="B983" s="14">
        <v>1</v>
      </c>
      <c r="C983" s="15" t="s">
        <v>37976</v>
      </c>
      <c r="D983" s="15" t="s">
        <v>37976</v>
      </c>
      <c r="E983" s="15">
        <v>45779</v>
      </c>
      <c r="F983" s="15" t="s">
        <v>37977</v>
      </c>
      <c r="G983" s="15">
        <v>45623</v>
      </c>
      <c r="H983" s="15">
        <v>45804</v>
      </c>
      <c r="I983" s="15" t="s">
        <v>37978</v>
      </c>
      <c r="J983" s="15" t="s">
        <v>37979</v>
      </c>
      <c r="K983" s="15" t="s">
        <v>45458</v>
      </c>
      <c r="L983" s="15" t="s">
        <v>25</v>
      </c>
      <c r="M983" s="15" t="s">
        <v>480</v>
      </c>
      <c r="N983" s="14">
        <v>2019</v>
      </c>
      <c r="O983" s="15" t="s">
        <v>37980</v>
      </c>
      <c r="P983" s="15" t="s">
        <v>106</v>
      </c>
      <c r="Q983" s="15" t="s">
        <v>47019</v>
      </c>
      <c r="R983" s="15" t="s">
        <v>6721</v>
      </c>
      <c r="S983" s="15" t="s">
        <v>37981</v>
      </c>
      <c r="T983" s="15" t="s">
        <v>3904</v>
      </c>
      <c r="U983" s="15" t="s">
        <v>53</v>
      </c>
      <c r="V983" s="15" t="s">
        <v>45821</v>
      </c>
      <c r="W983" s="15" t="s">
        <v>29629</v>
      </c>
      <c r="X983" s="15" t="str">
        <f>_xlfn.XLOOKUP(_LOOKUP[[#This Row],[AdjusterMemberName]],_Adjuster[Adjuster Name],_Adjuster[Email],,0)</f>
        <v>LYoung2@knightcompany.com</v>
      </c>
      <c r="Y983" s="15" t="str">
        <f>_xlfn.XLOOKUP(_LOOKUP[[#This Row],[AdjusterMemberName]],_Adjuster[Adjuster Name],_Adjuster[Phone Number],,0)</f>
        <v>323-456-1714</v>
      </c>
      <c r="Z983" s="15" t="s">
        <v>37982</v>
      </c>
      <c r="AA9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715 G St, Reedley  CA 93654</v>
      </c>
      <c r="AB983" s="15"/>
    </row>
    <row r="984" spans="1:28" x14ac:dyDescent="0.3">
      <c r="A984" s="14">
        <v>1</v>
      </c>
      <c r="B984" s="14">
        <v>1</v>
      </c>
      <c r="C984" s="15" t="s">
        <v>38004</v>
      </c>
      <c r="D984" s="15" t="s">
        <v>38005</v>
      </c>
      <c r="E984" s="15">
        <v>45779</v>
      </c>
      <c r="F984" s="15" t="s">
        <v>38006</v>
      </c>
      <c r="G984" s="15">
        <v>45652</v>
      </c>
      <c r="H984" s="15">
        <v>45834</v>
      </c>
      <c r="I984" s="15" t="s">
        <v>38007</v>
      </c>
      <c r="J984" s="15" t="s">
        <v>38008</v>
      </c>
      <c r="K984" s="15" t="s">
        <v>46054</v>
      </c>
      <c r="L984" s="15" t="s">
        <v>103</v>
      </c>
      <c r="M984" s="15" t="s">
        <v>1523</v>
      </c>
      <c r="N984" s="14">
        <v>2006</v>
      </c>
      <c r="O984" s="15" t="s">
        <v>38009</v>
      </c>
      <c r="P984" s="15" t="s">
        <v>106</v>
      </c>
      <c r="Q984" s="15" t="s">
        <v>47061</v>
      </c>
      <c r="R984" s="15" t="s">
        <v>433</v>
      </c>
      <c r="S984" s="15" t="s">
        <v>38010</v>
      </c>
      <c r="T984" s="15" t="s">
        <v>503</v>
      </c>
      <c r="U984" s="15" t="s">
        <v>53</v>
      </c>
      <c r="V984" s="15" t="s">
        <v>45730</v>
      </c>
      <c r="W984" s="15" t="s">
        <v>1357</v>
      </c>
      <c r="X984" s="15" t="str">
        <f>_xlfn.XLOOKUP(_LOOKUP[[#This Row],[AdjusterMemberName]],_Adjuster[Adjuster Name],_Adjuster[Email],,0)</f>
        <v>jRivera1@knightcompany.com</v>
      </c>
      <c r="Y984" s="15" t="str">
        <f>_xlfn.XLOOKUP(_LOOKUP[[#This Row],[AdjusterMemberName]],_Adjuster[Adjuster Name],_Adjuster[Phone Number],,0)</f>
        <v>424-559-5239</v>
      </c>
      <c r="Z984" s="15" t="s">
        <v>38011</v>
      </c>
      <c r="AA9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7606 Tierra Wood Way, Sacramento  CA 95828</v>
      </c>
      <c r="AB984" s="15"/>
    </row>
    <row r="985" spans="1:28" x14ac:dyDescent="0.3">
      <c r="A985" s="14">
        <v>1</v>
      </c>
      <c r="B985" s="14">
        <v>1</v>
      </c>
      <c r="C985" s="15" t="s">
        <v>38026</v>
      </c>
      <c r="D985" s="15" t="s">
        <v>38027</v>
      </c>
      <c r="E985" s="15">
        <v>45779</v>
      </c>
      <c r="F985" s="15" t="s">
        <v>38028</v>
      </c>
      <c r="G985" s="15">
        <v>45617</v>
      </c>
      <c r="H985" s="15">
        <v>45798</v>
      </c>
      <c r="I985" s="15" t="s">
        <v>38029</v>
      </c>
      <c r="J985" s="15" t="s">
        <v>38030</v>
      </c>
      <c r="K985" s="15" t="s">
        <v>46052</v>
      </c>
      <c r="L985" s="15" t="s">
        <v>441</v>
      </c>
      <c r="M985" s="15" t="s">
        <v>1126</v>
      </c>
      <c r="N985" s="14">
        <v>2008</v>
      </c>
      <c r="O985" s="15" t="s">
        <v>38031</v>
      </c>
      <c r="P985" s="15" t="s">
        <v>106</v>
      </c>
      <c r="Q985" s="15" t="s">
        <v>47023</v>
      </c>
      <c r="R985" s="15" t="s">
        <v>38032</v>
      </c>
      <c r="S985" s="15" t="s">
        <v>38033</v>
      </c>
      <c r="T985" s="15" t="s">
        <v>174</v>
      </c>
      <c r="U985" s="15" t="s">
        <v>53</v>
      </c>
      <c r="V985" s="15" t="s">
        <v>45819</v>
      </c>
      <c r="W985" s="15" t="s">
        <v>264</v>
      </c>
      <c r="X985" s="15" t="str">
        <f>_xlfn.XLOOKUP(_LOOKUP[[#This Row],[AdjusterMemberName]],_Adjuster[Adjuster Name],_Adjuster[Email],,0)</f>
        <v>sBonnevie@knightcompany.com</v>
      </c>
      <c r="Y985" s="15" t="str">
        <f>_xlfn.XLOOKUP(_LOOKUP[[#This Row],[AdjusterMemberName]],_Adjuster[Adjuster Name],_Adjuster[Phone Number],,0)</f>
        <v>323-692-4064</v>
      </c>
      <c r="Z985" s="15" t="s">
        <v>38034</v>
      </c>
      <c r="AA9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268 Margaret Ave, Los Angeles  CA 90022</v>
      </c>
      <c r="AB985" s="15"/>
    </row>
    <row r="986" spans="1:28" x14ac:dyDescent="0.3">
      <c r="A986" s="14">
        <v>1</v>
      </c>
      <c r="B986" s="14">
        <v>1</v>
      </c>
      <c r="C986" s="15" t="s">
        <v>38043</v>
      </c>
      <c r="D986" s="15" t="s">
        <v>38043</v>
      </c>
      <c r="E986" s="15">
        <v>45779</v>
      </c>
      <c r="F986" s="15" t="s">
        <v>38044</v>
      </c>
      <c r="G986" s="15">
        <v>45632</v>
      </c>
      <c r="H986" s="15">
        <v>45814</v>
      </c>
      <c r="I986" s="15" t="s">
        <v>38045</v>
      </c>
      <c r="J986" s="15" t="s">
        <v>38046</v>
      </c>
      <c r="K986" s="15" t="s">
        <v>45875</v>
      </c>
      <c r="L986" s="15" t="s">
        <v>128</v>
      </c>
      <c r="M986" s="15" t="s">
        <v>836</v>
      </c>
      <c r="N986" s="14">
        <v>2021</v>
      </c>
      <c r="O986" s="15" t="s">
        <v>38047</v>
      </c>
      <c r="P986" s="15" t="s">
        <v>106</v>
      </c>
      <c r="Q986" s="15" t="s">
        <v>46978</v>
      </c>
      <c r="R986" s="15" t="s">
        <v>38048</v>
      </c>
      <c r="S986" s="15" t="s">
        <v>38049</v>
      </c>
      <c r="T986" s="15" t="s">
        <v>13610</v>
      </c>
      <c r="U986" s="15" t="s">
        <v>53</v>
      </c>
      <c r="V986" s="15" t="s">
        <v>46050</v>
      </c>
      <c r="W986" s="15" t="s">
        <v>5071</v>
      </c>
      <c r="X986" s="15" t="str">
        <f>_xlfn.XLOOKUP(_LOOKUP[[#This Row],[AdjusterMemberName]],_Adjuster[Adjuster Name],_Adjuster[Email],,0)</f>
        <v>AMontelongo@knightcompany.com</v>
      </c>
      <c r="Y986" s="15" t="str">
        <f>_xlfn.XLOOKUP(_LOOKUP[[#This Row],[AdjusterMemberName]],_Adjuster[Adjuster Name],_Adjuster[Phone Number],,0)</f>
        <v>424-559-5425</v>
      </c>
      <c r="Z986" s="15" t="s">
        <v>38050</v>
      </c>
      <c r="AA9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535 E Maude Ave Apt 18, Sunnyvale  CA 94085</v>
      </c>
      <c r="AB986" s="15"/>
    </row>
    <row r="987" spans="1:28" x14ac:dyDescent="0.3">
      <c r="A987" s="14">
        <v>1</v>
      </c>
      <c r="B987" s="14">
        <v>1</v>
      </c>
      <c r="C987" s="15" t="s">
        <v>38051</v>
      </c>
      <c r="D987" s="15" t="s">
        <v>38051</v>
      </c>
      <c r="E987" s="15">
        <v>45779</v>
      </c>
      <c r="F987" s="15" t="s">
        <v>38052</v>
      </c>
      <c r="G987" s="15">
        <v>45686</v>
      </c>
      <c r="H987" s="15">
        <v>45867</v>
      </c>
      <c r="I987" s="15" t="s">
        <v>38053</v>
      </c>
      <c r="J987" s="15" t="s">
        <v>38054</v>
      </c>
      <c r="K987" s="15" t="s">
        <v>46032</v>
      </c>
      <c r="L987" s="15" t="s">
        <v>181</v>
      </c>
      <c r="M987" s="15" t="s">
        <v>182</v>
      </c>
      <c r="N987" s="14">
        <v>2024</v>
      </c>
      <c r="O987" s="15" t="s">
        <v>38055</v>
      </c>
      <c r="P987" s="15" t="s">
        <v>81</v>
      </c>
      <c r="Q987" s="15" t="s">
        <v>47012</v>
      </c>
      <c r="R987" s="15" t="s">
        <v>38056</v>
      </c>
      <c r="S987" s="15" t="s">
        <v>38057</v>
      </c>
      <c r="T987" s="15" t="s">
        <v>37291</v>
      </c>
      <c r="U987" s="15" t="s">
        <v>53</v>
      </c>
      <c r="V987" s="15" t="s">
        <v>46049</v>
      </c>
      <c r="W987" s="15" t="s">
        <v>1357</v>
      </c>
      <c r="X987" s="15" t="str">
        <f>_xlfn.XLOOKUP(_LOOKUP[[#This Row],[AdjusterMemberName]],_Adjuster[Adjuster Name],_Adjuster[Email],,0)</f>
        <v>jRivera1@knightcompany.com</v>
      </c>
      <c r="Y987" s="15" t="str">
        <f>_xlfn.XLOOKUP(_LOOKUP[[#This Row],[AdjusterMemberName]],_Adjuster[Adjuster Name],_Adjuster[Phone Number],,0)</f>
        <v>424-559-5239</v>
      </c>
      <c r="Z987" s="15" t="s">
        <v>38058</v>
      </c>
      <c r="AA9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1009 Wendy Hope Dr, Galt  CA 95632</v>
      </c>
      <c r="AB987" s="15"/>
    </row>
    <row r="988" spans="1:28" x14ac:dyDescent="0.3">
      <c r="A988" s="14">
        <v>1</v>
      </c>
      <c r="B988" s="14">
        <v>1</v>
      </c>
      <c r="C988" s="15" t="s">
        <v>38090</v>
      </c>
      <c r="D988" s="15" t="s">
        <v>38091</v>
      </c>
      <c r="E988" s="15">
        <v>45779</v>
      </c>
      <c r="F988" s="15" t="s">
        <v>38092</v>
      </c>
      <c r="G988" s="15">
        <v>45687</v>
      </c>
      <c r="H988" s="15">
        <v>45868</v>
      </c>
      <c r="I988" s="15" t="s">
        <v>38093</v>
      </c>
      <c r="J988" s="15" t="s">
        <v>38094</v>
      </c>
      <c r="K988" s="15" t="s">
        <v>45665</v>
      </c>
      <c r="L988" s="15" t="s">
        <v>116</v>
      </c>
      <c r="M988" s="15" t="s">
        <v>2421</v>
      </c>
      <c r="N988" s="14">
        <v>2024</v>
      </c>
      <c r="O988" s="15" t="s">
        <v>38095</v>
      </c>
      <c r="P988" s="15" t="s">
        <v>81</v>
      </c>
      <c r="Q988" s="15" t="s">
        <v>46931</v>
      </c>
      <c r="R988" s="15" t="s">
        <v>38096</v>
      </c>
      <c r="S988" s="15" t="s">
        <v>38097</v>
      </c>
      <c r="T988" s="15" t="s">
        <v>1156</v>
      </c>
      <c r="U988" s="15" t="s">
        <v>53</v>
      </c>
      <c r="V988" s="15" t="s">
        <v>46047</v>
      </c>
      <c r="W988" s="15" t="s">
        <v>54</v>
      </c>
      <c r="X988" s="15" t="str">
        <f>_xlfn.XLOOKUP(_LOOKUP[[#This Row],[AdjusterMemberName]],_Adjuster[Adjuster Name],_Adjuster[Email],,0)</f>
        <v>JRubalcava@knightcompany.com</v>
      </c>
      <c r="Y988" s="15" t="str">
        <f>_xlfn.XLOOKUP(_LOOKUP[[#This Row],[AdjusterMemberName]],_Adjuster[Adjuster Name],_Adjuster[Phone Number],,0)</f>
        <v>424-559-5420</v>
      </c>
      <c r="Z988" s="15" t="s">
        <v>38098</v>
      </c>
      <c r="AA9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1455 167Th St, San Leandro  CA 94578</v>
      </c>
      <c r="AB988" s="15"/>
    </row>
    <row r="989" spans="1:28" x14ac:dyDescent="0.3">
      <c r="A989" s="14">
        <v>1</v>
      </c>
      <c r="B989" s="14">
        <v>1</v>
      </c>
      <c r="C989" s="15" t="s">
        <v>38108</v>
      </c>
      <c r="D989" s="15" t="s">
        <v>38109</v>
      </c>
      <c r="E989" s="15">
        <v>45779</v>
      </c>
      <c r="F989" s="15" t="s">
        <v>38110</v>
      </c>
      <c r="G989" s="15">
        <v>45625</v>
      </c>
      <c r="H989" s="15">
        <v>45806</v>
      </c>
      <c r="I989" s="15" t="s">
        <v>38111</v>
      </c>
      <c r="J989" s="15" t="s">
        <v>38112</v>
      </c>
      <c r="K989" s="15" t="s">
        <v>45407</v>
      </c>
      <c r="L989" s="15" t="s">
        <v>128</v>
      </c>
      <c r="M989" s="15" t="s">
        <v>129</v>
      </c>
      <c r="N989" s="14">
        <v>2014</v>
      </c>
      <c r="O989" s="15" t="s">
        <v>38113</v>
      </c>
      <c r="P989" s="15" t="s">
        <v>81</v>
      </c>
      <c r="Q989" s="15" t="s">
        <v>47019</v>
      </c>
      <c r="R989" s="15" t="s">
        <v>610</v>
      </c>
      <c r="S989" s="15" t="s">
        <v>38114</v>
      </c>
      <c r="T989" s="15" t="s">
        <v>5790</v>
      </c>
      <c r="U989" s="15" t="s">
        <v>53</v>
      </c>
      <c r="V989" s="15" t="s">
        <v>45617</v>
      </c>
      <c r="W989" s="15" t="s">
        <v>29629</v>
      </c>
      <c r="X989" s="15" t="str">
        <f>_xlfn.XLOOKUP(_LOOKUP[[#This Row],[AdjusterMemberName]],_Adjuster[Adjuster Name],_Adjuster[Email],,0)</f>
        <v>LYoung2@knightcompany.com</v>
      </c>
      <c r="Y989" s="15" t="str">
        <f>_xlfn.XLOOKUP(_LOOKUP[[#This Row],[AdjusterMemberName]],_Adjuster[Adjuster Name],_Adjuster[Phone Number],,0)</f>
        <v>323-456-1714</v>
      </c>
      <c r="Z989" s="15" t="s">
        <v>38115</v>
      </c>
      <c r="AA9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13471 Leda Ln Apt 1, Garden Grove  CA 92843</v>
      </c>
      <c r="AB989" s="15"/>
    </row>
    <row r="990" spans="1:28" x14ac:dyDescent="0.3">
      <c r="A990" s="14">
        <v>1</v>
      </c>
      <c r="B990" s="14">
        <v>1</v>
      </c>
      <c r="C990" s="15" t="s">
        <v>38131</v>
      </c>
      <c r="D990" s="15" t="s">
        <v>38131</v>
      </c>
      <c r="E990" s="15">
        <v>45779</v>
      </c>
      <c r="F990" s="15" t="s">
        <v>38132</v>
      </c>
      <c r="G990" s="15">
        <v>45735</v>
      </c>
      <c r="H990" s="15">
        <v>45919</v>
      </c>
      <c r="I990" s="15" t="s">
        <v>38133</v>
      </c>
      <c r="J990" s="15" t="s">
        <v>38134</v>
      </c>
      <c r="K990" s="15" t="s">
        <v>45388</v>
      </c>
      <c r="L990" s="15" t="s">
        <v>314</v>
      </c>
      <c r="M990" s="15" t="s">
        <v>315</v>
      </c>
      <c r="N990" s="14">
        <v>2015</v>
      </c>
      <c r="O990" s="15" t="s">
        <v>38135</v>
      </c>
      <c r="P990" s="15" t="s">
        <v>106</v>
      </c>
      <c r="Q990" s="15" t="s">
        <v>46939</v>
      </c>
      <c r="R990" s="15" t="s">
        <v>38136</v>
      </c>
      <c r="S990" s="15" t="s">
        <v>38137</v>
      </c>
      <c r="T990" s="15" t="s">
        <v>10387</v>
      </c>
      <c r="U990" s="15" t="s">
        <v>53</v>
      </c>
      <c r="V990" s="15" t="s">
        <v>46045</v>
      </c>
      <c r="W990" s="15" t="s">
        <v>3307</v>
      </c>
      <c r="X990" s="15" t="e">
        <f>_xlfn.XLOOKUP(_LOOKUP[[#This Row],[AdjusterMemberName]],_Adjuster[Adjuster Name],_Adjuster[Email],,0)</f>
        <v>#N/A</v>
      </c>
      <c r="Y990" s="15" t="e">
        <f>_xlfn.XLOOKUP(_LOOKUP[[#This Row],[AdjusterMemberName]],_Adjuster[Adjuster Name],_Adjuster[Phone Number],,0)</f>
        <v>#N/A</v>
      </c>
      <c r="Z990" s="15" t="s">
        <v>38138</v>
      </c>
      <c r="AA9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 Flagstone Apt 244, Irvine  CA 92606</v>
      </c>
      <c r="AB990" s="15"/>
    </row>
    <row r="991" spans="1:28" x14ac:dyDescent="0.3">
      <c r="A991" s="14">
        <v>1</v>
      </c>
      <c r="B991" s="14">
        <v>1</v>
      </c>
      <c r="C991" s="15" t="s">
        <v>38190</v>
      </c>
      <c r="D991" s="15" t="s">
        <v>38190</v>
      </c>
      <c r="E991" s="15">
        <v>45779</v>
      </c>
      <c r="F991" s="15" t="s">
        <v>38191</v>
      </c>
      <c r="G991" s="15">
        <v>45758</v>
      </c>
      <c r="H991" s="15">
        <v>45941</v>
      </c>
      <c r="I991" s="15" t="s">
        <v>38192</v>
      </c>
      <c r="J991" s="15" t="s">
        <v>38193</v>
      </c>
      <c r="K991" s="15" t="s">
        <v>45520</v>
      </c>
      <c r="L991" s="15" t="s">
        <v>441</v>
      </c>
      <c r="M991" s="15" t="s">
        <v>517</v>
      </c>
      <c r="N991" s="14">
        <v>2014</v>
      </c>
      <c r="O991" s="15" t="s">
        <v>38194</v>
      </c>
      <c r="P991" s="15" t="s">
        <v>106</v>
      </c>
      <c r="Q991" s="15" t="s">
        <v>46978</v>
      </c>
      <c r="R991" s="15" t="s">
        <v>38195</v>
      </c>
      <c r="S991" s="15" t="s">
        <v>38196</v>
      </c>
      <c r="T991" s="15" t="s">
        <v>96</v>
      </c>
      <c r="U991" s="15" t="s">
        <v>53</v>
      </c>
      <c r="V991" s="15" t="s">
        <v>45410</v>
      </c>
      <c r="W991" s="15" t="s">
        <v>850</v>
      </c>
      <c r="X991" s="15" t="e">
        <f>_xlfn.XLOOKUP(_LOOKUP[[#This Row],[AdjusterMemberName]],_Adjuster[Adjuster Name],_Adjuster[Email],,0)</f>
        <v>#N/A</v>
      </c>
      <c r="Y991" s="15" t="e">
        <f>_xlfn.XLOOKUP(_LOOKUP[[#This Row],[AdjusterMemberName]],_Adjuster[Adjuster Name],_Adjuster[Phone Number],,0)</f>
        <v>#N/A</v>
      </c>
      <c r="Z991" s="15" t="s">
        <v>38197</v>
      </c>
      <c r="AA9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11888 Bayless St, Moreno Valley  CA 92557</v>
      </c>
      <c r="AB991" s="15"/>
    </row>
    <row r="992" spans="1:28" x14ac:dyDescent="0.3">
      <c r="A992" s="14">
        <v>1</v>
      </c>
      <c r="B992" s="14">
        <v>1</v>
      </c>
      <c r="C992" s="15" t="s">
        <v>23778</v>
      </c>
      <c r="D992" s="15" t="s">
        <v>23779</v>
      </c>
      <c r="E992" s="15">
        <v>45779</v>
      </c>
      <c r="F992" s="15" t="s">
        <v>38198</v>
      </c>
      <c r="G992" s="15">
        <v>45749</v>
      </c>
      <c r="H992" s="15">
        <v>45932</v>
      </c>
      <c r="I992" s="15" t="s">
        <v>38199</v>
      </c>
      <c r="J992" s="15" t="s">
        <v>38200</v>
      </c>
      <c r="K992" s="15" t="s">
        <v>45559</v>
      </c>
      <c r="L992" s="15" t="s">
        <v>314</v>
      </c>
      <c r="M992" s="15" t="s">
        <v>978</v>
      </c>
      <c r="N992" s="14">
        <v>2022</v>
      </c>
      <c r="O992" s="15" t="s">
        <v>38201</v>
      </c>
      <c r="P992" s="15" t="s">
        <v>106</v>
      </c>
      <c r="Q992" s="15" t="s">
        <v>47018</v>
      </c>
      <c r="R992" s="15" t="s">
        <v>23784</v>
      </c>
      <c r="S992" s="15" t="s">
        <v>23785</v>
      </c>
      <c r="T992" s="15" t="s">
        <v>971</v>
      </c>
      <c r="U992" s="15" t="s">
        <v>53</v>
      </c>
      <c r="V992" s="15" t="s">
        <v>45625</v>
      </c>
      <c r="W992" s="15" t="s">
        <v>1357</v>
      </c>
      <c r="X992" s="15" t="str">
        <f>_xlfn.XLOOKUP(_LOOKUP[[#This Row],[AdjusterMemberName]],_Adjuster[Adjuster Name],_Adjuster[Email],,0)</f>
        <v>jRivera1@knightcompany.com</v>
      </c>
      <c r="Y992" s="15" t="str">
        <f>_xlfn.XLOOKUP(_LOOKUP[[#This Row],[AdjusterMemberName]],_Adjuster[Adjuster Name],_Adjuster[Phone Number],,0)</f>
        <v>424-559-5239</v>
      </c>
      <c r="Z992" s="15" t="s">
        <v>23786</v>
      </c>
      <c r="AA9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41313 Wizard Ct, Lake Elsinore  CA 92532</v>
      </c>
      <c r="AB992" s="15"/>
    </row>
    <row r="993" spans="1:28" x14ac:dyDescent="0.3">
      <c r="A993" s="14">
        <v>1</v>
      </c>
      <c r="B993" s="14">
        <v>1</v>
      </c>
      <c r="C993" s="15" t="s">
        <v>38218</v>
      </c>
      <c r="D993" s="15" t="s">
        <v>38218</v>
      </c>
      <c r="E993" s="15">
        <v>45779</v>
      </c>
      <c r="F993" s="15" t="s">
        <v>38219</v>
      </c>
      <c r="G993" s="15">
        <v>45729</v>
      </c>
      <c r="H993" s="15">
        <v>45913</v>
      </c>
      <c r="I993" s="15" t="s">
        <v>38220</v>
      </c>
      <c r="J993" s="15" t="s">
        <v>38221</v>
      </c>
      <c r="K993" s="15" t="s">
        <v>45416</v>
      </c>
      <c r="L993" s="15" t="s">
        <v>281</v>
      </c>
      <c r="M993" s="15" t="s">
        <v>9025</v>
      </c>
      <c r="N993" s="14">
        <v>2025</v>
      </c>
      <c r="O993" s="15" t="s">
        <v>38222</v>
      </c>
      <c r="P993" s="15" t="s">
        <v>106</v>
      </c>
      <c r="Q993" s="15" t="s">
        <v>47107</v>
      </c>
      <c r="R993" s="15" t="s">
        <v>38223</v>
      </c>
      <c r="S993" s="15" t="s">
        <v>38224</v>
      </c>
      <c r="T993" s="15" t="s">
        <v>38225</v>
      </c>
      <c r="U993" s="15" t="s">
        <v>53</v>
      </c>
      <c r="V993" s="15" t="s">
        <v>45684</v>
      </c>
      <c r="W993" s="15" t="s">
        <v>29629</v>
      </c>
      <c r="X993" s="15" t="str">
        <f>_xlfn.XLOOKUP(_LOOKUP[[#This Row],[AdjusterMemberName]],_Adjuster[Adjuster Name],_Adjuster[Email],,0)</f>
        <v>LYoung2@knightcompany.com</v>
      </c>
      <c r="Y993" s="15" t="str">
        <f>_xlfn.XLOOKUP(_LOOKUP[[#This Row],[AdjusterMemberName]],_Adjuster[Adjuster Name],_Adjuster[Phone Number],,0)</f>
        <v>323-456-1714</v>
      </c>
      <c r="Z993" s="15" t="s">
        <v>38226</v>
      </c>
      <c r="AA9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9205 Deer Trail, Frazier Park  CA 93225</v>
      </c>
      <c r="AB993" s="15"/>
    </row>
    <row r="994" spans="1:28" x14ac:dyDescent="0.3">
      <c r="A994" s="14">
        <v>1</v>
      </c>
      <c r="B994" s="14">
        <v>1</v>
      </c>
      <c r="C994" s="15" t="s">
        <v>38256</v>
      </c>
      <c r="D994" s="15" t="s">
        <v>38257</v>
      </c>
      <c r="E994" s="15">
        <v>45779</v>
      </c>
      <c r="F994" s="15" t="s">
        <v>38258</v>
      </c>
      <c r="G994" s="15">
        <v>45714</v>
      </c>
      <c r="H994" s="15">
        <v>45895</v>
      </c>
      <c r="I994" s="15" t="s">
        <v>38259</v>
      </c>
      <c r="J994" s="15" t="s">
        <v>38260</v>
      </c>
      <c r="K994" s="15" t="s">
        <v>45691</v>
      </c>
      <c r="L994" s="15" t="s">
        <v>25</v>
      </c>
      <c r="M994" s="15" t="s">
        <v>1905</v>
      </c>
      <c r="N994" s="14">
        <v>2007</v>
      </c>
      <c r="O994" s="15" t="s">
        <v>38261</v>
      </c>
      <c r="P994" s="15" t="s">
        <v>106</v>
      </c>
      <c r="Q994" s="15" t="s">
        <v>46939</v>
      </c>
      <c r="R994" s="15" t="s">
        <v>38262</v>
      </c>
      <c r="S994" s="15" t="s">
        <v>38263</v>
      </c>
      <c r="T994" s="15" t="s">
        <v>592</v>
      </c>
      <c r="U994" s="15" t="s">
        <v>53</v>
      </c>
      <c r="V994" s="15" t="s">
        <v>45376</v>
      </c>
      <c r="W994" s="15" t="s">
        <v>1658</v>
      </c>
      <c r="X994" s="15" t="str">
        <f>_xlfn.XLOOKUP(_LOOKUP[[#This Row],[AdjusterMemberName]],_Adjuster[Adjuster Name],_Adjuster[Email],,0)</f>
        <v>RDavila@knightcompany.com</v>
      </c>
      <c r="Y994" s="15" t="str">
        <f>_xlfn.XLOOKUP(_LOOKUP[[#This Row],[AdjusterMemberName]],_Adjuster[Adjuster Name],_Adjuster[Phone Number],,0)</f>
        <v>424-559-5663</v>
      </c>
      <c r="Z994" s="15" t="s">
        <v>38264</v>
      </c>
      <c r="AA9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15825 Muscatel St, Hesperia  CA 92345</v>
      </c>
      <c r="AB994" s="15"/>
    </row>
    <row r="995" spans="1:28" x14ac:dyDescent="0.3">
      <c r="A995" s="14">
        <v>1</v>
      </c>
      <c r="B995" s="14">
        <v>1</v>
      </c>
      <c r="C995" s="15" t="s">
        <v>38417</v>
      </c>
      <c r="D995" s="15" t="s">
        <v>38417</v>
      </c>
      <c r="E995" s="15">
        <v>45779</v>
      </c>
      <c r="F995" s="15" t="s">
        <v>38418</v>
      </c>
      <c r="G995" s="15">
        <v>45645</v>
      </c>
      <c r="H995" s="15">
        <v>45827</v>
      </c>
      <c r="I995" s="15" t="s">
        <v>38419</v>
      </c>
      <c r="J995" s="15" t="s">
        <v>38420</v>
      </c>
      <c r="K995" s="15" t="s">
        <v>45416</v>
      </c>
      <c r="L995" s="15" t="s">
        <v>292</v>
      </c>
      <c r="M995" s="15" t="s">
        <v>1035</v>
      </c>
      <c r="N995" s="14">
        <v>2022</v>
      </c>
      <c r="O995" s="15" t="s">
        <v>38421</v>
      </c>
      <c r="P995" s="15" t="s">
        <v>106</v>
      </c>
      <c r="Q995" s="15" t="s">
        <v>119</v>
      </c>
      <c r="R995" s="15" t="s">
        <v>38422</v>
      </c>
      <c r="S995" s="15" t="s">
        <v>38423</v>
      </c>
      <c r="T995" s="15" t="s">
        <v>592</v>
      </c>
      <c r="U995" s="15" t="s">
        <v>53</v>
      </c>
      <c r="V995" s="15" t="s">
        <v>45376</v>
      </c>
      <c r="W995" s="15" t="s">
        <v>1186</v>
      </c>
      <c r="X995" s="15" t="str">
        <f>_xlfn.XLOOKUP(_LOOKUP[[#This Row],[AdjusterMemberName]],_Adjuster[Adjuster Name],_Adjuster[Email],,0)</f>
        <v>sAkinleye@knightcompany.com</v>
      </c>
      <c r="Y995" s="15" t="str">
        <f>_xlfn.XLOOKUP(_LOOKUP[[#This Row],[AdjusterMemberName]],_Adjuster[Adjuster Name],_Adjuster[Phone Number],,0)</f>
        <v>424-559-5280</v>
      </c>
      <c r="Z995" s="15" t="s">
        <v>38424</v>
      </c>
      <c r="AA9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15656 Mesquite St, Hesperia  CA 92345</v>
      </c>
      <c r="AB995" s="15">
        <v>45724</v>
      </c>
    </row>
    <row r="996" spans="1:28" x14ac:dyDescent="0.3">
      <c r="A996" s="14">
        <v>1</v>
      </c>
      <c r="B996" s="14">
        <v>1</v>
      </c>
      <c r="C996" s="15" t="s">
        <v>38511</v>
      </c>
      <c r="D996" s="15" t="s">
        <v>38511</v>
      </c>
      <c r="E996" s="15">
        <v>45779</v>
      </c>
      <c r="F996" s="15" t="s">
        <v>38512</v>
      </c>
      <c r="G996" s="15">
        <v>45712</v>
      </c>
      <c r="H996" s="15">
        <v>45893</v>
      </c>
      <c r="I996" s="15" t="s">
        <v>38513</v>
      </c>
      <c r="J996" s="15" t="s">
        <v>4711</v>
      </c>
      <c r="K996" s="15" t="s">
        <v>45339</v>
      </c>
      <c r="L996" s="15" t="s">
        <v>1493</v>
      </c>
      <c r="M996" s="15" t="s">
        <v>16906</v>
      </c>
      <c r="N996" s="14">
        <v>2017</v>
      </c>
      <c r="O996" s="15" t="s">
        <v>38514</v>
      </c>
      <c r="P996" s="15" t="s">
        <v>106</v>
      </c>
      <c r="Q996" s="15" t="s">
        <v>46922</v>
      </c>
      <c r="R996" s="15" t="s">
        <v>960</v>
      </c>
      <c r="S996" s="15" t="s">
        <v>38515</v>
      </c>
      <c r="T996" s="15" t="s">
        <v>1001</v>
      </c>
      <c r="U996" s="15" t="s">
        <v>53</v>
      </c>
      <c r="V996" s="15" t="s">
        <v>45660</v>
      </c>
      <c r="W996" s="15" t="s">
        <v>54</v>
      </c>
      <c r="X996" s="15" t="str">
        <f>_xlfn.XLOOKUP(_LOOKUP[[#This Row],[AdjusterMemberName]],_Adjuster[Adjuster Name],_Adjuster[Email],,0)</f>
        <v>JRubalcava@knightcompany.com</v>
      </c>
      <c r="Y996" s="15" t="str">
        <f>_xlfn.XLOOKUP(_LOOKUP[[#This Row],[AdjusterMemberName]],_Adjuster[Adjuster Name],_Adjuster[Phone Number],,0)</f>
        <v>424-559-5420</v>
      </c>
      <c r="Z996" s="15" t="s">
        <v>38516</v>
      </c>
      <c r="AA9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5431 Perkins Rd Apt 7, Oxnard  CA 93033</v>
      </c>
      <c r="AB996" s="15"/>
    </row>
    <row r="997" spans="1:28" x14ac:dyDescent="0.3">
      <c r="A997" s="14">
        <v>1</v>
      </c>
      <c r="B997" s="14">
        <v>1</v>
      </c>
      <c r="C997" s="15" t="s">
        <v>37278</v>
      </c>
      <c r="D997" s="15" t="s">
        <v>37278</v>
      </c>
      <c r="E997" s="15">
        <v>45779</v>
      </c>
      <c r="F997" s="15" t="s">
        <v>37279</v>
      </c>
      <c r="G997" s="15">
        <v>45722</v>
      </c>
      <c r="H997" s="15">
        <v>45906</v>
      </c>
      <c r="I997" s="15" t="s">
        <v>38596</v>
      </c>
      <c r="J997" s="15" t="s">
        <v>38597</v>
      </c>
      <c r="K997" s="15" t="s">
        <v>45496</v>
      </c>
      <c r="L997" s="15" t="s">
        <v>91</v>
      </c>
      <c r="M997" s="15" t="s">
        <v>92</v>
      </c>
      <c r="N997" s="14">
        <v>2020</v>
      </c>
      <c r="O997" s="15" t="s">
        <v>38308</v>
      </c>
      <c r="P997" s="15" t="s">
        <v>81</v>
      </c>
      <c r="Q997" s="15" t="s">
        <v>47105</v>
      </c>
      <c r="R997" s="15" t="s">
        <v>37282</v>
      </c>
      <c r="S997" s="15" t="s">
        <v>37283</v>
      </c>
      <c r="T997" s="15" t="s">
        <v>1001</v>
      </c>
      <c r="U997" s="15" t="s">
        <v>53</v>
      </c>
      <c r="V997" s="15" t="s">
        <v>45364</v>
      </c>
      <c r="W997" s="15" t="s">
        <v>1357</v>
      </c>
      <c r="X997" s="15" t="str">
        <f>_xlfn.XLOOKUP(_LOOKUP[[#This Row],[AdjusterMemberName]],_Adjuster[Adjuster Name],_Adjuster[Email],,0)</f>
        <v>jRivera1@knightcompany.com</v>
      </c>
      <c r="Y997" s="15" t="str">
        <f>_xlfn.XLOOKUP(_LOOKUP[[#This Row],[AdjusterMemberName]],_Adjuster[Adjuster Name],_Adjuster[Phone Number],,0)</f>
        <v>424-559-5239</v>
      </c>
      <c r="Z997" s="15" t="s">
        <v>37284</v>
      </c>
      <c r="AA9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1820 Dover St, Oxnard  CA 93030</v>
      </c>
      <c r="AB997" s="15"/>
    </row>
    <row r="998" spans="1:28" x14ac:dyDescent="0.3">
      <c r="A998" s="14">
        <v>1</v>
      </c>
      <c r="B998" s="14">
        <v>1</v>
      </c>
      <c r="C998" s="15" t="s">
        <v>38746</v>
      </c>
      <c r="D998" s="15" t="s">
        <v>38746</v>
      </c>
      <c r="E998" s="15">
        <v>45779</v>
      </c>
      <c r="F998" s="15" t="s">
        <v>38747</v>
      </c>
      <c r="G998" s="15">
        <v>45620</v>
      </c>
      <c r="H998" s="15">
        <v>45801</v>
      </c>
      <c r="I998" s="15" t="s">
        <v>38748</v>
      </c>
      <c r="J998" s="15" t="s">
        <v>38749</v>
      </c>
      <c r="K998" s="15" t="s">
        <v>46014</v>
      </c>
      <c r="L998" s="15" t="s">
        <v>103</v>
      </c>
      <c r="M998" s="15" t="s">
        <v>304</v>
      </c>
      <c r="N998" s="14">
        <v>2019</v>
      </c>
      <c r="O998" s="15" t="s">
        <v>38750</v>
      </c>
      <c r="P998" s="15" t="s">
        <v>81</v>
      </c>
      <c r="Q998" s="15" t="s">
        <v>47023</v>
      </c>
      <c r="R998" s="15" t="s">
        <v>38751</v>
      </c>
      <c r="S998" s="15" t="s">
        <v>38752</v>
      </c>
      <c r="T998" s="15" t="s">
        <v>7005</v>
      </c>
      <c r="U998" s="15" t="s">
        <v>53</v>
      </c>
      <c r="V998" s="15" t="s">
        <v>46013</v>
      </c>
      <c r="W998" s="15" t="s">
        <v>1357</v>
      </c>
      <c r="X998" s="15" t="str">
        <f>_xlfn.XLOOKUP(_LOOKUP[[#This Row],[AdjusterMemberName]],_Adjuster[Adjuster Name],_Adjuster[Email],,0)</f>
        <v>jRivera1@knightcompany.com</v>
      </c>
      <c r="Y998" s="15" t="str">
        <f>_xlfn.XLOOKUP(_LOOKUP[[#This Row],[AdjusterMemberName]],_Adjuster[Adjuster Name],_Adjuster[Phone Number],,0)</f>
        <v>424-559-5239</v>
      </c>
      <c r="Z998" s="15" t="s">
        <v>38753</v>
      </c>
      <c r="AA9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30946 Le Baron Ct, Winchester  CA 92596</v>
      </c>
      <c r="AB998" s="15"/>
    </row>
    <row r="999" spans="1:28" x14ac:dyDescent="0.3">
      <c r="A999" s="14">
        <v>1</v>
      </c>
      <c r="B999" s="14">
        <v>0</v>
      </c>
      <c r="C999" s="15" t="s">
        <v>39364</v>
      </c>
      <c r="D999" s="15" t="s">
        <v>39365</v>
      </c>
      <c r="E999" s="15">
        <v>45779</v>
      </c>
      <c r="F999" s="15" t="s">
        <v>39366</v>
      </c>
      <c r="G999" s="15">
        <v>45709</v>
      </c>
      <c r="H999" s="15">
        <v>45890</v>
      </c>
      <c r="I999" s="15" t="s">
        <v>39367</v>
      </c>
      <c r="J999" s="15" t="s">
        <v>39368</v>
      </c>
      <c r="K999" s="15" t="s">
        <v>45756</v>
      </c>
      <c r="L999" s="15" t="s">
        <v>103</v>
      </c>
      <c r="M999" s="15" t="s">
        <v>104</v>
      </c>
      <c r="N999" s="14">
        <v>2019</v>
      </c>
      <c r="O999" s="15" t="s">
        <v>39369</v>
      </c>
      <c r="P999" s="15" t="s">
        <v>106</v>
      </c>
      <c r="Q999" s="15" t="s">
        <v>46922</v>
      </c>
      <c r="R999" s="15" t="s">
        <v>39370</v>
      </c>
      <c r="S999" s="15" t="s">
        <v>39371</v>
      </c>
      <c r="T999" s="15" t="s">
        <v>971</v>
      </c>
      <c r="U999" s="15" t="s">
        <v>53</v>
      </c>
      <c r="V999" s="15" t="s">
        <v>45625</v>
      </c>
      <c r="W999" s="15" t="s">
        <v>1544</v>
      </c>
      <c r="X999" s="15" t="str">
        <f>_xlfn.XLOOKUP(_LOOKUP[[#This Row],[AdjusterMemberName]],_Adjuster[Adjuster Name],_Adjuster[Email],,0)</f>
        <v>CRodriguez5@knightcompany.com</v>
      </c>
      <c r="Y999" s="15" t="str">
        <f>_xlfn.XLOOKUP(_LOOKUP[[#This Row],[AdjusterMemberName]],_Adjuster[Adjuster Name],_Adjuster[Phone Number],,0)</f>
        <v>323-456-1708</v>
      </c>
      <c r="Z999" s="15" t="s">
        <v>39372</v>
      </c>
      <c r="AA9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31517 Canyon View Dr, Lake Elsinore  CA 92532</v>
      </c>
      <c r="AB999" s="15"/>
    </row>
    <row r="1000" spans="1:28" x14ac:dyDescent="0.3">
      <c r="A1000" s="14">
        <v>1</v>
      </c>
      <c r="B1000" s="14">
        <v>0</v>
      </c>
      <c r="C1000" s="15" t="s">
        <v>39607</v>
      </c>
      <c r="D1000" s="15" t="s">
        <v>39608</v>
      </c>
      <c r="E1000" s="15">
        <v>45779</v>
      </c>
      <c r="F1000" s="15" t="s">
        <v>39609</v>
      </c>
      <c r="G1000" s="15">
        <v>45730</v>
      </c>
      <c r="H1000" s="15">
        <v>45914</v>
      </c>
      <c r="I1000" s="15" t="s">
        <v>39610</v>
      </c>
      <c r="J1000" s="15" t="s">
        <v>39611</v>
      </c>
      <c r="K1000" s="15" t="s">
        <v>45969</v>
      </c>
      <c r="L1000" s="15" t="s">
        <v>128</v>
      </c>
      <c r="M1000" s="15" t="s">
        <v>17371</v>
      </c>
      <c r="N1000" s="14">
        <v>2018</v>
      </c>
      <c r="O1000" s="15" t="s">
        <v>39612</v>
      </c>
      <c r="P1000" s="15" t="s">
        <v>106</v>
      </c>
      <c r="Q1000" s="15" t="s">
        <v>46931</v>
      </c>
      <c r="R1000" s="15" t="s">
        <v>39613</v>
      </c>
      <c r="S1000" s="15" t="s">
        <v>39614</v>
      </c>
      <c r="T1000" s="15" t="s">
        <v>174</v>
      </c>
      <c r="U1000" s="15" t="s">
        <v>53</v>
      </c>
      <c r="V1000" s="15" t="s">
        <v>45412</v>
      </c>
      <c r="W1000" s="15" t="s">
        <v>3974</v>
      </c>
      <c r="X1000" s="15" t="str">
        <f>_xlfn.XLOOKUP(_LOOKUP[[#This Row],[AdjusterMemberName]],_Adjuster[Adjuster Name],_Adjuster[Email],,0)</f>
        <v>LMiller@knightcompany.com</v>
      </c>
      <c r="Y1000" s="15" t="str">
        <f>_xlfn.XLOOKUP(_LOOKUP[[#This Row],[AdjusterMemberName]],_Adjuster[Adjuster Name],_Adjuster[Phone Number],,0)</f>
        <v>424-559-5378</v>
      </c>
      <c r="Z1000" s="15" t="s">
        <v>39615</v>
      </c>
      <c r="AA10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11607 Avalon Blvd Apt A, Los Angeles  CA 90061</v>
      </c>
      <c r="AB1000" s="15"/>
    </row>
    <row r="1001" spans="1:28" x14ac:dyDescent="0.3">
      <c r="A1001" s="14">
        <v>1</v>
      </c>
      <c r="B1001" s="14">
        <v>1</v>
      </c>
      <c r="C1001" s="15" t="s">
        <v>23778</v>
      </c>
      <c r="D1001" s="15" t="s">
        <v>23779</v>
      </c>
      <c r="E1001" s="15">
        <v>45779</v>
      </c>
      <c r="F1001" s="15" t="s">
        <v>38198</v>
      </c>
      <c r="G1001" s="15">
        <v>45749</v>
      </c>
      <c r="H1001" s="15">
        <v>45932</v>
      </c>
      <c r="I1001" s="15" t="s">
        <v>40730</v>
      </c>
      <c r="J1001" s="15" t="s">
        <v>40731</v>
      </c>
      <c r="K1001" s="15" t="s">
        <v>45559</v>
      </c>
      <c r="L1001" s="15" t="s">
        <v>314</v>
      </c>
      <c r="M1001" s="15" t="s">
        <v>978</v>
      </c>
      <c r="N1001" s="14">
        <v>2022</v>
      </c>
      <c r="O1001" s="15" t="s">
        <v>38201</v>
      </c>
      <c r="P1001" s="15" t="s">
        <v>106</v>
      </c>
      <c r="Q1001" s="15" t="s">
        <v>47018</v>
      </c>
      <c r="R1001" s="15" t="s">
        <v>23784</v>
      </c>
      <c r="S1001" s="15" t="s">
        <v>23785</v>
      </c>
      <c r="T1001" s="15" t="s">
        <v>971</v>
      </c>
      <c r="U1001" s="15" t="s">
        <v>53</v>
      </c>
      <c r="V1001" s="15" t="s">
        <v>45625</v>
      </c>
      <c r="W1001" s="15" t="s">
        <v>1357</v>
      </c>
      <c r="X1001" s="15" t="str">
        <f>_xlfn.XLOOKUP(_LOOKUP[[#This Row],[AdjusterMemberName]],_Adjuster[Adjuster Name],_Adjuster[Email],,0)</f>
        <v>jRivera1@knightcompany.com</v>
      </c>
      <c r="Y1001" s="15" t="str">
        <f>_xlfn.XLOOKUP(_LOOKUP[[#This Row],[AdjusterMemberName]],_Adjuster[Adjuster Name],_Adjuster[Phone Number],,0)</f>
        <v>424-559-5239</v>
      </c>
      <c r="Z1001" s="15" t="s">
        <v>23786</v>
      </c>
      <c r="AA10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41313 Wizard Ct, Lake Elsinore  CA 92532</v>
      </c>
      <c r="AB1001" s="15"/>
    </row>
    <row r="1002" spans="1:28" x14ac:dyDescent="0.3">
      <c r="A1002" s="14">
        <v>1</v>
      </c>
      <c r="B1002" s="14">
        <v>1</v>
      </c>
      <c r="C1002" s="15" t="s">
        <v>40849</v>
      </c>
      <c r="D1002" s="15" t="s">
        <v>40849</v>
      </c>
      <c r="E1002" s="15">
        <v>45779</v>
      </c>
      <c r="F1002" s="15" t="s">
        <v>40850</v>
      </c>
      <c r="G1002" s="15">
        <v>45681</v>
      </c>
      <c r="H1002" s="15">
        <v>45862</v>
      </c>
      <c r="I1002" s="15" t="s">
        <v>40851</v>
      </c>
      <c r="J1002" s="15" t="s">
        <v>40852</v>
      </c>
      <c r="K1002" s="15" t="s">
        <v>45888</v>
      </c>
      <c r="L1002" s="15" t="s">
        <v>314</v>
      </c>
      <c r="M1002" s="15" t="s">
        <v>1301</v>
      </c>
      <c r="N1002" s="14">
        <v>2004</v>
      </c>
      <c r="O1002" s="15" t="s">
        <v>40853</v>
      </c>
      <c r="P1002" s="15" t="s">
        <v>106</v>
      </c>
      <c r="Q1002" s="15" t="s">
        <v>47083</v>
      </c>
      <c r="R1002" s="15" t="s">
        <v>40854</v>
      </c>
      <c r="S1002" s="15" t="s">
        <v>40855</v>
      </c>
      <c r="T1002" s="15" t="s">
        <v>8975</v>
      </c>
      <c r="U1002" s="15" t="s">
        <v>53</v>
      </c>
      <c r="V1002" s="15" t="s">
        <v>45887</v>
      </c>
      <c r="W1002" s="15" t="s">
        <v>29629</v>
      </c>
      <c r="X1002" s="15" t="str">
        <f>_xlfn.XLOOKUP(_LOOKUP[[#This Row],[AdjusterMemberName]],_Adjuster[Adjuster Name],_Adjuster[Email],,0)</f>
        <v>LYoung2@knightcompany.com</v>
      </c>
      <c r="Y1002" s="15" t="str">
        <f>_xlfn.XLOOKUP(_LOOKUP[[#This Row],[AdjusterMemberName]],_Adjuster[Adjuster Name],_Adjuster[Phone Number],,0)</f>
        <v>323-456-1714</v>
      </c>
      <c r="Z1002" s="15" t="s">
        <v>40856</v>
      </c>
      <c r="AA10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252 Percy St , Madera  CA 93638</v>
      </c>
      <c r="AB1002" s="15"/>
    </row>
    <row r="1003" spans="1:28" x14ac:dyDescent="0.3">
      <c r="A1003" s="14">
        <v>1</v>
      </c>
      <c r="B1003" s="14">
        <v>1</v>
      </c>
      <c r="C1003" s="15" t="s">
        <v>37814</v>
      </c>
      <c r="D1003" s="15" t="s">
        <v>37814</v>
      </c>
      <c r="E1003" s="15">
        <v>45778</v>
      </c>
      <c r="F1003" s="15" t="s">
        <v>37815</v>
      </c>
      <c r="G1003" s="15">
        <v>45709</v>
      </c>
      <c r="H1003" s="15">
        <v>45890</v>
      </c>
      <c r="I1003" s="15" t="s">
        <v>37816</v>
      </c>
      <c r="J1003" s="15" t="s">
        <v>37817</v>
      </c>
      <c r="K1003" s="15" t="s">
        <v>45451</v>
      </c>
      <c r="L1003" s="15" t="s">
        <v>128</v>
      </c>
      <c r="M1003" s="15" t="s">
        <v>170</v>
      </c>
      <c r="N1003" s="14">
        <v>2008</v>
      </c>
      <c r="O1003" s="15" t="s">
        <v>37818</v>
      </c>
      <c r="P1003" s="15" t="s">
        <v>106</v>
      </c>
      <c r="Q1003" s="15" t="s">
        <v>46976</v>
      </c>
      <c r="R1003" s="15" t="s">
        <v>37819</v>
      </c>
      <c r="S1003" s="15" t="s">
        <v>37820</v>
      </c>
      <c r="T1003" s="15" t="s">
        <v>592</v>
      </c>
      <c r="U1003" s="15" t="s">
        <v>53</v>
      </c>
      <c r="V1003" s="15" t="s">
        <v>45376</v>
      </c>
      <c r="W1003" s="15" t="s">
        <v>29629</v>
      </c>
      <c r="X1003" s="15" t="str">
        <f>_xlfn.XLOOKUP(_LOOKUP[[#This Row],[AdjusterMemberName]],_Adjuster[Adjuster Name],_Adjuster[Email],,0)</f>
        <v>LYoung2@knightcompany.com</v>
      </c>
      <c r="Y1003" s="15" t="str">
        <f>_xlfn.XLOOKUP(_LOOKUP[[#This Row],[AdjusterMemberName]],_Adjuster[Adjuster Name],_Adjuster[Phone Number],,0)</f>
        <v>323-456-1714</v>
      </c>
      <c r="Z1003" s="15" t="s">
        <v>37821</v>
      </c>
      <c r="AA10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13013 Newport St, Hesperia  CA 92344</v>
      </c>
      <c r="AB1003" s="15"/>
    </row>
    <row r="1004" spans="1:28" x14ac:dyDescent="0.3">
      <c r="A1004" s="14">
        <v>1</v>
      </c>
      <c r="B1004" s="14">
        <v>1</v>
      </c>
      <c r="C1004" s="15" t="s">
        <v>37822</v>
      </c>
      <c r="D1004" s="15" t="s">
        <v>37822</v>
      </c>
      <c r="E1004" s="15">
        <v>45778</v>
      </c>
      <c r="F1004" s="15" t="s">
        <v>37823</v>
      </c>
      <c r="G1004" s="15">
        <v>45703</v>
      </c>
      <c r="H1004" s="15">
        <v>45884</v>
      </c>
      <c r="I1004" s="15" t="s">
        <v>37824</v>
      </c>
      <c r="J1004" s="15" t="s">
        <v>37825</v>
      </c>
      <c r="K1004" s="15" t="s">
        <v>45458</v>
      </c>
      <c r="L1004" s="15" t="s">
        <v>139</v>
      </c>
      <c r="M1004" s="15" t="s">
        <v>6017</v>
      </c>
      <c r="N1004" s="14">
        <v>2015</v>
      </c>
      <c r="O1004" s="15" t="s">
        <v>37826</v>
      </c>
      <c r="P1004" s="15" t="s">
        <v>106</v>
      </c>
      <c r="Q1004" s="15" t="s">
        <v>47004</v>
      </c>
      <c r="R1004" s="15" t="s">
        <v>37827</v>
      </c>
      <c r="S1004" s="15" t="s">
        <v>37828</v>
      </c>
      <c r="T1004" s="15" t="s">
        <v>96</v>
      </c>
      <c r="U1004" s="15" t="s">
        <v>53</v>
      </c>
      <c r="V1004" s="15" t="s">
        <v>45746</v>
      </c>
      <c r="W1004" s="15" t="s">
        <v>1357</v>
      </c>
      <c r="X1004" s="15" t="str">
        <f>_xlfn.XLOOKUP(_LOOKUP[[#This Row],[AdjusterMemberName]],_Adjuster[Adjuster Name],_Adjuster[Email],,0)</f>
        <v>jRivera1@knightcompany.com</v>
      </c>
      <c r="Y1004" s="15" t="str">
        <f>_xlfn.XLOOKUP(_LOOKUP[[#This Row],[AdjusterMemberName]],_Adjuster[Adjuster Name],_Adjuster[Phone Number],,0)</f>
        <v>424-559-5239</v>
      </c>
      <c r="Z1004" s="15" t="s">
        <v>37829</v>
      </c>
      <c r="AA10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27675 Fairmont Dr, Moreno Valley  CA 92555</v>
      </c>
      <c r="AB1004" s="15"/>
    </row>
    <row r="1005" spans="1:28" x14ac:dyDescent="0.3">
      <c r="A1005" s="14">
        <v>1</v>
      </c>
      <c r="B1005" s="14">
        <v>1</v>
      </c>
      <c r="C1005" s="15" t="s">
        <v>26910</v>
      </c>
      <c r="D1005" s="15" t="s">
        <v>26911</v>
      </c>
      <c r="E1005" s="15">
        <v>45778</v>
      </c>
      <c r="F1005" s="15" t="s">
        <v>37898</v>
      </c>
      <c r="G1005" s="15">
        <v>45765</v>
      </c>
      <c r="H1005" s="15">
        <v>45948</v>
      </c>
      <c r="I1005" s="15" t="s">
        <v>37899</v>
      </c>
      <c r="J1005" s="15" t="s">
        <v>37900</v>
      </c>
      <c r="K1005" s="15" t="s">
        <v>45388</v>
      </c>
      <c r="L1005" s="15" t="s">
        <v>441</v>
      </c>
      <c r="M1005" s="15" t="s">
        <v>2864</v>
      </c>
      <c r="N1005" s="14">
        <v>2020</v>
      </c>
      <c r="O1005" s="15" t="s">
        <v>26915</v>
      </c>
      <c r="P1005" s="15" t="s">
        <v>106</v>
      </c>
      <c r="Q1005" s="15" t="s">
        <v>47000</v>
      </c>
      <c r="R1005" s="15" t="s">
        <v>26916</v>
      </c>
      <c r="S1005" s="15" t="s">
        <v>26917</v>
      </c>
      <c r="T1005" s="15" t="s">
        <v>4679</v>
      </c>
      <c r="U1005" s="15" t="s">
        <v>53</v>
      </c>
      <c r="V1005" s="15" t="s">
        <v>46037</v>
      </c>
      <c r="W1005" s="15" t="s">
        <v>1357</v>
      </c>
      <c r="X1005" s="15" t="str">
        <f>_xlfn.XLOOKUP(_LOOKUP[[#This Row],[AdjusterMemberName]],_Adjuster[Adjuster Name],_Adjuster[Email],,0)</f>
        <v>jRivera1@knightcompany.com</v>
      </c>
      <c r="Y1005" s="15" t="str">
        <f>_xlfn.XLOOKUP(_LOOKUP[[#This Row],[AdjusterMemberName]],_Adjuster[Adjuster Name],_Adjuster[Phone Number],,0)</f>
        <v>424-559-5239</v>
      </c>
      <c r="Z1005" s="15" t="s">
        <v>26918</v>
      </c>
      <c r="AA10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14815 Chadron Ave Apt O, Gardena  CA 90249</v>
      </c>
      <c r="AB1005" s="15"/>
    </row>
    <row r="1006" spans="1:28" x14ac:dyDescent="0.3">
      <c r="A1006" s="14">
        <v>1</v>
      </c>
      <c r="B1006" s="14">
        <v>1</v>
      </c>
      <c r="C1006" s="15" t="s">
        <v>37909</v>
      </c>
      <c r="D1006" s="15" t="s">
        <v>37910</v>
      </c>
      <c r="E1006" s="15">
        <v>45778</v>
      </c>
      <c r="F1006" s="15" t="s">
        <v>37911</v>
      </c>
      <c r="G1006" s="15">
        <v>45610</v>
      </c>
      <c r="H1006" s="15">
        <v>45791</v>
      </c>
      <c r="I1006" s="15" t="s">
        <v>37912</v>
      </c>
      <c r="J1006" s="15" t="s">
        <v>37913</v>
      </c>
      <c r="K1006" s="15" t="s">
        <v>45879</v>
      </c>
      <c r="L1006" s="15" t="s">
        <v>1493</v>
      </c>
      <c r="M1006" s="15" t="s">
        <v>1760</v>
      </c>
      <c r="N1006" s="14">
        <v>2014</v>
      </c>
      <c r="O1006" s="15" t="s">
        <v>37914</v>
      </c>
      <c r="P1006" s="15" t="s">
        <v>106</v>
      </c>
      <c r="Q1006" s="15" t="s">
        <v>46976</v>
      </c>
      <c r="R1006" s="15" t="s">
        <v>37915</v>
      </c>
      <c r="S1006" s="15" t="s">
        <v>37916</v>
      </c>
      <c r="T1006" s="15" t="s">
        <v>1623</v>
      </c>
      <c r="U1006" s="15" t="s">
        <v>53</v>
      </c>
      <c r="V1006" s="15" t="s">
        <v>45592</v>
      </c>
      <c r="W1006" s="15" t="s">
        <v>5071</v>
      </c>
      <c r="X1006" s="15" t="str">
        <f>_xlfn.XLOOKUP(_LOOKUP[[#This Row],[AdjusterMemberName]],_Adjuster[Adjuster Name],_Adjuster[Email],,0)</f>
        <v>AMontelongo@knightcompany.com</v>
      </c>
      <c r="Y1006" s="15" t="str">
        <f>_xlfn.XLOOKUP(_LOOKUP[[#This Row],[AdjusterMemberName]],_Adjuster[Adjuster Name],_Adjuster[Phone Number],,0)</f>
        <v>424-559-5425</v>
      </c>
      <c r="Z1006" s="15" t="s">
        <v>37917</v>
      </c>
      <c r="AA10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2910 Jody Ln, Oceanside  CA 92056</v>
      </c>
      <c r="AB1006" s="15"/>
    </row>
    <row r="1007" spans="1:28" x14ac:dyDescent="0.3">
      <c r="A1007" s="14">
        <v>1</v>
      </c>
      <c r="B1007" s="14">
        <v>1</v>
      </c>
      <c r="C1007" s="15" t="s">
        <v>37918</v>
      </c>
      <c r="D1007" s="15" t="s">
        <v>37919</v>
      </c>
      <c r="E1007" s="15">
        <v>45778</v>
      </c>
      <c r="F1007" s="15" t="s">
        <v>37920</v>
      </c>
      <c r="G1007" s="15">
        <v>45760</v>
      </c>
      <c r="H1007" s="15">
        <v>45943</v>
      </c>
      <c r="I1007" s="15" t="s">
        <v>37921</v>
      </c>
      <c r="J1007" s="15" t="s">
        <v>34167</v>
      </c>
      <c r="K1007" s="15" t="s">
        <v>45369</v>
      </c>
      <c r="L1007" s="15" t="s">
        <v>25</v>
      </c>
      <c r="M1007" s="15" t="s">
        <v>79</v>
      </c>
      <c r="N1007" s="14">
        <v>2016</v>
      </c>
      <c r="O1007" s="15" t="s">
        <v>37922</v>
      </c>
      <c r="P1007" s="15" t="s">
        <v>106</v>
      </c>
      <c r="Q1007" s="15" t="s">
        <v>46922</v>
      </c>
      <c r="R1007" s="15" t="s">
        <v>37923</v>
      </c>
      <c r="S1007" s="15" t="s">
        <v>37924</v>
      </c>
      <c r="T1007" s="15" t="s">
        <v>1834</v>
      </c>
      <c r="U1007" s="15" t="s">
        <v>53</v>
      </c>
      <c r="V1007" s="15" t="s">
        <v>45886</v>
      </c>
      <c r="W1007" s="15" t="s">
        <v>850</v>
      </c>
      <c r="X1007" s="15" t="e">
        <f>_xlfn.XLOOKUP(_LOOKUP[[#This Row],[AdjusterMemberName]],_Adjuster[Adjuster Name],_Adjuster[Email],,0)</f>
        <v>#N/A</v>
      </c>
      <c r="Y1007" s="15" t="e">
        <f>_xlfn.XLOOKUP(_LOOKUP[[#This Row],[AdjusterMemberName]],_Adjuster[Adjuster Name],_Adjuster[Phone Number],,0)</f>
        <v>#N/A</v>
      </c>
      <c r="Z1007" s="15" t="s">
        <v>37925</v>
      </c>
      <c r="AA10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1530 E El Norte Pkwy Spc 36, Escondido  CA 92027</v>
      </c>
      <c r="AB1007" s="15"/>
    </row>
    <row r="1008" spans="1:28" x14ac:dyDescent="0.3">
      <c r="A1008" s="14">
        <v>1</v>
      </c>
      <c r="B1008" s="14">
        <v>1</v>
      </c>
      <c r="C1008" s="15" t="s">
        <v>37935</v>
      </c>
      <c r="D1008" s="15" t="s">
        <v>37935</v>
      </c>
      <c r="E1008" s="15">
        <v>45778</v>
      </c>
      <c r="F1008" s="15" t="s">
        <v>37936</v>
      </c>
      <c r="G1008" s="15">
        <v>45758</v>
      </c>
      <c r="H1008" s="15">
        <v>45941</v>
      </c>
      <c r="I1008" s="15" t="s">
        <v>37937</v>
      </c>
      <c r="J1008" s="15" t="s">
        <v>37938</v>
      </c>
      <c r="K1008" s="15" t="s">
        <v>45663</v>
      </c>
      <c r="L1008" s="15" t="s">
        <v>116</v>
      </c>
      <c r="M1008" s="15" t="s">
        <v>7344</v>
      </c>
      <c r="N1008" s="14">
        <v>2024</v>
      </c>
      <c r="O1008" s="15" t="s">
        <v>37939</v>
      </c>
      <c r="P1008" s="15" t="s">
        <v>81</v>
      </c>
      <c r="Q1008" s="15" t="s">
        <v>46978</v>
      </c>
      <c r="R1008" s="15" t="s">
        <v>37940</v>
      </c>
      <c r="S1008" s="15" t="s">
        <v>37941</v>
      </c>
      <c r="T1008" s="15" t="s">
        <v>13610</v>
      </c>
      <c r="U1008" s="15" t="s">
        <v>53</v>
      </c>
      <c r="V1008" s="15" t="s">
        <v>46009</v>
      </c>
      <c r="W1008" s="15" t="s">
        <v>1658</v>
      </c>
      <c r="X1008" s="15" t="str">
        <f>_xlfn.XLOOKUP(_LOOKUP[[#This Row],[AdjusterMemberName]],_Adjuster[Adjuster Name],_Adjuster[Email],,0)</f>
        <v>RDavila@knightcompany.com</v>
      </c>
      <c r="Y1008" s="15" t="str">
        <f>_xlfn.XLOOKUP(_LOOKUP[[#This Row],[AdjusterMemberName]],_Adjuster[Adjuster Name],_Adjuster[Phone Number],,0)</f>
        <v>424-559-5663</v>
      </c>
      <c r="Z1008" s="15" t="s">
        <v>37942</v>
      </c>
      <c r="AA10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1575 Tenaka Pl Apt 2J, Sunnyvale  CA 94087</v>
      </c>
      <c r="AB1008" s="15">
        <v>45802</v>
      </c>
    </row>
    <row r="1009" spans="1:28" x14ac:dyDescent="0.3">
      <c r="A1009" s="14">
        <v>1</v>
      </c>
      <c r="B1009" s="14">
        <v>1</v>
      </c>
      <c r="C1009" s="15" t="s">
        <v>37952</v>
      </c>
      <c r="D1009" s="15" t="s">
        <v>37953</v>
      </c>
      <c r="E1009" s="15">
        <v>45778</v>
      </c>
      <c r="F1009" s="15" t="s">
        <v>37954</v>
      </c>
      <c r="G1009" s="15">
        <v>45702</v>
      </c>
      <c r="H1009" s="15">
        <v>45883</v>
      </c>
      <c r="I1009" s="15" t="s">
        <v>37955</v>
      </c>
      <c r="J1009" s="15" t="s">
        <v>37956</v>
      </c>
      <c r="K1009" s="15" t="s">
        <v>45817</v>
      </c>
      <c r="L1009" s="15" t="s">
        <v>314</v>
      </c>
      <c r="M1009" s="15" t="s">
        <v>315</v>
      </c>
      <c r="N1009" s="14">
        <v>2009</v>
      </c>
      <c r="O1009" s="15" t="s">
        <v>37957</v>
      </c>
      <c r="P1009" s="15" t="s">
        <v>81</v>
      </c>
      <c r="Q1009" s="15" t="s">
        <v>46976</v>
      </c>
      <c r="R1009" s="15" t="s">
        <v>32859</v>
      </c>
      <c r="S1009" s="15" t="s">
        <v>37958</v>
      </c>
      <c r="T1009" s="15" t="s">
        <v>404</v>
      </c>
      <c r="U1009" s="15" t="s">
        <v>53</v>
      </c>
      <c r="V1009" s="15" t="s">
        <v>45417</v>
      </c>
      <c r="W1009" s="15" t="s">
        <v>5071</v>
      </c>
      <c r="X1009" s="15" t="str">
        <f>_xlfn.XLOOKUP(_LOOKUP[[#This Row],[AdjusterMemberName]],_Adjuster[Adjuster Name],_Adjuster[Email],,0)</f>
        <v>AMontelongo@knightcompany.com</v>
      </c>
      <c r="Y1009" s="15" t="str">
        <f>_xlfn.XLOOKUP(_LOOKUP[[#This Row],[AdjusterMemberName]],_Adjuster[Adjuster Name],_Adjuster[Phone Number],,0)</f>
        <v>424-559-5425</v>
      </c>
      <c r="Z1009" s="15" t="s">
        <v>37959</v>
      </c>
      <c r="AA10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2724 E Avenue R3, Palmdale  CA 93550</v>
      </c>
      <c r="AB1009" s="15"/>
    </row>
    <row r="1010" spans="1:28" x14ac:dyDescent="0.3">
      <c r="A1010" s="14">
        <v>1</v>
      </c>
      <c r="B1010" s="14">
        <v>1</v>
      </c>
      <c r="C1010" s="15" t="s">
        <v>37960</v>
      </c>
      <c r="D1010" s="15" t="s">
        <v>37960</v>
      </c>
      <c r="E1010" s="15">
        <v>45778</v>
      </c>
      <c r="F1010" s="15" t="s">
        <v>37961</v>
      </c>
      <c r="G1010" s="15">
        <v>45715</v>
      </c>
      <c r="H1010" s="15">
        <v>45896</v>
      </c>
      <c r="I1010" s="15" t="s">
        <v>37962</v>
      </c>
      <c r="J1010" s="15" t="s">
        <v>37963</v>
      </c>
      <c r="K1010" s="15" t="s">
        <v>45646</v>
      </c>
      <c r="L1010" s="15" t="s">
        <v>430</v>
      </c>
      <c r="M1010" s="15" t="s">
        <v>2605</v>
      </c>
      <c r="N1010" s="14">
        <v>2010</v>
      </c>
      <c r="O1010" s="15" t="s">
        <v>37964</v>
      </c>
      <c r="P1010" s="15" t="s">
        <v>106</v>
      </c>
      <c r="Q1010" s="15" t="s">
        <v>46931</v>
      </c>
      <c r="R1010" s="15" t="s">
        <v>37965</v>
      </c>
      <c r="S1010" s="15" t="s">
        <v>37966</v>
      </c>
      <c r="T1010" s="15" t="s">
        <v>572</v>
      </c>
      <c r="U1010" s="15" t="s">
        <v>53</v>
      </c>
      <c r="V1010" s="15" t="s">
        <v>46056</v>
      </c>
      <c r="W1010" s="15" t="s">
        <v>2618</v>
      </c>
      <c r="X1010" s="15" t="str">
        <f>_xlfn.XLOOKUP(_LOOKUP[[#This Row],[AdjusterMemberName]],_Adjuster[Adjuster Name],_Adjuster[Email],,0)</f>
        <v>Canglim@knightcompany.com</v>
      </c>
      <c r="Y1010" s="15" t="str">
        <f>_xlfn.XLOOKUP(_LOOKUP[[#This Row],[AdjusterMemberName]],_Adjuster[Adjuster Name],_Adjuster[Phone Number],,0)</f>
        <v>323-456-1707</v>
      </c>
      <c r="Z1010" s="15" t="s">
        <v>37967</v>
      </c>
      <c r="AA10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2708 Haley St, Bakersfield  CA 93305</v>
      </c>
      <c r="AB1010" s="15"/>
    </row>
    <row r="1011" spans="1:28" x14ac:dyDescent="0.3">
      <c r="A1011" s="14">
        <v>1</v>
      </c>
      <c r="B1011" s="14">
        <v>1</v>
      </c>
      <c r="C1011" s="15" t="s">
        <v>37968</v>
      </c>
      <c r="D1011" s="15" t="s">
        <v>37968</v>
      </c>
      <c r="E1011" s="15">
        <v>45778</v>
      </c>
      <c r="F1011" s="15" t="s">
        <v>37969</v>
      </c>
      <c r="G1011" s="15">
        <v>45640</v>
      </c>
      <c r="H1011" s="15">
        <v>45822</v>
      </c>
      <c r="I1011" s="15" t="s">
        <v>37970</v>
      </c>
      <c r="J1011" s="15" t="s">
        <v>37971</v>
      </c>
      <c r="K1011" s="15" t="s">
        <v>45375</v>
      </c>
      <c r="L1011" s="15" t="s">
        <v>139</v>
      </c>
      <c r="M1011" s="15" t="s">
        <v>249</v>
      </c>
      <c r="N1011" s="14">
        <v>2012</v>
      </c>
      <c r="O1011" s="15" t="s">
        <v>37972</v>
      </c>
      <c r="P1011" s="15" t="s">
        <v>81</v>
      </c>
      <c r="Q1011" s="15" t="s">
        <v>47073</v>
      </c>
      <c r="R1011" s="15" t="s">
        <v>37973</v>
      </c>
      <c r="S1011" s="15" t="s">
        <v>37974</v>
      </c>
      <c r="T1011" s="15" t="s">
        <v>3531</v>
      </c>
      <c r="U1011" s="15" t="s">
        <v>53</v>
      </c>
      <c r="V1011" s="15" t="s">
        <v>46055</v>
      </c>
      <c r="W1011" s="15" t="s">
        <v>25229</v>
      </c>
      <c r="X1011" s="15" t="str">
        <f>_xlfn.XLOOKUP(_LOOKUP[[#This Row],[AdjusterMemberName]],_Adjuster[Adjuster Name],_Adjuster[Email],,0)</f>
        <v>rMartinez4@knightcompany.com</v>
      </c>
      <c r="Y1011" s="15" t="str">
        <f>_xlfn.XLOOKUP(_LOOKUP[[#This Row],[AdjusterMemberName]],_Adjuster[Adjuster Name],_Adjuster[Phone Number],,0)</f>
        <v>424-559-5605</v>
      </c>
      <c r="Z1011" s="15" t="s">
        <v>37975</v>
      </c>
      <c r="AA10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503 E 237Th St, Carson  CA 90745</v>
      </c>
      <c r="AB1011" s="15"/>
    </row>
    <row r="1012" spans="1:28" x14ac:dyDescent="0.3">
      <c r="A1012" s="14">
        <v>1</v>
      </c>
      <c r="B1012" s="14">
        <v>1</v>
      </c>
      <c r="C1012" s="15" t="s">
        <v>37991</v>
      </c>
      <c r="D1012" s="15" t="s">
        <v>37992</v>
      </c>
      <c r="E1012" s="15">
        <v>45778</v>
      </c>
      <c r="F1012" s="15" t="s">
        <v>37993</v>
      </c>
      <c r="G1012" s="15">
        <v>45755</v>
      </c>
      <c r="H1012" s="15">
        <v>45938</v>
      </c>
      <c r="I1012" s="15" t="s">
        <v>37994</v>
      </c>
      <c r="J1012" s="15" t="s">
        <v>37995</v>
      </c>
      <c r="K1012" s="15" t="s">
        <v>45861</v>
      </c>
      <c r="L1012" s="15" t="s">
        <v>181</v>
      </c>
      <c r="M1012" s="15" t="s">
        <v>2118</v>
      </c>
      <c r="N1012" s="14">
        <v>2019</v>
      </c>
      <c r="O1012" s="15" t="s">
        <v>37996</v>
      </c>
      <c r="P1012" s="15" t="s">
        <v>81</v>
      </c>
      <c r="Q1012" s="15" t="s">
        <v>47053</v>
      </c>
      <c r="R1012" s="15" t="s">
        <v>37997</v>
      </c>
      <c r="S1012" s="15" t="s">
        <v>37998</v>
      </c>
      <c r="T1012" s="15" t="s">
        <v>16119</v>
      </c>
      <c r="U1012" s="15" t="s">
        <v>53</v>
      </c>
      <c r="V1012" s="15" t="s">
        <v>45992</v>
      </c>
      <c r="W1012" s="15" t="s">
        <v>1658</v>
      </c>
      <c r="X1012" s="15" t="str">
        <f>_xlfn.XLOOKUP(_LOOKUP[[#This Row],[AdjusterMemberName]],_Adjuster[Adjuster Name],_Adjuster[Email],,0)</f>
        <v>RDavila@knightcompany.com</v>
      </c>
      <c r="Y1012" s="15" t="str">
        <f>_xlfn.XLOOKUP(_LOOKUP[[#This Row],[AdjusterMemberName]],_Adjuster[Adjuster Name],_Adjuster[Phone Number],,0)</f>
        <v>424-559-5663</v>
      </c>
      <c r="Z1012" s="15" t="s">
        <v>37999</v>
      </c>
      <c r="AA10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525 3Rd St, Parlier  CA 93648</v>
      </c>
      <c r="AB1012" s="15"/>
    </row>
    <row r="1013" spans="1:28" x14ac:dyDescent="0.3">
      <c r="A1013" s="14">
        <v>1</v>
      </c>
      <c r="B1013" s="14">
        <v>1</v>
      </c>
      <c r="C1013" s="15" t="s">
        <v>38019</v>
      </c>
      <c r="D1013" s="15" t="s">
        <v>38019</v>
      </c>
      <c r="E1013" s="15">
        <v>45778</v>
      </c>
      <c r="F1013" s="15" t="s">
        <v>38020</v>
      </c>
      <c r="G1013" s="15">
        <v>45641</v>
      </c>
      <c r="H1013" s="15">
        <v>45823</v>
      </c>
      <c r="I1013" s="15" t="s">
        <v>38021</v>
      </c>
      <c r="J1013" s="15" t="s">
        <v>38022</v>
      </c>
      <c r="K1013" s="15" t="s">
        <v>46053</v>
      </c>
      <c r="L1013" s="15" t="s">
        <v>103</v>
      </c>
      <c r="M1013" s="15" t="s">
        <v>1336</v>
      </c>
      <c r="N1013" s="14">
        <v>2016</v>
      </c>
      <c r="O1013" s="15" t="s">
        <v>38023</v>
      </c>
      <c r="P1013" s="15" t="s">
        <v>106</v>
      </c>
      <c r="Q1013" s="15" t="s">
        <v>47065</v>
      </c>
      <c r="R1013" s="15" t="s">
        <v>28911</v>
      </c>
      <c r="S1013" s="15" t="s">
        <v>38024</v>
      </c>
      <c r="T1013" s="15" t="s">
        <v>9009</v>
      </c>
      <c r="U1013" s="15" t="s">
        <v>53</v>
      </c>
      <c r="V1013" s="15" t="s">
        <v>45782</v>
      </c>
      <c r="W1013" s="15" t="s">
        <v>3307</v>
      </c>
      <c r="X1013" s="15" t="e">
        <f>_xlfn.XLOOKUP(_LOOKUP[[#This Row],[AdjusterMemberName]],_Adjuster[Adjuster Name],_Adjuster[Email],,0)</f>
        <v>#N/A</v>
      </c>
      <c r="Y1013" s="15" t="e">
        <f>_xlfn.XLOOKUP(_LOOKUP[[#This Row],[AdjusterMemberName]],_Adjuster[Adjuster Name],_Adjuster[Phone Number],,0)</f>
        <v>#N/A</v>
      </c>
      <c r="Z1013" s="15" t="s">
        <v>38025</v>
      </c>
      <c r="AA10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4212 E La Ave Apt 3284, Simi Valley  CA 93063</v>
      </c>
      <c r="AB1013" s="15"/>
    </row>
    <row r="1014" spans="1:28" x14ac:dyDescent="0.3">
      <c r="A1014" s="14">
        <v>1</v>
      </c>
      <c r="B1014" s="14">
        <v>1</v>
      </c>
      <c r="C1014" s="15" t="s">
        <v>38059</v>
      </c>
      <c r="D1014" s="15" t="s">
        <v>38060</v>
      </c>
      <c r="E1014" s="15">
        <v>45778</v>
      </c>
      <c r="F1014" s="15" t="s">
        <v>38061</v>
      </c>
      <c r="G1014" s="15">
        <v>45637</v>
      </c>
      <c r="H1014" s="15">
        <v>45819</v>
      </c>
      <c r="I1014" s="15" t="s">
        <v>38062</v>
      </c>
      <c r="J1014" s="15" t="s">
        <v>38063</v>
      </c>
      <c r="K1014" s="15" t="s">
        <v>45329</v>
      </c>
      <c r="L1014" s="15" t="s">
        <v>103</v>
      </c>
      <c r="M1014" s="15" t="s">
        <v>104</v>
      </c>
      <c r="N1014" s="14">
        <v>2004</v>
      </c>
      <c r="O1014" s="15" t="s">
        <v>38064</v>
      </c>
      <c r="P1014" s="15" t="s">
        <v>81</v>
      </c>
      <c r="Q1014" s="15" t="s">
        <v>47065</v>
      </c>
      <c r="R1014" s="15" t="s">
        <v>38065</v>
      </c>
      <c r="S1014" s="15" t="s">
        <v>38066</v>
      </c>
      <c r="T1014" s="15" t="s">
        <v>174</v>
      </c>
      <c r="U1014" s="15" t="s">
        <v>53</v>
      </c>
      <c r="V1014" s="15" t="s">
        <v>45537</v>
      </c>
      <c r="W1014" s="15" t="s">
        <v>25229</v>
      </c>
      <c r="X1014" s="15" t="str">
        <f>_xlfn.XLOOKUP(_LOOKUP[[#This Row],[AdjusterMemberName]],_Adjuster[Adjuster Name],_Adjuster[Email],,0)</f>
        <v>rMartinez4@knightcompany.com</v>
      </c>
      <c r="Y1014" s="15" t="str">
        <f>_xlfn.XLOOKUP(_LOOKUP[[#This Row],[AdjusterMemberName]],_Adjuster[Adjuster Name],_Adjuster[Phone Number],,0)</f>
        <v>424-559-5605</v>
      </c>
      <c r="Z1014" s="15" t="s">
        <v>38067</v>
      </c>
      <c r="AA10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2741 1/2 W 12Th St, Los Angeles  CA 90006</v>
      </c>
      <c r="AB1014" s="15"/>
    </row>
    <row r="1015" spans="1:28" x14ac:dyDescent="0.3">
      <c r="A1015" s="14">
        <v>1</v>
      </c>
      <c r="B1015" s="14">
        <v>1</v>
      </c>
      <c r="C1015" s="15" t="s">
        <v>25938</v>
      </c>
      <c r="D1015" s="15" t="s">
        <v>38139</v>
      </c>
      <c r="E1015" s="15">
        <v>45778</v>
      </c>
      <c r="F1015" s="15" t="s">
        <v>38140</v>
      </c>
      <c r="G1015" s="15">
        <v>45768</v>
      </c>
      <c r="H1015" s="15">
        <v>45951</v>
      </c>
      <c r="I1015" s="15" t="s">
        <v>38141</v>
      </c>
      <c r="J1015" s="15" t="s">
        <v>38142</v>
      </c>
      <c r="K1015" s="15" t="s">
        <v>46018</v>
      </c>
      <c r="L1015" s="15" t="s">
        <v>103</v>
      </c>
      <c r="M1015" s="15" t="s">
        <v>890</v>
      </c>
      <c r="N1015" s="14">
        <v>2016</v>
      </c>
      <c r="O1015" s="15" t="s">
        <v>38143</v>
      </c>
      <c r="P1015" s="15" t="s">
        <v>81</v>
      </c>
      <c r="Q1015" s="15" t="s">
        <v>46939</v>
      </c>
      <c r="R1015" s="15" t="s">
        <v>25943</v>
      </c>
      <c r="S1015" s="15" t="s">
        <v>25944</v>
      </c>
      <c r="T1015" s="15" t="s">
        <v>174</v>
      </c>
      <c r="U1015" s="15" t="s">
        <v>53</v>
      </c>
      <c r="V1015" s="15" t="s">
        <v>45878</v>
      </c>
      <c r="W1015" s="15" t="s">
        <v>54</v>
      </c>
      <c r="X1015" s="15" t="str">
        <f>_xlfn.XLOOKUP(_LOOKUP[[#This Row],[AdjusterMemberName]],_Adjuster[Adjuster Name],_Adjuster[Email],,0)</f>
        <v>JRubalcava@knightcompany.com</v>
      </c>
      <c r="Y1015" s="15" t="str">
        <f>_xlfn.XLOOKUP(_LOOKUP[[#This Row],[AdjusterMemberName]],_Adjuster[Adjuster Name],_Adjuster[Phone Number],,0)</f>
        <v>424-559-5420</v>
      </c>
      <c r="Z1015" s="15" t="s">
        <v>25945</v>
      </c>
      <c r="AA10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3837 Gribaltar Ave, Los Angeles  CA 90008</v>
      </c>
      <c r="AB1015" s="15"/>
    </row>
    <row r="1016" spans="1:28" x14ac:dyDescent="0.3">
      <c r="A1016" s="14">
        <v>1</v>
      </c>
      <c r="B1016" s="14">
        <v>1</v>
      </c>
      <c r="C1016" s="15" t="s">
        <v>38202</v>
      </c>
      <c r="D1016" s="15" t="s">
        <v>38202</v>
      </c>
      <c r="E1016" s="15">
        <v>45778</v>
      </c>
      <c r="F1016" s="15" t="s">
        <v>38203</v>
      </c>
      <c r="G1016" s="15">
        <v>45621</v>
      </c>
      <c r="H1016" s="15">
        <v>45802</v>
      </c>
      <c r="I1016" s="15" t="s">
        <v>38204</v>
      </c>
      <c r="J1016" s="15" t="s">
        <v>38205</v>
      </c>
      <c r="K1016" s="15" t="s">
        <v>45646</v>
      </c>
      <c r="L1016" s="15" t="s">
        <v>139</v>
      </c>
      <c r="M1016" s="15" t="s">
        <v>470</v>
      </c>
      <c r="N1016" s="14">
        <v>2013</v>
      </c>
      <c r="O1016" s="15" t="s">
        <v>38206</v>
      </c>
      <c r="P1016" s="15" t="s">
        <v>81</v>
      </c>
      <c r="Q1016" s="15" t="s">
        <v>47019</v>
      </c>
      <c r="R1016" s="15" t="s">
        <v>38207</v>
      </c>
      <c r="S1016" s="15" t="s">
        <v>38208</v>
      </c>
      <c r="T1016" s="15" t="s">
        <v>3331</v>
      </c>
      <c r="U1016" s="15" t="s">
        <v>53</v>
      </c>
      <c r="V1016" s="15" t="s">
        <v>46042</v>
      </c>
      <c r="W1016" s="15" t="s">
        <v>25229</v>
      </c>
      <c r="X1016" s="15" t="str">
        <f>_xlfn.XLOOKUP(_LOOKUP[[#This Row],[AdjusterMemberName]],_Adjuster[Adjuster Name],_Adjuster[Email],,0)</f>
        <v>rMartinez4@knightcompany.com</v>
      </c>
      <c r="Y1016" s="15" t="str">
        <f>_xlfn.XLOOKUP(_LOOKUP[[#This Row],[AdjusterMemberName]],_Adjuster[Adjuster Name],_Adjuster[Phone Number],,0)</f>
        <v>424-559-5605</v>
      </c>
      <c r="Z1016" s="15" t="s">
        <v>38209</v>
      </c>
      <c r="AA10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652 N Ramon Blvd, San Jacinto  CA 92583</v>
      </c>
      <c r="AB1016" s="15"/>
    </row>
    <row r="1017" spans="1:28" x14ac:dyDescent="0.3">
      <c r="A1017" s="14">
        <v>1</v>
      </c>
      <c r="B1017" s="14">
        <v>1</v>
      </c>
      <c r="C1017" s="15" t="s">
        <v>37278</v>
      </c>
      <c r="D1017" s="15" t="s">
        <v>38305</v>
      </c>
      <c r="E1017" s="15">
        <v>45778</v>
      </c>
      <c r="F1017" s="15" t="s">
        <v>37279</v>
      </c>
      <c r="G1017" s="15">
        <v>45722</v>
      </c>
      <c r="H1017" s="15">
        <v>45906</v>
      </c>
      <c r="I1017" s="15" t="s">
        <v>38306</v>
      </c>
      <c r="J1017" s="15" t="s">
        <v>38307</v>
      </c>
      <c r="K1017" s="15" t="s">
        <v>45861</v>
      </c>
      <c r="L1017" s="15" t="s">
        <v>91</v>
      </c>
      <c r="M1017" s="15" t="s">
        <v>92</v>
      </c>
      <c r="N1017" s="14">
        <v>2020</v>
      </c>
      <c r="O1017" s="15" t="s">
        <v>38308</v>
      </c>
      <c r="P1017" s="15" t="s">
        <v>106</v>
      </c>
      <c r="Q1017" s="15" t="s">
        <v>47105</v>
      </c>
      <c r="R1017" s="15" t="s">
        <v>37282</v>
      </c>
      <c r="S1017" s="15" t="s">
        <v>37283</v>
      </c>
      <c r="T1017" s="15" t="s">
        <v>1001</v>
      </c>
      <c r="U1017" s="15" t="s">
        <v>53</v>
      </c>
      <c r="V1017" s="15" t="s">
        <v>45364</v>
      </c>
      <c r="W1017" s="15" t="s">
        <v>1544</v>
      </c>
      <c r="X1017" s="15" t="str">
        <f>_xlfn.XLOOKUP(_LOOKUP[[#This Row],[AdjusterMemberName]],_Adjuster[Adjuster Name],_Adjuster[Email],,0)</f>
        <v>CRodriguez5@knightcompany.com</v>
      </c>
      <c r="Y1017" s="15" t="str">
        <f>_xlfn.XLOOKUP(_LOOKUP[[#This Row],[AdjusterMemberName]],_Adjuster[Adjuster Name],_Adjuster[Phone Number],,0)</f>
        <v>323-456-1708</v>
      </c>
      <c r="Z1017" s="15" t="s">
        <v>37284</v>
      </c>
      <c r="AA10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1820 Dover St, Oxnard  CA 93030</v>
      </c>
      <c r="AB1017" s="15"/>
    </row>
    <row r="1018" spans="1:28" x14ac:dyDescent="0.3">
      <c r="A1018" s="14">
        <v>1</v>
      </c>
      <c r="B1018" s="14">
        <v>1</v>
      </c>
      <c r="C1018" s="15" t="s">
        <v>38368</v>
      </c>
      <c r="D1018" s="15" t="s">
        <v>38368</v>
      </c>
      <c r="E1018" s="15">
        <v>45778</v>
      </c>
      <c r="F1018" s="15" t="s">
        <v>38369</v>
      </c>
      <c r="G1018" s="15">
        <v>45623</v>
      </c>
      <c r="H1018" s="15">
        <v>45804</v>
      </c>
      <c r="I1018" s="15" t="s">
        <v>38370</v>
      </c>
      <c r="J1018" s="15" t="s">
        <v>38371</v>
      </c>
      <c r="K1018" s="15" t="s">
        <v>45812</v>
      </c>
      <c r="L1018" s="15" t="s">
        <v>150</v>
      </c>
      <c r="M1018" s="15" t="s">
        <v>687</v>
      </c>
      <c r="N1018" s="14">
        <v>2005</v>
      </c>
      <c r="O1018" s="15" t="s">
        <v>38372</v>
      </c>
      <c r="P1018" s="15" t="s">
        <v>106</v>
      </c>
      <c r="Q1018" s="15" t="s">
        <v>47065</v>
      </c>
      <c r="R1018" s="15" t="s">
        <v>4995</v>
      </c>
      <c r="S1018" s="15" t="s">
        <v>38373</v>
      </c>
      <c r="T1018" s="15" t="s">
        <v>4874</v>
      </c>
      <c r="U1018" s="15" t="s">
        <v>53</v>
      </c>
      <c r="V1018" s="15" t="s">
        <v>45372</v>
      </c>
      <c r="W1018" s="15" t="s">
        <v>1357</v>
      </c>
      <c r="X1018" s="15" t="str">
        <f>_xlfn.XLOOKUP(_LOOKUP[[#This Row],[AdjusterMemberName]],_Adjuster[Adjuster Name],_Adjuster[Email],,0)</f>
        <v>jRivera1@knightcompany.com</v>
      </c>
      <c r="Y1018" s="15" t="str">
        <f>_xlfn.XLOOKUP(_LOOKUP[[#This Row],[AdjusterMemberName]],_Adjuster[Adjuster Name],_Adjuster[Phone Number],,0)</f>
        <v>424-559-5239</v>
      </c>
      <c r="Z1018" s="15" t="s">
        <v>38374</v>
      </c>
      <c r="AA10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20411 Guffy Ln, Wildomar  CA 92595</v>
      </c>
      <c r="AB1018" s="15"/>
    </row>
    <row r="1019" spans="1:28" x14ac:dyDescent="0.3">
      <c r="A1019" s="14">
        <v>1</v>
      </c>
      <c r="B1019" s="14">
        <v>0</v>
      </c>
      <c r="C1019" s="15" t="s">
        <v>31466</v>
      </c>
      <c r="D1019" s="15" t="s">
        <v>38375</v>
      </c>
      <c r="E1019" s="15">
        <v>45778</v>
      </c>
      <c r="F1019" s="15" t="s">
        <v>35233</v>
      </c>
      <c r="G1019" s="15">
        <v>45710</v>
      </c>
      <c r="H1019" s="15">
        <v>45891</v>
      </c>
      <c r="I1019" s="15" t="s">
        <v>38376</v>
      </c>
      <c r="J1019" s="15" t="s">
        <v>38377</v>
      </c>
      <c r="K1019" s="15" t="s">
        <v>45950</v>
      </c>
      <c r="L1019" s="15" t="s">
        <v>314</v>
      </c>
      <c r="M1019" s="15" t="s">
        <v>3313</v>
      </c>
      <c r="N1019" s="14">
        <v>2017</v>
      </c>
      <c r="O1019" s="15" t="s">
        <v>38378</v>
      </c>
      <c r="P1019" s="15" t="s">
        <v>81</v>
      </c>
      <c r="Q1019" s="15" t="s">
        <v>46893</v>
      </c>
      <c r="R1019" s="15" t="s">
        <v>35237</v>
      </c>
      <c r="S1019" s="15" t="s">
        <v>35238</v>
      </c>
      <c r="T1019" s="15" t="s">
        <v>2543</v>
      </c>
      <c r="U1019" s="15" t="s">
        <v>53</v>
      </c>
      <c r="V1019" s="15" t="s">
        <v>45461</v>
      </c>
      <c r="W1019" s="15" t="s">
        <v>1186</v>
      </c>
      <c r="X1019" s="15" t="str">
        <f>_xlfn.XLOOKUP(_LOOKUP[[#This Row],[AdjusterMemberName]],_Adjuster[Adjuster Name],_Adjuster[Email],,0)</f>
        <v>sAkinleye@knightcompany.com</v>
      </c>
      <c r="Y1019" s="15" t="str">
        <f>_xlfn.XLOOKUP(_LOOKUP[[#This Row],[AdjusterMemberName]],_Adjuster[Adjuster Name],_Adjuster[Phone Number],,0)</f>
        <v>424-559-5280</v>
      </c>
      <c r="Z1019" s="15" t="s">
        <v>35239</v>
      </c>
      <c r="AA10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 Los Olivos Ave # B, Daly City  CA 94014</v>
      </c>
      <c r="AB1019" s="15"/>
    </row>
    <row r="1020" spans="1:28" x14ac:dyDescent="0.3">
      <c r="A1020" s="14">
        <v>1</v>
      </c>
      <c r="B1020" s="14">
        <v>1</v>
      </c>
      <c r="C1020" s="15" t="s">
        <v>38703</v>
      </c>
      <c r="D1020" s="15" t="s">
        <v>38703</v>
      </c>
      <c r="E1020" s="15">
        <v>45778</v>
      </c>
      <c r="F1020" s="15" t="s">
        <v>38704</v>
      </c>
      <c r="G1020" s="15">
        <v>45623</v>
      </c>
      <c r="H1020" s="15">
        <v>45804</v>
      </c>
      <c r="I1020" s="15" t="s">
        <v>38705</v>
      </c>
      <c r="J1020" s="15" t="s">
        <v>38706</v>
      </c>
      <c r="K1020" s="15" t="s">
        <v>45341</v>
      </c>
      <c r="L1020" s="15" t="s">
        <v>103</v>
      </c>
      <c r="M1020" s="15" t="s">
        <v>1336</v>
      </c>
      <c r="N1020" s="14">
        <v>2013</v>
      </c>
      <c r="O1020" s="15" t="s">
        <v>38707</v>
      </c>
      <c r="P1020" s="15" t="s">
        <v>106</v>
      </c>
      <c r="Q1020" s="15" t="s">
        <v>47037</v>
      </c>
      <c r="R1020" s="15" t="s">
        <v>38708</v>
      </c>
      <c r="S1020" s="15" t="s">
        <v>38709</v>
      </c>
      <c r="T1020" s="15" t="s">
        <v>38710</v>
      </c>
      <c r="U1020" s="15" t="s">
        <v>53</v>
      </c>
      <c r="V1020" s="15" t="s">
        <v>46017</v>
      </c>
      <c r="W1020" s="15" t="s">
        <v>3307</v>
      </c>
      <c r="X1020" s="15" t="e">
        <f>_xlfn.XLOOKUP(_LOOKUP[[#This Row],[AdjusterMemberName]],_Adjuster[Adjuster Name],_Adjuster[Email],,0)</f>
        <v>#N/A</v>
      </c>
      <c r="Y1020" s="15" t="e">
        <f>_xlfn.XLOOKUP(_LOOKUP[[#This Row],[AdjusterMemberName]],_Adjuster[Adjuster Name],_Adjuster[Phone Number],,0)</f>
        <v>#N/A</v>
      </c>
      <c r="Z1020" s="15" t="s">
        <v>38711</v>
      </c>
      <c r="AA10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744 Coleman Ave Apt F, Menlo Park  CA 94025</v>
      </c>
      <c r="AB1020" s="15"/>
    </row>
    <row r="1021" spans="1:28" x14ac:dyDescent="0.3">
      <c r="A1021" s="14">
        <v>1</v>
      </c>
      <c r="B1021" s="14">
        <v>1</v>
      </c>
      <c r="C1021" s="15" t="s">
        <v>39633</v>
      </c>
      <c r="D1021" s="15" t="s">
        <v>39633</v>
      </c>
      <c r="E1021" s="15">
        <v>45778</v>
      </c>
      <c r="F1021" s="15" t="s">
        <v>39634</v>
      </c>
      <c r="G1021" s="15">
        <v>45755</v>
      </c>
      <c r="H1021" s="15">
        <v>45938</v>
      </c>
      <c r="I1021" s="15" t="s">
        <v>39635</v>
      </c>
      <c r="J1021" s="15" t="s">
        <v>39636</v>
      </c>
      <c r="K1021" s="15" t="s">
        <v>45332</v>
      </c>
      <c r="L1021" s="15" t="s">
        <v>103</v>
      </c>
      <c r="M1021" s="15" t="s">
        <v>1523</v>
      </c>
      <c r="N1021" s="14">
        <v>2021</v>
      </c>
      <c r="O1021" s="15" t="s">
        <v>39637</v>
      </c>
      <c r="P1021" s="15" t="s">
        <v>81</v>
      </c>
      <c r="Q1021" s="15" t="s">
        <v>47082</v>
      </c>
      <c r="R1021" s="15" t="s">
        <v>39638</v>
      </c>
      <c r="S1021" s="15" t="s">
        <v>39639</v>
      </c>
      <c r="T1021" s="15" t="s">
        <v>164</v>
      </c>
      <c r="U1021" s="15" t="s">
        <v>53</v>
      </c>
      <c r="V1021" s="15" t="s">
        <v>45579</v>
      </c>
      <c r="W1021" s="15" t="s">
        <v>1186</v>
      </c>
      <c r="X1021" s="15" t="str">
        <f>_xlfn.XLOOKUP(_LOOKUP[[#This Row],[AdjusterMemberName]],_Adjuster[Adjuster Name],_Adjuster[Email],,0)</f>
        <v>sAkinleye@knightcompany.com</v>
      </c>
      <c r="Y1021" s="15" t="str">
        <f>_xlfn.XLOOKUP(_LOOKUP[[#This Row],[AdjusterMemberName]],_Adjuster[Adjuster Name],_Adjuster[Phone Number],,0)</f>
        <v>424-559-5280</v>
      </c>
      <c r="Z1021" s="15" t="s">
        <v>39640</v>
      </c>
      <c r="AA10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4475 N Duke Ave, Fresno  CA 93727</v>
      </c>
      <c r="AB1021" s="15"/>
    </row>
    <row r="1022" spans="1:28" x14ac:dyDescent="0.3">
      <c r="A1022" s="14">
        <v>1</v>
      </c>
      <c r="B1022" s="14">
        <v>1</v>
      </c>
      <c r="C1022" s="15" t="s">
        <v>37708</v>
      </c>
      <c r="D1022" s="15" t="s">
        <v>37709</v>
      </c>
      <c r="E1022" s="15">
        <v>45777</v>
      </c>
      <c r="F1022" s="15" t="s">
        <v>37710</v>
      </c>
      <c r="G1022" s="15">
        <v>45677</v>
      </c>
      <c r="H1022" s="15">
        <v>45858</v>
      </c>
      <c r="I1022" s="15" t="s">
        <v>37711</v>
      </c>
      <c r="J1022" s="15" t="s">
        <v>37712</v>
      </c>
      <c r="K1022" s="15" t="s">
        <v>45429</v>
      </c>
      <c r="L1022" s="15" t="s">
        <v>103</v>
      </c>
      <c r="M1022" s="15" t="s">
        <v>104</v>
      </c>
      <c r="N1022" s="14">
        <v>2020</v>
      </c>
      <c r="O1022" s="15" t="s">
        <v>37713</v>
      </c>
      <c r="P1022" s="15" t="s">
        <v>81</v>
      </c>
      <c r="Q1022" s="15" t="s">
        <v>46922</v>
      </c>
      <c r="R1022" s="15" t="s">
        <v>2510</v>
      </c>
      <c r="S1022" s="15" t="s">
        <v>37714</v>
      </c>
      <c r="T1022" s="15" t="s">
        <v>971</v>
      </c>
      <c r="U1022" s="15" t="s">
        <v>53</v>
      </c>
      <c r="V1022" s="15" t="s">
        <v>45438</v>
      </c>
      <c r="W1022" s="15" t="s">
        <v>54</v>
      </c>
      <c r="X1022" s="15" t="str">
        <f>_xlfn.XLOOKUP(_LOOKUP[[#This Row],[AdjusterMemberName]],_Adjuster[Adjuster Name],_Adjuster[Email],,0)</f>
        <v>JRubalcava@knightcompany.com</v>
      </c>
      <c r="Y1022" s="15" t="str">
        <f>_xlfn.XLOOKUP(_LOOKUP[[#This Row],[AdjusterMemberName]],_Adjuster[Adjuster Name],_Adjuster[Phone Number],,0)</f>
        <v>424-559-5420</v>
      </c>
      <c r="Z1022" s="15" t="s">
        <v>37715</v>
      </c>
      <c r="AA10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, Lake Elsinore  CA 92530</v>
      </c>
      <c r="AB1022" s="15"/>
    </row>
    <row r="1023" spans="1:28" x14ac:dyDescent="0.3">
      <c r="A1023" s="14">
        <v>1</v>
      </c>
      <c r="B1023" s="14">
        <v>1</v>
      </c>
      <c r="C1023" s="15" t="s">
        <v>37724</v>
      </c>
      <c r="D1023" s="15" t="s">
        <v>37724</v>
      </c>
      <c r="E1023" s="15">
        <v>45777</v>
      </c>
      <c r="F1023" s="15" t="s">
        <v>37725</v>
      </c>
      <c r="G1023" s="15">
        <v>45607</v>
      </c>
      <c r="H1023" s="15">
        <v>45788</v>
      </c>
      <c r="I1023" s="15" t="s">
        <v>37726</v>
      </c>
      <c r="J1023" s="15" t="s">
        <v>37727</v>
      </c>
      <c r="K1023" s="15" t="s">
        <v>45332</v>
      </c>
      <c r="L1023" s="15" t="s">
        <v>201</v>
      </c>
      <c r="M1023" s="15" t="s">
        <v>18293</v>
      </c>
      <c r="N1023" s="14">
        <v>2011</v>
      </c>
      <c r="O1023" s="15" t="s">
        <v>37728</v>
      </c>
      <c r="P1023" s="15" t="s">
        <v>106</v>
      </c>
      <c r="Q1023" s="15" t="s">
        <v>47065</v>
      </c>
      <c r="R1023" s="15" t="s">
        <v>37729</v>
      </c>
      <c r="S1023" s="15" t="s">
        <v>37730</v>
      </c>
      <c r="T1023" s="15" t="s">
        <v>174</v>
      </c>
      <c r="U1023" s="15" t="s">
        <v>53</v>
      </c>
      <c r="V1023" s="15" t="s">
        <v>45474</v>
      </c>
      <c r="W1023" s="15" t="s">
        <v>850</v>
      </c>
      <c r="X1023" s="15" t="e">
        <f>_xlfn.XLOOKUP(_LOOKUP[[#This Row],[AdjusterMemberName]],_Adjuster[Adjuster Name],_Adjuster[Email],,0)</f>
        <v>#N/A</v>
      </c>
      <c r="Y1023" s="15" t="e">
        <f>_xlfn.XLOOKUP(_LOOKUP[[#This Row],[AdjusterMemberName]],_Adjuster[Adjuster Name],_Adjuster[Phone Number],,0)</f>
        <v>#N/A</v>
      </c>
      <c r="Z1023" s="15" t="s">
        <v>37731</v>
      </c>
      <c r="AA10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1815 W Martin Luther King Jr Blvd, Los Angeles  CA 90062</v>
      </c>
      <c r="AB1023" s="15"/>
    </row>
    <row r="1024" spans="1:28" x14ac:dyDescent="0.3">
      <c r="A1024" s="14">
        <v>1</v>
      </c>
      <c r="B1024" s="14">
        <v>1</v>
      </c>
      <c r="C1024" s="15" t="s">
        <v>36263</v>
      </c>
      <c r="D1024" s="15" t="s">
        <v>36263</v>
      </c>
      <c r="E1024" s="15">
        <v>45777</v>
      </c>
      <c r="F1024" s="15" t="s">
        <v>36265</v>
      </c>
      <c r="G1024" s="15">
        <v>45684</v>
      </c>
      <c r="H1024" s="15">
        <v>45865</v>
      </c>
      <c r="I1024" s="15" t="s">
        <v>37735</v>
      </c>
      <c r="J1024" s="15" t="s">
        <v>37736</v>
      </c>
      <c r="K1024" s="15" t="s">
        <v>46063</v>
      </c>
      <c r="L1024" s="15" t="s">
        <v>25</v>
      </c>
      <c r="M1024" s="15" t="s">
        <v>1896</v>
      </c>
      <c r="N1024" s="14">
        <v>2018</v>
      </c>
      <c r="O1024" s="15" t="s">
        <v>37737</v>
      </c>
      <c r="P1024" s="15" t="s">
        <v>106</v>
      </c>
      <c r="Q1024" s="15" t="s">
        <v>47002</v>
      </c>
      <c r="R1024" s="15" t="s">
        <v>36269</v>
      </c>
      <c r="S1024" s="15" t="s">
        <v>36270</v>
      </c>
      <c r="T1024" s="15" t="s">
        <v>2877</v>
      </c>
      <c r="U1024" s="15" t="s">
        <v>53</v>
      </c>
      <c r="V1024" s="15" t="s">
        <v>46002</v>
      </c>
      <c r="W1024" s="15" t="s">
        <v>1357</v>
      </c>
      <c r="X1024" s="15" t="str">
        <f>_xlfn.XLOOKUP(_LOOKUP[[#This Row],[AdjusterMemberName]],_Adjuster[Adjuster Name],_Adjuster[Email],,0)</f>
        <v>jRivera1@knightcompany.com</v>
      </c>
      <c r="Y1024" s="15" t="str">
        <f>_xlfn.XLOOKUP(_LOOKUP[[#This Row],[AdjusterMemberName]],_Adjuster[Adjuster Name],_Adjuster[Phone Number],,0)</f>
        <v>424-559-5239</v>
      </c>
      <c r="Z1024" s="15" t="s">
        <v>36271</v>
      </c>
      <c r="AA10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4325 W 120Th St Apt A, Hawthorne  CA 90250</v>
      </c>
      <c r="AB1024" s="15"/>
    </row>
    <row r="1025" spans="1:28" x14ac:dyDescent="0.3">
      <c r="A1025" s="14">
        <v>1</v>
      </c>
      <c r="B1025" s="14">
        <v>1</v>
      </c>
      <c r="C1025" s="15" t="s">
        <v>37738</v>
      </c>
      <c r="D1025" s="15" t="s">
        <v>37738</v>
      </c>
      <c r="E1025" s="15">
        <v>45777</v>
      </c>
      <c r="F1025" s="15" t="s">
        <v>37739</v>
      </c>
      <c r="G1025" s="15">
        <v>45691</v>
      </c>
      <c r="H1025" s="15">
        <v>45872</v>
      </c>
      <c r="I1025" s="15" t="s">
        <v>37740</v>
      </c>
      <c r="J1025" s="15" t="s">
        <v>37741</v>
      </c>
      <c r="K1025" s="15" t="s">
        <v>45702</v>
      </c>
      <c r="L1025" s="15" t="s">
        <v>103</v>
      </c>
      <c r="M1025" s="15" t="s">
        <v>3302</v>
      </c>
      <c r="N1025" s="14">
        <v>2021</v>
      </c>
      <c r="O1025" s="15" t="s">
        <v>37742</v>
      </c>
      <c r="P1025" s="15" t="s">
        <v>106</v>
      </c>
      <c r="Q1025" s="15" t="s">
        <v>46893</v>
      </c>
      <c r="R1025" s="15" t="s">
        <v>2190</v>
      </c>
      <c r="S1025" s="15" t="s">
        <v>37743</v>
      </c>
      <c r="T1025" s="15" t="s">
        <v>404</v>
      </c>
      <c r="U1025" s="15" t="s">
        <v>53</v>
      </c>
      <c r="V1025" s="15" t="s">
        <v>45417</v>
      </c>
      <c r="W1025" s="15" t="s">
        <v>1049</v>
      </c>
      <c r="X1025" s="15" t="str">
        <f>_xlfn.XLOOKUP(_LOOKUP[[#This Row],[AdjusterMemberName]],_Adjuster[Adjuster Name],_Adjuster[Email],,0)</f>
        <v>cPenate@knightcompany.com</v>
      </c>
      <c r="Y1025" s="15" t="str">
        <f>_xlfn.XLOOKUP(_LOOKUP[[#This Row],[AdjusterMemberName]],_Adjuster[Adjuster Name],_Adjuster[Phone Number],,0)</f>
        <v>424-559-5385</v>
      </c>
      <c r="Z1025" s="15" t="s">
        <v>37744</v>
      </c>
      <c r="AA10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37831 5Th St E, Palmdale  CA 93550</v>
      </c>
      <c r="AB1025" s="15">
        <v>45835</v>
      </c>
    </row>
    <row r="1026" spans="1:28" x14ac:dyDescent="0.3">
      <c r="A1026" s="14">
        <v>1</v>
      </c>
      <c r="B1026" s="14">
        <v>1</v>
      </c>
      <c r="C1026" s="15" t="s">
        <v>37745</v>
      </c>
      <c r="D1026" s="15" t="s">
        <v>37746</v>
      </c>
      <c r="E1026" s="15">
        <v>45777</v>
      </c>
      <c r="F1026" s="15" t="s">
        <v>37747</v>
      </c>
      <c r="G1026" s="15">
        <v>45741</v>
      </c>
      <c r="H1026" s="15">
        <v>45925</v>
      </c>
      <c r="I1026" s="15" t="s">
        <v>37748</v>
      </c>
      <c r="J1026" s="15" t="s">
        <v>37749</v>
      </c>
      <c r="K1026" s="15" t="s">
        <v>45486</v>
      </c>
      <c r="L1026" s="15" t="s">
        <v>430</v>
      </c>
      <c r="M1026" s="15" t="s">
        <v>599</v>
      </c>
      <c r="N1026" s="14">
        <v>2010</v>
      </c>
      <c r="O1026" s="15" t="s">
        <v>37750</v>
      </c>
      <c r="P1026" s="15" t="s">
        <v>81</v>
      </c>
      <c r="Q1026" s="15" t="s">
        <v>47001</v>
      </c>
      <c r="R1026" s="15" t="s">
        <v>37751</v>
      </c>
      <c r="S1026" s="15" t="s">
        <v>37752</v>
      </c>
      <c r="T1026" s="15" t="s">
        <v>624</v>
      </c>
      <c r="U1026" s="15" t="s">
        <v>53</v>
      </c>
      <c r="V1026" s="15" t="s">
        <v>45357</v>
      </c>
      <c r="W1026" s="15" t="s">
        <v>5071</v>
      </c>
      <c r="X1026" s="15" t="str">
        <f>_xlfn.XLOOKUP(_LOOKUP[[#This Row],[AdjusterMemberName]],_Adjuster[Adjuster Name],_Adjuster[Email],,0)</f>
        <v>AMontelongo@knightcompany.com</v>
      </c>
      <c r="Y1026" s="15" t="str">
        <f>_xlfn.XLOOKUP(_LOOKUP[[#This Row],[AdjusterMemberName]],_Adjuster[Adjuster Name],_Adjuster[Phone Number],,0)</f>
        <v>424-559-5425</v>
      </c>
      <c r="Z1026" s="15" t="s">
        <v>37753</v>
      </c>
      <c r="AA10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1301 E Avenue I Spc 118, Lancaster  CA 93535</v>
      </c>
      <c r="AB1026" s="15">
        <v>45795</v>
      </c>
    </row>
    <row r="1027" spans="1:28" x14ac:dyDescent="0.3">
      <c r="A1027" s="14">
        <v>1</v>
      </c>
      <c r="B1027" s="14">
        <v>0</v>
      </c>
      <c r="C1027" s="15" t="s">
        <v>37754</v>
      </c>
      <c r="D1027" s="15" t="s">
        <v>37755</v>
      </c>
      <c r="E1027" s="15">
        <v>45777</v>
      </c>
      <c r="F1027" s="15" t="s">
        <v>37756</v>
      </c>
      <c r="G1027" s="15">
        <v>45741</v>
      </c>
      <c r="H1027" s="15">
        <v>45925</v>
      </c>
      <c r="I1027" s="15" t="s">
        <v>37757</v>
      </c>
      <c r="J1027" s="15" t="s">
        <v>37758</v>
      </c>
      <c r="K1027" s="15" t="s">
        <v>45520</v>
      </c>
      <c r="L1027" s="15" t="s">
        <v>281</v>
      </c>
      <c r="M1027" s="15" t="s">
        <v>526</v>
      </c>
      <c r="N1027" s="14">
        <v>2023</v>
      </c>
      <c r="O1027" s="15" t="s">
        <v>37759</v>
      </c>
      <c r="P1027" s="15" t="s">
        <v>106</v>
      </c>
      <c r="Q1027" s="15" t="s">
        <v>47001</v>
      </c>
      <c r="R1027" s="15" t="s">
        <v>32079</v>
      </c>
      <c r="S1027" s="15" t="s">
        <v>37760</v>
      </c>
      <c r="T1027" s="15" t="s">
        <v>174</v>
      </c>
      <c r="U1027" s="15" t="s">
        <v>53</v>
      </c>
      <c r="V1027" s="15" t="s">
        <v>45529</v>
      </c>
      <c r="W1027" s="15" t="s">
        <v>1186</v>
      </c>
      <c r="X1027" s="15" t="str">
        <f>_xlfn.XLOOKUP(_LOOKUP[[#This Row],[AdjusterMemberName]],_Adjuster[Adjuster Name],_Adjuster[Email],,0)</f>
        <v>sAkinleye@knightcompany.com</v>
      </c>
      <c r="Y1027" s="15" t="str">
        <f>_xlfn.XLOOKUP(_LOOKUP[[#This Row],[AdjusterMemberName]],_Adjuster[Adjuster Name],_Adjuster[Phone Number],,0)</f>
        <v>424-559-5280</v>
      </c>
      <c r="Z1027" s="15" t="s">
        <v>37761</v>
      </c>
      <c r="AA10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1334E 92Nd St Apt 2, Los Angeles  CA 90002</v>
      </c>
      <c r="AB1027" s="15"/>
    </row>
    <row r="1028" spans="1:28" x14ac:dyDescent="0.3">
      <c r="A1028" s="14">
        <v>1</v>
      </c>
      <c r="B1028" s="14">
        <v>1</v>
      </c>
      <c r="C1028" s="15" t="s">
        <v>10783</v>
      </c>
      <c r="D1028" s="15" t="s">
        <v>10783</v>
      </c>
      <c r="E1028" s="15">
        <v>45777</v>
      </c>
      <c r="F1028" s="15" t="s">
        <v>37783</v>
      </c>
      <c r="G1028" s="15">
        <v>45549</v>
      </c>
      <c r="H1028" s="15">
        <v>45730</v>
      </c>
      <c r="I1028" s="15" t="s">
        <v>37784</v>
      </c>
      <c r="J1028" s="15" t="s">
        <v>37785</v>
      </c>
      <c r="K1028" s="15" t="s">
        <v>45732</v>
      </c>
      <c r="L1028" s="15" t="s">
        <v>181</v>
      </c>
      <c r="M1028" s="15" t="s">
        <v>2118</v>
      </c>
      <c r="N1028" s="14">
        <v>2020</v>
      </c>
      <c r="O1028" s="15" t="s">
        <v>37786</v>
      </c>
      <c r="P1028" s="15" t="s">
        <v>81</v>
      </c>
      <c r="Q1028" s="15" t="s">
        <v>119</v>
      </c>
      <c r="R1028" s="15" t="s">
        <v>10789</v>
      </c>
      <c r="S1028" s="15" t="s">
        <v>10790</v>
      </c>
      <c r="T1028" s="15" t="s">
        <v>830</v>
      </c>
      <c r="U1028" s="15" t="s">
        <v>53</v>
      </c>
      <c r="V1028" s="15" t="s">
        <v>45848</v>
      </c>
      <c r="W1028" s="15" t="s">
        <v>1544</v>
      </c>
      <c r="X1028" s="15" t="str">
        <f>_xlfn.XLOOKUP(_LOOKUP[[#This Row],[AdjusterMemberName]],_Adjuster[Adjuster Name],_Adjuster[Email],,0)</f>
        <v>CRodriguez5@knightcompany.com</v>
      </c>
      <c r="Y1028" s="15" t="str">
        <f>_xlfn.XLOOKUP(_LOOKUP[[#This Row],[AdjusterMemberName]],_Adjuster[Adjuster Name],_Adjuster[Phone Number],,0)</f>
        <v>323-456-1708</v>
      </c>
      <c r="Z1028" s="15" t="s">
        <v>10791</v>
      </c>
      <c r="AA10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5100 Foothill Blvd Apt 2, Oakland  CA 94601</v>
      </c>
      <c r="AB1028" s="15">
        <v>45652</v>
      </c>
    </row>
    <row r="1029" spans="1:28" x14ac:dyDescent="0.3">
      <c r="A1029" s="14">
        <v>1</v>
      </c>
      <c r="B1029" s="14">
        <v>1</v>
      </c>
      <c r="C1029" s="15" t="s">
        <v>37787</v>
      </c>
      <c r="D1029" s="15" t="s">
        <v>37787</v>
      </c>
      <c r="E1029" s="15">
        <v>45777</v>
      </c>
      <c r="F1029" s="15" t="s">
        <v>37788</v>
      </c>
      <c r="G1029" s="15">
        <v>45723</v>
      </c>
      <c r="H1029" s="15">
        <v>45907</v>
      </c>
      <c r="I1029" s="15" t="s">
        <v>37789</v>
      </c>
      <c r="J1029" s="15" t="s">
        <v>37790</v>
      </c>
      <c r="K1029" s="15" t="s">
        <v>45559</v>
      </c>
      <c r="L1029" s="15" t="s">
        <v>441</v>
      </c>
      <c r="M1029" s="15" t="s">
        <v>3284</v>
      </c>
      <c r="N1029" s="14">
        <v>2012</v>
      </c>
      <c r="O1029" s="15" t="s">
        <v>37791</v>
      </c>
      <c r="P1029" s="15" t="s">
        <v>106</v>
      </c>
      <c r="Q1029" s="15" t="s">
        <v>46931</v>
      </c>
      <c r="R1029" s="15" t="s">
        <v>37792</v>
      </c>
      <c r="S1029" s="15" t="s">
        <v>37793</v>
      </c>
      <c r="T1029" s="15" t="s">
        <v>174</v>
      </c>
      <c r="U1029" s="15" t="s">
        <v>53</v>
      </c>
      <c r="V1029" s="15" t="s">
        <v>45367</v>
      </c>
      <c r="W1029" s="15" t="s">
        <v>1357</v>
      </c>
      <c r="X1029" s="15" t="str">
        <f>_xlfn.XLOOKUP(_LOOKUP[[#This Row],[AdjusterMemberName]],_Adjuster[Adjuster Name],_Adjuster[Email],,0)</f>
        <v>jRivera1@knightcompany.com</v>
      </c>
      <c r="Y1029" s="15" t="str">
        <f>_xlfn.XLOOKUP(_LOOKUP[[#This Row],[AdjusterMemberName]],_Adjuster[Adjuster Name],_Adjuster[Phone Number],,0)</f>
        <v>424-559-5239</v>
      </c>
      <c r="Z1029" s="15" t="s">
        <v>37794</v>
      </c>
      <c r="AA10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925 E 43Rd St, Los Angeles  CA 90011</v>
      </c>
      <c r="AB1029" s="15"/>
    </row>
    <row r="1030" spans="1:28" x14ac:dyDescent="0.3">
      <c r="A1030" s="14">
        <v>1</v>
      </c>
      <c r="B1030" s="14">
        <v>1</v>
      </c>
      <c r="C1030" s="15" t="s">
        <v>37795</v>
      </c>
      <c r="D1030" s="15" t="s">
        <v>37795</v>
      </c>
      <c r="E1030" s="15">
        <v>45777</v>
      </c>
      <c r="F1030" s="15" t="s">
        <v>37796</v>
      </c>
      <c r="G1030" s="15">
        <v>45709</v>
      </c>
      <c r="H1030" s="15">
        <v>45890</v>
      </c>
      <c r="I1030" s="15" t="s">
        <v>37797</v>
      </c>
      <c r="J1030" s="15" t="s">
        <v>37798</v>
      </c>
      <c r="K1030" s="15" t="s">
        <v>45704</v>
      </c>
      <c r="L1030" s="15" t="s">
        <v>103</v>
      </c>
      <c r="M1030" s="15" t="s">
        <v>304</v>
      </c>
      <c r="N1030" s="14">
        <v>2013</v>
      </c>
      <c r="O1030" s="15" t="s">
        <v>37799</v>
      </c>
      <c r="P1030" s="15" t="s">
        <v>106</v>
      </c>
      <c r="Q1030" s="15" t="s">
        <v>46976</v>
      </c>
      <c r="R1030" s="15" t="s">
        <v>120</v>
      </c>
      <c r="S1030" s="15" t="s">
        <v>37800</v>
      </c>
      <c r="T1030" s="15" t="s">
        <v>174</v>
      </c>
      <c r="U1030" s="15" t="s">
        <v>53</v>
      </c>
      <c r="V1030" s="15" t="s">
        <v>45415</v>
      </c>
      <c r="W1030" s="15" t="s">
        <v>3184</v>
      </c>
      <c r="X1030" s="15" t="str">
        <f>_xlfn.XLOOKUP(_LOOKUP[[#This Row],[AdjusterMemberName]],_Adjuster[Adjuster Name],_Adjuster[Email],,0)</f>
        <v>mQualls@knightcompany.com</v>
      </c>
      <c r="Y1030" s="15" t="str">
        <f>_xlfn.XLOOKUP(_LOOKUP[[#This Row],[AdjusterMemberName]],_Adjuster[Adjuster Name],_Adjuster[Phone Number],,0)</f>
        <v>424-559-5436</v>
      </c>
      <c r="Z1030" s="15" t="s">
        <v>37801</v>
      </c>
      <c r="AA10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4644 W 104Th St, Inglewood  CA 90304</v>
      </c>
      <c r="AB1030" s="15"/>
    </row>
    <row r="1031" spans="1:28" x14ac:dyDescent="0.3">
      <c r="A1031" s="14">
        <v>1</v>
      </c>
      <c r="B1031" s="14">
        <v>1</v>
      </c>
      <c r="C1031" s="15" t="s">
        <v>37847</v>
      </c>
      <c r="D1031" s="15" t="s">
        <v>37847</v>
      </c>
      <c r="E1031" s="15">
        <v>45777</v>
      </c>
      <c r="F1031" s="15" t="s">
        <v>37848</v>
      </c>
      <c r="G1031" s="15">
        <v>45698</v>
      </c>
      <c r="H1031" s="15">
        <v>45879</v>
      </c>
      <c r="I1031" s="15" t="s">
        <v>37849</v>
      </c>
      <c r="J1031" s="15" t="s">
        <v>37850</v>
      </c>
      <c r="K1031" s="15" t="s">
        <v>45512</v>
      </c>
      <c r="L1031" s="15" t="s">
        <v>91</v>
      </c>
      <c r="M1031" s="15" t="s">
        <v>37851</v>
      </c>
      <c r="N1031" s="14">
        <v>2017</v>
      </c>
      <c r="O1031" s="15" t="s">
        <v>37852</v>
      </c>
      <c r="P1031" s="15" t="s">
        <v>1273</v>
      </c>
      <c r="Q1031" s="15" t="s">
        <v>47000</v>
      </c>
      <c r="R1031" s="15" t="s">
        <v>37853</v>
      </c>
      <c r="S1031" s="15" t="s">
        <v>37854</v>
      </c>
      <c r="T1031" s="15" t="s">
        <v>174</v>
      </c>
      <c r="U1031" s="15" t="s">
        <v>53</v>
      </c>
      <c r="V1031" s="15" t="s">
        <v>45552</v>
      </c>
      <c r="W1031" s="15" t="s">
        <v>25229</v>
      </c>
      <c r="X1031" s="15" t="str">
        <f>_xlfn.XLOOKUP(_LOOKUP[[#This Row],[AdjusterMemberName]],_Adjuster[Adjuster Name],_Adjuster[Email],,0)</f>
        <v>rMartinez4@knightcompany.com</v>
      </c>
      <c r="Y1031" s="15" t="str">
        <f>_xlfn.XLOOKUP(_LOOKUP[[#This Row],[AdjusterMemberName]],_Adjuster[Adjuster Name],_Adjuster[Phone Number],,0)</f>
        <v>424-559-5605</v>
      </c>
      <c r="Z1031" s="15" t="s">
        <v>37855</v>
      </c>
      <c r="AA10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429 Witmer St Apt 9, Los Angeles  CA 90017</v>
      </c>
      <c r="AB1031" s="15"/>
    </row>
    <row r="1032" spans="1:28" x14ac:dyDescent="0.3">
      <c r="A1032" s="14">
        <v>1</v>
      </c>
      <c r="B1032" s="14">
        <v>1</v>
      </c>
      <c r="C1032" s="15" t="s">
        <v>37863</v>
      </c>
      <c r="D1032" s="15" t="s">
        <v>37864</v>
      </c>
      <c r="E1032" s="15">
        <v>45777</v>
      </c>
      <c r="F1032" s="15" t="s">
        <v>37865</v>
      </c>
      <c r="G1032" s="15">
        <v>45746</v>
      </c>
      <c r="H1032" s="15">
        <v>45930</v>
      </c>
      <c r="I1032" s="15" t="s">
        <v>37866</v>
      </c>
      <c r="J1032" s="15" t="s">
        <v>37867</v>
      </c>
      <c r="K1032" s="15" t="s">
        <v>46057</v>
      </c>
      <c r="L1032" s="15" t="s">
        <v>128</v>
      </c>
      <c r="M1032" s="15" t="s">
        <v>129</v>
      </c>
      <c r="N1032" s="14">
        <v>2016</v>
      </c>
      <c r="O1032" s="15" t="s">
        <v>37868</v>
      </c>
      <c r="P1032" s="15" t="s">
        <v>81</v>
      </c>
      <c r="Q1032" s="15" t="s">
        <v>46976</v>
      </c>
      <c r="R1032" s="15" t="s">
        <v>37869</v>
      </c>
      <c r="S1032" s="15" t="s">
        <v>37870</v>
      </c>
      <c r="T1032" s="15" t="s">
        <v>174</v>
      </c>
      <c r="U1032" s="15" t="s">
        <v>53</v>
      </c>
      <c r="V1032" s="15" t="s">
        <v>45841</v>
      </c>
      <c r="W1032" s="15" t="s">
        <v>1357</v>
      </c>
      <c r="X1032" s="15" t="str">
        <f>_xlfn.XLOOKUP(_LOOKUP[[#This Row],[AdjusterMemberName]],_Adjuster[Adjuster Name],_Adjuster[Email],,0)</f>
        <v>jRivera1@knightcompany.com</v>
      </c>
      <c r="Y1032" s="15" t="str">
        <f>_xlfn.XLOOKUP(_LOOKUP[[#This Row],[AdjusterMemberName]],_Adjuster[Adjuster Name],_Adjuster[Phone Number],,0)</f>
        <v>424-559-5239</v>
      </c>
      <c r="Z1032" s="15" t="s">
        <v>37871</v>
      </c>
      <c r="AA10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5201 Navarro St Apt 24, Los Angeles  CA 90032</v>
      </c>
      <c r="AB1032" s="15"/>
    </row>
    <row r="1033" spans="1:28" x14ac:dyDescent="0.3">
      <c r="A1033" s="14">
        <v>1</v>
      </c>
      <c r="B1033" s="14">
        <v>0</v>
      </c>
      <c r="C1033" s="15" t="s">
        <v>37926</v>
      </c>
      <c r="D1033" s="15" t="s">
        <v>37927</v>
      </c>
      <c r="E1033" s="15">
        <v>45777</v>
      </c>
      <c r="F1033" s="15" t="s">
        <v>37928</v>
      </c>
      <c r="G1033" s="15">
        <v>45619</v>
      </c>
      <c r="H1033" s="15">
        <v>45800</v>
      </c>
      <c r="I1033" s="15" t="s">
        <v>37929</v>
      </c>
      <c r="J1033" s="15" t="s">
        <v>37930</v>
      </c>
      <c r="K1033" s="15" t="s">
        <v>45559</v>
      </c>
      <c r="L1033" s="15" t="s">
        <v>1493</v>
      </c>
      <c r="M1033" s="15" t="s">
        <v>9473</v>
      </c>
      <c r="N1033" s="14">
        <v>2018</v>
      </c>
      <c r="O1033" s="15" t="s">
        <v>37931</v>
      </c>
      <c r="P1033" s="15" t="s">
        <v>106</v>
      </c>
      <c r="Q1033" s="15" t="s">
        <v>47006</v>
      </c>
      <c r="R1033" s="15" t="s">
        <v>37932</v>
      </c>
      <c r="S1033" s="15" t="s">
        <v>37933</v>
      </c>
      <c r="T1033" s="15" t="s">
        <v>253</v>
      </c>
      <c r="U1033" s="15" t="s">
        <v>53</v>
      </c>
      <c r="V1033" s="15" t="s">
        <v>45500</v>
      </c>
      <c r="W1033" s="15" t="s">
        <v>1357</v>
      </c>
      <c r="X1033" s="15" t="str">
        <f>_xlfn.XLOOKUP(_LOOKUP[[#This Row],[AdjusterMemberName]],_Adjuster[Adjuster Name],_Adjuster[Email],,0)</f>
        <v>jRivera1@knightcompany.com</v>
      </c>
      <c r="Y1033" s="15" t="str">
        <f>_xlfn.XLOOKUP(_LOOKUP[[#This Row],[AdjusterMemberName]],_Adjuster[Adjuster Name],_Adjuster[Phone Number],,0)</f>
        <v>424-559-5239</v>
      </c>
      <c r="Z1033" s="15" t="s">
        <v>37934</v>
      </c>
      <c r="AA10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1115 Welton Way, Inglewood  CA 90302</v>
      </c>
      <c r="AB1033" s="15"/>
    </row>
    <row r="1034" spans="1:28" x14ac:dyDescent="0.3">
      <c r="A1034" s="14">
        <v>1</v>
      </c>
      <c r="B1034" s="14">
        <v>1</v>
      </c>
      <c r="C1034" s="15" t="s">
        <v>37983</v>
      </c>
      <c r="D1034" s="15" t="s">
        <v>37983</v>
      </c>
      <c r="E1034" s="15">
        <v>45777</v>
      </c>
      <c r="F1034" s="15" t="s">
        <v>37984</v>
      </c>
      <c r="G1034" s="15">
        <v>45747</v>
      </c>
      <c r="H1034" s="15">
        <v>45930</v>
      </c>
      <c r="I1034" s="15" t="s">
        <v>37985</v>
      </c>
      <c r="J1034" s="15" t="s">
        <v>37986</v>
      </c>
      <c r="K1034" s="15" t="s">
        <v>45950</v>
      </c>
      <c r="L1034" s="15" t="s">
        <v>139</v>
      </c>
      <c r="M1034" s="15" t="s">
        <v>1152</v>
      </c>
      <c r="N1034" s="14">
        <v>2021</v>
      </c>
      <c r="O1034" s="15" t="s">
        <v>37987</v>
      </c>
      <c r="P1034" s="15" t="s">
        <v>106</v>
      </c>
      <c r="Q1034" s="15" t="s">
        <v>47018</v>
      </c>
      <c r="R1034" s="15" t="s">
        <v>37988</v>
      </c>
      <c r="S1034" s="15" t="s">
        <v>37989</v>
      </c>
      <c r="T1034" s="15" t="s">
        <v>4809</v>
      </c>
      <c r="U1034" s="15" t="s">
        <v>53</v>
      </c>
      <c r="V1034" s="15" t="s">
        <v>45573</v>
      </c>
      <c r="W1034" s="15" t="s">
        <v>54</v>
      </c>
      <c r="X1034" s="15" t="str">
        <f>_xlfn.XLOOKUP(_LOOKUP[[#This Row],[AdjusterMemberName]],_Adjuster[Adjuster Name],_Adjuster[Email],,0)</f>
        <v>JRubalcava@knightcompany.com</v>
      </c>
      <c r="Y1034" s="15" t="str">
        <f>_xlfn.XLOOKUP(_LOOKUP[[#This Row],[AdjusterMemberName]],_Adjuster[Adjuster Name],_Adjuster[Phone Number],,0)</f>
        <v>424-559-5420</v>
      </c>
      <c r="Z1034" s="15" t="s">
        <v>37990</v>
      </c>
      <c r="AA10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777 Davis St, Hanford  CA 93230</v>
      </c>
      <c r="AB1034" s="15"/>
    </row>
    <row r="1035" spans="1:28" x14ac:dyDescent="0.3">
      <c r="A1035" s="14">
        <v>1</v>
      </c>
      <c r="B1035" s="14">
        <v>1</v>
      </c>
      <c r="C1035" s="15" t="s">
        <v>26422</v>
      </c>
      <c r="D1035" s="15" t="s">
        <v>26422</v>
      </c>
      <c r="E1035" s="15">
        <v>45777</v>
      </c>
      <c r="F1035" s="15" t="s">
        <v>38265</v>
      </c>
      <c r="G1035" s="15">
        <v>45687</v>
      </c>
      <c r="H1035" s="15">
        <v>45868</v>
      </c>
      <c r="I1035" s="15" t="s">
        <v>38266</v>
      </c>
      <c r="J1035" s="15" t="s">
        <v>38267</v>
      </c>
      <c r="K1035" s="15" t="s">
        <v>45875</v>
      </c>
      <c r="L1035" s="15" t="s">
        <v>103</v>
      </c>
      <c r="M1035" s="15" t="s">
        <v>1503</v>
      </c>
      <c r="N1035" s="14">
        <v>2015</v>
      </c>
      <c r="O1035" s="15" t="s">
        <v>38268</v>
      </c>
      <c r="P1035" s="15" t="s">
        <v>106</v>
      </c>
      <c r="Q1035" s="15" t="s">
        <v>46893</v>
      </c>
      <c r="R1035" s="15" t="s">
        <v>12317</v>
      </c>
      <c r="S1035" s="15" t="s">
        <v>26428</v>
      </c>
      <c r="T1035" s="15" t="s">
        <v>672</v>
      </c>
      <c r="U1035" s="15" t="s">
        <v>53</v>
      </c>
      <c r="V1035" s="15" t="s">
        <v>45553</v>
      </c>
      <c r="W1035" s="15" t="s">
        <v>54</v>
      </c>
      <c r="X1035" s="15" t="str">
        <f>_xlfn.XLOOKUP(_LOOKUP[[#This Row],[AdjusterMemberName]],_Adjuster[Adjuster Name],_Adjuster[Email],,0)</f>
        <v>JRubalcava@knightcompany.com</v>
      </c>
      <c r="Y1035" s="15" t="str">
        <f>_xlfn.XLOOKUP(_LOOKUP[[#This Row],[AdjusterMemberName]],_Adjuster[Adjuster Name],_Adjuster[Phone Number],,0)</f>
        <v>424-559-5420</v>
      </c>
      <c r="Z1035" s="15" t="s">
        <v>26429</v>
      </c>
      <c r="AA10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7112 Wilbur Ave, Reseda  CA 91335</v>
      </c>
      <c r="AB1035" s="15"/>
    </row>
    <row r="1036" spans="1:28" x14ac:dyDescent="0.3">
      <c r="A1036" s="14">
        <v>1</v>
      </c>
      <c r="B1036" s="14">
        <v>1</v>
      </c>
      <c r="C1036" s="15" t="s">
        <v>38278</v>
      </c>
      <c r="D1036" s="15" t="s">
        <v>38278</v>
      </c>
      <c r="E1036" s="15">
        <v>45777</v>
      </c>
      <c r="F1036" s="15" t="s">
        <v>38279</v>
      </c>
      <c r="G1036" s="15">
        <v>45612</v>
      </c>
      <c r="H1036" s="15">
        <v>45793</v>
      </c>
      <c r="I1036" s="15" t="s">
        <v>38280</v>
      </c>
      <c r="J1036" s="15" t="s">
        <v>38281</v>
      </c>
      <c r="K1036" s="15" t="s">
        <v>45611</v>
      </c>
      <c r="L1036" s="15" t="s">
        <v>128</v>
      </c>
      <c r="M1036" s="15" t="s">
        <v>909</v>
      </c>
      <c r="N1036" s="14">
        <v>2025</v>
      </c>
      <c r="O1036" s="15" t="s">
        <v>38282</v>
      </c>
      <c r="P1036" s="15" t="s">
        <v>81</v>
      </c>
      <c r="Q1036" s="15" t="s">
        <v>47079</v>
      </c>
      <c r="R1036" s="15" t="s">
        <v>16418</v>
      </c>
      <c r="S1036" s="15" t="s">
        <v>38283</v>
      </c>
      <c r="T1036" s="15" t="s">
        <v>4679</v>
      </c>
      <c r="U1036" s="15" t="s">
        <v>53</v>
      </c>
      <c r="V1036" s="15" t="s">
        <v>46037</v>
      </c>
      <c r="W1036" s="15" t="s">
        <v>3974</v>
      </c>
      <c r="X1036" s="15" t="str">
        <f>_xlfn.XLOOKUP(_LOOKUP[[#This Row],[AdjusterMemberName]],_Adjuster[Adjuster Name],_Adjuster[Email],,0)</f>
        <v>LMiller@knightcompany.com</v>
      </c>
      <c r="Y1036" s="15" t="str">
        <f>_xlfn.XLOOKUP(_LOOKUP[[#This Row],[AdjusterMemberName]],_Adjuster[Adjuster Name],_Adjuster[Phone Number],,0)</f>
        <v>424-559-5378</v>
      </c>
      <c r="Z1036" s="15" t="s">
        <v>38284</v>
      </c>
      <c r="AA10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884 W 164Th Apt 307, Gardena  CA 90247</v>
      </c>
      <c r="AB1036" s="15"/>
    </row>
    <row r="1037" spans="1:28" x14ac:dyDescent="0.3">
      <c r="A1037" s="14">
        <v>1</v>
      </c>
      <c r="B1037" s="14">
        <v>1</v>
      </c>
      <c r="C1037" s="15" t="s">
        <v>38388</v>
      </c>
      <c r="D1037" s="15" t="s">
        <v>38389</v>
      </c>
      <c r="E1037" s="15">
        <v>45777</v>
      </c>
      <c r="F1037" s="15" t="s">
        <v>38390</v>
      </c>
      <c r="G1037" s="15">
        <v>45663</v>
      </c>
      <c r="H1037" s="15">
        <v>45844</v>
      </c>
      <c r="I1037" s="15" t="s">
        <v>38391</v>
      </c>
      <c r="J1037" s="15" t="s">
        <v>38392</v>
      </c>
      <c r="K1037" s="15" t="s">
        <v>45890</v>
      </c>
      <c r="L1037" s="15" t="s">
        <v>128</v>
      </c>
      <c r="M1037" s="15" t="s">
        <v>170</v>
      </c>
      <c r="N1037" s="14">
        <v>2020</v>
      </c>
      <c r="O1037" s="15" t="s">
        <v>38393</v>
      </c>
      <c r="P1037" s="15" t="s">
        <v>106</v>
      </c>
      <c r="Q1037" s="15" t="s">
        <v>46922</v>
      </c>
      <c r="R1037" s="15" t="s">
        <v>2900</v>
      </c>
      <c r="S1037" s="15" t="s">
        <v>38394</v>
      </c>
      <c r="T1037" s="15" t="s">
        <v>3010</v>
      </c>
      <c r="U1037" s="15" t="s">
        <v>53</v>
      </c>
      <c r="V1037" s="15" t="s">
        <v>45612</v>
      </c>
      <c r="W1037" s="15" t="s">
        <v>54</v>
      </c>
      <c r="X1037" s="15" t="str">
        <f>_xlfn.XLOOKUP(_LOOKUP[[#This Row],[AdjusterMemberName]],_Adjuster[Adjuster Name],_Adjuster[Email],,0)</f>
        <v>JRubalcava@knightcompany.com</v>
      </c>
      <c r="Y1037" s="15" t="str">
        <f>_xlfn.XLOOKUP(_LOOKUP[[#This Row],[AdjusterMemberName]],_Adjuster[Adjuster Name],_Adjuster[Phone Number],,0)</f>
        <v>424-559-5420</v>
      </c>
      <c r="Z1037" s="15" t="s">
        <v>38395</v>
      </c>
      <c r="AA10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21115 Bassett St, Canoga Park  CA 91303</v>
      </c>
      <c r="AB1037" s="15"/>
    </row>
    <row r="1038" spans="1:28" x14ac:dyDescent="0.3">
      <c r="A1038" s="14">
        <v>1</v>
      </c>
      <c r="B1038" s="14">
        <v>1</v>
      </c>
      <c r="C1038" s="15" t="s">
        <v>26422</v>
      </c>
      <c r="D1038" s="15" t="s">
        <v>26422</v>
      </c>
      <c r="E1038" s="15">
        <v>45777</v>
      </c>
      <c r="F1038" s="15" t="s">
        <v>38265</v>
      </c>
      <c r="G1038" s="15">
        <v>45687</v>
      </c>
      <c r="H1038" s="15">
        <v>45868</v>
      </c>
      <c r="I1038" s="15" t="s">
        <v>38435</v>
      </c>
      <c r="J1038" s="15" t="s">
        <v>38436</v>
      </c>
      <c r="K1038" s="15" t="s">
        <v>45363</v>
      </c>
      <c r="L1038" s="15" t="s">
        <v>103</v>
      </c>
      <c r="M1038" s="15" t="s">
        <v>1503</v>
      </c>
      <c r="N1038" s="14">
        <v>2015</v>
      </c>
      <c r="O1038" s="15" t="s">
        <v>38268</v>
      </c>
      <c r="P1038" s="15" t="s">
        <v>106</v>
      </c>
      <c r="Q1038" s="15" t="s">
        <v>46893</v>
      </c>
      <c r="R1038" s="15" t="s">
        <v>12317</v>
      </c>
      <c r="S1038" s="15" t="s">
        <v>26428</v>
      </c>
      <c r="T1038" s="15" t="s">
        <v>672</v>
      </c>
      <c r="U1038" s="15" t="s">
        <v>53</v>
      </c>
      <c r="V1038" s="15" t="s">
        <v>45553</v>
      </c>
      <c r="W1038" s="15" t="s">
        <v>850</v>
      </c>
      <c r="X1038" s="15" t="e">
        <f>_xlfn.XLOOKUP(_LOOKUP[[#This Row],[AdjusterMemberName]],_Adjuster[Adjuster Name],_Adjuster[Email],,0)</f>
        <v>#N/A</v>
      </c>
      <c r="Y1038" s="15" t="e">
        <f>_xlfn.XLOOKUP(_LOOKUP[[#This Row],[AdjusterMemberName]],_Adjuster[Adjuster Name],_Adjuster[Phone Number],,0)</f>
        <v>#N/A</v>
      </c>
      <c r="Z1038" s="15" t="s">
        <v>26429</v>
      </c>
      <c r="AA10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7112 Wilbur Ave, Reseda  CA 91335</v>
      </c>
      <c r="AB1038" s="15"/>
    </row>
    <row r="1039" spans="1:28" x14ac:dyDescent="0.3">
      <c r="A1039" s="14">
        <v>1</v>
      </c>
      <c r="B1039" s="14">
        <v>1</v>
      </c>
      <c r="C1039" s="15" t="s">
        <v>39238</v>
      </c>
      <c r="D1039" s="15" t="s">
        <v>39239</v>
      </c>
      <c r="E1039" s="15">
        <v>45777</v>
      </c>
      <c r="F1039" s="15" t="s">
        <v>39240</v>
      </c>
      <c r="G1039" s="15">
        <v>45646</v>
      </c>
      <c r="H1039" s="15">
        <v>45828</v>
      </c>
      <c r="I1039" s="15" t="s">
        <v>39241</v>
      </c>
      <c r="J1039" s="15" t="s">
        <v>39242</v>
      </c>
      <c r="K1039" s="15" t="s">
        <v>45932</v>
      </c>
      <c r="L1039" s="15" t="s">
        <v>103</v>
      </c>
      <c r="M1039" s="15" t="s">
        <v>104</v>
      </c>
      <c r="N1039" s="14">
        <v>2019</v>
      </c>
      <c r="O1039" s="15" t="s">
        <v>39243</v>
      </c>
      <c r="P1039" s="15" t="s">
        <v>81</v>
      </c>
      <c r="Q1039" s="15" t="s">
        <v>47020</v>
      </c>
      <c r="R1039" s="15" t="s">
        <v>39244</v>
      </c>
      <c r="S1039" s="15" t="s">
        <v>39245</v>
      </c>
      <c r="T1039" s="15" t="s">
        <v>424</v>
      </c>
      <c r="U1039" s="15" t="s">
        <v>53</v>
      </c>
      <c r="V1039" s="15" t="s">
        <v>45470</v>
      </c>
      <c r="W1039" s="15" t="s">
        <v>1357</v>
      </c>
      <c r="X1039" s="15" t="str">
        <f>_xlfn.XLOOKUP(_LOOKUP[[#This Row],[AdjusterMemberName]],_Adjuster[Adjuster Name],_Adjuster[Email],,0)</f>
        <v>jRivera1@knightcompany.com</v>
      </c>
      <c r="Y1039" s="15" t="str">
        <f>_xlfn.XLOOKUP(_LOOKUP[[#This Row],[AdjusterMemberName]],_Adjuster[Adjuster Name],_Adjuster[Phone Number],,0)</f>
        <v>424-559-5239</v>
      </c>
      <c r="Z1039" s="15" t="s">
        <v>39246</v>
      </c>
      <c r="AA10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4850 N Tamarron Court, San Bernardino  CA 92407</v>
      </c>
      <c r="AB1039" s="15"/>
    </row>
    <row r="1040" spans="1:28" x14ac:dyDescent="0.3">
      <c r="A1040" s="14">
        <v>1</v>
      </c>
      <c r="B1040" s="14">
        <v>1</v>
      </c>
      <c r="C1040" s="15" t="s">
        <v>40191</v>
      </c>
      <c r="D1040" s="15" t="s">
        <v>40192</v>
      </c>
      <c r="E1040" s="15">
        <v>45777</v>
      </c>
      <c r="F1040" s="15" t="s">
        <v>40193</v>
      </c>
      <c r="G1040" s="15">
        <v>45727</v>
      </c>
      <c r="H1040" s="15">
        <v>45911</v>
      </c>
      <c r="I1040" s="15" t="s">
        <v>40194</v>
      </c>
      <c r="J1040" s="15" t="s">
        <v>40195</v>
      </c>
      <c r="K1040" s="15" t="s">
        <v>45932</v>
      </c>
      <c r="L1040" s="15" t="s">
        <v>128</v>
      </c>
      <c r="M1040" s="15" t="s">
        <v>129</v>
      </c>
      <c r="N1040" s="14">
        <v>2017</v>
      </c>
      <c r="O1040" s="15" t="s">
        <v>40196</v>
      </c>
      <c r="P1040" s="15" t="s">
        <v>106</v>
      </c>
      <c r="Q1040" s="15" t="s">
        <v>46893</v>
      </c>
      <c r="R1040" s="15" t="s">
        <v>40197</v>
      </c>
      <c r="S1040" s="15" t="s">
        <v>40198</v>
      </c>
      <c r="T1040" s="15" t="s">
        <v>40199</v>
      </c>
      <c r="U1040" s="15" t="s">
        <v>53</v>
      </c>
      <c r="V1040" s="15" t="s">
        <v>45529</v>
      </c>
      <c r="W1040" s="15" t="s">
        <v>54</v>
      </c>
      <c r="X1040" s="15" t="str">
        <f>_xlfn.XLOOKUP(_LOOKUP[[#This Row],[AdjusterMemberName]],_Adjuster[Adjuster Name],_Adjuster[Email],,0)</f>
        <v>JRubalcava@knightcompany.com</v>
      </c>
      <c r="Y1040" s="15" t="str">
        <f>_xlfn.XLOOKUP(_LOOKUP[[#This Row],[AdjusterMemberName]],_Adjuster[Adjuster Name],_Adjuster[Phone Number],,0)</f>
        <v>424-559-5420</v>
      </c>
      <c r="Z1040" s="15" t="s">
        <v>40200</v>
      </c>
      <c r="AA10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1613 E 88Th St, Watts  CA 90002</v>
      </c>
      <c r="AB1040" s="15"/>
    </row>
    <row r="1041" spans="1:28" x14ac:dyDescent="0.3">
      <c r="A1041" s="14">
        <v>1</v>
      </c>
      <c r="B1041" s="14">
        <v>1</v>
      </c>
      <c r="C1041" s="15" t="s">
        <v>37561</v>
      </c>
      <c r="D1041" s="15" t="s">
        <v>37561</v>
      </c>
      <c r="E1041" s="15">
        <v>45776</v>
      </c>
      <c r="F1041" s="15" t="s">
        <v>37562</v>
      </c>
      <c r="G1041" s="15">
        <v>45708</v>
      </c>
      <c r="H1041" s="15">
        <v>45889</v>
      </c>
      <c r="I1041" s="15" t="s">
        <v>37563</v>
      </c>
      <c r="J1041" s="15" t="s">
        <v>37564</v>
      </c>
      <c r="K1041" s="15" t="s">
        <v>45341</v>
      </c>
      <c r="L1041" s="15" t="s">
        <v>281</v>
      </c>
      <c r="M1041" s="15" t="s">
        <v>282</v>
      </c>
      <c r="N1041" s="14">
        <v>2011</v>
      </c>
      <c r="O1041" s="15" t="s">
        <v>37565</v>
      </c>
      <c r="P1041" s="15" t="s">
        <v>81</v>
      </c>
      <c r="Q1041" s="15" t="s">
        <v>46939</v>
      </c>
      <c r="R1041" s="15" t="s">
        <v>345</v>
      </c>
      <c r="S1041" s="15" t="s">
        <v>37566</v>
      </c>
      <c r="T1041" s="15" t="s">
        <v>2950</v>
      </c>
      <c r="U1041" s="15" t="s">
        <v>53</v>
      </c>
      <c r="V1041" s="15" t="s">
        <v>45514</v>
      </c>
      <c r="W1041" s="15" t="s">
        <v>5071</v>
      </c>
      <c r="X1041" s="15" t="str">
        <f>_xlfn.XLOOKUP(_LOOKUP[[#This Row],[AdjusterMemberName]],_Adjuster[Adjuster Name],_Adjuster[Email],,0)</f>
        <v>AMontelongo@knightcompany.com</v>
      </c>
      <c r="Y1041" s="15" t="str">
        <f>_xlfn.XLOOKUP(_LOOKUP[[#This Row],[AdjusterMemberName]],_Adjuster[Adjuster Name],_Adjuster[Phone Number],,0)</f>
        <v>424-559-5425</v>
      </c>
      <c r="Z1041" s="15" t="s">
        <v>37567</v>
      </c>
      <c r="AA10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12120 Terra Bella St Unit 14, Pacoima  CA 91331</v>
      </c>
      <c r="AB1041" s="15">
        <v>45862</v>
      </c>
    </row>
    <row r="1042" spans="1:28" x14ac:dyDescent="0.3">
      <c r="A1042" s="14">
        <v>1</v>
      </c>
      <c r="B1042" s="14">
        <v>1</v>
      </c>
      <c r="C1042" s="15" t="s">
        <v>37568</v>
      </c>
      <c r="D1042" s="15" t="s">
        <v>37568</v>
      </c>
      <c r="E1042" s="15">
        <v>45776</v>
      </c>
      <c r="F1042" s="15" t="s">
        <v>37569</v>
      </c>
      <c r="G1042" s="15">
        <v>45670</v>
      </c>
      <c r="H1042" s="15">
        <v>45851</v>
      </c>
      <c r="I1042" s="15" t="s">
        <v>37570</v>
      </c>
      <c r="J1042" s="15" t="s">
        <v>37571</v>
      </c>
      <c r="K1042" s="15" t="s">
        <v>46070</v>
      </c>
      <c r="L1042" s="15" t="s">
        <v>1493</v>
      </c>
      <c r="M1042" s="15" t="s">
        <v>9473</v>
      </c>
      <c r="N1042" s="14">
        <v>2024</v>
      </c>
      <c r="O1042" s="15" t="s">
        <v>37572</v>
      </c>
      <c r="P1042" s="15" t="s">
        <v>106</v>
      </c>
      <c r="Q1042" s="15" t="s">
        <v>47015</v>
      </c>
      <c r="R1042" s="15" t="s">
        <v>1419</v>
      </c>
      <c r="S1042" s="15" t="s">
        <v>37573</v>
      </c>
      <c r="T1042" s="15" t="s">
        <v>894</v>
      </c>
      <c r="U1042" s="15" t="s">
        <v>53</v>
      </c>
      <c r="V1042" s="15" t="s">
        <v>45374</v>
      </c>
      <c r="W1042" s="15" t="s">
        <v>5071</v>
      </c>
      <c r="X1042" s="15" t="str">
        <f>_xlfn.XLOOKUP(_LOOKUP[[#This Row],[AdjusterMemberName]],_Adjuster[Adjuster Name],_Adjuster[Email],,0)</f>
        <v>AMontelongo@knightcompany.com</v>
      </c>
      <c r="Y1042" s="15" t="str">
        <f>_xlfn.XLOOKUP(_LOOKUP[[#This Row],[AdjusterMemberName]],_Adjuster[Adjuster Name],_Adjuster[Phone Number],,0)</f>
        <v>424-559-5425</v>
      </c>
      <c r="Z1042" s="15" t="s">
        <v>37574</v>
      </c>
      <c r="AA10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8646 Hillery Dr, San Diego  CA 92126</v>
      </c>
      <c r="AB1042" s="15"/>
    </row>
    <row r="1043" spans="1:28" x14ac:dyDescent="0.3">
      <c r="A1043" s="14">
        <v>1</v>
      </c>
      <c r="B1043" s="14">
        <v>1</v>
      </c>
      <c r="C1043" s="15" t="s">
        <v>37598</v>
      </c>
      <c r="D1043" s="15" t="s">
        <v>37598</v>
      </c>
      <c r="E1043" s="15">
        <v>45776</v>
      </c>
      <c r="F1043" s="15" t="s">
        <v>37599</v>
      </c>
      <c r="G1043" s="15">
        <v>45724</v>
      </c>
      <c r="H1043" s="15">
        <v>45908</v>
      </c>
      <c r="I1043" s="15" t="s">
        <v>37600</v>
      </c>
      <c r="J1043" s="15" t="s">
        <v>37601</v>
      </c>
      <c r="K1043" s="15" t="s">
        <v>45493</v>
      </c>
      <c r="L1043" s="15" t="s">
        <v>103</v>
      </c>
      <c r="M1043" s="15" t="s">
        <v>104</v>
      </c>
      <c r="N1043" s="14">
        <v>2023</v>
      </c>
      <c r="O1043" s="15" t="s">
        <v>37602</v>
      </c>
      <c r="P1043" s="15" t="s">
        <v>106</v>
      </c>
      <c r="Q1043" s="15" t="s">
        <v>47018</v>
      </c>
      <c r="R1043" s="15" t="s">
        <v>37603</v>
      </c>
      <c r="S1043" s="15" t="s">
        <v>37604</v>
      </c>
      <c r="T1043" s="15" t="s">
        <v>4096</v>
      </c>
      <c r="U1043" s="15" t="s">
        <v>53</v>
      </c>
      <c r="V1043" s="15" t="s">
        <v>45389</v>
      </c>
      <c r="W1043" s="15" t="s">
        <v>3184</v>
      </c>
      <c r="X1043" s="15" t="str">
        <f>_xlfn.XLOOKUP(_LOOKUP[[#This Row],[AdjusterMemberName]],_Adjuster[Adjuster Name],_Adjuster[Email],,0)</f>
        <v>mQualls@knightcompany.com</v>
      </c>
      <c r="Y1043" s="15" t="str">
        <f>_xlfn.XLOOKUP(_LOOKUP[[#This Row],[AdjusterMemberName]],_Adjuster[Adjuster Name],_Adjuster[Phone Number],,0)</f>
        <v>424-559-5436</v>
      </c>
      <c r="Z1043" s="15" t="s">
        <v>37605</v>
      </c>
      <c r="AA10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1101 N Park St, Visalia  CA 93291</v>
      </c>
      <c r="AB1043" s="15"/>
    </row>
    <row r="1044" spans="1:28" x14ac:dyDescent="0.3">
      <c r="A1044" s="14">
        <v>1</v>
      </c>
      <c r="B1044" s="14">
        <v>1</v>
      </c>
      <c r="C1044" s="15" t="s">
        <v>37622</v>
      </c>
      <c r="D1044" s="15" t="s">
        <v>37623</v>
      </c>
      <c r="E1044" s="15">
        <v>45776</v>
      </c>
      <c r="F1044" s="15" t="s">
        <v>37624</v>
      </c>
      <c r="G1044" s="15">
        <v>45740</v>
      </c>
      <c r="H1044" s="15">
        <v>45924</v>
      </c>
      <c r="I1044" s="15" t="s">
        <v>37625</v>
      </c>
      <c r="J1044" s="15" t="s">
        <v>37626</v>
      </c>
      <c r="K1044" s="15" t="s">
        <v>45339</v>
      </c>
      <c r="L1044" s="15" t="s">
        <v>430</v>
      </c>
      <c r="M1044" s="15" t="s">
        <v>8301</v>
      </c>
      <c r="N1044" s="14">
        <v>2025</v>
      </c>
      <c r="O1044" s="15" t="s">
        <v>37627</v>
      </c>
      <c r="P1044" s="15" t="s">
        <v>106</v>
      </c>
      <c r="Q1044" s="15" t="s">
        <v>46922</v>
      </c>
      <c r="R1044" s="15" t="s">
        <v>37628</v>
      </c>
      <c r="S1044" s="15" t="s">
        <v>37629</v>
      </c>
      <c r="T1044" s="15" t="s">
        <v>13202</v>
      </c>
      <c r="U1044" s="15" t="s">
        <v>53</v>
      </c>
      <c r="V1044" s="15" t="s">
        <v>46067</v>
      </c>
      <c r="W1044" s="15" t="s">
        <v>54</v>
      </c>
      <c r="X1044" s="15" t="str">
        <f>_xlfn.XLOOKUP(_LOOKUP[[#This Row],[AdjusterMemberName]],_Adjuster[Adjuster Name],_Adjuster[Email],,0)</f>
        <v>JRubalcava@knightcompany.com</v>
      </c>
      <c r="Y1044" s="15" t="str">
        <f>_xlfn.XLOOKUP(_LOOKUP[[#This Row],[AdjusterMemberName]],_Adjuster[Adjuster Name],_Adjuster[Phone Number],,0)</f>
        <v>424-559-5420</v>
      </c>
      <c r="Z1044" s="15" t="s">
        <v>37630</v>
      </c>
      <c r="AA10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25967 Redlands Blvd Apt H, Redlands  CA 92373</v>
      </c>
      <c r="AB1044" s="15"/>
    </row>
    <row r="1045" spans="1:28" x14ac:dyDescent="0.3">
      <c r="A1045" s="14">
        <v>1</v>
      </c>
      <c r="B1045" s="14">
        <v>1</v>
      </c>
      <c r="C1045" s="15" t="s">
        <v>37635</v>
      </c>
      <c r="D1045" s="15" t="s">
        <v>37636</v>
      </c>
      <c r="E1045" s="15">
        <v>45776</v>
      </c>
      <c r="F1045" s="15" t="s">
        <v>37637</v>
      </c>
      <c r="G1045" s="15">
        <v>45670</v>
      </c>
      <c r="H1045" s="15">
        <v>45851</v>
      </c>
      <c r="I1045" s="15" t="s">
        <v>37638</v>
      </c>
      <c r="J1045" s="15" t="s">
        <v>37639</v>
      </c>
      <c r="K1045" s="15" t="s">
        <v>45369</v>
      </c>
      <c r="L1045" s="15" t="s">
        <v>128</v>
      </c>
      <c r="M1045" s="15" t="s">
        <v>836</v>
      </c>
      <c r="N1045" s="14">
        <v>2022</v>
      </c>
      <c r="O1045" s="15" t="s">
        <v>37640</v>
      </c>
      <c r="P1045" s="15" t="s">
        <v>106</v>
      </c>
      <c r="Q1045" s="15" t="s">
        <v>47062</v>
      </c>
      <c r="R1045" s="15" t="s">
        <v>422</v>
      </c>
      <c r="S1045" s="15" t="s">
        <v>37641</v>
      </c>
      <c r="T1045" s="15" t="s">
        <v>37642</v>
      </c>
      <c r="U1045" s="15" t="s">
        <v>53</v>
      </c>
      <c r="V1045" s="15" t="s">
        <v>45738</v>
      </c>
      <c r="W1045" s="15" t="s">
        <v>850</v>
      </c>
      <c r="X1045" s="15" t="e">
        <f>_xlfn.XLOOKUP(_LOOKUP[[#This Row],[AdjusterMemberName]],_Adjuster[Adjuster Name],_Adjuster[Email],,0)</f>
        <v>#N/A</v>
      </c>
      <c r="Y1045" s="15" t="e">
        <f>_xlfn.XLOOKUP(_LOOKUP[[#This Row],[AdjusterMemberName]],_Adjuster[Adjuster Name],_Adjuster[Phone Number],,0)</f>
        <v>#N/A</v>
      </c>
      <c r="Z1045" s="15" t="s">
        <v>37643</v>
      </c>
      <c r="AA10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5449 Myrtle Dr, Loomis  CA 95650</v>
      </c>
      <c r="AB1045" s="15"/>
    </row>
    <row r="1046" spans="1:28" x14ac:dyDescent="0.3">
      <c r="A1046" s="14">
        <v>1</v>
      </c>
      <c r="B1046" s="14">
        <v>1</v>
      </c>
      <c r="C1046" s="15" t="s">
        <v>37644</v>
      </c>
      <c r="D1046" s="15" t="s">
        <v>37644</v>
      </c>
      <c r="E1046" s="15">
        <v>45776</v>
      </c>
      <c r="F1046" s="15" t="s">
        <v>37645</v>
      </c>
      <c r="G1046" s="15">
        <v>45691</v>
      </c>
      <c r="H1046" s="15">
        <v>45872</v>
      </c>
      <c r="I1046" s="15" t="s">
        <v>37646</v>
      </c>
      <c r="J1046" s="15" t="s">
        <v>37647</v>
      </c>
      <c r="K1046" s="15" t="s">
        <v>45454</v>
      </c>
      <c r="L1046" s="15" t="s">
        <v>128</v>
      </c>
      <c r="M1046" s="15" t="s">
        <v>129</v>
      </c>
      <c r="N1046" s="14">
        <v>2022</v>
      </c>
      <c r="O1046" s="15" t="s">
        <v>37648</v>
      </c>
      <c r="P1046" s="15" t="s">
        <v>81</v>
      </c>
      <c r="Q1046" s="15" t="s">
        <v>47037</v>
      </c>
      <c r="R1046" s="15" t="s">
        <v>37649</v>
      </c>
      <c r="S1046" s="15" t="s">
        <v>37650</v>
      </c>
      <c r="T1046" s="15" t="s">
        <v>174</v>
      </c>
      <c r="U1046" s="15" t="s">
        <v>53</v>
      </c>
      <c r="V1046" s="15" t="s">
        <v>45367</v>
      </c>
      <c r="W1046" s="15" t="s">
        <v>1357</v>
      </c>
      <c r="X1046" s="15" t="str">
        <f>_xlfn.XLOOKUP(_LOOKUP[[#This Row],[AdjusterMemberName]],_Adjuster[Adjuster Name],_Adjuster[Email],,0)</f>
        <v>jRivera1@knightcompany.com</v>
      </c>
      <c r="Y1046" s="15" t="str">
        <f>_xlfn.XLOOKUP(_LOOKUP[[#This Row],[AdjusterMemberName]],_Adjuster[Adjuster Name],_Adjuster[Phone Number],,0)</f>
        <v>424-559-5239</v>
      </c>
      <c r="Z1046" s="15" t="s">
        <v>37651</v>
      </c>
      <c r="AA10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1441 E 53Rd St, Los Angeles  CA 90011</v>
      </c>
      <c r="AB1046" s="15">
        <v>45811</v>
      </c>
    </row>
    <row r="1047" spans="1:28" x14ac:dyDescent="0.3">
      <c r="A1047" s="14">
        <v>1</v>
      </c>
      <c r="B1047" s="14">
        <v>1</v>
      </c>
      <c r="C1047" s="15" t="s">
        <v>37662</v>
      </c>
      <c r="D1047" s="15" t="s">
        <v>37663</v>
      </c>
      <c r="E1047" s="15">
        <v>45776</v>
      </c>
      <c r="F1047" s="15" t="s">
        <v>37664</v>
      </c>
      <c r="G1047" s="15">
        <v>45631</v>
      </c>
      <c r="H1047" s="15">
        <v>45813</v>
      </c>
      <c r="I1047" s="15" t="s">
        <v>37665</v>
      </c>
      <c r="J1047" s="15" t="s">
        <v>37666</v>
      </c>
      <c r="K1047" s="15" t="s">
        <v>46066</v>
      </c>
      <c r="L1047" s="15" t="s">
        <v>128</v>
      </c>
      <c r="M1047" s="15" t="s">
        <v>129</v>
      </c>
      <c r="N1047" s="14">
        <v>2022</v>
      </c>
      <c r="O1047" s="15" t="s">
        <v>37667</v>
      </c>
      <c r="P1047" s="15" t="s">
        <v>106</v>
      </c>
      <c r="Q1047" s="15" t="s">
        <v>47073</v>
      </c>
      <c r="R1047" s="15" t="s">
        <v>37668</v>
      </c>
      <c r="S1047" s="15" t="s">
        <v>37669</v>
      </c>
      <c r="T1047" s="15" t="s">
        <v>174</v>
      </c>
      <c r="U1047" s="15" t="s">
        <v>53</v>
      </c>
      <c r="V1047" s="15" t="s">
        <v>45367</v>
      </c>
      <c r="W1047" s="15" t="s">
        <v>1544</v>
      </c>
      <c r="X1047" s="15" t="str">
        <f>_xlfn.XLOOKUP(_LOOKUP[[#This Row],[AdjusterMemberName]],_Adjuster[Adjuster Name],_Adjuster[Email],,0)</f>
        <v>CRodriguez5@knightcompany.com</v>
      </c>
      <c r="Y1047" s="15" t="str">
        <f>_xlfn.XLOOKUP(_LOOKUP[[#This Row],[AdjusterMemberName]],_Adjuster[Adjuster Name],_Adjuster[Phone Number],,0)</f>
        <v>323-456-1708</v>
      </c>
      <c r="Z1047" s="15" t="s">
        <v>37670</v>
      </c>
      <c r="AA10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1476 E 42Nd St , Los Angeles  CA 90011</v>
      </c>
      <c r="AB1047" s="15"/>
    </row>
    <row r="1048" spans="1:28" x14ac:dyDescent="0.3">
      <c r="A1048" s="14">
        <v>1</v>
      </c>
      <c r="B1048" s="14">
        <v>1</v>
      </c>
      <c r="C1048" s="15" t="s">
        <v>13596</v>
      </c>
      <c r="D1048" s="15" t="s">
        <v>13596</v>
      </c>
      <c r="E1048" s="15">
        <v>45776</v>
      </c>
      <c r="F1048" s="15" t="s">
        <v>37671</v>
      </c>
      <c r="G1048" s="15">
        <v>45661</v>
      </c>
      <c r="H1048" s="15">
        <v>45842</v>
      </c>
      <c r="I1048" s="15" t="s">
        <v>37672</v>
      </c>
      <c r="J1048" s="15" t="s">
        <v>37673</v>
      </c>
      <c r="K1048" s="15" t="s">
        <v>45407</v>
      </c>
      <c r="L1048" s="15" t="s">
        <v>128</v>
      </c>
      <c r="M1048" s="15" t="s">
        <v>129</v>
      </c>
      <c r="N1048" s="14">
        <v>2016</v>
      </c>
      <c r="O1048" s="15" t="s">
        <v>37674</v>
      </c>
      <c r="P1048" s="15" t="s">
        <v>106</v>
      </c>
      <c r="Q1048" s="15" t="s">
        <v>46922</v>
      </c>
      <c r="R1048" s="15" t="s">
        <v>9442</v>
      </c>
      <c r="S1048" s="15" t="s">
        <v>37675</v>
      </c>
      <c r="T1048" s="15" t="s">
        <v>29827</v>
      </c>
      <c r="U1048" s="15" t="s">
        <v>53</v>
      </c>
      <c r="V1048" s="15" t="s">
        <v>46065</v>
      </c>
      <c r="W1048" s="15" t="s">
        <v>25229</v>
      </c>
      <c r="X1048" s="15" t="str">
        <f>_xlfn.XLOOKUP(_LOOKUP[[#This Row],[AdjusterMemberName]],_Adjuster[Adjuster Name],_Adjuster[Email],,0)</f>
        <v>rMartinez4@knightcompany.com</v>
      </c>
      <c r="Y1048" s="15" t="str">
        <f>_xlfn.XLOOKUP(_LOOKUP[[#This Row],[AdjusterMemberName]],_Adjuster[Adjuster Name],_Adjuster[Phone Number],,0)</f>
        <v>424-559-5605</v>
      </c>
      <c r="Z1048" s="15" t="s">
        <v>37676</v>
      </c>
      <c r="AA10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 Blackbird Cir, Watsonville  CA 95076</v>
      </c>
      <c r="AB1048" s="15"/>
    </row>
    <row r="1049" spans="1:28" x14ac:dyDescent="0.3">
      <c r="A1049" s="14">
        <v>1</v>
      </c>
      <c r="B1049" s="14">
        <v>1</v>
      </c>
      <c r="C1049" s="15" t="s">
        <v>37677</v>
      </c>
      <c r="D1049" s="15" t="s">
        <v>37678</v>
      </c>
      <c r="E1049" s="15">
        <v>45776</v>
      </c>
      <c r="F1049" s="15" t="s">
        <v>37679</v>
      </c>
      <c r="G1049" s="15">
        <v>45666</v>
      </c>
      <c r="H1049" s="15">
        <v>45847</v>
      </c>
      <c r="I1049" s="15" t="s">
        <v>37680</v>
      </c>
      <c r="J1049" s="15" t="s">
        <v>37681</v>
      </c>
      <c r="K1049" s="15" t="s">
        <v>45506</v>
      </c>
      <c r="L1049" s="15" t="s">
        <v>25</v>
      </c>
      <c r="M1049" s="15" t="s">
        <v>3418</v>
      </c>
      <c r="N1049" s="14">
        <v>2020</v>
      </c>
      <c r="O1049" s="15" t="s">
        <v>37682</v>
      </c>
      <c r="P1049" s="15" t="s">
        <v>81</v>
      </c>
      <c r="Q1049" s="15" t="s">
        <v>47071</v>
      </c>
      <c r="R1049" s="15" t="s">
        <v>37683</v>
      </c>
      <c r="S1049" s="15" t="s">
        <v>37684</v>
      </c>
      <c r="T1049" s="15" t="s">
        <v>4096</v>
      </c>
      <c r="U1049" s="15" t="s">
        <v>53</v>
      </c>
      <c r="V1049" s="15" t="s">
        <v>45725</v>
      </c>
      <c r="W1049" s="15" t="s">
        <v>5071</v>
      </c>
      <c r="X1049" s="15" t="str">
        <f>_xlfn.XLOOKUP(_LOOKUP[[#This Row],[AdjusterMemberName]],_Adjuster[Adjuster Name],_Adjuster[Email],,0)</f>
        <v>AMontelongo@knightcompany.com</v>
      </c>
      <c r="Y1049" s="15" t="str">
        <f>_xlfn.XLOOKUP(_LOOKUP[[#This Row],[AdjusterMemberName]],_Adjuster[Adjuster Name],_Adjuster[Phone Number],,0)</f>
        <v>424-559-5425</v>
      </c>
      <c r="Z1049" s="15" t="s">
        <v>37685</v>
      </c>
      <c r="AA10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4342 W Redding Ct, Visalia  CA 93277</v>
      </c>
      <c r="AB1049" s="15"/>
    </row>
    <row r="1050" spans="1:28" x14ac:dyDescent="0.3">
      <c r="A1050" s="14">
        <v>1</v>
      </c>
      <c r="B1050" s="14">
        <v>0</v>
      </c>
      <c r="C1050" s="15" t="s">
        <v>13424</v>
      </c>
      <c r="D1050" s="15" t="s">
        <v>37686</v>
      </c>
      <c r="E1050" s="15">
        <v>45776</v>
      </c>
      <c r="F1050" s="15" t="s">
        <v>36227</v>
      </c>
      <c r="G1050" s="15">
        <v>45747</v>
      </c>
      <c r="H1050" s="15">
        <v>45930</v>
      </c>
      <c r="I1050" s="15" t="s">
        <v>37687</v>
      </c>
      <c r="J1050" s="15" t="s">
        <v>37688</v>
      </c>
      <c r="K1050" s="15" t="s">
        <v>45657</v>
      </c>
      <c r="L1050" s="15" t="s">
        <v>103</v>
      </c>
      <c r="M1050" s="15" t="s">
        <v>104</v>
      </c>
      <c r="N1050" s="14">
        <v>2018</v>
      </c>
      <c r="O1050" s="15" t="s">
        <v>36230</v>
      </c>
      <c r="P1050" s="15" t="s">
        <v>81</v>
      </c>
      <c r="Q1050" s="15" t="s">
        <v>47010</v>
      </c>
      <c r="R1050" s="15" t="s">
        <v>650</v>
      </c>
      <c r="S1050" s="15" t="s">
        <v>13429</v>
      </c>
      <c r="T1050" s="15" t="s">
        <v>174</v>
      </c>
      <c r="U1050" s="15" t="s">
        <v>53</v>
      </c>
      <c r="V1050" s="15" t="s">
        <v>45819</v>
      </c>
      <c r="W1050" s="15" t="s">
        <v>264</v>
      </c>
      <c r="X1050" s="15" t="str">
        <f>_xlfn.XLOOKUP(_LOOKUP[[#This Row],[AdjusterMemberName]],_Adjuster[Adjuster Name],_Adjuster[Email],,0)</f>
        <v>sBonnevie@knightcompany.com</v>
      </c>
      <c r="Y1050" s="15" t="str">
        <f>_xlfn.XLOOKUP(_LOOKUP[[#This Row],[AdjusterMemberName]],_Adjuster[Adjuster Name],_Adjuster[Phone Number],,0)</f>
        <v>323-692-4064</v>
      </c>
      <c r="Z1050" s="15" t="s">
        <v>13430</v>
      </c>
      <c r="AA10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1300 S Woods Ave Apt 7, Los Angeles  CA 90022</v>
      </c>
      <c r="AB1050" s="15"/>
    </row>
    <row r="1051" spans="1:28" x14ac:dyDescent="0.3">
      <c r="A1051" s="14">
        <v>1</v>
      </c>
      <c r="B1051" s="14">
        <v>1</v>
      </c>
      <c r="C1051" s="15" t="s">
        <v>22165</v>
      </c>
      <c r="D1051" s="15" t="s">
        <v>22165</v>
      </c>
      <c r="E1051" s="15">
        <v>45776</v>
      </c>
      <c r="F1051" s="15" t="s">
        <v>37689</v>
      </c>
      <c r="G1051" s="15">
        <v>45628</v>
      </c>
      <c r="H1051" s="15">
        <v>45810</v>
      </c>
      <c r="I1051" s="15" t="s">
        <v>37690</v>
      </c>
      <c r="J1051" s="15" t="s">
        <v>37691</v>
      </c>
      <c r="K1051" s="15" t="s">
        <v>45779</v>
      </c>
      <c r="L1051" s="15" t="s">
        <v>270</v>
      </c>
      <c r="M1051" s="15" t="s">
        <v>997</v>
      </c>
      <c r="N1051" s="14">
        <v>2014</v>
      </c>
      <c r="O1051" s="15" t="s">
        <v>22169</v>
      </c>
      <c r="P1051" s="15" t="s">
        <v>106</v>
      </c>
      <c r="Q1051" s="15" t="s">
        <v>47019</v>
      </c>
      <c r="R1051" s="15" t="s">
        <v>22170</v>
      </c>
      <c r="S1051" s="15" t="s">
        <v>22171</v>
      </c>
      <c r="T1051" s="15" t="s">
        <v>308</v>
      </c>
      <c r="U1051" s="15" t="s">
        <v>53</v>
      </c>
      <c r="V1051" s="15" t="s">
        <v>45398</v>
      </c>
      <c r="W1051" s="15" t="s">
        <v>54</v>
      </c>
      <c r="X1051" s="15" t="str">
        <f>_xlfn.XLOOKUP(_LOOKUP[[#This Row],[AdjusterMemberName]],_Adjuster[Adjuster Name],_Adjuster[Email],,0)</f>
        <v>JRubalcava@knightcompany.com</v>
      </c>
      <c r="Y1051" s="15" t="str">
        <f>_xlfn.XLOOKUP(_LOOKUP[[#This Row],[AdjusterMemberName]],_Adjuster[Adjuster Name],_Adjuster[Phone Number],,0)</f>
        <v>424-559-5420</v>
      </c>
      <c r="Z1051" s="15" t="s">
        <v>22172</v>
      </c>
      <c r="AA10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20595 Pitchfork Dr, Riverside  CA 92507</v>
      </c>
      <c r="AB1051" s="15"/>
    </row>
    <row r="1052" spans="1:28" x14ac:dyDescent="0.3">
      <c r="A1052" s="14">
        <v>1</v>
      </c>
      <c r="B1052" s="14">
        <v>1</v>
      </c>
      <c r="C1052" s="15" t="s">
        <v>37692</v>
      </c>
      <c r="D1052" s="15" t="s">
        <v>37692</v>
      </c>
      <c r="E1052" s="15">
        <v>45776</v>
      </c>
      <c r="F1052" s="15" t="s">
        <v>37693</v>
      </c>
      <c r="G1052" s="15">
        <v>45643</v>
      </c>
      <c r="H1052" s="15">
        <v>45825</v>
      </c>
      <c r="I1052" s="15" t="s">
        <v>37694</v>
      </c>
      <c r="J1052" s="15" t="s">
        <v>37695</v>
      </c>
      <c r="K1052" s="15" t="s">
        <v>46064</v>
      </c>
      <c r="L1052" s="15" t="s">
        <v>25</v>
      </c>
      <c r="M1052" s="15" t="s">
        <v>8166</v>
      </c>
      <c r="N1052" s="14">
        <v>2010</v>
      </c>
      <c r="O1052" s="15" t="s">
        <v>37696</v>
      </c>
      <c r="P1052" s="15" t="s">
        <v>106</v>
      </c>
      <c r="Q1052" s="15" t="s">
        <v>47095</v>
      </c>
      <c r="R1052" s="15" t="s">
        <v>37697</v>
      </c>
      <c r="S1052" s="15" t="s">
        <v>37698</v>
      </c>
      <c r="T1052" s="15" t="s">
        <v>327</v>
      </c>
      <c r="U1052" s="15" t="s">
        <v>53</v>
      </c>
      <c r="V1052" s="15" t="s">
        <v>45527</v>
      </c>
      <c r="W1052" s="15" t="s">
        <v>1186</v>
      </c>
      <c r="X1052" s="15" t="str">
        <f>_xlfn.XLOOKUP(_LOOKUP[[#This Row],[AdjusterMemberName]],_Adjuster[Adjuster Name],_Adjuster[Email],,0)</f>
        <v>sAkinleye@knightcompany.com</v>
      </c>
      <c r="Y1052" s="15" t="str">
        <f>_xlfn.XLOOKUP(_LOOKUP[[#This Row],[AdjusterMemberName]],_Adjuster[Adjuster Name],_Adjuster[Phone Number],,0)</f>
        <v>424-559-5280</v>
      </c>
      <c r="Z1052" s="15" t="s">
        <v>37699</v>
      </c>
      <c r="AA10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9417 Dearborn Ave, South Gate  CA 90280</v>
      </c>
      <c r="AB1052" s="15"/>
    </row>
    <row r="1053" spans="1:28" x14ac:dyDescent="0.3">
      <c r="A1053" s="14">
        <v>1</v>
      </c>
      <c r="B1053" s="14">
        <v>1</v>
      </c>
      <c r="C1053" s="15" t="s">
        <v>37700</v>
      </c>
      <c r="D1053" s="15" t="s">
        <v>37701</v>
      </c>
      <c r="E1053" s="15">
        <v>45776</v>
      </c>
      <c r="F1053" s="15" t="s">
        <v>37702</v>
      </c>
      <c r="G1053" s="15">
        <v>45616</v>
      </c>
      <c r="H1053" s="15">
        <v>45797</v>
      </c>
      <c r="I1053" s="15" t="s">
        <v>37703</v>
      </c>
      <c r="J1053" s="15" t="s">
        <v>14548</v>
      </c>
      <c r="K1053" s="15" t="s">
        <v>45336</v>
      </c>
      <c r="L1053" s="15" t="s">
        <v>441</v>
      </c>
      <c r="M1053" s="15" t="s">
        <v>10364</v>
      </c>
      <c r="N1053" s="14">
        <v>2019</v>
      </c>
      <c r="O1053" s="15" t="s">
        <v>37704</v>
      </c>
      <c r="P1053" s="15" t="s">
        <v>106</v>
      </c>
      <c r="Q1053" s="15" t="s">
        <v>47019</v>
      </c>
      <c r="R1053" s="15" t="s">
        <v>37705</v>
      </c>
      <c r="S1053" s="15" t="s">
        <v>37706</v>
      </c>
      <c r="T1053" s="15" t="s">
        <v>2431</v>
      </c>
      <c r="U1053" s="15" t="s">
        <v>53</v>
      </c>
      <c r="V1053" s="15" t="s">
        <v>45727</v>
      </c>
      <c r="W1053" s="15" t="s">
        <v>3307</v>
      </c>
      <c r="X1053" s="15" t="e">
        <f>_xlfn.XLOOKUP(_LOOKUP[[#This Row],[AdjusterMemberName]],_Adjuster[Adjuster Name],_Adjuster[Email],,0)</f>
        <v>#N/A</v>
      </c>
      <c r="Y1053" s="15" t="e">
        <f>_xlfn.XLOOKUP(_LOOKUP[[#This Row],[AdjusterMemberName]],_Adjuster[Adjuster Name],_Adjuster[Phone Number],,0)</f>
        <v>#N/A</v>
      </c>
      <c r="Z1053" s="15" t="s">
        <v>37707</v>
      </c>
      <c r="AA10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214 Arcana Ct, Pomona  CA 91767</v>
      </c>
      <c r="AB1053" s="15"/>
    </row>
    <row r="1054" spans="1:28" x14ac:dyDescent="0.3">
      <c r="A1054" s="14">
        <v>1</v>
      </c>
      <c r="B1054" s="14">
        <v>1</v>
      </c>
      <c r="C1054" s="15" t="s">
        <v>29442</v>
      </c>
      <c r="D1054" s="15" t="s">
        <v>29442</v>
      </c>
      <c r="E1054" s="15">
        <v>45776</v>
      </c>
      <c r="F1054" s="15" t="s">
        <v>37732</v>
      </c>
      <c r="G1054" s="15">
        <v>45710</v>
      </c>
      <c r="H1054" s="15">
        <v>45891</v>
      </c>
      <c r="I1054" s="15" t="s">
        <v>37733</v>
      </c>
      <c r="J1054" s="15" t="s">
        <v>37734</v>
      </c>
      <c r="K1054" s="15" t="s">
        <v>45352</v>
      </c>
      <c r="L1054" s="15" t="s">
        <v>314</v>
      </c>
      <c r="M1054" s="15" t="s">
        <v>2466</v>
      </c>
      <c r="N1054" s="14">
        <v>2012</v>
      </c>
      <c r="O1054" s="15" t="s">
        <v>29447</v>
      </c>
      <c r="P1054" s="15" t="s">
        <v>81</v>
      </c>
      <c r="Q1054" s="15" t="s">
        <v>46893</v>
      </c>
      <c r="R1054" s="15" t="s">
        <v>11892</v>
      </c>
      <c r="S1054" s="15" t="s">
        <v>29448</v>
      </c>
      <c r="T1054" s="15" t="s">
        <v>4874</v>
      </c>
      <c r="U1054" s="15" t="s">
        <v>53</v>
      </c>
      <c r="V1054" s="15" t="s">
        <v>45372</v>
      </c>
      <c r="W1054" s="15" t="s">
        <v>850</v>
      </c>
      <c r="X1054" s="15" t="e">
        <f>_xlfn.XLOOKUP(_LOOKUP[[#This Row],[AdjusterMemberName]],_Adjuster[Adjuster Name],_Adjuster[Email],,0)</f>
        <v>#N/A</v>
      </c>
      <c r="Y1054" s="15" t="e">
        <f>_xlfn.XLOOKUP(_LOOKUP[[#This Row],[AdjusterMemberName]],_Adjuster[Adjuster Name],_Adjuster[Phone Number],,0)</f>
        <v>#N/A</v>
      </c>
      <c r="Z1054" s="15" t="s">
        <v>29449</v>
      </c>
      <c r="AA10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34088 Walnut Creek Rd, Wildomar  CA 92595</v>
      </c>
      <c r="AB1054" s="15"/>
    </row>
    <row r="1055" spans="1:28" x14ac:dyDescent="0.3">
      <c r="A1055" s="14">
        <v>1</v>
      </c>
      <c r="B1055" s="14">
        <v>1</v>
      </c>
      <c r="C1055" s="15" t="s">
        <v>37901</v>
      </c>
      <c r="D1055" s="15" t="s">
        <v>37901</v>
      </c>
      <c r="E1055" s="15">
        <v>45776</v>
      </c>
      <c r="F1055" s="15" t="s">
        <v>37902</v>
      </c>
      <c r="G1055" s="15">
        <v>45618</v>
      </c>
      <c r="H1055" s="15">
        <v>45799</v>
      </c>
      <c r="I1055" s="15" t="s">
        <v>37903</v>
      </c>
      <c r="J1055" s="15" t="s">
        <v>37904</v>
      </c>
      <c r="K1055" s="15" t="s">
        <v>45434</v>
      </c>
      <c r="L1055" s="15" t="s">
        <v>139</v>
      </c>
      <c r="M1055" s="15" t="s">
        <v>697</v>
      </c>
      <c r="N1055" s="14">
        <v>2011</v>
      </c>
      <c r="O1055" s="15" t="s">
        <v>37905</v>
      </c>
      <c r="P1055" s="15" t="s">
        <v>106</v>
      </c>
      <c r="Q1055" s="15" t="s">
        <v>47108</v>
      </c>
      <c r="R1055" s="15" t="s">
        <v>37906</v>
      </c>
      <c r="S1055" s="15" t="s">
        <v>37907</v>
      </c>
      <c r="T1055" s="15" t="s">
        <v>1356</v>
      </c>
      <c r="U1055" s="15" t="s">
        <v>53</v>
      </c>
      <c r="V1055" s="15" t="s">
        <v>45533</v>
      </c>
      <c r="W1055" s="15" t="s">
        <v>3184</v>
      </c>
      <c r="X1055" s="15" t="str">
        <f>_xlfn.XLOOKUP(_LOOKUP[[#This Row],[AdjusterMemberName]],_Adjuster[Adjuster Name],_Adjuster[Email],,0)</f>
        <v>mQualls@knightcompany.com</v>
      </c>
      <c r="Y1055" s="15" t="str">
        <f>_xlfn.XLOOKUP(_LOOKUP[[#This Row],[AdjusterMemberName]],_Adjuster[Adjuster Name],_Adjuster[Phone Number],,0)</f>
        <v>424-559-5436</v>
      </c>
      <c r="Z1055" s="15" t="s">
        <v>37908</v>
      </c>
      <c r="AA10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488 E Easton St, Rialto  CA 92376</v>
      </c>
      <c r="AB1055" s="15"/>
    </row>
    <row r="1056" spans="1:28" x14ac:dyDescent="0.3">
      <c r="A1056" s="14">
        <v>1</v>
      </c>
      <c r="B1056" s="14">
        <v>1</v>
      </c>
      <c r="C1056" s="15" t="s">
        <v>38408</v>
      </c>
      <c r="D1056" s="15" t="s">
        <v>38409</v>
      </c>
      <c r="E1056" s="15">
        <v>45776</v>
      </c>
      <c r="F1056" s="15" t="s">
        <v>38410</v>
      </c>
      <c r="G1056" s="15">
        <v>45597</v>
      </c>
      <c r="H1056" s="15">
        <v>45778</v>
      </c>
      <c r="I1056" s="15" t="s">
        <v>38411</v>
      </c>
      <c r="J1056" s="15" t="s">
        <v>38412</v>
      </c>
      <c r="K1056" s="15" t="s">
        <v>45416</v>
      </c>
      <c r="L1056" s="15" t="s">
        <v>25</v>
      </c>
      <c r="M1056" s="15" t="s">
        <v>480</v>
      </c>
      <c r="N1056" s="14">
        <v>2015</v>
      </c>
      <c r="O1056" s="15" t="s">
        <v>38413</v>
      </c>
      <c r="P1056" s="15" t="s">
        <v>106</v>
      </c>
      <c r="Q1056" s="15" t="s">
        <v>47065</v>
      </c>
      <c r="R1056" s="15" t="s">
        <v>38414</v>
      </c>
      <c r="S1056" s="15" t="s">
        <v>38415</v>
      </c>
      <c r="T1056" s="15" t="s">
        <v>133</v>
      </c>
      <c r="U1056" s="15" t="s">
        <v>53</v>
      </c>
      <c r="V1056" s="15" t="s">
        <v>45452</v>
      </c>
      <c r="W1056" s="15" t="s">
        <v>54</v>
      </c>
      <c r="X1056" s="15" t="str">
        <f>_xlfn.XLOOKUP(_LOOKUP[[#This Row],[AdjusterMemberName]],_Adjuster[Adjuster Name],_Adjuster[Email],,0)</f>
        <v>JRubalcava@knightcompany.com</v>
      </c>
      <c r="Y1056" s="15" t="str">
        <f>_xlfn.XLOOKUP(_LOOKUP[[#This Row],[AdjusterMemberName]],_Adjuster[Adjuster Name],_Adjuster[Phone Number],,0)</f>
        <v>424-559-5420</v>
      </c>
      <c r="Z1056" s="15" t="s">
        <v>38416</v>
      </c>
      <c r="AA10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3603 Savanna St Apt 203, Anaheim  CA 92804</v>
      </c>
      <c r="AB1056" s="15"/>
    </row>
    <row r="1057" spans="1:28" x14ac:dyDescent="0.3">
      <c r="A1057" s="14">
        <v>1</v>
      </c>
      <c r="B1057" s="14">
        <v>1</v>
      </c>
      <c r="C1057" s="15" t="s">
        <v>37450</v>
      </c>
      <c r="D1057" s="15" t="s">
        <v>37450</v>
      </c>
      <c r="E1057" s="15">
        <v>45775</v>
      </c>
      <c r="F1057" s="15" t="s">
        <v>37451</v>
      </c>
      <c r="G1057" s="15">
        <v>45701</v>
      </c>
      <c r="H1057" s="15">
        <v>45882</v>
      </c>
      <c r="I1057" s="15" t="s">
        <v>37452</v>
      </c>
      <c r="J1057" s="15" t="s">
        <v>37453</v>
      </c>
      <c r="K1057" s="15" t="s">
        <v>45493</v>
      </c>
      <c r="L1057" s="15" t="s">
        <v>25</v>
      </c>
      <c r="M1057" s="15" t="s">
        <v>3418</v>
      </c>
      <c r="N1057" s="14">
        <v>2009</v>
      </c>
      <c r="O1057" s="15" t="s">
        <v>37454</v>
      </c>
      <c r="P1057" s="15" t="s">
        <v>106</v>
      </c>
      <c r="Q1057" s="15" t="s">
        <v>46976</v>
      </c>
      <c r="R1057" s="15" t="s">
        <v>37455</v>
      </c>
      <c r="S1057" s="15" t="s">
        <v>37456</v>
      </c>
      <c r="T1057" s="15" t="s">
        <v>5607</v>
      </c>
      <c r="U1057" s="15" t="s">
        <v>53</v>
      </c>
      <c r="V1057" s="15" t="s">
        <v>46074</v>
      </c>
      <c r="W1057" s="15" t="s">
        <v>3184</v>
      </c>
      <c r="X1057" s="15" t="str">
        <f>_xlfn.XLOOKUP(_LOOKUP[[#This Row],[AdjusterMemberName]],_Adjuster[Adjuster Name],_Adjuster[Email],,0)</f>
        <v>mQualls@knightcompany.com</v>
      </c>
      <c r="Y1057" s="15" t="str">
        <f>_xlfn.XLOOKUP(_LOOKUP[[#This Row],[AdjusterMemberName]],_Adjuster[Adjuster Name],_Adjuster[Phone Number],,0)</f>
        <v>424-559-5436</v>
      </c>
      <c r="Z1057" s="15" t="s">
        <v>37457</v>
      </c>
      <c r="AA10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200 Village Dr Apt 3N, Brentwood  CA 94513</v>
      </c>
      <c r="AB1057" s="15"/>
    </row>
    <row r="1058" spans="1:28" x14ac:dyDescent="0.3">
      <c r="A1058" s="14">
        <v>1</v>
      </c>
      <c r="B1058" s="14">
        <v>1</v>
      </c>
      <c r="C1058" s="15" t="s">
        <v>34018</v>
      </c>
      <c r="D1058" s="15" t="s">
        <v>34018</v>
      </c>
      <c r="E1058" s="15">
        <v>45775</v>
      </c>
      <c r="F1058" s="15" t="s">
        <v>34019</v>
      </c>
      <c r="G1058" s="15">
        <v>45681</v>
      </c>
      <c r="H1058" s="15">
        <v>45862</v>
      </c>
      <c r="I1058" s="15" t="s">
        <v>37473</v>
      </c>
      <c r="J1058" s="15" t="s">
        <v>37474</v>
      </c>
      <c r="K1058" s="15" t="s">
        <v>45590</v>
      </c>
      <c r="L1058" s="15" t="s">
        <v>139</v>
      </c>
      <c r="M1058" s="15" t="s">
        <v>470</v>
      </c>
      <c r="N1058" s="14">
        <v>2014</v>
      </c>
      <c r="O1058" s="15" t="s">
        <v>37475</v>
      </c>
      <c r="P1058" s="15" t="s">
        <v>106</v>
      </c>
      <c r="Q1058" s="15" t="s">
        <v>46931</v>
      </c>
      <c r="R1058" s="15" t="s">
        <v>34023</v>
      </c>
      <c r="S1058" s="15" t="s">
        <v>34024</v>
      </c>
      <c r="T1058" s="15" t="s">
        <v>2072</v>
      </c>
      <c r="U1058" s="15" t="s">
        <v>53</v>
      </c>
      <c r="V1058" s="15" t="s">
        <v>45733</v>
      </c>
      <c r="W1058" s="15" t="s">
        <v>6921</v>
      </c>
      <c r="X1058" s="15" t="str">
        <f>_xlfn.XLOOKUP(_LOOKUP[[#This Row],[AdjusterMemberName]],_Adjuster[Adjuster Name],_Adjuster[Email],,0)</f>
        <v>AWallace@knightcompany.com</v>
      </c>
      <c r="Y1058" s="15" t="str">
        <f>_xlfn.XLOOKUP(_LOOKUP[[#This Row],[AdjusterMemberName]],_Adjuster[Adjuster Name],_Adjuster[Phone Number],,0)</f>
        <v>424-559-5734</v>
      </c>
      <c r="Z1058" s="15" t="s">
        <v>34025</v>
      </c>
      <c r="AA10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9081 Junipier Av Apt 4 , Fontana  CA 92335</v>
      </c>
      <c r="AB1058" s="15"/>
    </row>
    <row r="1059" spans="1:28" x14ac:dyDescent="0.3">
      <c r="A1059" s="14">
        <v>1</v>
      </c>
      <c r="B1059" s="14">
        <v>1</v>
      </c>
      <c r="C1059" s="15" t="s">
        <v>7592</v>
      </c>
      <c r="D1059" s="15" t="s">
        <v>7592</v>
      </c>
      <c r="E1059" s="15">
        <v>45775</v>
      </c>
      <c r="F1059" s="15" t="s">
        <v>37540</v>
      </c>
      <c r="G1059" s="15">
        <v>45688</v>
      </c>
      <c r="H1059" s="15">
        <v>45869</v>
      </c>
      <c r="I1059" s="15" t="s">
        <v>37541</v>
      </c>
      <c r="J1059" s="15" t="s">
        <v>37542</v>
      </c>
      <c r="K1059" s="15" t="s">
        <v>45448</v>
      </c>
      <c r="L1059" s="15" t="s">
        <v>441</v>
      </c>
      <c r="M1059" s="15" t="s">
        <v>1126</v>
      </c>
      <c r="N1059" s="14">
        <v>2016</v>
      </c>
      <c r="O1059" s="15" t="s">
        <v>7597</v>
      </c>
      <c r="P1059" s="15" t="s">
        <v>81</v>
      </c>
      <c r="Q1059" s="15" t="s">
        <v>46939</v>
      </c>
      <c r="R1059" s="15" t="s">
        <v>7598</v>
      </c>
      <c r="S1059" s="15" t="s">
        <v>7599</v>
      </c>
      <c r="T1059" s="15" t="s">
        <v>174</v>
      </c>
      <c r="U1059" s="15" t="s">
        <v>53</v>
      </c>
      <c r="V1059" s="15" t="s">
        <v>45508</v>
      </c>
      <c r="W1059" s="15" t="s">
        <v>3307</v>
      </c>
      <c r="X1059" s="15" t="e">
        <f>_xlfn.XLOOKUP(_LOOKUP[[#This Row],[AdjusterMemberName]],_Adjuster[Adjuster Name],_Adjuster[Email],,0)</f>
        <v>#N/A</v>
      </c>
      <c r="Y1059" s="15" t="e">
        <f>_xlfn.XLOOKUP(_LOOKUP[[#This Row],[AdjusterMemberName]],_Adjuster[Adjuster Name],_Adjuster[Phone Number],,0)</f>
        <v>#N/A</v>
      </c>
      <c r="Z1059" s="15" t="s">
        <v>7600</v>
      </c>
      <c r="AA10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851 E 116Th St, Los Angeles  CA 90059</v>
      </c>
      <c r="AB1059" s="15"/>
    </row>
    <row r="1060" spans="1:28" x14ac:dyDescent="0.3">
      <c r="A1060" s="14">
        <v>1</v>
      </c>
      <c r="B1060" s="14">
        <v>1</v>
      </c>
      <c r="C1060" s="15" t="s">
        <v>35809</v>
      </c>
      <c r="D1060" s="15" t="s">
        <v>35810</v>
      </c>
      <c r="E1060" s="15">
        <v>45775</v>
      </c>
      <c r="F1060" s="15" t="s">
        <v>35811</v>
      </c>
      <c r="G1060" s="15">
        <v>45748</v>
      </c>
      <c r="H1060" s="15">
        <v>45931</v>
      </c>
      <c r="I1060" s="15" t="s">
        <v>37575</v>
      </c>
      <c r="J1060" s="15" t="s">
        <v>37576</v>
      </c>
      <c r="K1060" s="15" t="s">
        <v>45422</v>
      </c>
      <c r="L1060" s="15" t="s">
        <v>128</v>
      </c>
      <c r="M1060" s="15" t="s">
        <v>170</v>
      </c>
      <c r="N1060" s="14">
        <v>2024</v>
      </c>
      <c r="O1060" s="15" t="s">
        <v>35814</v>
      </c>
      <c r="P1060" s="15" t="s">
        <v>81</v>
      </c>
      <c r="Q1060" s="15" t="s">
        <v>46913</v>
      </c>
      <c r="R1060" s="15" t="s">
        <v>29938</v>
      </c>
      <c r="S1060" s="15" t="s">
        <v>35815</v>
      </c>
      <c r="T1060" s="15" t="s">
        <v>174</v>
      </c>
      <c r="U1060" s="15" t="s">
        <v>53</v>
      </c>
      <c r="V1060" s="15" t="s">
        <v>45367</v>
      </c>
      <c r="W1060" s="15" t="s">
        <v>54</v>
      </c>
      <c r="X1060" s="15" t="str">
        <f>_xlfn.XLOOKUP(_LOOKUP[[#This Row],[AdjusterMemberName]],_Adjuster[Adjuster Name],_Adjuster[Email],,0)</f>
        <v>JRubalcava@knightcompany.com</v>
      </c>
      <c r="Y1060" s="15" t="str">
        <f>_xlfn.XLOOKUP(_LOOKUP[[#This Row],[AdjusterMemberName]],_Adjuster[Adjuster Name],_Adjuster[Phone Number],,0)</f>
        <v>424-559-5420</v>
      </c>
      <c r="Z1060" s="15" t="s">
        <v>35816</v>
      </c>
      <c r="AA10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4607 S Wall St, Los Angeles  CA 90011</v>
      </c>
      <c r="AB1060" s="15"/>
    </row>
    <row r="1061" spans="1:28" x14ac:dyDescent="0.3">
      <c r="A1061" s="14">
        <v>1</v>
      </c>
      <c r="B1061" s="14">
        <v>1</v>
      </c>
      <c r="C1061" s="15" t="s">
        <v>37590</v>
      </c>
      <c r="D1061" s="15" t="s">
        <v>37590</v>
      </c>
      <c r="E1061" s="15">
        <v>45775</v>
      </c>
      <c r="F1061" s="15" t="s">
        <v>37591</v>
      </c>
      <c r="G1061" s="15">
        <v>45756</v>
      </c>
      <c r="H1061" s="15">
        <v>45939</v>
      </c>
      <c r="I1061" s="15" t="s">
        <v>37592</v>
      </c>
      <c r="J1061" s="15" t="s">
        <v>37593</v>
      </c>
      <c r="K1061" s="15" t="s">
        <v>45489</v>
      </c>
      <c r="L1061" s="15" t="s">
        <v>103</v>
      </c>
      <c r="M1061" s="15" t="s">
        <v>1503</v>
      </c>
      <c r="N1061" s="14">
        <v>2020</v>
      </c>
      <c r="O1061" s="15" t="s">
        <v>37594</v>
      </c>
      <c r="P1061" s="15" t="s">
        <v>106</v>
      </c>
      <c r="Q1061" s="15" t="s">
        <v>47015</v>
      </c>
      <c r="R1061" s="15" t="s">
        <v>37595</v>
      </c>
      <c r="S1061" s="15" t="s">
        <v>37596</v>
      </c>
      <c r="T1061" s="15" t="s">
        <v>174</v>
      </c>
      <c r="U1061" s="15" t="s">
        <v>53</v>
      </c>
      <c r="V1061" s="15" t="s">
        <v>45694</v>
      </c>
      <c r="W1061" s="15" t="s">
        <v>1357</v>
      </c>
      <c r="X1061" s="15" t="str">
        <f>_xlfn.XLOOKUP(_LOOKUP[[#This Row],[AdjusterMemberName]],_Adjuster[Adjuster Name],_Adjuster[Email],,0)</f>
        <v>jRivera1@knightcompany.com</v>
      </c>
      <c r="Y1061" s="15" t="str">
        <f>_xlfn.XLOOKUP(_LOOKUP[[#This Row],[AdjusterMemberName]],_Adjuster[Adjuster Name],_Adjuster[Phone Number],,0)</f>
        <v>424-559-5239</v>
      </c>
      <c r="Z1061" s="15" t="s">
        <v>37597</v>
      </c>
      <c r="AA10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7020 Miramonte Blvd, Los Angeles  CA 90001</v>
      </c>
      <c r="AB1061" s="15"/>
    </row>
    <row r="1062" spans="1:28" x14ac:dyDescent="0.3">
      <c r="A1062" s="14">
        <v>1</v>
      </c>
      <c r="B1062" s="14">
        <v>1</v>
      </c>
      <c r="C1062" s="15" t="s">
        <v>38163</v>
      </c>
      <c r="D1062" s="15" t="s">
        <v>38164</v>
      </c>
      <c r="E1062" s="15">
        <v>45775</v>
      </c>
      <c r="F1062" s="15" t="s">
        <v>38165</v>
      </c>
      <c r="G1062" s="15">
        <v>45677</v>
      </c>
      <c r="H1062" s="15">
        <v>45858</v>
      </c>
      <c r="I1062" s="15" t="s">
        <v>38166</v>
      </c>
      <c r="J1062" s="15" t="s">
        <v>38167</v>
      </c>
      <c r="K1062" s="15" t="s">
        <v>46043</v>
      </c>
      <c r="L1062" s="15" t="s">
        <v>128</v>
      </c>
      <c r="M1062" s="15" t="s">
        <v>129</v>
      </c>
      <c r="N1062" s="14">
        <v>2020</v>
      </c>
      <c r="O1062" s="15" t="s">
        <v>38168</v>
      </c>
      <c r="P1062" s="15" t="s">
        <v>81</v>
      </c>
      <c r="Q1062" s="15" t="s">
        <v>46922</v>
      </c>
      <c r="R1062" s="15" t="s">
        <v>26862</v>
      </c>
      <c r="S1062" s="15" t="s">
        <v>38169</v>
      </c>
      <c r="T1062" s="15" t="s">
        <v>1483</v>
      </c>
      <c r="U1062" s="15" t="s">
        <v>53</v>
      </c>
      <c r="V1062" s="15" t="s">
        <v>45934</v>
      </c>
      <c r="W1062" s="15" t="s">
        <v>3114</v>
      </c>
      <c r="X1062" s="15" t="str">
        <f>_xlfn.XLOOKUP(_LOOKUP[[#This Row],[AdjusterMemberName]],_Adjuster[Adjuster Name],_Adjuster[Email],,0)</f>
        <v>eExmundo@knightcompany.com</v>
      </c>
      <c r="Y1062" s="15" t="str">
        <f>_xlfn.XLOOKUP(_LOOKUP[[#This Row],[AdjusterMemberName]],_Adjuster[Adjuster Name],_Adjuster[Phone Number],,0)</f>
        <v>424-559-5400</v>
      </c>
      <c r="Z1062" s="15" t="s">
        <v>38170</v>
      </c>
      <c r="AA10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980 Wl Pico Ct, Vista  CA 92083</v>
      </c>
      <c r="AB1062" s="15">
        <v>45841</v>
      </c>
    </row>
    <row r="1063" spans="1:28" x14ac:dyDescent="0.3">
      <c r="A1063" s="14">
        <v>1</v>
      </c>
      <c r="B1063" s="14">
        <v>1</v>
      </c>
      <c r="C1063" s="15" t="s">
        <v>14597</v>
      </c>
      <c r="D1063" s="15" t="s">
        <v>19332</v>
      </c>
      <c r="E1063" s="15">
        <v>45775</v>
      </c>
      <c r="F1063" s="15" t="s">
        <v>38398</v>
      </c>
      <c r="G1063" s="15">
        <v>45638</v>
      </c>
      <c r="H1063" s="15">
        <v>45820</v>
      </c>
      <c r="I1063" s="15" t="s">
        <v>38399</v>
      </c>
      <c r="J1063" s="15" t="s">
        <v>38400</v>
      </c>
      <c r="K1063" s="15" t="s">
        <v>45472</v>
      </c>
      <c r="L1063" s="15" t="s">
        <v>292</v>
      </c>
      <c r="M1063" s="15" t="s">
        <v>1885</v>
      </c>
      <c r="N1063" s="14">
        <v>2014</v>
      </c>
      <c r="O1063" s="15" t="s">
        <v>14601</v>
      </c>
      <c r="P1063" s="15" t="s">
        <v>106</v>
      </c>
      <c r="Q1063" s="15" t="s">
        <v>47006</v>
      </c>
      <c r="R1063" s="15" t="s">
        <v>14602</v>
      </c>
      <c r="S1063" s="15" t="s">
        <v>14603</v>
      </c>
      <c r="T1063" s="15" t="s">
        <v>672</v>
      </c>
      <c r="U1063" s="15" t="s">
        <v>53</v>
      </c>
      <c r="V1063" s="15" t="s">
        <v>45553</v>
      </c>
      <c r="W1063" s="15" t="s">
        <v>264</v>
      </c>
      <c r="X1063" s="15" t="str">
        <f>_xlfn.XLOOKUP(_LOOKUP[[#This Row],[AdjusterMemberName]],_Adjuster[Adjuster Name],_Adjuster[Email],,0)</f>
        <v>sBonnevie@knightcompany.com</v>
      </c>
      <c r="Y1063" s="15" t="str">
        <f>_xlfn.XLOOKUP(_LOOKUP[[#This Row],[AdjusterMemberName]],_Adjuster[Adjuster Name],_Adjuster[Phone Number],,0)</f>
        <v>323-692-4064</v>
      </c>
      <c r="Z1063" s="15" t="s">
        <v>14604</v>
      </c>
      <c r="AA10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19451 Hemmingway St, Reseda  CA 91335</v>
      </c>
      <c r="AB1063" s="15"/>
    </row>
    <row r="1064" spans="1:28" x14ac:dyDescent="0.3">
      <c r="A1064" s="14">
        <v>1</v>
      </c>
      <c r="B1064" s="14">
        <v>1</v>
      </c>
      <c r="C1064" s="15" t="s">
        <v>36412</v>
      </c>
      <c r="D1064" s="15" t="s">
        <v>36412</v>
      </c>
      <c r="E1064" s="15">
        <v>45775</v>
      </c>
      <c r="F1064" s="15" t="s">
        <v>36414</v>
      </c>
      <c r="G1064" s="15">
        <v>45702</v>
      </c>
      <c r="H1064" s="15">
        <v>45883</v>
      </c>
      <c r="I1064" s="15" t="s">
        <v>39219</v>
      </c>
      <c r="J1064" s="15" t="s">
        <v>39220</v>
      </c>
      <c r="K1064" s="15" t="s">
        <v>45329</v>
      </c>
      <c r="L1064" s="15" t="s">
        <v>314</v>
      </c>
      <c r="M1064" s="15" t="s">
        <v>978</v>
      </c>
      <c r="N1064" s="14">
        <v>2020</v>
      </c>
      <c r="O1064" s="15" t="s">
        <v>39221</v>
      </c>
      <c r="P1064" s="15" t="s">
        <v>81</v>
      </c>
      <c r="Q1064" s="15" t="s">
        <v>47010</v>
      </c>
      <c r="R1064" s="15" t="s">
        <v>4471</v>
      </c>
      <c r="S1064" s="15" t="s">
        <v>36418</v>
      </c>
      <c r="T1064" s="15" t="s">
        <v>2533</v>
      </c>
      <c r="U1064" s="15" t="s">
        <v>53</v>
      </c>
      <c r="V1064" s="15" t="s">
        <v>45667</v>
      </c>
      <c r="W1064" s="15" t="s">
        <v>3974</v>
      </c>
      <c r="X1064" s="15" t="str">
        <f>_xlfn.XLOOKUP(_LOOKUP[[#This Row],[AdjusterMemberName]],_Adjuster[Adjuster Name],_Adjuster[Email],,0)</f>
        <v>LMiller@knightcompany.com</v>
      </c>
      <c r="Y1064" s="15" t="str">
        <f>_xlfn.XLOOKUP(_LOOKUP[[#This Row],[AdjusterMemberName]],_Adjuster[Adjuster Name],_Adjuster[Phone Number],,0)</f>
        <v>424-559-5378</v>
      </c>
      <c r="Z1064" s="15" t="s">
        <v>36419</v>
      </c>
      <c r="AA10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6340 1/2 Marbrisa Ave, Huntington Park  CA 90255</v>
      </c>
      <c r="AB1064" s="15"/>
    </row>
    <row r="1065" spans="1:28" x14ac:dyDescent="0.3">
      <c r="A1065" s="14">
        <v>1</v>
      </c>
      <c r="B1065" s="14">
        <v>1</v>
      </c>
      <c r="C1065" s="15" t="s">
        <v>37411</v>
      </c>
      <c r="D1065" s="15" t="s">
        <v>37411</v>
      </c>
      <c r="E1065" s="15">
        <v>45774</v>
      </c>
      <c r="F1065" s="15" t="s">
        <v>37412</v>
      </c>
      <c r="G1065" s="15">
        <v>45663</v>
      </c>
      <c r="H1065" s="15">
        <v>45844</v>
      </c>
      <c r="I1065" s="15" t="s">
        <v>37413</v>
      </c>
      <c r="J1065" s="15" t="s">
        <v>37414</v>
      </c>
      <c r="K1065" s="15" t="s">
        <v>45407</v>
      </c>
      <c r="L1065" s="15" t="s">
        <v>229</v>
      </c>
      <c r="M1065" s="15" t="s">
        <v>723</v>
      </c>
      <c r="N1065" s="14">
        <v>2018</v>
      </c>
      <c r="O1065" s="15" t="s">
        <v>37415</v>
      </c>
      <c r="P1065" s="15" t="s">
        <v>106</v>
      </c>
      <c r="Q1065" s="15" t="s">
        <v>47001</v>
      </c>
      <c r="R1065" s="15" t="s">
        <v>31603</v>
      </c>
      <c r="S1065" s="15" t="s">
        <v>37416</v>
      </c>
      <c r="T1065" s="15" t="s">
        <v>308</v>
      </c>
      <c r="U1065" s="15" t="s">
        <v>53</v>
      </c>
      <c r="V1065" s="15" t="s">
        <v>45398</v>
      </c>
      <c r="W1065" s="15" t="s">
        <v>1357</v>
      </c>
      <c r="X1065" s="15" t="str">
        <f>_xlfn.XLOOKUP(_LOOKUP[[#This Row],[AdjusterMemberName]],_Adjuster[Adjuster Name],_Adjuster[Email],,0)</f>
        <v>jRivera1@knightcompany.com</v>
      </c>
      <c r="Y1065" s="15" t="str">
        <f>_xlfn.XLOOKUP(_LOOKUP[[#This Row],[AdjusterMemberName]],_Adjuster[Adjuster Name],_Adjuster[Phone Number],,0)</f>
        <v>424-559-5239</v>
      </c>
      <c r="Z1065" s="15" t="s">
        <v>37417</v>
      </c>
      <c r="AA10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 Round Table Dr, Riverside  CA 92507</v>
      </c>
      <c r="AB1065" s="15"/>
    </row>
    <row r="1066" spans="1:28" x14ac:dyDescent="0.3">
      <c r="A1066" s="14">
        <v>1</v>
      </c>
      <c r="B1066" s="14">
        <v>1</v>
      </c>
      <c r="C1066" s="15" t="s">
        <v>37424</v>
      </c>
      <c r="D1066" s="15" t="s">
        <v>37424</v>
      </c>
      <c r="E1066" s="15">
        <v>45774</v>
      </c>
      <c r="F1066" s="15" t="s">
        <v>37425</v>
      </c>
      <c r="G1066" s="15">
        <v>45742</v>
      </c>
      <c r="H1066" s="15">
        <v>45926</v>
      </c>
      <c r="I1066" s="15" t="s">
        <v>37426</v>
      </c>
      <c r="J1066" s="15" t="s">
        <v>37427</v>
      </c>
      <c r="K1066" s="15" t="s">
        <v>45691</v>
      </c>
      <c r="L1066" s="15" t="s">
        <v>314</v>
      </c>
      <c r="M1066" s="15" t="s">
        <v>315</v>
      </c>
      <c r="N1066" s="14">
        <v>2023</v>
      </c>
      <c r="O1066" s="15" t="s">
        <v>37428</v>
      </c>
      <c r="P1066" s="15" t="s">
        <v>81</v>
      </c>
      <c r="Q1066" s="15" t="s">
        <v>46939</v>
      </c>
      <c r="R1066" s="15" t="s">
        <v>37429</v>
      </c>
      <c r="S1066" s="15" t="s">
        <v>37430</v>
      </c>
      <c r="T1066" s="15" t="s">
        <v>821</v>
      </c>
      <c r="U1066" s="15" t="s">
        <v>53</v>
      </c>
      <c r="V1066" s="15" t="s">
        <v>45513</v>
      </c>
      <c r="W1066" s="15" t="s">
        <v>850</v>
      </c>
      <c r="X1066" s="15" t="e">
        <f>_xlfn.XLOOKUP(_LOOKUP[[#This Row],[AdjusterMemberName]],_Adjuster[Adjuster Name],_Adjuster[Email],,0)</f>
        <v>#N/A</v>
      </c>
      <c r="Y1066" s="15" t="e">
        <f>_xlfn.XLOOKUP(_LOOKUP[[#This Row],[AdjusterMemberName]],_Adjuster[Adjuster Name],_Adjuster[Phone Number],,0)</f>
        <v>#N/A</v>
      </c>
      <c r="Z1066" s="15" t="s">
        <v>37431</v>
      </c>
      <c r="AA10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7406 Dempsey Ave, Van Nuys  CA 91406</v>
      </c>
      <c r="AB1066" s="15"/>
    </row>
    <row r="1067" spans="1:28" x14ac:dyDescent="0.3">
      <c r="A1067" s="14">
        <v>1</v>
      </c>
      <c r="B1067" s="14">
        <v>0</v>
      </c>
      <c r="C1067" s="15" t="s">
        <v>37465</v>
      </c>
      <c r="D1067" s="15" t="s">
        <v>37466</v>
      </c>
      <c r="E1067" s="15">
        <v>45774</v>
      </c>
      <c r="F1067" s="15" t="s">
        <v>37467</v>
      </c>
      <c r="G1067" s="15">
        <v>45708</v>
      </c>
      <c r="H1067" s="15">
        <v>45889</v>
      </c>
      <c r="I1067" s="15" t="s">
        <v>37468</v>
      </c>
      <c r="J1067" s="15" t="s">
        <v>37469</v>
      </c>
      <c r="K1067" s="15" t="s">
        <v>45434</v>
      </c>
      <c r="L1067" s="15" t="s">
        <v>281</v>
      </c>
      <c r="M1067" s="15" t="s">
        <v>3527</v>
      </c>
      <c r="N1067" s="14">
        <v>2018</v>
      </c>
      <c r="O1067" s="15" t="s">
        <v>37470</v>
      </c>
      <c r="P1067" s="15" t="s">
        <v>81</v>
      </c>
      <c r="Q1067" s="15" t="s">
        <v>46978</v>
      </c>
      <c r="R1067" s="15" t="s">
        <v>17003</v>
      </c>
      <c r="S1067" s="15" t="s">
        <v>37471</v>
      </c>
      <c r="T1067" s="15" t="s">
        <v>3904</v>
      </c>
      <c r="U1067" s="15" t="s">
        <v>53</v>
      </c>
      <c r="V1067" s="15" t="s">
        <v>45821</v>
      </c>
      <c r="W1067" s="15" t="s">
        <v>3114</v>
      </c>
      <c r="X1067" s="15" t="str">
        <f>_xlfn.XLOOKUP(_LOOKUP[[#This Row],[AdjusterMemberName]],_Adjuster[Adjuster Name],_Adjuster[Email],,0)</f>
        <v>eExmundo@knightcompany.com</v>
      </c>
      <c r="Y1067" s="15" t="str">
        <f>_xlfn.XLOOKUP(_LOOKUP[[#This Row],[AdjusterMemberName]],_Adjuster[Adjuster Name],_Adjuster[Phone Number],,0)</f>
        <v>424-559-5400</v>
      </c>
      <c r="Z1067" s="15" t="s">
        <v>37472</v>
      </c>
      <c r="AA10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1570 S Church Ave, Reedley  CA 93654</v>
      </c>
      <c r="AB1067" s="15"/>
    </row>
    <row r="1068" spans="1:28" x14ac:dyDescent="0.3">
      <c r="A1068" s="14">
        <v>1</v>
      </c>
      <c r="B1068" s="14">
        <v>1</v>
      </c>
      <c r="C1068" s="15" t="s">
        <v>37553</v>
      </c>
      <c r="D1068" s="15" t="s">
        <v>37553</v>
      </c>
      <c r="E1068" s="15">
        <v>45774</v>
      </c>
      <c r="F1068" s="15" t="s">
        <v>37554</v>
      </c>
      <c r="G1068" s="15">
        <v>45694</v>
      </c>
      <c r="H1068" s="15">
        <v>45875</v>
      </c>
      <c r="I1068" s="15" t="s">
        <v>37555</v>
      </c>
      <c r="J1068" s="15" t="s">
        <v>37556</v>
      </c>
      <c r="K1068" s="15" t="s">
        <v>45493</v>
      </c>
      <c r="L1068" s="15" t="s">
        <v>103</v>
      </c>
      <c r="M1068" s="15" t="s">
        <v>160</v>
      </c>
      <c r="N1068" s="14">
        <v>2010</v>
      </c>
      <c r="O1068" s="15" t="s">
        <v>37557</v>
      </c>
      <c r="P1068" s="15" t="s">
        <v>106</v>
      </c>
      <c r="Q1068" s="15" t="s">
        <v>46939</v>
      </c>
      <c r="R1068" s="15" t="s">
        <v>37558</v>
      </c>
      <c r="S1068" s="15" t="s">
        <v>37559</v>
      </c>
      <c r="T1068" s="15" t="s">
        <v>2877</v>
      </c>
      <c r="U1068" s="15" t="s">
        <v>53</v>
      </c>
      <c r="V1068" s="15" t="s">
        <v>46002</v>
      </c>
      <c r="W1068" s="15" t="s">
        <v>1357</v>
      </c>
      <c r="X1068" s="15" t="str">
        <f>_xlfn.XLOOKUP(_LOOKUP[[#This Row],[AdjusterMemberName]],_Adjuster[Adjuster Name],_Adjuster[Email],,0)</f>
        <v>jRivera1@knightcompany.com</v>
      </c>
      <c r="Y1068" s="15" t="str">
        <f>_xlfn.XLOOKUP(_LOOKUP[[#This Row],[AdjusterMemberName]],_Adjuster[Adjuster Name],_Adjuster[Phone Number],,0)</f>
        <v>424-559-5239</v>
      </c>
      <c r="Z1068" s="15" t="s">
        <v>37560</v>
      </c>
      <c r="AA10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11970 Grevillea Apt F, Hawthorne  CA 90250</v>
      </c>
      <c r="AB1068" s="15"/>
    </row>
    <row r="1069" spans="1:28" x14ac:dyDescent="0.3">
      <c r="A1069" s="14">
        <v>1</v>
      </c>
      <c r="B1069" s="14">
        <v>1</v>
      </c>
      <c r="C1069" s="15" t="s">
        <v>37606</v>
      </c>
      <c r="D1069" s="15" t="s">
        <v>37607</v>
      </c>
      <c r="E1069" s="15">
        <v>45774</v>
      </c>
      <c r="F1069" s="15" t="s">
        <v>37608</v>
      </c>
      <c r="G1069" s="15">
        <v>45756</v>
      </c>
      <c r="H1069" s="15">
        <v>45939</v>
      </c>
      <c r="I1069" s="15" t="s">
        <v>37609</v>
      </c>
      <c r="J1069" s="15" t="s">
        <v>37610</v>
      </c>
      <c r="K1069" s="15" t="s">
        <v>46068</v>
      </c>
      <c r="L1069" s="15" t="s">
        <v>281</v>
      </c>
      <c r="M1069" s="15" t="s">
        <v>4513</v>
      </c>
      <c r="N1069" s="14">
        <v>2025</v>
      </c>
      <c r="O1069" s="15" t="s">
        <v>37611</v>
      </c>
      <c r="P1069" s="15" t="s">
        <v>81</v>
      </c>
      <c r="Q1069" s="15" t="s">
        <v>46922</v>
      </c>
      <c r="R1069" s="15" t="s">
        <v>37612</v>
      </c>
      <c r="S1069" s="15" t="s">
        <v>37613</v>
      </c>
      <c r="T1069" s="15" t="s">
        <v>35370</v>
      </c>
      <c r="U1069" s="15" t="s">
        <v>53</v>
      </c>
      <c r="V1069" s="15" t="s">
        <v>45459</v>
      </c>
      <c r="W1069" s="15" t="s">
        <v>3184</v>
      </c>
      <c r="X1069" s="15" t="str">
        <f>_xlfn.XLOOKUP(_LOOKUP[[#This Row],[AdjusterMemberName]],_Adjuster[Adjuster Name],_Adjuster[Email],,0)</f>
        <v>mQualls@knightcompany.com</v>
      </c>
      <c r="Y1069" s="15" t="str">
        <f>_xlfn.XLOOKUP(_LOOKUP[[#This Row],[AdjusterMemberName]],_Adjuster[Adjuster Name],_Adjuster[Phone Number],,0)</f>
        <v>424-559-5436</v>
      </c>
      <c r="Z1069" s="15" t="s">
        <v>37614</v>
      </c>
      <c r="AA10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27345 Linden Lane, Valencia  CA 91354</v>
      </c>
      <c r="AB1069" s="15"/>
    </row>
    <row r="1070" spans="1:28" x14ac:dyDescent="0.3">
      <c r="A1070" s="14">
        <v>1</v>
      </c>
      <c r="B1070" s="14">
        <v>1</v>
      </c>
      <c r="C1070" s="15" t="s">
        <v>37802</v>
      </c>
      <c r="D1070" s="15" t="s">
        <v>37802</v>
      </c>
      <c r="E1070" s="15">
        <v>45774</v>
      </c>
      <c r="F1070" s="15" t="s">
        <v>37803</v>
      </c>
      <c r="G1070" s="15">
        <v>45664</v>
      </c>
      <c r="H1070" s="15">
        <v>45845</v>
      </c>
      <c r="I1070" s="15" t="s">
        <v>37804</v>
      </c>
      <c r="J1070" s="15" t="s">
        <v>37805</v>
      </c>
      <c r="K1070" s="15" t="s">
        <v>45646</v>
      </c>
      <c r="L1070" s="15" t="s">
        <v>103</v>
      </c>
      <c r="M1070" s="15" t="s">
        <v>104</v>
      </c>
      <c r="N1070" s="14">
        <v>2021</v>
      </c>
      <c r="O1070" s="15" t="s">
        <v>37806</v>
      </c>
      <c r="P1070" s="15" t="s">
        <v>81</v>
      </c>
      <c r="Q1070" s="15" t="s">
        <v>47059</v>
      </c>
      <c r="R1070" s="15" t="s">
        <v>37807</v>
      </c>
      <c r="S1070" s="15" t="s">
        <v>37808</v>
      </c>
      <c r="T1070" s="15" t="s">
        <v>164</v>
      </c>
      <c r="U1070" s="15" t="s">
        <v>53</v>
      </c>
      <c r="V1070" s="15" t="s">
        <v>45579</v>
      </c>
      <c r="W1070" s="15" t="s">
        <v>3307</v>
      </c>
      <c r="X1070" s="15" t="e">
        <f>_xlfn.XLOOKUP(_LOOKUP[[#This Row],[AdjusterMemberName]],_Adjuster[Adjuster Name],_Adjuster[Email],,0)</f>
        <v>#N/A</v>
      </c>
      <c r="Y1070" s="15" t="e">
        <f>_xlfn.XLOOKUP(_LOOKUP[[#This Row],[AdjusterMemberName]],_Adjuster[Adjuster Name],_Adjuster[Phone Number],,0)</f>
        <v>#N/A</v>
      </c>
      <c r="Z1070" s="15" t="s">
        <v>37809</v>
      </c>
      <c r="AA10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5073 E Townsend Ave, Fresno  CA 93727</v>
      </c>
      <c r="AB1070" s="15"/>
    </row>
    <row r="1071" spans="1:28" x14ac:dyDescent="0.3">
      <c r="A1071" s="14">
        <v>1</v>
      </c>
      <c r="B1071" s="14">
        <v>1</v>
      </c>
      <c r="C1071" s="15" t="s">
        <v>28101</v>
      </c>
      <c r="D1071" s="15" t="s">
        <v>28101</v>
      </c>
      <c r="E1071" s="15">
        <v>45774</v>
      </c>
      <c r="F1071" s="15" t="s">
        <v>37810</v>
      </c>
      <c r="G1071" s="15">
        <v>45709</v>
      </c>
      <c r="H1071" s="15">
        <v>45890</v>
      </c>
      <c r="I1071" s="15" t="s">
        <v>37811</v>
      </c>
      <c r="J1071" s="15" t="s">
        <v>37812</v>
      </c>
      <c r="K1071" s="15" t="s">
        <v>45442</v>
      </c>
      <c r="L1071" s="15" t="s">
        <v>292</v>
      </c>
      <c r="M1071" s="15" t="s">
        <v>1885</v>
      </c>
      <c r="N1071" s="14">
        <v>2015</v>
      </c>
      <c r="O1071" s="15" t="s">
        <v>37813</v>
      </c>
      <c r="P1071" s="15" t="s">
        <v>106</v>
      </c>
      <c r="Q1071" s="15" t="s">
        <v>47018</v>
      </c>
      <c r="R1071" s="15" t="s">
        <v>28107</v>
      </c>
      <c r="S1071" s="15" t="s">
        <v>28108</v>
      </c>
      <c r="T1071" s="15" t="s">
        <v>551</v>
      </c>
      <c r="U1071" s="15" t="s">
        <v>53</v>
      </c>
      <c r="V1071" s="15" t="s">
        <v>46058</v>
      </c>
      <c r="W1071" s="15" t="s">
        <v>6921</v>
      </c>
      <c r="X1071" s="15" t="str">
        <f>_xlfn.XLOOKUP(_LOOKUP[[#This Row],[AdjusterMemberName]],_Adjuster[Adjuster Name],_Adjuster[Email],,0)</f>
        <v>AWallace@knightcompany.com</v>
      </c>
      <c r="Y1071" s="15" t="str">
        <f>_xlfn.XLOOKUP(_LOOKUP[[#This Row],[AdjusterMemberName]],_Adjuster[Adjuster Name],_Adjuster[Phone Number],,0)</f>
        <v>424-559-5734</v>
      </c>
      <c r="Z1071" s="15" t="s">
        <v>28109</v>
      </c>
      <c r="AA10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3790 Manchester Ave, Encinitas  CA 92024</v>
      </c>
      <c r="AB1071" s="15"/>
    </row>
    <row r="1072" spans="1:28" x14ac:dyDescent="0.3">
      <c r="A1072" s="14">
        <v>1</v>
      </c>
      <c r="B1072" s="14">
        <v>1</v>
      </c>
      <c r="C1072" s="15" t="s">
        <v>30261</v>
      </c>
      <c r="D1072" s="15" t="s">
        <v>30261</v>
      </c>
      <c r="E1072" s="15">
        <v>45774</v>
      </c>
      <c r="F1072" s="15" t="s">
        <v>37856</v>
      </c>
      <c r="G1072" s="15">
        <v>45768</v>
      </c>
      <c r="H1072" s="15">
        <v>45951</v>
      </c>
      <c r="I1072" s="15" t="s">
        <v>37857</v>
      </c>
      <c r="J1072" s="15" t="s">
        <v>37858</v>
      </c>
      <c r="K1072" s="15" t="s">
        <v>45838</v>
      </c>
      <c r="L1072" s="15" t="s">
        <v>292</v>
      </c>
      <c r="M1072" s="15" t="s">
        <v>499</v>
      </c>
      <c r="N1072" s="14">
        <v>2006</v>
      </c>
      <c r="O1072" s="15" t="s">
        <v>37859</v>
      </c>
      <c r="P1072" s="15" t="s">
        <v>106</v>
      </c>
      <c r="Q1072" s="15" t="s">
        <v>47002</v>
      </c>
      <c r="R1072" s="15" t="s">
        <v>37860</v>
      </c>
      <c r="S1072" s="15" t="s">
        <v>37861</v>
      </c>
      <c r="T1072" s="15" t="s">
        <v>2431</v>
      </c>
      <c r="U1072" s="15" t="s">
        <v>53</v>
      </c>
      <c r="V1072" s="15" t="s">
        <v>45727</v>
      </c>
      <c r="W1072" s="15" t="s">
        <v>850</v>
      </c>
      <c r="X1072" s="15" t="e">
        <f>_xlfn.XLOOKUP(_LOOKUP[[#This Row],[AdjusterMemberName]],_Adjuster[Adjuster Name],_Adjuster[Email],,0)</f>
        <v>#N/A</v>
      </c>
      <c r="Y1072" s="15" t="e">
        <f>_xlfn.XLOOKUP(_LOOKUP[[#This Row],[AdjusterMemberName]],_Adjuster[Adjuster Name],_Adjuster[Phone Number],,0)</f>
        <v>#N/A</v>
      </c>
      <c r="Z1072" s="15" t="s">
        <v>37862</v>
      </c>
      <c r="AA10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1701 Buchanan Dr, Pomona  CA 91767</v>
      </c>
      <c r="AB1072" s="15"/>
    </row>
    <row r="1073" spans="1:28" x14ac:dyDescent="0.3">
      <c r="A1073" s="14">
        <v>1</v>
      </c>
      <c r="B1073" s="14">
        <v>1</v>
      </c>
      <c r="C1073" s="15" t="s">
        <v>38581</v>
      </c>
      <c r="D1073" s="15" t="s">
        <v>38581</v>
      </c>
      <c r="E1073" s="15">
        <v>45774</v>
      </c>
      <c r="F1073" s="15" t="s">
        <v>38582</v>
      </c>
      <c r="G1073" s="15">
        <v>45755</v>
      </c>
      <c r="H1073" s="15">
        <v>45938</v>
      </c>
      <c r="I1073" s="15" t="s">
        <v>38583</v>
      </c>
      <c r="J1073" s="15" t="s">
        <v>13921</v>
      </c>
      <c r="K1073" s="15" t="s">
        <v>45329</v>
      </c>
      <c r="L1073" s="15" t="s">
        <v>201</v>
      </c>
      <c r="M1073" s="15" t="s">
        <v>15756</v>
      </c>
      <c r="N1073" s="14">
        <v>2024</v>
      </c>
      <c r="O1073" s="15" t="s">
        <v>38584</v>
      </c>
      <c r="P1073" s="15" t="s">
        <v>106</v>
      </c>
      <c r="Q1073" s="15" t="s">
        <v>46931</v>
      </c>
      <c r="R1073" s="15" t="s">
        <v>10748</v>
      </c>
      <c r="S1073" s="15" t="s">
        <v>38585</v>
      </c>
      <c r="T1073" s="15" t="s">
        <v>308</v>
      </c>
      <c r="U1073" s="15" t="s">
        <v>53</v>
      </c>
      <c r="V1073" s="15" t="s">
        <v>45530</v>
      </c>
      <c r="W1073" s="15" t="s">
        <v>6921</v>
      </c>
      <c r="X1073" s="15" t="str">
        <f>_xlfn.XLOOKUP(_LOOKUP[[#This Row],[AdjusterMemberName]],_Adjuster[Adjuster Name],_Adjuster[Email],,0)</f>
        <v>AWallace@knightcompany.com</v>
      </c>
      <c r="Y1073" s="15" t="str">
        <f>_xlfn.XLOOKUP(_LOOKUP[[#This Row],[AdjusterMemberName]],_Adjuster[Adjuster Name],_Adjuster[Phone Number],,0)</f>
        <v>424-559-5734</v>
      </c>
      <c r="Z1073" s="15" t="s">
        <v>38586</v>
      </c>
      <c r="AA10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4155 Via San Jose, Riverside  CA 92504</v>
      </c>
      <c r="AB1073" s="15"/>
    </row>
    <row r="1074" spans="1:28" x14ac:dyDescent="0.3">
      <c r="A1074" s="14">
        <v>1</v>
      </c>
      <c r="B1074" s="14">
        <v>1</v>
      </c>
      <c r="C1074" s="15" t="s">
        <v>19575</v>
      </c>
      <c r="D1074" s="15" t="s">
        <v>38853</v>
      </c>
      <c r="E1074" s="15">
        <v>45774</v>
      </c>
      <c r="F1074" s="15" t="s">
        <v>38854</v>
      </c>
      <c r="G1074" s="15">
        <v>45623</v>
      </c>
      <c r="H1074" s="15">
        <v>45804</v>
      </c>
      <c r="I1074" s="15" t="s">
        <v>38855</v>
      </c>
      <c r="J1074" s="15" t="s">
        <v>38856</v>
      </c>
      <c r="K1074" s="15" t="s">
        <v>45663</v>
      </c>
      <c r="L1074" s="15" t="s">
        <v>103</v>
      </c>
      <c r="M1074" s="15" t="s">
        <v>104</v>
      </c>
      <c r="N1074" s="14">
        <v>2005</v>
      </c>
      <c r="O1074" s="15" t="s">
        <v>38857</v>
      </c>
      <c r="P1074" s="15" t="s">
        <v>106</v>
      </c>
      <c r="Q1074" s="15" t="s">
        <v>47019</v>
      </c>
      <c r="R1074" s="15" t="s">
        <v>2190</v>
      </c>
      <c r="S1074" s="15" t="s">
        <v>38858</v>
      </c>
      <c r="T1074" s="15" t="s">
        <v>174</v>
      </c>
      <c r="U1074" s="15" t="s">
        <v>53</v>
      </c>
      <c r="V1074" s="15" t="s">
        <v>45415</v>
      </c>
      <c r="W1074" s="15" t="s">
        <v>850</v>
      </c>
      <c r="X1074" s="15" t="e">
        <f>_xlfn.XLOOKUP(_LOOKUP[[#This Row],[AdjusterMemberName]],_Adjuster[Adjuster Name],_Adjuster[Email],,0)</f>
        <v>#N/A</v>
      </c>
      <c r="Y1074" s="15" t="e">
        <f>_xlfn.XLOOKUP(_LOOKUP[[#This Row],[AdjusterMemberName]],_Adjuster[Adjuster Name],_Adjuster[Phone Number],,0)</f>
        <v>#N/A</v>
      </c>
      <c r="Z1074" s="15" t="s">
        <v>38859</v>
      </c>
      <c r="AA10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2310 1/2 Juliet St, Los Angeles  CA 90007</v>
      </c>
      <c r="AB1074" s="15"/>
    </row>
    <row r="1075" spans="1:28" x14ac:dyDescent="0.3">
      <c r="A1075" s="14">
        <v>1</v>
      </c>
      <c r="B1075" s="14">
        <v>1</v>
      </c>
      <c r="C1075" s="15" t="s">
        <v>37432</v>
      </c>
      <c r="D1075" s="15" t="s">
        <v>37433</v>
      </c>
      <c r="E1075" s="15">
        <v>45773</v>
      </c>
      <c r="F1075" s="15" t="s">
        <v>37434</v>
      </c>
      <c r="G1075" s="15">
        <v>45769</v>
      </c>
      <c r="H1075" s="15">
        <v>45952</v>
      </c>
      <c r="I1075" s="15" t="s">
        <v>37435</v>
      </c>
      <c r="J1075" s="15" t="s">
        <v>37436</v>
      </c>
      <c r="K1075" s="15" t="s">
        <v>45750</v>
      </c>
      <c r="L1075" s="15" t="s">
        <v>128</v>
      </c>
      <c r="M1075" s="15" t="s">
        <v>129</v>
      </c>
      <c r="N1075" s="14">
        <v>2020</v>
      </c>
      <c r="O1075" s="15" t="s">
        <v>37437</v>
      </c>
      <c r="P1075" s="15" t="s">
        <v>81</v>
      </c>
      <c r="Q1075" s="15" t="s">
        <v>46913</v>
      </c>
      <c r="R1075" s="15" t="s">
        <v>37438</v>
      </c>
      <c r="S1075" s="15" t="s">
        <v>37439</v>
      </c>
      <c r="T1075" s="15" t="s">
        <v>174</v>
      </c>
      <c r="U1075" s="15" t="s">
        <v>53</v>
      </c>
      <c r="V1075" s="15" t="s">
        <v>45351</v>
      </c>
      <c r="W1075" s="15" t="s">
        <v>3184</v>
      </c>
      <c r="X1075" s="15" t="str">
        <f>_xlfn.XLOOKUP(_LOOKUP[[#This Row],[AdjusterMemberName]],_Adjuster[Adjuster Name],_Adjuster[Email],,0)</f>
        <v>mQualls@knightcompany.com</v>
      </c>
      <c r="Y1075" s="15" t="str">
        <f>_xlfn.XLOOKUP(_LOOKUP[[#This Row],[AdjusterMemberName]],_Adjuster[Adjuster Name],_Adjuster[Phone Number],,0)</f>
        <v>424-559-5436</v>
      </c>
      <c r="Z1075" s="15" t="s">
        <v>37440</v>
      </c>
      <c r="AA10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534 W 56Th St, Los Angeles  CA 90037</v>
      </c>
      <c r="AB1075" s="15"/>
    </row>
    <row r="1076" spans="1:28" x14ac:dyDescent="0.3">
      <c r="A1076" s="14">
        <v>1</v>
      </c>
      <c r="B1076" s="14">
        <v>0</v>
      </c>
      <c r="C1076" s="15" t="s">
        <v>37476</v>
      </c>
      <c r="D1076" s="15" t="s">
        <v>37477</v>
      </c>
      <c r="E1076" s="15">
        <v>45773</v>
      </c>
      <c r="F1076" s="15" t="s">
        <v>37478</v>
      </c>
      <c r="G1076" s="15">
        <v>45726</v>
      </c>
      <c r="H1076" s="15">
        <v>45910</v>
      </c>
      <c r="I1076" s="15" t="s">
        <v>37479</v>
      </c>
      <c r="J1076" s="15" t="s">
        <v>37480</v>
      </c>
      <c r="K1076" s="15" t="s">
        <v>45646</v>
      </c>
      <c r="L1076" s="15" t="s">
        <v>314</v>
      </c>
      <c r="M1076" s="15" t="s">
        <v>978</v>
      </c>
      <c r="N1076" s="14">
        <v>2021</v>
      </c>
      <c r="O1076" s="15" t="s">
        <v>37481</v>
      </c>
      <c r="P1076" s="15" t="s">
        <v>81</v>
      </c>
      <c r="Q1076" s="15" t="s">
        <v>47002</v>
      </c>
      <c r="R1076" s="15" t="s">
        <v>37482</v>
      </c>
      <c r="S1076" s="15" t="s">
        <v>37483</v>
      </c>
      <c r="T1076" s="15" t="s">
        <v>4679</v>
      </c>
      <c r="U1076" s="15" t="s">
        <v>53</v>
      </c>
      <c r="V1076" s="15" t="s">
        <v>46073</v>
      </c>
      <c r="W1076" s="15" t="s">
        <v>264</v>
      </c>
      <c r="X1076" s="15" t="str">
        <f>_xlfn.XLOOKUP(_LOOKUP[[#This Row],[AdjusterMemberName]],_Adjuster[Adjuster Name],_Adjuster[Email],,0)</f>
        <v>sBonnevie@knightcompany.com</v>
      </c>
      <c r="Y1076" s="15" t="str">
        <f>_xlfn.XLOOKUP(_LOOKUP[[#This Row],[AdjusterMemberName]],_Adjuster[Adjuster Name],_Adjuster[Phone Number],,0)</f>
        <v>323-692-4064</v>
      </c>
      <c r="Z1076" s="15" t="s">
        <v>37484</v>
      </c>
      <c r="AA10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708 W 129Th St, Gardena  CA 90247</v>
      </c>
      <c r="AB1076" s="15"/>
    </row>
    <row r="1077" spans="1:28" x14ac:dyDescent="0.3">
      <c r="A1077" s="14">
        <v>1</v>
      </c>
      <c r="B1077" s="14">
        <v>1</v>
      </c>
      <c r="C1077" s="15" t="s">
        <v>36110</v>
      </c>
      <c r="D1077" s="15" t="s">
        <v>36110</v>
      </c>
      <c r="E1077" s="15">
        <v>45773</v>
      </c>
      <c r="F1077" s="15" t="s">
        <v>36111</v>
      </c>
      <c r="G1077" s="15">
        <v>45677</v>
      </c>
      <c r="H1077" s="15">
        <v>45858</v>
      </c>
      <c r="I1077" s="15" t="s">
        <v>37485</v>
      </c>
      <c r="J1077" s="15" t="s">
        <v>37486</v>
      </c>
      <c r="K1077" s="15" t="s">
        <v>45509</v>
      </c>
      <c r="L1077" s="15" t="s">
        <v>139</v>
      </c>
      <c r="M1077" s="15" t="s">
        <v>32760</v>
      </c>
      <c r="N1077" s="14">
        <v>2020</v>
      </c>
      <c r="O1077" s="15" t="s">
        <v>36114</v>
      </c>
      <c r="P1077" s="15" t="s">
        <v>106</v>
      </c>
      <c r="Q1077" s="15" t="s">
        <v>46922</v>
      </c>
      <c r="R1077" s="15" t="s">
        <v>36115</v>
      </c>
      <c r="S1077" s="15" t="s">
        <v>36116</v>
      </c>
      <c r="T1077" s="15" t="s">
        <v>624</v>
      </c>
      <c r="U1077" s="15" t="s">
        <v>53</v>
      </c>
      <c r="V1077" s="15" t="s">
        <v>46010</v>
      </c>
      <c r="W1077" s="15" t="s">
        <v>850</v>
      </c>
      <c r="X1077" s="15" t="e">
        <f>_xlfn.XLOOKUP(_LOOKUP[[#This Row],[AdjusterMemberName]],_Adjuster[Adjuster Name],_Adjuster[Email],,0)</f>
        <v>#N/A</v>
      </c>
      <c r="Y1077" s="15" t="e">
        <f>_xlfn.XLOOKUP(_LOOKUP[[#This Row],[AdjusterMemberName]],_Adjuster[Adjuster Name],_Adjuster[Phone Number],,0)</f>
        <v>#N/A</v>
      </c>
      <c r="Z1077" s="15" t="s">
        <v>36117</v>
      </c>
      <c r="AA10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43834 46Th St W, Lancaster  CA 93536</v>
      </c>
      <c r="AB1077" s="15">
        <v>45786</v>
      </c>
    </row>
    <row r="1078" spans="1:28" x14ac:dyDescent="0.3">
      <c r="A1078" s="14">
        <v>1</v>
      </c>
      <c r="B1078" s="14">
        <v>1</v>
      </c>
      <c r="C1078" s="15" t="s">
        <v>37511</v>
      </c>
      <c r="D1078" s="15" t="s">
        <v>37511</v>
      </c>
      <c r="E1078" s="15">
        <v>45773</v>
      </c>
      <c r="F1078" s="15" t="s">
        <v>37512</v>
      </c>
      <c r="G1078" s="15">
        <v>45629</v>
      </c>
      <c r="H1078" s="15">
        <v>45811</v>
      </c>
      <c r="I1078" s="15" t="s">
        <v>37513</v>
      </c>
      <c r="J1078" s="15" t="s">
        <v>37514</v>
      </c>
      <c r="K1078" s="15" t="s">
        <v>45943</v>
      </c>
      <c r="L1078" s="15" t="s">
        <v>2306</v>
      </c>
      <c r="M1078" s="15" t="s">
        <v>2494</v>
      </c>
      <c r="N1078" s="14">
        <v>2012</v>
      </c>
      <c r="O1078" s="15" t="s">
        <v>37515</v>
      </c>
      <c r="P1078" s="15" t="s">
        <v>81</v>
      </c>
      <c r="Q1078" s="15" t="s">
        <v>47023</v>
      </c>
      <c r="R1078" s="15" t="s">
        <v>37516</v>
      </c>
      <c r="S1078" s="15" t="s">
        <v>37517</v>
      </c>
      <c r="T1078" s="15" t="s">
        <v>894</v>
      </c>
      <c r="U1078" s="15" t="s">
        <v>53</v>
      </c>
      <c r="V1078" s="15" t="s">
        <v>45673</v>
      </c>
      <c r="W1078" s="15" t="s">
        <v>6921</v>
      </c>
      <c r="X1078" s="15" t="str">
        <f>_xlfn.XLOOKUP(_LOOKUP[[#This Row],[AdjusterMemberName]],_Adjuster[Adjuster Name],_Adjuster[Email],,0)</f>
        <v>AWallace@knightcompany.com</v>
      </c>
      <c r="Y1078" s="15" t="str">
        <f>_xlfn.XLOOKUP(_LOOKUP[[#This Row],[AdjusterMemberName]],_Adjuster[Adjuster Name],_Adjuster[Phone Number],,0)</f>
        <v>424-559-5734</v>
      </c>
      <c r="Z1078" s="15" t="s">
        <v>37518</v>
      </c>
      <c r="AA10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1127 30Th St, San Diego  CA 92102</v>
      </c>
      <c r="AB1078" s="15"/>
    </row>
    <row r="1079" spans="1:28" x14ac:dyDescent="0.3">
      <c r="A1079" s="14">
        <v>1</v>
      </c>
      <c r="B1079" s="14">
        <v>1</v>
      </c>
      <c r="C1079" s="15" t="s">
        <v>29638</v>
      </c>
      <c r="D1079" s="15" t="s">
        <v>37519</v>
      </c>
      <c r="E1079" s="15">
        <v>45773</v>
      </c>
      <c r="F1079" s="15" t="s">
        <v>37520</v>
      </c>
      <c r="G1079" s="15">
        <v>45716</v>
      </c>
      <c r="H1079" s="15">
        <v>45897</v>
      </c>
      <c r="I1079" s="15" t="s">
        <v>37521</v>
      </c>
      <c r="J1079" s="15" t="s">
        <v>37522</v>
      </c>
      <c r="K1079" s="15" t="s">
        <v>45388</v>
      </c>
      <c r="L1079" s="15" t="s">
        <v>314</v>
      </c>
      <c r="M1079" s="15" t="s">
        <v>37523</v>
      </c>
      <c r="N1079" s="14">
        <v>2004</v>
      </c>
      <c r="O1079" s="15" t="s">
        <v>37524</v>
      </c>
      <c r="P1079" s="15" t="s">
        <v>81</v>
      </c>
      <c r="Q1079" s="15" t="s">
        <v>46939</v>
      </c>
      <c r="R1079" s="15" t="s">
        <v>29643</v>
      </c>
      <c r="S1079" s="15" t="s">
        <v>29644</v>
      </c>
      <c r="T1079" s="15" t="s">
        <v>174</v>
      </c>
      <c r="U1079" s="15" t="s">
        <v>53</v>
      </c>
      <c r="V1079" s="15" t="s">
        <v>45946</v>
      </c>
      <c r="W1079" s="15" t="s">
        <v>1186</v>
      </c>
      <c r="X1079" s="15" t="str">
        <f>_xlfn.XLOOKUP(_LOOKUP[[#This Row],[AdjusterMemberName]],_Adjuster[Adjuster Name],_Adjuster[Email],,0)</f>
        <v>sAkinleye@knightcompany.com</v>
      </c>
      <c r="Y1079" s="15" t="str">
        <f>_xlfn.XLOOKUP(_LOOKUP[[#This Row],[AdjusterMemberName]],_Adjuster[Adjuster Name],_Adjuster[Phone Number],,0)</f>
        <v>424-559-5280</v>
      </c>
      <c r="Z1079" s="15" t="s">
        <v>29645</v>
      </c>
      <c r="AA10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1006 N Ridgewood Pl, Los Angeles  CA 90038</v>
      </c>
      <c r="AB1079" s="15"/>
    </row>
    <row r="1080" spans="1:28" x14ac:dyDescent="0.3">
      <c r="A1080" s="14">
        <v>1</v>
      </c>
      <c r="B1080" s="14">
        <v>1</v>
      </c>
      <c r="C1080" s="15" t="s">
        <v>37532</v>
      </c>
      <c r="D1080" s="15" t="s">
        <v>37533</v>
      </c>
      <c r="E1080" s="15">
        <v>45773</v>
      </c>
      <c r="F1080" s="15" t="s">
        <v>37534</v>
      </c>
      <c r="G1080" s="15">
        <v>45750</v>
      </c>
      <c r="H1080" s="15">
        <v>45933</v>
      </c>
      <c r="I1080" s="15" t="s">
        <v>37535</v>
      </c>
      <c r="J1080" s="15" t="s">
        <v>37536</v>
      </c>
      <c r="K1080" s="15" t="s">
        <v>45327</v>
      </c>
      <c r="L1080" s="15" t="s">
        <v>987</v>
      </c>
      <c r="M1080" s="15" t="s">
        <v>1668</v>
      </c>
      <c r="N1080" s="14">
        <v>2016</v>
      </c>
      <c r="O1080" s="15" t="s">
        <v>37537</v>
      </c>
      <c r="P1080" s="15" t="s">
        <v>106</v>
      </c>
      <c r="Q1080" s="15" t="s">
        <v>47001</v>
      </c>
      <c r="R1080" s="15" t="s">
        <v>4551</v>
      </c>
      <c r="S1080" s="15" t="s">
        <v>37538</v>
      </c>
      <c r="T1080" s="15" t="s">
        <v>404</v>
      </c>
      <c r="U1080" s="15" t="s">
        <v>53</v>
      </c>
      <c r="V1080" s="15" t="s">
        <v>45417</v>
      </c>
      <c r="W1080" s="15" t="s">
        <v>5071</v>
      </c>
      <c r="X1080" s="15" t="str">
        <f>_xlfn.XLOOKUP(_LOOKUP[[#This Row],[AdjusterMemberName]],_Adjuster[Adjuster Name],_Adjuster[Email],,0)</f>
        <v>AMontelongo@knightcompany.com</v>
      </c>
      <c r="Y1080" s="15" t="str">
        <f>_xlfn.XLOOKUP(_LOOKUP[[#This Row],[AdjusterMemberName]],_Adjuster[Adjuster Name],_Adjuster[Phone Number],,0)</f>
        <v>424-559-5425</v>
      </c>
      <c r="Z1080" s="15" t="s">
        <v>37539</v>
      </c>
      <c r="AA10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37303 Weeping Branch St, Palmdale  CA 93550</v>
      </c>
      <c r="AB1080" s="15"/>
    </row>
    <row r="1081" spans="1:28" x14ac:dyDescent="0.3">
      <c r="A1081" s="14">
        <v>0</v>
      </c>
      <c r="B1081" s="14">
        <v>1</v>
      </c>
      <c r="C1081" s="15" t="s">
        <v>37652</v>
      </c>
      <c r="D1081" s="15" t="s">
        <v>37652</v>
      </c>
      <c r="E1081" s="15">
        <v>45773</v>
      </c>
      <c r="F1081" s="15" t="s">
        <v>37653</v>
      </c>
      <c r="G1081" s="15"/>
      <c r="H1081" s="15"/>
      <c r="I1081" s="15" t="s">
        <v>37654</v>
      </c>
      <c r="J1081" s="15" t="s">
        <v>37655</v>
      </c>
      <c r="K1081" s="15" t="s">
        <v>45505</v>
      </c>
      <c r="L1081" s="15" t="s">
        <v>37656</v>
      </c>
      <c r="M1081" s="15" t="s">
        <v>37657</v>
      </c>
      <c r="N1081" s="14">
        <v>1900</v>
      </c>
      <c r="O1081" s="15" t="s">
        <v>1025</v>
      </c>
      <c r="P1081" s="15" t="s">
        <v>81</v>
      </c>
      <c r="Q1081" s="15"/>
      <c r="R1081" s="15"/>
      <c r="S1081" s="15"/>
      <c r="T1081" s="15"/>
      <c r="U1081" s="15"/>
      <c r="V1081" s="15"/>
      <c r="W1081" s="15" t="s">
        <v>1186</v>
      </c>
      <c r="X1081" s="15" t="str">
        <f>_xlfn.XLOOKUP(_LOOKUP[[#This Row],[AdjusterMemberName]],_Adjuster[Adjuster Name],_Adjuster[Email],,0)</f>
        <v>sAkinleye@knightcompany.com</v>
      </c>
      <c r="Y1081" s="15" t="str">
        <f>_xlfn.XLOOKUP(_LOOKUP[[#This Row],[AdjusterMemberName]],_Adjuster[Adjuster Name],_Adjuster[Phone Number],,0)</f>
        <v>424-559-5280</v>
      </c>
      <c r="Z1081" s="15"/>
      <c r="AA1081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1081" s="15"/>
    </row>
    <row r="1082" spans="1:28" x14ac:dyDescent="0.3">
      <c r="A1082" s="14">
        <v>1</v>
      </c>
      <c r="B1082" s="14">
        <v>0</v>
      </c>
      <c r="C1082" s="15" t="s">
        <v>37774</v>
      </c>
      <c r="D1082" s="15" t="s">
        <v>37775</v>
      </c>
      <c r="E1082" s="15">
        <v>45773</v>
      </c>
      <c r="F1082" s="15" t="s">
        <v>37776</v>
      </c>
      <c r="G1082" s="15">
        <v>45735</v>
      </c>
      <c r="H1082" s="15">
        <v>45919</v>
      </c>
      <c r="I1082" s="15" t="s">
        <v>37777</v>
      </c>
      <c r="J1082" s="15" t="s">
        <v>37778</v>
      </c>
      <c r="K1082" s="15" t="s">
        <v>46060</v>
      </c>
      <c r="L1082" s="15" t="s">
        <v>103</v>
      </c>
      <c r="M1082" s="15" t="s">
        <v>104</v>
      </c>
      <c r="N1082" s="14">
        <v>2007</v>
      </c>
      <c r="O1082" s="15" t="s">
        <v>37779</v>
      </c>
      <c r="P1082" s="15" t="s">
        <v>106</v>
      </c>
      <c r="Q1082" s="15" t="s">
        <v>46976</v>
      </c>
      <c r="R1082" s="15" t="s">
        <v>4908</v>
      </c>
      <c r="S1082" s="15" t="s">
        <v>37780</v>
      </c>
      <c r="T1082" s="15" t="s">
        <v>37781</v>
      </c>
      <c r="U1082" s="15" t="s">
        <v>53</v>
      </c>
      <c r="V1082" s="15" t="s">
        <v>46059</v>
      </c>
      <c r="W1082" s="15" t="s">
        <v>29629</v>
      </c>
      <c r="X1082" s="15" t="str">
        <f>_xlfn.XLOOKUP(_LOOKUP[[#This Row],[AdjusterMemberName]],_Adjuster[Adjuster Name],_Adjuster[Email],,0)</f>
        <v>LYoung2@knightcompany.com</v>
      </c>
      <c r="Y1082" s="15" t="str">
        <f>_xlfn.XLOOKUP(_LOOKUP[[#This Row],[AdjusterMemberName]],_Adjuster[Adjuster Name],_Adjuster[Phone Number],,0)</f>
        <v>323-456-1714</v>
      </c>
      <c r="Z1082" s="15" t="s">
        <v>37782</v>
      </c>
      <c r="AA10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7016 W Springfield Ave, Raisin City  CA 93652</v>
      </c>
      <c r="AB1082" s="15"/>
    </row>
    <row r="1083" spans="1:28" x14ac:dyDescent="0.3">
      <c r="A1083" s="14">
        <v>1</v>
      </c>
      <c r="B1083" s="14">
        <v>1</v>
      </c>
      <c r="C1083" s="15" t="s">
        <v>37839</v>
      </c>
      <c r="D1083" s="15" t="s">
        <v>37839</v>
      </c>
      <c r="E1083" s="15">
        <v>45773</v>
      </c>
      <c r="F1083" s="15" t="s">
        <v>37840</v>
      </c>
      <c r="G1083" s="15">
        <v>45614</v>
      </c>
      <c r="H1083" s="15">
        <v>45795</v>
      </c>
      <c r="I1083" s="15" t="s">
        <v>37841</v>
      </c>
      <c r="J1083" s="15" t="s">
        <v>37842</v>
      </c>
      <c r="K1083" s="15" t="s">
        <v>45330</v>
      </c>
      <c r="L1083" s="15" t="s">
        <v>441</v>
      </c>
      <c r="M1083" s="15" t="s">
        <v>442</v>
      </c>
      <c r="N1083" s="14">
        <v>2025</v>
      </c>
      <c r="O1083" s="15" t="s">
        <v>37843</v>
      </c>
      <c r="P1083" s="15" t="s">
        <v>106</v>
      </c>
      <c r="Q1083" s="15" t="s">
        <v>47109</v>
      </c>
      <c r="R1083" s="15" t="s">
        <v>37844</v>
      </c>
      <c r="S1083" s="15" t="s">
        <v>37845</v>
      </c>
      <c r="T1083" s="15" t="s">
        <v>286</v>
      </c>
      <c r="U1083" s="15" t="s">
        <v>53</v>
      </c>
      <c r="V1083" s="15" t="s">
        <v>45658</v>
      </c>
      <c r="W1083" s="15" t="s">
        <v>1049</v>
      </c>
      <c r="X1083" s="15" t="str">
        <f>_xlfn.XLOOKUP(_LOOKUP[[#This Row],[AdjusterMemberName]],_Adjuster[Adjuster Name],_Adjuster[Email],,0)</f>
        <v>cPenate@knightcompany.com</v>
      </c>
      <c r="Y1083" s="15" t="str">
        <f>_xlfn.XLOOKUP(_LOOKUP[[#This Row],[AdjusterMemberName]],_Adjuster[Adjuster Name],_Adjuster[Phone Number],,0)</f>
        <v>424-559-5385</v>
      </c>
      <c r="Z1083" s="15" t="s">
        <v>37846</v>
      </c>
      <c r="AA10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2603 E 220Th Pl, Long Beach  CA 90810</v>
      </c>
      <c r="AB1083" s="15"/>
    </row>
    <row r="1084" spans="1:28" x14ac:dyDescent="0.3">
      <c r="A1084" s="14">
        <v>1</v>
      </c>
      <c r="B1084" s="14">
        <v>1</v>
      </c>
      <c r="C1084" s="15" t="s">
        <v>37889</v>
      </c>
      <c r="D1084" s="15" t="s">
        <v>37890</v>
      </c>
      <c r="E1084" s="15">
        <v>45773</v>
      </c>
      <c r="F1084" s="15" t="s">
        <v>37891</v>
      </c>
      <c r="G1084" s="15">
        <v>45614</v>
      </c>
      <c r="H1084" s="15">
        <v>45795</v>
      </c>
      <c r="I1084" s="15" t="s">
        <v>37892</v>
      </c>
      <c r="J1084" s="15" t="s">
        <v>37893</v>
      </c>
      <c r="K1084" s="15" t="s">
        <v>45354</v>
      </c>
      <c r="L1084" s="15" t="s">
        <v>103</v>
      </c>
      <c r="M1084" s="15" t="s">
        <v>6410</v>
      </c>
      <c r="N1084" s="14">
        <v>2021</v>
      </c>
      <c r="O1084" s="15" t="s">
        <v>37894</v>
      </c>
      <c r="P1084" s="15" t="s">
        <v>106</v>
      </c>
      <c r="Q1084" s="15" t="s">
        <v>47019</v>
      </c>
      <c r="R1084" s="15" t="s">
        <v>37895</v>
      </c>
      <c r="S1084" s="15" t="s">
        <v>37896</v>
      </c>
      <c r="T1084" s="15" t="s">
        <v>5400</v>
      </c>
      <c r="U1084" s="15" t="s">
        <v>53</v>
      </c>
      <c r="V1084" s="15" t="s">
        <v>46023</v>
      </c>
      <c r="W1084" s="15" t="s">
        <v>3974</v>
      </c>
      <c r="X1084" s="15" t="str">
        <f>_xlfn.XLOOKUP(_LOOKUP[[#This Row],[AdjusterMemberName]],_Adjuster[Adjuster Name],_Adjuster[Email],,0)</f>
        <v>LMiller@knightcompany.com</v>
      </c>
      <c r="Y1084" s="15" t="str">
        <f>_xlfn.XLOOKUP(_LOOKUP[[#This Row],[AdjusterMemberName]],_Adjuster[Adjuster Name],_Adjuster[Phone Number],,0)</f>
        <v>424-559-5378</v>
      </c>
      <c r="Z1084" s="15" t="s">
        <v>37897</v>
      </c>
      <c r="AA10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425 E Bradley Ave Apt 135, El Cajon  CA 92021</v>
      </c>
      <c r="AB1084" s="15"/>
    </row>
    <row r="1085" spans="1:28" x14ac:dyDescent="0.3">
      <c r="A1085" s="14">
        <v>1</v>
      </c>
      <c r="B1085" s="14">
        <v>1</v>
      </c>
      <c r="C1085" s="15" t="s">
        <v>29638</v>
      </c>
      <c r="D1085" s="15" t="s">
        <v>37519</v>
      </c>
      <c r="E1085" s="15">
        <v>45773</v>
      </c>
      <c r="F1085" s="15" t="s">
        <v>37520</v>
      </c>
      <c r="G1085" s="15">
        <v>45716</v>
      </c>
      <c r="H1085" s="15">
        <v>45897</v>
      </c>
      <c r="I1085" s="15" t="s">
        <v>38349</v>
      </c>
      <c r="J1085" s="15" t="s">
        <v>37522</v>
      </c>
      <c r="K1085" s="15" t="s">
        <v>45505</v>
      </c>
      <c r="L1085" s="15" t="s">
        <v>314</v>
      </c>
      <c r="M1085" s="15" t="s">
        <v>37523</v>
      </c>
      <c r="N1085" s="14">
        <v>2004</v>
      </c>
      <c r="O1085" s="15" t="s">
        <v>37524</v>
      </c>
      <c r="P1085" s="15" t="s">
        <v>81</v>
      </c>
      <c r="Q1085" s="15" t="s">
        <v>46939</v>
      </c>
      <c r="R1085" s="15" t="s">
        <v>29643</v>
      </c>
      <c r="S1085" s="15" t="s">
        <v>29644</v>
      </c>
      <c r="T1085" s="15" t="s">
        <v>174</v>
      </c>
      <c r="U1085" s="15" t="s">
        <v>53</v>
      </c>
      <c r="V1085" s="15" t="s">
        <v>45946</v>
      </c>
      <c r="W1085" s="15" t="s">
        <v>1186</v>
      </c>
      <c r="X1085" s="15" t="str">
        <f>_xlfn.XLOOKUP(_LOOKUP[[#This Row],[AdjusterMemberName]],_Adjuster[Adjuster Name],_Adjuster[Email],,0)</f>
        <v>sAkinleye@knightcompany.com</v>
      </c>
      <c r="Y1085" s="15" t="str">
        <f>_xlfn.XLOOKUP(_LOOKUP[[#This Row],[AdjusterMemberName]],_Adjuster[Adjuster Name],_Adjuster[Phone Number],,0)</f>
        <v>424-559-5280</v>
      </c>
      <c r="Z1085" s="15" t="s">
        <v>29645</v>
      </c>
      <c r="AA10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1006 N Ridgewood Pl, Los Angeles  CA 90038</v>
      </c>
      <c r="AB1085" s="15"/>
    </row>
    <row r="1086" spans="1:28" x14ac:dyDescent="0.3">
      <c r="A1086" s="14">
        <v>1</v>
      </c>
      <c r="B1086" s="14">
        <v>1</v>
      </c>
      <c r="C1086" s="15" t="s">
        <v>38484</v>
      </c>
      <c r="D1086" s="15" t="s">
        <v>38485</v>
      </c>
      <c r="E1086" s="15">
        <v>45773</v>
      </c>
      <c r="F1086" s="15" t="s">
        <v>38486</v>
      </c>
      <c r="G1086" s="15">
        <v>45712</v>
      </c>
      <c r="H1086" s="15">
        <v>45893</v>
      </c>
      <c r="I1086" s="15" t="s">
        <v>38487</v>
      </c>
      <c r="J1086" s="15" t="s">
        <v>38488</v>
      </c>
      <c r="K1086" s="15" t="s">
        <v>45407</v>
      </c>
      <c r="L1086" s="15" t="s">
        <v>270</v>
      </c>
      <c r="M1086" s="15" t="s">
        <v>452</v>
      </c>
      <c r="N1086" s="14">
        <v>2020</v>
      </c>
      <c r="O1086" s="15" t="s">
        <v>38489</v>
      </c>
      <c r="P1086" s="15" t="s">
        <v>106</v>
      </c>
      <c r="Q1086" s="15" t="s">
        <v>47010</v>
      </c>
      <c r="R1086" s="15" t="s">
        <v>610</v>
      </c>
      <c r="S1086" s="15" t="s">
        <v>38490</v>
      </c>
      <c r="T1086" s="15" t="s">
        <v>811</v>
      </c>
      <c r="U1086" s="15" t="s">
        <v>53</v>
      </c>
      <c r="V1086" s="15" t="s">
        <v>45837</v>
      </c>
      <c r="W1086" s="15" t="s">
        <v>3974</v>
      </c>
      <c r="X1086" s="15" t="str">
        <f>_xlfn.XLOOKUP(_LOOKUP[[#This Row],[AdjusterMemberName]],_Adjuster[Adjuster Name],_Adjuster[Email],,0)</f>
        <v>LMiller@knightcompany.com</v>
      </c>
      <c r="Y1086" s="15" t="str">
        <f>_xlfn.XLOOKUP(_LOOKUP[[#This Row],[AdjusterMemberName]],_Adjuster[Adjuster Name],_Adjuster[Phone Number],,0)</f>
        <v>424-559-5378</v>
      </c>
      <c r="Z1086" s="15" t="s">
        <v>38491</v>
      </c>
      <c r="AA10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1894 Camino El Paso, Perris  CA 92571</v>
      </c>
      <c r="AB1086" s="15"/>
    </row>
    <row r="1087" spans="1:28" x14ac:dyDescent="0.3">
      <c r="A1087" s="14">
        <v>1</v>
      </c>
      <c r="B1087" s="14">
        <v>1</v>
      </c>
      <c r="C1087" s="15" t="s">
        <v>34398</v>
      </c>
      <c r="D1087" s="15" t="s">
        <v>34398</v>
      </c>
      <c r="E1087" s="15">
        <v>45773</v>
      </c>
      <c r="F1087" s="15" t="s">
        <v>38568</v>
      </c>
      <c r="G1087" s="15">
        <v>45765</v>
      </c>
      <c r="H1087" s="15">
        <v>45948</v>
      </c>
      <c r="I1087" s="15" t="s">
        <v>38569</v>
      </c>
      <c r="J1087" s="15" t="s">
        <v>19670</v>
      </c>
      <c r="K1087" s="15" t="s">
        <v>45339</v>
      </c>
      <c r="L1087" s="15" t="s">
        <v>201</v>
      </c>
      <c r="M1087" s="15" t="s">
        <v>38570</v>
      </c>
      <c r="N1087" s="14">
        <v>2008</v>
      </c>
      <c r="O1087" s="15" t="s">
        <v>38571</v>
      </c>
      <c r="P1087" s="15" t="s">
        <v>81</v>
      </c>
      <c r="Q1087" s="15" t="s">
        <v>46893</v>
      </c>
      <c r="R1087" s="15" t="s">
        <v>1364</v>
      </c>
      <c r="S1087" s="15" t="s">
        <v>38572</v>
      </c>
      <c r="T1087" s="15" t="s">
        <v>1001</v>
      </c>
      <c r="U1087" s="15" t="s">
        <v>53</v>
      </c>
      <c r="V1087" s="15" t="s">
        <v>46024</v>
      </c>
      <c r="W1087" s="15" t="s">
        <v>3974</v>
      </c>
      <c r="X1087" s="15" t="str">
        <f>_xlfn.XLOOKUP(_LOOKUP[[#This Row],[AdjusterMemberName]],_Adjuster[Adjuster Name],_Adjuster[Email],,0)</f>
        <v>LMiller@knightcompany.com</v>
      </c>
      <c r="Y1087" s="15" t="str">
        <f>_xlfn.XLOOKUP(_LOOKUP[[#This Row],[AdjusterMemberName]],_Adjuster[Adjuster Name],_Adjuster[Phone Number],,0)</f>
        <v>424-559-5378</v>
      </c>
      <c r="Z1087" s="15" t="s">
        <v>38573</v>
      </c>
      <c r="AA10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2010 Zocolo St Apt 160, Oxnard  CA 93036</v>
      </c>
      <c r="AB1087" s="15"/>
    </row>
    <row r="1088" spans="1:28" x14ac:dyDescent="0.3">
      <c r="A1088" s="14">
        <v>1</v>
      </c>
      <c r="B1088" s="14">
        <v>1</v>
      </c>
      <c r="C1088" s="15" t="s">
        <v>37324</v>
      </c>
      <c r="D1088" s="15" t="s">
        <v>37324</v>
      </c>
      <c r="E1088" s="15">
        <v>45772</v>
      </c>
      <c r="F1088" s="15" t="s">
        <v>37325</v>
      </c>
      <c r="G1088" s="15">
        <v>45677</v>
      </c>
      <c r="H1088" s="15">
        <v>45858</v>
      </c>
      <c r="I1088" s="15" t="s">
        <v>37326</v>
      </c>
      <c r="J1088" s="15" t="s">
        <v>37327</v>
      </c>
      <c r="K1088" s="15" t="s">
        <v>46079</v>
      </c>
      <c r="L1088" s="15" t="s">
        <v>91</v>
      </c>
      <c r="M1088" s="15" t="s">
        <v>37328</v>
      </c>
      <c r="N1088" s="14">
        <v>2011</v>
      </c>
      <c r="O1088" s="15" t="s">
        <v>37329</v>
      </c>
      <c r="P1088" s="15" t="s">
        <v>81</v>
      </c>
      <c r="Q1088" s="15" t="s">
        <v>46931</v>
      </c>
      <c r="R1088" s="15" t="s">
        <v>37330</v>
      </c>
      <c r="S1088" s="15" t="s">
        <v>37331</v>
      </c>
      <c r="T1088" s="15" t="s">
        <v>572</v>
      </c>
      <c r="U1088" s="15" t="s">
        <v>53</v>
      </c>
      <c r="V1088" s="15" t="s">
        <v>46056</v>
      </c>
      <c r="W1088" s="15" t="s">
        <v>5071</v>
      </c>
      <c r="X1088" s="15" t="str">
        <f>_xlfn.XLOOKUP(_LOOKUP[[#This Row],[AdjusterMemberName]],_Adjuster[Adjuster Name],_Adjuster[Email],,0)</f>
        <v>AMontelongo@knightcompany.com</v>
      </c>
      <c r="Y1088" s="15" t="str">
        <f>_xlfn.XLOOKUP(_LOOKUP[[#This Row],[AdjusterMemberName]],_Adjuster[Adjuster Name],_Adjuster[Phone Number],,0)</f>
        <v>424-559-5425</v>
      </c>
      <c r="Z1088" s="15" t="s">
        <v>37332</v>
      </c>
      <c r="AA10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1304 Monterey St Apt E, Bakersfield  CA 93305</v>
      </c>
      <c r="AB1088" s="15"/>
    </row>
    <row r="1089" spans="1:28" x14ac:dyDescent="0.3">
      <c r="A1089" s="14">
        <v>1</v>
      </c>
      <c r="B1089" s="14">
        <v>1</v>
      </c>
      <c r="C1089" s="15" t="s">
        <v>37333</v>
      </c>
      <c r="D1089" s="15" t="s">
        <v>37334</v>
      </c>
      <c r="E1089" s="15">
        <v>45772</v>
      </c>
      <c r="F1089" s="15" t="s">
        <v>37335</v>
      </c>
      <c r="G1089" s="15">
        <v>45709</v>
      </c>
      <c r="H1089" s="15">
        <v>45890</v>
      </c>
      <c r="I1089" s="15" t="s">
        <v>37336</v>
      </c>
      <c r="J1089" s="15" t="s">
        <v>37337</v>
      </c>
      <c r="K1089" s="15" t="s">
        <v>45429</v>
      </c>
      <c r="L1089" s="15" t="s">
        <v>128</v>
      </c>
      <c r="M1089" s="15" t="s">
        <v>170</v>
      </c>
      <c r="N1089" s="14">
        <v>2006</v>
      </c>
      <c r="O1089" s="15" t="s">
        <v>37338</v>
      </c>
      <c r="P1089" s="15" t="s">
        <v>81</v>
      </c>
      <c r="Q1089" s="15" t="s">
        <v>47110</v>
      </c>
      <c r="R1089" s="15" t="s">
        <v>5728</v>
      </c>
      <c r="S1089" s="15" t="s">
        <v>37339</v>
      </c>
      <c r="T1089" s="15" t="s">
        <v>7305</v>
      </c>
      <c r="U1089" s="15" t="s">
        <v>53</v>
      </c>
      <c r="V1089" s="15" t="s">
        <v>46078</v>
      </c>
      <c r="W1089" s="15" t="s">
        <v>1658</v>
      </c>
      <c r="X1089" s="15" t="str">
        <f>_xlfn.XLOOKUP(_LOOKUP[[#This Row],[AdjusterMemberName]],_Adjuster[Adjuster Name],_Adjuster[Email],,0)</f>
        <v>RDavila@knightcompany.com</v>
      </c>
      <c r="Y1089" s="15" t="str">
        <f>_xlfn.XLOOKUP(_LOOKUP[[#This Row],[AdjusterMemberName]],_Adjuster[Adjuster Name],_Adjuster[Phone Number],,0)</f>
        <v>424-559-5663</v>
      </c>
      <c r="Z1089" s="15" t="s">
        <v>37340</v>
      </c>
      <c r="AA10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1068 S Seventh Ave Apt 113, Avenal  CA 93204</v>
      </c>
      <c r="AB1089" s="15"/>
    </row>
    <row r="1090" spans="1:28" x14ac:dyDescent="0.3">
      <c r="A1090" s="14">
        <v>1</v>
      </c>
      <c r="B1090" s="14">
        <v>1</v>
      </c>
      <c r="C1090" s="15" t="s">
        <v>23436</v>
      </c>
      <c r="D1090" s="15" t="s">
        <v>37353</v>
      </c>
      <c r="E1090" s="15">
        <v>45772</v>
      </c>
      <c r="F1090" s="15" t="s">
        <v>37354</v>
      </c>
      <c r="G1090" s="15">
        <v>45668</v>
      </c>
      <c r="H1090" s="15">
        <v>45849</v>
      </c>
      <c r="I1090" s="15" t="s">
        <v>37355</v>
      </c>
      <c r="J1090" s="15" t="s">
        <v>37356</v>
      </c>
      <c r="K1090" s="15" t="s">
        <v>46077</v>
      </c>
      <c r="L1090" s="15" t="s">
        <v>128</v>
      </c>
      <c r="M1090" s="15" t="s">
        <v>170</v>
      </c>
      <c r="N1090" s="14">
        <v>2005</v>
      </c>
      <c r="O1090" s="15" t="s">
        <v>37357</v>
      </c>
      <c r="P1090" s="15" t="s">
        <v>106</v>
      </c>
      <c r="Q1090" s="15" t="s">
        <v>46893</v>
      </c>
      <c r="R1090" s="15" t="s">
        <v>610</v>
      </c>
      <c r="S1090" s="15" t="s">
        <v>23442</v>
      </c>
      <c r="T1090" s="15" t="s">
        <v>174</v>
      </c>
      <c r="U1090" s="15" t="s">
        <v>53</v>
      </c>
      <c r="V1090" s="15" t="s">
        <v>45367</v>
      </c>
      <c r="W1090" s="15" t="s">
        <v>5071</v>
      </c>
      <c r="X1090" s="15" t="str">
        <f>_xlfn.XLOOKUP(_LOOKUP[[#This Row],[AdjusterMemberName]],_Adjuster[Adjuster Name],_Adjuster[Email],,0)</f>
        <v>AMontelongo@knightcompany.com</v>
      </c>
      <c r="Y1090" s="15" t="str">
        <f>_xlfn.XLOOKUP(_LOOKUP[[#This Row],[AdjusterMemberName]],_Adjuster[Adjuster Name],_Adjuster[Phone Number],,0)</f>
        <v>424-559-5425</v>
      </c>
      <c r="Z1090" s="15" t="s">
        <v>37358</v>
      </c>
      <c r="AA10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644 1/2 E 48Th St, Los Angeles  CA 90011</v>
      </c>
      <c r="AB1090" s="15"/>
    </row>
    <row r="1091" spans="1:28" x14ac:dyDescent="0.3">
      <c r="A1091" s="14">
        <v>1</v>
      </c>
      <c r="B1091" s="14">
        <v>1</v>
      </c>
      <c r="C1091" s="15" t="s">
        <v>37392</v>
      </c>
      <c r="D1091" s="15" t="s">
        <v>37392</v>
      </c>
      <c r="E1091" s="15">
        <v>45772</v>
      </c>
      <c r="F1091" s="15" t="s">
        <v>37393</v>
      </c>
      <c r="G1091" s="15">
        <v>45616</v>
      </c>
      <c r="H1091" s="15">
        <v>45797</v>
      </c>
      <c r="I1091" s="15" t="s">
        <v>37394</v>
      </c>
      <c r="J1091" s="15" t="s">
        <v>37395</v>
      </c>
      <c r="K1091" s="15" t="s">
        <v>45373</v>
      </c>
      <c r="L1091" s="15" t="s">
        <v>139</v>
      </c>
      <c r="M1091" s="15" t="s">
        <v>1152</v>
      </c>
      <c r="N1091" s="14">
        <v>2018</v>
      </c>
      <c r="O1091" s="15" t="s">
        <v>37396</v>
      </c>
      <c r="P1091" s="15" t="s">
        <v>106</v>
      </c>
      <c r="Q1091" s="15" t="s">
        <v>46978</v>
      </c>
      <c r="R1091" s="15" t="s">
        <v>37397</v>
      </c>
      <c r="S1091" s="15" t="s">
        <v>37398</v>
      </c>
      <c r="T1091" s="15" t="s">
        <v>9898</v>
      </c>
      <c r="U1091" s="15" t="s">
        <v>53</v>
      </c>
      <c r="V1091" s="15" t="s">
        <v>45881</v>
      </c>
      <c r="W1091" s="15" t="s">
        <v>3184</v>
      </c>
      <c r="X1091" s="15" t="str">
        <f>_xlfn.XLOOKUP(_LOOKUP[[#This Row],[AdjusterMemberName]],_Adjuster[Adjuster Name],_Adjuster[Email],,0)</f>
        <v>mQualls@knightcompany.com</v>
      </c>
      <c r="Y1091" s="15" t="str">
        <f>_xlfn.XLOOKUP(_LOOKUP[[#This Row],[AdjusterMemberName]],_Adjuster[Adjuster Name],_Adjuster[Phone Number],,0)</f>
        <v>424-559-5436</v>
      </c>
      <c r="Z1091" s="15" t="s">
        <v>37399</v>
      </c>
      <c r="AA10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16040 Baga Ln, Lemoore  CA 93245</v>
      </c>
      <c r="AB1091" s="15"/>
    </row>
    <row r="1092" spans="1:28" x14ac:dyDescent="0.3">
      <c r="A1092" s="14">
        <v>1</v>
      </c>
      <c r="B1092" s="14">
        <v>1</v>
      </c>
      <c r="C1092" s="15" t="s">
        <v>37441</v>
      </c>
      <c r="D1092" s="15" t="s">
        <v>37442</v>
      </c>
      <c r="E1092" s="15">
        <v>45772</v>
      </c>
      <c r="F1092" s="15" t="s">
        <v>37443</v>
      </c>
      <c r="G1092" s="15">
        <v>45709</v>
      </c>
      <c r="H1092" s="15">
        <v>45890</v>
      </c>
      <c r="I1092" s="15" t="s">
        <v>37444</v>
      </c>
      <c r="J1092" s="15" t="s">
        <v>37445</v>
      </c>
      <c r="K1092" s="15" t="s">
        <v>45509</v>
      </c>
      <c r="L1092" s="15" t="s">
        <v>128</v>
      </c>
      <c r="M1092" s="15" t="s">
        <v>2179</v>
      </c>
      <c r="N1092" s="14">
        <v>2018</v>
      </c>
      <c r="O1092" s="15" t="s">
        <v>37446</v>
      </c>
      <c r="P1092" s="15" t="s">
        <v>106</v>
      </c>
      <c r="Q1092" s="15" t="s">
        <v>46893</v>
      </c>
      <c r="R1092" s="15" t="s">
        <v>37447</v>
      </c>
      <c r="S1092" s="15" t="s">
        <v>37448</v>
      </c>
      <c r="T1092" s="15" t="s">
        <v>821</v>
      </c>
      <c r="U1092" s="15" t="s">
        <v>53</v>
      </c>
      <c r="V1092" s="15" t="s">
        <v>45349</v>
      </c>
      <c r="W1092" s="15" t="s">
        <v>1049</v>
      </c>
      <c r="X1092" s="15" t="str">
        <f>_xlfn.XLOOKUP(_LOOKUP[[#This Row],[AdjusterMemberName]],_Adjuster[Adjuster Name],_Adjuster[Email],,0)</f>
        <v>cPenate@knightcompany.com</v>
      </c>
      <c r="Y1092" s="15" t="str">
        <f>_xlfn.XLOOKUP(_LOOKUP[[#This Row],[AdjusterMemberName]],_Adjuster[Adjuster Name],_Adjuster[Phone Number],,0)</f>
        <v>424-559-5385</v>
      </c>
      <c r="Z1092" s="15" t="s">
        <v>37449</v>
      </c>
      <c r="AA10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14426 Valerio St Apt A2, Van Nuys  CA 91405</v>
      </c>
      <c r="AB1092" s="15"/>
    </row>
    <row r="1093" spans="1:28" x14ac:dyDescent="0.3">
      <c r="A1093" s="14">
        <v>1</v>
      </c>
      <c r="B1093" s="14">
        <v>1</v>
      </c>
      <c r="C1093" s="15" t="s">
        <v>37458</v>
      </c>
      <c r="D1093" s="15" t="s">
        <v>37458</v>
      </c>
      <c r="E1093" s="15">
        <v>45772</v>
      </c>
      <c r="F1093" s="15" t="s">
        <v>37459</v>
      </c>
      <c r="G1093" s="15">
        <v>45666</v>
      </c>
      <c r="H1093" s="15">
        <v>45847</v>
      </c>
      <c r="I1093" s="15" t="s">
        <v>37460</v>
      </c>
      <c r="J1093" s="15" t="s">
        <v>37461</v>
      </c>
      <c r="K1093" s="15" t="s">
        <v>45356</v>
      </c>
      <c r="L1093" s="15" t="s">
        <v>430</v>
      </c>
      <c r="M1093" s="15" t="s">
        <v>599</v>
      </c>
      <c r="N1093" s="14">
        <v>2014</v>
      </c>
      <c r="O1093" s="15" t="s">
        <v>37462</v>
      </c>
      <c r="P1093" s="15" t="s">
        <v>106</v>
      </c>
      <c r="Q1093" s="15" t="s">
        <v>46922</v>
      </c>
      <c r="R1093" s="15" t="s">
        <v>10209</v>
      </c>
      <c r="S1093" s="15" t="s">
        <v>37463</v>
      </c>
      <c r="T1093" s="15" t="s">
        <v>1483</v>
      </c>
      <c r="U1093" s="15" t="s">
        <v>53</v>
      </c>
      <c r="V1093" s="15" t="s">
        <v>45652</v>
      </c>
      <c r="W1093" s="15" t="s">
        <v>3974</v>
      </c>
      <c r="X1093" s="15" t="str">
        <f>_xlfn.XLOOKUP(_LOOKUP[[#This Row],[AdjusterMemberName]],_Adjuster[Adjuster Name],_Adjuster[Email],,0)</f>
        <v>LMiller@knightcompany.com</v>
      </c>
      <c r="Y1093" s="15" t="str">
        <f>_xlfn.XLOOKUP(_LOOKUP[[#This Row],[AdjusterMemberName]],_Adjuster[Adjuster Name],_Adjuster[Phone Number],,0)</f>
        <v>424-559-5378</v>
      </c>
      <c r="Z1093" s="15" t="s">
        <v>37464</v>
      </c>
      <c r="AA10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950 Arcadia Ave Apt 47, Vista  CA 92084</v>
      </c>
      <c r="AB1093" s="15">
        <v>45819</v>
      </c>
    </row>
    <row r="1094" spans="1:28" x14ac:dyDescent="0.3">
      <c r="A1094" s="14">
        <v>1</v>
      </c>
      <c r="B1094" s="14">
        <v>1</v>
      </c>
      <c r="C1094" s="15" t="s">
        <v>37495</v>
      </c>
      <c r="D1094" s="15" t="s">
        <v>37495</v>
      </c>
      <c r="E1094" s="15">
        <v>45772</v>
      </c>
      <c r="F1094" s="15" t="s">
        <v>37496</v>
      </c>
      <c r="G1094" s="15">
        <v>45656</v>
      </c>
      <c r="H1094" s="15">
        <v>45838</v>
      </c>
      <c r="I1094" s="15" t="s">
        <v>37497</v>
      </c>
      <c r="J1094" s="15" t="s">
        <v>37498</v>
      </c>
      <c r="K1094" s="15" t="s">
        <v>45691</v>
      </c>
      <c r="L1094" s="15" t="s">
        <v>139</v>
      </c>
      <c r="M1094" s="15" t="s">
        <v>1219</v>
      </c>
      <c r="N1094" s="14">
        <v>2022</v>
      </c>
      <c r="O1094" s="15" t="s">
        <v>37499</v>
      </c>
      <c r="P1094" s="15" t="s">
        <v>81</v>
      </c>
      <c r="Q1094" s="15" t="s">
        <v>46922</v>
      </c>
      <c r="R1094" s="15" t="s">
        <v>37500</v>
      </c>
      <c r="S1094" s="15" t="s">
        <v>37501</v>
      </c>
      <c r="T1094" s="15" t="s">
        <v>164</v>
      </c>
      <c r="U1094" s="15" t="s">
        <v>53</v>
      </c>
      <c r="V1094" s="15" t="s">
        <v>45579</v>
      </c>
      <c r="W1094" s="15" t="s">
        <v>3307</v>
      </c>
      <c r="X1094" s="15" t="e">
        <f>_xlfn.XLOOKUP(_LOOKUP[[#This Row],[AdjusterMemberName]],_Adjuster[Adjuster Name],_Adjuster[Email],,0)</f>
        <v>#N/A</v>
      </c>
      <c r="Y1094" s="15" t="e">
        <f>_xlfn.XLOOKUP(_LOOKUP[[#This Row],[AdjusterMemberName]],_Adjuster[Adjuster Name],_Adjuster[Phone Number],,0)</f>
        <v>#N/A</v>
      </c>
      <c r="Z1094" s="15" t="s">
        <v>37502</v>
      </c>
      <c r="AA10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 S Rogers Ln Apt 201, Fresno  CA 93727</v>
      </c>
      <c r="AB1094" s="15"/>
    </row>
    <row r="1095" spans="1:28" x14ac:dyDescent="0.3">
      <c r="A1095" s="14">
        <v>1</v>
      </c>
      <c r="B1095" s="14">
        <v>1</v>
      </c>
      <c r="C1095" s="15" t="s">
        <v>37525</v>
      </c>
      <c r="D1095" s="15" t="s">
        <v>37525</v>
      </c>
      <c r="E1095" s="15">
        <v>45772</v>
      </c>
      <c r="F1095" s="15" t="s">
        <v>37526</v>
      </c>
      <c r="G1095" s="15">
        <v>45689</v>
      </c>
      <c r="H1095" s="15">
        <v>45870</v>
      </c>
      <c r="I1095" s="15" t="s">
        <v>37527</v>
      </c>
      <c r="J1095" s="15" t="s">
        <v>37528</v>
      </c>
      <c r="K1095" s="15" t="s">
        <v>45332</v>
      </c>
      <c r="L1095" s="15" t="s">
        <v>103</v>
      </c>
      <c r="M1095" s="15" t="s">
        <v>1336</v>
      </c>
      <c r="N1095" s="14">
        <v>2009</v>
      </c>
      <c r="O1095" s="15" t="s">
        <v>37529</v>
      </c>
      <c r="P1095" s="15" t="s">
        <v>81</v>
      </c>
      <c r="Q1095" s="15" t="s">
        <v>47001</v>
      </c>
      <c r="R1095" s="15" t="s">
        <v>2510</v>
      </c>
      <c r="S1095" s="15" t="s">
        <v>37530</v>
      </c>
      <c r="T1095" s="15" t="s">
        <v>830</v>
      </c>
      <c r="U1095" s="15" t="s">
        <v>53</v>
      </c>
      <c r="V1095" s="15" t="s">
        <v>46072</v>
      </c>
      <c r="W1095" s="15" t="s">
        <v>1357</v>
      </c>
      <c r="X1095" s="15" t="str">
        <f>_xlfn.XLOOKUP(_LOOKUP[[#This Row],[AdjusterMemberName]],_Adjuster[Adjuster Name],_Adjuster[Email],,0)</f>
        <v>jRivera1@knightcompany.com</v>
      </c>
      <c r="Y1095" s="15" t="str">
        <f>_xlfn.XLOOKUP(_LOOKUP[[#This Row],[AdjusterMemberName]],_Adjuster[Adjuster Name],_Adjuster[Phone Number],,0)</f>
        <v>424-559-5239</v>
      </c>
      <c r="Z1095" s="15" t="s">
        <v>37531</v>
      </c>
      <c r="AA10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290 Tunis Rd, Oakland  CA 94603</v>
      </c>
      <c r="AB1095" s="15">
        <v>45850</v>
      </c>
    </row>
    <row r="1096" spans="1:28" x14ac:dyDescent="0.3">
      <c r="A1096" s="14">
        <v>1</v>
      </c>
      <c r="B1096" s="14">
        <v>1</v>
      </c>
      <c r="C1096" s="15" t="s">
        <v>37582</v>
      </c>
      <c r="D1096" s="15" t="s">
        <v>37583</v>
      </c>
      <c r="E1096" s="15">
        <v>45772</v>
      </c>
      <c r="F1096" s="15" t="s">
        <v>37584</v>
      </c>
      <c r="G1096" s="15">
        <v>45673</v>
      </c>
      <c r="H1096" s="15">
        <v>45854</v>
      </c>
      <c r="I1096" s="15" t="s">
        <v>37585</v>
      </c>
      <c r="J1096" s="15" t="s">
        <v>37586</v>
      </c>
      <c r="K1096" s="15" t="s">
        <v>45416</v>
      </c>
      <c r="L1096" s="15" t="s">
        <v>1566</v>
      </c>
      <c r="M1096" s="15" t="s">
        <v>25263</v>
      </c>
      <c r="N1096" s="14">
        <v>2021</v>
      </c>
      <c r="O1096" s="15" t="s">
        <v>37587</v>
      </c>
      <c r="P1096" s="15" t="s">
        <v>81</v>
      </c>
      <c r="Q1096" s="15" t="s">
        <v>46893</v>
      </c>
      <c r="R1096" s="15" t="s">
        <v>1364</v>
      </c>
      <c r="S1096" s="15" t="s">
        <v>37588</v>
      </c>
      <c r="T1096" s="15" t="s">
        <v>308</v>
      </c>
      <c r="U1096" s="15" t="s">
        <v>53</v>
      </c>
      <c r="V1096" s="15" t="s">
        <v>46069</v>
      </c>
      <c r="W1096" s="15" t="s">
        <v>3974</v>
      </c>
      <c r="X1096" s="15" t="str">
        <f>_xlfn.XLOOKUP(_LOOKUP[[#This Row],[AdjusterMemberName]],_Adjuster[Adjuster Name],_Adjuster[Email],,0)</f>
        <v>LMiller@knightcompany.com</v>
      </c>
      <c r="Y1096" s="15" t="str">
        <f>_xlfn.XLOOKUP(_LOOKUP[[#This Row],[AdjusterMemberName]],_Adjuster[Adjuster Name],_Adjuster[Phone Number],,0)</f>
        <v>424-559-5378</v>
      </c>
      <c r="Z1096" s="15" t="s">
        <v>37589</v>
      </c>
      <c r="AA10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20856 Bayport Dr, Riverside  CA 92508</v>
      </c>
      <c r="AB1096" s="15"/>
    </row>
    <row r="1097" spans="1:28" x14ac:dyDescent="0.3">
      <c r="A1097" s="14">
        <v>1</v>
      </c>
      <c r="B1097" s="14">
        <v>1</v>
      </c>
      <c r="C1097" s="15" t="s">
        <v>37615</v>
      </c>
      <c r="D1097" s="15" t="s">
        <v>37615</v>
      </c>
      <c r="E1097" s="15">
        <v>45772</v>
      </c>
      <c r="F1097" s="15" t="s">
        <v>37616</v>
      </c>
      <c r="G1097" s="15">
        <v>45654</v>
      </c>
      <c r="H1097" s="15">
        <v>45836</v>
      </c>
      <c r="I1097" s="15" t="s">
        <v>37617</v>
      </c>
      <c r="J1097" s="15" t="s">
        <v>37618</v>
      </c>
      <c r="K1097" s="15" t="s">
        <v>45332</v>
      </c>
      <c r="L1097" s="15" t="s">
        <v>281</v>
      </c>
      <c r="M1097" s="15" t="s">
        <v>282</v>
      </c>
      <c r="N1097" s="14">
        <v>2019</v>
      </c>
      <c r="O1097" s="15" t="s">
        <v>37619</v>
      </c>
      <c r="P1097" s="15" t="s">
        <v>81</v>
      </c>
      <c r="Q1097" s="15" t="s">
        <v>47019</v>
      </c>
      <c r="R1097" s="15" t="s">
        <v>781</v>
      </c>
      <c r="S1097" s="15" t="s">
        <v>37620</v>
      </c>
      <c r="T1097" s="15" t="s">
        <v>821</v>
      </c>
      <c r="U1097" s="15" t="s">
        <v>53</v>
      </c>
      <c r="V1097" s="15" t="s">
        <v>45349</v>
      </c>
      <c r="W1097" s="15" t="s">
        <v>3307</v>
      </c>
      <c r="X1097" s="15" t="e">
        <f>_xlfn.XLOOKUP(_LOOKUP[[#This Row],[AdjusterMemberName]],_Adjuster[Adjuster Name],_Adjuster[Email],,0)</f>
        <v>#N/A</v>
      </c>
      <c r="Y1097" s="15" t="e">
        <f>_xlfn.XLOOKUP(_LOOKUP[[#This Row],[AdjusterMemberName]],_Adjuster[Adjuster Name],_Adjuster[Phone Number],,0)</f>
        <v>#N/A</v>
      </c>
      <c r="Z1097" s="15" t="s">
        <v>37621</v>
      </c>
      <c r="AA10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6925 Woodman Ave Apt H, Van Nuys  CA 91405</v>
      </c>
      <c r="AB1097" s="15"/>
    </row>
    <row r="1098" spans="1:28" x14ac:dyDescent="0.3">
      <c r="A1098" s="14">
        <v>1</v>
      </c>
      <c r="B1098" s="14">
        <v>1</v>
      </c>
      <c r="C1098" s="15" t="s">
        <v>37716</v>
      </c>
      <c r="D1098" s="15" t="s">
        <v>37717</v>
      </c>
      <c r="E1098" s="15">
        <v>45772</v>
      </c>
      <c r="F1098" s="15" t="s">
        <v>37718</v>
      </c>
      <c r="G1098" s="15">
        <v>45681</v>
      </c>
      <c r="H1098" s="15">
        <v>45862</v>
      </c>
      <c r="I1098" s="15" t="s">
        <v>37719</v>
      </c>
      <c r="J1098" s="15" t="s">
        <v>37720</v>
      </c>
      <c r="K1098" s="15" t="s">
        <v>45950</v>
      </c>
      <c r="L1098" s="15" t="s">
        <v>139</v>
      </c>
      <c r="M1098" s="15" t="s">
        <v>470</v>
      </c>
      <c r="N1098" s="14">
        <v>2015</v>
      </c>
      <c r="O1098" s="15" t="s">
        <v>37721</v>
      </c>
      <c r="P1098" s="15" t="s">
        <v>106</v>
      </c>
      <c r="Q1098" s="15" t="s">
        <v>119</v>
      </c>
      <c r="R1098" s="15" t="s">
        <v>632</v>
      </c>
      <c r="S1098" s="15" t="s">
        <v>37722</v>
      </c>
      <c r="T1098" s="15" t="s">
        <v>5621</v>
      </c>
      <c r="U1098" s="15" t="s">
        <v>53</v>
      </c>
      <c r="V1098" s="15" t="s">
        <v>45436</v>
      </c>
      <c r="W1098" s="15" t="s">
        <v>1658</v>
      </c>
      <c r="X1098" s="15" t="str">
        <f>_xlfn.XLOOKUP(_LOOKUP[[#This Row],[AdjusterMemberName]],_Adjuster[Adjuster Name],_Adjuster[Email],,0)</f>
        <v>RDavila@knightcompany.com</v>
      </c>
      <c r="Y1098" s="15" t="str">
        <f>_xlfn.XLOOKUP(_LOOKUP[[#This Row],[AdjusterMemberName]],_Adjuster[Adjuster Name],_Adjuster[Phone Number],,0)</f>
        <v>424-559-5663</v>
      </c>
      <c r="Z1098" s="15" t="s">
        <v>37723</v>
      </c>
      <c r="AA10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6201 Walker Ave, Bell  CA 90201</v>
      </c>
      <c r="AB1098" s="15">
        <v>45746</v>
      </c>
    </row>
    <row r="1099" spans="1:28" x14ac:dyDescent="0.3">
      <c r="A1099" s="14">
        <v>1</v>
      </c>
      <c r="B1099" s="14">
        <v>1</v>
      </c>
      <c r="C1099" s="15" t="s">
        <v>13829</v>
      </c>
      <c r="D1099" s="15" t="s">
        <v>38504</v>
      </c>
      <c r="E1099" s="15">
        <v>45772</v>
      </c>
      <c r="F1099" s="15" t="s">
        <v>38505</v>
      </c>
      <c r="G1099" s="15">
        <v>45769</v>
      </c>
      <c r="H1099" s="15">
        <v>45952</v>
      </c>
      <c r="I1099" s="15" t="s">
        <v>38506</v>
      </c>
      <c r="J1099" s="15" t="s">
        <v>38507</v>
      </c>
      <c r="K1099" s="15" t="s">
        <v>45481</v>
      </c>
      <c r="L1099" s="15" t="s">
        <v>441</v>
      </c>
      <c r="M1099" s="15" t="s">
        <v>3284</v>
      </c>
      <c r="N1099" s="14">
        <v>2014</v>
      </c>
      <c r="O1099" s="15" t="s">
        <v>38508</v>
      </c>
      <c r="P1099" s="15" t="s">
        <v>106</v>
      </c>
      <c r="Q1099" s="15" t="s">
        <v>46893</v>
      </c>
      <c r="R1099" s="15" t="s">
        <v>13834</v>
      </c>
      <c r="S1099" s="15" t="s">
        <v>13835</v>
      </c>
      <c r="T1099" s="15" t="s">
        <v>286</v>
      </c>
      <c r="U1099" s="15" t="s">
        <v>53</v>
      </c>
      <c r="V1099" s="15" t="s">
        <v>45606</v>
      </c>
      <c r="W1099" s="15" t="s">
        <v>3184</v>
      </c>
      <c r="X1099" s="15" t="str">
        <f>_xlfn.XLOOKUP(_LOOKUP[[#This Row],[AdjusterMemberName]],_Adjuster[Adjuster Name],_Adjuster[Email],,0)</f>
        <v>mQualls@knightcompany.com</v>
      </c>
      <c r="Y1099" s="15" t="str">
        <f>_xlfn.XLOOKUP(_LOOKUP[[#This Row],[AdjusterMemberName]],_Adjuster[Adjuster Name],_Adjuster[Phone Number],,0)</f>
        <v>424-559-5436</v>
      </c>
      <c r="Z1099" s="15" t="s">
        <v>13836</v>
      </c>
      <c r="AA10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6200 Cherry Ave, Long Beach  CA 90805</v>
      </c>
      <c r="AB1099" s="15"/>
    </row>
    <row r="1100" spans="1:28" x14ac:dyDescent="0.3">
      <c r="A1100" s="14">
        <v>1</v>
      </c>
      <c r="B1100" s="14">
        <v>1</v>
      </c>
      <c r="C1100" s="15" t="s">
        <v>13829</v>
      </c>
      <c r="D1100" s="15" t="s">
        <v>13829</v>
      </c>
      <c r="E1100" s="15">
        <v>45772</v>
      </c>
      <c r="F1100" s="15" t="s">
        <v>38505</v>
      </c>
      <c r="G1100" s="15">
        <v>45769</v>
      </c>
      <c r="H1100" s="15">
        <v>45952</v>
      </c>
      <c r="I1100" s="15" t="s">
        <v>39295</v>
      </c>
      <c r="J1100" s="15" t="s">
        <v>39296</v>
      </c>
      <c r="K1100" s="15" t="s">
        <v>45481</v>
      </c>
      <c r="L1100" s="15" t="s">
        <v>441</v>
      </c>
      <c r="M1100" s="15" t="s">
        <v>3284</v>
      </c>
      <c r="N1100" s="14">
        <v>2014</v>
      </c>
      <c r="O1100" s="15" t="s">
        <v>38508</v>
      </c>
      <c r="P1100" s="15" t="s">
        <v>106</v>
      </c>
      <c r="Q1100" s="15" t="s">
        <v>46893</v>
      </c>
      <c r="R1100" s="15" t="s">
        <v>13834</v>
      </c>
      <c r="S1100" s="15" t="s">
        <v>13835</v>
      </c>
      <c r="T1100" s="15" t="s">
        <v>286</v>
      </c>
      <c r="U1100" s="15" t="s">
        <v>53</v>
      </c>
      <c r="V1100" s="15" t="s">
        <v>45606</v>
      </c>
      <c r="W1100" s="15" t="s">
        <v>6921</v>
      </c>
      <c r="X1100" s="15" t="str">
        <f>_xlfn.XLOOKUP(_LOOKUP[[#This Row],[AdjusterMemberName]],_Adjuster[Adjuster Name],_Adjuster[Email],,0)</f>
        <v>AWallace@knightcompany.com</v>
      </c>
      <c r="Y1100" s="15" t="str">
        <f>_xlfn.XLOOKUP(_LOOKUP[[#This Row],[AdjusterMemberName]],_Adjuster[Adjuster Name],_Adjuster[Phone Number],,0)</f>
        <v>424-559-5734</v>
      </c>
      <c r="Z1100" s="15" t="s">
        <v>13836</v>
      </c>
      <c r="AA11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6200 Cherry Ave, Long Beach  CA 90805</v>
      </c>
      <c r="AB1100" s="15"/>
    </row>
    <row r="1101" spans="1:28" x14ac:dyDescent="0.3">
      <c r="A1101" s="14">
        <v>1</v>
      </c>
      <c r="B1101" s="14">
        <v>1</v>
      </c>
      <c r="C1101" s="15" t="s">
        <v>37197</v>
      </c>
      <c r="D1101" s="15" t="s">
        <v>37197</v>
      </c>
      <c r="E1101" s="15">
        <v>45771</v>
      </c>
      <c r="F1101" s="15" t="s">
        <v>37198</v>
      </c>
      <c r="G1101" s="15">
        <v>45693</v>
      </c>
      <c r="H1101" s="15">
        <v>45874</v>
      </c>
      <c r="I1101" s="15" t="s">
        <v>37199</v>
      </c>
      <c r="J1101" s="15" t="s">
        <v>37200</v>
      </c>
      <c r="K1101" s="15" t="s">
        <v>45582</v>
      </c>
      <c r="L1101" s="15" t="s">
        <v>441</v>
      </c>
      <c r="M1101" s="15" t="s">
        <v>442</v>
      </c>
      <c r="N1101" s="14">
        <v>2023</v>
      </c>
      <c r="O1101" s="15" t="s">
        <v>37201</v>
      </c>
      <c r="P1101" s="15" t="s">
        <v>81</v>
      </c>
      <c r="Q1101" s="15" t="s">
        <v>47037</v>
      </c>
      <c r="R1101" s="15" t="s">
        <v>2673</v>
      </c>
      <c r="S1101" s="15" t="s">
        <v>37202</v>
      </c>
      <c r="T1101" s="15" t="s">
        <v>3521</v>
      </c>
      <c r="U1101" s="15" t="s">
        <v>53</v>
      </c>
      <c r="V1101" s="15" t="s">
        <v>45362</v>
      </c>
      <c r="W1101" s="15" t="s">
        <v>1357</v>
      </c>
      <c r="X1101" s="15" t="str">
        <f>_xlfn.XLOOKUP(_LOOKUP[[#This Row],[AdjusterMemberName]],_Adjuster[Adjuster Name],_Adjuster[Email],,0)</f>
        <v>jRivera1@knightcompany.com</v>
      </c>
      <c r="Y1101" s="15" t="str">
        <f>_xlfn.XLOOKUP(_LOOKUP[[#This Row],[AdjusterMemberName]],_Adjuster[Adjuster Name],_Adjuster[Phone Number],,0)</f>
        <v>424-559-5239</v>
      </c>
      <c r="Z1101" s="15" t="s">
        <v>37203</v>
      </c>
      <c r="AA11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2432 B St Apt A, Selma  CA 93662</v>
      </c>
      <c r="AB1101" s="15"/>
    </row>
    <row r="1102" spans="1:28" x14ac:dyDescent="0.3">
      <c r="A1102" s="14">
        <v>1</v>
      </c>
      <c r="B1102" s="14">
        <v>1</v>
      </c>
      <c r="C1102" s="15" t="s">
        <v>37247</v>
      </c>
      <c r="D1102" s="15" t="s">
        <v>37247</v>
      </c>
      <c r="E1102" s="15">
        <v>45771</v>
      </c>
      <c r="F1102" s="15" t="s">
        <v>37248</v>
      </c>
      <c r="G1102" s="15">
        <v>45712</v>
      </c>
      <c r="H1102" s="15">
        <v>45893</v>
      </c>
      <c r="I1102" s="15" t="s">
        <v>37249</v>
      </c>
      <c r="J1102" s="15" t="s">
        <v>37250</v>
      </c>
      <c r="K1102" s="15" t="s">
        <v>45356</v>
      </c>
      <c r="L1102" s="15" t="s">
        <v>128</v>
      </c>
      <c r="M1102" s="15" t="s">
        <v>836</v>
      </c>
      <c r="N1102" s="14">
        <v>2025</v>
      </c>
      <c r="O1102" s="15" t="s">
        <v>37251</v>
      </c>
      <c r="P1102" s="15" t="s">
        <v>81</v>
      </c>
      <c r="Q1102" s="15" t="s">
        <v>47003</v>
      </c>
      <c r="R1102" s="15" t="s">
        <v>37252</v>
      </c>
      <c r="S1102" s="15" t="s">
        <v>37253</v>
      </c>
      <c r="T1102" s="15" t="s">
        <v>22534</v>
      </c>
      <c r="U1102" s="15" t="s">
        <v>53</v>
      </c>
      <c r="V1102" s="15" t="s">
        <v>46081</v>
      </c>
      <c r="W1102" s="15" t="s">
        <v>1357</v>
      </c>
      <c r="X1102" s="15" t="str">
        <f>_xlfn.XLOOKUP(_LOOKUP[[#This Row],[AdjusterMemberName]],_Adjuster[Adjuster Name],_Adjuster[Email],,0)</f>
        <v>jRivera1@knightcompany.com</v>
      </c>
      <c r="Y1102" s="15" t="str">
        <f>_xlfn.XLOOKUP(_LOOKUP[[#This Row],[AdjusterMemberName]],_Adjuster[Adjuster Name],_Adjuster[Phone Number],,0)</f>
        <v>424-559-5239</v>
      </c>
      <c r="Z1102" s="15" t="s">
        <v>37254</v>
      </c>
      <c r="AA11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738 Pier Ave Apt 3, Santa Monica  CA 90405</v>
      </c>
      <c r="AB1102" s="15"/>
    </row>
    <row r="1103" spans="1:28" x14ac:dyDescent="0.3">
      <c r="A1103" s="14">
        <v>1</v>
      </c>
      <c r="B1103" s="14">
        <v>1</v>
      </c>
      <c r="C1103" s="15" t="s">
        <v>37309</v>
      </c>
      <c r="D1103" s="15" t="s">
        <v>37309</v>
      </c>
      <c r="E1103" s="15">
        <v>45771</v>
      </c>
      <c r="F1103" s="15" t="s">
        <v>37310</v>
      </c>
      <c r="G1103" s="15">
        <v>45601</v>
      </c>
      <c r="H1103" s="15">
        <v>45782</v>
      </c>
      <c r="I1103" s="15" t="s">
        <v>37311</v>
      </c>
      <c r="J1103" s="15" t="s">
        <v>37312</v>
      </c>
      <c r="K1103" s="15" t="s">
        <v>45611</v>
      </c>
      <c r="L1103" s="15" t="s">
        <v>128</v>
      </c>
      <c r="M1103" s="15" t="s">
        <v>129</v>
      </c>
      <c r="N1103" s="14">
        <v>2025</v>
      </c>
      <c r="O1103" s="15" t="s">
        <v>37313</v>
      </c>
      <c r="P1103" s="15" t="s">
        <v>106</v>
      </c>
      <c r="Q1103" s="15" t="s">
        <v>47073</v>
      </c>
      <c r="R1103" s="15" t="s">
        <v>20567</v>
      </c>
      <c r="S1103" s="15" t="s">
        <v>37314</v>
      </c>
      <c r="T1103" s="15" t="s">
        <v>174</v>
      </c>
      <c r="U1103" s="15" t="s">
        <v>53</v>
      </c>
      <c r="V1103" s="15" t="s">
        <v>45367</v>
      </c>
      <c r="W1103" s="15" t="s">
        <v>6921</v>
      </c>
      <c r="X1103" s="15" t="str">
        <f>_xlfn.XLOOKUP(_LOOKUP[[#This Row],[AdjusterMemberName]],_Adjuster[Adjuster Name],_Adjuster[Email],,0)</f>
        <v>AWallace@knightcompany.com</v>
      </c>
      <c r="Y1103" s="15" t="str">
        <f>_xlfn.XLOOKUP(_LOOKUP[[#This Row],[AdjusterMemberName]],_Adjuster[Adjuster Name],_Adjuster[Phone Number],,0)</f>
        <v>424-559-5734</v>
      </c>
      <c r="Z1103" s="15" t="s">
        <v>37315</v>
      </c>
      <c r="AA11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1263 E 47Th Pl , Los Angeles  CA 90011</v>
      </c>
      <c r="AB1103" s="15"/>
    </row>
    <row r="1104" spans="1:28" x14ac:dyDescent="0.3">
      <c r="A1104" s="14">
        <v>1</v>
      </c>
      <c r="B1104" s="14">
        <v>1</v>
      </c>
      <c r="C1104" s="15" t="s">
        <v>37380</v>
      </c>
      <c r="D1104" s="15" t="s">
        <v>37380</v>
      </c>
      <c r="E1104" s="15">
        <v>45771</v>
      </c>
      <c r="F1104" s="15" t="s">
        <v>37381</v>
      </c>
      <c r="G1104" s="15">
        <v>45663</v>
      </c>
      <c r="H1104" s="15">
        <v>45844</v>
      </c>
      <c r="I1104" s="15" t="s">
        <v>37382</v>
      </c>
      <c r="J1104" s="15" t="s">
        <v>37383</v>
      </c>
      <c r="K1104" s="15" t="s">
        <v>45892</v>
      </c>
      <c r="L1104" s="15" t="s">
        <v>139</v>
      </c>
      <c r="M1104" s="15" t="s">
        <v>697</v>
      </c>
      <c r="N1104" s="14">
        <v>2017</v>
      </c>
      <c r="O1104" s="15" t="s">
        <v>37384</v>
      </c>
      <c r="P1104" s="15" t="s">
        <v>81</v>
      </c>
      <c r="Q1104" s="15" t="s">
        <v>46978</v>
      </c>
      <c r="R1104" s="15" t="s">
        <v>3573</v>
      </c>
      <c r="S1104" s="15" t="s">
        <v>37385</v>
      </c>
      <c r="T1104" s="15" t="s">
        <v>530</v>
      </c>
      <c r="U1104" s="15" t="s">
        <v>53</v>
      </c>
      <c r="V1104" s="15" t="s">
        <v>45858</v>
      </c>
      <c r="W1104" s="15" t="s">
        <v>1357</v>
      </c>
      <c r="X1104" s="15" t="str">
        <f>_xlfn.XLOOKUP(_LOOKUP[[#This Row],[AdjusterMemberName]],_Adjuster[Adjuster Name],_Adjuster[Email],,0)</f>
        <v>jRivera1@knightcompany.com</v>
      </c>
      <c r="Y1104" s="15" t="str">
        <f>_xlfn.XLOOKUP(_LOOKUP[[#This Row],[AdjusterMemberName]],_Adjuster[Adjuster Name],_Adjuster[Phone Number],,0)</f>
        <v>424-559-5239</v>
      </c>
      <c r="Z1104" s="15" t="s">
        <v>37386</v>
      </c>
      <c r="AA11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10439 Big Chief St, Victorville  CA 92392</v>
      </c>
      <c r="AB1104" s="15">
        <v>45791</v>
      </c>
    </row>
    <row r="1105" spans="1:28" x14ac:dyDescent="0.3">
      <c r="A1105" s="14">
        <v>1</v>
      </c>
      <c r="B1105" s="14">
        <v>1</v>
      </c>
      <c r="C1105" s="15" t="s">
        <v>4054</v>
      </c>
      <c r="D1105" s="15" t="s">
        <v>4054</v>
      </c>
      <c r="E1105" s="15">
        <v>45771</v>
      </c>
      <c r="F1105" s="15" t="s">
        <v>37404</v>
      </c>
      <c r="G1105" s="15">
        <v>45714</v>
      </c>
      <c r="H1105" s="15">
        <v>45895</v>
      </c>
      <c r="I1105" s="15" t="s">
        <v>37405</v>
      </c>
      <c r="J1105" s="15" t="s">
        <v>37406</v>
      </c>
      <c r="K1105" s="15" t="s">
        <v>45846</v>
      </c>
      <c r="L1105" s="15" t="s">
        <v>128</v>
      </c>
      <c r="M1105" s="15" t="s">
        <v>170</v>
      </c>
      <c r="N1105" s="14">
        <v>2005</v>
      </c>
      <c r="O1105" s="15" t="s">
        <v>37407</v>
      </c>
      <c r="P1105" s="15" t="s">
        <v>81</v>
      </c>
      <c r="Q1105" s="15" t="s">
        <v>46939</v>
      </c>
      <c r="R1105" s="15" t="s">
        <v>4059</v>
      </c>
      <c r="S1105" s="15" t="s">
        <v>37408</v>
      </c>
      <c r="T1105" s="15" t="s">
        <v>37409</v>
      </c>
      <c r="U1105" s="15" t="s">
        <v>53</v>
      </c>
      <c r="V1105" s="15" t="s">
        <v>46075</v>
      </c>
      <c r="W1105" s="15" t="s">
        <v>6921</v>
      </c>
      <c r="X1105" s="15" t="str">
        <f>_xlfn.XLOOKUP(_LOOKUP[[#This Row],[AdjusterMemberName]],_Adjuster[Adjuster Name],_Adjuster[Email],,0)</f>
        <v>AWallace@knightcompany.com</v>
      </c>
      <c r="Y1105" s="15" t="str">
        <f>_xlfn.XLOOKUP(_LOOKUP[[#This Row],[AdjusterMemberName]],_Adjuster[Adjuster Name],_Adjuster[Phone Number],,0)</f>
        <v>424-559-5734</v>
      </c>
      <c r="Z1105" s="15" t="s">
        <v>37410</v>
      </c>
      <c r="AA11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6970 Wildwood Mountain Rd, Santa Rosa  CA 95409</v>
      </c>
      <c r="AB1105" s="15"/>
    </row>
    <row r="1106" spans="1:28" x14ac:dyDescent="0.3">
      <c r="A1106" s="14">
        <v>1</v>
      </c>
      <c r="B1106" s="14">
        <v>1</v>
      </c>
      <c r="C1106" s="15" t="s">
        <v>37880</v>
      </c>
      <c r="D1106" s="15" t="s">
        <v>37881</v>
      </c>
      <c r="E1106" s="15">
        <v>45771</v>
      </c>
      <c r="F1106" s="15" t="s">
        <v>37882</v>
      </c>
      <c r="G1106" s="15">
        <v>45728</v>
      </c>
      <c r="H1106" s="15">
        <v>45912</v>
      </c>
      <c r="I1106" s="15" t="s">
        <v>37883</v>
      </c>
      <c r="J1106" s="15" t="s">
        <v>37884</v>
      </c>
      <c r="K1106" s="15" t="s">
        <v>45334</v>
      </c>
      <c r="L1106" s="15" t="s">
        <v>201</v>
      </c>
      <c r="M1106" s="15" t="s">
        <v>12654</v>
      </c>
      <c r="N1106" s="14">
        <v>2021</v>
      </c>
      <c r="O1106" s="15" t="s">
        <v>37885</v>
      </c>
      <c r="P1106" s="15" t="s">
        <v>106</v>
      </c>
      <c r="Q1106" s="15" t="s">
        <v>47020</v>
      </c>
      <c r="R1106" s="15" t="s">
        <v>37886</v>
      </c>
      <c r="S1106" s="15" t="s">
        <v>37887</v>
      </c>
      <c r="T1106" s="15" t="s">
        <v>174</v>
      </c>
      <c r="U1106" s="15" t="s">
        <v>53</v>
      </c>
      <c r="V1106" s="15" t="s">
        <v>45412</v>
      </c>
      <c r="W1106" s="15" t="s">
        <v>5071</v>
      </c>
      <c r="X1106" s="15" t="str">
        <f>_xlfn.XLOOKUP(_LOOKUP[[#This Row],[AdjusterMemberName]],_Adjuster[Adjuster Name],_Adjuster[Email],,0)</f>
        <v>AMontelongo@knightcompany.com</v>
      </c>
      <c r="Y1106" s="15" t="str">
        <f>_xlfn.XLOOKUP(_LOOKUP[[#This Row],[AdjusterMemberName]],_Adjuster[Adjuster Name],_Adjuster[Phone Number],,0)</f>
        <v>424-559-5425</v>
      </c>
      <c r="Z1106" s="15" t="s">
        <v>37888</v>
      </c>
      <c r="AA11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209 W 118Th St, Los Angeles  CA 90061</v>
      </c>
      <c r="AB1106" s="15">
        <v>45791</v>
      </c>
    </row>
    <row r="1107" spans="1:28" x14ac:dyDescent="0.3">
      <c r="A1107" s="14">
        <v>1</v>
      </c>
      <c r="B1107" s="14">
        <v>1</v>
      </c>
      <c r="C1107" s="15" t="s">
        <v>37138</v>
      </c>
      <c r="D1107" s="15" t="s">
        <v>37138</v>
      </c>
      <c r="E1107" s="15">
        <v>45770</v>
      </c>
      <c r="F1107" s="15" t="s">
        <v>37139</v>
      </c>
      <c r="G1107" s="15">
        <v>45635</v>
      </c>
      <c r="H1107" s="15">
        <v>45817</v>
      </c>
      <c r="I1107" s="15" t="s">
        <v>37140</v>
      </c>
      <c r="J1107" s="15" t="s">
        <v>37141</v>
      </c>
      <c r="K1107" s="15" t="s">
        <v>45416</v>
      </c>
      <c r="L1107" s="15" t="s">
        <v>128</v>
      </c>
      <c r="M1107" s="15" t="s">
        <v>836</v>
      </c>
      <c r="N1107" s="14">
        <v>2023</v>
      </c>
      <c r="O1107" s="15" t="s">
        <v>37142</v>
      </c>
      <c r="P1107" s="15" t="s">
        <v>81</v>
      </c>
      <c r="Q1107" s="15" t="s">
        <v>47006</v>
      </c>
      <c r="R1107" s="15" t="s">
        <v>37143</v>
      </c>
      <c r="S1107" s="15" t="s">
        <v>37144</v>
      </c>
      <c r="T1107" s="15" t="s">
        <v>1366</v>
      </c>
      <c r="U1107" s="15" t="s">
        <v>53</v>
      </c>
      <c r="V1107" s="15" t="s">
        <v>46085</v>
      </c>
      <c r="W1107" s="15" t="s">
        <v>1357</v>
      </c>
      <c r="X1107" s="15" t="str">
        <f>_xlfn.XLOOKUP(_LOOKUP[[#This Row],[AdjusterMemberName]],_Adjuster[Adjuster Name],_Adjuster[Email],,0)</f>
        <v>jRivera1@knightcompany.com</v>
      </c>
      <c r="Y1107" s="15" t="str">
        <f>_xlfn.XLOOKUP(_LOOKUP[[#This Row],[AdjusterMemberName]],_Adjuster[Adjuster Name],_Adjuster[Phone Number],,0)</f>
        <v>424-559-5239</v>
      </c>
      <c r="Z1107" s="15" t="s">
        <v>37145</v>
      </c>
      <c r="AA11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1816 Baywood Dr , Corona  CA 92881</v>
      </c>
      <c r="AB1107" s="15"/>
    </row>
    <row r="1108" spans="1:28" x14ac:dyDescent="0.3">
      <c r="A1108" s="14">
        <v>1</v>
      </c>
      <c r="B1108" s="14">
        <v>1</v>
      </c>
      <c r="C1108" s="15" t="s">
        <v>37146</v>
      </c>
      <c r="D1108" s="15" t="s">
        <v>37147</v>
      </c>
      <c r="E1108" s="15">
        <v>45770</v>
      </c>
      <c r="F1108" s="15" t="s">
        <v>37148</v>
      </c>
      <c r="G1108" s="15">
        <v>45702</v>
      </c>
      <c r="H1108" s="15">
        <v>45883</v>
      </c>
      <c r="I1108" s="15" t="s">
        <v>37149</v>
      </c>
      <c r="J1108" s="15" t="s">
        <v>37150</v>
      </c>
      <c r="K1108" s="15" t="s">
        <v>45454</v>
      </c>
      <c r="L1108" s="15" t="s">
        <v>103</v>
      </c>
      <c r="M1108" s="15" t="s">
        <v>104</v>
      </c>
      <c r="N1108" s="14">
        <v>2022</v>
      </c>
      <c r="O1108" s="15" t="s">
        <v>37151</v>
      </c>
      <c r="P1108" s="15" t="s">
        <v>106</v>
      </c>
      <c r="Q1108" s="15" t="s">
        <v>46978</v>
      </c>
      <c r="R1108" s="15" t="s">
        <v>5339</v>
      </c>
      <c r="S1108" s="15" t="s">
        <v>37152</v>
      </c>
      <c r="T1108" s="15" t="s">
        <v>16119</v>
      </c>
      <c r="U1108" s="15" t="s">
        <v>53</v>
      </c>
      <c r="V1108" s="15" t="s">
        <v>45992</v>
      </c>
      <c r="W1108" s="15" t="s">
        <v>1186</v>
      </c>
      <c r="X1108" s="15" t="str">
        <f>_xlfn.XLOOKUP(_LOOKUP[[#This Row],[AdjusterMemberName]],_Adjuster[Adjuster Name],_Adjuster[Email],,0)</f>
        <v>sAkinleye@knightcompany.com</v>
      </c>
      <c r="Y1108" s="15" t="str">
        <f>_xlfn.XLOOKUP(_LOOKUP[[#This Row],[AdjusterMemberName]],_Adjuster[Adjuster Name],_Adjuster[Phone Number],,0)</f>
        <v>424-559-5280</v>
      </c>
      <c r="Z1108" s="15" t="s">
        <v>37153</v>
      </c>
      <c r="AA11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13598 E Lincoln Ave, Parlier  CA 93648</v>
      </c>
      <c r="AB1108" s="15"/>
    </row>
    <row r="1109" spans="1:28" x14ac:dyDescent="0.3">
      <c r="A1109" s="14">
        <v>1</v>
      </c>
      <c r="B1109" s="14">
        <v>1</v>
      </c>
      <c r="C1109" s="15" t="s">
        <v>37184</v>
      </c>
      <c r="D1109" s="15" t="s">
        <v>37184</v>
      </c>
      <c r="E1109" s="15">
        <v>45770</v>
      </c>
      <c r="F1109" s="15" t="s">
        <v>37185</v>
      </c>
      <c r="G1109" s="15">
        <v>45679</v>
      </c>
      <c r="H1109" s="15">
        <v>45860</v>
      </c>
      <c r="I1109" s="15" t="s">
        <v>37186</v>
      </c>
      <c r="J1109" s="15" t="s">
        <v>37187</v>
      </c>
      <c r="K1109" s="15" t="s">
        <v>45356</v>
      </c>
      <c r="L1109" s="15" t="s">
        <v>103</v>
      </c>
      <c r="M1109" s="15" t="s">
        <v>104</v>
      </c>
      <c r="N1109" s="14">
        <v>1997</v>
      </c>
      <c r="O1109" s="15" t="s">
        <v>37188</v>
      </c>
      <c r="P1109" s="15" t="s">
        <v>81</v>
      </c>
      <c r="Q1109" s="15" t="s">
        <v>47001</v>
      </c>
      <c r="R1109" s="15" t="s">
        <v>37189</v>
      </c>
      <c r="S1109" s="15" t="s">
        <v>37190</v>
      </c>
      <c r="T1109" s="15" t="s">
        <v>174</v>
      </c>
      <c r="U1109" s="15" t="s">
        <v>53</v>
      </c>
      <c r="V1109" s="15" t="s">
        <v>45979</v>
      </c>
      <c r="W1109" s="15" t="s">
        <v>1544</v>
      </c>
      <c r="X1109" s="15" t="str">
        <f>_xlfn.XLOOKUP(_LOOKUP[[#This Row],[AdjusterMemberName]],_Adjuster[Adjuster Name],_Adjuster[Email],,0)</f>
        <v>CRodriguez5@knightcompany.com</v>
      </c>
      <c r="Y1109" s="15" t="str">
        <f>_xlfn.XLOOKUP(_LOOKUP[[#This Row],[AdjusterMemberName]],_Adjuster[Adjuster Name],_Adjuster[Phone Number],,0)</f>
        <v>323-456-1708</v>
      </c>
      <c r="Z1109" s="15" t="s">
        <v>37191</v>
      </c>
      <c r="AA11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1413 W 80Th St, Los Angeles  CA 90047</v>
      </c>
      <c r="AB1109" s="15"/>
    </row>
    <row r="1110" spans="1:28" x14ac:dyDescent="0.3">
      <c r="A1110" s="14">
        <v>1</v>
      </c>
      <c r="B1110" s="14">
        <v>1</v>
      </c>
      <c r="C1110" s="15" t="s">
        <v>37239</v>
      </c>
      <c r="D1110" s="15" t="s">
        <v>37240</v>
      </c>
      <c r="E1110" s="15">
        <v>45770</v>
      </c>
      <c r="F1110" s="15" t="s">
        <v>37241</v>
      </c>
      <c r="G1110" s="15">
        <v>45636</v>
      </c>
      <c r="H1110" s="15">
        <v>45818</v>
      </c>
      <c r="I1110" s="15" t="s">
        <v>37242</v>
      </c>
      <c r="J1110" s="15" t="s">
        <v>37243</v>
      </c>
      <c r="K1110" s="15" t="s">
        <v>45407</v>
      </c>
      <c r="L1110" s="15" t="s">
        <v>128</v>
      </c>
      <c r="M1110" s="15" t="s">
        <v>170</v>
      </c>
      <c r="N1110" s="14">
        <v>2015</v>
      </c>
      <c r="O1110" s="15" t="s">
        <v>37244</v>
      </c>
      <c r="P1110" s="15" t="s">
        <v>106</v>
      </c>
      <c r="Q1110" s="15" t="s">
        <v>47065</v>
      </c>
      <c r="R1110" s="15" t="s">
        <v>33793</v>
      </c>
      <c r="S1110" s="15" t="s">
        <v>37245</v>
      </c>
      <c r="T1110" s="15" t="s">
        <v>12095</v>
      </c>
      <c r="U1110" s="15" t="s">
        <v>53</v>
      </c>
      <c r="V1110" s="15" t="s">
        <v>46061</v>
      </c>
      <c r="W1110" s="15" t="s">
        <v>850</v>
      </c>
      <c r="X1110" s="15" t="e">
        <f>_xlfn.XLOOKUP(_LOOKUP[[#This Row],[AdjusterMemberName]],_Adjuster[Adjuster Name],_Adjuster[Email],,0)</f>
        <v>#N/A</v>
      </c>
      <c r="Y1110" s="15" t="e">
        <f>_xlfn.XLOOKUP(_LOOKUP[[#This Row],[AdjusterMemberName]],_Adjuster[Adjuster Name],_Adjuster[Phone Number],,0)</f>
        <v>#N/A</v>
      </c>
      <c r="Z1110" s="15" t="s">
        <v>37246</v>
      </c>
      <c r="AA11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501 Armitos Pl, Diamond Bar  CA 91765</v>
      </c>
      <c r="AB1110" s="15"/>
    </row>
    <row r="1111" spans="1:28" x14ac:dyDescent="0.3">
      <c r="A1111" s="14">
        <v>1</v>
      </c>
      <c r="B1111" s="14">
        <v>1</v>
      </c>
      <c r="C1111" s="15" t="s">
        <v>37278</v>
      </c>
      <c r="D1111" s="15" t="s">
        <v>37278</v>
      </c>
      <c r="E1111" s="15">
        <v>45770</v>
      </c>
      <c r="F1111" s="15" t="s">
        <v>37279</v>
      </c>
      <c r="G1111" s="15">
        <v>45722</v>
      </c>
      <c r="H1111" s="15">
        <v>45906</v>
      </c>
      <c r="I1111" s="15" t="s">
        <v>37280</v>
      </c>
      <c r="J1111" s="15" t="s">
        <v>20312</v>
      </c>
      <c r="K1111" s="15" t="s">
        <v>45454</v>
      </c>
      <c r="L1111" s="15" t="s">
        <v>91</v>
      </c>
      <c r="M1111" s="15" t="s">
        <v>92</v>
      </c>
      <c r="N1111" s="14">
        <v>2009</v>
      </c>
      <c r="O1111" s="15" t="s">
        <v>37281</v>
      </c>
      <c r="P1111" s="15" t="s">
        <v>106</v>
      </c>
      <c r="Q1111" s="15" t="s">
        <v>47105</v>
      </c>
      <c r="R1111" s="15" t="s">
        <v>37282</v>
      </c>
      <c r="S1111" s="15" t="s">
        <v>37283</v>
      </c>
      <c r="T1111" s="15" t="s">
        <v>1001</v>
      </c>
      <c r="U1111" s="15" t="s">
        <v>53</v>
      </c>
      <c r="V1111" s="15" t="s">
        <v>45364</v>
      </c>
      <c r="W1111" s="15" t="s">
        <v>29629</v>
      </c>
      <c r="X1111" s="15" t="str">
        <f>_xlfn.XLOOKUP(_LOOKUP[[#This Row],[AdjusterMemberName]],_Adjuster[Adjuster Name],_Adjuster[Email],,0)</f>
        <v>LYoung2@knightcompany.com</v>
      </c>
      <c r="Y1111" s="15" t="str">
        <f>_xlfn.XLOOKUP(_LOOKUP[[#This Row],[AdjusterMemberName]],_Adjuster[Adjuster Name],_Adjuster[Phone Number],,0)</f>
        <v>323-456-1714</v>
      </c>
      <c r="Z1111" s="15" t="s">
        <v>37284</v>
      </c>
      <c r="AA11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1820 Dover St, Oxnard  CA 93030</v>
      </c>
      <c r="AB1111" s="15"/>
    </row>
    <row r="1112" spans="1:28" x14ac:dyDescent="0.3">
      <c r="A1112" s="14">
        <v>1</v>
      </c>
      <c r="B1112" s="14">
        <v>1</v>
      </c>
      <c r="C1112" s="15" t="s">
        <v>4434</v>
      </c>
      <c r="D1112" s="15" t="s">
        <v>4434</v>
      </c>
      <c r="E1112" s="15">
        <v>45770</v>
      </c>
      <c r="F1112" s="15" t="s">
        <v>37341</v>
      </c>
      <c r="G1112" s="15">
        <v>45705</v>
      </c>
      <c r="H1112" s="15">
        <v>45886</v>
      </c>
      <c r="I1112" s="15" t="s">
        <v>37342</v>
      </c>
      <c r="J1112" s="15" t="s">
        <v>37343</v>
      </c>
      <c r="K1112" s="15" t="s">
        <v>45332</v>
      </c>
      <c r="L1112" s="15" t="s">
        <v>103</v>
      </c>
      <c r="M1112" s="15" t="s">
        <v>104</v>
      </c>
      <c r="N1112" s="14">
        <v>2000</v>
      </c>
      <c r="O1112" s="15" t="s">
        <v>4438</v>
      </c>
      <c r="P1112" s="15" t="s">
        <v>81</v>
      </c>
      <c r="Q1112" s="15" t="s">
        <v>46939</v>
      </c>
      <c r="R1112" s="15" t="s">
        <v>4439</v>
      </c>
      <c r="S1112" s="15" t="s">
        <v>18077</v>
      </c>
      <c r="T1112" s="15" t="s">
        <v>308</v>
      </c>
      <c r="U1112" s="15" t="s">
        <v>53</v>
      </c>
      <c r="V1112" s="15" t="s">
        <v>45690</v>
      </c>
      <c r="W1112" s="15" t="s">
        <v>3184</v>
      </c>
      <c r="X1112" s="15" t="str">
        <f>_xlfn.XLOOKUP(_LOOKUP[[#This Row],[AdjusterMemberName]],_Adjuster[Adjuster Name],_Adjuster[Email],,0)</f>
        <v>mQualls@knightcompany.com</v>
      </c>
      <c r="Y1112" s="15" t="str">
        <f>_xlfn.XLOOKUP(_LOOKUP[[#This Row],[AdjusterMemberName]],_Adjuster[Adjuster Name],_Adjuster[Phone Number],,0)</f>
        <v>424-559-5436</v>
      </c>
      <c r="Z1112" s="15" t="s">
        <v>37344</v>
      </c>
      <c r="AA11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3701 Filmore St Space 175, Riverside  CA 92505</v>
      </c>
      <c r="AB1112" s="15">
        <v>45799</v>
      </c>
    </row>
    <row r="1113" spans="1:28" x14ac:dyDescent="0.3">
      <c r="A1113" s="14">
        <v>1</v>
      </c>
      <c r="B1113" s="14">
        <v>1</v>
      </c>
      <c r="C1113" s="15" t="s">
        <v>37345</v>
      </c>
      <c r="D1113" s="15" t="s">
        <v>37346</v>
      </c>
      <c r="E1113" s="15">
        <v>45770</v>
      </c>
      <c r="F1113" s="15" t="s">
        <v>37347</v>
      </c>
      <c r="G1113" s="15">
        <v>45664</v>
      </c>
      <c r="H1113" s="15">
        <v>45845</v>
      </c>
      <c r="I1113" s="15" t="s">
        <v>37348</v>
      </c>
      <c r="J1113" s="15" t="s">
        <v>37349</v>
      </c>
      <c r="K1113" s="15" t="s">
        <v>45336</v>
      </c>
      <c r="L1113" s="15" t="s">
        <v>25</v>
      </c>
      <c r="M1113" s="15" t="s">
        <v>7970</v>
      </c>
      <c r="N1113" s="14">
        <v>2024</v>
      </c>
      <c r="O1113" s="15" t="s">
        <v>37350</v>
      </c>
      <c r="P1113" s="15" t="s">
        <v>106</v>
      </c>
      <c r="Q1113" s="15" t="s">
        <v>46922</v>
      </c>
      <c r="R1113" s="15" t="s">
        <v>960</v>
      </c>
      <c r="S1113" s="15" t="s">
        <v>37351</v>
      </c>
      <c r="T1113" s="15" t="s">
        <v>424</v>
      </c>
      <c r="U1113" s="15" t="s">
        <v>53</v>
      </c>
      <c r="V1113" s="15" t="s">
        <v>45447</v>
      </c>
      <c r="W1113" s="15" t="s">
        <v>54</v>
      </c>
      <c r="X1113" s="15" t="str">
        <f>_xlfn.XLOOKUP(_LOOKUP[[#This Row],[AdjusterMemberName]],_Adjuster[Adjuster Name],_Adjuster[Email],,0)</f>
        <v>JRubalcava@knightcompany.com</v>
      </c>
      <c r="Y1113" s="15" t="str">
        <f>_xlfn.XLOOKUP(_LOOKUP[[#This Row],[AdjusterMemberName]],_Adjuster[Adjuster Name],_Adjuster[Phone Number],,0)</f>
        <v>424-559-5420</v>
      </c>
      <c r="Z1113" s="15" t="s">
        <v>37352</v>
      </c>
      <c r="AA11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1205 Cummings Way, San Bernardino  CA 92411</v>
      </c>
      <c r="AB1113" s="15"/>
    </row>
    <row r="1114" spans="1:28" x14ac:dyDescent="0.3">
      <c r="A1114" s="14">
        <v>1</v>
      </c>
      <c r="B1114" s="14">
        <v>1</v>
      </c>
      <c r="C1114" s="15" t="s">
        <v>37764</v>
      </c>
      <c r="D1114" s="15" t="s">
        <v>37764</v>
      </c>
      <c r="E1114" s="15">
        <v>45770</v>
      </c>
      <c r="F1114" s="15" t="s">
        <v>37765</v>
      </c>
      <c r="G1114" s="15">
        <v>45657</v>
      </c>
      <c r="H1114" s="15">
        <v>45838</v>
      </c>
      <c r="I1114" s="15" t="s">
        <v>37766</v>
      </c>
      <c r="J1114" s="15" t="s">
        <v>37767</v>
      </c>
      <c r="K1114" s="15" t="s">
        <v>46028</v>
      </c>
      <c r="L1114" s="15" t="s">
        <v>25</v>
      </c>
      <c r="M1114" s="15" t="s">
        <v>79</v>
      </c>
      <c r="N1114" s="14">
        <v>2019</v>
      </c>
      <c r="O1114" s="15" t="s">
        <v>37768</v>
      </c>
      <c r="P1114" s="15" t="s">
        <v>106</v>
      </c>
      <c r="Q1114" s="15" t="s">
        <v>47065</v>
      </c>
      <c r="R1114" s="15" t="s">
        <v>37769</v>
      </c>
      <c r="S1114" s="15" t="s">
        <v>37770</v>
      </c>
      <c r="T1114" s="15" t="s">
        <v>8503</v>
      </c>
      <c r="U1114" s="15" t="s">
        <v>53</v>
      </c>
      <c r="V1114" s="15" t="s">
        <v>45921</v>
      </c>
      <c r="W1114" s="15" t="s">
        <v>1049</v>
      </c>
      <c r="X1114" s="15" t="str">
        <f>_xlfn.XLOOKUP(_LOOKUP[[#This Row],[AdjusterMemberName]],_Adjuster[Adjuster Name],_Adjuster[Email],,0)</f>
        <v>cPenate@knightcompany.com</v>
      </c>
      <c r="Y1114" s="15" t="str">
        <f>_xlfn.XLOOKUP(_LOOKUP[[#This Row],[AdjusterMemberName]],_Adjuster[Adjuster Name],_Adjuster[Phone Number],,0)</f>
        <v>424-559-5385</v>
      </c>
      <c r="Z1114" s="15" t="s">
        <v>37771</v>
      </c>
      <c r="AA11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740 Morro Rd, Fallbrook  CA 92028</v>
      </c>
      <c r="AB1114" s="15"/>
    </row>
    <row r="1115" spans="1:28" x14ac:dyDescent="0.3">
      <c r="A1115" s="14">
        <v>1</v>
      </c>
      <c r="B1115" s="14">
        <v>1</v>
      </c>
      <c r="C1115" s="15" t="s">
        <v>37239</v>
      </c>
      <c r="D1115" s="15" t="s">
        <v>37240</v>
      </c>
      <c r="E1115" s="15">
        <v>45770</v>
      </c>
      <c r="F1115" s="15" t="s">
        <v>37241</v>
      </c>
      <c r="G1115" s="15">
        <v>45636</v>
      </c>
      <c r="H1115" s="15">
        <v>45818</v>
      </c>
      <c r="I1115" s="15" t="s">
        <v>37772</v>
      </c>
      <c r="J1115" s="15" t="s">
        <v>37773</v>
      </c>
      <c r="K1115" s="15" t="s">
        <v>46062</v>
      </c>
      <c r="L1115" s="15" t="s">
        <v>128</v>
      </c>
      <c r="M1115" s="15" t="s">
        <v>170</v>
      </c>
      <c r="N1115" s="14">
        <v>2015</v>
      </c>
      <c r="O1115" s="15" t="s">
        <v>37244</v>
      </c>
      <c r="P1115" s="15" t="s">
        <v>106</v>
      </c>
      <c r="Q1115" s="15" t="s">
        <v>47065</v>
      </c>
      <c r="R1115" s="15" t="s">
        <v>33793</v>
      </c>
      <c r="S1115" s="15" t="s">
        <v>37245</v>
      </c>
      <c r="T1115" s="15" t="s">
        <v>12095</v>
      </c>
      <c r="U1115" s="15" t="s">
        <v>53</v>
      </c>
      <c r="V1115" s="15" t="s">
        <v>46061</v>
      </c>
      <c r="W1115" s="15" t="s">
        <v>6921</v>
      </c>
      <c r="X1115" s="15" t="str">
        <f>_xlfn.XLOOKUP(_LOOKUP[[#This Row],[AdjusterMemberName]],_Adjuster[Adjuster Name],_Adjuster[Email],,0)</f>
        <v>AWallace@knightcompany.com</v>
      </c>
      <c r="Y1115" s="15" t="str">
        <f>_xlfn.XLOOKUP(_LOOKUP[[#This Row],[AdjusterMemberName]],_Adjuster[Adjuster Name],_Adjuster[Phone Number],,0)</f>
        <v>424-559-5734</v>
      </c>
      <c r="Z1115" s="15" t="s">
        <v>37246</v>
      </c>
      <c r="AA11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501 Armitos Pl, Diamond Bar  CA 91765</v>
      </c>
      <c r="AB1115" s="15"/>
    </row>
    <row r="1116" spans="1:28" x14ac:dyDescent="0.3">
      <c r="A1116" s="14">
        <v>1</v>
      </c>
      <c r="B1116" s="14">
        <v>1</v>
      </c>
      <c r="C1116" s="15" t="s">
        <v>38012</v>
      </c>
      <c r="D1116" s="15" t="s">
        <v>38012</v>
      </c>
      <c r="E1116" s="15">
        <v>45770</v>
      </c>
      <c r="F1116" s="15" t="s">
        <v>38013</v>
      </c>
      <c r="G1116" s="15">
        <v>45646</v>
      </c>
      <c r="H1116" s="15">
        <v>45828</v>
      </c>
      <c r="I1116" s="15" t="s">
        <v>38014</v>
      </c>
      <c r="J1116" s="15" t="s">
        <v>38015</v>
      </c>
      <c r="K1116" s="15" t="s">
        <v>45732</v>
      </c>
      <c r="L1116" s="15" t="s">
        <v>139</v>
      </c>
      <c r="M1116" s="15" t="s">
        <v>470</v>
      </c>
      <c r="N1116" s="14">
        <v>2022</v>
      </c>
      <c r="O1116" s="15" t="s">
        <v>38016</v>
      </c>
      <c r="P1116" s="15" t="s">
        <v>81</v>
      </c>
      <c r="Q1116" s="15" t="s">
        <v>47019</v>
      </c>
      <c r="R1116" s="15" t="s">
        <v>9442</v>
      </c>
      <c r="S1116" s="15" t="s">
        <v>38017</v>
      </c>
      <c r="T1116" s="15" t="s">
        <v>1138</v>
      </c>
      <c r="U1116" s="15" t="s">
        <v>53</v>
      </c>
      <c r="V1116" s="15" t="s">
        <v>45366</v>
      </c>
      <c r="W1116" s="15" t="s">
        <v>3184</v>
      </c>
      <c r="X1116" s="15" t="str">
        <f>_xlfn.XLOOKUP(_LOOKUP[[#This Row],[AdjusterMemberName]],_Adjuster[Adjuster Name],_Adjuster[Email],,0)</f>
        <v>mQualls@knightcompany.com</v>
      </c>
      <c r="Y1116" s="15" t="str">
        <f>_xlfn.XLOOKUP(_LOOKUP[[#This Row],[AdjusterMemberName]],_Adjuster[Adjuster Name],_Adjuster[Phone Number],,0)</f>
        <v>424-559-5436</v>
      </c>
      <c r="Z1116" s="15" t="s">
        <v>38018</v>
      </c>
      <c r="AA11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8722 Costello Ave, Panorama City  CA 91402</v>
      </c>
      <c r="AB1116" s="15"/>
    </row>
    <row r="1117" spans="1:28" x14ac:dyDescent="0.3">
      <c r="A1117" s="14">
        <v>1</v>
      </c>
      <c r="B1117" s="14">
        <v>1</v>
      </c>
      <c r="C1117" s="15" t="s">
        <v>18346</v>
      </c>
      <c r="D1117" s="15" t="s">
        <v>18346</v>
      </c>
      <c r="E1117" s="15">
        <v>45770</v>
      </c>
      <c r="F1117" s="15" t="s">
        <v>40271</v>
      </c>
      <c r="G1117" s="15">
        <v>45624</v>
      </c>
      <c r="H1117" s="15">
        <v>45805</v>
      </c>
      <c r="I1117" s="15" t="s">
        <v>40272</v>
      </c>
      <c r="J1117" s="15" t="s">
        <v>40273</v>
      </c>
      <c r="K1117" s="15" t="s">
        <v>45354</v>
      </c>
      <c r="L1117" s="15" t="s">
        <v>25</v>
      </c>
      <c r="M1117" s="15" t="s">
        <v>79</v>
      </c>
      <c r="N1117" s="14">
        <v>2003</v>
      </c>
      <c r="O1117" s="15" t="s">
        <v>18350</v>
      </c>
      <c r="P1117" s="15" t="s">
        <v>106</v>
      </c>
      <c r="Q1117" s="15" t="s">
        <v>47065</v>
      </c>
      <c r="R1117" s="15" t="s">
        <v>18351</v>
      </c>
      <c r="S1117" s="15" t="s">
        <v>18352</v>
      </c>
      <c r="T1117" s="15" t="s">
        <v>933</v>
      </c>
      <c r="U1117" s="15" t="s">
        <v>53</v>
      </c>
      <c r="V1117" s="15" t="s">
        <v>45925</v>
      </c>
      <c r="W1117" s="15" t="s">
        <v>1544</v>
      </c>
      <c r="X1117" s="15" t="str">
        <f>_xlfn.XLOOKUP(_LOOKUP[[#This Row],[AdjusterMemberName]],_Adjuster[Adjuster Name],_Adjuster[Email],,0)</f>
        <v>CRodriguez5@knightcompany.com</v>
      </c>
      <c r="Y1117" s="15" t="str">
        <f>_xlfn.XLOOKUP(_LOOKUP[[#This Row],[AdjusterMemberName]],_Adjuster[Adjuster Name],_Adjuster[Phone Number],,0)</f>
        <v>323-456-1708</v>
      </c>
      <c r="Z1117" s="15" t="s">
        <v>18353</v>
      </c>
      <c r="AA11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323 W Ofarrell St Apt 3, San Pedro  CA 90731</v>
      </c>
      <c r="AB1117" s="15"/>
    </row>
    <row r="1118" spans="1:28" x14ac:dyDescent="0.3">
      <c r="A1118" s="14">
        <v>1</v>
      </c>
      <c r="B1118" s="14">
        <v>1</v>
      </c>
      <c r="C1118" s="15" t="s">
        <v>37012</v>
      </c>
      <c r="D1118" s="15" t="s">
        <v>37012</v>
      </c>
      <c r="E1118" s="15">
        <v>45769</v>
      </c>
      <c r="F1118" s="15" t="s">
        <v>37013</v>
      </c>
      <c r="G1118" s="15">
        <v>45652</v>
      </c>
      <c r="H1118" s="15">
        <v>45834</v>
      </c>
      <c r="I1118" s="15" t="s">
        <v>37014</v>
      </c>
      <c r="J1118" s="15" t="s">
        <v>37015</v>
      </c>
      <c r="K1118" s="15" t="s">
        <v>46090</v>
      </c>
      <c r="L1118" s="15" t="s">
        <v>103</v>
      </c>
      <c r="M1118" s="15" t="s">
        <v>890</v>
      </c>
      <c r="N1118" s="14">
        <v>1999</v>
      </c>
      <c r="O1118" s="15" t="s">
        <v>37016</v>
      </c>
      <c r="P1118" s="15" t="s">
        <v>81</v>
      </c>
      <c r="Q1118" s="15" t="s">
        <v>47023</v>
      </c>
      <c r="R1118" s="15" t="s">
        <v>37017</v>
      </c>
      <c r="S1118" s="15" t="s">
        <v>37018</v>
      </c>
      <c r="T1118" s="15" t="s">
        <v>174</v>
      </c>
      <c r="U1118" s="15" t="s">
        <v>53</v>
      </c>
      <c r="V1118" s="15" t="s">
        <v>45342</v>
      </c>
      <c r="W1118" s="15" t="s">
        <v>1357</v>
      </c>
      <c r="X1118" s="15" t="str">
        <f>_xlfn.XLOOKUP(_LOOKUP[[#This Row],[AdjusterMemberName]],_Adjuster[Adjuster Name],_Adjuster[Email],,0)</f>
        <v>jRivera1@knightcompany.com</v>
      </c>
      <c r="Y1118" s="15" t="str">
        <f>_xlfn.XLOOKUP(_LOOKUP[[#This Row],[AdjusterMemberName]],_Adjuster[Adjuster Name],_Adjuster[Phone Number],,0)</f>
        <v>424-559-5239</v>
      </c>
      <c r="Z1118" s="15" t="s">
        <v>37019</v>
      </c>
      <c r="AA11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236 E 60Th St, Los Angeles  CA 90003</v>
      </c>
      <c r="AB1118" s="15">
        <v>45814</v>
      </c>
    </row>
    <row r="1119" spans="1:28" x14ac:dyDescent="0.3">
      <c r="A1119" s="14">
        <v>1</v>
      </c>
      <c r="B1119" s="14">
        <v>1</v>
      </c>
      <c r="C1119" s="15" t="s">
        <v>37027</v>
      </c>
      <c r="D1119" s="15" t="s">
        <v>37027</v>
      </c>
      <c r="E1119" s="15">
        <v>45769</v>
      </c>
      <c r="F1119" s="15" t="s">
        <v>37028</v>
      </c>
      <c r="G1119" s="15">
        <v>45627</v>
      </c>
      <c r="H1119" s="15">
        <v>45809</v>
      </c>
      <c r="I1119" s="15" t="s">
        <v>37029</v>
      </c>
      <c r="J1119" s="15" t="s">
        <v>37030</v>
      </c>
      <c r="K1119" s="15" t="s">
        <v>45505</v>
      </c>
      <c r="L1119" s="15" t="s">
        <v>128</v>
      </c>
      <c r="M1119" s="15" t="s">
        <v>129</v>
      </c>
      <c r="N1119" s="14">
        <v>2024</v>
      </c>
      <c r="O1119" s="15" t="s">
        <v>37031</v>
      </c>
      <c r="P1119" s="15" t="s">
        <v>106</v>
      </c>
      <c r="Q1119" s="15" t="s">
        <v>47073</v>
      </c>
      <c r="R1119" s="15" t="s">
        <v>3198</v>
      </c>
      <c r="S1119" s="15" t="s">
        <v>37032</v>
      </c>
      <c r="T1119" s="15" t="s">
        <v>1266</v>
      </c>
      <c r="U1119" s="15" t="s">
        <v>53</v>
      </c>
      <c r="V1119" s="15" t="s">
        <v>45797</v>
      </c>
      <c r="W1119" s="15" t="s">
        <v>54</v>
      </c>
      <c r="X1119" s="15" t="str">
        <f>_xlfn.XLOOKUP(_LOOKUP[[#This Row],[AdjusterMemberName]],_Adjuster[Adjuster Name],_Adjuster[Email],,0)</f>
        <v>JRubalcava@knightcompany.com</v>
      </c>
      <c r="Y1119" s="15" t="str">
        <f>_xlfn.XLOOKUP(_LOOKUP[[#This Row],[AdjusterMemberName]],_Adjuster[Adjuster Name],_Adjuster[Phone Number],,0)</f>
        <v>424-559-5420</v>
      </c>
      <c r="Z1119" s="15" t="s">
        <v>37033</v>
      </c>
      <c r="AA11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3613 Virginia St, Lynwood  CA 90262</v>
      </c>
      <c r="AB1119" s="15"/>
    </row>
    <row r="1120" spans="1:28" x14ac:dyDescent="0.3">
      <c r="A1120" s="14">
        <v>1</v>
      </c>
      <c r="B1120" s="14">
        <v>1</v>
      </c>
      <c r="C1120" s="15" t="s">
        <v>37034</v>
      </c>
      <c r="D1120" s="15" t="s">
        <v>37034</v>
      </c>
      <c r="E1120" s="15">
        <v>45769</v>
      </c>
      <c r="F1120" s="15" t="s">
        <v>37035</v>
      </c>
      <c r="G1120" s="15">
        <v>45612</v>
      </c>
      <c r="H1120" s="15">
        <v>45793</v>
      </c>
      <c r="I1120" s="15" t="s">
        <v>37036</v>
      </c>
      <c r="J1120" s="15" t="s">
        <v>37037</v>
      </c>
      <c r="K1120" s="15" t="s">
        <v>45605</v>
      </c>
      <c r="L1120" s="15" t="s">
        <v>314</v>
      </c>
      <c r="M1120" s="15" t="s">
        <v>978</v>
      </c>
      <c r="N1120" s="14">
        <v>2012</v>
      </c>
      <c r="O1120" s="15" t="s">
        <v>37038</v>
      </c>
      <c r="P1120" s="15" t="s">
        <v>81</v>
      </c>
      <c r="Q1120" s="15" t="s">
        <v>47019</v>
      </c>
      <c r="R1120" s="15" t="s">
        <v>37039</v>
      </c>
      <c r="S1120" s="15" t="s">
        <v>37040</v>
      </c>
      <c r="T1120" s="15" t="s">
        <v>1738</v>
      </c>
      <c r="U1120" s="15" t="s">
        <v>53</v>
      </c>
      <c r="V1120" s="15" t="s">
        <v>46089</v>
      </c>
      <c r="W1120" s="15" t="s">
        <v>3114</v>
      </c>
      <c r="X1120" s="15" t="str">
        <f>_xlfn.XLOOKUP(_LOOKUP[[#This Row],[AdjusterMemberName]],_Adjuster[Adjuster Name],_Adjuster[Email],,0)</f>
        <v>eExmundo@knightcompany.com</v>
      </c>
      <c r="Y1120" s="15" t="str">
        <f>_xlfn.XLOOKUP(_LOOKUP[[#This Row],[AdjusterMemberName]],_Adjuster[Adjuster Name],_Adjuster[Phone Number],,0)</f>
        <v>424-559-5400</v>
      </c>
      <c r="Z1120" s="15" t="s">
        <v>37041</v>
      </c>
      <c r="AA11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1163 Western Ave Apt 3, Glendale  CA 91201</v>
      </c>
      <c r="AB1120" s="15"/>
    </row>
    <row r="1121" spans="1:28" x14ac:dyDescent="0.3">
      <c r="A1121" s="14">
        <v>1</v>
      </c>
      <c r="B1121" s="14">
        <v>1</v>
      </c>
      <c r="C1121" s="15" t="s">
        <v>37053</v>
      </c>
      <c r="D1121" s="15" t="s">
        <v>37053</v>
      </c>
      <c r="E1121" s="15">
        <v>45769</v>
      </c>
      <c r="F1121" s="15" t="s">
        <v>37054</v>
      </c>
      <c r="G1121" s="15">
        <v>45741</v>
      </c>
      <c r="H1121" s="15">
        <v>45925</v>
      </c>
      <c r="I1121" s="15" t="s">
        <v>37055</v>
      </c>
      <c r="J1121" s="15" t="s">
        <v>37056</v>
      </c>
      <c r="K1121" s="15" t="s">
        <v>45663</v>
      </c>
      <c r="L1121" s="15" t="s">
        <v>128</v>
      </c>
      <c r="M1121" s="15" t="s">
        <v>129</v>
      </c>
      <c r="N1121" s="14">
        <v>2014</v>
      </c>
      <c r="O1121" s="15" t="s">
        <v>37057</v>
      </c>
      <c r="P1121" s="15" t="s">
        <v>81</v>
      </c>
      <c r="Q1121" s="15" t="s">
        <v>46931</v>
      </c>
      <c r="R1121" s="15" t="s">
        <v>10733</v>
      </c>
      <c r="S1121" s="15" t="s">
        <v>37058</v>
      </c>
      <c r="T1121" s="15" t="s">
        <v>37059</v>
      </c>
      <c r="U1121" s="15" t="s">
        <v>53</v>
      </c>
      <c r="V1121" s="15" t="s">
        <v>46088</v>
      </c>
      <c r="W1121" s="15" t="s">
        <v>29629</v>
      </c>
      <c r="X1121" s="15" t="str">
        <f>_xlfn.XLOOKUP(_LOOKUP[[#This Row],[AdjusterMemberName]],_Adjuster[Adjuster Name],_Adjuster[Email],,0)</f>
        <v>LYoung2@knightcompany.com</v>
      </c>
      <c r="Y1121" s="15" t="str">
        <f>_xlfn.XLOOKUP(_LOOKUP[[#This Row],[AdjusterMemberName]],_Adjuster[Adjuster Name],_Adjuster[Phone Number],,0)</f>
        <v>323-456-1714</v>
      </c>
      <c r="Z1121" s="15" t="s">
        <v>37060</v>
      </c>
      <c r="AA11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1761 Woodland Ave Apt 307, Palo Alto  CA 94303</v>
      </c>
      <c r="AB1121" s="15"/>
    </row>
    <row r="1122" spans="1:28" x14ac:dyDescent="0.3">
      <c r="A1122" s="14">
        <v>1</v>
      </c>
      <c r="B1122" s="14">
        <v>1</v>
      </c>
      <c r="C1122" s="15" t="s">
        <v>36654</v>
      </c>
      <c r="D1122" s="15" t="s">
        <v>36655</v>
      </c>
      <c r="E1122" s="15">
        <v>45769</v>
      </c>
      <c r="F1122" s="15" t="s">
        <v>36656</v>
      </c>
      <c r="G1122" s="15">
        <v>45702</v>
      </c>
      <c r="H1122" s="15">
        <v>45883</v>
      </c>
      <c r="I1122" s="15" t="s">
        <v>37069</v>
      </c>
      <c r="J1122" s="15" t="s">
        <v>37070</v>
      </c>
      <c r="K1122" s="15" t="s">
        <v>45486</v>
      </c>
      <c r="L1122" s="15" t="s">
        <v>281</v>
      </c>
      <c r="M1122" s="15" t="s">
        <v>1106</v>
      </c>
      <c r="N1122" s="14">
        <v>2020</v>
      </c>
      <c r="O1122" s="15" t="s">
        <v>36659</v>
      </c>
      <c r="P1122" s="15" t="s">
        <v>81</v>
      </c>
      <c r="Q1122" s="15" t="s">
        <v>46931</v>
      </c>
      <c r="R1122" s="15" t="s">
        <v>36660</v>
      </c>
      <c r="S1122" s="15" t="s">
        <v>36661</v>
      </c>
      <c r="T1122" s="15" t="s">
        <v>1964</v>
      </c>
      <c r="U1122" s="15" t="s">
        <v>53</v>
      </c>
      <c r="V1122" s="15" t="s">
        <v>45584</v>
      </c>
      <c r="W1122" s="15" t="s">
        <v>54</v>
      </c>
      <c r="X1122" s="15" t="str">
        <f>_xlfn.XLOOKUP(_LOOKUP[[#This Row],[AdjusterMemberName]],_Adjuster[Adjuster Name],_Adjuster[Email],,0)</f>
        <v>JRubalcava@knightcompany.com</v>
      </c>
      <c r="Y1122" s="15" t="str">
        <f>_xlfn.XLOOKUP(_LOOKUP[[#This Row],[AdjusterMemberName]],_Adjuster[Adjuster Name],_Adjuster[Phone Number],,0)</f>
        <v>424-559-5420</v>
      </c>
      <c r="Z1122" s="15" t="s">
        <v>36662</v>
      </c>
      <c r="AA11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8061 Florence Ave, Downey  CA 90240</v>
      </c>
      <c r="AB1122" s="15"/>
    </row>
    <row r="1123" spans="1:28" x14ac:dyDescent="0.3">
      <c r="A1123" s="14">
        <v>1</v>
      </c>
      <c r="B1123" s="14">
        <v>1</v>
      </c>
      <c r="C1123" s="15" t="s">
        <v>37079</v>
      </c>
      <c r="D1123" s="15" t="s">
        <v>37079</v>
      </c>
      <c r="E1123" s="15">
        <v>45769</v>
      </c>
      <c r="F1123" s="15" t="s">
        <v>37080</v>
      </c>
      <c r="G1123" s="15">
        <v>45741</v>
      </c>
      <c r="H1123" s="15">
        <v>45925</v>
      </c>
      <c r="I1123" s="15" t="s">
        <v>37081</v>
      </c>
      <c r="J1123" s="15" t="s">
        <v>37082</v>
      </c>
      <c r="K1123" s="15" t="s">
        <v>45522</v>
      </c>
      <c r="L1123" s="15" t="s">
        <v>128</v>
      </c>
      <c r="M1123" s="15" t="s">
        <v>129</v>
      </c>
      <c r="N1123" s="14">
        <v>2017</v>
      </c>
      <c r="O1123" s="15" t="s">
        <v>37083</v>
      </c>
      <c r="P1123" s="15" t="s">
        <v>81</v>
      </c>
      <c r="Q1123" s="15" t="s">
        <v>46893</v>
      </c>
      <c r="R1123" s="15" t="s">
        <v>37084</v>
      </c>
      <c r="S1123" s="15" t="s">
        <v>37085</v>
      </c>
      <c r="T1123" s="15" t="s">
        <v>186</v>
      </c>
      <c r="U1123" s="15" t="s">
        <v>53</v>
      </c>
      <c r="V1123" s="15" t="s">
        <v>45987</v>
      </c>
      <c r="W1123" s="15" t="s">
        <v>25229</v>
      </c>
      <c r="X1123" s="15" t="str">
        <f>_xlfn.XLOOKUP(_LOOKUP[[#This Row],[AdjusterMemberName]],_Adjuster[Adjuster Name],_Adjuster[Email],,0)</f>
        <v>rMartinez4@knightcompany.com</v>
      </c>
      <c r="Y1123" s="15" t="str">
        <f>_xlfn.XLOOKUP(_LOOKUP[[#This Row],[AdjusterMemberName]],_Adjuster[Adjuster Name],_Adjuster[Phone Number],,0)</f>
        <v>424-559-5605</v>
      </c>
      <c r="Z1123" s="15" t="s">
        <v>37086</v>
      </c>
      <c r="AA11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1402 S Douglas St, Santa Ana  CA 92704</v>
      </c>
      <c r="AB1123" s="15"/>
    </row>
    <row r="1124" spans="1:28" x14ac:dyDescent="0.3">
      <c r="A1124" s="14">
        <v>1</v>
      </c>
      <c r="B1124" s="14">
        <v>1</v>
      </c>
      <c r="C1124" s="15" t="s">
        <v>37087</v>
      </c>
      <c r="D1124" s="15" t="s">
        <v>37088</v>
      </c>
      <c r="E1124" s="15">
        <v>45769</v>
      </c>
      <c r="F1124" s="15" t="s">
        <v>37089</v>
      </c>
      <c r="G1124" s="15">
        <v>45722</v>
      </c>
      <c r="H1124" s="15">
        <v>45906</v>
      </c>
      <c r="I1124" s="15" t="s">
        <v>37090</v>
      </c>
      <c r="J1124" s="15" t="s">
        <v>37091</v>
      </c>
      <c r="K1124" s="15" t="s">
        <v>45339</v>
      </c>
      <c r="L1124" s="15" t="s">
        <v>103</v>
      </c>
      <c r="M1124" s="15" t="s">
        <v>104</v>
      </c>
      <c r="N1124" s="14">
        <v>2023</v>
      </c>
      <c r="O1124" s="15" t="s">
        <v>37092</v>
      </c>
      <c r="P1124" s="15" t="s">
        <v>106</v>
      </c>
      <c r="Q1124" s="15" t="s">
        <v>46893</v>
      </c>
      <c r="R1124" s="15" t="s">
        <v>37093</v>
      </c>
      <c r="S1124" s="15" t="s">
        <v>37094</v>
      </c>
      <c r="T1124" s="15" t="s">
        <v>1266</v>
      </c>
      <c r="U1124" s="15" t="s">
        <v>53</v>
      </c>
      <c r="V1124" s="15" t="s">
        <v>45797</v>
      </c>
      <c r="W1124" s="15" t="s">
        <v>3184</v>
      </c>
      <c r="X1124" s="15" t="str">
        <f>_xlfn.XLOOKUP(_LOOKUP[[#This Row],[AdjusterMemberName]],_Adjuster[Adjuster Name],_Adjuster[Email],,0)</f>
        <v>mQualls@knightcompany.com</v>
      </c>
      <c r="Y1124" s="15" t="str">
        <f>_xlfn.XLOOKUP(_LOOKUP[[#This Row],[AdjusterMemberName]],_Adjuster[Adjuster Name],_Adjuster[Phone Number],,0)</f>
        <v>424-559-5436</v>
      </c>
      <c r="Z1124" s="15" t="s">
        <v>37095</v>
      </c>
      <c r="AA11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3645 Lilita St Apt A Lynwood, Lynwood  CA 90262</v>
      </c>
      <c r="AB1124" s="15"/>
    </row>
    <row r="1125" spans="1:28" x14ac:dyDescent="0.3">
      <c r="A1125" s="14">
        <v>1</v>
      </c>
      <c r="B1125" s="14">
        <v>1</v>
      </c>
      <c r="C1125" s="15" t="s">
        <v>37096</v>
      </c>
      <c r="D1125" s="15" t="s">
        <v>37097</v>
      </c>
      <c r="E1125" s="15">
        <v>45769</v>
      </c>
      <c r="F1125" s="15" t="s">
        <v>37098</v>
      </c>
      <c r="G1125" s="15">
        <v>45769</v>
      </c>
      <c r="H1125" s="15">
        <v>45952</v>
      </c>
      <c r="I1125" s="15" t="s">
        <v>37099</v>
      </c>
      <c r="J1125" s="15" t="s">
        <v>37100</v>
      </c>
      <c r="K1125" s="15" t="s">
        <v>46087</v>
      </c>
      <c r="L1125" s="15" t="s">
        <v>103</v>
      </c>
      <c r="M1125" s="15" t="s">
        <v>104</v>
      </c>
      <c r="N1125" s="14">
        <v>2018</v>
      </c>
      <c r="O1125" s="15" t="s">
        <v>37101</v>
      </c>
      <c r="P1125" s="15" t="s">
        <v>81</v>
      </c>
      <c r="Q1125" s="15" t="s">
        <v>47038</v>
      </c>
      <c r="R1125" s="15" t="s">
        <v>37102</v>
      </c>
      <c r="S1125" s="15" t="s">
        <v>37103</v>
      </c>
      <c r="T1125" s="15" t="s">
        <v>3904</v>
      </c>
      <c r="U1125" s="15" t="s">
        <v>53</v>
      </c>
      <c r="V1125" s="15" t="s">
        <v>45821</v>
      </c>
      <c r="W1125" s="15" t="s">
        <v>3307</v>
      </c>
      <c r="X1125" s="15" t="e">
        <f>_xlfn.XLOOKUP(_LOOKUP[[#This Row],[AdjusterMemberName]],_Adjuster[Adjuster Name],_Adjuster[Email],,0)</f>
        <v>#N/A</v>
      </c>
      <c r="Y1125" s="15" t="e">
        <f>_xlfn.XLOOKUP(_LOOKUP[[#This Row],[AdjusterMemberName]],_Adjuster[Adjuster Name],_Adjuster[Phone Number],,0)</f>
        <v>#N/A</v>
      </c>
      <c r="Z1125" s="15" t="s">
        <v>37104</v>
      </c>
      <c r="AA11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17545 E Manning Ave, Reedley  CA 93654</v>
      </c>
      <c r="AB1125" s="15"/>
    </row>
    <row r="1126" spans="1:28" x14ac:dyDescent="0.3">
      <c r="A1126" s="14">
        <v>1</v>
      </c>
      <c r="B1126" s="14">
        <v>1</v>
      </c>
      <c r="C1126" s="15" t="s">
        <v>37105</v>
      </c>
      <c r="D1126" s="15" t="s">
        <v>37106</v>
      </c>
      <c r="E1126" s="15">
        <v>45769</v>
      </c>
      <c r="F1126" s="15" t="s">
        <v>37107</v>
      </c>
      <c r="G1126" s="15">
        <v>45742</v>
      </c>
      <c r="H1126" s="15">
        <v>45926</v>
      </c>
      <c r="I1126" s="15" t="s">
        <v>37108</v>
      </c>
      <c r="J1126" s="15" t="s">
        <v>35671</v>
      </c>
      <c r="K1126" s="15" t="s">
        <v>45635</v>
      </c>
      <c r="L1126" s="15" t="s">
        <v>1493</v>
      </c>
      <c r="M1126" s="15" t="s">
        <v>1760</v>
      </c>
      <c r="N1126" s="14">
        <v>2012</v>
      </c>
      <c r="O1126" s="15" t="s">
        <v>37109</v>
      </c>
      <c r="P1126" s="15" t="s">
        <v>106</v>
      </c>
      <c r="Q1126" s="15" t="s">
        <v>46893</v>
      </c>
      <c r="R1126" s="15" t="s">
        <v>781</v>
      </c>
      <c r="S1126" s="15" t="s">
        <v>37110</v>
      </c>
      <c r="T1126" s="15" t="s">
        <v>13778</v>
      </c>
      <c r="U1126" s="15" t="s">
        <v>53</v>
      </c>
      <c r="V1126" s="15" t="s">
        <v>45498</v>
      </c>
      <c r="W1126" s="15" t="s">
        <v>54</v>
      </c>
      <c r="X1126" s="15" t="str">
        <f>_xlfn.XLOOKUP(_LOOKUP[[#This Row],[AdjusterMemberName]],_Adjuster[Adjuster Name],_Adjuster[Email],,0)</f>
        <v>JRubalcava@knightcompany.com</v>
      </c>
      <c r="Y1126" s="15" t="str">
        <f>_xlfn.XLOOKUP(_LOOKUP[[#This Row],[AdjusterMemberName]],_Adjuster[Adjuster Name],_Adjuster[Phone Number],,0)</f>
        <v>424-559-5420</v>
      </c>
      <c r="Z1126" s="15" t="s">
        <v>37111</v>
      </c>
      <c r="AA11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18227 Slover Ave, Bloomington  CA 92316</v>
      </c>
      <c r="AB1126" s="15"/>
    </row>
    <row r="1127" spans="1:28" x14ac:dyDescent="0.3">
      <c r="A1127" s="14">
        <v>1</v>
      </c>
      <c r="B1127" s="14">
        <v>1</v>
      </c>
      <c r="C1127" s="15" t="s">
        <v>37112</v>
      </c>
      <c r="D1127" s="15" t="s">
        <v>28238</v>
      </c>
      <c r="E1127" s="15">
        <v>45769</v>
      </c>
      <c r="F1127" s="15" t="s">
        <v>37113</v>
      </c>
      <c r="G1127" s="15">
        <v>45675</v>
      </c>
      <c r="H1127" s="15">
        <v>45856</v>
      </c>
      <c r="I1127" s="15" t="s">
        <v>37114</v>
      </c>
      <c r="J1127" s="15" t="s">
        <v>37115</v>
      </c>
      <c r="K1127" s="15" t="s">
        <v>45957</v>
      </c>
      <c r="L1127" s="15" t="s">
        <v>128</v>
      </c>
      <c r="M1127" s="15" t="s">
        <v>170</v>
      </c>
      <c r="N1127" s="14">
        <v>2010</v>
      </c>
      <c r="O1127" s="15" t="s">
        <v>37116</v>
      </c>
      <c r="P1127" s="15" t="s">
        <v>106</v>
      </c>
      <c r="Q1127" s="15" t="s">
        <v>46939</v>
      </c>
      <c r="R1127" s="15" t="s">
        <v>2510</v>
      </c>
      <c r="S1127" s="15" t="s">
        <v>37117</v>
      </c>
      <c r="T1127" s="15" t="s">
        <v>174</v>
      </c>
      <c r="U1127" s="15" t="s">
        <v>53</v>
      </c>
      <c r="V1127" s="15" t="s">
        <v>45351</v>
      </c>
      <c r="W1127" s="15" t="s">
        <v>1049</v>
      </c>
      <c r="X1127" s="15" t="str">
        <f>_xlfn.XLOOKUP(_LOOKUP[[#This Row],[AdjusterMemberName]],_Adjuster[Adjuster Name],_Adjuster[Email],,0)</f>
        <v>cPenate@knightcompany.com</v>
      </c>
      <c r="Y1127" s="15" t="str">
        <f>_xlfn.XLOOKUP(_LOOKUP[[#This Row],[AdjusterMemberName]],_Adjuster[Adjuster Name],_Adjuster[Phone Number],,0)</f>
        <v>424-559-5385</v>
      </c>
      <c r="Z1127" s="15" t="s">
        <v>37118</v>
      </c>
      <c r="AA11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361 W 41St St, Los Angeles  CA 90037</v>
      </c>
      <c r="AB1127" s="15"/>
    </row>
    <row r="1128" spans="1:28" x14ac:dyDescent="0.3">
      <c r="A1128" s="14">
        <v>1</v>
      </c>
      <c r="B1128" s="14">
        <v>1</v>
      </c>
      <c r="C1128" s="15" t="s">
        <v>37154</v>
      </c>
      <c r="D1128" s="15" t="s">
        <v>37154</v>
      </c>
      <c r="E1128" s="15">
        <v>45769</v>
      </c>
      <c r="F1128" s="15" t="s">
        <v>37155</v>
      </c>
      <c r="G1128" s="15">
        <v>45628</v>
      </c>
      <c r="H1128" s="15">
        <v>45810</v>
      </c>
      <c r="I1128" s="15" t="s">
        <v>37156</v>
      </c>
      <c r="J1128" s="15" t="s">
        <v>37157</v>
      </c>
      <c r="K1128" s="15" t="s">
        <v>45646</v>
      </c>
      <c r="L1128" s="15" t="s">
        <v>103</v>
      </c>
      <c r="M1128" s="15" t="s">
        <v>104</v>
      </c>
      <c r="N1128" s="14">
        <v>2025</v>
      </c>
      <c r="O1128" s="15" t="s">
        <v>37158</v>
      </c>
      <c r="P1128" s="15" t="s">
        <v>81</v>
      </c>
      <c r="Q1128" s="15" t="s">
        <v>47019</v>
      </c>
      <c r="R1128" s="15" t="s">
        <v>37159</v>
      </c>
      <c r="S1128" s="15" t="s">
        <v>37160</v>
      </c>
      <c r="T1128" s="15" t="s">
        <v>424</v>
      </c>
      <c r="U1128" s="15" t="s">
        <v>53</v>
      </c>
      <c r="V1128" s="15" t="s">
        <v>46084</v>
      </c>
      <c r="W1128" s="15" t="s">
        <v>1658</v>
      </c>
      <c r="X1128" s="15" t="str">
        <f>_xlfn.XLOOKUP(_LOOKUP[[#This Row],[AdjusterMemberName]],_Adjuster[Adjuster Name],_Adjuster[Email],,0)</f>
        <v>RDavila@knightcompany.com</v>
      </c>
      <c r="Y1128" s="15" t="str">
        <f>_xlfn.XLOOKUP(_LOOKUP[[#This Row],[AdjusterMemberName]],_Adjuster[Adjuster Name],_Adjuster[Phone Number],,0)</f>
        <v>424-559-5663</v>
      </c>
      <c r="Z1128" s="15" t="s">
        <v>37161</v>
      </c>
      <c r="AA11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2740 Muscupiabe Dr, San Bernardino  CA 92405</v>
      </c>
      <c r="AB1128" s="15"/>
    </row>
    <row r="1129" spans="1:28" x14ac:dyDescent="0.3">
      <c r="A1129" s="14">
        <v>1</v>
      </c>
      <c r="B1129" s="14">
        <v>1</v>
      </c>
      <c r="C1129" s="15" t="s">
        <v>37162</v>
      </c>
      <c r="D1129" s="15" t="s">
        <v>37162</v>
      </c>
      <c r="E1129" s="15">
        <v>45769</v>
      </c>
      <c r="F1129" s="15" t="s">
        <v>37163</v>
      </c>
      <c r="G1129" s="15">
        <v>45629</v>
      </c>
      <c r="H1129" s="15">
        <v>45811</v>
      </c>
      <c r="I1129" s="15" t="s">
        <v>37164</v>
      </c>
      <c r="J1129" s="15" t="s">
        <v>7742</v>
      </c>
      <c r="K1129" s="15" t="s">
        <v>45635</v>
      </c>
      <c r="L1129" s="15" t="s">
        <v>441</v>
      </c>
      <c r="M1129" s="15" t="s">
        <v>10364</v>
      </c>
      <c r="N1129" s="14">
        <v>2021</v>
      </c>
      <c r="O1129" s="15" t="s">
        <v>37165</v>
      </c>
      <c r="P1129" s="15" t="s">
        <v>106</v>
      </c>
      <c r="Q1129" s="15" t="s">
        <v>47019</v>
      </c>
      <c r="R1129" s="15" t="s">
        <v>37166</v>
      </c>
      <c r="S1129" s="15" t="s">
        <v>37167</v>
      </c>
      <c r="T1129" s="15" t="s">
        <v>643</v>
      </c>
      <c r="U1129" s="15" t="s">
        <v>53</v>
      </c>
      <c r="V1129" s="15" t="s">
        <v>45933</v>
      </c>
      <c r="W1129" s="15" t="s">
        <v>3307</v>
      </c>
      <c r="X1129" s="15" t="e">
        <f>_xlfn.XLOOKUP(_LOOKUP[[#This Row],[AdjusterMemberName]],_Adjuster[Adjuster Name],_Adjuster[Email],,0)</f>
        <v>#N/A</v>
      </c>
      <c r="Y1129" s="15" t="e">
        <f>_xlfn.XLOOKUP(_LOOKUP[[#This Row],[AdjusterMemberName]],_Adjuster[Adjuster Name],_Adjuster[Phone Number],,0)</f>
        <v>#N/A</v>
      </c>
      <c r="Z1129" s="15" t="s">
        <v>37168</v>
      </c>
      <c r="AA11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4815 Clayton Rd Apt 222, Concord  CA 94521</v>
      </c>
      <c r="AB1129" s="15"/>
    </row>
    <row r="1130" spans="1:28" x14ac:dyDescent="0.3">
      <c r="A1130" s="14">
        <v>1</v>
      </c>
      <c r="B1130" s="14">
        <v>1</v>
      </c>
      <c r="C1130" s="15" t="s">
        <v>37316</v>
      </c>
      <c r="D1130" s="15" t="s">
        <v>37316</v>
      </c>
      <c r="E1130" s="15">
        <v>45769</v>
      </c>
      <c r="F1130" s="15" t="s">
        <v>37317</v>
      </c>
      <c r="G1130" s="15">
        <v>45469</v>
      </c>
      <c r="H1130" s="15">
        <v>45652</v>
      </c>
      <c r="I1130" s="15" t="s">
        <v>37318</v>
      </c>
      <c r="J1130" s="15" t="s">
        <v>37319</v>
      </c>
      <c r="K1130" s="15" t="s">
        <v>46080</v>
      </c>
      <c r="L1130" s="15" t="s">
        <v>139</v>
      </c>
      <c r="M1130" s="15" t="s">
        <v>797</v>
      </c>
      <c r="N1130" s="14">
        <v>2017</v>
      </c>
      <c r="O1130" s="15" t="s">
        <v>37320</v>
      </c>
      <c r="P1130" s="15" t="s">
        <v>106</v>
      </c>
      <c r="Q1130" s="15" t="s">
        <v>119</v>
      </c>
      <c r="R1130" s="15" t="s">
        <v>37321</v>
      </c>
      <c r="S1130" s="15" t="s">
        <v>37322</v>
      </c>
      <c r="T1130" s="15" t="s">
        <v>811</v>
      </c>
      <c r="U1130" s="15" t="s">
        <v>53</v>
      </c>
      <c r="V1130" s="15" t="s">
        <v>45558</v>
      </c>
      <c r="W1130" s="15" t="s">
        <v>264</v>
      </c>
      <c r="X1130" s="15" t="str">
        <f>_xlfn.XLOOKUP(_LOOKUP[[#This Row],[AdjusterMemberName]],_Adjuster[Adjuster Name],_Adjuster[Email],,0)</f>
        <v>sBonnevie@knightcompany.com</v>
      </c>
      <c r="Y1130" s="15" t="str">
        <f>_xlfn.XLOOKUP(_LOOKUP[[#This Row],[AdjusterMemberName]],_Adjuster[Adjuster Name],_Adjuster[Phone Number],,0)</f>
        <v>323-692-4064</v>
      </c>
      <c r="Z1130" s="15" t="s">
        <v>37323</v>
      </c>
      <c r="AA11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21704 Nance St, Perris  CA 92570</v>
      </c>
      <c r="AB1130" s="15">
        <v>45534</v>
      </c>
    </row>
    <row r="1131" spans="1:28" x14ac:dyDescent="0.3">
      <c r="A1131" s="14">
        <v>1</v>
      </c>
      <c r="B1131" s="14">
        <v>0</v>
      </c>
      <c r="C1131" s="15" t="s">
        <v>24731</v>
      </c>
      <c r="D1131" s="15" t="s">
        <v>37387</v>
      </c>
      <c r="E1131" s="15">
        <v>45769</v>
      </c>
      <c r="F1131" s="15" t="s">
        <v>37388</v>
      </c>
      <c r="G1131" s="15">
        <v>45757</v>
      </c>
      <c r="H1131" s="15">
        <v>45940</v>
      </c>
      <c r="I1131" s="15" t="s">
        <v>37389</v>
      </c>
      <c r="J1131" s="15" t="s">
        <v>37390</v>
      </c>
      <c r="K1131" s="15" t="s">
        <v>45407</v>
      </c>
      <c r="L1131" s="15" t="s">
        <v>128</v>
      </c>
      <c r="M1131" s="15" t="s">
        <v>836</v>
      </c>
      <c r="N1131" s="14">
        <v>2016</v>
      </c>
      <c r="O1131" s="15" t="s">
        <v>24734</v>
      </c>
      <c r="P1131" s="15" t="s">
        <v>106</v>
      </c>
      <c r="Q1131" s="15" t="s">
        <v>47066</v>
      </c>
      <c r="R1131" s="15" t="s">
        <v>24735</v>
      </c>
      <c r="S1131" s="15" t="s">
        <v>24736</v>
      </c>
      <c r="T1131" s="15" t="s">
        <v>164</v>
      </c>
      <c r="U1131" s="15" t="s">
        <v>53</v>
      </c>
      <c r="V1131" s="15" t="s">
        <v>45941</v>
      </c>
      <c r="W1131" s="15" t="s">
        <v>1186</v>
      </c>
      <c r="X1131" s="15" t="str">
        <f>_xlfn.XLOOKUP(_LOOKUP[[#This Row],[AdjusterMemberName]],_Adjuster[Adjuster Name],_Adjuster[Email],,0)</f>
        <v>sAkinleye@knightcompany.com</v>
      </c>
      <c r="Y1131" s="15" t="str">
        <f>_xlfn.XLOOKUP(_LOOKUP[[#This Row],[AdjusterMemberName]],_Adjuster[Adjuster Name],_Adjuster[Phone Number],,0)</f>
        <v>424-559-5280</v>
      </c>
      <c r="Z1131" s="15" t="s">
        <v>37391</v>
      </c>
      <c r="AA11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1305 N Teilman Ave, Fresno  CA 93728</v>
      </c>
      <c r="AB1131" s="15"/>
    </row>
    <row r="1132" spans="1:28" x14ac:dyDescent="0.3">
      <c r="A1132" s="14">
        <v>1</v>
      </c>
      <c r="B1132" s="14">
        <v>1</v>
      </c>
      <c r="C1132" s="15" t="s">
        <v>37503</v>
      </c>
      <c r="D1132" s="15" t="s">
        <v>37503</v>
      </c>
      <c r="E1132" s="15">
        <v>45769</v>
      </c>
      <c r="F1132" s="15" t="s">
        <v>37504</v>
      </c>
      <c r="G1132" s="15">
        <v>45632</v>
      </c>
      <c r="H1132" s="15">
        <v>45814</v>
      </c>
      <c r="I1132" s="15" t="s">
        <v>37505</v>
      </c>
      <c r="J1132" s="15" t="s">
        <v>37506</v>
      </c>
      <c r="K1132" s="15" t="s">
        <v>45955</v>
      </c>
      <c r="L1132" s="15" t="s">
        <v>314</v>
      </c>
      <c r="M1132" s="15" t="s">
        <v>3946</v>
      </c>
      <c r="N1132" s="14">
        <v>2024</v>
      </c>
      <c r="O1132" s="15" t="s">
        <v>37507</v>
      </c>
      <c r="P1132" s="15" t="s">
        <v>106</v>
      </c>
      <c r="Q1132" s="15" t="s">
        <v>47006</v>
      </c>
      <c r="R1132" s="15" t="s">
        <v>37508</v>
      </c>
      <c r="S1132" s="15" t="s">
        <v>37509</v>
      </c>
      <c r="T1132" s="15" t="s">
        <v>1782</v>
      </c>
      <c r="U1132" s="15" t="s">
        <v>53</v>
      </c>
      <c r="V1132" s="15" t="s">
        <v>45807</v>
      </c>
      <c r="W1132" s="15" t="s">
        <v>54</v>
      </c>
      <c r="X1132" s="15" t="str">
        <f>_xlfn.XLOOKUP(_LOOKUP[[#This Row],[AdjusterMemberName]],_Adjuster[Adjuster Name],_Adjuster[Email],,0)</f>
        <v>JRubalcava@knightcompany.com</v>
      </c>
      <c r="Y1132" s="15" t="str">
        <f>_xlfn.XLOOKUP(_LOOKUP[[#This Row],[AdjusterMemberName]],_Adjuster[Adjuster Name],_Adjuster[Phone Number],,0)</f>
        <v>424-559-5420</v>
      </c>
      <c r="Z1132" s="15" t="s">
        <v>37510</v>
      </c>
      <c r="AA11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1100 E Marcelle St, Compton  CA 90221</v>
      </c>
      <c r="AB1132" s="15"/>
    </row>
    <row r="1133" spans="1:28" x14ac:dyDescent="0.3">
      <c r="A1133" s="14">
        <v>1</v>
      </c>
      <c r="B1133" s="14">
        <v>1</v>
      </c>
      <c r="C1133" s="15" t="s">
        <v>38035</v>
      </c>
      <c r="D1133" s="15" t="s">
        <v>38035</v>
      </c>
      <c r="E1133" s="15">
        <v>45769</v>
      </c>
      <c r="F1133" s="15" t="s">
        <v>38036</v>
      </c>
      <c r="G1133" s="15">
        <v>45632</v>
      </c>
      <c r="H1133" s="15">
        <v>45814</v>
      </c>
      <c r="I1133" s="15" t="s">
        <v>38037</v>
      </c>
      <c r="J1133" s="15" t="s">
        <v>38038</v>
      </c>
      <c r="K1133" s="15" t="s">
        <v>45332</v>
      </c>
      <c r="L1133" s="15" t="s">
        <v>281</v>
      </c>
      <c r="M1133" s="15" t="s">
        <v>9025</v>
      </c>
      <c r="N1133" s="14">
        <v>2025</v>
      </c>
      <c r="O1133" s="15" t="s">
        <v>38039</v>
      </c>
      <c r="P1133" s="15" t="s">
        <v>81</v>
      </c>
      <c r="Q1133" s="15" t="s">
        <v>47025</v>
      </c>
      <c r="R1133" s="15" t="s">
        <v>38040</v>
      </c>
      <c r="S1133" s="15" t="s">
        <v>38041</v>
      </c>
      <c r="T1133" s="15" t="s">
        <v>3470</v>
      </c>
      <c r="U1133" s="15" t="s">
        <v>53</v>
      </c>
      <c r="V1133" s="15" t="s">
        <v>46051</v>
      </c>
      <c r="W1133" s="15" t="s">
        <v>6921</v>
      </c>
      <c r="X1133" s="15" t="str">
        <f>_xlfn.XLOOKUP(_LOOKUP[[#This Row],[AdjusterMemberName]],_Adjuster[Adjuster Name],_Adjuster[Email],,0)</f>
        <v>AWallace@knightcompany.com</v>
      </c>
      <c r="Y1133" s="15" t="str">
        <f>_xlfn.XLOOKUP(_LOOKUP[[#This Row],[AdjusterMemberName]],_Adjuster[Adjuster Name],_Adjuster[Phone Number],,0)</f>
        <v>424-559-5734</v>
      </c>
      <c r="Z1133" s="15" t="s">
        <v>38042</v>
      </c>
      <c r="AA11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9249 Petaluma St, Delhi  CA 95315</v>
      </c>
      <c r="AB1133" s="15"/>
    </row>
    <row r="1134" spans="1:28" x14ac:dyDescent="0.3">
      <c r="A1134" s="14">
        <v>1</v>
      </c>
      <c r="B1134" s="14">
        <v>1</v>
      </c>
      <c r="C1134" s="15" t="s">
        <v>38574</v>
      </c>
      <c r="D1134" s="15" t="s">
        <v>38574</v>
      </c>
      <c r="E1134" s="15">
        <v>45769</v>
      </c>
      <c r="F1134" s="15" t="s">
        <v>38575</v>
      </c>
      <c r="G1134" s="15">
        <v>45702</v>
      </c>
      <c r="H1134" s="15">
        <v>45883</v>
      </c>
      <c r="I1134" s="15" t="s">
        <v>38576</v>
      </c>
      <c r="J1134" s="15" t="s">
        <v>38577</v>
      </c>
      <c r="K1134" s="15" t="s">
        <v>45388</v>
      </c>
      <c r="L1134" s="15" t="s">
        <v>441</v>
      </c>
      <c r="M1134" s="15" t="s">
        <v>442</v>
      </c>
      <c r="N1134" s="14">
        <v>2024</v>
      </c>
      <c r="O1134" s="15" t="s">
        <v>38578</v>
      </c>
      <c r="P1134" s="15" t="s">
        <v>81</v>
      </c>
      <c r="Q1134" s="15" t="s">
        <v>47012</v>
      </c>
      <c r="R1134" s="15" t="s">
        <v>2328</v>
      </c>
      <c r="S1134" s="15" t="s">
        <v>38579</v>
      </c>
      <c r="T1134" s="15" t="s">
        <v>13778</v>
      </c>
      <c r="U1134" s="15" t="s">
        <v>53</v>
      </c>
      <c r="V1134" s="15" t="s">
        <v>45498</v>
      </c>
      <c r="W1134" s="15" t="s">
        <v>3307</v>
      </c>
      <c r="X1134" s="15" t="e">
        <f>_xlfn.XLOOKUP(_LOOKUP[[#This Row],[AdjusterMemberName]],_Adjuster[Adjuster Name],_Adjuster[Email],,0)</f>
        <v>#N/A</v>
      </c>
      <c r="Y1134" s="15" t="e">
        <f>_xlfn.XLOOKUP(_LOOKUP[[#This Row],[AdjusterMemberName]],_Adjuster[Adjuster Name],_Adjuster[Phone Number],,0)</f>
        <v>#N/A</v>
      </c>
      <c r="Z1134" s="15" t="s">
        <v>38580</v>
      </c>
      <c r="AA11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17791 Santa Ana Ave, Bloomington  CA 92316</v>
      </c>
      <c r="AB1134" s="15"/>
    </row>
    <row r="1135" spans="1:28" x14ac:dyDescent="0.3">
      <c r="A1135" s="14">
        <v>1</v>
      </c>
      <c r="B1135" s="14">
        <v>1</v>
      </c>
      <c r="C1135" s="15" t="s">
        <v>23839</v>
      </c>
      <c r="D1135" s="15" t="s">
        <v>23840</v>
      </c>
      <c r="E1135" s="15">
        <v>45768</v>
      </c>
      <c r="F1135" s="15" t="s">
        <v>36908</v>
      </c>
      <c r="G1135" s="15">
        <v>45599</v>
      </c>
      <c r="H1135" s="15">
        <v>45780</v>
      </c>
      <c r="I1135" s="15" t="s">
        <v>36909</v>
      </c>
      <c r="J1135" s="15" t="s">
        <v>36910</v>
      </c>
      <c r="K1135" s="15" t="s">
        <v>45339</v>
      </c>
      <c r="L1135" s="15" t="s">
        <v>314</v>
      </c>
      <c r="M1135" s="15" t="s">
        <v>978</v>
      </c>
      <c r="N1135" s="14">
        <v>2022</v>
      </c>
      <c r="O1135" s="15" t="s">
        <v>23844</v>
      </c>
      <c r="P1135" s="15" t="s">
        <v>106</v>
      </c>
      <c r="Q1135" s="15" t="s">
        <v>47006</v>
      </c>
      <c r="R1135" s="15" t="s">
        <v>345</v>
      </c>
      <c r="S1135" s="15" t="s">
        <v>23845</v>
      </c>
      <c r="T1135" s="15" t="s">
        <v>122</v>
      </c>
      <c r="U1135" s="15" t="s">
        <v>53</v>
      </c>
      <c r="V1135" s="15" t="s">
        <v>45548</v>
      </c>
      <c r="W1135" s="15" t="s">
        <v>54</v>
      </c>
      <c r="X1135" s="15" t="str">
        <f>_xlfn.XLOOKUP(_LOOKUP[[#This Row],[AdjusterMemberName]],_Adjuster[Adjuster Name],_Adjuster[Email],,0)</f>
        <v>JRubalcava@knightcompany.com</v>
      </c>
      <c r="Y1135" s="15" t="str">
        <f>_xlfn.XLOOKUP(_LOOKUP[[#This Row],[AdjusterMemberName]],_Adjuster[Adjuster Name],_Adjuster[Phone Number],,0)</f>
        <v>424-559-5420</v>
      </c>
      <c r="Z1135" s="15" t="s">
        <v>23846</v>
      </c>
      <c r="AA11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41598 Mayberry Ave, Hemet  CA 92544</v>
      </c>
      <c r="AB1135" s="15"/>
    </row>
    <row r="1136" spans="1:28" x14ac:dyDescent="0.3">
      <c r="A1136" s="14">
        <v>1</v>
      </c>
      <c r="B1136" s="14">
        <v>1</v>
      </c>
      <c r="C1136" s="15" t="s">
        <v>36960</v>
      </c>
      <c r="D1136" s="15" t="s">
        <v>36960</v>
      </c>
      <c r="E1136" s="15">
        <v>45768</v>
      </c>
      <c r="F1136" s="15" t="s">
        <v>36961</v>
      </c>
      <c r="G1136" s="15">
        <v>45716</v>
      </c>
      <c r="H1136" s="15">
        <v>45897</v>
      </c>
      <c r="I1136" s="15" t="s">
        <v>36962</v>
      </c>
      <c r="J1136" s="15" t="s">
        <v>36963</v>
      </c>
      <c r="K1136" s="15" t="s">
        <v>46095</v>
      </c>
      <c r="L1136" s="15" t="s">
        <v>103</v>
      </c>
      <c r="M1136" s="15" t="s">
        <v>304</v>
      </c>
      <c r="N1136" s="14">
        <v>2021</v>
      </c>
      <c r="O1136" s="15" t="s">
        <v>36964</v>
      </c>
      <c r="P1136" s="15" t="s">
        <v>81</v>
      </c>
      <c r="Q1136" s="15" t="s">
        <v>47010</v>
      </c>
      <c r="R1136" s="15" t="s">
        <v>36965</v>
      </c>
      <c r="S1136" s="15" t="s">
        <v>36966</v>
      </c>
      <c r="T1136" s="15" t="s">
        <v>13610</v>
      </c>
      <c r="U1136" s="15" t="s">
        <v>53</v>
      </c>
      <c r="V1136" s="15" t="s">
        <v>45975</v>
      </c>
      <c r="W1136" s="15" t="s">
        <v>6921</v>
      </c>
      <c r="X1136" s="15" t="str">
        <f>_xlfn.XLOOKUP(_LOOKUP[[#This Row],[AdjusterMemberName]],_Adjuster[Adjuster Name],_Adjuster[Email],,0)</f>
        <v>AWallace@knightcompany.com</v>
      </c>
      <c r="Y1136" s="15" t="str">
        <f>_xlfn.XLOOKUP(_LOOKUP[[#This Row],[AdjusterMemberName]],_Adjuster[Adjuster Name],_Adjuster[Phone Number],,0)</f>
        <v>424-559-5734</v>
      </c>
      <c r="Z1136" s="15" t="s">
        <v>36967</v>
      </c>
      <c r="AA11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950 Linden Ave Apt 220, Sunnyvale  CA 94086</v>
      </c>
      <c r="AB1136" s="15"/>
    </row>
    <row r="1137" spans="1:28" x14ac:dyDescent="0.3">
      <c r="A1137" s="14">
        <v>1</v>
      </c>
      <c r="B1137" s="14">
        <v>1</v>
      </c>
      <c r="C1137" s="15" t="s">
        <v>36968</v>
      </c>
      <c r="D1137" s="15" t="s">
        <v>36968</v>
      </c>
      <c r="E1137" s="15">
        <v>45768</v>
      </c>
      <c r="F1137" s="15" t="s">
        <v>36969</v>
      </c>
      <c r="G1137" s="15">
        <v>45758</v>
      </c>
      <c r="H1137" s="15">
        <v>45941</v>
      </c>
      <c r="I1137" s="15" t="s">
        <v>36970</v>
      </c>
      <c r="J1137" s="15" t="s">
        <v>36971</v>
      </c>
      <c r="K1137" s="15" t="s">
        <v>46094</v>
      </c>
      <c r="L1137" s="15" t="s">
        <v>128</v>
      </c>
      <c r="M1137" s="15" t="s">
        <v>129</v>
      </c>
      <c r="N1137" s="14">
        <v>2016</v>
      </c>
      <c r="O1137" s="15" t="s">
        <v>36972</v>
      </c>
      <c r="P1137" s="15" t="s">
        <v>106</v>
      </c>
      <c r="Q1137" s="15" t="s">
        <v>46939</v>
      </c>
      <c r="R1137" s="15" t="s">
        <v>24054</v>
      </c>
      <c r="S1137" s="15" t="s">
        <v>36973</v>
      </c>
      <c r="T1137" s="15" t="s">
        <v>6772</v>
      </c>
      <c r="U1137" s="15" t="s">
        <v>53</v>
      </c>
      <c r="V1137" s="15" t="s">
        <v>46093</v>
      </c>
      <c r="W1137" s="15" t="s">
        <v>29629</v>
      </c>
      <c r="X1137" s="15" t="str">
        <f>_xlfn.XLOOKUP(_LOOKUP[[#This Row],[AdjusterMemberName]],_Adjuster[Adjuster Name],_Adjuster[Email],,0)</f>
        <v>LYoung2@knightcompany.com</v>
      </c>
      <c r="Y1137" s="15" t="str">
        <f>_xlfn.XLOOKUP(_LOOKUP[[#This Row],[AdjusterMemberName]],_Adjuster[Adjuster Name],_Adjuster[Phone Number],,0)</f>
        <v>323-456-1714</v>
      </c>
      <c r="Z1137" s="15" t="s">
        <v>36974</v>
      </c>
      <c r="AA11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16633 Viewpoint Ln, Huntington Beach  CA 92647</v>
      </c>
      <c r="AB1137" s="15"/>
    </row>
    <row r="1138" spans="1:28" x14ac:dyDescent="0.3">
      <c r="A1138" s="14">
        <v>1</v>
      </c>
      <c r="B1138" s="14">
        <v>1</v>
      </c>
      <c r="C1138" s="15" t="s">
        <v>36975</v>
      </c>
      <c r="D1138" s="15" t="s">
        <v>36975</v>
      </c>
      <c r="E1138" s="15">
        <v>45768</v>
      </c>
      <c r="F1138" s="15" t="s">
        <v>36976</v>
      </c>
      <c r="G1138" s="15">
        <v>45736</v>
      </c>
      <c r="H1138" s="15">
        <v>45920</v>
      </c>
      <c r="I1138" s="15" t="s">
        <v>36977</v>
      </c>
      <c r="J1138" s="15" t="s">
        <v>36978</v>
      </c>
      <c r="K1138" s="15" t="s">
        <v>46092</v>
      </c>
      <c r="L1138" s="15" t="s">
        <v>139</v>
      </c>
      <c r="M1138" s="15" t="s">
        <v>470</v>
      </c>
      <c r="N1138" s="14">
        <v>2019</v>
      </c>
      <c r="O1138" s="15" t="s">
        <v>36979</v>
      </c>
      <c r="P1138" s="15" t="s">
        <v>81</v>
      </c>
      <c r="Q1138" s="15" t="s">
        <v>47003</v>
      </c>
      <c r="R1138" s="15" t="s">
        <v>36980</v>
      </c>
      <c r="S1138" s="15" t="s">
        <v>36981</v>
      </c>
      <c r="T1138" s="15" t="s">
        <v>174</v>
      </c>
      <c r="U1138" s="15" t="s">
        <v>53</v>
      </c>
      <c r="V1138" s="15" t="s">
        <v>45367</v>
      </c>
      <c r="W1138" s="15" t="s">
        <v>5071</v>
      </c>
      <c r="X1138" s="15" t="str">
        <f>_xlfn.XLOOKUP(_LOOKUP[[#This Row],[AdjusterMemberName]],_Adjuster[Adjuster Name],_Adjuster[Email],,0)</f>
        <v>AMontelongo@knightcompany.com</v>
      </c>
      <c r="Y1138" s="15" t="str">
        <f>_xlfn.XLOOKUP(_LOOKUP[[#This Row],[AdjusterMemberName]],_Adjuster[Adjuster Name],_Adjuster[Phone Number],,0)</f>
        <v>424-559-5425</v>
      </c>
      <c r="Z1138" s="15" t="s">
        <v>36982</v>
      </c>
      <c r="AA11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451 E 48Th St, Los Angeles  CA 90011</v>
      </c>
      <c r="AB1138" s="15"/>
    </row>
    <row r="1139" spans="1:28" x14ac:dyDescent="0.3">
      <c r="A1139" s="14">
        <v>1</v>
      </c>
      <c r="B1139" s="14">
        <v>1</v>
      </c>
      <c r="C1139" s="15" t="s">
        <v>36983</v>
      </c>
      <c r="D1139" s="15" t="s">
        <v>36984</v>
      </c>
      <c r="E1139" s="15">
        <v>45768</v>
      </c>
      <c r="F1139" s="15" t="s">
        <v>36985</v>
      </c>
      <c r="G1139" s="15">
        <v>45695</v>
      </c>
      <c r="H1139" s="15">
        <v>45876</v>
      </c>
      <c r="I1139" s="15" t="s">
        <v>36986</v>
      </c>
      <c r="J1139" s="15" t="s">
        <v>36987</v>
      </c>
      <c r="K1139" s="15" t="s">
        <v>45407</v>
      </c>
      <c r="L1139" s="15" t="s">
        <v>139</v>
      </c>
      <c r="M1139" s="15" t="s">
        <v>4296</v>
      </c>
      <c r="N1139" s="14">
        <v>2016</v>
      </c>
      <c r="O1139" s="15" t="s">
        <v>36988</v>
      </c>
      <c r="P1139" s="15" t="s">
        <v>81</v>
      </c>
      <c r="Q1139" s="15" t="s">
        <v>47007</v>
      </c>
      <c r="R1139" s="15" t="s">
        <v>36989</v>
      </c>
      <c r="S1139" s="15" t="s">
        <v>36990</v>
      </c>
      <c r="T1139" s="15" t="s">
        <v>174</v>
      </c>
      <c r="U1139" s="15" t="s">
        <v>53</v>
      </c>
      <c r="V1139" s="15" t="s">
        <v>45441</v>
      </c>
      <c r="W1139" s="15" t="s">
        <v>3114</v>
      </c>
      <c r="X1139" s="15" t="str">
        <f>_xlfn.XLOOKUP(_LOOKUP[[#This Row],[AdjusterMemberName]],_Adjuster[Adjuster Name],_Adjuster[Email],,0)</f>
        <v>eExmundo@knightcompany.com</v>
      </c>
      <c r="Y1139" s="15" t="str">
        <f>_xlfn.XLOOKUP(_LOOKUP[[#This Row],[AdjusterMemberName]],_Adjuster[Adjuster Name],_Adjuster[Phone Number],,0)</f>
        <v>424-559-5400</v>
      </c>
      <c r="Z1139" s="15" t="s">
        <v>36991</v>
      </c>
      <c r="AA11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1263 W 81St Pl, Los Angeles  CA 90044</v>
      </c>
      <c r="AB1139" s="15"/>
    </row>
    <row r="1140" spans="1:28" x14ac:dyDescent="0.3">
      <c r="A1140" s="14">
        <v>1</v>
      </c>
      <c r="B1140" s="14">
        <v>0</v>
      </c>
      <c r="C1140" s="15" t="s">
        <v>36992</v>
      </c>
      <c r="D1140" s="15" t="s">
        <v>36993</v>
      </c>
      <c r="E1140" s="15">
        <v>45768</v>
      </c>
      <c r="F1140" s="15" t="s">
        <v>36994</v>
      </c>
      <c r="G1140" s="15">
        <v>45631</v>
      </c>
      <c r="H1140" s="15">
        <v>45813</v>
      </c>
      <c r="I1140" s="15" t="s">
        <v>36995</v>
      </c>
      <c r="J1140" s="15" t="s">
        <v>36996</v>
      </c>
      <c r="K1140" s="15" t="s">
        <v>45330</v>
      </c>
      <c r="L1140" s="15" t="s">
        <v>229</v>
      </c>
      <c r="M1140" s="15" t="s">
        <v>2989</v>
      </c>
      <c r="N1140" s="14">
        <v>2015</v>
      </c>
      <c r="O1140" s="15" t="s">
        <v>36997</v>
      </c>
      <c r="P1140" s="15" t="s">
        <v>81</v>
      </c>
      <c r="Q1140" s="15" t="s">
        <v>47094</v>
      </c>
      <c r="R1140" s="15" t="s">
        <v>36998</v>
      </c>
      <c r="S1140" s="15" t="s">
        <v>36999</v>
      </c>
      <c r="T1140" s="15" t="s">
        <v>6143</v>
      </c>
      <c r="U1140" s="15" t="s">
        <v>53</v>
      </c>
      <c r="V1140" s="15" t="s">
        <v>45445</v>
      </c>
      <c r="W1140" s="15" t="s">
        <v>3114</v>
      </c>
      <c r="X1140" s="15" t="str">
        <f>_xlfn.XLOOKUP(_LOOKUP[[#This Row],[AdjusterMemberName]],_Adjuster[Adjuster Name],_Adjuster[Email],,0)</f>
        <v>eExmundo@knightcompany.com</v>
      </c>
      <c r="Y1140" s="15" t="str">
        <f>_xlfn.XLOOKUP(_LOOKUP[[#This Row],[AdjusterMemberName]],_Adjuster[Adjuster Name],_Adjuster[Phone Number],,0)</f>
        <v>424-559-5400</v>
      </c>
      <c r="Z1140" s="15" t="s">
        <v>37000</v>
      </c>
      <c r="AA11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36198 Village Rd, Yucaipa  CA 92399</v>
      </c>
      <c r="AB1140" s="15"/>
    </row>
    <row r="1141" spans="1:28" x14ac:dyDescent="0.3">
      <c r="A1141" s="14">
        <v>1</v>
      </c>
      <c r="B1141" s="14">
        <v>1</v>
      </c>
      <c r="C1141" s="15" t="s">
        <v>37020</v>
      </c>
      <c r="D1141" s="15" t="s">
        <v>37020</v>
      </c>
      <c r="E1141" s="15">
        <v>45768</v>
      </c>
      <c r="F1141" s="15" t="s">
        <v>37021</v>
      </c>
      <c r="G1141" s="15">
        <v>45730</v>
      </c>
      <c r="H1141" s="15">
        <v>45914</v>
      </c>
      <c r="I1141" s="15" t="s">
        <v>37022</v>
      </c>
      <c r="J1141" s="15" t="s">
        <v>37023</v>
      </c>
      <c r="K1141" s="15" t="s">
        <v>45663</v>
      </c>
      <c r="L1141" s="15" t="s">
        <v>314</v>
      </c>
      <c r="M1141" s="15" t="s">
        <v>3946</v>
      </c>
      <c r="N1141" s="14">
        <v>2024</v>
      </c>
      <c r="O1141" s="15" t="s">
        <v>37024</v>
      </c>
      <c r="P1141" s="15" t="s">
        <v>81</v>
      </c>
      <c r="Q1141" s="15" t="s">
        <v>47018</v>
      </c>
      <c r="R1141" s="15" t="s">
        <v>650</v>
      </c>
      <c r="S1141" s="15" t="s">
        <v>37025</v>
      </c>
      <c r="T1141" s="15" t="s">
        <v>840</v>
      </c>
      <c r="U1141" s="15" t="s">
        <v>53</v>
      </c>
      <c r="V1141" s="15" t="s">
        <v>45450</v>
      </c>
      <c r="W1141" s="15" t="s">
        <v>3184</v>
      </c>
      <c r="X1141" s="15" t="str">
        <f>_xlfn.XLOOKUP(_LOOKUP[[#This Row],[AdjusterMemberName]],_Adjuster[Adjuster Name],_Adjuster[Email],,0)</f>
        <v>mQualls@knightcompany.com</v>
      </c>
      <c r="Y1141" s="15" t="str">
        <f>_xlfn.XLOOKUP(_LOOKUP[[#This Row],[AdjusterMemberName]],_Adjuster[Adjuster Name],_Adjuster[Phone Number],,0)</f>
        <v>424-559-5436</v>
      </c>
      <c r="Z1141" s="15" t="s">
        <v>37026</v>
      </c>
      <c r="AA11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4136 Van Buren Blvd, Riverside  CA 92503</v>
      </c>
      <c r="AB1141" s="15"/>
    </row>
    <row r="1142" spans="1:28" x14ac:dyDescent="0.3">
      <c r="A1142" s="14">
        <v>1</v>
      </c>
      <c r="B1142" s="14">
        <v>1</v>
      </c>
      <c r="C1142" s="15" t="s">
        <v>23743</v>
      </c>
      <c r="D1142" s="15" t="s">
        <v>23744</v>
      </c>
      <c r="E1142" s="15">
        <v>45768</v>
      </c>
      <c r="F1142" s="15" t="s">
        <v>23745</v>
      </c>
      <c r="G1142" s="15">
        <v>45591</v>
      </c>
      <c r="H1142" s="15">
        <v>45773</v>
      </c>
      <c r="I1142" s="15" t="s">
        <v>37050</v>
      </c>
      <c r="J1142" s="15" t="s">
        <v>37051</v>
      </c>
      <c r="K1142" s="15" t="s">
        <v>45332</v>
      </c>
      <c r="L1142" s="15" t="s">
        <v>128</v>
      </c>
      <c r="M1142" s="15" t="s">
        <v>2179</v>
      </c>
      <c r="N1142" s="14">
        <v>2021</v>
      </c>
      <c r="O1142" s="15" t="s">
        <v>37052</v>
      </c>
      <c r="P1142" s="15" t="s">
        <v>81</v>
      </c>
      <c r="Q1142" s="15" t="s">
        <v>47019</v>
      </c>
      <c r="R1142" s="15" t="s">
        <v>23749</v>
      </c>
      <c r="S1142" s="15" t="s">
        <v>23750</v>
      </c>
      <c r="T1142" s="15" t="s">
        <v>612</v>
      </c>
      <c r="U1142" s="15" t="s">
        <v>53</v>
      </c>
      <c r="V1142" s="15" t="s">
        <v>45659</v>
      </c>
      <c r="W1142" s="15" t="s">
        <v>1357</v>
      </c>
      <c r="X1142" s="15" t="str">
        <f>_xlfn.XLOOKUP(_LOOKUP[[#This Row],[AdjusterMemberName]],_Adjuster[Adjuster Name],_Adjuster[Email],,0)</f>
        <v>jRivera1@knightcompany.com</v>
      </c>
      <c r="Y1142" s="15" t="str">
        <f>_xlfn.XLOOKUP(_LOOKUP[[#This Row],[AdjusterMemberName]],_Adjuster[Adjuster Name],_Adjuster[Phone Number],,0)</f>
        <v>424-559-5239</v>
      </c>
      <c r="Z1142" s="15" t="s">
        <v>23751</v>
      </c>
      <c r="AA11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520 N 1St St, Montebello  CA 90640</v>
      </c>
      <c r="AB1142" s="15"/>
    </row>
    <row r="1143" spans="1:28" x14ac:dyDescent="0.3">
      <c r="A1143" s="14">
        <v>1</v>
      </c>
      <c r="B1143" s="14">
        <v>1</v>
      </c>
      <c r="C1143" s="15" t="s">
        <v>37061</v>
      </c>
      <c r="D1143" s="15" t="s">
        <v>37061</v>
      </c>
      <c r="E1143" s="15">
        <v>45768</v>
      </c>
      <c r="F1143" s="15" t="s">
        <v>37062</v>
      </c>
      <c r="G1143" s="15">
        <v>45711</v>
      </c>
      <c r="H1143" s="15">
        <v>45892</v>
      </c>
      <c r="I1143" s="15" t="s">
        <v>37063</v>
      </c>
      <c r="J1143" s="15" t="s">
        <v>37064</v>
      </c>
      <c r="K1143" s="15" t="s">
        <v>45735</v>
      </c>
      <c r="L1143" s="15" t="s">
        <v>139</v>
      </c>
      <c r="M1143" s="15" t="s">
        <v>249</v>
      </c>
      <c r="N1143" s="14">
        <v>2012</v>
      </c>
      <c r="O1143" s="15" t="s">
        <v>37065</v>
      </c>
      <c r="P1143" s="15" t="s">
        <v>106</v>
      </c>
      <c r="Q1143" s="15" t="s">
        <v>46922</v>
      </c>
      <c r="R1143" s="15" t="s">
        <v>37066</v>
      </c>
      <c r="S1143" s="15" t="s">
        <v>37067</v>
      </c>
      <c r="T1143" s="15" t="s">
        <v>174</v>
      </c>
      <c r="U1143" s="15" t="s">
        <v>53</v>
      </c>
      <c r="V1143" s="15" t="s">
        <v>45770</v>
      </c>
      <c r="W1143" s="15" t="s">
        <v>3307</v>
      </c>
      <c r="X1143" s="15" t="e">
        <f>_xlfn.XLOOKUP(_LOOKUP[[#This Row],[AdjusterMemberName]],_Adjuster[Adjuster Name],_Adjuster[Email],,0)</f>
        <v>#N/A</v>
      </c>
      <c r="Y1143" s="15" t="e">
        <f>_xlfn.XLOOKUP(_LOOKUP[[#This Row],[AdjusterMemberName]],_Adjuster[Adjuster Name],_Adjuster[Phone Number],,0)</f>
        <v>#N/A</v>
      </c>
      <c r="Z1143" s="15" t="s">
        <v>37068</v>
      </c>
      <c r="AA11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932 S Bronson Ave, Los Angeles  CA 90019</v>
      </c>
      <c r="AB1143" s="15"/>
    </row>
    <row r="1144" spans="1:28" x14ac:dyDescent="0.3">
      <c r="A1144" s="14">
        <v>1</v>
      </c>
      <c r="B1144" s="14">
        <v>1</v>
      </c>
      <c r="C1144" s="15" t="s">
        <v>37263</v>
      </c>
      <c r="D1144" s="15" t="s">
        <v>37263</v>
      </c>
      <c r="E1144" s="15">
        <v>45768</v>
      </c>
      <c r="F1144" s="15" t="s">
        <v>37264</v>
      </c>
      <c r="G1144" s="15">
        <v>45754</v>
      </c>
      <c r="H1144" s="15">
        <v>45937</v>
      </c>
      <c r="I1144" s="15" t="s">
        <v>37265</v>
      </c>
      <c r="J1144" s="15" t="s">
        <v>37266</v>
      </c>
      <c r="K1144" s="15" t="s">
        <v>45879</v>
      </c>
      <c r="L1144" s="15" t="s">
        <v>314</v>
      </c>
      <c r="M1144" s="15" t="s">
        <v>978</v>
      </c>
      <c r="N1144" s="14">
        <v>2017</v>
      </c>
      <c r="O1144" s="15" t="s">
        <v>37267</v>
      </c>
      <c r="P1144" s="15" t="s">
        <v>106</v>
      </c>
      <c r="Q1144" s="15" t="s">
        <v>46893</v>
      </c>
      <c r="R1144" s="15" t="s">
        <v>37268</v>
      </c>
      <c r="S1144" s="15" t="s">
        <v>37269</v>
      </c>
      <c r="T1144" s="15" t="s">
        <v>174</v>
      </c>
      <c r="U1144" s="15" t="s">
        <v>53</v>
      </c>
      <c r="V1144" s="15" t="s">
        <v>45474</v>
      </c>
      <c r="W1144" s="15" t="s">
        <v>54</v>
      </c>
      <c r="X1144" s="15" t="str">
        <f>_xlfn.XLOOKUP(_LOOKUP[[#This Row],[AdjusterMemberName]],_Adjuster[Adjuster Name],_Adjuster[Email],,0)</f>
        <v>JRubalcava@knightcompany.com</v>
      </c>
      <c r="Y1144" s="15" t="str">
        <f>_xlfn.XLOOKUP(_LOOKUP[[#This Row],[AdjusterMemberName]],_Adjuster[Adjuster Name],_Adjuster[Phone Number],,0)</f>
        <v>424-559-5420</v>
      </c>
      <c r="Z1144" s="15" t="s">
        <v>37270</v>
      </c>
      <c r="AA11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4901 S Normandie Ave, Los Angeles  CA 90037</v>
      </c>
      <c r="AB1144" s="15"/>
    </row>
    <row r="1145" spans="1:28" x14ac:dyDescent="0.3">
      <c r="A1145" s="14">
        <v>1</v>
      </c>
      <c r="B1145" s="14">
        <v>1</v>
      </c>
      <c r="C1145" s="15" t="s">
        <v>37293</v>
      </c>
      <c r="D1145" s="15" t="s">
        <v>37293</v>
      </c>
      <c r="E1145" s="15">
        <v>45768</v>
      </c>
      <c r="F1145" s="15" t="s">
        <v>37294</v>
      </c>
      <c r="G1145" s="15">
        <v>45581</v>
      </c>
      <c r="H1145" s="15">
        <v>45763</v>
      </c>
      <c r="I1145" s="15" t="s">
        <v>37295</v>
      </c>
      <c r="J1145" s="15" t="s">
        <v>37296</v>
      </c>
      <c r="K1145" s="15" t="s">
        <v>45329</v>
      </c>
      <c r="L1145" s="15" t="s">
        <v>333</v>
      </c>
      <c r="M1145" s="15" t="s">
        <v>334</v>
      </c>
      <c r="N1145" s="14">
        <v>2012</v>
      </c>
      <c r="O1145" s="15" t="s">
        <v>37297</v>
      </c>
      <c r="P1145" s="15" t="s">
        <v>106</v>
      </c>
      <c r="Q1145" s="15" t="s">
        <v>119</v>
      </c>
      <c r="R1145" s="15" t="s">
        <v>37298</v>
      </c>
      <c r="S1145" s="15" t="s">
        <v>37299</v>
      </c>
      <c r="T1145" s="15" t="s">
        <v>186</v>
      </c>
      <c r="U1145" s="15" t="s">
        <v>53</v>
      </c>
      <c r="V1145" s="15" t="s">
        <v>45555</v>
      </c>
      <c r="W1145" s="15" t="s">
        <v>1544</v>
      </c>
      <c r="X1145" s="15" t="str">
        <f>_xlfn.XLOOKUP(_LOOKUP[[#This Row],[AdjusterMemberName]],_Adjuster[Adjuster Name],_Adjuster[Email],,0)</f>
        <v>CRodriguez5@knightcompany.com</v>
      </c>
      <c r="Y1145" s="15" t="str">
        <f>_xlfn.XLOOKUP(_LOOKUP[[#This Row],[AdjusterMemberName]],_Adjuster[Adjuster Name],_Adjuster[Phone Number],,0)</f>
        <v>323-456-1708</v>
      </c>
      <c r="Z1145" s="15" t="s">
        <v>37300</v>
      </c>
      <c r="AA11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2231 Ponderosa St, Santa Ana  CA 92705</v>
      </c>
      <c r="AB1145" s="15">
        <v>45614</v>
      </c>
    </row>
    <row r="1146" spans="1:28" x14ac:dyDescent="0.3">
      <c r="A1146" s="14">
        <v>1</v>
      </c>
      <c r="B1146" s="14">
        <v>1</v>
      </c>
      <c r="C1146" s="15" t="s">
        <v>36848</v>
      </c>
      <c r="D1146" s="15" t="s">
        <v>36849</v>
      </c>
      <c r="E1146" s="15">
        <v>45767</v>
      </c>
      <c r="F1146" s="15" t="s">
        <v>36850</v>
      </c>
      <c r="G1146" s="15">
        <v>45630</v>
      </c>
      <c r="H1146" s="15">
        <v>45812</v>
      </c>
      <c r="I1146" s="15" t="s">
        <v>36851</v>
      </c>
      <c r="J1146" s="15" t="s">
        <v>18768</v>
      </c>
      <c r="K1146" s="15" t="s">
        <v>46101</v>
      </c>
      <c r="L1146" s="15" t="s">
        <v>128</v>
      </c>
      <c r="M1146" s="15" t="s">
        <v>129</v>
      </c>
      <c r="N1146" s="14">
        <v>2017</v>
      </c>
      <c r="O1146" s="15" t="s">
        <v>36852</v>
      </c>
      <c r="P1146" s="15" t="s">
        <v>106</v>
      </c>
      <c r="Q1146" s="15" t="s">
        <v>47093</v>
      </c>
      <c r="R1146" s="15" t="s">
        <v>36853</v>
      </c>
      <c r="S1146" s="15" t="s">
        <v>36854</v>
      </c>
      <c r="T1146" s="15" t="s">
        <v>174</v>
      </c>
      <c r="U1146" s="15" t="s">
        <v>53</v>
      </c>
      <c r="V1146" s="15" t="s">
        <v>45441</v>
      </c>
      <c r="W1146" s="15" t="s">
        <v>1357</v>
      </c>
      <c r="X1146" s="15" t="str">
        <f>_xlfn.XLOOKUP(_LOOKUP[[#This Row],[AdjusterMemberName]],_Adjuster[Adjuster Name],_Adjuster[Email],,0)</f>
        <v>jRivera1@knightcompany.com</v>
      </c>
      <c r="Y1146" s="15" t="str">
        <f>_xlfn.XLOOKUP(_LOOKUP[[#This Row],[AdjusterMemberName]],_Adjuster[Adjuster Name],_Adjuster[Phone Number],,0)</f>
        <v>424-559-5239</v>
      </c>
      <c r="Z1146" s="15" t="s">
        <v>36855</v>
      </c>
      <c r="AA11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 W Market St, Los Angeles  CA 90805</v>
      </c>
      <c r="AB1146" s="15"/>
    </row>
    <row r="1147" spans="1:28" x14ac:dyDescent="0.3">
      <c r="A1147" s="14">
        <v>1</v>
      </c>
      <c r="B1147" s="14">
        <v>1</v>
      </c>
      <c r="C1147" s="15" t="s">
        <v>36856</v>
      </c>
      <c r="D1147" s="15" t="s">
        <v>36857</v>
      </c>
      <c r="E1147" s="15">
        <v>45767</v>
      </c>
      <c r="F1147" s="15" t="s">
        <v>36858</v>
      </c>
      <c r="G1147" s="15">
        <v>45628</v>
      </c>
      <c r="H1147" s="15">
        <v>45810</v>
      </c>
      <c r="I1147" s="15" t="s">
        <v>36859</v>
      </c>
      <c r="J1147" s="15" t="s">
        <v>36860</v>
      </c>
      <c r="K1147" s="15" t="s">
        <v>46007</v>
      </c>
      <c r="L1147" s="15" t="s">
        <v>314</v>
      </c>
      <c r="M1147" s="15" t="s">
        <v>978</v>
      </c>
      <c r="N1147" s="14">
        <v>2024</v>
      </c>
      <c r="O1147" s="15" t="s">
        <v>36861</v>
      </c>
      <c r="P1147" s="15" t="s">
        <v>81</v>
      </c>
      <c r="Q1147" s="15" t="s">
        <v>46922</v>
      </c>
      <c r="R1147" s="15" t="s">
        <v>3921</v>
      </c>
      <c r="S1147" s="15" t="s">
        <v>36862</v>
      </c>
      <c r="T1147" s="15" t="s">
        <v>5790</v>
      </c>
      <c r="U1147" s="15" t="s">
        <v>53</v>
      </c>
      <c r="V1147" s="15" t="s">
        <v>45617</v>
      </c>
      <c r="W1147" s="15" t="s">
        <v>3184</v>
      </c>
      <c r="X1147" s="15" t="str">
        <f>_xlfn.XLOOKUP(_LOOKUP[[#This Row],[AdjusterMemberName]],_Adjuster[Adjuster Name],_Adjuster[Email],,0)</f>
        <v>mQualls@knightcompany.com</v>
      </c>
      <c r="Y1147" s="15" t="str">
        <f>_xlfn.XLOOKUP(_LOOKUP[[#This Row],[AdjusterMemberName]],_Adjuster[Adjuster Name],_Adjuster[Phone Number],,0)</f>
        <v>424-559-5436</v>
      </c>
      <c r="Z1147" s="15" t="s">
        <v>36863</v>
      </c>
      <c r="AA11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12632 Morningside Ave Apt 6, Garden Grove  CA 92843</v>
      </c>
      <c r="AB1147" s="15"/>
    </row>
    <row r="1148" spans="1:28" x14ac:dyDescent="0.3">
      <c r="A1148" s="14">
        <v>1</v>
      </c>
      <c r="B1148" s="14">
        <v>1</v>
      </c>
      <c r="C1148" s="15" t="s">
        <v>36872</v>
      </c>
      <c r="D1148" s="15" t="s">
        <v>36872</v>
      </c>
      <c r="E1148" s="15">
        <v>45767</v>
      </c>
      <c r="F1148" s="15" t="s">
        <v>36873</v>
      </c>
      <c r="G1148" s="15">
        <v>45731</v>
      </c>
      <c r="H1148" s="15">
        <v>45915</v>
      </c>
      <c r="I1148" s="15" t="s">
        <v>36874</v>
      </c>
      <c r="J1148" s="15" t="s">
        <v>36875</v>
      </c>
      <c r="K1148" s="15" t="s">
        <v>45369</v>
      </c>
      <c r="L1148" s="15" t="s">
        <v>1566</v>
      </c>
      <c r="M1148" s="15" t="s">
        <v>15402</v>
      </c>
      <c r="N1148" s="14">
        <v>2011</v>
      </c>
      <c r="O1148" s="15" t="s">
        <v>36876</v>
      </c>
      <c r="P1148" s="15" t="s">
        <v>106</v>
      </c>
      <c r="Q1148" s="15" t="s">
        <v>46931</v>
      </c>
      <c r="R1148" s="15" t="s">
        <v>36877</v>
      </c>
      <c r="S1148" s="15" t="s">
        <v>36878</v>
      </c>
      <c r="T1148" s="15" t="s">
        <v>286</v>
      </c>
      <c r="U1148" s="15" t="s">
        <v>53</v>
      </c>
      <c r="V1148" s="15" t="s">
        <v>45606</v>
      </c>
      <c r="W1148" s="15" t="s">
        <v>6921</v>
      </c>
      <c r="X1148" s="15" t="str">
        <f>_xlfn.XLOOKUP(_LOOKUP[[#This Row],[AdjusterMemberName]],_Adjuster[Adjuster Name],_Adjuster[Email],,0)</f>
        <v>AWallace@knightcompany.com</v>
      </c>
      <c r="Y1148" s="15" t="str">
        <f>_xlfn.XLOOKUP(_LOOKUP[[#This Row],[AdjusterMemberName]],_Adjuster[Adjuster Name],_Adjuster[Phone Number],,0)</f>
        <v>424-559-5734</v>
      </c>
      <c r="Z1148" s="15" t="s">
        <v>36879</v>
      </c>
      <c r="AA11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1026 1/2 E Via Wanda, Long Beach  CA 90805</v>
      </c>
      <c r="AB1148" s="15"/>
    </row>
    <row r="1149" spans="1:28" x14ac:dyDescent="0.3">
      <c r="A1149" s="14">
        <v>1</v>
      </c>
      <c r="B1149" s="14">
        <v>1</v>
      </c>
      <c r="C1149" s="15" t="s">
        <v>36927</v>
      </c>
      <c r="D1149" s="15" t="s">
        <v>36928</v>
      </c>
      <c r="E1149" s="15">
        <v>45767</v>
      </c>
      <c r="F1149" s="15" t="s">
        <v>36929</v>
      </c>
      <c r="G1149" s="15">
        <v>45602</v>
      </c>
      <c r="H1149" s="15">
        <v>45783</v>
      </c>
      <c r="I1149" s="15" t="s">
        <v>36930</v>
      </c>
      <c r="J1149" s="15" t="s">
        <v>36931</v>
      </c>
      <c r="K1149" s="15" t="s">
        <v>45561</v>
      </c>
      <c r="L1149" s="15" t="s">
        <v>103</v>
      </c>
      <c r="M1149" s="15" t="s">
        <v>104</v>
      </c>
      <c r="N1149" s="14">
        <v>2021</v>
      </c>
      <c r="O1149" s="15" t="s">
        <v>36932</v>
      </c>
      <c r="P1149" s="15" t="s">
        <v>81</v>
      </c>
      <c r="Q1149" s="15" t="s">
        <v>46978</v>
      </c>
      <c r="R1149" s="15" t="s">
        <v>1364</v>
      </c>
      <c r="S1149" s="15" t="s">
        <v>36933</v>
      </c>
      <c r="T1149" s="15" t="s">
        <v>174</v>
      </c>
      <c r="U1149" s="15" t="s">
        <v>53</v>
      </c>
      <c r="V1149" s="15" t="s">
        <v>45694</v>
      </c>
      <c r="W1149" s="15" t="s">
        <v>3114</v>
      </c>
      <c r="X1149" s="15" t="str">
        <f>_xlfn.XLOOKUP(_LOOKUP[[#This Row],[AdjusterMemberName]],_Adjuster[Adjuster Name],_Adjuster[Email],,0)</f>
        <v>eExmundo@knightcompany.com</v>
      </c>
      <c r="Y1149" s="15" t="str">
        <f>_xlfn.XLOOKUP(_LOOKUP[[#This Row],[AdjusterMemberName]],_Adjuster[Adjuster Name],_Adjuster[Phone Number],,0)</f>
        <v>424-559-5400</v>
      </c>
      <c r="Z1149" s="15" t="s">
        <v>36934</v>
      </c>
      <c r="AA11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8411 Hooper Ave, Los Angeles  CA 90001</v>
      </c>
      <c r="AB1149" s="15"/>
    </row>
    <row r="1150" spans="1:28" x14ac:dyDescent="0.3">
      <c r="A1150" s="14">
        <v>1</v>
      </c>
      <c r="B1150" s="14">
        <v>1</v>
      </c>
      <c r="C1150" s="15" t="s">
        <v>32139</v>
      </c>
      <c r="D1150" s="15" t="s">
        <v>32140</v>
      </c>
      <c r="E1150" s="15">
        <v>45767</v>
      </c>
      <c r="F1150" s="15" t="s">
        <v>32141</v>
      </c>
      <c r="G1150" s="15">
        <v>45659</v>
      </c>
      <c r="H1150" s="15">
        <v>45840</v>
      </c>
      <c r="I1150" s="15" t="s">
        <v>36935</v>
      </c>
      <c r="J1150" s="15" t="s">
        <v>36936</v>
      </c>
      <c r="K1150" s="15" t="s">
        <v>45354</v>
      </c>
      <c r="L1150" s="15" t="s">
        <v>139</v>
      </c>
      <c r="M1150" s="15" t="s">
        <v>470</v>
      </c>
      <c r="N1150" s="14">
        <v>2025</v>
      </c>
      <c r="O1150" s="15" t="s">
        <v>32144</v>
      </c>
      <c r="P1150" s="15" t="s">
        <v>106</v>
      </c>
      <c r="Q1150" s="15" t="s">
        <v>46893</v>
      </c>
      <c r="R1150" s="15" t="s">
        <v>21200</v>
      </c>
      <c r="S1150" s="15" t="s">
        <v>32145</v>
      </c>
      <c r="T1150" s="15" t="s">
        <v>672</v>
      </c>
      <c r="U1150" s="15" t="s">
        <v>53</v>
      </c>
      <c r="V1150" s="15" t="s">
        <v>45553</v>
      </c>
      <c r="W1150" s="15" t="s">
        <v>1658</v>
      </c>
      <c r="X1150" s="15" t="str">
        <f>_xlfn.XLOOKUP(_LOOKUP[[#This Row],[AdjusterMemberName]],_Adjuster[Adjuster Name],_Adjuster[Email],,0)</f>
        <v>RDavila@knightcompany.com</v>
      </c>
      <c r="Y1150" s="15" t="str">
        <f>_xlfn.XLOOKUP(_LOOKUP[[#This Row],[AdjusterMemberName]],_Adjuster[Adjuster Name],_Adjuster[Phone Number],,0)</f>
        <v>424-559-5663</v>
      </c>
      <c r="Z1150" s="15" t="s">
        <v>32146</v>
      </c>
      <c r="AA11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18202 Hatton St, Reseda  CA 91335</v>
      </c>
      <c r="AB1150" s="15"/>
    </row>
    <row r="1151" spans="1:28" x14ac:dyDescent="0.3">
      <c r="A1151" s="14">
        <v>1</v>
      </c>
      <c r="B1151" s="14">
        <v>1</v>
      </c>
      <c r="C1151" s="15" t="s">
        <v>36937</v>
      </c>
      <c r="D1151" s="15" t="s">
        <v>36937</v>
      </c>
      <c r="E1151" s="15">
        <v>45767</v>
      </c>
      <c r="F1151" s="15" t="s">
        <v>36938</v>
      </c>
      <c r="G1151" s="15">
        <v>45609</v>
      </c>
      <c r="H1151" s="15">
        <v>45790</v>
      </c>
      <c r="I1151" s="15" t="s">
        <v>36939</v>
      </c>
      <c r="J1151" s="15" t="s">
        <v>36940</v>
      </c>
      <c r="K1151" s="15" t="s">
        <v>45336</v>
      </c>
      <c r="L1151" s="15" t="s">
        <v>150</v>
      </c>
      <c r="M1151" s="15" t="s">
        <v>7286</v>
      </c>
      <c r="N1151" s="14">
        <v>2014</v>
      </c>
      <c r="O1151" s="15" t="s">
        <v>36941</v>
      </c>
      <c r="P1151" s="15" t="s">
        <v>106</v>
      </c>
      <c r="Q1151" s="15" t="s">
        <v>46922</v>
      </c>
      <c r="R1151" s="15" t="s">
        <v>36942</v>
      </c>
      <c r="S1151" s="15" t="s">
        <v>36943</v>
      </c>
      <c r="T1151" s="15" t="s">
        <v>174</v>
      </c>
      <c r="U1151" s="15" t="s">
        <v>53</v>
      </c>
      <c r="V1151" s="15" t="s">
        <v>45662</v>
      </c>
      <c r="W1151" s="15" t="s">
        <v>29629</v>
      </c>
      <c r="X1151" s="15" t="str">
        <f>_xlfn.XLOOKUP(_LOOKUP[[#This Row],[AdjusterMemberName]],_Adjuster[Adjuster Name],_Adjuster[Email],,0)</f>
        <v>LYoung2@knightcompany.com</v>
      </c>
      <c r="Y1151" s="15" t="str">
        <f>_xlfn.XLOOKUP(_LOOKUP[[#This Row],[AdjusterMemberName]],_Adjuster[Adjuster Name],_Adjuster[Phone Number],,0)</f>
        <v>323-456-1714</v>
      </c>
      <c r="Z1151" s="15" t="s">
        <v>36944</v>
      </c>
      <c r="AA11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1257 S Lorena St, Los Angeles  CA 90023</v>
      </c>
      <c r="AB1151" s="15"/>
    </row>
    <row r="1152" spans="1:28" x14ac:dyDescent="0.3">
      <c r="A1152" s="14">
        <v>1</v>
      </c>
      <c r="B1152" s="14">
        <v>1</v>
      </c>
      <c r="C1152" s="15" t="s">
        <v>36952</v>
      </c>
      <c r="D1152" s="15" t="s">
        <v>36952</v>
      </c>
      <c r="E1152" s="15">
        <v>45767</v>
      </c>
      <c r="F1152" s="15" t="s">
        <v>36953</v>
      </c>
      <c r="G1152" s="15">
        <v>45709</v>
      </c>
      <c r="H1152" s="15">
        <v>45890</v>
      </c>
      <c r="I1152" s="15" t="s">
        <v>36954</v>
      </c>
      <c r="J1152" s="15" t="s">
        <v>36955</v>
      </c>
      <c r="K1152" s="15" t="s">
        <v>45635</v>
      </c>
      <c r="L1152" s="15" t="s">
        <v>25</v>
      </c>
      <c r="M1152" s="15" t="s">
        <v>79</v>
      </c>
      <c r="N1152" s="14">
        <v>2018</v>
      </c>
      <c r="O1152" s="15" t="s">
        <v>36956</v>
      </c>
      <c r="P1152" s="15" t="s">
        <v>81</v>
      </c>
      <c r="Q1152" s="15" t="s">
        <v>46979</v>
      </c>
      <c r="R1152" s="15" t="s">
        <v>36957</v>
      </c>
      <c r="S1152" s="15" t="s">
        <v>36958</v>
      </c>
      <c r="T1152" s="15" t="s">
        <v>96</v>
      </c>
      <c r="U1152" s="15" t="s">
        <v>53</v>
      </c>
      <c r="V1152" s="15" t="s">
        <v>46096</v>
      </c>
      <c r="W1152" s="15" t="s">
        <v>54</v>
      </c>
      <c r="X1152" s="15" t="str">
        <f>_xlfn.XLOOKUP(_LOOKUP[[#This Row],[AdjusterMemberName]],_Adjuster[Adjuster Name],_Adjuster[Email],,0)</f>
        <v>JRubalcava@knightcompany.com</v>
      </c>
      <c r="Y1152" s="15" t="str">
        <f>_xlfn.XLOOKUP(_LOOKUP[[#This Row],[AdjusterMemberName]],_Adjuster[Adjuster Name],_Adjuster[Phone Number],,0)</f>
        <v>424-559-5420</v>
      </c>
      <c r="Z1152" s="15" t="s">
        <v>36959</v>
      </c>
      <c r="AA11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11571 Alta Vista Rd, Pinon Hills  CA 92372</v>
      </c>
      <c r="AB1152" s="15">
        <v>45870</v>
      </c>
    </row>
    <row r="1153" spans="1:28" x14ac:dyDescent="0.3">
      <c r="A1153" s="14">
        <v>1</v>
      </c>
      <c r="B1153" s="14">
        <v>1</v>
      </c>
      <c r="C1153" s="15" t="s">
        <v>37071</v>
      </c>
      <c r="D1153" s="15" t="s">
        <v>5879</v>
      </c>
      <c r="E1153" s="15">
        <v>45767</v>
      </c>
      <c r="F1153" s="15" t="s">
        <v>37072</v>
      </c>
      <c r="G1153" s="15">
        <v>45738</v>
      </c>
      <c r="H1153" s="15">
        <v>45922</v>
      </c>
      <c r="I1153" s="15" t="s">
        <v>37073</v>
      </c>
      <c r="J1153" s="15" t="s">
        <v>37074</v>
      </c>
      <c r="K1153" s="15" t="s">
        <v>45838</v>
      </c>
      <c r="L1153" s="15" t="s">
        <v>201</v>
      </c>
      <c r="M1153" s="15" t="s">
        <v>29763</v>
      </c>
      <c r="N1153" s="14">
        <v>2022</v>
      </c>
      <c r="O1153" s="15" t="s">
        <v>37075</v>
      </c>
      <c r="P1153" s="15" t="s">
        <v>106</v>
      </c>
      <c r="Q1153" s="15" t="s">
        <v>46893</v>
      </c>
      <c r="R1153" s="15" t="s">
        <v>37076</v>
      </c>
      <c r="S1153" s="15" t="s">
        <v>37077</v>
      </c>
      <c r="T1153" s="15" t="s">
        <v>10858</v>
      </c>
      <c r="U1153" s="15" t="s">
        <v>53</v>
      </c>
      <c r="V1153" s="15" t="s">
        <v>45774</v>
      </c>
      <c r="W1153" s="15" t="s">
        <v>3114</v>
      </c>
      <c r="X1153" s="15" t="str">
        <f>_xlfn.XLOOKUP(_LOOKUP[[#This Row],[AdjusterMemberName]],_Adjuster[Adjuster Name],_Adjuster[Email],,0)</f>
        <v>eExmundo@knightcompany.com</v>
      </c>
      <c r="Y1153" s="15" t="str">
        <f>_xlfn.XLOOKUP(_LOOKUP[[#This Row],[AdjusterMemberName]],_Adjuster[Adjuster Name],_Adjuster[Phone Number],,0)</f>
        <v>424-559-5400</v>
      </c>
      <c r="Z1153" s="15" t="s">
        <v>37078</v>
      </c>
      <c r="AA11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4125 La Rica Ave, Baldwin Park  CA 91706</v>
      </c>
      <c r="AB1153" s="15"/>
    </row>
    <row r="1154" spans="1:28" x14ac:dyDescent="0.3">
      <c r="A1154" s="14">
        <v>1</v>
      </c>
      <c r="B1154" s="14">
        <v>1</v>
      </c>
      <c r="C1154" s="15" t="s">
        <v>37543</v>
      </c>
      <c r="D1154" s="15" t="s">
        <v>37543</v>
      </c>
      <c r="E1154" s="15">
        <v>45767</v>
      </c>
      <c r="F1154" s="15" t="s">
        <v>37544</v>
      </c>
      <c r="G1154" s="15">
        <v>45734</v>
      </c>
      <c r="H1154" s="15">
        <v>45918</v>
      </c>
      <c r="I1154" s="15" t="s">
        <v>37545</v>
      </c>
      <c r="J1154" s="15" t="s">
        <v>37546</v>
      </c>
      <c r="K1154" s="15" t="s">
        <v>45750</v>
      </c>
      <c r="L1154" s="15" t="s">
        <v>128</v>
      </c>
      <c r="M1154" s="15" t="s">
        <v>170</v>
      </c>
      <c r="N1154" s="14">
        <v>2005</v>
      </c>
      <c r="O1154" s="15" t="s">
        <v>37547</v>
      </c>
      <c r="P1154" s="15" t="s">
        <v>81</v>
      </c>
      <c r="Q1154" s="15" t="s">
        <v>47001</v>
      </c>
      <c r="R1154" s="15" t="s">
        <v>37548</v>
      </c>
      <c r="S1154" s="15" t="s">
        <v>37549</v>
      </c>
      <c r="T1154" s="15" t="s">
        <v>2847</v>
      </c>
      <c r="U1154" s="15" t="s">
        <v>53</v>
      </c>
      <c r="V1154" s="15" t="s">
        <v>45672</v>
      </c>
      <c r="W1154" s="15" t="s">
        <v>6921</v>
      </c>
      <c r="X1154" s="15" t="str">
        <f>_xlfn.XLOOKUP(_LOOKUP[[#This Row],[AdjusterMemberName]],_Adjuster[Adjuster Name],_Adjuster[Email],,0)</f>
        <v>AWallace@knightcompany.com</v>
      </c>
      <c r="Y1154" s="15" t="str">
        <f>_xlfn.XLOOKUP(_LOOKUP[[#This Row],[AdjusterMemberName]],_Adjuster[Adjuster Name],_Adjuster[Phone Number],,0)</f>
        <v>424-559-5734</v>
      </c>
      <c r="Z1154" s="15" t="s">
        <v>37550</v>
      </c>
      <c r="AA11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5245 N Roxburgh Ave , Azusa  CA 91702</v>
      </c>
      <c r="AB1154" s="15"/>
    </row>
    <row r="1155" spans="1:28" x14ac:dyDescent="0.3">
      <c r="A1155" s="14">
        <v>1</v>
      </c>
      <c r="B1155" s="14">
        <v>1</v>
      </c>
      <c r="C1155" s="15" t="s">
        <v>40800</v>
      </c>
      <c r="D1155" s="15" t="s">
        <v>40801</v>
      </c>
      <c r="E1155" s="15">
        <v>45767</v>
      </c>
      <c r="F1155" s="15" t="s">
        <v>40802</v>
      </c>
      <c r="G1155" s="15">
        <v>45721</v>
      </c>
      <c r="H1155" s="15">
        <v>45905</v>
      </c>
      <c r="I1155" s="15" t="s">
        <v>40803</v>
      </c>
      <c r="J1155" s="15" t="s">
        <v>40804</v>
      </c>
      <c r="K1155" s="15" t="s">
        <v>45496</v>
      </c>
      <c r="L1155" s="15" t="s">
        <v>139</v>
      </c>
      <c r="M1155" s="15" t="s">
        <v>12040</v>
      </c>
      <c r="N1155" s="14">
        <v>2025</v>
      </c>
      <c r="O1155" s="15" t="s">
        <v>40805</v>
      </c>
      <c r="P1155" s="15" t="s">
        <v>106</v>
      </c>
      <c r="Q1155" s="15" t="s">
        <v>47007</v>
      </c>
      <c r="R1155" s="15" t="s">
        <v>40806</v>
      </c>
      <c r="S1155" s="15" t="s">
        <v>40807</v>
      </c>
      <c r="T1155" s="15" t="s">
        <v>755</v>
      </c>
      <c r="U1155" s="15" t="s">
        <v>53</v>
      </c>
      <c r="V1155" s="15" t="s">
        <v>45740</v>
      </c>
      <c r="W1155" s="15" t="s">
        <v>6921</v>
      </c>
      <c r="X1155" s="15" t="str">
        <f>_xlfn.XLOOKUP(_LOOKUP[[#This Row],[AdjusterMemberName]],_Adjuster[Adjuster Name],_Adjuster[Email],,0)</f>
        <v>AWallace@knightcompany.com</v>
      </c>
      <c r="Y1155" s="15" t="str">
        <f>_xlfn.XLOOKUP(_LOOKUP[[#This Row],[AdjusterMemberName]],_Adjuster[Adjuster Name],_Adjuster[Phone Number],,0)</f>
        <v>424-559-5734</v>
      </c>
      <c r="Z1155" s="15" t="s">
        <v>40808</v>
      </c>
      <c r="AA11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821 Master Way , Beaumont  CA 92223</v>
      </c>
      <c r="AB1155" s="15"/>
    </row>
    <row r="1156" spans="1:28" x14ac:dyDescent="0.3">
      <c r="A1156" s="14">
        <v>1</v>
      </c>
      <c r="B1156" s="14">
        <v>1</v>
      </c>
      <c r="C1156" s="15" t="s">
        <v>36900</v>
      </c>
      <c r="D1156" s="15" t="s">
        <v>36901</v>
      </c>
      <c r="E1156" s="15">
        <v>45766</v>
      </c>
      <c r="F1156" s="15" t="s">
        <v>36902</v>
      </c>
      <c r="G1156" s="15">
        <v>45703</v>
      </c>
      <c r="H1156" s="15">
        <v>45884</v>
      </c>
      <c r="I1156" s="15" t="s">
        <v>36903</v>
      </c>
      <c r="J1156" s="15" t="s">
        <v>36904</v>
      </c>
      <c r="K1156" s="15" t="s">
        <v>45379</v>
      </c>
      <c r="L1156" s="15" t="s">
        <v>128</v>
      </c>
      <c r="M1156" s="15" t="s">
        <v>129</v>
      </c>
      <c r="N1156" s="14">
        <v>2014</v>
      </c>
      <c r="O1156" s="15" t="s">
        <v>36905</v>
      </c>
      <c r="P1156" s="15" t="s">
        <v>81</v>
      </c>
      <c r="Q1156" s="15" t="s">
        <v>46931</v>
      </c>
      <c r="R1156" s="15" t="s">
        <v>1686</v>
      </c>
      <c r="S1156" s="15" t="s">
        <v>36906</v>
      </c>
      <c r="T1156" s="15" t="s">
        <v>624</v>
      </c>
      <c r="U1156" s="15" t="s">
        <v>53</v>
      </c>
      <c r="V1156" s="15" t="s">
        <v>45357</v>
      </c>
      <c r="W1156" s="15" t="s">
        <v>3307</v>
      </c>
      <c r="X1156" s="15" t="e">
        <f>_xlfn.XLOOKUP(_LOOKUP[[#This Row],[AdjusterMemberName]],_Adjuster[Adjuster Name],_Adjuster[Email],,0)</f>
        <v>#N/A</v>
      </c>
      <c r="Y1156" s="15" t="e">
        <f>_xlfn.XLOOKUP(_LOOKUP[[#This Row],[AdjusterMemberName]],_Adjuster[Adjuster Name],_Adjuster[Phone Number],,0)</f>
        <v>#N/A</v>
      </c>
      <c r="Z1156" s="15" t="s">
        <v>36907</v>
      </c>
      <c r="AA11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2109 E Jenner St, Lancaster  CA 93535</v>
      </c>
      <c r="AB1156" s="15"/>
    </row>
    <row r="1157" spans="1:28" x14ac:dyDescent="0.3">
      <c r="A1157" s="14">
        <v>1</v>
      </c>
      <c r="B1157" s="14">
        <v>1</v>
      </c>
      <c r="C1157" s="15" t="s">
        <v>36911</v>
      </c>
      <c r="D1157" s="15" t="s">
        <v>36911</v>
      </c>
      <c r="E1157" s="15">
        <v>45766</v>
      </c>
      <c r="F1157" s="15" t="s">
        <v>36912</v>
      </c>
      <c r="G1157" s="15">
        <v>45629</v>
      </c>
      <c r="H1157" s="15">
        <v>45811</v>
      </c>
      <c r="I1157" s="15" t="s">
        <v>36913</v>
      </c>
      <c r="J1157" s="15" t="s">
        <v>14608</v>
      </c>
      <c r="K1157" s="15" t="s">
        <v>45334</v>
      </c>
      <c r="L1157" s="15" t="s">
        <v>103</v>
      </c>
      <c r="M1157" s="15" t="s">
        <v>1523</v>
      </c>
      <c r="N1157" s="14">
        <v>2023</v>
      </c>
      <c r="O1157" s="15" t="s">
        <v>36914</v>
      </c>
      <c r="P1157" s="15" t="s">
        <v>106</v>
      </c>
      <c r="Q1157" s="15" t="s">
        <v>47020</v>
      </c>
      <c r="R1157" s="15" t="s">
        <v>36915</v>
      </c>
      <c r="S1157" s="15" t="s">
        <v>36916</v>
      </c>
      <c r="T1157" s="15" t="s">
        <v>174</v>
      </c>
      <c r="U1157" s="15" t="s">
        <v>53</v>
      </c>
      <c r="V1157" s="15" t="s">
        <v>45367</v>
      </c>
      <c r="W1157" s="15" t="s">
        <v>6921</v>
      </c>
      <c r="X1157" s="15" t="str">
        <f>_xlfn.XLOOKUP(_LOOKUP[[#This Row],[AdjusterMemberName]],_Adjuster[Adjuster Name],_Adjuster[Email],,0)</f>
        <v>AWallace@knightcompany.com</v>
      </c>
      <c r="Y1157" s="15" t="str">
        <f>_xlfn.XLOOKUP(_LOOKUP[[#This Row],[AdjusterMemberName]],_Adjuster[Adjuster Name],_Adjuster[Phone Number],,0)</f>
        <v>424-559-5734</v>
      </c>
      <c r="Z1157" s="15" t="s">
        <v>36917</v>
      </c>
      <c r="AA11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 E 31St St, Los Angeles  CA 90011</v>
      </c>
      <c r="AB1157" s="15"/>
    </row>
    <row r="1158" spans="1:28" x14ac:dyDescent="0.3">
      <c r="A1158" s="14">
        <v>1</v>
      </c>
      <c r="B1158" s="14">
        <v>1</v>
      </c>
      <c r="C1158" s="15" t="s">
        <v>36918</v>
      </c>
      <c r="D1158" s="15" t="s">
        <v>36919</v>
      </c>
      <c r="E1158" s="15">
        <v>45766</v>
      </c>
      <c r="F1158" s="15" t="s">
        <v>36920</v>
      </c>
      <c r="G1158" s="15">
        <v>45708</v>
      </c>
      <c r="H1158" s="15">
        <v>45889</v>
      </c>
      <c r="I1158" s="15" t="s">
        <v>36921</v>
      </c>
      <c r="J1158" s="15" t="s">
        <v>36922</v>
      </c>
      <c r="K1158" s="15" t="s">
        <v>45621</v>
      </c>
      <c r="L1158" s="15" t="s">
        <v>25</v>
      </c>
      <c r="M1158" s="15" t="s">
        <v>79</v>
      </c>
      <c r="N1158" s="14">
        <v>2018</v>
      </c>
      <c r="O1158" s="15" t="s">
        <v>36923</v>
      </c>
      <c r="P1158" s="15" t="s">
        <v>106</v>
      </c>
      <c r="Q1158" s="15" t="s">
        <v>46931</v>
      </c>
      <c r="R1158" s="15" t="s">
        <v>36924</v>
      </c>
      <c r="S1158" s="15" t="s">
        <v>36925</v>
      </c>
      <c r="T1158" s="15" t="s">
        <v>4052</v>
      </c>
      <c r="U1158" s="15" t="s">
        <v>53</v>
      </c>
      <c r="V1158" s="15" t="s">
        <v>46099</v>
      </c>
      <c r="W1158" s="15" t="s">
        <v>5071</v>
      </c>
      <c r="X1158" s="15" t="str">
        <f>_xlfn.XLOOKUP(_LOOKUP[[#This Row],[AdjusterMemberName]],_Adjuster[Adjuster Name],_Adjuster[Email],,0)</f>
        <v>AMontelongo@knightcompany.com</v>
      </c>
      <c r="Y1158" s="15" t="str">
        <f>_xlfn.XLOOKUP(_LOOKUP[[#This Row],[AdjusterMemberName]],_Adjuster[Adjuster Name],_Adjuster[Phone Number],,0)</f>
        <v>424-559-5425</v>
      </c>
      <c r="Z1158" s="15" t="s">
        <v>36926</v>
      </c>
      <c r="AA11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20492 E Crestline Dr, Walnut  CA 91789</v>
      </c>
      <c r="AB1158" s="15"/>
    </row>
    <row r="1159" spans="1:28" x14ac:dyDescent="0.3">
      <c r="A1159" s="14">
        <v>1</v>
      </c>
      <c r="B1159" s="14">
        <v>1</v>
      </c>
      <c r="C1159" s="15" t="s">
        <v>36771</v>
      </c>
      <c r="D1159" s="15" t="s">
        <v>36771</v>
      </c>
      <c r="E1159" s="15">
        <v>45765</v>
      </c>
      <c r="F1159" s="15" t="s">
        <v>36772</v>
      </c>
      <c r="G1159" s="15">
        <v>45715</v>
      </c>
      <c r="H1159" s="15">
        <v>45896</v>
      </c>
      <c r="I1159" s="15" t="s">
        <v>36773</v>
      </c>
      <c r="J1159" s="15" t="s">
        <v>36774</v>
      </c>
      <c r="K1159" s="15" t="s">
        <v>45590</v>
      </c>
      <c r="L1159" s="15" t="s">
        <v>103</v>
      </c>
      <c r="M1159" s="15" t="s">
        <v>1503</v>
      </c>
      <c r="N1159" s="14">
        <v>2019</v>
      </c>
      <c r="O1159" s="15" t="s">
        <v>36775</v>
      </c>
      <c r="P1159" s="15" t="s">
        <v>106</v>
      </c>
      <c r="Q1159" s="15" t="s">
        <v>47012</v>
      </c>
      <c r="R1159" s="15" t="s">
        <v>36776</v>
      </c>
      <c r="S1159" s="15" t="s">
        <v>36777</v>
      </c>
      <c r="T1159" s="15" t="s">
        <v>541</v>
      </c>
      <c r="U1159" s="15" t="s">
        <v>53</v>
      </c>
      <c r="V1159" s="15" t="s">
        <v>45801</v>
      </c>
      <c r="W1159" s="15" t="s">
        <v>1357</v>
      </c>
      <c r="X1159" s="15" t="str">
        <f>_xlfn.XLOOKUP(_LOOKUP[[#This Row],[AdjusterMemberName]],_Adjuster[Adjuster Name],_Adjuster[Email],,0)</f>
        <v>jRivera1@knightcompany.com</v>
      </c>
      <c r="Y1159" s="15" t="str">
        <f>_xlfn.XLOOKUP(_LOOKUP[[#This Row],[AdjusterMemberName]],_Adjuster[Adjuster Name],_Adjuster[Phone Number],,0)</f>
        <v>424-559-5239</v>
      </c>
      <c r="Z1159" s="15" t="s">
        <v>36778</v>
      </c>
      <c r="AA11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2966 Princeton Ave, Stockton  CA 95204</v>
      </c>
      <c r="AB1159" s="15"/>
    </row>
    <row r="1160" spans="1:28" x14ac:dyDescent="0.3">
      <c r="A1160" s="14">
        <v>1</v>
      </c>
      <c r="B1160" s="14">
        <v>1</v>
      </c>
      <c r="C1160" s="15" t="s">
        <v>36788</v>
      </c>
      <c r="D1160" s="15" t="s">
        <v>36788</v>
      </c>
      <c r="E1160" s="15">
        <v>45765</v>
      </c>
      <c r="F1160" s="15" t="s">
        <v>36789</v>
      </c>
      <c r="G1160" s="15">
        <v>45666</v>
      </c>
      <c r="H1160" s="15">
        <v>45847</v>
      </c>
      <c r="I1160" s="15" t="s">
        <v>36790</v>
      </c>
      <c r="J1160" s="15" t="s">
        <v>36791</v>
      </c>
      <c r="K1160" s="15" t="s">
        <v>45642</v>
      </c>
      <c r="L1160" s="15" t="s">
        <v>1261</v>
      </c>
      <c r="M1160" s="15" t="s">
        <v>12879</v>
      </c>
      <c r="N1160" s="14">
        <v>2017</v>
      </c>
      <c r="O1160" s="15" t="s">
        <v>36792</v>
      </c>
      <c r="P1160" s="15" t="s">
        <v>81</v>
      </c>
      <c r="Q1160" s="15" t="s">
        <v>46893</v>
      </c>
      <c r="R1160" s="15" t="s">
        <v>31966</v>
      </c>
      <c r="S1160" s="15" t="s">
        <v>36793</v>
      </c>
      <c r="T1160" s="15" t="s">
        <v>96</v>
      </c>
      <c r="U1160" s="15" t="s">
        <v>53</v>
      </c>
      <c r="V1160" s="15" t="s">
        <v>45410</v>
      </c>
      <c r="W1160" s="15" t="s">
        <v>3307</v>
      </c>
      <c r="X1160" s="15" t="e">
        <f>_xlfn.XLOOKUP(_LOOKUP[[#This Row],[AdjusterMemberName]],_Adjuster[Adjuster Name],_Adjuster[Email],,0)</f>
        <v>#N/A</v>
      </c>
      <c r="Y1160" s="15" t="e">
        <f>_xlfn.XLOOKUP(_LOOKUP[[#This Row],[AdjusterMemberName]],_Adjuster[Adjuster Name],_Adjuster[Phone Number],,0)</f>
        <v>#N/A</v>
      </c>
      <c r="Z1160" s="15" t="s">
        <v>36794</v>
      </c>
      <c r="AA11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9638 Trailhead Ln, Moreno Valley  CA 92557</v>
      </c>
      <c r="AB1160" s="15">
        <v>45799</v>
      </c>
    </row>
    <row r="1161" spans="1:28" x14ac:dyDescent="0.3">
      <c r="A1161" s="14">
        <v>1</v>
      </c>
      <c r="B1161" s="14">
        <v>1</v>
      </c>
      <c r="C1161" s="15" t="s">
        <v>32227</v>
      </c>
      <c r="D1161" s="15" t="s">
        <v>32228</v>
      </c>
      <c r="E1161" s="15">
        <v>45765</v>
      </c>
      <c r="F1161" s="15" t="s">
        <v>32229</v>
      </c>
      <c r="G1161" s="15">
        <v>45604</v>
      </c>
      <c r="H1161" s="15">
        <v>45785</v>
      </c>
      <c r="I1161" s="15" t="s">
        <v>36813</v>
      </c>
      <c r="J1161" s="15" t="s">
        <v>36814</v>
      </c>
      <c r="K1161" s="15" t="s">
        <v>45605</v>
      </c>
      <c r="L1161" s="15" t="s">
        <v>181</v>
      </c>
      <c r="M1161" s="15" t="s">
        <v>3677</v>
      </c>
      <c r="N1161" s="14">
        <v>2019</v>
      </c>
      <c r="O1161" s="15" t="s">
        <v>32232</v>
      </c>
      <c r="P1161" s="15" t="s">
        <v>81</v>
      </c>
      <c r="Q1161" s="15" t="s">
        <v>47050</v>
      </c>
      <c r="R1161" s="15" t="s">
        <v>32233</v>
      </c>
      <c r="S1161" s="15" t="s">
        <v>32234</v>
      </c>
      <c r="T1161" s="15" t="s">
        <v>1834</v>
      </c>
      <c r="U1161" s="15" t="s">
        <v>53</v>
      </c>
      <c r="V1161" s="15" t="s">
        <v>45886</v>
      </c>
      <c r="W1161" s="15" t="s">
        <v>1357</v>
      </c>
      <c r="X1161" s="15" t="str">
        <f>_xlfn.XLOOKUP(_LOOKUP[[#This Row],[AdjusterMemberName]],_Adjuster[Adjuster Name],_Adjuster[Email],,0)</f>
        <v>jRivera1@knightcompany.com</v>
      </c>
      <c r="Y1161" s="15" t="str">
        <f>_xlfn.XLOOKUP(_LOOKUP[[#This Row],[AdjusterMemberName]],_Adjuster[Adjuster Name],_Adjuster[Phone Number],,0)</f>
        <v>424-559-5239</v>
      </c>
      <c r="Z1161" s="15" t="s">
        <v>32235</v>
      </c>
      <c r="AA11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2437 Linda Ct, Escondido  CA 92027</v>
      </c>
      <c r="AB1161" s="15"/>
    </row>
    <row r="1162" spans="1:28" x14ac:dyDescent="0.3">
      <c r="A1162" s="14">
        <v>1</v>
      </c>
      <c r="B1162" s="14">
        <v>1</v>
      </c>
      <c r="C1162" s="15" t="s">
        <v>36826</v>
      </c>
      <c r="D1162" s="15" t="s">
        <v>36826</v>
      </c>
      <c r="E1162" s="15">
        <v>45765</v>
      </c>
      <c r="F1162" s="15" t="s">
        <v>36827</v>
      </c>
      <c r="G1162" s="15">
        <v>45752</v>
      </c>
      <c r="H1162" s="15">
        <v>45935</v>
      </c>
      <c r="I1162" s="15" t="s">
        <v>36828</v>
      </c>
      <c r="J1162" s="15" t="s">
        <v>36829</v>
      </c>
      <c r="K1162" s="15" t="s">
        <v>46105</v>
      </c>
      <c r="L1162" s="15" t="s">
        <v>25</v>
      </c>
      <c r="M1162" s="15" t="s">
        <v>1905</v>
      </c>
      <c r="N1162" s="14">
        <v>2008</v>
      </c>
      <c r="O1162" s="15" t="s">
        <v>36830</v>
      </c>
      <c r="P1162" s="15" t="s">
        <v>106</v>
      </c>
      <c r="Q1162" s="15" t="s">
        <v>47001</v>
      </c>
      <c r="R1162" s="15" t="s">
        <v>21663</v>
      </c>
      <c r="S1162" s="15" t="s">
        <v>36831</v>
      </c>
      <c r="T1162" s="15" t="s">
        <v>122</v>
      </c>
      <c r="U1162" s="15" t="s">
        <v>53</v>
      </c>
      <c r="V1162" s="15" t="s">
        <v>45524</v>
      </c>
      <c r="W1162" s="15" t="s">
        <v>3114</v>
      </c>
      <c r="X1162" s="15" t="str">
        <f>_xlfn.XLOOKUP(_LOOKUP[[#This Row],[AdjusterMemberName]],_Adjuster[Adjuster Name],_Adjuster[Email],,0)</f>
        <v>eExmundo@knightcompany.com</v>
      </c>
      <c r="Y1162" s="15" t="str">
        <f>_xlfn.XLOOKUP(_LOOKUP[[#This Row],[AdjusterMemberName]],_Adjuster[Adjuster Name],_Adjuster[Phone Number],,0)</f>
        <v>424-559-5400</v>
      </c>
      <c r="Z1162" s="15" t="s">
        <v>36832</v>
      </c>
      <c r="AA11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2458 Foxmoor Ct, Hemet  CA 92545</v>
      </c>
      <c r="AB1162" s="15"/>
    </row>
    <row r="1163" spans="1:28" x14ac:dyDescent="0.3">
      <c r="A1163" s="14">
        <v>1</v>
      </c>
      <c r="B1163" s="14">
        <v>1</v>
      </c>
      <c r="C1163" s="15" t="s">
        <v>9769</v>
      </c>
      <c r="D1163" s="15" t="s">
        <v>9769</v>
      </c>
      <c r="E1163" s="15">
        <v>45765</v>
      </c>
      <c r="F1163" s="15" t="s">
        <v>36833</v>
      </c>
      <c r="G1163" s="15">
        <v>45616</v>
      </c>
      <c r="H1163" s="15">
        <v>45797</v>
      </c>
      <c r="I1163" s="15" t="s">
        <v>36834</v>
      </c>
      <c r="J1163" s="15" t="s">
        <v>36835</v>
      </c>
      <c r="K1163" s="15" t="s">
        <v>45373</v>
      </c>
      <c r="L1163" s="15" t="s">
        <v>1452</v>
      </c>
      <c r="M1163" s="15" t="s">
        <v>2022</v>
      </c>
      <c r="N1163" s="14">
        <v>2025</v>
      </c>
      <c r="O1163" s="15" t="s">
        <v>36836</v>
      </c>
      <c r="P1163" s="15" t="s">
        <v>106</v>
      </c>
      <c r="Q1163" s="15" t="s">
        <v>46922</v>
      </c>
      <c r="R1163" s="15" t="s">
        <v>9774</v>
      </c>
      <c r="S1163" s="15" t="s">
        <v>9775</v>
      </c>
      <c r="T1163" s="15" t="s">
        <v>308</v>
      </c>
      <c r="U1163" s="15" t="s">
        <v>53</v>
      </c>
      <c r="V1163" s="15" t="s">
        <v>45530</v>
      </c>
      <c r="W1163" s="15" t="s">
        <v>54</v>
      </c>
      <c r="X1163" s="15" t="str">
        <f>_xlfn.XLOOKUP(_LOOKUP[[#This Row],[AdjusterMemberName]],_Adjuster[Adjuster Name],_Adjuster[Email],,0)</f>
        <v>JRubalcava@knightcompany.com</v>
      </c>
      <c r="Y1163" s="15" t="str">
        <f>_xlfn.XLOOKUP(_LOOKUP[[#This Row],[AdjusterMemberName]],_Adjuster[Adjuster Name],_Adjuster[Phone Number],,0)</f>
        <v>424-559-5420</v>
      </c>
      <c r="Z1163" s="15" t="s">
        <v>36837</v>
      </c>
      <c r="AA11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7322 Diamond St, Riverside  CA 92504</v>
      </c>
      <c r="AB1163" s="15"/>
    </row>
    <row r="1164" spans="1:28" x14ac:dyDescent="0.3">
      <c r="A1164" s="14">
        <v>1</v>
      </c>
      <c r="B1164" s="14">
        <v>1</v>
      </c>
      <c r="C1164" s="15" t="s">
        <v>36838</v>
      </c>
      <c r="D1164" s="15" t="s">
        <v>36838</v>
      </c>
      <c r="E1164" s="15">
        <v>45765</v>
      </c>
      <c r="F1164" s="15" t="s">
        <v>36839</v>
      </c>
      <c r="G1164" s="15">
        <v>45736</v>
      </c>
      <c r="H1164" s="15">
        <v>45920</v>
      </c>
      <c r="I1164" s="15" t="s">
        <v>36840</v>
      </c>
      <c r="J1164" s="15" t="s">
        <v>36841</v>
      </c>
      <c r="K1164" s="15" t="s">
        <v>46104</v>
      </c>
      <c r="L1164" s="15" t="s">
        <v>139</v>
      </c>
      <c r="M1164" s="15" t="s">
        <v>697</v>
      </c>
      <c r="N1164" s="14">
        <v>2016</v>
      </c>
      <c r="O1164" s="15" t="s">
        <v>36842</v>
      </c>
      <c r="P1164" s="15" t="s">
        <v>81</v>
      </c>
      <c r="Q1164" s="15" t="s">
        <v>46913</v>
      </c>
      <c r="R1164" s="15" t="s">
        <v>15933</v>
      </c>
      <c r="S1164" s="15" t="s">
        <v>36843</v>
      </c>
      <c r="T1164" s="15" t="s">
        <v>404</v>
      </c>
      <c r="U1164" s="15" t="s">
        <v>53</v>
      </c>
      <c r="V1164" s="15" t="s">
        <v>45417</v>
      </c>
      <c r="W1164" s="15" t="s">
        <v>6921</v>
      </c>
      <c r="X1164" s="15" t="str">
        <f>_xlfn.XLOOKUP(_LOOKUP[[#This Row],[AdjusterMemberName]],_Adjuster[Adjuster Name],_Adjuster[Email],,0)</f>
        <v>AWallace@knightcompany.com</v>
      </c>
      <c r="Y1164" s="15" t="str">
        <f>_xlfn.XLOOKUP(_LOOKUP[[#This Row],[AdjusterMemberName]],_Adjuster[Adjuster Name],_Adjuster[Phone Number],,0)</f>
        <v>424-559-5734</v>
      </c>
      <c r="Z1164" s="15" t="s">
        <v>36844</v>
      </c>
      <c r="AA11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38700 10Th St Apt 13, Palmdale  CA 93550</v>
      </c>
      <c r="AB1164" s="15"/>
    </row>
    <row r="1165" spans="1:28" x14ac:dyDescent="0.3">
      <c r="A1165" s="14">
        <v>1</v>
      </c>
      <c r="B1165" s="14">
        <v>1</v>
      </c>
      <c r="C1165" s="15" t="s">
        <v>36864</v>
      </c>
      <c r="D1165" s="15" t="s">
        <v>36864</v>
      </c>
      <c r="E1165" s="15">
        <v>45765</v>
      </c>
      <c r="F1165" s="15" t="s">
        <v>36865</v>
      </c>
      <c r="G1165" s="15">
        <v>45591</v>
      </c>
      <c r="H1165" s="15">
        <v>45773</v>
      </c>
      <c r="I1165" s="15" t="s">
        <v>36866</v>
      </c>
      <c r="J1165" s="15" t="s">
        <v>36867</v>
      </c>
      <c r="K1165" s="15" t="s">
        <v>45506</v>
      </c>
      <c r="L1165" s="15" t="s">
        <v>103</v>
      </c>
      <c r="M1165" s="15" t="s">
        <v>304</v>
      </c>
      <c r="N1165" s="14">
        <v>2014</v>
      </c>
      <c r="O1165" s="15" t="s">
        <v>36868</v>
      </c>
      <c r="P1165" s="15" t="s">
        <v>106</v>
      </c>
      <c r="Q1165" s="15" t="s">
        <v>47065</v>
      </c>
      <c r="R1165" s="15" t="s">
        <v>36869</v>
      </c>
      <c r="S1165" s="15" t="s">
        <v>36870</v>
      </c>
      <c r="T1165" s="15" t="s">
        <v>174</v>
      </c>
      <c r="U1165" s="15" t="s">
        <v>53</v>
      </c>
      <c r="V1165" s="15" t="s">
        <v>45441</v>
      </c>
      <c r="W1165" s="15" t="s">
        <v>3307</v>
      </c>
      <c r="X1165" s="15" t="e">
        <f>_xlfn.XLOOKUP(_LOOKUP[[#This Row],[AdjusterMemberName]],_Adjuster[Adjuster Name],_Adjuster[Email],,0)</f>
        <v>#N/A</v>
      </c>
      <c r="Y1165" s="15" t="e">
        <f>_xlfn.XLOOKUP(_LOOKUP[[#This Row],[AdjusterMemberName]],_Adjuster[Adjuster Name],_Adjuster[Phone Number],,0)</f>
        <v>#N/A</v>
      </c>
      <c r="Z1165" s="15" t="s">
        <v>36871</v>
      </c>
      <c r="AA11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531 W 93Rd St, Los Angeles  CA 90044</v>
      </c>
      <c r="AB1165" s="15"/>
    </row>
    <row r="1166" spans="1:28" x14ac:dyDescent="0.3">
      <c r="A1166" s="14">
        <v>1</v>
      </c>
      <c r="B1166" s="14">
        <v>1</v>
      </c>
      <c r="C1166" s="15" t="s">
        <v>36888</v>
      </c>
      <c r="D1166" s="15" t="s">
        <v>36889</v>
      </c>
      <c r="E1166" s="15">
        <v>45765</v>
      </c>
      <c r="F1166" s="15" t="s">
        <v>36890</v>
      </c>
      <c r="G1166" s="15">
        <v>45703</v>
      </c>
      <c r="H1166" s="15">
        <v>45884</v>
      </c>
      <c r="I1166" s="15" t="s">
        <v>36891</v>
      </c>
      <c r="J1166" s="15" t="s">
        <v>36892</v>
      </c>
      <c r="K1166" s="15" t="s">
        <v>45572</v>
      </c>
      <c r="L1166" s="15" t="s">
        <v>25</v>
      </c>
      <c r="M1166" s="15" t="s">
        <v>2170</v>
      </c>
      <c r="N1166" s="14">
        <v>2011</v>
      </c>
      <c r="O1166" s="15" t="s">
        <v>36893</v>
      </c>
      <c r="P1166" s="15" t="s">
        <v>106</v>
      </c>
      <c r="Q1166" s="15" t="s">
        <v>46893</v>
      </c>
      <c r="R1166" s="15" t="s">
        <v>36894</v>
      </c>
      <c r="S1166" s="15" t="s">
        <v>36895</v>
      </c>
      <c r="T1166" s="15" t="s">
        <v>1366</v>
      </c>
      <c r="U1166" s="15" t="s">
        <v>53</v>
      </c>
      <c r="V1166" s="15" t="s">
        <v>46085</v>
      </c>
      <c r="W1166" s="15" t="s">
        <v>1186</v>
      </c>
      <c r="X1166" s="15" t="str">
        <f>_xlfn.XLOOKUP(_LOOKUP[[#This Row],[AdjusterMemberName]],_Adjuster[Adjuster Name],_Adjuster[Email],,0)</f>
        <v>sAkinleye@knightcompany.com</v>
      </c>
      <c r="Y1166" s="15" t="str">
        <f>_xlfn.XLOOKUP(_LOOKUP[[#This Row],[AdjusterMemberName]],_Adjuster[Adjuster Name],_Adjuster[Phone Number],,0)</f>
        <v>424-559-5280</v>
      </c>
      <c r="Z1166" s="15" t="s">
        <v>36896</v>
      </c>
      <c r="AA11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1110 Portofino Ct Unit 103, Corona  CA 92881</v>
      </c>
      <c r="AB1166" s="15"/>
    </row>
    <row r="1167" spans="1:28" x14ac:dyDescent="0.3">
      <c r="A1167" s="14">
        <v>1</v>
      </c>
      <c r="B1167" s="14">
        <v>1</v>
      </c>
      <c r="C1167" s="15" t="s">
        <v>37042</v>
      </c>
      <c r="D1167" s="15" t="s">
        <v>37042</v>
      </c>
      <c r="E1167" s="15">
        <v>45765</v>
      </c>
      <c r="F1167" s="15" t="s">
        <v>37043</v>
      </c>
      <c r="G1167" s="15">
        <v>45716</v>
      </c>
      <c r="H1167" s="15">
        <v>45897</v>
      </c>
      <c r="I1167" s="15" t="s">
        <v>37044</v>
      </c>
      <c r="J1167" s="15" t="s">
        <v>37045</v>
      </c>
      <c r="K1167" s="15" t="s">
        <v>45668</v>
      </c>
      <c r="L1167" s="15" t="s">
        <v>139</v>
      </c>
      <c r="M1167" s="15" t="s">
        <v>470</v>
      </c>
      <c r="N1167" s="14">
        <v>2016</v>
      </c>
      <c r="O1167" s="15" t="s">
        <v>37046</v>
      </c>
      <c r="P1167" s="15" t="s">
        <v>81</v>
      </c>
      <c r="Q1167" s="15" t="s">
        <v>47023</v>
      </c>
      <c r="R1167" s="15" t="s">
        <v>37047</v>
      </c>
      <c r="S1167" s="15" t="s">
        <v>37048</v>
      </c>
      <c r="T1167" s="15" t="s">
        <v>308</v>
      </c>
      <c r="U1167" s="15" t="s">
        <v>53</v>
      </c>
      <c r="V1167" s="15" t="s">
        <v>45530</v>
      </c>
      <c r="W1167" s="15" t="s">
        <v>5071</v>
      </c>
      <c r="X1167" s="15" t="str">
        <f>_xlfn.XLOOKUP(_LOOKUP[[#This Row],[AdjusterMemberName]],_Adjuster[Adjuster Name],_Adjuster[Email],,0)</f>
        <v>AMontelongo@knightcompany.com</v>
      </c>
      <c r="Y1167" s="15" t="str">
        <f>_xlfn.XLOOKUP(_LOOKUP[[#This Row],[AdjusterMemberName]],_Adjuster[Adjuster Name],_Adjuster[Phone Number],,0)</f>
        <v>424-559-5425</v>
      </c>
      <c r="Z1167" s="15" t="s">
        <v>37049</v>
      </c>
      <c r="AA11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6832 Murray St, Riverside  CA 92504</v>
      </c>
      <c r="AB1167" s="15"/>
    </row>
    <row r="1168" spans="1:28" x14ac:dyDescent="0.3">
      <c r="A1168" s="14">
        <v>1</v>
      </c>
      <c r="B1168" s="14">
        <v>1</v>
      </c>
      <c r="C1168" s="15" t="s">
        <v>37176</v>
      </c>
      <c r="D1168" s="15" t="s">
        <v>37176</v>
      </c>
      <c r="E1168" s="15">
        <v>45765</v>
      </c>
      <c r="F1168" s="15" t="s">
        <v>37177</v>
      </c>
      <c r="G1168" s="15">
        <v>45674</v>
      </c>
      <c r="H1168" s="15">
        <v>45855</v>
      </c>
      <c r="I1168" s="15" t="s">
        <v>37178</v>
      </c>
      <c r="J1168" s="15" t="s">
        <v>37179</v>
      </c>
      <c r="K1168" s="15" t="s">
        <v>45448</v>
      </c>
      <c r="L1168" s="15" t="s">
        <v>128</v>
      </c>
      <c r="M1168" s="15" t="s">
        <v>21293</v>
      </c>
      <c r="N1168" s="14">
        <v>2016</v>
      </c>
      <c r="O1168" s="15" t="s">
        <v>37180</v>
      </c>
      <c r="P1168" s="15" t="s">
        <v>106</v>
      </c>
      <c r="Q1168" s="15" t="s">
        <v>47037</v>
      </c>
      <c r="R1168" s="15" t="s">
        <v>37181</v>
      </c>
      <c r="S1168" s="15" t="s">
        <v>37182</v>
      </c>
      <c r="T1168" s="15" t="s">
        <v>24374</v>
      </c>
      <c r="U1168" s="15" t="s">
        <v>53</v>
      </c>
      <c r="V1168" s="15" t="s">
        <v>46083</v>
      </c>
      <c r="W1168" s="15" t="s">
        <v>54</v>
      </c>
      <c r="X1168" s="15" t="str">
        <f>_xlfn.XLOOKUP(_LOOKUP[[#This Row],[AdjusterMemberName]],_Adjuster[Adjuster Name],_Adjuster[Email],,0)</f>
        <v>JRubalcava@knightcompany.com</v>
      </c>
      <c r="Y1168" s="15" t="str">
        <f>_xlfn.XLOOKUP(_LOOKUP[[#This Row],[AdjusterMemberName]],_Adjuster[Adjuster Name],_Adjuster[Phone Number],,0)</f>
        <v>424-559-5420</v>
      </c>
      <c r="Z1168" s="15" t="s">
        <v>37183</v>
      </c>
      <c r="AA11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2340 2Nd St, La Verne  CA 91750</v>
      </c>
      <c r="AB1168" s="15"/>
    </row>
    <row r="1169" spans="1:28" x14ac:dyDescent="0.3">
      <c r="A1169" s="14">
        <v>1</v>
      </c>
      <c r="B1169" s="14">
        <v>0</v>
      </c>
      <c r="C1169" s="15" t="s">
        <v>37255</v>
      </c>
      <c r="D1169" s="15" t="s">
        <v>37256</v>
      </c>
      <c r="E1169" s="15">
        <v>45765</v>
      </c>
      <c r="F1169" s="15" t="s">
        <v>37257</v>
      </c>
      <c r="G1169" s="15">
        <v>45749</v>
      </c>
      <c r="H1169" s="15">
        <v>45932</v>
      </c>
      <c r="I1169" s="15" t="s">
        <v>37258</v>
      </c>
      <c r="J1169" s="15" t="s">
        <v>37259</v>
      </c>
      <c r="K1169" s="15" t="s">
        <v>45416</v>
      </c>
      <c r="L1169" s="15" t="s">
        <v>314</v>
      </c>
      <c r="M1169" s="15" t="s">
        <v>3946</v>
      </c>
      <c r="N1169" s="14">
        <v>2013</v>
      </c>
      <c r="O1169" s="15" t="s">
        <v>37260</v>
      </c>
      <c r="P1169" s="15" t="s">
        <v>81</v>
      </c>
      <c r="Q1169" s="15" t="s">
        <v>46939</v>
      </c>
      <c r="R1169" s="15" t="s">
        <v>3243</v>
      </c>
      <c r="S1169" s="15" t="s">
        <v>37261</v>
      </c>
      <c r="T1169" s="15" t="s">
        <v>174</v>
      </c>
      <c r="U1169" s="15" t="s">
        <v>53</v>
      </c>
      <c r="V1169" s="15" t="s">
        <v>45529</v>
      </c>
      <c r="W1169" s="15" t="s">
        <v>3114</v>
      </c>
      <c r="X1169" s="15" t="str">
        <f>_xlfn.XLOOKUP(_LOOKUP[[#This Row],[AdjusterMemberName]],_Adjuster[Adjuster Name],_Adjuster[Email],,0)</f>
        <v>eExmundo@knightcompany.com</v>
      </c>
      <c r="Y1169" s="15" t="str">
        <f>_xlfn.XLOOKUP(_LOOKUP[[#This Row],[AdjusterMemberName]],_Adjuster[Adjuster Name],_Adjuster[Phone Number],,0)</f>
        <v>424-559-5400</v>
      </c>
      <c r="Z1169" s="15" t="s">
        <v>37262</v>
      </c>
      <c r="AA11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930 E 106Th St, Los Angeles  CA 90002</v>
      </c>
      <c r="AB1169" s="15"/>
    </row>
    <row r="1170" spans="1:28" x14ac:dyDescent="0.3">
      <c r="A1170" s="14">
        <v>1</v>
      </c>
      <c r="B1170" s="14">
        <v>1</v>
      </c>
      <c r="C1170" s="15" t="s">
        <v>36679</v>
      </c>
      <c r="D1170" s="15" t="s">
        <v>36680</v>
      </c>
      <c r="E1170" s="15">
        <v>45764</v>
      </c>
      <c r="F1170" s="15" t="s">
        <v>36681</v>
      </c>
      <c r="G1170" s="15">
        <v>45692</v>
      </c>
      <c r="H1170" s="15">
        <v>45873</v>
      </c>
      <c r="I1170" s="15" t="s">
        <v>36682</v>
      </c>
      <c r="J1170" s="15" t="s">
        <v>36683</v>
      </c>
      <c r="K1170" s="15" t="s">
        <v>45477</v>
      </c>
      <c r="L1170" s="15" t="s">
        <v>103</v>
      </c>
      <c r="M1170" s="15" t="s">
        <v>1523</v>
      </c>
      <c r="N1170" s="14">
        <v>2018</v>
      </c>
      <c r="O1170" s="15" t="s">
        <v>36684</v>
      </c>
      <c r="P1170" s="15" t="s">
        <v>81</v>
      </c>
      <c r="Q1170" s="15" t="s">
        <v>47022</v>
      </c>
      <c r="R1170" s="15" t="s">
        <v>36685</v>
      </c>
      <c r="S1170" s="15" t="s">
        <v>36686</v>
      </c>
      <c r="T1170" s="15" t="s">
        <v>6505</v>
      </c>
      <c r="U1170" s="15" t="s">
        <v>53</v>
      </c>
      <c r="V1170" s="15" t="s">
        <v>46071</v>
      </c>
      <c r="W1170" s="15" t="s">
        <v>1624</v>
      </c>
      <c r="X1170" s="15" t="e">
        <f>_xlfn.XLOOKUP(_LOOKUP[[#This Row],[AdjusterMemberName]],_Adjuster[Adjuster Name],_Adjuster[Email],,0)</f>
        <v>#N/A</v>
      </c>
      <c r="Y1170" s="15" t="e">
        <f>_xlfn.XLOOKUP(_LOOKUP[[#This Row],[AdjusterMemberName]],_Adjuster[Adjuster Name],_Adjuster[Phone Number],,0)</f>
        <v>#N/A</v>
      </c>
      <c r="Z1170" s="15" t="s">
        <v>36687</v>
      </c>
      <c r="AA11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350 S Manhattan Pl Apt 9, Los Angeles  CA 90020</v>
      </c>
      <c r="AB1170" s="15"/>
    </row>
    <row r="1171" spans="1:28" x14ac:dyDescent="0.3">
      <c r="A1171" s="14">
        <v>1</v>
      </c>
      <c r="B1171" s="14">
        <v>1</v>
      </c>
      <c r="C1171" s="15" t="s">
        <v>11417</v>
      </c>
      <c r="D1171" s="15" t="s">
        <v>36701</v>
      </c>
      <c r="E1171" s="15">
        <v>45764</v>
      </c>
      <c r="F1171" s="15" t="s">
        <v>36702</v>
      </c>
      <c r="G1171" s="15">
        <v>45641</v>
      </c>
      <c r="H1171" s="15">
        <v>45823</v>
      </c>
      <c r="I1171" s="15" t="s">
        <v>36703</v>
      </c>
      <c r="J1171" s="15" t="s">
        <v>36704</v>
      </c>
      <c r="K1171" s="15" t="s">
        <v>45373</v>
      </c>
      <c r="L1171" s="15" t="s">
        <v>103</v>
      </c>
      <c r="M1171" s="15" t="s">
        <v>1336</v>
      </c>
      <c r="N1171" s="14">
        <v>2010</v>
      </c>
      <c r="O1171" s="15" t="s">
        <v>36705</v>
      </c>
      <c r="P1171" s="15" t="s">
        <v>106</v>
      </c>
      <c r="Q1171" s="15" t="s">
        <v>47061</v>
      </c>
      <c r="R1171" s="15" t="s">
        <v>11423</v>
      </c>
      <c r="S1171" s="15" t="s">
        <v>11424</v>
      </c>
      <c r="T1171" s="15" t="s">
        <v>3342</v>
      </c>
      <c r="U1171" s="15" t="s">
        <v>53</v>
      </c>
      <c r="V1171" s="15" t="s">
        <v>45720</v>
      </c>
      <c r="W1171" s="15" t="s">
        <v>54</v>
      </c>
      <c r="X1171" s="15" t="str">
        <f>_xlfn.XLOOKUP(_LOOKUP[[#This Row],[AdjusterMemberName]],_Adjuster[Adjuster Name],_Adjuster[Email],,0)</f>
        <v>JRubalcava@knightcompany.com</v>
      </c>
      <c r="Y1171" s="15" t="str">
        <f>_xlfn.XLOOKUP(_LOOKUP[[#This Row],[AdjusterMemberName]],_Adjuster[Adjuster Name],_Adjuster[Phone Number],,0)</f>
        <v>424-559-5420</v>
      </c>
      <c r="Z1171" s="15" t="s">
        <v>11425</v>
      </c>
      <c r="AA11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5432 34Th St, Jurupa Valley  CA 92509</v>
      </c>
      <c r="AB1171" s="15"/>
    </row>
    <row r="1172" spans="1:28" x14ac:dyDescent="0.3">
      <c r="A1172" s="14">
        <v>1</v>
      </c>
      <c r="B1172" s="14">
        <v>0</v>
      </c>
      <c r="C1172" s="15" t="s">
        <v>36714</v>
      </c>
      <c r="D1172" s="15" t="s">
        <v>36715</v>
      </c>
      <c r="E1172" s="15">
        <v>45764</v>
      </c>
      <c r="F1172" s="15" t="s">
        <v>36716</v>
      </c>
      <c r="G1172" s="15">
        <v>45579</v>
      </c>
      <c r="H1172" s="15">
        <v>45761</v>
      </c>
      <c r="I1172" s="15" t="s">
        <v>36717</v>
      </c>
      <c r="J1172" s="15" t="s">
        <v>36718</v>
      </c>
      <c r="K1172" s="15" t="s">
        <v>45505</v>
      </c>
      <c r="L1172" s="15" t="s">
        <v>441</v>
      </c>
      <c r="M1172" s="15" t="s">
        <v>579</v>
      </c>
      <c r="N1172" s="14">
        <v>2012</v>
      </c>
      <c r="O1172" s="15" t="s">
        <v>36719</v>
      </c>
      <c r="P1172" s="15" t="s">
        <v>81</v>
      </c>
      <c r="Q1172" s="15" t="s">
        <v>119</v>
      </c>
      <c r="R1172" s="15" t="s">
        <v>36720</v>
      </c>
      <c r="S1172" s="15" t="s">
        <v>36721</v>
      </c>
      <c r="T1172" s="15" t="s">
        <v>22522</v>
      </c>
      <c r="U1172" s="15" t="s">
        <v>53</v>
      </c>
      <c r="V1172" s="15" t="s">
        <v>46111</v>
      </c>
      <c r="W1172" s="15" t="s">
        <v>1658</v>
      </c>
      <c r="X1172" s="15" t="str">
        <f>_xlfn.XLOOKUP(_LOOKUP[[#This Row],[AdjusterMemberName]],_Adjuster[Adjuster Name],_Adjuster[Email],,0)</f>
        <v>RDavila@knightcompany.com</v>
      </c>
      <c r="Y1172" s="15" t="str">
        <f>_xlfn.XLOOKUP(_LOOKUP[[#This Row],[AdjusterMemberName]],_Adjuster[Adjuster Name],_Adjuster[Phone Number],,0)</f>
        <v>424-559-5663</v>
      </c>
      <c r="Z1172" s="15" t="s">
        <v>36722</v>
      </c>
      <c r="AA11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3046 Tinsley St, Manteca  CA 95337</v>
      </c>
      <c r="AB1172" s="15">
        <v>45743</v>
      </c>
    </row>
    <row r="1173" spans="1:28" x14ac:dyDescent="0.3">
      <c r="A1173" s="14">
        <v>1</v>
      </c>
      <c r="B1173" s="14">
        <v>1</v>
      </c>
      <c r="C1173" s="15" t="s">
        <v>36738</v>
      </c>
      <c r="D1173" s="15" t="s">
        <v>36738</v>
      </c>
      <c r="E1173" s="15">
        <v>45764</v>
      </c>
      <c r="F1173" s="15" t="s">
        <v>36739</v>
      </c>
      <c r="G1173" s="15">
        <v>45674</v>
      </c>
      <c r="H1173" s="15">
        <v>45855</v>
      </c>
      <c r="I1173" s="15" t="s">
        <v>36740</v>
      </c>
      <c r="J1173" s="15" t="s">
        <v>36741</v>
      </c>
      <c r="K1173" s="15" t="s">
        <v>45358</v>
      </c>
      <c r="L1173" s="15" t="s">
        <v>441</v>
      </c>
      <c r="M1173" s="15" t="s">
        <v>1532</v>
      </c>
      <c r="N1173" s="14">
        <v>2018</v>
      </c>
      <c r="O1173" s="15" t="s">
        <v>36742</v>
      </c>
      <c r="P1173" s="15" t="s">
        <v>81</v>
      </c>
      <c r="Q1173" s="15" t="s">
        <v>47036</v>
      </c>
      <c r="R1173" s="15" t="s">
        <v>36743</v>
      </c>
      <c r="S1173" s="15" t="s">
        <v>36744</v>
      </c>
      <c r="T1173" s="15" t="s">
        <v>4670</v>
      </c>
      <c r="U1173" s="15" t="s">
        <v>53</v>
      </c>
      <c r="V1173" s="15" t="s">
        <v>46110</v>
      </c>
      <c r="W1173" s="15" t="s">
        <v>3184</v>
      </c>
      <c r="X1173" s="15" t="str">
        <f>_xlfn.XLOOKUP(_LOOKUP[[#This Row],[AdjusterMemberName]],_Adjuster[Adjuster Name],_Adjuster[Email],,0)</f>
        <v>mQualls@knightcompany.com</v>
      </c>
      <c r="Y1173" s="15" t="str">
        <f>_xlfn.XLOOKUP(_LOOKUP[[#This Row],[AdjusterMemberName]],_Adjuster[Adjuster Name],_Adjuster[Phone Number],,0)</f>
        <v>424-559-5436</v>
      </c>
      <c r="Z1173" s="15" t="s">
        <v>36745</v>
      </c>
      <c r="AA11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14722 Horst Ave, Norwalk  CA 90650</v>
      </c>
      <c r="AB1173" s="15"/>
    </row>
    <row r="1174" spans="1:28" x14ac:dyDescent="0.3">
      <c r="A1174" s="14">
        <v>1</v>
      </c>
      <c r="B1174" s="14">
        <v>1</v>
      </c>
      <c r="C1174" s="15" t="s">
        <v>36757</v>
      </c>
      <c r="D1174" s="15" t="s">
        <v>36304</v>
      </c>
      <c r="E1174" s="15">
        <v>45764</v>
      </c>
      <c r="F1174" s="15" t="s">
        <v>36758</v>
      </c>
      <c r="G1174" s="15">
        <v>45683</v>
      </c>
      <c r="H1174" s="15">
        <v>45864</v>
      </c>
      <c r="I1174" s="15" t="s">
        <v>36759</v>
      </c>
      <c r="J1174" s="15" t="s">
        <v>36760</v>
      </c>
      <c r="K1174" s="15" t="s">
        <v>46109</v>
      </c>
      <c r="L1174" s="15" t="s">
        <v>103</v>
      </c>
      <c r="M1174" s="15" t="s">
        <v>104</v>
      </c>
      <c r="N1174" s="14">
        <v>2025</v>
      </c>
      <c r="O1174" s="15" t="s">
        <v>36761</v>
      </c>
      <c r="P1174" s="15" t="s">
        <v>81</v>
      </c>
      <c r="Q1174" s="15" t="s">
        <v>46931</v>
      </c>
      <c r="R1174" s="15" t="s">
        <v>204</v>
      </c>
      <c r="S1174" s="15" t="s">
        <v>36762</v>
      </c>
      <c r="T1174" s="15" t="s">
        <v>11780</v>
      </c>
      <c r="U1174" s="15" t="s">
        <v>53</v>
      </c>
      <c r="V1174" s="15" t="s">
        <v>45414</v>
      </c>
      <c r="W1174" s="15" t="s">
        <v>6921</v>
      </c>
      <c r="X1174" s="15" t="str">
        <f>_xlfn.XLOOKUP(_LOOKUP[[#This Row],[AdjusterMemberName]],_Adjuster[Adjuster Name],_Adjuster[Email],,0)</f>
        <v>AWallace@knightcompany.com</v>
      </c>
      <c r="Y1174" s="15" t="str">
        <f>_xlfn.XLOOKUP(_LOOKUP[[#This Row],[AdjusterMemberName]],_Adjuster[Adjuster Name],_Adjuster[Phone Number],,0)</f>
        <v>424-559-5734</v>
      </c>
      <c r="Z1174" s="15" t="s">
        <v>36763</v>
      </c>
      <c r="AA11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21435 Y Ave, Nuevo  CA 92567</v>
      </c>
      <c r="AB1174" s="15">
        <v>45821</v>
      </c>
    </row>
    <row r="1175" spans="1:28" x14ac:dyDescent="0.3">
      <c r="A1175" s="14">
        <v>1</v>
      </c>
      <c r="B1175" s="14">
        <v>1</v>
      </c>
      <c r="C1175" s="15" t="s">
        <v>36764</v>
      </c>
      <c r="D1175" s="15" t="s">
        <v>36764</v>
      </c>
      <c r="E1175" s="15">
        <v>45764</v>
      </c>
      <c r="F1175" s="15" t="s">
        <v>36765</v>
      </c>
      <c r="G1175" s="15">
        <v>45675</v>
      </c>
      <c r="H1175" s="15">
        <v>45856</v>
      </c>
      <c r="I1175" s="15" t="s">
        <v>36766</v>
      </c>
      <c r="J1175" s="15" t="s">
        <v>36767</v>
      </c>
      <c r="K1175" s="15" t="s">
        <v>45416</v>
      </c>
      <c r="L1175" s="15" t="s">
        <v>128</v>
      </c>
      <c r="M1175" s="15" t="s">
        <v>909</v>
      </c>
      <c r="N1175" s="14">
        <v>2020</v>
      </c>
      <c r="O1175" s="15" t="s">
        <v>36768</v>
      </c>
      <c r="P1175" s="15" t="s">
        <v>106</v>
      </c>
      <c r="Q1175" s="15" t="s">
        <v>46893</v>
      </c>
      <c r="R1175" s="15" t="s">
        <v>1419</v>
      </c>
      <c r="S1175" s="15" t="s">
        <v>36769</v>
      </c>
      <c r="T1175" s="15" t="s">
        <v>174</v>
      </c>
      <c r="U1175" s="15" t="s">
        <v>53</v>
      </c>
      <c r="V1175" s="15" t="s">
        <v>45441</v>
      </c>
      <c r="W1175" s="15" t="s">
        <v>850</v>
      </c>
      <c r="X1175" s="15" t="e">
        <f>_xlfn.XLOOKUP(_LOOKUP[[#This Row],[AdjusterMemberName]],_Adjuster[Adjuster Name],_Adjuster[Email],,0)</f>
        <v>#N/A</v>
      </c>
      <c r="Y1175" s="15" t="e">
        <f>_xlfn.XLOOKUP(_LOOKUP[[#This Row],[AdjusterMemberName]],_Adjuster[Adjuster Name],_Adjuster[Phone Number],,0)</f>
        <v>#N/A</v>
      </c>
      <c r="Z1175" s="15" t="s">
        <v>36770</v>
      </c>
      <c r="AA11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638 1/2 W 74Th St, Los Angeles  CA 90044</v>
      </c>
      <c r="AB1175" s="15"/>
    </row>
    <row r="1176" spans="1:28" x14ac:dyDescent="0.3">
      <c r="A1176" s="14">
        <v>1</v>
      </c>
      <c r="B1176" s="14">
        <v>0</v>
      </c>
      <c r="C1176" s="15" t="s">
        <v>17051</v>
      </c>
      <c r="D1176" s="15" t="s">
        <v>36795</v>
      </c>
      <c r="E1176" s="15">
        <v>45764</v>
      </c>
      <c r="F1176" s="15" t="s">
        <v>36796</v>
      </c>
      <c r="G1176" s="15">
        <v>45683</v>
      </c>
      <c r="H1176" s="15">
        <v>45864</v>
      </c>
      <c r="I1176" s="15" t="s">
        <v>36797</v>
      </c>
      <c r="J1176" s="15" t="s">
        <v>36798</v>
      </c>
      <c r="K1176" s="15" t="s">
        <v>46108</v>
      </c>
      <c r="L1176" s="15" t="s">
        <v>201</v>
      </c>
      <c r="M1176" s="15" t="s">
        <v>10613</v>
      </c>
      <c r="N1176" s="14">
        <v>2006</v>
      </c>
      <c r="O1176" s="15" t="s">
        <v>36799</v>
      </c>
      <c r="P1176" s="15" t="s">
        <v>81</v>
      </c>
      <c r="Q1176" s="15" t="s">
        <v>46939</v>
      </c>
      <c r="R1176" s="15" t="s">
        <v>12342</v>
      </c>
      <c r="S1176" s="15" t="s">
        <v>36800</v>
      </c>
      <c r="T1176" s="15" t="s">
        <v>308</v>
      </c>
      <c r="U1176" s="15" t="s">
        <v>53</v>
      </c>
      <c r="V1176" s="15" t="s">
        <v>45432</v>
      </c>
      <c r="W1176" s="15" t="s">
        <v>264</v>
      </c>
      <c r="X1176" s="15" t="str">
        <f>_xlfn.XLOOKUP(_LOOKUP[[#This Row],[AdjusterMemberName]],_Adjuster[Adjuster Name],_Adjuster[Email],,0)</f>
        <v>sBonnevie@knightcompany.com</v>
      </c>
      <c r="Y1176" s="15" t="str">
        <f>_xlfn.XLOOKUP(_LOOKUP[[#This Row],[AdjusterMemberName]],_Adjuster[Adjuster Name],_Adjuster[Phone Number],,0)</f>
        <v>323-692-4064</v>
      </c>
      <c r="Z1176" s="15" t="s">
        <v>36801</v>
      </c>
      <c r="AA11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10747 Kearsarge Pl,, Riverside  CA 92503</v>
      </c>
      <c r="AB1176" s="15"/>
    </row>
    <row r="1177" spans="1:28" x14ac:dyDescent="0.3">
      <c r="A1177" s="14">
        <v>1</v>
      </c>
      <c r="B1177" s="14">
        <v>1</v>
      </c>
      <c r="C1177" s="15" t="s">
        <v>36802</v>
      </c>
      <c r="D1177" s="15" t="s">
        <v>36803</v>
      </c>
      <c r="E1177" s="15">
        <v>45764</v>
      </c>
      <c r="F1177" s="15" t="s">
        <v>36804</v>
      </c>
      <c r="G1177" s="15">
        <v>45670</v>
      </c>
      <c r="H1177" s="15">
        <v>45851</v>
      </c>
      <c r="I1177" s="15" t="s">
        <v>36805</v>
      </c>
      <c r="J1177" s="15" t="s">
        <v>36806</v>
      </c>
      <c r="K1177" s="15" t="s">
        <v>45330</v>
      </c>
      <c r="L1177" s="15" t="s">
        <v>441</v>
      </c>
      <c r="M1177" s="15" t="s">
        <v>579</v>
      </c>
      <c r="N1177" s="14">
        <v>2020</v>
      </c>
      <c r="O1177" s="15" t="s">
        <v>36807</v>
      </c>
      <c r="P1177" s="15" t="s">
        <v>106</v>
      </c>
      <c r="Q1177" s="15" t="s">
        <v>47037</v>
      </c>
      <c r="R1177" s="15" t="s">
        <v>36808</v>
      </c>
      <c r="S1177" s="15" t="s">
        <v>36809</v>
      </c>
      <c r="T1177" s="15" t="s">
        <v>9730</v>
      </c>
      <c r="U1177" s="15" t="s">
        <v>53</v>
      </c>
      <c r="V1177" s="15" t="s">
        <v>46107</v>
      </c>
      <c r="W1177" s="15" t="s">
        <v>54</v>
      </c>
      <c r="X1177" s="15" t="str">
        <f>_xlfn.XLOOKUP(_LOOKUP[[#This Row],[AdjusterMemberName]],_Adjuster[Adjuster Name],_Adjuster[Email],,0)</f>
        <v>JRubalcava@knightcompany.com</v>
      </c>
      <c r="Y1177" s="15" t="str">
        <f>_xlfn.XLOOKUP(_LOOKUP[[#This Row],[AdjusterMemberName]],_Adjuster[Adjuster Name],_Adjuster[Phone Number],,0)</f>
        <v>424-559-5420</v>
      </c>
      <c r="Z1177" s="15" t="s">
        <v>36810</v>
      </c>
      <c r="AA11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175 Robinson Dr, Tustin  CA 92782</v>
      </c>
      <c r="AB1177" s="15"/>
    </row>
    <row r="1178" spans="1:28" x14ac:dyDescent="0.3">
      <c r="A1178" s="14">
        <v>1</v>
      </c>
      <c r="B1178" s="14">
        <v>1</v>
      </c>
      <c r="C1178" s="15" t="s">
        <v>14208</v>
      </c>
      <c r="D1178" s="15" t="s">
        <v>14208</v>
      </c>
      <c r="E1178" s="15">
        <v>45764</v>
      </c>
      <c r="F1178" s="15" t="s">
        <v>36815</v>
      </c>
      <c r="G1178" s="15">
        <v>45587</v>
      </c>
      <c r="H1178" s="15">
        <v>45769</v>
      </c>
      <c r="I1178" s="15" t="s">
        <v>36816</v>
      </c>
      <c r="J1178" s="15" t="s">
        <v>36817</v>
      </c>
      <c r="K1178" s="15" t="s">
        <v>45481</v>
      </c>
      <c r="L1178" s="15" t="s">
        <v>419</v>
      </c>
      <c r="M1178" s="15" t="s">
        <v>2517</v>
      </c>
      <c r="N1178" s="14">
        <v>2023</v>
      </c>
      <c r="O1178" s="15" t="s">
        <v>14759</v>
      </c>
      <c r="P1178" s="15" t="s">
        <v>106</v>
      </c>
      <c r="Q1178" s="15" t="s">
        <v>47079</v>
      </c>
      <c r="R1178" s="15" t="s">
        <v>2050</v>
      </c>
      <c r="S1178" s="15" t="s">
        <v>14214</v>
      </c>
      <c r="T1178" s="15" t="s">
        <v>174</v>
      </c>
      <c r="U1178" s="15" t="s">
        <v>53</v>
      </c>
      <c r="V1178" s="15" t="s">
        <v>45770</v>
      </c>
      <c r="W1178" s="15" t="s">
        <v>3114</v>
      </c>
      <c r="X1178" s="15" t="str">
        <f>_xlfn.XLOOKUP(_LOOKUP[[#This Row],[AdjusterMemberName]],_Adjuster[Adjuster Name],_Adjuster[Email],,0)</f>
        <v>eExmundo@knightcompany.com</v>
      </c>
      <c r="Y1178" s="15" t="str">
        <f>_xlfn.XLOOKUP(_LOOKUP[[#This Row],[AdjusterMemberName]],_Adjuster[Adjuster Name],_Adjuster[Phone Number],,0)</f>
        <v>424-559-5400</v>
      </c>
      <c r="Z1178" s="15" t="s">
        <v>14215</v>
      </c>
      <c r="AA11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1630 7Th Ave , Los Angeles  CA 90019</v>
      </c>
      <c r="AB1178" s="15"/>
    </row>
    <row r="1179" spans="1:28" x14ac:dyDescent="0.3">
      <c r="A1179" s="14">
        <v>1</v>
      </c>
      <c r="B1179" s="14">
        <v>0</v>
      </c>
      <c r="C1179" s="15" t="s">
        <v>30568</v>
      </c>
      <c r="D1179" s="15" t="s">
        <v>36845</v>
      </c>
      <c r="E1179" s="15">
        <v>45764</v>
      </c>
      <c r="F1179" s="15" t="s">
        <v>30569</v>
      </c>
      <c r="G1179" s="15">
        <v>45615</v>
      </c>
      <c r="H1179" s="15">
        <v>45796</v>
      </c>
      <c r="I1179" s="15" t="s">
        <v>36846</v>
      </c>
      <c r="J1179" s="15" t="s">
        <v>36847</v>
      </c>
      <c r="K1179" s="15" t="s">
        <v>46103</v>
      </c>
      <c r="L1179" s="15" t="s">
        <v>103</v>
      </c>
      <c r="M1179" s="15" t="s">
        <v>1503</v>
      </c>
      <c r="N1179" s="14">
        <v>2007</v>
      </c>
      <c r="O1179" s="15" t="s">
        <v>30572</v>
      </c>
      <c r="P1179" s="15" t="s">
        <v>81</v>
      </c>
      <c r="Q1179" s="15" t="s">
        <v>46976</v>
      </c>
      <c r="R1179" s="15" t="s">
        <v>30573</v>
      </c>
      <c r="S1179" s="15" t="s">
        <v>30574</v>
      </c>
      <c r="T1179" s="15" t="s">
        <v>2868</v>
      </c>
      <c r="U1179" s="15" t="s">
        <v>53</v>
      </c>
      <c r="V1179" s="15" t="s">
        <v>46102</v>
      </c>
      <c r="W1179" s="15" t="s">
        <v>1658</v>
      </c>
      <c r="X1179" s="15" t="str">
        <f>_xlfn.XLOOKUP(_LOOKUP[[#This Row],[AdjusterMemberName]],_Adjuster[Adjuster Name],_Adjuster[Email],,0)</f>
        <v>RDavila@knightcompany.com</v>
      </c>
      <c r="Y1179" s="15" t="str">
        <f>_xlfn.XLOOKUP(_LOOKUP[[#This Row],[AdjusterMemberName]],_Adjuster[Adjuster Name],_Adjuster[Phone Number],,0)</f>
        <v>424-559-5663</v>
      </c>
      <c r="Z1179" s="15" t="s">
        <v>30575</v>
      </c>
      <c r="AA11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11622 169Th St, Artesia  CA 90701</v>
      </c>
      <c r="AB1179" s="15"/>
    </row>
    <row r="1180" spans="1:28" x14ac:dyDescent="0.3">
      <c r="A1180" s="14">
        <v>1</v>
      </c>
      <c r="B1180" s="14">
        <v>1</v>
      </c>
      <c r="C1180" s="15" t="s">
        <v>36945</v>
      </c>
      <c r="D1180" s="15" t="s">
        <v>36945</v>
      </c>
      <c r="E1180" s="15">
        <v>45764</v>
      </c>
      <c r="F1180" s="15" t="s">
        <v>36946</v>
      </c>
      <c r="G1180" s="15">
        <v>45600</v>
      </c>
      <c r="H1180" s="15">
        <v>45781</v>
      </c>
      <c r="I1180" s="15" t="s">
        <v>36947</v>
      </c>
      <c r="J1180" s="15" t="s">
        <v>36948</v>
      </c>
      <c r="K1180" s="15" t="s">
        <v>46098</v>
      </c>
      <c r="L1180" s="15" t="s">
        <v>128</v>
      </c>
      <c r="M1180" s="15" t="s">
        <v>836</v>
      </c>
      <c r="N1180" s="14">
        <v>2025</v>
      </c>
      <c r="O1180" s="15" t="s">
        <v>36949</v>
      </c>
      <c r="P1180" s="15" t="s">
        <v>81</v>
      </c>
      <c r="Q1180" s="15" t="s">
        <v>47079</v>
      </c>
      <c r="R1180" s="15" t="s">
        <v>162</v>
      </c>
      <c r="S1180" s="15" t="s">
        <v>36950</v>
      </c>
      <c r="T1180" s="15" t="s">
        <v>174</v>
      </c>
      <c r="U1180" s="15" t="s">
        <v>53</v>
      </c>
      <c r="V1180" s="15" t="s">
        <v>46097</v>
      </c>
      <c r="W1180" s="15" t="s">
        <v>3307</v>
      </c>
      <c r="X1180" s="15" t="e">
        <f>_xlfn.XLOOKUP(_LOOKUP[[#This Row],[AdjusterMemberName]],_Adjuster[Adjuster Name],_Adjuster[Email],,0)</f>
        <v>#N/A</v>
      </c>
      <c r="Y1180" s="15" t="e">
        <f>_xlfn.XLOOKUP(_LOOKUP[[#This Row],[AdjusterMemberName]],_Adjuster[Adjuster Name],_Adjuster[Phone Number],,0)</f>
        <v>#N/A</v>
      </c>
      <c r="Z1180" s="15" t="s">
        <v>36951</v>
      </c>
      <c r="AA11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3640 Jasmine Ave, Los Angeles  CA 90034</v>
      </c>
      <c r="AB1180" s="15"/>
    </row>
    <row r="1181" spans="1:28" x14ac:dyDescent="0.3">
      <c r="A1181" s="14">
        <v>1</v>
      </c>
      <c r="B1181" s="14">
        <v>1</v>
      </c>
      <c r="C1181" s="15" t="s">
        <v>6261</v>
      </c>
      <c r="D1181" s="15" t="s">
        <v>9953</v>
      </c>
      <c r="E1181" s="15">
        <v>45764</v>
      </c>
      <c r="F1181" s="15" t="s">
        <v>37001</v>
      </c>
      <c r="G1181" s="15">
        <v>45619</v>
      </c>
      <c r="H1181" s="15">
        <v>45800</v>
      </c>
      <c r="I1181" s="15" t="s">
        <v>37002</v>
      </c>
      <c r="J1181" s="15" t="s">
        <v>37003</v>
      </c>
      <c r="K1181" s="15" t="s">
        <v>46091</v>
      </c>
      <c r="L1181" s="15" t="s">
        <v>128</v>
      </c>
      <c r="M1181" s="15" t="s">
        <v>170</v>
      </c>
      <c r="N1181" s="14">
        <v>2012</v>
      </c>
      <c r="O1181" s="15" t="s">
        <v>37004</v>
      </c>
      <c r="P1181" s="15" t="s">
        <v>106</v>
      </c>
      <c r="Q1181" s="15" t="s">
        <v>47019</v>
      </c>
      <c r="R1181" s="15" t="s">
        <v>610</v>
      </c>
      <c r="S1181" s="15" t="s">
        <v>6267</v>
      </c>
      <c r="T1181" s="15" t="s">
        <v>96</v>
      </c>
      <c r="U1181" s="15" t="s">
        <v>53</v>
      </c>
      <c r="V1181" s="15" t="s">
        <v>45731</v>
      </c>
      <c r="W1181" s="15" t="s">
        <v>6921</v>
      </c>
      <c r="X1181" s="15" t="str">
        <f>_xlfn.XLOOKUP(_LOOKUP[[#This Row],[AdjusterMemberName]],_Adjuster[Adjuster Name],_Adjuster[Email],,0)</f>
        <v>AWallace@knightcompany.com</v>
      </c>
      <c r="Y1181" s="15" t="str">
        <f>_xlfn.XLOOKUP(_LOOKUP[[#This Row],[AdjusterMemberName]],_Adjuster[Adjuster Name],_Adjuster[Phone Number],,0)</f>
        <v>424-559-5734</v>
      </c>
      <c r="Z1181" s="15" t="s">
        <v>6268</v>
      </c>
      <c r="AA11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24351 Bion Dr, Moreno Valley  CA 92553</v>
      </c>
      <c r="AB1181" s="15"/>
    </row>
    <row r="1182" spans="1:28" x14ac:dyDescent="0.3">
      <c r="A1182" s="14">
        <v>1</v>
      </c>
      <c r="B1182" s="14">
        <v>1</v>
      </c>
      <c r="C1182" s="15" t="s">
        <v>37230</v>
      </c>
      <c r="D1182" s="15" t="s">
        <v>37231</v>
      </c>
      <c r="E1182" s="15">
        <v>45764</v>
      </c>
      <c r="F1182" s="15" t="s">
        <v>37232</v>
      </c>
      <c r="G1182" s="15">
        <v>45673</v>
      </c>
      <c r="H1182" s="15">
        <v>45854</v>
      </c>
      <c r="I1182" s="15" t="s">
        <v>37233</v>
      </c>
      <c r="J1182" s="15" t="s">
        <v>37234</v>
      </c>
      <c r="K1182" s="15" t="s">
        <v>45397</v>
      </c>
      <c r="L1182" s="15" t="s">
        <v>128</v>
      </c>
      <c r="M1182" s="15" t="s">
        <v>170</v>
      </c>
      <c r="N1182" s="14">
        <v>2016</v>
      </c>
      <c r="O1182" s="15" t="s">
        <v>37235</v>
      </c>
      <c r="P1182" s="15" t="s">
        <v>81</v>
      </c>
      <c r="Q1182" s="15" t="s">
        <v>46893</v>
      </c>
      <c r="R1182" s="15" t="s">
        <v>37236</v>
      </c>
      <c r="S1182" s="15" t="s">
        <v>37237</v>
      </c>
      <c r="T1182" s="15" t="s">
        <v>7321</v>
      </c>
      <c r="U1182" s="15" t="s">
        <v>53</v>
      </c>
      <c r="V1182" s="15" t="s">
        <v>45580</v>
      </c>
      <c r="W1182" s="15" t="s">
        <v>54</v>
      </c>
      <c r="X1182" s="15" t="str">
        <f>_xlfn.XLOOKUP(_LOOKUP[[#This Row],[AdjusterMemberName]],_Adjuster[Adjuster Name],_Adjuster[Email],,0)</f>
        <v>JRubalcava@knightcompany.com</v>
      </c>
      <c r="Y1182" s="15" t="str">
        <f>_xlfn.XLOOKUP(_LOOKUP[[#This Row],[AdjusterMemberName]],_Adjuster[Adjuster Name],_Adjuster[Phone Number],,0)</f>
        <v>424-559-5420</v>
      </c>
      <c r="Z1182" s="15" t="s">
        <v>37238</v>
      </c>
      <c r="AA11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10335 Commerce Ave, Tujunga  CA 91042</v>
      </c>
      <c r="AB1182" s="15"/>
    </row>
    <row r="1183" spans="1:28" x14ac:dyDescent="0.3">
      <c r="A1183" s="14">
        <v>1</v>
      </c>
      <c r="B1183" s="14">
        <v>1</v>
      </c>
      <c r="C1183" s="15" t="s">
        <v>37301</v>
      </c>
      <c r="D1183" s="15" t="s">
        <v>37301</v>
      </c>
      <c r="E1183" s="15">
        <v>45764</v>
      </c>
      <c r="F1183" s="15" t="s">
        <v>37302</v>
      </c>
      <c r="G1183" s="15">
        <v>45667</v>
      </c>
      <c r="H1183" s="15">
        <v>45848</v>
      </c>
      <c r="I1183" s="15" t="s">
        <v>37303</v>
      </c>
      <c r="J1183" s="15" t="s">
        <v>37304</v>
      </c>
      <c r="K1183" s="15" t="s">
        <v>45397</v>
      </c>
      <c r="L1183" s="15" t="s">
        <v>687</v>
      </c>
      <c r="M1183" s="15" t="s">
        <v>2261</v>
      </c>
      <c r="N1183" s="14">
        <v>2014</v>
      </c>
      <c r="O1183" s="15" t="s">
        <v>37305</v>
      </c>
      <c r="P1183" s="15" t="s">
        <v>81</v>
      </c>
      <c r="Q1183" s="15" t="s">
        <v>47002</v>
      </c>
      <c r="R1183" s="15" t="s">
        <v>37306</v>
      </c>
      <c r="S1183" s="15" t="s">
        <v>37307</v>
      </c>
      <c r="T1183" s="15" t="s">
        <v>186</v>
      </c>
      <c r="U1183" s="15" t="s">
        <v>53</v>
      </c>
      <c r="V1183" s="15" t="s">
        <v>45877</v>
      </c>
      <c r="W1183" s="15" t="s">
        <v>54</v>
      </c>
      <c r="X1183" s="15" t="str">
        <f>_xlfn.XLOOKUP(_LOOKUP[[#This Row],[AdjusterMemberName]],_Adjuster[Adjuster Name],_Adjuster[Email],,0)</f>
        <v>JRubalcava@knightcompany.com</v>
      </c>
      <c r="Y1183" s="15" t="str">
        <f>_xlfn.XLOOKUP(_LOOKUP[[#This Row],[AdjusterMemberName]],_Adjuster[Adjuster Name],_Adjuster[Phone Number],,0)</f>
        <v>424-559-5420</v>
      </c>
      <c r="Z1183" s="15" t="s">
        <v>37308</v>
      </c>
      <c r="AA11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3900 W 5Th St, Santa Ana  CA 92703</v>
      </c>
      <c r="AB1183" s="15"/>
    </row>
    <row r="1184" spans="1:28" x14ac:dyDescent="0.3">
      <c r="A1184" s="14">
        <v>1</v>
      </c>
      <c r="B1184" s="14">
        <v>1</v>
      </c>
      <c r="C1184" s="15" t="s">
        <v>19179</v>
      </c>
      <c r="D1184" s="15" t="s">
        <v>19179</v>
      </c>
      <c r="E1184" s="15">
        <v>45764</v>
      </c>
      <c r="F1184" s="15" t="s">
        <v>37400</v>
      </c>
      <c r="G1184" s="15">
        <v>45729</v>
      </c>
      <c r="H1184" s="15">
        <v>45913</v>
      </c>
      <c r="I1184" s="15" t="s">
        <v>37401</v>
      </c>
      <c r="J1184" s="15" t="s">
        <v>37402</v>
      </c>
      <c r="K1184" s="15" t="s">
        <v>45892</v>
      </c>
      <c r="L1184" s="15" t="s">
        <v>441</v>
      </c>
      <c r="M1184" s="15" t="s">
        <v>517</v>
      </c>
      <c r="N1184" s="14">
        <v>2017</v>
      </c>
      <c r="O1184" s="15" t="s">
        <v>37403</v>
      </c>
      <c r="P1184" s="15" t="s">
        <v>81</v>
      </c>
      <c r="Q1184" s="15" t="s">
        <v>47013</v>
      </c>
      <c r="R1184" s="15" t="s">
        <v>306</v>
      </c>
      <c r="S1184" s="15" t="s">
        <v>35575</v>
      </c>
      <c r="T1184" s="15" t="s">
        <v>174</v>
      </c>
      <c r="U1184" s="15" t="s">
        <v>53</v>
      </c>
      <c r="V1184" s="15" t="s">
        <v>45342</v>
      </c>
      <c r="W1184" s="15" t="s">
        <v>54</v>
      </c>
      <c r="X1184" s="15" t="str">
        <f>_xlfn.XLOOKUP(_LOOKUP[[#This Row],[AdjusterMemberName]],_Adjuster[Adjuster Name],_Adjuster[Email],,0)</f>
        <v>JRubalcava@knightcompany.com</v>
      </c>
      <c r="Y1184" s="15" t="str">
        <f>_xlfn.XLOOKUP(_LOOKUP[[#This Row],[AdjusterMemberName]],_Adjuster[Adjuster Name],_Adjuster[Phone Number],,0)</f>
        <v>424-559-5420</v>
      </c>
      <c r="Z1184" s="15" t="s">
        <v>19187</v>
      </c>
      <c r="AA11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445 W Gate Ave , Los Angeles  CA 90003</v>
      </c>
      <c r="AB1184" s="15"/>
    </row>
    <row r="1185" spans="1:28" x14ac:dyDescent="0.3">
      <c r="A1185" s="14">
        <v>1</v>
      </c>
      <c r="B1185" s="14">
        <v>1</v>
      </c>
      <c r="C1185" s="15" t="s">
        <v>37487</v>
      </c>
      <c r="D1185" s="15" t="s">
        <v>37488</v>
      </c>
      <c r="E1185" s="15">
        <v>45764</v>
      </c>
      <c r="F1185" s="15" t="s">
        <v>37489</v>
      </c>
      <c r="G1185" s="15">
        <v>45703</v>
      </c>
      <c r="H1185" s="15">
        <v>45884</v>
      </c>
      <c r="I1185" s="15" t="s">
        <v>37490</v>
      </c>
      <c r="J1185" s="15" t="s">
        <v>37491</v>
      </c>
      <c r="K1185" s="15" t="s">
        <v>45943</v>
      </c>
      <c r="L1185" s="15" t="s">
        <v>2306</v>
      </c>
      <c r="M1185" s="15" t="s">
        <v>2494</v>
      </c>
      <c r="N1185" s="14">
        <v>2007</v>
      </c>
      <c r="O1185" s="15" t="s">
        <v>37492</v>
      </c>
      <c r="P1185" s="15" t="s">
        <v>106</v>
      </c>
      <c r="Q1185" s="15" t="s">
        <v>47001</v>
      </c>
      <c r="R1185" s="15" t="s">
        <v>345</v>
      </c>
      <c r="S1185" s="15" t="s">
        <v>37493</v>
      </c>
      <c r="T1185" s="15" t="s">
        <v>2237</v>
      </c>
      <c r="U1185" s="15" t="s">
        <v>53</v>
      </c>
      <c r="V1185" s="15" t="s">
        <v>45384</v>
      </c>
      <c r="W1185" s="15" t="s">
        <v>1357</v>
      </c>
      <c r="X1185" s="15" t="str">
        <f>_xlfn.XLOOKUP(_LOOKUP[[#This Row],[AdjusterMemberName]],_Adjuster[Adjuster Name],_Adjuster[Email],,0)</f>
        <v>jRivera1@knightcompany.com</v>
      </c>
      <c r="Y1185" s="15" t="str">
        <f>_xlfn.XLOOKUP(_LOOKUP[[#This Row],[AdjusterMemberName]],_Adjuster[Adjuster Name],_Adjuster[Phone Number],,0)</f>
        <v>424-559-5239</v>
      </c>
      <c r="Z1185" s="15" t="s">
        <v>37494</v>
      </c>
      <c r="AA11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10538 Pampas Ct, Adelanto  CA 92301</v>
      </c>
      <c r="AB1185" s="15"/>
    </row>
    <row r="1186" spans="1:28" x14ac:dyDescent="0.3">
      <c r="A1186" s="14">
        <v>1</v>
      </c>
      <c r="B1186" s="14">
        <v>1</v>
      </c>
      <c r="C1186" s="15" t="s">
        <v>37830</v>
      </c>
      <c r="D1186" s="15" t="s">
        <v>37831</v>
      </c>
      <c r="E1186" s="15">
        <v>45764</v>
      </c>
      <c r="F1186" s="15" t="s">
        <v>37832</v>
      </c>
      <c r="G1186" s="15">
        <v>45415</v>
      </c>
      <c r="H1186" s="15">
        <v>45599</v>
      </c>
      <c r="I1186" s="15" t="s">
        <v>37833</v>
      </c>
      <c r="J1186" s="15" t="s">
        <v>37834</v>
      </c>
      <c r="K1186" s="15" t="s">
        <v>45739</v>
      </c>
      <c r="L1186" s="15" t="s">
        <v>139</v>
      </c>
      <c r="M1186" s="15" t="s">
        <v>470</v>
      </c>
      <c r="N1186" s="14">
        <v>2007</v>
      </c>
      <c r="O1186" s="15" t="s">
        <v>37835</v>
      </c>
      <c r="P1186" s="15" t="s">
        <v>106</v>
      </c>
      <c r="Q1186" s="15" t="s">
        <v>119</v>
      </c>
      <c r="R1186" s="15" t="s">
        <v>37836</v>
      </c>
      <c r="S1186" s="15" t="s">
        <v>37837</v>
      </c>
      <c r="T1186" s="15" t="s">
        <v>243</v>
      </c>
      <c r="U1186" s="15" t="s">
        <v>53</v>
      </c>
      <c r="V1186" s="15" t="s">
        <v>45911</v>
      </c>
      <c r="W1186" s="15" t="s">
        <v>264</v>
      </c>
      <c r="X1186" s="15" t="str">
        <f>_xlfn.XLOOKUP(_LOOKUP[[#This Row],[AdjusterMemberName]],_Adjuster[Adjuster Name],_Adjuster[Email],,0)</f>
        <v>sBonnevie@knightcompany.com</v>
      </c>
      <c r="Y1186" s="15" t="str">
        <f>_xlfn.XLOOKUP(_LOOKUP[[#This Row],[AdjusterMemberName]],_Adjuster[Adjuster Name],_Adjuster[Phone Number],,0)</f>
        <v>323-692-4064</v>
      </c>
      <c r="Z1186" s="15" t="s">
        <v>37838</v>
      </c>
      <c r="AA11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23591 Clara Pl, Menifee  CA 92587</v>
      </c>
      <c r="AB1186" s="15">
        <v>45509</v>
      </c>
    </row>
    <row r="1187" spans="1:28" x14ac:dyDescent="0.3">
      <c r="A1187" s="14">
        <v>0</v>
      </c>
      <c r="B1187" s="14">
        <v>0</v>
      </c>
      <c r="C1187" s="15" t="s">
        <v>38763</v>
      </c>
      <c r="D1187" s="15" t="s">
        <v>38764</v>
      </c>
      <c r="E1187" s="15">
        <v>45764</v>
      </c>
      <c r="F1187" s="15" t="s">
        <v>38765</v>
      </c>
      <c r="G1187" s="15"/>
      <c r="H1187" s="15"/>
      <c r="I1187" s="15" t="s">
        <v>38766</v>
      </c>
      <c r="J1187" s="15" t="s">
        <v>38767</v>
      </c>
      <c r="K1187" s="15" t="s">
        <v>45976</v>
      </c>
      <c r="L1187" s="15" t="s">
        <v>25</v>
      </c>
      <c r="M1187" s="15" t="s">
        <v>79</v>
      </c>
      <c r="N1187" s="14">
        <v>2013</v>
      </c>
      <c r="O1187" s="15" t="s">
        <v>1025</v>
      </c>
      <c r="P1187" s="15" t="s">
        <v>106</v>
      </c>
      <c r="Q1187" s="15"/>
      <c r="R1187" s="15"/>
      <c r="S1187" s="15"/>
      <c r="T1187" s="15"/>
      <c r="U1187" s="15"/>
      <c r="V1187" s="15"/>
      <c r="W1187" s="15" t="s">
        <v>1544</v>
      </c>
      <c r="X1187" s="15" t="str">
        <f>_xlfn.XLOOKUP(_LOOKUP[[#This Row],[AdjusterMemberName]],_Adjuster[Adjuster Name],_Adjuster[Email],,0)</f>
        <v>CRodriguez5@knightcompany.com</v>
      </c>
      <c r="Y1187" s="15" t="str">
        <f>_xlfn.XLOOKUP(_LOOKUP[[#This Row],[AdjusterMemberName]],_Adjuster[Adjuster Name],_Adjuster[Phone Number],,0)</f>
        <v>323-456-1708</v>
      </c>
      <c r="Z1187" s="15"/>
      <c r="AA1187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1187" s="15"/>
    </row>
    <row r="1188" spans="1:28" x14ac:dyDescent="0.3">
      <c r="A1188" s="14">
        <v>1</v>
      </c>
      <c r="B1188" s="14">
        <v>0</v>
      </c>
      <c r="C1188" s="15" t="s">
        <v>39056</v>
      </c>
      <c r="D1188" s="15" t="s">
        <v>38764</v>
      </c>
      <c r="E1188" s="15">
        <v>45764</v>
      </c>
      <c r="F1188" s="15" t="s">
        <v>39058</v>
      </c>
      <c r="G1188" s="15">
        <v>45621</v>
      </c>
      <c r="H1188" s="15">
        <v>45802</v>
      </c>
      <c r="I1188" s="15" t="s">
        <v>39510</v>
      </c>
      <c r="J1188" s="15" t="s">
        <v>39511</v>
      </c>
      <c r="K1188" s="15" t="s">
        <v>45976</v>
      </c>
      <c r="L1188" s="15" t="s">
        <v>25</v>
      </c>
      <c r="M1188" s="15" t="s">
        <v>79</v>
      </c>
      <c r="N1188" s="14">
        <v>2013</v>
      </c>
      <c r="O1188" s="15" t="s">
        <v>39061</v>
      </c>
      <c r="P1188" s="15" t="s">
        <v>106</v>
      </c>
      <c r="Q1188" s="15" t="s">
        <v>47006</v>
      </c>
      <c r="R1188" s="15" t="s">
        <v>39062</v>
      </c>
      <c r="S1188" s="15" t="s">
        <v>39063</v>
      </c>
      <c r="T1188" s="15" t="s">
        <v>3010</v>
      </c>
      <c r="U1188" s="15" t="s">
        <v>53</v>
      </c>
      <c r="V1188" s="15" t="s">
        <v>45612</v>
      </c>
      <c r="W1188" s="15" t="s">
        <v>264</v>
      </c>
      <c r="X1188" s="15" t="str">
        <f>_xlfn.XLOOKUP(_LOOKUP[[#This Row],[AdjusterMemberName]],_Adjuster[Adjuster Name],_Adjuster[Email],,0)</f>
        <v>sBonnevie@knightcompany.com</v>
      </c>
      <c r="Y1188" s="15" t="str">
        <f>_xlfn.XLOOKUP(_LOOKUP[[#This Row],[AdjusterMemberName]],_Adjuster[Adjuster Name],_Adjuster[Phone Number],,0)</f>
        <v>323-692-4064</v>
      </c>
      <c r="Z1188" s="15" t="s">
        <v>39064</v>
      </c>
      <c r="AA11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12883 Filmore St, Pacoima  CA 91331</v>
      </c>
      <c r="AB1188" s="15"/>
    </row>
    <row r="1189" spans="1:28" x14ac:dyDescent="0.3">
      <c r="A1189" s="14">
        <v>1</v>
      </c>
      <c r="B1189" s="14">
        <v>1</v>
      </c>
      <c r="C1189" s="15" t="s">
        <v>36541</v>
      </c>
      <c r="D1189" s="15" t="s">
        <v>36541</v>
      </c>
      <c r="E1189" s="15">
        <v>45763</v>
      </c>
      <c r="F1189" s="15" t="s">
        <v>36542</v>
      </c>
      <c r="G1189" s="15">
        <v>45626</v>
      </c>
      <c r="H1189" s="15">
        <v>45807</v>
      </c>
      <c r="I1189" s="15" t="s">
        <v>36543</v>
      </c>
      <c r="J1189" s="15" t="s">
        <v>36544</v>
      </c>
      <c r="K1189" s="15" t="s">
        <v>45477</v>
      </c>
      <c r="L1189" s="15" t="s">
        <v>25</v>
      </c>
      <c r="M1189" s="15" t="s">
        <v>79</v>
      </c>
      <c r="N1189" s="14">
        <v>2021</v>
      </c>
      <c r="O1189" s="15" t="s">
        <v>36545</v>
      </c>
      <c r="P1189" s="15" t="s">
        <v>106</v>
      </c>
      <c r="Q1189" s="15" t="s">
        <v>47081</v>
      </c>
      <c r="R1189" s="15" t="s">
        <v>36546</v>
      </c>
      <c r="S1189" s="15" t="s">
        <v>36547</v>
      </c>
      <c r="T1189" s="15" t="s">
        <v>1623</v>
      </c>
      <c r="U1189" s="15" t="s">
        <v>53</v>
      </c>
      <c r="V1189" s="15" t="s">
        <v>46100</v>
      </c>
      <c r="W1189" s="15" t="s">
        <v>3307</v>
      </c>
      <c r="X1189" s="15" t="e">
        <f>_xlfn.XLOOKUP(_LOOKUP[[#This Row],[AdjusterMemberName]],_Adjuster[Adjuster Name],_Adjuster[Email],,0)</f>
        <v>#N/A</v>
      </c>
      <c r="Y1189" s="15" t="e">
        <f>_xlfn.XLOOKUP(_LOOKUP[[#This Row],[AdjusterMemberName]],_Adjuster[Adjuster Name],_Adjuster[Phone Number],,0)</f>
        <v>#N/A</v>
      </c>
      <c r="Z1189" s="15" t="s">
        <v>36548</v>
      </c>
      <c r="AA11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262 Fortunada St, Oceanside  CA 92057</v>
      </c>
      <c r="AB1189" s="15"/>
    </row>
    <row r="1190" spans="1:28" x14ac:dyDescent="0.3">
      <c r="A1190" s="14">
        <v>1</v>
      </c>
      <c r="B1190" s="14">
        <v>1</v>
      </c>
      <c r="C1190" s="15" t="s">
        <v>36598</v>
      </c>
      <c r="D1190" s="15" t="s">
        <v>36598</v>
      </c>
      <c r="E1190" s="15">
        <v>45763</v>
      </c>
      <c r="F1190" s="15" t="s">
        <v>36599</v>
      </c>
      <c r="G1190" s="15">
        <v>45642</v>
      </c>
      <c r="H1190" s="15">
        <v>45824</v>
      </c>
      <c r="I1190" s="15" t="s">
        <v>36600</v>
      </c>
      <c r="J1190" s="15" t="s">
        <v>36601</v>
      </c>
      <c r="K1190" s="15" t="s">
        <v>45554</v>
      </c>
      <c r="L1190" s="15" t="s">
        <v>103</v>
      </c>
      <c r="M1190" s="15" t="s">
        <v>1336</v>
      </c>
      <c r="N1190" s="14">
        <v>2012</v>
      </c>
      <c r="O1190" s="15" t="s">
        <v>36602</v>
      </c>
      <c r="P1190" s="15" t="s">
        <v>106</v>
      </c>
      <c r="Q1190" s="15" t="s">
        <v>47037</v>
      </c>
      <c r="R1190" s="15" t="s">
        <v>36603</v>
      </c>
      <c r="S1190" s="15" t="s">
        <v>36604</v>
      </c>
      <c r="T1190" s="15" t="s">
        <v>894</v>
      </c>
      <c r="U1190" s="15" t="s">
        <v>53</v>
      </c>
      <c r="V1190" s="15" t="s">
        <v>46119</v>
      </c>
      <c r="W1190" s="15" t="s">
        <v>54</v>
      </c>
      <c r="X1190" s="15" t="str">
        <f>_xlfn.XLOOKUP(_LOOKUP[[#This Row],[AdjusterMemberName]],_Adjuster[Adjuster Name],_Adjuster[Email],,0)</f>
        <v>JRubalcava@knightcompany.com</v>
      </c>
      <c r="Y1190" s="15" t="str">
        <f>_xlfn.XLOOKUP(_LOOKUP[[#This Row],[AdjusterMemberName]],_Adjuster[Adjuster Name],_Adjuster[Phone Number],,0)</f>
        <v>424-559-5420</v>
      </c>
      <c r="Z1190" s="15" t="s">
        <v>36605</v>
      </c>
      <c r="AA11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10836 Via Las Mayas Apt D, San Diego  CA 92129</v>
      </c>
      <c r="AB1190" s="15"/>
    </row>
    <row r="1191" spans="1:28" x14ac:dyDescent="0.3">
      <c r="A1191" s="14">
        <v>1</v>
      </c>
      <c r="B1191" s="14">
        <v>1</v>
      </c>
      <c r="C1191" s="15" t="s">
        <v>36606</v>
      </c>
      <c r="D1191" s="15" t="s">
        <v>36606</v>
      </c>
      <c r="E1191" s="15">
        <v>45763</v>
      </c>
      <c r="F1191" s="15" t="s">
        <v>36607</v>
      </c>
      <c r="G1191" s="15">
        <v>45687</v>
      </c>
      <c r="H1191" s="15">
        <v>45868</v>
      </c>
      <c r="I1191" s="15" t="s">
        <v>36608</v>
      </c>
      <c r="J1191" s="15" t="s">
        <v>36609</v>
      </c>
      <c r="K1191" s="15" t="s">
        <v>45879</v>
      </c>
      <c r="L1191" s="15" t="s">
        <v>25</v>
      </c>
      <c r="M1191" s="15" t="s">
        <v>13698</v>
      </c>
      <c r="N1191" s="14">
        <v>2019</v>
      </c>
      <c r="O1191" s="15" t="s">
        <v>36610</v>
      </c>
      <c r="P1191" s="15" t="s">
        <v>106</v>
      </c>
      <c r="Q1191" s="15" t="s">
        <v>47045</v>
      </c>
      <c r="R1191" s="15" t="s">
        <v>36611</v>
      </c>
      <c r="S1191" s="15" t="s">
        <v>36612</v>
      </c>
      <c r="T1191" s="15" t="s">
        <v>36613</v>
      </c>
      <c r="U1191" s="15" t="s">
        <v>53</v>
      </c>
      <c r="V1191" s="15" t="s">
        <v>46118</v>
      </c>
      <c r="W1191" s="15" t="s">
        <v>6921</v>
      </c>
      <c r="X1191" s="15" t="str">
        <f>_xlfn.XLOOKUP(_LOOKUP[[#This Row],[AdjusterMemberName]],_Adjuster[Adjuster Name],_Adjuster[Email],,0)</f>
        <v>AWallace@knightcompany.com</v>
      </c>
      <c r="Y1191" s="15" t="str">
        <f>_xlfn.XLOOKUP(_LOOKUP[[#This Row],[AdjusterMemberName]],_Adjuster[Adjuster Name],_Adjuster[Phone Number],,0)</f>
        <v>424-559-5734</v>
      </c>
      <c r="Z1191" s="15" t="s">
        <v>36614</v>
      </c>
      <c r="AA11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4325 Briggs Ave, Montrose  CA 91020</v>
      </c>
      <c r="AB1191" s="15"/>
    </row>
    <row r="1192" spans="1:28" x14ac:dyDescent="0.3">
      <c r="A1192" s="14">
        <v>1</v>
      </c>
      <c r="B1192" s="14">
        <v>1</v>
      </c>
      <c r="C1192" s="15" t="s">
        <v>36623</v>
      </c>
      <c r="D1192" s="15" t="s">
        <v>36623</v>
      </c>
      <c r="E1192" s="15">
        <v>45763</v>
      </c>
      <c r="F1192" s="15" t="s">
        <v>36624</v>
      </c>
      <c r="G1192" s="15">
        <v>45673</v>
      </c>
      <c r="H1192" s="15">
        <v>45854</v>
      </c>
      <c r="I1192" s="15" t="s">
        <v>36625</v>
      </c>
      <c r="J1192" s="15" t="s">
        <v>36626</v>
      </c>
      <c r="K1192" s="15" t="s">
        <v>46117</v>
      </c>
      <c r="L1192" s="15" t="s">
        <v>91</v>
      </c>
      <c r="M1192" s="15" t="s">
        <v>92</v>
      </c>
      <c r="N1192" s="14">
        <v>2015</v>
      </c>
      <c r="O1192" s="15" t="s">
        <v>36627</v>
      </c>
      <c r="P1192" s="15" t="s">
        <v>106</v>
      </c>
      <c r="Q1192" s="15" t="s">
        <v>46922</v>
      </c>
      <c r="R1192" s="15" t="s">
        <v>3057</v>
      </c>
      <c r="S1192" s="15" t="s">
        <v>36628</v>
      </c>
      <c r="T1192" s="15" t="s">
        <v>36629</v>
      </c>
      <c r="U1192" s="15" t="s">
        <v>53</v>
      </c>
      <c r="V1192" s="15" t="s">
        <v>46116</v>
      </c>
      <c r="W1192" s="15" t="s">
        <v>1357</v>
      </c>
      <c r="X1192" s="15" t="str">
        <f>_xlfn.XLOOKUP(_LOOKUP[[#This Row],[AdjusterMemberName]],_Adjuster[Adjuster Name],_Adjuster[Email],,0)</f>
        <v>jRivera1@knightcompany.com</v>
      </c>
      <c r="Y1192" s="15" t="str">
        <f>_xlfn.XLOOKUP(_LOOKUP[[#This Row],[AdjusterMemberName]],_Adjuster[Adjuster Name],_Adjuster[Phone Number],,0)</f>
        <v>424-559-5239</v>
      </c>
      <c r="Z1192" s="15" t="s">
        <v>36630</v>
      </c>
      <c r="AA11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4077 W 133Rd St, Hawthorne  CA 90250</v>
      </c>
      <c r="AB1192" s="15"/>
    </row>
    <row r="1193" spans="1:28" x14ac:dyDescent="0.3">
      <c r="A1193" s="14">
        <v>1</v>
      </c>
      <c r="B1193" s="14">
        <v>0</v>
      </c>
      <c r="C1193" s="15" t="s">
        <v>36645</v>
      </c>
      <c r="D1193" s="15" t="s">
        <v>36646</v>
      </c>
      <c r="E1193" s="15">
        <v>45763</v>
      </c>
      <c r="F1193" s="15" t="s">
        <v>36647</v>
      </c>
      <c r="G1193" s="15">
        <v>45625</v>
      </c>
      <c r="H1193" s="15">
        <v>45806</v>
      </c>
      <c r="I1193" s="15" t="s">
        <v>36648</v>
      </c>
      <c r="J1193" s="15" t="s">
        <v>36649</v>
      </c>
      <c r="K1193" s="15" t="s">
        <v>46114</v>
      </c>
      <c r="L1193" s="15" t="s">
        <v>270</v>
      </c>
      <c r="M1193" s="15" t="s">
        <v>452</v>
      </c>
      <c r="N1193" s="14">
        <v>2024</v>
      </c>
      <c r="O1193" s="15" t="s">
        <v>36650</v>
      </c>
      <c r="P1193" s="15" t="s">
        <v>106</v>
      </c>
      <c r="Q1193" s="15" t="s">
        <v>47092</v>
      </c>
      <c r="R1193" s="15" t="s">
        <v>36651</v>
      </c>
      <c r="S1193" s="15" t="s">
        <v>36652</v>
      </c>
      <c r="T1193" s="15" t="s">
        <v>308</v>
      </c>
      <c r="U1193" s="15" t="s">
        <v>53</v>
      </c>
      <c r="V1193" s="15" t="s">
        <v>45432</v>
      </c>
      <c r="W1193" s="15" t="s">
        <v>264</v>
      </c>
      <c r="X1193" s="15" t="str">
        <f>_xlfn.XLOOKUP(_LOOKUP[[#This Row],[AdjusterMemberName]],_Adjuster[Adjuster Name],_Adjuster[Email],,0)</f>
        <v>sBonnevie@knightcompany.com</v>
      </c>
      <c r="Y1193" s="15" t="str">
        <f>_xlfn.XLOOKUP(_LOOKUP[[#This Row],[AdjusterMemberName]],_Adjuster[Adjuster Name],_Adjuster[Phone Number],,0)</f>
        <v>323-692-4064</v>
      </c>
      <c r="Z1193" s="15" t="s">
        <v>36653</v>
      </c>
      <c r="AA11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3417 Wilbur St , Riverside  CA 92503</v>
      </c>
      <c r="AB1193" s="15"/>
    </row>
    <row r="1194" spans="1:28" x14ac:dyDescent="0.3">
      <c r="A1194" s="14">
        <v>1</v>
      </c>
      <c r="B1194" s="14">
        <v>1</v>
      </c>
      <c r="C1194" s="15" t="s">
        <v>36663</v>
      </c>
      <c r="D1194" s="15" t="s">
        <v>36663</v>
      </c>
      <c r="E1194" s="15">
        <v>45763</v>
      </c>
      <c r="F1194" s="15" t="s">
        <v>36664</v>
      </c>
      <c r="G1194" s="15">
        <v>45616</v>
      </c>
      <c r="H1194" s="15">
        <v>45797</v>
      </c>
      <c r="I1194" s="15" t="s">
        <v>36665</v>
      </c>
      <c r="J1194" s="15" t="s">
        <v>36666</v>
      </c>
      <c r="K1194" s="15" t="s">
        <v>46113</v>
      </c>
      <c r="L1194" s="15" t="s">
        <v>128</v>
      </c>
      <c r="M1194" s="15" t="s">
        <v>129</v>
      </c>
      <c r="N1194" s="14">
        <v>2025</v>
      </c>
      <c r="O1194" s="15" t="s">
        <v>36667</v>
      </c>
      <c r="P1194" s="15" t="s">
        <v>106</v>
      </c>
      <c r="Q1194" s="15" t="s">
        <v>47079</v>
      </c>
      <c r="R1194" s="15" t="s">
        <v>36668</v>
      </c>
      <c r="S1194" s="15" t="s">
        <v>36669</v>
      </c>
      <c r="T1194" s="15" t="s">
        <v>174</v>
      </c>
      <c r="U1194" s="15" t="s">
        <v>53</v>
      </c>
      <c r="V1194" s="15" t="s">
        <v>45342</v>
      </c>
      <c r="W1194" s="15" t="s">
        <v>264</v>
      </c>
      <c r="X1194" s="15" t="str">
        <f>_xlfn.XLOOKUP(_LOOKUP[[#This Row],[AdjusterMemberName]],_Adjuster[Adjuster Name],_Adjuster[Email],,0)</f>
        <v>sBonnevie@knightcompany.com</v>
      </c>
      <c r="Y1194" s="15" t="str">
        <f>_xlfn.XLOOKUP(_LOOKUP[[#This Row],[AdjusterMemberName]],_Adjuster[Adjuster Name],_Adjuster[Phone Number],,0)</f>
        <v>323-692-4064</v>
      </c>
      <c r="Z1194" s="15" t="s">
        <v>36670</v>
      </c>
      <c r="AA11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146 W 76 St , Los Angeles  CA 90003</v>
      </c>
      <c r="AB1194" s="15"/>
    </row>
    <row r="1195" spans="1:28" x14ac:dyDescent="0.3">
      <c r="A1195" s="14">
        <v>1</v>
      </c>
      <c r="B1195" s="14">
        <v>1</v>
      </c>
      <c r="C1195" s="15" t="s">
        <v>36688</v>
      </c>
      <c r="D1195" s="15" t="s">
        <v>36688</v>
      </c>
      <c r="E1195" s="15">
        <v>45763</v>
      </c>
      <c r="F1195" s="15" t="s">
        <v>36689</v>
      </c>
      <c r="G1195" s="15">
        <v>45666</v>
      </c>
      <c r="H1195" s="15">
        <v>45847</v>
      </c>
      <c r="I1195" s="15" t="s">
        <v>36690</v>
      </c>
      <c r="J1195" s="15" t="s">
        <v>36691</v>
      </c>
      <c r="K1195" s="15" t="s">
        <v>45341</v>
      </c>
      <c r="L1195" s="15" t="s">
        <v>270</v>
      </c>
      <c r="M1195" s="15" t="s">
        <v>452</v>
      </c>
      <c r="N1195" s="14">
        <v>2020</v>
      </c>
      <c r="O1195" s="15" t="s">
        <v>36692</v>
      </c>
      <c r="P1195" s="15" t="s">
        <v>81</v>
      </c>
      <c r="Q1195" s="15" t="s">
        <v>46922</v>
      </c>
      <c r="R1195" s="15" t="s">
        <v>36693</v>
      </c>
      <c r="S1195" s="15" t="s">
        <v>36694</v>
      </c>
      <c r="T1195" s="15" t="s">
        <v>308</v>
      </c>
      <c r="U1195" s="15" t="s">
        <v>53</v>
      </c>
      <c r="V1195" s="15" t="s">
        <v>46112</v>
      </c>
      <c r="W1195" s="15" t="s">
        <v>29629</v>
      </c>
      <c r="X1195" s="15" t="str">
        <f>_xlfn.XLOOKUP(_LOOKUP[[#This Row],[AdjusterMemberName]],_Adjuster[Adjuster Name],_Adjuster[Email],,0)</f>
        <v>LYoung2@knightcompany.com</v>
      </c>
      <c r="Y1195" s="15" t="str">
        <f>_xlfn.XLOOKUP(_LOOKUP[[#This Row],[AdjusterMemberName]],_Adjuster[Adjuster Name],_Adjuster[Phone Number],,0)</f>
        <v>323-456-1714</v>
      </c>
      <c r="Z1195" s="15" t="s">
        <v>36695</v>
      </c>
      <c r="AA11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4305 Angelo St, Riverside  CA 92507</v>
      </c>
      <c r="AB1195" s="15"/>
    </row>
    <row r="1196" spans="1:28" x14ac:dyDescent="0.3">
      <c r="A1196" s="14">
        <v>1</v>
      </c>
      <c r="B1196" s="14">
        <v>1</v>
      </c>
      <c r="C1196" s="15" t="s">
        <v>36706</v>
      </c>
      <c r="D1196" s="15" t="s">
        <v>36706</v>
      </c>
      <c r="E1196" s="15">
        <v>45763</v>
      </c>
      <c r="F1196" s="15" t="s">
        <v>36707</v>
      </c>
      <c r="G1196" s="15">
        <v>45643</v>
      </c>
      <c r="H1196" s="15">
        <v>45825</v>
      </c>
      <c r="I1196" s="15" t="s">
        <v>36708</v>
      </c>
      <c r="J1196" s="15" t="s">
        <v>36709</v>
      </c>
      <c r="K1196" s="15" t="s">
        <v>45416</v>
      </c>
      <c r="L1196" s="15" t="s">
        <v>103</v>
      </c>
      <c r="M1196" s="15" t="s">
        <v>36710</v>
      </c>
      <c r="N1196" s="14">
        <v>2017</v>
      </c>
      <c r="O1196" s="15" t="s">
        <v>36711</v>
      </c>
      <c r="P1196" s="15" t="s">
        <v>106</v>
      </c>
      <c r="Q1196" s="15" t="s">
        <v>47019</v>
      </c>
      <c r="R1196" s="15" t="s">
        <v>13236</v>
      </c>
      <c r="S1196" s="15" t="s">
        <v>36712</v>
      </c>
      <c r="T1196" s="15" t="s">
        <v>1421</v>
      </c>
      <c r="U1196" s="15" t="s">
        <v>53</v>
      </c>
      <c r="V1196" s="15" t="s">
        <v>46035</v>
      </c>
      <c r="W1196" s="15" t="s">
        <v>1049</v>
      </c>
      <c r="X1196" s="15" t="str">
        <f>_xlfn.XLOOKUP(_LOOKUP[[#This Row],[AdjusterMemberName]],_Adjuster[Adjuster Name],_Adjuster[Email],,0)</f>
        <v>cPenate@knightcompany.com</v>
      </c>
      <c r="Y1196" s="15" t="str">
        <f>_xlfn.XLOOKUP(_LOOKUP[[#This Row],[AdjusterMemberName]],_Adjuster[Adjuster Name],_Adjuster[Phone Number],,0)</f>
        <v>424-559-5385</v>
      </c>
      <c r="Z1196" s="15" t="s">
        <v>36713</v>
      </c>
      <c r="AA11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2209 San Martin Dr, Modesto  CA 95358</v>
      </c>
      <c r="AB1196" s="15"/>
    </row>
    <row r="1197" spans="1:28" x14ac:dyDescent="0.3">
      <c r="A1197" s="14">
        <v>1</v>
      </c>
      <c r="B1197" s="14">
        <v>1</v>
      </c>
      <c r="C1197" s="15" t="s">
        <v>36723</v>
      </c>
      <c r="D1197" s="15" t="s">
        <v>36723</v>
      </c>
      <c r="E1197" s="15">
        <v>45763</v>
      </c>
      <c r="F1197" s="15" t="s">
        <v>36724</v>
      </c>
      <c r="G1197" s="15">
        <v>45693</v>
      </c>
      <c r="H1197" s="15">
        <v>45874</v>
      </c>
      <c r="I1197" s="15" t="s">
        <v>36725</v>
      </c>
      <c r="J1197" s="15" t="s">
        <v>36726</v>
      </c>
      <c r="K1197" s="15" t="s">
        <v>45373</v>
      </c>
      <c r="L1197" s="15" t="s">
        <v>281</v>
      </c>
      <c r="M1197" s="15" t="s">
        <v>282</v>
      </c>
      <c r="N1197" s="14">
        <v>2014</v>
      </c>
      <c r="O1197" s="15" t="s">
        <v>36727</v>
      </c>
      <c r="P1197" s="15" t="s">
        <v>81</v>
      </c>
      <c r="Q1197" s="15" t="s">
        <v>46939</v>
      </c>
      <c r="R1197" s="15" t="s">
        <v>36728</v>
      </c>
      <c r="S1197" s="15" t="s">
        <v>36729</v>
      </c>
      <c r="T1197" s="15" t="s">
        <v>1330</v>
      </c>
      <c r="U1197" s="15" t="s">
        <v>53</v>
      </c>
      <c r="V1197" s="15" t="s">
        <v>45669</v>
      </c>
      <c r="W1197" s="15" t="s">
        <v>1357</v>
      </c>
      <c r="X1197" s="15" t="str">
        <f>_xlfn.XLOOKUP(_LOOKUP[[#This Row],[AdjusterMemberName]],_Adjuster[Adjuster Name],_Adjuster[Email],,0)</f>
        <v>jRivera1@knightcompany.com</v>
      </c>
      <c r="Y1197" s="15" t="str">
        <f>_xlfn.XLOOKUP(_LOOKUP[[#This Row],[AdjusterMemberName]],_Adjuster[Adjuster Name],_Adjuster[Phone Number],,0)</f>
        <v>424-559-5239</v>
      </c>
      <c r="Z1197" s="15" t="s">
        <v>36730</v>
      </c>
      <c r="AA11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15040 Parthenia St Apt 22, North Hills  CA 91343</v>
      </c>
      <c r="AB1197" s="15"/>
    </row>
    <row r="1198" spans="1:28" x14ac:dyDescent="0.3">
      <c r="A1198" s="14">
        <v>1</v>
      </c>
      <c r="B1198" s="14">
        <v>1</v>
      </c>
      <c r="C1198" s="15" t="s">
        <v>36779</v>
      </c>
      <c r="D1198" s="15" t="s">
        <v>36780</v>
      </c>
      <c r="E1198" s="15">
        <v>45763</v>
      </c>
      <c r="F1198" s="15" t="s">
        <v>36781</v>
      </c>
      <c r="G1198" s="15">
        <v>45727</v>
      </c>
      <c r="H1198" s="15">
        <v>45911</v>
      </c>
      <c r="I1198" s="15" t="s">
        <v>36782</v>
      </c>
      <c r="J1198" s="15" t="s">
        <v>36783</v>
      </c>
      <c r="K1198" s="15" t="s">
        <v>45646</v>
      </c>
      <c r="L1198" s="15" t="s">
        <v>430</v>
      </c>
      <c r="M1198" s="15" t="s">
        <v>431</v>
      </c>
      <c r="N1198" s="14">
        <v>2014</v>
      </c>
      <c r="O1198" s="15" t="s">
        <v>36784</v>
      </c>
      <c r="P1198" s="15" t="s">
        <v>106</v>
      </c>
      <c r="Q1198" s="15" t="s">
        <v>46939</v>
      </c>
      <c r="R1198" s="15" t="s">
        <v>36785</v>
      </c>
      <c r="S1198" s="15" t="s">
        <v>36786</v>
      </c>
      <c r="T1198" s="15" t="s">
        <v>174</v>
      </c>
      <c r="U1198" s="15" t="s">
        <v>53</v>
      </c>
      <c r="V1198" s="15" t="s">
        <v>45441</v>
      </c>
      <c r="W1198" s="15" t="s">
        <v>3184</v>
      </c>
      <c r="X1198" s="15" t="str">
        <f>_xlfn.XLOOKUP(_LOOKUP[[#This Row],[AdjusterMemberName]],_Adjuster[Adjuster Name],_Adjuster[Email],,0)</f>
        <v>mQualls@knightcompany.com</v>
      </c>
      <c r="Y1198" s="15" t="str">
        <f>_xlfn.XLOOKUP(_LOOKUP[[#This Row],[AdjusterMemberName]],_Adjuster[Adjuster Name],_Adjuster[Phone Number],,0)</f>
        <v>424-559-5436</v>
      </c>
      <c r="Z1198" s="15" t="s">
        <v>36787</v>
      </c>
      <c r="AA11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6401 Bonsallo Ave, Los Angeles  CA 90044</v>
      </c>
      <c r="AB1198" s="15"/>
    </row>
    <row r="1199" spans="1:28" x14ac:dyDescent="0.3">
      <c r="A1199" s="14">
        <v>1</v>
      </c>
      <c r="B1199" s="14">
        <v>0</v>
      </c>
      <c r="C1199" s="15" t="s">
        <v>39025</v>
      </c>
      <c r="D1199" s="15" t="s">
        <v>39026</v>
      </c>
      <c r="E1199" s="15">
        <v>45763</v>
      </c>
      <c r="F1199" s="15" t="s">
        <v>39027</v>
      </c>
      <c r="G1199" s="15">
        <v>45616</v>
      </c>
      <c r="H1199" s="15">
        <v>45797</v>
      </c>
      <c r="I1199" s="15" t="s">
        <v>39028</v>
      </c>
      <c r="J1199" s="15" t="s">
        <v>39029</v>
      </c>
      <c r="K1199" s="15" t="s">
        <v>45477</v>
      </c>
      <c r="L1199" s="15" t="s">
        <v>25</v>
      </c>
      <c r="M1199" s="15" t="s">
        <v>1896</v>
      </c>
      <c r="N1199" s="14">
        <v>2006</v>
      </c>
      <c r="O1199" s="15" t="s">
        <v>39030</v>
      </c>
      <c r="P1199" s="15" t="s">
        <v>106</v>
      </c>
      <c r="Q1199" s="15" t="s">
        <v>47061</v>
      </c>
      <c r="R1199" s="15" t="s">
        <v>39031</v>
      </c>
      <c r="S1199" s="15" t="s">
        <v>39032</v>
      </c>
      <c r="T1199" s="15" t="s">
        <v>1091</v>
      </c>
      <c r="U1199" s="15" t="s">
        <v>53</v>
      </c>
      <c r="V1199" s="15" t="s">
        <v>45457</v>
      </c>
      <c r="W1199" s="15" t="s">
        <v>1186</v>
      </c>
      <c r="X1199" s="15" t="str">
        <f>_xlfn.XLOOKUP(_LOOKUP[[#This Row],[AdjusterMemberName]],_Adjuster[Adjuster Name],_Adjuster[Email],,0)</f>
        <v>sAkinleye@knightcompany.com</v>
      </c>
      <c r="Y1199" s="15" t="str">
        <f>_xlfn.XLOOKUP(_LOOKUP[[#This Row],[AdjusterMemberName]],_Adjuster[Adjuster Name],_Adjuster[Phone Number],,0)</f>
        <v>424-559-5280</v>
      </c>
      <c r="Z1199" s="15" t="s">
        <v>39033</v>
      </c>
      <c r="AA11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104 Linda Vista Ave, Pittsburg  CA 94565</v>
      </c>
      <c r="AB1199" s="15"/>
    </row>
    <row r="1200" spans="1:28" x14ac:dyDescent="0.3">
      <c r="A1200" s="14">
        <v>1</v>
      </c>
      <c r="B1200" s="14">
        <v>1</v>
      </c>
      <c r="C1200" s="15" t="s">
        <v>19593</v>
      </c>
      <c r="D1200" s="15" t="s">
        <v>19593</v>
      </c>
      <c r="E1200" s="15">
        <v>45762</v>
      </c>
      <c r="F1200" s="15" t="s">
        <v>36441</v>
      </c>
      <c r="G1200" s="15">
        <v>45744</v>
      </c>
      <c r="H1200" s="15">
        <v>45928</v>
      </c>
      <c r="I1200" s="15" t="s">
        <v>36442</v>
      </c>
      <c r="J1200" s="15" t="s">
        <v>36443</v>
      </c>
      <c r="K1200" s="15" t="s">
        <v>45369</v>
      </c>
      <c r="L1200" s="15" t="s">
        <v>103</v>
      </c>
      <c r="M1200" s="15" t="s">
        <v>104</v>
      </c>
      <c r="N1200" s="14">
        <v>2020</v>
      </c>
      <c r="O1200" s="15" t="s">
        <v>36444</v>
      </c>
      <c r="P1200" s="15" t="s">
        <v>106</v>
      </c>
      <c r="Q1200" s="15" t="s">
        <v>47007</v>
      </c>
      <c r="R1200" s="15" t="s">
        <v>2190</v>
      </c>
      <c r="S1200" s="15" t="s">
        <v>34014</v>
      </c>
      <c r="T1200" s="15" t="s">
        <v>5419</v>
      </c>
      <c r="U1200" s="15" t="s">
        <v>53</v>
      </c>
      <c r="V1200" s="15" t="s">
        <v>45645</v>
      </c>
      <c r="W1200" s="15" t="s">
        <v>3307</v>
      </c>
      <c r="X1200" s="15" t="e">
        <f>_xlfn.XLOOKUP(_LOOKUP[[#This Row],[AdjusterMemberName]],_Adjuster[Adjuster Name],_Adjuster[Email],,0)</f>
        <v>#N/A</v>
      </c>
      <c r="Y1200" s="15" t="e">
        <f>_xlfn.XLOOKUP(_LOOKUP[[#This Row],[AdjusterMemberName]],_Adjuster[Adjuster Name],_Adjuster[Phone Number],,0)</f>
        <v>#N/A</v>
      </c>
      <c r="Z1200" s="15" t="s">
        <v>36445</v>
      </c>
      <c r="AA12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8635 Wilbur Ave Unit 2, Northridge  CA 91324</v>
      </c>
      <c r="AB1200" s="15"/>
    </row>
    <row r="1201" spans="1:28" x14ac:dyDescent="0.3">
      <c r="A1201" s="14">
        <v>1</v>
      </c>
      <c r="B1201" s="14">
        <v>1</v>
      </c>
      <c r="C1201" s="15" t="s">
        <v>36509</v>
      </c>
      <c r="D1201" s="15" t="s">
        <v>36509</v>
      </c>
      <c r="E1201" s="15">
        <v>45762</v>
      </c>
      <c r="F1201" s="15" t="s">
        <v>36510</v>
      </c>
      <c r="G1201" s="15">
        <v>45736</v>
      </c>
      <c r="H1201" s="15">
        <v>45920</v>
      </c>
      <c r="I1201" s="15" t="s">
        <v>36511</v>
      </c>
      <c r="J1201" s="15" t="s">
        <v>36512</v>
      </c>
      <c r="K1201" s="15" t="s">
        <v>45813</v>
      </c>
      <c r="L1201" s="15" t="s">
        <v>128</v>
      </c>
      <c r="M1201" s="15" t="s">
        <v>170</v>
      </c>
      <c r="N1201" s="14">
        <v>2016</v>
      </c>
      <c r="O1201" s="15" t="s">
        <v>36513</v>
      </c>
      <c r="P1201" s="15" t="s">
        <v>81</v>
      </c>
      <c r="Q1201" s="15" t="s">
        <v>47071</v>
      </c>
      <c r="R1201" s="15" t="s">
        <v>36514</v>
      </c>
      <c r="S1201" s="15" t="s">
        <v>36515</v>
      </c>
      <c r="T1201" s="15" t="s">
        <v>2543</v>
      </c>
      <c r="U1201" s="15" t="s">
        <v>53</v>
      </c>
      <c r="V1201" s="15" t="s">
        <v>45387</v>
      </c>
      <c r="W1201" s="15" t="s">
        <v>3184</v>
      </c>
      <c r="X1201" s="15" t="str">
        <f>_xlfn.XLOOKUP(_LOOKUP[[#This Row],[AdjusterMemberName]],_Adjuster[Adjuster Name],_Adjuster[Email],,0)</f>
        <v>mQualls@knightcompany.com</v>
      </c>
      <c r="Y1201" s="15" t="str">
        <f>_xlfn.XLOOKUP(_LOOKUP[[#This Row],[AdjusterMemberName]],_Adjuster[Adjuster Name],_Adjuster[Phone Number],,0)</f>
        <v>424-559-5436</v>
      </c>
      <c r="Z1201" s="15" t="s">
        <v>36516</v>
      </c>
      <c r="AA12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341 Dennis Dr, Daly City  CA 94015</v>
      </c>
      <c r="AB1201" s="15"/>
    </row>
    <row r="1202" spans="1:28" x14ac:dyDescent="0.3">
      <c r="A1202" s="14">
        <v>1</v>
      </c>
      <c r="B1202" s="14">
        <v>1</v>
      </c>
      <c r="C1202" s="15" t="s">
        <v>36524</v>
      </c>
      <c r="D1202" s="15" t="s">
        <v>36524</v>
      </c>
      <c r="E1202" s="15">
        <v>45762</v>
      </c>
      <c r="F1202" s="15" t="s">
        <v>36525</v>
      </c>
      <c r="G1202" s="15">
        <v>45606</v>
      </c>
      <c r="H1202" s="15">
        <v>45787</v>
      </c>
      <c r="I1202" s="15" t="s">
        <v>36526</v>
      </c>
      <c r="J1202" s="15" t="s">
        <v>36527</v>
      </c>
      <c r="K1202" s="15" t="s">
        <v>45732</v>
      </c>
      <c r="L1202" s="15" t="s">
        <v>292</v>
      </c>
      <c r="M1202" s="15" t="s">
        <v>36528</v>
      </c>
      <c r="N1202" s="14">
        <v>2024</v>
      </c>
      <c r="O1202" s="15" t="s">
        <v>36529</v>
      </c>
      <c r="P1202" s="15" t="s">
        <v>81</v>
      </c>
      <c r="Q1202" s="15" t="s">
        <v>47113</v>
      </c>
      <c r="R1202" s="15" t="s">
        <v>36530</v>
      </c>
      <c r="S1202" s="15" t="s">
        <v>36531</v>
      </c>
      <c r="T1202" s="15" t="s">
        <v>8503</v>
      </c>
      <c r="U1202" s="15" t="s">
        <v>53</v>
      </c>
      <c r="V1202" s="15" t="s">
        <v>45921</v>
      </c>
      <c r="W1202" s="15" t="s">
        <v>9508</v>
      </c>
      <c r="X1202" s="15" t="e">
        <f>_xlfn.XLOOKUP(_LOOKUP[[#This Row],[AdjusterMemberName]],_Adjuster[Adjuster Name],_Adjuster[Email],,0)</f>
        <v>#N/A</v>
      </c>
      <c r="Y1202" s="15" t="e">
        <f>_xlfn.XLOOKUP(_LOOKUP[[#This Row],[AdjusterMemberName]],_Adjuster[Adjuster Name],_Adjuster[Phone Number],,0)</f>
        <v>#N/A</v>
      </c>
      <c r="Z1202" s="15" t="s">
        <v>36532</v>
      </c>
      <c r="AA12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522 Minnesota St, Fallbrook  CA 92028</v>
      </c>
      <c r="AB1202" s="15"/>
    </row>
    <row r="1203" spans="1:28" x14ac:dyDescent="0.3">
      <c r="A1203" s="14">
        <v>1</v>
      </c>
      <c r="B1203" s="14">
        <v>1</v>
      </c>
      <c r="C1203" s="15" t="s">
        <v>36631</v>
      </c>
      <c r="D1203" s="15" t="s">
        <v>36632</v>
      </c>
      <c r="E1203" s="15">
        <v>45762</v>
      </c>
      <c r="F1203" s="15" t="s">
        <v>36633</v>
      </c>
      <c r="G1203" s="15">
        <v>45677</v>
      </c>
      <c r="H1203" s="15">
        <v>45858</v>
      </c>
      <c r="I1203" s="15" t="s">
        <v>36634</v>
      </c>
      <c r="J1203" s="15" t="s">
        <v>36635</v>
      </c>
      <c r="K1203" s="15" t="s">
        <v>45861</v>
      </c>
      <c r="L1203" s="15" t="s">
        <v>314</v>
      </c>
      <c r="M1203" s="15" t="s">
        <v>12749</v>
      </c>
      <c r="N1203" s="14">
        <v>2007</v>
      </c>
      <c r="O1203" s="15" t="s">
        <v>36636</v>
      </c>
      <c r="P1203" s="15" t="s">
        <v>106</v>
      </c>
      <c r="Q1203" s="15" t="s">
        <v>46939</v>
      </c>
      <c r="R1203" s="15" t="s">
        <v>33609</v>
      </c>
      <c r="S1203" s="15" t="s">
        <v>36637</v>
      </c>
      <c r="T1203" s="15" t="s">
        <v>174</v>
      </c>
      <c r="U1203" s="15" t="s">
        <v>53</v>
      </c>
      <c r="V1203" s="15" t="s">
        <v>45662</v>
      </c>
      <c r="W1203" s="15" t="s">
        <v>8635</v>
      </c>
      <c r="X1203" s="15" t="e">
        <f>_xlfn.XLOOKUP(_LOOKUP[[#This Row],[AdjusterMemberName]],_Adjuster[Adjuster Name],_Adjuster[Email],,0)</f>
        <v>#N/A</v>
      </c>
      <c r="Y1203" s="15" t="e">
        <f>_xlfn.XLOOKUP(_LOOKUP[[#This Row],[AdjusterMemberName]],_Adjuster[Adjuster Name],_Adjuster[Phone Number],,0)</f>
        <v>#N/A</v>
      </c>
      <c r="Z1203" s="15" t="s">
        <v>36638</v>
      </c>
      <c r="AA12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3743 E 7Th St, Los Angeles  CA 90023</v>
      </c>
      <c r="AB1203" s="15"/>
    </row>
    <row r="1204" spans="1:28" x14ac:dyDescent="0.3">
      <c r="A1204" s="14">
        <v>1</v>
      </c>
      <c r="B1204" s="14">
        <v>1</v>
      </c>
      <c r="C1204" s="15" t="s">
        <v>30087</v>
      </c>
      <c r="D1204" s="15" t="s">
        <v>30087</v>
      </c>
      <c r="E1204" s="15">
        <v>45762</v>
      </c>
      <c r="F1204" s="15" t="s">
        <v>30089</v>
      </c>
      <c r="G1204" s="15">
        <v>45688</v>
      </c>
      <c r="H1204" s="15">
        <v>45869</v>
      </c>
      <c r="I1204" s="15" t="s">
        <v>36639</v>
      </c>
      <c r="J1204" s="15" t="s">
        <v>36640</v>
      </c>
      <c r="K1204" s="15" t="s">
        <v>45611</v>
      </c>
      <c r="L1204" s="15" t="s">
        <v>314</v>
      </c>
      <c r="M1204" s="15" t="s">
        <v>1640</v>
      </c>
      <c r="N1204" s="14">
        <v>2016</v>
      </c>
      <c r="O1204" s="15" t="s">
        <v>36641</v>
      </c>
      <c r="P1204" s="15" t="s">
        <v>106</v>
      </c>
      <c r="Q1204" s="15" t="s">
        <v>46931</v>
      </c>
      <c r="R1204" s="15" t="s">
        <v>30093</v>
      </c>
      <c r="S1204" s="15" t="s">
        <v>30094</v>
      </c>
      <c r="T1204" s="15" t="s">
        <v>30095</v>
      </c>
      <c r="U1204" s="15" t="s">
        <v>53</v>
      </c>
      <c r="V1204" s="15" t="s">
        <v>46115</v>
      </c>
      <c r="W1204" s="15" t="s">
        <v>3307</v>
      </c>
      <c r="X1204" s="15" t="e">
        <f>_xlfn.XLOOKUP(_LOOKUP[[#This Row],[AdjusterMemberName]],_Adjuster[Adjuster Name],_Adjuster[Email],,0)</f>
        <v>#N/A</v>
      </c>
      <c r="Y1204" s="15" t="e">
        <f>_xlfn.XLOOKUP(_LOOKUP[[#This Row],[AdjusterMemberName]],_Adjuster[Adjuster Name],_Adjuster[Phone Number],,0)</f>
        <v>#N/A</v>
      </c>
      <c r="Z1204" s="15" t="s">
        <v>30096</v>
      </c>
      <c r="AA12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47103 Navajo Ave, Coarsegold  CA 93614</v>
      </c>
      <c r="AB1204" s="15">
        <v>45862</v>
      </c>
    </row>
    <row r="1205" spans="1:28" x14ac:dyDescent="0.3">
      <c r="A1205" s="14">
        <v>1</v>
      </c>
      <c r="B1205" s="14">
        <v>1</v>
      </c>
      <c r="C1205" s="15" t="s">
        <v>38540</v>
      </c>
      <c r="D1205" s="15" t="s">
        <v>38540</v>
      </c>
      <c r="E1205" s="15">
        <v>45762</v>
      </c>
      <c r="F1205" s="15" t="s">
        <v>38541</v>
      </c>
      <c r="G1205" s="15">
        <v>45694</v>
      </c>
      <c r="H1205" s="15">
        <v>45875</v>
      </c>
      <c r="I1205" s="15" t="s">
        <v>38542</v>
      </c>
      <c r="J1205" s="15" t="s">
        <v>38543</v>
      </c>
      <c r="K1205" s="15" t="s">
        <v>45818</v>
      </c>
      <c r="L1205" s="15" t="s">
        <v>103</v>
      </c>
      <c r="M1205" s="15" t="s">
        <v>104</v>
      </c>
      <c r="N1205" s="14">
        <v>2020</v>
      </c>
      <c r="O1205" s="15" t="s">
        <v>38544</v>
      </c>
      <c r="P1205" s="15" t="s">
        <v>81</v>
      </c>
      <c r="Q1205" s="15" t="s">
        <v>46922</v>
      </c>
      <c r="R1205" s="15" t="s">
        <v>38545</v>
      </c>
      <c r="S1205" s="15" t="s">
        <v>38546</v>
      </c>
      <c r="T1205" s="15" t="s">
        <v>2543</v>
      </c>
      <c r="U1205" s="15" t="s">
        <v>53</v>
      </c>
      <c r="V1205" s="15" t="s">
        <v>45461</v>
      </c>
      <c r="W1205" s="15" t="s">
        <v>5071</v>
      </c>
      <c r="X1205" s="15" t="str">
        <f>_xlfn.XLOOKUP(_LOOKUP[[#This Row],[AdjusterMemberName]],_Adjuster[Adjuster Name],_Adjuster[Email],,0)</f>
        <v>AMontelongo@knightcompany.com</v>
      </c>
      <c r="Y1205" s="15" t="str">
        <f>_xlfn.XLOOKUP(_LOOKUP[[#This Row],[AdjusterMemberName]],_Adjuster[Adjuster Name],_Adjuster[Phone Number],,0)</f>
        <v>424-559-5425</v>
      </c>
      <c r="Z1205" s="15" t="s">
        <v>38547</v>
      </c>
      <c r="AA12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98 Chelsea Ct Apt 4, Daly City  CA 94014</v>
      </c>
      <c r="AB1205" s="15"/>
    </row>
    <row r="1206" spans="1:28" x14ac:dyDescent="0.3">
      <c r="A1206" s="14">
        <v>1</v>
      </c>
      <c r="B1206" s="14">
        <v>1</v>
      </c>
      <c r="C1206" s="15" t="s">
        <v>39323</v>
      </c>
      <c r="D1206" s="15" t="s">
        <v>39323</v>
      </c>
      <c r="E1206" s="15">
        <v>45762</v>
      </c>
      <c r="F1206" s="15" t="s">
        <v>39324</v>
      </c>
      <c r="G1206" s="15">
        <v>45642</v>
      </c>
      <c r="H1206" s="15">
        <v>45824</v>
      </c>
      <c r="I1206" s="15" t="s">
        <v>39325</v>
      </c>
      <c r="J1206" s="15" t="s">
        <v>39326</v>
      </c>
      <c r="K1206" s="15" t="s">
        <v>45696</v>
      </c>
      <c r="L1206" s="15" t="s">
        <v>314</v>
      </c>
      <c r="M1206" s="15" t="s">
        <v>6071</v>
      </c>
      <c r="N1206" s="14">
        <v>1999</v>
      </c>
      <c r="O1206" s="15" t="s">
        <v>39327</v>
      </c>
      <c r="P1206" s="15" t="s">
        <v>106</v>
      </c>
      <c r="Q1206" s="15" t="s">
        <v>47023</v>
      </c>
      <c r="R1206" s="15" t="s">
        <v>24054</v>
      </c>
      <c r="S1206" s="15" t="s">
        <v>39328</v>
      </c>
      <c r="T1206" s="15" t="s">
        <v>1834</v>
      </c>
      <c r="U1206" s="15" t="s">
        <v>53</v>
      </c>
      <c r="V1206" s="15" t="s">
        <v>45760</v>
      </c>
      <c r="W1206" s="15" t="s">
        <v>6921</v>
      </c>
      <c r="X1206" s="15" t="str">
        <f>_xlfn.XLOOKUP(_LOOKUP[[#This Row],[AdjusterMemberName]],_Adjuster[Adjuster Name],_Adjuster[Email],,0)</f>
        <v>AWallace@knightcompany.com</v>
      </c>
      <c r="Y1206" s="15" t="str">
        <f>_xlfn.XLOOKUP(_LOOKUP[[#This Row],[AdjusterMemberName]],_Adjuster[Adjuster Name],_Adjuster[Phone Number],,0)</f>
        <v>424-559-5734</v>
      </c>
      <c r="Z1206" s="15" t="s">
        <v>39329</v>
      </c>
      <c r="AA12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1406 N Fig St, Escondido  CA 92026</v>
      </c>
      <c r="AB1206" s="15"/>
    </row>
    <row r="1207" spans="1:28" x14ac:dyDescent="0.3">
      <c r="A1207" s="14">
        <v>1</v>
      </c>
      <c r="B1207" s="14">
        <v>1</v>
      </c>
      <c r="C1207" s="15" t="s">
        <v>27001</v>
      </c>
      <c r="D1207" s="15" t="s">
        <v>27001</v>
      </c>
      <c r="E1207" s="15">
        <v>45761</v>
      </c>
      <c r="F1207" s="15" t="s">
        <v>36325</v>
      </c>
      <c r="G1207" s="15">
        <v>45703</v>
      </c>
      <c r="H1207" s="15">
        <v>45884</v>
      </c>
      <c r="I1207" s="15" t="s">
        <v>36326</v>
      </c>
      <c r="J1207" s="15" t="s">
        <v>36327</v>
      </c>
      <c r="K1207" s="15" t="s">
        <v>45429</v>
      </c>
      <c r="L1207" s="15" t="s">
        <v>281</v>
      </c>
      <c r="M1207" s="15" t="s">
        <v>282</v>
      </c>
      <c r="N1207" s="14">
        <v>2019</v>
      </c>
      <c r="O1207" s="15" t="s">
        <v>27005</v>
      </c>
      <c r="P1207" s="15" t="s">
        <v>106</v>
      </c>
      <c r="Q1207" s="15" t="s">
        <v>47013</v>
      </c>
      <c r="R1207" s="15" t="s">
        <v>27006</v>
      </c>
      <c r="S1207" s="15" t="s">
        <v>27007</v>
      </c>
      <c r="T1207" s="15" t="s">
        <v>2192</v>
      </c>
      <c r="U1207" s="15" t="s">
        <v>53</v>
      </c>
      <c r="V1207" s="15" t="s">
        <v>46131</v>
      </c>
      <c r="W1207" s="15" t="s">
        <v>3184</v>
      </c>
      <c r="X1207" s="15" t="str">
        <f>_xlfn.XLOOKUP(_LOOKUP[[#This Row],[AdjusterMemberName]],_Adjuster[Adjuster Name],_Adjuster[Email],,0)</f>
        <v>mQualls@knightcompany.com</v>
      </c>
      <c r="Y1207" s="15" t="str">
        <f>_xlfn.XLOOKUP(_LOOKUP[[#This Row],[AdjusterMemberName]],_Adjuster[Adjuster Name],_Adjuster[Phone Number],,0)</f>
        <v>424-559-5436</v>
      </c>
      <c r="Z1207" s="15" t="s">
        <v>27008</v>
      </c>
      <c r="AA12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1290 Northgate Dr Apt 29, Yuba City  CA 95991</v>
      </c>
      <c r="AB1207" s="15">
        <v>45803</v>
      </c>
    </row>
    <row r="1208" spans="1:28" x14ac:dyDescent="0.3">
      <c r="A1208" s="14">
        <v>1</v>
      </c>
      <c r="B1208" s="14">
        <v>1</v>
      </c>
      <c r="C1208" s="15" t="s">
        <v>36401</v>
      </c>
      <c r="D1208" s="15" t="s">
        <v>36401</v>
      </c>
      <c r="E1208" s="15">
        <v>45761</v>
      </c>
      <c r="F1208" s="15" t="s">
        <v>36402</v>
      </c>
      <c r="G1208" s="15">
        <v>45687</v>
      </c>
      <c r="H1208" s="15">
        <v>45868</v>
      </c>
      <c r="I1208" s="15" t="s">
        <v>36403</v>
      </c>
      <c r="J1208" s="15" t="s">
        <v>36404</v>
      </c>
      <c r="K1208" s="15" t="s">
        <v>45373</v>
      </c>
      <c r="L1208" s="15" t="s">
        <v>139</v>
      </c>
      <c r="M1208" s="15" t="s">
        <v>1219</v>
      </c>
      <c r="N1208" s="14">
        <v>2018</v>
      </c>
      <c r="O1208" s="15" t="s">
        <v>36405</v>
      </c>
      <c r="P1208" s="15" t="s">
        <v>81</v>
      </c>
      <c r="Q1208" s="15" t="s">
        <v>46978</v>
      </c>
      <c r="R1208" s="15" t="s">
        <v>345</v>
      </c>
      <c r="S1208" s="15" t="s">
        <v>36406</v>
      </c>
      <c r="T1208" s="15" t="s">
        <v>174</v>
      </c>
      <c r="U1208" s="15" t="s">
        <v>53</v>
      </c>
      <c r="V1208" s="15" t="s">
        <v>45591</v>
      </c>
      <c r="W1208" s="15" t="s">
        <v>54</v>
      </c>
      <c r="X1208" s="15" t="str">
        <f>_xlfn.XLOOKUP(_LOOKUP[[#This Row],[AdjusterMemberName]],_Adjuster[Adjuster Name],_Adjuster[Email],,0)</f>
        <v>JRubalcava@knightcompany.com</v>
      </c>
      <c r="Y1208" s="15" t="str">
        <f>_xlfn.XLOOKUP(_LOOKUP[[#This Row],[AdjusterMemberName]],_Adjuster[Adjuster Name],_Adjuster[Phone Number],,0)</f>
        <v>424-559-5420</v>
      </c>
      <c r="Z1208" s="15" t="s">
        <v>36407</v>
      </c>
      <c r="AA12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809 N Ditman Ave, Los Angeles  CA 90063</v>
      </c>
      <c r="AB1208" s="15"/>
    </row>
    <row r="1209" spans="1:28" x14ac:dyDescent="0.3">
      <c r="A1209" s="14">
        <v>1</v>
      </c>
      <c r="B1209" s="14">
        <v>1</v>
      </c>
      <c r="C1209" s="15" t="s">
        <v>36412</v>
      </c>
      <c r="D1209" s="15" t="s">
        <v>36413</v>
      </c>
      <c r="E1209" s="15">
        <v>45761</v>
      </c>
      <c r="F1209" s="15" t="s">
        <v>36414</v>
      </c>
      <c r="G1209" s="15">
        <v>45702</v>
      </c>
      <c r="H1209" s="15">
        <v>45883</v>
      </c>
      <c r="I1209" s="15" t="s">
        <v>36415</v>
      </c>
      <c r="J1209" s="15" t="s">
        <v>36416</v>
      </c>
      <c r="K1209" s="15" t="s">
        <v>45892</v>
      </c>
      <c r="L1209" s="15" t="s">
        <v>139</v>
      </c>
      <c r="M1209" s="15" t="s">
        <v>470</v>
      </c>
      <c r="N1209" s="14">
        <v>2022</v>
      </c>
      <c r="O1209" s="15" t="s">
        <v>36417</v>
      </c>
      <c r="P1209" s="15" t="s">
        <v>106</v>
      </c>
      <c r="Q1209" s="15" t="s">
        <v>47010</v>
      </c>
      <c r="R1209" s="15" t="s">
        <v>4471</v>
      </c>
      <c r="S1209" s="15" t="s">
        <v>36418</v>
      </c>
      <c r="T1209" s="15" t="s">
        <v>2533</v>
      </c>
      <c r="U1209" s="15" t="s">
        <v>53</v>
      </c>
      <c r="V1209" s="15" t="s">
        <v>45667</v>
      </c>
      <c r="W1209" s="15" t="s">
        <v>1357</v>
      </c>
      <c r="X1209" s="15" t="str">
        <f>_xlfn.XLOOKUP(_LOOKUP[[#This Row],[AdjusterMemberName]],_Adjuster[Adjuster Name],_Adjuster[Email],,0)</f>
        <v>jRivera1@knightcompany.com</v>
      </c>
      <c r="Y1209" s="15" t="str">
        <f>_xlfn.XLOOKUP(_LOOKUP[[#This Row],[AdjusterMemberName]],_Adjuster[Adjuster Name],_Adjuster[Phone Number],,0)</f>
        <v>424-559-5239</v>
      </c>
      <c r="Z1209" s="15" t="s">
        <v>36419</v>
      </c>
      <c r="AA12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6340 1/2 Marbrisa Ave, Huntington Park  CA 90255</v>
      </c>
      <c r="AB1209" s="15"/>
    </row>
    <row r="1210" spans="1:28" x14ac:dyDescent="0.3">
      <c r="A1210" s="14">
        <v>1</v>
      </c>
      <c r="B1210" s="14">
        <v>1</v>
      </c>
      <c r="C1210" s="15" t="s">
        <v>36434</v>
      </c>
      <c r="D1210" s="15" t="s">
        <v>36434</v>
      </c>
      <c r="E1210" s="15">
        <v>45761</v>
      </c>
      <c r="F1210" s="15" t="s">
        <v>36435</v>
      </c>
      <c r="G1210" s="15">
        <v>45750</v>
      </c>
      <c r="H1210" s="15">
        <v>45933</v>
      </c>
      <c r="I1210" s="15" t="s">
        <v>36436</v>
      </c>
      <c r="J1210" s="15" t="s">
        <v>36437</v>
      </c>
      <c r="K1210" s="15" t="s">
        <v>45509</v>
      </c>
      <c r="L1210" s="15" t="s">
        <v>25</v>
      </c>
      <c r="M1210" s="15" t="s">
        <v>79</v>
      </c>
      <c r="N1210" s="14">
        <v>2017</v>
      </c>
      <c r="O1210" s="15" t="s">
        <v>36438</v>
      </c>
      <c r="P1210" s="15" t="s">
        <v>81</v>
      </c>
      <c r="Q1210" s="15" t="s">
        <v>46922</v>
      </c>
      <c r="R1210" s="15" t="s">
        <v>960</v>
      </c>
      <c r="S1210" s="15" t="s">
        <v>36439</v>
      </c>
      <c r="T1210" s="15" t="s">
        <v>3565</v>
      </c>
      <c r="U1210" s="15" t="s">
        <v>53</v>
      </c>
      <c r="V1210" s="15" t="s">
        <v>45338</v>
      </c>
      <c r="W1210" s="15" t="s">
        <v>1544</v>
      </c>
      <c r="X1210" s="15" t="str">
        <f>_xlfn.XLOOKUP(_LOOKUP[[#This Row],[AdjusterMemberName]],_Adjuster[Adjuster Name],_Adjuster[Email],,0)</f>
        <v>CRodriguez5@knightcompany.com</v>
      </c>
      <c r="Y1210" s="15" t="str">
        <f>_xlfn.XLOOKUP(_LOOKUP[[#This Row],[AdjusterMemberName]],_Adjuster[Adjuster Name],_Adjuster[Phone Number],,0)</f>
        <v>323-456-1708</v>
      </c>
      <c r="Z1210" s="15" t="s">
        <v>36440</v>
      </c>
      <c r="AA12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4355 E 61St St , Maywood  CA 90270</v>
      </c>
      <c r="AB1210" s="15"/>
    </row>
    <row r="1211" spans="1:28" x14ac:dyDescent="0.3">
      <c r="A1211" s="14">
        <v>1</v>
      </c>
      <c r="B1211" s="14">
        <v>1</v>
      </c>
      <c r="C1211" s="15" t="s">
        <v>36460</v>
      </c>
      <c r="D1211" s="15" t="s">
        <v>36461</v>
      </c>
      <c r="E1211" s="15">
        <v>45761</v>
      </c>
      <c r="F1211" s="15" t="s">
        <v>36462</v>
      </c>
      <c r="G1211" s="15">
        <v>45652</v>
      </c>
      <c r="H1211" s="15">
        <v>45834</v>
      </c>
      <c r="I1211" s="15" t="s">
        <v>36463</v>
      </c>
      <c r="J1211" s="15" t="s">
        <v>36464</v>
      </c>
      <c r="K1211" s="15" t="s">
        <v>46127</v>
      </c>
      <c r="L1211" s="15" t="s">
        <v>128</v>
      </c>
      <c r="M1211" s="15" t="s">
        <v>170</v>
      </c>
      <c r="N1211" s="14">
        <v>2021</v>
      </c>
      <c r="O1211" s="15" t="s">
        <v>36465</v>
      </c>
      <c r="P1211" s="15" t="s">
        <v>81</v>
      </c>
      <c r="Q1211" s="15" t="s">
        <v>46922</v>
      </c>
      <c r="R1211" s="15" t="s">
        <v>36466</v>
      </c>
      <c r="S1211" s="15" t="s">
        <v>36467</v>
      </c>
      <c r="T1211" s="15" t="s">
        <v>174</v>
      </c>
      <c r="U1211" s="15" t="s">
        <v>53</v>
      </c>
      <c r="V1211" s="15" t="s">
        <v>45508</v>
      </c>
      <c r="W1211" s="15" t="s">
        <v>3184</v>
      </c>
      <c r="X1211" s="15" t="str">
        <f>_xlfn.XLOOKUP(_LOOKUP[[#This Row],[AdjusterMemberName]],_Adjuster[Adjuster Name],_Adjuster[Email],,0)</f>
        <v>mQualls@knightcompany.com</v>
      </c>
      <c r="Y1211" s="15" t="str">
        <f>_xlfn.XLOOKUP(_LOOKUP[[#This Row],[AdjusterMemberName]],_Adjuster[Adjuster Name],_Adjuster[Phone Number],,0)</f>
        <v>424-559-5436</v>
      </c>
      <c r="Z1211" s="15" t="s">
        <v>36468</v>
      </c>
      <c r="AA12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949 E 116Th Pl, Los Angeles  CA 90059</v>
      </c>
      <c r="AB1211" s="15"/>
    </row>
    <row r="1212" spans="1:28" x14ac:dyDescent="0.3">
      <c r="A1212" s="14">
        <v>1</v>
      </c>
      <c r="B1212" s="14">
        <v>1</v>
      </c>
      <c r="C1212" s="15" t="s">
        <v>36576</v>
      </c>
      <c r="D1212" s="15" t="s">
        <v>36576</v>
      </c>
      <c r="E1212" s="15">
        <v>45761</v>
      </c>
      <c r="F1212" s="15" t="s">
        <v>36577</v>
      </c>
      <c r="G1212" s="15">
        <v>45752</v>
      </c>
      <c r="H1212" s="15">
        <v>45935</v>
      </c>
      <c r="I1212" s="15" t="s">
        <v>36578</v>
      </c>
      <c r="J1212" s="15" t="s">
        <v>36579</v>
      </c>
      <c r="K1212" s="15" t="s">
        <v>45369</v>
      </c>
      <c r="L1212" s="15" t="s">
        <v>292</v>
      </c>
      <c r="M1212" s="15" t="s">
        <v>12340</v>
      </c>
      <c r="N1212" s="14">
        <v>2014</v>
      </c>
      <c r="O1212" s="15" t="s">
        <v>36580</v>
      </c>
      <c r="P1212" s="15" t="s">
        <v>106</v>
      </c>
      <c r="Q1212" s="15" t="s">
        <v>47112</v>
      </c>
      <c r="R1212" s="15" t="s">
        <v>36581</v>
      </c>
      <c r="S1212" s="15" t="s">
        <v>36582</v>
      </c>
      <c r="T1212" s="15" t="s">
        <v>6892</v>
      </c>
      <c r="U1212" s="15" t="s">
        <v>53</v>
      </c>
      <c r="V1212" s="15" t="s">
        <v>46122</v>
      </c>
      <c r="W1212" s="15" t="s">
        <v>264</v>
      </c>
      <c r="X1212" s="15" t="str">
        <f>_xlfn.XLOOKUP(_LOOKUP[[#This Row],[AdjusterMemberName]],_Adjuster[Adjuster Name],_Adjuster[Email],,0)</f>
        <v>sBonnevie@knightcompany.com</v>
      </c>
      <c r="Y1212" s="15" t="str">
        <f>_xlfn.XLOOKUP(_LOOKUP[[#This Row],[AdjusterMemberName]],_Adjuster[Adjuster Name],_Adjuster[Phone Number],,0)</f>
        <v>323-692-4064</v>
      </c>
      <c r="Z1212" s="15" t="s">
        <v>36583</v>
      </c>
      <c r="AA12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614 E Faermount Rd, Burbank  CA 91501</v>
      </c>
      <c r="AB1212" s="15"/>
    </row>
    <row r="1213" spans="1:28" x14ac:dyDescent="0.3">
      <c r="A1213" s="14">
        <v>1</v>
      </c>
      <c r="B1213" s="14">
        <v>1</v>
      </c>
      <c r="C1213" s="15" t="s">
        <v>36590</v>
      </c>
      <c r="D1213" s="15" t="s">
        <v>36591</v>
      </c>
      <c r="E1213" s="15">
        <v>45761</v>
      </c>
      <c r="F1213" s="15" t="s">
        <v>36592</v>
      </c>
      <c r="G1213" s="15">
        <v>45719</v>
      </c>
      <c r="H1213" s="15">
        <v>45903</v>
      </c>
      <c r="I1213" s="15" t="s">
        <v>36593</v>
      </c>
      <c r="J1213" s="15" t="s">
        <v>36594</v>
      </c>
      <c r="K1213" s="15" t="s">
        <v>46121</v>
      </c>
      <c r="L1213" s="15" t="s">
        <v>270</v>
      </c>
      <c r="M1213" s="15" t="s">
        <v>997</v>
      </c>
      <c r="N1213" s="14">
        <v>2019</v>
      </c>
      <c r="O1213" s="15" t="s">
        <v>36595</v>
      </c>
      <c r="P1213" s="15" t="s">
        <v>106</v>
      </c>
      <c r="Q1213" s="15" t="s">
        <v>46893</v>
      </c>
      <c r="R1213" s="15" t="s">
        <v>6325</v>
      </c>
      <c r="S1213" s="15" t="s">
        <v>36596</v>
      </c>
      <c r="T1213" s="15" t="s">
        <v>8399</v>
      </c>
      <c r="U1213" s="15" t="s">
        <v>53</v>
      </c>
      <c r="V1213" s="15" t="s">
        <v>46120</v>
      </c>
      <c r="W1213" s="15" t="s">
        <v>3184</v>
      </c>
      <c r="X1213" s="15" t="str">
        <f>_xlfn.XLOOKUP(_LOOKUP[[#This Row],[AdjusterMemberName]],_Adjuster[Adjuster Name],_Adjuster[Email],,0)</f>
        <v>mQualls@knightcompany.com</v>
      </c>
      <c r="Y1213" s="15" t="str">
        <f>_xlfn.XLOOKUP(_LOOKUP[[#This Row],[AdjusterMemberName]],_Adjuster[Adjuster Name],_Adjuster[Phone Number],,0)</f>
        <v>424-559-5436</v>
      </c>
      <c r="Z1213" s="15" t="s">
        <v>36597</v>
      </c>
      <c r="AA12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915 W Morrison Ave Apt 7, Santa Maria  CA 93458</v>
      </c>
      <c r="AB1213" s="15"/>
    </row>
    <row r="1214" spans="1:28" x14ac:dyDescent="0.3">
      <c r="A1214" s="14">
        <v>1</v>
      </c>
      <c r="B1214" s="14">
        <v>1</v>
      </c>
      <c r="C1214" s="15" t="s">
        <v>36615</v>
      </c>
      <c r="D1214" s="15" t="s">
        <v>36615</v>
      </c>
      <c r="E1214" s="15">
        <v>45761</v>
      </c>
      <c r="F1214" s="15" t="s">
        <v>36616</v>
      </c>
      <c r="G1214" s="15">
        <v>45640</v>
      </c>
      <c r="H1214" s="15">
        <v>45822</v>
      </c>
      <c r="I1214" s="15" t="s">
        <v>36617</v>
      </c>
      <c r="J1214" s="15" t="s">
        <v>36618</v>
      </c>
      <c r="K1214" s="15" t="s">
        <v>45611</v>
      </c>
      <c r="L1214" s="15" t="s">
        <v>103</v>
      </c>
      <c r="M1214" s="15" t="s">
        <v>2946</v>
      </c>
      <c r="N1214" s="14">
        <v>2007</v>
      </c>
      <c r="O1214" s="15" t="s">
        <v>36619</v>
      </c>
      <c r="P1214" s="15" t="s">
        <v>81</v>
      </c>
      <c r="Q1214" s="15" t="s">
        <v>47065</v>
      </c>
      <c r="R1214" s="15" t="s">
        <v>36620</v>
      </c>
      <c r="S1214" s="15" t="s">
        <v>36621</v>
      </c>
      <c r="T1214" s="15" t="s">
        <v>174</v>
      </c>
      <c r="U1214" s="15" t="s">
        <v>53</v>
      </c>
      <c r="V1214" s="15" t="s">
        <v>45585</v>
      </c>
      <c r="W1214" s="15" t="s">
        <v>1544</v>
      </c>
      <c r="X1214" s="15" t="str">
        <f>_xlfn.XLOOKUP(_LOOKUP[[#This Row],[AdjusterMemberName]],_Adjuster[Adjuster Name],_Adjuster[Email],,0)</f>
        <v>CRodriguez5@knightcompany.com</v>
      </c>
      <c r="Y1214" s="15" t="str">
        <f>_xlfn.XLOOKUP(_LOOKUP[[#This Row],[AdjusterMemberName]],_Adjuster[Adjuster Name],_Adjuster[Phone Number],,0)</f>
        <v>323-456-1708</v>
      </c>
      <c r="Z1214" s="15" t="s">
        <v>36622</v>
      </c>
      <c r="AA12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843 Irolo St Apt 103, Los Angeles  CA 90005</v>
      </c>
      <c r="AB1214" s="15"/>
    </row>
    <row r="1215" spans="1:28" x14ac:dyDescent="0.3">
      <c r="A1215" s="14">
        <v>1</v>
      </c>
      <c r="B1215" s="14">
        <v>1</v>
      </c>
      <c r="C1215" s="15" t="s">
        <v>36880</v>
      </c>
      <c r="D1215" s="15" t="s">
        <v>36881</v>
      </c>
      <c r="E1215" s="15">
        <v>45761</v>
      </c>
      <c r="F1215" s="15" t="s">
        <v>36882</v>
      </c>
      <c r="G1215" s="15">
        <v>45701</v>
      </c>
      <c r="H1215" s="15">
        <v>45882</v>
      </c>
      <c r="I1215" s="15" t="s">
        <v>36883</v>
      </c>
      <c r="J1215" s="15" t="s">
        <v>36884</v>
      </c>
      <c r="K1215" s="15" t="s">
        <v>45334</v>
      </c>
      <c r="L1215" s="15" t="s">
        <v>25</v>
      </c>
      <c r="M1215" s="15" t="s">
        <v>557</v>
      </c>
      <c r="N1215" s="14">
        <v>2008</v>
      </c>
      <c r="O1215" s="15" t="s">
        <v>36885</v>
      </c>
      <c r="P1215" s="15" t="s">
        <v>106</v>
      </c>
      <c r="Q1215" s="15" t="s">
        <v>46976</v>
      </c>
      <c r="R1215" s="15" t="s">
        <v>3198</v>
      </c>
      <c r="S1215" s="15" t="s">
        <v>36886</v>
      </c>
      <c r="T1215" s="15" t="s">
        <v>1623</v>
      </c>
      <c r="U1215" s="15" t="s">
        <v>53</v>
      </c>
      <c r="V1215" s="15" t="s">
        <v>46100</v>
      </c>
      <c r="W1215" s="15" t="s">
        <v>5071</v>
      </c>
      <c r="X1215" s="15" t="str">
        <f>_xlfn.XLOOKUP(_LOOKUP[[#This Row],[AdjusterMemberName]],_Adjuster[Adjuster Name],_Adjuster[Email],,0)</f>
        <v>AMontelongo@knightcompany.com</v>
      </c>
      <c r="Y1215" s="15" t="str">
        <f>_xlfn.XLOOKUP(_LOOKUP[[#This Row],[AdjusterMemberName]],_Adjuster[Adjuster Name],_Adjuster[Phone Number],,0)</f>
        <v>424-559-5425</v>
      </c>
      <c r="Z1215" s="15" t="s">
        <v>36887</v>
      </c>
      <c r="AA12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277 Lustrosos St, Oceanside  CA 92057</v>
      </c>
      <c r="AB1215" s="15"/>
    </row>
    <row r="1216" spans="1:28" x14ac:dyDescent="0.3">
      <c r="A1216" s="14">
        <v>1</v>
      </c>
      <c r="B1216" s="14">
        <v>1</v>
      </c>
      <c r="C1216" s="15" t="s">
        <v>37271</v>
      </c>
      <c r="D1216" s="15" t="s">
        <v>37271</v>
      </c>
      <c r="E1216" s="15">
        <v>45761</v>
      </c>
      <c r="F1216" s="15" t="s">
        <v>37272</v>
      </c>
      <c r="G1216" s="15">
        <v>45683</v>
      </c>
      <c r="H1216" s="15">
        <v>45864</v>
      </c>
      <c r="I1216" s="15" t="s">
        <v>37273</v>
      </c>
      <c r="J1216" s="15" t="s">
        <v>37274</v>
      </c>
      <c r="K1216" s="15" t="s">
        <v>45332</v>
      </c>
      <c r="L1216" s="15" t="s">
        <v>139</v>
      </c>
      <c r="M1216" s="15" t="s">
        <v>470</v>
      </c>
      <c r="N1216" s="14">
        <v>2011</v>
      </c>
      <c r="O1216" s="15" t="s">
        <v>37275</v>
      </c>
      <c r="P1216" s="15" t="s">
        <v>81</v>
      </c>
      <c r="Q1216" s="15" t="s">
        <v>46893</v>
      </c>
      <c r="R1216" s="15" t="s">
        <v>581</v>
      </c>
      <c r="S1216" s="15" t="s">
        <v>37276</v>
      </c>
      <c r="T1216" s="15" t="s">
        <v>96</v>
      </c>
      <c r="U1216" s="15" t="s">
        <v>53</v>
      </c>
      <c r="V1216" s="15" t="s">
        <v>45746</v>
      </c>
      <c r="W1216" s="15" t="s">
        <v>6921</v>
      </c>
      <c r="X1216" s="15" t="str">
        <f>_xlfn.XLOOKUP(_LOOKUP[[#This Row],[AdjusterMemberName]],_Adjuster[Adjuster Name],_Adjuster[Email],,0)</f>
        <v>AWallace@knightcompany.com</v>
      </c>
      <c r="Y1216" s="15" t="str">
        <f>_xlfn.XLOOKUP(_LOOKUP[[#This Row],[AdjusterMemberName]],_Adjuster[Adjuster Name],_Adjuster[Phone Number],,0)</f>
        <v>424-559-5734</v>
      </c>
      <c r="Z1216" s="15" t="s">
        <v>37277</v>
      </c>
      <c r="AA12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12682 Dogwood Way, Moreno Valley  CA 92555</v>
      </c>
      <c r="AB1216" s="15"/>
    </row>
    <row r="1217" spans="1:28" x14ac:dyDescent="0.3">
      <c r="A1217" s="14">
        <v>1</v>
      </c>
      <c r="B1217" s="14">
        <v>1</v>
      </c>
      <c r="C1217" s="15" t="s">
        <v>36304</v>
      </c>
      <c r="D1217" s="15" t="s">
        <v>36304</v>
      </c>
      <c r="E1217" s="15">
        <v>45760</v>
      </c>
      <c r="F1217" s="15" t="s">
        <v>36305</v>
      </c>
      <c r="G1217" s="15">
        <v>45647</v>
      </c>
      <c r="H1217" s="15">
        <v>45829</v>
      </c>
      <c r="I1217" s="15" t="s">
        <v>36306</v>
      </c>
      <c r="J1217" s="15" t="s">
        <v>36307</v>
      </c>
      <c r="K1217" s="15" t="s">
        <v>45950</v>
      </c>
      <c r="L1217" s="15" t="s">
        <v>229</v>
      </c>
      <c r="M1217" s="15" t="s">
        <v>723</v>
      </c>
      <c r="N1217" s="14">
        <v>2015</v>
      </c>
      <c r="O1217" s="15" t="s">
        <v>36308</v>
      </c>
      <c r="P1217" s="15" t="s">
        <v>106</v>
      </c>
      <c r="Q1217" s="15" t="s">
        <v>46922</v>
      </c>
      <c r="R1217" s="15" t="s">
        <v>650</v>
      </c>
      <c r="S1217" s="15" t="s">
        <v>36309</v>
      </c>
      <c r="T1217" s="15" t="s">
        <v>4165</v>
      </c>
      <c r="U1217" s="15" t="s">
        <v>53</v>
      </c>
      <c r="V1217" s="15" t="s">
        <v>45832</v>
      </c>
      <c r="W1217" s="15" t="s">
        <v>850</v>
      </c>
      <c r="X1217" s="15" t="e">
        <f>_xlfn.XLOOKUP(_LOOKUP[[#This Row],[AdjusterMemberName]],_Adjuster[Adjuster Name],_Adjuster[Email],,0)</f>
        <v>#N/A</v>
      </c>
      <c r="Y1217" s="15" t="e">
        <f>_xlfn.XLOOKUP(_LOOKUP[[#This Row],[AdjusterMemberName]],_Adjuster[Adjuster Name],_Adjuster[Phone Number],,0)</f>
        <v>#N/A</v>
      </c>
      <c r="Z1217" s="15" t="s">
        <v>36310</v>
      </c>
      <c r="AA12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13994 Aztec St, Sylmar  CA 91342</v>
      </c>
      <c r="AB1217" s="15">
        <v>45778</v>
      </c>
    </row>
    <row r="1218" spans="1:28" x14ac:dyDescent="0.3">
      <c r="A1218" s="14">
        <v>1</v>
      </c>
      <c r="B1218" s="14">
        <v>1</v>
      </c>
      <c r="C1218" s="15" t="s">
        <v>36311</v>
      </c>
      <c r="D1218" s="15" t="s">
        <v>36311</v>
      </c>
      <c r="E1218" s="15">
        <v>45760</v>
      </c>
      <c r="F1218" s="15" t="s">
        <v>36312</v>
      </c>
      <c r="G1218" s="15">
        <v>45663</v>
      </c>
      <c r="H1218" s="15">
        <v>45844</v>
      </c>
      <c r="I1218" s="15" t="s">
        <v>36313</v>
      </c>
      <c r="J1218" s="15" t="s">
        <v>36314</v>
      </c>
      <c r="K1218" s="15" t="s">
        <v>45336</v>
      </c>
      <c r="L1218" s="15" t="s">
        <v>139</v>
      </c>
      <c r="M1218" s="15" t="s">
        <v>470</v>
      </c>
      <c r="N1218" s="14">
        <v>2017</v>
      </c>
      <c r="O1218" s="15" t="s">
        <v>36315</v>
      </c>
      <c r="P1218" s="15" t="s">
        <v>81</v>
      </c>
      <c r="Q1218" s="15" t="s">
        <v>46978</v>
      </c>
      <c r="R1218" s="15" t="s">
        <v>17504</v>
      </c>
      <c r="S1218" s="15" t="s">
        <v>36316</v>
      </c>
      <c r="T1218" s="15" t="s">
        <v>592</v>
      </c>
      <c r="U1218" s="15" t="s">
        <v>53</v>
      </c>
      <c r="V1218" s="15" t="s">
        <v>45376</v>
      </c>
      <c r="W1218" s="15" t="s">
        <v>1544</v>
      </c>
      <c r="X1218" s="15" t="str">
        <f>_xlfn.XLOOKUP(_LOOKUP[[#This Row],[AdjusterMemberName]],_Adjuster[Adjuster Name],_Adjuster[Email],,0)</f>
        <v>CRodriguez5@knightcompany.com</v>
      </c>
      <c r="Y1218" s="15" t="str">
        <f>_xlfn.XLOOKUP(_LOOKUP[[#This Row],[AdjusterMemberName]],_Adjuster[Adjuster Name],_Adjuster[Phone Number],,0)</f>
        <v>323-456-1708</v>
      </c>
      <c r="Z1218" s="15" t="s">
        <v>36317</v>
      </c>
      <c r="AA12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9428 Pecan Ave, Hesperia  CA 92345</v>
      </c>
      <c r="AB1218" s="15"/>
    </row>
    <row r="1219" spans="1:28" x14ac:dyDescent="0.3">
      <c r="A1219" s="14">
        <v>1</v>
      </c>
      <c r="B1219" s="14">
        <v>1</v>
      </c>
      <c r="C1219" s="15" t="s">
        <v>36318</v>
      </c>
      <c r="D1219" s="15" t="s">
        <v>36318</v>
      </c>
      <c r="E1219" s="15">
        <v>45760</v>
      </c>
      <c r="F1219" s="15" t="s">
        <v>36319</v>
      </c>
      <c r="G1219" s="15">
        <v>45723</v>
      </c>
      <c r="H1219" s="15">
        <v>45907</v>
      </c>
      <c r="I1219" s="15" t="s">
        <v>36320</v>
      </c>
      <c r="J1219" s="15" t="s">
        <v>36321</v>
      </c>
      <c r="K1219" s="15" t="s">
        <v>45354</v>
      </c>
      <c r="L1219" s="15" t="s">
        <v>128</v>
      </c>
      <c r="M1219" s="15" t="s">
        <v>836</v>
      </c>
      <c r="N1219" s="14">
        <v>2024</v>
      </c>
      <c r="O1219" s="15" t="s">
        <v>36322</v>
      </c>
      <c r="P1219" s="15" t="s">
        <v>106</v>
      </c>
      <c r="Q1219" s="15" t="s">
        <v>47055</v>
      </c>
      <c r="R1219" s="15" t="s">
        <v>10733</v>
      </c>
      <c r="S1219" s="15" t="s">
        <v>36323</v>
      </c>
      <c r="T1219" s="15" t="s">
        <v>5721</v>
      </c>
      <c r="U1219" s="15" t="s">
        <v>53</v>
      </c>
      <c r="V1219" s="15" t="s">
        <v>45613</v>
      </c>
      <c r="W1219" s="15" t="s">
        <v>7479</v>
      </c>
      <c r="X1219" s="15" t="e">
        <f>_xlfn.XLOOKUP(_LOOKUP[[#This Row],[AdjusterMemberName]],_Adjuster[Adjuster Name],_Adjuster[Email],,0)</f>
        <v>#N/A</v>
      </c>
      <c r="Y1219" s="15" t="e">
        <f>_xlfn.XLOOKUP(_LOOKUP[[#This Row],[AdjusterMemberName]],_Adjuster[Adjuster Name],_Adjuster[Phone Number],,0)</f>
        <v>#N/A</v>
      </c>
      <c r="Z1219" s="15" t="s">
        <v>36324</v>
      </c>
      <c r="AA12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14908 S Inglewood Ave, Lawndale  CA 90260</v>
      </c>
      <c r="AB1219" s="15"/>
    </row>
    <row r="1220" spans="1:28" x14ac:dyDescent="0.3">
      <c r="A1220" s="14">
        <v>1</v>
      </c>
      <c r="B1220" s="14">
        <v>1</v>
      </c>
      <c r="C1220" s="15" t="s">
        <v>36288</v>
      </c>
      <c r="D1220" s="15" t="s">
        <v>36288</v>
      </c>
      <c r="E1220" s="15">
        <v>45760</v>
      </c>
      <c r="F1220" s="15" t="s">
        <v>36289</v>
      </c>
      <c r="G1220" s="15">
        <v>45747</v>
      </c>
      <c r="H1220" s="15">
        <v>45930</v>
      </c>
      <c r="I1220" s="15" t="s">
        <v>36328</v>
      </c>
      <c r="J1220" s="15" t="s">
        <v>36329</v>
      </c>
      <c r="K1220" s="15" t="s">
        <v>45388</v>
      </c>
      <c r="L1220" s="15" t="s">
        <v>441</v>
      </c>
      <c r="M1220" s="15" t="s">
        <v>3284</v>
      </c>
      <c r="N1220" s="14">
        <v>2015</v>
      </c>
      <c r="O1220" s="15" t="s">
        <v>36292</v>
      </c>
      <c r="P1220" s="15" t="s">
        <v>106</v>
      </c>
      <c r="Q1220" s="15" t="s">
        <v>46922</v>
      </c>
      <c r="R1220" s="15" t="s">
        <v>16207</v>
      </c>
      <c r="S1220" s="15" t="s">
        <v>36293</v>
      </c>
      <c r="T1220" s="15" t="s">
        <v>96</v>
      </c>
      <c r="U1220" s="15" t="s">
        <v>53</v>
      </c>
      <c r="V1220" s="15" t="s">
        <v>45731</v>
      </c>
      <c r="W1220" s="15" t="s">
        <v>3307</v>
      </c>
      <c r="X1220" s="15" t="e">
        <f>_xlfn.XLOOKUP(_LOOKUP[[#This Row],[AdjusterMemberName]],_Adjuster[Adjuster Name],_Adjuster[Email],,0)</f>
        <v>#N/A</v>
      </c>
      <c r="Y1220" s="15" t="e">
        <f>_xlfn.XLOOKUP(_LOOKUP[[#This Row],[AdjusterMemberName]],_Adjuster[Adjuster Name],_Adjuster[Phone Number],,0)</f>
        <v>#N/A</v>
      </c>
      <c r="Z1220" s="15" t="s">
        <v>36294</v>
      </c>
      <c r="AA12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25311 Alessandro Blvd Apt 632, Moreno Valley  CA 92553</v>
      </c>
      <c r="AB1220" s="15">
        <v>45760</v>
      </c>
    </row>
    <row r="1221" spans="1:28" x14ac:dyDescent="0.3">
      <c r="A1221" s="14">
        <v>1</v>
      </c>
      <c r="B1221" s="14">
        <v>1</v>
      </c>
      <c r="C1221" s="15" t="s">
        <v>36349</v>
      </c>
      <c r="D1221" s="15" t="s">
        <v>36350</v>
      </c>
      <c r="E1221" s="15">
        <v>45760</v>
      </c>
      <c r="F1221" s="15" t="s">
        <v>36351</v>
      </c>
      <c r="G1221" s="15">
        <v>45721</v>
      </c>
      <c r="H1221" s="15">
        <v>45905</v>
      </c>
      <c r="I1221" s="15" t="s">
        <v>36352</v>
      </c>
      <c r="J1221" s="15" t="s">
        <v>36353</v>
      </c>
      <c r="K1221" s="15" t="s">
        <v>45561</v>
      </c>
      <c r="L1221" s="15" t="s">
        <v>103</v>
      </c>
      <c r="M1221" s="15" t="s">
        <v>104</v>
      </c>
      <c r="N1221" s="14">
        <v>2024</v>
      </c>
      <c r="O1221" s="15" t="s">
        <v>36354</v>
      </c>
      <c r="P1221" s="15" t="s">
        <v>81</v>
      </c>
      <c r="Q1221" s="15" t="s">
        <v>47064</v>
      </c>
      <c r="R1221" s="15" t="s">
        <v>36355</v>
      </c>
      <c r="S1221" s="15" t="s">
        <v>36356</v>
      </c>
      <c r="T1221" s="15" t="s">
        <v>96</v>
      </c>
      <c r="U1221" s="15" t="s">
        <v>53</v>
      </c>
      <c r="V1221" s="15" t="s">
        <v>45731</v>
      </c>
      <c r="W1221" s="15" t="s">
        <v>3114</v>
      </c>
      <c r="X1221" s="15" t="str">
        <f>_xlfn.XLOOKUP(_LOOKUP[[#This Row],[AdjusterMemberName]],_Adjuster[Adjuster Name],_Adjuster[Email],,0)</f>
        <v>eExmundo@knightcompany.com</v>
      </c>
      <c r="Y1221" s="15" t="str">
        <f>_xlfn.XLOOKUP(_LOOKUP[[#This Row],[AdjusterMemberName]],_Adjuster[Adjuster Name],_Adjuster[Phone Number],,0)</f>
        <v>424-559-5400</v>
      </c>
      <c r="Z1221" s="15" t="s">
        <v>36357</v>
      </c>
      <c r="AA12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24115 Cottonwood Ave Apt V258, Moreno Valley  CA 92553</v>
      </c>
      <c r="AB1221" s="15"/>
    </row>
    <row r="1222" spans="1:28" x14ac:dyDescent="0.3">
      <c r="A1222" s="14">
        <v>1</v>
      </c>
      <c r="B1222" s="14">
        <v>1</v>
      </c>
      <c r="C1222" s="15" t="s">
        <v>36358</v>
      </c>
      <c r="D1222" s="15" t="s">
        <v>36358</v>
      </c>
      <c r="E1222" s="15">
        <v>45760</v>
      </c>
      <c r="F1222" s="15" t="s">
        <v>36359</v>
      </c>
      <c r="G1222" s="15">
        <v>45718</v>
      </c>
      <c r="H1222" s="15">
        <v>45902</v>
      </c>
      <c r="I1222" s="15" t="s">
        <v>36360</v>
      </c>
      <c r="J1222" s="15" t="s">
        <v>36361</v>
      </c>
      <c r="K1222" s="15" t="s">
        <v>45691</v>
      </c>
      <c r="L1222" s="15" t="s">
        <v>128</v>
      </c>
      <c r="M1222" s="15" t="s">
        <v>170</v>
      </c>
      <c r="N1222" s="14">
        <v>2018</v>
      </c>
      <c r="O1222" s="15" t="s">
        <v>36362</v>
      </c>
      <c r="P1222" s="15" t="s">
        <v>81</v>
      </c>
      <c r="Q1222" s="15" t="s">
        <v>47010</v>
      </c>
      <c r="R1222" s="15" t="s">
        <v>36363</v>
      </c>
      <c r="S1222" s="15" t="s">
        <v>36364</v>
      </c>
      <c r="T1222" s="15" t="s">
        <v>174</v>
      </c>
      <c r="U1222" s="15" t="s">
        <v>53</v>
      </c>
      <c r="V1222" s="15" t="s">
        <v>45508</v>
      </c>
      <c r="W1222" s="15" t="s">
        <v>3184</v>
      </c>
      <c r="X1222" s="15" t="str">
        <f>_xlfn.XLOOKUP(_LOOKUP[[#This Row],[AdjusterMemberName]],_Adjuster[Adjuster Name],_Adjuster[Email],,0)</f>
        <v>mQualls@knightcompany.com</v>
      </c>
      <c r="Y1222" s="15" t="str">
        <f>_xlfn.XLOOKUP(_LOOKUP[[#This Row],[AdjusterMemberName]],_Adjuster[Adjuster Name],_Adjuster[Phone Number],,0)</f>
        <v>424-559-5436</v>
      </c>
      <c r="Z1222" s="15" t="s">
        <v>36365</v>
      </c>
      <c r="AA12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702 E 122Nd St, Los Angeles  CA 90059</v>
      </c>
      <c r="AB1222" s="15"/>
    </row>
    <row r="1223" spans="1:28" x14ac:dyDescent="0.3">
      <c r="A1223" s="14">
        <v>1</v>
      </c>
      <c r="B1223" s="14">
        <v>1</v>
      </c>
      <c r="C1223" s="15" t="s">
        <v>36374</v>
      </c>
      <c r="D1223" s="15" t="s">
        <v>36374</v>
      </c>
      <c r="E1223" s="15">
        <v>45760</v>
      </c>
      <c r="F1223" s="15" t="s">
        <v>36375</v>
      </c>
      <c r="G1223" s="15">
        <v>45709</v>
      </c>
      <c r="H1223" s="15">
        <v>45890</v>
      </c>
      <c r="I1223" s="15" t="s">
        <v>36376</v>
      </c>
      <c r="J1223" s="15" t="s">
        <v>36377</v>
      </c>
      <c r="K1223" s="15" t="s">
        <v>45756</v>
      </c>
      <c r="L1223" s="15" t="s">
        <v>11102</v>
      </c>
      <c r="M1223" s="15" t="s">
        <v>11103</v>
      </c>
      <c r="N1223" s="14">
        <v>2008</v>
      </c>
      <c r="O1223" s="15" t="s">
        <v>36378</v>
      </c>
      <c r="P1223" s="15" t="s">
        <v>106</v>
      </c>
      <c r="Q1223" s="15" t="s">
        <v>46893</v>
      </c>
      <c r="R1223" s="15" t="s">
        <v>36379</v>
      </c>
      <c r="S1223" s="15" t="s">
        <v>36380</v>
      </c>
      <c r="T1223" s="15" t="s">
        <v>174</v>
      </c>
      <c r="U1223" s="15" t="s">
        <v>53</v>
      </c>
      <c r="V1223" s="15" t="s">
        <v>45920</v>
      </c>
      <c r="W1223" s="15" t="s">
        <v>3307</v>
      </c>
      <c r="X1223" s="15" t="e">
        <f>_xlfn.XLOOKUP(_LOOKUP[[#This Row],[AdjusterMemberName]],_Adjuster[Adjuster Name],_Adjuster[Email],,0)</f>
        <v>#N/A</v>
      </c>
      <c r="Y1223" s="15" t="e">
        <f>_xlfn.XLOOKUP(_LOOKUP[[#This Row],[AdjusterMemberName]],_Adjuster[Adjuster Name],_Adjuster[Phone Number],,0)</f>
        <v>#N/A</v>
      </c>
      <c r="Z1223" s="15" t="s">
        <v>36381</v>
      </c>
      <c r="AA12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3527 W 58Th Pl, Los Angeles  CA 90043</v>
      </c>
      <c r="AB1223" s="15"/>
    </row>
    <row r="1224" spans="1:28" x14ac:dyDescent="0.3">
      <c r="A1224" s="14">
        <v>1</v>
      </c>
      <c r="B1224" s="14">
        <v>1</v>
      </c>
      <c r="C1224" s="15" t="s">
        <v>36454</v>
      </c>
      <c r="D1224" s="15" t="s">
        <v>36454</v>
      </c>
      <c r="E1224" s="15">
        <v>45760</v>
      </c>
      <c r="F1224" s="15" t="s">
        <v>36455</v>
      </c>
      <c r="G1224" s="15">
        <v>45707</v>
      </c>
      <c r="H1224" s="15">
        <v>45888</v>
      </c>
      <c r="I1224" s="15" t="s">
        <v>36456</v>
      </c>
      <c r="J1224" s="15" t="s">
        <v>629</v>
      </c>
      <c r="K1224" s="15" t="s">
        <v>45509</v>
      </c>
      <c r="L1224" s="15" t="s">
        <v>314</v>
      </c>
      <c r="M1224" s="15" t="s">
        <v>978</v>
      </c>
      <c r="N1224" s="14">
        <v>2013</v>
      </c>
      <c r="O1224" s="15" t="s">
        <v>36457</v>
      </c>
      <c r="P1224" s="15" t="s">
        <v>106</v>
      </c>
      <c r="Q1224" s="15" t="s">
        <v>47001</v>
      </c>
      <c r="R1224" s="15" t="s">
        <v>1364</v>
      </c>
      <c r="S1224" s="15" t="s">
        <v>36458</v>
      </c>
      <c r="T1224" s="15" t="s">
        <v>174</v>
      </c>
      <c r="U1224" s="15" t="s">
        <v>53</v>
      </c>
      <c r="V1224" s="15" t="s">
        <v>45342</v>
      </c>
      <c r="W1224" s="15" t="s">
        <v>264</v>
      </c>
      <c r="X1224" s="15" t="str">
        <f>_xlfn.XLOOKUP(_LOOKUP[[#This Row],[AdjusterMemberName]],_Adjuster[Adjuster Name],_Adjuster[Email],,0)</f>
        <v>sBonnevie@knightcompany.com</v>
      </c>
      <c r="Y1224" s="15" t="str">
        <f>_xlfn.XLOOKUP(_LOOKUP[[#This Row],[AdjusterMemberName]],_Adjuster[Adjuster Name],_Adjuster[Phone Number],,0)</f>
        <v>323-692-4064</v>
      </c>
      <c r="Z1224" s="15" t="s">
        <v>36459</v>
      </c>
      <c r="AA12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340 E 70Th St, Los Angeles  CA 90003</v>
      </c>
      <c r="AB1224" s="15"/>
    </row>
    <row r="1225" spans="1:28" x14ac:dyDescent="0.3">
      <c r="A1225" s="14">
        <v>1</v>
      </c>
      <c r="B1225" s="14">
        <v>1</v>
      </c>
      <c r="C1225" s="15" t="s">
        <v>36501</v>
      </c>
      <c r="D1225" s="15" t="s">
        <v>36501</v>
      </c>
      <c r="E1225" s="15">
        <v>45760</v>
      </c>
      <c r="F1225" s="15" t="s">
        <v>36502</v>
      </c>
      <c r="G1225" s="15">
        <v>45671</v>
      </c>
      <c r="H1225" s="15">
        <v>45852</v>
      </c>
      <c r="I1225" s="15" t="s">
        <v>36503</v>
      </c>
      <c r="J1225" s="15" t="s">
        <v>36504</v>
      </c>
      <c r="K1225" s="15" t="s">
        <v>45509</v>
      </c>
      <c r="L1225" s="15" t="s">
        <v>139</v>
      </c>
      <c r="M1225" s="15" t="s">
        <v>470</v>
      </c>
      <c r="N1225" s="14">
        <v>2015</v>
      </c>
      <c r="O1225" s="15" t="s">
        <v>36505</v>
      </c>
      <c r="P1225" s="15" t="s">
        <v>106</v>
      </c>
      <c r="Q1225" s="15" t="s">
        <v>47114</v>
      </c>
      <c r="R1225" s="15" t="s">
        <v>36506</v>
      </c>
      <c r="S1225" s="15" t="s">
        <v>36507</v>
      </c>
      <c r="T1225" s="15" t="s">
        <v>10566</v>
      </c>
      <c r="U1225" s="15" t="s">
        <v>53</v>
      </c>
      <c r="V1225" s="15" t="s">
        <v>46125</v>
      </c>
      <c r="W1225" s="15" t="s">
        <v>29629</v>
      </c>
      <c r="X1225" s="15" t="str">
        <f>_xlfn.XLOOKUP(_LOOKUP[[#This Row],[AdjusterMemberName]],_Adjuster[Adjuster Name],_Adjuster[Email],,0)</f>
        <v>LYoung2@knightcompany.com</v>
      </c>
      <c r="Y1225" s="15" t="str">
        <f>_xlfn.XLOOKUP(_LOOKUP[[#This Row],[AdjusterMemberName]],_Adjuster[Adjuster Name],_Adjuster[Phone Number],,0)</f>
        <v>323-456-1714</v>
      </c>
      <c r="Z1225" s="15" t="s">
        <v>36508</v>
      </c>
      <c r="AA12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431 Crestwood Ave, Woodlake  CA 93286</v>
      </c>
      <c r="AB1225" s="15"/>
    </row>
    <row r="1226" spans="1:28" x14ac:dyDescent="0.3">
      <c r="A1226" s="14">
        <v>1</v>
      </c>
      <c r="B1226" s="14">
        <v>1</v>
      </c>
      <c r="C1226" s="15" t="s">
        <v>36671</v>
      </c>
      <c r="D1226" s="15" t="s">
        <v>36671</v>
      </c>
      <c r="E1226" s="15">
        <v>45760</v>
      </c>
      <c r="F1226" s="15" t="s">
        <v>36672</v>
      </c>
      <c r="G1226" s="15">
        <v>45696</v>
      </c>
      <c r="H1226" s="15">
        <v>45877</v>
      </c>
      <c r="I1226" s="15" t="s">
        <v>36673</v>
      </c>
      <c r="J1226" s="15" t="s">
        <v>36674</v>
      </c>
      <c r="K1226" s="15" t="s">
        <v>45803</v>
      </c>
      <c r="L1226" s="15" t="s">
        <v>128</v>
      </c>
      <c r="M1226" s="15" t="s">
        <v>129</v>
      </c>
      <c r="N1226" s="14">
        <v>2013</v>
      </c>
      <c r="O1226" s="15" t="s">
        <v>36675</v>
      </c>
      <c r="P1226" s="15" t="s">
        <v>106</v>
      </c>
      <c r="Q1226" s="15" t="s">
        <v>46893</v>
      </c>
      <c r="R1226" s="15" t="s">
        <v>36676</v>
      </c>
      <c r="S1226" s="15" t="s">
        <v>36677</v>
      </c>
      <c r="T1226" s="15" t="s">
        <v>2877</v>
      </c>
      <c r="U1226" s="15" t="s">
        <v>53</v>
      </c>
      <c r="V1226" s="15" t="s">
        <v>46002</v>
      </c>
      <c r="W1226" s="15" t="s">
        <v>1357</v>
      </c>
      <c r="X1226" s="15" t="str">
        <f>_xlfn.XLOOKUP(_LOOKUP[[#This Row],[AdjusterMemberName]],_Adjuster[Adjuster Name],_Adjuster[Email],,0)</f>
        <v>jRivera1@knightcompany.com</v>
      </c>
      <c r="Y1226" s="15" t="str">
        <f>_xlfn.XLOOKUP(_LOOKUP[[#This Row],[AdjusterMemberName]],_Adjuster[Adjuster Name],_Adjuster[Phone Number],,0)</f>
        <v>424-559-5239</v>
      </c>
      <c r="Z1226" s="15" t="s">
        <v>36678</v>
      </c>
      <c r="AA12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5610 Towne Ave, Los Angeles  CA 90011</v>
      </c>
      <c r="AB1226" s="15"/>
    </row>
    <row r="1227" spans="1:28" x14ac:dyDescent="0.3">
      <c r="A1227" s="14">
        <v>1</v>
      </c>
      <c r="B1227" s="14">
        <v>1</v>
      </c>
      <c r="C1227" s="15" t="s">
        <v>14459</v>
      </c>
      <c r="D1227" s="15" t="s">
        <v>14460</v>
      </c>
      <c r="E1227" s="15">
        <v>45760</v>
      </c>
      <c r="F1227" s="15" t="s">
        <v>36897</v>
      </c>
      <c r="G1227" s="15">
        <v>45743</v>
      </c>
      <c r="H1227" s="15">
        <v>45927</v>
      </c>
      <c r="I1227" s="15" t="s">
        <v>36898</v>
      </c>
      <c r="J1227" s="15" t="s">
        <v>36899</v>
      </c>
      <c r="K1227" s="15" t="s">
        <v>45545</v>
      </c>
      <c r="L1227" s="15" t="s">
        <v>292</v>
      </c>
      <c r="M1227" s="15" t="s">
        <v>2412</v>
      </c>
      <c r="N1227" s="14">
        <v>2005</v>
      </c>
      <c r="O1227" s="15" t="s">
        <v>14464</v>
      </c>
      <c r="P1227" s="15" t="s">
        <v>106</v>
      </c>
      <c r="Q1227" s="15" t="s">
        <v>46939</v>
      </c>
      <c r="R1227" s="15" t="s">
        <v>14465</v>
      </c>
      <c r="S1227" s="15" t="s">
        <v>14466</v>
      </c>
      <c r="T1227" s="15" t="s">
        <v>308</v>
      </c>
      <c r="U1227" s="15" t="s">
        <v>53</v>
      </c>
      <c r="V1227" s="15" t="s">
        <v>45690</v>
      </c>
      <c r="W1227" s="15" t="s">
        <v>29629</v>
      </c>
      <c r="X1227" s="15" t="str">
        <f>_xlfn.XLOOKUP(_LOOKUP[[#This Row],[AdjusterMemberName]],_Adjuster[Adjuster Name],_Adjuster[Email],,0)</f>
        <v>LYoung2@knightcompany.com</v>
      </c>
      <c r="Y1227" s="15" t="str">
        <f>_xlfn.XLOOKUP(_LOOKUP[[#This Row],[AdjusterMemberName]],_Adjuster[Adjuster Name],_Adjuster[Phone Number],,0)</f>
        <v>323-456-1714</v>
      </c>
      <c r="Z1227" s="15" t="s">
        <v>14467</v>
      </c>
      <c r="AA12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6310 Jones Ave, Riverside  CA 92505</v>
      </c>
      <c r="AB1227" s="15"/>
    </row>
    <row r="1228" spans="1:28" x14ac:dyDescent="0.3">
      <c r="A1228" s="14">
        <v>1</v>
      </c>
      <c r="B1228" s="14">
        <v>1</v>
      </c>
      <c r="C1228" s="15" t="s">
        <v>37285</v>
      </c>
      <c r="D1228" s="15" t="s">
        <v>37285</v>
      </c>
      <c r="E1228" s="15">
        <v>45760</v>
      </c>
      <c r="F1228" s="15" t="s">
        <v>37286</v>
      </c>
      <c r="G1228" s="15">
        <v>45734</v>
      </c>
      <c r="H1228" s="15">
        <v>45918</v>
      </c>
      <c r="I1228" s="15" t="s">
        <v>37287</v>
      </c>
      <c r="J1228" s="15" t="s">
        <v>37288</v>
      </c>
      <c r="K1228" s="15" t="s">
        <v>45339</v>
      </c>
      <c r="L1228" s="15" t="s">
        <v>25</v>
      </c>
      <c r="M1228" s="15" t="s">
        <v>373</v>
      </c>
      <c r="N1228" s="14">
        <v>2015</v>
      </c>
      <c r="O1228" s="15" t="s">
        <v>37289</v>
      </c>
      <c r="P1228" s="15" t="s">
        <v>81</v>
      </c>
      <c r="Q1228" s="15" t="s">
        <v>47000</v>
      </c>
      <c r="R1228" s="15" t="s">
        <v>27693</v>
      </c>
      <c r="S1228" s="15" t="s">
        <v>37290</v>
      </c>
      <c r="T1228" s="15" t="s">
        <v>37291</v>
      </c>
      <c r="U1228" s="15" t="s">
        <v>53</v>
      </c>
      <c r="V1228" s="15" t="s">
        <v>46049</v>
      </c>
      <c r="W1228" s="15" t="s">
        <v>1658</v>
      </c>
      <c r="X1228" s="15" t="str">
        <f>_xlfn.XLOOKUP(_LOOKUP[[#This Row],[AdjusterMemberName]],_Adjuster[Adjuster Name],_Adjuster[Email],,0)</f>
        <v>RDavila@knightcompany.com</v>
      </c>
      <c r="Y1228" s="15" t="str">
        <f>_xlfn.XLOOKUP(_LOOKUP[[#This Row],[AdjusterMemberName]],_Adjuster[Adjuster Name],_Adjuster[Phone Number],,0)</f>
        <v>424-559-5663</v>
      </c>
      <c r="Z1228" s="15" t="s">
        <v>37292</v>
      </c>
      <c r="AA12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840 Elk Hills Dr, Galt  CA 95632</v>
      </c>
      <c r="AB1228" s="15"/>
    </row>
    <row r="1229" spans="1:28" x14ac:dyDescent="0.3">
      <c r="A1229" s="14">
        <v>1</v>
      </c>
      <c r="B1229" s="14">
        <v>1</v>
      </c>
      <c r="C1229" s="15" t="s">
        <v>37872</v>
      </c>
      <c r="D1229" s="15" t="s">
        <v>37872</v>
      </c>
      <c r="E1229" s="15">
        <v>45760</v>
      </c>
      <c r="F1229" s="15" t="s">
        <v>37873</v>
      </c>
      <c r="G1229" s="15">
        <v>45728</v>
      </c>
      <c r="H1229" s="15">
        <v>45912</v>
      </c>
      <c r="I1229" s="15" t="s">
        <v>37874</v>
      </c>
      <c r="J1229" s="15" t="s">
        <v>37875</v>
      </c>
      <c r="K1229" s="15" t="s">
        <v>45695</v>
      </c>
      <c r="L1229" s="15" t="s">
        <v>139</v>
      </c>
      <c r="M1229" s="15" t="s">
        <v>12315</v>
      </c>
      <c r="N1229" s="14">
        <v>2021</v>
      </c>
      <c r="O1229" s="15" t="s">
        <v>37876</v>
      </c>
      <c r="P1229" s="15" t="s">
        <v>106</v>
      </c>
      <c r="Q1229" s="15" t="s">
        <v>46893</v>
      </c>
      <c r="R1229" s="15" t="s">
        <v>37877</v>
      </c>
      <c r="S1229" s="15" t="s">
        <v>37878</v>
      </c>
      <c r="T1229" s="15" t="s">
        <v>96</v>
      </c>
      <c r="U1229" s="15" t="s">
        <v>53</v>
      </c>
      <c r="V1229" s="15" t="s">
        <v>45731</v>
      </c>
      <c r="W1229" s="15" t="s">
        <v>3184</v>
      </c>
      <c r="X1229" s="15" t="str">
        <f>_xlfn.XLOOKUP(_LOOKUP[[#This Row],[AdjusterMemberName]],_Adjuster[Adjuster Name],_Adjuster[Email],,0)</f>
        <v>mQualls@knightcompany.com</v>
      </c>
      <c r="Y1229" s="15" t="str">
        <f>_xlfn.XLOOKUP(_LOOKUP[[#This Row],[AdjusterMemberName]],_Adjuster[Adjuster Name],_Adjuster[Phone Number],,0)</f>
        <v>424-559-5436</v>
      </c>
      <c r="Z1229" s="15" t="s">
        <v>37879</v>
      </c>
      <c r="AA12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24270 Webster Ave, Moreno Valley  CA 92553</v>
      </c>
      <c r="AB1229" s="15"/>
    </row>
    <row r="1230" spans="1:28" x14ac:dyDescent="0.3">
      <c r="A1230" s="14">
        <v>1</v>
      </c>
      <c r="B1230" s="14">
        <v>1</v>
      </c>
      <c r="C1230" s="15" t="s">
        <v>20863</v>
      </c>
      <c r="D1230" s="15" t="s">
        <v>20863</v>
      </c>
      <c r="E1230" s="15">
        <v>45760</v>
      </c>
      <c r="F1230" s="15" t="s">
        <v>39168</v>
      </c>
      <c r="G1230" s="15">
        <v>45582</v>
      </c>
      <c r="H1230" s="15">
        <v>45764</v>
      </c>
      <c r="I1230" s="15" t="s">
        <v>39169</v>
      </c>
      <c r="J1230" s="15" t="s">
        <v>39170</v>
      </c>
      <c r="K1230" s="15" t="s">
        <v>45993</v>
      </c>
      <c r="L1230" s="15" t="s">
        <v>103</v>
      </c>
      <c r="M1230" s="15" t="s">
        <v>1503</v>
      </c>
      <c r="N1230" s="14">
        <v>2021</v>
      </c>
      <c r="O1230" s="15" t="s">
        <v>39171</v>
      </c>
      <c r="P1230" s="15" t="s">
        <v>81</v>
      </c>
      <c r="Q1230" s="15" t="s">
        <v>47019</v>
      </c>
      <c r="R1230" s="15" t="s">
        <v>20868</v>
      </c>
      <c r="S1230" s="15" t="s">
        <v>20869</v>
      </c>
      <c r="T1230" s="15" t="s">
        <v>385</v>
      </c>
      <c r="U1230" s="15" t="s">
        <v>53</v>
      </c>
      <c r="V1230" s="15" t="s">
        <v>45518</v>
      </c>
      <c r="W1230" s="15" t="s">
        <v>54</v>
      </c>
      <c r="X1230" s="15" t="str">
        <f>_xlfn.XLOOKUP(_LOOKUP[[#This Row],[AdjusterMemberName]],_Adjuster[Adjuster Name],_Adjuster[Email],,0)</f>
        <v>JRubalcava@knightcompany.com</v>
      </c>
      <c r="Y1230" s="15" t="str">
        <f>_xlfn.XLOOKUP(_LOOKUP[[#This Row],[AdjusterMemberName]],_Adjuster[Adjuster Name],_Adjuster[Phone Number],,0)</f>
        <v>424-559-5420</v>
      </c>
      <c r="Z1230" s="15" t="s">
        <v>20870</v>
      </c>
      <c r="AA12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1612 Lexham Ave, El Monte  CA 91733</v>
      </c>
      <c r="AB1230" s="15"/>
    </row>
    <row r="1231" spans="1:28" x14ac:dyDescent="0.3">
      <c r="A1231" s="14">
        <v>1</v>
      </c>
      <c r="B1231" s="14">
        <v>1</v>
      </c>
      <c r="C1231" s="15" t="s">
        <v>36288</v>
      </c>
      <c r="D1231" s="15" t="s">
        <v>36288</v>
      </c>
      <c r="E1231" s="15">
        <v>45759</v>
      </c>
      <c r="F1231" s="15" t="s">
        <v>36289</v>
      </c>
      <c r="G1231" s="15">
        <v>45747</v>
      </c>
      <c r="H1231" s="15">
        <v>45930</v>
      </c>
      <c r="I1231" s="15" t="s">
        <v>36290</v>
      </c>
      <c r="J1231" s="15" t="s">
        <v>36291</v>
      </c>
      <c r="K1231" s="15" t="s">
        <v>45505</v>
      </c>
      <c r="L1231" s="15" t="s">
        <v>441</v>
      </c>
      <c r="M1231" s="15" t="s">
        <v>3284</v>
      </c>
      <c r="N1231" s="14">
        <v>2015</v>
      </c>
      <c r="O1231" s="15" t="s">
        <v>36292</v>
      </c>
      <c r="P1231" s="15" t="s">
        <v>106</v>
      </c>
      <c r="Q1231" s="15" t="s">
        <v>46922</v>
      </c>
      <c r="R1231" s="15" t="s">
        <v>16207</v>
      </c>
      <c r="S1231" s="15" t="s">
        <v>36293</v>
      </c>
      <c r="T1231" s="15" t="s">
        <v>96</v>
      </c>
      <c r="U1231" s="15" t="s">
        <v>53</v>
      </c>
      <c r="V1231" s="15" t="s">
        <v>45731</v>
      </c>
      <c r="W1231" s="15" t="s">
        <v>264</v>
      </c>
      <c r="X1231" s="15" t="str">
        <f>_xlfn.XLOOKUP(_LOOKUP[[#This Row],[AdjusterMemberName]],_Adjuster[Adjuster Name],_Adjuster[Email],,0)</f>
        <v>sBonnevie@knightcompany.com</v>
      </c>
      <c r="Y1231" s="15" t="str">
        <f>_xlfn.XLOOKUP(_LOOKUP[[#This Row],[AdjusterMemberName]],_Adjuster[Adjuster Name],_Adjuster[Phone Number],,0)</f>
        <v>323-692-4064</v>
      </c>
      <c r="Z1231" s="15" t="s">
        <v>36294</v>
      </c>
      <c r="AA12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25311 Alessandro Blvd Apt 632, Moreno Valley  CA 92553</v>
      </c>
      <c r="AB1231" s="15">
        <v>45760</v>
      </c>
    </row>
    <row r="1232" spans="1:28" x14ac:dyDescent="0.3">
      <c r="A1232" s="14">
        <v>1</v>
      </c>
      <c r="B1232" s="14">
        <v>1</v>
      </c>
      <c r="C1232" s="15" t="s">
        <v>36295</v>
      </c>
      <c r="D1232" s="15" t="s">
        <v>36296</v>
      </c>
      <c r="E1232" s="15">
        <v>45759</v>
      </c>
      <c r="F1232" s="15" t="s">
        <v>36297</v>
      </c>
      <c r="G1232" s="15">
        <v>45588</v>
      </c>
      <c r="H1232" s="15">
        <v>45770</v>
      </c>
      <c r="I1232" s="15" t="s">
        <v>36298</v>
      </c>
      <c r="J1232" s="15" t="s">
        <v>36299</v>
      </c>
      <c r="K1232" s="15" t="s">
        <v>45477</v>
      </c>
      <c r="L1232" s="15" t="s">
        <v>128</v>
      </c>
      <c r="M1232" s="15" t="s">
        <v>129</v>
      </c>
      <c r="N1232" s="14">
        <v>2017</v>
      </c>
      <c r="O1232" s="15" t="s">
        <v>36300</v>
      </c>
      <c r="P1232" s="15" t="s">
        <v>81</v>
      </c>
      <c r="Q1232" s="15" t="s">
        <v>47082</v>
      </c>
      <c r="R1232" s="15" t="s">
        <v>36301</v>
      </c>
      <c r="S1232" s="15" t="s">
        <v>36302</v>
      </c>
      <c r="T1232" s="15" t="s">
        <v>12667</v>
      </c>
      <c r="U1232" s="15" t="s">
        <v>53</v>
      </c>
      <c r="V1232" s="15" t="s">
        <v>45531</v>
      </c>
      <c r="W1232" s="15" t="s">
        <v>6921</v>
      </c>
      <c r="X1232" s="15" t="str">
        <f>_xlfn.XLOOKUP(_LOOKUP[[#This Row],[AdjusterMemberName]],_Adjuster[Adjuster Name],_Adjuster[Email],,0)</f>
        <v>AWallace@knightcompany.com</v>
      </c>
      <c r="Y1232" s="15" t="str">
        <f>_xlfn.XLOOKUP(_LOOKUP[[#This Row],[AdjusterMemberName]],_Adjuster[Adjuster Name],_Adjuster[Phone Number],,0)</f>
        <v>424-559-5734</v>
      </c>
      <c r="Z1232" s="15" t="s">
        <v>36303</v>
      </c>
      <c r="AA12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2216 Moir Dr, Sanger  CA 93657</v>
      </c>
      <c r="AB1232" s="15"/>
    </row>
    <row r="1233" spans="1:28" x14ac:dyDescent="0.3">
      <c r="A1233" s="14">
        <v>1</v>
      </c>
      <c r="B1233" s="14">
        <v>1</v>
      </c>
      <c r="C1233" s="15" t="s">
        <v>36330</v>
      </c>
      <c r="D1233" s="15" t="s">
        <v>36331</v>
      </c>
      <c r="E1233" s="15">
        <v>45759</v>
      </c>
      <c r="F1233" s="15" t="s">
        <v>36332</v>
      </c>
      <c r="G1233" s="15">
        <v>45618</v>
      </c>
      <c r="H1233" s="15">
        <v>45799</v>
      </c>
      <c r="I1233" s="15" t="s">
        <v>36333</v>
      </c>
      <c r="J1233" s="15" t="s">
        <v>36334</v>
      </c>
      <c r="K1233" s="15" t="s">
        <v>45575</v>
      </c>
      <c r="L1233" s="15" t="s">
        <v>139</v>
      </c>
      <c r="M1233" s="15" t="s">
        <v>12196</v>
      </c>
      <c r="N1233" s="14">
        <v>2004</v>
      </c>
      <c r="O1233" s="15" t="s">
        <v>36335</v>
      </c>
      <c r="P1233" s="15" t="s">
        <v>106</v>
      </c>
      <c r="Q1233" s="15" t="s">
        <v>47023</v>
      </c>
      <c r="R1233" s="15" t="s">
        <v>36336</v>
      </c>
      <c r="S1233" s="15" t="s">
        <v>36337</v>
      </c>
      <c r="T1233" s="15" t="s">
        <v>243</v>
      </c>
      <c r="U1233" s="15" t="s">
        <v>53</v>
      </c>
      <c r="V1233" s="15" t="s">
        <v>45911</v>
      </c>
      <c r="W1233" s="15" t="s">
        <v>54</v>
      </c>
      <c r="X1233" s="15" t="str">
        <f>_xlfn.XLOOKUP(_LOOKUP[[#This Row],[AdjusterMemberName]],_Adjuster[Adjuster Name],_Adjuster[Email],,0)</f>
        <v>JRubalcava@knightcompany.com</v>
      </c>
      <c r="Y1233" s="15" t="str">
        <f>_xlfn.XLOOKUP(_LOOKUP[[#This Row],[AdjusterMemberName]],_Adjuster[Adjuster Name],_Adjuster[Phone Number],,0)</f>
        <v>424-559-5420</v>
      </c>
      <c r="Z1233" s="15" t="s">
        <v>36338</v>
      </c>
      <c r="AA12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, Perris  CA 92571</v>
      </c>
      <c r="AB1233" s="15"/>
    </row>
    <row r="1234" spans="1:28" x14ac:dyDescent="0.3">
      <c r="A1234" s="14">
        <v>1</v>
      </c>
      <c r="B1234" s="14">
        <v>1</v>
      </c>
      <c r="C1234" s="15" t="s">
        <v>36386</v>
      </c>
      <c r="D1234" s="15" t="s">
        <v>36386</v>
      </c>
      <c r="E1234" s="15">
        <v>45759</v>
      </c>
      <c r="F1234" s="15" t="s">
        <v>36387</v>
      </c>
      <c r="G1234" s="15">
        <v>45691</v>
      </c>
      <c r="H1234" s="15">
        <v>45872</v>
      </c>
      <c r="I1234" s="15" t="s">
        <v>36388</v>
      </c>
      <c r="J1234" s="15" t="s">
        <v>2835</v>
      </c>
      <c r="K1234" s="15" t="s">
        <v>46129</v>
      </c>
      <c r="L1234" s="15" t="s">
        <v>103</v>
      </c>
      <c r="M1234" s="15" t="s">
        <v>104</v>
      </c>
      <c r="N1234" s="14">
        <v>2022</v>
      </c>
      <c r="O1234" s="15" t="s">
        <v>36389</v>
      </c>
      <c r="P1234" s="15" t="s">
        <v>106</v>
      </c>
      <c r="Q1234" s="15" t="s">
        <v>46978</v>
      </c>
      <c r="R1234" s="15" t="s">
        <v>36390</v>
      </c>
      <c r="S1234" s="15" t="s">
        <v>36391</v>
      </c>
      <c r="T1234" s="15" t="s">
        <v>5400</v>
      </c>
      <c r="U1234" s="15" t="s">
        <v>53</v>
      </c>
      <c r="V1234" s="15" t="s">
        <v>46023</v>
      </c>
      <c r="W1234" s="15" t="s">
        <v>1624</v>
      </c>
      <c r="X1234" s="15" t="e">
        <f>_xlfn.XLOOKUP(_LOOKUP[[#This Row],[AdjusterMemberName]],_Adjuster[Adjuster Name],_Adjuster[Email],,0)</f>
        <v>#N/A</v>
      </c>
      <c r="Y1234" s="15" t="e">
        <f>_xlfn.XLOOKUP(_LOOKUP[[#This Row],[AdjusterMemberName]],_Adjuster[Adjuster Name],_Adjuster[Phone Number],,0)</f>
        <v>#N/A</v>
      </c>
      <c r="Z1234" s="15" t="s">
        <v>36392</v>
      </c>
      <c r="AA12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233 N Mollison Ave Apt 17, El Cajon  CA 92021</v>
      </c>
      <c r="AB1234" s="15"/>
    </row>
    <row r="1235" spans="1:28" x14ac:dyDescent="0.3">
      <c r="A1235" s="14">
        <v>1</v>
      </c>
      <c r="B1235" s="14">
        <v>1</v>
      </c>
      <c r="C1235" s="15" t="s">
        <v>36420</v>
      </c>
      <c r="D1235" s="15" t="s">
        <v>36420</v>
      </c>
      <c r="E1235" s="15">
        <v>45759</v>
      </c>
      <c r="F1235" s="15" t="s">
        <v>36421</v>
      </c>
      <c r="G1235" s="15">
        <v>45729</v>
      </c>
      <c r="H1235" s="15">
        <v>45913</v>
      </c>
      <c r="I1235" s="15" t="s">
        <v>36422</v>
      </c>
      <c r="J1235" s="15" t="s">
        <v>36423</v>
      </c>
      <c r="K1235" s="15" t="s">
        <v>45334</v>
      </c>
      <c r="L1235" s="15" t="s">
        <v>314</v>
      </c>
      <c r="M1235" s="15" t="s">
        <v>1116</v>
      </c>
      <c r="N1235" s="14">
        <v>2005</v>
      </c>
      <c r="O1235" s="15" t="s">
        <v>36424</v>
      </c>
      <c r="P1235" s="15" t="s">
        <v>81</v>
      </c>
      <c r="Q1235" s="15" t="s">
        <v>47001</v>
      </c>
      <c r="R1235" s="15" t="s">
        <v>28228</v>
      </c>
      <c r="S1235" s="15" t="s">
        <v>36425</v>
      </c>
      <c r="T1235" s="15" t="s">
        <v>109</v>
      </c>
      <c r="U1235" s="15" t="s">
        <v>53</v>
      </c>
      <c r="V1235" s="15" t="s">
        <v>45632</v>
      </c>
      <c r="W1235" s="15" t="s">
        <v>264</v>
      </c>
      <c r="X1235" s="15" t="str">
        <f>_xlfn.XLOOKUP(_LOOKUP[[#This Row],[AdjusterMemberName]],_Adjuster[Adjuster Name],_Adjuster[Email],,0)</f>
        <v>sBonnevie@knightcompany.com</v>
      </c>
      <c r="Y1235" s="15" t="str">
        <f>_xlfn.XLOOKUP(_LOOKUP[[#This Row],[AdjusterMemberName]],_Adjuster[Adjuster Name],_Adjuster[Phone Number],,0)</f>
        <v>323-692-4064</v>
      </c>
      <c r="Z1235" s="15" t="s">
        <v>36426</v>
      </c>
      <c r="AA12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23190 Joaquin Ridge Dr, Murrieta  CA 92562</v>
      </c>
      <c r="AB1235" s="15"/>
    </row>
    <row r="1236" spans="1:28" x14ac:dyDescent="0.3">
      <c r="A1236" s="14">
        <v>1</v>
      </c>
      <c r="B1236" s="14">
        <v>1</v>
      </c>
      <c r="C1236" s="15" t="s">
        <v>36469</v>
      </c>
      <c r="D1236" s="15" t="s">
        <v>36470</v>
      </c>
      <c r="E1236" s="15">
        <v>45759</v>
      </c>
      <c r="F1236" s="15" t="s">
        <v>36471</v>
      </c>
      <c r="G1236" s="15">
        <v>45619</v>
      </c>
      <c r="H1236" s="15">
        <v>45800</v>
      </c>
      <c r="I1236" s="15" t="s">
        <v>36472</v>
      </c>
      <c r="J1236" s="15" t="s">
        <v>36473</v>
      </c>
      <c r="K1236" s="15" t="s">
        <v>46126</v>
      </c>
      <c r="L1236" s="15" t="s">
        <v>116</v>
      </c>
      <c r="M1236" s="15" t="s">
        <v>9135</v>
      </c>
      <c r="N1236" s="14">
        <v>2011</v>
      </c>
      <c r="O1236" s="15" t="s">
        <v>36474</v>
      </c>
      <c r="P1236" s="15" t="s">
        <v>81</v>
      </c>
      <c r="Q1236" s="15" t="s">
        <v>47065</v>
      </c>
      <c r="R1236" s="15" t="s">
        <v>36475</v>
      </c>
      <c r="S1236" s="15" t="s">
        <v>36476</v>
      </c>
      <c r="T1236" s="15" t="s">
        <v>174</v>
      </c>
      <c r="U1236" s="15" t="s">
        <v>53</v>
      </c>
      <c r="V1236" s="15" t="s">
        <v>45337</v>
      </c>
      <c r="W1236" s="15" t="s">
        <v>3307</v>
      </c>
      <c r="X1236" s="15" t="e">
        <f>_xlfn.XLOOKUP(_LOOKUP[[#This Row],[AdjusterMemberName]],_Adjuster[Adjuster Name],_Adjuster[Email],,0)</f>
        <v>#N/A</v>
      </c>
      <c r="Y1236" s="15" t="e">
        <f>_xlfn.XLOOKUP(_LOOKUP[[#This Row],[AdjusterMemberName]],_Adjuster[Adjuster Name],_Adjuster[Phone Number],,0)</f>
        <v>#N/A</v>
      </c>
      <c r="Z1236" s="15" t="s">
        <v>36477</v>
      </c>
      <c r="AA12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806 S Burlington Ave Apt 307, Los Angeles  CA 90057</v>
      </c>
      <c r="AB1236" s="15"/>
    </row>
    <row r="1237" spans="1:28" x14ac:dyDescent="0.3">
      <c r="A1237" s="14">
        <v>1</v>
      </c>
      <c r="B1237" s="14">
        <v>1</v>
      </c>
      <c r="C1237" s="15" t="s">
        <v>36485</v>
      </c>
      <c r="D1237" s="15" t="s">
        <v>36486</v>
      </c>
      <c r="E1237" s="15">
        <v>45759</v>
      </c>
      <c r="F1237" s="15" t="s">
        <v>36487</v>
      </c>
      <c r="G1237" s="15">
        <v>45645</v>
      </c>
      <c r="H1237" s="15">
        <v>45827</v>
      </c>
      <c r="I1237" s="15" t="s">
        <v>36488</v>
      </c>
      <c r="J1237" s="15" t="s">
        <v>36489</v>
      </c>
      <c r="K1237" s="15" t="s">
        <v>46062</v>
      </c>
      <c r="L1237" s="15" t="s">
        <v>270</v>
      </c>
      <c r="M1237" s="15" t="s">
        <v>452</v>
      </c>
      <c r="N1237" s="14">
        <v>2018</v>
      </c>
      <c r="O1237" s="15" t="s">
        <v>36490</v>
      </c>
      <c r="P1237" s="15" t="s">
        <v>106</v>
      </c>
      <c r="Q1237" s="15" t="s">
        <v>46922</v>
      </c>
      <c r="R1237" s="15" t="s">
        <v>36491</v>
      </c>
      <c r="S1237" s="15" t="s">
        <v>36492</v>
      </c>
      <c r="T1237" s="15" t="s">
        <v>1366</v>
      </c>
      <c r="U1237" s="15" t="s">
        <v>53</v>
      </c>
      <c r="V1237" s="15" t="s">
        <v>45346</v>
      </c>
      <c r="W1237" s="15" t="s">
        <v>6921</v>
      </c>
      <c r="X1237" s="15" t="str">
        <f>_xlfn.XLOOKUP(_LOOKUP[[#This Row],[AdjusterMemberName]],_Adjuster[Adjuster Name],_Adjuster[Email],,0)</f>
        <v>AWallace@knightcompany.com</v>
      </c>
      <c r="Y1237" s="15" t="str">
        <f>_xlfn.XLOOKUP(_LOOKUP[[#This Row],[AdjusterMemberName]],_Adjuster[Adjuster Name],_Adjuster[Phone Number],,0)</f>
        <v>424-559-5734</v>
      </c>
      <c r="Z1237" s="15" t="s">
        <v>36493</v>
      </c>
      <c r="AA12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13161 Hitching Rail Cir, Corona  CA 92883</v>
      </c>
      <c r="AB1237" s="15">
        <v>45796</v>
      </c>
    </row>
    <row r="1238" spans="1:28" x14ac:dyDescent="0.3">
      <c r="A1238" s="14">
        <v>1</v>
      </c>
      <c r="B1238" s="14">
        <v>1</v>
      </c>
      <c r="C1238" s="15" t="s">
        <v>37005</v>
      </c>
      <c r="D1238" s="15" t="s">
        <v>37005</v>
      </c>
      <c r="E1238" s="15">
        <v>45759</v>
      </c>
      <c r="F1238" s="15" t="s">
        <v>37006</v>
      </c>
      <c r="G1238" s="15">
        <v>45655</v>
      </c>
      <c r="H1238" s="15">
        <v>45837</v>
      </c>
      <c r="I1238" s="15" t="s">
        <v>37007</v>
      </c>
      <c r="J1238" s="15" t="s">
        <v>37008</v>
      </c>
      <c r="K1238" s="15" t="s">
        <v>45375</v>
      </c>
      <c r="L1238" s="15" t="s">
        <v>139</v>
      </c>
      <c r="M1238" s="15" t="s">
        <v>249</v>
      </c>
      <c r="N1238" s="14">
        <v>2016</v>
      </c>
      <c r="O1238" s="15" t="s">
        <v>37009</v>
      </c>
      <c r="P1238" s="15" t="s">
        <v>106</v>
      </c>
      <c r="Q1238" s="15" t="s">
        <v>47019</v>
      </c>
      <c r="R1238" s="15" t="s">
        <v>8975</v>
      </c>
      <c r="S1238" s="15" t="s">
        <v>37010</v>
      </c>
      <c r="T1238" s="15" t="s">
        <v>404</v>
      </c>
      <c r="U1238" s="15" t="s">
        <v>53</v>
      </c>
      <c r="V1238" s="15" t="s">
        <v>45417</v>
      </c>
      <c r="W1238" s="15" t="s">
        <v>850</v>
      </c>
      <c r="X1238" s="15" t="e">
        <f>_xlfn.XLOOKUP(_LOOKUP[[#This Row],[AdjusterMemberName]],_Adjuster[Adjuster Name],_Adjuster[Email],,0)</f>
        <v>#N/A</v>
      </c>
      <c r="Y1238" s="15" t="e">
        <f>_xlfn.XLOOKUP(_LOOKUP[[#This Row],[AdjusterMemberName]],_Adjuster[Adjuster Name],_Adjuster[Phone Number],,0)</f>
        <v>#N/A</v>
      </c>
      <c r="Z1238" s="15" t="s">
        <v>37011</v>
      </c>
      <c r="AA12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37639 Robin Ln, Palmdale  CA 93550</v>
      </c>
      <c r="AB1238" s="15">
        <v>45825</v>
      </c>
    </row>
    <row r="1239" spans="1:28" x14ac:dyDescent="0.3">
      <c r="A1239" s="14">
        <v>1</v>
      </c>
      <c r="B1239" s="14">
        <v>1</v>
      </c>
      <c r="C1239" s="15" t="s">
        <v>36679</v>
      </c>
      <c r="D1239" s="15" t="s">
        <v>36679</v>
      </c>
      <c r="E1239" s="15">
        <v>45759</v>
      </c>
      <c r="F1239" s="15" t="s">
        <v>36681</v>
      </c>
      <c r="G1239" s="15">
        <v>45692</v>
      </c>
      <c r="H1239" s="15">
        <v>45873</v>
      </c>
      <c r="I1239" s="15" t="s">
        <v>37551</v>
      </c>
      <c r="J1239" s="15" t="s">
        <v>37552</v>
      </c>
      <c r="K1239" s="15" t="s">
        <v>45397</v>
      </c>
      <c r="L1239" s="15" t="s">
        <v>103</v>
      </c>
      <c r="M1239" s="15" t="s">
        <v>1523</v>
      </c>
      <c r="N1239" s="14">
        <v>2018</v>
      </c>
      <c r="O1239" s="15" t="s">
        <v>36684</v>
      </c>
      <c r="P1239" s="15" t="s">
        <v>106</v>
      </c>
      <c r="Q1239" s="15" t="s">
        <v>47022</v>
      </c>
      <c r="R1239" s="15" t="s">
        <v>36685</v>
      </c>
      <c r="S1239" s="15" t="s">
        <v>36686</v>
      </c>
      <c r="T1239" s="15" t="s">
        <v>6505</v>
      </c>
      <c r="U1239" s="15" t="s">
        <v>53</v>
      </c>
      <c r="V1239" s="15" t="s">
        <v>46071</v>
      </c>
      <c r="W1239" s="15" t="s">
        <v>54</v>
      </c>
      <c r="X1239" s="15" t="str">
        <f>_xlfn.XLOOKUP(_LOOKUP[[#This Row],[AdjusterMemberName]],_Adjuster[Adjuster Name],_Adjuster[Email],,0)</f>
        <v>JRubalcava@knightcompany.com</v>
      </c>
      <c r="Y1239" s="15" t="str">
        <f>_xlfn.XLOOKUP(_LOOKUP[[#This Row],[AdjusterMemberName]],_Adjuster[Adjuster Name],_Adjuster[Phone Number],,0)</f>
        <v>424-559-5420</v>
      </c>
      <c r="Z1239" s="15" t="s">
        <v>36687</v>
      </c>
      <c r="AA12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350 S Manhattan Pl Apt 9, Los Angeles  CA 90020</v>
      </c>
      <c r="AB1239" s="15"/>
    </row>
    <row r="1240" spans="1:28" x14ac:dyDescent="0.3">
      <c r="A1240" s="14">
        <v>1</v>
      </c>
      <c r="B1240" s="14">
        <v>1</v>
      </c>
      <c r="C1240" s="15" t="s">
        <v>25672</v>
      </c>
      <c r="D1240" s="15" t="s">
        <v>25672</v>
      </c>
      <c r="E1240" s="15">
        <v>45759</v>
      </c>
      <c r="F1240" s="15" t="s">
        <v>37658</v>
      </c>
      <c r="G1240" s="15">
        <v>45330</v>
      </c>
      <c r="H1240" s="15">
        <v>45512</v>
      </c>
      <c r="I1240" s="15" t="s">
        <v>37659</v>
      </c>
      <c r="J1240" s="15" t="s">
        <v>37660</v>
      </c>
      <c r="K1240" s="15" t="s">
        <v>45750</v>
      </c>
      <c r="L1240" s="15" t="s">
        <v>128</v>
      </c>
      <c r="M1240" s="15" t="s">
        <v>2179</v>
      </c>
      <c r="N1240" s="14">
        <v>2015</v>
      </c>
      <c r="O1240" s="15" t="s">
        <v>25677</v>
      </c>
      <c r="P1240" s="15" t="s">
        <v>106</v>
      </c>
      <c r="Q1240" s="15" t="s">
        <v>119</v>
      </c>
      <c r="R1240" s="15" t="s">
        <v>25678</v>
      </c>
      <c r="S1240" s="15" t="s">
        <v>25679</v>
      </c>
      <c r="T1240" s="15" t="s">
        <v>29827</v>
      </c>
      <c r="U1240" s="15" t="s">
        <v>53</v>
      </c>
      <c r="V1240" s="15" t="s">
        <v>46065</v>
      </c>
      <c r="W1240" s="15" t="s">
        <v>1049</v>
      </c>
      <c r="X1240" s="15" t="str">
        <f>_xlfn.XLOOKUP(_LOOKUP[[#This Row],[AdjusterMemberName]],_Adjuster[Adjuster Name],_Adjuster[Email],,0)</f>
        <v>cPenate@knightcompany.com</v>
      </c>
      <c r="Y1240" s="15" t="str">
        <f>_xlfn.XLOOKUP(_LOOKUP[[#This Row],[AdjusterMemberName]],_Adjuster[Adjuster Name],_Adjuster[Phone Number],,0)</f>
        <v>424-559-5385</v>
      </c>
      <c r="Z1240" s="15" t="s">
        <v>37661</v>
      </c>
      <c r="AA12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384 Berry Rd, Watsonville  CA 95076</v>
      </c>
      <c r="AB1240" s="15"/>
    </row>
    <row r="1241" spans="1:28" x14ac:dyDescent="0.3">
      <c r="A1241" s="14">
        <v>0</v>
      </c>
      <c r="B1241" s="14">
        <v>1</v>
      </c>
      <c r="C1241" s="15" t="s">
        <v>25672</v>
      </c>
      <c r="D1241" s="15" t="s">
        <v>25672</v>
      </c>
      <c r="E1241" s="15">
        <v>45759</v>
      </c>
      <c r="F1241" s="15" t="s">
        <v>40732</v>
      </c>
      <c r="G1241" s="15"/>
      <c r="H1241" s="15"/>
      <c r="I1241" s="15" t="s">
        <v>40733</v>
      </c>
      <c r="J1241" s="15" t="s">
        <v>40734</v>
      </c>
      <c r="K1241" s="15" t="s">
        <v>45339</v>
      </c>
      <c r="L1241" s="15" t="s">
        <v>128</v>
      </c>
      <c r="M1241" s="15" t="s">
        <v>2179</v>
      </c>
      <c r="N1241" s="14">
        <v>2015</v>
      </c>
      <c r="O1241" s="15" t="s">
        <v>25677</v>
      </c>
      <c r="P1241" s="15" t="s">
        <v>106</v>
      </c>
      <c r="Q1241" s="15"/>
      <c r="R1241" s="15"/>
      <c r="S1241" s="15"/>
      <c r="T1241" s="15"/>
      <c r="U1241" s="15"/>
      <c r="V1241" s="15"/>
      <c r="W1241" s="15" t="s">
        <v>264</v>
      </c>
      <c r="X1241" s="15" t="str">
        <f>_xlfn.XLOOKUP(_LOOKUP[[#This Row],[AdjusterMemberName]],_Adjuster[Adjuster Name],_Adjuster[Email],,0)</f>
        <v>sBonnevie@knightcompany.com</v>
      </c>
      <c r="Y1241" s="15" t="str">
        <f>_xlfn.XLOOKUP(_LOOKUP[[#This Row],[AdjusterMemberName]],_Adjuster[Adjuster Name],_Adjuster[Phone Number],,0)</f>
        <v>323-692-4064</v>
      </c>
      <c r="Z1241" s="15"/>
      <c r="AA1241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1241" s="15"/>
    </row>
    <row r="1242" spans="1:28" x14ac:dyDescent="0.3">
      <c r="A1242" s="14">
        <v>1</v>
      </c>
      <c r="B1242" s="14">
        <v>1</v>
      </c>
      <c r="C1242" s="15" t="s">
        <v>36176</v>
      </c>
      <c r="D1242" s="15" t="s">
        <v>36176</v>
      </c>
      <c r="E1242" s="15">
        <v>45758</v>
      </c>
      <c r="F1242" s="15" t="s">
        <v>36177</v>
      </c>
      <c r="G1242" s="15">
        <v>45611</v>
      </c>
      <c r="H1242" s="15">
        <v>45792</v>
      </c>
      <c r="I1242" s="15" t="s">
        <v>36178</v>
      </c>
      <c r="J1242" s="15" t="s">
        <v>36179</v>
      </c>
      <c r="K1242" s="15" t="s">
        <v>45759</v>
      </c>
      <c r="L1242" s="15" t="s">
        <v>181</v>
      </c>
      <c r="M1242" s="15" t="s">
        <v>3677</v>
      </c>
      <c r="N1242" s="14">
        <v>2017</v>
      </c>
      <c r="O1242" s="15" t="s">
        <v>36180</v>
      </c>
      <c r="P1242" s="15" t="s">
        <v>81</v>
      </c>
      <c r="Q1242" s="15" t="s">
        <v>47018</v>
      </c>
      <c r="R1242" s="15" t="s">
        <v>36181</v>
      </c>
      <c r="S1242" s="15" t="s">
        <v>36182</v>
      </c>
      <c r="T1242" s="15" t="s">
        <v>122</v>
      </c>
      <c r="U1242" s="15" t="s">
        <v>53</v>
      </c>
      <c r="V1242" s="15" t="s">
        <v>45524</v>
      </c>
      <c r="W1242" s="15" t="s">
        <v>3307</v>
      </c>
      <c r="X1242" s="15" t="e">
        <f>_xlfn.XLOOKUP(_LOOKUP[[#This Row],[AdjusterMemberName]],_Adjuster[Adjuster Name],_Adjuster[Email],,0)</f>
        <v>#N/A</v>
      </c>
      <c r="Y1242" s="15" t="e">
        <f>_xlfn.XLOOKUP(_LOOKUP[[#This Row],[AdjusterMemberName]],_Adjuster[Adjuster Name],_Adjuster[Phone Number],,0)</f>
        <v>#N/A</v>
      </c>
      <c r="Z1242" s="15" t="s">
        <v>36183</v>
      </c>
      <c r="AA12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1022 Clover Ct, Hemet  CA 92545</v>
      </c>
      <c r="AB1242" s="15"/>
    </row>
    <row r="1243" spans="1:28" x14ac:dyDescent="0.3">
      <c r="A1243" s="14">
        <v>1</v>
      </c>
      <c r="B1243" s="14">
        <v>1</v>
      </c>
      <c r="C1243" s="15" t="s">
        <v>36210</v>
      </c>
      <c r="D1243" s="15" t="s">
        <v>36210</v>
      </c>
      <c r="E1243" s="15">
        <v>45758</v>
      </c>
      <c r="F1243" s="15" t="s">
        <v>36211</v>
      </c>
      <c r="G1243" s="15">
        <v>45745</v>
      </c>
      <c r="H1243" s="15">
        <v>45929</v>
      </c>
      <c r="I1243" s="15" t="s">
        <v>36212</v>
      </c>
      <c r="J1243" s="15" t="s">
        <v>36213</v>
      </c>
      <c r="K1243" s="15" t="s">
        <v>45522</v>
      </c>
      <c r="L1243" s="15" t="s">
        <v>441</v>
      </c>
      <c r="M1243" s="15" t="s">
        <v>517</v>
      </c>
      <c r="N1243" s="14">
        <v>2019</v>
      </c>
      <c r="O1243" s="15" t="s">
        <v>36214</v>
      </c>
      <c r="P1243" s="15" t="s">
        <v>106</v>
      </c>
      <c r="Q1243" s="15" t="s">
        <v>47010</v>
      </c>
      <c r="R1243" s="15" t="s">
        <v>36215</v>
      </c>
      <c r="S1243" s="15" t="s">
        <v>36216</v>
      </c>
      <c r="T1243" s="15" t="s">
        <v>424</v>
      </c>
      <c r="U1243" s="15" t="s">
        <v>53</v>
      </c>
      <c r="V1243" s="15" t="s">
        <v>45470</v>
      </c>
      <c r="W1243" s="15" t="s">
        <v>1357</v>
      </c>
      <c r="X1243" s="15" t="str">
        <f>_xlfn.XLOOKUP(_LOOKUP[[#This Row],[AdjusterMemberName]],_Adjuster[Adjuster Name],_Adjuster[Email],,0)</f>
        <v>jRivera1@knightcompany.com</v>
      </c>
      <c r="Y1243" s="15" t="str">
        <f>_xlfn.XLOOKUP(_LOOKUP[[#This Row],[AdjusterMemberName]],_Adjuster[Adjuster Name],_Adjuster[Phone Number],,0)</f>
        <v>424-559-5239</v>
      </c>
      <c r="Z1243" s="15" t="s">
        <v>36217</v>
      </c>
      <c r="AA12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5907 Honeysuckle Ln, San Bernandino  CA 92376</v>
      </c>
      <c r="AB1243" s="15"/>
    </row>
    <row r="1244" spans="1:28" x14ac:dyDescent="0.3">
      <c r="A1244" s="14">
        <v>1</v>
      </c>
      <c r="B1244" s="14">
        <v>1</v>
      </c>
      <c r="C1244" s="15" t="s">
        <v>36218</v>
      </c>
      <c r="D1244" s="15" t="s">
        <v>36218</v>
      </c>
      <c r="E1244" s="15">
        <v>45758</v>
      </c>
      <c r="F1244" s="15" t="s">
        <v>36219</v>
      </c>
      <c r="G1244" s="15">
        <v>45669</v>
      </c>
      <c r="H1244" s="15">
        <v>45850</v>
      </c>
      <c r="I1244" s="15" t="s">
        <v>36220</v>
      </c>
      <c r="J1244" s="15" t="s">
        <v>36221</v>
      </c>
      <c r="K1244" s="15" t="s">
        <v>46052</v>
      </c>
      <c r="L1244" s="15" t="s">
        <v>333</v>
      </c>
      <c r="M1244" s="15" t="s">
        <v>334</v>
      </c>
      <c r="N1244" s="14">
        <v>2017</v>
      </c>
      <c r="O1244" s="15" t="s">
        <v>36222</v>
      </c>
      <c r="P1244" s="15" t="s">
        <v>81</v>
      </c>
      <c r="Q1244" s="15" t="s">
        <v>47022</v>
      </c>
      <c r="R1244" s="15" t="s">
        <v>36223</v>
      </c>
      <c r="S1244" s="15" t="s">
        <v>36224</v>
      </c>
      <c r="T1244" s="15" t="s">
        <v>8975</v>
      </c>
      <c r="U1244" s="15" t="s">
        <v>53</v>
      </c>
      <c r="V1244" s="15" t="s">
        <v>46135</v>
      </c>
      <c r="W1244" s="15" t="s">
        <v>6921</v>
      </c>
      <c r="X1244" s="15" t="str">
        <f>_xlfn.XLOOKUP(_LOOKUP[[#This Row],[AdjusterMemberName]],_Adjuster[Adjuster Name],_Adjuster[Email],,0)</f>
        <v>AWallace@knightcompany.com</v>
      </c>
      <c r="Y1244" s="15" t="str">
        <f>_xlfn.XLOOKUP(_LOOKUP[[#This Row],[AdjusterMemberName]],_Adjuster[Adjuster Name],_Adjuster[Phone Number],,0)</f>
        <v>424-559-5734</v>
      </c>
      <c r="Z1244" s="15" t="s">
        <v>36225</v>
      </c>
      <c r="AA12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218 N L St, Madera  CA 93637</v>
      </c>
      <c r="AB1244" s="15"/>
    </row>
    <row r="1245" spans="1:28" x14ac:dyDescent="0.3">
      <c r="A1245" s="14">
        <v>1</v>
      </c>
      <c r="B1245" s="14">
        <v>1</v>
      </c>
      <c r="C1245" s="15" t="s">
        <v>36239</v>
      </c>
      <c r="D1245" s="15" t="s">
        <v>36239</v>
      </c>
      <c r="E1245" s="15">
        <v>45758</v>
      </c>
      <c r="F1245" s="15" t="s">
        <v>36240</v>
      </c>
      <c r="G1245" s="15">
        <v>45636</v>
      </c>
      <c r="H1245" s="15">
        <v>45818</v>
      </c>
      <c r="I1245" s="15" t="s">
        <v>36241</v>
      </c>
      <c r="J1245" s="15" t="s">
        <v>36242</v>
      </c>
      <c r="K1245" s="15" t="s">
        <v>45477</v>
      </c>
      <c r="L1245" s="15" t="s">
        <v>139</v>
      </c>
      <c r="M1245" s="15" t="s">
        <v>620</v>
      </c>
      <c r="N1245" s="14">
        <v>2015</v>
      </c>
      <c r="O1245" s="15" t="s">
        <v>36243</v>
      </c>
      <c r="P1245" s="15" t="s">
        <v>81</v>
      </c>
      <c r="Q1245" s="15" t="s">
        <v>47061</v>
      </c>
      <c r="R1245" s="15" t="s">
        <v>36244</v>
      </c>
      <c r="S1245" s="15" t="s">
        <v>36245</v>
      </c>
      <c r="T1245" s="15" t="s">
        <v>474</v>
      </c>
      <c r="U1245" s="15" t="s">
        <v>53</v>
      </c>
      <c r="V1245" s="15" t="s">
        <v>45930</v>
      </c>
      <c r="W1245" s="15" t="s">
        <v>264</v>
      </c>
      <c r="X1245" s="15" t="str">
        <f>_xlfn.XLOOKUP(_LOOKUP[[#This Row],[AdjusterMemberName]],_Adjuster[Adjuster Name],_Adjuster[Email],,0)</f>
        <v>sBonnevie@knightcompany.com</v>
      </c>
      <c r="Y1245" s="15" t="str">
        <f>_xlfn.XLOOKUP(_LOOKUP[[#This Row],[AdjusterMemberName]],_Adjuster[Adjuster Name],_Adjuster[Phone Number],,0)</f>
        <v>323-692-4064</v>
      </c>
      <c r="Z1245" s="15" t="s">
        <v>36246</v>
      </c>
      <c r="AA12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5665 Ave 377 Sp 25, Dinuba  CA 93618</v>
      </c>
      <c r="AB1245" s="15"/>
    </row>
    <row r="1246" spans="1:28" x14ac:dyDescent="0.3">
      <c r="A1246" s="14">
        <v>1</v>
      </c>
      <c r="B1246" s="14">
        <v>1</v>
      </c>
      <c r="C1246" s="15" t="s">
        <v>36247</v>
      </c>
      <c r="D1246" s="15" t="s">
        <v>36247</v>
      </c>
      <c r="E1246" s="15">
        <v>45758</v>
      </c>
      <c r="F1246" s="15" t="s">
        <v>36248</v>
      </c>
      <c r="G1246" s="15">
        <v>45738</v>
      </c>
      <c r="H1246" s="15">
        <v>45922</v>
      </c>
      <c r="I1246" s="15" t="s">
        <v>36249</v>
      </c>
      <c r="J1246" s="15" t="s">
        <v>36250</v>
      </c>
      <c r="K1246" s="15" t="s">
        <v>45373</v>
      </c>
      <c r="L1246" s="15" t="s">
        <v>150</v>
      </c>
      <c r="M1246" s="15" t="s">
        <v>687</v>
      </c>
      <c r="N1246" s="14">
        <v>2008</v>
      </c>
      <c r="O1246" s="15" t="s">
        <v>36251</v>
      </c>
      <c r="P1246" s="15" t="s">
        <v>106</v>
      </c>
      <c r="Q1246" s="15" t="s">
        <v>46979</v>
      </c>
      <c r="R1246" s="15" t="s">
        <v>36252</v>
      </c>
      <c r="S1246" s="15" t="s">
        <v>36253</v>
      </c>
      <c r="T1246" s="15" t="s">
        <v>624</v>
      </c>
      <c r="U1246" s="15" t="s">
        <v>53</v>
      </c>
      <c r="V1246" s="15" t="s">
        <v>45357</v>
      </c>
      <c r="W1246" s="15" t="s">
        <v>54</v>
      </c>
      <c r="X1246" s="15" t="str">
        <f>_xlfn.XLOOKUP(_LOOKUP[[#This Row],[AdjusterMemberName]],_Adjuster[Adjuster Name],_Adjuster[Email],,0)</f>
        <v>JRubalcava@knightcompany.com</v>
      </c>
      <c r="Y1246" s="15" t="str">
        <f>_xlfn.XLOOKUP(_LOOKUP[[#This Row],[AdjusterMemberName]],_Adjuster[Adjuster Name],_Adjuster[Phone Number],,0)</f>
        <v>424-559-5420</v>
      </c>
      <c r="Z1246" s="15" t="s">
        <v>36254</v>
      </c>
      <c r="AA12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1501 E Avenue I Spc 135, Lancaster  CA 93535</v>
      </c>
      <c r="AB1246" s="15"/>
    </row>
    <row r="1247" spans="1:28" x14ac:dyDescent="0.3">
      <c r="A1247" s="14">
        <v>1</v>
      </c>
      <c r="B1247" s="14">
        <v>1</v>
      </c>
      <c r="C1247" s="15" t="s">
        <v>32853</v>
      </c>
      <c r="D1247" s="15" t="s">
        <v>32854</v>
      </c>
      <c r="E1247" s="15">
        <v>45758</v>
      </c>
      <c r="F1247" s="15" t="s">
        <v>32855</v>
      </c>
      <c r="G1247" s="15">
        <v>45582</v>
      </c>
      <c r="H1247" s="15">
        <v>45764</v>
      </c>
      <c r="I1247" s="15" t="s">
        <v>36255</v>
      </c>
      <c r="J1247" s="15" t="s">
        <v>36256</v>
      </c>
      <c r="K1247" s="15" t="s">
        <v>45407</v>
      </c>
      <c r="L1247" s="15" t="s">
        <v>116</v>
      </c>
      <c r="M1247" s="15" t="s">
        <v>1550</v>
      </c>
      <c r="N1247" s="14">
        <v>2015</v>
      </c>
      <c r="O1247" s="15" t="s">
        <v>32858</v>
      </c>
      <c r="P1247" s="15" t="s">
        <v>106</v>
      </c>
      <c r="Q1247" s="15" t="s">
        <v>47006</v>
      </c>
      <c r="R1247" s="15" t="s">
        <v>32859</v>
      </c>
      <c r="S1247" s="15" t="s">
        <v>32860</v>
      </c>
      <c r="T1247" s="15" t="s">
        <v>1782</v>
      </c>
      <c r="U1247" s="15" t="s">
        <v>53</v>
      </c>
      <c r="V1247" s="15" t="s">
        <v>45807</v>
      </c>
      <c r="W1247" s="15" t="s">
        <v>6921</v>
      </c>
      <c r="X1247" s="15" t="str">
        <f>_xlfn.XLOOKUP(_LOOKUP[[#This Row],[AdjusterMemberName]],_Adjuster[Adjuster Name],_Adjuster[Email],,0)</f>
        <v>AWallace@knightcompany.com</v>
      </c>
      <c r="Y1247" s="15" t="str">
        <f>_xlfn.XLOOKUP(_LOOKUP[[#This Row],[AdjusterMemberName]],_Adjuster[Adjuster Name],_Adjuster[Phone Number],,0)</f>
        <v>424-559-5734</v>
      </c>
      <c r="Z1247" s="15" t="s">
        <v>32861</v>
      </c>
      <c r="AA12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419 N Mayo Ave, Compton  CA 90221</v>
      </c>
      <c r="AB1247" s="15"/>
    </row>
    <row r="1248" spans="1:28" x14ac:dyDescent="0.3">
      <c r="A1248" s="14">
        <v>1</v>
      </c>
      <c r="B1248" s="14">
        <v>1</v>
      </c>
      <c r="C1248" s="15" t="s">
        <v>22931</v>
      </c>
      <c r="D1248" s="15" t="s">
        <v>36257</v>
      </c>
      <c r="E1248" s="15">
        <v>45758</v>
      </c>
      <c r="F1248" s="15" t="s">
        <v>36258</v>
      </c>
      <c r="G1248" s="15">
        <v>45678</v>
      </c>
      <c r="H1248" s="15">
        <v>45859</v>
      </c>
      <c r="I1248" s="15" t="s">
        <v>36259</v>
      </c>
      <c r="J1248" s="15" t="s">
        <v>36260</v>
      </c>
      <c r="K1248" s="15" t="s">
        <v>46134</v>
      </c>
      <c r="L1248" s="15" t="s">
        <v>281</v>
      </c>
      <c r="M1248" s="15" t="s">
        <v>4161</v>
      </c>
      <c r="N1248" s="14">
        <v>2022</v>
      </c>
      <c r="O1248" s="15" t="s">
        <v>36261</v>
      </c>
      <c r="P1248" s="15" t="s">
        <v>106</v>
      </c>
      <c r="Q1248" s="15" t="s">
        <v>46913</v>
      </c>
      <c r="R1248" s="15" t="s">
        <v>22936</v>
      </c>
      <c r="S1248" s="15" t="s">
        <v>22937</v>
      </c>
      <c r="T1248" s="15" t="s">
        <v>2581</v>
      </c>
      <c r="U1248" s="15" t="s">
        <v>53</v>
      </c>
      <c r="V1248" s="15" t="s">
        <v>45880</v>
      </c>
      <c r="W1248" s="15" t="s">
        <v>850</v>
      </c>
      <c r="X1248" s="15" t="e">
        <f>_xlfn.XLOOKUP(_LOOKUP[[#This Row],[AdjusterMemberName]],_Adjuster[Adjuster Name],_Adjuster[Email],,0)</f>
        <v>#N/A</v>
      </c>
      <c r="Y1248" s="15" t="e">
        <f>_xlfn.XLOOKUP(_LOOKUP[[#This Row],[AdjusterMemberName]],_Adjuster[Adjuster Name],_Adjuster[Phone Number],,0)</f>
        <v>#N/A</v>
      </c>
      <c r="Z1248" s="15" t="s">
        <v>22938</v>
      </c>
      <c r="AA12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8329 Malachite Ave, Rancho Cucamonga  CA 91730</v>
      </c>
      <c r="AB1248" s="15"/>
    </row>
    <row r="1249" spans="1:28" x14ac:dyDescent="0.3">
      <c r="A1249" s="14">
        <v>1</v>
      </c>
      <c r="B1249" s="14">
        <v>1</v>
      </c>
      <c r="C1249" s="15" t="s">
        <v>36263</v>
      </c>
      <c r="D1249" s="15" t="s">
        <v>36264</v>
      </c>
      <c r="E1249" s="15">
        <v>45758</v>
      </c>
      <c r="F1249" s="15" t="s">
        <v>36265</v>
      </c>
      <c r="G1249" s="15">
        <v>45684</v>
      </c>
      <c r="H1249" s="15">
        <v>45865</v>
      </c>
      <c r="I1249" s="15" t="s">
        <v>36266</v>
      </c>
      <c r="J1249" s="15" t="s">
        <v>36267</v>
      </c>
      <c r="K1249" s="15" t="s">
        <v>45732</v>
      </c>
      <c r="L1249" s="15" t="s">
        <v>103</v>
      </c>
      <c r="M1249" s="15" t="s">
        <v>304</v>
      </c>
      <c r="N1249" s="14">
        <v>2016</v>
      </c>
      <c r="O1249" s="15" t="s">
        <v>36268</v>
      </c>
      <c r="P1249" s="15" t="s">
        <v>106</v>
      </c>
      <c r="Q1249" s="15" t="s">
        <v>47002</v>
      </c>
      <c r="R1249" s="15" t="s">
        <v>36269</v>
      </c>
      <c r="S1249" s="15" t="s">
        <v>36270</v>
      </c>
      <c r="T1249" s="15" t="s">
        <v>2877</v>
      </c>
      <c r="U1249" s="15" t="s">
        <v>53</v>
      </c>
      <c r="V1249" s="15" t="s">
        <v>46002</v>
      </c>
      <c r="W1249" s="15" t="s">
        <v>1049</v>
      </c>
      <c r="X1249" s="15" t="str">
        <f>_xlfn.XLOOKUP(_LOOKUP[[#This Row],[AdjusterMemberName]],_Adjuster[Adjuster Name],_Adjuster[Email],,0)</f>
        <v>cPenate@knightcompany.com</v>
      </c>
      <c r="Y1249" s="15" t="str">
        <f>_xlfn.XLOOKUP(_LOOKUP[[#This Row],[AdjusterMemberName]],_Adjuster[Adjuster Name],_Adjuster[Phone Number],,0)</f>
        <v>424-559-5385</v>
      </c>
      <c r="Z1249" s="15" t="s">
        <v>36271</v>
      </c>
      <c r="AA12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4325 W 120Th St Apt A, Hawthorne  CA 90250</v>
      </c>
      <c r="AB1249" s="15"/>
    </row>
    <row r="1250" spans="1:28" x14ac:dyDescent="0.3">
      <c r="A1250" s="14">
        <v>1</v>
      </c>
      <c r="B1250" s="14">
        <v>1</v>
      </c>
      <c r="C1250" s="15" t="s">
        <v>36272</v>
      </c>
      <c r="D1250" s="15" t="s">
        <v>36272</v>
      </c>
      <c r="E1250" s="15">
        <v>45758</v>
      </c>
      <c r="F1250" s="15" t="s">
        <v>36273</v>
      </c>
      <c r="G1250" s="15">
        <v>45597</v>
      </c>
      <c r="H1250" s="15">
        <v>45778</v>
      </c>
      <c r="I1250" s="15" t="s">
        <v>36274</v>
      </c>
      <c r="J1250" s="15" t="s">
        <v>36275</v>
      </c>
      <c r="K1250" s="15" t="s">
        <v>45879</v>
      </c>
      <c r="L1250" s="15" t="s">
        <v>2306</v>
      </c>
      <c r="M1250" s="15" t="s">
        <v>2494</v>
      </c>
      <c r="N1250" s="14">
        <v>2006</v>
      </c>
      <c r="O1250" s="15" t="s">
        <v>36276</v>
      </c>
      <c r="P1250" s="15" t="s">
        <v>106</v>
      </c>
      <c r="Q1250" s="15" t="s">
        <v>47111</v>
      </c>
      <c r="R1250" s="15" t="s">
        <v>36277</v>
      </c>
      <c r="S1250" s="15" t="s">
        <v>36278</v>
      </c>
      <c r="T1250" s="15" t="s">
        <v>530</v>
      </c>
      <c r="U1250" s="15" t="s">
        <v>53</v>
      </c>
      <c r="V1250" s="15" t="s">
        <v>45858</v>
      </c>
      <c r="W1250" s="15" t="s">
        <v>3184</v>
      </c>
      <c r="X1250" s="15" t="str">
        <f>_xlfn.XLOOKUP(_LOOKUP[[#This Row],[AdjusterMemberName]],_Adjuster[Adjuster Name],_Adjuster[Email],,0)</f>
        <v>mQualls@knightcompany.com</v>
      </c>
      <c r="Y1250" s="15" t="str">
        <f>_xlfn.XLOOKUP(_LOOKUP[[#This Row],[AdjusterMemberName]],_Adjuster[Adjuster Name],_Adjuster[Phone Number],,0)</f>
        <v>424-559-5436</v>
      </c>
      <c r="Z1250" s="15" t="s">
        <v>36279</v>
      </c>
      <c r="AA12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15251 Seneca Rd Apt 194, Victorville  CA 92392</v>
      </c>
      <c r="AB1250" s="15"/>
    </row>
    <row r="1251" spans="1:28" x14ac:dyDescent="0.3">
      <c r="A1251" s="14">
        <v>1</v>
      </c>
      <c r="B1251" s="14">
        <v>1</v>
      </c>
      <c r="C1251" s="15" t="s">
        <v>36339</v>
      </c>
      <c r="D1251" s="15" t="s">
        <v>36339</v>
      </c>
      <c r="E1251" s="15">
        <v>45758</v>
      </c>
      <c r="F1251" s="15" t="s">
        <v>36340</v>
      </c>
      <c r="G1251" s="15">
        <v>45699</v>
      </c>
      <c r="H1251" s="15">
        <v>45880</v>
      </c>
      <c r="I1251" s="15" t="s">
        <v>36341</v>
      </c>
      <c r="J1251" s="15" t="s">
        <v>36342</v>
      </c>
      <c r="K1251" s="15" t="s">
        <v>45846</v>
      </c>
      <c r="L1251" s="15" t="s">
        <v>1493</v>
      </c>
      <c r="M1251" s="15" t="s">
        <v>1760</v>
      </c>
      <c r="N1251" s="14">
        <v>2020</v>
      </c>
      <c r="O1251" s="15" t="s">
        <v>36343</v>
      </c>
      <c r="P1251" s="15" t="s">
        <v>106</v>
      </c>
      <c r="Q1251" s="15" t="s">
        <v>46931</v>
      </c>
      <c r="R1251" s="15" t="s">
        <v>1364</v>
      </c>
      <c r="S1251" s="15" t="s">
        <v>36344</v>
      </c>
      <c r="T1251" s="15" t="s">
        <v>624</v>
      </c>
      <c r="U1251" s="15" t="s">
        <v>53</v>
      </c>
      <c r="V1251" s="15" t="s">
        <v>45357</v>
      </c>
      <c r="W1251" s="15" t="s">
        <v>2618</v>
      </c>
      <c r="X1251" s="15" t="str">
        <f>_xlfn.XLOOKUP(_LOOKUP[[#This Row],[AdjusterMemberName]],_Adjuster[Adjuster Name],_Adjuster[Email],,0)</f>
        <v>Canglim@knightcompany.com</v>
      </c>
      <c r="Y1251" s="15" t="str">
        <f>_xlfn.XLOOKUP(_LOOKUP[[#This Row],[AdjusterMemberName]],_Adjuster[Adjuster Name],_Adjuster[Phone Number],,0)</f>
        <v>323-456-1707</v>
      </c>
      <c r="Z1251" s="15" t="s">
        <v>36345</v>
      </c>
      <c r="AA12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44215 Kirkland Ave, Lancaster  CA 93535</v>
      </c>
      <c r="AB1251" s="15"/>
    </row>
    <row r="1252" spans="1:28" x14ac:dyDescent="0.3">
      <c r="A1252" s="14">
        <v>1</v>
      </c>
      <c r="B1252" s="14">
        <v>0</v>
      </c>
      <c r="C1252" s="15" t="s">
        <v>31924</v>
      </c>
      <c r="D1252" s="15" t="s">
        <v>36382</v>
      </c>
      <c r="E1252" s="15">
        <v>45758</v>
      </c>
      <c r="F1252" s="15" t="s">
        <v>31926</v>
      </c>
      <c r="G1252" s="15">
        <v>45673</v>
      </c>
      <c r="H1252" s="15">
        <v>45854</v>
      </c>
      <c r="I1252" s="15" t="s">
        <v>36383</v>
      </c>
      <c r="J1252" s="15" t="s">
        <v>36384</v>
      </c>
      <c r="K1252" s="15" t="s">
        <v>45477</v>
      </c>
      <c r="L1252" s="15" t="s">
        <v>150</v>
      </c>
      <c r="M1252" s="15" t="s">
        <v>9658</v>
      </c>
      <c r="N1252" s="14">
        <v>2019</v>
      </c>
      <c r="O1252" s="15" t="s">
        <v>31929</v>
      </c>
      <c r="P1252" s="15" t="s">
        <v>81</v>
      </c>
      <c r="Q1252" s="15" t="s">
        <v>46922</v>
      </c>
      <c r="R1252" s="15" t="s">
        <v>31930</v>
      </c>
      <c r="S1252" s="15" t="s">
        <v>31931</v>
      </c>
      <c r="T1252" s="15" t="s">
        <v>1366</v>
      </c>
      <c r="U1252" s="15" t="s">
        <v>53</v>
      </c>
      <c r="V1252" s="15" t="s">
        <v>46130</v>
      </c>
      <c r="W1252" s="15" t="s">
        <v>1186</v>
      </c>
      <c r="X1252" s="15" t="str">
        <f>_xlfn.XLOOKUP(_LOOKUP[[#This Row],[AdjusterMemberName]],_Adjuster[Adjuster Name],_Adjuster[Email],,0)</f>
        <v>sAkinleye@knightcompany.com</v>
      </c>
      <c r="Y1252" s="15" t="str">
        <f>_xlfn.XLOOKUP(_LOOKUP[[#This Row],[AdjusterMemberName]],_Adjuster[Adjuster Name],_Adjuster[Phone Number],,0)</f>
        <v>424-559-5280</v>
      </c>
      <c r="Z1252" s="15" t="s">
        <v>31932</v>
      </c>
      <c r="AA12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2049 London Way, Corona  CA 92882</v>
      </c>
      <c r="AB1252" s="15"/>
    </row>
    <row r="1253" spans="1:28" x14ac:dyDescent="0.3">
      <c r="A1253" s="14">
        <v>1</v>
      </c>
      <c r="B1253" s="14">
        <v>1</v>
      </c>
      <c r="C1253" s="15" t="s">
        <v>36393</v>
      </c>
      <c r="D1253" s="15" t="s">
        <v>36393</v>
      </c>
      <c r="E1253" s="15">
        <v>45758</v>
      </c>
      <c r="F1253" s="15" t="s">
        <v>36394</v>
      </c>
      <c r="G1253" s="15">
        <v>45387</v>
      </c>
      <c r="H1253" s="15">
        <v>45570</v>
      </c>
      <c r="I1253" s="15" t="s">
        <v>36395</v>
      </c>
      <c r="J1253" s="15" t="s">
        <v>36396</v>
      </c>
      <c r="K1253" s="15" t="s">
        <v>46128</v>
      </c>
      <c r="L1253" s="15" t="s">
        <v>103</v>
      </c>
      <c r="M1253" s="15" t="s">
        <v>890</v>
      </c>
      <c r="N1253" s="14">
        <v>1998</v>
      </c>
      <c r="O1253" s="15" t="s">
        <v>36397</v>
      </c>
      <c r="P1253" s="15" t="s">
        <v>106</v>
      </c>
      <c r="Q1253" s="15" t="s">
        <v>119</v>
      </c>
      <c r="R1253" s="15" t="s">
        <v>36398</v>
      </c>
      <c r="S1253" s="15" t="s">
        <v>36399</v>
      </c>
      <c r="T1253" s="15" t="s">
        <v>424</v>
      </c>
      <c r="U1253" s="15" t="s">
        <v>53</v>
      </c>
      <c r="V1253" s="15" t="s">
        <v>45402</v>
      </c>
      <c r="W1253" s="15" t="s">
        <v>1544</v>
      </c>
      <c r="X1253" s="15" t="str">
        <f>_xlfn.XLOOKUP(_LOOKUP[[#This Row],[AdjusterMemberName]],_Adjuster[Adjuster Name],_Adjuster[Email],,0)</f>
        <v>CRodriguez5@knightcompany.com</v>
      </c>
      <c r="Y1253" s="15" t="str">
        <f>_xlfn.XLOOKUP(_LOOKUP[[#This Row],[AdjusterMemberName]],_Adjuster[Adjuster Name],_Adjuster[Phone Number],,0)</f>
        <v>323-456-1708</v>
      </c>
      <c r="Z1253" s="15" t="s">
        <v>36400</v>
      </c>
      <c r="AA12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1039 N Stoddard Ave, San Bernardino  CA 92410</v>
      </c>
      <c r="AB1253" s="15">
        <v>45480</v>
      </c>
    </row>
    <row r="1254" spans="1:28" x14ac:dyDescent="0.3">
      <c r="A1254" s="14">
        <v>1</v>
      </c>
      <c r="B1254" s="14">
        <v>1</v>
      </c>
      <c r="C1254" s="15" t="s">
        <v>36446</v>
      </c>
      <c r="D1254" s="15" t="s">
        <v>36446</v>
      </c>
      <c r="E1254" s="15">
        <v>45758</v>
      </c>
      <c r="F1254" s="15" t="s">
        <v>36447</v>
      </c>
      <c r="G1254" s="15">
        <v>45702</v>
      </c>
      <c r="H1254" s="15">
        <v>45883</v>
      </c>
      <c r="I1254" s="15" t="s">
        <v>36448</v>
      </c>
      <c r="J1254" s="15" t="s">
        <v>36449</v>
      </c>
      <c r="K1254" s="15" t="s">
        <v>45369</v>
      </c>
      <c r="L1254" s="15" t="s">
        <v>281</v>
      </c>
      <c r="M1254" s="15" t="s">
        <v>1868</v>
      </c>
      <c r="N1254" s="14">
        <v>2020</v>
      </c>
      <c r="O1254" s="15" t="s">
        <v>36450</v>
      </c>
      <c r="P1254" s="15" t="s">
        <v>106</v>
      </c>
      <c r="Q1254" s="15" t="s">
        <v>46893</v>
      </c>
      <c r="R1254" s="15" t="s">
        <v>36451</v>
      </c>
      <c r="S1254" s="15" t="s">
        <v>36452</v>
      </c>
      <c r="T1254" s="15" t="s">
        <v>13610</v>
      </c>
      <c r="U1254" s="15" t="s">
        <v>53</v>
      </c>
      <c r="V1254" s="15" t="s">
        <v>45975</v>
      </c>
      <c r="W1254" s="15" t="s">
        <v>5071</v>
      </c>
      <c r="X1254" s="15" t="str">
        <f>_xlfn.XLOOKUP(_LOOKUP[[#This Row],[AdjusterMemberName]],_Adjuster[Adjuster Name],_Adjuster[Email],,0)</f>
        <v>AMontelongo@knightcompany.com</v>
      </c>
      <c r="Y1254" s="15" t="str">
        <f>_xlfn.XLOOKUP(_LOOKUP[[#This Row],[AdjusterMemberName]],_Adjuster[Adjuster Name],_Adjuster[Phone Number],,0)</f>
        <v>424-559-5425</v>
      </c>
      <c r="Z1254" s="15" t="s">
        <v>36453</v>
      </c>
      <c r="AA12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555 E Washington Ave Apt 401, Sunnyvale  CA 94086</v>
      </c>
      <c r="AB1254" s="15"/>
    </row>
    <row r="1255" spans="1:28" x14ac:dyDescent="0.3">
      <c r="A1255" s="14">
        <v>1</v>
      </c>
      <c r="B1255" s="14">
        <v>1</v>
      </c>
      <c r="C1255" s="15" t="s">
        <v>36494</v>
      </c>
      <c r="D1255" s="15" t="s">
        <v>36494</v>
      </c>
      <c r="E1255" s="15">
        <v>45758</v>
      </c>
      <c r="F1255" s="15" t="s">
        <v>36495</v>
      </c>
      <c r="G1255" s="15">
        <v>45699</v>
      </c>
      <c r="H1255" s="15">
        <v>45880</v>
      </c>
      <c r="I1255" s="15" t="s">
        <v>36496</v>
      </c>
      <c r="J1255" s="15" t="s">
        <v>36497</v>
      </c>
      <c r="K1255" s="15" t="s">
        <v>45635</v>
      </c>
      <c r="L1255" s="15" t="s">
        <v>281</v>
      </c>
      <c r="M1255" s="15" t="s">
        <v>526</v>
      </c>
      <c r="N1255" s="14">
        <v>2019</v>
      </c>
      <c r="O1255" s="15" t="s">
        <v>36498</v>
      </c>
      <c r="P1255" s="15" t="s">
        <v>81</v>
      </c>
      <c r="Q1255" s="15" t="s">
        <v>46922</v>
      </c>
      <c r="R1255" s="15" t="s">
        <v>17138</v>
      </c>
      <c r="S1255" s="15" t="s">
        <v>36499</v>
      </c>
      <c r="T1255" s="15" t="s">
        <v>424</v>
      </c>
      <c r="U1255" s="15" t="s">
        <v>53</v>
      </c>
      <c r="V1255" s="15" t="s">
        <v>45717</v>
      </c>
      <c r="W1255" s="15" t="s">
        <v>1357</v>
      </c>
      <c r="X1255" s="15" t="str">
        <f>_xlfn.XLOOKUP(_LOOKUP[[#This Row],[AdjusterMemberName]],_Adjuster[Adjuster Name],_Adjuster[Email],,0)</f>
        <v>jRivera1@knightcompany.com</v>
      </c>
      <c r="Y1255" s="15" t="str">
        <f>_xlfn.XLOOKUP(_LOOKUP[[#This Row],[AdjusterMemberName]],_Adjuster[Adjuster Name],_Adjuster[Phone Number],,0)</f>
        <v>424-559-5239</v>
      </c>
      <c r="Z1255" s="15" t="s">
        <v>36500</v>
      </c>
      <c r="AA12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2225 Pumalo St Apt 133, San Bernardino  CA 92404</v>
      </c>
      <c r="AB1255" s="15"/>
    </row>
    <row r="1256" spans="1:28" x14ac:dyDescent="0.3">
      <c r="A1256" s="14">
        <v>1</v>
      </c>
      <c r="B1256" s="14">
        <v>1</v>
      </c>
      <c r="C1256" s="15" t="s">
        <v>36280</v>
      </c>
      <c r="D1256" s="15" t="s">
        <v>36281</v>
      </c>
      <c r="E1256" s="15">
        <v>45758</v>
      </c>
      <c r="F1256" s="15" t="s">
        <v>36282</v>
      </c>
      <c r="G1256" s="15">
        <v>45688</v>
      </c>
      <c r="H1256" s="15">
        <v>45869</v>
      </c>
      <c r="I1256" s="15" t="s">
        <v>36746</v>
      </c>
      <c r="J1256" s="15" t="s">
        <v>36747</v>
      </c>
      <c r="K1256" s="15" t="s">
        <v>45458</v>
      </c>
      <c r="L1256" s="15" t="s">
        <v>139</v>
      </c>
      <c r="M1256" s="15" t="s">
        <v>249</v>
      </c>
      <c r="N1256" s="14">
        <v>2022</v>
      </c>
      <c r="O1256" s="15" t="s">
        <v>36285</v>
      </c>
      <c r="P1256" s="15" t="s">
        <v>106</v>
      </c>
      <c r="Q1256" s="15" t="s">
        <v>46922</v>
      </c>
      <c r="R1256" s="15" t="s">
        <v>1928</v>
      </c>
      <c r="S1256" s="15" t="s">
        <v>36286</v>
      </c>
      <c r="T1256" s="15" t="s">
        <v>9976</v>
      </c>
      <c r="U1256" s="15" t="s">
        <v>53</v>
      </c>
      <c r="V1256" s="15" t="s">
        <v>45744</v>
      </c>
      <c r="W1256" s="15" t="s">
        <v>3184</v>
      </c>
      <c r="X1256" s="15" t="str">
        <f>_xlfn.XLOOKUP(_LOOKUP[[#This Row],[AdjusterMemberName]],_Adjuster[Adjuster Name],_Adjuster[Email],,0)</f>
        <v>mQualls@knightcompany.com</v>
      </c>
      <c r="Y1256" s="15" t="str">
        <f>_xlfn.XLOOKUP(_LOOKUP[[#This Row],[AdjusterMemberName]],_Adjuster[Adjuster Name],_Adjuster[Phone Number],,0)</f>
        <v>424-559-5436</v>
      </c>
      <c r="Z1256" s="15" t="s">
        <v>36287</v>
      </c>
      <c r="AA12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7026 Angora St, Chino  CA 91710</v>
      </c>
      <c r="AB1256" s="15"/>
    </row>
    <row r="1257" spans="1:28" x14ac:dyDescent="0.3">
      <c r="A1257" s="14">
        <v>1</v>
      </c>
      <c r="B1257" s="14">
        <v>1</v>
      </c>
      <c r="C1257" s="15" t="s">
        <v>34058</v>
      </c>
      <c r="D1257" s="15" t="s">
        <v>34058</v>
      </c>
      <c r="E1257" s="15">
        <v>45758</v>
      </c>
      <c r="F1257" s="15" t="s">
        <v>34059</v>
      </c>
      <c r="G1257" s="15">
        <v>45691</v>
      </c>
      <c r="H1257" s="15">
        <v>45872</v>
      </c>
      <c r="I1257" s="15" t="s">
        <v>39053</v>
      </c>
      <c r="J1257" s="15" t="s">
        <v>39054</v>
      </c>
      <c r="K1257" s="15" t="s">
        <v>45998</v>
      </c>
      <c r="L1257" s="15" t="s">
        <v>103</v>
      </c>
      <c r="M1257" s="15" t="s">
        <v>1503</v>
      </c>
      <c r="N1257" s="14">
        <v>2025</v>
      </c>
      <c r="O1257" s="15" t="s">
        <v>39055</v>
      </c>
      <c r="P1257" s="15" t="s">
        <v>106</v>
      </c>
      <c r="Q1257" s="15" t="s">
        <v>47022</v>
      </c>
      <c r="R1257" s="15" t="s">
        <v>34063</v>
      </c>
      <c r="S1257" s="15" t="s">
        <v>34064</v>
      </c>
      <c r="T1257" s="15" t="s">
        <v>174</v>
      </c>
      <c r="U1257" s="15" t="s">
        <v>53</v>
      </c>
      <c r="V1257" s="15" t="s">
        <v>45351</v>
      </c>
      <c r="W1257" s="15" t="s">
        <v>5071</v>
      </c>
      <c r="X1257" s="15" t="str">
        <f>_xlfn.XLOOKUP(_LOOKUP[[#This Row],[AdjusterMemberName]],_Adjuster[Adjuster Name],_Adjuster[Email],,0)</f>
        <v>AMontelongo@knightcompany.com</v>
      </c>
      <c r="Y1257" s="15" t="str">
        <f>_xlfn.XLOOKUP(_LOOKUP[[#This Row],[AdjusterMemberName]],_Adjuster[Adjuster Name],_Adjuster[Phone Number],,0)</f>
        <v>424-559-5425</v>
      </c>
      <c r="Z1257" s="15" t="s">
        <v>34065</v>
      </c>
      <c r="AA12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1075 W 39Th St Apt 6, Los Angeles  CA 90037</v>
      </c>
      <c r="AB1257" s="15"/>
    </row>
    <row r="1258" spans="1:28" x14ac:dyDescent="0.3">
      <c r="A1258" s="14">
        <v>1</v>
      </c>
      <c r="B1258" s="14">
        <v>1</v>
      </c>
      <c r="C1258" s="15" t="s">
        <v>43558</v>
      </c>
      <c r="D1258" s="15" t="s">
        <v>43558</v>
      </c>
      <c r="E1258" s="15">
        <v>45758</v>
      </c>
      <c r="F1258" s="15" t="s">
        <v>43559</v>
      </c>
      <c r="G1258" s="15">
        <v>45646</v>
      </c>
      <c r="H1258" s="15">
        <v>45828</v>
      </c>
      <c r="I1258" s="15" t="s">
        <v>43560</v>
      </c>
      <c r="J1258" s="15" t="s">
        <v>43561</v>
      </c>
      <c r="K1258" s="15" t="s">
        <v>45621</v>
      </c>
      <c r="L1258" s="15" t="s">
        <v>103</v>
      </c>
      <c r="M1258" s="15" t="s">
        <v>1336</v>
      </c>
      <c r="N1258" s="14">
        <v>2017</v>
      </c>
      <c r="O1258" s="15" t="s">
        <v>43562</v>
      </c>
      <c r="P1258" s="15" t="s">
        <v>106</v>
      </c>
      <c r="Q1258" s="15" t="s">
        <v>46922</v>
      </c>
      <c r="R1258" s="15" t="s">
        <v>43563</v>
      </c>
      <c r="S1258" s="15" t="s">
        <v>43564</v>
      </c>
      <c r="T1258" s="15" t="s">
        <v>3838</v>
      </c>
      <c r="U1258" s="15" t="s">
        <v>53</v>
      </c>
      <c r="V1258" s="15" t="s">
        <v>45620</v>
      </c>
      <c r="W1258" s="15" t="s">
        <v>29629</v>
      </c>
      <c r="X1258" s="15" t="str">
        <f>_xlfn.XLOOKUP(_LOOKUP[[#This Row],[AdjusterMemberName]],_Adjuster[Adjuster Name],_Adjuster[Email],,0)</f>
        <v>LYoung2@knightcompany.com</v>
      </c>
      <c r="Y1258" s="15" t="str">
        <f>_xlfn.XLOOKUP(_LOOKUP[[#This Row],[AdjusterMemberName]],_Adjuster[Adjuster Name],_Adjuster[Phone Number],,0)</f>
        <v>323-456-1714</v>
      </c>
      <c r="Z1258" s="15" t="s">
        <v>43565</v>
      </c>
      <c r="AA12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6160 Cleon Ave, North Hollywood  CA 91606</v>
      </c>
      <c r="AB1258" s="15"/>
    </row>
    <row r="1259" spans="1:28" x14ac:dyDescent="0.3">
      <c r="A1259" s="14">
        <v>1</v>
      </c>
      <c r="B1259" s="14">
        <v>1</v>
      </c>
      <c r="C1259" s="15" t="s">
        <v>27316</v>
      </c>
      <c r="D1259" s="15" t="s">
        <v>27316</v>
      </c>
      <c r="E1259" s="15">
        <v>45757</v>
      </c>
      <c r="F1259" s="15" t="s">
        <v>27318</v>
      </c>
      <c r="G1259" s="15">
        <v>45591</v>
      </c>
      <c r="H1259" s="15">
        <v>45773</v>
      </c>
      <c r="I1259" s="15" t="s">
        <v>36149</v>
      </c>
      <c r="J1259" s="15" t="s">
        <v>36150</v>
      </c>
      <c r="K1259" s="15" t="s">
        <v>45861</v>
      </c>
      <c r="L1259" s="15" t="s">
        <v>25</v>
      </c>
      <c r="M1259" s="15" t="s">
        <v>10796</v>
      </c>
      <c r="N1259" s="14">
        <v>2024</v>
      </c>
      <c r="O1259" s="15" t="s">
        <v>27321</v>
      </c>
      <c r="P1259" s="15" t="s">
        <v>106</v>
      </c>
      <c r="Q1259" s="15" t="s">
        <v>47019</v>
      </c>
      <c r="R1259" s="15" t="s">
        <v>27322</v>
      </c>
      <c r="S1259" s="15" t="s">
        <v>27323</v>
      </c>
      <c r="T1259" s="15" t="s">
        <v>174</v>
      </c>
      <c r="U1259" s="15" t="s">
        <v>53</v>
      </c>
      <c r="V1259" s="15" t="s">
        <v>45614</v>
      </c>
      <c r="W1259" s="15" t="s">
        <v>54</v>
      </c>
      <c r="X1259" s="15" t="str">
        <f>_xlfn.XLOOKUP(_LOOKUP[[#This Row],[AdjusterMemberName]],_Adjuster[Adjuster Name],_Adjuster[Email],,0)</f>
        <v>JRubalcava@knightcompany.com</v>
      </c>
      <c r="Y1259" s="15" t="str">
        <f>_xlfn.XLOOKUP(_LOOKUP[[#This Row],[AdjusterMemberName]],_Adjuster[Adjuster Name],_Adjuster[Phone Number],,0)</f>
        <v>424-559-5420</v>
      </c>
      <c r="Z1259" s="15" t="s">
        <v>27324</v>
      </c>
      <c r="AA12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306 N Alvarado St Apt 207, Los Angeles  CA 90026</v>
      </c>
      <c r="AB1259" s="15"/>
    </row>
    <row r="1260" spans="1:28" x14ac:dyDescent="0.3">
      <c r="A1260" s="14">
        <v>1</v>
      </c>
      <c r="B1260" s="14">
        <v>1</v>
      </c>
      <c r="C1260" s="15" t="s">
        <v>36200</v>
      </c>
      <c r="D1260" s="15" t="s">
        <v>36200</v>
      </c>
      <c r="E1260" s="15">
        <v>45757</v>
      </c>
      <c r="F1260" s="15" t="s">
        <v>36201</v>
      </c>
      <c r="G1260" s="15">
        <v>45681</v>
      </c>
      <c r="H1260" s="15">
        <v>45862</v>
      </c>
      <c r="I1260" s="15" t="s">
        <v>36202</v>
      </c>
      <c r="J1260" s="15" t="s">
        <v>36203</v>
      </c>
      <c r="K1260" s="15" t="s">
        <v>45805</v>
      </c>
      <c r="L1260" s="15" t="s">
        <v>441</v>
      </c>
      <c r="M1260" s="15" t="s">
        <v>517</v>
      </c>
      <c r="N1260" s="14">
        <v>2022</v>
      </c>
      <c r="O1260" s="15" t="s">
        <v>36204</v>
      </c>
      <c r="P1260" s="15" t="s">
        <v>106</v>
      </c>
      <c r="Q1260" s="15" t="s">
        <v>46893</v>
      </c>
      <c r="R1260" s="15" t="s">
        <v>5621</v>
      </c>
      <c r="S1260" s="15" t="s">
        <v>36205</v>
      </c>
      <c r="T1260" s="15" t="s">
        <v>2581</v>
      </c>
      <c r="U1260" s="15" t="s">
        <v>53</v>
      </c>
      <c r="V1260" s="15" t="s">
        <v>45880</v>
      </c>
      <c r="W1260" s="15" t="s">
        <v>6921</v>
      </c>
      <c r="X1260" s="15" t="str">
        <f>_xlfn.XLOOKUP(_LOOKUP[[#This Row],[AdjusterMemberName]],_Adjuster[Adjuster Name],_Adjuster[Email],,0)</f>
        <v>AWallace@knightcompany.com</v>
      </c>
      <c r="Y1260" s="15" t="str">
        <f>_xlfn.XLOOKUP(_LOOKUP[[#This Row],[AdjusterMemberName]],_Adjuster[Adjuster Name],_Adjuster[Phone Number],,0)</f>
        <v>424-559-5734</v>
      </c>
      <c r="Z1260" s="15" t="s">
        <v>36206</v>
      </c>
      <c r="AA12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7524 Malven Ave, Rancho Cucamonga  CA 91730</v>
      </c>
      <c r="AB1260" s="15"/>
    </row>
    <row r="1261" spans="1:28" x14ac:dyDescent="0.3">
      <c r="A1261" s="14">
        <v>1</v>
      </c>
      <c r="B1261" s="14">
        <v>1</v>
      </c>
      <c r="C1261" s="15" t="s">
        <v>3369</v>
      </c>
      <c r="D1261" s="15" t="s">
        <v>3369</v>
      </c>
      <c r="E1261" s="15">
        <v>45757</v>
      </c>
      <c r="F1261" s="15" t="s">
        <v>36346</v>
      </c>
      <c r="G1261" s="15">
        <v>45724</v>
      </c>
      <c r="H1261" s="15">
        <v>45908</v>
      </c>
      <c r="I1261" s="15" t="s">
        <v>36347</v>
      </c>
      <c r="J1261" s="15" t="s">
        <v>36348</v>
      </c>
      <c r="K1261" s="15" t="s">
        <v>45722</v>
      </c>
      <c r="L1261" s="15" t="s">
        <v>281</v>
      </c>
      <c r="M1261" s="15" t="s">
        <v>282</v>
      </c>
      <c r="N1261" s="14">
        <v>2015</v>
      </c>
      <c r="O1261" s="15" t="s">
        <v>3373</v>
      </c>
      <c r="P1261" s="15" t="s">
        <v>81</v>
      </c>
      <c r="Q1261" s="15" t="s">
        <v>47001</v>
      </c>
      <c r="R1261" s="15" t="s">
        <v>3374</v>
      </c>
      <c r="S1261" s="15" t="s">
        <v>3375</v>
      </c>
      <c r="T1261" s="15" t="s">
        <v>109</v>
      </c>
      <c r="U1261" s="15" t="s">
        <v>53</v>
      </c>
      <c r="V1261" s="15" t="s">
        <v>45418</v>
      </c>
      <c r="W1261" s="15" t="s">
        <v>9508</v>
      </c>
      <c r="X1261" s="15" t="e">
        <f>_xlfn.XLOOKUP(_LOOKUP[[#This Row],[AdjusterMemberName]],_Adjuster[Adjuster Name],_Adjuster[Email],,0)</f>
        <v>#N/A</v>
      </c>
      <c r="Y1261" s="15" t="e">
        <f>_xlfn.XLOOKUP(_LOOKUP[[#This Row],[AdjusterMemberName]],_Adjuster[Adjuster Name],_Adjuster[Phone Number],,0)</f>
        <v>#N/A</v>
      </c>
      <c r="Z1261" s="15" t="s">
        <v>3376</v>
      </c>
      <c r="AA12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37430 Mary Pl, Murrieta  CA 92563</v>
      </c>
      <c r="AB1261" s="15"/>
    </row>
    <row r="1262" spans="1:28" x14ac:dyDescent="0.3">
      <c r="A1262" s="14">
        <v>1</v>
      </c>
      <c r="B1262" s="14">
        <v>1</v>
      </c>
      <c r="C1262" s="15" t="s">
        <v>36654</v>
      </c>
      <c r="D1262" s="15" t="s">
        <v>36655</v>
      </c>
      <c r="E1262" s="15">
        <v>45757</v>
      </c>
      <c r="F1262" s="15" t="s">
        <v>36656</v>
      </c>
      <c r="G1262" s="15">
        <v>45702</v>
      </c>
      <c r="H1262" s="15">
        <v>45883</v>
      </c>
      <c r="I1262" s="15" t="s">
        <v>36657</v>
      </c>
      <c r="J1262" s="15" t="s">
        <v>36658</v>
      </c>
      <c r="K1262" s="15" t="s">
        <v>45611</v>
      </c>
      <c r="L1262" s="15" t="s">
        <v>281</v>
      </c>
      <c r="M1262" s="15" t="s">
        <v>1106</v>
      </c>
      <c r="N1262" s="14">
        <v>2020</v>
      </c>
      <c r="O1262" s="15" t="s">
        <v>36659</v>
      </c>
      <c r="P1262" s="15" t="s">
        <v>81</v>
      </c>
      <c r="Q1262" s="15" t="s">
        <v>46931</v>
      </c>
      <c r="R1262" s="15" t="s">
        <v>36660</v>
      </c>
      <c r="S1262" s="15" t="s">
        <v>36661</v>
      </c>
      <c r="T1262" s="15" t="s">
        <v>1964</v>
      </c>
      <c r="U1262" s="15" t="s">
        <v>53</v>
      </c>
      <c r="V1262" s="15" t="s">
        <v>45584</v>
      </c>
      <c r="W1262" s="15" t="s">
        <v>5071</v>
      </c>
      <c r="X1262" s="15" t="str">
        <f>_xlfn.XLOOKUP(_LOOKUP[[#This Row],[AdjusterMemberName]],_Adjuster[Adjuster Name],_Adjuster[Email],,0)</f>
        <v>AMontelongo@knightcompany.com</v>
      </c>
      <c r="Y1262" s="15" t="str">
        <f>_xlfn.XLOOKUP(_LOOKUP[[#This Row],[AdjusterMemberName]],_Adjuster[Adjuster Name],_Adjuster[Phone Number],,0)</f>
        <v>424-559-5425</v>
      </c>
      <c r="Z1262" s="15" t="s">
        <v>36662</v>
      </c>
      <c r="AA12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8061 Florence Ave, Downey  CA 90240</v>
      </c>
      <c r="AB1262" s="15"/>
    </row>
    <row r="1263" spans="1:28" x14ac:dyDescent="0.3">
      <c r="A1263" s="14">
        <v>1</v>
      </c>
      <c r="B1263" s="14">
        <v>1</v>
      </c>
      <c r="C1263" s="15" t="s">
        <v>29584</v>
      </c>
      <c r="D1263" s="15" t="s">
        <v>29585</v>
      </c>
      <c r="E1263" s="15">
        <v>45757</v>
      </c>
      <c r="F1263" s="15" t="s">
        <v>36696</v>
      </c>
      <c r="G1263" s="15">
        <v>45696</v>
      </c>
      <c r="H1263" s="15">
        <v>45877</v>
      </c>
      <c r="I1263" s="15" t="s">
        <v>36697</v>
      </c>
      <c r="J1263" s="15" t="s">
        <v>36698</v>
      </c>
      <c r="K1263" s="15" t="s">
        <v>45444</v>
      </c>
      <c r="L1263" s="15" t="s">
        <v>441</v>
      </c>
      <c r="M1263" s="15" t="s">
        <v>10364</v>
      </c>
      <c r="N1263" s="14">
        <v>2012</v>
      </c>
      <c r="O1263" s="15" t="s">
        <v>36699</v>
      </c>
      <c r="P1263" s="15" t="s">
        <v>106</v>
      </c>
      <c r="Q1263" s="15" t="s">
        <v>47010</v>
      </c>
      <c r="R1263" s="15" t="s">
        <v>29590</v>
      </c>
      <c r="S1263" s="15" t="s">
        <v>29591</v>
      </c>
      <c r="T1263" s="15" t="s">
        <v>109</v>
      </c>
      <c r="U1263" s="15" t="s">
        <v>53</v>
      </c>
      <c r="V1263" s="15" t="s">
        <v>45418</v>
      </c>
      <c r="W1263" s="15" t="s">
        <v>3307</v>
      </c>
      <c r="X1263" s="15" t="e">
        <f>_xlfn.XLOOKUP(_LOOKUP[[#This Row],[AdjusterMemberName]],_Adjuster[Adjuster Name],_Adjuster[Email],,0)</f>
        <v>#N/A</v>
      </c>
      <c r="Y1263" s="15" t="e">
        <f>_xlfn.XLOOKUP(_LOOKUP[[#This Row],[AdjusterMemberName]],_Adjuster[Adjuster Name],_Adjuster[Phone Number],,0)</f>
        <v>#N/A</v>
      </c>
      <c r="Z1263" s="15" t="s">
        <v>36700</v>
      </c>
      <c r="AA12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39930 Whitewood Rd Apt C204, Murrieta  CA 92563</v>
      </c>
      <c r="AB1263" s="15"/>
    </row>
    <row r="1264" spans="1:28" x14ac:dyDescent="0.3">
      <c r="A1264" s="14">
        <v>1</v>
      </c>
      <c r="B1264" s="14">
        <v>1</v>
      </c>
      <c r="C1264" s="15" t="s">
        <v>37359</v>
      </c>
      <c r="D1264" s="15" t="s">
        <v>37359</v>
      </c>
      <c r="E1264" s="15">
        <v>45757</v>
      </c>
      <c r="F1264" s="15" t="s">
        <v>37360</v>
      </c>
      <c r="G1264" s="15">
        <v>45595</v>
      </c>
      <c r="H1264" s="15">
        <v>45777</v>
      </c>
      <c r="I1264" s="15" t="s">
        <v>37361</v>
      </c>
      <c r="J1264" s="15" t="s">
        <v>37362</v>
      </c>
      <c r="K1264" s="15" t="s">
        <v>45846</v>
      </c>
      <c r="L1264" s="15" t="s">
        <v>270</v>
      </c>
      <c r="M1264" s="15" t="s">
        <v>3172</v>
      </c>
      <c r="N1264" s="14">
        <v>2015</v>
      </c>
      <c r="O1264" s="15" t="s">
        <v>37363</v>
      </c>
      <c r="P1264" s="15" t="s">
        <v>106</v>
      </c>
      <c r="Q1264" s="15" t="s">
        <v>46922</v>
      </c>
      <c r="R1264" s="15" t="s">
        <v>37364</v>
      </c>
      <c r="S1264" s="15" t="s">
        <v>37365</v>
      </c>
      <c r="T1264" s="15" t="s">
        <v>13085</v>
      </c>
      <c r="U1264" s="15" t="s">
        <v>53</v>
      </c>
      <c r="V1264" s="15" t="s">
        <v>46076</v>
      </c>
      <c r="W1264" s="15" t="s">
        <v>6921</v>
      </c>
      <c r="X1264" s="15" t="str">
        <f>_xlfn.XLOOKUP(_LOOKUP[[#This Row],[AdjusterMemberName]],_Adjuster[Adjuster Name],_Adjuster[Email],,0)</f>
        <v>AWallace@knightcompany.com</v>
      </c>
      <c r="Y1264" s="15" t="str">
        <f>_xlfn.XLOOKUP(_LOOKUP[[#This Row],[AdjusterMemberName]],_Adjuster[Adjuster Name],_Adjuster[Phone Number],,0)</f>
        <v>424-559-5734</v>
      </c>
      <c r="Z1264" s="15" t="s">
        <v>37366</v>
      </c>
      <c r="AA12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246 Santa Clara St, Brisbane  CA 94005</v>
      </c>
      <c r="AB1264" s="15"/>
    </row>
    <row r="1265" spans="1:28" x14ac:dyDescent="0.3">
      <c r="A1265" s="14">
        <v>1</v>
      </c>
      <c r="B1265" s="14">
        <v>0</v>
      </c>
      <c r="C1265" s="15" t="s">
        <v>22251</v>
      </c>
      <c r="D1265" s="15" t="s">
        <v>38000</v>
      </c>
      <c r="E1265" s="15">
        <v>45757</v>
      </c>
      <c r="F1265" s="15" t="s">
        <v>38001</v>
      </c>
      <c r="G1265" s="15">
        <v>45583</v>
      </c>
      <c r="H1265" s="15">
        <v>45765</v>
      </c>
      <c r="I1265" s="15" t="s">
        <v>38002</v>
      </c>
      <c r="J1265" s="15" t="s">
        <v>38003</v>
      </c>
      <c r="K1265" s="15" t="s">
        <v>45407</v>
      </c>
      <c r="L1265" s="15" t="s">
        <v>181</v>
      </c>
      <c r="M1265" s="15" t="s">
        <v>182</v>
      </c>
      <c r="N1265" s="14">
        <v>2002</v>
      </c>
      <c r="O1265" s="15" t="s">
        <v>22255</v>
      </c>
      <c r="P1265" s="15" t="s">
        <v>106</v>
      </c>
      <c r="Q1265" s="15" t="s">
        <v>47061</v>
      </c>
      <c r="R1265" s="15" t="s">
        <v>162</v>
      </c>
      <c r="S1265" s="15" t="s">
        <v>22256</v>
      </c>
      <c r="T1265" s="15" t="s">
        <v>3342</v>
      </c>
      <c r="U1265" s="15" t="s">
        <v>53</v>
      </c>
      <c r="V1265" s="15" t="s">
        <v>45720</v>
      </c>
      <c r="W1265" s="15" t="s">
        <v>264</v>
      </c>
      <c r="X1265" s="15" t="str">
        <f>_xlfn.XLOOKUP(_LOOKUP[[#This Row],[AdjusterMemberName]],_Adjuster[Adjuster Name],_Adjuster[Email],,0)</f>
        <v>sBonnevie@knightcompany.com</v>
      </c>
      <c r="Y1265" s="15" t="str">
        <f>_xlfn.XLOOKUP(_LOOKUP[[#This Row],[AdjusterMemberName]],_Adjuster[Adjuster Name],_Adjuster[Phone Number],,0)</f>
        <v>323-692-4064</v>
      </c>
      <c r="Z1265" s="15" t="s">
        <v>22257</v>
      </c>
      <c r="AA12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7437 Font Ave, Jurupa Valley  CA 92509</v>
      </c>
      <c r="AB1265" s="15"/>
    </row>
    <row r="1266" spans="1:28" x14ac:dyDescent="0.3">
      <c r="A1266" s="14">
        <v>1</v>
      </c>
      <c r="B1266" s="14">
        <v>1</v>
      </c>
      <c r="C1266" s="15" t="s">
        <v>40411</v>
      </c>
      <c r="D1266" s="15" t="s">
        <v>40411</v>
      </c>
      <c r="E1266" s="15">
        <v>45757</v>
      </c>
      <c r="F1266" s="15" t="s">
        <v>40412</v>
      </c>
      <c r="G1266" s="15">
        <v>45666</v>
      </c>
      <c r="H1266" s="15">
        <v>45847</v>
      </c>
      <c r="I1266" s="15" t="s">
        <v>40413</v>
      </c>
      <c r="J1266" s="15" t="s">
        <v>40414</v>
      </c>
      <c r="K1266" s="15" t="s">
        <v>45668</v>
      </c>
      <c r="L1266" s="15" t="s">
        <v>201</v>
      </c>
      <c r="M1266" s="15" t="s">
        <v>12654</v>
      </c>
      <c r="N1266" s="14">
        <v>2020</v>
      </c>
      <c r="O1266" s="15" t="s">
        <v>40415</v>
      </c>
      <c r="P1266" s="15" t="s">
        <v>81</v>
      </c>
      <c r="Q1266" s="15" t="s">
        <v>47087</v>
      </c>
      <c r="R1266" s="15" t="s">
        <v>40416</v>
      </c>
      <c r="S1266" s="15" t="s">
        <v>40417</v>
      </c>
      <c r="T1266" s="15" t="s">
        <v>4096</v>
      </c>
      <c r="U1266" s="15" t="s">
        <v>53</v>
      </c>
      <c r="V1266" s="15" t="s">
        <v>45725</v>
      </c>
      <c r="W1266" s="15" t="s">
        <v>7479</v>
      </c>
      <c r="X1266" s="15" t="e">
        <f>_xlfn.XLOOKUP(_LOOKUP[[#This Row],[AdjusterMemberName]],_Adjuster[Adjuster Name],_Adjuster[Email],,0)</f>
        <v>#N/A</v>
      </c>
      <c r="Y1266" s="15" t="e">
        <f>_xlfn.XLOOKUP(_LOOKUP[[#This Row],[AdjusterMemberName]],_Adjuster[Adjuster Name],_Adjuster[Phone Number],,0)</f>
        <v>#N/A</v>
      </c>
      <c r="Z1266" s="15" t="s">
        <v>40418</v>
      </c>
      <c r="AA12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805 S Garden St, Visalia  CA 93277</v>
      </c>
      <c r="AB1266" s="15"/>
    </row>
    <row r="1267" spans="1:28" x14ac:dyDescent="0.3">
      <c r="A1267" s="14">
        <v>1</v>
      </c>
      <c r="B1267" s="14">
        <v>1</v>
      </c>
      <c r="C1267" s="15" t="s">
        <v>35911</v>
      </c>
      <c r="D1267" s="15" t="s">
        <v>35912</v>
      </c>
      <c r="E1267" s="15">
        <v>45756</v>
      </c>
      <c r="F1267" s="15" t="s">
        <v>35913</v>
      </c>
      <c r="G1267" s="15">
        <v>45715</v>
      </c>
      <c r="H1267" s="15">
        <v>45896</v>
      </c>
      <c r="I1267" s="15" t="s">
        <v>35914</v>
      </c>
      <c r="J1267" s="15" t="s">
        <v>35915</v>
      </c>
      <c r="K1267" s="15" t="s">
        <v>45486</v>
      </c>
      <c r="L1267" s="15" t="s">
        <v>128</v>
      </c>
      <c r="M1267" s="15" t="s">
        <v>20053</v>
      </c>
      <c r="N1267" s="14">
        <v>2010</v>
      </c>
      <c r="O1267" s="15" t="s">
        <v>35916</v>
      </c>
      <c r="P1267" s="15" t="s">
        <v>81</v>
      </c>
      <c r="Q1267" s="15" t="s">
        <v>47001</v>
      </c>
      <c r="R1267" s="15" t="s">
        <v>17930</v>
      </c>
      <c r="S1267" s="15" t="s">
        <v>35917</v>
      </c>
      <c r="T1267" s="15" t="s">
        <v>174</v>
      </c>
      <c r="U1267" s="15" t="s">
        <v>53</v>
      </c>
      <c r="V1267" s="15" t="s">
        <v>45614</v>
      </c>
      <c r="W1267" s="15" t="s">
        <v>3184</v>
      </c>
      <c r="X1267" s="15" t="str">
        <f>_xlfn.XLOOKUP(_LOOKUP[[#This Row],[AdjusterMemberName]],_Adjuster[Adjuster Name],_Adjuster[Email],,0)</f>
        <v>mQualls@knightcompany.com</v>
      </c>
      <c r="Y1267" s="15" t="str">
        <f>_xlfn.XLOOKUP(_LOOKUP[[#This Row],[AdjusterMemberName]],_Adjuster[Adjuster Name],_Adjuster[Phone Number],,0)</f>
        <v>424-559-5436</v>
      </c>
      <c r="Z1267" s="15" t="s">
        <v>35918</v>
      </c>
      <c r="AA12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611 N Coronado St Apt 2, Los Angeles  CA 90026</v>
      </c>
      <c r="AB1267" s="15"/>
    </row>
    <row r="1268" spans="1:28" x14ac:dyDescent="0.3">
      <c r="A1268" s="14">
        <v>1</v>
      </c>
      <c r="B1268" s="14">
        <v>1</v>
      </c>
      <c r="C1268" s="15" t="s">
        <v>35933</v>
      </c>
      <c r="D1268" s="15" t="s">
        <v>35933</v>
      </c>
      <c r="E1268" s="15">
        <v>45756</v>
      </c>
      <c r="F1268" s="15" t="s">
        <v>35934</v>
      </c>
      <c r="G1268" s="15">
        <v>45720</v>
      </c>
      <c r="H1268" s="15">
        <v>45904</v>
      </c>
      <c r="I1268" s="15" t="s">
        <v>35935</v>
      </c>
      <c r="J1268" s="15" t="s">
        <v>35936</v>
      </c>
      <c r="K1268" s="15" t="s">
        <v>45486</v>
      </c>
      <c r="L1268" s="15" t="s">
        <v>103</v>
      </c>
      <c r="M1268" s="15" t="s">
        <v>890</v>
      </c>
      <c r="N1268" s="14">
        <v>1997</v>
      </c>
      <c r="O1268" s="15" t="s">
        <v>35937</v>
      </c>
      <c r="P1268" s="15" t="s">
        <v>106</v>
      </c>
      <c r="Q1268" s="15" t="s">
        <v>47001</v>
      </c>
      <c r="R1268" s="15" t="s">
        <v>10748</v>
      </c>
      <c r="S1268" s="15" t="s">
        <v>35938</v>
      </c>
      <c r="T1268" s="15" t="s">
        <v>35939</v>
      </c>
      <c r="U1268" s="15" t="s">
        <v>53</v>
      </c>
      <c r="V1268" s="15" t="s">
        <v>45832</v>
      </c>
      <c r="W1268" s="15" t="s">
        <v>1186</v>
      </c>
      <c r="X1268" s="15" t="str">
        <f>_xlfn.XLOOKUP(_LOOKUP[[#This Row],[AdjusterMemberName]],_Adjuster[Adjuster Name],_Adjuster[Email],,0)</f>
        <v>sAkinleye@knightcompany.com</v>
      </c>
      <c r="Y1268" s="15" t="str">
        <f>_xlfn.XLOOKUP(_LOOKUP[[#This Row],[AdjusterMemberName]],_Adjuster[Adjuster Name],_Adjuster[Phone Number],,0)</f>
        <v>424-559-5280</v>
      </c>
      <c r="Z1268" s="15" t="s">
        <v>35940</v>
      </c>
      <c r="AA12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14603 Polk St, Lake View Ter  CA 91342</v>
      </c>
      <c r="AB1268" s="15"/>
    </row>
    <row r="1269" spans="1:28" x14ac:dyDescent="0.3">
      <c r="A1269" s="14">
        <v>1</v>
      </c>
      <c r="B1269" s="14">
        <v>1</v>
      </c>
      <c r="C1269" s="15" t="s">
        <v>30275</v>
      </c>
      <c r="D1269" s="15" t="s">
        <v>30275</v>
      </c>
      <c r="E1269" s="15">
        <v>45756</v>
      </c>
      <c r="F1269" s="15" t="s">
        <v>35946</v>
      </c>
      <c r="G1269" s="15">
        <v>45646</v>
      </c>
      <c r="H1269" s="15">
        <v>45828</v>
      </c>
      <c r="I1269" s="15" t="s">
        <v>35947</v>
      </c>
      <c r="J1269" s="15" t="s">
        <v>35948</v>
      </c>
      <c r="K1269" s="15" t="s">
        <v>46143</v>
      </c>
      <c r="L1269" s="15" t="s">
        <v>103</v>
      </c>
      <c r="M1269" s="15" t="s">
        <v>890</v>
      </c>
      <c r="N1269" s="14">
        <v>2024</v>
      </c>
      <c r="O1269" s="15" t="s">
        <v>35949</v>
      </c>
      <c r="P1269" s="15" t="s">
        <v>106</v>
      </c>
      <c r="Q1269" s="15" t="s">
        <v>47019</v>
      </c>
      <c r="R1269" s="15" t="s">
        <v>30280</v>
      </c>
      <c r="S1269" s="15" t="s">
        <v>30281</v>
      </c>
      <c r="T1269" s="15" t="s">
        <v>1205</v>
      </c>
      <c r="U1269" s="15" t="s">
        <v>53</v>
      </c>
      <c r="V1269" s="15" t="s">
        <v>45411</v>
      </c>
      <c r="W1269" s="15" t="s">
        <v>7479</v>
      </c>
      <c r="X1269" s="15" t="e">
        <f>_xlfn.XLOOKUP(_LOOKUP[[#This Row],[AdjusterMemberName]],_Adjuster[Adjuster Name],_Adjuster[Email],,0)</f>
        <v>#N/A</v>
      </c>
      <c r="Y1269" s="15" t="e">
        <f>_xlfn.XLOOKUP(_LOOKUP[[#This Row],[AdjusterMemberName]],_Adjuster[Adjuster Name],_Adjuster[Phone Number],,0)</f>
        <v>#N/A</v>
      </c>
      <c r="Z1269" s="15" t="s">
        <v>30282</v>
      </c>
      <c r="AA12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66900 Ironwood Dr Apt 209, Desert Hot Springs  CA 92240</v>
      </c>
      <c r="AB1269" s="15"/>
    </row>
    <row r="1270" spans="1:28" x14ac:dyDescent="0.3">
      <c r="A1270" s="14">
        <v>1</v>
      </c>
      <c r="B1270" s="14">
        <v>1</v>
      </c>
      <c r="C1270" s="15" t="s">
        <v>35950</v>
      </c>
      <c r="D1270" s="15" t="s">
        <v>35951</v>
      </c>
      <c r="E1270" s="15">
        <v>45756</v>
      </c>
      <c r="F1270" s="15" t="s">
        <v>35952</v>
      </c>
      <c r="G1270" s="15">
        <v>45698</v>
      </c>
      <c r="H1270" s="15">
        <v>45879</v>
      </c>
      <c r="I1270" s="15" t="s">
        <v>35953</v>
      </c>
      <c r="J1270" s="15" t="s">
        <v>35954</v>
      </c>
      <c r="K1270" s="15" t="s">
        <v>45369</v>
      </c>
      <c r="L1270" s="15" t="s">
        <v>103</v>
      </c>
      <c r="M1270" s="15" t="s">
        <v>10266</v>
      </c>
      <c r="N1270" s="14">
        <v>2023</v>
      </c>
      <c r="O1270" s="15" t="s">
        <v>35955</v>
      </c>
      <c r="P1270" s="15" t="s">
        <v>106</v>
      </c>
      <c r="Q1270" s="15" t="s">
        <v>47064</v>
      </c>
      <c r="R1270" s="15" t="s">
        <v>35956</v>
      </c>
      <c r="S1270" s="15" t="s">
        <v>35957</v>
      </c>
      <c r="T1270" s="15" t="s">
        <v>17105</v>
      </c>
      <c r="U1270" s="15" t="s">
        <v>53</v>
      </c>
      <c r="V1270" s="15" t="s">
        <v>46006</v>
      </c>
      <c r="W1270" s="15" t="s">
        <v>3307</v>
      </c>
      <c r="X1270" s="15" t="e">
        <f>_xlfn.XLOOKUP(_LOOKUP[[#This Row],[AdjusterMemberName]],_Adjuster[Adjuster Name],_Adjuster[Email],,0)</f>
        <v>#N/A</v>
      </c>
      <c r="Y1270" s="15" t="e">
        <f>_xlfn.XLOOKUP(_LOOKUP[[#This Row],[AdjusterMemberName]],_Adjuster[Adjuster Name],_Adjuster[Phone Number],,0)</f>
        <v>#N/A</v>
      </c>
      <c r="Z1270" s="15" t="s">
        <v>35958</v>
      </c>
      <c r="AA12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10051 Trenchard St, Santee  CA 92071</v>
      </c>
      <c r="AB1270" s="15"/>
    </row>
    <row r="1271" spans="1:28" x14ac:dyDescent="0.3">
      <c r="A1271" s="14">
        <v>1</v>
      </c>
      <c r="B1271" s="14">
        <v>1</v>
      </c>
      <c r="C1271" s="15" t="s">
        <v>36002</v>
      </c>
      <c r="D1271" s="15" t="s">
        <v>36003</v>
      </c>
      <c r="E1271" s="15">
        <v>45756</v>
      </c>
      <c r="F1271" s="15" t="s">
        <v>36004</v>
      </c>
      <c r="G1271" s="15">
        <v>45714</v>
      </c>
      <c r="H1271" s="15">
        <v>45895</v>
      </c>
      <c r="I1271" s="15" t="s">
        <v>36005</v>
      </c>
      <c r="J1271" s="15" t="s">
        <v>36006</v>
      </c>
      <c r="K1271" s="15" t="s">
        <v>46139</v>
      </c>
      <c r="L1271" s="15" t="s">
        <v>292</v>
      </c>
      <c r="M1271" s="15" t="s">
        <v>10005</v>
      </c>
      <c r="N1271" s="14">
        <v>2020</v>
      </c>
      <c r="O1271" s="15" t="s">
        <v>36007</v>
      </c>
      <c r="P1271" s="15" t="s">
        <v>106</v>
      </c>
      <c r="Q1271" s="15" t="s">
        <v>46978</v>
      </c>
      <c r="R1271" s="15" t="s">
        <v>36008</v>
      </c>
      <c r="S1271" s="15" t="s">
        <v>36009</v>
      </c>
      <c r="T1271" s="15" t="s">
        <v>109</v>
      </c>
      <c r="U1271" s="15" t="s">
        <v>53</v>
      </c>
      <c r="V1271" s="15" t="s">
        <v>45632</v>
      </c>
      <c r="W1271" s="15" t="s">
        <v>54</v>
      </c>
      <c r="X1271" s="15" t="str">
        <f>_xlfn.XLOOKUP(_LOOKUP[[#This Row],[AdjusterMemberName]],_Adjuster[Adjuster Name],_Adjuster[Email],,0)</f>
        <v>JRubalcava@knightcompany.com</v>
      </c>
      <c r="Y1271" s="15" t="str">
        <f>_xlfn.XLOOKUP(_LOOKUP[[#This Row],[AdjusterMemberName]],_Adjuster[Adjuster Name],_Adjuster[Phone Number],,0)</f>
        <v>424-559-5420</v>
      </c>
      <c r="Z1271" s="15" t="s">
        <v>36010</v>
      </c>
      <c r="AA12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24773 Shoshone Dr, Murrieta  CA 92562</v>
      </c>
      <c r="AB1271" s="15">
        <v>45757</v>
      </c>
    </row>
    <row r="1272" spans="1:28" x14ac:dyDescent="0.3">
      <c r="A1272" s="14">
        <v>1</v>
      </c>
      <c r="B1272" s="14">
        <v>1</v>
      </c>
      <c r="C1272" s="15" t="s">
        <v>36011</v>
      </c>
      <c r="D1272" s="15" t="s">
        <v>36012</v>
      </c>
      <c r="E1272" s="15">
        <v>45756</v>
      </c>
      <c r="F1272" s="15" t="s">
        <v>36013</v>
      </c>
      <c r="G1272" s="15">
        <v>45690</v>
      </c>
      <c r="H1272" s="15">
        <v>45871</v>
      </c>
      <c r="I1272" s="15" t="s">
        <v>36014</v>
      </c>
      <c r="J1272" s="15" t="s">
        <v>36015</v>
      </c>
      <c r="K1272" s="15" t="s">
        <v>45505</v>
      </c>
      <c r="L1272" s="15" t="s">
        <v>181</v>
      </c>
      <c r="M1272" s="15" t="s">
        <v>16852</v>
      </c>
      <c r="N1272" s="14">
        <v>2015</v>
      </c>
      <c r="O1272" s="15" t="s">
        <v>36016</v>
      </c>
      <c r="P1272" s="15" t="s">
        <v>106</v>
      </c>
      <c r="Q1272" s="15" t="s">
        <v>46922</v>
      </c>
      <c r="R1272" s="15" t="s">
        <v>36017</v>
      </c>
      <c r="S1272" s="15" t="s">
        <v>36018</v>
      </c>
      <c r="T1272" s="15" t="s">
        <v>36019</v>
      </c>
      <c r="U1272" s="15" t="s">
        <v>53</v>
      </c>
      <c r="V1272" s="15" t="s">
        <v>45393</v>
      </c>
      <c r="W1272" s="15" t="s">
        <v>6921</v>
      </c>
      <c r="X1272" s="15" t="str">
        <f>_xlfn.XLOOKUP(_LOOKUP[[#This Row],[AdjusterMemberName]],_Adjuster[Adjuster Name],_Adjuster[Email],,0)</f>
        <v>AWallace@knightcompany.com</v>
      </c>
      <c r="Y1272" s="15" t="str">
        <f>_xlfn.XLOOKUP(_LOOKUP[[#This Row],[AdjusterMemberName]],_Adjuster[Adjuster Name],_Adjuster[Phone Number],,0)</f>
        <v>424-559-5734</v>
      </c>
      <c r="Z1272" s="15" t="s">
        <v>36020</v>
      </c>
      <c r="AA12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8340 Northgate Ave Apt 6, Box Canyon  CA 91304</v>
      </c>
      <c r="AB1272" s="15"/>
    </row>
    <row r="1273" spans="1:28" x14ac:dyDescent="0.3">
      <c r="A1273" s="14">
        <v>1</v>
      </c>
      <c r="B1273" s="14">
        <v>1</v>
      </c>
      <c r="C1273" s="15" t="s">
        <v>36041</v>
      </c>
      <c r="D1273" s="15" t="s">
        <v>36042</v>
      </c>
      <c r="E1273" s="15">
        <v>45756</v>
      </c>
      <c r="F1273" s="15" t="s">
        <v>36043</v>
      </c>
      <c r="G1273" s="15">
        <v>45657</v>
      </c>
      <c r="H1273" s="15">
        <v>45838</v>
      </c>
      <c r="I1273" s="15" t="s">
        <v>36044</v>
      </c>
      <c r="J1273" s="15" t="s">
        <v>36045</v>
      </c>
      <c r="K1273" s="15" t="s">
        <v>45506</v>
      </c>
      <c r="L1273" s="15" t="s">
        <v>128</v>
      </c>
      <c r="M1273" s="15" t="s">
        <v>909</v>
      </c>
      <c r="N1273" s="14">
        <v>2025</v>
      </c>
      <c r="O1273" s="15" t="s">
        <v>36046</v>
      </c>
      <c r="P1273" s="15" t="s">
        <v>106</v>
      </c>
      <c r="Q1273" s="15" t="s">
        <v>47073</v>
      </c>
      <c r="R1273" s="15" t="s">
        <v>36047</v>
      </c>
      <c r="S1273" s="15" t="s">
        <v>36048</v>
      </c>
      <c r="T1273" s="15" t="s">
        <v>174</v>
      </c>
      <c r="U1273" s="15" t="s">
        <v>53</v>
      </c>
      <c r="V1273" s="15" t="s">
        <v>45342</v>
      </c>
      <c r="W1273" s="15" t="s">
        <v>6921</v>
      </c>
      <c r="X1273" s="15" t="str">
        <f>_xlfn.XLOOKUP(_LOOKUP[[#This Row],[AdjusterMemberName]],_Adjuster[Adjuster Name],_Adjuster[Email],,0)</f>
        <v>AWallace@knightcompany.com</v>
      </c>
      <c r="Y1273" s="15" t="str">
        <f>_xlfn.XLOOKUP(_LOOKUP[[#This Row],[AdjusterMemberName]],_Adjuster[Adjuster Name],_Adjuster[Phone Number],,0)</f>
        <v>424-559-5734</v>
      </c>
      <c r="Z1273" s="15" t="s">
        <v>36049</v>
      </c>
      <c r="AA12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147 E 99Th St, Los Angeles  CA 90003</v>
      </c>
      <c r="AB1273" s="15"/>
    </row>
    <row r="1274" spans="1:28" x14ac:dyDescent="0.3">
      <c r="A1274" s="14">
        <v>1</v>
      </c>
      <c r="B1274" s="14">
        <v>1</v>
      </c>
      <c r="C1274" s="15" t="s">
        <v>36062</v>
      </c>
      <c r="D1274" s="15" t="s">
        <v>36062</v>
      </c>
      <c r="E1274" s="15">
        <v>45756</v>
      </c>
      <c r="F1274" s="15" t="s">
        <v>36063</v>
      </c>
      <c r="G1274" s="15">
        <v>45739</v>
      </c>
      <c r="H1274" s="15">
        <v>45923</v>
      </c>
      <c r="I1274" s="15" t="s">
        <v>36064</v>
      </c>
      <c r="J1274" s="15" t="s">
        <v>36065</v>
      </c>
      <c r="K1274" s="15" t="s">
        <v>45846</v>
      </c>
      <c r="L1274" s="15" t="s">
        <v>281</v>
      </c>
      <c r="M1274" s="15" t="s">
        <v>9025</v>
      </c>
      <c r="N1274" s="14">
        <v>2018</v>
      </c>
      <c r="O1274" s="15" t="s">
        <v>36066</v>
      </c>
      <c r="P1274" s="15" t="s">
        <v>106</v>
      </c>
      <c r="Q1274" s="15" t="s">
        <v>47008</v>
      </c>
      <c r="R1274" s="15" t="s">
        <v>36067</v>
      </c>
      <c r="S1274" s="15" t="s">
        <v>36068</v>
      </c>
      <c r="T1274" s="15" t="s">
        <v>5775</v>
      </c>
      <c r="U1274" s="15" t="s">
        <v>53</v>
      </c>
      <c r="V1274" s="15" t="s">
        <v>45961</v>
      </c>
      <c r="W1274" s="15" t="s">
        <v>1049</v>
      </c>
      <c r="X1274" s="15" t="str">
        <f>_xlfn.XLOOKUP(_LOOKUP[[#This Row],[AdjusterMemberName]],_Adjuster[Adjuster Name],_Adjuster[Email],,0)</f>
        <v>cPenate@knightcompany.com</v>
      </c>
      <c r="Y1274" s="15" t="str">
        <f>_xlfn.XLOOKUP(_LOOKUP[[#This Row],[AdjusterMemberName]],_Adjuster[Adjuster Name],_Adjuster[Phone Number],,0)</f>
        <v>424-559-5385</v>
      </c>
      <c r="Z1274" s="15" t="s">
        <v>36069</v>
      </c>
      <c r="AA12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18530 Hatteras St Unit 208, Tarzana  CA 91356</v>
      </c>
      <c r="AB1274" s="15">
        <v>45819</v>
      </c>
    </row>
    <row r="1275" spans="1:28" x14ac:dyDescent="0.3">
      <c r="A1275" s="14">
        <v>1</v>
      </c>
      <c r="B1275" s="14">
        <v>0</v>
      </c>
      <c r="C1275" s="15" t="s">
        <v>36070</v>
      </c>
      <c r="D1275" s="15" t="s">
        <v>36071</v>
      </c>
      <c r="E1275" s="15">
        <v>45756</v>
      </c>
      <c r="F1275" s="15" t="s">
        <v>36072</v>
      </c>
      <c r="G1275" s="15">
        <v>45693</v>
      </c>
      <c r="H1275" s="15">
        <v>45874</v>
      </c>
      <c r="I1275" s="15" t="s">
        <v>36073</v>
      </c>
      <c r="J1275" s="15" t="s">
        <v>36074</v>
      </c>
      <c r="K1275" s="15" t="s">
        <v>45646</v>
      </c>
      <c r="L1275" s="15" t="s">
        <v>314</v>
      </c>
      <c r="M1275" s="15" t="s">
        <v>315</v>
      </c>
      <c r="N1275" s="14">
        <v>2024</v>
      </c>
      <c r="O1275" s="15" t="s">
        <v>36075</v>
      </c>
      <c r="P1275" s="15" t="s">
        <v>106</v>
      </c>
      <c r="Q1275" s="15" t="s">
        <v>46978</v>
      </c>
      <c r="R1275" s="15" t="s">
        <v>8052</v>
      </c>
      <c r="S1275" s="15" t="s">
        <v>36076</v>
      </c>
      <c r="T1275" s="15" t="s">
        <v>243</v>
      </c>
      <c r="U1275" s="15" t="s">
        <v>53</v>
      </c>
      <c r="V1275" s="15" t="s">
        <v>45830</v>
      </c>
      <c r="W1275" s="15" t="s">
        <v>3114</v>
      </c>
      <c r="X1275" s="15" t="str">
        <f>_xlfn.XLOOKUP(_LOOKUP[[#This Row],[AdjusterMemberName]],_Adjuster[Adjuster Name],_Adjuster[Email],,0)</f>
        <v>eExmundo@knightcompany.com</v>
      </c>
      <c r="Y1275" s="15" t="str">
        <f>_xlfn.XLOOKUP(_LOOKUP[[#This Row],[AdjusterMemberName]],_Adjuster[Adjuster Name],_Adjuster[Phone Number],,0)</f>
        <v>424-559-5400</v>
      </c>
      <c r="Z1275" s="15" t="s">
        <v>36077</v>
      </c>
      <c r="AA12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26307 Redoak St, Menifee  CA 92584</v>
      </c>
      <c r="AB1275" s="15"/>
    </row>
    <row r="1276" spans="1:28" x14ac:dyDescent="0.3">
      <c r="A1276" s="14">
        <v>1</v>
      </c>
      <c r="B1276" s="14">
        <v>1</v>
      </c>
      <c r="C1276" s="15" t="s">
        <v>36078</v>
      </c>
      <c r="D1276" s="15" t="s">
        <v>36078</v>
      </c>
      <c r="E1276" s="15">
        <v>45756</v>
      </c>
      <c r="F1276" s="15" t="s">
        <v>36079</v>
      </c>
      <c r="G1276" s="15">
        <v>45661</v>
      </c>
      <c r="H1276" s="15">
        <v>45842</v>
      </c>
      <c r="I1276" s="15" t="s">
        <v>36080</v>
      </c>
      <c r="J1276" s="15" t="s">
        <v>36081</v>
      </c>
      <c r="K1276" s="15" t="s">
        <v>45561</v>
      </c>
      <c r="L1276" s="15" t="s">
        <v>103</v>
      </c>
      <c r="M1276" s="15" t="s">
        <v>304</v>
      </c>
      <c r="N1276" s="14">
        <v>2025</v>
      </c>
      <c r="O1276" s="15" t="s">
        <v>36082</v>
      </c>
      <c r="P1276" s="15" t="s">
        <v>81</v>
      </c>
      <c r="Q1276" s="15" t="s">
        <v>46893</v>
      </c>
      <c r="R1276" s="15" t="s">
        <v>36083</v>
      </c>
      <c r="S1276" s="15" t="s">
        <v>36084</v>
      </c>
      <c r="T1276" s="15" t="s">
        <v>4670</v>
      </c>
      <c r="U1276" s="15" t="s">
        <v>53</v>
      </c>
      <c r="V1276" s="15" t="s">
        <v>46110</v>
      </c>
      <c r="W1276" s="15" t="s">
        <v>3114</v>
      </c>
      <c r="X1276" s="15" t="str">
        <f>_xlfn.XLOOKUP(_LOOKUP[[#This Row],[AdjusterMemberName]],_Adjuster[Adjuster Name],_Adjuster[Email],,0)</f>
        <v>eExmundo@knightcompany.com</v>
      </c>
      <c r="Y1276" s="15" t="str">
        <f>_xlfn.XLOOKUP(_LOOKUP[[#This Row],[AdjusterMemberName]],_Adjuster[Adjuster Name],_Adjuster[Phone Number],,0)</f>
        <v>424-559-5400</v>
      </c>
      <c r="Z1276" s="15" t="s">
        <v>36085</v>
      </c>
      <c r="AA12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16123 Pioneer Blvd Spc 38, Norwalk  CA 90650</v>
      </c>
      <c r="AB1276" s="15"/>
    </row>
    <row r="1277" spans="1:28" x14ac:dyDescent="0.3">
      <c r="A1277" s="14">
        <v>1</v>
      </c>
      <c r="B1277" s="14">
        <v>1</v>
      </c>
      <c r="C1277" s="15" t="s">
        <v>36086</v>
      </c>
      <c r="D1277" s="15" t="s">
        <v>36086</v>
      </c>
      <c r="E1277" s="15">
        <v>45756</v>
      </c>
      <c r="F1277" s="15" t="s">
        <v>36087</v>
      </c>
      <c r="G1277" s="15">
        <v>45743</v>
      </c>
      <c r="H1277" s="15">
        <v>45927</v>
      </c>
      <c r="I1277" s="15" t="s">
        <v>36088</v>
      </c>
      <c r="J1277" s="15" t="s">
        <v>16992</v>
      </c>
      <c r="K1277" s="15" t="s">
        <v>45611</v>
      </c>
      <c r="L1277" s="15" t="s">
        <v>116</v>
      </c>
      <c r="M1277" s="15" t="s">
        <v>117</v>
      </c>
      <c r="N1277" s="14">
        <v>2020</v>
      </c>
      <c r="O1277" s="15" t="s">
        <v>36089</v>
      </c>
      <c r="P1277" s="15" t="s">
        <v>106</v>
      </c>
      <c r="Q1277" s="15" t="s">
        <v>46893</v>
      </c>
      <c r="R1277" s="15" t="s">
        <v>36090</v>
      </c>
      <c r="S1277" s="15" t="s">
        <v>36091</v>
      </c>
      <c r="T1277" s="15" t="s">
        <v>96</v>
      </c>
      <c r="U1277" s="15" t="s">
        <v>53</v>
      </c>
      <c r="V1277" s="15" t="s">
        <v>45746</v>
      </c>
      <c r="W1277" s="15" t="s">
        <v>54</v>
      </c>
      <c r="X1277" s="15" t="str">
        <f>_xlfn.XLOOKUP(_LOOKUP[[#This Row],[AdjusterMemberName]],_Adjuster[Adjuster Name],_Adjuster[Email],,0)</f>
        <v>JRubalcava@knightcompany.com</v>
      </c>
      <c r="Y1277" s="15" t="str">
        <f>_xlfn.XLOOKUP(_LOOKUP[[#This Row],[AdjusterMemberName]],_Adjuster[Adjuster Name],_Adjuster[Phone Number],,0)</f>
        <v>424-559-5420</v>
      </c>
      <c r="Z1277" s="15" t="s">
        <v>36092</v>
      </c>
      <c r="AA12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26161 Coronada Dr, Moreno Valley  CA 92555</v>
      </c>
      <c r="AB1277" s="15"/>
    </row>
    <row r="1278" spans="1:28" x14ac:dyDescent="0.3">
      <c r="A1278" s="14">
        <v>0</v>
      </c>
      <c r="B1278" s="14">
        <v>0</v>
      </c>
      <c r="C1278" s="15" t="s">
        <v>36093</v>
      </c>
      <c r="D1278" s="15" t="s">
        <v>36094</v>
      </c>
      <c r="E1278" s="15">
        <v>45756</v>
      </c>
      <c r="F1278" s="15" t="s">
        <v>36095</v>
      </c>
      <c r="G1278" s="15"/>
      <c r="H1278" s="15"/>
      <c r="I1278" s="15" t="s">
        <v>36096</v>
      </c>
      <c r="J1278" s="15" t="s">
        <v>36097</v>
      </c>
      <c r="K1278" s="15" t="s">
        <v>45336</v>
      </c>
      <c r="L1278" s="15" t="s">
        <v>1662</v>
      </c>
      <c r="M1278" s="15" t="s">
        <v>36098</v>
      </c>
      <c r="N1278" s="14">
        <v>2024</v>
      </c>
      <c r="O1278" s="15" t="s">
        <v>34607</v>
      </c>
      <c r="P1278" s="15" t="s">
        <v>106</v>
      </c>
      <c r="Q1278" s="15"/>
      <c r="R1278" s="15"/>
      <c r="S1278" s="15"/>
      <c r="T1278" s="15"/>
      <c r="U1278" s="15"/>
      <c r="V1278" s="15"/>
      <c r="W1278" s="15" t="s">
        <v>1658</v>
      </c>
      <c r="X1278" s="15" t="str">
        <f>_xlfn.XLOOKUP(_LOOKUP[[#This Row],[AdjusterMemberName]],_Adjuster[Adjuster Name],_Adjuster[Email],,0)</f>
        <v>RDavila@knightcompany.com</v>
      </c>
      <c r="Y1278" s="15" t="str">
        <f>_xlfn.XLOOKUP(_LOOKUP[[#This Row],[AdjusterMemberName]],_Adjuster[Adjuster Name],_Adjuster[Phone Number],,0)</f>
        <v>424-559-5663</v>
      </c>
      <c r="Z1278" s="15"/>
      <c r="AA1278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1278" s="15"/>
    </row>
    <row r="1279" spans="1:28" x14ac:dyDescent="0.3">
      <c r="A1279" s="14">
        <v>1</v>
      </c>
      <c r="B1279" s="14">
        <v>1</v>
      </c>
      <c r="C1279" s="15" t="s">
        <v>32139</v>
      </c>
      <c r="D1279" s="15" t="s">
        <v>32140</v>
      </c>
      <c r="E1279" s="15">
        <v>45756</v>
      </c>
      <c r="F1279" s="15" t="s">
        <v>32141</v>
      </c>
      <c r="G1279" s="15">
        <v>45659</v>
      </c>
      <c r="H1279" s="15">
        <v>45840</v>
      </c>
      <c r="I1279" s="15" t="s">
        <v>36099</v>
      </c>
      <c r="J1279" s="15" t="s">
        <v>36100</v>
      </c>
      <c r="K1279" s="15" t="s">
        <v>45846</v>
      </c>
      <c r="L1279" s="15" t="s">
        <v>139</v>
      </c>
      <c r="M1279" s="15" t="s">
        <v>470</v>
      </c>
      <c r="N1279" s="14">
        <v>2025</v>
      </c>
      <c r="O1279" s="15" t="s">
        <v>32144</v>
      </c>
      <c r="P1279" s="15" t="s">
        <v>81</v>
      </c>
      <c r="Q1279" s="15" t="s">
        <v>46893</v>
      </c>
      <c r="R1279" s="15" t="s">
        <v>21200</v>
      </c>
      <c r="S1279" s="15" t="s">
        <v>32145</v>
      </c>
      <c r="T1279" s="15" t="s">
        <v>672</v>
      </c>
      <c r="U1279" s="15" t="s">
        <v>53</v>
      </c>
      <c r="V1279" s="15" t="s">
        <v>45553</v>
      </c>
      <c r="W1279" s="15" t="s">
        <v>6921</v>
      </c>
      <c r="X1279" s="15" t="str">
        <f>_xlfn.XLOOKUP(_LOOKUP[[#This Row],[AdjusterMemberName]],_Adjuster[Adjuster Name],_Adjuster[Email],,0)</f>
        <v>AWallace@knightcompany.com</v>
      </c>
      <c r="Y1279" s="15" t="str">
        <f>_xlfn.XLOOKUP(_LOOKUP[[#This Row],[AdjusterMemberName]],_Adjuster[Adjuster Name],_Adjuster[Phone Number],,0)</f>
        <v>424-559-5734</v>
      </c>
      <c r="Z1279" s="15" t="s">
        <v>32146</v>
      </c>
      <c r="AA12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18202 Hatton St, Reseda  CA 91335</v>
      </c>
      <c r="AB1279" s="15"/>
    </row>
    <row r="1280" spans="1:28" x14ac:dyDescent="0.3">
      <c r="A1280" s="14">
        <v>1</v>
      </c>
      <c r="B1280" s="14">
        <v>1</v>
      </c>
      <c r="C1280" s="15" t="s">
        <v>36110</v>
      </c>
      <c r="D1280" s="15" t="s">
        <v>36110</v>
      </c>
      <c r="E1280" s="15">
        <v>45756</v>
      </c>
      <c r="F1280" s="15" t="s">
        <v>36111</v>
      </c>
      <c r="G1280" s="15">
        <v>45677</v>
      </c>
      <c r="H1280" s="15">
        <v>45858</v>
      </c>
      <c r="I1280" s="15" t="s">
        <v>36112</v>
      </c>
      <c r="J1280" s="15" t="s">
        <v>36113</v>
      </c>
      <c r="K1280" s="15" t="s">
        <v>45334</v>
      </c>
      <c r="L1280" s="15" t="s">
        <v>139</v>
      </c>
      <c r="M1280" s="15" t="s">
        <v>32760</v>
      </c>
      <c r="N1280" s="14">
        <v>2020</v>
      </c>
      <c r="O1280" s="15" t="s">
        <v>36114</v>
      </c>
      <c r="P1280" s="15" t="s">
        <v>106</v>
      </c>
      <c r="Q1280" s="15" t="s">
        <v>46922</v>
      </c>
      <c r="R1280" s="15" t="s">
        <v>36115</v>
      </c>
      <c r="S1280" s="15" t="s">
        <v>36116</v>
      </c>
      <c r="T1280" s="15" t="s">
        <v>624</v>
      </c>
      <c r="U1280" s="15" t="s">
        <v>53</v>
      </c>
      <c r="V1280" s="15" t="s">
        <v>46010</v>
      </c>
      <c r="W1280" s="15" t="s">
        <v>1357</v>
      </c>
      <c r="X1280" s="15" t="str">
        <f>_xlfn.XLOOKUP(_LOOKUP[[#This Row],[AdjusterMemberName]],_Adjuster[Adjuster Name],_Adjuster[Email],,0)</f>
        <v>jRivera1@knightcompany.com</v>
      </c>
      <c r="Y1280" s="15" t="str">
        <f>_xlfn.XLOOKUP(_LOOKUP[[#This Row],[AdjusterMemberName]],_Adjuster[Adjuster Name],_Adjuster[Phone Number],,0)</f>
        <v>424-559-5239</v>
      </c>
      <c r="Z1280" s="15" t="s">
        <v>36117</v>
      </c>
      <c r="AA12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43834 46Th St W, Lancaster  CA 93536</v>
      </c>
      <c r="AB1280" s="15">
        <v>45786</v>
      </c>
    </row>
    <row r="1281" spans="1:28" x14ac:dyDescent="0.3">
      <c r="A1281" s="14">
        <v>1</v>
      </c>
      <c r="B1281" s="14">
        <v>0</v>
      </c>
      <c r="C1281" s="15" t="s">
        <v>13424</v>
      </c>
      <c r="D1281" s="15" t="s">
        <v>36226</v>
      </c>
      <c r="E1281" s="15">
        <v>45756</v>
      </c>
      <c r="F1281" s="15" t="s">
        <v>36227</v>
      </c>
      <c r="G1281" s="15">
        <v>45747</v>
      </c>
      <c r="H1281" s="15">
        <v>45930</v>
      </c>
      <c r="I1281" s="15" t="s">
        <v>36228</v>
      </c>
      <c r="J1281" s="15" t="s">
        <v>36229</v>
      </c>
      <c r="K1281" s="15" t="s">
        <v>45509</v>
      </c>
      <c r="L1281" s="15" t="s">
        <v>103</v>
      </c>
      <c r="M1281" s="15" t="s">
        <v>104</v>
      </c>
      <c r="N1281" s="14">
        <v>2018</v>
      </c>
      <c r="O1281" s="15" t="s">
        <v>36230</v>
      </c>
      <c r="P1281" s="15" t="s">
        <v>106</v>
      </c>
      <c r="Q1281" s="15" t="s">
        <v>47010</v>
      </c>
      <c r="R1281" s="15" t="s">
        <v>650</v>
      </c>
      <c r="S1281" s="15" t="s">
        <v>13429</v>
      </c>
      <c r="T1281" s="15" t="s">
        <v>174</v>
      </c>
      <c r="U1281" s="15" t="s">
        <v>53</v>
      </c>
      <c r="V1281" s="15" t="s">
        <v>45819</v>
      </c>
      <c r="W1281" s="15" t="s">
        <v>1186</v>
      </c>
      <c r="X1281" s="15" t="str">
        <f>_xlfn.XLOOKUP(_LOOKUP[[#This Row],[AdjusterMemberName]],_Adjuster[Adjuster Name],_Adjuster[Email],,0)</f>
        <v>sAkinleye@knightcompany.com</v>
      </c>
      <c r="Y1281" s="15" t="str">
        <f>_xlfn.XLOOKUP(_LOOKUP[[#This Row],[AdjusterMemberName]],_Adjuster[Adjuster Name],_Adjuster[Phone Number],,0)</f>
        <v>424-559-5280</v>
      </c>
      <c r="Z1281" s="15" t="s">
        <v>13430</v>
      </c>
      <c r="AA12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1300 S Woods Ave Apt 7, Los Angeles  CA 90022</v>
      </c>
      <c r="AB1281" s="15"/>
    </row>
    <row r="1282" spans="1:28" x14ac:dyDescent="0.3">
      <c r="A1282" s="14">
        <v>1</v>
      </c>
      <c r="B1282" s="14">
        <v>1</v>
      </c>
      <c r="C1282" s="15" t="s">
        <v>36280</v>
      </c>
      <c r="D1282" s="15" t="s">
        <v>36281</v>
      </c>
      <c r="E1282" s="15">
        <v>45756</v>
      </c>
      <c r="F1282" s="15" t="s">
        <v>36282</v>
      </c>
      <c r="G1282" s="15">
        <v>45688</v>
      </c>
      <c r="H1282" s="15">
        <v>45869</v>
      </c>
      <c r="I1282" s="15" t="s">
        <v>36283</v>
      </c>
      <c r="J1282" s="15" t="s">
        <v>36284</v>
      </c>
      <c r="K1282" s="15" t="s">
        <v>45429</v>
      </c>
      <c r="L1282" s="15" t="s">
        <v>139</v>
      </c>
      <c r="M1282" s="15" t="s">
        <v>249</v>
      </c>
      <c r="N1282" s="14">
        <v>2022</v>
      </c>
      <c r="O1282" s="15" t="s">
        <v>36285</v>
      </c>
      <c r="P1282" s="15" t="s">
        <v>81</v>
      </c>
      <c r="Q1282" s="15" t="s">
        <v>46922</v>
      </c>
      <c r="R1282" s="15" t="s">
        <v>1928</v>
      </c>
      <c r="S1282" s="15" t="s">
        <v>36286</v>
      </c>
      <c r="T1282" s="15" t="s">
        <v>9976</v>
      </c>
      <c r="U1282" s="15" t="s">
        <v>53</v>
      </c>
      <c r="V1282" s="15" t="s">
        <v>45744</v>
      </c>
      <c r="W1282" s="15" t="s">
        <v>3307</v>
      </c>
      <c r="X1282" s="15" t="e">
        <f>_xlfn.XLOOKUP(_LOOKUP[[#This Row],[AdjusterMemberName]],_Adjuster[Adjuster Name],_Adjuster[Email],,0)</f>
        <v>#N/A</v>
      </c>
      <c r="Y1282" s="15" t="e">
        <f>_xlfn.XLOOKUP(_LOOKUP[[#This Row],[AdjusterMemberName]],_Adjuster[Adjuster Name],_Adjuster[Phone Number],,0)</f>
        <v>#N/A</v>
      </c>
      <c r="Z1282" s="15" t="s">
        <v>36287</v>
      </c>
      <c r="AA12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7026 Angora St, Chino  CA 91710</v>
      </c>
      <c r="AB1282" s="15"/>
    </row>
    <row r="1283" spans="1:28" x14ac:dyDescent="0.3">
      <c r="A1283" s="14">
        <v>0</v>
      </c>
      <c r="B1283" s="14">
        <v>0</v>
      </c>
      <c r="C1283" s="15" t="s">
        <v>37192</v>
      </c>
      <c r="D1283" s="15" t="s">
        <v>37193</v>
      </c>
      <c r="E1283" s="15">
        <v>45756</v>
      </c>
      <c r="F1283" s="15" t="s">
        <v>37194</v>
      </c>
      <c r="G1283" s="15"/>
      <c r="H1283" s="15"/>
      <c r="I1283" s="15" t="s">
        <v>37195</v>
      </c>
      <c r="J1283" s="15" t="s">
        <v>37196</v>
      </c>
      <c r="K1283" s="15" t="s">
        <v>45472</v>
      </c>
      <c r="L1283" s="15" t="s">
        <v>9130</v>
      </c>
      <c r="M1283" s="15" t="s">
        <v>1025</v>
      </c>
      <c r="N1283" s="14">
        <v>2000</v>
      </c>
      <c r="O1283" s="15" t="s">
        <v>1025</v>
      </c>
      <c r="P1283" s="15" t="s">
        <v>106</v>
      </c>
      <c r="Q1283" s="15"/>
      <c r="R1283" s="15"/>
      <c r="S1283" s="15"/>
      <c r="T1283" s="15"/>
      <c r="U1283" s="15"/>
      <c r="V1283" s="15"/>
      <c r="W1283" s="15" t="s">
        <v>1186</v>
      </c>
      <c r="X1283" s="15" t="str">
        <f>_xlfn.XLOOKUP(_LOOKUP[[#This Row],[AdjusterMemberName]],_Adjuster[Adjuster Name],_Adjuster[Email],,0)</f>
        <v>sAkinleye@knightcompany.com</v>
      </c>
      <c r="Y1283" s="15" t="str">
        <f>_xlfn.XLOOKUP(_LOOKUP[[#This Row],[AdjusterMemberName]],_Adjuster[Adjuster Name],_Adjuster[Phone Number],,0)</f>
        <v>424-559-5280</v>
      </c>
      <c r="Z1283" s="15"/>
      <c r="AA1283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1283" s="15"/>
    </row>
    <row r="1284" spans="1:28" x14ac:dyDescent="0.3">
      <c r="A1284" s="14">
        <v>1</v>
      </c>
      <c r="B1284" s="14">
        <v>1</v>
      </c>
      <c r="C1284" s="15" t="s">
        <v>35837</v>
      </c>
      <c r="D1284" s="15" t="s">
        <v>35838</v>
      </c>
      <c r="E1284" s="15">
        <v>45755</v>
      </c>
      <c r="F1284" s="15" t="s">
        <v>35839</v>
      </c>
      <c r="G1284" s="15">
        <v>45666</v>
      </c>
      <c r="H1284" s="15">
        <v>45847</v>
      </c>
      <c r="I1284" s="15" t="s">
        <v>35840</v>
      </c>
      <c r="J1284" s="15" t="s">
        <v>35841</v>
      </c>
      <c r="K1284" s="15" t="s">
        <v>45988</v>
      </c>
      <c r="L1284" s="15" t="s">
        <v>91</v>
      </c>
      <c r="M1284" s="15" t="s">
        <v>92</v>
      </c>
      <c r="N1284" s="14">
        <v>2010</v>
      </c>
      <c r="O1284" s="15" t="s">
        <v>35842</v>
      </c>
      <c r="P1284" s="15" t="s">
        <v>81</v>
      </c>
      <c r="Q1284" s="15" t="s">
        <v>46939</v>
      </c>
      <c r="R1284" s="15" t="s">
        <v>35843</v>
      </c>
      <c r="S1284" s="15" t="s">
        <v>35844</v>
      </c>
      <c r="T1284" s="15" t="s">
        <v>253</v>
      </c>
      <c r="U1284" s="15" t="s">
        <v>53</v>
      </c>
      <c r="V1284" s="15" t="s">
        <v>45359</v>
      </c>
      <c r="W1284" s="15" t="s">
        <v>1357</v>
      </c>
      <c r="X1284" s="15" t="str">
        <f>_xlfn.XLOOKUP(_LOOKUP[[#This Row],[AdjusterMemberName]],_Adjuster[Adjuster Name],_Adjuster[Email],,0)</f>
        <v>jRivera1@knightcompany.com</v>
      </c>
      <c r="Y1284" s="15" t="str">
        <f>_xlfn.XLOOKUP(_LOOKUP[[#This Row],[AdjusterMemberName]],_Adjuster[Adjuster Name],_Adjuster[Phone Number],,0)</f>
        <v>424-559-5239</v>
      </c>
      <c r="Z1284" s="15" t="s">
        <v>35845</v>
      </c>
      <c r="AA12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1043 Larch St Apt 6, Inglewood  CA 90301</v>
      </c>
      <c r="AB1284" s="15"/>
    </row>
    <row r="1285" spans="1:28" x14ac:dyDescent="0.3">
      <c r="A1285" s="14">
        <v>1</v>
      </c>
      <c r="B1285" s="14">
        <v>1</v>
      </c>
      <c r="C1285" s="15" t="s">
        <v>35846</v>
      </c>
      <c r="D1285" s="15" t="s">
        <v>35846</v>
      </c>
      <c r="E1285" s="15">
        <v>45755</v>
      </c>
      <c r="F1285" s="15" t="s">
        <v>35847</v>
      </c>
      <c r="G1285" s="15">
        <v>45680</v>
      </c>
      <c r="H1285" s="15">
        <v>45861</v>
      </c>
      <c r="I1285" s="15" t="s">
        <v>35848</v>
      </c>
      <c r="J1285" s="15" t="s">
        <v>35849</v>
      </c>
      <c r="K1285" s="15" t="s">
        <v>46148</v>
      </c>
      <c r="L1285" s="15" t="s">
        <v>139</v>
      </c>
      <c r="M1285" s="15" t="s">
        <v>1152</v>
      </c>
      <c r="N1285" s="14">
        <v>2016</v>
      </c>
      <c r="O1285" s="15" t="s">
        <v>35850</v>
      </c>
      <c r="P1285" s="15" t="s">
        <v>106</v>
      </c>
      <c r="Q1285" s="15" t="s">
        <v>47114</v>
      </c>
      <c r="R1285" s="15" t="s">
        <v>26744</v>
      </c>
      <c r="S1285" s="15" t="s">
        <v>35851</v>
      </c>
      <c r="T1285" s="15" t="s">
        <v>1120</v>
      </c>
      <c r="U1285" s="15" t="s">
        <v>53</v>
      </c>
      <c r="V1285" s="15" t="s">
        <v>45428</v>
      </c>
      <c r="W1285" s="15" t="s">
        <v>3184</v>
      </c>
      <c r="X1285" s="15" t="str">
        <f>_xlfn.XLOOKUP(_LOOKUP[[#This Row],[AdjusterMemberName]],_Adjuster[Adjuster Name],_Adjuster[Email],,0)</f>
        <v>mQualls@knightcompany.com</v>
      </c>
      <c r="Y1285" s="15" t="str">
        <f>_xlfn.XLOOKUP(_LOOKUP[[#This Row],[AdjusterMemberName]],_Adjuster[Adjuster Name],_Adjuster[Phone Number],,0)</f>
        <v>424-559-5436</v>
      </c>
      <c r="Z1285" s="15" t="s">
        <v>35852</v>
      </c>
      <c r="AA12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1316 S Meadow Ln Apt 172, Colton  CA 92324</v>
      </c>
      <c r="AB1285" s="15"/>
    </row>
    <row r="1286" spans="1:28" x14ac:dyDescent="0.3">
      <c r="A1286" s="14">
        <v>1</v>
      </c>
      <c r="B1286" s="14">
        <v>1</v>
      </c>
      <c r="C1286" s="15" t="s">
        <v>35861</v>
      </c>
      <c r="D1286" s="15" t="s">
        <v>35861</v>
      </c>
      <c r="E1286" s="15">
        <v>45755</v>
      </c>
      <c r="F1286" s="15" t="s">
        <v>35862</v>
      </c>
      <c r="G1286" s="15">
        <v>45697</v>
      </c>
      <c r="H1286" s="15">
        <v>45878</v>
      </c>
      <c r="I1286" s="15" t="s">
        <v>35863</v>
      </c>
      <c r="J1286" s="15" t="s">
        <v>35864</v>
      </c>
      <c r="K1286" s="15" t="s">
        <v>45847</v>
      </c>
      <c r="L1286" s="15" t="s">
        <v>25</v>
      </c>
      <c r="M1286" s="15" t="s">
        <v>3418</v>
      </c>
      <c r="N1286" s="14">
        <v>2018</v>
      </c>
      <c r="O1286" s="15" t="s">
        <v>35865</v>
      </c>
      <c r="P1286" s="15" t="s">
        <v>81</v>
      </c>
      <c r="Q1286" s="15" t="s">
        <v>46979</v>
      </c>
      <c r="R1286" s="15" t="s">
        <v>35866</v>
      </c>
      <c r="S1286" s="15" t="s">
        <v>35867</v>
      </c>
      <c r="T1286" s="15" t="s">
        <v>13202</v>
      </c>
      <c r="U1286" s="15" t="s">
        <v>53</v>
      </c>
      <c r="V1286" s="15" t="s">
        <v>46067</v>
      </c>
      <c r="W1286" s="15" t="s">
        <v>1357</v>
      </c>
      <c r="X1286" s="15" t="str">
        <f>_xlfn.XLOOKUP(_LOOKUP[[#This Row],[AdjusterMemberName]],_Adjuster[Adjuster Name],_Adjuster[Email],,0)</f>
        <v>jRivera1@knightcompany.com</v>
      </c>
      <c r="Y1286" s="15" t="str">
        <f>_xlfn.XLOOKUP(_LOOKUP[[#This Row],[AdjusterMemberName]],_Adjuster[Adjuster Name],_Adjuster[Phone Number],,0)</f>
        <v>424-559-5239</v>
      </c>
      <c r="Z1286" s="15" t="s">
        <v>35868</v>
      </c>
      <c r="AA12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1905 Orange Ave Apt 702, Redlands  CA 92373</v>
      </c>
      <c r="AB1286" s="15">
        <v>45826</v>
      </c>
    </row>
    <row r="1287" spans="1:28" x14ac:dyDescent="0.3">
      <c r="A1287" s="14">
        <v>1</v>
      </c>
      <c r="B1287" s="14">
        <v>1</v>
      </c>
      <c r="C1287" s="15" t="s">
        <v>32139</v>
      </c>
      <c r="D1287" s="15" t="s">
        <v>32140</v>
      </c>
      <c r="E1287" s="15">
        <v>45755</v>
      </c>
      <c r="F1287" s="15" t="s">
        <v>32141</v>
      </c>
      <c r="G1287" s="15">
        <v>45659</v>
      </c>
      <c r="H1287" s="15">
        <v>45840</v>
      </c>
      <c r="I1287" s="15" t="s">
        <v>35977</v>
      </c>
      <c r="J1287" s="15" t="s">
        <v>12813</v>
      </c>
      <c r="K1287" s="15" t="s">
        <v>45646</v>
      </c>
      <c r="L1287" s="15" t="s">
        <v>139</v>
      </c>
      <c r="M1287" s="15" t="s">
        <v>470</v>
      </c>
      <c r="N1287" s="14">
        <v>2025</v>
      </c>
      <c r="O1287" s="15" t="s">
        <v>32144</v>
      </c>
      <c r="P1287" s="15" t="s">
        <v>106</v>
      </c>
      <c r="Q1287" s="15" t="s">
        <v>46893</v>
      </c>
      <c r="R1287" s="15" t="s">
        <v>21200</v>
      </c>
      <c r="S1287" s="15" t="s">
        <v>32145</v>
      </c>
      <c r="T1287" s="15" t="s">
        <v>672</v>
      </c>
      <c r="U1287" s="15" t="s">
        <v>53</v>
      </c>
      <c r="V1287" s="15" t="s">
        <v>45553</v>
      </c>
      <c r="W1287" s="15" t="s">
        <v>3307</v>
      </c>
      <c r="X1287" s="15" t="e">
        <f>_xlfn.XLOOKUP(_LOOKUP[[#This Row],[AdjusterMemberName]],_Adjuster[Adjuster Name],_Adjuster[Email],,0)</f>
        <v>#N/A</v>
      </c>
      <c r="Y1287" s="15" t="e">
        <f>_xlfn.XLOOKUP(_LOOKUP[[#This Row],[AdjusterMemberName]],_Adjuster[Adjuster Name],_Adjuster[Phone Number],,0)</f>
        <v>#N/A</v>
      </c>
      <c r="Z1287" s="15" t="s">
        <v>32146</v>
      </c>
      <c r="AA12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18202 Hatton St, Reseda  CA 91335</v>
      </c>
      <c r="AB1287" s="15"/>
    </row>
    <row r="1288" spans="1:28" x14ac:dyDescent="0.3">
      <c r="A1288" s="14">
        <v>1</v>
      </c>
      <c r="B1288" s="14">
        <v>1</v>
      </c>
      <c r="C1288" s="15" t="s">
        <v>36118</v>
      </c>
      <c r="D1288" s="15" t="s">
        <v>36119</v>
      </c>
      <c r="E1288" s="15">
        <v>45755</v>
      </c>
      <c r="F1288" s="15" t="s">
        <v>36120</v>
      </c>
      <c r="G1288" s="15">
        <v>45706</v>
      </c>
      <c r="H1288" s="15">
        <v>45887</v>
      </c>
      <c r="I1288" s="15" t="s">
        <v>36121</v>
      </c>
      <c r="J1288" s="15" t="s">
        <v>36122</v>
      </c>
      <c r="K1288" s="15" t="s">
        <v>45646</v>
      </c>
      <c r="L1288" s="15" t="s">
        <v>181</v>
      </c>
      <c r="M1288" s="15" t="s">
        <v>16852</v>
      </c>
      <c r="N1288" s="14">
        <v>2018</v>
      </c>
      <c r="O1288" s="15" t="s">
        <v>36123</v>
      </c>
      <c r="P1288" s="15" t="s">
        <v>106</v>
      </c>
      <c r="Q1288" s="15" t="s">
        <v>47050</v>
      </c>
      <c r="R1288" s="15" t="s">
        <v>610</v>
      </c>
      <c r="S1288" s="15" t="s">
        <v>36124</v>
      </c>
      <c r="T1288" s="15" t="s">
        <v>4596</v>
      </c>
      <c r="U1288" s="15" t="s">
        <v>53</v>
      </c>
      <c r="V1288" s="15" t="s">
        <v>45485</v>
      </c>
      <c r="W1288" s="15" t="s">
        <v>8635</v>
      </c>
      <c r="X1288" s="15" t="e">
        <f>_xlfn.XLOOKUP(_LOOKUP[[#This Row],[AdjusterMemberName]],_Adjuster[Adjuster Name],_Adjuster[Email],,0)</f>
        <v>#N/A</v>
      </c>
      <c r="Y1288" s="15" t="e">
        <f>_xlfn.XLOOKUP(_LOOKUP[[#This Row],[AdjusterMemberName]],_Adjuster[Adjuster Name],_Adjuster[Phone Number],,0)</f>
        <v>#N/A</v>
      </c>
      <c r="Z1288" s="15" t="s">
        <v>36125</v>
      </c>
      <c r="AA12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1330 W R, Wilmington  CA 90744</v>
      </c>
      <c r="AB1288" s="15"/>
    </row>
    <row r="1289" spans="1:28" x14ac:dyDescent="0.3">
      <c r="A1289" s="14">
        <v>1</v>
      </c>
      <c r="B1289" s="14">
        <v>1</v>
      </c>
      <c r="C1289" s="15" t="s">
        <v>36169</v>
      </c>
      <c r="D1289" s="15" t="s">
        <v>36169</v>
      </c>
      <c r="E1289" s="15">
        <v>45755</v>
      </c>
      <c r="F1289" s="15" t="s">
        <v>36170</v>
      </c>
      <c r="G1289" s="15">
        <v>45721</v>
      </c>
      <c r="H1289" s="15">
        <v>45905</v>
      </c>
      <c r="I1289" s="15" t="s">
        <v>36171</v>
      </c>
      <c r="J1289" s="15" t="s">
        <v>36172</v>
      </c>
      <c r="K1289" s="15" t="s">
        <v>45611</v>
      </c>
      <c r="L1289" s="15" t="s">
        <v>103</v>
      </c>
      <c r="M1289" s="15" t="s">
        <v>1503</v>
      </c>
      <c r="N1289" s="14">
        <v>2015</v>
      </c>
      <c r="O1289" s="15" t="s">
        <v>36173</v>
      </c>
      <c r="P1289" s="15" t="s">
        <v>81</v>
      </c>
      <c r="Q1289" s="15" t="s">
        <v>47041</v>
      </c>
      <c r="R1289" s="15" t="s">
        <v>5003</v>
      </c>
      <c r="S1289" s="15" t="s">
        <v>36174</v>
      </c>
      <c r="T1289" s="15" t="s">
        <v>286</v>
      </c>
      <c r="U1289" s="15" t="s">
        <v>53</v>
      </c>
      <c r="V1289" s="15" t="s">
        <v>45871</v>
      </c>
      <c r="W1289" s="15" t="s">
        <v>3184</v>
      </c>
      <c r="X1289" s="15" t="str">
        <f>_xlfn.XLOOKUP(_LOOKUP[[#This Row],[AdjusterMemberName]],_Adjuster[Adjuster Name],_Adjuster[Email],,0)</f>
        <v>mQualls@knightcompany.com</v>
      </c>
      <c r="Y1289" s="15" t="str">
        <f>_xlfn.XLOOKUP(_LOOKUP[[#This Row],[AdjusterMemberName]],_Adjuster[Adjuster Name],_Adjuster[Phone Number],,0)</f>
        <v>424-559-5436</v>
      </c>
      <c r="Z1289" s="15" t="s">
        <v>36175</v>
      </c>
      <c r="AA12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410 E 21St St , Long Beach  CA 90806</v>
      </c>
      <c r="AB1289" s="15"/>
    </row>
    <row r="1290" spans="1:28" x14ac:dyDescent="0.3">
      <c r="A1290" s="14">
        <v>1</v>
      </c>
      <c r="B1290" s="14">
        <v>1</v>
      </c>
      <c r="C1290" s="15" t="s">
        <v>36231</v>
      </c>
      <c r="D1290" s="15" t="s">
        <v>36231</v>
      </c>
      <c r="E1290" s="15">
        <v>45755</v>
      </c>
      <c r="F1290" s="15" t="s">
        <v>36232</v>
      </c>
      <c r="G1290" s="15">
        <v>45661</v>
      </c>
      <c r="H1290" s="15">
        <v>45842</v>
      </c>
      <c r="I1290" s="15" t="s">
        <v>36233</v>
      </c>
      <c r="J1290" s="15" t="s">
        <v>36234</v>
      </c>
      <c r="K1290" s="15" t="s">
        <v>45336</v>
      </c>
      <c r="L1290" s="15" t="s">
        <v>103</v>
      </c>
      <c r="M1290" s="15" t="s">
        <v>1336</v>
      </c>
      <c r="N1290" s="14">
        <v>2012</v>
      </c>
      <c r="O1290" s="15" t="s">
        <v>36235</v>
      </c>
      <c r="P1290" s="15" t="s">
        <v>106</v>
      </c>
      <c r="Q1290" s="15" t="s">
        <v>46978</v>
      </c>
      <c r="R1290" s="15" t="s">
        <v>36236</v>
      </c>
      <c r="S1290" s="15" t="s">
        <v>36237</v>
      </c>
      <c r="T1290" s="15" t="s">
        <v>9009</v>
      </c>
      <c r="U1290" s="15" t="s">
        <v>53</v>
      </c>
      <c r="V1290" s="15" t="s">
        <v>45443</v>
      </c>
      <c r="W1290" s="15" t="s">
        <v>1186</v>
      </c>
      <c r="X1290" s="15" t="str">
        <f>_xlfn.XLOOKUP(_LOOKUP[[#This Row],[AdjusterMemberName]],_Adjuster[Adjuster Name],_Adjuster[Email],,0)</f>
        <v>sAkinleye@knightcompany.com</v>
      </c>
      <c r="Y1290" s="15" t="str">
        <f>_xlfn.XLOOKUP(_LOOKUP[[#This Row],[AdjusterMemberName]],_Adjuster[Adjuster Name],_Adjuster[Phone Number],,0)</f>
        <v>424-559-5280</v>
      </c>
      <c r="Z1290" s="15" t="s">
        <v>36238</v>
      </c>
      <c r="AA12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1285 Carmel Drive, Simi Valley  CA 93065</v>
      </c>
      <c r="AB1290" s="15"/>
    </row>
    <row r="1291" spans="1:28" x14ac:dyDescent="0.3">
      <c r="A1291" s="14">
        <v>1</v>
      </c>
      <c r="B1291" s="14">
        <v>1</v>
      </c>
      <c r="C1291" s="15" t="s">
        <v>36478</v>
      </c>
      <c r="D1291" s="15" t="s">
        <v>17250</v>
      </c>
      <c r="E1291" s="15">
        <v>45755</v>
      </c>
      <c r="F1291" s="15" t="s">
        <v>36479</v>
      </c>
      <c r="G1291" s="15">
        <v>45749</v>
      </c>
      <c r="H1291" s="15">
        <v>45932</v>
      </c>
      <c r="I1291" s="15" t="s">
        <v>36480</v>
      </c>
      <c r="J1291" s="15" t="s">
        <v>36481</v>
      </c>
      <c r="K1291" s="15" t="s">
        <v>45388</v>
      </c>
      <c r="L1291" s="15" t="s">
        <v>139</v>
      </c>
      <c r="M1291" s="15" t="s">
        <v>470</v>
      </c>
      <c r="N1291" s="14">
        <v>2008</v>
      </c>
      <c r="O1291" s="15" t="s">
        <v>36482</v>
      </c>
      <c r="P1291" s="15" t="s">
        <v>81</v>
      </c>
      <c r="Q1291" s="15" t="s">
        <v>47039</v>
      </c>
      <c r="R1291" s="15" t="s">
        <v>6721</v>
      </c>
      <c r="S1291" s="15" t="s">
        <v>36483</v>
      </c>
      <c r="T1291" s="15" t="s">
        <v>3342</v>
      </c>
      <c r="U1291" s="15" t="s">
        <v>53</v>
      </c>
      <c r="V1291" s="15" t="s">
        <v>45720</v>
      </c>
      <c r="W1291" s="15" t="s">
        <v>1658</v>
      </c>
      <c r="X1291" s="15" t="str">
        <f>_xlfn.XLOOKUP(_LOOKUP[[#This Row],[AdjusterMemberName]],_Adjuster[Adjuster Name],_Adjuster[Email],,0)</f>
        <v>RDavila@knightcompany.com</v>
      </c>
      <c r="Y1291" s="15" t="str">
        <f>_xlfn.XLOOKUP(_LOOKUP[[#This Row],[AdjusterMemberName]],_Adjuster[Adjuster Name],_Adjuster[Phone Number],,0)</f>
        <v>424-559-5663</v>
      </c>
      <c r="Z1291" s="15" t="s">
        <v>36484</v>
      </c>
      <c r="AA12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3068 Chablis Ave, Jurupa Valley  CA 92509</v>
      </c>
      <c r="AB1291" s="15"/>
    </row>
    <row r="1292" spans="1:28" x14ac:dyDescent="0.3">
      <c r="A1292" s="14">
        <v>1</v>
      </c>
      <c r="B1292" s="14">
        <v>1</v>
      </c>
      <c r="C1292" s="15" t="s">
        <v>34537</v>
      </c>
      <c r="D1292" s="15" t="s">
        <v>35817</v>
      </c>
      <c r="E1292" s="15">
        <v>45754</v>
      </c>
      <c r="F1292" s="15" t="s">
        <v>34539</v>
      </c>
      <c r="G1292" s="15">
        <v>45727</v>
      </c>
      <c r="H1292" s="15">
        <v>45911</v>
      </c>
      <c r="I1292" s="15" t="s">
        <v>35818</v>
      </c>
      <c r="J1292" s="15" t="s">
        <v>35819</v>
      </c>
      <c r="K1292" s="15" t="s">
        <v>45329</v>
      </c>
      <c r="L1292" s="15" t="s">
        <v>25</v>
      </c>
      <c r="M1292" s="15" t="s">
        <v>18016</v>
      </c>
      <c r="N1292" s="14">
        <v>2022</v>
      </c>
      <c r="O1292" s="15" t="s">
        <v>35820</v>
      </c>
      <c r="P1292" s="15" t="s">
        <v>106</v>
      </c>
      <c r="Q1292" s="15" t="s">
        <v>46893</v>
      </c>
      <c r="R1292" s="15" t="s">
        <v>345</v>
      </c>
      <c r="S1292" s="15" t="s">
        <v>34543</v>
      </c>
      <c r="T1292" s="15" t="s">
        <v>122</v>
      </c>
      <c r="U1292" s="15" t="s">
        <v>53</v>
      </c>
      <c r="V1292" s="15" t="s">
        <v>45784</v>
      </c>
      <c r="W1292" s="15" t="s">
        <v>6921</v>
      </c>
      <c r="X1292" s="15" t="str">
        <f>_xlfn.XLOOKUP(_LOOKUP[[#This Row],[AdjusterMemberName]],_Adjuster[Adjuster Name],_Adjuster[Email],,0)</f>
        <v>AWallace@knightcompany.com</v>
      </c>
      <c r="Y1292" s="15" t="str">
        <f>_xlfn.XLOOKUP(_LOOKUP[[#This Row],[AdjusterMemberName]],_Adjuster[Adjuster Name],_Adjuster[Phone Number],,0)</f>
        <v>424-559-5734</v>
      </c>
      <c r="Z1292" s="15" t="s">
        <v>34544</v>
      </c>
      <c r="AA12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962 Monarch St Apt A, Hemet  CA 92543</v>
      </c>
      <c r="AB1292" s="15"/>
    </row>
    <row r="1293" spans="1:28" x14ac:dyDescent="0.3">
      <c r="A1293" s="14">
        <v>1</v>
      </c>
      <c r="B1293" s="14">
        <v>1</v>
      </c>
      <c r="C1293" s="15" t="s">
        <v>35821</v>
      </c>
      <c r="D1293" s="15" t="s">
        <v>35821</v>
      </c>
      <c r="E1293" s="15">
        <v>45754</v>
      </c>
      <c r="F1293" s="15" t="s">
        <v>35822</v>
      </c>
      <c r="G1293" s="15">
        <v>45586</v>
      </c>
      <c r="H1293" s="15">
        <v>45768</v>
      </c>
      <c r="I1293" s="15" t="s">
        <v>35823</v>
      </c>
      <c r="J1293" s="15" t="s">
        <v>35824</v>
      </c>
      <c r="K1293" s="15" t="s">
        <v>45611</v>
      </c>
      <c r="L1293" s="15" t="s">
        <v>229</v>
      </c>
      <c r="M1293" s="15" t="s">
        <v>230</v>
      </c>
      <c r="N1293" s="14">
        <v>2009</v>
      </c>
      <c r="O1293" s="15" t="s">
        <v>35825</v>
      </c>
      <c r="P1293" s="15" t="s">
        <v>106</v>
      </c>
      <c r="Q1293" s="15" t="s">
        <v>47065</v>
      </c>
      <c r="R1293" s="15" t="s">
        <v>6721</v>
      </c>
      <c r="S1293" s="15" t="s">
        <v>35826</v>
      </c>
      <c r="T1293" s="15" t="s">
        <v>1964</v>
      </c>
      <c r="U1293" s="15" t="s">
        <v>53</v>
      </c>
      <c r="V1293" s="15" t="s">
        <v>46149</v>
      </c>
      <c r="W1293" s="15" t="s">
        <v>25229</v>
      </c>
      <c r="X1293" s="15" t="str">
        <f>_xlfn.XLOOKUP(_LOOKUP[[#This Row],[AdjusterMemberName]],_Adjuster[Adjuster Name],_Adjuster[Email],,0)</f>
        <v>rMartinez4@knightcompany.com</v>
      </c>
      <c r="Y1293" s="15" t="str">
        <f>_xlfn.XLOOKUP(_LOOKUP[[#This Row],[AdjusterMemberName]],_Adjuster[Adjuster Name],_Adjuster[Phone Number],,0)</f>
        <v>424-559-5605</v>
      </c>
      <c r="Z1293" s="15" t="s">
        <v>35827</v>
      </c>
      <c r="AA12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10311 Eglise Ave, Downey  CA 90241</v>
      </c>
      <c r="AB1293" s="15"/>
    </row>
    <row r="1294" spans="1:28" x14ac:dyDescent="0.3">
      <c r="A1294" s="14">
        <v>1</v>
      </c>
      <c r="B1294" s="14">
        <v>1</v>
      </c>
      <c r="C1294" s="15" t="s">
        <v>35883</v>
      </c>
      <c r="D1294" s="15" t="s">
        <v>35883</v>
      </c>
      <c r="E1294" s="15">
        <v>45754</v>
      </c>
      <c r="F1294" s="15" t="s">
        <v>35884</v>
      </c>
      <c r="G1294" s="15">
        <v>45565</v>
      </c>
      <c r="H1294" s="15">
        <v>45746</v>
      </c>
      <c r="I1294" s="15" t="s">
        <v>35885</v>
      </c>
      <c r="J1294" s="15" t="s">
        <v>35886</v>
      </c>
      <c r="K1294" s="15" t="s">
        <v>45329</v>
      </c>
      <c r="L1294" s="15" t="s">
        <v>441</v>
      </c>
      <c r="M1294" s="15" t="s">
        <v>579</v>
      </c>
      <c r="N1294" s="14">
        <v>2016</v>
      </c>
      <c r="O1294" s="15" t="s">
        <v>35887</v>
      </c>
      <c r="P1294" s="15" t="s">
        <v>81</v>
      </c>
      <c r="Q1294" s="15" t="s">
        <v>119</v>
      </c>
      <c r="R1294" s="15" t="s">
        <v>35888</v>
      </c>
      <c r="S1294" s="15" t="s">
        <v>35889</v>
      </c>
      <c r="T1294" s="15" t="s">
        <v>22522</v>
      </c>
      <c r="U1294" s="15" t="s">
        <v>53</v>
      </c>
      <c r="V1294" s="15" t="s">
        <v>45435</v>
      </c>
      <c r="W1294" s="15" t="s">
        <v>1544</v>
      </c>
      <c r="X1294" s="15" t="str">
        <f>_xlfn.XLOOKUP(_LOOKUP[[#This Row],[AdjusterMemberName]],_Adjuster[Adjuster Name],_Adjuster[Email],,0)</f>
        <v>CRodriguez5@knightcompany.com</v>
      </c>
      <c r="Y1294" s="15" t="str">
        <f>_xlfn.XLOOKUP(_LOOKUP[[#This Row],[AdjusterMemberName]],_Adjuster[Adjuster Name],_Adjuster[Phone Number],,0)</f>
        <v>323-456-1708</v>
      </c>
      <c r="Z1294" s="15" t="s">
        <v>35890</v>
      </c>
      <c r="AA12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1871 Pennebaker Way Apt 1, Manteca  CA 95336</v>
      </c>
      <c r="AB1294" s="15">
        <v>45667</v>
      </c>
    </row>
    <row r="1295" spans="1:28" x14ac:dyDescent="0.3">
      <c r="A1295" s="14">
        <v>1</v>
      </c>
      <c r="B1295" s="14">
        <v>1</v>
      </c>
      <c r="C1295" s="15" t="s">
        <v>35987</v>
      </c>
      <c r="D1295" s="15" t="s">
        <v>35987</v>
      </c>
      <c r="E1295" s="15">
        <v>45754</v>
      </c>
      <c r="F1295" s="15" t="s">
        <v>35988</v>
      </c>
      <c r="G1295" s="15">
        <v>45703</v>
      </c>
      <c r="H1295" s="15">
        <v>45884</v>
      </c>
      <c r="I1295" s="15" t="s">
        <v>35989</v>
      </c>
      <c r="J1295" s="15" t="s">
        <v>35990</v>
      </c>
      <c r="K1295" s="15" t="s">
        <v>45663</v>
      </c>
      <c r="L1295" s="15" t="s">
        <v>687</v>
      </c>
      <c r="M1295" s="15" t="s">
        <v>2261</v>
      </c>
      <c r="N1295" s="14">
        <v>2020</v>
      </c>
      <c r="O1295" s="15" t="s">
        <v>35991</v>
      </c>
      <c r="P1295" s="15" t="s">
        <v>106</v>
      </c>
      <c r="Q1295" s="15" t="s">
        <v>47001</v>
      </c>
      <c r="R1295" s="15" t="s">
        <v>2097</v>
      </c>
      <c r="S1295" s="15" t="s">
        <v>35992</v>
      </c>
      <c r="T1295" s="15" t="s">
        <v>96</v>
      </c>
      <c r="U1295" s="15" t="s">
        <v>53</v>
      </c>
      <c r="V1295" s="15" t="s">
        <v>45746</v>
      </c>
      <c r="W1295" s="15" t="s">
        <v>8635</v>
      </c>
      <c r="X1295" s="15" t="e">
        <f>_xlfn.XLOOKUP(_LOOKUP[[#This Row],[AdjusterMemberName]],_Adjuster[Adjuster Name],_Adjuster[Email],,0)</f>
        <v>#N/A</v>
      </c>
      <c r="Y1295" s="15" t="e">
        <f>_xlfn.XLOOKUP(_LOOKUP[[#This Row],[AdjusterMemberName]],_Adjuster[Adjuster Name],_Adjuster[Phone Number],,0)</f>
        <v>#N/A</v>
      </c>
      <c r="Z1295" s="15" t="s">
        <v>35993</v>
      </c>
      <c r="AA12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15879 Bonita Verde Ct, Moreno Valley  CA 92555</v>
      </c>
      <c r="AB1295" s="15"/>
    </row>
    <row r="1296" spans="1:28" x14ac:dyDescent="0.3">
      <c r="A1296" s="14">
        <v>1</v>
      </c>
      <c r="B1296" s="14">
        <v>1</v>
      </c>
      <c r="C1296" s="15" t="s">
        <v>31125</v>
      </c>
      <c r="D1296" s="15" t="s">
        <v>31125</v>
      </c>
      <c r="E1296" s="15">
        <v>45754</v>
      </c>
      <c r="F1296" s="15" t="s">
        <v>36021</v>
      </c>
      <c r="G1296" s="15">
        <v>45754</v>
      </c>
      <c r="H1296" s="15">
        <v>45937</v>
      </c>
      <c r="I1296" s="15" t="s">
        <v>36022</v>
      </c>
      <c r="J1296" s="15" t="s">
        <v>36023</v>
      </c>
      <c r="K1296" s="15" t="s">
        <v>45505</v>
      </c>
      <c r="L1296" s="15" t="s">
        <v>128</v>
      </c>
      <c r="M1296" s="15" t="s">
        <v>836</v>
      </c>
      <c r="N1296" s="14">
        <v>2020</v>
      </c>
      <c r="O1296" s="15" t="s">
        <v>36024</v>
      </c>
      <c r="P1296" s="15" t="s">
        <v>81</v>
      </c>
      <c r="Q1296" s="15" t="s">
        <v>47010</v>
      </c>
      <c r="R1296" s="15" t="s">
        <v>31131</v>
      </c>
      <c r="S1296" s="15" t="s">
        <v>31132</v>
      </c>
      <c r="T1296" s="15" t="s">
        <v>385</v>
      </c>
      <c r="U1296" s="15" t="s">
        <v>53</v>
      </c>
      <c r="V1296" s="15" t="s">
        <v>45538</v>
      </c>
      <c r="W1296" s="15" t="s">
        <v>850</v>
      </c>
      <c r="X1296" s="15" t="e">
        <f>_xlfn.XLOOKUP(_LOOKUP[[#This Row],[AdjusterMemberName]],_Adjuster[Adjuster Name],_Adjuster[Email],,0)</f>
        <v>#N/A</v>
      </c>
      <c r="Y1296" s="15" t="e">
        <f>_xlfn.XLOOKUP(_LOOKUP[[#This Row],[AdjusterMemberName]],_Adjuster[Adjuster Name],_Adjuster[Phone Number],,0)</f>
        <v>#N/A</v>
      </c>
      <c r="Z1296" s="15" t="s">
        <v>31133</v>
      </c>
      <c r="AA12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3615 Gilman Rd Apt 30, El Monte  CA 91732</v>
      </c>
      <c r="AB1296" s="15"/>
    </row>
    <row r="1297" spans="1:28" x14ac:dyDescent="0.3">
      <c r="A1297" s="14">
        <v>1</v>
      </c>
      <c r="B1297" s="14">
        <v>1</v>
      </c>
      <c r="C1297" s="15" t="s">
        <v>36025</v>
      </c>
      <c r="D1297" s="15" t="s">
        <v>36025</v>
      </c>
      <c r="E1297" s="15">
        <v>45754</v>
      </c>
      <c r="F1297" s="15" t="s">
        <v>36026</v>
      </c>
      <c r="G1297" s="15">
        <v>45732</v>
      </c>
      <c r="H1297" s="15">
        <v>45916</v>
      </c>
      <c r="I1297" s="15" t="s">
        <v>36027</v>
      </c>
      <c r="J1297" s="15" t="s">
        <v>36028</v>
      </c>
      <c r="K1297" s="15" t="s">
        <v>45373</v>
      </c>
      <c r="L1297" s="15" t="s">
        <v>103</v>
      </c>
      <c r="M1297" s="15" t="s">
        <v>1503</v>
      </c>
      <c r="N1297" s="14">
        <v>2022</v>
      </c>
      <c r="O1297" s="15" t="s">
        <v>36029</v>
      </c>
      <c r="P1297" s="15" t="s">
        <v>106</v>
      </c>
      <c r="Q1297" s="15" t="s">
        <v>46931</v>
      </c>
      <c r="R1297" s="15" t="s">
        <v>1907</v>
      </c>
      <c r="S1297" s="15" t="s">
        <v>36030</v>
      </c>
      <c r="T1297" s="15" t="s">
        <v>840</v>
      </c>
      <c r="U1297" s="15" t="s">
        <v>53</v>
      </c>
      <c r="V1297" s="15" t="s">
        <v>45391</v>
      </c>
      <c r="W1297" s="15" t="s">
        <v>29629</v>
      </c>
      <c r="X1297" s="15" t="str">
        <f>_xlfn.XLOOKUP(_LOOKUP[[#This Row],[AdjusterMemberName]],_Adjuster[Adjuster Name],_Adjuster[Email],,0)</f>
        <v>LYoung2@knightcompany.com</v>
      </c>
      <c r="Y1297" s="15" t="str">
        <f>_xlfn.XLOOKUP(_LOOKUP[[#This Row],[AdjusterMemberName]],_Adjuster[Adjuster Name],_Adjuster[Phone Number],,0)</f>
        <v>323-456-1714</v>
      </c>
      <c r="Z1297" s="15" t="s">
        <v>36031</v>
      </c>
      <c r="AA12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18244 Cocopah Rd, Apple Valley  CA 92307</v>
      </c>
      <c r="AB1297" s="15"/>
    </row>
    <row r="1298" spans="1:28" x14ac:dyDescent="0.3">
      <c r="A1298" s="14">
        <v>1</v>
      </c>
      <c r="B1298" s="14">
        <v>1</v>
      </c>
      <c r="C1298" s="15" t="s">
        <v>27243</v>
      </c>
      <c r="D1298" s="15" t="s">
        <v>27243</v>
      </c>
      <c r="E1298" s="15">
        <v>45754</v>
      </c>
      <c r="F1298" s="15" t="s">
        <v>27244</v>
      </c>
      <c r="G1298" s="15">
        <v>45584</v>
      </c>
      <c r="H1298" s="15">
        <v>45766</v>
      </c>
      <c r="I1298" s="15" t="s">
        <v>36050</v>
      </c>
      <c r="J1298" s="15" t="s">
        <v>36051</v>
      </c>
      <c r="K1298" s="15" t="s">
        <v>45339</v>
      </c>
      <c r="L1298" s="15" t="s">
        <v>128</v>
      </c>
      <c r="M1298" s="15" t="s">
        <v>2179</v>
      </c>
      <c r="N1298" s="14">
        <v>2021</v>
      </c>
      <c r="O1298" s="15" t="s">
        <v>36052</v>
      </c>
      <c r="P1298" s="15" t="s">
        <v>106</v>
      </c>
      <c r="Q1298" s="15" t="s">
        <v>47073</v>
      </c>
      <c r="R1298" s="15" t="s">
        <v>153</v>
      </c>
      <c r="S1298" s="15" t="s">
        <v>27248</v>
      </c>
      <c r="T1298" s="15" t="s">
        <v>174</v>
      </c>
      <c r="U1298" s="15" t="s">
        <v>53</v>
      </c>
      <c r="V1298" s="15" t="s">
        <v>45920</v>
      </c>
      <c r="W1298" s="15" t="s">
        <v>1357</v>
      </c>
      <c r="X1298" s="15" t="str">
        <f>_xlfn.XLOOKUP(_LOOKUP[[#This Row],[AdjusterMemberName]],_Adjuster[Adjuster Name],_Adjuster[Email],,0)</f>
        <v>jRivera1@knightcompany.com</v>
      </c>
      <c r="Y1298" s="15" t="str">
        <f>_xlfn.XLOOKUP(_LOOKUP[[#This Row],[AdjusterMemberName]],_Adjuster[Adjuster Name],_Adjuster[Phone Number],,0)</f>
        <v>424-559-5239</v>
      </c>
      <c r="Z1298" s="15" t="s">
        <v>27249</v>
      </c>
      <c r="AA12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6345 11Th Ave, Los Angeles  CA 90043</v>
      </c>
      <c r="AB1298" s="15"/>
    </row>
    <row r="1299" spans="1:28" x14ac:dyDescent="0.3">
      <c r="A1299" s="14">
        <v>1</v>
      </c>
      <c r="B1299" s="14">
        <v>1</v>
      </c>
      <c r="C1299" s="15" t="s">
        <v>36126</v>
      </c>
      <c r="D1299" s="15" t="s">
        <v>36127</v>
      </c>
      <c r="E1299" s="15">
        <v>45754</v>
      </c>
      <c r="F1299" s="15" t="s">
        <v>36128</v>
      </c>
      <c r="G1299" s="15">
        <v>45611</v>
      </c>
      <c r="H1299" s="15">
        <v>45792</v>
      </c>
      <c r="I1299" s="15" t="s">
        <v>36129</v>
      </c>
      <c r="J1299" s="15" t="s">
        <v>36130</v>
      </c>
      <c r="K1299" s="15" t="s">
        <v>45394</v>
      </c>
      <c r="L1299" s="15" t="s">
        <v>128</v>
      </c>
      <c r="M1299" s="15" t="s">
        <v>129</v>
      </c>
      <c r="N1299" s="14">
        <v>2017</v>
      </c>
      <c r="O1299" s="15" t="s">
        <v>36131</v>
      </c>
      <c r="P1299" s="15" t="s">
        <v>106</v>
      </c>
      <c r="Q1299" s="15" t="s">
        <v>47037</v>
      </c>
      <c r="R1299" s="15" t="s">
        <v>5339</v>
      </c>
      <c r="S1299" s="15" t="s">
        <v>36132</v>
      </c>
      <c r="T1299" s="15" t="s">
        <v>530</v>
      </c>
      <c r="U1299" s="15" t="s">
        <v>53</v>
      </c>
      <c r="V1299" s="15" t="s">
        <v>45603</v>
      </c>
      <c r="W1299" s="15" t="s">
        <v>3184</v>
      </c>
      <c r="X1299" s="15" t="str">
        <f>_xlfn.XLOOKUP(_LOOKUP[[#This Row],[AdjusterMemberName]],_Adjuster[Adjuster Name],_Adjuster[Email],,0)</f>
        <v>mQualls@knightcompany.com</v>
      </c>
      <c r="Y1299" s="15" t="str">
        <f>_xlfn.XLOOKUP(_LOOKUP[[#This Row],[AdjusterMemberName]],_Adjuster[Adjuster Name],_Adjuster[Phone Number],,0)</f>
        <v>424-559-5436</v>
      </c>
      <c r="Z1299" s="15" t="s">
        <v>36133</v>
      </c>
      <c r="AA12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16950 Jasmine St Apt 223, Victorville  CA 92395</v>
      </c>
      <c r="AB1299" s="15"/>
    </row>
    <row r="1300" spans="1:28" x14ac:dyDescent="0.3">
      <c r="A1300" s="14">
        <v>1</v>
      </c>
      <c r="B1300" s="14">
        <v>1</v>
      </c>
      <c r="C1300" s="15" t="s">
        <v>36192</v>
      </c>
      <c r="D1300" s="15" t="s">
        <v>36192</v>
      </c>
      <c r="E1300" s="15">
        <v>45754</v>
      </c>
      <c r="F1300" s="15" t="s">
        <v>36193</v>
      </c>
      <c r="G1300" s="15">
        <v>45661</v>
      </c>
      <c r="H1300" s="15">
        <v>45842</v>
      </c>
      <c r="I1300" s="15" t="s">
        <v>36194</v>
      </c>
      <c r="J1300" s="15" t="s">
        <v>36195</v>
      </c>
      <c r="K1300" s="15" t="s">
        <v>45388</v>
      </c>
      <c r="L1300" s="15" t="s">
        <v>128</v>
      </c>
      <c r="M1300" s="15" t="s">
        <v>836</v>
      </c>
      <c r="N1300" s="14">
        <v>2025</v>
      </c>
      <c r="O1300" s="15" t="s">
        <v>36196</v>
      </c>
      <c r="P1300" s="15" t="s">
        <v>106</v>
      </c>
      <c r="Q1300" s="15" t="s">
        <v>46913</v>
      </c>
      <c r="R1300" s="15" t="s">
        <v>36197</v>
      </c>
      <c r="S1300" s="15" t="s">
        <v>36198</v>
      </c>
      <c r="T1300" s="15" t="s">
        <v>174</v>
      </c>
      <c r="U1300" s="15" t="s">
        <v>53</v>
      </c>
      <c r="V1300" s="15" t="s">
        <v>45529</v>
      </c>
      <c r="W1300" s="15" t="s">
        <v>54</v>
      </c>
      <c r="X1300" s="15" t="str">
        <f>_xlfn.XLOOKUP(_LOOKUP[[#This Row],[AdjusterMemberName]],_Adjuster[Adjuster Name],_Adjuster[Email],,0)</f>
        <v>JRubalcava@knightcompany.com</v>
      </c>
      <c r="Y1300" s="15" t="str">
        <f>_xlfn.XLOOKUP(_LOOKUP[[#This Row],[AdjusterMemberName]],_Adjuster[Adjuster Name],_Adjuster[Phone Number],,0)</f>
        <v>424-559-5420</v>
      </c>
      <c r="Z1300" s="15" t="s">
        <v>36199</v>
      </c>
      <c r="AA13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8708 S Central Ave Apt 1, Los Angeles  CA 90002</v>
      </c>
      <c r="AB1300" s="15"/>
    </row>
    <row r="1301" spans="1:28" x14ac:dyDescent="0.3">
      <c r="A1301" s="14">
        <v>1</v>
      </c>
      <c r="B1301" s="14">
        <v>1</v>
      </c>
      <c r="C1301" s="15" t="s">
        <v>26199</v>
      </c>
      <c r="D1301" s="15" t="s">
        <v>26199</v>
      </c>
      <c r="E1301" s="15">
        <v>45754</v>
      </c>
      <c r="F1301" s="15" t="s">
        <v>36408</v>
      </c>
      <c r="G1301" s="15">
        <v>45653</v>
      </c>
      <c r="H1301" s="15">
        <v>45835</v>
      </c>
      <c r="I1301" s="15" t="s">
        <v>36409</v>
      </c>
      <c r="J1301" s="15" t="s">
        <v>36410</v>
      </c>
      <c r="K1301" s="15" t="s">
        <v>45454</v>
      </c>
      <c r="L1301" s="15" t="s">
        <v>139</v>
      </c>
      <c r="M1301" s="15" t="s">
        <v>249</v>
      </c>
      <c r="N1301" s="14">
        <v>2023</v>
      </c>
      <c r="O1301" s="15" t="s">
        <v>36411</v>
      </c>
      <c r="P1301" s="15" t="s">
        <v>106</v>
      </c>
      <c r="Q1301" s="15" t="s">
        <v>47019</v>
      </c>
      <c r="R1301" s="15" t="s">
        <v>2190</v>
      </c>
      <c r="S1301" s="15" t="s">
        <v>26205</v>
      </c>
      <c r="T1301" s="15" t="s">
        <v>327</v>
      </c>
      <c r="U1301" s="15" t="s">
        <v>53</v>
      </c>
      <c r="V1301" s="15" t="s">
        <v>45527</v>
      </c>
      <c r="W1301" s="15" t="s">
        <v>29629</v>
      </c>
      <c r="X1301" s="15" t="str">
        <f>_xlfn.XLOOKUP(_LOOKUP[[#This Row],[AdjusterMemberName]],_Adjuster[Adjuster Name],_Adjuster[Email],,0)</f>
        <v>LYoung2@knightcompany.com</v>
      </c>
      <c r="Y1301" s="15" t="str">
        <f>_xlfn.XLOOKUP(_LOOKUP[[#This Row],[AdjusterMemberName]],_Adjuster[Adjuster Name],_Adjuster[Phone Number],,0)</f>
        <v>323-456-1714</v>
      </c>
      <c r="Z1301" s="15" t="s">
        <v>26206</v>
      </c>
      <c r="AA13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9325 State St, South Gate  CA 90280</v>
      </c>
      <c r="AB1301" s="15">
        <v>45815</v>
      </c>
    </row>
    <row r="1302" spans="1:28" x14ac:dyDescent="0.3">
      <c r="A1302" s="14">
        <v>1</v>
      </c>
      <c r="B1302" s="14">
        <v>1</v>
      </c>
      <c r="C1302" s="15" t="s">
        <v>26110</v>
      </c>
      <c r="D1302" s="15" t="s">
        <v>36642</v>
      </c>
      <c r="E1302" s="15">
        <v>45754</v>
      </c>
      <c r="F1302" s="15" t="s">
        <v>26112</v>
      </c>
      <c r="G1302" s="15">
        <v>45589</v>
      </c>
      <c r="H1302" s="15">
        <v>45771</v>
      </c>
      <c r="I1302" s="15" t="s">
        <v>36643</v>
      </c>
      <c r="J1302" s="15" t="s">
        <v>36644</v>
      </c>
      <c r="K1302" s="15" t="s">
        <v>45407</v>
      </c>
      <c r="L1302" s="15" t="s">
        <v>270</v>
      </c>
      <c r="M1302" s="15" t="s">
        <v>16189</v>
      </c>
      <c r="N1302" s="14">
        <v>2022</v>
      </c>
      <c r="O1302" s="15" t="s">
        <v>26115</v>
      </c>
      <c r="P1302" s="15" t="s">
        <v>106</v>
      </c>
      <c r="Q1302" s="15" t="s">
        <v>47092</v>
      </c>
      <c r="R1302" s="15" t="s">
        <v>4551</v>
      </c>
      <c r="S1302" s="15" t="s">
        <v>26116</v>
      </c>
      <c r="T1302" s="15" t="s">
        <v>122</v>
      </c>
      <c r="U1302" s="15" t="s">
        <v>53</v>
      </c>
      <c r="V1302" s="15" t="s">
        <v>45784</v>
      </c>
      <c r="W1302" s="15" t="s">
        <v>1658</v>
      </c>
      <c r="X1302" s="15" t="str">
        <f>_xlfn.XLOOKUP(_LOOKUP[[#This Row],[AdjusterMemberName]],_Adjuster[Adjuster Name],_Adjuster[Email],,0)</f>
        <v>RDavila@knightcompany.com</v>
      </c>
      <c r="Y1302" s="15" t="str">
        <f>_xlfn.XLOOKUP(_LOOKUP[[#This Row],[AdjusterMemberName]],_Adjuster[Adjuster Name],_Adjuster[Phone Number],,0)</f>
        <v>424-559-5663</v>
      </c>
      <c r="Z1302" s="15" t="s">
        <v>26117</v>
      </c>
      <c r="AA13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25844 Basil Ct, Moreno Valley  CA 92553</v>
      </c>
      <c r="AB1302" s="15"/>
    </row>
    <row r="1303" spans="1:28" x14ac:dyDescent="0.3">
      <c r="A1303" s="14">
        <v>0</v>
      </c>
      <c r="B1303" s="14">
        <v>1</v>
      </c>
      <c r="C1303" s="15" t="s">
        <v>37169</v>
      </c>
      <c r="D1303" s="15" t="s">
        <v>37170</v>
      </c>
      <c r="E1303" s="15">
        <v>45754</v>
      </c>
      <c r="F1303" s="15" t="s">
        <v>37171</v>
      </c>
      <c r="G1303" s="15"/>
      <c r="H1303" s="15"/>
      <c r="I1303" s="15" t="s">
        <v>37172</v>
      </c>
      <c r="J1303" s="15" t="s">
        <v>37173</v>
      </c>
      <c r="K1303" s="15" t="s">
        <v>45416</v>
      </c>
      <c r="L1303" s="15" t="s">
        <v>21115</v>
      </c>
      <c r="M1303" s="15" t="s">
        <v>37174</v>
      </c>
      <c r="N1303" s="14">
        <v>2020</v>
      </c>
      <c r="O1303" s="15" t="s">
        <v>37175</v>
      </c>
      <c r="P1303" s="15" t="s">
        <v>106</v>
      </c>
      <c r="Q1303" s="15"/>
      <c r="R1303" s="15"/>
      <c r="S1303" s="15"/>
      <c r="T1303" s="15"/>
      <c r="U1303" s="15"/>
      <c r="V1303" s="15"/>
      <c r="W1303" s="15" t="s">
        <v>3974</v>
      </c>
      <c r="X1303" s="15" t="str">
        <f>_xlfn.XLOOKUP(_LOOKUP[[#This Row],[AdjusterMemberName]],_Adjuster[Adjuster Name],_Adjuster[Email],,0)</f>
        <v>LMiller@knightcompany.com</v>
      </c>
      <c r="Y1303" s="15" t="str">
        <f>_xlfn.XLOOKUP(_LOOKUP[[#This Row],[AdjusterMemberName]],_Adjuster[Adjuster Name],_Adjuster[Phone Number],,0)</f>
        <v>424-559-5378</v>
      </c>
      <c r="Z1303" s="15"/>
      <c r="AA1303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1303" s="15"/>
    </row>
    <row r="1304" spans="1:28" x14ac:dyDescent="0.3">
      <c r="A1304" s="14">
        <v>1</v>
      </c>
      <c r="B1304" s="14">
        <v>1</v>
      </c>
      <c r="C1304" s="15" t="s">
        <v>37212</v>
      </c>
      <c r="D1304" s="15" t="s">
        <v>37213</v>
      </c>
      <c r="E1304" s="15">
        <v>45754</v>
      </c>
      <c r="F1304" s="15" t="s">
        <v>37214</v>
      </c>
      <c r="G1304" s="15">
        <v>45696</v>
      </c>
      <c r="H1304" s="15">
        <v>45877</v>
      </c>
      <c r="I1304" s="15" t="s">
        <v>37215</v>
      </c>
      <c r="J1304" s="15" t="s">
        <v>37216</v>
      </c>
      <c r="K1304" s="15" t="s">
        <v>45334</v>
      </c>
      <c r="L1304" s="15" t="s">
        <v>128</v>
      </c>
      <c r="M1304" s="15" t="s">
        <v>129</v>
      </c>
      <c r="N1304" s="14">
        <v>2025</v>
      </c>
      <c r="O1304" s="15" t="s">
        <v>37217</v>
      </c>
      <c r="P1304" s="15" t="s">
        <v>106</v>
      </c>
      <c r="Q1304" s="15" t="s">
        <v>46978</v>
      </c>
      <c r="R1304" s="15" t="s">
        <v>37218</v>
      </c>
      <c r="S1304" s="15" t="s">
        <v>37219</v>
      </c>
      <c r="T1304" s="15" t="s">
        <v>37220</v>
      </c>
      <c r="U1304" s="15" t="s">
        <v>53</v>
      </c>
      <c r="V1304" s="15" t="s">
        <v>46082</v>
      </c>
      <c r="W1304" s="15" t="s">
        <v>5071</v>
      </c>
      <c r="X1304" s="15" t="str">
        <f>_xlfn.XLOOKUP(_LOOKUP[[#This Row],[AdjusterMemberName]],_Adjuster[Adjuster Name],_Adjuster[Email],,0)</f>
        <v>AMontelongo@knightcompany.com</v>
      </c>
      <c r="Y1304" s="15" t="str">
        <f>_xlfn.XLOOKUP(_LOOKUP[[#This Row],[AdjusterMemberName]],_Adjuster[Adjuster Name],_Adjuster[Phone Number],,0)</f>
        <v>424-559-5425</v>
      </c>
      <c r="Z1304" s="15" t="s">
        <v>37221</v>
      </c>
      <c r="AA13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2433 Coach Dr, Spring Valley  CA 91978</v>
      </c>
      <c r="AB1304" s="15"/>
    </row>
    <row r="1305" spans="1:28" x14ac:dyDescent="0.3">
      <c r="A1305" s="14">
        <v>1</v>
      </c>
      <c r="B1305" s="14">
        <v>1</v>
      </c>
      <c r="C1305" s="15" t="s">
        <v>38285</v>
      </c>
      <c r="D1305" s="15" t="s">
        <v>38285</v>
      </c>
      <c r="E1305" s="15">
        <v>45754</v>
      </c>
      <c r="F1305" s="15" t="s">
        <v>38286</v>
      </c>
      <c r="G1305" s="15">
        <v>45449</v>
      </c>
      <c r="H1305" s="15">
        <v>45632</v>
      </c>
      <c r="I1305" s="15" t="s">
        <v>38287</v>
      </c>
      <c r="J1305" s="15" t="s">
        <v>38288</v>
      </c>
      <c r="K1305" s="15" t="s">
        <v>45339</v>
      </c>
      <c r="L1305" s="15" t="s">
        <v>687</v>
      </c>
      <c r="M1305" s="15" t="s">
        <v>2261</v>
      </c>
      <c r="N1305" s="14">
        <v>2019</v>
      </c>
      <c r="O1305" s="15" t="s">
        <v>38289</v>
      </c>
      <c r="P1305" s="15" t="s">
        <v>106</v>
      </c>
      <c r="Q1305" s="15" t="s">
        <v>119</v>
      </c>
      <c r="R1305" s="15" t="s">
        <v>38290</v>
      </c>
      <c r="S1305" s="15" t="s">
        <v>38291</v>
      </c>
      <c r="T1305" s="15" t="s">
        <v>5400</v>
      </c>
      <c r="U1305" s="15" t="s">
        <v>53</v>
      </c>
      <c r="V1305" s="15" t="s">
        <v>45536</v>
      </c>
      <c r="W1305" s="15" t="s">
        <v>1186</v>
      </c>
      <c r="X1305" s="15" t="str">
        <f>_xlfn.XLOOKUP(_LOOKUP[[#This Row],[AdjusterMemberName]],_Adjuster[Adjuster Name],_Adjuster[Email],,0)</f>
        <v>sAkinleye@knightcompany.com</v>
      </c>
      <c r="Y1305" s="15" t="str">
        <f>_xlfn.XLOOKUP(_LOOKUP[[#This Row],[AdjusterMemberName]],_Adjuster[Adjuster Name],_Adjuster[Phone Number],,0)</f>
        <v>424-559-5280</v>
      </c>
      <c r="Z1305" s="15" t="s">
        <v>38292</v>
      </c>
      <c r="AA13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655 E Washington Ave Unit C, El Cajon  CA 92020</v>
      </c>
      <c r="AB1305" s="15">
        <v>45583</v>
      </c>
    </row>
    <row r="1306" spans="1:28" x14ac:dyDescent="0.3">
      <c r="A1306" s="14">
        <v>1</v>
      </c>
      <c r="B1306" s="14">
        <v>0</v>
      </c>
      <c r="C1306" s="15" t="s">
        <v>39299</v>
      </c>
      <c r="D1306" s="15" t="s">
        <v>39300</v>
      </c>
      <c r="E1306" s="15">
        <v>45754</v>
      </c>
      <c r="F1306" s="15" t="s">
        <v>39301</v>
      </c>
      <c r="G1306" s="15">
        <v>45724</v>
      </c>
      <c r="H1306" s="15">
        <v>45908</v>
      </c>
      <c r="I1306" s="15" t="s">
        <v>39302</v>
      </c>
      <c r="J1306" s="15" t="s">
        <v>39303</v>
      </c>
      <c r="K1306" s="15" t="s">
        <v>45388</v>
      </c>
      <c r="L1306" s="15" t="s">
        <v>25</v>
      </c>
      <c r="M1306" s="15" t="s">
        <v>2170</v>
      </c>
      <c r="N1306" s="14">
        <v>2010</v>
      </c>
      <c r="O1306" s="15" t="s">
        <v>39304</v>
      </c>
      <c r="P1306" s="15" t="s">
        <v>106</v>
      </c>
      <c r="Q1306" s="15" t="s">
        <v>46939</v>
      </c>
      <c r="R1306" s="15" t="s">
        <v>10292</v>
      </c>
      <c r="S1306" s="15" t="s">
        <v>39305</v>
      </c>
      <c r="T1306" s="15" t="s">
        <v>174</v>
      </c>
      <c r="U1306" s="15" t="s">
        <v>53</v>
      </c>
      <c r="V1306" s="15" t="s">
        <v>45351</v>
      </c>
      <c r="W1306" s="15" t="s">
        <v>1658</v>
      </c>
      <c r="X1306" s="15" t="str">
        <f>_xlfn.XLOOKUP(_LOOKUP[[#This Row],[AdjusterMemberName]],_Adjuster[Adjuster Name],_Adjuster[Email],,0)</f>
        <v>RDavila@knightcompany.com</v>
      </c>
      <c r="Y1306" s="15" t="str">
        <f>_xlfn.XLOOKUP(_LOOKUP[[#This Row],[AdjusterMemberName]],_Adjuster[Adjuster Name],_Adjuster[Phone Number],,0)</f>
        <v>424-559-5663</v>
      </c>
      <c r="Z1306" s="15" t="s">
        <v>39306</v>
      </c>
      <c r="AA13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727 W 46Th St, Los Angeles  CA 90037</v>
      </c>
      <c r="AB1306" s="15"/>
    </row>
    <row r="1307" spans="1:28" x14ac:dyDescent="0.3">
      <c r="A1307" s="14">
        <v>1</v>
      </c>
      <c r="B1307" s="14">
        <v>1</v>
      </c>
      <c r="C1307" s="15" t="s">
        <v>35680</v>
      </c>
      <c r="D1307" s="15" t="s">
        <v>35680</v>
      </c>
      <c r="E1307" s="15">
        <v>45753</v>
      </c>
      <c r="F1307" s="15" t="s">
        <v>35681</v>
      </c>
      <c r="G1307" s="15">
        <v>45670</v>
      </c>
      <c r="H1307" s="15">
        <v>45851</v>
      </c>
      <c r="I1307" s="15" t="s">
        <v>35682</v>
      </c>
      <c r="J1307" s="15" t="s">
        <v>35683</v>
      </c>
      <c r="K1307" s="15" t="s">
        <v>45704</v>
      </c>
      <c r="L1307" s="15" t="s">
        <v>128</v>
      </c>
      <c r="M1307" s="15" t="s">
        <v>129</v>
      </c>
      <c r="N1307" s="14">
        <v>2009</v>
      </c>
      <c r="O1307" s="15" t="s">
        <v>35684</v>
      </c>
      <c r="P1307" s="15" t="s">
        <v>106</v>
      </c>
      <c r="Q1307" s="15" t="s">
        <v>46893</v>
      </c>
      <c r="R1307" s="15" t="s">
        <v>26005</v>
      </c>
      <c r="S1307" s="15" t="s">
        <v>35685</v>
      </c>
      <c r="T1307" s="15" t="s">
        <v>174</v>
      </c>
      <c r="U1307" s="15" t="s">
        <v>53</v>
      </c>
      <c r="V1307" s="15" t="s">
        <v>45337</v>
      </c>
      <c r="W1307" s="15" t="s">
        <v>54</v>
      </c>
      <c r="X1307" s="15" t="str">
        <f>_xlfn.XLOOKUP(_LOOKUP[[#This Row],[AdjusterMemberName]],_Adjuster[Adjuster Name],_Adjuster[Email],,0)</f>
        <v>JRubalcava@knightcompany.com</v>
      </c>
      <c r="Y1307" s="15" t="str">
        <f>_xlfn.XLOOKUP(_LOOKUP[[#This Row],[AdjusterMemberName]],_Adjuster[Adjuster Name],_Adjuster[Phone Number],,0)</f>
        <v>424-559-5420</v>
      </c>
      <c r="Z1307" s="15" t="s">
        <v>35686</v>
      </c>
      <c r="AA13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341 S Alvarado St Apt 301, Los Angeles  CA 90057</v>
      </c>
      <c r="AB1307" s="15"/>
    </row>
    <row r="1308" spans="1:28" x14ac:dyDescent="0.3">
      <c r="A1308" s="14">
        <v>1</v>
      </c>
      <c r="B1308" s="14">
        <v>1</v>
      </c>
      <c r="C1308" s="15" t="s">
        <v>35704</v>
      </c>
      <c r="D1308" s="15" t="s">
        <v>35704</v>
      </c>
      <c r="E1308" s="15">
        <v>45753</v>
      </c>
      <c r="F1308" s="15" t="s">
        <v>35705</v>
      </c>
      <c r="G1308" s="15">
        <v>45669</v>
      </c>
      <c r="H1308" s="15">
        <v>45850</v>
      </c>
      <c r="I1308" s="15" t="s">
        <v>35706</v>
      </c>
      <c r="J1308" s="15" t="s">
        <v>35707</v>
      </c>
      <c r="K1308" s="15" t="s">
        <v>45388</v>
      </c>
      <c r="L1308" s="15" t="s">
        <v>139</v>
      </c>
      <c r="M1308" s="15" t="s">
        <v>470</v>
      </c>
      <c r="N1308" s="14">
        <v>2013</v>
      </c>
      <c r="O1308" s="15" t="s">
        <v>35708</v>
      </c>
      <c r="P1308" s="15" t="s">
        <v>106</v>
      </c>
      <c r="Q1308" s="15" t="s">
        <v>47004</v>
      </c>
      <c r="R1308" s="15" t="s">
        <v>35709</v>
      </c>
      <c r="S1308" s="15" t="s">
        <v>35710</v>
      </c>
      <c r="T1308" s="15" t="s">
        <v>28490</v>
      </c>
      <c r="U1308" s="15" t="s">
        <v>53</v>
      </c>
      <c r="V1308" s="15" t="s">
        <v>46150</v>
      </c>
      <c r="W1308" s="15" t="s">
        <v>5071</v>
      </c>
      <c r="X1308" s="15" t="str">
        <f>_xlfn.XLOOKUP(_LOOKUP[[#This Row],[AdjusterMemberName]],_Adjuster[Adjuster Name],_Adjuster[Email],,0)</f>
        <v>AMontelongo@knightcompany.com</v>
      </c>
      <c r="Y1308" s="15" t="str">
        <f>_xlfn.XLOOKUP(_LOOKUP[[#This Row],[AdjusterMemberName]],_Adjuster[Adjuster Name],_Adjuster[Phone Number],,0)</f>
        <v>424-559-5425</v>
      </c>
      <c r="Z1308" s="15" t="s">
        <v>35711</v>
      </c>
      <c r="AA13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4209 W Rosamond Blvd Spc 100, Rosamond  CA 93560</v>
      </c>
      <c r="AB1308" s="15"/>
    </row>
    <row r="1309" spans="1:28" x14ac:dyDescent="0.3">
      <c r="A1309" s="14">
        <v>1</v>
      </c>
      <c r="B1309" s="14">
        <v>1</v>
      </c>
      <c r="C1309" s="15" t="s">
        <v>35720</v>
      </c>
      <c r="D1309" s="15" t="s">
        <v>35720</v>
      </c>
      <c r="E1309" s="15">
        <v>45753</v>
      </c>
      <c r="F1309" s="15" t="s">
        <v>35721</v>
      </c>
      <c r="G1309" s="15">
        <v>45617</v>
      </c>
      <c r="H1309" s="15">
        <v>45798</v>
      </c>
      <c r="I1309" s="15" t="s">
        <v>35722</v>
      </c>
      <c r="J1309" s="15" t="s">
        <v>35723</v>
      </c>
      <c r="K1309" s="15" t="s">
        <v>45761</v>
      </c>
      <c r="L1309" s="15" t="s">
        <v>3642</v>
      </c>
      <c r="M1309" s="15" t="s">
        <v>35724</v>
      </c>
      <c r="N1309" s="14">
        <v>2021</v>
      </c>
      <c r="O1309" s="15" t="s">
        <v>35725</v>
      </c>
      <c r="P1309" s="15" t="s">
        <v>81</v>
      </c>
      <c r="Q1309" s="15" t="s">
        <v>47019</v>
      </c>
      <c r="R1309" s="15" t="s">
        <v>6566</v>
      </c>
      <c r="S1309" s="15" t="s">
        <v>35726</v>
      </c>
      <c r="T1309" s="15" t="s">
        <v>174</v>
      </c>
      <c r="U1309" s="15" t="s">
        <v>53</v>
      </c>
      <c r="V1309" s="15" t="s">
        <v>45742</v>
      </c>
      <c r="W1309" s="15" t="s">
        <v>6921</v>
      </c>
      <c r="X1309" s="15" t="str">
        <f>_xlfn.XLOOKUP(_LOOKUP[[#This Row],[AdjusterMemberName]],_Adjuster[Adjuster Name],_Adjuster[Email],,0)</f>
        <v>AWallace@knightcompany.com</v>
      </c>
      <c r="Y1309" s="15" t="str">
        <f>_xlfn.XLOOKUP(_LOOKUP[[#This Row],[AdjusterMemberName]],_Adjuster[Adjuster Name],_Adjuster[Phone Number],,0)</f>
        <v>424-559-5734</v>
      </c>
      <c r="Z1309" s="15" t="s">
        <v>35727</v>
      </c>
      <c r="AA13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1012 W 17Th St Apt 4, Los Angeles  CA 90015</v>
      </c>
      <c r="AB1309" s="15"/>
    </row>
    <row r="1310" spans="1:28" x14ac:dyDescent="0.3">
      <c r="A1310" s="14">
        <v>1</v>
      </c>
      <c r="B1310" s="14">
        <v>1</v>
      </c>
      <c r="C1310" s="15" t="s">
        <v>35123</v>
      </c>
      <c r="D1310" s="15" t="s">
        <v>35123</v>
      </c>
      <c r="E1310" s="15">
        <v>45753</v>
      </c>
      <c r="F1310" s="15" t="s">
        <v>35124</v>
      </c>
      <c r="G1310" s="15">
        <v>45692</v>
      </c>
      <c r="H1310" s="15">
        <v>45873</v>
      </c>
      <c r="I1310" s="15" t="s">
        <v>35804</v>
      </c>
      <c r="J1310" s="15" t="s">
        <v>35805</v>
      </c>
      <c r="K1310" s="15" t="s">
        <v>45373</v>
      </c>
      <c r="L1310" s="15" t="s">
        <v>128</v>
      </c>
      <c r="M1310" s="15" t="s">
        <v>170</v>
      </c>
      <c r="N1310" s="14">
        <v>2024</v>
      </c>
      <c r="O1310" s="15" t="s">
        <v>35806</v>
      </c>
      <c r="P1310" s="15" t="s">
        <v>106</v>
      </c>
      <c r="Q1310" s="15" t="s">
        <v>46922</v>
      </c>
      <c r="R1310" s="15" t="s">
        <v>35128</v>
      </c>
      <c r="S1310" s="15" t="s">
        <v>35129</v>
      </c>
      <c r="T1310" s="15" t="s">
        <v>174</v>
      </c>
      <c r="U1310" s="15" t="s">
        <v>53</v>
      </c>
      <c r="V1310" s="15" t="s">
        <v>45946</v>
      </c>
      <c r="W1310" s="15" t="s">
        <v>6921</v>
      </c>
      <c r="X1310" s="15" t="str">
        <f>_xlfn.XLOOKUP(_LOOKUP[[#This Row],[AdjusterMemberName]],_Adjuster[Adjuster Name],_Adjuster[Email],,0)</f>
        <v>AWallace@knightcompany.com</v>
      </c>
      <c r="Y1310" s="15" t="str">
        <f>_xlfn.XLOOKUP(_LOOKUP[[#This Row],[AdjusterMemberName]],_Adjuster[Adjuster Name],_Adjuster[Phone Number],,0)</f>
        <v>424-559-5734</v>
      </c>
      <c r="Z1310" s="15" t="s">
        <v>35130</v>
      </c>
      <c r="AA13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731 N St Andrews Pl Apt 211, Los Angeles  CA 90038</v>
      </c>
      <c r="AB1310" s="15">
        <v>45853</v>
      </c>
    </row>
    <row r="1311" spans="1:28" x14ac:dyDescent="0.3">
      <c r="A1311" s="14">
        <v>1</v>
      </c>
      <c r="B1311" s="14">
        <v>1</v>
      </c>
      <c r="C1311" s="15" t="s">
        <v>35809</v>
      </c>
      <c r="D1311" s="15" t="s">
        <v>35810</v>
      </c>
      <c r="E1311" s="15">
        <v>45753</v>
      </c>
      <c r="F1311" s="15" t="s">
        <v>35811</v>
      </c>
      <c r="G1311" s="15">
        <v>45748</v>
      </c>
      <c r="H1311" s="15">
        <v>45931</v>
      </c>
      <c r="I1311" s="15" t="s">
        <v>35812</v>
      </c>
      <c r="J1311" s="15" t="s">
        <v>35813</v>
      </c>
      <c r="K1311" s="15" t="s">
        <v>45496</v>
      </c>
      <c r="L1311" s="15" t="s">
        <v>128</v>
      </c>
      <c r="M1311" s="15" t="s">
        <v>170</v>
      </c>
      <c r="N1311" s="14">
        <v>2024</v>
      </c>
      <c r="O1311" s="15" t="s">
        <v>35814</v>
      </c>
      <c r="P1311" s="15" t="s">
        <v>106</v>
      </c>
      <c r="Q1311" s="15" t="s">
        <v>46913</v>
      </c>
      <c r="R1311" s="15" t="s">
        <v>29938</v>
      </c>
      <c r="S1311" s="15" t="s">
        <v>35815</v>
      </c>
      <c r="T1311" s="15" t="s">
        <v>174</v>
      </c>
      <c r="U1311" s="15" t="s">
        <v>53</v>
      </c>
      <c r="V1311" s="15" t="s">
        <v>45367</v>
      </c>
      <c r="W1311" s="15" t="s">
        <v>54</v>
      </c>
      <c r="X1311" s="15" t="str">
        <f>_xlfn.XLOOKUP(_LOOKUP[[#This Row],[AdjusterMemberName]],_Adjuster[Adjuster Name],_Adjuster[Email],,0)</f>
        <v>JRubalcava@knightcompany.com</v>
      </c>
      <c r="Y1311" s="15" t="str">
        <f>_xlfn.XLOOKUP(_LOOKUP[[#This Row],[AdjusterMemberName]],_Adjuster[Adjuster Name],_Adjuster[Phone Number],,0)</f>
        <v>424-559-5420</v>
      </c>
      <c r="Z1311" s="15" t="s">
        <v>35816</v>
      </c>
      <c r="AA13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4607 S Wall St, Los Angeles  CA 90011</v>
      </c>
      <c r="AB1311" s="15"/>
    </row>
    <row r="1312" spans="1:28" x14ac:dyDescent="0.3">
      <c r="A1312" s="14">
        <v>1</v>
      </c>
      <c r="B1312" s="14">
        <v>1</v>
      </c>
      <c r="C1312" s="15" t="s">
        <v>35853</v>
      </c>
      <c r="D1312" s="15" t="s">
        <v>35853</v>
      </c>
      <c r="E1312" s="15">
        <v>45753</v>
      </c>
      <c r="F1312" s="15" t="s">
        <v>35854</v>
      </c>
      <c r="G1312" s="15">
        <v>45583</v>
      </c>
      <c r="H1312" s="15">
        <v>45765</v>
      </c>
      <c r="I1312" s="15" t="s">
        <v>35855</v>
      </c>
      <c r="J1312" s="15" t="s">
        <v>35856</v>
      </c>
      <c r="K1312" s="15" t="s">
        <v>45481</v>
      </c>
      <c r="L1312" s="15" t="s">
        <v>103</v>
      </c>
      <c r="M1312" s="15" t="s">
        <v>6410</v>
      </c>
      <c r="N1312" s="14">
        <v>2021</v>
      </c>
      <c r="O1312" s="15" t="s">
        <v>35857</v>
      </c>
      <c r="P1312" s="15" t="s">
        <v>106</v>
      </c>
      <c r="Q1312" s="15" t="s">
        <v>47118</v>
      </c>
      <c r="R1312" s="15" t="s">
        <v>35858</v>
      </c>
      <c r="S1312" s="15" t="s">
        <v>35859</v>
      </c>
      <c r="T1312" s="15" t="s">
        <v>31660</v>
      </c>
      <c r="U1312" s="15" t="s">
        <v>53</v>
      </c>
      <c r="V1312" s="15" t="s">
        <v>46147</v>
      </c>
      <c r="W1312" s="15" t="s">
        <v>850</v>
      </c>
      <c r="X1312" s="15" t="e">
        <f>_xlfn.XLOOKUP(_LOOKUP[[#This Row],[AdjusterMemberName]],_Adjuster[Adjuster Name],_Adjuster[Email],,0)</f>
        <v>#N/A</v>
      </c>
      <c r="Y1312" s="15" t="e">
        <f>_xlfn.XLOOKUP(_LOOKUP[[#This Row],[AdjusterMemberName]],_Adjuster[Adjuster Name],_Adjuster[Phone Number],,0)</f>
        <v>#N/A</v>
      </c>
      <c r="Z1312" s="15" t="s">
        <v>35860</v>
      </c>
      <c r="AA13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623 S T Ave Apt 902, National City  CA 91950</v>
      </c>
      <c r="AB1312" s="15"/>
    </row>
    <row r="1313" spans="1:28" x14ac:dyDescent="0.3">
      <c r="A1313" s="14">
        <v>0</v>
      </c>
      <c r="B1313" s="14">
        <v>1</v>
      </c>
      <c r="C1313" s="15" t="s">
        <v>35869</v>
      </c>
      <c r="D1313" s="15" t="s">
        <v>35869</v>
      </c>
      <c r="E1313" s="15">
        <v>45753</v>
      </c>
      <c r="F1313" s="15" t="s">
        <v>35870</v>
      </c>
      <c r="G1313" s="15"/>
      <c r="H1313" s="15"/>
      <c r="I1313" s="15" t="s">
        <v>35871</v>
      </c>
      <c r="J1313" s="15" t="s">
        <v>35872</v>
      </c>
      <c r="K1313" s="15" t="s">
        <v>45750</v>
      </c>
      <c r="L1313" s="15" t="s">
        <v>201</v>
      </c>
      <c r="M1313" s="15" t="s">
        <v>10613</v>
      </c>
      <c r="N1313" s="14">
        <v>1900</v>
      </c>
      <c r="O1313" s="15" t="s">
        <v>9130</v>
      </c>
      <c r="P1313" s="15" t="s">
        <v>81</v>
      </c>
      <c r="Q1313" s="15"/>
      <c r="R1313" s="15"/>
      <c r="S1313" s="15"/>
      <c r="T1313" s="15"/>
      <c r="U1313" s="15"/>
      <c r="V1313" s="15"/>
      <c r="W1313" s="15" t="s">
        <v>22473</v>
      </c>
      <c r="X1313" s="15" t="e">
        <f>_xlfn.XLOOKUP(_LOOKUP[[#This Row],[AdjusterMemberName]],_Adjuster[Adjuster Name],_Adjuster[Email],,0)</f>
        <v>#N/A</v>
      </c>
      <c r="Y1313" s="15" t="e">
        <f>_xlfn.XLOOKUP(_LOOKUP[[#This Row],[AdjusterMemberName]],_Adjuster[Adjuster Name],_Adjuster[Phone Number],,0)</f>
        <v>#N/A</v>
      </c>
      <c r="Z1313" s="15"/>
      <c r="AA1313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1313" s="15"/>
    </row>
    <row r="1314" spans="1:28" x14ac:dyDescent="0.3">
      <c r="A1314" s="14">
        <v>1</v>
      </c>
      <c r="B1314" s="14">
        <v>1</v>
      </c>
      <c r="C1314" s="15" t="s">
        <v>25575</v>
      </c>
      <c r="D1314" s="15" t="s">
        <v>25575</v>
      </c>
      <c r="E1314" s="15">
        <v>45753</v>
      </c>
      <c r="F1314" s="15" t="s">
        <v>25576</v>
      </c>
      <c r="G1314" s="15">
        <v>45476</v>
      </c>
      <c r="H1314" s="15">
        <v>45660</v>
      </c>
      <c r="I1314" s="15" t="s">
        <v>35900</v>
      </c>
      <c r="J1314" s="15" t="s">
        <v>35901</v>
      </c>
      <c r="K1314" s="15" t="s">
        <v>45590</v>
      </c>
      <c r="L1314" s="15" t="s">
        <v>128</v>
      </c>
      <c r="M1314" s="15" t="s">
        <v>17371</v>
      </c>
      <c r="N1314" s="14">
        <v>2024</v>
      </c>
      <c r="O1314" s="15" t="s">
        <v>25579</v>
      </c>
      <c r="P1314" s="15" t="s">
        <v>81</v>
      </c>
      <c r="Q1314" s="15" t="s">
        <v>119</v>
      </c>
      <c r="R1314" s="15" t="s">
        <v>25580</v>
      </c>
      <c r="S1314" s="15" t="s">
        <v>25581</v>
      </c>
      <c r="T1314" s="15" t="s">
        <v>174</v>
      </c>
      <c r="U1314" s="15" t="s">
        <v>53</v>
      </c>
      <c r="V1314" s="15" t="s">
        <v>45920</v>
      </c>
      <c r="W1314" s="15" t="s">
        <v>264</v>
      </c>
      <c r="X1314" s="15" t="str">
        <f>_xlfn.XLOOKUP(_LOOKUP[[#This Row],[AdjusterMemberName]],_Adjuster[Adjuster Name],_Adjuster[Email],,0)</f>
        <v>sBonnevie@knightcompany.com</v>
      </c>
      <c r="Y1314" s="15" t="str">
        <f>_xlfn.XLOOKUP(_LOOKUP[[#This Row],[AdjusterMemberName]],_Adjuster[Adjuster Name],_Adjuster[Phone Number],,0)</f>
        <v>323-692-4064</v>
      </c>
      <c r="Z1314" s="15" t="s">
        <v>25582</v>
      </c>
      <c r="AA13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4909 10Th Ave, Los Angeles  CA 90043</v>
      </c>
      <c r="AB1314" s="15"/>
    </row>
    <row r="1315" spans="1:28" x14ac:dyDescent="0.3">
      <c r="A1315" s="14">
        <v>1</v>
      </c>
      <c r="B1315" s="14">
        <v>1</v>
      </c>
      <c r="C1315" s="15" t="s">
        <v>36151</v>
      </c>
      <c r="D1315" s="15" t="s">
        <v>36152</v>
      </c>
      <c r="E1315" s="15">
        <v>45753</v>
      </c>
      <c r="F1315" s="15" t="s">
        <v>36153</v>
      </c>
      <c r="G1315" s="15">
        <v>45686</v>
      </c>
      <c r="H1315" s="15">
        <v>45867</v>
      </c>
      <c r="I1315" s="15" t="s">
        <v>36154</v>
      </c>
      <c r="J1315" s="15" t="s">
        <v>36155</v>
      </c>
      <c r="K1315" s="15" t="s">
        <v>46137</v>
      </c>
      <c r="L1315" s="15" t="s">
        <v>103</v>
      </c>
      <c r="M1315" s="15" t="s">
        <v>104</v>
      </c>
      <c r="N1315" s="14">
        <v>1997</v>
      </c>
      <c r="O1315" s="15" t="s">
        <v>36156</v>
      </c>
      <c r="P1315" s="15" t="s">
        <v>81</v>
      </c>
      <c r="Q1315" s="15" t="s">
        <v>46939</v>
      </c>
      <c r="R1315" s="15" t="s">
        <v>36157</v>
      </c>
      <c r="S1315" s="15" t="s">
        <v>36158</v>
      </c>
      <c r="T1315" s="15" t="s">
        <v>15379</v>
      </c>
      <c r="U1315" s="15" t="s">
        <v>53</v>
      </c>
      <c r="V1315" s="15" t="s">
        <v>45608</v>
      </c>
      <c r="W1315" s="15" t="s">
        <v>6921</v>
      </c>
      <c r="X1315" s="15" t="str">
        <f>_xlfn.XLOOKUP(_LOOKUP[[#This Row],[AdjusterMemberName]],_Adjuster[Adjuster Name],_Adjuster[Email],,0)</f>
        <v>AWallace@knightcompany.com</v>
      </c>
      <c r="Y1315" s="15" t="str">
        <f>_xlfn.XLOOKUP(_LOOKUP[[#This Row],[AdjusterMemberName]],_Adjuster[Adjuster Name],_Adjuster[Phone Number],,0)</f>
        <v>424-559-5734</v>
      </c>
      <c r="Z1315" s="15" t="s">
        <v>36159</v>
      </c>
      <c r="AA13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2879 Santa Anita Ave, Altadena  CA 91001</v>
      </c>
      <c r="AB1315" s="15">
        <v>45838</v>
      </c>
    </row>
    <row r="1316" spans="1:28" x14ac:dyDescent="0.3">
      <c r="A1316" s="14">
        <v>1</v>
      </c>
      <c r="B1316" s="14">
        <v>1</v>
      </c>
      <c r="C1316" s="15" t="s">
        <v>36818</v>
      </c>
      <c r="D1316" s="15" t="s">
        <v>36818</v>
      </c>
      <c r="E1316" s="15">
        <v>45753</v>
      </c>
      <c r="F1316" s="15" t="s">
        <v>36819</v>
      </c>
      <c r="G1316" s="15">
        <v>45721</v>
      </c>
      <c r="H1316" s="15">
        <v>45905</v>
      </c>
      <c r="I1316" s="15" t="s">
        <v>36820</v>
      </c>
      <c r="J1316" s="15" t="s">
        <v>36821</v>
      </c>
      <c r="K1316" s="15" t="s">
        <v>45358</v>
      </c>
      <c r="L1316" s="15" t="s">
        <v>128</v>
      </c>
      <c r="M1316" s="15" t="s">
        <v>129</v>
      </c>
      <c r="N1316" s="14">
        <v>2020</v>
      </c>
      <c r="O1316" s="15" t="s">
        <v>36822</v>
      </c>
      <c r="P1316" s="15" t="s">
        <v>81</v>
      </c>
      <c r="Q1316" s="15" t="s">
        <v>46978</v>
      </c>
      <c r="R1316" s="15" t="s">
        <v>36823</v>
      </c>
      <c r="S1316" s="15" t="s">
        <v>36824</v>
      </c>
      <c r="T1316" s="15" t="s">
        <v>894</v>
      </c>
      <c r="U1316" s="15" t="s">
        <v>53</v>
      </c>
      <c r="V1316" s="15" t="s">
        <v>46106</v>
      </c>
      <c r="W1316" s="15" t="s">
        <v>3184</v>
      </c>
      <c r="X1316" s="15" t="str">
        <f>_xlfn.XLOOKUP(_LOOKUP[[#This Row],[AdjusterMemberName]],_Adjuster[Adjuster Name],_Adjuster[Email],,0)</f>
        <v>mQualls@knightcompany.com</v>
      </c>
      <c r="Y1316" s="15" t="str">
        <f>_xlfn.XLOOKUP(_LOOKUP[[#This Row],[AdjusterMemberName]],_Adjuster[Adjuster Name],_Adjuster[Phone Number],,0)</f>
        <v>424-559-5436</v>
      </c>
      <c r="Z1316" s="15" t="s">
        <v>36825</v>
      </c>
      <c r="AA13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3859 Colina Dorada Dr Apt I104, San Diego  CA 92124</v>
      </c>
      <c r="AB1316" s="15"/>
    </row>
    <row r="1317" spans="1:28" x14ac:dyDescent="0.3">
      <c r="A1317" s="14">
        <v>1</v>
      </c>
      <c r="B1317" s="14">
        <v>1</v>
      </c>
      <c r="C1317" s="15" t="s">
        <v>35667</v>
      </c>
      <c r="D1317" s="15" t="s">
        <v>35668</v>
      </c>
      <c r="E1317" s="15">
        <v>45752</v>
      </c>
      <c r="F1317" s="15" t="s">
        <v>35669</v>
      </c>
      <c r="G1317" s="15">
        <v>45657</v>
      </c>
      <c r="H1317" s="15">
        <v>45838</v>
      </c>
      <c r="I1317" s="15" t="s">
        <v>35670</v>
      </c>
      <c r="J1317" s="15" t="s">
        <v>35671</v>
      </c>
      <c r="K1317" s="15" t="s">
        <v>46101</v>
      </c>
      <c r="L1317" s="15" t="s">
        <v>103</v>
      </c>
      <c r="M1317" s="15" t="s">
        <v>104</v>
      </c>
      <c r="N1317" s="14">
        <v>2011</v>
      </c>
      <c r="O1317" s="15" t="s">
        <v>35672</v>
      </c>
      <c r="P1317" s="15" t="s">
        <v>106</v>
      </c>
      <c r="Q1317" s="15" t="s">
        <v>47023</v>
      </c>
      <c r="R1317" s="15" t="s">
        <v>35673</v>
      </c>
      <c r="S1317" s="15" t="s">
        <v>35674</v>
      </c>
      <c r="T1317" s="15" t="s">
        <v>308</v>
      </c>
      <c r="U1317" s="15" t="s">
        <v>53</v>
      </c>
      <c r="V1317" s="15" t="s">
        <v>45398</v>
      </c>
      <c r="W1317" s="15" t="s">
        <v>5071</v>
      </c>
      <c r="X1317" s="15" t="str">
        <f>_xlfn.XLOOKUP(_LOOKUP[[#This Row],[AdjusterMemberName]],_Adjuster[Adjuster Name],_Adjuster[Email],,0)</f>
        <v>AMontelongo@knightcompany.com</v>
      </c>
      <c r="Y1317" s="15" t="str">
        <f>_xlfn.XLOOKUP(_LOOKUP[[#This Row],[AdjusterMemberName]],_Adjuster[Adjuster Name],_Adjuster[Phone Number],,0)</f>
        <v>424-559-5425</v>
      </c>
      <c r="Z1317" s="15" t="s">
        <v>35675</v>
      </c>
      <c r="AA13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2992 Pleasant St, Riverside  CA 92507</v>
      </c>
      <c r="AB1317" s="15"/>
    </row>
    <row r="1318" spans="1:28" x14ac:dyDescent="0.3">
      <c r="A1318" s="14">
        <v>1</v>
      </c>
      <c r="B1318" s="14">
        <v>1</v>
      </c>
      <c r="C1318" s="15" t="s">
        <v>35687</v>
      </c>
      <c r="D1318" s="15" t="s">
        <v>35688</v>
      </c>
      <c r="E1318" s="15">
        <v>45752</v>
      </c>
      <c r="F1318" s="15" t="s">
        <v>35689</v>
      </c>
      <c r="G1318" s="15">
        <v>45687</v>
      </c>
      <c r="H1318" s="15">
        <v>45868</v>
      </c>
      <c r="I1318" s="15" t="s">
        <v>35690</v>
      </c>
      <c r="J1318" s="15" t="s">
        <v>35691</v>
      </c>
      <c r="K1318" s="15" t="s">
        <v>45663</v>
      </c>
      <c r="L1318" s="15" t="s">
        <v>281</v>
      </c>
      <c r="M1318" s="15" t="s">
        <v>282</v>
      </c>
      <c r="N1318" s="14">
        <v>2016</v>
      </c>
      <c r="O1318" s="15" t="s">
        <v>35692</v>
      </c>
      <c r="P1318" s="15" t="s">
        <v>106</v>
      </c>
      <c r="Q1318" s="15" t="s">
        <v>46978</v>
      </c>
      <c r="R1318" s="15" t="s">
        <v>35693</v>
      </c>
      <c r="S1318" s="15" t="s">
        <v>35694</v>
      </c>
      <c r="T1318" s="15" t="s">
        <v>1834</v>
      </c>
      <c r="U1318" s="15" t="s">
        <v>53</v>
      </c>
      <c r="V1318" s="15" t="s">
        <v>45760</v>
      </c>
      <c r="W1318" s="15" t="s">
        <v>6921</v>
      </c>
      <c r="X1318" s="15" t="str">
        <f>_xlfn.XLOOKUP(_LOOKUP[[#This Row],[AdjusterMemberName]],_Adjuster[Adjuster Name],_Adjuster[Email],,0)</f>
        <v>AWallace@knightcompany.com</v>
      </c>
      <c r="Y1318" s="15" t="str">
        <f>_xlfn.XLOOKUP(_LOOKUP[[#This Row],[AdjusterMemberName]],_Adjuster[Adjuster Name],_Adjuster[Phone Number],,0)</f>
        <v>424-559-5734</v>
      </c>
      <c r="Z1318" s="15" t="s">
        <v>35695</v>
      </c>
      <c r="AA13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435 Beaumont Gln Apt 244, Escondido  CA 92026</v>
      </c>
      <c r="AB1318" s="15">
        <v>45753</v>
      </c>
    </row>
    <row r="1319" spans="1:28" x14ac:dyDescent="0.3">
      <c r="A1319" s="14">
        <v>1</v>
      </c>
      <c r="B1319" s="14">
        <v>1</v>
      </c>
      <c r="C1319" s="15" t="s">
        <v>35739</v>
      </c>
      <c r="D1319" s="15" t="s">
        <v>35740</v>
      </c>
      <c r="E1319" s="15">
        <v>45752</v>
      </c>
      <c r="F1319" s="15" t="s">
        <v>35741</v>
      </c>
      <c r="G1319" s="15">
        <v>45651</v>
      </c>
      <c r="H1319" s="15">
        <v>45833</v>
      </c>
      <c r="I1319" s="15" t="s">
        <v>35742</v>
      </c>
      <c r="J1319" s="15" t="s">
        <v>35743</v>
      </c>
      <c r="K1319" s="15" t="s">
        <v>45332</v>
      </c>
      <c r="L1319" s="15" t="s">
        <v>314</v>
      </c>
      <c r="M1319" s="15" t="s">
        <v>1640</v>
      </c>
      <c r="N1319" s="14">
        <v>2008</v>
      </c>
      <c r="O1319" s="15" t="s">
        <v>35744</v>
      </c>
      <c r="P1319" s="15" t="s">
        <v>106</v>
      </c>
      <c r="Q1319" s="15" t="s">
        <v>47065</v>
      </c>
      <c r="R1319" s="15" t="s">
        <v>35745</v>
      </c>
      <c r="S1319" s="15" t="s">
        <v>35746</v>
      </c>
      <c r="T1319" s="15" t="s">
        <v>174</v>
      </c>
      <c r="U1319" s="15" t="s">
        <v>53</v>
      </c>
      <c r="V1319" s="15" t="s">
        <v>45742</v>
      </c>
      <c r="W1319" s="15" t="s">
        <v>1658</v>
      </c>
      <c r="X1319" s="15" t="str">
        <f>_xlfn.XLOOKUP(_LOOKUP[[#This Row],[AdjusterMemberName]],_Adjuster[Adjuster Name],_Adjuster[Email],,0)</f>
        <v>RDavila@knightcompany.com</v>
      </c>
      <c r="Y1319" s="15" t="str">
        <f>_xlfn.XLOOKUP(_LOOKUP[[#This Row],[AdjusterMemberName]],_Adjuster[Adjuster Name],_Adjuster[Phone Number],,0)</f>
        <v>424-559-5663</v>
      </c>
      <c r="Z1319" s="15" t="s">
        <v>35747</v>
      </c>
      <c r="AA13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1659 1/2 W 12Th Pl, Los Angeles  CA 90015</v>
      </c>
      <c r="AB1319" s="15"/>
    </row>
    <row r="1320" spans="1:28" x14ac:dyDescent="0.3">
      <c r="A1320" s="14">
        <v>1</v>
      </c>
      <c r="B1320" s="14">
        <v>1</v>
      </c>
      <c r="C1320" s="15" t="s">
        <v>757</v>
      </c>
      <c r="D1320" s="15" t="s">
        <v>757</v>
      </c>
      <c r="E1320" s="15">
        <v>45752</v>
      </c>
      <c r="F1320" s="15" t="s">
        <v>35748</v>
      </c>
      <c r="G1320" s="15">
        <v>45666</v>
      </c>
      <c r="H1320" s="15">
        <v>45847</v>
      </c>
      <c r="I1320" s="15" t="s">
        <v>35749</v>
      </c>
      <c r="J1320" s="15" t="s">
        <v>35750</v>
      </c>
      <c r="K1320" s="15" t="s">
        <v>45352</v>
      </c>
      <c r="L1320" s="15" t="s">
        <v>139</v>
      </c>
      <c r="M1320" s="15" t="s">
        <v>249</v>
      </c>
      <c r="N1320" s="14">
        <v>2017</v>
      </c>
      <c r="O1320" s="15" t="s">
        <v>35751</v>
      </c>
      <c r="P1320" s="15" t="s">
        <v>81</v>
      </c>
      <c r="Q1320" s="15" t="s">
        <v>47072</v>
      </c>
      <c r="R1320" s="15" t="s">
        <v>762</v>
      </c>
      <c r="S1320" s="15" t="s">
        <v>35752</v>
      </c>
      <c r="T1320" s="15" t="s">
        <v>16345</v>
      </c>
      <c r="U1320" s="15" t="s">
        <v>53</v>
      </c>
      <c r="V1320" s="15" t="s">
        <v>45692</v>
      </c>
      <c r="W1320" s="15" t="s">
        <v>54</v>
      </c>
      <c r="X1320" s="15" t="str">
        <f>_xlfn.XLOOKUP(_LOOKUP[[#This Row],[AdjusterMemberName]],_Adjuster[Adjuster Name],_Adjuster[Email],,0)</f>
        <v>JRubalcava@knightcompany.com</v>
      </c>
      <c r="Y1320" s="15" t="str">
        <f>_xlfn.XLOOKUP(_LOOKUP[[#This Row],[AdjusterMemberName]],_Adjuster[Adjuster Name],_Adjuster[Phone Number],,0)</f>
        <v>424-559-5420</v>
      </c>
      <c r="Z1320" s="15" t="s">
        <v>35753</v>
      </c>
      <c r="AA13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19349 Ave 242, Lindsay  CA 93247</v>
      </c>
      <c r="AB1320" s="15"/>
    </row>
    <row r="1321" spans="1:28" x14ac:dyDescent="0.3">
      <c r="A1321" s="14">
        <v>1</v>
      </c>
      <c r="B1321" s="14">
        <v>1</v>
      </c>
      <c r="C1321" s="15" t="s">
        <v>35754</v>
      </c>
      <c r="D1321" s="15" t="s">
        <v>35754</v>
      </c>
      <c r="E1321" s="15">
        <v>45752</v>
      </c>
      <c r="F1321" s="15" t="s">
        <v>35755</v>
      </c>
      <c r="G1321" s="15">
        <v>45687</v>
      </c>
      <c r="H1321" s="15">
        <v>45868</v>
      </c>
      <c r="I1321" s="15" t="s">
        <v>35756</v>
      </c>
      <c r="J1321" s="15" t="s">
        <v>35757</v>
      </c>
      <c r="K1321" s="15" t="s">
        <v>45356</v>
      </c>
      <c r="L1321" s="15" t="s">
        <v>103</v>
      </c>
      <c r="M1321" s="15" t="s">
        <v>104</v>
      </c>
      <c r="N1321" s="14">
        <v>2018</v>
      </c>
      <c r="O1321" s="15" t="s">
        <v>35758</v>
      </c>
      <c r="P1321" s="15" t="s">
        <v>81</v>
      </c>
      <c r="Q1321" s="15" t="s">
        <v>119</v>
      </c>
      <c r="R1321" s="15" t="s">
        <v>35759</v>
      </c>
      <c r="S1321" s="15" t="s">
        <v>35760</v>
      </c>
      <c r="T1321" s="15" t="s">
        <v>1366</v>
      </c>
      <c r="U1321" s="15" t="s">
        <v>53</v>
      </c>
      <c r="V1321" s="15" t="s">
        <v>46130</v>
      </c>
      <c r="W1321" s="15" t="s">
        <v>22473</v>
      </c>
      <c r="X1321" s="15" t="e">
        <f>_xlfn.XLOOKUP(_LOOKUP[[#This Row],[AdjusterMemberName]],_Adjuster[Adjuster Name],_Adjuster[Email],,0)</f>
        <v>#N/A</v>
      </c>
      <c r="Y1321" s="15" t="e">
        <f>_xlfn.XLOOKUP(_LOOKUP[[#This Row],[AdjusterMemberName]],_Adjuster[Adjuster Name],_Adjuster[Phone Number],,0)</f>
        <v>#N/A</v>
      </c>
      <c r="Z1321" s="15" t="s">
        <v>35761</v>
      </c>
      <c r="AA13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1023 S Belle Ave, Corona  CA 92882</v>
      </c>
      <c r="AB1321" s="15">
        <v>45750</v>
      </c>
    </row>
    <row r="1322" spans="1:28" x14ac:dyDescent="0.3">
      <c r="A1322" s="14">
        <v>1</v>
      </c>
      <c r="B1322" s="14">
        <v>1</v>
      </c>
      <c r="C1322" s="15" t="s">
        <v>34685</v>
      </c>
      <c r="D1322" s="15" t="s">
        <v>35762</v>
      </c>
      <c r="E1322" s="15">
        <v>45752</v>
      </c>
      <c r="F1322" s="15" t="s">
        <v>34687</v>
      </c>
      <c r="G1322" s="15">
        <v>45544</v>
      </c>
      <c r="H1322" s="15">
        <v>45725</v>
      </c>
      <c r="I1322" s="15" t="s">
        <v>35763</v>
      </c>
      <c r="J1322" s="15" t="s">
        <v>35764</v>
      </c>
      <c r="K1322" s="15" t="s">
        <v>46114</v>
      </c>
      <c r="L1322" s="15" t="s">
        <v>103</v>
      </c>
      <c r="M1322" s="15" t="s">
        <v>16567</v>
      </c>
      <c r="N1322" s="14">
        <v>2023</v>
      </c>
      <c r="O1322" s="15" t="s">
        <v>35765</v>
      </c>
      <c r="P1322" s="15" t="s">
        <v>81</v>
      </c>
      <c r="Q1322" s="15" t="s">
        <v>119</v>
      </c>
      <c r="R1322" s="15" t="s">
        <v>34691</v>
      </c>
      <c r="S1322" s="15" t="s">
        <v>34692</v>
      </c>
      <c r="T1322" s="15" t="s">
        <v>174</v>
      </c>
      <c r="U1322" s="15" t="s">
        <v>53</v>
      </c>
      <c r="V1322" s="15" t="s">
        <v>45508</v>
      </c>
      <c r="W1322" s="15" t="s">
        <v>22473</v>
      </c>
      <c r="X1322" s="15" t="e">
        <f>_xlfn.XLOOKUP(_LOOKUP[[#This Row],[AdjusterMemberName]],_Adjuster[Adjuster Name],_Adjuster[Email],,0)</f>
        <v>#N/A</v>
      </c>
      <c r="Y1322" s="15" t="e">
        <f>_xlfn.XLOOKUP(_LOOKUP[[#This Row],[AdjusterMemberName]],_Adjuster[Adjuster Name],_Adjuster[Phone Number],,0)</f>
        <v>#N/A</v>
      </c>
      <c r="Z1322" s="15" t="s">
        <v>34693</v>
      </c>
      <c r="AA13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855 E 120Th St Apt 2, Los Angeles  CA 90059</v>
      </c>
      <c r="AB1322" s="15"/>
    </row>
    <row r="1323" spans="1:28" x14ac:dyDescent="0.3">
      <c r="A1323" s="14">
        <v>1</v>
      </c>
      <c r="B1323" s="14">
        <v>1</v>
      </c>
      <c r="C1323" s="15" t="s">
        <v>35766</v>
      </c>
      <c r="D1323" s="15" t="s">
        <v>17076</v>
      </c>
      <c r="E1323" s="15">
        <v>45752</v>
      </c>
      <c r="F1323" s="15" t="s">
        <v>35767</v>
      </c>
      <c r="G1323" s="15">
        <v>45722</v>
      </c>
      <c r="H1323" s="15">
        <v>45906</v>
      </c>
      <c r="I1323" s="15" t="s">
        <v>35768</v>
      </c>
      <c r="J1323" s="15" t="s">
        <v>35769</v>
      </c>
      <c r="K1323" s="15" t="s">
        <v>45526</v>
      </c>
      <c r="L1323" s="15" t="s">
        <v>150</v>
      </c>
      <c r="M1323" s="15" t="s">
        <v>151</v>
      </c>
      <c r="N1323" s="14">
        <v>2018</v>
      </c>
      <c r="O1323" s="15" t="s">
        <v>35770</v>
      </c>
      <c r="P1323" s="15" t="s">
        <v>106</v>
      </c>
      <c r="Q1323" s="15" t="s">
        <v>46922</v>
      </c>
      <c r="R1323" s="15" t="s">
        <v>35771</v>
      </c>
      <c r="S1323" s="15" t="s">
        <v>35772</v>
      </c>
      <c r="T1323" s="15" t="s">
        <v>308</v>
      </c>
      <c r="U1323" s="15" t="s">
        <v>53</v>
      </c>
      <c r="V1323" s="15" t="s">
        <v>45690</v>
      </c>
      <c r="W1323" s="15" t="s">
        <v>25229</v>
      </c>
      <c r="X1323" s="15" t="str">
        <f>_xlfn.XLOOKUP(_LOOKUP[[#This Row],[AdjusterMemberName]],_Adjuster[Adjuster Name],_Adjuster[Email],,0)</f>
        <v>rMartinez4@knightcompany.com</v>
      </c>
      <c r="Y1323" s="15" t="str">
        <f>_xlfn.XLOOKUP(_LOOKUP[[#This Row],[AdjusterMemberName]],_Adjuster[Adjuster Name],_Adjuster[Phone Number],,0)</f>
        <v>424-559-5605</v>
      </c>
      <c r="Z1323" s="15" t="s">
        <v>35773</v>
      </c>
      <c r="AA13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10570 Wolfe Ave, Riverside  CA 92505</v>
      </c>
      <c r="AB1323" s="15">
        <v>45764</v>
      </c>
    </row>
    <row r="1324" spans="1:28" x14ac:dyDescent="0.3">
      <c r="A1324" s="14">
        <v>1</v>
      </c>
      <c r="B1324" s="14">
        <v>1</v>
      </c>
      <c r="C1324" s="15" t="s">
        <v>31662</v>
      </c>
      <c r="D1324" s="15" t="s">
        <v>35774</v>
      </c>
      <c r="E1324" s="15">
        <v>45752</v>
      </c>
      <c r="F1324" s="15" t="s">
        <v>31664</v>
      </c>
      <c r="G1324" s="15">
        <v>45609</v>
      </c>
      <c r="H1324" s="15">
        <v>45790</v>
      </c>
      <c r="I1324" s="15" t="s">
        <v>35775</v>
      </c>
      <c r="J1324" s="15" t="s">
        <v>26845</v>
      </c>
      <c r="K1324" s="15" t="s">
        <v>45407</v>
      </c>
      <c r="L1324" s="15" t="s">
        <v>430</v>
      </c>
      <c r="M1324" s="15" t="s">
        <v>599</v>
      </c>
      <c r="N1324" s="14">
        <v>2010</v>
      </c>
      <c r="O1324" s="15" t="s">
        <v>35776</v>
      </c>
      <c r="P1324" s="15" t="s">
        <v>106</v>
      </c>
      <c r="Q1324" s="15" t="s">
        <v>47065</v>
      </c>
      <c r="R1324" s="15" t="s">
        <v>31668</v>
      </c>
      <c r="S1324" s="15" t="s">
        <v>31669</v>
      </c>
      <c r="T1324" s="15" t="s">
        <v>7642</v>
      </c>
      <c r="U1324" s="15" t="s">
        <v>53</v>
      </c>
      <c r="V1324" s="15" t="s">
        <v>45470</v>
      </c>
      <c r="W1324" s="15" t="s">
        <v>25229</v>
      </c>
      <c r="X1324" s="15" t="str">
        <f>_xlfn.XLOOKUP(_LOOKUP[[#This Row],[AdjusterMemberName]],_Adjuster[Adjuster Name],_Adjuster[Email],,0)</f>
        <v>rMartinez4@knightcompany.com</v>
      </c>
      <c r="Y1324" s="15" t="str">
        <f>_xlfn.XLOOKUP(_LOOKUP[[#This Row],[AdjusterMemberName]],_Adjuster[Adjuster Name],_Adjuster[Phone Number],,0)</f>
        <v>424-559-5605</v>
      </c>
      <c r="Z1324" s="15" t="s">
        <v>31670</v>
      </c>
      <c r="AA13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2416 W 3Rd Ave, Sn Bernrdno  CA 92407</v>
      </c>
      <c r="AB1324" s="15"/>
    </row>
    <row r="1325" spans="1:28" x14ac:dyDescent="0.3">
      <c r="A1325" s="14">
        <v>1</v>
      </c>
      <c r="B1325" s="14">
        <v>1</v>
      </c>
      <c r="C1325" s="15" t="s">
        <v>35780</v>
      </c>
      <c r="D1325" s="15" t="s">
        <v>35780</v>
      </c>
      <c r="E1325" s="15">
        <v>45752</v>
      </c>
      <c r="F1325" s="15" t="s">
        <v>35781</v>
      </c>
      <c r="G1325" s="15">
        <v>45625</v>
      </c>
      <c r="H1325" s="15">
        <v>45806</v>
      </c>
      <c r="I1325" s="15" t="s">
        <v>35782</v>
      </c>
      <c r="J1325" s="15" t="s">
        <v>35783</v>
      </c>
      <c r="K1325" s="15" t="s">
        <v>45434</v>
      </c>
      <c r="L1325" s="15" t="s">
        <v>103</v>
      </c>
      <c r="M1325" s="15" t="s">
        <v>104</v>
      </c>
      <c r="N1325" s="14">
        <v>2020</v>
      </c>
      <c r="O1325" s="15" t="s">
        <v>35784</v>
      </c>
      <c r="P1325" s="15" t="s">
        <v>106</v>
      </c>
      <c r="Q1325" s="15" t="s">
        <v>47019</v>
      </c>
      <c r="R1325" s="15" t="s">
        <v>4551</v>
      </c>
      <c r="S1325" s="15" t="s">
        <v>35785</v>
      </c>
      <c r="T1325" s="15" t="s">
        <v>96</v>
      </c>
      <c r="U1325" s="15" t="s">
        <v>53</v>
      </c>
      <c r="V1325" s="15" t="s">
        <v>45410</v>
      </c>
      <c r="W1325" s="15" t="s">
        <v>3184</v>
      </c>
      <c r="X1325" s="15" t="str">
        <f>_xlfn.XLOOKUP(_LOOKUP[[#This Row],[AdjusterMemberName]],_Adjuster[Adjuster Name],_Adjuster[Email],,0)</f>
        <v>mQualls@knightcompany.com</v>
      </c>
      <c r="Y1325" s="15" t="str">
        <f>_xlfn.XLOOKUP(_LOOKUP[[#This Row],[AdjusterMemberName]],_Adjuster[Adjuster Name],_Adjuster[Phone Number],,0)</f>
        <v>424-559-5436</v>
      </c>
      <c r="Z1325" s="15" t="s">
        <v>35786</v>
      </c>
      <c r="AA13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23044 Seabrook Ln, Moreno Valley  CA 92557</v>
      </c>
      <c r="AB1325" s="15"/>
    </row>
    <row r="1326" spans="1:28" x14ac:dyDescent="0.3">
      <c r="A1326" s="14">
        <v>1</v>
      </c>
      <c r="B1326" s="14">
        <v>1</v>
      </c>
      <c r="C1326" s="15" t="s">
        <v>35994</v>
      </c>
      <c r="D1326" s="15" t="s">
        <v>35994</v>
      </c>
      <c r="E1326" s="15">
        <v>45752</v>
      </c>
      <c r="F1326" s="15" t="s">
        <v>35995</v>
      </c>
      <c r="G1326" s="15">
        <v>45601</v>
      </c>
      <c r="H1326" s="15">
        <v>45782</v>
      </c>
      <c r="I1326" s="15" t="s">
        <v>35996</v>
      </c>
      <c r="J1326" s="15" t="s">
        <v>35997</v>
      </c>
      <c r="K1326" s="15" t="s">
        <v>46140</v>
      </c>
      <c r="L1326" s="15" t="s">
        <v>139</v>
      </c>
      <c r="M1326" s="15" t="s">
        <v>1219</v>
      </c>
      <c r="N1326" s="14">
        <v>2024</v>
      </c>
      <c r="O1326" s="15" t="s">
        <v>35998</v>
      </c>
      <c r="P1326" s="15" t="s">
        <v>106</v>
      </c>
      <c r="Q1326" s="15" t="s">
        <v>119</v>
      </c>
      <c r="R1326" s="15" t="s">
        <v>35999</v>
      </c>
      <c r="S1326" s="15" t="s">
        <v>36000</v>
      </c>
      <c r="T1326" s="15" t="s">
        <v>592</v>
      </c>
      <c r="U1326" s="15" t="s">
        <v>53</v>
      </c>
      <c r="V1326" s="15" t="s">
        <v>45376</v>
      </c>
      <c r="W1326" s="15" t="s">
        <v>1544</v>
      </c>
      <c r="X1326" s="15" t="str">
        <f>_xlfn.XLOOKUP(_LOOKUP[[#This Row],[AdjusterMemberName]],_Adjuster[Adjuster Name],_Adjuster[Email],,0)</f>
        <v>CRodriguez5@knightcompany.com</v>
      </c>
      <c r="Y1326" s="15" t="str">
        <f>_xlfn.XLOOKUP(_LOOKUP[[#This Row],[AdjusterMemberName]],_Adjuster[Adjuster Name],_Adjuster[Phone Number],,0)</f>
        <v>323-456-1708</v>
      </c>
      <c r="Z1326" s="15" t="s">
        <v>36001</v>
      </c>
      <c r="AA13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15828 Desert Poppy Ln, Victorville  CA 92394</v>
      </c>
      <c r="AB1326" s="15">
        <v>45676</v>
      </c>
    </row>
    <row r="1327" spans="1:28" x14ac:dyDescent="0.3">
      <c r="A1327" s="14">
        <v>1</v>
      </c>
      <c r="B1327" s="14">
        <v>0</v>
      </c>
      <c r="C1327" s="15" t="s">
        <v>37367</v>
      </c>
      <c r="D1327" s="15" t="s">
        <v>37368</v>
      </c>
      <c r="E1327" s="15">
        <v>45752</v>
      </c>
      <c r="F1327" s="15" t="s">
        <v>37369</v>
      </c>
      <c r="G1327" s="15">
        <v>45630</v>
      </c>
      <c r="H1327" s="15">
        <v>45812</v>
      </c>
      <c r="I1327" s="15" t="s">
        <v>37370</v>
      </c>
      <c r="J1327" s="15" t="s">
        <v>37371</v>
      </c>
      <c r="K1327" s="15" t="s">
        <v>45838</v>
      </c>
      <c r="L1327" s="15" t="s">
        <v>229</v>
      </c>
      <c r="M1327" s="15" t="s">
        <v>37372</v>
      </c>
      <c r="N1327" s="14">
        <v>2009</v>
      </c>
      <c r="O1327" s="15" t="s">
        <v>37373</v>
      </c>
      <c r="P1327" s="15" t="s">
        <v>81</v>
      </c>
      <c r="Q1327" s="15" t="s">
        <v>47081</v>
      </c>
      <c r="R1327" s="15" t="s">
        <v>37374</v>
      </c>
      <c r="S1327" s="15" t="s">
        <v>37375</v>
      </c>
      <c r="T1327" s="15" t="s">
        <v>37376</v>
      </c>
      <c r="U1327" s="15" t="s">
        <v>53</v>
      </c>
      <c r="V1327" s="15" t="s">
        <v>45914</v>
      </c>
      <c r="W1327" s="15" t="s">
        <v>1186</v>
      </c>
      <c r="X1327" s="15" t="str">
        <f>_xlfn.XLOOKUP(_LOOKUP[[#This Row],[AdjusterMemberName]],_Adjuster[Adjuster Name],_Adjuster[Email],,0)</f>
        <v>sAkinleye@knightcompany.com</v>
      </c>
      <c r="Y1327" s="15" t="str">
        <f>_xlfn.XLOOKUP(_LOOKUP[[#This Row],[AdjusterMemberName]],_Adjuster[Adjuster Name],_Adjuster[Phone Number],,0)</f>
        <v>424-559-5280</v>
      </c>
      <c r="Z1327" s="15" t="s">
        <v>37377</v>
      </c>
      <c r="AA13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5436 7Th St, Keyes  CA 95328</v>
      </c>
      <c r="AB1327" s="15"/>
    </row>
    <row r="1328" spans="1:28" x14ac:dyDescent="0.3">
      <c r="A1328" s="14">
        <v>1</v>
      </c>
      <c r="B1328" s="14">
        <v>1</v>
      </c>
      <c r="C1328" s="15" t="s">
        <v>33496</v>
      </c>
      <c r="D1328" s="15" t="s">
        <v>33496</v>
      </c>
      <c r="E1328" s="15">
        <v>45752</v>
      </c>
      <c r="F1328" s="15" t="s">
        <v>33498</v>
      </c>
      <c r="G1328" s="15">
        <v>45632</v>
      </c>
      <c r="H1328" s="15">
        <v>45814</v>
      </c>
      <c r="I1328" s="15" t="s">
        <v>38293</v>
      </c>
      <c r="J1328" s="15" t="s">
        <v>38294</v>
      </c>
      <c r="K1328" s="15" t="s">
        <v>45590</v>
      </c>
      <c r="L1328" s="15" t="s">
        <v>281</v>
      </c>
      <c r="M1328" s="15" t="s">
        <v>4513</v>
      </c>
      <c r="N1328" s="14">
        <v>2017</v>
      </c>
      <c r="O1328" s="15" t="s">
        <v>38295</v>
      </c>
      <c r="P1328" s="15" t="s">
        <v>106</v>
      </c>
      <c r="Q1328" s="15" t="s">
        <v>46922</v>
      </c>
      <c r="R1328" s="15" t="s">
        <v>33502</v>
      </c>
      <c r="S1328" s="15" t="s">
        <v>33503</v>
      </c>
      <c r="T1328" s="15" t="s">
        <v>10750</v>
      </c>
      <c r="U1328" s="15" t="s">
        <v>53</v>
      </c>
      <c r="V1328" s="15" t="s">
        <v>45563</v>
      </c>
      <c r="W1328" s="15" t="s">
        <v>8635</v>
      </c>
      <c r="X1328" s="15" t="e">
        <f>_xlfn.XLOOKUP(_LOOKUP[[#This Row],[AdjusterMemberName]],_Adjuster[Adjuster Name],_Adjuster[Email],,0)</f>
        <v>#N/A</v>
      </c>
      <c r="Y1328" s="15" t="e">
        <f>_xlfn.XLOOKUP(_LOOKUP[[#This Row],[AdjusterMemberName]],_Adjuster[Adjuster Name],_Adjuster[Phone Number],,0)</f>
        <v>#N/A</v>
      </c>
      <c r="Z1328" s="15" t="s">
        <v>33504</v>
      </c>
      <c r="AA13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15325 Orange Ave Spc B38, Paramount  CA 90723</v>
      </c>
      <c r="AB1328" s="15"/>
    </row>
    <row r="1329" spans="1:28" x14ac:dyDescent="0.3">
      <c r="A1329" s="14">
        <v>1</v>
      </c>
      <c r="B1329" s="14">
        <v>1</v>
      </c>
      <c r="C1329" s="15" t="s">
        <v>38561</v>
      </c>
      <c r="D1329" s="15" t="s">
        <v>38561</v>
      </c>
      <c r="E1329" s="15">
        <v>45752</v>
      </c>
      <c r="F1329" s="15" t="s">
        <v>38562</v>
      </c>
      <c r="G1329" s="15">
        <v>45757</v>
      </c>
      <c r="H1329" s="15">
        <v>45940</v>
      </c>
      <c r="I1329" s="15" t="s">
        <v>38744</v>
      </c>
      <c r="J1329" s="15" t="s">
        <v>38745</v>
      </c>
      <c r="K1329" s="15" t="s">
        <v>45559</v>
      </c>
      <c r="L1329" s="15" t="s">
        <v>270</v>
      </c>
      <c r="M1329" s="15" t="s">
        <v>271</v>
      </c>
      <c r="N1329" s="14">
        <v>2015</v>
      </c>
      <c r="O1329" s="15" t="s">
        <v>38565</v>
      </c>
      <c r="P1329" s="15" t="s">
        <v>106</v>
      </c>
      <c r="Q1329" s="15" t="s">
        <v>119</v>
      </c>
      <c r="R1329" s="15" t="s">
        <v>7248</v>
      </c>
      <c r="S1329" s="15" t="s">
        <v>38566</v>
      </c>
      <c r="T1329" s="15" t="s">
        <v>174</v>
      </c>
      <c r="U1329" s="15" t="s">
        <v>53</v>
      </c>
      <c r="V1329" s="15" t="s">
        <v>45425</v>
      </c>
      <c r="W1329" s="15" t="s">
        <v>1049</v>
      </c>
      <c r="X1329" s="15" t="str">
        <f>_xlfn.XLOOKUP(_LOOKUP[[#This Row],[AdjusterMemberName]],_Adjuster[Adjuster Name],_Adjuster[Email],,0)</f>
        <v>cPenate@knightcompany.com</v>
      </c>
      <c r="Y1329" s="15" t="str">
        <f>_xlfn.XLOOKUP(_LOOKUP[[#This Row],[AdjusterMemberName]],_Adjuster[Adjuster Name],_Adjuster[Phone Number],,0)</f>
        <v>424-559-5385</v>
      </c>
      <c r="Z1329" s="15" t="s">
        <v>38567</v>
      </c>
      <c r="AA13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1937 W Jefferson Blvd Apt 6, Los Angeles  CA 90018</v>
      </c>
      <c r="AB1329" s="15">
        <v>45801</v>
      </c>
    </row>
    <row r="1330" spans="1:28" x14ac:dyDescent="0.3">
      <c r="A1330" s="14">
        <v>1</v>
      </c>
      <c r="B1330" s="14">
        <v>1</v>
      </c>
      <c r="C1330" s="15" t="s">
        <v>35584</v>
      </c>
      <c r="D1330" s="15" t="s">
        <v>35584</v>
      </c>
      <c r="E1330" s="15">
        <v>45751</v>
      </c>
      <c r="F1330" s="15" t="s">
        <v>35585</v>
      </c>
      <c r="G1330" s="15">
        <v>45715</v>
      </c>
      <c r="H1330" s="15">
        <v>45896</v>
      </c>
      <c r="I1330" s="15" t="s">
        <v>35586</v>
      </c>
      <c r="J1330" s="15" t="s">
        <v>35587</v>
      </c>
      <c r="K1330" s="15" t="s">
        <v>45668</v>
      </c>
      <c r="L1330" s="15" t="s">
        <v>281</v>
      </c>
      <c r="M1330" s="15" t="s">
        <v>9025</v>
      </c>
      <c r="N1330" s="14">
        <v>2014</v>
      </c>
      <c r="O1330" s="15" t="s">
        <v>35588</v>
      </c>
      <c r="P1330" s="15" t="s">
        <v>106</v>
      </c>
      <c r="Q1330" s="15" t="s">
        <v>47023</v>
      </c>
      <c r="R1330" s="15" t="s">
        <v>610</v>
      </c>
      <c r="S1330" s="15" t="s">
        <v>35589</v>
      </c>
      <c r="T1330" s="15" t="s">
        <v>1623</v>
      </c>
      <c r="U1330" s="15" t="s">
        <v>53</v>
      </c>
      <c r="V1330" s="15" t="s">
        <v>45592</v>
      </c>
      <c r="W1330" s="15" t="s">
        <v>3184</v>
      </c>
      <c r="X1330" s="15" t="str">
        <f>_xlfn.XLOOKUP(_LOOKUP[[#This Row],[AdjusterMemberName]],_Adjuster[Adjuster Name],_Adjuster[Email],,0)</f>
        <v>mQualls@knightcompany.com</v>
      </c>
      <c r="Y1330" s="15" t="str">
        <f>_xlfn.XLOOKUP(_LOOKUP[[#This Row],[AdjusterMemberName]],_Adjuster[Adjuster Name],_Adjuster[Phone Number],,0)</f>
        <v>424-559-5436</v>
      </c>
      <c r="Z1330" s="15" t="s">
        <v>35590</v>
      </c>
      <c r="AA13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4197 Lonnie St, Oceanside  CA 92056</v>
      </c>
      <c r="AB1330" s="15"/>
    </row>
    <row r="1331" spans="1:28" x14ac:dyDescent="0.3">
      <c r="A1331" s="14">
        <v>1</v>
      </c>
      <c r="B1331" s="14">
        <v>1</v>
      </c>
      <c r="C1331" s="15" t="s">
        <v>35622</v>
      </c>
      <c r="D1331" s="15" t="s">
        <v>35622</v>
      </c>
      <c r="E1331" s="15">
        <v>45751</v>
      </c>
      <c r="F1331" s="15" t="s">
        <v>35623</v>
      </c>
      <c r="G1331" s="15">
        <v>45743</v>
      </c>
      <c r="H1331" s="15">
        <v>45927</v>
      </c>
      <c r="I1331" s="15" t="s">
        <v>35624</v>
      </c>
      <c r="J1331" s="15" t="s">
        <v>35625</v>
      </c>
      <c r="K1331" s="15" t="s">
        <v>45472</v>
      </c>
      <c r="L1331" s="15" t="s">
        <v>687</v>
      </c>
      <c r="M1331" s="15" t="s">
        <v>2261</v>
      </c>
      <c r="N1331" s="14">
        <v>2017</v>
      </c>
      <c r="O1331" s="15" t="s">
        <v>35626</v>
      </c>
      <c r="P1331" s="15" t="s">
        <v>106</v>
      </c>
      <c r="Q1331" s="15" t="s">
        <v>46913</v>
      </c>
      <c r="R1331" s="15" t="s">
        <v>35627</v>
      </c>
      <c r="S1331" s="15" t="s">
        <v>35628</v>
      </c>
      <c r="T1331" s="15" t="s">
        <v>652</v>
      </c>
      <c r="U1331" s="15" t="s">
        <v>53</v>
      </c>
      <c r="V1331" s="15" t="s">
        <v>46154</v>
      </c>
      <c r="W1331" s="15" t="s">
        <v>54</v>
      </c>
      <c r="X1331" s="15" t="str">
        <f>_xlfn.XLOOKUP(_LOOKUP[[#This Row],[AdjusterMemberName]],_Adjuster[Adjuster Name],_Adjuster[Email],,0)</f>
        <v>JRubalcava@knightcompany.com</v>
      </c>
      <c r="Y1331" s="15" t="str">
        <f>_xlfn.XLOOKUP(_LOOKUP[[#This Row],[AdjusterMemberName]],_Adjuster[Adjuster Name],_Adjuster[Phone Number],,0)</f>
        <v>424-559-5420</v>
      </c>
      <c r="Z1331" s="15" t="s">
        <v>35629</v>
      </c>
      <c r="AA13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2881 Belmont Ct, Atwater  CA 95301</v>
      </c>
      <c r="AB1331" s="15"/>
    </row>
    <row r="1332" spans="1:28" x14ac:dyDescent="0.3">
      <c r="A1332" s="14">
        <v>1</v>
      </c>
      <c r="B1332" s="14">
        <v>1</v>
      </c>
      <c r="C1332" s="15" t="s">
        <v>35638</v>
      </c>
      <c r="D1332" s="15" t="s">
        <v>35638</v>
      </c>
      <c r="E1332" s="15">
        <v>45751</v>
      </c>
      <c r="F1332" s="15" t="s">
        <v>35639</v>
      </c>
      <c r="G1332" s="15">
        <v>45695</v>
      </c>
      <c r="H1332" s="15">
        <v>45876</v>
      </c>
      <c r="I1332" s="15" t="s">
        <v>35640</v>
      </c>
      <c r="J1332" s="15" t="s">
        <v>35641</v>
      </c>
      <c r="K1332" s="15" t="s">
        <v>45388</v>
      </c>
      <c r="L1332" s="15" t="s">
        <v>103</v>
      </c>
      <c r="M1332" s="15" t="s">
        <v>304</v>
      </c>
      <c r="N1332" s="14">
        <v>2017</v>
      </c>
      <c r="O1332" s="15" t="s">
        <v>35642</v>
      </c>
      <c r="P1332" s="15" t="s">
        <v>81</v>
      </c>
      <c r="Q1332" s="15" t="s">
        <v>47018</v>
      </c>
      <c r="R1332" s="15" t="s">
        <v>610</v>
      </c>
      <c r="S1332" s="15" t="s">
        <v>35643</v>
      </c>
      <c r="T1332" s="15" t="s">
        <v>4967</v>
      </c>
      <c r="U1332" s="15" t="s">
        <v>53</v>
      </c>
      <c r="V1332" s="15" t="s">
        <v>45436</v>
      </c>
      <c r="W1332" s="15" t="s">
        <v>25229</v>
      </c>
      <c r="X1332" s="15" t="str">
        <f>_xlfn.XLOOKUP(_LOOKUP[[#This Row],[AdjusterMemberName]],_Adjuster[Adjuster Name],_Adjuster[Email],,0)</f>
        <v>rMartinez4@knightcompany.com</v>
      </c>
      <c r="Y1332" s="15" t="str">
        <f>_xlfn.XLOOKUP(_LOOKUP[[#This Row],[AdjusterMemberName]],_Adjuster[Adjuster Name],_Adjuster[Phone Number],,0)</f>
        <v>424-559-5605</v>
      </c>
      <c r="Z1332" s="15" t="s">
        <v>35644</v>
      </c>
      <c r="AA13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6578 Scout Ave, Bell Gardens  CA 90201</v>
      </c>
      <c r="AB1332" s="15"/>
    </row>
    <row r="1333" spans="1:28" x14ac:dyDescent="0.3">
      <c r="A1333" s="14">
        <v>1</v>
      </c>
      <c r="B1333" s="14">
        <v>1</v>
      </c>
      <c r="C1333" s="15" t="s">
        <v>35789</v>
      </c>
      <c r="D1333" s="15" t="s">
        <v>35789</v>
      </c>
      <c r="E1333" s="15">
        <v>45751</v>
      </c>
      <c r="F1333" s="15" t="s">
        <v>35790</v>
      </c>
      <c r="G1333" s="15">
        <v>45650</v>
      </c>
      <c r="H1333" s="15">
        <v>45832</v>
      </c>
      <c r="I1333" s="15" t="s">
        <v>35791</v>
      </c>
      <c r="J1333" s="15" t="s">
        <v>35792</v>
      </c>
      <c r="K1333" s="15" t="s">
        <v>45509</v>
      </c>
      <c r="L1333" s="15" t="s">
        <v>292</v>
      </c>
      <c r="M1333" s="15" t="s">
        <v>16037</v>
      </c>
      <c r="N1333" s="14">
        <v>2005</v>
      </c>
      <c r="O1333" s="15" t="s">
        <v>35793</v>
      </c>
      <c r="P1333" s="15" t="s">
        <v>81</v>
      </c>
      <c r="Q1333" s="15" t="s">
        <v>47061</v>
      </c>
      <c r="R1333" s="15" t="s">
        <v>9433</v>
      </c>
      <c r="S1333" s="15" t="s">
        <v>35794</v>
      </c>
      <c r="T1333" s="15" t="s">
        <v>35795</v>
      </c>
      <c r="U1333" s="15" t="s">
        <v>53</v>
      </c>
      <c r="V1333" s="15" t="s">
        <v>45911</v>
      </c>
      <c r="W1333" s="15" t="s">
        <v>1186</v>
      </c>
      <c r="X1333" s="15" t="str">
        <f>_xlfn.XLOOKUP(_LOOKUP[[#This Row],[AdjusterMemberName]],_Adjuster[Adjuster Name],_Adjuster[Email],,0)</f>
        <v>sAkinleye@knightcompany.com</v>
      </c>
      <c r="Y1333" s="15" t="str">
        <f>_xlfn.XLOOKUP(_LOOKUP[[#This Row],[AdjusterMemberName]],_Adjuster[Adjuster Name],_Adjuster[Phone Number],,0)</f>
        <v>424-559-5280</v>
      </c>
      <c r="Z1333" s="15" t="s">
        <v>35796</v>
      </c>
      <c r="AA13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23870 Lodge Dr, Quail Valley  CA 92587</v>
      </c>
      <c r="AB1333" s="15"/>
    </row>
    <row r="1334" spans="1:28" x14ac:dyDescent="0.3">
      <c r="A1334" s="14">
        <v>1</v>
      </c>
      <c r="B1334" s="14">
        <v>1</v>
      </c>
      <c r="C1334" s="15" t="s">
        <v>26894</v>
      </c>
      <c r="D1334" s="15" t="s">
        <v>35082</v>
      </c>
      <c r="E1334" s="15">
        <v>45751</v>
      </c>
      <c r="F1334" s="15" t="s">
        <v>26895</v>
      </c>
      <c r="G1334" s="15">
        <v>45601</v>
      </c>
      <c r="H1334" s="15">
        <v>45782</v>
      </c>
      <c r="I1334" s="15" t="s">
        <v>35807</v>
      </c>
      <c r="J1334" s="15" t="s">
        <v>35808</v>
      </c>
      <c r="K1334" s="15" t="s">
        <v>45506</v>
      </c>
      <c r="L1334" s="15" t="s">
        <v>103</v>
      </c>
      <c r="M1334" s="15" t="s">
        <v>890</v>
      </c>
      <c r="N1334" s="14">
        <v>2022</v>
      </c>
      <c r="O1334" s="15" t="s">
        <v>35085</v>
      </c>
      <c r="P1334" s="15" t="s">
        <v>106</v>
      </c>
      <c r="Q1334" s="15" t="s">
        <v>47079</v>
      </c>
      <c r="R1334" s="15" t="s">
        <v>3538</v>
      </c>
      <c r="S1334" s="15" t="s">
        <v>26899</v>
      </c>
      <c r="T1334" s="15" t="s">
        <v>174</v>
      </c>
      <c r="U1334" s="15" t="s">
        <v>53</v>
      </c>
      <c r="V1334" s="15" t="s">
        <v>45742</v>
      </c>
      <c r="W1334" s="15" t="s">
        <v>3307</v>
      </c>
      <c r="X1334" s="15" t="e">
        <f>_xlfn.XLOOKUP(_LOOKUP[[#This Row],[AdjusterMemberName]],_Adjuster[Adjuster Name],_Adjuster[Email],,0)</f>
        <v>#N/A</v>
      </c>
      <c r="Y1334" s="15" t="e">
        <f>_xlfn.XLOOKUP(_LOOKUP[[#This Row],[AdjusterMemberName]],_Adjuster[Adjuster Name],_Adjuster[Phone Number],,0)</f>
        <v>#N/A</v>
      </c>
      <c r="Z1334" s="15" t="s">
        <v>26900</v>
      </c>
      <c r="AA13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1029 S Union Ave Apt 11, Los Angeles  CA 90015</v>
      </c>
      <c r="AB1334" s="15"/>
    </row>
    <row r="1335" spans="1:28" x14ac:dyDescent="0.3">
      <c r="A1335" s="14">
        <v>1</v>
      </c>
      <c r="B1335" s="14">
        <v>1</v>
      </c>
      <c r="C1335" s="15" t="s">
        <v>35891</v>
      </c>
      <c r="D1335" s="15" t="s">
        <v>35892</v>
      </c>
      <c r="E1335" s="15">
        <v>45751</v>
      </c>
      <c r="F1335" s="15" t="s">
        <v>35893</v>
      </c>
      <c r="G1335" s="15">
        <v>45670</v>
      </c>
      <c r="H1335" s="15">
        <v>45851</v>
      </c>
      <c r="I1335" s="15" t="s">
        <v>35894</v>
      </c>
      <c r="J1335" s="15" t="s">
        <v>35895</v>
      </c>
      <c r="K1335" s="15" t="s">
        <v>45505</v>
      </c>
      <c r="L1335" s="15" t="s">
        <v>103</v>
      </c>
      <c r="M1335" s="15" t="s">
        <v>890</v>
      </c>
      <c r="N1335" s="14">
        <v>2019</v>
      </c>
      <c r="O1335" s="15" t="s">
        <v>35896</v>
      </c>
      <c r="P1335" s="15" t="s">
        <v>81</v>
      </c>
      <c r="Q1335" s="15" t="s">
        <v>47034</v>
      </c>
      <c r="R1335" s="15" t="s">
        <v>35897</v>
      </c>
      <c r="S1335" s="15" t="s">
        <v>35898</v>
      </c>
      <c r="T1335" s="15" t="s">
        <v>22035</v>
      </c>
      <c r="U1335" s="15" t="s">
        <v>53</v>
      </c>
      <c r="V1335" s="15" t="s">
        <v>46145</v>
      </c>
      <c r="W1335" s="15" t="s">
        <v>6921</v>
      </c>
      <c r="X1335" s="15" t="str">
        <f>_xlfn.XLOOKUP(_LOOKUP[[#This Row],[AdjusterMemberName]],_Adjuster[Adjuster Name],_Adjuster[Email],,0)</f>
        <v>AWallace@knightcompany.com</v>
      </c>
      <c r="Y1335" s="15" t="str">
        <f>_xlfn.XLOOKUP(_LOOKUP[[#This Row],[AdjusterMemberName]],_Adjuster[Adjuster Name],_Adjuster[Phone Number],,0)</f>
        <v>424-559-5734</v>
      </c>
      <c r="Z1335" s="15" t="s">
        <v>35899</v>
      </c>
      <c r="AA13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23810 N Highway 99, Acampo  CA 95220</v>
      </c>
      <c r="AB1335" s="15"/>
    </row>
    <row r="1336" spans="1:28" x14ac:dyDescent="0.3">
      <c r="A1336" s="14">
        <v>1</v>
      </c>
      <c r="B1336" s="14">
        <v>1</v>
      </c>
      <c r="C1336" s="15" t="s">
        <v>1396</v>
      </c>
      <c r="D1336" s="15" t="s">
        <v>35919</v>
      </c>
      <c r="E1336" s="15">
        <v>45751</v>
      </c>
      <c r="F1336" s="15" t="s">
        <v>35920</v>
      </c>
      <c r="G1336" s="15">
        <v>45750</v>
      </c>
      <c r="H1336" s="15">
        <v>45933</v>
      </c>
      <c r="I1336" s="15" t="s">
        <v>35921</v>
      </c>
      <c r="J1336" s="15" t="s">
        <v>35922</v>
      </c>
      <c r="K1336" s="15" t="s">
        <v>45341</v>
      </c>
      <c r="L1336" s="15" t="s">
        <v>91</v>
      </c>
      <c r="M1336" s="15" t="s">
        <v>2836</v>
      </c>
      <c r="N1336" s="14">
        <v>2017</v>
      </c>
      <c r="O1336" s="15" t="s">
        <v>35923</v>
      </c>
      <c r="P1336" s="15" t="s">
        <v>81</v>
      </c>
      <c r="Q1336" s="15" t="s">
        <v>46893</v>
      </c>
      <c r="R1336" s="15" t="s">
        <v>1401</v>
      </c>
      <c r="S1336" s="15" t="s">
        <v>1402</v>
      </c>
      <c r="T1336" s="15" t="s">
        <v>96</v>
      </c>
      <c r="U1336" s="15" t="s">
        <v>53</v>
      </c>
      <c r="V1336" s="15" t="s">
        <v>45410</v>
      </c>
      <c r="W1336" s="15" t="s">
        <v>54</v>
      </c>
      <c r="X1336" s="15" t="str">
        <f>_xlfn.XLOOKUP(_LOOKUP[[#This Row],[AdjusterMemberName]],_Adjuster[Adjuster Name],_Adjuster[Email],,0)</f>
        <v>JRubalcava@knightcompany.com</v>
      </c>
      <c r="Y1336" s="15" t="str">
        <f>_xlfn.XLOOKUP(_LOOKUP[[#This Row],[AdjusterMemberName]],_Adjuster[Adjuster Name],_Adjuster[Phone Number],,0)</f>
        <v>424-559-5420</v>
      </c>
      <c r="Z1336" s="15" t="s">
        <v>35924</v>
      </c>
      <c r="AA13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10714 Mendoza Rd, Moreno Valley  CA 92557</v>
      </c>
      <c r="AB1336" s="15">
        <v>45779</v>
      </c>
    </row>
    <row r="1337" spans="1:28" x14ac:dyDescent="0.3">
      <c r="A1337" s="14">
        <v>1</v>
      </c>
      <c r="B1337" s="14">
        <v>1</v>
      </c>
      <c r="C1337" s="15" t="s">
        <v>35962</v>
      </c>
      <c r="D1337" s="15" t="s">
        <v>35963</v>
      </c>
      <c r="E1337" s="15">
        <v>45751</v>
      </c>
      <c r="F1337" s="15" t="s">
        <v>35964</v>
      </c>
      <c r="G1337" s="15">
        <v>45742</v>
      </c>
      <c r="H1337" s="15">
        <v>45926</v>
      </c>
      <c r="I1337" s="15" t="s">
        <v>35965</v>
      </c>
      <c r="J1337" s="15" t="s">
        <v>35966</v>
      </c>
      <c r="K1337" s="15" t="s">
        <v>46142</v>
      </c>
      <c r="L1337" s="15" t="s">
        <v>91</v>
      </c>
      <c r="M1337" s="15" t="s">
        <v>3055</v>
      </c>
      <c r="N1337" s="14">
        <v>2004</v>
      </c>
      <c r="O1337" s="15" t="s">
        <v>35967</v>
      </c>
      <c r="P1337" s="15" t="s">
        <v>106</v>
      </c>
      <c r="Q1337" s="15" t="s">
        <v>47023</v>
      </c>
      <c r="R1337" s="15" t="s">
        <v>610</v>
      </c>
      <c r="S1337" s="15" t="s">
        <v>35968</v>
      </c>
      <c r="T1337" s="15" t="s">
        <v>308</v>
      </c>
      <c r="U1337" s="15" t="s">
        <v>53</v>
      </c>
      <c r="V1337" s="15" t="s">
        <v>45690</v>
      </c>
      <c r="W1337" s="15" t="s">
        <v>1186</v>
      </c>
      <c r="X1337" s="15" t="str">
        <f>_xlfn.XLOOKUP(_LOOKUP[[#This Row],[AdjusterMemberName]],_Adjuster[Adjuster Name],_Adjuster[Email],,0)</f>
        <v>sAkinleye@knightcompany.com</v>
      </c>
      <c r="Y1337" s="15" t="str">
        <f>_xlfn.XLOOKUP(_LOOKUP[[#This Row],[AdjusterMemberName]],_Adjuster[Adjuster Name],_Adjuster[Phone Number],,0)</f>
        <v>424-559-5280</v>
      </c>
      <c r="Z1337" s="15" t="s">
        <v>35969</v>
      </c>
      <c r="AA13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4986 Hollyhock Ln, Riverside  CA 92505</v>
      </c>
      <c r="AB1337" s="15"/>
    </row>
    <row r="1338" spans="1:28" x14ac:dyDescent="0.3">
      <c r="A1338" s="14">
        <v>1</v>
      </c>
      <c r="B1338" s="14">
        <v>1</v>
      </c>
      <c r="C1338" s="15" t="s">
        <v>36101</v>
      </c>
      <c r="D1338" s="15" t="s">
        <v>36102</v>
      </c>
      <c r="E1338" s="15">
        <v>45751</v>
      </c>
      <c r="F1338" s="15" t="s">
        <v>36103</v>
      </c>
      <c r="G1338" s="15">
        <v>45705</v>
      </c>
      <c r="H1338" s="15">
        <v>45886</v>
      </c>
      <c r="I1338" s="15" t="s">
        <v>36104</v>
      </c>
      <c r="J1338" s="15" t="s">
        <v>36105</v>
      </c>
      <c r="K1338" s="15" t="s">
        <v>45332</v>
      </c>
      <c r="L1338" s="15" t="s">
        <v>292</v>
      </c>
      <c r="M1338" s="15" t="s">
        <v>12340</v>
      </c>
      <c r="N1338" s="14">
        <v>2024</v>
      </c>
      <c r="O1338" s="15" t="s">
        <v>36106</v>
      </c>
      <c r="P1338" s="15" t="s">
        <v>81</v>
      </c>
      <c r="Q1338" s="15" t="s">
        <v>47115</v>
      </c>
      <c r="R1338" s="15" t="s">
        <v>36107</v>
      </c>
      <c r="S1338" s="15" t="s">
        <v>36108</v>
      </c>
      <c r="T1338" s="15" t="s">
        <v>174</v>
      </c>
      <c r="U1338" s="15" t="s">
        <v>53</v>
      </c>
      <c r="V1338" s="15" t="s">
        <v>45516</v>
      </c>
      <c r="W1338" s="15" t="s">
        <v>850</v>
      </c>
      <c r="X1338" s="15" t="e">
        <f>_xlfn.XLOOKUP(_LOOKUP[[#This Row],[AdjusterMemberName]],_Adjuster[Adjuster Name],_Adjuster[Email],,0)</f>
        <v>#N/A</v>
      </c>
      <c r="Y1338" s="15" t="e">
        <f>_xlfn.XLOOKUP(_LOOKUP[[#This Row],[AdjusterMemberName]],_Adjuster[Adjuster Name],_Adjuster[Phone Number],,0)</f>
        <v>#N/A</v>
      </c>
      <c r="Z1338" s="15" t="s">
        <v>36109</v>
      </c>
      <c r="AA13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1733 N Wilton Pl, 10, Los Angeles  CA 90028</v>
      </c>
      <c r="AB1338" s="15"/>
    </row>
    <row r="1339" spans="1:28" x14ac:dyDescent="0.3">
      <c r="A1339" s="14">
        <v>1</v>
      </c>
      <c r="B1339" s="14">
        <v>1</v>
      </c>
      <c r="C1339" s="15" t="s">
        <v>35789</v>
      </c>
      <c r="D1339" s="15" t="s">
        <v>35789</v>
      </c>
      <c r="E1339" s="15">
        <v>45751</v>
      </c>
      <c r="F1339" s="15" t="s">
        <v>35790</v>
      </c>
      <c r="G1339" s="15">
        <v>45650</v>
      </c>
      <c r="H1339" s="15">
        <v>45832</v>
      </c>
      <c r="I1339" s="15" t="s">
        <v>36811</v>
      </c>
      <c r="J1339" s="15" t="s">
        <v>36812</v>
      </c>
      <c r="K1339" s="15" t="s">
        <v>45509</v>
      </c>
      <c r="L1339" s="15" t="s">
        <v>292</v>
      </c>
      <c r="M1339" s="15" t="s">
        <v>16037</v>
      </c>
      <c r="N1339" s="14">
        <v>2005</v>
      </c>
      <c r="O1339" s="15" t="s">
        <v>35793</v>
      </c>
      <c r="P1339" s="15" t="s">
        <v>106</v>
      </c>
      <c r="Q1339" s="15" t="s">
        <v>47061</v>
      </c>
      <c r="R1339" s="15" t="s">
        <v>9433</v>
      </c>
      <c r="S1339" s="15" t="s">
        <v>35794</v>
      </c>
      <c r="T1339" s="15" t="s">
        <v>35795</v>
      </c>
      <c r="U1339" s="15" t="s">
        <v>53</v>
      </c>
      <c r="V1339" s="15" t="s">
        <v>45911</v>
      </c>
      <c r="W1339" s="15" t="s">
        <v>1186</v>
      </c>
      <c r="X1339" s="15" t="str">
        <f>_xlfn.XLOOKUP(_LOOKUP[[#This Row],[AdjusterMemberName]],_Adjuster[Adjuster Name],_Adjuster[Email],,0)</f>
        <v>sAkinleye@knightcompany.com</v>
      </c>
      <c r="Y1339" s="15" t="str">
        <f>_xlfn.XLOOKUP(_LOOKUP[[#This Row],[AdjusterMemberName]],_Adjuster[Adjuster Name],_Adjuster[Phone Number],,0)</f>
        <v>424-559-5280</v>
      </c>
      <c r="Z1339" s="15" t="s">
        <v>35796</v>
      </c>
      <c r="AA13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23870 Lodge Dr, Quail Valley  CA 92587</v>
      </c>
      <c r="AB1339" s="15"/>
    </row>
    <row r="1340" spans="1:28" x14ac:dyDescent="0.3">
      <c r="A1340" s="14">
        <v>1</v>
      </c>
      <c r="B1340" s="14">
        <v>1</v>
      </c>
      <c r="C1340" s="15" t="s">
        <v>35500</v>
      </c>
      <c r="D1340" s="15" t="s">
        <v>35500</v>
      </c>
      <c r="E1340" s="15">
        <v>45750</v>
      </c>
      <c r="F1340" s="15" t="s">
        <v>35501</v>
      </c>
      <c r="G1340" s="15">
        <v>45666</v>
      </c>
      <c r="H1340" s="15">
        <v>45847</v>
      </c>
      <c r="I1340" s="15" t="s">
        <v>35502</v>
      </c>
      <c r="J1340" s="15" t="s">
        <v>35503</v>
      </c>
      <c r="K1340" s="15" t="s">
        <v>45341</v>
      </c>
      <c r="L1340" s="15" t="s">
        <v>103</v>
      </c>
      <c r="M1340" s="15" t="s">
        <v>1503</v>
      </c>
      <c r="N1340" s="14">
        <v>2017</v>
      </c>
      <c r="O1340" s="15" t="s">
        <v>35504</v>
      </c>
      <c r="P1340" s="15" t="s">
        <v>106</v>
      </c>
      <c r="Q1340" s="15" t="s">
        <v>46893</v>
      </c>
      <c r="R1340" s="15" t="s">
        <v>5339</v>
      </c>
      <c r="S1340" s="15" t="s">
        <v>35505</v>
      </c>
      <c r="T1340" s="15" t="s">
        <v>174</v>
      </c>
      <c r="U1340" s="15" t="s">
        <v>53</v>
      </c>
      <c r="V1340" s="15" t="s">
        <v>45474</v>
      </c>
      <c r="W1340" s="15" t="s">
        <v>1357</v>
      </c>
      <c r="X1340" s="15" t="str">
        <f>_xlfn.XLOOKUP(_LOOKUP[[#This Row],[AdjusterMemberName]],_Adjuster[Adjuster Name],_Adjuster[Email],,0)</f>
        <v>jRivera1@knightcompany.com</v>
      </c>
      <c r="Y1340" s="15" t="str">
        <f>_xlfn.XLOOKUP(_LOOKUP[[#This Row],[AdjusterMemberName]],_Adjuster[Adjuster Name],_Adjuster[Phone Number],,0)</f>
        <v>424-559-5239</v>
      </c>
      <c r="Z1340" s="15" t="s">
        <v>35506</v>
      </c>
      <c r="AA13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1830 W Vernon Ave, Los Angeles  CA 90062</v>
      </c>
      <c r="AB1340" s="15"/>
    </row>
    <row r="1341" spans="1:28" x14ac:dyDescent="0.3">
      <c r="A1341" s="14">
        <v>1</v>
      </c>
      <c r="B1341" s="14">
        <v>1</v>
      </c>
      <c r="C1341" s="15" t="s">
        <v>35564</v>
      </c>
      <c r="D1341" s="15" t="s">
        <v>35564</v>
      </c>
      <c r="E1341" s="15">
        <v>45750</v>
      </c>
      <c r="F1341" s="15" t="s">
        <v>35565</v>
      </c>
      <c r="G1341" s="15">
        <v>45731</v>
      </c>
      <c r="H1341" s="15">
        <v>45915</v>
      </c>
      <c r="I1341" s="15" t="s">
        <v>35566</v>
      </c>
      <c r="J1341" s="15" t="s">
        <v>35567</v>
      </c>
      <c r="K1341" s="15" t="s">
        <v>45646</v>
      </c>
      <c r="L1341" s="15" t="s">
        <v>103</v>
      </c>
      <c r="M1341" s="15" t="s">
        <v>1523</v>
      </c>
      <c r="N1341" s="14">
        <v>2022</v>
      </c>
      <c r="O1341" s="15" t="s">
        <v>35568</v>
      </c>
      <c r="P1341" s="15" t="s">
        <v>106</v>
      </c>
      <c r="Q1341" s="15" t="s">
        <v>47100</v>
      </c>
      <c r="R1341" s="15" t="s">
        <v>35569</v>
      </c>
      <c r="S1341" s="15" t="s">
        <v>35570</v>
      </c>
      <c r="T1341" s="15" t="s">
        <v>3306</v>
      </c>
      <c r="U1341" s="15" t="s">
        <v>53</v>
      </c>
      <c r="V1341" s="15" t="s">
        <v>46156</v>
      </c>
      <c r="W1341" s="15" t="s">
        <v>6921</v>
      </c>
      <c r="X1341" s="15" t="str">
        <f>_xlfn.XLOOKUP(_LOOKUP[[#This Row],[AdjusterMemberName]],_Adjuster[Adjuster Name],_Adjuster[Email],,0)</f>
        <v>AWallace@knightcompany.com</v>
      </c>
      <c r="Y1341" s="15" t="str">
        <f>_xlfn.XLOOKUP(_LOOKUP[[#This Row],[AdjusterMemberName]],_Adjuster[Adjuster Name],_Adjuster[Phone Number],,0)</f>
        <v>424-559-5734</v>
      </c>
      <c r="Z1341" s="15" t="s">
        <v>35571</v>
      </c>
      <c r="AA13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1729 Marsh Dr, Marysville  CA 95901</v>
      </c>
      <c r="AB1341" s="15"/>
    </row>
    <row r="1342" spans="1:28" x14ac:dyDescent="0.3">
      <c r="A1342" s="14">
        <v>1</v>
      </c>
      <c r="B1342" s="14">
        <v>1</v>
      </c>
      <c r="C1342" s="15" t="s">
        <v>35576</v>
      </c>
      <c r="D1342" s="15" t="s">
        <v>35576</v>
      </c>
      <c r="E1342" s="15">
        <v>45750</v>
      </c>
      <c r="F1342" s="15" t="s">
        <v>35577</v>
      </c>
      <c r="G1342" s="15">
        <v>45660</v>
      </c>
      <c r="H1342" s="15">
        <v>45841</v>
      </c>
      <c r="I1342" s="15" t="s">
        <v>35578</v>
      </c>
      <c r="J1342" s="15" t="s">
        <v>35579</v>
      </c>
      <c r="K1342" s="15" t="s">
        <v>45646</v>
      </c>
      <c r="L1342" s="15" t="s">
        <v>103</v>
      </c>
      <c r="M1342" s="15" t="s">
        <v>304</v>
      </c>
      <c r="N1342" s="14">
        <v>2010</v>
      </c>
      <c r="O1342" s="15" t="s">
        <v>35580</v>
      </c>
      <c r="P1342" s="15" t="s">
        <v>106</v>
      </c>
      <c r="Q1342" s="15" t="s">
        <v>46939</v>
      </c>
      <c r="R1342" s="15" t="s">
        <v>35581</v>
      </c>
      <c r="S1342" s="15" t="s">
        <v>35582</v>
      </c>
      <c r="T1342" s="15" t="s">
        <v>1782</v>
      </c>
      <c r="U1342" s="15" t="s">
        <v>53</v>
      </c>
      <c r="V1342" s="15" t="s">
        <v>45807</v>
      </c>
      <c r="W1342" s="15" t="s">
        <v>850</v>
      </c>
      <c r="X1342" s="15" t="e">
        <f>_xlfn.XLOOKUP(_LOOKUP[[#This Row],[AdjusterMemberName]],_Adjuster[Adjuster Name],_Adjuster[Email],,0)</f>
        <v>#N/A</v>
      </c>
      <c r="Y1342" s="15" t="e">
        <f>_xlfn.XLOOKUP(_LOOKUP[[#This Row],[AdjusterMemberName]],_Adjuster[Adjuster Name],_Adjuster[Phone Number],,0)</f>
        <v>#N/A</v>
      </c>
      <c r="Z1342" s="15" t="s">
        <v>35583</v>
      </c>
      <c r="AA13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1823 N Alhambra Ave, Compton  CA 90221</v>
      </c>
      <c r="AB1342" s="15"/>
    </row>
    <row r="1343" spans="1:28" x14ac:dyDescent="0.3">
      <c r="A1343" s="14">
        <v>1</v>
      </c>
      <c r="B1343" s="14">
        <v>1</v>
      </c>
      <c r="C1343" s="15" t="s">
        <v>35591</v>
      </c>
      <c r="D1343" s="15" t="s">
        <v>35592</v>
      </c>
      <c r="E1343" s="15">
        <v>45750</v>
      </c>
      <c r="F1343" s="15" t="s">
        <v>35593</v>
      </c>
      <c r="G1343" s="15">
        <v>45566</v>
      </c>
      <c r="H1343" s="15">
        <v>45748</v>
      </c>
      <c r="I1343" s="15" t="s">
        <v>35594</v>
      </c>
      <c r="J1343" s="15" t="s">
        <v>35595</v>
      </c>
      <c r="K1343" s="15" t="s">
        <v>45336</v>
      </c>
      <c r="L1343" s="15" t="s">
        <v>103</v>
      </c>
      <c r="M1343" s="15" t="s">
        <v>1503</v>
      </c>
      <c r="N1343" s="14">
        <v>2018</v>
      </c>
      <c r="O1343" s="15" t="s">
        <v>35596</v>
      </c>
      <c r="P1343" s="15" t="s">
        <v>81</v>
      </c>
      <c r="Q1343" s="15" t="s">
        <v>119</v>
      </c>
      <c r="R1343" s="15" t="s">
        <v>82</v>
      </c>
      <c r="S1343" s="15" t="s">
        <v>35597</v>
      </c>
      <c r="T1343" s="15" t="s">
        <v>96</v>
      </c>
      <c r="U1343" s="15" t="s">
        <v>53</v>
      </c>
      <c r="V1343" s="15" t="s">
        <v>45731</v>
      </c>
      <c r="W1343" s="15" t="s">
        <v>22473</v>
      </c>
      <c r="X1343" s="15" t="e">
        <f>_xlfn.XLOOKUP(_LOOKUP[[#This Row],[AdjusterMemberName]],_Adjuster[Adjuster Name],_Adjuster[Email],,0)</f>
        <v>#N/A</v>
      </c>
      <c r="Y1343" s="15" t="e">
        <f>_xlfn.XLOOKUP(_LOOKUP[[#This Row],[AdjusterMemberName]],_Adjuster[Adjuster Name],_Adjuster[Phone Number],,0)</f>
        <v>#N/A</v>
      </c>
      <c r="Z1343" s="15" t="s">
        <v>35598</v>
      </c>
      <c r="AA13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24520 Cottonwood Ave Apt 3104, Moreno Valley  CA 92553</v>
      </c>
      <c r="AB1343" s="15"/>
    </row>
    <row r="1344" spans="1:28" x14ac:dyDescent="0.3">
      <c r="A1344" s="14">
        <v>1</v>
      </c>
      <c r="B1344" s="14">
        <v>1</v>
      </c>
      <c r="C1344" s="15" t="s">
        <v>27258</v>
      </c>
      <c r="D1344" s="15" t="s">
        <v>27258</v>
      </c>
      <c r="E1344" s="15">
        <v>45750</v>
      </c>
      <c r="F1344" s="15" t="s">
        <v>27259</v>
      </c>
      <c r="G1344" s="15">
        <v>45646</v>
      </c>
      <c r="H1344" s="15">
        <v>45828</v>
      </c>
      <c r="I1344" s="15" t="s">
        <v>35599</v>
      </c>
      <c r="J1344" s="15" t="s">
        <v>35600</v>
      </c>
      <c r="K1344" s="15" t="s">
        <v>45568</v>
      </c>
      <c r="L1344" s="15" t="s">
        <v>292</v>
      </c>
      <c r="M1344" s="15" t="s">
        <v>8912</v>
      </c>
      <c r="N1344" s="14">
        <v>2008</v>
      </c>
      <c r="O1344" s="15" t="s">
        <v>27262</v>
      </c>
      <c r="P1344" s="15" t="s">
        <v>106</v>
      </c>
      <c r="Q1344" s="15" t="s">
        <v>47023</v>
      </c>
      <c r="R1344" s="15" t="s">
        <v>27263</v>
      </c>
      <c r="S1344" s="15" t="s">
        <v>27264</v>
      </c>
      <c r="T1344" s="15" t="s">
        <v>21186</v>
      </c>
      <c r="U1344" s="15" t="s">
        <v>53</v>
      </c>
      <c r="V1344" s="15" t="s">
        <v>45353</v>
      </c>
      <c r="W1344" s="15" t="s">
        <v>1357</v>
      </c>
      <c r="X1344" s="15" t="str">
        <f>_xlfn.XLOOKUP(_LOOKUP[[#This Row],[AdjusterMemberName]],_Adjuster[Adjuster Name],_Adjuster[Email],,0)</f>
        <v>jRivera1@knightcompany.com</v>
      </c>
      <c r="Y1344" s="15" t="str">
        <f>_xlfn.XLOOKUP(_LOOKUP[[#This Row],[AdjusterMemberName]],_Adjuster[Adjuster Name],_Adjuster[Phone Number],,0)</f>
        <v>424-559-5239</v>
      </c>
      <c r="Z1344" s="15" t="s">
        <v>27265</v>
      </c>
      <c r="AA13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11171 Oakwood Dr Apt E205, Loma Linda  CA 92354</v>
      </c>
      <c r="AB1344" s="15"/>
    </row>
    <row r="1345" spans="1:28" x14ac:dyDescent="0.3">
      <c r="A1345" s="14">
        <v>1</v>
      </c>
      <c r="B1345" s="14">
        <v>1</v>
      </c>
      <c r="C1345" s="15" t="s">
        <v>35605</v>
      </c>
      <c r="D1345" s="15" t="s">
        <v>35605</v>
      </c>
      <c r="E1345" s="15">
        <v>45750</v>
      </c>
      <c r="F1345" s="15" t="s">
        <v>35606</v>
      </c>
      <c r="G1345" s="15">
        <v>45746</v>
      </c>
      <c r="H1345" s="15">
        <v>45930</v>
      </c>
      <c r="I1345" s="15" t="s">
        <v>35607</v>
      </c>
      <c r="J1345" s="15" t="s">
        <v>35608</v>
      </c>
      <c r="K1345" s="15" t="s">
        <v>46155</v>
      </c>
      <c r="L1345" s="15" t="s">
        <v>128</v>
      </c>
      <c r="M1345" s="15" t="s">
        <v>129</v>
      </c>
      <c r="N1345" s="14">
        <v>2025</v>
      </c>
      <c r="O1345" s="15" t="s">
        <v>35609</v>
      </c>
      <c r="P1345" s="15" t="s">
        <v>106</v>
      </c>
      <c r="Q1345" s="15" t="s">
        <v>46913</v>
      </c>
      <c r="R1345" s="15" t="s">
        <v>35610</v>
      </c>
      <c r="S1345" s="15" t="s">
        <v>35611</v>
      </c>
      <c r="T1345" s="15" t="s">
        <v>174</v>
      </c>
      <c r="U1345" s="15" t="s">
        <v>53</v>
      </c>
      <c r="V1345" s="15" t="s">
        <v>45591</v>
      </c>
      <c r="W1345" s="15" t="s">
        <v>1049</v>
      </c>
      <c r="X1345" s="15" t="str">
        <f>_xlfn.XLOOKUP(_LOOKUP[[#This Row],[AdjusterMemberName]],_Adjuster[Adjuster Name],_Adjuster[Email],,0)</f>
        <v>cPenate@knightcompany.com</v>
      </c>
      <c r="Y1345" s="15" t="str">
        <f>_xlfn.XLOOKUP(_LOOKUP[[#This Row],[AdjusterMemberName]],_Adjuster[Adjuster Name],_Adjuster[Phone Number],,0)</f>
        <v>424-559-5385</v>
      </c>
      <c r="Z1345" s="15" t="s">
        <v>35612</v>
      </c>
      <c r="AA13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3943 Dobinson St, Los Angeles  CA 90063</v>
      </c>
      <c r="AB1345" s="15"/>
    </row>
    <row r="1346" spans="1:28" x14ac:dyDescent="0.3">
      <c r="A1346" s="14">
        <v>1</v>
      </c>
      <c r="B1346" s="14">
        <v>1</v>
      </c>
      <c r="C1346" s="15" t="s">
        <v>36142</v>
      </c>
      <c r="D1346" s="15" t="s">
        <v>36142</v>
      </c>
      <c r="E1346" s="15">
        <v>45750</v>
      </c>
      <c r="F1346" s="15" t="s">
        <v>36143</v>
      </c>
      <c r="G1346" s="15">
        <v>45590</v>
      </c>
      <c r="H1346" s="15">
        <v>45772</v>
      </c>
      <c r="I1346" s="15" t="s">
        <v>36144</v>
      </c>
      <c r="J1346" s="15" t="s">
        <v>36145</v>
      </c>
      <c r="K1346" s="15" t="s">
        <v>45767</v>
      </c>
      <c r="L1346" s="15" t="s">
        <v>128</v>
      </c>
      <c r="M1346" s="15" t="s">
        <v>170</v>
      </c>
      <c r="N1346" s="14">
        <v>2014</v>
      </c>
      <c r="O1346" s="15" t="s">
        <v>36146</v>
      </c>
      <c r="P1346" s="15" t="s">
        <v>106</v>
      </c>
      <c r="Q1346" s="15" t="s">
        <v>47065</v>
      </c>
      <c r="R1346" s="15" t="s">
        <v>4229</v>
      </c>
      <c r="S1346" s="15" t="s">
        <v>36147</v>
      </c>
      <c r="T1346" s="15" t="s">
        <v>15379</v>
      </c>
      <c r="U1346" s="15" t="s">
        <v>53</v>
      </c>
      <c r="V1346" s="15" t="s">
        <v>45608</v>
      </c>
      <c r="W1346" s="15" t="s">
        <v>1658</v>
      </c>
      <c r="X1346" s="15" t="str">
        <f>_xlfn.XLOOKUP(_LOOKUP[[#This Row],[AdjusterMemberName]],_Adjuster[Adjuster Name],_Adjuster[Email],,0)</f>
        <v>RDavila@knightcompany.com</v>
      </c>
      <c r="Y1346" s="15" t="str">
        <f>_xlfn.XLOOKUP(_LOOKUP[[#This Row],[AdjusterMemberName]],_Adjuster[Adjuster Name],_Adjuster[Phone Number],,0)</f>
        <v>424-559-5663</v>
      </c>
      <c r="Z1346" s="15" t="s">
        <v>36148</v>
      </c>
      <c r="AA13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648 Devirian Pl, Altadena  CA 91001</v>
      </c>
      <c r="AB1346" s="15">
        <v>45770</v>
      </c>
    </row>
    <row r="1347" spans="1:28" x14ac:dyDescent="0.3">
      <c r="A1347" s="14">
        <v>1</v>
      </c>
      <c r="B1347" s="14">
        <v>0</v>
      </c>
      <c r="C1347" s="15" t="s">
        <v>36184</v>
      </c>
      <c r="D1347" s="15" t="s">
        <v>36185</v>
      </c>
      <c r="E1347" s="15">
        <v>45750</v>
      </c>
      <c r="F1347" s="15" t="s">
        <v>36186</v>
      </c>
      <c r="G1347" s="15">
        <v>45699</v>
      </c>
      <c r="H1347" s="15">
        <v>45880</v>
      </c>
      <c r="I1347" s="15" t="s">
        <v>36187</v>
      </c>
      <c r="J1347" s="15" t="s">
        <v>36188</v>
      </c>
      <c r="K1347" s="15" t="s">
        <v>45386</v>
      </c>
      <c r="L1347" s="15" t="s">
        <v>103</v>
      </c>
      <c r="M1347" s="15" t="s">
        <v>9862</v>
      </c>
      <c r="N1347" s="14">
        <v>2017</v>
      </c>
      <c r="O1347" s="15" t="s">
        <v>36189</v>
      </c>
      <c r="P1347" s="15" t="s">
        <v>106</v>
      </c>
      <c r="Q1347" s="15" t="s">
        <v>46931</v>
      </c>
      <c r="R1347" s="15" t="s">
        <v>5728</v>
      </c>
      <c r="S1347" s="15" t="s">
        <v>36190</v>
      </c>
      <c r="T1347" s="15" t="s">
        <v>530</v>
      </c>
      <c r="U1347" s="15" t="s">
        <v>53</v>
      </c>
      <c r="V1347" s="15" t="s">
        <v>45462</v>
      </c>
      <c r="W1347" s="15" t="s">
        <v>264</v>
      </c>
      <c r="X1347" s="15" t="str">
        <f>_xlfn.XLOOKUP(_LOOKUP[[#This Row],[AdjusterMemberName]],_Adjuster[Adjuster Name],_Adjuster[Email],,0)</f>
        <v>sBonnevie@knightcompany.com</v>
      </c>
      <c r="Y1347" s="15" t="str">
        <f>_xlfn.XLOOKUP(_LOOKUP[[#This Row],[AdjusterMemberName]],_Adjuster[Adjuster Name],_Adjuster[Phone Number],,0)</f>
        <v>323-692-4064</v>
      </c>
      <c r="Z1347" s="15" t="s">
        <v>36191</v>
      </c>
      <c r="AA13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16057 Green Hill Dr Apt 4, Victorville  CA 92394</v>
      </c>
      <c r="AB1347" s="15">
        <v>45762</v>
      </c>
    </row>
    <row r="1348" spans="1:28" x14ac:dyDescent="0.3">
      <c r="A1348" s="14">
        <v>1</v>
      </c>
      <c r="B1348" s="14">
        <v>1</v>
      </c>
      <c r="C1348" s="15" t="s">
        <v>36748</v>
      </c>
      <c r="D1348" s="15" t="s">
        <v>36749</v>
      </c>
      <c r="E1348" s="15">
        <v>45750</v>
      </c>
      <c r="F1348" s="15" t="s">
        <v>36750</v>
      </c>
      <c r="G1348" s="15">
        <v>45671</v>
      </c>
      <c r="H1348" s="15">
        <v>45852</v>
      </c>
      <c r="I1348" s="15" t="s">
        <v>36751</v>
      </c>
      <c r="J1348" s="15" t="s">
        <v>36752</v>
      </c>
      <c r="K1348" s="15" t="s">
        <v>45329</v>
      </c>
      <c r="L1348" s="15" t="s">
        <v>103</v>
      </c>
      <c r="M1348" s="15" t="s">
        <v>1523</v>
      </c>
      <c r="N1348" s="14">
        <v>2011</v>
      </c>
      <c r="O1348" s="15" t="s">
        <v>36753</v>
      </c>
      <c r="P1348" s="15" t="s">
        <v>106</v>
      </c>
      <c r="Q1348" s="15" t="s">
        <v>46922</v>
      </c>
      <c r="R1348" s="15" t="s">
        <v>36754</v>
      </c>
      <c r="S1348" s="15" t="s">
        <v>36755</v>
      </c>
      <c r="T1348" s="15" t="s">
        <v>308</v>
      </c>
      <c r="U1348" s="15" t="s">
        <v>53</v>
      </c>
      <c r="V1348" s="15" t="s">
        <v>45432</v>
      </c>
      <c r="W1348" s="15" t="s">
        <v>54</v>
      </c>
      <c r="X1348" s="15" t="str">
        <f>_xlfn.XLOOKUP(_LOOKUP[[#This Row],[AdjusterMemberName]],_Adjuster[Adjuster Name],_Adjuster[Email],,0)</f>
        <v>JRubalcava@knightcompany.com</v>
      </c>
      <c r="Y1348" s="15" t="str">
        <f>_xlfn.XLOOKUP(_LOOKUP[[#This Row],[AdjusterMemberName]],_Adjuster[Adjuster Name],_Adjuster[Phone Number],,0)</f>
        <v>424-559-5420</v>
      </c>
      <c r="Z1348" s="15" t="s">
        <v>36756</v>
      </c>
      <c r="AA13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3940 Dawes St Apt 9, Riverside  CA 92503</v>
      </c>
      <c r="AB1348" s="15"/>
    </row>
    <row r="1349" spans="1:28" x14ac:dyDescent="0.3">
      <c r="A1349" s="14">
        <v>0</v>
      </c>
      <c r="B1349" s="14">
        <v>0</v>
      </c>
      <c r="C1349" s="15" t="s">
        <v>25638</v>
      </c>
      <c r="D1349" s="15" t="s">
        <v>37119</v>
      </c>
      <c r="E1349" s="15">
        <v>45750</v>
      </c>
      <c r="F1349" s="15" t="s">
        <v>25640</v>
      </c>
      <c r="G1349" s="15"/>
      <c r="H1349" s="15"/>
      <c r="I1349" s="15" t="s">
        <v>37120</v>
      </c>
      <c r="J1349" s="15" t="s">
        <v>37121</v>
      </c>
      <c r="K1349" s="15" t="s">
        <v>45332</v>
      </c>
      <c r="L1349" s="15" t="s">
        <v>25</v>
      </c>
      <c r="M1349" s="15" t="s">
        <v>1025</v>
      </c>
      <c r="N1349" s="14">
        <v>1990</v>
      </c>
      <c r="O1349" s="15" t="s">
        <v>1025</v>
      </c>
      <c r="P1349" s="15" t="s">
        <v>106</v>
      </c>
      <c r="Q1349" s="15"/>
      <c r="R1349" s="15"/>
      <c r="S1349" s="15"/>
      <c r="T1349" s="15"/>
      <c r="U1349" s="15"/>
      <c r="V1349" s="15"/>
      <c r="W1349" s="15" t="s">
        <v>1544</v>
      </c>
      <c r="X1349" s="15" t="str">
        <f>_xlfn.XLOOKUP(_LOOKUP[[#This Row],[AdjusterMemberName]],_Adjuster[Adjuster Name],_Adjuster[Email],,0)</f>
        <v>CRodriguez5@knightcompany.com</v>
      </c>
      <c r="Y1349" s="15" t="str">
        <f>_xlfn.XLOOKUP(_LOOKUP[[#This Row],[AdjusterMemberName]],_Adjuster[Adjuster Name],_Adjuster[Phone Number],,0)</f>
        <v>323-456-1708</v>
      </c>
      <c r="Z1349" s="15"/>
      <c r="AA1349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1349" s="15"/>
    </row>
    <row r="1350" spans="1:28" x14ac:dyDescent="0.3">
      <c r="A1350" s="14">
        <v>1</v>
      </c>
      <c r="B1350" s="14">
        <v>1</v>
      </c>
      <c r="C1350" s="15" t="s">
        <v>35397</v>
      </c>
      <c r="D1350" s="15" t="s">
        <v>35397</v>
      </c>
      <c r="E1350" s="15">
        <v>45749</v>
      </c>
      <c r="F1350" s="15" t="s">
        <v>35398</v>
      </c>
      <c r="G1350" s="15">
        <v>45602</v>
      </c>
      <c r="H1350" s="15">
        <v>45783</v>
      </c>
      <c r="I1350" s="15" t="s">
        <v>35399</v>
      </c>
      <c r="J1350" s="15" t="s">
        <v>35400</v>
      </c>
      <c r="K1350" s="15" t="s">
        <v>45341</v>
      </c>
      <c r="L1350" s="15" t="s">
        <v>128</v>
      </c>
      <c r="M1350" s="15" t="s">
        <v>836</v>
      </c>
      <c r="N1350" s="14">
        <v>2024</v>
      </c>
      <c r="O1350" s="15" t="s">
        <v>35401</v>
      </c>
      <c r="P1350" s="15" t="s">
        <v>81</v>
      </c>
      <c r="Q1350" s="15" t="s">
        <v>47019</v>
      </c>
      <c r="R1350" s="15" t="s">
        <v>35402</v>
      </c>
      <c r="S1350" s="15" t="s">
        <v>35403</v>
      </c>
      <c r="T1350" s="15" t="s">
        <v>308</v>
      </c>
      <c r="U1350" s="15" t="s">
        <v>53</v>
      </c>
      <c r="V1350" s="15" t="s">
        <v>45476</v>
      </c>
      <c r="W1350" s="15" t="s">
        <v>850</v>
      </c>
      <c r="X1350" s="15" t="e">
        <f>_xlfn.XLOOKUP(_LOOKUP[[#This Row],[AdjusterMemberName]],_Adjuster[Adjuster Name],_Adjuster[Email],,0)</f>
        <v>#N/A</v>
      </c>
      <c r="Y1350" s="15" t="e">
        <f>_xlfn.XLOOKUP(_LOOKUP[[#This Row],[AdjusterMemberName]],_Adjuster[Adjuster Name],_Adjuster[Phone Number],,0)</f>
        <v>#N/A</v>
      </c>
      <c r="Z1350" s="15" t="s">
        <v>35404</v>
      </c>
      <c r="AA13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1250 W Blaine St Apt 6, Riverside  CA 92507</v>
      </c>
      <c r="AB1350" s="15"/>
    </row>
    <row r="1351" spans="1:28" x14ac:dyDescent="0.3">
      <c r="A1351" s="14">
        <v>1</v>
      </c>
      <c r="B1351" s="14">
        <v>1</v>
      </c>
      <c r="C1351" s="15" t="s">
        <v>35428</v>
      </c>
      <c r="D1351" s="15" t="s">
        <v>35428</v>
      </c>
      <c r="E1351" s="15">
        <v>45749</v>
      </c>
      <c r="F1351" s="15" t="s">
        <v>35429</v>
      </c>
      <c r="G1351" s="15">
        <v>45677</v>
      </c>
      <c r="H1351" s="15">
        <v>45858</v>
      </c>
      <c r="I1351" s="15" t="s">
        <v>35430</v>
      </c>
      <c r="J1351" s="15" t="s">
        <v>35431</v>
      </c>
      <c r="K1351" s="15" t="s">
        <v>46159</v>
      </c>
      <c r="L1351" s="15" t="s">
        <v>103</v>
      </c>
      <c r="M1351" s="15" t="s">
        <v>2188</v>
      </c>
      <c r="N1351" s="14">
        <v>2021</v>
      </c>
      <c r="O1351" s="15" t="s">
        <v>35432</v>
      </c>
      <c r="P1351" s="15" t="s">
        <v>81</v>
      </c>
      <c r="Q1351" s="15" t="s">
        <v>47033</v>
      </c>
      <c r="R1351" s="15" t="s">
        <v>9816</v>
      </c>
      <c r="S1351" s="15" t="s">
        <v>35433</v>
      </c>
      <c r="T1351" s="15" t="s">
        <v>28490</v>
      </c>
      <c r="U1351" s="15" t="s">
        <v>53</v>
      </c>
      <c r="V1351" s="15" t="s">
        <v>46150</v>
      </c>
      <c r="W1351" s="15" t="s">
        <v>7479</v>
      </c>
      <c r="X1351" s="15" t="e">
        <f>_xlfn.XLOOKUP(_LOOKUP[[#This Row],[AdjusterMemberName]],_Adjuster[Adjuster Name],_Adjuster[Email],,0)</f>
        <v>#N/A</v>
      </c>
      <c r="Y1351" s="15" t="e">
        <f>_xlfn.XLOOKUP(_LOOKUP[[#This Row],[AdjusterMemberName]],_Adjuster[Adjuster Name],_Adjuster[Phone Number],,0)</f>
        <v>#N/A</v>
      </c>
      <c r="Z1351" s="15" t="s">
        <v>35434</v>
      </c>
      <c r="AA13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1109 Stetson Ave, Rosamond  CA 93560</v>
      </c>
      <c r="AB1351" s="15"/>
    </row>
    <row r="1352" spans="1:28" x14ac:dyDescent="0.3">
      <c r="A1352" s="14">
        <v>1</v>
      </c>
      <c r="B1352" s="14">
        <v>1</v>
      </c>
      <c r="C1352" s="15" t="s">
        <v>35470</v>
      </c>
      <c r="D1352" s="15" t="s">
        <v>35471</v>
      </c>
      <c r="E1352" s="15">
        <v>45749</v>
      </c>
      <c r="F1352" s="15" t="s">
        <v>35472</v>
      </c>
      <c r="G1352" s="15">
        <v>45712</v>
      </c>
      <c r="H1352" s="15">
        <v>45893</v>
      </c>
      <c r="I1352" s="15" t="s">
        <v>35473</v>
      </c>
      <c r="J1352" s="15" t="s">
        <v>24562</v>
      </c>
      <c r="K1352" s="15" t="s">
        <v>45663</v>
      </c>
      <c r="L1352" s="15" t="s">
        <v>128</v>
      </c>
      <c r="M1352" s="15" t="s">
        <v>129</v>
      </c>
      <c r="N1352" s="14">
        <v>2023</v>
      </c>
      <c r="O1352" s="15" t="s">
        <v>35474</v>
      </c>
      <c r="P1352" s="15" t="s">
        <v>106</v>
      </c>
      <c r="Q1352" s="15" t="s">
        <v>46978</v>
      </c>
      <c r="R1352" s="15" t="s">
        <v>35475</v>
      </c>
      <c r="S1352" s="15" t="s">
        <v>35476</v>
      </c>
      <c r="T1352" s="15" t="s">
        <v>3521</v>
      </c>
      <c r="U1352" s="15" t="s">
        <v>53</v>
      </c>
      <c r="V1352" s="15" t="s">
        <v>45362</v>
      </c>
      <c r="W1352" s="15" t="s">
        <v>54</v>
      </c>
      <c r="X1352" s="15" t="str">
        <f>_xlfn.XLOOKUP(_LOOKUP[[#This Row],[AdjusterMemberName]],_Adjuster[Adjuster Name],_Adjuster[Email],,0)</f>
        <v>JRubalcava@knightcompany.com</v>
      </c>
      <c r="Y1352" s="15" t="str">
        <f>_xlfn.XLOOKUP(_LOOKUP[[#This Row],[AdjusterMemberName]],_Adjuster[Adjuster Name],_Adjuster[Phone Number],,0)</f>
        <v>424-559-5420</v>
      </c>
      <c r="Z1352" s="15" t="s">
        <v>35477</v>
      </c>
      <c r="AA13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2459 Yerba St, Selma  CA 93662</v>
      </c>
      <c r="AB1352" s="15"/>
    </row>
    <row r="1353" spans="1:28" x14ac:dyDescent="0.3">
      <c r="A1353" s="14">
        <v>1</v>
      </c>
      <c r="B1353" s="14">
        <v>1</v>
      </c>
      <c r="C1353" s="15" t="s">
        <v>35483</v>
      </c>
      <c r="D1353" s="15" t="s">
        <v>35483</v>
      </c>
      <c r="E1353" s="15">
        <v>45749</v>
      </c>
      <c r="F1353" s="15" t="s">
        <v>35484</v>
      </c>
      <c r="G1353" s="15">
        <v>45717</v>
      </c>
      <c r="H1353" s="15">
        <v>45901</v>
      </c>
      <c r="I1353" s="15" t="s">
        <v>35485</v>
      </c>
      <c r="J1353" s="15" t="s">
        <v>35486</v>
      </c>
      <c r="K1353" s="15" t="s">
        <v>45334</v>
      </c>
      <c r="L1353" s="15" t="s">
        <v>103</v>
      </c>
      <c r="M1353" s="15" t="s">
        <v>35487</v>
      </c>
      <c r="N1353" s="14">
        <v>2024</v>
      </c>
      <c r="O1353" s="15" t="s">
        <v>35488</v>
      </c>
      <c r="P1353" s="15" t="s">
        <v>106</v>
      </c>
      <c r="Q1353" s="15" t="s">
        <v>46893</v>
      </c>
      <c r="R1353" s="15" t="s">
        <v>35489</v>
      </c>
      <c r="S1353" s="15" t="s">
        <v>35490</v>
      </c>
      <c r="T1353" s="15" t="s">
        <v>821</v>
      </c>
      <c r="U1353" s="15" t="s">
        <v>53</v>
      </c>
      <c r="V1353" s="15" t="s">
        <v>45349</v>
      </c>
      <c r="W1353" s="15" t="s">
        <v>850</v>
      </c>
      <c r="X1353" s="15" t="e">
        <f>_xlfn.XLOOKUP(_LOOKUP[[#This Row],[AdjusterMemberName]],_Adjuster[Adjuster Name],_Adjuster[Email],,0)</f>
        <v>#N/A</v>
      </c>
      <c r="Y1353" s="15" t="e">
        <f>_xlfn.XLOOKUP(_LOOKUP[[#This Row],[AdjusterMemberName]],_Adjuster[Adjuster Name],_Adjuster[Phone Number],,0)</f>
        <v>#N/A</v>
      </c>
      <c r="Z1353" s="15" t="s">
        <v>35491</v>
      </c>
      <c r="AA13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14360 Valerio St Apt 205, Van Nuys  CA 91405</v>
      </c>
      <c r="AB1353" s="15"/>
    </row>
    <row r="1354" spans="1:28" x14ac:dyDescent="0.3">
      <c r="A1354" s="14">
        <v>1</v>
      </c>
      <c r="B1354" s="14">
        <v>1</v>
      </c>
      <c r="C1354" s="15" t="s">
        <v>35507</v>
      </c>
      <c r="D1354" s="15" t="s">
        <v>35507</v>
      </c>
      <c r="E1354" s="15">
        <v>45749</v>
      </c>
      <c r="F1354" s="15" t="s">
        <v>35508</v>
      </c>
      <c r="G1354" s="15">
        <v>45733</v>
      </c>
      <c r="H1354" s="15">
        <v>45917</v>
      </c>
      <c r="I1354" s="15" t="s">
        <v>35509</v>
      </c>
      <c r="J1354" s="15" t="s">
        <v>35510</v>
      </c>
      <c r="K1354" s="15" t="s">
        <v>45416</v>
      </c>
      <c r="L1354" s="15" t="s">
        <v>128</v>
      </c>
      <c r="M1354" s="15" t="s">
        <v>170</v>
      </c>
      <c r="N1354" s="14">
        <v>2020</v>
      </c>
      <c r="O1354" s="15" t="s">
        <v>35511</v>
      </c>
      <c r="P1354" s="15" t="s">
        <v>81</v>
      </c>
      <c r="Q1354" s="15" t="s">
        <v>47100</v>
      </c>
      <c r="R1354" s="15" t="s">
        <v>35512</v>
      </c>
      <c r="S1354" s="15" t="s">
        <v>35513</v>
      </c>
      <c r="T1354" s="15" t="s">
        <v>1872</v>
      </c>
      <c r="U1354" s="15" t="s">
        <v>53</v>
      </c>
      <c r="V1354" s="15" t="s">
        <v>45833</v>
      </c>
      <c r="W1354" s="15" t="s">
        <v>3184</v>
      </c>
      <c r="X1354" s="15" t="str">
        <f>_xlfn.XLOOKUP(_LOOKUP[[#This Row],[AdjusterMemberName]],_Adjuster[Adjuster Name],_Adjuster[Email],,0)</f>
        <v>mQualls@knightcompany.com</v>
      </c>
      <c r="Y1354" s="15" t="str">
        <f>_xlfn.XLOOKUP(_LOOKUP[[#This Row],[AdjusterMemberName]],_Adjuster[Adjuster Name],_Adjuster[Phone Number],,0)</f>
        <v>424-559-5436</v>
      </c>
      <c r="Z1354" s="15" t="s">
        <v>35514</v>
      </c>
      <c r="AA13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848 S 45Th St, Richmond  CA 94804</v>
      </c>
      <c r="AB1354" s="15"/>
    </row>
    <row r="1355" spans="1:28" x14ac:dyDescent="0.3">
      <c r="A1355" s="14">
        <v>1</v>
      </c>
      <c r="B1355" s="14">
        <v>0</v>
      </c>
      <c r="C1355" s="15" t="s">
        <v>35517</v>
      </c>
      <c r="D1355" s="15" t="s">
        <v>35518</v>
      </c>
      <c r="E1355" s="15">
        <v>45749</v>
      </c>
      <c r="F1355" s="15" t="s">
        <v>35519</v>
      </c>
      <c r="G1355" s="15">
        <v>45688</v>
      </c>
      <c r="H1355" s="15">
        <v>45869</v>
      </c>
      <c r="I1355" s="15" t="s">
        <v>35520</v>
      </c>
      <c r="J1355" s="15" t="s">
        <v>35521</v>
      </c>
      <c r="K1355" s="15" t="s">
        <v>46157</v>
      </c>
      <c r="L1355" s="15" t="s">
        <v>91</v>
      </c>
      <c r="M1355" s="15" t="s">
        <v>92</v>
      </c>
      <c r="N1355" s="14">
        <v>2018</v>
      </c>
      <c r="O1355" s="15" t="s">
        <v>35522</v>
      </c>
      <c r="P1355" s="15" t="s">
        <v>81</v>
      </c>
      <c r="Q1355" s="15" t="s">
        <v>46893</v>
      </c>
      <c r="R1355" s="15" t="s">
        <v>35523</v>
      </c>
      <c r="S1355" s="15" t="s">
        <v>35524</v>
      </c>
      <c r="T1355" s="15" t="s">
        <v>4542</v>
      </c>
      <c r="U1355" s="15" t="s">
        <v>53</v>
      </c>
      <c r="V1355" s="15" t="s">
        <v>45335</v>
      </c>
      <c r="W1355" s="15" t="s">
        <v>3114</v>
      </c>
      <c r="X1355" s="15" t="str">
        <f>_xlfn.XLOOKUP(_LOOKUP[[#This Row],[AdjusterMemberName]],_Adjuster[Adjuster Name],_Adjuster[Email],,0)</f>
        <v>eExmundo@knightcompany.com</v>
      </c>
      <c r="Y1355" s="15" t="str">
        <f>_xlfn.XLOOKUP(_LOOKUP[[#This Row],[AdjusterMemberName]],_Adjuster[Adjuster Name],_Adjuster[Phone Number],,0)</f>
        <v>424-559-5400</v>
      </c>
      <c r="Z1355" s="15" t="s">
        <v>35525</v>
      </c>
      <c r="AA13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7425 9Th St Apt 225, Buena Park  CA 90621</v>
      </c>
      <c r="AB1355" s="15"/>
    </row>
    <row r="1356" spans="1:28" x14ac:dyDescent="0.3">
      <c r="A1356" s="14">
        <v>1</v>
      </c>
      <c r="B1356" s="14">
        <v>1</v>
      </c>
      <c r="C1356" s="15" t="s">
        <v>35555</v>
      </c>
      <c r="D1356" s="15" t="s">
        <v>35556</v>
      </c>
      <c r="E1356" s="15">
        <v>45749</v>
      </c>
      <c r="F1356" s="15" t="s">
        <v>35557</v>
      </c>
      <c r="G1356" s="15">
        <v>45569</v>
      </c>
      <c r="H1356" s="15">
        <v>45751</v>
      </c>
      <c r="I1356" s="15" t="s">
        <v>35558</v>
      </c>
      <c r="J1356" s="15" t="s">
        <v>35559</v>
      </c>
      <c r="K1356" s="15" t="s">
        <v>45661</v>
      </c>
      <c r="L1356" s="15" t="s">
        <v>103</v>
      </c>
      <c r="M1356" s="15" t="s">
        <v>890</v>
      </c>
      <c r="N1356" s="14">
        <v>2017</v>
      </c>
      <c r="O1356" s="15" t="s">
        <v>35560</v>
      </c>
      <c r="P1356" s="15" t="s">
        <v>106</v>
      </c>
      <c r="Q1356" s="15" t="s">
        <v>47095</v>
      </c>
      <c r="R1356" s="15" t="s">
        <v>35561</v>
      </c>
      <c r="S1356" s="15" t="s">
        <v>35562</v>
      </c>
      <c r="T1356" s="15" t="s">
        <v>308</v>
      </c>
      <c r="U1356" s="15" t="s">
        <v>53</v>
      </c>
      <c r="V1356" s="15" t="s">
        <v>45720</v>
      </c>
      <c r="W1356" s="15" t="s">
        <v>3307</v>
      </c>
      <c r="X1356" s="15" t="e">
        <f>_xlfn.XLOOKUP(_LOOKUP[[#This Row],[AdjusterMemberName]],_Adjuster[Adjuster Name],_Adjuster[Email],,0)</f>
        <v>#N/A</v>
      </c>
      <c r="Y1356" s="15" t="e">
        <f>_xlfn.XLOOKUP(_LOOKUP[[#This Row],[AdjusterMemberName]],_Adjuster[Adjuster Name],_Adjuster[Phone Number],,0)</f>
        <v>#N/A</v>
      </c>
      <c r="Z1356" s="15" t="s">
        <v>35563</v>
      </c>
      <c r="AA13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5803 Mission Blvd Spc 63, Riverside  CA 92509</v>
      </c>
      <c r="AB1356" s="15"/>
    </row>
    <row r="1357" spans="1:28" x14ac:dyDescent="0.3">
      <c r="A1357" s="14">
        <v>1</v>
      </c>
      <c r="B1357" s="14">
        <v>1</v>
      </c>
      <c r="C1357" s="15" t="s">
        <v>35613</v>
      </c>
      <c r="D1357" s="15" t="s">
        <v>35614</v>
      </c>
      <c r="E1357" s="15">
        <v>45749</v>
      </c>
      <c r="F1357" s="15" t="s">
        <v>35615</v>
      </c>
      <c r="G1357" s="15">
        <v>45680</v>
      </c>
      <c r="H1357" s="15">
        <v>45861</v>
      </c>
      <c r="I1357" s="15" t="s">
        <v>35616</v>
      </c>
      <c r="J1357" s="15" t="s">
        <v>35617</v>
      </c>
      <c r="K1357" s="15" t="s">
        <v>45388</v>
      </c>
      <c r="L1357" s="15" t="s">
        <v>25</v>
      </c>
      <c r="M1357" s="15" t="s">
        <v>1905</v>
      </c>
      <c r="N1357" s="14">
        <v>2008</v>
      </c>
      <c r="O1357" s="15" t="s">
        <v>35618</v>
      </c>
      <c r="P1357" s="15" t="s">
        <v>81</v>
      </c>
      <c r="Q1357" s="15" t="s">
        <v>47022</v>
      </c>
      <c r="R1357" s="15" t="s">
        <v>35619</v>
      </c>
      <c r="S1357" s="15" t="s">
        <v>35620</v>
      </c>
      <c r="T1357" s="15" t="s">
        <v>174</v>
      </c>
      <c r="U1357" s="15" t="s">
        <v>53</v>
      </c>
      <c r="V1357" s="15" t="s">
        <v>45819</v>
      </c>
      <c r="W1357" s="15" t="s">
        <v>3184</v>
      </c>
      <c r="X1357" s="15" t="str">
        <f>_xlfn.XLOOKUP(_LOOKUP[[#This Row],[AdjusterMemberName]],_Adjuster[Adjuster Name],_Adjuster[Email],,0)</f>
        <v>mQualls@knightcompany.com</v>
      </c>
      <c r="Y1357" s="15" t="str">
        <f>_xlfn.XLOOKUP(_LOOKUP[[#This Row],[AdjusterMemberName]],_Adjuster[Adjuster Name],_Adjuster[Phone Number],,0)</f>
        <v>424-559-5436</v>
      </c>
      <c r="Z1357" s="15" t="s">
        <v>35621</v>
      </c>
      <c r="AA13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714 S Vancouver Ave, Los Angeles  CA 90022</v>
      </c>
      <c r="AB1357" s="15"/>
    </row>
    <row r="1358" spans="1:28" x14ac:dyDescent="0.3">
      <c r="A1358" s="14">
        <v>1</v>
      </c>
      <c r="B1358" s="14">
        <v>0</v>
      </c>
      <c r="C1358" s="15" t="s">
        <v>36053</v>
      </c>
      <c r="D1358" s="15" t="s">
        <v>36054</v>
      </c>
      <c r="E1358" s="15">
        <v>45749</v>
      </c>
      <c r="F1358" s="15" t="s">
        <v>36055</v>
      </c>
      <c r="G1358" s="15">
        <v>45621</v>
      </c>
      <c r="H1358" s="15">
        <v>45802</v>
      </c>
      <c r="I1358" s="15" t="s">
        <v>36056</v>
      </c>
      <c r="J1358" s="15" t="s">
        <v>36057</v>
      </c>
      <c r="K1358" s="15" t="s">
        <v>45493</v>
      </c>
      <c r="L1358" s="15" t="s">
        <v>441</v>
      </c>
      <c r="M1358" s="15" t="s">
        <v>1126</v>
      </c>
      <c r="N1358" s="14">
        <v>2017</v>
      </c>
      <c r="O1358" s="15" t="s">
        <v>36058</v>
      </c>
      <c r="P1358" s="15" t="s">
        <v>106</v>
      </c>
      <c r="Q1358" s="15" t="s">
        <v>47116</v>
      </c>
      <c r="R1358" s="15" t="s">
        <v>36059</v>
      </c>
      <c r="S1358" s="15" t="s">
        <v>36060</v>
      </c>
      <c r="T1358" s="15" t="s">
        <v>6635</v>
      </c>
      <c r="U1358" s="15" t="s">
        <v>53</v>
      </c>
      <c r="V1358" s="15" t="s">
        <v>46138</v>
      </c>
      <c r="W1358" s="15" t="s">
        <v>1049</v>
      </c>
      <c r="X1358" s="15" t="str">
        <f>_xlfn.XLOOKUP(_LOOKUP[[#This Row],[AdjusterMemberName]],_Adjuster[Adjuster Name],_Adjuster[Email],,0)</f>
        <v>cPenate@knightcompany.com</v>
      </c>
      <c r="Y1358" s="15" t="str">
        <f>_xlfn.XLOOKUP(_LOOKUP[[#This Row],[AdjusterMemberName]],_Adjuster[Adjuster Name],_Adjuster[Phone Number],,0)</f>
        <v>424-559-5385</v>
      </c>
      <c r="Z1358" s="15" t="s">
        <v>36061</v>
      </c>
      <c r="AA13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426 E 16 Th Ave, San Mateo  CA 94402</v>
      </c>
      <c r="AB1358" s="15"/>
    </row>
    <row r="1359" spans="1:28" x14ac:dyDescent="0.3">
      <c r="A1359" s="14">
        <v>1</v>
      </c>
      <c r="B1359" s="14">
        <v>1</v>
      </c>
      <c r="C1359" s="15" t="s">
        <v>36160</v>
      </c>
      <c r="D1359" s="15" t="s">
        <v>36160</v>
      </c>
      <c r="E1359" s="15">
        <v>45749</v>
      </c>
      <c r="F1359" s="15" t="s">
        <v>36161</v>
      </c>
      <c r="G1359" s="15">
        <v>45657</v>
      </c>
      <c r="H1359" s="15">
        <v>45838</v>
      </c>
      <c r="I1359" s="15" t="s">
        <v>36162</v>
      </c>
      <c r="J1359" s="15" t="s">
        <v>36163</v>
      </c>
      <c r="K1359" s="15" t="s">
        <v>46005</v>
      </c>
      <c r="L1359" s="15" t="s">
        <v>292</v>
      </c>
      <c r="M1359" s="15" t="s">
        <v>36164</v>
      </c>
      <c r="N1359" s="14">
        <v>2024</v>
      </c>
      <c r="O1359" s="15" t="s">
        <v>36165</v>
      </c>
      <c r="P1359" s="15" t="s">
        <v>106</v>
      </c>
      <c r="Q1359" s="15" t="s">
        <v>46922</v>
      </c>
      <c r="R1359" s="15" t="s">
        <v>36166</v>
      </c>
      <c r="S1359" s="15" t="s">
        <v>36167</v>
      </c>
      <c r="T1359" s="15" t="s">
        <v>1255</v>
      </c>
      <c r="U1359" s="15" t="s">
        <v>53</v>
      </c>
      <c r="V1359" s="15" t="s">
        <v>45368</v>
      </c>
      <c r="W1359" s="15" t="s">
        <v>1357</v>
      </c>
      <c r="X1359" s="15" t="str">
        <f>_xlfn.XLOOKUP(_LOOKUP[[#This Row],[AdjusterMemberName]],_Adjuster[Adjuster Name],_Adjuster[Email],,0)</f>
        <v>jRivera1@knightcompany.com</v>
      </c>
      <c r="Y1359" s="15" t="str">
        <f>_xlfn.XLOOKUP(_LOOKUP[[#This Row],[AdjusterMemberName]],_Adjuster[Adjuster Name],_Adjuster[Phone Number],,0)</f>
        <v>424-559-5239</v>
      </c>
      <c r="Z1359" s="15" t="s">
        <v>36168</v>
      </c>
      <c r="AA13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10637 Crockett St, Sun Valley  CA 91352</v>
      </c>
      <c r="AB1359" s="15">
        <v>45833</v>
      </c>
    </row>
    <row r="1360" spans="1:28" x14ac:dyDescent="0.3">
      <c r="A1360" s="14">
        <v>1</v>
      </c>
      <c r="B1360" s="14">
        <v>0</v>
      </c>
      <c r="C1360" s="15" t="s">
        <v>36427</v>
      </c>
      <c r="D1360" s="15" t="s">
        <v>36428</v>
      </c>
      <c r="E1360" s="15">
        <v>45749</v>
      </c>
      <c r="F1360" s="15" t="s">
        <v>36429</v>
      </c>
      <c r="G1360" s="15">
        <v>45713</v>
      </c>
      <c r="H1360" s="15">
        <v>45894</v>
      </c>
      <c r="I1360" s="15" t="s">
        <v>36430</v>
      </c>
      <c r="J1360" s="15" t="s">
        <v>13194</v>
      </c>
      <c r="K1360" s="15" t="s">
        <v>45407</v>
      </c>
      <c r="L1360" s="15" t="s">
        <v>270</v>
      </c>
      <c r="M1360" s="15" t="s">
        <v>271</v>
      </c>
      <c r="N1360" s="14">
        <v>2019</v>
      </c>
      <c r="O1360" s="15" t="s">
        <v>36431</v>
      </c>
      <c r="P1360" s="15" t="s">
        <v>106</v>
      </c>
      <c r="Q1360" s="15" t="s">
        <v>46931</v>
      </c>
      <c r="R1360" s="15" t="s">
        <v>11753</v>
      </c>
      <c r="S1360" s="15" t="s">
        <v>36432</v>
      </c>
      <c r="T1360" s="15" t="s">
        <v>7538</v>
      </c>
      <c r="U1360" s="15" t="s">
        <v>53</v>
      </c>
      <c r="V1360" s="15" t="s">
        <v>45557</v>
      </c>
      <c r="W1360" s="15" t="s">
        <v>1186</v>
      </c>
      <c r="X1360" s="15" t="str">
        <f>_xlfn.XLOOKUP(_LOOKUP[[#This Row],[AdjusterMemberName]],_Adjuster[Adjuster Name],_Adjuster[Email],,0)</f>
        <v>sAkinleye@knightcompany.com</v>
      </c>
      <c r="Y1360" s="15" t="str">
        <f>_xlfn.XLOOKUP(_LOOKUP[[#This Row],[AdjusterMemberName]],_Adjuster[Adjuster Name],_Adjuster[Phone Number],,0)</f>
        <v>424-559-5280</v>
      </c>
      <c r="Z1360" s="15" t="s">
        <v>36433</v>
      </c>
      <c r="AA13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27420 Silverlakes Parkway, Helendale  CA 92342</v>
      </c>
      <c r="AB1360" s="15"/>
    </row>
    <row r="1361" spans="1:28" x14ac:dyDescent="0.3">
      <c r="A1361" s="14">
        <v>1</v>
      </c>
      <c r="B1361" s="14">
        <v>1</v>
      </c>
      <c r="C1361" s="15" t="s">
        <v>36731</v>
      </c>
      <c r="D1361" s="15" t="s">
        <v>36731</v>
      </c>
      <c r="E1361" s="15">
        <v>45749</v>
      </c>
      <c r="F1361" s="15" t="s">
        <v>36732</v>
      </c>
      <c r="G1361" s="15">
        <v>45416</v>
      </c>
      <c r="H1361" s="15">
        <v>45600</v>
      </c>
      <c r="I1361" s="15" t="s">
        <v>36733</v>
      </c>
      <c r="J1361" s="15" t="s">
        <v>36734</v>
      </c>
      <c r="K1361" s="15" t="s">
        <v>46007</v>
      </c>
      <c r="L1361" s="15" t="s">
        <v>333</v>
      </c>
      <c r="M1361" s="15" t="s">
        <v>334</v>
      </c>
      <c r="N1361" s="14">
        <v>2005</v>
      </c>
      <c r="O1361" s="15" t="s">
        <v>36735</v>
      </c>
      <c r="P1361" s="15" t="s">
        <v>106</v>
      </c>
      <c r="Q1361" s="15" t="s">
        <v>119</v>
      </c>
      <c r="R1361" s="15" t="s">
        <v>5045</v>
      </c>
      <c r="S1361" s="15" t="s">
        <v>36736</v>
      </c>
      <c r="T1361" s="15" t="s">
        <v>174</v>
      </c>
      <c r="U1361" s="15" t="s">
        <v>53</v>
      </c>
      <c r="V1361" s="15" t="s">
        <v>45474</v>
      </c>
      <c r="W1361" s="15" t="s">
        <v>1049</v>
      </c>
      <c r="X1361" s="15" t="str">
        <f>_xlfn.XLOOKUP(_LOOKUP[[#This Row],[AdjusterMemberName]],_Adjuster[Adjuster Name],_Adjuster[Email],,0)</f>
        <v>cPenate@knightcompany.com</v>
      </c>
      <c r="Y1361" s="15" t="str">
        <f>_xlfn.XLOOKUP(_LOOKUP[[#This Row],[AdjusterMemberName]],_Adjuster[Adjuster Name],_Adjuster[Phone Number],,0)</f>
        <v>424-559-5385</v>
      </c>
      <c r="Z1361" s="15" t="s">
        <v>36737</v>
      </c>
      <c r="AA13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1538 W 56Th St, Los Angeles  CA 90062</v>
      </c>
      <c r="AB1361" s="15"/>
    </row>
    <row r="1362" spans="1:28" x14ac:dyDescent="0.3">
      <c r="A1362" s="14">
        <v>1</v>
      </c>
      <c r="B1362" s="14">
        <v>1</v>
      </c>
      <c r="C1362" s="15" t="s">
        <v>38474</v>
      </c>
      <c r="D1362" s="15" t="s">
        <v>38475</v>
      </c>
      <c r="E1362" s="15">
        <v>45749</v>
      </c>
      <c r="F1362" s="15" t="s">
        <v>38476</v>
      </c>
      <c r="G1362" s="15">
        <v>45718</v>
      </c>
      <c r="H1362" s="15">
        <v>45902</v>
      </c>
      <c r="I1362" s="15" t="s">
        <v>38477</v>
      </c>
      <c r="J1362" s="15" t="s">
        <v>38478</v>
      </c>
      <c r="K1362" s="15" t="s">
        <v>46028</v>
      </c>
      <c r="L1362" s="15" t="s">
        <v>91</v>
      </c>
      <c r="M1362" s="15" t="s">
        <v>38479</v>
      </c>
      <c r="N1362" s="14">
        <v>2017</v>
      </c>
      <c r="O1362" s="15" t="s">
        <v>38480</v>
      </c>
      <c r="P1362" s="15" t="s">
        <v>81</v>
      </c>
      <c r="Q1362" s="15" t="s">
        <v>47010</v>
      </c>
      <c r="R1362" s="15" t="s">
        <v>38481</v>
      </c>
      <c r="S1362" s="15" t="s">
        <v>38482</v>
      </c>
      <c r="T1362" s="15" t="s">
        <v>3763</v>
      </c>
      <c r="U1362" s="15" t="s">
        <v>53</v>
      </c>
      <c r="V1362" s="15" t="s">
        <v>46027</v>
      </c>
      <c r="W1362" s="15" t="s">
        <v>6921</v>
      </c>
      <c r="X1362" s="15" t="str">
        <f>_xlfn.XLOOKUP(_LOOKUP[[#This Row],[AdjusterMemberName]],_Adjuster[Adjuster Name],_Adjuster[Email],,0)</f>
        <v>AWallace@knightcompany.com</v>
      </c>
      <c r="Y1362" s="15" t="str">
        <f>_xlfn.XLOOKUP(_LOOKUP[[#This Row],[AdjusterMemberName]],_Adjuster[Adjuster Name],_Adjuster[Phone Number],,0)</f>
        <v>424-559-5734</v>
      </c>
      <c r="Z1362" s="15" t="s">
        <v>38483</v>
      </c>
      <c r="AA13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327 Avocado St Apt B, Costa Mesa  CA 92627</v>
      </c>
      <c r="AB1362" s="15"/>
    </row>
    <row r="1363" spans="1:28" x14ac:dyDescent="0.3">
      <c r="A1363" s="14">
        <v>1</v>
      </c>
      <c r="B1363" s="14">
        <v>1</v>
      </c>
      <c r="C1363" s="15" t="s">
        <v>35290</v>
      </c>
      <c r="D1363" s="15" t="s">
        <v>35290</v>
      </c>
      <c r="E1363" s="15">
        <v>45748</v>
      </c>
      <c r="F1363" s="15" t="s">
        <v>35291</v>
      </c>
      <c r="G1363" s="15">
        <v>45631</v>
      </c>
      <c r="H1363" s="15">
        <v>45813</v>
      </c>
      <c r="I1363" s="15" t="s">
        <v>35292</v>
      </c>
      <c r="J1363" s="15" t="s">
        <v>35293</v>
      </c>
      <c r="K1363" s="15" t="s">
        <v>45403</v>
      </c>
      <c r="L1363" s="15" t="s">
        <v>1261</v>
      </c>
      <c r="M1363" s="15" t="s">
        <v>4703</v>
      </c>
      <c r="N1363" s="14">
        <v>2002</v>
      </c>
      <c r="O1363" s="15" t="s">
        <v>35294</v>
      </c>
      <c r="P1363" s="15" t="s">
        <v>81</v>
      </c>
      <c r="Q1363" s="15" t="s">
        <v>47095</v>
      </c>
      <c r="R1363" s="15" t="s">
        <v>9433</v>
      </c>
      <c r="S1363" s="15" t="s">
        <v>35295</v>
      </c>
      <c r="T1363" s="15" t="s">
        <v>727</v>
      </c>
      <c r="U1363" s="15" t="s">
        <v>53</v>
      </c>
      <c r="V1363" s="15" t="s">
        <v>45574</v>
      </c>
      <c r="W1363" s="15" t="s">
        <v>3114</v>
      </c>
      <c r="X1363" s="15" t="str">
        <f>_xlfn.XLOOKUP(_LOOKUP[[#This Row],[AdjusterMemberName]],_Adjuster[Adjuster Name],_Adjuster[Email],,0)</f>
        <v>eExmundo@knightcompany.com</v>
      </c>
      <c r="Y1363" s="15" t="str">
        <f>_xlfn.XLOOKUP(_LOOKUP[[#This Row],[AdjusterMemberName]],_Adjuster[Adjuster Name],_Adjuster[Phone Number],,0)</f>
        <v>424-559-5400</v>
      </c>
      <c r="Z1363" s="15" t="s">
        <v>35296</v>
      </c>
      <c r="AA13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2020 Crater Peak Way, Antioch  CA 94531</v>
      </c>
      <c r="AB1363" s="15"/>
    </row>
    <row r="1364" spans="1:28" x14ac:dyDescent="0.3">
      <c r="A1364" s="14">
        <v>1</v>
      </c>
      <c r="B1364" s="14">
        <v>1</v>
      </c>
      <c r="C1364" s="15" t="s">
        <v>35328</v>
      </c>
      <c r="D1364" s="15" t="s">
        <v>35329</v>
      </c>
      <c r="E1364" s="15">
        <v>45748</v>
      </c>
      <c r="F1364" s="15" t="s">
        <v>35330</v>
      </c>
      <c r="G1364" s="15">
        <v>45643</v>
      </c>
      <c r="H1364" s="15">
        <v>45825</v>
      </c>
      <c r="I1364" s="15" t="s">
        <v>35331</v>
      </c>
      <c r="J1364" s="15" t="s">
        <v>35332</v>
      </c>
      <c r="K1364" s="15" t="s">
        <v>45416</v>
      </c>
      <c r="L1364" s="15" t="s">
        <v>25</v>
      </c>
      <c r="M1364" s="15" t="s">
        <v>79</v>
      </c>
      <c r="N1364" s="14">
        <v>2012</v>
      </c>
      <c r="O1364" s="15" t="s">
        <v>35333</v>
      </c>
      <c r="P1364" s="15" t="s">
        <v>81</v>
      </c>
      <c r="Q1364" s="15" t="s">
        <v>119</v>
      </c>
      <c r="R1364" s="15" t="s">
        <v>2510</v>
      </c>
      <c r="S1364" s="15" t="s">
        <v>35334</v>
      </c>
      <c r="T1364" s="15" t="s">
        <v>174</v>
      </c>
      <c r="U1364" s="15" t="s">
        <v>53</v>
      </c>
      <c r="V1364" s="15" t="s">
        <v>45662</v>
      </c>
      <c r="W1364" s="15" t="s">
        <v>22473</v>
      </c>
      <c r="X1364" s="15" t="e">
        <f>_xlfn.XLOOKUP(_LOOKUP[[#This Row],[AdjusterMemberName]],_Adjuster[Adjuster Name],_Adjuster[Email],,0)</f>
        <v>#N/A</v>
      </c>
      <c r="Y1364" s="15" t="e">
        <f>_xlfn.XLOOKUP(_LOOKUP[[#This Row],[AdjusterMemberName]],_Adjuster[Adjuster Name],_Adjuster[Phone Number],,0)</f>
        <v>#N/A</v>
      </c>
      <c r="Z1364" s="15" t="s">
        <v>35335</v>
      </c>
      <c r="AA13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624 S Grande Vista Ave, Los Angeles  CA 90023</v>
      </c>
      <c r="AB1364" s="15">
        <v>45737</v>
      </c>
    </row>
    <row r="1365" spans="1:28" x14ac:dyDescent="0.3">
      <c r="A1365" s="14">
        <v>1</v>
      </c>
      <c r="B1365" s="14">
        <v>1</v>
      </c>
      <c r="C1365" s="15" t="s">
        <v>30672</v>
      </c>
      <c r="D1365" s="15" t="s">
        <v>30672</v>
      </c>
      <c r="E1365" s="15">
        <v>45748</v>
      </c>
      <c r="F1365" s="15" t="s">
        <v>35349</v>
      </c>
      <c r="G1365" s="15">
        <v>45733</v>
      </c>
      <c r="H1365" s="15">
        <v>45917</v>
      </c>
      <c r="I1365" s="15" t="s">
        <v>35350</v>
      </c>
      <c r="J1365" s="15" t="s">
        <v>35351</v>
      </c>
      <c r="K1365" s="15" t="s">
        <v>45458</v>
      </c>
      <c r="L1365" s="15" t="s">
        <v>270</v>
      </c>
      <c r="M1365" s="15" t="s">
        <v>271</v>
      </c>
      <c r="N1365" s="14">
        <v>2021</v>
      </c>
      <c r="O1365" s="15" t="s">
        <v>35352</v>
      </c>
      <c r="P1365" s="15" t="s">
        <v>106</v>
      </c>
      <c r="Q1365" s="15" t="s">
        <v>46893</v>
      </c>
      <c r="R1365" s="15" t="s">
        <v>3921</v>
      </c>
      <c r="S1365" s="15" t="s">
        <v>30678</v>
      </c>
      <c r="T1365" s="15" t="s">
        <v>286</v>
      </c>
      <c r="U1365" s="15" t="s">
        <v>53</v>
      </c>
      <c r="V1365" s="15" t="s">
        <v>45989</v>
      </c>
      <c r="W1365" s="15" t="s">
        <v>6921</v>
      </c>
      <c r="X1365" s="15" t="str">
        <f>_xlfn.XLOOKUP(_LOOKUP[[#This Row],[AdjusterMemberName]],_Adjuster[Adjuster Name],_Adjuster[Email],,0)</f>
        <v>AWallace@knightcompany.com</v>
      </c>
      <c r="Y1365" s="15" t="str">
        <f>_xlfn.XLOOKUP(_LOOKUP[[#This Row],[AdjusterMemberName]],_Adjuster[Adjuster Name],_Adjuster[Phone Number],,0)</f>
        <v>424-559-5734</v>
      </c>
      <c r="Z1365" s="15" t="s">
        <v>30679</v>
      </c>
      <c r="AA13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2521 E 7Th St Apt 7, Long Beach  CA 90804</v>
      </c>
      <c r="AB1365" s="15"/>
    </row>
    <row r="1366" spans="1:28" x14ac:dyDescent="0.3">
      <c r="A1366" s="14">
        <v>1</v>
      </c>
      <c r="B1366" s="14">
        <v>1</v>
      </c>
      <c r="C1366" s="15" t="s">
        <v>28769</v>
      </c>
      <c r="D1366" s="15" t="s">
        <v>28769</v>
      </c>
      <c r="E1366" s="15">
        <v>45748</v>
      </c>
      <c r="F1366" s="15" t="s">
        <v>35359</v>
      </c>
      <c r="G1366" s="15">
        <v>45718</v>
      </c>
      <c r="H1366" s="15">
        <v>45902</v>
      </c>
      <c r="I1366" s="15" t="s">
        <v>35360</v>
      </c>
      <c r="J1366" s="15" t="s">
        <v>35361</v>
      </c>
      <c r="K1366" s="15" t="s">
        <v>45875</v>
      </c>
      <c r="L1366" s="15" t="s">
        <v>128</v>
      </c>
      <c r="M1366" s="15" t="s">
        <v>129</v>
      </c>
      <c r="N1366" s="14">
        <v>2017</v>
      </c>
      <c r="O1366" s="15" t="s">
        <v>28773</v>
      </c>
      <c r="P1366" s="15" t="s">
        <v>106</v>
      </c>
      <c r="Q1366" s="15" t="s">
        <v>46939</v>
      </c>
      <c r="R1366" s="15" t="s">
        <v>24389</v>
      </c>
      <c r="S1366" s="15" t="s">
        <v>28774</v>
      </c>
      <c r="T1366" s="15" t="s">
        <v>1964</v>
      </c>
      <c r="U1366" s="15" t="s">
        <v>53</v>
      </c>
      <c r="V1366" s="15" t="s">
        <v>45852</v>
      </c>
      <c r="W1366" s="15" t="s">
        <v>1544</v>
      </c>
      <c r="X1366" s="15" t="str">
        <f>_xlfn.XLOOKUP(_LOOKUP[[#This Row],[AdjusterMemberName]],_Adjuster[Adjuster Name],_Adjuster[Email],,0)</f>
        <v>CRodriguez5@knightcompany.com</v>
      </c>
      <c r="Y1366" s="15" t="str">
        <f>_xlfn.XLOOKUP(_LOOKUP[[#This Row],[AdjusterMemberName]],_Adjuster[Adjuster Name],_Adjuster[Phone Number],,0)</f>
        <v>323-456-1708</v>
      </c>
      <c r="Z1366" s="15" t="s">
        <v>28775</v>
      </c>
      <c r="AA13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12345 Paramount Blvd Apt 110, Downey  CA 90242</v>
      </c>
      <c r="AB1366" s="15"/>
    </row>
    <row r="1367" spans="1:28" x14ac:dyDescent="0.3">
      <c r="A1367" s="14">
        <v>1</v>
      </c>
      <c r="B1367" s="14">
        <v>1</v>
      </c>
      <c r="C1367" s="15" t="s">
        <v>35387</v>
      </c>
      <c r="D1367" s="15" t="s">
        <v>29594</v>
      </c>
      <c r="E1367" s="15">
        <v>45748</v>
      </c>
      <c r="F1367" s="15" t="s">
        <v>35388</v>
      </c>
      <c r="G1367" s="15">
        <v>45737</v>
      </c>
      <c r="H1367" s="15">
        <v>45921</v>
      </c>
      <c r="I1367" s="15" t="s">
        <v>35389</v>
      </c>
      <c r="J1367" s="15" t="s">
        <v>35390</v>
      </c>
      <c r="K1367" s="15" t="s">
        <v>45756</v>
      </c>
      <c r="L1367" s="15" t="s">
        <v>25</v>
      </c>
      <c r="M1367" s="15" t="s">
        <v>79</v>
      </c>
      <c r="N1367" s="14">
        <v>2008</v>
      </c>
      <c r="O1367" s="15" t="s">
        <v>35391</v>
      </c>
      <c r="P1367" s="15" t="s">
        <v>106</v>
      </c>
      <c r="Q1367" s="15" t="s">
        <v>47001</v>
      </c>
      <c r="R1367" s="15" t="s">
        <v>3103</v>
      </c>
      <c r="S1367" s="15" t="s">
        <v>35392</v>
      </c>
      <c r="T1367" s="15" t="s">
        <v>2237</v>
      </c>
      <c r="U1367" s="15" t="s">
        <v>53</v>
      </c>
      <c r="V1367" s="15" t="s">
        <v>45384</v>
      </c>
      <c r="W1367" s="15" t="s">
        <v>54</v>
      </c>
      <c r="X1367" s="15" t="str">
        <f>_xlfn.XLOOKUP(_LOOKUP[[#This Row],[AdjusterMemberName]],_Adjuster[Adjuster Name],_Adjuster[Email],,0)</f>
        <v>JRubalcava@knightcompany.com</v>
      </c>
      <c r="Y1367" s="15" t="str">
        <f>_xlfn.XLOOKUP(_LOOKUP[[#This Row],[AdjusterMemberName]],_Adjuster[Adjuster Name],_Adjuster[Phone Number],,0)</f>
        <v>424-559-5420</v>
      </c>
      <c r="Z1367" s="15" t="s">
        <v>35393</v>
      </c>
      <c r="AA13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11553 Crest Dr, Adelanto  CA 92301</v>
      </c>
      <c r="AB1367" s="15"/>
    </row>
    <row r="1368" spans="1:28" x14ac:dyDescent="0.3">
      <c r="A1368" s="14">
        <v>1</v>
      </c>
      <c r="B1368" s="14">
        <v>0</v>
      </c>
      <c r="C1368" s="15" t="s">
        <v>35405</v>
      </c>
      <c r="D1368" s="15" t="s">
        <v>35406</v>
      </c>
      <c r="E1368" s="15">
        <v>45748</v>
      </c>
      <c r="F1368" s="15" t="s">
        <v>35407</v>
      </c>
      <c r="G1368" s="15">
        <v>45594</v>
      </c>
      <c r="H1368" s="15">
        <v>45776</v>
      </c>
      <c r="I1368" s="15" t="s">
        <v>35408</v>
      </c>
      <c r="J1368" s="15" t="s">
        <v>35409</v>
      </c>
      <c r="K1368" s="15" t="s">
        <v>46161</v>
      </c>
      <c r="L1368" s="15" t="s">
        <v>281</v>
      </c>
      <c r="M1368" s="15" t="s">
        <v>9830</v>
      </c>
      <c r="N1368" s="14">
        <v>2020</v>
      </c>
      <c r="O1368" s="15" t="s">
        <v>35410</v>
      </c>
      <c r="P1368" s="15" t="s">
        <v>106</v>
      </c>
      <c r="Q1368" s="15" t="s">
        <v>47059</v>
      </c>
      <c r="R1368" s="15" t="s">
        <v>345</v>
      </c>
      <c r="S1368" s="15" t="s">
        <v>35411</v>
      </c>
      <c r="T1368" s="15" t="s">
        <v>6152</v>
      </c>
      <c r="U1368" s="15" t="s">
        <v>53</v>
      </c>
      <c r="V1368" s="15" t="s">
        <v>46160</v>
      </c>
      <c r="W1368" s="15" t="s">
        <v>3114</v>
      </c>
      <c r="X1368" s="15" t="str">
        <f>_xlfn.XLOOKUP(_LOOKUP[[#This Row],[AdjusterMemberName]],_Adjuster[Adjuster Name],_Adjuster[Email],,0)</f>
        <v>eExmundo@knightcompany.com</v>
      </c>
      <c r="Y1368" s="15" t="str">
        <f>_xlfn.XLOOKUP(_LOOKUP[[#This Row],[AdjusterMemberName]],_Adjuster[Adjuster Name],_Adjuster[Phone Number],,0)</f>
        <v>424-559-5400</v>
      </c>
      <c r="Z1368" s="15" t="s">
        <v>35412</v>
      </c>
      <c r="AA13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20232 W Dakota Ave, Kerman  CA 93630</v>
      </c>
      <c r="AB1368" s="15"/>
    </row>
    <row r="1369" spans="1:28" x14ac:dyDescent="0.3">
      <c r="A1369" s="14">
        <v>1</v>
      </c>
      <c r="B1369" s="14">
        <v>1</v>
      </c>
      <c r="C1369" s="15" t="s">
        <v>35452</v>
      </c>
      <c r="D1369" s="15" t="s">
        <v>35453</v>
      </c>
      <c r="E1369" s="15">
        <v>45748</v>
      </c>
      <c r="F1369" s="15" t="s">
        <v>35454</v>
      </c>
      <c r="G1369" s="15">
        <v>45663</v>
      </c>
      <c r="H1369" s="15">
        <v>45844</v>
      </c>
      <c r="I1369" s="15" t="s">
        <v>35455</v>
      </c>
      <c r="J1369" s="15" t="s">
        <v>35456</v>
      </c>
      <c r="K1369" s="15" t="s">
        <v>46157</v>
      </c>
      <c r="L1369" s="15" t="s">
        <v>229</v>
      </c>
      <c r="M1369" s="15" t="s">
        <v>3223</v>
      </c>
      <c r="N1369" s="14">
        <v>2006</v>
      </c>
      <c r="O1369" s="15" t="s">
        <v>35457</v>
      </c>
      <c r="P1369" s="15" t="s">
        <v>106</v>
      </c>
      <c r="Q1369" s="15" t="s">
        <v>47023</v>
      </c>
      <c r="R1369" s="15" t="s">
        <v>35458</v>
      </c>
      <c r="S1369" s="15" t="s">
        <v>35459</v>
      </c>
      <c r="T1369" s="15" t="s">
        <v>4679</v>
      </c>
      <c r="U1369" s="15" t="s">
        <v>53</v>
      </c>
      <c r="V1369" s="15" t="s">
        <v>46037</v>
      </c>
      <c r="W1369" s="15" t="s">
        <v>3184</v>
      </c>
      <c r="X1369" s="15" t="str">
        <f>_xlfn.XLOOKUP(_LOOKUP[[#This Row],[AdjusterMemberName]],_Adjuster[Adjuster Name],_Adjuster[Email],,0)</f>
        <v>mQualls@knightcompany.com</v>
      </c>
      <c r="Y1369" s="15" t="str">
        <f>_xlfn.XLOOKUP(_LOOKUP[[#This Row],[AdjusterMemberName]],_Adjuster[Adjuster Name],_Adjuster[Phone Number],,0)</f>
        <v>424-559-5436</v>
      </c>
      <c r="Z1369" s="15" t="s">
        <v>35460</v>
      </c>
      <c r="AA13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1922 W El Segundo Blvd Apt 7, Gardena  CA 90249</v>
      </c>
      <c r="AB1369" s="15"/>
    </row>
    <row r="1370" spans="1:28" x14ac:dyDescent="0.3">
      <c r="A1370" s="14">
        <v>1</v>
      </c>
      <c r="B1370" s="14">
        <v>1</v>
      </c>
      <c r="C1370" s="15" t="s">
        <v>35463</v>
      </c>
      <c r="D1370" s="15" t="s">
        <v>35463</v>
      </c>
      <c r="E1370" s="15">
        <v>45748</v>
      </c>
      <c r="F1370" s="15" t="s">
        <v>35464</v>
      </c>
      <c r="G1370" s="15">
        <v>45602</v>
      </c>
      <c r="H1370" s="15">
        <v>45783</v>
      </c>
      <c r="I1370" s="15" t="s">
        <v>35465</v>
      </c>
      <c r="J1370" s="15" t="s">
        <v>35466</v>
      </c>
      <c r="K1370" s="15" t="s">
        <v>45827</v>
      </c>
      <c r="L1370" s="15" t="s">
        <v>103</v>
      </c>
      <c r="M1370" s="15" t="s">
        <v>890</v>
      </c>
      <c r="N1370" s="14">
        <v>2024</v>
      </c>
      <c r="O1370" s="15" t="s">
        <v>35467</v>
      </c>
      <c r="P1370" s="15" t="s">
        <v>106</v>
      </c>
      <c r="Q1370" s="15" t="s">
        <v>47119</v>
      </c>
      <c r="R1370" s="15" t="s">
        <v>345</v>
      </c>
      <c r="S1370" s="15" t="s">
        <v>35468</v>
      </c>
      <c r="T1370" s="15" t="s">
        <v>1834</v>
      </c>
      <c r="U1370" s="15" t="s">
        <v>53</v>
      </c>
      <c r="V1370" s="15" t="s">
        <v>45607</v>
      </c>
      <c r="W1370" s="15" t="s">
        <v>1624</v>
      </c>
      <c r="X1370" s="15" t="e">
        <f>_xlfn.XLOOKUP(_LOOKUP[[#This Row],[AdjusterMemberName]],_Adjuster[Adjuster Name],_Adjuster[Email],,0)</f>
        <v>#N/A</v>
      </c>
      <c r="Y1370" s="15" t="e">
        <f>_xlfn.XLOOKUP(_LOOKUP[[#This Row],[AdjusterMemberName]],_Adjuster[Adjuster Name],_Adjuster[Phone Number],,0)</f>
        <v>#N/A</v>
      </c>
      <c r="Z1370" s="15" t="s">
        <v>35469</v>
      </c>
      <c r="AA13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1641 Felicita Ct, Escondido  CA 92025</v>
      </c>
      <c r="AB1370" s="15"/>
    </row>
    <row r="1371" spans="1:28" x14ac:dyDescent="0.3">
      <c r="A1371" s="14">
        <v>1</v>
      </c>
      <c r="B1371" s="14">
        <v>1</v>
      </c>
      <c r="C1371" s="15" t="s">
        <v>28769</v>
      </c>
      <c r="D1371" s="15" t="s">
        <v>28769</v>
      </c>
      <c r="E1371" s="15">
        <v>45748</v>
      </c>
      <c r="F1371" s="15" t="s">
        <v>35359</v>
      </c>
      <c r="G1371" s="15">
        <v>45718</v>
      </c>
      <c r="H1371" s="15">
        <v>45902</v>
      </c>
      <c r="I1371" s="15" t="s">
        <v>35515</v>
      </c>
      <c r="J1371" s="15" t="s">
        <v>35516</v>
      </c>
      <c r="K1371" s="15" t="s">
        <v>46158</v>
      </c>
      <c r="L1371" s="15" t="s">
        <v>128</v>
      </c>
      <c r="M1371" s="15" t="s">
        <v>129</v>
      </c>
      <c r="N1371" s="14">
        <v>2017</v>
      </c>
      <c r="O1371" s="15" t="s">
        <v>28773</v>
      </c>
      <c r="P1371" s="15" t="s">
        <v>106</v>
      </c>
      <c r="Q1371" s="15" t="s">
        <v>46939</v>
      </c>
      <c r="R1371" s="15" t="s">
        <v>24389</v>
      </c>
      <c r="S1371" s="15" t="s">
        <v>28774</v>
      </c>
      <c r="T1371" s="15" t="s">
        <v>1964</v>
      </c>
      <c r="U1371" s="15" t="s">
        <v>53</v>
      </c>
      <c r="V1371" s="15" t="s">
        <v>45852</v>
      </c>
      <c r="W1371" s="15" t="s">
        <v>54</v>
      </c>
      <c r="X1371" s="15" t="str">
        <f>_xlfn.XLOOKUP(_LOOKUP[[#This Row],[AdjusterMemberName]],_Adjuster[Adjuster Name],_Adjuster[Email],,0)</f>
        <v>JRubalcava@knightcompany.com</v>
      </c>
      <c r="Y1371" s="15" t="str">
        <f>_xlfn.XLOOKUP(_LOOKUP[[#This Row],[AdjusterMemberName]],_Adjuster[Adjuster Name],_Adjuster[Phone Number],,0)</f>
        <v>424-559-5420</v>
      </c>
      <c r="Z1371" s="15" t="s">
        <v>28775</v>
      </c>
      <c r="AA13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12345 Paramount Blvd Apt 110, Downey  CA 90242</v>
      </c>
      <c r="AB1371" s="15"/>
    </row>
    <row r="1372" spans="1:28" x14ac:dyDescent="0.3">
      <c r="A1372" s="14">
        <v>1</v>
      </c>
      <c r="B1372" s="14">
        <v>1</v>
      </c>
      <c r="C1372" s="15" t="s">
        <v>35712</v>
      </c>
      <c r="D1372" s="15" t="s">
        <v>35712</v>
      </c>
      <c r="E1372" s="15">
        <v>45748</v>
      </c>
      <c r="F1372" s="15" t="s">
        <v>35713</v>
      </c>
      <c r="G1372" s="15">
        <v>45645</v>
      </c>
      <c r="H1372" s="15">
        <v>45827</v>
      </c>
      <c r="I1372" s="15" t="s">
        <v>35714</v>
      </c>
      <c r="J1372" s="15" t="s">
        <v>35715</v>
      </c>
      <c r="K1372" s="15" t="s">
        <v>45646</v>
      </c>
      <c r="L1372" s="15" t="s">
        <v>128</v>
      </c>
      <c r="M1372" s="15" t="s">
        <v>836</v>
      </c>
      <c r="N1372" s="14">
        <v>2024</v>
      </c>
      <c r="O1372" s="15" t="s">
        <v>35716</v>
      </c>
      <c r="P1372" s="15" t="s">
        <v>81</v>
      </c>
      <c r="Q1372" s="15" t="s">
        <v>47019</v>
      </c>
      <c r="R1372" s="15" t="s">
        <v>35717</v>
      </c>
      <c r="S1372" s="15" t="s">
        <v>35718</v>
      </c>
      <c r="T1372" s="15" t="s">
        <v>174</v>
      </c>
      <c r="U1372" s="15" t="s">
        <v>53</v>
      </c>
      <c r="V1372" s="15" t="s">
        <v>45585</v>
      </c>
      <c r="W1372" s="15" t="s">
        <v>54</v>
      </c>
      <c r="X1372" s="15" t="str">
        <f>_xlfn.XLOOKUP(_LOOKUP[[#This Row],[AdjusterMemberName]],_Adjuster[Adjuster Name],_Adjuster[Email],,0)</f>
        <v>JRubalcava@knightcompany.com</v>
      </c>
      <c r="Y1372" s="15" t="str">
        <f>_xlfn.XLOOKUP(_LOOKUP[[#This Row],[AdjusterMemberName]],_Adjuster[Adjuster Name],_Adjuster[Phone Number],,0)</f>
        <v>424-559-5420</v>
      </c>
      <c r="Z1372" s="15" t="s">
        <v>35719</v>
      </c>
      <c r="AA13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2890 Leeward Ave Apt 216, Los Angeles  CA 90005</v>
      </c>
      <c r="AB1372" s="15"/>
    </row>
    <row r="1373" spans="1:28" x14ac:dyDescent="0.3">
      <c r="A1373" s="14">
        <v>1</v>
      </c>
      <c r="B1373" s="14">
        <v>1</v>
      </c>
      <c r="C1373" s="15" t="s">
        <v>9260</v>
      </c>
      <c r="D1373" s="15" t="s">
        <v>9260</v>
      </c>
      <c r="E1373" s="15">
        <v>45748</v>
      </c>
      <c r="F1373" s="15" t="s">
        <v>35777</v>
      </c>
      <c r="G1373" s="15">
        <v>45722</v>
      </c>
      <c r="H1373" s="15">
        <v>45906</v>
      </c>
      <c r="I1373" s="15" t="s">
        <v>35778</v>
      </c>
      <c r="J1373" s="15" t="s">
        <v>35779</v>
      </c>
      <c r="K1373" s="15" t="s">
        <v>45429</v>
      </c>
      <c r="L1373" s="15" t="s">
        <v>441</v>
      </c>
      <c r="M1373" s="15" t="s">
        <v>579</v>
      </c>
      <c r="N1373" s="14">
        <v>2016</v>
      </c>
      <c r="O1373" s="15" t="s">
        <v>9264</v>
      </c>
      <c r="P1373" s="15" t="s">
        <v>106</v>
      </c>
      <c r="Q1373" s="15" t="s">
        <v>46931</v>
      </c>
      <c r="R1373" s="15" t="s">
        <v>9265</v>
      </c>
      <c r="S1373" s="15" t="s">
        <v>9266</v>
      </c>
      <c r="T1373" s="15" t="s">
        <v>530</v>
      </c>
      <c r="U1373" s="15" t="s">
        <v>53</v>
      </c>
      <c r="V1373" s="15" t="s">
        <v>45603</v>
      </c>
      <c r="W1373" s="15" t="s">
        <v>1357</v>
      </c>
      <c r="X1373" s="15" t="str">
        <f>_xlfn.XLOOKUP(_LOOKUP[[#This Row],[AdjusterMemberName]],_Adjuster[Adjuster Name],_Adjuster[Email],,0)</f>
        <v>jRivera1@knightcompany.com</v>
      </c>
      <c r="Y1373" s="15" t="str">
        <f>_xlfn.XLOOKUP(_LOOKUP[[#This Row],[AdjusterMemberName]],_Adjuster[Adjuster Name],_Adjuster[Phone Number],,0)</f>
        <v>424-559-5239</v>
      </c>
      <c r="Z1373" s="15" t="s">
        <v>9267</v>
      </c>
      <c r="AA13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16603 Ramada Dr Apt B, Victorville  CA 92395</v>
      </c>
      <c r="AB1373" s="15">
        <v>45876</v>
      </c>
    </row>
    <row r="1374" spans="1:28" x14ac:dyDescent="0.3">
      <c r="A1374" s="14">
        <v>1</v>
      </c>
      <c r="B1374" s="14">
        <v>1</v>
      </c>
      <c r="C1374" s="15" t="s">
        <v>35873</v>
      </c>
      <c r="D1374" s="15" t="s">
        <v>35874</v>
      </c>
      <c r="E1374" s="15">
        <v>45748</v>
      </c>
      <c r="F1374" s="15" t="s">
        <v>35875</v>
      </c>
      <c r="G1374" s="15">
        <v>45649</v>
      </c>
      <c r="H1374" s="15">
        <v>45831</v>
      </c>
      <c r="I1374" s="15" t="s">
        <v>35876</v>
      </c>
      <c r="J1374" s="15" t="s">
        <v>35877</v>
      </c>
      <c r="K1374" s="15" t="s">
        <v>45624</v>
      </c>
      <c r="L1374" s="15" t="s">
        <v>25</v>
      </c>
      <c r="M1374" s="15" t="s">
        <v>557</v>
      </c>
      <c r="N1374" s="14">
        <v>2004</v>
      </c>
      <c r="O1374" s="15" t="s">
        <v>35878</v>
      </c>
      <c r="P1374" s="15" t="s">
        <v>81</v>
      </c>
      <c r="Q1374" s="15" t="s">
        <v>47061</v>
      </c>
      <c r="R1374" s="15" t="s">
        <v>35879</v>
      </c>
      <c r="S1374" s="15" t="s">
        <v>35880</v>
      </c>
      <c r="T1374" s="15" t="s">
        <v>35881</v>
      </c>
      <c r="U1374" s="15" t="s">
        <v>53</v>
      </c>
      <c r="V1374" s="15" t="s">
        <v>46146</v>
      </c>
      <c r="W1374" s="15" t="s">
        <v>54</v>
      </c>
      <c r="X1374" s="15" t="str">
        <f>_xlfn.XLOOKUP(_LOOKUP[[#This Row],[AdjusterMemberName]],_Adjuster[Adjuster Name],_Adjuster[Email],,0)</f>
        <v>JRubalcava@knightcompany.com</v>
      </c>
      <c r="Y1374" s="15" t="str">
        <f>_xlfn.XLOOKUP(_LOOKUP[[#This Row],[AdjusterMemberName]],_Adjuster[Adjuster Name],_Adjuster[Phone Number],,0)</f>
        <v>424-559-5420</v>
      </c>
      <c r="Z1374" s="15" t="s">
        <v>35882</v>
      </c>
      <c r="AA13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354 Brewer Rd, Rio Oso  CA 95674</v>
      </c>
      <c r="AB1374" s="15"/>
    </row>
    <row r="1375" spans="1:28" x14ac:dyDescent="0.3">
      <c r="A1375" s="14">
        <v>1</v>
      </c>
      <c r="B1375" s="14">
        <v>1</v>
      </c>
      <c r="C1375" s="15" t="s">
        <v>35925</v>
      </c>
      <c r="D1375" s="15" t="s">
        <v>35925</v>
      </c>
      <c r="E1375" s="15">
        <v>45748</v>
      </c>
      <c r="F1375" s="15" t="s">
        <v>35926</v>
      </c>
      <c r="G1375" s="15">
        <v>45578</v>
      </c>
      <c r="H1375" s="15">
        <v>45760</v>
      </c>
      <c r="I1375" s="15" t="s">
        <v>35927</v>
      </c>
      <c r="J1375" s="15" t="s">
        <v>35928</v>
      </c>
      <c r="K1375" s="15" t="s">
        <v>45820</v>
      </c>
      <c r="L1375" s="15" t="s">
        <v>128</v>
      </c>
      <c r="M1375" s="15" t="s">
        <v>836</v>
      </c>
      <c r="N1375" s="14">
        <v>2024</v>
      </c>
      <c r="O1375" s="15" t="s">
        <v>35929</v>
      </c>
      <c r="P1375" s="15" t="s">
        <v>106</v>
      </c>
      <c r="Q1375" s="15" t="s">
        <v>119</v>
      </c>
      <c r="R1375" s="15" t="s">
        <v>35930</v>
      </c>
      <c r="S1375" s="15" t="s">
        <v>35931</v>
      </c>
      <c r="T1375" s="15" t="s">
        <v>3904</v>
      </c>
      <c r="U1375" s="15" t="s">
        <v>53</v>
      </c>
      <c r="V1375" s="15" t="s">
        <v>45821</v>
      </c>
      <c r="W1375" s="15" t="s">
        <v>1658</v>
      </c>
      <c r="X1375" s="15" t="str">
        <f>_xlfn.XLOOKUP(_LOOKUP[[#This Row],[AdjusterMemberName]],_Adjuster[Adjuster Name],_Adjuster[Email],,0)</f>
        <v>RDavila@knightcompany.com</v>
      </c>
      <c r="Y1375" s="15" t="str">
        <f>_xlfn.XLOOKUP(_LOOKUP[[#This Row],[AdjusterMemberName]],_Adjuster[Adjuster Name],_Adjuster[Phone Number],,0)</f>
        <v>424-559-5663</v>
      </c>
      <c r="Z1375" s="15" t="s">
        <v>35932</v>
      </c>
      <c r="AA13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1985 E Washington Ave, Reedley  CA 93654</v>
      </c>
      <c r="AB1375" s="15">
        <v>45740</v>
      </c>
    </row>
    <row r="1376" spans="1:28" x14ac:dyDescent="0.3">
      <c r="A1376" s="14">
        <v>1</v>
      </c>
      <c r="B1376" s="14">
        <v>1</v>
      </c>
      <c r="C1376" s="15" t="s">
        <v>35156</v>
      </c>
      <c r="D1376" s="15" t="s">
        <v>35156</v>
      </c>
      <c r="E1376" s="15">
        <v>45747</v>
      </c>
      <c r="F1376" s="15" t="s">
        <v>35157</v>
      </c>
      <c r="G1376" s="15">
        <v>45582</v>
      </c>
      <c r="H1376" s="15">
        <v>45764</v>
      </c>
      <c r="I1376" s="15" t="s">
        <v>35158</v>
      </c>
      <c r="J1376" s="15" t="s">
        <v>35159</v>
      </c>
      <c r="K1376" s="15" t="s">
        <v>45759</v>
      </c>
      <c r="L1376" s="15" t="s">
        <v>128</v>
      </c>
      <c r="M1376" s="15" t="s">
        <v>129</v>
      </c>
      <c r="N1376" s="14">
        <v>2010</v>
      </c>
      <c r="O1376" s="15" t="s">
        <v>35160</v>
      </c>
      <c r="P1376" s="15" t="s">
        <v>81</v>
      </c>
      <c r="Q1376" s="15" t="s">
        <v>47019</v>
      </c>
      <c r="R1376" s="15" t="s">
        <v>35161</v>
      </c>
      <c r="S1376" s="15" t="s">
        <v>35162</v>
      </c>
      <c r="T1376" s="15" t="s">
        <v>174</v>
      </c>
      <c r="U1376" s="15" t="s">
        <v>53</v>
      </c>
      <c r="V1376" s="15" t="s">
        <v>45474</v>
      </c>
      <c r="W1376" s="15" t="s">
        <v>3307</v>
      </c>
      <c r="X1376" s="15" t="e">
        <f>_xlfn.XLOOKUP(_LOOKUP[[#This Row],[AdjusterMemberName]],_Adjuster[Adjuster Name],_Adjuster[Email],,0)</f>
        <v>#N/A</v>
      </c>
      <c r="Y1376" s="15" t="e">
        <f>_xlfn.XLOOKUP(_LOOKUP[[#This Row],[AdjusterMemberName]],_Adjuster[Adjuster Name],_Adjuster[Phone Number],,0)</f>
        <v>#N/A</v>
      </c>
      <c r="Z1376" s="15" t="s">
        <v>35163</v>
      </c>
      <c r="AA13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1825 W Vernon Ave Apt 204, Los Angeles  CA 90062</v>
      </c>
      <c r="AB1376" s="15"/>
    </row>
    <row r="1377" spans="1:28" x14ac:dyDescent="0.3">
      <c r="A1377" s="14">
        <v>1</v>
      </c>
      <c r="B1377" s="14">
        <v>1</v>
      </c>
      <c r="C1377" s="15" t="s">
        <v>35222</v>
      </c>
      <c r="D1377" s="15" t="s">
        <v>35222</v>
      </c>
      <c r="E1377" s="15">
        <v>45747</v>
      </c>
      <c r="F1377" s="15" t="s">
        <v>35223</v>
      </c>
      <c r="G1377" s="15">
        <v>45594</v>
      </c>
      <c r="H1377" s="15">
        <v>45776</v>
      </c>
      <c r="I1377" s="15" t="s">
        <v>35224</v>
      </c>
      <c r="J1377" s="15" t="s">
        <v>35225</v>
      </c>
      <c r="K1377" s="15" t="s">
        <v>45545</v>
      </c>
      <c r="L1377" s="15" t="s">
        <v>229</v>
      </c>
      <c r="M1377" s="15" t="s">
        <v>2915</v>
      </c>
      <c r="N1377" s="14">
        <v>2018</v>
      </c>
      <c r="O1377" s="15" t="s">
        <v>35226</v>
      </c>
      <c r="P1377" s="15" t="s">
        <v>81</v>
      </c>
      <c r="Q1377" s="15" t="s">
        <v>47117</v>
      </c>
      <c r="R1377" s="15" t="s">
        <v>3538</v>
      </c>
      <c r="S1377" s="15" t="s">
        <v>35227</v>
      </c>
      <c r="T1377" s="15" t="s">
        <v>174</v>
      </c>
      <c r="U1377" s="15" t="s">
        <v>53</v>
      </c>
      <c r="V1377" s="15" t="s">
        <v>45770</v>
      </c>
      <c r="W1377" s="15" t="s">
        <v>3307</v>
      </c>
      <c r="X1377" s="15" t="e">
        <f>_xlfn.XLOOKUP(_LOOKUP[[#This Row],[AdjusterMemberName]],_Adjuster[Adjuster Name],_Adjuster[Email],,0)</f>
        <v>#N/A</v>
      </c>
      <c r="Y1377" s="15" t="e">
        <f>_xlfn.XLOOKUP(_LOOKUP[[#This Row],[AdjusterMemberName]],_Adjuster[Adjuster Name],_Adjuster[Phone Number],,0)</f>
        <v>#N/A</v>
      </c>
      <c r="Z1377" s="15" t="s">
        <v>35228</v>
      </c>
      <c r="AA13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1034 S Ardmore Ave, Los Angeles  CA 90006</v>
      </c>
      <c r="AB1377" s="15"/>
    </row>
    <row r="1378" spans="1:28" x14ac:dyDescent="0.3">
      <c r="A1378" s="14">
        <v>1</v>
      </c>
      <c r="B1378" s="14">
        <v>1</v>
      </c>
      <c r="C1378" s="15" t="s">
        <v>31466</v>
      </c>
      <c r="D1378" s="15" t="s">
        <v>31466</v>
      </c>
      <c r="E1378" s="15">
        <v>45747</v>
      </c>
      <c r="F1378" s="15" t="s">
        <v>35233</v>
      </c>
      <c r="G1378" s="15">
        <v>45710</v>
      </c>
      <c r="H1378" s="15">
        <v>45891</v>
      </c>
      <c r="I1378" s="15" t="s">
        <v>35234</v>
      </c>
      <c r="J1378" s="15" t="s">
        <v>35235</v>
      </c>
      <c r="K1378" s="15" t="s">
        <v>45416</v>
      </c>
      <c r="L1378" s="15" t="s">
        <v>128</v>
      </c>
      <c r="M1378" s="15" t="s">
        <v>909</v>
      </c>
      <c r="N1378" s="14">
        <v>2022</v>
      </c>
      <c r="O1378" s="15" t="s">
        <v>35236</v>
      </c>
      <c r="P1378" s="15" t="s">
        <v>106</v>
      </c>
      <c r="Q1378" s="15" t="s">
        <v>46893</v>
      </c>
      <c r="R1378" s="15" t="s">
        <v>35237</v>
      </c>
      <c r="S1378" s="15" t="s">
        <v>35238</v>
      </c>
      <c r="T1378" s="15" t="s">
        <v>2543</v>
      </c>
      <c r="U1378" s="15" t="s">
        <v>53</v>
      </c>
      <c r="V1378" s="15" t="s">
        <v>45461</v>
      </c>
      <c r="W1378" s="15" t="s">
        <v>1186</v>
      </c>
      <c r="X1378" s="15" t="str">
        <f>_xlfn.XLOOKUP(_LOOKUP[[#This Row],[AdjusterMemberName]],_Adjuster[Adjuster Name],_Adjuster[Email],,0)</f>
        <v>sAkinleye@knightcompany.com</v>
      </c>
      <c r="Y1378" s="15" t="str">
        <f>_xlfn.XLOOKUP(_LOOKUP[[#This Row],[AdjusterMemberName]],_Adjuster[Adjuster Name],_Adjuster[Phone Number],,0)</f>
        <v>424-559-5280</v>
      </c>
      <c r="Z1378" s="15" t="s">
        <v>35239</v>
      </c>
      <c r="AA13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 Los Olivos Ave # B, Daly City  CA 94014</v>
      </c>
      <c r="AB1378" s="15"/>
    </row>
    <row r="1379" spans="1:28" x14ac:dyDescent="0.3">
      <c r="A1379" s="14">
        <v>1</v>
      </c>
      <c r="B1379" s="14">
        <v>1</v>
      </c>
      <c r="C1379" s="15" t="s">
        <v>35264</v>
      </c>
      <c r="D1379" s="15" t="s">
        <v>35264</v>
      </c>
      <c r="E1379" s="15">
        <v>45747</v>
      </c>
      <c r="F1379" s="15" t="s">
        <v>35265</v>
      </c>
      <c r="G1379" s="15">
        <v>45600</v>
      </c>
      <c r="H1379" s="15">
        <v>45781</v>
      </c>
      <c r="I1379" s="15" t="s">
        <v>35266</v>
      </c>
      <c r="J1379" s="15" t="s">
        <v>35267</v>
      </c>
      <c r="K1379" s="15" t="s">
        <v>45861</v>
      </c>
      <c r="L1379" s="15" t="s">
        <v>103</v>
      </c>
      <c r="M1379" s="15" t="s">
        <v>304</v>
      </c>
      <c r="N1379" s="14">
        <v>2016</v>
      </c>
      <c r="O1379" s="15" t="s">
        <v>35268</v>
      </c>
      <c r="P1379" s="15" t="s">
        <v>106</v>
      </c>
      <c r="Q1379" s="15" t="s">
        <v>47019</v>
      </c>
      <c r="R1379" s="15" t="s">
        <v>162</v>
      </c>
      <c r="S1379" s="15" t="s">
        <v>35269</v>
      </c>
      <c r="T1379" s="15" t="s">
        <v>253</v>
      </c>
      <c r="U1379" s="15" t="s">
        <v>53</v>
      </c>
      <c r="V1379" s="15" t="s">
        <v>45500</v>
      </c>
      <c r="W1379" s="15" t="s">
        <v>850</v>
      </c>
      <c r="X1379" s="15" t="e">
        <f>_xlfn.XLOOKUP(_LOOKUP[[#This Row],[AdjusterMemberName]],_Adjuster[Adjuster Name],_Adjuster[Email],,0)</f>
        <v>#N/A</v>
      </c>
      <c r="Y1379" s="15" t="e">
        <f>_xlfn.XLOOKUP(_LOOKUP[[#This Row],[AdjusterMemberName]],_Adjuster[Adjuster Name],_Adjuster[Phone Number],,0)</f>
        <v>#N/A</v>
      </c>
      <c r="Z1379" s="15" t="s">
        <v>35270</v>
      </c>
      <c r="AA13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230 E Ivy Ave Apt 4, Inglewood  CA 90302</v>
      </c>
      <c r="AB1379" s="15">
        <v>45748</v>
      </c>
    </row>
    <row r="1380" spans="1:28" x14ac:dyDescent="0.3">
      <c r="A1380" s="14">
        <v>1</v>
      </c>
      <c r="B1380" s="14">
        <v>1</v>
      </c>
      <c r="C1380" s="15" t="s">
        <v>35271</v>
      </c>
      <c r="D1380" s="15" t="s">
        <v>35272</v>
      </c>
      <c r="E1380" s="15">
        <v>45747</v>
      </c>
      <c r="F1380" s="15" t="s">
        <v>35273</v>
      </c>
      <c r="G1380" s="15">
        <v>45709</v>
      </c>
      <c r="H1380" s="15">
        <v>45890</v>
      </c>
      <c r="I1380" s="15" t="s">
        <v>35274</v>
      </c>
      <c r="J1380" s="15" t="s">
        <v>13921</v>
      </c>
      <c r="K1380" s="15" t="s">
        <v>45373</v>
      </c>
      <c r="L1380" s="15" t="s">
        <v>128</v>
      </c>
      <c r="M1380" s="15" t="s">
        <v>13318</v>
      </c>
      <c r="N1380" s="14">
        <v>2011</v>
      </c>
      <c r="O1380" s="15" t="s">
        <v>35275</v>
      </c>
      <c r="P1380" s="15" t="s">
        <v>106</v>
      </c>
      <c r="Q1380" s="15" t="s">
        <v>47034</v>
      </c>
      <c r="R1380" s="15" t="s">
        <v>35276</v>
      </c>
      <c r="S1380" s="15" t="s">
        <v>35277</v>
      </c>
      <c r="T1380" s="15" t="s">
        <v>424</v>
      </c>
      <c r="U1380" s="15" t="s">
        <v>53</v>
      </c>
      <c r="V1380" s="15" t="s">
        <v>45470</v>
      </c>
      <c r="W1380" s="15" t="s">
        <v>3184</v>
      </c>
      <c r="X1380" s="15" t="str">
        <f>_xlfn.XLOOKUP(_LOOKUP[[#This Row],[AdjusterMemberName]],_Adjuster[Adjuster Name],_Adjuster[Email],,0)</f>
        <v>mQualls@knightcompany.com</v>
      </c>
      <c r="Y1380" s="15" t="str">
        <f>_xlfn.XLOOKUP(_LOOKUP[[#This Row],[AdjusterMemberName]],_Adjuster[Adjuster Name],_Adjuster[Phone Number],,0)</f>
        <v>424-559-5436</v>
      </c>
      <c r="Z1380" s="15" t="s">
        <v>35278</v>
      </c>
      <c r="AA13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2196 Kendall Dr Apt 236, San Bernardino  CA 92407</v>
      </c>
      <c r="AB1380" s="15"/>
    </row>
    <row r="1381" spans="1:28" x14ac:dyDescent="0.3">
      <c r="A1381" s="14">
        <v>1</v>
      </c>
      <c r="B1381" s="14">
        <v>1</v>
      </c>
      <c r="C1381" s="15" t="s">
        <v>35279</v>
      </c>
      <c r="D1381" s="15" t="s">
        <v>35280</v>
      </c>
      <c r="E1381" s="15">
        <v>45747</v>
      </c>
      <c r="F1381" s="15" t="s">
        <v>35281</v>
      </c>
      <c r="G1381" s="15">
        <v>45688</v>
      </c>
      <c r="H1381" s="15">
        <v>45869</v>
      </c>
      <c r="I1381" s="15" t="s">
        <v>35282</v>
      </c>
      <c r="J1381" s="15" t="s">
        <v>35283</v>
      </c>
      <c r="K1381" s="15" t="s">
        <v>46165</v>
      </c>
      <c r="L1381" s="15" t="s">
        <v>128</v>
      </c>
      <c r="M1381" s="15" t="s">
        <v>2550</v>
      </c>
      <c r="N1381" s="14">
        <v>2021</v>
      </c>
      <c r="O1381" s="15" t="s">
        <v>35284</v>
      </c>
      <c r="P1381" s="15" t="s">
        <v>81</v>
      </c>
      <c r="Q1381" s="15" t="s">
        <v>46939</v>
      </c>
      <c r="R1381" s="15" t="s">
        <v>2510</v>
      </c>
      <c r="S1381" s="15" t="s">
        <v>35285</v>
      </c>
      <c r="T1381" s="15" t="s">
        <v>4165</v>
      </c>
      <c r="U1381" s="15" t="s">
        <v>53</v>
      </c>
      <c r="V1381" s="15" t="s">
        <v>45832</v>
      </c>
      <c r="W1381" s="15" t="s">
        <v>367</v>
      </c>
      <c r="X1381" s="15" t="str">
        <f>_xlfn.XLOOKUP(_LOOKUP[[#This Row],[AdjusterMemberName]],_Adjuster[Adjuster Name],_Adjuster[Email],,0)</f>
        <v>dHernandez4@knightcompany.com</v>
      </c>
      <c r="Y1381" s="15" t="str">
        <f>_xlfn.XLOOKUP(_LOOKUP[[#This Row],[AdjusterMemberName]],_Adjuster[Adjuster Name],_Adjuster[Phone Number],,0)</f>
        <v>323-315-7819</v>
      </c>
      <c r="Z1381" s="15" t="s">
        <v>35286</v>
      </c>
      <c r="AA13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12776 Telfair Ave, Sylmar  CA 91342</v>
      </c>
      <c r="AB1381" s="15">
        <v>45785</v>
      </c>
    </row>
    <row r="1382" spans="1:28" x14ac:dyDescent="0.3">
      <c r="A1382" s="14">
        <v>1</v>
      </c>
      <c r="B1382" s="14">
        <v>1</v>
      </c>
      <c r="C1382" s="15" t="s">
        <v>35297</v>
      </c>
      <c r="D1382" s="15" t="s">
        <v>35297</v>
      </c>
      <c r="E1382" s="15">
        <v>45747</v>
      </c>
      <c r="F1382" s="15" t="s">
        <v>35298</v>
      </c>
      <c r="G1382" s="15">
        <v>45714</v>
      </c>
      <c r="H1382" s="15">
        <v>45895</v>
      </c>
      <c r="I1382" s="15" t="s">
        <v>35299</v>
      </c>
      <c r="J1382" s="15" t="s">
        <v>35300</v>
      </c>
      <c r="K1382" s="15" t="s">
        <v>46164</v>
      </c>
      <c r="L1382" s="15" t="s">
        <v>314</v>
      </c>
      <c r="M1382" s="15" t="s">
        <v>315</v>
      </c>
      <c r="N1382" s="14">
        <v>2020</v>
      </c>
      <c r="O1382" s="15" t="s">
        <v>35301</v>
      </c>
      <c r="P1382" s="15" t="s">
        <v>106</v>
      </c>
      <c r="Q1382" s="15" t="s">
        <v>47022</v>
      </c>
      <c r="R1382" s="15" t="s">
        <v>35302</v>
      </c>
      <c r="S1382" s="15" t="s">
        <v>35303</v>
      </c>
      <c r="T1382" s="15" t="s">
        <v>35304</v>
      </c>
      <c r="U1382" s="15" t="s">
        <v>53</v>
      </c>
      <c r="V1382" s="15" t="s">
        <v>46163</v>
      </c>
      <c r="W1382" s="15" t="s">
        <v>850</v>
      </c>
      <c r="X1382" s="15" t="e">
        <f>_xlfn.XLOOKUP(_LOOKUP[[#This Row],[AdjusterMemberName]],_Adjuster[Adjuster Name],_Adjuster[Email],,0)</f>
        <v>#N/A</v>
      </c>
      <c r="Y1382" s="15" t="e">
        <f>_xlfn.XLOOKUP(_LOOKUP[[#This Row],[AdjusterMemberName]],_Adjuster[Adjuster Name],_Adjuster[Phone Number],,0)</f>
        <v>#N/A</v>
      </c>
      <c r="Z1382" s="15" t="s">
        <v>35305</v>
      </c>
      <c r="AA13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4631 Palm Ave, La Mesa  CA 91941</v>
      </c>
      <c r="AB1382" s="15"/>
    </row>
    <row r="1383" spans="1:28" x14ac:dyDescent="0.3">
      <c r="A1383" s="14">
        <v>0</v>
      </c>
      <c r="B1383" s="14">
        <v>1</v>
      </c>
      <c r="C1383" s="15" t="s">
        <v>35353</v>
      </c>
      <c r="D1383" s="15" t="s">
        <v>35354</v>
      </c>
      <c r="E1383" s="15">
        <v>45747</v>
      </c>
      <c r="F1383" s="15" t="s">
        <v>35355</v>
      </c>
      <c r="G1383" s="15"/>
      <c r="H1383" s="15"/>
      <c r="I1383" s="15" t="s">
        <v>35356</v>
      </c>
      <c r="J1383" s="15" t="s">
        <v>35357</v>
      </c>
      <c r="K1383" s="15" t="s">
        <v>45522</v>
      </c>
      <c r="L1383" s="15" t="s">
        <v>21832</v>
      </c>
      <c r="M1383" s="15" t="s">
        <v>24359</v>
      </c>
      <c r="N1383" s="14">
        <v>1900</v>
      </c>
      <c r="O1383" s="15" t="s">
        <v>35358</v>
      </c>
      <c r="P1383" s="15" t="s">
        <v>81</v>
      </c>
      <c r="Q1383" s="15"/>
      <c r="R1383" s="15"/>
      <c r="S1383" s="15"/>
      <c r="T1383" s="15"/>
      <c r="U1383" s="15"/>
      <c r="V1383" s="15"/>
      <c r="W1383" s="15" t="s">
        <v>1186</v>
      </c>
      <c r="X1383" s="15" t="str">
        <f>_xlfn.XLOOKUP(_LOOKUP[[#This Row],[AdjusterMemberName]],_Adjuster[Adjuster Name],_Adjuster[Email],,0)</f>
        <v>sAkinleye@knightcompany.com</v>
      </c>
      <c r="Y1383" s="15" t="str">
        <f>_xlfn.XLOOKUP(_LOOKUP[[#This Row],[AdjusterMemberName]],_Adjuster[Adjuster Name],_Adjuster[Phone Number],,0)</f>
        <v>424-559-5280</v>
      </c>
      <c r="Z1383" s="15"/>
      <c r="AA1383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1383" s="15"/>
    </row>
    <row r="1384" spans="1:28" x14ac:dyDescent="0.3">
      <c r="A1384" s="14">
        <v>1</v>
      </c>
      <c r="B1384" s="14">
        <v>1</v>
      </c>
      <c r="C1384" s="15" t="s">
        <v>30384</v>
      </c>
      <c r="D1384" s="15" t="s">
        <v>35383</v>
      </c>
      <c r="E1384" s="15">
        <v>45747</v>
      </c>
      <c r="F1384" s="15" t="s">
        <v>30385</v>
      </c>
      <c r="G1384" s="15">
        <v>45609</v>
      </c>
      <c r="H1384" s="15">
        <v>45790</v>
      </c>
      <c r="I1384" s="15" t="s">
        <v>35384</v>
      </c>
      <c r="J1384" s="15" t="s">
        <v>35385</v>
      </c>
      <c r="K1384" s="15" t="s">
        <v>45481</v>
      </c>
      <c r="L1384" s="15" t="s">
        <v>25</v>
      </c>
      <c r="M1384" s="15" t="s">
        <v>2170</v>
      </c>
      <c r="N1384" s="14">
        <v>2018</v>
      </c>
      <c r="O1384" s="15" t="s">
        <v>35386</v>
      </c>
      <c r="P1384" s="15" t="s">
        <v>81</v>
      </c>
      <c r="Q1384" s="15" t="s">
        <v>47006</v>
      </c>
      <c r="R1384" s="15" t="s">
        <v>922</v>
      </c>
      <c r="S1384" s="15" t="s">
        <v>30390</v>
      </c>
      <c r="T1384" s="15" t="s">
        <v>404</v>
      </c>
      <c r="U1384" s="15" t="s">
        <v>53</v>
      </c>
      <c r="V1384" s="15" t="s">
        <v>45417</v>
      </c>
      <c r="W1384" s="15" t="s">
        <v>1357</v>
      </c>
      <c r="X1384" s="15" t="str">
        <f>_xlfn.XLOOKUP(_LOOKUP[[#This Row],[AdjusterMemberName]],_Adjuster[Adjuster Name],_Adjuster[Email],,0)</f>
        <v>jRivera1@knightcompany.com</v>
      </c>
      <c r="Y1384" s="15" t="str">
        <f>_xlfn.XLOOKUP(_LOOKUP[[#This Row],[AdjusterMemberName]],_Adjuster[Adjuster Name],_Adjuster[Phone Number],,0)</f>
        <v>424-559-5239</v>
      </c>
      <c r="Z1384" s="15" t="s">
        <v>30391</v>
      </c>
      <c r="AA13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38035 Rudall Ave, Palmdale  CA 93550</v>
      </c>
      <c r="AB1384" s="15"/>
    </row>
    <row r="1385" spans="1:28" x14ac:dyDescent="0.3">
      <c r="A1385" s="14">
        <v>0</v>
      </c>
      <c r="B1385" s="14">
        <v>1</v>
      </c>
      <c r="C1385" s="15" t="s">
        <v>35676</v>
      </c>
      <c r="D1385" s="15" t="s">
        <v>35676</v>
      </c>
      <c r="E1385" s="15">
        <v>45747</v>
      </c>
      <c r="F1385" s="15" t="s">
        <v>35677</v>
      </c>
      <c r="G1385" s="15"/>
      <c r="H1385" s="15"/>
      <c r="I1385" s="15" t="s">
        <v>35678</v>
      </c>
      <c r="J1385" s="15" t="s">
        <v>35679</v>
      </c>
      <c r="K1385" s="15" t="s">
        <v>45611</v>
      </c>
      <c r="L1385" s="15" t="s">
        <v>128</v>
      </c>
      <c r="M1385" s="15" t="s">
        <v>18212</v>
      </c>
      <c r="N1385" s="14">
        <v>2011</v>
      </c>
      <c r="O1385" s="15" t="s">
        <v>1025</v>
      </c>
      <c r="P1385" s="15" t="s">
        <v>106</v>
      </c>
      <c r="Q1385" s="15"/>
      <c r="R1385" s="15"/>
      <c r="S1385" s="15"/>
      <c r="T1385" s="15"/>
      <c r="U1385" s="15"/>
      <c r="V1385" s="15"/>
      <c r="W1385" s="15" t="s">
        <v>1186</v>
      </c>
      <c r="X1385" s="15" t="str">
        <f>_xlfn.XLOOKUP(_LOOKUP[[#This Row],[AdjusterMemberName]],_Adjuster[Adjuster Name],_Adjuster[Email],,0)</f>
        <v>sAkinleye@knightcompany.com</v>
      </c>
      <c r="Y1385" s="15" t="str">
        <f>_xlfn.XLOOKUP(_LOOKUP[[#This Row],[AdjusterMemberName]],_Adjuster[Adjuster Name],_Adjuster[Phone Number],,0)</f>
        <v>424-559-5280</v>
      </c>
      <c r="Z1385" s="15"/>
      <c r="AA1385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1385" s="15"/>
    </row>
    <row r="1386" spans="1:28" x14ac:dyDescent="0.3">
      <c r="A1386" s="14">
        <v>1</v>
      </c>
      <c r="B1386" s="14">
        <v>1</v>
      </c>
      <c r="C1386" s="15" t="s">
        <v>24790</v>
      </c>
      <c r="D1386" s="15" t="s">
        <v>24790</v>
      </c>
      <c r="E1386" s="15">
        <v>45747</v>
      </c>
      <c r="F1386" s="15" t="s">
        <v>24792</v>
      </c>
      <c r="G1386" s="15">
        <v>45586</v>
      </c>
      <c r="H1386" s="15">
        <v>45768</v>
      </c>
      <c r="I1386" s="15" t="s">
        <v>41483</v>
      </c>
      <c r="J1386" s="15" t="s">
        <v>41484</v>
      </c>
      <c r="K1386" s="15" t="s">
        <v>45838</v>
      </c>
      <c r="L1386" s="15" t="s">
        <v>150</v>
      </c>
      <c r="M1386" s="15" t="s">
        <v>687</v>
      </c>
      <c r="N1386" s="14">
        <v>2008</v>
      </c>
      <c r="O1386" s="15" t="s">
        <v>41485</v>
      </c>
      <c r="P1386" s="15" t="s">
        <v>81</v>
      </c>
      <c r="Q1386" s="15" t="s">
        <v>47019</v>
      </c>
      <c r="R1386" s="15" t="s">
        <v>24796</v>
      </c>
      <c r="S1386" s="15" t="s">
        <v>24797</v>
      </c>
      <c r="T1386" s="15" t="s">
        <v>821</v>
      </c>
      <c r="U1386" s="15" t="s">
        <v>53</v>
      </c>
      <c r="V1386" s="15" t="s">
        <v>45349</v>
      </c>
      <c r="W1386" s="15" t="s">
        <v>3974</v>
      </c>
      <c r="X1386" s="15" t="str">
        <f>_xlfn.XLOOKUP(_LOOKUP[[#This Row],[AdjusterMemberName]],_Adjuster[Adjuster Name],_Adjuster[Email],,0)</f>
        <v>LMiller@knightcompany.com</v>
      </c>
      <c r="Y1386" s="15" t="str">
        <f>_xlfn.XLOOKUP(_LOOKUP[[#This Row],[AdjusterMemberName]],_Adjuster[Adjuster Name],_Adjuster[Phone Number],,0)</f>
        <v>424-559-5378</v>
      </c>
      <c r="Z1386" s="15" t="s">
        <v>24798</v>
      </c>
      <c r="AA13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6944 Kester Ave 214, Van Nuys  CA 91405</v>
      </c>
      <c r="AB1386" s="15"/>
    </row>
    <row r="1387" spans="1:28" x14ac:dyDescent="0.3">
      <c r="A1387" s="14">
        <v>1</v>
      </c>
      <c r="B1387" s="14">
        <v>1</v>
      </c>
      <c r="C1387" s="15" t="s">
        <v>35147</v>
      </c>
      <c r="D1387" s="15" t="s">
        <v>35148</v>
      </c>
      <c r="E1387" s="15">
        <v>45746</v>
      </c>
      <c r="F1387" s="15" t="s">
        <v>35149</v>
      </c>
      <c r="G1387" s="15">
        <v>45730</v>
      </c>
      <c r="H1387" s="15">
        <v>45914</v>
      </c>
      <c r="I1387" s="15" t="s">
        <v>35150</v>
      </c>
      <c r="J1387" s="15" t="s">
        <v>35151</v>
      </c>
      <c r="K1387" s="15" t="s">
        <v>45386</v>
      </c>
      <c r="L1387" s="15" t="s">
        <v>128</v>
      </c>
      <c r="M1387" s="15" t="s">
        <v>129</v>
      </c>
      <c r="N1387" s="14">
        <v>2025</v>
      </c>
      <c r="O1387" s="15" t="s">
        <v>35152</v>
      </c>
      <c r="P1387" s="15" t="s">
        <v>106</v>
      </c>
      <c r="Q1387" s="15" t="s">
        <v>46893</v>
      </c>
      <c r="R1387" s="15" t="s">
        <v>35153</v>
      </c>
      <c r="S1387" s="15" t="s">
        <v>35154</v>
      </c>
      <c r="T1387" s="15" t="s">
        <v>8399</v>
      </c>
      <c r="U1387" s="15" t="s">
        <v>53</v>
      </c>
      <c r="V1387" s="15" t="s">
        <v>46171</v>
      </c>
      <c r="W1387" s="15" t="s">
        <v>25229</v>
      </c>
      <c r="X1387" s="15" t="str">
        <f>_xlfn.XLOOKUP(_LOOKUP[[#This Row],[AdjusterMemberName]],_Adjuster[Adjuster Name],_Adjuster[Email],,0)</f>
        <v>rMartinez4@knightcompany.com</v>
      </c>
      <c r="Y1387" s="15" t="str">
        <f>_xlfn.XLOOKUP(_LOOKUP[[#This Row],[AdjusterMemberName]],_Adjuster[Adjuster Name],_Adjuster[Phone Number],,0)</f>
        <v>424-559-5605</v>
      </c>
      <c r="Z1387" s="15" t="s">
        <v>35155</v>
      </c>
      <c r="AA13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919 E Main St Apt 30, Santa Maria  CA 93454</v>
      </c>
      <c r="AB1387" s="15"/>
    </row>
    <row r="1388" spans="1:28" x14ac:dyDescent="0.3">
      <c r="A1388" s="14">
        <v>1</v>
      </c>
      <c r="B1388" s="14">
        <v>1</v>
      </c>
      <c r="C1388" s="15" t="s">
        <v>35180</v>
      </c>
      <c r="D1388" s="15" t="s">
        <v>35180</v>
      </c>
      <c r="E1388" s="15">
        <v>45746</v>
      </c>
      <c r="F1388" s="15" t="s">
        <v>35181</v>
      </c>
      <c r="G1388" s="15">
        <v>45722</v>
      </c>
      <c r="H1388" s="15">
        <v>45906</v>
      </c>
      <c r="I1388" s="15" t="s">
        <v>35182</v>
      </c>
      <c r="J1388" s="15" t="s">
        <v>35183</v>
      </c>
      <c r="K1388" s="15" t="s">
        <v>45339</v>
      </c>
      <c r="L1388" s="15" t="s">
        <v>139</v>
      </c>
      <c r="M1388" s="15" t="s">
        <v>12196</v>
      </c>
      <c r="N1388" s="14">
        <v>2015</v>
      </c>
      <c r="O1388" s="15" t="s">
        <v>35184</v>
      </c>
      <c r="P1388" s="15" t="s">
        <v>106</v>
      </c>
      <c r="Q1388" s="15" t="s">
        <v>47020</v>
      </c>
      <c r="R1388" s="15" t="s">
        <v>35185</v>
      </c>
      <c r="S1388" s="15" t="s">
        <v>35186</v>
      </c>
      <c r="T1388" s="15" t="s">
        <v>4596</v>
      </c>
      <c r="U1388" s="15" t="s">
        <v>53</v>
      </c>
      <c r="V1388" s="15" t="s">
        <v>45485</v>
      </c>
      <c r="W1388" s="15" t="s">
        <v>7479</v>
      </c>
      <c r="X1388" s="15" t="e">
        <f>_xlfn.XLOOKUP(_LOOKUP[[#This Row],[AdjusterMemberName]],_Adjuster[Adjuster Name],_Adjuster[Email],,0)</f>
        <v>#N/A</v>
      </c>
      <c r="Y1388" s="15" t="e">
        <f>_xlfn.XLOOKUP(_LOOKUP[[#This Row],[AdjusterMemberName]],_Adjuster[Adjuster Name],_Adjuster[Phone Number],,0)</f>
        <v>#N/A</v>
      </c>
      <c r="Z1388" s="15" t="s">
        <v>35187</v>
      </c>
      <c r="AA13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921 N Neptune Ave Apt 5, Wilmington  CA 90744</v>
      </c>
      <c r="AB1388" s="15"/>
    </row>
    <row r="1389" spans="1:28" x14ac:dyDescent="0.3">
      <c r="A1389" s="14">
        <v>1</v>
      </c>
      <c r="B1389" s="14">
        <v>1</v>
      </c>
      <c r="C1389" s="15" t="s">
        <v>35196</v>
      </c>
      <c r="D1389" s="15" t="s">
        <v>35197</v>
      </c>
      <c r="E1389" s="15">
        <v>45746</v>
      </c>
      <c r="F1389" s="15" t="s">
        <v>35198</v>
      </c>
      <c r="G1389" s="15">
        <v>45622</v>
      </c>
      <c r="H1389" s="15">
        <v>45803</v>
      </c>
      <c r="I1389" s="15" t="s">
        <v>35199</v>
      </c>
      <c r="J1389" s="15" t="s">
        <v>35200</v>
      </c>
      <c r="K1389" s="15" t="s">
        <v>45568</v>
      </c>
      <c r="L1389" s="15" t="s">
        <v>25</v>
      </c>
      <c r="M1389" s="15" t="s">
        <v>373</v>
      </c>
      <c r="N1389" s="14">
        <v>2015</v>
      </c>
      <c r="O1389" s="15" t="s">
        <v>35201</v>
      </c>
      <c r="P1389" s="15" t="s">
        <v>81</v>
      </c>
      <c r="Q1389" s="15" t="s">
        <v>47073</v>
      </c>
      <c r="R1389" s="15" t="s">
        <v>35202</v>
      </c>
      <c r="S1389" s="15" t="s">
        <v>35203</v>
      </c>
      <c r="T1389" s="15" t="s">
        <v>174</v>
      </c>
      <c r="U1389" s="15" t="s">
        <v>53</v>
      </c>
      <c r="V1389" s="15" t="s">
        <v>45342</v>
      </c>
      <c r="W1389" s="15" t="s">
        <v>6921</v>
      </c>
      <c r="X1389" s="15" t="str">
        <f>_xlfn.XLOOKUP(_LOOKUP[[#This Row],[AdjusterMemberName]],_Adjuster[Adjuster Name],_Adjuster[Email],,0)</f>
        <v>AWallace@knightcompany.com</v>
      </c>
      <c r="Y1389" s="15" t="str">
        <f>_xlfn.XLOOKUP(_LOOKUP[[#This Row],[AdjusterMemberName]],_Adjuster[Adjuster Name],_Adjuster[Phone Number],,0)</f>
        <v>424-559-5734</v>
      </c>
      <c r="Z1389" s="15" t="s">
        <v>35204</v>
      </c>
      <c r="AA13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119 E 81St St, Los Angeles  CA 90003</v>
      </c>
      <c r="AB1389" s="15"/>
    </row>
    <row r="1390" spans="1:28" x14ac:dyDescent="0.3">
      <c r="A1390" s="14">
        <v>1</v>
      </c>
      <c r="B1390" s="14">
        <v>1</v>
      </c>
      <c r="C1390" s="15" t="s">
        <v>35213</v>
      </c>
      <c r="D1390" s="15" t="s">
        <v>17250</v>
      </c>
      <c r="E1390" s="15">
        <v>45746</v>
      </c>
      <c r="F1390" s="15" t="s">
        <v>35214</v>
      </c>
      <c r="G1390" s="15">
        <v>45678</v>
      </c>
      <c r="H1390" s="15">
        <v>45859</v>
      </c>
      <c r="I1390" s="15" t="s">
        <v>35215</v>
      </c>
      <c r="J1390" s="15" t="s">
        <v>35216</v>
      </c>
      <c r="K1390" s="15" t="s">
        <v>45695</v>
      </c>
      <c r="L1390" s="15" t="s">
        <v>139</v>
      </c>
      <c r="M1390" s="15" t="s">
        <v>797</v>
      </c>
      <c r="N1390" s="14">
        <v>2005</v>
      </c>
      <c r="O1390" s="15" t="s">
        <v>35217</v>
      </c>
      <c r="P1390" s="15" t="s">
        <v>81</v>
      </c>
      <c r="Q1390" s="15" t="s">
        <v>46893</v>
      </c>
      <c r="R1390" s="15" t="s">
        <v>35218</v>
      </c>
      <c r="S1390" s="15" t="s">
        <v>35219</v>
      </c>
      <c r="T1390" s="15" t="s">
        <v>35220</v>
      </c>
      <c r="U1390" s="15" t="s">
        <v>53</v>
      </c>
      <c r="V1390" s="15" t="s">
        <v>45787</v>
      </c>
      <c r="W1390" s="15" t="s">
        <v>1357</v>
      </c>
      <c r="X1390" s="15" t="str">
        <f>_xlfn.XLOOKUP(_LOOKUP[[#This Row],[AdjusterMemberName]],_Adjuster[Adjuster Name],_Adjuster[Email],,0)</f>
        <v>jRivera1@knightcompany.com</v>
      </c>
      <c r="Y1390" s="15" t="str">
        <f>_xlfn.XLOOKUP(_LOOKUP[[#This Row],[AdjusterMemberName]],_Adjuster[Adjuster Name],_Adjuster[Phone Number],,0)</f>
        <v>424-559-5239</v>
      </c>
      <c r="Z1390" s="15" t="s">
        <v>35221</v>
      </c>
      <c r="AA13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8126 Road 128, Pixley  CA 93256</v>
      </c>
      <c r="AB1390" s="15"/>
    </row>
    <row r="1391" spans="1:28" x14ac:dyDescent="0.3">
      <c r="A1391" s="14">
        <v>1</v>
      </c>
      <c r="B1391" s="14">
        <v>1</v>
      </c>
      <c r="C1391" s="15" t="s">
        <v>18842</v>
      </c>
      <c r="D1391" s="15" t="s">
        <v>18842</v>
      </c>
      <c r="E1391" s="15">
        <v>45746</v>
      </c>
      <c r="F1391" s="15" t="s">
        <v>35229</v>
      </c>
      <c r="G1391" s="15">
        <v>45626</v>
      </c>
      <c r="H1391" s="15">
        <v>45807</v>
      </c>
      <c r="I1391" s="15" t="s">
        <v>35230</v>
      </c>
      <c r="J1391" s="15" t="s">
        <v>35231</v>
      </c>
      <c r="K1391" s="15" t="s">
        <v>45827</v>
      </c>
      <c r="L1391" s="15" t="s">
        <v>229</v>
      </c>
      <c r="M1391" s="15" t="s">
        <v>3275</v>
      </c>
      <c r="N1391" s="14">
        <v>2007</v>
      </c>
      <c r="O1391" s="15" t="s">
        <v>35232</v>
      </c>
      <c r="P1391" s="15" t="s">
        <v>81</v>
      </c>
      <c r="Q1391" s="15" t="s">
        <v>47061</v>
      </c>
      <c r="R1391" s="15" t="s">
        <v>2673</v>
      </c>
      <c r="S1391" s="15" t="s">
        <v>18847</v>
      </c>
      <c r="T1391" s="15" t="s">
        <v>592</v>
      </c>
      <c r="U1391" s="15" t="s">
        <v>53</v>
      </c>
      <c r="V1391" s="15" t="s">
        <v>45910</v>
      </c>
      <c r="W1391" s="15" t="s">
        <v>3184</v>
      </c>
      <c r="X1391" s="15" t="str">
        <f>_xlfn.XLOOKUP(_LOOKUP[[#This Row],[AdjusterMemberName]],_Adjuster[Adjuster Name],_Adjuster[Email],,0)</f>
        <v>mQualls@knightcompany.com</v>
      </c>
      <c r="Y1391" s="15" t="str">
        <f>_xlfn.XLOOKUP(_LOOKUP[[#This Row],[AdjusterMemberName]],_Adjuster[Adjuster Name],_Adjuster[Phone Number],,0)</f>
        <v>424-559-5436</v>
      </c>
      <c r="Z1391" s="15" t="s">
        <v>18848</v>
      </c>
      <c r="AA13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13230 Placentia St, Hesperia  CA 92344</v>
      </c>
      <c r="AB1391" s="15"/>
    </row>
    <row r="1392" spans="1:28" x14ac:dyDescent="0.3">
      <c r="A1392" s="14">
        <v>1</v>
      </c>
      <c r="B1392" s="14">
        <v>1</v>
      </c>
      <c r="C1392" s="15" t="s">
        <v>35240</v>
      </c>
      <c r="D1392" s="15" t="s">
        <v>35240</v>
      </c>
      <c r="E1392" s="15">
        <v>45746</v>
      </c>
      <c r="F1392" s="15" t="s">
        <v>35241</v>
      </c>
      <c r="G1392" s="15">
        <v>45595</v>
      </c>
      <c r="H1392" s="15">
        <v>45777</v>
      </c>
      <c r="I1392" s="15" t="s">
        <v>35242</v>
      </c>
      <c r="J1392" s="15" t="s">
        <v>35243</v>
      </c>
      <c r="K1392" s="15" t="s">
        <v>46169</v>
      </c>
      <c r="L1392" s="15" t="s">
        <v>128</v>
      </c>
      <c r="M1392" s="15" t="s">
        <v>170</v>
      </c>
      <c r="N1392" s="14">
        <v>2011</v>
      </c>
      <c r="O1392" s="15" t="s">
        <v>35244</v>
      </c>
      <c r="P1392" s="15" t="s">
        <v>81</v>
      </c>
      <c r="Q1392" s="15" t="s">
        <v>47122</v>
      </c>
      <c r="R1392" s="15" t="s">
        <v>3198</v>
      </c>
      <c r="S1392" s="15" t="s">
        <v>35245</v>
      </c>
      <c r="T1392" s="15" t="s">
        <v>122</v>
      </c>
      <c r="U1392" s="15" t="s">
        <v>53</v>
      </c>
      <c r="V1392" s="15" t="s">
        <v>45784</v>
      </c>
      <c r="W1392" s="15" t="s">
        <v>7479</v>
      </c>
      <c r="X1392" s="15" t="e">
        <f>_xlfn.XLOOKUP(_LOOKUP[[#This Row],[AdjusterMemberName]],_Adjuster[Adjuster Name],_Adjuster[Email],,0)</f>
        <v>#N/A</v>
      </c>
      <c r="Y1392" s="15" t="e">
        <f>_xlfn.XLOOKUP(_LOOKUP[[#This Row],[AdjusterMemberName]],_Adjuster[Adjuster Name],_Adjuster[Phone Number],,0)</f>
        <v>#N/A</v>
      </c>
      <c r="Z1392" s="15" t="s">
        <v>35246</v>
      </c>
      <c r="AA13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620 E Johnston Ave, Hemet  CA 92543</v>
      </c>
      <c r="AB1392" s="15"/>
    </row>
    <row r="1393" spans="1:28" x14ac:dyDescent="0.3">
      <c r="A1393" s="14">
        <v>1</v>
      </c>
      <c r="B1393" s="14">
        <v>1</v>
      </c>
      <c r="C1393" s="15" t="s">
        <v>27998</v>
      </c>
      <c r="D1393" s="15" t="s">
        <v>27998</v>
      </c>
      <c r="E1393" s="15">
        <v>45746</v>
      </c>
      <c r="F1393" s="15" t="s">
        <v>35344</v>
      </c>
      <c r="G1393" s="15">
        <v>45702</v>
      </c>
      <c r="H1393" s="15">
        <v>45883</v>
      </c>
      <c r="I1393" s="15" t="s">
        <v>35345</v>
      </c>
      <c r="J1393" s="15" t="s">
        <v>35346</v>
      </c>
      <c r="K1393" s="15" t="s">
        <v>45451</v>
      </c>
      <c r="L1393" s="15" t="s">
        <v>103</v>
      </c>
      <c r="M1393" s="15" t="s">
        <v>104</v>
      </c>
      <c r="N1393" s="14">
        <v>2025</v>
      </c>
      <c r="O1393" s="15" t="s">
        <v>35347</v>
      </c>
      <c r="P1393" s="15" t="s">
        <v>106</v>
      </c>
      <c r="Q1393" s="15" t="s">
        <v>46913</v>
      </c>
      <c r="R1393" s="15" t="s">
        <v>28003</v>
      </c>
      <c r="S1393" s="15" t="s">
        <v>28004</v>
      </c>
      <c r="T1393" s="15" t="s">
        <v>174</v>
      </c>
      <c r="U1393" s="15" t="s">
        <v>53</v>
      </c>
      <c r="V1393" s="15" t="s">
        <v>45537</v>
      </c>
      <c r="W1393" s="15" t="s">
        <v>1658</v>
      </c>
      <c r="X1393" s="15" t="str">
        <f>_xlfn.XLOOKUP(_LOOKUP[[#This Row],[AdjusterMemberName]],_Adjuster[Adjuster Name],_Adjuster[Email],,0)</f>
        <v>RDavila@knightcompany.com</v>
      </c>
      <c r="Y1393" s="15" t="str">
        <f>_xlfn.XLOOKUP(_LOOKUP[[#This Row],[AdjusterMemberName]],_Adjuster[Adjuster Name],_Adjuster[Phone Number],,0)</f>
        <v>424-559-5663</v>
      </c>
      <c r="Z1393" s="15" t="s">
        <v>35348</v>
      </c>
      <c r="AA13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1233 S Westlake Ave, Los Angeles  CA 90006</v>
      </c>
      <c r="AB1393" s="15"/>
    </row>
    <row r="1394" spans="1:28" x14ac:dyDescent="0.3">
      <c r="A1394" s="14">
        <v>1</v>
      </c>
      <c r="B1394" s="14">
        <v>1</v>
      </c>
      <c r="C1394" s="15" t="s">
        <v>35630</v>
      </c>
      <c r="D1394" s="15" t="s">
        <v>35631</v>
      </c>
      <c r="E1394" s="15">
        <v>45746</v>
      </c>
      <c r="F1394" s="15" t="s">
        <v>35632</v>
      </c>
      <c r="G1394" s="15">
        <v>45598</v>
      </c>
      <c r="H1394" s="15">
        <v>45779</v>
      </c>
      <c r="I1394" s="15" t="s">
        <v>35633</v>
      </c>
      <c r="J1394" s="15" t="s">
        <v>35634</v>
      </c>
      <c r="K1394" s="15" t="s">
        <v>45397</v>
      </c>
      <c r="L1394" s="15" t="s">
        <v>103</v>
      </c>
      <c r="M1394" s="15" t="s">
        <v>9862</v>
      </c>
      <c r="N1394" s="14">
        <v>2018</v>
      </c>
      <c r="O1394" s="15" t="s">
        <v>35635</v>
      </c>
      <c r="P1394" s="15" t="s">
        <v>106</v>
      </c>
      <c r="Q1394" s="15" t="s">
        <v>47019</v>
      </c>
      <c r="R1394" s="15" t="s">
        <v>4017</v>
      </c>
      <c r="S1394" s="15" t="s">
        <v>35636</v>
      </c>
      <c r="T1394" s="15" t="s">
        <v>2292</v>
      </c>
      <c r="U1394" s="15" t="s">
        <v>53</v>
      </c>
      <c r="V1394" s="15" t="s">
        <v>46153</v>
      </c>
      <c r="W1394" s="15" t="s">
        <v>6921</v>
      </c>
      <c r="X1394" s="15" t="str">
        <f>_xlfn.XLOOKUP(_LOOKUP[[#This Row],[AdjusterMemberName]],_Adjuster[Adjuster Name],_Adjuster[Email],,0)</f>
        <v>AWallace@knightcompany.com</v>
      </c>
      <c r="Y1394" s="15" t="str">
        <f>_xlfn.XLOOKUP(_LOOKUP[[#This Row],[AdjusterMemberName]],_Adjuster[Adjuster Name],_Adjuster[Phone Number],,0)</f>
        <v>424-559-5734</v>
      </c>
      <c r="Z1394" s="15" t="s">
        <v>35637</v>
      </c>
      <c r="AA13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4987 Hildasue Ter 247, Fremont  CA 94555</v>
      </c>
      <c r="AB1394" s="15"/>
    </row>
    <row r="1395" spans="1:28" x14ac:dyDescent="0.3">
      <c r="A1395" s="14">
        <v>1</v>
      </c>
      <c r="B1395" s="14">
        <v>1</v>
      </c>
      <c r="C1395" s="15" t="s">
        <v>35645</v>
      </c>
      <c r="D1395" s="15" t="s">
        <v>35646</v>
      </c>
      <c r="E1395" s="15">
        <v>45746</v>
      </c>
      <c r="F1395" s="15" t="s">
        <v>35647</v>
      </c>
      <c r="G1395" s="15">
        <v>45680</v>
      </c>
      <c r="H1395" s="15">
        <v>45861</v>
      </c>
      <c r="I1395" s="15" t="s">
        <v>35648</v>
      </c>
      <c r="J1395" s="15" t="s">
        <v>35649</v>
      </c>
      <c r="K1395" s="15" t="s">
        <v>45493</v>
      </c>
      <c r="L1395" s="15" t="s">
        <v>128</v>
      </c>
      <c r="M1395" s="15" t="s">
        <v>129</v>
      </c>
      <c r="N1395" s="14">
        <v>2017</v>
      </c>
      <c r="O1395" s="15" t="s">
        <v>35650</v>
      </c>
      <c r="P1395" s="15" t="s">
        <v>106</v>
      </c>
      <c r="Q1395" s="15" t="s">
        <v>46939</v>
      </c>
      <c r="R1395" s="15" t="s">
        <v>35651</v>
      </c>
      <c r="S1395" s="15" t="s">
        <v>35652</v>
      </c>
      <c r="T1395" s="15" t="s">
        <v>6635</v>
      </c>
      <c r="U1395" s="15" t="s">
        <v>53</v>
      </c>
      <c r="V1395" s="15" t="s">
        <v>46152</v>
      </c>
      <c r="W1395" s="15" t="s">
        <v>22473</v>
      </c>
      <c r="X1395" s="15" t="e">
        <f>_xlfn.XLOOKUP(_LOOKUP[[#This Row],[AdjusterMemberName]],_Adjuster[Adjuster Name],_Adjuster[Email],,0)</f>
        <v>#N/A</v>
      </c>
      <c r="Y1395" s="15" t="e">
        <f>_xlfn.XLOOKUP(_LOOKUP[[#This Row],[AdjusterMemberName]],_Adjuster[Adjuster Name],_Adjuster[Phone Number],,0)</f>
        <v>#N/A</v>
      </c>
      <c r="Z1395" s="15" t="s">
        <v>35653</v>
      </c>
      <c r="AA13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 28Th Ave Apt 10, San Mateo  CA 94403</v>
      </c>
      <c r="AB1395" s="15"/>
    </row>
    <row r="1396" spans="1:28" x14ac:dyDescent="0.3">
      <c r="A1396" s="14">
        <v>1</v>
      </c>
      <c r="B1396" s="14">
        <v>1</v>
      </c>
      <c r="C1396" s="15" t="s">
        <v>25134</v>
      </c>
      <c r="D1396" s="15" t="s">
        <v>25134</v>
      </c>
      <c r="E1396" s="15">
        <v>45746</v>
      </c>
      <c r="F1396" s="15" t="s">
        <v>35654</v>
      </c>
      <c r="G1396" s="15">
        <v>45697</v>
      </c>
      <c r="H1396" s="15">
        <v>45878</v>
      </c>
      <c r="I1396" s="15" t="s">
        <v>35655</v>
      </c>
      <c r="J1396" s="15" t="s">
        <v>35656</v>
      </c>
      <c r="K1396" s="15" t="s">
        <v>45489</v>
      </c>
      <c r="L1396" s="15" t="s">
        <v>128</v>
      </c>
      <c r="M1396" s="15" t="s">
        <v>836</v>
      </c>
      <c r="N1396" s="14">
        <v>2018</v>
      </c>
      <c r="O1396" s="15" t="s">
        <v>35657</v>
      </c>
      <c r="P1396" s="15" t="s">
        <v>106</v>
      </c>
      <c r="Q1396" s="15" t="s">
        <v>46893</v>
      </c>
      <c r="R1396" s="15" t="s">
        <v>25140</v>
      </c>
      <c r="S1396" s="15" t="s">
        <v>25141</v>
      </c>
      <c r="T1396" s="15" t="s">
        <v>1067</v>
      </c>
      <c r="U1396" s="15" t="s">
        <v>53</v>
      </c>
      <c r="V1396" s="15" t="s">
        <v>45675</v>
      </c>
      <c r="W1396" s="15" t="s">
        <v>1357</v>
      </c>
      <c r="X1396" s="15" t="str">
        <f>_xlfn.XLOOKUP(_LOOKUP[[#This Row],[AdjusterMemberName]],_Adjuster[Adjuster Name],_Adjuster[Email],,0)</f>
        <v>jRivera1@knightcompany.com</v>
      </c>
      <c r="Y1396" s="15" t="str">
        <f>_xlfn.XLOOKUP(_LOOKUP[[#This Row],[AdjusterMemberName]],_Adjuster[Adjuster Name],_Adjuster[Phone Number],,0)</f>
        <v>424-559-5239</v>
      </c>
      <c r="Z1396" s="15" t="s">
        <v>25142</v>
      </c>
      <c r="AA13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1271 Egbert Ave, San Francisco  CA 94124</v>
      </c>
      <c r="AB1396" s="15"/>
    </row>
    <row r="1397" spans="1:28" x14ac:dyDescent="0.3">
      <c r="A1397" s="14">
        <v>1</v>
      </c>
      <c r="B1397" s="14">
        <v>1</v>
      </c>
      <c r="C1397" s="15" t="s">
        <v>35164</v>
      </c>
      <c r="D1397" s="15" t="s">
        <v>35164</v>
      </c>
      <c r="E1397" s="15">
        <v>45745</v>
      </c>
      <c r="F1397" s="15" t="s">
        <v>35165</v>
      </c>
      <c r="G1397" s="15">
        <v>45709</v>
      </c>
      <c r="H1397" s="15">
        <v>45890</v>
      </c>
      <c r="I1397" s="15" t="s">
        <v>35166</v>
      </c>
      <c r="J1397" s="15" t="s">
        <v>35167</v>
      </c>
      <c r="K1397" s="15" t="s">
        <v>46170</v>
      </c>
      <c r="L1397" s="15" t="s">
        <v>314</v>
      </c>
      <c r="M1397" s="15" t="s">
        <v>315</v>
      </c>
      <c r="N1397" s="14">
        <v>2015</v>
      </c>
      <c r="O1397" s="15" t="s">
        <v>35168</v>
      </c>
      <c r="P1397" s="15" t="s">
        <v>106</v>
      </c>
      <c r="Q1397" s="15" t="s">
        <v>47016</v>
      </c>
      <c r="R1397" s="15" t="s">
        <v>35169</v>
      </c>
      <c r="S1397" s="15" t="s">
        <v>35170</v>
      </c>
      <c r="T1397" s="15" t="s">
        <v>327</v>
      </c>
      <c r="U1397" s="15" t="s">
        <v>53</v>
      </c>
      <c r="V1397" s="15" t="s">
        <v>45527</v>
      </c>
      <c r="W1397" s="15" t="s">
        <v>1357</v>
      </c>
      <c r="X1397" s="15" t="str">
        <f>_xlfn.XLOOKUP(_LOOKUP[[#This Row],[AdjusterMemberName]],_Adjuster[Adjuster Name],_Adjuster[Email],,0)</f>
        <v>jRivera1@knightcompany.com</v>
      </c>
      <c r="Y1397" s="15" t="str">
        <f>_xlfn.XLOOKUP(_LOOKUP[[#This Row],[AdjusterMemberName]],_Adjuster[Adjuster Name],_Adjuster[Phone Number],,0)</f>
        <v>424-559-5239</v>
      </c>
      <c r="Z1397" s="15" t="s">
        <v>35171</v>
      </c>
      <c r="AA13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2728 Ardmore Ave, South Gate  CA 90280</v>
      </c>
      <c r="AB1397" s="15"/>
    </row>
    <row r="1398" spans="1:28" x14ac:dyDescent="0.3">
      <c r="A1398" s="14">
        <v>1</v>
      </c>
      <c r="B1398" s="14">
        <v>1</v>
      </c>
      <c r="C1398" s="15" t="s">
        <v>35172</v>
      </c>
      <c r="D1398" s="15" t="s">
        <v>35173</v>
      </c>
      <c r="E1398" s="15">
        <v>45745</v>
      </c>
      <c r="F1398" s="15" t="s">
        <v>35174</v>
      </c>
      <c r="G1398" s="15">
        <v>45729</v>
      </c>
      <c r="H1398" s="15">
        <v>45913</v>
      </c>
      <c r="I1398" s="15" t="s">
        <v>35175</v>
      </c>
      <c r="J1398" s="15" t="s">
        <v>4134</v>
      </c>
      <c r="K1398" s="15" t="s">
        <v>45561</v>
      </c>
      <c r="L1398" s="15" t="s">
        <v>128</v>
      </c>
      <c r="M1398" s="15" t="s">
        <v>909</v>
      </c>
      <c r="N1398" s="14">
        <v>2025</v>
      </c>
      <c r="O1398" s="15" t="s">
        <v>35176</v>
      </c>
      <c r="P1398" s="15" t="s">
        <v>106</v>
      </c>
      <c r="Q1398" s="15" t="s">
        <v>46893</v>
      </c>
      <c r="R1398" s="15" t="s">
        <v>35177</v>
      </c>
      <c r="S1398" s="15" t="s">
        <v>35178</v>
      </c>
      <c r="T1398" s="15" t="s">
        <v>3287</v>
      </c>
      <c r="U1398" s="15" t="s">
        <v>53</v>
      </c>
      <c r="V1398" s="15" t="s">
        <v>45698</v>
      </c>
      <c r="W1398" s="15" t="s">
        <v>3184</v>
      </c>
      <c r="X1398" s="15" t="str">
        <f>_xlfn.XLOOKUP(_LOOKUP[[#This Row],[AdjusterMemberName]],_Adjuster[Adjuster Name],_Adjuster[Email],,0)</f>
        <v>mQualls@knightcompany.com</v>
      </c>
      <c r="Y1398" s="15" t="str">
        <f>_xlfn.XLOOKUP(_LOOKUP[[#This Row],[AdjusterMemberName]],_Adjuster[Adjuster Name],_Adjuster[Phone Number],,0)</f>
        <v>424-559-5436</v>
      </c>
      <c r="Z1398" s="15" t="s">
        <v>35179</v>
      </c>
      <c r="AA13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8437 Newlin Ave, Whittier  CA 90602</v>
      </c>
      <c r="AB1398" s="15"/>
    </row>
    <row r="1399" spans="1:28" x14ac:dyDescent="0.3">
      <c r="A1399" s="14">
        <v>1</v>
      </c>
      <c r="B1399" s="14">
        <v>1</v>
      </c>
      <c r="C1399" s="15" t="s">
        <v>35336</v>
      </c>
      <c r="D1399" s="15" t="s">
        <v>35337</v>
      </c>
      <c r="E1399" s="15">
        <v>45745</v>
      </c>
      <c r="F1399" s="15" t="s">
        <v>35338</v>
      </c>
      <c r="G1399" s="15">
        <v>45642</v>
      </c>
      <c r="H1399" s="15">
        <v>45824</v>
      </c>
      <c r="I1399" s="15" t="s">
        <v>35339</v>
      </c>
      <c r="J1399" s="15" t="s">
        <v>35340</v>
      </c>
      <c r="K1399" s="15" t="s">
        <v>45572</v>
      </c>
      <c r="L1399" s="15" t="s">
        <v>281</v>
      </c>
      <c r="M1399" s="15" t="s">
        <v>9025</v>
      </c>
      <c r="N1399" s="14">
        <v>2013</v>
      </c>
      <c r="O1399" s="15" t="s">
        <v>35341</v>
      </c>
      <c r="P1399" s="15" t="s">
        <v>106</v>
      </c>
      <c r="Q1399" s="15" t="s">
        <v>47065</v>
      </c>
      <c r="R1399" s="15" t="s">
        <v>1753</v>
      </c>
      <c r="S1399" s="15" t="s">
        <v>35342</v>
      </c>
      <c r="T1399" s="15" t="s">
        <v>174</v>
      </c>
      <c r="U1399" s="15" t="s">
        <v>53</v>
      </c>
      <c r="V1399" s="15" t="s">
        <v>45694</v>
      </c>
      <c r="W1399" s="15" t="s">
        <v>22473</v>
      </c>
      <c r="X1399" s="15" t="e">
        <f>_xlfn.XLOOKUP(_LOOKUP[[#This Row],[AdjusterMemberName]],_Adjuster[Adjuster Name],_Adjuster[Email],,0)</f>
        <v>#N/A</v>
      </c>
      <c r="Y1399" s="15" t="e">
        <f>_xlfn.XLOOKUP(_LOOKUP[[#This Row],[AdjusterMemberName]],_Adjuster[Adjuster Name],_Adjuster[Phone Number],,0)</f>
        <v>#N/A</v>
      </c>
      <c r="Z1399" s="15" t="s">
        <v>35343</v>
      </c>
      <c r="AA13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7920 Hooper Ave, Los Angeles  CA 90001</v>
      </c>
      <c r="AB1399" s="15"/>
    </row>
    <row r="1400" spans="1:28" x14ac:dyDescent="0.3">
      <c r="A1400" s="14">
        <v>1</v>
      </c>
      <c r="B1400" s="14">
        <v>1</v>
      </c>
      <c r="C1400" s="15" t="s">
        <v>35364</v>
      </c>
      <c r="D1400" s="15" t="s">
        <v>35364</v>
      </c>
      <c r="E1400" s="15">
        <v>45745</v>
      </c>
      <c r="F1400" s="15" t="s">
        <v>35365</v>
      </c>
      <c r="G1400" s="15">
        <v>45604</v>
      </c>
      <c r="H1400" s="15">
        <v>45785</v>
      </c>
      <c r="I1400" s="15" t="s">
        <v>35366</v>
      </c>
      <c r="J1400" s="15" t="s">
        <v>35367</v>
      </c>
      <c r="K1400" s="15" t="s">
        <v>45369</v>
      </c>
      <c r="L1400" s="15" t="s">
        <v>103</v>
      </c>
      <c r="M1400" s="15" t="s">
        <v>160</v>
      </c>
      <c r="N1400" s="14">
        <v>2022</v>
      </c>
      <c r="O1400" s="15" t="s">
        <v>35368</v>
      </c>
      <c r="P1400" s="15" t="s">
        <v>106</v>
      </c>
      <c r="Q1400" s="15" t="s">
        <v>47079</v>
      </c>
      <c r="R1400" s="15" t="s">
        <v>9442</v>
      </c>
      <c r="S1400" s="15" t="s">
        <v>35369</v>
      </c>
      <c r="T1400" s="15" t="s">
        <v>35370</v>
      </c>
      <c r="U1400" s="15" t="s">
        <v>53</v>
      </c>
      <c r="V1400" s="15" t="s">
        <v>45459</v>
      </c>
      <c r="W1400" s="15" t="s">
        <v>7479</v>
      </c>
      <c r="X1400" s="15" t="e">
        <f>_xlfn.XLOOKUP(_LOOKUP[[#This Row],[AdjusterMemberName]],_Adjuster[Adjuster Name],_Adjuster[Email],,0)</f>
        <v>#N/A</v>
      </c>
      <c r="Y1400" s="15" t="e">
        <f>_xlfn.XLOOKUP(_LOOKUP[[#This Row],[AdjusterMemberName]],_Adjuster[Adjuster Name],_Adjuster[Phone Number],,0)</f>
        <v>#N/A</v>
      </c>
      <c r="Z1400" s="15" t="s">
        <v>35371</v>
      </c>
      <c r="AA14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28366 Vista Del Rio Dr, Valencia  CA 91354</v>
      </c>
      <c r="AB1400" s="15"/>
    </row>
    <row r="1401" spans="1:28" x14ac:dyDescent="0.3">
      <c r="A1401" s="14">
        <v>1</v>
      </c>
      <c r="B1401" s="14">
        <v>1</v>
      </c>
      <c r="C1401" s="15" t="s">
        <v>35443</v>
      </c>
      <c r="D1401" s="15" t="s">
        <v>35444</v>
      </c>
      <c r="E1401" s="15">
        <v>45745</v>
      </c>
      <c r="F1401" s="15" t="s">
        <v>35445</v>
      </c>
      <c r="G1401" s="15">
        <v>45723</v>
      </c>
      <c r="H1401" s="15">
        <v>45907</v>
      </c>
      <c r="I1401" s="15" t="s">
        <v>35446</v>
      </c>
      <c r="J1401" s="15" t="s">
        <v>35447</v>
      </c>
      <c r="K1401" s="15" t="s">
        <v>45330</v>
      </c>
      <c r="L1401" s="15" t="s">
        <v>281</v>
      </c>
      <c r="M1401" s="15" t="s">
        <v>9025</v>
      </c>
      <c r="N1401" s="14">
        <v>2016</v>
      </c>
      <c r="O1401" s="15" t="s">
        <v>35448</v>
      </c>
      <c r="P1401" s="15" t="s">
        <v>81</v>
      </c>
      <c r="Q1401" s="15" t="s">
        <v>46979</v>
      </c>
      <c r="R1401" s="15" t="s">
        <v>35449</v>
      </c>
      <c r="S1401" s="15" t="s">
        <v>35450</v>
      </c>
      <c r="T1401" s="15" t="s">
        <v>8399</v>
      </c>
      <c r="U1401" s="15" t="s">
        <v>53</v>
      </c>
      <c r="V1401" s="15" t="s">
        <v>46120</v>
      </c>
      <c r="W1401" s="15" t="s">
        <v>1357</v>
      </c>
      <c r="X1401" s="15" t="str">
        <f>_xlfn.XLOOKUP(_LOOKUP[[#This Row],[AdjusterMemberName]],_Adjuster[Adjuster Name],_Adjuster[Email],,0)</f>
        <v>jRivera1@knightcompany.com</v>
      </c>
      <c r="Y1401" s="15" t="str">
        <f>_xlfn.XLOOKUP(_LOOKUP[[#This Row],[AdjusterMemberName]],_Adjuster[Adjuster Name],_Adjuster[Phone Number],,0)</f>
        <v>424-559-5239</v>
      </c>
      <c r="Z1401" s="15" t="s">
        <v>35451</v>
      </c>
      <c r="AA14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702 W Alvin Ave Apt J, Santa Maria  CA 93458</v>
      </c>
      <c r="AB1401" s="15"/>
    </row>
    <row r="1402" spans="1:28" x14ac:dyDescent="0.3">
      <c r="A1402" s="14">
        <v>1</v>
      </c>
      <c r="B1402" s="14">
        <v>1</v>
      </c>
      <c r="C1402" s="15" t="s">
        <v>35022</v>
      </c>
      <c r="D1402" s="15" t="s">
        <v>35023</v>
      </c>
      <c r="E1402" s="15">
        <v>45744</v>
      </c>
      <c r="F1402" s="15" t="s">
        <v>35024</v>
      </c>
      <c r="G1402" s="15">
        <v>45687</v>
      </c>
      <c r="H1402" s="15">
        <v>45868</v>
      </c>
      <c r="I1402" s="15" t="s">
        <v>35025</v>
      </c>
      <c r="J1402" s="15" t="s">
        <v>35026</v>
      </c>
      <c r="K1402" s="15" t="s">
        <v>45451</v>
      </c>
      <c r="L1402" s="15" t="s">
        <v>128</v>
      </c>
      <c r="M1402" s="15" t="s">
        <v>129</v>
      </c>
      <c r="N1402" s="14">
        <v>2024</v>
      </c>
      <c r="O1402" s="15" t="s">
        <v>35027</v>
      </c>
      <c r="P1402" s="15" t="s">
        <v>81</v>
      </c>
      <c r="Q1402" s="15" t="s">
        <v>46987</v>
      </c>
      <c r="R1402" s="15" t="s">
        <v>35028</v>
      </c>
      <c r="S1402" s="15" t="s">
        <v>35029</v>
      </c>
      <c r="T1402" s="15" t="s">
        <v>16119</v>
      </c>
      <c r="U1402" s="15" t="s">
        <v>53</v>
      </c>
      <c r="V1402" s="15" t="s">
        <v>45992</v>
      </c>
      <c r="W1402" s="15" t="s">
        <v>22473</v>
      </c>
      <c r="X1402" s="15" t="e">
        <f>_xlfn.XLOOKUP(_LOOKUP[[#This Row],[AdjusterMemberName]],_Adjuster[Adjuster Name],_Adjuster[Email],,0)</f>
        <v>#N/A</v>
      </c>
      <c r="Y1402" s="15" t="e">
        <f>_xlfn.XLOOKUP(_LOOKUP[[#This Row],[AdjusterMemberName]],_Adjuster[Adjuster Name],_Adjuster[Phone Number],,0)</f>
        <v>#N/A</v>
      </c>
      <c r="Z1402" s="15" t="s">
        <v>35030</v>
      </c>
      <c r="AA14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450 H St, Parlier  CA 93648</v>
      </c>
      <c r="AB1402" s="15"/>
    </row>
    <row r="1403" spans="1:28" x14ac:dyDescent="0.3">
      <c r="A1403" s="14">
        <v>1</v>
      </c>
      <c r="B1403" s="14">
        <v>1</v>
      </c>
      <c r="C1403" s="15" t="s">
        <v>35040</v>
      </c>
      <c r="D1403" s="15" t="s">
        <v>35041</v>
      </c>
      <c r="E1403" s="15">
        <v>45744</v>
      </c>
      <c r="F1403" s="15" t="s">
        <v>35042</v>
      </c>
      <c r="G1403" s="15">
        <v>45603</v>
      </c>
      <c r="H1403" s="15">
        <v>45784</v>
      </c>
      <c r="I1403" s="15" t="s">
        <v>35043</v>
      </c>
      <c r="J1403" s="15" t="s">
        <v>35044</v>
      </c>
      <c r="K1403" s="15" t="s">
        <v>45434</v>
      </c>
      <c r="L1403" s="15" t="s">
        <v>139</v>
      </c>
      <c r="M1403" s="15" t="s">
        <v>470</v>
      </c>
      <c r="N1403" s="14">
        <v>2023</v>
      </c>
      <c r="O1403" s="15" t="s">
        <v>35045</v>
      </c>
      <c r="P1403" s="15" t="s">
        <v>81</v>
      </c>
      <c r="Q1403" s="15" t="s">
        <v>47019</v>
      </c>
      <c r="R1403" s="15" t="s">
        <v>11753</v>
      </c>
      <c r="S1403" s="15" t="s">
        <v>35046</v>
      </c>
      <c r="T1403" s="15" t="s">
        <v>10750</v>
      </c>
      <c r="U1403" s="15" t="s">
        <v>53</v>
      </c>
      <c r="V1403" s="15" t="s">
        <v>45563</v>
      </c>
      <c r="W1403" s="15" t="s">
        <v>1186</v>
      </c>
      <c r="X1403" s="15" t="str">
        <f>_xlfn.XLOOKUP(_LOOKUP[[#This Row],[AdjusterMemberName]],_Adjuster[Adjuster Name],_Adjuster[Email],,0)</f>
        <v>sAkinleye@knightcompany.com</v>
      </c>
      <c r="Y1403" s="15" t="str">
        <f>_xlfn.XLOOKUP(_LOOKUP[[#This Row],[AdjusterMemberName]],_Adjuster[Adjuster Name],_Adjuster[Phone Number],,0)</f>
        <v>424-559-5280</v>
      </c>
      <c r="Z1403" s="15" t="s">
        <v>35047</v>
      </c>
      <c r="AA14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6829 1/2 Motz St, Paramount  CA 90723</v>
      </c>
      <c r="AB1403" s="15"/>
    </row>
    <row r="1404" spans="1:28" x14ac:dyDescent="0.3">
      <c r="A1404" s="14">
        <v>1</v>
      </c>
      <c r="B1404" s="14">
        <v>1</v>
      </c>
      <c r="C1404" s="15" t="s">
        <v>35057</v>
      </c>
      <c r="D1404" s="15" t="s">
        <v>35057</v>
      </c>
      <c r="E1404" s="15">
        <v>45744</v>
      </c>
      <c r="F1404" s="15" t="s">
        <v>35058</v>
      </c>
      <c r="G1404" s="15">
        <v>45692</v>
      </c>
      <c r="H1404" s="15">
        <v>45873</v>
      </c>
      <c r="I1404" s="15" t="s">
        <v>35059</v>
      </c>
      <c r="J1404" s="15" t="s">
        <v>35060</v>
      </c>
      <c r="K1404" s="15" t="s">
        <v>46176</v>
      </c>
      <c r="L1404" s="15" t="s">
        <v>103</v>
      </c>
      <c r="M1404" s="15" t="s">
        <v>104</v>
      </c>
      <c r="N1404" s="14">
        <v>2019</v>
      </c>
      <c r="O1404" s="15" t="s">
        <v>35061</v>
      </c>
      <c r="P1404" s="15" t="s">
        <v>106</v>
      </c>
      <c r="Q1404" s="15" t="s">
        <v>47037</v>
      </c>
      <c r="R1404" s="15" t="s">
        <v>35062</v>
      </c>
      <c r="S1404" s="15" t="s">
        <v>35063</v>
      </c>
      <c r="T1404" s="15" t="s">
        <v>4809</v>
      </c>
      <c r="U1404" s="15" t="s">
        <v>53</v>
      </c>
      <c r="V1404" s="15" t="s">
        <v>45573</v>
      </c>
      <c r="W1404" s="15" t="s">
        <v>3114</v>
      </c>
      <c r="X1404" s="15" t="str">
        <f>_xlfn.XLOOKUP(_LOOKUP[[#This Row],[AdjusterMemberName]],_Adjuster[Adjuster Name],_Adjuster[Email],,0)</f>
        <v>eExmundo@knightcompany.com</v>
      </c>
      <c r="Y1404" s="15" t="str">
        <f>_xlfn.XLOOKUP(_LOOKUP[[#This Row],[AdjusterMemberName]],_Adjuster[Adjuster Name],_Adjuster[Phone Number],,0)</f>
        <v>424-559-5400</v>
      </c>
      <c r="Z1404" s="15" t="s">
        <v>35064</v>
      </c>
      <c r="AA14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9559 Garden Dr, Hanford  CA 93230</v>
      </c>
      <c r="AB1404" s="15">
        <v>45855</v>
      </c>
    </row>
    <row r="1405" spans="1:28" x14ac:dyDescent="0.3">
      <c r="A1405" s="14">
        <v>1</v>
      </c>
      <c r="B1405" s="14">
        <v>1</v>
      </c>
      <c r="C1405" s="15" t="s">
        <v>35065</v>
      </c>
      <c r="D1405" s="15" t="s">
        <v>35065</v>
      </c>
      <c r="E1405" s="15">
        <v>45744</v>
      </c>
      <c r="F1405" s="15" t="s">
        <v>35066</v>
      </c>
      <c r="G1405" s="15">
        <v>45733</v>
      </c>
      <c r="H1405" s="15">
        <v>45917</v>
      </c>
      <c r="I1405" s="15" t="s">
        <v>35067</v>
      </c>
      <c r="J1405" s="15" t="s">
        <v>35068</v>
      </c>
      <c r="K1405" s="15" t="s">
        <v>45369</v>
      </c>
      <c r="L1405" s="15" t="s">
        <v>314</v>
      </c>
      <c r="M1405" s="15" t="s">
        <v>978</v>
      </c>
      <c r="N1405" s="14">
        <v>2019</v>
      </c>
      <c r="O1405" s="15" t="s">
        <v>35069</v>
      </c>
      <c r="P1405" s="15" t="s">
        <v>106</v>
      </c>
      <c r="Q1405" s="15" t="s">
        <v>46922</v>
      </c>
      <c r="R1405" s="15" t="s">
        <v>10101</v>
      </c>
      <c r="S1405" s="15" t="s">
        <v>35070</v>
      </c>
      <c r="T1405" s="15" t="s">
        <v>12019</v>
      </c>
      <c r="U1405" s="15" t="s">
        <v>53</v>
      </c>
      <c r="V1405" s="15" t="s">
        <v>45972</v>
      </c>
      <c r="W1405" s="15" t="s">
        <v>1658</v>
      </c>
      <c r="X1405" s="15" t="str">
        <f>_xlfn.XLOOKUP(_LOOKUP[[#This Row],[AdjusterMemberName]],_Adjuster[Adjuster Name],_Adjuster[Email],,0)</f>
        <v>RDavila@knightcompany.com</v>
      </c>
      <c r="Y1405" s="15" t="str">
        <f>_xlfn.XLOOKUP(_LOOKUP[[#This Row],[AdjusterMemberName]],_Adjuster[Adjuster Name],_Adjuster[Phone Number],,0)</f>
        <v>424-559-5663</v>
      </c>
      <c r="Z1405" s="15" t="s">
        <v>35071</v>
      </c>
      <c r="AA14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5772 Garden Grove Blvd Spc 393, Westminster  CA 92683</v>
      </c>
      <c r="AB1405" s="15"/>
    </row>
    <row r="1406" spans="1:28" x14ac:dyDescent="0.3">
      <c r="A1406" s="14">
        <v>1</v>
      </c>
      <c r="B1406" s="14">
        <v>1</v>
      </c>
      <c r="C1406" s="15" t="s">
        <v>34726</v>
      </c>
      <c r="D1406" s="15" t="s">
        <v>34726</v>
      </c>
      <c r="E1406" s="15">
        <v>45744</v>
      </c>
      <c r="F1406" s="15" t="s">
        <v>34728</v>
      </c>
      <c r="G1406" s="15">
        <v>45629</v>
      </c>
      <c r="H1406" s="15">
        <v>45811</v>
      </c>
      <c r="I1406" s="15" t="s">
        <v>35072</v>
      </c>
      <c r="J1406" s="15" t="s">
        <v>35073</v>
      </c>
      <c r="K1406" s="15" t="s">
        <v>45458</v>
      </c>
      <c r="L1406" s="15" t="s">
        <v>128</v>
      </c>
      <c r="M1406" s="15" t="s">
        <v>170</v>
      </c>
      <c r="N1406" s="14">
        <v>2012</v>
      </c>
      <c r="O1406" s="15" t="s">
        <v>34731</v>
      </c>
      <c r="P1406" s="15" t="s">
        <v>106</v>
      </c>
      <c r="Q1406" s="15" t="s">
        <v>47073</v>
      </c>
      <c r="R1406" s="15" t="s">
        <v>931</v>
      </c>
      <c r="S1406" s="15" t="s">
        <v>34732</v>
      </c>
      <c r="T1406" s="15" t="s">
        <v>5164</v>
      </c>
      <c r="U1406" s="15" t="s">
        <v>53</v>
      </c>
      <c r="V1406" s="15" t="s">
        <v>45637</v>
      </c>
      <c r="W1406" s="15" t="s">
        <v>3307</v>
      </c>
      <c r="X1406" s="15" t="e">
        <f>_xlfn.XLOOKUP(_LOOKUP[[#This Row],[AdjusterMemberName]],_Adjuster[Adjuster Name],_Adjuster[Email],,0)</f>
        <v>#N/A</v>
      </c>
      <c r="Y1406" s="15" t="e">
        <f>_xlfn.XLOOKUP(_LOOKUP[[#This Row],[AdjusterMemberName]],_Adjuster[Adjuster Name],_Adjuster[Phone Number],,0)</f>
        <v>#N/A</v>
      </c>
      <c r="Z1406" s="15" t="s">
        <v>34733</v>
      </c>
      <c r="AA14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28029 Sarabande Ln Unit 1228, Canyon Country  CA 91387</v>
      </c>
      <c r="AB1406" s="15">
        <v>45792</v>
      </c>
    </row>
    <row r="1407" spans="1:28" x14ac:dyDescent="0.3">
      <c r="A1407" s="14">
        <v>1</v>
      </c>
      <c r="B1407" s="14">
        <v>1</v>
      </c>
      <c r="C1407" s="15" t="s">
        <v>35086</v>
      </c>
      <c r="D1407" s="15" t="s">
        <v>35087</v>
      </c>
      <c r="E1407" s="15">
        <v>45744</v>
      </c>
      <c r="F1407" s="15" t="s">
        <v>35088</v>
      </c>
      <c r="G1407" s="15">
        <v>45696</v>
      </c>
      <c r="H1407" s="15">
        <v>45877</v>
      </c>
      <c r="I1407" s="15" t="s">
        <v>35089</v>
      </c>
      <c r="J1407" s="15" t="s">
        <v>35090</v>
      </c>
      <c r="K1407" s="15" t="s">
        <v>46175</v>
      </c>
      <c r="L1407" s="15" t="s">
        <v>103</v>
      </c>
      <c r="M1407" s="15" t="s">
        <v>160</v>
      </c>
      <c r="N1407" s="14">
        <v>2017</v>
      </c>
      <c r="O1407" s="15" t="s">
        <v>35091</v>
      </c>
      <c r="P1407" s="15" t="s">
        <v>81</v>
      </c>
      <c r="Q1407" s="15" t="s">
        <v>46922</v>
      </c>
      <c r="R1407" s="15" t="s">
        <v>2838</v>
      </c>
      <c r="S1407" s="15" t="s">
        <v>35092</v>
      </c>
      <c r="T1407" s="15" t="s">
        <v>624</v>
      </c>
      <c r="U1407" s="15" t="s">
        <v>53</v>
      </c>
      <c r="V1407" s="15" t="s">
        <v>46174</v>
      </c>
      <c r="W1407" s="15" t="s">
        <v>1357</v>
      </c>
      <c r="X1407" s="15" t="str">
        <f>_xlfn.XLOOKUP(_LOOKUP[[#This Row],[AdjusterMemberName]],_Adjuster[Adjuster Name],_Adjuster[Email],,0)</f>
        <v>jRivera1@knightcompany.com</v>
      </c>
      <c r="Y1407" s="15" t="str">
        <f>_xlfn.XLOOKUP(_LOOKUP[[#This Row],[AdjusterMemberName]],_Adjuster[Adjuster Name],_Adjuster[Phone Number],,0)</f>
        <v>424-559-5239</v>
      </c>
      <c r="Z1407" s="15" t="s">
        <v>35093</v>
      </c>
      <c r="AA14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1156 W Avenue J12, Lancaster  CA 93534</v>
      </c>
      <c r="AB1407" s="15"/>
    </row>
    <row r="1408" spans="1:28" x14ac:dyDescent="0.3">
      <c r="A1408" s="14">
        <v>1</v>
      </c>
      <c r="B1408" s="14">
        <v>1</v>
      </c>
      <c r="C1408" s="15" t="s">
        <v>35108</v>
      </c>
      <c r="D1408" s="15" t="s">
        <v>35109</v>
      </c>
      <c r="E1408" s="15">
        <v>45744</v>
      </c>
      <c r="F1408" s="15" t="s">
        <v>35110</v>
      </c>
      <c r="G1408" s="15">
        <v>45709</v>
      </c>
      <c r="H1408" s="15">
        <v>45890</v>
      </c>
      <c r="I1408" s="15" t="s">
        <v>35111</v>
      </c>
      <c r="J1408" s="15" t="s">
        <v>35112</v>
      </c>
      <c r="K1408" s="15" t="s">
        <v>45496</v>
      </c>
      <c r="L1408" s="15" t="s">
        <v>103</v>
      </c>
      <c r="M1408" s="15" t="s">
        <v>304</v>
      </c>
      <c r="N1408" s="14">
        <v>2015</v>
      </c>
      <c r="O1408" s="15" t="s">
        <v>35113</v>
      </c>
      <c r="P1408" s="15" t="s">
        <v>81</v>
      </c>
      <c r="Q1408" s="15" t="s">
        <v>46904</v>
      </c>
      <c r="R1408" s="15" t="s">
        <v>6566</v>
      </c>
      <c r="S1408" s="15" t="s">
        <v>35114</v>
      </c>
      <c r="T1408" s="15" t="s">
        <v>3020</v>
      </c>
      <c r="U1408" s="15" t="s">
        <v>53</v>
      </c>
      <c r="V1408" s="15" t="s">
        <v>46173</v>
      </c>
      <c r="W1408" s="15" t="s">
        <v>264</v>
      </c>
      <c r="X1408" s="15" t="str">
        <f>_xlfn.XLOOKUP(_LOOKUP[[#This Row],[AdjusterMemberName]],_Adjuster[Adjuster Name],_Adjuster[Email],,0)</f>
        <v>sBonnevie@knightcompany.com</v>
      </c>
      <c r="Y1408" s="15" t="str">
        <f>_xlfn.XLOOKUP(_LOOKUP[[#This Row],[AdjusterMemberName]],_Adjuster[Adjuster Name],_Adjuster[Phone Number],,0)</f>
        <v>323-692-4064</v>
      </c>
      <c r="Z1408" s="15" t="s">
        <v>35115</v>
      </c>
      <c r="AA14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346 W Warner St, Ventura  CA 93001</v>
      </c>
      <c r="AB1408" s="15"/>
    </row>
    <row r="1409" spans="1:28" x14ac:dyDescent="0.3">
      <c r="A1409" s="14">
        <v>1</v>
      </c>
      <c r="B1409" s="14">
        <v>1</v>
      </c>
      <c r="C1409" s="15" t="s">
        <v>35123</v>
      </c>
      <c r="D1409" s="15" t="s">
        <v>35123</v>
      </c>
      <c r="E1409" s="15">
        <v>45744</v>
      </c>
      <c r="F1409" s="15" t="s">
        <v>35124</v>
      </c>
      <c r="G1409" s="15">
        <v>45692</v>
      </c>
      <c r="H1409" s="15">
        <v>45873</v>
      </c>
      <c r="I1409" s="15" t="s">
        <v>35125</v>
      </c>
      <c r="J1409" s="15" t="s">
        <v>35126</v>
      </c>
      <c r="K1409" s="15" t="s">
        <v>46172</v>
      </c>
      <c r="L1409" s="15" t="s">
        <v>103</v>
      </c>
      <c r="M1409" s="15" t="s">
        <v>2261</v>
      </c>
      <c r="N1409" s="14">
        <v>1990</v>
      </c>
      <c r="O1409" s="15" t="s">
        <v>35127</v>
      </c>
      <c r="P1409" s="15" t="s">
        <v>81</v>
      </c>
      <c r="Q1409" s="15" t="s">
        <v>47023</v>
      </c>
      <c r="R1409" s="15" t="s">
        <v>35128</v>
      </c>
      <c r="S1409" s="15" t="s">
        <v>35129</v>
      </c>
      <c r="T1409" s="15" t="s">
        <v>174</v>
      </c>
      <c r="U1409" s="15" t="s">
        <v>53</v>
      </c>
      <c r="V1409" s="15" t="s">
        <v>45946</v>
      </c>
      <c r="W1409" s="15" t="s">
        <v>850</v>
      </c>
      <c r="X1409" s="15" t="e">
        <f>_xlfn.XLOOKUP(_LOOKUP[[#This Row],[AdjusterMemberName]],_Adjuster[Adjuster Name],_Adjuster[Email],,0)</f>
        <v>#N/A</v>
      </c>
      <c r="Y1409" s="15" t="e">
        <f>_xlfn.XLOOKUP(_LOOKUP[[#This Row],[AdjusterMemberName]],_Adjuster[Adjuster Name],_Adjuster[Phone Number],,0)</f>
        <v>#N/A</v>
      </c>
      <c r="Z1409" s="15" t="s">
        <v>35130</v>
      </c>
      <c r="AA14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731 N St Andrews Pl Apt 211, Los Angeles  CA 90038</v>
      </c>
      <c r="AB1409" s="15">
        <v>45853</v>
      </c>
    </row>
    <row r="1410" spans="1:28" x14ac:dyDescent="0.3">
      <c r="A1410" s="14">
        <v>1</v>
      </c>
      <c r="B1410" s="14">
        <v>1</v>
      </c>
      <c r="C1410" s="15" t="s">
        <v>35140</v>
      </c>
      <c r="D1410" s="15" t="s">
        <v>35140</v>
      </c>
      <c r="E1410" s="15">
        <v>45744</v>
      </c>
      <c r="F1410" s="15" t="s">
        <v>35141</v>
      </c>
      <c r="G1410" s="15">
        <v>45732</v>
      </c>
      <c r="H1410" s="15">
        <v>45916</v>
      </c>
      <c r="I1410" s="15" t="s">
        <v>35142</v>
      </c>
      <c r="J1410" s="15" t="s">
        <v>35143</v>
      </c>
      <c r="K1410" s="15" t="s">
        <v>45892</v>
      </c>
      <c r="L1410" s="15" t="s">
        <v>139</v>
      </c>
      <c r="M1410" s="15" t="s">
        <v>32760</v>
      </c>
      <c r="N1410" s="14">
        <v>2020</v>
      </c>
      <c r="O1410" s="15" t="s">
        <v>35144</v>
      </c>
      <c r="P1410" s="15" t="s">
        <v>81</v>
      </c>
      <c r="Q1410" s="15" t="s">
        <v>47010</v>
      </c>
      <c r="R1410" s="15" t="s">
        <v>3538</v>
      </c>
      <c r="S1410" s="15" t="s">
        <v>35145</v>
      </c>
      <c r="T1410" s="15" t="s">
        <v>174</v>
      </c>
      <c r="U1410" s="15" t="s">
        <v>53</v>
      </c>
      <c r="V1410" s="15" t="s">
        <v>45408</v>
      </c>
      <c r="W1410" s="15" t="s">
        <v>1658</v>
      </c>
      <c r="X1410" s="15" t="str">
        <f>_xlfn.XLOOKUP(_LOOKUP[[#This Row],[AdjusterMemberName]],_Adjuster[Adjuster Name],_Adjuster[Email],,0)</f>
        <v>RDavila@knightcompany.com</v>
      </c>
      <c r="Y1410" s="15" t="str">
        <f>_xlfn.XLOOKUP(_LOOKUP[[#This Row],[AdjusterMemberName]],_Adjuster[Adjuster Name],_Adjuster[Phone Number],,0)</f>
        <v>424-559-5663</v>
      </c>
      <c r="Z1410" s="15" t="s">
        <v>35146</v>
      </c>
      <c r="AA14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 S Figueroa St Apt 137, Los Angeles  CA 90012</v>
      </c>
      <c r="AB1410" s="15"/>
    </row>
    <row r="1411" spans="1:28" x14ac:dyDescent="0.3">
      <c r="A1411" s="14">
        <v>1</v>
      </c>
      <c r="B1411" s="14">
        <v>1</v>
      </c>
      <c r="C1411" s="15" t="s">
        <v>35205</v>
      </c>
      <c r="D1411" s="15" t="s">
        <v>35205</v>
      </c>
      <c r="E1411" s="15">
        <v>45744</v>
      </c>
      <c r="F1411" s="15" t="s">
        <v>35206</v>
      </c>
      <c r="G1411" s="15">
        <v>45607</v>
      </c>
      <c r="H1411" s="15">
        <v>45788</v>
      </c>
      <c r="I1411" s="15" t="s">
        <v>35207</v>
      </c>
      <c r="J1411" s="15" t="s">
        <v>35208</v>
      </c>
      <c r="K1411" s="15" t="s">
        <v>45985</v>
      </c>
      <c r="L1411" s="15" t="s">
        <v>441</v>
      </c>
      <c r="M1411" s="15" t="s">
        <v>1126</v>
      </c>
      <c r="N1411" s="14">
        <v>2017</v>
      </c>
      <c r="O1411" s="15" t="s">
        <v>35209</v>
      </c>
      <c r="P1411" s="15" t="s">
        <v>81</v>
      </c>
      <c r="Q1411" s="15" t="s">
        <v>47006</v>
      </c>
      <c r="R1411" s="15" t="s">
        <v>35210</v>
      </c>
      <c r="S1411" s="15" t="s">
        <v>35211</v>
      </c>
      <c r="T1411" s="15" t="s">
        <v>174</v>
      </c>
      <c r="U1411" s="15" t="s">
        <v>53</v>
      </c>
      <c r="V1411" s="15" t="s">
        <v>45920</v>
      </c>
      <c r="W1411" s="15" t="s">
        <v>850</v>
      </c>
      <c r="X1411" s="15" t="e">
        <f>_xlfn.XLOOKUP(_LOOKUP[[#This Row],[AdjusterMemberName]],_Adjuster[Adjuster Name],_Adjuster[Email],,0)</f>
        <v>#N/A</v>
      </c>
      <c r="Y1411" s="15" t="e">
        <f>_xlfn.XLOOKUP(_LOOKUP[[#This Row],[AdjusterMemberName]],_Adjuster[Adjuster Name],_Adjuster[Phone Number],,0)</f>
        <v>#N/A</v>
      </c>
      <c r="Z1411" s="15" t="s">
        <v>35212</v>
      </c>
      <c r="AA14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5110 Crenshaw Blvd Apt 208, Los Angeles  CA 90043</v>
      </c>
      <c r="AB1411" s="15"/>
    </row>
    <row r="1412" spans="1:28" x14ac:dyDescent="0.3">
      <c r="A1412" s="14">
        <v>1</v>
      </c>
      <c r="B1412" s="14">
        <v>1</v>
      </c>
      <c r="C1412" s="15" t="s">
        <v>35247</v>
      </c>
      <c r="D1412" s="15" t="s">
        <v>35248</v>
      </c>
      <c r="E1412" s="15">
        <v>45744</v>
      </c>
      <c r="F1412" s="15" t="s">
        <v>35249</v>
      </c>
      <c r="G1412" s="15">
        <v>45633</v>
      </c>
      <c r="H1412" s="15">
        <v>45815</v>
      </c>
      <c r="I1412" s="15" t="s">
        <v>35250</v>
      </c>
      <c r="J1412" s="15" t="s">
        <v>35251</v>
      </c>
      <c r="K1412" s="15" t="s">
        <v>45663</v>
      </c>
      <c r="L1412" s="15" t="s">
        <v>91</v>
      </c>
      <c r="M1412" s="15" t="s">
        <v>92</v>
      </c>
      <c r="N1412" s="14">
        <v>2010</v>
      </c>
      <c r="O1412" s="15" t="s">
        <v>35252</v>
      </c>
      <c r="P1412" s="15" t="s">
        <v>106</v>
      </c>
      <c r="Q1412" s="15" t="s">
        <v>47065</v>
      </c>
      <c r="R1412" s="15" t="s">
        <v>35253</v>
      </c>
      <c r="S1412" s="15" t="s">
        <v>35254</v>
      </c>
      <c r="T1412" s="15" t="s">
        <v>2072</v>
      </c>
      <c r="U1412" s="15" t="s">
        <v>53</v>
      </c>
      <c r="V1412" s="15" t="s">
        <v>46168</v>
      </c>
      <c r="W1412" s="15" t="s">
        <v>22473</v>
      </c>
      <c r="X1412" s="15" t="e">
        <f>_xlfn.XLOOKUP(_LOOKUP[[#This Row],[AdjusterMemberName]],_Adjuster[Adjuster Name],_Adjuster[Email],,0)</f>
        <v>#N/A</v>
      </c>
      <c r="Y1412" s="15" t="e">
        <f>_xlfn.XLOOKUP(_LOOKUP[[#This Row],[AdjusterMemberName]],_Adjuster[Adjuster Name],_Adjuster[Phone Number],,0)</f>
        <v>#N/A</v>
      </c>
      <c r="Z1412" s="15" t="s">
        <v>35255</v>
      </c>
      <c r="AA14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15417 Martos Rd, Fontana  CA 92337</v>
      </c>
      <c r="AB1412" s="15">
        <v>45787</v>
      </c>
    </row>
    <row r="1413" spans="1:28" x14ac:dyDescent="0.3">
      <c r="A1413" s="14">
        <v>1</v>
      </c>
      <c r="B1413" s="14">
        <v>1</v>
      </c>
      <c r="C1413" s="15" t="s">
        <v>35048</v>
      </c>
      <c r="D1413" s="15" t="s">
        <v>35049</v>
      </c>
      <c r="E1413" s="15">
        <v>45744</v>
      </c>
      <c r="F1413" s="15" t="s">
        <v>35050</v>
      </c>
      <c r="G1413" s="15">
        <v>45653</v>
      </c>
      <c r="H1413" s="15">
        <v>45835</v>
      </c>
      <c r="I1413" s="15" t="s">
        <v>35362</v>
      </c>
      <c r="J1413" s="15" t="s">
        <v>35363</v>
      </c>
      <c r="K1413" s="15" t="s">
        <v>45329</v>
      </c>
      <c r="L1413" s="15" t="s">
        <v>806</v>
      </c>
      <c r="M1413" s="15" t="s">
        <v>11093</v>
      </c>
      <c r="N1413" s="14">
        <v>2013</v>
      </c>
      <c r="O1413" s="15" t="s">
        <v>35053</v>
      </c>
      <c r="P1413" s="15" t="s">
        <v>81</v>
      </c>
      <c r="Q1413" s="15" t="s">
        <v>47121</v>
      </c>
      <c r="R1413" s="15" t="s">
        <v>35054</v>
      </c>
      <c r="S1413" s="15" t="s">
        <v>35055</v>
      </c>
      <c r="T1413" s="15" t="s">
        <v>1872</v>
      </c>
      <c r="U1413" s="15" t="s">
        <v>53</v>
      </c>
      <c r="V1413" s="15" t="s">
        <v>45806</v>
      </c>
      <c r="W1413" s="15" t="s">
        <v>3307</v>
      </c>
      <c r="X1413" s="15" t="e">
        <f>_xlfn.XLOOKUP(_LOOKUP[[#This Row],[AdjusterMemberName]],_Adjuster[Adjuster Name],_Adjuster[Email],,0)</f>
        <v>#N/A</v>
      </c>
      <c r="Y1413" s="15" t="e">
        <f>_xlfn.XLOOKUP(_LOOKUP[[#This Row],[AdjusterMemberName]],_Adjuster[Adjuster Name],_Adjuster[Phone Number],,0)</f>
        <v>#N/A</v>
      </c>
      <c r="Z1413" s="15" t="s">
        <v>35056</v>
      </c>
      <c r="AA14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400 Pennsylvania Ave Apt 4, Richmond  CA 94801</v>
      </c>
      <c r="AB1413" s="15">
        <v>45754</v>
      </c>
    </row>
    <row r="1414" spans="1:28" x14ac:dyDescent="0.3">
      <c r="A1414" s="14">
        <v>1</v>
      </c>
      <c r="B1414" s="14">
        <v>1</v>
      </c>
      <c r="C1414" s="15" t="s">
        <v>35542</v>
      </c>
      <c r="D1414" s="15" t="s">
        <v>35543</v>
      </c>
      <c r="E1414" s="15">
        <v>45744</v>
      </c>
      <c r="F1414" s="15" t="s">
        <v>35544</v>
      </c>
      <c r="G1414" s="15">
        <v>45715</v>
      </c>
      <c r="H1414" s="15">
        <v>45896</v>
      </c>
      <c r="I1414" s="15" t="s">
        <v>35545</v>
      </c>
      <c r="J1414" s="15" t="s">
        <v>35546</v>
      </c>
      <c r="K1414" s="15" t="s">
        <v>45976</v>
      </c>
      <c r="L1414" s="15" t="s">
        <v>139</v>
      </c>
      <c r="M1414" s="15" t="s">
        <v>470</v>
      </c>
      <c r="N1414" s="14">
        <v>2014</v>
      </c>
      <c r="O1414" s="15" t="s">
        <v>35547</v>
      </c>
      <c r="P1414" s="15" t="s">
        <v>106</v>
      </c>
      <c r="Q1414" s="15" t="s">
        <v>46893</v>
      </c>
      <c r="R1414" s="15" t="s">
        <v>581</v>
      </c>
      <c r="S1414" s="15" t="s">
        <v>35548</v>
      </c>
      <c r="T1414" s="15" t="s">
        <v>4842</v>
      </c>
      <c r="U1414" s="15" t="s">
        <v>53</v>
      </c>
      <c r="V1414" s="15" t="s">
        <v>45570</v>
      </c>
      <c r="W1414" s="15" t="s">
        <v>264</v>
      </c>
      <c r="X1414" s="15" t="str">
        <f>_xlfn.XLOOKUP(_LOOKUP[[#This Row],[AdjusterMemberName]],_Adjuster[Adjuster Name],_Adjuster[Email],,0)</f>
        <v>sBonnevie@knightcompany.com</v>
      </c>
      <c r="Y1414" s="15" t="str">
        <f>_xlfn.XLOOKUP(_LOOKUP[[#This Row],[AdjusterMemberName]],_Adjuster[Adjuster Name],_Adjuster[Phone Number],,0)</f>
        <v>323-692-4064</v>
      </c>
      <c r="Z1414" s="15" t="s">
        <v>35549</v>
      </c>
      <c r="AA14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16124 Blackwood St, La Puente  CA 91744</v>
      </c>
      <c r="AB1414" s="15"/>
    </row>
    <row r="1415" spans="1:28" x14ac:dyDescent="0.3">
      <c r="A1415" s="14">
        <v>1</v>
      </c>
      <c r="B1415" s="14">
        <v>1</v>
      </c>
      <c r="C1415" s="15" t="s">
        <v>36032</v>
      </c>
      <c r="D1415" s="15" t="s">
        <v>36033</v>
      </c>
      <c r="E1415" s="15">
        <v>45744</v>
      </c>
      <c r="F1415" s="15" t="s">
        <v>36034</v>
      </c>
      <c r="G1415" s="15">
        <v>45642</v>
      </c>
      <c r="H1415" s="15">
        <v>45824</v>
      </c>
      <c r="I1415" s="15" t="s">
        <v>36035</v>
      </c>
      <c r="J1415" s="15" t="s">
        <v>36036</v>
      </c>
      <c r="K1415" s="15" t="s">
        <v>45861</v>
      </c>
      <c r="L1415" s="15" t="s">
        <v>3028</v>
      </c>
      <c r="M1415" s="15" t="s">
        <v>3029</v>
      </c>
      <c r="N1415" s="14">
        <v>2005</v>
      </c>
      <c r="O1415" s="15" t="s">
        <v>36037</v>
      </c>
      <c r="P1415" s="15" t="s">
        <v>81</v>
      </c>
      <c r="Q1415" s="15" t="s">
        <v>47111</v>
      </c>
      <c r="R1415" s="15" t="s">
        <v>36038</v>
      </c>
      <c r="S1415" s="15" t="s">
        <v>36039</v>
      </c>
      <c r="T1415" s="15" t="s">
        <v>30095</v>
      </c>
      <c r="U1415" s="15" t="s">
        <v>53</v>
      </c>
      <c r="V1415" s="15" t="s">
        <v>46115</v>
      </c>
      <c r="W1415" s="15" t="s">
        <v>54</v>
      </c>
      <c r="X1415" s="15" t="str">
        <f>_xlfn.XLOOKUP(_LOOKUP[[#This Row],[AdjusterMemberName]],_Adjuster[Adjuster Name],_Adjuster[Email],,0)</f>
        <v>JRubalcava@knightcompany.com</v>
      </c>
      <c r="Y1415" s="15" t="str">
        <f>_xlfn.XLOOKUP(_LOOKUP[[#This Row],[AdjusterMemberName]],_Adjuster[Adjuster Name],_Adjuster[Phone Number],,0)</f>
        <v>424-559-5420</v>
      </c>
      <c r="Z1415" s="15" t="s">
        <v>36040</v>
      </c>
      <c r="AA14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29946 Road 400, Coarsegold  CA 93614</v>
      </c>
      <c r="AB1415" s="15"/>
    </row>
    <row r="1416" spans="1:28" x14ac:dyDescent="0.3">
      <c r="A1416" s="14">
        <v>1</v>
      </c>
      <c r="B1416" s="14">
        <v>1</v>
      </c>
      <c r="C1416" s="15" t="s">
        <v>44706</v>
      </c>
      <c r="D1416" s="15" t="s">
        <v>44707</v>
      </c>
      <c r="E1416" s="15">
        <v>45744</v>
      </c>
      <c r="F1416" s="15" t="s">
        <v>44708</v>
      </c>
      <c r="G1416" s="15">
        <v>45688</v>
      </c>
      <c r="H1416" s="15">
        <v>45869</v>
      </c>
      <c r="I1416" s="15" t="s">
        <v>44709</v>
      </c>
      <c r="J1416" s="15" t="s">
        <v>44710</v>
      </c>
      <c r="K1416" s="15" t="s">
        <v>45454</v>
      </c>
      <c r="L1416" s="15" t="s">
        <v>128</v>
      </c>
      <c r="M1416" s="15" t="s">
        <v>170</v>
      </c>
      <c r="N1416" s="14">
        <v>2022</v>
      </c>
      <c r="O1416" s="15" t="s">
        <v>44711</v>
      </c>
      <c r="P1416" s="15" t="s">
        <v>106</v>
      </c>
      <c r="Q1416" s="15" t="s">
        <v>46931</v>
      </c>
      <c r="R1416" s="15" t="s">
        <v>44712</v>
      </c>
      <c r="S1416" s="15" t="s">
        <v>44713</v>
      </c>
      <c r="T1416" s="15" t="s">
        <v>971</v>
      </c>
      <c r="U1416" s="15" t="s">
        <v>53</v>
      </c>
      <c r="V1416" s="15" t="s">
        <v>45438</v>
      </c>
      <c r="W1416" s="15" t="s">
        <v>1658</v>
      </c>
      <c r="X1416" s="15" t="str">
        <f>_xlfn.XLOOKUP(_LOOKUP[[#This Row],[AdjusterMemberName]],_Adjuster[Adjuster Name],_Adjuster[Email],,0)</f>
        <v>RDavila@knightcompany.com</v>
      </c>
      <c r="Y1416" s="15" t="str">
        <f>_xlfn.XLOOKUP(_LOOKUP[[#This Row],[AdjusterMemberName]],_Adjuster[Adjuster Name],_Adjuster[Phone Number],,0)</f>
        <v>424-559-5663</v>
      </c>
      <c r="Z1416" s="15" t="s">
        <v>44714</v>
      </c>
      <c r="AA14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216 N Woodlake Rd, Lake Elsinore  CA 92530</v>
      </c>
      <c r="AB1416" s="15"/>
    </row>
    <row r="1417" spans="1:28" x14ac:dyDescent="0.3">
      <c r="A1417" s="14">
        <v>1</v>
      </c>
      <c r="B1417" s="14">
        <v>1</v>
      </c>
      <c r="C1417" s="15" t="s">
        <v>34907</v>
      </c>
      <c r="D1417" s="15" t="s">
        <v>34908</v>
      </c>
      <c r="E1417" s="15">
        <v>45743</v>
      </c>
      <c r="F1417" s="15" t="s">
        <v>34909</v>
      </c>
      <c r="G1417" s="15">
        <v>45654</v>
      </c>
      <c r="H1417" s="15">
        <v>45836</v>
      </c>
      <c r="I1417" s="15" t="s">
        <v>34910</v>
      </c>
      <c r="J1417" s="15" t="s">
        <v>34911</v>
      </c>
      <c r="K1417" s="15" t="s">
        <v>45604</v>
      </c>
      <c r="L1417" s="15" t="s">
        <v>139</v>
      </c>
      <c r="M1417" s="15" t="s">
        <v>470</v>
      </c>
      <c r="N1417" s="14">
        <v>2022</v>
      </c>
      <c r="O1417" s="15" t="s">
        <v>34912</v>
      </c>
      <c r="P1417" s="15" t="s">
        <v>106</v>
      </c>
      <c r="Q1417" s="15" t="s">
        <v>47124</v>
      </c>
      <c r="R1417" s="15" t="s">
        <v>34913</v>
      </c>
      <c r="S1417" s="15" t="s">
        <v>34914</v>
      </c>
      <c r="T1417" s="15" t="s">
        <v>308</v>
      </c>
      <c r="U1417" s="15" t="s">
        <v>53</v>
      </c>
      <c r="V1417" s="15" t="s">
        <v>45690</v>
      </c>
      <c r="W1417" s="15" t="s">
        <v>1624</v>
      </c>
      <c r="X1417" s="15" t="e">
        <f>_xlfn.XLOOKUP(_LOOKUP[[#This Row],[AdjusterMemberName]],_Adjuster[Adjuster Name],_Adjuster[Email],,0)</f>
        <v>#N/A</v>
      </c>
      <c r="Y1417" s="15" t="e">
        <f>_xlfn.XLOOKUP(_LOOKUP[[#This Row],[AdjusterMemberName]],_Adjuster[Adjuster Name],_Adjuster[Phone Number],,0)</f>
        <v>#N/A</v>
      </c>
      <c r="Z1417" s="15" t="s">
        <v>34915</v>
      </c>
      <c r="AA14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10729 Cochran Ave, Riverside  CA 92505</v>
      </c>
      <c r="AB1417" s="15"/>
    </row>
    <row r="1418" spans="1:28" x14ac:dyDescent="0.3">
      <c r="A1418" s="14">
        <v>1</v>
      </c>
      <c r="B1418" s="14">
        <v>1</v>
      </c>
      <c r="C1418" s="15" t="s">
        <v>32735</v>
      </c>
      <c r="D1418" s="15" t="s">
        <v>34916</v>
      </c>
      <c r="E1418" s="15">
        <v>45743</v>
      </c>
      <c r="F1418" s="15" t="s">
        <v>34917</v>
      </c>
      <c r="G1418" s="15">
        <v>45724</v>
      </c>
      <c r="H1418" s="15">
        <v>45908</v>
      </c>
      <c r="I1418" s="15" t="s">
        <v>34918</v>
      </c>
      <c r="J1418" s="15" t="s">
        <v>6298</v>
      </c>
      <c r="K1418" s="15" t="s">
        <v>45820</v>
      </c>
      <c r="L1418" s="15" t="s">
        <v>314</v>
      </c>
      <c r="M1418" s="15" t="s">
        <v>3946</v>
      </c>
      <c r="N1418" s="14">
        <v>2020</v>
      </c>
      <c r="O1418" s="15" t="s">
        <v>34919</v>
      </c>
      <c r="P1418" s="15" t="s">
        <v>81</v>
      </c>
      <c r="Q1418" s="15" t="s">
        <v>47010</v>
      </c>
      <c r="R1418" s="15" t="s">
        <v>29380</v>
      </c>
      <c r="S1418" s="15" t="s">
        <v>32741</v>
      </c>
      <c r="T1418" s="15" t="s">
        <v>174</v>
      </c>
      <c r="U1418" s="15" t="s">
        <v>53</v>
      </c>
      <c r="V1418" s="15" t="s">
        <v>45507</v>
      </c>
      <c r="W1418" s="15" t="s">
        <v>22473</v>
      </c>
      <c r="X1418" s="15" t="e">
        <f>_xlfn.XLOOKUP(_LOOKUP[[#This Row],[AdjusterMemberName]],_Adjuster[Adjuster Name],_Adjuster[Email],,0)</f>
        <v>#N/A</v>
      </c>
      <c r="Y1418" s="15" t="e">
        <f>_xlfn.XLOOKUP(_LOOKUP[[#This Row],[AdjusterMemberName]],_Adjuster[Adjuster Name],_Adjuster[Phone Number],,0)</f>
        <v>#N/A</v>
      </c>
      <c r="Z1418" s="15" t="s">
        <v>34920</v>
      </c>
      <c r="AA14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225 S Berendo St Unit 29, Los Angeles  CA 90004</v>
      </c>
      <c r="AB1418" s="15"/>
    </row>
    <row r="1419" spans="1:28" x14ac:dyDescent="0.3">
      <c r="A1419" s="14">
        <v>1</v>
      </c>
      <c r="B1419" s="14">
        <v>1</v>
      </c>
      <c r="C1419" s="15" t="s">
        <v>34921</v>
      </c>
      <c r="D1419" s="15" t="s">
        <v>34921</v>
      </c>
      <c r="E1419" s="15">
        <v>45743</v>
      </c>
      <c r="F1419" s="15" t="s">
        <v>34922</v>
      </c>
      <c r="G1419" s="15">
        <v>45588</v>
      </c>
      <c r="H1419" s="15">
        <v>45770</v>
      </c>
      <c r="I1419" s="15" t="s">
        <v>34923</v>
      </c>
      <c r="J1419" s="15" t="s">
        <v>34924</v>
      </c>
      <c r="K1419" s="15" t="s">
        <v>45458</v>
      </c>
      <c r="L1419" s="15" t="s">
        <v>270</v>
      </c>
      <c r="M1419" s="15" t="s">
        <v>452</v>
      </c>
      <c r="N1419" s="14">
        <v>2024</v>
      </c>
      <c r="O1419" s="15" t="s">
        <v>34925</v>
      </c>
      <c r="P1419" s="15" t="s">
        <v>106</v>
      </c>
      <c r="Q1419" s="15" t="s">
        <v>47071</v>
      </c>
      <c r="R1419" s="15" t="s">
        <v>34926</v>
      </c>
      <c r="S1419" s="15" t="s">
        <v>34927</v>
      </c>
      <c r="T1419" s="15" t="s">
        <v>34928</v>
      </c>
      <c r="U1419" s="15" t="s">
        <v>53</v>
      </c>
      <c r="V1419" s="15" t="s">
        <v>46182</v>
      </c>
      <c r="W1419" s="15" t="s">
        <v>1624</v>
      </c>
      <c r="X1419" s="15" t="e">
        <f>_xlfn.XLOOKUP(_LOOKUP[[#This Row],[AdjusterMemberName]],_Adjuster[Adjuster Name],_Adjuster[Email],,0)</f>
        <v>#N/A</v>
      </c>
      <c r="Y1419" s="15" t="e">
        <f>_xlfn.XLOOKUP(_LOOKUP[[#This Row],[AdjusterMemberName]],_Adjuster[Adjuster Name],_Adjuster[Phone Number],,0)</f>
        <v>#N/A</v>
      </c>
      <c r="Z1419" s="15" t="s">
        <v>34929</v>
      </c>
      <c r="AA14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4173 Oro Ln Unit 5, El Dorado  CA 95623</v>
      </c>
      <c r="AB1419" s="15"/>
    </row>
    <row r="1420" spans="1:28" x14ac:dyDescent="0.3">
      <c r="A1420" s="14">
        <v>1</v>
      </c>
      <c r="B1420" s="14">
        <v>1</v>
      </c>
      <c r="C1420" s="15" t="s">
        <v>14160</v>
      </c>
      <c r="D1420" s="15" t="s">
        <v>14160</v>
      </c>
      <c r="E1420" s="15">
        <v>45743</v>
      </c>
      <c r="F1420" s="15" t="s">
        <v>34938</v>
      </c>
      <c r="G1420" s="15">
        <v>45722</v>
      </c>
      <c r="H1420" s="15">
        <v>45906</v>
      </c>
      <c r="I1420" s="15" t="s">
        <v>34939</v>
      </c>
      <c r="J1420" s="15" t="s">
        <v>34940</v>
      </c>
      <c r="K1420" s="15" t="s">
        <v>45590</v>
      </c>
      <c r="L1420" s="15" t="s">
        <v>116</v>
      </c>
      <c r="M1420" s="15" t="s">
        <v>117</v>
      </c>
      <c r="N1420" s="14">
        <v>2020</v>
      </c>
      <c r="O1420" s="15" t="s">
        <v>34941</v>
      </c>
      <c r="P1420" s="15" t="s">
        <v>106</v>
      </c>
      <c r="Q1420" s="15" t="s">
        <v>46922</v>
      </c>
      <c r="R1420" s="15" t="s">
        <v>7906</v>
      </c>
      <c r="S1420" s="15" t="s">
        <v>14166</v>
      </c>
      <c r="T1420" s="15" t="s">
        <v>22434</v>
      </c>
      <c r="U1420" s="15" t="s">
        <v>53</v>
      </c>
      <c r="V1420" s="15" t="s">
        <v>45558</v>
      </c>
      <c r="W1420" s="15" t="s">
        <v>1624</v>
      </c>
      <c r="X1420" s="15" t="e">
        <f>_xlfn.XLOOKUP(_LOOKUP[[#This Row],[AdjusterMemberName]],_Adjuster[Adjuster Name],_Adjuster[Email],,0)</f>
        <v>#N/A</v>
      </c>
      <c r="Y1420" s="15" t="e">
        <f>_xlfn.XLOOKUP(_LOOKUP[[#This Row],[AdjusterMemberName]],_Adjuster[Adjuster Name],_Adjuster[Phone Number],,0)</f>
        <v>#N/A</v>
      </c>
      <c r="Z1420" s="15" t="s">
        <v>34942</v>
      </c>
      <c r="AA14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138 Perou St Apt 3, Lake Mathews  CA 92570</v>
      </c>
      <c r="AB1420" s="15">
        <v>45786</v>
      </c>
    </row>
    <row r="1421" spans="1:28" x14ac:dyDescent="0.3">
      <c r="A1421" s="14">
        <v>1</v>
      </c>
      <c r="B1421" s="14">
        <v>1</v>
      </c>
      <c r="C1421" s="15" t="s">
        <v>10728</v>
      </c>
      <c r="D1421" s="15" t="s">
        <v>34943</v>
      </c>
      <c r="E1421" s="15">
        <v>45743</v>
      </c>
      <c r="F1421" s="15" t="s">
        <v>34944</v>
      </c>
      <c r="G1421" s="15">
        <v>45663</v>
      </c>
      <c r="H1421" s="15">
        <v>45844</v>
      </c>
      <c r="I1421" s="15" t="s">
        <v>34945</v>
      </c>
      <c r="J1421" s="15" t="s">
        <v>34946</v>
      </c>
      <c r="K1421" s="15" t="s">
        <v>45434</v>
      </c>
      <c r="L1421" s="15" t="s">
        <v>116</v>
      </c>
      <c r="M1421" s="15" t="s">
        <v>117</v>
      </c>
      <c r="N1421" s="14">
        <v>2024</v>
      </c>
      <c r="O1421" s="15" t="s">
        <v>34947</v>
      </c>
      <c r="P1421" s="15" t="s">
        <v>81</v>
      </c>
      <c r="Q1421" s="15" t="s">
        <v>47004</v>
      </c>
      <c r="R1421" s="15" t="s">
        <v>10733</v>
      </c>
      <c r="S1421" s="15" t="s">
        <v>10734</v>
      </c>
      <c r="T1421" s="15" t="s">
        <v>308</v>
      </c>
      <c r="U1421" s="15" t="s">
        <v>53</v>
      </c>
      <c r="V1421" s="15" t="s">
        <v>45530</v>
      </c>
      <c r="W1421" s="15" t="s">
        <v>22473</v>
      </c>
      <c r="X1421" s="15" t="e">
        <f>_xlfn.XLOOKUP(_LOOKUP[[#This Row],[AdjusterMemberName]],_Adjuster[Adjuster Name],_Adjuster[Email],,0)</f>
        <v>#N/A</v>
      </c>
      <c r="Y1421" s="15" t="e">
        <f>_xlfn.XLOOKUP(_LOOKUP[[#This Row],[AdjusterMemberName]],_Adjuster[Adjuster Name],_Adjuster[Phone Number],,0)</f>
        <v>#N/A</v>
      </c>
      <c r="Z1421" s="15" t="s">
        <v>10735</v>
      </c>
      <c r="AA14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6874 Barcelona Way, Riverside  CA 92504</v>
      </c>
      <c r="AB1421" s="15"/>
    </row>
    <row r="1422" spans="1:28" x14ac:dyDescent="0.3">
      <c r="A1422" s="14">
        <v>1</v>
      </c>
      <c r="B1422" s="14">
        <v>1</v>
      </c>
      <c r="C1422" s="15" t="s">
        <v>19773</v>
      </c>
      <c r="D1422" s="15" t="s">
        <v>34993</v>
      </c>
      <c r="E1422" s="15">
        <v>45743</v>
      </c>
      <c r="F1422" s="15" t="s">
        <v>34994</v>
      </c>
      <c r="G1422" s="15">
        <v>45601</v>
      </c>
      <c r="H1422" s="15">
        <v>45782</v>
      </c>
      <c r="I1422" s="15" t="s">
        <v>34995</v>
      </c>
      <c r="J1422" s="15" t="s">
        <v>34996</v>
      </c>
      <c r="K1422" s="15" t="s">
        <v>45407</v>
      </c>
      <c r="L1422" s="15" t="s">
        <v>103</v>
      </c>
      <c r="M1422" s="15" t="s">
        <v>304</v>
      </c>
      <c r="N1422" s="14">
        <v>2011</v>
      </c>
      <c r="O1422" s="15" t="s">
        <v>34997</v>
      </c>
      <c r="P1422" s="15" t="s">
        <v>81</v>
      </c>
      <c r="Q1422" s="15" t="s">
        <v>47065</v>
      </c>
      <c r="R1422" s="15" t="s">
        <v>1429</v>
      </c>
      <c r="S1422" s="15" t="s">
        <v>34998</v>
      </c>
      <c r="T1422" s="15" t="s">
        <v>4687</v>
      </c>
      <c r="U1422" s="15" t="s">
        <v>53</v>
      </c>
      <c r="V1422" s="15" t="s">
        <v>45686</v>
      </c>
      <c r="W1422" s="15" t="s">
        <v>1658</v>
      </c>
      <c r="X1422" s="15" t="str">
        <f>_xlfn.XLOOKUP(_LOOKUP[[#This Row],[AdjusterMemberName]],_Adjuster[Adjuster Name],_Adjuster[Email],,0)</f>
        <v>RDavila@knightcompany.com</v>
      </c>
      <c r="Y1422" s="15" t="str">
        <f>_xlfn.XLOOKUP(_LOOKUP[[#This Row],[AdjusterMemberName]],_Adjuster[Adjuster Name],_Adjuster[Phone Number],,0)</f>
        <v>424-559-5663</v>
      </c>
      <c r="Z1422" s="15" t="s">
        <v>34999</v>
      </c>
      <c r="AA14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300 W Floral Dr, Monterey Park  CA 91754</v>
      </c>
      <c r="AB1422" s="15"/>
    </row>
    <row r="1423" spans="1:28" x14ac:dyDescent="0.3">
      <c r="A1423" s="14">
        <v>1</v>
      </c>
      <c r="B1423" s="14">
        <v>1</v>
      </c>
      <c r="C1423" s="15" t="s">
        <v>35000</v>
      </c>
      <c r="D1423" s="15" t="s">
        <v>35000</v>
      </c>
      <c r="E1423" s="15">
        <v>45743</v>
      </c>
      <c r="F1423" s="15" t="s">
        <v>35001</v>
      </c>
      <c r="G1423" s="15">
        <v>45727</v>
      </c>
      <c r="H1423" s="15">
        <v>45911</v>
      </c>
      <c r="I1423" s="15" t="s">
        <v>35002</v>
      </c>
      <c r="J1423" s="15" t="s">
        <v>35003</v>
      </c>
      <c r="K1423" s="15" t="s">
        <v>45407</v>
      </c>
      <c r="L1423" s="15" t="s">
        <v>270</v>
      </c>
      <c r="M1423" s="15" t="s">
        <v>1961</v>
      </c>
      <c r="N1423" s="14">
        <v>2016</v>
      </c>
      <c r="O1423" s="15" t="s">
        <v>35004</v>
      </c>
      <c r="P1423" s="15" t="s">
        <v>106</v>
      </c>
      <c r="Q1423" s="15" t="s">
        <v>47007</v>
      </c>
      <c r="R1423" s="15" t="s">
        <v>1915</v>
      </c>
      <c r="S1423" s="15" t="s">
        <v>35005</v>
      </c>
      <c r="T1423" s="15" t="s">
        <v>1366</v>
      </c>
      <c r="U1423" s="15" t="s">
        <v>53</v>
      </c>
      <c r="V1423" s="15" t="s">
        <v>46130</v>
      </c>
      <c r="W1423" s="15" t="s">
        <v>3114</v>
      </c>
      <c r="X1423" s="15" t="str">
        <f>_xlfn.XLOOKUP(_LOOKUP[[#This Row],[AdjusterMemberName]],_Adjuster[Adjuster Name],_Adjuster[Email],,0)</f>
        <v>eExmundo@knightcompany.com</v>
      </c>
      <c r="Y1423" s="15" t="str">
        <f>_xlfn.XLOOKUP(_LOOKUP[[#This Row],[AdjusterMemberName]],_Adjuster[Adjuster Name],_Adjuster[Phone Number],,0)</f>
        <v>424-559-5400</v>
      </c>
      <c r="Z1423" s="15" t="s">
        <v>35006</v>
      </c>
      <c r="AA14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1555 Border Ave Apt B, Corona  CA 92882</v>
      </c>
      <c r="AB1423" s="15"/>
    </row>
    <row r="1424" spans="1:28" x14ac:dyDescent="0.3">
      <c r="A1424" s="14">
        <v>1</v>
      </c>
      <c r="B1424" s="14">
        <v>1</v>
      </c>
      <c r="C1424" s="15" t="s">
        <v>35014</v>
      </c>
      <c r="D1424" s="15" t="s">
        <v>35014</v>
      </c>
      <c r="E1424" s="15">
        <v>45743</v>
      </c>
      <c r="F1424" s="15" t="s">
        <v>35015</v>
      </c>
      <c r="G1424" s="15">
        <v>45707</v>
      </c>
      <c r="H1424" s="15">
        <v>45888</v>
      </c>
      <c r="I1424" s="15" t="s">
        <v>35016</v>
      </c>
      <c r="J1424" s="15" t="s">
        <v>35017</v>
      </c>
      <c r="K1424" s="15" t="s">
        <v>45336</v>
      </c>
      <c r="L1424" s="15" t="s">
        <v>314</v>
      </c>
      <c r="M1424" s="15" t="s">
        <v>1409</v>
      </c>
      <c r="N1424" s="14">
        <v>2013</v>
      </c>
      <c r="O1424" s="15" t="s">
        <v>35018</v>
      </c>
      <c r="P1424" s="15" t="s">
        <v>81</v>
      </c>
      <c r="Q1424" s="15" t="s">
        <v>46939</v>
      </c>
      <c r="R1424" s="15" t="s">
        <v>35019</v>
      </c>
      <c r="S1424" s="15" t="s">
        <v>35020</v>
      </c>
      <c r="T1424" s="15" t="s">
        <v>1001</v>
      </c>
      <c r="U1424" s="15" t="s">
        <v>53</v>
      </c>
      <c r="V1424" s="15" t="s">
        <v>46178</v>
      </c>
      <c r="W1424" s="15" t="s">
        <v>1544</v>
      </c>
      <c r="X1424" s="15" t="str">
        <f>_xlfn.XLOOKUP(_LOOKUP[[#This Row],[AdjusterMemberName]],_Adjuster[Adjuster Name],_Adjuster[Email],,0)</f>
        <v>CRodriguez5@knightcompany.com</v>
      </c>
      <c r="Y1424" s="15" t="str">
        <f>_xlfn.XLOOKUP(_LOOKUP[[#This Row],[AdjusterMemberName]],_Adjuster[Adjuster Name],_Adjuster[Phone Number],,0)</f>
        <v>323-456-1708</v>
      </c>
      <c r="Z1424" s="15" t="s">
        <v>35021</v>
      </c>
      <c r="AA14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1220 Miramar Walk, Oxnard  CA 93035</v>
      </c>
      <c r="AB1424" s="15"/>
    </row>
    <row r="1425" spans="1:28" x14ac:dyDescent="0.3">
      <c r="A1425" s="14">
        <v>1</v>
      </c>
      <c r="B1425" s="14">
        <v>1</v>
      </c>
      <c r="C1425" s="15" t="s">
        <v>35048</v>
      </c>
      <c r="D1425" s="15" t="s">
        <v>35049</v>
      </c>
      <c r="E1425" s="15">
        <v>45743</v>
      </c>
      <c r="F1425" s="15" t="s">
        <v>35050</v>
      </c>
      <c r="G1425" s="15">
        <v>45653</v>
      </c>
      <c r="H1425" s="15">
        <v>45835</v>
      </c>
      <c r="I1425" s="15" t="s">
        <v>35051</v>
      </c>
      <c r="J1425" s="15" t="s">
        <v>35052</v>
      </c>
      <c r="K1425" s="15" t="s">
        <v>45506</v>
      </c>
      <c r="L1425" s="15" t="s">
        <v>806</v>
      </c>
      <c r="M1425" s="15" t="s">
        <v>11093</v>
      </c>
      <c r="N1425" s="14">
        <v>2013</v>
      </c>
      <c r="O1425" s="15" t="s">
        <v>35053</v>
      </c>
      <c r="P1425" s="15" t="s">
        <v>106</v>
      </c>
      <c r="Q1425" s="15" t="s">
        <v>47121</v>
      </c>
      <c r="R1425" s="15" t="s">
        <v>35054</v>
      </c>
      <c r="S1425" s="15" t="s">
        <v>35055</v>
      </c>
      <c r="T1425" s="15" t="s">
        <v>1872</v>
      </c>
      <c r="U1425" s="15" t="s">
        <v>53</v>
      </c>
      <c r="V1425" s="15" t="s">
        <v>45806</v>
      </c>
      <c r="W1425" s="15" t="s">
        <v>1658</v>
      </c>
      <c r="X1425" s="15" t="str">
        <f>_xlfn.XLOOKUP(_LOOKUP[[#This Row],[AdjusterMemberName]],_Adjuster[Adjuster Name],_Adjuster[Email],,0)</f>
        <v>RDavila@knightcompany.com</v>
      </c>
      <c r="Y1425" s="15" t="str">
        <f>_xlfn.XLOOKUP(_LOOKUP[[#This Row],[AdjusterMemberName]],_Adjuster[Adjuster Name],_Adjuster[Phone Number],,0)</f>
        <v>424-559-5663</v>
      </c>
      <c r="Z1425" s="15" t="s">
        <v>35056</v>
      </c>
      <c r="AA14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400 Pennsylvania Ave Apt 4, Richmond  CA 94801</v>
      </c>
      <c r="AB1425" s="15">
        <v>45754</v>
      </c>
    </row>
    <row r="1426" spans="1:28" x14ac:dyDescent="0.3">
      <c r="A1426" s="14">
        <v>1</v>
      </c>
      <c r="B1426" s="14">
        <v>1</v>
      </c>
      <c r="C1426" s="15" t="s">
        <v>35116</v>
      </c>
      <c r="D1426" s="15" t="s">
        <v>35116</v>
      </c>
      <c r="E1426" s="15">
        <v>45743</v>
      </c>
      <c r="F1426" s="15" t="s">
        <v>35117</v>
      </c>
      <c r="G1426" s="15">
        <v>45641</v>
      </c>
      <c r="H1426" s="15">
        <v>45823</v>
      </c>
      <c r="I1426" s="15" t="s">
        <v>35118</v>
      </c>
      <c r="J1426" s="15" t="s">
        <v>35119</v>
      </c>
      <c r="K1426" s="15" t="s">
        <v>45691</v>
      </c>
      <c r="L1426" s="15" t="s">
        <v>139</v>
      </c>
      <c r="M1426" s="15" t="s">
        <v>470</v>
      </c>
      <c r="N1426" s="14">
        <v>2021</v>
      </c>
      <c r="O1426" s="15" t="s">
        <v>35120</v>
      </c>
      <c r="P1426" s="15" t="s">
        <v>106</v>
      </c>
      <c r="Q1426" s="15" t="s">
        <v>47117</v>
      </c>
      <c r="R1426" s="15" t="s">
        <v>5154</v>
      </c>
      <c r="S1426" s="15" t="s">
        <v>35121</v>
      </c>
      <c r="T1426" s="15" t="s">
        <v>4809</v>
      </c>
      <c r="U1426" s="15" t="s">
        <v>53</v>
      </c>
      <c r="V1426" s="15" t="s">
        <v>45573</v>
      </c>
      <c r="W1426" s="15" t="s">
        <v>54</v>
      </c>
      <c r="X1426" s="15" t="str">
        <f>_xlfn.XLOOKUP(_LOOKUP[[#This Row],[AdjusterMemberName]],_Adjuster[Adjuster Name],_Adjuster[Email],,0)</f>
        <v>JRubalcava@knightcompany.com</v>
      </c>
      <c r="Y1426" s="15" t="str">
        <f>_xlfn.XLOOKUP(_LOOKUP[[#This Row],[AdjusterMemberName]],_Adjuster[Adjuster Name],_Adjuster[Phone Number],,0)</f>
        <v>424-559-5420</v>
      </c>
      <c r="Z1426" s="15" t="s">
        <v>35122</v>
      </c>
      <c r="AA14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780 Tempe Dr, Hanford  CA 93230</v>
      </c>
      <c r="AB1426" s="15"/>
    </row>
    <row r="1427" spans="1:28" x14ac:dyDescent="0.3">
      <c r="A1427" s="14">
        <v>0</v>
      </c>
      <c r="B1427" s="14">
        <v>0</v>
      </c>
      <c r="C1427" s="15" t="s">
        <v>35306</v>
      </c>
      <c r="D1427" s="15" t="s">
        <v>35307</v>
      </c>
      <c r="E1427" s="15">
        <v>45743</v>
      </c>
      <c r="F1427" s="15" t="s">
        <v>35308</v>
      </c>
      <c r="G1427" s="15"/>
      <c r="H1427" s="15"/>
      <c r="I1427" s="15" t="s">
        <v>35309</v>
      </c>
      <c r="J1427" s="15" t="s">
        <v>35310</v>
      </c>
      <c r="K1427" s="15" t="s">
        <v>46162</v>
      </c>
      <c r="L1427" s="15" t="s">
        <v>35311</v>
      </c>
      <c r="M1427" s="15" t="s">
        <v>35312</v>
      </c>
      <c r="N1427" s="14">
        <v>2016</v>
      </c>
      <c r="O1427" s="15" t="s">
        <v>1025</v>
      </c>
      <c r="P1427" s="15" t="s">
        <v>81</v>
      </c>
      <c r="Q1427" s="15"/>
      <c r="R1427" s="15"/>
      <c r="S1427" s="15"/>
      <c r="T1427" s="15"/>
      <c r="U1427" s="15"/>
      <c r="V1427" s="15"/>
      <c r="W1427" s="15" t="s">
        <v>264</v>
      </c>
      <c r="X1427" s="15" t="str">
        <f>_xlfn.XLOOKUP(_LOOKUP[[#This Row],[AdjusterMemberName]],_Adjuster[Adjuster Name],_Adjuster[Email],,0)</f>
        <v>sBonnevie@knightcompany.com</v>
      </c>
      <c r="Y1427" s="15" t="str">
        <f>_xlfn.XLOOKUP(_LOOKUP[[#This Row],[AdjusterMemberName]],_Adjuster[Adjuster Name],_Adjuster[Phone Number],,0)</f>
        <v>323-692-4064</v>
      </c>
      <c r="Z1427" s="15"/>
      <c r="AA1427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1427" s="15"/>
    </row>
    <row r="1428" spans="1:28" x14ac:dyDescent="0.3">
      <c r="A1428" s="14">
        <v>1</v>
      </c>
      <c r="B1428" s="14">
        <v>1</v>
      </c>
      <c r="C1428" s="15" t="s">
        <v>10728</v>
      </c>
      <c r="D1428" s="15" t="s">
        <v>34943</v>
      </c>
      <c r="E1428" s="15">
        <v>45743</v>
      </c>
      <c r="F1428" s="15" t="s">
        <v>34944</v>
      </c>
      <c r="G1428" s="15">
        <v>45663</v>
      </c>
      <c r="H1428" s="15">
        <v>45844</v>
      </c>
      <c r="I1428" s="15" t="s">
        <v>36385</v>
      </c>
      <c r="J1428" s="15" t="s">
        <v>16044</v>
      </c>
      <c r="K1428" s="15" t="s">
        <v>45434</v>
      </c>
      <c r="L1428" s="15" t="s">
        <v>116</v>
      </c>
      <c r="M1428" s="15" t="s">
        <v>117</v>
      </c>
      <c r="N1428" s="14">
        <v>2024</v>
      </c>
      <c r="O1428" s="15" t="s">
        <v>34947</v>
      </c>
      <c r="P1428" s="15" t="s">
        <v>106</v>
      </c>
      <c r="Q1428" s="15" t="s">
        <v>47004</v>
      </c>
      <c r="R1428" s="15" t="s">
        <v>10733</v>
      </c>
      <c r="S1428" s="15" t="s">
        <v>10734</v>
      </c>
      <c r="T1428" s="15" t="s">
        <v>308</v>
      </c>
      <c r="U1428" s="15" t="s">
        <v>53</v>
      </c>
      <c r="V1428" s="15" t="s">
        <v>45530</v>
      </c>
      <c r="W1428" s="15" t="s">
        <v>1049</v>
      </c>
      <c r="X1428" s="15" t="str">
        <f>_xlfn.XLOOKUP(_LOOKUP[[#This Row],[AdjusterMemberName]],_Adjuster[Adjuster Name],_Adjuster[Email],,0)</f>
        <v>cPenate@knightcompany.com</v>
      </c>
      <c r="Y1428" s="15" t="str">
        <f>_xlfn.XLOOKUP(_LOOKUP[[#This Row],[AdjusterMemberName]],_Adjuster[Adjuster Name],_Adjuster[Phone Number],,0)</f>
        <v>424-559-5385</v>
      </c>
      <c r="Z1428" s="15" t="s">
        <v>10735</v>
      </c>
      <c r="AA14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6874 Barcelona Way, Riverside  CA 92504</v>
      </c>
      <c r="AB1428" s="15"/>
    </row>
    <row r="1429" spans="1:28" x14ac:dyDescent="0.3">
      <c r="A1429" s="14">
        <v>1</v>
      </c>
      <c r="B1429" s="14">
        <v>1</v>
      </c>
      <c r="C1429" s="15" t="s">
        <v>37204</v>
      </c>
      <c r="D1429" s="15" t="s">
        <v>37205</v>
      </c>
      <c r="E1429" s="15">
        <v>45743</v>
      </c>
      <c r="F1429" s="15" t="s">
        <v>37206</v>
      </c>
      <c r="G1429" s="15">
        <v>45626</v>
      </c>
      <c r="H1429" s="15">
        <v>45807</v>
      </c>
      <c r="I1429" s="15" t="s">
        <v>37207</v>
      </c>
      <c r="J1429" s="15" t="s">
        <v>37208</v>
      </c>
      <c r="K1429" s="15" t="s">
        <v>45663</v>
      </c>
      <c r="L1429" s="15" t="s">
        <v>687</v>
      </c>
      <c r="M1429" s="15" t="s">
        <v>958</v>
      </c>
      <c r="N1429" s="14">
        <v>2015</v>
      </c>
      <c r="O1429" s="15" t="s">
        <v>37209</v>
      </c>
      <c r="P1429" s="15" t="s">
        <v>81</v>
      </c>
      <c r="Q1429" s="15" t="s">
        <v>47081</v>
      </c>
      <c r="R1429" s="15" t="s">
        <v>7656</v>
      </c>
      <c r="S1429" s="15" t="s">
        <v>37210</v>
      </c>
      <c r="T1429" s="15" t="s">
        <v>592</v>
      </c>
      <c r="U1429" s="15" t="s">
        <v>53</v>
      </c>
      <c r="V1429" s="15" t="s">
        <v>45376</v>
      </c>
      <c r="W1429" s="15" t="s">
        <v>3184</v>
      </c>
      <c r="X1429" s="15" t="str">
        <f>_xlfn.XLOOKUP(_LOOKUP[[#This Row],[AdjusterMemberName]],_Adjuster[Adjuster Name],_Adjuster[Email],,0)</f>
        <v>mQualls@knightcompany.com</v>
      </c>
      <c r="Y1429" s="15" t="str">
        <f>_xlfn.XLOOKUP(_LOOKUP[[#This Row],[AdjusterMemberName]],_Adjuster[Adjuster Name],_Adjuster[Phone Number],,0)</f>
        <v>424-559-5436</v>
      </c>
      <c r="Z1429" s="15" t="s">
        <v>37211</v>
      </c>
      <c r="AA14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11367 Primrose Ave, Hesperia  CA 92345</v>
      </c>
      <c r="AB1429" s="15"/>
    </row>
    <row r="1430" spans="1:28" x14ac:dyDescent="0.3">
      <c r="A1430" s="14">
        <v>1</v>
      </c>
      <c r="B1430" s="14">
        <v>1</v>
      </c>
      <c r="C1430" s="15" t="s">
        <v>34750</v>
      </c>
      <c r="D1430" s="15" t="s">
        <v>34751</v>
      </c>
      <c r="E1430" s="15">
        <v>45742</v>
      </c>
      <c r="F1430" s="15" t="s">
        <v>34752</v>
      </c>
      <c r="G1430" s="15">
        <v>45682</v>
      </c>
      <c r="H1430" s="15">
        <v>45863</v>
      </c>
      <c r="I1430" s="15" t="s">
        <v>34753</v>
      </c>
      <c r="J1430" s="15" t="s">
        <v>34754</v>
      </c>
      <c r="K1430" s="15" t="s">
        <v>45589</v>
      </c>
      <c r="L1430" s="15" t="s">
        <v>139</v>
      </c>
      <c r="M1430" s="15" t="s">
        <v>470</v>
      </c>
      <c r="N1430" s="14">
        <v>2017</v>
      </c>
      <c r="O1430" s="15" t="s">
        <v>34755</v>
      </c>
      <c r="P1430" s="15" t="s">
        <v>1273</v>
      </c>
      <c r="Q1430" s="15" t="s">
        <v>46893</v>
      </c>
      <c r="R1430" s="15" t="s">
        <v>34756</v>
      </c>
      <c r="S1430" s="15" t="s">
        <v>34757</v>
      </c>
      <c r="T1430" s="15" t="s">
        <v>424</v>
      </c>
      <c r="U1430" s="15" t="s">
        <v>53</v>
      </c>
      <c r="V1430" s="15" t="s">
        <v>45470</v>
      </c>
      <c r="W1430" s="15" t="s">
        <v>1658</v>
      </c>
      <c r="X1430" s="15" t="str">
        <f>_xlfn.XLOOKUP(_LOOKUP[[#This Row],[AdjusterMemberName]],_Adjuster[Adjuster Name],_Adjuster[Email],,0)</f>
        <v>RDavila@knightcompany.com</v>
      </c>
      <c r="Y1430" s="15" t="str">
        <f>_xlfn.XLOOKUP(_LOOKUP[[#This Row],[AdjusterMemberName]],_Adjuster[Adjuster Name],_Adjuster[Phone Number],,0)</f>
        <v>424-559-5663</v>
      </c>
      <c r="Z1430" s="15" t="s">
        <v>34758</v>
      </c>
      <c r="AA14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1405 Kendall Dr, San Bernardino  CA 92407</v>
      </c>
      <c r="AB1430" s="15"/>
    </row>
    <row r="1431" spans="1:28" x14ac:dyDescent="0.3">
      <c r="A1431" s="14">
        <v>1</v>
      </c>
      <c r="B1431" s="14">
        <v>1</v>
      </c>
      <c r="C1431" s="15" t="s">
        <v>34773</v>
      </c>
      <c r="D1431" s="15" t="s">
        <v>34774</v>
      </c>
      <c r="E1431" s="15">
        <v>45742</v>
      </c>
      <c r="F1431" s="15" t="s">
        <v>34775</v>
      </c>
      <c r="G1431" s="15">
        <v>45717</v>
      </c>
      <c r="H1431" s="15">
        <v>45901</v>
      </c>
      <c r="I1431" s="15" t="s">
        <v>34776</v>
      </c>
      <c r="J1431" s="15" t="s">
        <v>34777</v>
      </c>
      <c r="K1431" s="15" t="s">
        <v>46191</v>
      </c>
      <c r="L1431" s="15" t="s">
        <v>181</v>
      </c>
      <c r="M1431" s="15" t="s">
        <v>16852</v>
      </c>
      <c r="N1431" s="14">
        <v>2022</v>
      </c>
      <c r="O1431" s="15" t="s">
        <v>34778</v>
      </c>
      <c r="P1431" s="15" t="s">
        <v>106</v>
      </c>
      <c r="Q1431" s="15" t="s">
        <v>46979</v>
      </c>
      <c r="R1431" s="15" t="s">
        <v>34779</v>
      </c>
      <c r="S1431" s="15" t="s">
        <v>34780</v>
      </c>
      <c r="T1431" s="15" t="s">
        <v>1623</v>
      </c>
      <c r="U1431" s="15" t="s">
        <v>53</v>
      </c>
      <c r="V1431" s="15" t="s">
        <v>45862</v>
      </c>
      <c r="W1431" s="15" t="s">
        <v>1049</v>
      </c>
      <c r="X1431" s="15" t="str">
        <f>_xlfn.XLOOKUP(_LOOKUP[[#This Row],[AdjusterMemberName]],_Adjuster[Adjuster Name],_Adjuster[Email],,0)</f>
        <v>cPenate@knightcompany.com</v>
      </c>
      <c r="Y1431" s="15" t="str">
        <f>_xlfn.XLOOKUP(_LOOKUP[[#This Row],[AdjusterMemberName]],_Adjuster[Adjuster Name],_Adjuster[Phone Number],,0)</f>
        <v>424-559-5385</v>
      </c>
      <c r="Z1431" s="15" t="s">
        <v>34781</v>
      </c>
      <c r="AA14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266 N El Camino Real Apt B3, Oceanside  CA 92058</v>
      </c>
      <c r="AB1431" s="15"/>
    </row>
    <row r="1432" spans="1:28" x14ac:dyDescent="0.3">
      <c r="A1432" s="14">
        <v>1</v>
      </c>
      <c r="B1432" s="14">
        <v>1</v>
      </c>
      <c r="C1432" s="15" t="s">
        <v>32052</v>
      </c>
      <c r="D1432" s="15" t="s">
        <v>34829</v>
      </c>
      <c r="E1432" s="15">
        <v>45742</v>
      </c>
      <c r="F1432" s="15" t="s">
        <v>34830</v>
      </c>
      <c r="G1432" s="15">
        <v>45736</v>
      </c>
      <c r="H1432" s="15">
        <v>45920</v>
      </c>
      <c r="I1432" s="15" t="s">
        <v>34831</v>
      </c>
      <c r="J1432" s="15" t="s">
        <v>34832</v>
      </c>
      <c r="K1432" s="15" t="s">
        <v>45424</v>
      </c>
      <c r="L1432" s="15" t="s">
        <v>128</v>
      </c>
      <c r="M1432" s="15" t="s">
        <v>129</v>
      </c>
      <c r="N1432" s="14">
        <v>2018</v>
      </c>
      <c r="O1432" s="15" t="s">
        <v>32056</v>
      </c>
      <c r="P1432" s="15" t="s">
        <v>106</v>
      </c>
      <c r="Q1432" s="15" t="s">
        <v>46893</v>
      </c>
      <c r="R1432" s="15" t="s">
        <v>9433</v>
      </c>
      <c r="S1432" s="15" t="s">
        <v>32057</v>
      </c>
      <c r="T1432" s="15" t="s">
        <v>5747</v>
      </c>
      <c r="U1432" s="15" t="s">
        <v>53</v>
      </c>
      <c r="V1432" s="15" t="s">
        <v>45736</v>
      </c>
      <c r="W1432" s="15" t="s">
        <v>3184</v>
      </c>
      <c r="X1432" s="15" t="str">
        <f>_xlfn.XLOOKUP(_LOOKUP[[#This Row],[AdjusterMemberName]],_Adjuster[Adjuster Name],_Adjuster[Email],,0)</f>
        <v>mQualls@knightcompany.com</v>
      </c>
      <c r="Y1432" s="15" t="str">
        <f>_xlfn.XLOOKUP(_LOOKUP[[#This Row],[AdjusterMemberName]],_Adjuster[Adjuster Name],_Adjuster[Phone Number],,0)</f>
        <v>424-559-5436</v>
      </c>
      <c r="Z1432" s="15" t="s">
        <v>32058</v>
      </c>
      <c r="AA14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10213 E Avenue S2, Littlerock  CA 93543</v>
      </c>
      <c r="AB1432" s="15"/>
    </row>
    <row r="1433" spans="1:28" x14ac:dyDescent="0.3">
      <c r="A1433" s="14">
        <v>1</v>
      </c>
      <c r="B1433" s="14">
        <v>1</v>
      </c>
      <c r="C1433" s="15" t="s">
        <v>34874</v>
      </c>
      <c r="D1433" s="15" t="s">
        <v>34875</v>
      </c>
      <c r="E1433" s="15">
        <v>45742</v>
      </c>
      <c r="F1433" s="15" t="s">
        <v>34876</v>
      </c>
      <c r="G1433" s="15">
        <v>45722</v>
      </c>
      <c r="H1433" s="15">
        <v>45906</v>
      </c>
      <c r="I1433" s="15" t="s">
        <v>34877</v>
      </c>
      <c r="J1433" s="15" t="s">
        <v>34878</v>
      </c>
      <c r="K1433" s="15" t="s">
        <v>46185</v>
      </c>
      <c r="L1433" s="15" t="s">
        <v>441</v>
      </c>
      <c r="M1433" s="15" t="s">
        <v>1126</v>
      </c>
      <c r="N1433" s="14">
        <v>2018</v>
      </c>
      <c r="O1433" s="15" t="s">
        <v>34879</v>
      </c>
      <c r="P1433" s="15" t="s">
        <v>81</v>
      </c>
      <c r="Q1433" s="15" t="s">
        <v>47072</v>
      </c>
      <c r="R1433" s="15" t="s">
        <v>162</v>
      </c>
      <c r="S1433" s="15" t="s">
        <v>34880</v>
      </c>
      <c r="T1433" s="15" t="s">
        <v>34881</v>
      </c>
      <c r="U1433" s="15" t="s">
        <v>53</v>
      </c>
      <c r="V1433" s="15" t="s">
        <v>46184</v>
      </c>
      <c r="W1433" s="15" t="s">
        <v>3114</v>
      </c>
      <c r="X1433" s="15" t="str">
        <f>_xlfn.XLOOKUP(_LOOKUP[[#This Row],[AdjusterMemberName]],_Adjuster[Adjuster Name],_Adjuster[Email],,0)</f>
        <v>eExmundo@knightcompany.com</v>
      </c>
      <c r="Y1433" s="15" t="str">
        <f>_xlfn.XLOOKUP(_LOOKUP[[#This Row],[AdjusterMemberName]],_Adjuster[Adjuster Name],_Adjuster[Phone Number],,0)</f>
        <v>424-559-5400</v>
      </c>
      <c r="Z1433" s="15" t="s">
        <v>34882</v>
      </c>
      <c r="AA14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2026 S Armstrong, Laton  CA 93242</v>
      </c>
      <c r="AB1433" s="15"/>
    </row>
    <row r="1434" spans="1:28" x14ac:dyDescent="0.3">
      <c r="A1434" s="14">
        <v>1</v>
      </c>
      <c r="B1434" s="14">
        <v>1</v>
      </c>
      <c r="C1434" s="15" t="s">
        <v>34883</v>
      </c>
      <c r="D1434" s="15" t="s">
        <v>34884</v>
      </c>
      <c r="E1434" s="15">
        <v>45742</v>
      </c>
      <c r="F1434" s="15" t="s">
        <v>34885</v>
      </c>
      <c r="G1434" s="15">
        <v>45562</v>
      </c>
      <c r="H1434" s="15">
        <v>45743</v>
      </c>
      <c r="I1434" s="15" t="s">
        <v>34886</v>
      </c>
      <c r="J1434" s="15" t="s">
        <v>34887</v>
      </c>
      <c r="K1434" s="15" t="s">
        <v>45506</v>
      </c>
      <c r="L1434" s="15" t="s">
        <v>25</v>
      </c>
      <c r="M1434" s="15" t="s">
        <v>79</v>
      </c>
      <c r="N1434" s="14">
        <v>2023</v>
      </c>
      <c r="O1434" s="15" t="s">
        <v>34888</v>
      </c>
      <c r="P1434" s="15" t="s">
        <v>106</v>
      </c>
      <c r="Q1434" s="15" t="s">
        <v>47081</v>
      </c>
      <c r="R1434" s="15" t="s">
        <v>3538</v>
      </c>
      <c r="S1434" s="15" t="s">
        <v>34889</v>
      </c>
      <c r="T1434" s="15" t="s">
        <v>1456</v>
      </c>
      <c r="U1434" s="15" t="s">
        <v>53</v>
      </c>
      <c r="V1434" s="15" t="s">
        <v>45986</v>
      </c>
      <c r="W1434" s="15" t="s">
        <v>1357</v>
      </c>
      <c r="X1434" s="15" t="str">
        <f>_xlfn.XLOOKUP(_LOOKUP[[#This Row],[AdjusterMemberName]],_Adjuster[Adjuster Name],_Adjuster[Email],,0)</f>
        <v>jRivera1@knightcompany.com</v>
      </c>
      <c r="Y1434" s="15" t="str">
        <f>_xlfn.XLOOKUP(_LOOKUP[[#This Row],[AdjusterMemberName]],_Adjuster[Adjuster Name],_Adjuster[Phone Number],,0)</f>
        <v>424-559-5239</v>
      </c>
      <c r="Z1434" s="15" t="s">
        <v>34890</v>
      </c>
      <c r="AA14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27149 Messina St, Highland  CA 92346</v>
      </c>
      <c r="AB1434" s="15"/>
    </row>
    <row r="1435" spans="1:28" x14ac:dyDescent="0.3">
      <c r="A1435" s="14">
        <v>1</v>
      </c>
      <c r="B1435" s="14">
        <v>1</v>
      </c>
      <c r="C1435" s="15" t="s">
        <v>34891</v>
      </c>
      <c r="D1435" s="15" t="s">
        <v>34891</v>
      </c>
      <c r="E1435" s="15">
        <v>45742</v>
      </c>
      <c r="F1435" s="15" t="s">
        <v>34892</v>
      </c>
      <c r="G1435" s="15">
        <v>45702</v>
      </c>
      <c r="H1435" s="15">
        <v>45883</v>
      </c>
      <c r="I1435" s="15" t="s">
        <v>34893</v>
      </c>
      <c r="J1435" s="15" t="s">
        <v>34894</v>
      </c>
      <c r="K1435" s="15" t="s">
        <v>45358</v>
      </c>
      <c r="L1435" s="15" t="s">
        <v>281</v>
      </c>
      <c r="M1435" s="15" t="s">
        <v>4161</v>
      </c>
      <c r="N1435" s="14">
        <v>2025</v>
      </c>
      <c r="O1435" s="15" t="s">
        <v>34895</v>
      </c>
      <c r="P1435" s="15" t="s">
        <v>106</v>
      </c>
      <c r="Q1435" s="15" t="s">
        <v>46931</v>
      </c>
      <c r="R1435" s="15" t="s">
        <v>34896</v>
      </c>
      <c r="S1435" s="15" t="s">
        <v>34897</v>
      </c>
      <c r="T1435" s="15" t="s">
        <v>811</v>
      </c>
      <c r="U1435" s="15" t="s">
        <v>53</v>
      </c>
      <c r="V1435" s="15" t="s">
        <v>45558</v>
      </c>
      <c r="W1435" s="15" t="s">
        <v>3114</v>
      </c>
      <c r="X1435" s="15" t="str">
        <f>_xlfn.XLOOKUP(_LOOKUP[[#This Row],[AdjusterMemberName]],_Adjuster[Adjuster Name],_Adjuster[Email],,0)</f>
        <v>eExmundo@knightcompany.com</v>
      </c>
      <c r="Y1435" s="15" t="str">
        <f>_xlfn.XLOOKUP(_LOOKUP[[#This Row],[AdjusterMemberName]],_Adjuster[Adjuster Name],_Adjuster[Phone Number],,0)</f>
        <v>424-559-5400</v>
      </c>
      <c r="Z1435" s="15" t="s">
        <v>34898</v>
      </c>
      <c r="AA14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21626 Mary St, Perris  CA 92570</v>
      </c>
      <c r="AB1435" s="15"/>
    </row>
    <row r="1436" spans="1:28" x14ac:dyDescent="0.3">
      <c r="A1436" s="14">
        <v>1</v>
      </c>
      <c r="B1436" s="14">
        <v>1</v>
      </c>
      <c r="C1436" s="15" t="s">
        <v>34899</v>
      </c>
      <c r="D1436" s="15" t="s">
        <v>34899</v>
      </c>
      <c r="E1436" s="15">
        <v>45742</v>
      </c>
      <c r="F1436" s="15" t="s">
        <v>34900</v>
      </c>
      <c r="G1436" s="15">
        <v>45713</v>
      </c>
      <c r="H1436" s="15">
        <v>45894</v>
      </c>
      <c r="I1436" s="15" t="s">
        <v>34901</v>
      </c>
      <c r="J1436" s="15" t="s">
        <v>34902</v>
      </c>
      <c r="K1436" s="15" t="s">
        <v>46183</v>
      </c>
      <c r="L1436" s="15" t="s">
        <v>103</v>
      </c>
      <c r="M1436" s="15" t="s">
        <v>2068</v>
      </c>
      <c r="N1436" s="14">
        <v>2015</v>
      </c>
      <c r="O1436" s="15" t="s">
        <v>34903</v>
      </c>
      <c r="P1436" s="15" t="s">
        <v>81</v>
      </c>
      <c r="Q1436" s="15" t="s">
        <v>47008</v>
      </c>
      <c r="R1436" s="15" t="s">
        <v>34904</v>
      </c>
      <c r="S1436" s="15" t="s">
        <v>34905</v>
      </c>
      <c r="T1436" s="15" t="s">
        <v>1636</v>
      </c>
      <c r="U1436" s="15" t="s">
        <v>53</v>
      </c>
      <c r="V1436" s="15" t="s">
        <v>45926</v>
      </c>
      <c r="W1436" s="15" t="s">
        <v>3307</v>
      </c>
      <c r="X1436" s="15" t="e">
        <f>_xlfn.XLOOKUP(_LOOKUP[[#This Row],[AdjusterMemberName]],_Adjuster[Adjuster Name],_Adjuster[Email],,0)</f>
        <v>#N/A</v>
      </c>
      <c r="Y1436" s="15" t="e">
        <f>_xlfn.XLOOKUP(_LOOKUP[[#This Row],[AdjusterMemberName]],_Adjuster[Adjuster Name],_Adjuster[Phone Number],,0)</f>
        <v>#N/A</v>
      </c>
      <c r="Z1436" s="15" t="s">
        <v>34906</v>
      </c>
      <c r="AA14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 Seascape, Laguna Niguel  CA 92677</v>
      </c>
      <c r="AB1436" s="15"/>
    </row>
    <row r="1437" spans="1:28" x14ac:dyDescent="0.3">
      <c r="A1437" s="14">
        <v>1</v>
      </c>
      <c r="B1437" s="14">
        <v>1</v>
      </c>
      <c r="C1437" s="15" t="s">
        <v>34948</v>
      </c>
      <c r="D1437" s="15" t="s">
        <v>34948</v>
      </c>
      <c r="E1437" s="15">
        <v>45742</v>
      </c>
      <c r="F1437" s="15" t="s">
        <v>34949</v>
      </c>
      <c r="G1437" s="15">
        <v>45691</v>
      </c>
      <c r="H1437" s="15">
        <v>45872</v>
      </c>
      <c r="I1437" s="15" t="s">
        <v>34950</v>
      </c>
      <c r="J1437" s="15" t="s">
        <v>34951</v>
      </c>
      <c r="K1437" s="15" t="s">
        <v>45642</v>
      </c>
      <c r="L1437" s="15" t="s">
        <v>27823</v>
      </c>
      <c r="M1437" s="15" t="s">
        <v>27824</v>
      </c>
      <c r="N1437" s="14">
        <v>2011</v>
      </c>
      <c r="O1437" s="15" t="s">
        <v>34952</v>
      </c>
      <c r="P1437" s="15" t="s">
        <v>106</v>
      </c>
      <c r="Q1437" s="15" t="s">
        <v>46978</v>
      </c>
      <c r="R1437" s="15" t="s">
        <v>34953</v>
      </c>
      <c r="S1437" s="15" t="s">
        <v>34954</v>
      </c>
      <c r="T1437" s="15" t="s">
        <v>4809</v>
      </c>
      <c r="U1437" s="15" t="s">
        <v>53</v>
      </c>
      <c r="V1437" s="15" t="s">
        <v>45573</v>
      </c>
      <c r="W1437" s="15" t="s">
        <v>3114</v>
      </c>
      <c r="X1437" s="15" t="str">
        <f>_xlfn.XLOOKUP(_LOOKUP[[#This Row],[AdjusterMemberName]],_Adjuster[Adjuster Name],_Adjuster[Email],,0)</f>
        <v>eExmundo@knightcompany.com</v>
      </c>
      <c r="Y1437" s="15" t="str">
        <f>_xlfn.XLOOKUP(_LOOKUP[[#This Row],[AdjusterMemberName]],_Adjuster[Adjuster Name],_Adjuster[Phone Number],,0)</f>
        <v>424-559-5400</v>
      </c>
      <c r="Z1437" s="15" t="s">
        <v>34955</v>
      </c>
      <c r="AA14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537 E Cameron St Apt 4, Hanford  CA 93230</v>
      </c>
      <c r="AB1437" s="15">
        <v>45822</v>
      </c>
    </row>
    <row r="1438" spans="1:28" x14ac:dyDescent="0.3">
      <c r="A1438" s="14">
        <v>1</v>
      </c>
      <c r="B1438" s="14">
        <v>1</v>
      </c>
      <c r="C1438" s="15" t="s">
        <v>11954</v>
      </c>
      <c r="D1438" s="15" t="s">
        <v>11954</v>
      </c>
      <c r="E1438" s="15">
        <v>45742</v>
      </c>
      <c r="F1438" s="15" t="s">
        <v>34990</v>
      </c>
      <c r="G1438" s="15">
        <v>45693</v>
      </c>
      <c r="H1438" s="15">
        <v>45874</v>
      </c>
      <c r="I1438" s="15" t="s">
        <v>34991</v>
      </c>
      <c r="J1438" s="15" t="s">
        <v>34992</v>
      </c>
      <c r="K1438" s="15" t="s">
        <v>46179</v>
      </c>
      <c r="L1438" s="15" t="s">
        <v>128</v>
      </c>
      <c r="M1438" s="15" t="s">
        <v>129</v>
      </c>
      <c r="N1438" s="14">
        <v>2016</v>
      </c>
      <c r="O1438" s="15" t="s">
        <v>11958</v>
      </c>
      <c r="P1438" s="15" t="s">
        <v>81</v>
      </c>
      <c r="Q1438" s="15" t="s">
        <v>47000</v>
      </c>
      <c r="R1438" s="15" t="s">
        <v>11959</v>
      </c>
      <c r="S1438" s="15" t="s">
        <v>11960</v>
      </c>
      <c r="T1438" s="15" t="s">
        <v>1782</v>
      </c>
      <c r="U1438" s="15" t="s">
        <v>53</v>
      </c>
      <c r="V1438" s="15" t="s">
        <v>45758</v>
      </c>
      <c r="W1438" s="15" t="s">
        <v>6921</v>
      </c>
      <c r="X1438" s="15" t="str">
        <f>_xlfn.XLOOKUP(_LOOKUP[[#This Row],[AdjusterMemberName]],_Adjuster[Adjuster Name],_Adjuster[Email],,0)</f>
        <v>AWallace@knightcompany.com</v>
      </c>
      <c r="Y1438" s="15" t="str">
        <f>_xlfn.XLOOKUP(_LOOKUP[[#This Row],[AdjusterMemberName]],_Adjuster[Adjuster Name],_Adjuster[Phone Number],,0)</f>
        <v>424-559-5734</v>
      </c>
      <c r="Z1438" s="15" t="s">
        <v>11961</v>
      </c>
      <c r="AA14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1517 W 156Th St, Compton  CA 90220</v>
      </c>
      <c r="AB1438" s="15">
        <v>45743</v>
      </c>
    </row>
    <row r="1439" spans="1:28" x14ac:dyDescent="0.3">
      <c r="A1439" s="14">
        <v>1</v>
      </c>
      <c r="B1439" s="14">
        <v>1</v>
      </c>
      <c r="C1439" s="15" t="s">
        <v>32205</v>
      </c>
      <c r="D1439" s="15" t="s">
        <v>32205</v>
      </c>
      <c r="E1439" s="15">
        <v>45742</v>
      </c>
      <c r="F1439" s="15" t="s">
        <v>32206</v>
      </c>
      <c r="G1439" s="15">
        <v>45622</v>
      </c>
      <c r="H1439" s="15">
        <v>45803</v>
      </c>
      <c r="I1439" s="15" t="s">
        <v>35394</v>
      </c>
      <c r="J1439" s="15" t="s">
        <v>35395</v>
      </c>
      <c r="K1439" s="15" t="s">
        <v>45912</v>
      </c>
      <c r="L1439" s="15" t="s">
        <v>270</v>
      </c>
      <c r="M1439" s="15" t="s">
        <v>997</v>
      </c>
      <c r="N1439" s="14">
        <v>2015</v>
      </c>
      <c r="O1439" s="15" t="s">
        <v>35396</v>
      </c>
      <c r="P1439" s="15" t="s">
        <v>106</v>
      </c>
      <c r="Q1439" s="15" t="s">
        <v>47019</v>
      </c>
      <c r="R1439" s="15" t="s">
        <v>32210</v>
      </c>
      <c r="S1439" s="15" t="s">
        <v>32211</v>
      </c>
      <c r="T1439" s="15" t="s">
        <v>1067</v>
      </c>
      <c r="U1439" s="15" t="s">
        <v>53</v>
      </c>
      <c r="V1439" s="15" t="s">
        <v>45401</v>
      </c>
      <c r="W1439" s="15" t="s">
        <v>6921</v>
      </c>
      <c r="X1439" s="15" t="str">
        <f>_xlfn.XLOOKUP(_LOOKUP[[#This Row],[AdjusterMemberName]],_Adjuster[Adjuster Name],_Adjuster[Email],,0)</f>
        <v>AWallace@knightcompany.com</v>
      </c>
      <c r="Y1439" s="15" t="str">
        <f>_xlfn.XLOOKUP(_LOOKUP[[#This Row],[AdjusterMemberName]],_Adjuster[Adjuster Name],_Adjuster[Phone Number],,0)</f>
        <v>424-559-5734</v>
      </c>
      <c r="Z1439" s="15" t="s">
        <v>32212</v>
      </c>
      <c r="AA14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2343 18Th Ave, San Francisco  CA 94116</v>
      </c>
      <c r="AB1439" s="15"/>
    </row>
    <row r="1440" spans="1:28" x14ac:dyDescent="0.3">
      <c r="A1440" s="14">
        <v>1</v>
      </c>
      <c r="B1440" s="14">
        <v>1</v>
      </c>
      <c r="C1440" s="15" t="s">
        <v>35526</v>
      </c>
      <c r="D1440" s="15" t="s">
        <v>35527</v>
      </c>
      <c r="E1440" s="15">
        <v>45742</v>
      </c>
      <c r="F1440" s="15" t="s">
        <v>35528</v>
      </c>
      <c r="G1440" s="15">
        <v>45632</v>
      </c>
      <c r="H1440" s="15">
        <v>45814</v>
      </c>
      <c r="I1440" s="15" t="s">
        <v>35529</v>
      </c>
      <c r="J1440" s="15" t="s">
        <v>35530</v>
      </c>
      <c r="K1440" s="15" t="s">
        <v>45339</v>
      </c>
      <c r="L1440" s="15" t="s">
        <v>25</v>
      </c>
      <c r="M1440" s="15" t="s">
        <v>373</v>
      </c>
      <c r="N1440" s="14">
        <v>2020</v>
      </c>
      <c r="O1440" s="15" t="s">
        <v>35531</v>
      </c>
      <c r="P1440" s="15" t="s">
        <v>106</v>
      </c>
      <c r="Q1440" s="15" t="s">
        <v>47019</v>
      </c>
      <c r="R1440" s="15" t="s">
        <v>35532</v>
      </c>
      <c r="S1440" s="15" t="s">
        <v>35533</v>
      </c>
      <c r="T1440" s="15" t="s">
        <v>1483</v>
      </c>
      <c r="U1440" s="15" t="s">
        <v>53</v>
      </c>
      <c r="V1440" s="15" t="s">
        <v>45652</v>
      </c>
      <c r="W1440" s="15" t="s">
        <v>6921</v>
      </c>
      <c r="X1440" s="15" t="str">
        <f>_xlfn.XLOOKUP(_LOOKUP[[#This Row],[AdjusterMemberName]],_Adjuster[Adjuster Name],_Adjuster[Email],,0)</f>
        <v>AWallace@knightcompany.com</v>
      </c>
      <c r="Y1440" s="15" t="str">
        <f>_xlfn.XLOOKUP(_LOOKUP[[#This Row],[AdjusterMemberName]],_Adjuster[Adjuster Name],_Adjuster[Phone Number],,0)</f>
        <v>424-559-5734</v>
      </c>
      <c r="Z1440" s="15" t="s">
        <v>35534</v>
      </c>
      <c r="AA14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2415 Bella Vista Dr, Vista  CA 92084</v>
      </c>
      <c r="AB1440" s="15"/>
    </row>
    <row r="1441" spans="1:28" x14ac:dyDescent="0.3">
      <c r="A1441" s="14">
        <v>1</v>
      </c>
      <c r="B1441" s="14">
        <v>1</v>
      </c>
      <c r="C1441" s="15" t="s">
        <v>29307</v>
      </c>
      <c r="D1441" s="15" t="s">
        <v>29308</v>
      </c>
      <c r="E1441" s="15">
        <v>45742</v>
      </c>
      <c r="F1441" s="15" t="s">
        <v>35736</v>
      </c>
      <c r="G1441" s="15">
        <v>45702</v>
      </c>
      <c r="H1441" s="15">
        <v>45883</v>
      </c>
      <c r="I1441" s="15" t="s">
        <v>35737</v>
      </c>
      <c r="J1441" s="15" t="s">
        <v>35738</v>
      </c>
      <c r="K1441" s="15" t="s">
        <v>45590</v>
      </c>
      <c r="L1441" s="15" t="s">
        <v>806</v>
      </c>
      <c r="M1441" s="15" t="s">
        <v>807</v>
      </c>
      <c r="N1441" s="14">
        <v>2015</v>
      </c>
      <c r="O1441" s="15" t="s">
        <v>29312</v>
      </c>
      <c r="P1441" s="15" t="s">
        <v>106</v>
      </c>
      <c r="Q1441" s="15" t="s">
        <v>47003</v>
      </c>
      <c r="R1441" s="15" t="s">
        <v>12647</v>
      </c>
      <c r="S1441" s="15" t="s">
        <v>29313</v>
      </c>
      <c r="T1441" s="15" t="s">
        <v>4679</v>
      </c>
      <c r="U1441" s="15" t="s">
        <v>53</v>
      </c>
      <c r="V1441" s="15" t="s">
        <v>46037</v>
      </c>
      <c r="W1441" s="15" t="s">
        <v>1357</v>
      </c>
      <c r="X1441" s="15" t="str">
        <f>_xlfn.XLOOKUP(_LOOKUP[[#This Row],[AdjusterMemberName]],_Adjuster[Adjuster Name],_Adjuster[Email],,0)</f>
        <v>jRivera1@knightcompany.com</v>
      </c>
      <c r="Y1441" s="15" t="str">
        <f>_xlfn.XLOOKUP(_LOOKUP[[#This Row],[AdjusterMemberName]],_Adjuster[Adjuster Name],_Adjuster[Phone Number],,0)</f>
        <v>424-559-5239</v>
      </c>
      <c r="Z1441" s="15" t="s">
        <v>29314</v>
      </c>
      <c r="AA14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1913 W 150Th St , Gardena  CA 90249</v>
      </c>
      <c r="AB1441" s="15">
        <v>45774</v>
      </c>
    </row>
    <row r="1442" spans="1:28" x14ac:dyDescent="0.3">
      <c r="A1442" s="14">
        <v>1</v>
      </c>
      <c r="B1442" s="14">
        <v>1</v>
      </c>
      <c r="C1442" s="15" t="s">
        <v>12723</v>
      </c>
      <c r="D1442" s="15" t="s">
        <v>12724</v>
      </c>
      <c r="E1442" s="15">
        <v>45742</v>
      </c>
      <c r="F1442" s="15" t="s">
        <v>35959</v>
      </c>
      <c r="G1442" s="15">
        <v>45616</v>
      </c>
      <c r="H1442" s="15">
        <v>45797</v>
      </c>
      <c r="I1442" s="15" t="s">
        <v>35960</v>
      </c>
      <c r="J1442" s="15" t="s">
        <v>35961</v>
      </c>
      <c r="K1442" s="15" t="s">
        <v>45496</v>
      </c>
      <c r="L1442" s="15" t="s">
        <v>201</v>
      </c>
      <c r="M1442" s="15" t="s">
        <v>202</v>
      </c>
      <c r="N1442" s="14">
        <v>2014</v>
      </c>
      <c r="O1442" s="15" t="s">
        <v>12727</v>
      </c>
      <c r="P1442" s="15" t="s">
        <v>106</v>
      </c>
      <c r="Q1442" s="15" t="s">
        <v>47019</v>
      </c>
      <c r="R1442" s="15" t="s">
        <v>1719</v>
      </c>
      <c r="S1442" s="15" t="s">
        <v>12728</v>
      </c>
      <c r="T1442" s="15" t="s">
        <v>96</v>
      </c>
      <c r="U1442" s="15" t="s">
        <v>53</v>
      </c>
      <c r="V1442" s="15" t="s">
        <v>45534</v>
      </c>
      <c r="W1442" s="15" t="s">
        <v>7479</v>
      </c>
      <c r="X1442" s="15" t="e">
        <f>_xlfn.XLOOKUP(_LOOKUP[[#This Row],[AdjusterMemberName]],_Adjuster[Adjuster Name],_Adjuster[Email],,0)</f>
        <v>#N/A</v>
      </c>
      <c r="Y1442" s="15" t="e">
        <f>_xlfn.XLOOKUP(_LOOKUP[[#This Row],[AdjusterMemberName]],_Adjuster[Adjuster Name],_Adjuster[Phone Number],,0)</f>
        <v>#N/A</v>
      </c>
      <c r="Z1442" s="15" t="s">
        <v>12729</v>
      </c>
      <c r="AA14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15218 Perris Blvd Apt 203, Moreno Valley  CA 92551</v>
      </c>
      <c r="AB1442" s="15"/>
    </row>
    <row r="1443" spans="1:28" x14ac:dyDescent="0.3">
      <c r="A1443" s="14">
        <v>1</v>
      </c>
      <c r="B1443" s="14">
        <v>1</v>
      </c>
      <c r="C1443" s="15" t="s">
        <v>34669</v>
      </c>
      <c r="D1443" s="15" t="s">
        <v>34669</v>
      </c>
      <c r="E1443" s="15">
        <v>45741</v>
      </c>
      <c r="F1443" s="15" t="s">
        <v>34670</v>
      </c>
      <c r="G1443" s="15">
        <v>45652</v>
      </c>
      <c r="H1443" s="15">
        <v>45834</v>
      </c>
      <c r="I1443" s="15" t="s">
        <v>34671</v>
      </c>
      <c r="J1443" s="15" t="s">
        <v>34672</v>
      </c>
      <c r="K1443" s="15" t="s">
        <v>45970</v>
      </c>
      <c r="L1443" s="15" t="s">
        <v>103</v>
      </c>
      <c r="M1443" s="15" t="s">
        <v>104</v>
      </c>
      <c r="N1443" s="14">
        <v>2002</v>
      </c>
      <c r="O1443" s="15" t="s">
        <v>34673</v>
      </c>
      <c r="P1443" s="15" t="s">
        <v>1273</v>
      </c>
      <c r="Q1443" s="15" t="s">
        <v>47065</v>
      </c>
      <c r="R1443" s="15" t="s">
        <v>34674</v>
      </c>
      <c r="S1443" s="15" t="s">
        <v>34675</v>
      </c>
      <c r="T1443" s="15" t="s">
        <v>174</v>
      </c>
      <c r="U1443" s="15" t="s">
        <v>53</v>
      </c>
      <c r="V1443" s="15" t="s">
        <v>45441</v>
      </c>
      <c r="W1443" s="15" t="s">
        <v>1186</v>
      </c>
      <c r="X1443" s="15" t="str">
        <f>_xlfn.XLOOKUP(_LOOKUP[[#This Row],[AdjusterMemberName]],_Adjuster[Adjuster Name],_Adjuster[Email],,0)</f>
        <v>sAkinleye@knightcompany.com</v>
      </c>
      <c r="Y1443" s="15" t="str">
        <f>_xlfn.XLOOKUP(_LOOKUP[[#This Row],[AdjusterMemberName]],_Adjuster[Adjuster Name],_Adjuster[Phone Number],,0)</f>
        <v>424-559-5280</v>
      </c>
      <c r="Z1443" s="15" t="s">
        <v>34676</v>
      </c>
      <c r="AA14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7406 S Hoover St, Los Angeles  CA 90044</v>
      </c>
      <c r="AB1443" s="15"/>
    </row>
    <row r="1444" spans="1:28" x14ac:dyDescent="0.3">
      <c r="A1444" s="14">
        <v>1</v>
      </c>
      <c r="B1444" s="14">
        <v>0</v>
      </c>
      <c r="C1444" s="15" t="s">
        <v>34702</v>
      </c>
      <c r="D1444" s="15" t="s">
        <v>34703</v>
      </c>
      <c r="E1444" s="15">
        <v>45741</v>
      </c>
      <c r="F1444" s="15" t="s">
        <v>34704</v>
      </c>
      <c r="G1444" s="15">
        <v>45717</v>
      </c>
      <c r="H1444" s="15">
        <v>45901</v>
      </c>
      <c r="I1444" s="15" t="s">
        <v>34705</v>
      </c>
      <c r="J1444" s="15" t="s">
        <v>34706</v>
      </c>
      <c r="K1444" s="15" t="s">
        <v>45458</v>
      </c>
      <c r="L1444" s="15" t="s">
        <v>128</v>
      </c>
      <c r="M1444" s="15" t="s">
        <v>909</v>
      </c>
      <c r="N1444" s="14">
        <v>2016</v>
      </c>
      <c r="O1444" s="15" t="s">
        <v>34707</v>
      </c>
      <c r="P1444" s="15" t="s">
        <v>106</v>
      </c>
      <c r="Q1444" s="15" t="s">
        <v>46978</v>
      </c>
      <c r="R1444" s="15" t="s">
        <v>2838</v>
      </c>
      <c r="S1444" s="15" t="s">
        <v>34708</v>
      </c>
      <c r="T1444" s="15" t="s">
        <v>2237</v>
      </c>
      <c r="U1444" s="15" t="s">
        <v>53</v>
      </c>
      <c r="V1444" s="15" t="s">
        <v>45384</v>
      </c>
      <c r="W1444" s="15" t="s">
        <v>3114</v>
      </c>
      <c r="X1444" s="15" t="str">
        <f>_xlfn.XLOOKUP(_LOOKUP[[#This Row],[AdjusterMemberName]],_Adjuster[Adjuster Name],_Adjuster[Email],,0)</f>
        <v>eExmundo@knightcompany.com</v>
      </c>
      <c r="Y1444" s="15" t="str">
        <f>_xlfn.XLOOKUP(_LOOKUP[[#This Row],[AdjusterMemberName]],_Adjuster[Adjuster Name],_Adjuster[Phone Number],,0)</f>
        <v>424-559-5400</v>
      </c>
      <c r="Z1444" s="15" t="s">
        <v>34709</v>
      </c>
      <c r="AA14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11560 Sage St Apt D, Adelanto  CA 92301</v>
      </c>
      <c r="AB1444" s="15">
        <v>45769</v>
      </c>
    </row>
    <row r="1445" spans="1:28" x14ac:dyDescent="0.3">
      <c r="A1445" s="14">
        <v>1</v>
      </c>
      <c r="B1445" s="14">
        <v>1</v>
      </c>
      <c r="C1445" s="15" t="s">
        <v>34710</v>
      </c>
      <c r="D1445" s="15" t="s">
        <v>34710</v>
      </c>
      <c r="E1445" s="15">
        <v>45741</v>
      </c>
      <c r="F1445" s="15" t="s">
        <v>34711</v>
      </c>
      <c r="G1445" s="15">
        <v>45705</v>
      </c>
      <c r="H1445" s="15">
        <v>45886</v>
      </c>
      <c r="I1445" s="15" t="s">
        <v>34712</v>
      </c>
      <c r="J1445" s="15" t="s">
        <v>34713</v>
      </c>
      <c r="K1445" s="15" t="s">
        <v>45861</v>
      </c>
      <c r="L1445" s="15" t="s">
        <v>150</v>
      </c>
      <c r="M1445" s="15" t="s">
        <v>9658</v>
      </c>
      <c r="N1445" s="14">
        <v>2012</v>
      </c>
      <c r="O1445" s="15" t="s">
        <v>34714</v>
      </c>
      <c r="P1445" s="15" t="s">
        <v>106</v>
      </c>
      <c r="Q1445" s="15" t="s">
        <v>46976</v>
      </c>
      <c r="R1445" s="15" t="s">
        <v>12173</v>
      </c>
      <c r="S1445" s="15" t="s">
        <v>34715</v>
      </c>
      <c r="T1445" s="15" t="s">
        <v>592</v>
      </c>
      <c r="U1445" s="15" t="s">
        <v>53</v>
      </c>
      <c r="V1445" s="15" t="s">
        <v>45376</v>
      </c>
      <c r="W1445" s="15" t="s">
        <v>3184</v>
      </c>
      <c r="X1445" s="15" t="str">
        <f>_xlfn.XLOOKUP(_LOOKUP[[#This Row],[AdjusterMemberName]],_Adjuster[Adjuster Name],_Adjuster[Email],,0)</f>
        <v>mQualls@knightcompany.com</v>
      </c>
      <c r="Y1445" s="15" t="str">
        <f>_xlfn.XLOOKUP(_LOOKUP[[#This Row],[AdjusterMemberName]],_Adjuster[Adjuster Name],_Adjuster[Phone Number],,0)</f>
        <v>424-559-5436</v>
      </c>
      <c r="Z1445" s="15" t="s">
        <v>34716</v>
      </c>
      <c r="AA14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15030 El Centro St, Hesperia  CA 92345</v>
      </c>
      <c r="AB1445" s="15"/>
    </row>
    <row r="1446" spans="1:28" x14ac:dyDescent="0.3">
      <c r="A1446" s="14">
        <v>1</v>
      </c>
      <c r="B1446" s="14">
        <v>1</v>
      </c>
      <c r="C1446" s="15" t="s">
        <v>34734</v>
      </c>
      <c r="D1446" s="15" t="s">
        <v>34734</v>
      </c>
      <c r="E1446" s="15">
        <v>45741</v>
      </c>
      <c r="F1446" s="15" t="s">
        <v>34735</v>
      </c>
      <c r="G1446" s="15">
        <v>45591</v>
      </c>
      <c r="H1446" s="15">
        <v>45773</v>
      </c>
      <c r="I1446" s="15" t="s">
        <v>34736</v>
      </c>
      <c r="J1446" s="15" t="s">
        <v>34737</v>
      </c>
      <c r="K1446" s="15" t="s">
        <v>45559</v>
      </c>
      <c r="L1446" s="15" t="s">
        <v>103</v>
      </c>
      <c r="M1446" s="15" t="s">
        <v>304</v>
      </c>
      <c r="N1446" s="14">
        <v>2023</v>
      </c>
      <c r="O1446" s="15" t="s">
        <v>34738</v>
      </c>
      <c r="P1446" s="15" t="s">
        <v>106</v>
      </c>
      <c r="Q1446" s="15" t="s">
        <v>47019</v>
      </c>
      <c r="R1446" s="15" t="s">
        <v>34739</v>
      </c>
      <c r="S1446" s="15" t="s">
        <v>34740</v>
      </c>
      <c r="T1446" s="15" t="s">
        <v>122</v>
      </c>
      <c r="U1446" s="15" t="s">
        <v>53</v>
      </c>
      <c r="V1446" s="15" t="s">
        <v>45524</v>
      </c>
      <c r="W1446" s="15" t="s">
        <v>54</v>
      </c>
      <c r="X1446" s="15" t="str">
        <f>_xlfn.XLOOKUP(_LOOKUP[[#This Row],[AdjusterMemberName]],_Adjuster[Adjuster Name],_Adjuster[Email],,0)</f>
        <v>JRubalcava@knightcompany.com</v>
      </c>
      <c r="Y1446" s="15" t="str">
        <f>_xlfn.XLOOKUP(_LOOKUP[[#This Row],[AdjusterMemberName]],_Adjuster[Adjuster Name],_Adjuster[Phone Number],,0)</f>
        <v>424-559-5420</v>
      </c>
      <c r="Z1446" s="15" t="s">
        <v>34741</v>
      </c>
      <c r="AA14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2330 San Bernardo Ave, Hemet  CA 92545</v>
      </c>
      <c r="AB1446" s="15"/>
    </row>
    <row r="1447" spans="1:28" x14ac:dyDescent="0.3">
      <c r="A1447" s="14">
        <v>1</v>
      </c>
      <c r="B1447" s="14">
        <v>0</v>
      </c>
      <c r="C1447" s="15" t="s">
        <v>34742</v>
      </c>
      <c r="D1447" s="15" t="s">
        <v>34743</v>
      </c>
      <c r="E1447" s="15">
        <v>45741</v>
      </c>
      <c r="F1447" s="15" t="s">
        <v>34744</v>
      </c>
      <c r="G1447" s="15">
        <v>45718</v>
      </c>
      <c r="H1447" s="15">
        <v>45902</v>
      </c>
      <c r="I1447" s="15" t="s">
        <v>34745</v>
      </c>
      <c r="J1447" s="15" t="s">
        <v>34746</v>
      </c>
      <c r="K1447" s="15" t="s">
        <v>45509</v>
      </c>
      <c r="L1447" s="15" t="s">
        <v>128</v>
      </c>
      <c r="M1447" s="15" t="s">
        <v>129</v>
      </c>
      <c r="N1447" s="14">
        <v>2024</v>
      </c>
      <c r="O1447" s="15" t="s">
        <v>34747</v>
      </c>
      <c r="P1447" s="15" t="s">
        <v>106</v>
      </c>
      <c r="Q1447" s="15" t="s">
        <v>46913</v>
      </c>
      <c r="R1447" s="15" t="s">
        <v>2190</v>
      </c>
      <c r="S1447" s="15" t="s">
        <v>34748</v>
      </c>
      <c r="T1447" s="15" t="s">
        <v>174</v>
      </c>
      <c r="U1447" s="15" t="s">
        <v>53</v>
      </c>
      <c r="V1447" s="15" t="s">
        <v>45614</v>
      </c>
      <c r="W1447" s="15" t="s">
        <v>264</v>
      </c>
      <c r="X1447" s="15" t="str">
        <f>_xlfn.XLOOKUP(_LOOKUP[[#This Row],[AdjusterMemberName]],_Adjuster[Adjuster Name],_Adjuster[Email],,0)</f>
        <v>sBonnevie@knightcompany.com</v>
      </c>
      <c r="Y1447" s="15" t="str">
        <f>_xlfn.XLOOKUP(_LOOKUP[[#This Row],[AdjusterMemberName]],_Adjuster[Adjuster Name],_Adjuster[Phone Number],,0)</f>
        <v>323-692-4064</v>
      </c>
      <c r="Z1447" s="15" t="s">
        <v>34749</v>
      </c>
      <c r="AA14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1413 Miramar St , Los Angeles  CA 90026</v>
      </c>
      <c r="AB1447" s="15"/>
    </row>
    <row r="1448" spans="1:28" x14ac:dyDescent="0.3">
      <c r="A1448" s="14">
        <v>1</v>
      </c>
      <c r="B1448" s="14">
        <v>1</v>
      </c>
      <c r="C1448" s="15" t="s">
        <v>34759</v>
      </c>
      <c r="D1448" s="15" t="s">
        <v>34759</v>
      </c>
      <c r="E1448" s="15">
        <v>45741</v>
      </c>
      <c r="F1448" s="15" t="s">
        <v>34760</v>
      </c>
      <c r="G1448" s="15">
        <v>45625</v>
      </c>
      <c r="H1448" s="15">
        <v>45806</v>
      </c>
      <c r="I1448" s="15" t="s">
        <v>34761</v>
      </c>
      <c r="J1448" s="15" t="s">
        <v>34762</v>
      </c>
      <c r="K1448" s="15" t="s">
        <v>45358</v>
      </c>
      <c r="L1448" s="15" t="s">
        <v>103</v>
      </c>
      <c r="M1448" s="15" t="s">
        <v>104</v>
      </c>
      <c r="N1448" s="14">
        <v>2017</v>
      </c>
      <c r="O1448" s="15" t="s">
        <v>34763</v>
      </c>
      <c r="P1448" s="15" t="s">
        <v>81</v>
      </c>
      <c r="Q1448" s="15" t="s">
        <v>47037</v>
      </c>
      <c r="R1448" s="15" t="s">
        <v>120</v>
      </c>
      <c r="S1448" s="15" t="s">
        <v>34764</v>
      </c>
      <c r="T1448" s="15" t="s">
        <v>13202</v>
      </c>
      <c r="U1448" s="15" t="s">
        <v>53</v>
      </c>
      <c r="V1448" s="15" t="s">
        <v>46067</v>
      </c>
      <c r="W1448" s="15" t="s">
        <v>3114</v>
      </c>
      <c r="X1448" s="15" t="str">
        <f>_xlfn.XLOOKUP(_LOOKUP[[#This Row],[AdjusterMemberName]],_Adjuster[Adjuster Name],_Adjuster[Email],,0)</f>
        <v>eExmundo@knightcompany.com</v>
      </c>
      <c r="Y1448" s="15" t="str">
        <f>_xlfn.XLOOKUP(_LOOKUP[[#This Row],[AdjusterMemberName]],_Adjuster[Adjuster Name],_Adjuster[Phone Number],,0)</f>
        <v>424-559-5400</v>
      </c>
      <c r="Z1448" s="15" t="s">
        <v>34765</v>
      </c>
      <c r="AA14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25943 Redlands Blvd Apt F, Redlands  CA 92373</v>
      </c>
      <c r="AB1448" s="15"/>
    </row>
    <row r="1449" spans="1:28" x14ac:dyDescent="0.3">
      <c r="A1449" s="14">
        <v>1</v>
      </c>
      <c r="B1449" s="14">
        <v>1</v>
      </c>
      <c r="C1449" s="15" t="s">
        <v>34782</v>
      </c>
      <c r="D1449" s="15" t="s">
        <v>34782</v>
      </c>
      <c r="E1449" s="15">
        <v>45741</v>
      </c>
      <c r="F1449" s="15" t="s">
        <v>34783</v>
      </c>
      <c r="G1449" s="15">
        <v>45700</v>
      </c>
      <c r="H1449" s="15">
        <v>45881</v>
      </c>
      <c r="I1449" s="15" t="s">
        <v>34784</v>
      </c>
      <c r="J1449" s="15" t="s">
        <v>34785</v>
      </c>
      <c r="K1449" s="15" t="s">
        <v>45334</v>
      </c>
      <c r="L1449" s="15" t="s">
        <v>25</v>
      </c>
      <c r="M1449" s="15" t="s">
        <v>480</v>
      </c>
      <c r="N1449" s="14">
        <v>2015</v>
      </c>
      <c r="O1449" s="15" t="s">
        <v>34786</v>
      </c>
      <c r="P1449" s="15" t="s">
        <v>81</v>
      </c>
      <c r="Q1449" s="15" t="s">
        <v>46922</v>
      </c>
      <c r="R1449" s="15" t="s">
        <v>34787</v>
      </c>
      <c r="S1449" s="15" t="s">
        <v>34788</v>
      </c>
      <c r="T1449" s="15" t="s">
        <v>503</v>
      </c>
      <c r="U1449" s="15" t="s">
        <v>53</v>
      </c>
      <c r="V1449" s="15" t="s">
        <v>46190</v>
      </c>
      <c r="W1449" s="15" t="s">
        <v>6921</v>
      </c>
      <c r="X1449" s="15" t="str">
        <f>_xlfn.XLOOKUP(_LOOKUP[[#This Row],[AdjusterMemberName]],_Adjuster[Adjuster Name],_Adjuster[Email],,0)</f>
        <v>AWallace@knightcompany.com</v>
      </c>
      <c r="Y1449" s="15" t="str">
        <f>_xlfn.XLOOKUP(_LOOKUP[[#This Row],[AdjusterMemberName]],_Adjuster[Adjuster Name],_Adjuster[Phone Number],,0)</f>
        <v>424-559-5734</v>
      </c>
      <c r="Z1449" s="15" t="s">
        <v>34789</v>
      </c>
      <c r="AA14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2958 36Th St, Sacramento  CA 95817</v>
      </c>
      <c r="AB1449" s="15">
        <v>45764</v>
      </c>
    </row>
    <row r="1450" spans="1:28" x14ac:dyDescent="0.3">
      <c r="A1450" s="14">
        <v>1</v>
      </c>
      <c r="B1450" s="14">
        <v>1</v>
      </c>
      <c r="C1450" s="15" t="s">
        <v>34803</v>
      </c>
      <c r="D1450" s="15" t="s">
        <v>34803</v>
      </c>
      <c r="E1450" s="15">
        <v>45741</v>
      </c>
      <c r="F1450" s="15" t="s">
        <v>34804</v>
      </c>
      <c r="G1450" s="15">
        <v>45582</v>
      </c>
      <c r="H1450" s="15">
        <v>45764</v>
      </c>
      <c r="I1450" s="15" t="s">
        <v>34805</v>
      </c>
      <c r="J1450" s="15" t="s">
        <v>34806</v>
      </c>
      <c r="K1450" s="15" t="s">
        <v>45520</v>
      </c>
      <c r="L1450" s="15" t="s">
        <v>1493</v>
      </c>
      <c r="M1450" s="15" t="s">
        <v>22779</v>
      </c>
      <c r="N1450" s="14">
        <v>2016</v>
      </c>
      <c r="O1450" s="15" t="s">
        <v>34807</v>
      </c>
      <c r="P1450" s="15" t="s">
        <v>106</v>
      </c>
      <c r="Q1450" s="15" t="s">
        <v>47095</v>
      </c>
      <c r="R1450" s="15" t="s">
        <v>34808</v>
      </c>
      <c r="S1450" s="15" t="s">
        <v>34809</v>
      </c>
      <c r="T1450" s="15" t="s">
        <v>652</v>
      </c>
      <c r="U1450" s="15" t="s">
        <v>53</v>
      </c>
      <c r="V1450" s="15" t="s">
        <v>46154</v>
      </c>
      <c r="W1450" s="15" t="s">
        <v>25229</v>
      </c>
      <c r="X1450" s="15" t="str">
        <f>_xlfn.XLOOKUP(_LOOKUP[[#This Row],[AdjusterMemberName]],_Adjuster[Adjuster Name],_Adjuster[Email],,0)</f>
        <v>rMartinez4@knightcompany.com</v>
      </c>
      <c r="Y1450" s="15" t="str">
        <f>_xlfn.XLOOKUP(_LOOKUP[[#This Row],[AdjusterMemberName]],_Adjuster[Adjuster Name],_Adjuster[Phone Number],,0)</f>
        <v>424-559-5605</v>
      </c>
      <c r="Z1450" s="15" t="s">
        <v>34810</v>
      </c>
      <c r="AA14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619 Tehachapi Dr, Atwater  CA 95301</v>
      </c>
      <c r="AB1450" s="15"/>
    </row>
    <row r="1451" spans="1:28" x14ac:dyDescent="0.3">
      <c r="A1451" s="14">
        <v>1</v>
      </c>
      <c r="B1451" s="14">
        <v>1</v>
      </c>
      <c r="C1451" s="15" t="s">
        <v>34860</v>
      </c>
      <c r="D1451" s="15" t="s">
        <v>34860</v>
      </c>
      <c r="E1451" s="15">
        <v>45741</v>
      </c>
      <c r="F1451" s="15" t="s">
        <v>34861</v>
      </c>
      <c r="G1451" s="15">
        <v>45664</v>
      </c>
      <c r="H1451" s="15">
        <v>45845</v>
      </c>
      <c r="I1451" s="15" t="s">
        <v>34862</v>
      </c>
      <c r="J1451" s="15" t="s">
        <v>34863</v>
      </c>
      <c r="K1451" s="15" t="s">
        <v>45691</v>
      </c>
      <c r="L1451" s="15" t="s">
        <v>128</v>
      </c>
      <c r="M1451" s="15" t="s">
        <v>170</v>
      </c>
      <c r="N1451" s="14">
        <v>2021</v>
      </c>
      <c r="O1451" s="15" t="s">
        <v>34864</v>
      </c>
      <c r="P1451" s="15" t="s">
        <v>106</v>
      </c>
      <c r="Q1451" s="15" t="s">
        <v>46913</v>
      </c>
      <c r="R1451" s="15" t="s">
        <v>3294</v>
      </c>
      <c r="S1451" s="15" t="s">
        <v>34865</v>
      </c>
      <c r="T1451" s="15" t="s">
        <v>174</v>
      </c>
      <c r="U1451" s="15" t="s">
        <v>53</v>
      </c>
      <c r="V1451" s="15" t="s">
        <v>45614</v>
      </c>
      <c r="W1451" s="15" t="s">
        <v>264</v>
      </c>
      <c r="X1451" s="15" t="str">
        <f>_xlfn.XLOOKUP(_LOOKUP[[#This Row],[AdjusterMemberName]],_Adjuster[Adjuster Name],_Adjuster[Email],,0)</f>
        <v>sBonnevie@knightcompany.com</v>
      </c>
      <c r="Y1451" s="15" t="str">
        <f>_xlfn.XLOOKUP(_LOOKUP[[#This Row],[AdjusterMemberName]],_Adjuster[Adjuster Name],_Adjuster[Phone Number],,0)</f>
        <v>323-692-4064</v>
      </c>
      <c r="Z1451" s="15" t="s">
        <v>34866</v>
      </c>
      <c r="AA14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218 Glendale Blvd Apt 8, Los Angeles  CA 90026</v>
      </c>
      <c r="AB1451" s="15"/>
    </row>
    <row r="1452" spans="1:28" x14ac:dyDescent="0.3">
      <c r="A1452" s="14">
        <v>1</v>
      </c>
      <c r="B1452" s="14">
        <v>1</v>
      </c>
      <c r="C1452" s="15" t="s">
        <v>35007</v>
      </c>
      <c r="D1452" s="15" t="s">
        <v>35007</v>
      </c>
      <c r="E1452" s="15">
        <v>45741</v>
      </c>
      <c r="F1452" s="15" t="s">
        <v>35008</v>
      </c>
      <c r="G1452" s="15">
        <v>45627</v>
      </c>
      <c r="H1452" s="15">
        <v>45809</v>
      </c>
      <c r="I1452" s="15" t="s">
        <v>35009</v>
      </c>
      <c r="J1452" s="15" t="s">
        <v>35010</v>
      </c>
      <c r="K1452" s="15" t="s">
        <v>45892</v>
      </c>
      <c r="L1452" s="15" t="s">
        <v>281</v>
      </c>
      <c r="M1452" s="15" t="s">
        <v>8183</v>
      </c>
      <c r="N1452" s="14">
        <v>2011</v>
      </c>
      <c r="O1452" s="15" t="s">
        <v>35011</v>
      </c>
      <c r="P1452" s="15" t="s">
        <v>81</v>
      </c>
      <c r="Q1452" s="15" t="s">
        <v>47065</v>
      </c>
      <c r="R1452" s="15" t="s">
        <v>2570</v>
      </c>
      <c r="S1452" s="15" t="s">
        <v>35012</v>
      </c>
      <c r="T1452" s="15" t="s">
        <v>174</v>
      </c>
      <c r="U1452" s="15" t="s">
        <v>53</v>
      </c>
      <c r="V1452" s="15" t="s">
        <v>45337</v>
      </c>
      <c r="W1452" s="15" t="s">
        <v>1658</v>
      </c>
      <c r="X1452" s="15" t="str">
        <f>_xlfn.XLOOKUP(_LOOKUP[[#This Row],[AdjusterMemberName]],_Adjuster[Adjuster Name],_Adjuster[Email],,0)</f>
        <v>RDavila@knightcompany.com</v>
      </c>
      <c r="Y1452" s="15" t="str">
        <f>_xlfn.XLOOKUP(_LOOKUP[[#This Row],[AdjusterMemberName]],_Adjuster[Adjuster Name],_Adjuster[Phone Number],,0)</f>
        <v>424-559-5663</v>
      </c>
      <c r="Z1452" s="15" t="s">
        <v>35013</v>
      </c>
      <c r="AA14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500 S Westlake Ave Apt 301, Los Angeles  CA 90057</v>
      </c>
      <c r="AB1452" s="15"/>
    </row>
    <row r="1453" spans="1:28" x14ac:dyDescent="0.3">
      <c r="A1453" s="14">
        <v>1</v>
      </c>
      <c r="B1453" s="14">
        <v>1</v>
      </c>
      <c r="C1453" s="15" t="s">
        <v>35188</v>
      </c>
      <c r="D1453" s="15" t="s">
        <v>35189</v>
      </c>
      <c r="E1453" s="15">
        <v>45741</v>
      </c>
      <c r="F1453" s="15" t="s">
        <v>35190</v>
      </c>
      <c r="G1453" s="15">
        <v>45621</v>
      </c>
      <c r="H1453" s="15">
        <v>45802</v>
      </c>
      <c r="I1453" s="15" t="s">
        <v>35191</v>
      </c>
      <c r="J1453" s="15" t="s">
        <v>35192</v>
      </c>
      <c r="K1453" s="15" t="s">
        <v>45477</v>
      </c>
      <c r="L1453" s="15" t="s">
        <v>270</v>
      </c>
      <c r="M1453" s="15" t="s">
        <v>271</v>
      </c>
      <c r="N1453" s="14">
        <v>2023</v>
      </c>
      <c r="O1453" s="15" t="s">
        <v>35193</v>
      </c>
      <c r="P1453" s="15" t="s">
        <v>106</v>
      </c>
      <c r="Q1453" s="15" t="s">
        <v>47095</v>
      </c>
      <c r="R1453" s="15" t="s">
        <v>23529</v>
      </c>
      <c r="S1453" s="15" t="s">
        <v>35194</v>
      </c>
      <c r="T1453" s="15" t="s">
        <v>624</v>
      </c>
      <c r="U1453" s="15" t="s">
        <v>53</v>
      </c>
      <c r="V1453" s="15" t="s">
        <v>45357</v>
      </c>
      <c r="W1453" s="15" t="s">
        <v>7479</v>
      </c>
      <c r="X1453" s="15" t="e">
        <f>_xlfn.XLOOKUP(_LOOKUP[[#This Row],[AdjusterMemberName]],_Adjuster[Adjuster Name],_Adjuster[Email],,0)</f>
        <v>#N/A</v>
      </c>
      <c r="Y1453" s="15" t="e">
        <f>_xlfn.XLOOKUP(_LOOKUP[[#This Row],[AdjusterMemberName]],_Adjuster[Adjuster Name],_Adjuster[Phone Number],,0)</f>
        <v>#N/A</v>
      </c>
      <c r="Z1453" s="15" t="s">
        <v>35195</v>
      </c>
      <c r="AA14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3267 E Avenue H10, Lancaster  CA 93535</v>
      </c>
      <c r="AB1453" s="15"/>
    </row>
    <row r="1454" spans="1:28" x14ac:dyDescent="0.3">
      <c r="A1454" s="14">
        <v>1</v>
      </c>
      <c r="B1454" s="14">
        <v>1</v>
      </c>
      <c r="C1454" s="15" t="s">
        <v>35374</v>
      </c>
      <c r="D1454" s="15" t="s">
        <v>35374</v>
      </c>
      <c r="E1454" s="15">
        <v>45741</v>
      </c>
      <c r="F1454" s="15" t="s">
        <v>35375</v>
      </c>
      <c r="G1454" s="15">
        <v>45660</v>
      </c>
      <c r="H1454" s="15">
        <v>45841</v>
      </c>
      <c r="I1454" s="15" t="s">
        <v>35376</v>
      </c>
      <c r="J1454" s="15" t="s">
        <v>35377</v>
      </c>
      <c r="K1454" s="15" t="s">
        <v>45561</v>
      </c>
      <c r="L1454" s="15" t="s">
        <v>150</v>
      </c>
      <c r="M1454" s="15" t="s">
        <v>35378</v>
      </c>
      <c r="N1454" s="14">
        <v>1999</v>
      </c>
      <c r="O1454" s="15" t="s">
        <v>35379</v>
      </c>
      <c r="P1454" s="15" t="s">
        <v>106</v>
      </c>
      <c r="Q1454" s="15" t="s">
        <v>47023</v>
      </c>
      <c r="R1454" s="15" t="s">
        <v>35380</v>
      </c>
      <c r="S1454" s="15" t="s">
        <v>35381</v>
      </c>
      <c r="T1454" s="15" t="s">
        <v>933</v>
      </c>
      <c r="U1454" s="15" t="s">
        <v>53</v>
      </c>
      <c r="V1454" s="15" t="s">
        <v>45925</v>
      </c>
      <c r="W1454" s="15" t="s">
        <v>3307</v>
      </c>
      <c r="X1454" s="15" t="e">
        <f>_xlfn.XLOOKUP(_LOOKUP[[#This Row],[AdjusterMemberName]],_Adjuster[Adjuster Name],_Adjuster[Email],,0)</f>
        <v>#N/A</v>
      </c>
      <c r="Y1454" s="15" t="e">
        <f>_xlfn.XLOOKUP(_LOOKUP[[#This Row],[AdjusterMemberName]],_Adjuster[Adjuster Name],_Adjuster[Phone Number],,0)</f>
        <v>#N/A</v>
      </c>
      <c r="Z1454" s="15" t="s">
        <v>35382</v>
      </c>
      <c r="AA14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2610 S Peck Ave. , San Pedro  CA 90731</v>
      </c>
      <c r="AB1454" s="15"/>
    </row>
    <row r="1455" spans="1:28" x14ac:dyDescent="0.3">
      <c r="A1455" s="14">
        <v>0</v>
      </c>
      <c r="B1455" s="14">
        <v>1</v>
      </c>
      <c r="C1455" s="15" t="s">
        <v>22287</v>
      </c>
      <c r="D1455" s="15" t="s">
        <v>22287</v>
      </c>
      <c r="E1455" s="15">
        <v>45741</v>
      </c>
      <c r="F1455" s="15" t="s">
        <v>40529</v>
      </c>
      <c r="G1455" s="15"/>
      <c r="H1455" s="15"/>
      <c r="I1455" s="15" t="s">
        <v>40530</v>
      </c>
      <c r="J1455" s="15" t="s">
        <v>40531</v>
      </c>
      <c r="K1455" s="15" t="s">
        <v>45543</v>
      </c>
      <c r="L1455" s="15" t="s">
        <v>9702</v>
      </c>
      <c r="M1455" s="15" t="s">
        <v>40532</v>
      </c>
      <c r="N1455" s="14">
        <v>2008</v>
      </c>
      <c r="O1455" s="15" t="s">
        <v>629</v>
      </c>
      <c r="P1455" s="15" t="s">
        <v>106</v>
      </c>
      <c r="Q1455" s="15"/>
      <c r="R1455" s="15"/>
      <c r="S1455" s="15"/>
      <c r="T1455" s="15"/>
      <c r="U1455" s="15"/>
      <c r="V1455" s="15"/>
      <c r="W1455" s="15" t="s">
        <v>264</v>
      </c>
      <c r="X1455" s="15" t="str">
        <f>_xlfn.XLOOKUP(_LOOKUP[[#This Row],[AdjusterMemberName]],_Adjuster[Adjuster Name],_Adjuster[Email],,0)</f>
        <v>sBonnevie@knightcompany.com</v>
      </c>
      <c r="Y1455" s="15" t="str">
        <f>_xlfn.XLOOKUP(_LOOKUP[[#This Row],[AdjusterMemberName]],_Adjuster[Adjuster Name],_Adjuster[Phone Number],,0)</f>
        <v>323-692-4064</v>
      </c>
      <c r="Z1455" s="15"/>
      <c r="AA1455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1455" s="15"/>
    </row>
    <row r="1456" spans="1:28" x14ac:dyDescent="0.3">
      <c r="A1456" s="14">
        <v>1</v>
      </c>
      <c r="B1456" s="14">
        <v>1</v>
      </c>
      <c r="C1456" s="15" t="s">
        <v>34428</v>
      </c>
      <c r="D1456" s="15" t="s">
        <v>34429</v>
      </c>
      <c r="E1456" s="15">
        <v>45740</v>
      </c>
      <c r="F1456" s="15" t="s">
        <v>34430</v>
      </c>
      <c r="G1456" s="15">
        <v>45566</v>
      </c>
      <c r="H1456" s="15">
        <v>45748</v>
      </c>
      <c r="I1456" s="15" t="s">
        <v>34431</v>
      </c>
      <c r="J1456" s="15" t="s">
        <v>34432</v>
      </c>
      <c r="K1456" s="15" t="s">
        <v>45668</v>
      </c>
      <c r="L1456" s="15" t="s">
        <v>314</v>
      </c>
      <c r="M1456" s="15" t="s">
        <v>978</v>
      </c>
      <c r="N1456" s="14">
        <v>2015</v>
      </c>
      <c r="O1456" s="15" t="s">
        <v>34433</v>
      </c>
      <c r="P1456" s="15" t="s">
        <v>81</v>
      </c>
      <c r="Q1456" s="15" t="s">
        <v>46978</v>
      </c>
      <c r="R1456" s="15" t="s">
        <v>22858</v>
      </c>
      <c r="S1456" s="15" t="s">
        <v>34434</v>
      </c>
      <c r="T1456" s="15" t="s">
        <v>16309</v>
      </c>
      <c r="U1456" s="15" t="s">
        <v>53</v>
      </c>
      <c r="V1456" s="15" t="s">
        <v>46202</v>
      </c>
      <c r="W1456" s="15" t="s">
        <v>1049</v>
      </c>
      <c r="X1456" s="15" t="str">
        <f>_xlfn.XLOOKUP(_LOOKUP[[#This Row],[AdjusterMemberName]],_Adjuster[Adjuster Name],_Adjuster[Email],,0)</f>
        <v>cPenate@knightcompany.com</v>
      </c>
      <c r="Y1456" s="15" t="str">
        <f>_xlfn.XLOOKUP(_LOOKUP[[#This Row],[AdjusterMemberName]],_Adjuster[Adjuster Name],_Adjuster[Phone Number],,0)</f>
        <v>424-559-5385</v>
      </c>
      <c r="Z1456" s="15" t="s">
        <v>34435</v>
      </c>
      <c r="AA14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6319 Wolfe St , Lakewood  CA 90713</v>
      </c>
      <c r="AB1456" s="15"/>
    </row>
    <row r="1457" spans="1:28" x14ac:dyDescent="0.3">
      <c r="A1457" s="14">
        <v>1</v>
      </c>
      <c r="B1457" s="14">
        <v>1</v>
      </c>
      <c r="C1457" s="15" t="s">
        <v>34498</v>
      </c>
      <c r="D1457" s="15" t="s">
        <v>34499</v>
      </c>
      <c r="E1457" s="15">
        <v>45740</v>
      </c>
      <c r="F1457" s="15" t="s">
        <v>34500</v>
      </c>
      <c r="G1457" s="15">
        <v>45612</v>
      </c>
      <c r="H1457" s="15">
        <v>45793</v>
      </c>
      <c r="I1457" s="15" t="s">
        <v>34501</v>
      </c>
      <c r="J1457" s="15" t="s">
        <v>34502</v>
      </c>
      <c r="K1457" s="15" t="s">
        <v>45386</v>
      </c>
      <c r="L1457" s="15" t="s">
        <v>128</v>
      </c>
      <c r="M1457" s="15" t="s">
        <v>836</v>
      </c>
      <c r="N1457" s="14">
        <v>2025</v>
      </c>
      <c r="O1457" s="15" t="s">
        <v>34503</v>
      </c>
      <c r="P1457" s="15" t="s">
        <v>106</v>
      </c>
      <c r="Q1457" s="15" t="s">
        <v>47073</v>
      </c>
      <c r="R1457" s="15" t="s">
        <v>34504</v>
      </c>
      <c r="S1457" s="15" t="s">
        <v>34505</v>
      </c>
      <c r="T1457" s="15" t="s">
        <v>174</v>
      </c>
      <c r="U1457" s="15" t="s">
        <v>53</v>
      </c>
      <c r="V1457" s="15" t="s">
        <v>45441</v>
      </c>
      <c r="W1457" s="15" t="s">
        <v>1658</v>
      </c>
      <c r="X1457" s="15" t="str">
        <f>_xlfn.XLOOKUP(_LOOKUP[[#This Row],[AdjusterMemberName]],_Adjuster[Adjuster Name],_Adjuster[Email],,0)</f>
        <v>RDavila@knightcompany.com</v>
      </c>
      <c r="Y1457" s="15" t="str">
        <f>_xlfn.XLOOKUP(_LOOKUP[[#This Row],[AdjusterMemberName]],_Adjuster[Adjuster Name],_Adjuster[Phone Number],,0)</f>
        <v>424-559-5663</v>
      </c>
      <c r="Z1457" s="15" t="s">
        <v>34506</v>
      </c>
      <c r="AA14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8706 S Normandia , Los Angeles  CA 90044</v>
      </c>
      <c r="AB1457" s="15"/>
    </row>
    <row r="1458" spans="1:28" x14ac:dyDescent="0.3">
      <c r="A1458" s="14">
        <v>1</v>
      </c>
      <c r="B1458" s="14">
        <v>1</v>
      </c>
      <c r="C1458" s="15" t="s">
        <v>15707</v>
      </c>
      <c r="D1458" s="15" t="s">
        <v>34548</v>
      </c>
      <c r="E1458" s="15">
        <v>45740</v>
      </c>
      <c r="F1458" s="15" t="s">
        <v>34549</v>
      </c>
      <c r="G1458" s="15">
        <v>45618</v>
      </c>
      <c r="H1458" s="15">
        <v>45799</v>
      </c>
      <c r="I1458" s="15" t="s">
        <v>34550</v>
      </c>
      <c r="J1458" s="15" t="s">
        <v>34551</v>
      </c>
      <c r="K1458" s="15" t="s">
        <v>45931</v>
      </c>
      <c r="L1458" s="15" t="s">
        <v>25</v>
      </c>
      <c r="M1458" s="15" t="s">
        <v>79</v>
      </c>
      <c r="N1458" s="14">
        <v>2023</v>
      </c>
      <c r="O1458" s="15" t="s">
        <v>15712</v>
      </c>
      <c r="P1458" s="15" t="s">
        <v>106</v>
      </c>
      <c r="Q1458" s="15" t="s">
        <v>47095</v>
      </c>
      <c r="R1458" s="15" t="s">
        <v>15713</v>
      </c>
      <c r="S1458" s="15" t="s">
        <v>15714</v>
      </c>
      <c r="T1458" s="15" t="s">
        <v>3342</v>
      </c>
      <c r="U1458" s="15" t="s">
        <v>53</v>
      </c>
      <c r="V1458" s="15" t="s">
        <v>45720</v>
      </c>
      <c r="W1458" s="15" t="s">
        <v>54</v>
      </c>
      <c r="X1458" s="15" t="str">
        <f>_xlfn.XLOOKUP(_LOOKUP[[#This Row],[AdjusterMemberName]],_Adjuster[Adjuster Name],_Adjuster[Email],,0)</f>
        <v>JRubalcava@knightcompany.com</v>
      </c>
      <c r="Y1458" s="15" t="str">
        <f>_xlfn.XLOOKUP(_LOOKUP[[#This Row],[AdjusterMemberName]],_Adjuster[Adjuster Name],_Adjuster[Phone Number],,0)</f>
        <v>424-559-5420</v>
      </c>
      <c r="Z1458" s="15" t="s">
        <v>15715</v>
      </c>
      <c r="AA14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6768 Raven Cir, Jurupa Valley  CA 92509</v>
      </c>
      <c r="AB1458" s="15"/>
    </row>
    <row r="1459" spans="1:28" x14ac:dyDescent="0.3">
      <c r="A1459" s="14">
        <v>1</v>
      </c>
      <c r="B1459" s="14">
        <v>1</v>
      </c>
      <c r="C1459" s="15" t="s">
        <v>34593</v>
      </c>
      <c r="D1459" s="15" t="s">
        <v>34594</v>
      </c>
      <c r="E1459" s="15">
        <v>45740</v>
      </c>
      <c r="F1459" s="15" t="s">
        <v>34595</v>
      </c>
      <c r="G1459" s="15">
        <v>45720</v>
      </c>
      <c r="H1459" s="15">
        <v>45904</v>
      </c>
      <c r="I1459" s="15" t="s">
        <v>34596</v>
      </c>
      <c r="J1459" s="15" t="s">
        <v>34597</v>
      </c>
      <c r="K1459" s="15" t="s">
        <v>45458</v>
      </c>
      <c r="L1459" s="15" t="s">
        <v>25</v>
      </c>
      <c r="M1459" s="15" t="s">
        <v>373</v>
      </c>
      <c r="N1459" s="14">
        <v>2007</v>
      </c>
      <c r="O1459" s="15" t="s">
        <v>34598</v>
      </c>
      <c r="P1459" s="15" t="s">
        <v>106</v>
      </c>
      <c r="Q1459" s="15" t="s">
        <v>47001</v>
      </c>
      <c r="R1459" s="15" t="s">
        <v>34599</v>
      </c>
      <c r="S1459" s="15" t="s">
        <v>34600</v>
      </c>
      <c r="T1459" s="15" t="s">
        <v>4670</v>
      </c>
      <c r="U1459" s="15" t="s">
        <v>53</v>
      </c>
      <c r="V1459" s="15" t="s">
        <v>46110</v>
      </c>
      <c r="W1459" s="15" t="s">
        <v>264</v>
      </c>
      <c r="X1459" s="15" t="str">
        <f>_xlfn.XLOOKUP(_LOOKUP[[#This Row],[AdjusterMemberName]],_Adjuster[Adjuster Name],_Adjuster[Email],,0)</f>
        <v>sBonnevie@knightcompany.com</v>
      </c>
      <c r="Y1459" s="15" t="str">
        <f>_xlfn.XLOOKUP(_LOOKUP[[#This Row],[AdjusterMemberName]],_Adjuster[Adjuster Name],_Adjuster[Phone Number],,0)</f>
        <v>323-692-4064</v>
      </c>
      <c r="Z1459" s="15" t="s">
        <v>34601</v>
      </c>
      <c r="AA14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14359 Alburtis Ave, Norwalk  CA 90650</v>
      </c>
      <c r="AB1459" s="15"/>
    </row>
    <row r="1460" spans="1:28" x14ac:dyDescent="0.3">
      <c r="A1460" s="14">
        <v>1</v>
      </c>
      <c r="B1460" s="14">
        <v>1</v>
      </c>
      <c r="C1460" s="15" t="s">
        <v>29127</v>
      </c>
      <c r="D1460" s="15" t="s">
        <v>34618</v>
      </c>
      <c r="E1460" s="15">
        <v>45740</v>
      </c>
      <c r="F1460" s="15" t="s">
        <v>29128</v>
      </c>
      <c r="G1460" s="15">
        <v>45611</v>
      </c>
      <c r="H1460" s="15">
        <v>45792</v>
      </c>
      <c r="I1460" s="15" t="s">
        <v>34619</v>
      </c>
      <c r="J1460" s="15" t="s">
        <v>34620</v>
      </c>
      <c r="K1460" s="15" t="s">
        <v>45339</v>
      </c>
      <c r="L1460" s="15" t="s">
        <v>430</v>
      </c>
      <c r="M1460" s="15" t="s">
        <v>599</v>
      </c>
      <c r="N1460" s="14">
        <v>2012</v>
      </c>
      <c r="O1460" s="15" t="s">
        <v>34621</v>
      </c>
      <c r="P1460" s="15" t="s">
        <v>81</v>
      </c>
      <c r="Q1460" s="15" t="s">
        <v>47019</v>
      </c>
      <c r="R1460" s="15" t="s">
        <v>306</v>
      </c>
      <c r="S1460" s="15" t="s">
        <v>29132</v>
      </c>
      <c r="T1460" s="15" t="s">
        <v>2431</v>
      </c>
      <c r="U1460" s="15" t="s">
        <v>53</v>
      </c>
      <c r="V1460" s="15" t="s">
        <v>45576</v>
      </c>
      <c r="W1460" s="15" t="s">
        <v>6921</v>
      </c>
      <c r="X1460" s="15" t="str">
        <f>_xlfn.XLOOKUP(_LOOKUP[[#This Row],[AdjusterMemberName]],_Adjuster[Adjuster Name],_Adjuster[Email],,0)</f>
        <v>AWallace@knightcompany.com</v>
      </c>
      <c r="Y1460" s="15" t="str">
        <f>_xlfn.XLOOKUP(_LOOKUP[[#This Row],[AdjusterMemberName]],_Adjuster[Adjuster Name],_Adjuster[Phone Number],,0)</f>
        <v>424-559-5734</v>
      </c>
      <c r="Z1460" s="15" t="s">
        <v>29133</v>
      </c>
      <c r="AA14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1255 W Fernleaf Ave, Pomona  CA 91766</v>
      </c>
      <c r="AB1460" s="15"/>
    </row>
    <row r="1461" spans="1:28" x14ac:dyDescent="0.3">
      <c r="A1461" s="14">
        <v>1</v>
      </c>
      <c r="B1461" s="14">
        <v>1</v>
      </c>
      <c r="C1461" s="15" t="s">
        <v>5487</v>
      </c>
      <c r="D1461" s="15" t="s">
        <v>5488</v>
      </c>
      <c r="E1461" s="15">
        <v>45740</v>
      </c>
      <c r="F1461" s="15" t="s">
        <v>34638</v>
      </c>
      <c r="G1461" s="15">
        <v>45664</v>
      </c>
      <c r="H1461" s="15">
        <v>45845</v>
      </c>
      <c r="I1461" s="15" t="s">
        <v>34639</v>
      </c>
      <c r="J1461" s="15" t="s">
        <v>34640</v>
      </c>
      <c r="K1461" s="15" t="s">
        <v>45646</v>
      </c>
      <c r="L1461" s="15" t="s">
        <v>139</v>
      </c>
      <c r="M1461" s="15" t="s">
        <v>5492</v>
      </c>
      <c r="N1461" s="14">
        <v>2022</v>
      </c>
      <c r="O1461" s="15" t="s">
        <v>5493</v>
      </c>
      <c r="P1461" s="15" t="s">
        <v>81</v>
      </c>
      <c r="Q1461" s="15" t="s">
        <v>46931</v>
      </c>
      <c r="R1461" s="15" t="s">
        <v>2510</v>
      </c>
      <c r="S1461" s="15" t="s">
        <v>5494</v>
      </c>
      <c r="T1461" s="15" t="s">
        <v>1100</v>
      </c>
      <c r="U1461" s="15" t="s">
        <v>53</v>
      </c>
      <c r="V1461" s="15" t="s">
        <v>45649</v>
      </c>
      <c r="W1461" s="15" t="s">
        <v>1049</v>
      </c>
      <c r="X1461" s="15" t="str">
        <f>_xlfn.XLOOKUP(_LOOKUP[[#This Row],[AdjusterMemberName]],_Adjuster[Adjuster Name],_Adjuster[Email],,0)</f>
        <v>cPenate@knightcompany.com</v>
      </c>
      <c r="Y1461" s="15" t="str">
        <f>_xlfn.XLOOKUP(_LOOKUP[[#This Row],[AdjusterMemberName]],_Adjuster[Adjuster Name],_Adjuster[Phone Number],,0)</f>
        <v>424-559-5385</v>
      </c>
      <c r="Z1461" s="15" t="s">
        <v>5495</v>
      </c>
      <c r="AA14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24957 Camino Del Norte, Barstow  CA 92311</v>
      </c>
      <c r="AB1461" s="15"/>
    </row>
    <row r="1462" spans="1:28" x14ac:dyDescent="0.3">
      <c r="A1462" s="14">
        <v>1</v>
      </c>
      <c r="B1462" s="14">
        <v>1</v>
      </c>
      <c r="C1462" s="15" t="s">
        <v>34694</v>
      </c>
      <c r="D1462" s="15" t="s">
        <v>34694</v>
      </c>
      <c r="E1462" s="15">
        <v>45740</v>
      </c>
      <c r="F1462" s="15" t="s">
        <v>34695</v>
      </c>
      <c r="G1462" s="15">
        <v>45581</v>
      </c>
      <c r="H1462" s="15">
        <v>45763</v>
      </c>
      <c r="I1462" s="15" t="s">
        <v>34696</v>
      </c>
      <c r="J1462" s="15" t="s">
        <v>34697</v>
      </c>
      <c r="K1462" s="15" t="s">
        <v>45626</v>
      </c>
      <c r="L1462" s="15" t="s">
        <v>103</v>
      </c>
      <c r="M1462" s="15" t="s">
        <v>1523</v>
      </c>
      <c r="N1462" s="14">
        <v>2014</v>
      </c>
      <c r="O1462" s="15" t="s">
        <v>34698</v>
      </c>
      <c r="P1462" s="15" t="s">
        <v>106</v>
      </c>
      <c r="Q1462" s="15" t="s">
        <v>47006</v>
      </c>
      <c r="R1462" s="15" t="s">
        <v>34699</v>
      </c>
      <c r="S1462" s="15" t="s">
        <v>34700</v>
      </c>
      <c r="T1462" s="15" t="s">
        <v>174</v>
      </c>
      <c r="U1462" s="15" t="s">
        <v>53</v>
      </c>
      <c r="V1462" s="15" t="s">
        <v>45770</v>
      </c>
      <c r="W1462" s="15" t="s">
        <v>1658</v>
      </c>
      <c r="X1462" s="15" t="str">
        <f>_xlfn.XLOOKUP(_LOOKUP[[#This Row],[AdjusterMemberName]],_Adjuster[Adjuster Name],_Adjuster[Email],,0)</f>
        <v>RDavila@knightcompany.com</v>
      </c>
      <c r="Y1462" s="15" t="str">
        <f>_xlfn.XLOOKUP(_LOOKUP[[#This Row],[AdjusterMemberName]],_Adjuster[Adjuster Name],_Adjuster[Phone Number],,0)</f>
        <v>424-559-5663</v>
      </c>
      <c r="Z1462" s="15" t="s">
        <v>34701</v>
      </c>
      <c r="AA14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1153 S Nortone Ave Apt 3, Los Angeles  CA 90019</v>
      </c>
      <c r="AB1462" s="15"/>
    </row>
    <row r="1463" spans="1:28" x14ac:dyDescent="0.3">
      <c r="A1463" s="14">
        <v>1</v>
      </c>
      <c r="B1463" s="14">
        <v>1</v>
      </c>
      <c r="C1463" s="15" t="s">
        <v>34930</v>
      </c>
      <c r="D1463" s="15" t="s">
        <v>34931</v>
      </c>
      <c r="E1463" s="15">
        <v>45740</v>
      </c>
      <c r="F1463" s="15" t="s">
        <v>34932</v>
      </c>
      <c r="G1463" s="15">
        <v>45727</v>
      </c>
      <c r="H1463" s="15">
        <v>45911</v>
      </c>
      <c r="I1463" s="15" t="s">
        <v>34933</v>
      </c>
      <c r="J1463" s="15" t="s">
        <v>34934</v>
      </c>
      <c r="K1463" s="15" t="s">
        <v>45618</v>
      </c>
      <c r="L1463" s="15" t="s">
        <v>201</v>
      </c>
      <c r="M1463" s="15" t="s">
        <v>202</v>
      </c>
      <c r="N1463" s="14">
        <v>2007</v>
      </c>
      <c r="O1463" s="15" t="s">
        <v>34935</v>
      </c>
      <c r="P1463" s="15" t="s">
        <v>106</v>
      </c>
      <c r="Q1463" s="15" t="s">
        <v>47023</v>
      </c>
      <c r="R1463" s="15" t="s">
        <v>1472</v>
      </c>
      <c r="S1463" s="15" t="s">
        <v>34936</v>
      </c>
      <c r="T1463" s="15" t="s">
        <v>3531</v>
      </c>
      <c r="U1463" s="15" t="s">
        <v>53</v>
      </c>
      <c r="V1463" s="15" t="s">
        <v>45884</v>
      </c>
      <c r="W1463" s="15" t="s">
        <v>1186</v>
      </c>
      <c r="X1463" s="15" t="str">
        <f>_xlfn.XLOOKUP(_LOOKUP[[#This Row],[AdjusterMemberName]],_Adjuster[Adjuster Name],_Adjuster[Email],,0)</f>
        <v>sAkinleye@knightcompany.com</v>
      </c>
      <c r="Y1463" s="15" t="str">
        <f>_xlfn.XLOOKUP(_LOOKUP[[#This Row],[AdjusterMemberName]],_Adjuster[Adjuster Name],_Adjuster[Phone Number],,0)</f>
        <v>424-559-5280</v>
      </c>
      <c r="Z1463" s="15" t="s">
        <v>34937</v>
      </c>
      <c r="AA14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17505 Wellfleet Ave, Carson  CA 90746</v>
      </c>
      <c r="AB1463" s="15">
        <v>45771</v>
      </c>
    </row>
    <row r="1464" spans="1:28" x14ac:dyDescent="0.3">
      <c r="A1464" s="14">
        <v>1</v>
      </c>
      <c r="B1464" s="14">
        <v>1</v>
      </c>
      <c r="C1464" s="15" t="s">
        <v>35031</v>
      </c>
      <c r="D1464" s="15" t="s">
        <v>35032</v>
      </c>
      <c r="E1464" s="15">
        <v>45740</v>
      </c>
      <c r="F1464" s="15" t="s">
        <v>35033</v>
      </c>
      <c r="G1464" s="15">
        <v>45712</v>
      </c>
      <c r="H1464" s="15">
        <v>45893</v>
      </c>
      <c r="I1464" s="15" t="s">
        <v>35034</v>
      </c>
      <c r="J1464" s="15" t="s">
        <v>35035</v>
      </c>
      <c r="K1464" s="15" t="s">
        <v>46177</v>
      </c>
      <c r="L1464" s="15" t="s">
        <v>103</v>
      </c>
      <c r="M1464" s="15" t="s">
        <v>1523</v>
      </c>
      <c r="N1464" s="14">
        <v>2023</v>
      </c>
      <c r="O1464" s="15" t="s">
        <v>35036</v>
      </c>
      <c r="P1464" s="15" t="s">
        <v>106</v>
      </c>
      <c r="Q1464" s="15" t="s">
        <v>47010</v>
      </c>
      <c r="R1464" s="15" t="s">
        <v>35037</v>
      </c>
      <c r="S1464" s="15" t="s">
        <v>35038</v>
      </c>
      <c r="T1464" s="15" t="s">
        <v>174</v>
      </c>
      <c r="U1464" s="15" t="s">
        <v>53</v>
      </c>
      <c r="V1464" s="15" t="s">
        <v>45441</v>
      </c>
      <c r="W1464" s="15" t="s">
        <v>3184</v>
      </c>
      <c r="X1464" s="15" t="str">
        <f>_xlfn.XLOOKUP(_LOOKUP[[#This Row],[AdjusterMemberName]],_Adjuster[Adjuster Name],_Adjuster[Email],,0)</f>
        <v>mQualls@knightcompany.com</v>
      </c>
      <c r="Y1464" s="15" t="str">
        <f>_xlfn.XLOOKUP(_LOOKUP[[#This Row],[AdjusterMemberName]],_Adjuster[Adjuster Name],_Adjuster[Phone Number],,0)</f>
        <v>424-559-5436</v>
      </c>
      <c r="Z1464" s="15" t="s">
        <v>35039</v>
      </c>
      <c r="AA14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719 W 82Nd St, Los Angeles  CA 90044</v>
      </c>
      <c r="AB1464" s="15"/>
    </row>
    <row r="1465" spans="1:28" x14ac:dyDescent="0.3">
      <c r="A1465" s="14">
        <v>1</v>
      </c>
      <c r="B1465" s="14">
        <v>1</v>
      </c>
      <c r="C1465" s="15" t="s">
        <v>26894</v>
      </c>
      <c r="D1465" s="15" t="s">
        <v>35082</v>
      </c>
      <c r="E1465" s="15">
        <v>45740</v>
      </c>
      <c r="F1465" s="15" t="s">
        <v>26895</v>
      </c>
      <c r="G1465" s="15">
        <v>45601</v>
      </c>
      <c r="H1465" s="15">
        <v>45782</v>
      </c>
      <c r="I1465" s="15" t="s">
        <v>35083</v>
      </c>
      <c r="J1465" s="15" t="s">
        <v>35084</v>
      </c>
      <c r="K1465" s="15" t="s">
        <v>45646</v>
      </c>
      <c r="L1465" s="15" t="s">
        <v>103</v>
      </c>
      <c r="M1465" s="15" t="s">
        <v>890</v>
      </c>
      <c r="N1465" s="14">
        <v>2022</v>
      </c>
      <c r="O1465" s="15" t="s">
        <v>35085</v>
      </c>
      <c r="P1465" s="15" t="s">
        <v>106</v>
      </c>
      <c r="Q1465" s="15" t="s">
        <v>47079</v>
      </c>
      <c r="R1465" s="15" t="s">
        <v>3538</v>
      </c>
      <c r="S1465" s="15" t="s">
        <v>26899</v>
      </c>
      <c r="T1465" s="15" t="s">
        <v>174</v>
      </c>
      <c r="U1465" s="15" t="s">
        <v>53</v>
      </c>
      <c r="V1465" s="15" t="s">
        <v>45742</v>
      </c>
      <c r="W1465" s="15" t="s">
        <v>1049</v>
      </c>
      <c r="X1465" s="15" t="str">
        <f>_xlfn.XLOOKUP(_LOOKUP[[#This Row],[AdjusterMemberName]],_Adjuster[Adjuster Name],_Adjuster[Email],,0)</f>
        <v>cPenate@knightcompany.com</v>
      </c>
      <c r="Y1465" s="15" t="str">
        <f>_xlfn.XLOOKUP(_LOOKUP[[#This Row],[AdjusterMemberName]],_Adjuster[Adjuster Name],_Adjuster[Phone Number],,0)</f>
        <v>424-559-5385</v>
      </c>
      <c r="Z1465" s="15" t="s">
        <v>26900</v>
      </c>
      <c r="AA14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1029 S Union Ave Apt 11, Los Angeles  CA 90015</v>
      </c>
      <c r="AB1465" s="15"/>
    </row>
    <row r="1466" spans="1:28" x14ac:dyDescent="0.3">
      <c r="A1466" s="14">
        <v>1</v>
      </c>
      <c r="B1466" s="14">
        <v>1</v>
      </c>
      <c r="C1466" s="15" t="s">
        <v>35413</v>
      </c>
      <c r="D1466" s="15" t="s">
        <v>35413</v>
      </c>
      <c r="E1466" s="15">
        <v>45740</v>
      </c>
      <c r="F1466" s="15" t="s">
        <v>35414</v>
      </c>
      <c r="G1466" s="15">
        <v>45652</v>
      </c>
      <c r="H1466" s="15">
        <v>45834</v>
      </c>
      <c r="I1466" s="15" t="s">
        <v>35415</v>
      </c>
      <c r="J1466" s="15" t="s">
        <v>2835</v>
      </c>
      <c r="K1466" s="15" t="s">
        <v>45940</v>
      </c>
      <c r="L1466" s="15" t="s">
        <v>103</v>
      </c>
      <c r="M1466" s="15" t="s">
        <v>1523</v>
      </c>
      <c r="N1466" s="14">
        <v>2022</v>
      </c>
      <c r="O1466" s="15" t="s">
        <v>35416</v>
      </c>
      <c r="P1466" s="15" t="s">
        <v>106</v>
      </c>
      <c r="Q1466" s="15" t="s">
        <v>47073</v>
      </c>
      <c r="R1466" s="15" t="s">
        <v>35417</v>
      </c>
      <c r="S1466" s="15" t="s">
        <v>35418</v>
      </c>
      <c r="T1466" s="15" t="s">
        <v>174</v>
      </c>
      <c r="U1466" s="15" t="s">
        <v>53</v>
      </c>
      <c r="V1466" s="15" t="s">
        <v>45351</v>
      </c>
      <c r="W1466" s="15" t="s">
        <v>1624</v>
      </c>
      <c r="X1466" s="15" t="e">
        <f>_xlfn.XLOOKUP(_LOOKUP[[#This Row],[AdjusterMemberName]],_Adjuster[Adjuster Name],_Adjuster[Email],,0)</f>
        <v>#N/A</v>
      </c>
      <c r="Y1466" s="15" t="e">
        <f>_xlfn.XLOOKUP(_LOOKUP[[#This Row],[AdjusterMemberName]],_Adjuster[Adjuster Name],_Adjuster[Phone Number],,0)</f>
        <v>#N/A</v>
      </c>
      <c r="Z1466" s="15" t="s">
        <v>35419</v>
      </c>
      <c r="AA14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4305 S Normandie Ave, Los Angeles  CA 90037</v>
      </c>
      <c r="AB1466" s="15"/>
    </row>
    <row r="1467" spans="1:28" x14ac:dyDescent="0.3">
      <c r="A1467" s="14">
        <v>1</v>
      </c>
      <c r="B1467" s="14">
        <v>1</v>
      </c>
      <c r="C1467" s="15" t="s">
        <v>35978</v>
      </c>
      <c r="D1467" s="15" t="s">
        <v>35979</v>
      </c>
      <c r="E1467" s="15">
        <v>45740</v>
      </c>
      <c r="F1467" s="15" t="s">
        <v>35980</v>
      </c>
      <c r="G1467" s="15">
        <v>45677</v>
      </c>
      <c r="H1467" s="15">
        <v>45858</v>
      </c>
      <c r="I1467" s="15" t="s">
        <v>35981</v>
      </c>
      <c r="J1467" s="15" t="s">
        <v>35982</v>
      </c>
      <c r="K1467" s="15" t="s">
        <v>46141</v>
      </c>
      <c r="L1467" s="15" t="s">
        <v>150</v>
      </c>
      <c r="M1467" s="15" t="s">
        <v>687</v>
      </c>
      <c r="N1467" s="14">
        <v>2011</v>
      </c>
      <c r="O1467" s="15" t="s">
        <v>35983</v>
      </c>
      <c r="P1467" s="15" t="s">
        <v>81</v>
      </c>
      <c r="Q1467" s="15" t="s">
        <v>46893</v>
      </c>
      <c r="R1467" s="15" t="s">
        <v>35984</v>
      </c>
      <c r="S1467" s="15" t="s">
        <v>35985</v>
      </c>
      <c r="T1467" s="15" t="s">
        <v>5164</v>
      </c>
      <c r="U1467" s="15" t="s">
        <v>53</v>
      </c>
      <c r="V1467" s="15" t="s">
        <v>45423</v>
      </c>
      <c r="W1467" s="15" t="s">
        <v>850</v>
      </c>
      <c r="X1467" s="15" t="e">
        <f>_xlfn.XLOOKUP(_LOOKUP[[#This Row],[AdjusterMemberName]],_Adjuster[Adjuster Name],_Adjuster[Email],,0)</f>
        <v>#N/A</v>
      </c>
      <c r="Y1467" s="15" t="e">
        <f>_xlfn.XLOOKUP(_LOOKUP[[#This Row],[AdjusterMemberName]],_Adjuster[Adjuster Name],_Adjuster[Phone Number],,0)</f>
        <v>#N/A</v>
      </c>
      <c r="Z1467" s="15" t="s">
        <v>35986</v>
      </c>
      <c r="AA14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20401 Soledad Canyon Rd Spc 615, Canyon Country  CA 91351</v>
      </c>
      <c r="AB1467" s="15">
        <v>45808</v>
      </c>
    </row>
    <row r="1468" spans="1:28" x14ac:dyDescent="0.3">
      <c r="A1468" s="14">
        <v>1</v>
      </c>
      <c r="B1468" s="14">
        <v>1</v>
      </c>
      <c r="C1468" s="15" t="s">
        <v>34419</v>
      </c>
      <c r="D1468" s="15" t="s">
        <v>34420</v>
      </c>
      <c r="E1468" s="15">
        <v>45739</v>
      </c>
      <c r="F1468" s="15" t="s">
        <v>34421</v>
      </c>
      <c r="G1468" s="15">
        <v>45610</v>
      </c>
      <c r="H1468" s="15">
        <v>45791</v>
      </c>
      <c r="I1468" s="15" t="s">
        <v>34422</v>
      </c>
      <c r="J1468" s="15" t="s">
        <v>34423</v>
      </c>
      <c r="K1468" s="15" t="s">
        <v>45635</v>
      </c>
      <c r="L1468" s="15" t="s">
        <v>128</v>
      </c>
      <c r="M1468" s="15" t="s">
        <v>836</v>
      </c>
      <c r="N1468" s="14">
        <v>2014</v>
      </c>
      <c r="O1468" s="15" t="s">
        <v>34424</v>
      </c>
      <c r="P1468" s="15" t="s">
        <v>106</v>
      </c>
      <c r="Q1468" s="15" t="s">
        <v>46976</v>
      </c>
      <c r="R1468" s="15" t="s">
        <v>34425</v>
      </c>
      <c r="S1468" s="15" t="s">
        <v>34426</v>
      </c>
      <c r="T1468" s="15" t="s">
        <v>174</v>
      </c>
      <c r="U1468" s="15" t="s">
        <v>53</v>
      </c>
      <c r="V1468" s="15" t="s">
        <v>45367</v>
      </c>
      <c r="W1468" s="15" t="s">
        <v>3114</v>
      </c>
      <c r="X1468" s="15" t="str">
        <f>_xlfn.XLOOKUP(_LOOKUP[[#This Row],[AdjusterMemberName]],_Adjuster[Adjuster Name],_Adjuster[Email],,0)</f>
        <v>eExmundo@knightcompany.com</v>
      </c>
      <c r="Y1468" s="15" t="str">
        <f>_xlfn.XLOOKUP(_LOOKUP[[#This Row],[AdjusterMemberName]],_Adjuster[Adjuster Name],_Adjuster[Phone Number],,0)</f>
        <v>424-559-5400</v>
      </c>
      <c r="Z1468" s="15" t="s">
        <v>34427</v>
      </c>
      <c r="AA14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928 1/2 E 28Th St, Los Angeles  CA 90011</v>
      </c>
      <c r="AB1468" s="15"/>
    </row>
    <row r="1469" spans="1:28" x14ac:dyDescent="0.3">
      <c r="A1469" s="14">
        <v>1</v>
      </c>
      <c r="B1469" s="14">
        <v>1</v>
      </c>
      <c r="C1469" s="15" t="s">
        <v>34464</v>
      </c>
      <c r="D1469" s="15" t="s">
        <v>34464</v>
      </c>
      <c r="E1469" s="15">
        <v>45739</v>
      </c>
      <c r="F1469" s="15" t="s">
        <v>34465</v>
      </c>
      <c r="G1469" s="15">
        <v>45649</v>
      </c>
      <c r="H1469" s="15">
        <v>45831</v>
      </c>
      <c r="I1469" s="15" t="s">
        <v>34466</v>
      </c>
      <c r="J1469" s="15" t="s">
        <v>34467</v>
      </c>
      <c r="K1469" s="15" t="s">
        <v>45336</v>
      </c>
      <c r="L1469" s="15" t="s">
        <v>128</v>
      </c>
      <c r="M1469" s="15" t="s">
        <v>170</v>
      </c>
      <c r="N1469" s="14">
        <v>2025</v>
      </c>
      <c r="O1469" s="15" t="s">
        <v>34468</v>
      </c>
      <c r="P1469" s="15" t="s">
        <v>106</v>
      </c>
      <c r="Q1469" s="15" t="s">
        <v>47019</v>
      </c>
      <c r="R1469" s="15" t="s">
        <v>34469</v>
      </c>
      <c r="S1469" s="15" t="s">
        <v>34470</v>
      </c>
      <c r="T1469" s="15" t="s">
        <v>174</v>
      </c>
      <c r="U1469" s="15" t="s">
        <v>53</v>
      </c>
      <c r="V1469" s="15" t="s">
        <v>45408</v>
      </c>
      <c r="W1469" s="15" t="s">
        <v>3307</v>
      </c>
      <c r="X1469" s="15" t="e">
        <f>_xlfn.XLOOKUP(_LOOKUP[[#This Row],[AdjusterMemberName]],_Adjuster[Adjuster Name],_Adjuster[Email],,0)</f>
        <v>#N/A</v>
      </c>
      <c r="Y1469" s="15" t="e">
        <f>_xlfn.XLOOKUP(_LOOKUP[[#This Row],[AdjusterMemberName]],_Adjuster[Adjuster Name],_Adjuster[Phone Number],,0)</f>
        <v>#N/A</v>
      </c>
      <c r="Z1469" s="15" t="s">
        <v>34471</v>
      </c>
      <c r="AA14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541 Solano Ave, Los Angeles  CA 90012</v>
      </c>
      <c r="AB1469" s="15"/>
    </row>
    <row r="1470" spans="1:28" x14ac:dyDescent="0.3">
      <c r="A1470" s="14">
        <v>1</v>
      </c>
      <c r="B1470" s="14">
        <v>1</v>
      </c>
      <c r="C1470" s="15" t="s">
        <v>34481</v>
      </c>
      <c r="D1470" s="15" t="s">
        <v>34481</v>
      </c>
      <c r="E1470" s="15">
        <v>45739</v>
      </c>
      <c r="F1470" s="15" t="s">
        <v>34482</v>
      </c>
      <c r="G1470" s="15">
        <v>45593</v>
      </c>
      <c r="H1470" s="15">
        <v>45775</v>
      </c>
      <c r="I1470" s="15" t="s">
        <v>34483</v>
      </c>
      <c r="J1470" s="15" t="s">
        <v>34484</v>
      </c>
      <c r="K1470" s="15" t="s">
        <v>45781</v>
      </c>
      <c r="L1470" s="15" t="s">
        <v>91</v>
      </c>
      <c r="M1470" s="15" t="s">
        <v>92</v>
      </c>
      <c r="N1470" s="14">
        <v>2023</v>
      </c>
      <c r="O1470" s="15" t="s">
        <v>34485</v>
      </c>
      <c r="P1470" s="15" t="s">
        <v>81</v>
      </c>
      <c r="Q1470" s="15" t="s">
        <v>46922</v>
      </c>
      <c r="R1470" s="15" t="s">
        <v>2673</v>
      </c>
      <c r="S1470" s="15" t="s">
        <v>34486</v>
      </c>
      <c r="T1470" s="15" t="s">
        <v>2533</v>
      </c>
      <c r="U1470" s="15" t="s">
        <v>53</v>
      </c>
      <c r="V1470" s="15" t="s">
        <v>45667</v>
      </c>
      <c r="W1470" s="15" t="s">
        <v>264</v>
      </c>
      <c r="X1470" s="15" t="str">
        <f>_xlfn.XLOOKUP(_LOOKUP[[#This Row],[AdjusterMemberName]],_Adjuster[Adjuster Name],_Adjuster[Email],,0)</f>
        <v>sBonnevie@knightcompany.com</v>
      </c>
      <c r="Y1470" s="15" t="str">
        <f>_xlfn.XLOOKUP(_LOOKUP[[#This Row],[AdjusterMemberName]],_Adjuster[Adjuster Name],_Adjuster[Phone Number],,0)</f>
        <v>323-692-4064</v>
      </c>
      <c r="Z1470" s="15" t="s">
        <v>34487</v>
      </c>
      <c r="AA14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7018 Rita Ave Apt 305, Huntington Park  CA 90255</v>
      </c>
      <c r="AB1470" s="15"/>
    </row>
    <row r="1471" spans="1:28" x14ac:dyDescent="0.3">
      <c r="A1471" s="14">
        <v>1</v>
      </c>
      <c r="B1471" s="14">
        <v>1</v>
      </c>
      <c r="C1471" s="15" t="s">
        <v>34488</v>
      </c>
      <c r="D1471" s="15" t="s">
        <v>34488</v>
      </c>
      <c r="E1471" s="15">
        <v>45739</v>
      </c>
      <c r="F1471" s="15" t="s">
        <v>34489</v>
      </c>
      <c r="G1471" s="15">
        <v>45661</v>
      </c>
      <c r="H1471" s="15">
        <v>45842</v>
      </c>
      <c r="I1471" s="15" t="s">
        <v>34490</v>
      </c>
      <c r="J1471" s="15" t="s">
        <v>34491</v>
      </c>
      <c r="K1471" s="15" t="s">
        <v>46199</v>
      </c>
      <c r="L1471" s="15" t="s">
        <v>128</v>
      </c>
      <c r="M1471" s="15" t="s">
        <v>129</v>
      </c>
      <c r="N1471" s="14">
        <v>2018</v>
      </c>
      <c r="O1471" s="15" t="s">
        <v>34492</v>
      </c>
      <c r="P1471" s="15" t="s">
        <v>106</v>
      </c>
      <c r="Q1471" s="15" t="s">
        <v>47023</v>
      </c>
      <c r="R1471" s="15" t="s">
        <v>4506</v>
      </c>
      <c r="S1471" s="15" t="s">
        <v>34493</v>
      </c>
      <c r="T1471" s="15" t="s">
        <v>96</v>
      </c>
      <c r="U1471" s="15" t="s">
        <v>53</v>
      </c>
      <c r="V1471" s="15" t="s">
        <v>45731</v>
      </c>
      <c r="W1471" s="15" t="s">
        <v>1658</v>
      </c>
      <c r="X1471" s="15" t="str">
        <f>_xlfn.XLOOKUP(_LOOKUP[[#This Row],[AdjusterMemberName]],_Adjuster[Adjuster Name],_Adjuster[Email],,0)</f>
        <v>RDavila@knightcompany.com</v>
      </c>
      <c r="Y1471" s="15" t="str">
        <f>_xlfn.XLOOKUP(_LOOKUP[[#This Row],[AdjusterMemberName]],_Adjuster[Adjuster Name],_Adjuster[Phone Number],,0)</f>
        <v>424-559-5663</v>
      </c>
      <c r="Z1471" s="15" t="s">
        <v>34494</v>
      </c>
      <c r="AA14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23755 Betts Pl, Moreno Valley  CA 92553</v>
      </c>
      <c r="AB1471" s="15"/>
    </row>
    <row r="1472" spans="1:28" x14ac:dyDescent="0.3">
      <c r="A1472" s="14">
        <v>1</v>
      </c>
      <c r="B1472" s="14">
        <v>1</v>
      </c>
      <c r="C1472" s="15" t="s">
        <v>16671</v>
      </c>
      <c r="D1472" s="15" t="s">
        <v>16671</v>
      </c>
      <c r="E1472" s="15">
        <v>45739</v>
      </c>
      <c r="F1472" s="15" t="s">
        <v>34495</v>
      </c>
      <c r="G1472" s="15">
        <v>45572</v>
      </c>
      <c r="H1472" s="15">
        <v>45754</v>
      </c>
      <c r="I1472" s="15" t="s">
        <v>34496</v>
      </c>
      <c r="J1472" s="15" t="s">
        <v>34497</v>
      </c>
      <c r="K1472" s="15" t="s">
        <v>45827</v>
      </c>
      <c r="L1472" s="15" t="s">
        <v>25</v>
      </c>
      <c r="M1472" s="15" t="s">
        <v>480</v>
      </c>
      <c r="N1472" s="14">
        <v>2014</v>
      </c>
      <c r="O1472" s="15" t="s">
        <v>16675</v>
      </c>
      <c r="P1472" s="15" t="s">
        <v>81</v>
      </c>
      <c r="Q1472" s="15" t="s">
        <v>47019</v>
      </c>
      <c r="R1472" s="15" t="s">
        <v>16676</v>
      </c>
      <c r="S1472" s="15" t="s">
        <v>16677</v>
      </c>
      <c r="T1472" s="15" t="s">
        <v>4542</v>
      </c>
      <c r="U1472" s="15" t="s">
        <v>53</v>
      </c>
      <c r="V1472" s="15" t="s">
        <v>46186</v>
      </c>
      <c r="W1472" s="15" t="s">
        <v>6921</v>
      </c>
      <c r="X1472" s="15" t="str">
        <f>_xlfn.XLOOKUP(_LOOKUP[[#This Row],[AdjusterMemberName]],_Adjuster[Adjuster Name],_Adjuster[Email],,0)</f>
        <v>AWallace@knightcompany.com</v>
      </c>
      <c r="Y1472" s="15" t="str">
        <f>_xlfn.XLOOKUP(_LOOKUP[[#This Row],[AdjusterMemberName]],_Adjuster[Adjuster Name],_Adjuster[Phone Number],,0)</f>
        <v>424-559-5734</v>
      </c>
      <c r="Z1472" s="15" t="s">
        <v>16678</v>
      </c>
      <c r="AA14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7401 Colombia Dr, Buena Park  CA 90620</v>
      </c>
      <c r="AB1472" s="15"/>
    </row>
    <row r="1473" spans="1:28" x14ac:dyDescent="0.3">
      <c r="A1473" s="14">
        <v>1</v>
      </c>
      <c r="B1473" s="14">
        <v>1</v>
      </c>
      <c r="C1473" s="15" t="s">
        <v>34524</v>
      </c>
      <c r="D1473" s="15" t="s">
        <v>34524</v>
      </c>
      <c r="E1473" s="15">
        <v>45739</v>
      </c>
      <c r="F1473" s="15" t="s">
        <v>34525</v>
      </c>
      <c r="G1473" s="15">
        <v>45694</v>
      </c>
      <c r="H1473" s="15">
        <v>45875</v>
      </c>
      <c r="I1473" s="15" t="s">
        <v>34526</v>
      </c>
      <c r="J1473" s="15" t="s">
        <v>34527</v>
      </c>
      <c r="K1473" s="15" t="s">
        <v>46159</v>
      </c>
      <c r="L1473" s="15" t="s">
        <v>281</v>
      </c>
      <c r="M1473" s="15" t="s">
        <v>282</v>
      </c>
      <c r="N1473" s="14">
        <v>2016</v>
      </c>
      <c r="O1473" s="15" t="s">
        <v>34528</v>
      </c>
      <c r="P1473" s="15" t="s">
        <v>81</v>
      </c>
      <c r="Q1473" s="15" t="s">
        <v>46976</v>
      </c>
      <c r="R1473" s="15" t="s">
        <v>34529</v>
      </c>
      <c r="S1473" s="15" t="s">
        <v>34530</v>
      </c>
      <c r="T1473" s="15" t="s">
        <v>133</v>
      </c>
      <c r="U1473" s="15" t="s">
        <v>53</v>
      </c>
      <c r="V1473" s="15" t="s">
        <v>46198</v>
      </c>
      <c r="W1473" s="15" t="s">
        <v>54</v>
      </c>
      <c r="X1473" s="15" t="str">
        <f>_xlfn.XLOOKUP(_LOOKUP[[#This Row],[AdjusterMemberName]],_Adjuster[Adjuster Name],_Adjuster[Email],,0)</f>
        <v>JRubalcava@knightcompany.com</v>
      </c>
      <c r="Y1473" s="15" t="str">
        <f>_xlfn.XLOOKUP(_LOOKUP[[#This Row],[AdjusterMemberName]],_Adjuster[Adjuster Name],_Adjuster[Phone Number],,0)</f>
        <v>424-559-5420</v>
      </c>
      <c r="Z1473" s="15" t="s">
        <v>34531</v>
      </c>
      <c r="AA14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1921 S Union St Unit 2055, Anaheim  CA 92805</v>
      </c>
      <c r="AB1473" s="15"/>
    </row>
    <row r="1474" spans="1:28" x14ac:dyDescent="0.3">
      <c r="A1474" s="14">
        <v>1</v>
      </c>
      <c r="B1474" s="14">
        <v>1</v>
      </c>
      <c r="C1474" s="15" t="s">
        <v>34537</v>
      </c>
      <c r="D1474" s="15" t="s">
        <v>34538</v>
      </c>
      <c r="E1474" s="15">
        <v>45739</v>
      </c>
      <c r="F1474" s="15" t="s">
        <v>34539</v>
      </c>
      <c r="G1474" s="15">
        <v>45727</v>
      </c>
      <c r="H1474" s="15">
        <v>45911</v>
      </c>
      <c r="I1474" s="15" t="s">
        <v>34540</v>
      </c>
      <c r="J1474" s="15" t="s">
        <v>34541</v>
      </c>
      <c r="K1474" s="15" t="s">
        <v>45635</v>
      </c>
      <c r="L1474" s="15" t="s">
        <v>314</v>
      </c>
      <c r="M1474" s="15" t="s">
        <v>3946</v>
      </c>
      <c r="N1474" s="14">
        <v>2016</v>
      </c>
      <c r="O1474" s="15" t="s">
        <v>34542</v>
      </c>
      <c r="P1474" s="15" t="s">
        <v>81</v>
      </c>
      <c r="Q1474" s="15" t="s">
        <v>46893</v>
      </c>
      <c r="R1474" s="15" t="s">
        <v>345</v>
      </c>
      <c r="S1474" s="15" t="s">
        <v>34543</v>
      </c>
      <c r="T1474" s="15" t="s">
        <v>122</v>
      </c>
      <c r="U1474" s="15" t="s">
        <v>53</v>
      </c>
      <c r="V1474" s="15" t="s">
        <v>45784</v>
      </c>
      <c r="W1474" s="15" t="s">
        <v>1049</v>
      </c>
      <c r="X1474" s="15" t="str">
        <f>_xlfn.XLOOKUP(_LOOKUP[[#This Row],[AdjusterMemberName]],_Adjuster[Adjuster Name],_Adjuster[Email],,0)</f>
        <v>cPenate@knightcompany.com</v>
      </c>
      <c r="Y1474" s="15" t="str">
        <f>_xlfn.XLOOKUP(_LOOKUP[[#This Row],[AdjusterMemberName]],_Adjuster[Adjuster Name],_Adjuster[Phone Number],,0)</f>
        <v>424-559-5385</v>
      </c>
      <c r="Z1474" s="15" t="s">
        <v>34544</v>
      </c>
      <c r="AA14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962 Monarch St Apt A, Hemet  CA 92543</v>
      </c>
      <c r="AB1474" s="15"/>
    </row>
    <row r="1475" spans="1:28" x14ac:dyDescent="0.3">
      <c r="A1475" s="14">
        <v>1</v>
      </c>
      <c r="B1475" s="14">
        <v>1</v>
      </c>
      <c r="C1475" s="15" t="s">
        <v>17717</v>
      </c>
      <c r="D1475" s="15" t="s">
        <v>17717</v>
      </c>
      <c r="E1475" s="15">
        <v>45739</v>
      </c>
      <c r="F1475" s="15" t="s">
        <v>34545</v>
      </c>
      <c r="G1475" s="15">
        <v>45562</v>
      </c>
      <c r="H1475" s="15">
        <v>45743</v>
      </c>
      <c r="I1475" s="15" t="s">
        <v>34546</v>
      </c>
      <c r="J1475" s="15" t="s">
        <v>34547</v>
      </c>
      <c r="K1475" s="15" t="s">
        <v>45407</v>
      </c>
      <c r="L1475" s="15" t="s">
        <v>139</v>
      </c>
      <c r="M1475" s="15" t="s">
        <v>697</v>
      </c>
      <c r="N1475" s="14">
        <v>2020</v>
      </c>
      <c r="O1475" s="15" t="s">
        <v>17720</v>
      </c>
      <c r="P1475" s="15" t="s">
        <v>106</v>
      </c>
      <c r="Q1475" s="15" t="s">
        <v>47019</v>
      </c>
      <c r="R1475" s="15" t="s">
        <v>17721</v>
      </c>
      <c r="S1475" s="15" t="s">
        <v>17722</v>
      </c>
      <c r="T1475" s="15" t="s">
        <v>174</v>
      </c>
      <c r="U1475" s="15" t="s">
        <v>53</v>
      </c>
      <c r="V1475" s="15" t="s">
        <v>45591</v>
      </c>
      <c r="W1475" s="15" t="s">
        <v>1658</v>
      </c>
      <c r="X1475" s="15" t="str">
        <f>_xlfn.XLOOKUP(_LOOKUP[[#This Row],[AdjusterMemberName]],_Adjuster[Adjuster Name],_Adjuster[Email],,0)</f>
        <v>RDavila@knightcompany.com</v>
      </c>
      <c r="Y1475" s="15" t="str">
        <f>_xlfn.XLOOKUP(_LOOKUP[[#This Row],[AdjusterMemberName]],_Adjuster[Adjuster Name],_Adjuster[Phone Number],,0)</f>
        <v>424-559-5663</v>
      </c>
      <c r="Z1475" s="15" t="s">
        <v>17723</v>
      </c>
      <c r="AA14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940 N Rowan Ave, Los Angeles  CA 90063</v>
      </c>
      <c r="AB1475" s="15"/>
    </row>
    <row r="1476" spans="1:28" x14ac:dyDescent="0.3">
      <c r="A1476" s="14">
        <v>1</v>
      </c>
      <c r="B1476" s="14">
        <v>1</v>
      </c>
      <c r="C1476" s="15" t="s">
        <v>34552</v>
      </c>
      <c r="D1476" s="15" t="s">
        <v>34552</v>
      </c>
      <c r="E1476" s="15">
        <v>45739</v>
      </c>
      <c r="F1476" s="15" t="s">
        <v>34553</v>
      </c>
      <c r="G1476" s="15">
        <v>45707</v>
      </c>
      <c r="H1476" s="15">
        <v>45888</v>
      </c>
      <c r="I1476" s="15" t="s">
        <v>34554</v>
      </c>
      <c r="J1476" s="15" t="s">
        <v>34555</v>
      </c>
      <c r="K1476" s="15" t="s">
        <v>46197</v>
      </c>
      <c r="L1476" s="15" t="s">
        <v>103</v>
      </c>
      <c r="M1476" s="15" t="s">
        <v>160</v>
      </c>
      <c r="N1476" s="14">
        <v>2004</v>
      </c>
      <c r="O1476" s="15" t="s">
        <v>34556</v>
      </c>
      <c r="P1476" s="15" t="s">
        <v>81</v>
      </c>
      <c r="Q1476" s="15" t="s">
        <v>47001</v>
      </c>
      <c r="R1476" s="15" t="s">
        <v>34557</v>
      </c>
      <c r="S1476" s="15" t="s">
        <v>34558</v>
      </c>
      <c r="T1476" s="15" t="s">
        <v>894</v>
      </c>
      <c r="U1476" s="15" t="s">
        <v>53</v>
      </c>
      <c r="V1476" s="15" t="s">
        <v>46048</v>
      </c>
      <c r="W1476" s="15" t="s">
        <v>54</v>
      </c>
      <c r="X1476" s="15" t="str">
        <f>_xlfn.XLOOKUP(_LOOKUP[[#This Row],[AdjusterMemberName]],_Adjuster[Adjuster Name],_Adjuster[Email],,0)</f>
        <v>JRubalcava@knightcompany.com</v>
      </c>
      <c r="Y1476" s="15" t="str">
        <f>_xlfn.XLOOKUP(_LOOKUP[[#This Row],[AdjusterMemberName]],_Adjuster[Adjuster Name],_Adjuster[Phone Number],,0)</f>
        <v>424-559-5420</v>
      </c>
      <c r="Z1476" s="15" t="s">
        <v>34559</v>
      </c>
      <c r="AA14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259 Euclid Ave, San Diego  CA 92114</v>
      </c>
      <c r="AB1476" s="15"/>
    </row>
    <row r="1477" spans="1:28" x14ac:dyDescent="0.3">
      <c r="A1477" s="14">
        <v>1</v>
      </c>
      <c r="B1477" s="14">
        <v>1</v>
      </c>
      <c r="C1477" s="15" t="s">
        <v>17435</v>
      </c>
      <c r="D1477" s="15" t="s">
        <v>17435</v>
      </c>
      <c r="E1477" s="15">
        <v>45739</v>
      </c>
      <c r="F1477" s="15" t="s">
        <v>34589</v>
      </c>
      <c r="G1477" s="15">
        <v>45653</v>
      </c>
      <c r="H1477" s="15">
        <v>45835</v>
      </c>
      <c r="I1477" s="15" t="s">
        <v>34590</v>
      </c>
      <c r="J1477" s="15" t="s">
        <v>34591</v>
      </c>
      <c r="K1477" s="15" t="s">
        <v>45752</v>
      </c>
      <c r="L1477" s="15" t="s">
        <v>292</v>
      </c>
      <c r="M1477" s="15" t="s">
        <v>15979</v>
      </c>
      <c r="N1477" s="14">
        <v>2007</v>
      </c>
      <c r="O1477" s="15" t="s">
        <v>34592</v>
      </c>
      <c r="P1477" s="15" t="s">
        <v>106</v>
      </c>
      <c r="Q1477" s="15" t="s">
        <v>47006</v>
      </c>
      <c r="R1477" s="15" t="s">
        <v>17440</v>
      </c>
      <c r="S1477" s="15" t="s">
        <v>17441</v>
      </c>
      <c r="T1477" s="15" t="s">
        <v>830</v>
      </c>
      <c r="U1477" s="15" t="s">
        <v>53</v>
      </c>
      <c r="V1477" s="15" t="s">
        <v>45905</v>
      </c>
      <c r="W1477" s="15" t="s">
        <v>264</v>
      </c>
      <c r="X1477" s="15" t="str">
        <f>_xlfn.XLOOKUP(_LOOKUP[[#This Row],[AdjusterMemberName]],_Adjuster[Adjuster Name],_Adjuster[Email],,0)</f>
        <v>sBonnevie@knightcompany.com</v>
      </c>
      <c r="Y1477" s="15" t="str">
        <f>_xlfn.XLOOKUP(_LOOKUP[[#This Row],[AdjusterMemberName]],_Adjuster[Adjuster Name],_Adjuster[Phone Number],,0)</f>
        <v>323-692-4064</v>
      </c>
      <c r="Z1477" s="15" t="s">
        <v>17442</v>
      </c>
      <c r="AA14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2306 13Th Ave, Oakland  CA 94606</v>
      </c>
      <c r="AB1477" s="15"/>
    </row>
    <row r="1478" spans="1:28" x14ac:dyDescent="0.3">
      <c r="A1478" s="14">
        <v>1</v>
      </c>
      <c r="B1478" s="14">
        <v>1</v>
      </c>
      <c r="C1478" s="15" t="s">
        <v>34622</v>
      </c>
      <c r="D1478" s="15" t="s">
        <v>34622</v>
      </c>
      <c r="E1478" s="15">
        <v>45739</v>
      </c>
      <c r="F1478" s="15" t="s">
        <v>34623</v>
      </c>
      <c r="G1478" s="15">
        <v>45688</v>
      </c>
      <c r="H1478" s="15">
        <v>45869</v>
      </c>
      <c r="I1478" s="15" t="s">
        <v>34624</v>
      </c>
      <c r="J1478" s="15" t="s">
        <v>34625</v>
      </c>
      <c r="K1478" s="15" t="s">
        <v>45820</v>
      </c>
      <c r="L1478" s="15" t="s">
        <v>128</v>
      </c>
      <c r="M1478" s="15" t="s">
        <v>34626</v>
      </c>
      <c r="N1478" s="14">
        <v>2011</v>
      </c>
      <c r="O1478" s="15" t="s">
        <v>34627</v>
      </c>
      <c r="P1478" s="15" t="s">
        <v>106</v>
      </c>
      <c r="Q1478" s="15" t="s">
        <v>46962</v>
      </c>
      <c r="R1478" s="15" t="s">
        <v>34628</v>
      </c>
      <c r="S1478" s="15" t="s">
        <v>34629</v>
      </c>
      <c r="T1478" s="15" t="s">
        <v>243</v>
      </c>
      <c r="U1478" s="15" t="s">
        <v>53</v>
      </c>
      <c r="V1478" s="15" t="s">
        <v>45830</v>
      </c>
      <c r="W1478" s="15" t="s">
        <v>1658</v>
      </c>
      <c r="X1478" s="15" t="str">
        <f>_xlfn.XLOOKUP(_LOOKUP[[#This Row],[AdjusterMemberName]],_Adjuster[Adjuster Name],_Adjuster[Email],,0)</f>
        <v>RDavila@knightcompany.com</v>
      </c>
      <c r="Y1478" s="15" t="str">
        <f>_xlfn.XLOOKUP(_LOOKUP[[#This Row],[AdjusterMemberName]],_Adjuster[Adjuster Name],_Adjuster[Phone Number],,0)</f>
        <v>424-559-5663</v>
      </c>
      <c r="Z1478" s="15" t="s">
        <v>34630</v>
      </c>
      <c r="AA14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29838 Corte Cruzada, Menifee  CA 92584</v>
      </c>
      <c r="AB1478" s="15"/>
    </row>
    <row r="1479" spans="1:28" x14ac:dyDescent="0.3">
      <c r="A1479" s="14">
        <v>1</v>
      </c>
      <c r="B1479" s="14">
        <v>1</v>
      </c>
      <c r="C1479" s="15" t="s">
        <v>34726</v>
      </c>
      <c r="D1479" s="15" t="s">
        <v>34727</v>
      </c>
      <c r="E1479" s="15">
        <v>45739</v>
      </c>
      <c r="F1479" s="15" t="s">
        <v>34728</v>
      </c>
      <c r="G1479" s="15">
        <v>45629</v>
      </c>
      <c r="H1479" s="15">
        <v>45811</v>
      </c>
      <c r="I1479" s="15" t="s">
        <v>34729</v>
      </c>
      <c r="J1479" s="15" t="s">
        <v>34730</v>
      </c>
      <c r="K1479" s="15" t="s">
        <v>46192</v>
      </c>
      <c r="L1479" s="15" t="s">
        <v>128</v>
      </c>
      <c r="M1479" s="15" t="s">
        <v>170</v>
      </c>
      <c r="N1479" s="14">
        <v>2012</v>
      </c>
      <c r="O1479" s="15" t="s">
        <v>34731</v>
      </c>
      <c r="P1479" s="15" t="s">
        <v>81</v>
      </c>
      <c r="Q1479" s="15" t="s">
        <v>47073</v>
      </c>
      <c r="R1479" s="15" t="s">
        <v>931</v>
      </c>
      <c r="S1479" s="15" t="s">
        <v>34732</v>
      </c>
      <c r="T1479" s="15" t="s">
        <v>5164</v>
      </c>
      <c r="U1479" s="15" t="s">
        <v>53</v>
      </c>
      <c r="V1479" s="15" t="s">
        <v>45637</v>
      </c>
      <c r="W1479" s="15" t="s">
        <v>3307</v>
      </c>
      <c r="X1479" s="15" t="e">
        <f>_xlfn.XLOOKUP(_LOOKUP[[#This Row],[AdjusterMemberName]],_Adjuster[Adjuster Name],_Adjuster[Email],,0)</f>
        <v>#N/A</v>
      </c>
      <c r="Y1479" s="15" t="e">
        <f>_xlfn.XLOOKUP(_LOOKUP[[#This Row],[AdjusterMemberName]],_Adjuster[Adjuster Name],_Adjuster[Phone Number],,0)</f>
        <v>#N/A</v>
      </c>
      <c r="Z1479" s="15" t="s">
        <v>34733</v>
      </c>
      <c r="AA14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28029 Sarabande Ln Unit 1228, Canyon Country  CA 91387</v>
      </c>
      <c r="AB1479" s="15">
        <v>45792</v>
      </c>
    </row>
    <row r="1480" spans="1:28" x14ac:dyDescent="0.3">
      <c r="A1480" s="14">
        <v>1</v>
      </c>
      <c r="B1480" s="14">
        <v>1</v>
      </c>
      <c r="C1480" s="15" t="s">
        <v>22566</v>
      </c>
      <c r="D1480" s="15" t="s">
        <v>34790</v>
      </c>
      <c r="E1480" s="15">
        <v>45739</v>
      </c>
      <c r="F1480" s="15" t="s">
        <v>34791</v>
      </c>
      <c r="G1480" s="15">
        <v>45703</v>
      </c>
      <c r="H1480" s="15">
        <v>45884</v>
      </c>
      <c r="I1480" s="15" t="s">
        <v>34792</v>
      </c>
      <c r="J1480" s="15" t="s">
        <v>34793</v>
      </c>
      <c r="K1480" s="15" t="s">
        <v>46189</v>
      </c>
      <c r="L1480" s="15" t="s">
        <v>103</v>
      </c>
      <c r="M1480" s="15" t="s">
        <v>1336</v>
      </c>
      <c r="N1480" s="14">
        <v>2004</v>
      </c>
      <c r="O1480" s="15" t="s">
        <v>22571</v>
      </c>
      <c r="P1480" s="15" t="s">
        <v>106</v>
      </c>
      <c r="Q1480" s="15" t="s">
        <v>46979</v>
      </c>
      <c r="R1480" s="15" t="s">
        <v>22572</v>
      </c>
      <c r="S1480" s="15" t="s">
        <v>22573</v>
      </c>
      <c r="T1480" s="15" t="s">
        <v>22574</v>
      </c>
      <c r="U1480" s="15" t="s">
        <v>53</v>
      </c>
      <c r="V1480" s="15" t="s">
        <v>46188</v>
      </c>
      <c r="W1480" s="15" t="s">
        <v>1658</v>
      </c>
      <c r="X1480" s="15" t="str">
        <f>_xlfn.XLOOKUP(_LOOKUP[[#This Row],[AdjusterMemberName]],_Adjuster[Adjuster Name],_Adjuster[Email],,0)</f>
        <v>RDavila@knightcompany.com</v>
      </c>
      <c r="Y1480" s="15" t="str">
        <f>_xlfn.XLOOKUP(_LOOKUP[[#This Row],[AdjusterMemberName]],_Adjuster[Adjuster Name],_Adjuster[Phone Number],,0)</f>
        <v>424-559-5663</v>
      </c>
      <c r="Z1480" s="15" t="s">
        <v>22575</v>
      </c>
      <c r="AA14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15831 E Avenue Y4, Llano  CA 93544</v>
      </c>
      <c r="AB1480" s="15"/>
    </row>
    <row r="1481" spans="1:28" x14ac:dyDescent="0.3">
      <c r="A1481" s="14">
        <v>1</v>
      </c>
      <c r="B1481" s="14">
        <v>1</v>
      </c>
      <c r="C1481" s="15" t="s">
        <v>34811</v>
      </c>
      <c r="D1481" s="15" t="s">
        <v>34811</v>
      </c>
      <c r="E1481" s="15">
        <v>45739</v>
      </c>
      <c r="F1481" s="15" t="s">
        <v>34812</v>
      </c>
      <c r="G1481" s="15">
        <v>45561</v>
      </c>
      <c r="H1481" s="15">
        <v>45742</v>
      </c>
      <c r="I1481" s="15" t="s">
        <v>34813</v>
      </c>
      <c r="J1481" s="15" t="s">
        <v>14608</v>
      </c>
      <c r="K1481" s="15" t="s">
        <v>45481</v>
      </c>
      <c r="L1481" s="15" t="s">
        <v>25</v>
      </c>
      <c r="M1481" s="15" t="s">
        <v>24316</v>
      </c>
      <c r="N1481" s="14">
        <v>2014</v>
      </c>
      <c r="O1481" s="15" t="s">
        <v>34814</v>
      </c>
      <c r="P1481" s="15" t="s">
        <v>106</v>
      </c>
      <c r="Q1481" s="15" t="s">
        <v>119</v>
      </c>
      <c r="R1481" s="15" t="s">
        <v>34815</v>
      </c>
      <c r="S1481" s="15" t="s">
        <v>34816</v>
      </c>
      <c r="T1481" s="15" t="s">
        <v>4147</v>
      </c>
      <c r="U1481" s="15" t="s">
        <v>53</v>
      </c>
      <c r="V1481" s="15" t="s">
        <v>46029</v>
      </c>
      <c r="W1481" s="15" t="s">
        <v>22473</v>
      </c>
      <c r="X1481" s="15" t="e">
        <f>_xlfn.XLOOKUP(_LOOKUP[[#This Row],[AdjusterMemberName]],_Adjuster[Adjuster Name],_Adjuster[Email],,0)</f>
        <v>#N/A</v>
      </c>
      <c r="Y1481" s="15" t="e">
        <f>_xlfn.XLOOKUP(_LOOKUP[[#This Row],[AdjusterMemberName]],_Adjuster[Adjuster Name],_Adjuster[Phone Number],,0)</f>
        <v>#N/A</v>
      </c>
      <c r="Z1481" s="15" t="s">
        <v>34817</v>
      </c>
      <c r="AA14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11827 Allin St Apt 538, Culver City  CA 90230</v>
      </c>
      <c r="AB1481" s="15">
        <v>45716</v>
      </c>
    </row>
    <row r="1482" spans="1:28" x14ac:dyDescent="0.3">
      <c r="A1482" s="14">
        <v>1</v>
      </c>
      <c r="B1482" s="14">
        <v>1</v>
      </c>
      <c r="C1482" s="15" t="s">
        <v>34811</v>
      </c>
      <c r="D1482" s="15" t="s">
        <v>34811</v>
      </c>
      <c r="E1482" s="15">
        <v>45739</v>
      </c>
      <c r="F1482" s="15" t="s">
        <v>34812</v>
      </c>
      <c r="G1482" s="15">
        <v>45561</v>
      </c>
      <c r="H1482" s="15">
        <v>45742</v>
      </c>
      <c r="I1482" s="15" t="s">
        <v>34827</v>
      </c>
      <c r="J1482" s="15" t="s">
        <v>34828</v>
      </c>
      <c r="K1482" s="15" t="s">
        <v>45358</v>
      </c>
      <c r="L1482" s="15" t="s">
        <v>25</v>
      </c>
      <c r="M1482" s="15" t="s">
        <v>24316</v>
      </c>
      <c r="N1482" s="14">
        <v>2014</v>
      </c>
      <c r="O1482" s="15" t="s">
        <v>34814</v>
      </c>
      <c r="P1482" s="15" t="s">
        <v>106</v>
      </c>
      <c r="Q1482" s="15" t="s">
        <v>119</v>
      </c>
      <c r="R1482" s="15" t="s">
        <v>34815</v>
      </c>
      <c r="S1482" s="15" t="s">
        <v>34816</v>
      </c>
      <c r="T1482" s="15" t="s">
        <v>4147</v>
      </c>
      <c r="U1482" s="15" t="s">
        <v>53</v>
      </c>
      <c r="V1482" s="15" t="s">
        <v>46029</v>
      </c>
      <c r="W1482" s="15" t="s">
        <v>22473</v>
      </c>
      <c r="X1482" s="15" t="e">
        <f>_xlfn.XLOOKUP(_LOOKUP[[#This Row],[AdjusterMemberName]],_Adjuster[Adjuster Name],_Adjuster[Email],,0)</f>
        <v>#N/A</v>
      </c>
      <c r="Y1482" s="15" t="e">
        <f>_xlfn.XLOOKUP(_LOOKUP[[#This Row],[AdjusterMemberName]],_Adjuster[Adjuster Name],_Adjuster[Phone Number],,0)</f>
        <v>#N/A</v>
      </c>
      <c r="Z1482" s="15" t="s">
        <v>34817</v>
      </c>
      <c r="AA14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11827 Allin St Apt 538, Culver City  CA 90230</v>
      </c>
      <c r="AB1482" s="15">
        <v>45716</v>
      </c>
    </row>
    <row r="1483" spans="1:28" x14ac:dyDescent="0.3">
      <c r="A1483" s="14">
        <v>1</v>
      </c>
      <c r="B1483" s="14">
        <v>1</v>
      </c>
      <c r="C1483" s="15" t="s">
        <v>34833</v>
      </c>
      <c r="D1483" s="15" t="s">
        <v>34833</v>
      </c>
      <c r="E1483" s="15">
        <v>45739</v>
      </c>
      <c r="F1483" s="15" t="s">
        <v>34834</v>
      </c>
      <c r="G1483" s="15">
        <v>45688</v>
      </c>
      <c r="H1483" s="15">
        <v>45869</v>
      </c>
      <c r="I1483" s="15" t="s">
        <v>34835</v>
      </c>
      <c r="J1483" s="15" t="s">
        <v>34836</v>
      </c>
      <c r="K1483" s="15" t="s">
        <v>45955</v>
      </c>
      <c r="L1483" s="15" t="s">
        <v>270</v>
      </c>
      <c r="M1483" s="15" t="s">
        <v>2388</v>
      </c>
      <c r="N1483" s="14">
        <v>2015</v>
      </c>
      <c r="O1483" s="15" t="s">
        <v>34837</v>
      </c>
      <c r="P1483" s="15" t="s">
        <v>81</v>
      </c>
      <c r="Q1483" s="15" t="s">
        <v>46922</v>
      </c>
      <c r="R1483" s="15" t="s">
        <v>3277</v>
      </c>
      <c r="S1483" s="15" t="s">
        <v>34838</v>
      </c>
      <c r="T1483" s="15" t="s">
        <v>8785</v>
      </c>
      <c r="U1483" s="15" t="s">
        <v>53</v>
      </c>
      <c r="V1483" s="15" t="s">
        <v>46187</v>
      </c>
      <c r="W1483" s="15" t="s">
        <v>3307</v>
      </c>
      <c r="X1483" s="15" t="e">
        <f>_xlfn.XLOOKUP(_LOOKUP[[#This Row],[AdjusterMemberName]],_Adjuster[Adjuster Name],_Adjuster[Email],,0)</f>
        <v>#N/A</v>
      </c>
      <c r="Y1483" s="15" t="e">
        <f>_xlfn.XLOOKUP(_LOOKUP[[#This Row],[AdjusterMemberName]],_Adjuster[Adjuster Name],_Adjuster[Phone Number],,0)</f>
        <v>#N/A</v>
      </c>
      <c r="Z1483" s="15" t="s">
        <v>34839</v>
      </c>
      <c r="AA14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67457 Rio Largo Rd, Cathedral City  CA 92234</v>
      </c>
      <c r="AB1483" s="15"/>
    </row>
    <row r="1484" spans="1:28" x14ac:dyDescent="0.3">
      <c r="A1484" s="14">
        <v>1</v>
      </c>
      <c r="B1484" s="14">
        <v>1</v>
      </c>
      <c r="C1484" s="15" t="s">
        <v>34867</v>
      </c>
      <c r="D1484" s="15" t="s">
        <v>34867</v>
      </c>
      <c r="E1484" s="15">
        <v>45739</v>
      </c>
      <c r="F1484" s="15" t="s">
        <v>34868</v>
      </c>
      <c r="G1484" s="15">
        <v>45640</v>
      </c>
      <c r="H1484" s="15">
        <v>45822</v>
      </c>
      <c r="I1484" s="15" t="s">
        <v>34869</v>
      </c>
      <c r="J1484" s="15" t="s">
        <v>34870</v>
      </c>
      <c r="K1484" s="15" t="s">
        <v>45341</v>
      </c>
      <c r="L1484" s="15" t="s">
        <v>128</v>
      </c>
      <c r="M1484" s="15" t="s">
        <v>170</v>
      </c>
      <c r="N1484" s="14">
        <v>2024</v>
      </c>
      <c r="O1484" s="15" t="s">
        <v>34871</v>
      </c>
      <c r="P1484" s="15" t="s">
        <v>81</v>
      </c>
      <c r="Q1484" s="15" t="s">
        <v>47073</v>
      </c>
      <c r="R1484" s="15" t="s">
        <v>931</v>
      </c>
      <c r="S1484" s="15" t="s">
        <v>34872</v>
      </c>
      <c r="T1484" s="15" t="s">
        <v>174</v>
      </c>
      <c r="U1484" s="15" t="s">
        <v>53</v>
      </c>
      <c r="V1484" s="15" t="s">
        <v>45614</v>
      </c>
      <c r="W1484" s="15" t="s">
        <v>25229</v>
      </c>
      <c r="X1484" s="15" t="str">
        <f>_xlfn.XLOOKUP(_LOOKUP[[#This Row],[AdjusterMemberName]],_Adjuster[Adjuster Name],_Adjuster[Email],,0)</f>
        <v>rMartinez4@knightcompany.com</v>
      </c>
      <c r="Y1484" s="15" t="str">
        <f>_xlfn.XLOOKUP(_LOOKUP[[#This Row],[AdjusterMemberName]],_Adjuster[Adjuster Name],_Adjuster[Phone Number],,0)</f>
        <v>424-559-5605</v>
      </c>
      <c r="Z1484" s="15" t="s">
        <v>34873</v>
      </c>
      <c r="AA14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2114 W Court St Apt 15, Los Angeles  CA 90026</v>
      </c>
      <c r="AB1484" s="15"/>
    </row>
    <row r="1485" spans="1:28" x14ac:dyDescent="0.3">
      <c r="A1485" s="14">
        <v>1</v>
      </c>
      <c r="B1485" s="14">
        <v>1</v>
      </c>
      <c r="C1485" s="15" t="s">
        <v>14689</v>
      </c>
      <c r="D1485" s="15" t="s">
        <v>14689</v>
      </c>
      <c r="E1485" s="15">
        <v>45739</v>
      </c>
      <c r="F1485" s="15" t="s">
        <v>35094</v>
      </c>
      <c r="G1485" s="15">
        <v>45653</v>
      </c>
      <c r="H1485" s="15">
        <v>45835</v>
      </c>
      <c r="I1485" s="15" t="s">
        <v>35095</v>
      </c>
      <c r="J1485" s="15" t="s">
        <v>35096</v>
      </c>
      <c r="K1485" s="15" t="s">
        <v>45332</v>
      </c>
      <c r="L1485" s="15" t="s">
        <v>314</v>
      </c>
      <c r="M1485" s="15" t="s">
        <v>315</v>
      </c>
      <c r="N1485" s="14">
        <v>2015</v>
      </c>
      <c r="O1485" s="15" t="s">
        <v>35097</v>
      </c>
      <c r="P1485" s="15" t="s">
        <v>106</v>
      </c>
      <c r="Q1485" s="15" t="s">
        <v>47065</v>
      </c>
      <c r="R1485" s="15" t="s">
        <v>6686</v>
      </c>
      <c r="S1485" s="15" t="s">
        <v>35098</v>
      </c>
      <c r="T1485" s="15" t="s">
        <v>1623</v>
      </c>
      <c r="U1485" s="15" t="s">
        <v>53</v>
      </c>
      <c r="V1485" s="15" t="s">
        <v>45592</v>
      </c>
      <c r="W1485" s="15" t="s">
        <v>3184</v>
      </c>
      <c r="X1485" s="15" t="str">
        <f>_xlfn.XLOOKUP(_LOOKUP[[#This Row],[AdjusterMemberName]],_Adjuster[Adjuster Name],_Adjuster[Email],,0)</f>
        <v>mQualls@knightcompany.com</v>
      </c>
      <c r="Y1485" s="15" t="str">
        <f>_xlfn.XLOOKUP(_LOOKUP[[#This Row],[AdjusterMemberName]],_Adjuster[Adjuster Name],_Adjuster[Phone Number],,0)</f>
        <v>424-559-5436</v>
      </c>
      <c r="Z1485" s="15" t="s">
        <v>35099</v>
      </c>
      <c r="AA14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4448 Maple Dr, Oceanside  CA 92056</v>
      </c>
      <c r="AB1485" s="15"/>
    </row>
    <row r="1486" spans="1:28" x14ac:dyDescent="0.3">
      <c r="A1486" s="14">
        <v>1</v>
      </c>
      <c r="B1486" s="14">
        <v>1</v>
      </c>
      <c r="C1486" s="15" t="s">
        <v>35970</v>
      </c>
      <c r="D1486" s="15" t="s">
        <v>35970</v>
      </c>
      <c r="E1486" s="15">
        <v>45739</v>
      </c>
      <c r="F1486" s="15" t="s">
        <v>35971</v>
      </c>
      <c r="G1486" s="15">
        <v>45625</v>
      </c>
      <c r="H1486" s="15">
        <v>45806</v>
      </c>
      <c r="I1486" s="15" t="s">
        <v>35972</v>
      </c>
      <c r="J1486" s="15" t="s">
        <v>35973</v>
      </c>
      <c r="K1486" s="15" t="s">
        <v>45388</v>
      </c>
      <c r="L1486" s="15" t="s">
        <v>314</v>
      </c>
      <c r="M1486" s="15" t="s">
        <v>315</v>
      </c>
      <c r="N1486" s="14">
        <v>2019</v>
      </c>
      <c r="O1486" s="15" t="s">
        <v>35974</v>
      </c>
      <c r="P1486" s="15" t="s">
        <v>81</v>
      </c>
      <c r="Q1486" s="15" t="s">
        <v>47019</v>
      </c>
      <c r="R1486" s="15" t="s">
        <v>762</v>
      </c>
      <c r="S1486" s="15" t="s">
        <v>35975</v>
      </c>
      <c r="T1486" s="15" t="s">
        <v>811</v>
      </c>
      <c r="U1486" s="15" t="s">
        <v>53</v>
      </c>
      <c r="V1486" s="15" t="s">
        <v>45558</v>
      </c>
      <c r="W1486" s="15" t="s">
        <v>850</v>
      </c>
      <c r="X1486" s="15" t="e">
        <f>_xlfn.XLOOKUP(_LOOKUP[[#This Row],[AdjusterMemberName]],_Adjuster[Adjuster Name],_Adjuster[Email],,0)</f>
        <v>#N/A</v>
      </c>
      <c r="Y1486" s="15" t="e">
        <f>_xlfn.XLOOKUP(_LOOKUP[[#This Row],[AdjusterMemberName]],_Adjuster[Adjuster Name],_Adjuster[Phone Number],,0)</f>
        <v>#N/A</v>
      </c>
      <c r="Z1486" s="15" t="s">
        <v>35976</v>
      </c>
      <c r="AA14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23108 Rider St, Perris  CA 92570</v>
      </c>
      <c r="AB1486" s="15"/>
    </row>
    <row r="1487" spans="1:28" x14ac:dyDescent="0.3">
      <c r="A1487" s="14">
        <v>1</v>
      </c>
      <c r="B1487" s="14">
        <v>1</v>
      </c>
      <c r="C1487" s="15" t="s">
        <v>34436</v>
      </c>
      <c r="D1487" s="15" t="s">
        <v>34437</v>
      </c>
      <c r="E1487" s="15">
        <v>45738</v>
      </c>
      <c r="F1487" s="15" t="s">
        <v>34438</v>
      </c>
      <c r="G1487" s="15">
        <v>45629</v>
      </c>
      <c r="H1487" s="15">
        <v>45811</v>
      </c>
      <c r="I1487" s="15" t="s">
        <v>34439</v>
      </c>
      <c r="J1487" s="15" t="s">
        <v>34440</v>
      </c>
      <c r="K1487" s="15" t="s">
        <v>46201</v>
      </c>
      <c r="L1487" s="15" t="s">
        <v>128</v>
      </c>
      <c r="M1487" s="15" t="s">
        <v>1064</v>
      </c>
      <c r="N1487" s="14">
        <v>2019</v>
      </c>
      <c r="O1487" s="15" t="s">
        <v>34441</v>
      </c>
      <c r="P1487" s="15" t="s">
        <v>106</v>
      </c>
      <c r="Q1487" s="15" t="s">
        <v>47092</v>
      </c>
      <c r="R1487" s="15" t="s">
        <v>20567</v>
      </c>
      <c r="S1487" s="15" t="s">
        <v>34442</v>
      </c>
      <c r="T1487" s="15" t="s">
        <v>3521</v>
      </c>
      <c r="U1487" s="15" t="s">
        <v>53</v>
      </c>
      <c r="V1487" s="15" t="s">
        <v>45362</v>
      </c>
      <c r="W1487" s="15" t="s">
        <v>6921</v>
      </c>
      <c r="X1487" s="15" t="str">
        <f>_xlfn.XLOOKUP(_LOOKUP[[#This Row],[AdjusterMemberName]],_Adjuster[Adjuster Name],_Adjuster[Email],,0)</f>
        <v>AWallace@knightcompany.com</v>
      </c>
      <c r="Y1487" s="15" t="str">
        <f>_xlfn.XLOOKUP(_LOOKUP[[#This Row],[AdjusterMemberName]],_Adjuster[Adjuster Name],_Adjuster[Phone Number],,0)</f>
        <v>424-559-5734</v>
      </c>
      <c r="Z1487" s="15" t="s">
        <v>34443</v>
      </c>
      <c r="AA14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2713 Northhill St, Selma  CA 93662</v>
      </c>
      <c r="AB1487" s="15"/>
    </row>
    <row r="1488" spans="1:28" x14ac:dyDescent="0.3">
      <c r="A1488" s="14">
        <v>1</v>
      </c>
      <c r="B1488" s="14">
        <v>1</v>
      </c>
      <c r="C1488" s="15" t="s">
        <v>34444</v>
      </c>
      <c r="D1488" s="15" t="s">
        <v>34444</v>
      </c>
      <c r="E1488" s="15">
        <v>45738</v>
      </c>
      <c r="F1488" s="15" t="s">
        <v>34445</v>
      </c>
      <c r="G1488" s="15">
        <v>45623</v>
      </c>
      <c r="H1488" s="15">
        <v>45804</v>
      </c>
      <c r="I1488" s="15" t="s">
        <v>34446</v>
      </c>
      <c r="J1488" s="15" t="s">
        <v>34447</v>
      </c>
      <c r="K1488" s="15" t="s">
        <v>45407</v>
      </c>
      <c r="L1488" s="15" t="s">
        <v>103</v>
      </c>
      <c r="M1488" s="15" t="s">
        <v>890</v>
      </c>
      <c r="N1488" s="14">
        <v>2017</v>
      </c>
      <c r="O1488" s="15" t="s">
        <v>34448</v>
      </c>
      <c r="P1488" s="15" t="s">
        <v>106</v>
      </c>
      <c r="Q1488" s="15" t="s">
        <v>47015</v>
      </c>
      <c r="R1488" s="15" t="s">
        <v>34449</v>
      </c>
      <c r="S1488" s="15" t="s">
        <v>34450</v>
      </c>
      <c r="T1488" s="15" t="s">
        <v>1138</v>
      </c>
      <c r="U1488" s="15" t="s">
        <v>53</v>
      </c>
      <c r="V1488" s="15" t="s">
        <v>45366</v>
      </c>
      <c r="W1488" s="15" t="s">
        <v>3307</v>
      </c>
      <c r="X1488" s="15" t="e">
        <f>_xlfn.XLOOKUP(_LOOKUP[[#This Row],[AdjusterMemberName]],_Adjuster[Adjuster Name],_Adjuster[Email],,0)</f>
        <v>#N/A</v>
      </c>
      <c r="Y1488" s="15" t="e">
        <f>_xlfn.XLOOKUP(_LOOKUP[[#This Row],[AdjusterMemberName]],_Adjuster[Adjuster Name],_Adjuster[Phone Number],,0)</f>
        <v>#N/A</v>
      </c>
      <c r="Z1488" s="15" t="s">
        <v>34451</v>
      </c>
      <c r="AA14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8539 Willis Ave Apt 5, Panorama City  CA 91402</v>
      </c>
      <c r="AB1488" s="15"/>
    </row>
    <row r="1489" spans="1:28" x14ac:dyDescent="0.3">
      <c r="A1489" s="14">
        <v>1</v>
      </c>
      <c r="B1489" s="14">
        <v>1</v>
      </c>
      <c r="C1489" s="15" t="s">
        <v>34452</v>
      </c>
      <c r="D1489" s="15" t="s">
        <v>34452</v>
      </c>
      <c r="E1489" s="15">
        <v>45738</v>
      </c>
      <c r="F1489" s="15" t="s">
        <v>34453</v>
      </c>
      <c r="G1489" s="15">
        <v>45705</v>
      </c>
      <c r="H1489" s="15">
        <v>45886</v>
      </c>
      <c r="I1489" s="15" t="s">
        <v>34454</v>
      </c>
      <c r="J1489" s="15" t="s">
        <v>34455</v>
      </c>
      <c r="K1489" s="15" t="s">
        <v>45550</v>
      </c>
      <c r="L1489" s="15" t="s">
        <v>25</v>
      </c>
      <c r="M1489" s="15" t="s">
        <v>8166</v>
      </c>
      <c r="N1489" s="14">
        <v>2004</v>
      </c>
      <c r="O1489" s="15" t="s">
        <v>34456</v>
      </c>
      <c r="P1489" s="15" t="s">
        <v>81</v>
      </c>
      <c r="Q1489" s="15" t="s">
        <v>46976</v>
      </c>
      <c r="R1489" s="15" t="s">
        <v>162</v>
      </c>
      <c r="S1489" s="15" t="s">
        <v>34457</v>
      </c>
      <c r="T1489" s="15" t="s">
        <v>96</v>
      </c>
      <c r="U1489" s="15" t="s">
        <v>53</v>
      </c>
      <c r="V1489" s="15" t="s">
        <v>45731</v>
      </c>
      <c r="W1489" s="15" t="s">
        <v>1658</v>
      </c>
      <c r="X1489" s="15" t="str">
        <f>_xlfn.XLOOKUP(_LOOKUP[[#This Row],[AdjusterMemberName]],_Adjuster[Adjuster Name],_Adjuster[Email],,0)</f>
        <v>RDavila@knightcompany.com</v>
      </c>
      <c r="Y1489" s="15" t="str">
        <f>_xlfn.XLOOKUP(_LOOKUP[[#This Row],[AdjusterMemberName]],_Adjuster[Adjuster Name],_Adjuster[Phone Number],,0)</f>
        <v>424-559-5663</v>
      </c>
      <c r="Z1489" s="15" t="s">
        <v>34458</v>
      </c>
      <c r="AA14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22207 Silverbell Ln, Moreno Valley  CA 92553</v>
      </c>
      <c r="AB1489" s="15"/>
    </row>
    <row r="1490" spans="1:28" x14ac:dyDescent="0.3">
      <c r="A1490" s="14">
        <v>1</v>
      </c>
      <c r="B1490" s="14">
        <v>1</v>
      </c>
      <c r="C1490" s="15" t="s">
        <v>29406</v>
      </c>
      <c r="D1490" s="15" t="s">
        <v>29406</v>
      </c>
      <c r="E1490" s="15">
        <v>45738</v>
      </c>
      <c r="F1490" s="15" t="s">
        <v>29407</v>
      </c>
      <c r="G1490" s="15">
        <v>45664</v>
      </c>
      <c r="H1490" s="15">
        <v>45845</v>
      </c>
      <c r="I1490" s="15" t="s">
        <v>34459</v>
      </c>
      <c r="J1490" s="15" t="s">
        <v>34460</v>
      </c>
      <c r="K1490" s="15" t="s">
        <v>45379</v>
      </c>
      <c r="L1490" s="15" t="s">
        <v>441</v>
      </c>
      <c r="M1490" s="15" t="s">
        <v>442</v>
      </c>
      <c r="N1490" s="14">
        <v>2017</v>
      </c>
      <c r="O1490" s="15" t="s">
        <v>29410</v>
      </c>
      <c r="P1490" s="15" t="s">
        <v>81</v>
      </c>
      <c r="Q1490" s="15" t="s">
        <v>47018</v>
      </c>
      <c r="R1490" s="15" t="s">
        <v>12548</v>
      </c>
      <c r="S1490" s="15" t="s">
        <v>29411</v>
      </c>
      <c r="T1490" s="15" t="s">
        <v>5400</v>
      </c>
      <c r="U1490" s="15" t="s">
        <v>53</v>
      </c>
      <c r="V1490" s="15" t="s">
        <v>45536</v>
      </c>
      <c r="W1490" s="15" t="s">
        <v>1357</v>
      </c>
      <c r="X1490" s="15" t="str">
        <f>_xlfn.XLOOKUP(_LOOKUP[[#This Row],[AdjusterMemberName]],_Adjuster[Adjuster Name],_Adjuster[Email],,0)</f>
        <v>jRivera1@knightcompany.com</v>
      </c>
      <c r="Y1490" s="15" t="str">
        <f>_xlfn.XLOOKUP(_LOOKUP[[#This Row],[AdjusterMemberName]],_Adjuster[Adjuster Name],_Adjuster[Phone Number],,0)</f>
        <v>424-559-5239</v>
      </c>
      <c r="Z1490" s="15" t="s">
        <v>29412</v>
      </c>
      <c r="AA14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1140 Petree St Apt 126, El Cajon  CA 92020</v>
      </c>
      <c r="AB1490" s="15"/>
    </row>
    <row r="1491" spans="1:28" x14ac:dyDescent="0.3">
      <c r="A1491" s="14">
        <v>1</v>
      </c>
      <c r="B1491" s="14">
        <v>1</v>
      </c>
      <c r="C1491" s="15" t="s">
        <v>34564</v>
      </c>
      <c r="D1491" s="15" t="s">
        <v>34565</v>
      </c>
      <c r="E1491" s="15">
        <v>45738</v>
      </c>
      <c r="F1491" s="15" t="s">
        <v>34566</v>
      </c>
      <c r="G1491" s="15">
        <v>45691</v>
      </c>
      <c r="H1491" s="15">
        <v>45872</v>
      </c>
      <c r="I1491" s="15" t="s">
        <v>34567</v>
      </c>
      <c r="J1491" s="15" t="s">
        <v>34568</v>
      </c>
      <c r="K1491" s="15" t="s">
        <v>46114</v>
      </c>
      <c r="L1491" s="15" t="s">
        <v>103</v>
      </c>
      <c r="M1491" s="15" t="s">
        <v>160</v>
      </c>
      <c r="N1491" s="14">
        <v>2023</v>
      </c>
      <c r="O1491" s="15" t="s">
        <v>34569</v>
      </c>
      <c r="P1491" s="15" t="s">
        <v>81</v>
      </c>
      <c r="Q1491" s="15" t="s">
        <v>46978</v>
      </c>
      <c r="R1491" s="15" t="s">
        <v>34570</v>
      </c>
      <c r="S1491" s="15" t="s">
        <v>34571</v>
      </c>
      <c r="T1491" s="15" t="s">
        <v>22026</v>
      </c>
      <c r="U1491" s="15" t="s">
        <v>53</v>
      </c>
      <c r="V1491" s="15" t="s">
        <v>46195</v>
      </c>
      <c r="W1491" s="15" t="s">
        <v>3307</v>
      </c>
      <c r="X1491" s="15" t="e">
        <f>_xlfn.XLOOKUP(_LOOKUP[[#This Row],[AdjusterMemberName]],_Adjuster[Adjuster Name],_Adjuster[Email],,0)</f>
        <v>#N/A</v>
      </c>
      <c r="Y1491" s="15" t="e">
        <f>_xlfn.XLOOKUP(_LOOKUP[[#This Row],[AdjusterMemberName]],_Adjuster[Adjuster Name],_Adjuster[Phone Number],,0)</f>
        <v>#N/A</v>
      </c>
      <c r="Z1491" s="15" t="s">
        <v>34572</v>
      </c>
      <c r="AA14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301 7Th St, Kettleman City  CA 93239</v>
      </c>
      <c r="AB1491" s="15"/>
    </row>
    <row r="1492" spans="1:28" x14ac:dyDescent="0.3">
      <c r="A1492" s="14">
        <v>1</v>
      </c>
      <c r="B1492" s="14">
        <v>1</v>
      </c>
      <c r="C1492" s="15" t="s">
        <v>34766</v>
      </c>
      <c r="D1492" s="15" t="s">
        <v>34766</v>
      </c>
      <c r="E1492" s="15">
        <v>45738</v>
      </c>
      <c r="F1492" s="15" t="s">
        <v>34767</v>
      </c>
      <c r="G1492" s="15">
        <v>45602</v>
      </c>
      <c r="H1492" s="15">
        <v>45783</v>
      </c>
      <c r="I1492" s="15" t="s">
        <v>34768</v>
      </c>
      <c r="J1492" s="15" t="s">
        <v>34769</v>
      </c>
      <c r="K1492" s="15" t="s">
        <v>45635</v>
      </c>
      <c r="L1492" s="15" t="s">
        <v>139</v>
      </c>
      <c r="M1492" s="15" t="s">
        <v>12040</v>
      </c>
      <c r="N1492" s="14">
        <v>2023</v>
      </c>
      <c r="O1492" s="15" t="s">
        <v>34770</v>
      </c>
      <c r="P1492" s="15" t="s">
        <v>106</v>
      </c>
      <c r="Q1492" s="15" t="s">
        <v>47092</v>
      </c>
      <c r="R1492" s="15" t="s">
        <v>1559</v>
      </c>
      <c r="S1492" s="15" t="s">
        <v>34771</v>
      </c>
      <c r="T1492" s="15" t="s">
        <v>308</v>
      </c>
      <c r="U1492" s="15" t="s">
        <v>53</v>
      </c>
      <c r="V1492" s="15" t="s">
        <v>45398</v>
      </c>
      <c r="W1492" s="15" t="s">
        <v>25229</v>
      </c>
      <c r="X1492" s="15" t="str">
        <f>_xlfn.XLOOKUP(_LOOKUP[[#This Row],[AdjusterMemberName]],_Adjuster[Adjuster Name],_Adjuster[Email],,0)</f>
        <v>rMartinez4@knightcompany.com</v>
      </c>
      <c r="Y1492" s="15" t="str">
        <f>_xlfn.XLOOKUP(_LOOKUP[[#This Row],[AdjusterMemberName]],_Adjuster[Adjuster Name],_Adjuster[Phone Number],,0)</f>
        <v>424-559-5605</v>
      </c>
      <c r="Z1492" s="15" t="s">
        <v>34772</v>
      </c>
      <c r="AA14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5922 Abernathy Dr , Riverside  CA 92507</v>
      </c>
      <c r="AB1492" s="15"/>
    </row>
    <row r="1493" spans="1:28" x14ac:dyDescent="0.3">
      <c r="A1493" s="14">
        <v>1</v>
      </c>
      <c r="B1493" s="14">
        <v>1</v>
      </c>
      <c r="C1493" s="15" t="s">
        <v>34818</v>
      </c>
      <c r="D1493" s="15" t="s">
        <v>34819</v>
      </c>
      <c r="E1493" s="15">
        <v>45738</v>
      </c>
      <c r="F1493" s="15" t="s">
        <v>34820</v>
      </c>
      <c r="G1493" s="15">
        <v>45711</v>
      </c>
      <c r="H1493" s="15">
        <v>45892</v>
      </c>
      <c r="I1493" s="15" t="s">
        <v>34821</v>
      </c>
      <c r="J1493" s="15" t="s">
        <v>34822</v>
      </c>
      <c r="K1493" s="15" t="s">
        <v>45373</v>
      </c>
      <c r="L1493" s="15" t="s">
        <v>128</v>
      </c>
      <c r="M1493" s="15" t="s">
        <v>170</v>
      </c>
      <c r="N1493" s="14">
        <v>2018</v>
      </c>
      <c r="O1493" s="15" t="s">
        <v>34823</v>
      </c>
      <c r="P1493" s="15" t="s">
        <v>81</v>
      </c>
      <c r="Q1493" s="15" t="s">
        <v>47059</v>
      </c>
      <c r="R1493" s="15" t="s">
        <v>34824</v>
      </c>
      <c r="S1493" s="15" t="s">
        <v>34825</v>
      </c>
      <c r="T1493" s="15" t="s">
        <v>3342</v>
      </c>
      <c r="U1493" s="15" t="s">
        <v>53</v>
      </c>
      <c r="V1493" s="15" t="s">
        <v>45720</v>
      </c>
      <c r="W1493" s="15" t="s">
        <v>1357</v>
      </c>
      <c r="X1493" s="15" t="str">
        <f>_xlfn.XLOOKUP(_LOOKUP[[#This Row],[AdjusterMemberName]],_Adjuster[Adjuster Name],_Adjuster[Email],,0)</f>
        <v>jRivera1@knightcompany.com</v>
      </c>
      <c r="Y1493" s="15" t="str">
        <f>_xlfn.XLOOKUP(_LOOKUP[[#This Row],[AdjusterMemberName]],_Adjuster[Adjuster Name],_Adjuster[Phone Number],,0)</f>
        <v>424-559-5239</v>
      </c>
      <c r="Z1493" s="15" t="s">
        <v>34826</v>
      </c>
      <c r="AA14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4570 Opal St , Jurupa Valley  CA 92509</v>
      </c>
      <c r="AB1493" s="15"/>
    </row>
    <row r="1494" spans="1:28" x14ac:dyDescent="0.3">
      <c r="A1494" s="14">
        <v>1</v>
      </c>
      <c r="B1494" s="14">
        <v>1</v>
      </c>
      <c r="C1494" s="15" t="s">
        <v>26655</v>
      </c>
      <c r="D1494" s="15" t="s">
        <v>26655</v>
      </c>
      <c r="E1494" s="15">
        <v>45738</v>
      </c>
      <c r="F1494" s="15" t="s">
        <v>26656</v>
      </c>
      <c r="G1494" s="15">
        <v>45584</v>
      </c>
      <c r="H1494" s="15">
        <v>45766</v>
      </c>
      <c r="I1494" s="15" t="s">
        <v>35372</v>
      </c>
      <c r="J1494" s="15" t="s">
        <v>35373</v>
      </c>
      <c r="K1494" s="15" t="s">
        <v>45397</v>
      </c>
      <c r="L1494" s="15" t="s">
        <v>103</v>
      </c>
      <c r="M1494" s="15" t="s">
        <v>1336</v>
      </c>
      <c r="N1494" s="14">
        <v>2013</v>
      </c>
      <c r="O1494" s="15" t="s">
        <v>26659</v>
      </c>
      <c r="P1494" s="15" t="s">
        <v>81</v>
      </c>
      <c r="Q1494" s="15" t="s">
        <v>47120</v>
      </c>
      <c r="R1494" s="15" t="s">
        <v>26660</v>
      </c>
      <c r="S1494" s="15" t="s">
        <v>26661</v>
      </c>
      <c r="T1494" s="15" t="s">
        <v>385</v>
      </c>
      <c r="U1494" s="15" t="s">
        <v>53</v>
      </c>
      <c r="V1494" s="15" t="s">
        <v>45538</v>
      </c>
      <c r="W1494" s="15" t="s">
        <v>54</v>
      </c>
      <c r="X1494" s="15" t="str">
        <f>_xlfn.XLOOKUP(_LOOKUP[[#This Row],[AdjusterMemberName]],_Adjuster[Adjuster Name],_Adjuster[Email],,0)</f>
        <v>JRubalcava@knightcompany.com</v>
      </c>
      <c r="Y1494" s="15" t="str">
        <f>_xlfn.XLOOKUP(_LOOKUP[[#This Row],[AdjusterMemberName]],_Adjuster[Adjuster Name],_Adjuster[Phone Number],,0)</f>
        <v>424-559-5420</v>
      </c>
      <c r="Z1494" s="15" t="s">
        <v>26662</v>
      </c>
      <c r="AA14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3500 Maxson Rd, El Monte  CA 91732</v>
      </c>
      <c r="AB1494" s="15"/>
    </row>
    <row r="1495" spans="1:28" x14ac:dyDescent="0.3">
      <c r="A1495" s="14">
        <v>1</v>
      </c>
      <c r="B1495" s="14">
        <v>1</v>
      </c>
      <c r="C1495" s="15" t="s">
        <v>34243</v>
      </c>
      <c r="D1495" s="15" t="s">
        <v>34243</v>
      </c>
      <c r="E1495" s="15">
        <v>45737</v>
      </c>
      <c r="F1495" s="15" t="s">
        <v>34244</v>
      </c>
      <c r="G1495" s="15">
        <v>45695</v>
      </c>
      <c r="H1495" s="15">
        <v>45876</v>
      </c>
      <c r="I1495" s="15" t="s">
        <v>34245</v>
      </c>
      <c r="J1495" s="15" t="s">
        <v>34246</v>
      </c>
      <c r="K1495" s="15" t="s">
        <v>45332</v>
      </c>
      <c r="L1495" s="15" t="s">
        <v>139</v>
      </c>
      <c r="M1495" s="15" t="s">
        <v>697</v>
      </c>
      <c r="N1495" s="14">
        <v>2020</v>
      </c>
      <c r="O1495" s="15" t="s">
        <v>34247</v>
      </c>
      <c r="P1495" s="15" t="s">
        <v>106</v>
      </c>
      <c r="Q1495" s="15" t="s">
        <v>47002</v>
      </c>
      <c r="R1495" s="15" t="s">
        <v>34248</v>
      </c>
      <c r="S1495" s="15" t="s">
        <v>34249</v>
      </c>
      <c r="T1495" s="15" t="s">
        <v>174</v>
      </c>
      <c r="U1495" s="15" t="s">
        <v>53</v>
      </c>
      <c r="V1495" s="15" t="s">
        <v>45342</v>
      </c>
      <c r="W1495" s="15" t="s">
        <v>1658</v>
      </c>
      <c r="X1495" s="15" t="str">
        <f>_xlfn.XLOOKUP(_LOOKUP[[#This Row],[AdjusterMemberName]],_Adjuster[Adjuster Name],_Adjuster[Email],,0)</f>
        <v>RDavila@knightcompany.com</v>
      </c>
      <c r="Y1495" s="15" t="str">
        <f>_xlfn.XLOOKUP(_LOOKUP[[#This Row],[AdjusterMemberName]],_Adjuster[Adjuster Name],_Adjuster[Phone Number],,0)</f>
        <v>424-559-5663</v>
      </c>
      <c r="Z1495" s="15" t="s">
        <v>34250</v>
      </c>
      <c r="AA14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403 E Century Blvd, Los Angeles  CA 90003</v>
      </c>
      <c r="AB1495" s="15">
        <v>45785</v>
      </c>
    </row>
    <row r="1496" spans="1:28" x14ac:dyDescent="0.3">
      <c r="A1496" s="14">
        <v>1</v>
      </c>
      <c r="B1496" s="14">
        <v>1</v>
      </c>
      <c r="C1496" s="15" t="s">
        <v>34282</v>
      </c>
      <c r="D1496" s="15" t="s">
        <v>34282</v>
      </c>
      <c r="E1496" s="15">
        <v>45737</v>
      </c>
      <c r="F1496" s="15" t="s">
        <v>34283</v>
      </c>
      <c r="G1496" s="15">
        <v>45596</v>
      </c>
      <c r="H1496" s="15">
        <v>45777</v>
      </c>
      <c r="I1496" s="15" t="s">
        <v>34284</v>
      </c>
      <c r="J1496" s="15" t="s">
        <v>34285</v>
      </c>
      <c r="K1496" s="15" t="s">
        <v>45369</v>
      </c>
      <c r="L1496" s="15" t="s">
        <v>103</v>
      </c>
      <c r="M1496" s="15" t="s">
        <v>104</v>
      </c>
      <c r="N1496" s="14">
        <v>2020</v>
      </c>
      <c r="O1496" s="15" t="s">
        <v>34286</v>
      </c>
      <c r="P1496" s="15" t="s">
        <v>106</v>
      </c>
      <c r="Q1496" s="15" t="s">
        <v>46922</v>
      </c>
      <c r="R1496" s="15" t="s">
        <v>3208</v>
      </c>
      <c r="S1496" s="15" t="s">
        <v>34287</v>
      </c>
      <c r="T1496" s="15" t="s">
        <v>30317</v>
      </c>
      <c r="U1496" s="15" t="s">
        <v>53</v>
      </c>
      <c r="V1496" s="15" t="s">
        <v>46210</v>
      </c>
      <c r="W1496" s="15" t="s">
        <v>7479</v>
      </c>
      <c r="X1496" s="15" t="e">
        <f>_xlfn.XLOOKUP(_LOOKUP[[#This Row],[AdjusterMemberName]],_Adjuster[Adjuster Name],_Adjuster[Email],,0)</f>
        <v>#N/A</v>
      </c>
      <c r="Y1496" s="15" t="e">
        <f>_xlfn.XLOOKUP(_LOOKUP[[#This Row],[AdjusterMemberName]],_Adjuster[Adjuster Name],_Adjuster[Phone Number],,0)</f>
        <v>#N/A</v>
      </c>
      <c r="Z1496" s="15" t="s">
        <v>34288</v>
      </c>
      <c r="AA14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771 Santa Maria Rd, El Sobrante  CA 94803</v>
      </c>
      <c r="AB1496" s="15"/>
    </row>
    <row r="1497" spans="1:28" x14ac:dyDescent="0.3">
      <c r="A1497" s="14">
        <v>1</v>
      </c>
      <c r="B1497" s="14">
        <v>1</v>
      </c>
      <c r="C1497" s="15" t="s">
        <v>34300</v>
      </c>
      <c r="D1497" s="15" t="s">
        <v>34300</v>
      </c>
      <c r="E1497" s="15">
        <v>45737</v>
      </c>
      <c r="F1497" s="15" t="s">
        <v>34301</v>
      </c>
      <c r="G1497" s="15">
        <v>45608</v>
      </c>
      <c r="H1497" s="15">
        <v>45789</v>
      </c>
      <c r="I1497" s="15" t="s">
        <v>34302</v>
      </c>
      <c r="J1497" s="15" t="s">
        <v>34303</v>
      </c>
      <c r="K1497" s="15" t="s">
        <v>45332</v>
      </c>
      <c r="L1497" s="15" t="s">
        <v>1452</v>
      </c>
      <c r="M1497" s="15" t="s">
        <v>1453</v>
      </c>
      <c r="N1497" s="14">
        <v>2025</v>
      </c>
      <c r="O1497" s="15" t="s">
        <v>34304</v>
      </c>
      <c r="P1497" s="15" t="s">
        <v>106</v>
      </c>
      <c r="Q1497" s="15" t="s">
        <v>46922</v>
      </c>
      <c r="R1497" s="15" t="s">
        <v>34305</v>
      </c>
      <c r="S1497" s="15" t="s">
        <v>34306</v>
      </c>
      <c r="T1497" s="15" t="s">
        <v>2072</v>
      </c>
      <c r="U1497" s="15" t="s">
        <v>53</v>
      </c>
      <c r="V1497" s="15" t="s">
        <v>45733</v>
      </c>
      <c r="W1497" s="15" t="s">
        <v>25229</v>
      </c>
      <c r="X1497" s="15" t="str">
        <f>_xlfn.XLOOKUP(_LOOKUP[[#This Row],[AdjusterMemberName]],_Adjuster[Adjuster Name],_Adjuster[Email],,0)</f>
        <v>rMartinez4@knightcompany.com</v>
      </c>
      <c r="Y1497" s="15" t="str">
        <f>_xlfn.XLOOKUP(_LOOKUP[[#This Row],[AdjusterMemberName]],_Adjuster[Adjuster Name],_Adjuster[Phone Number],,0)</f>
        <v>424-559-5605</v>
      </c>
      <c r="Z1497" s="15" t="s">
        <v>34307</v>
      </c>
      <c r="AA14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16558 Athol St, Fontana  CA 92335</v>
      </c>
      <c r="AB1497" s="15"/>
    </row>
    <row r="1498" spans="1:28" x14ac:dyDescent="0.3">
      <c r="A1498" s="14">
        <v>1</v>
      </c>
      <c r="B1498" s="14">
        <v>1</v>
      </c>
      <c r="C1498" s="15" t="s">
        <v>22527</v>
      </c>
      <c r="D1498" s="15" t="s">
        <v>22527</v>
      </c>
      <c r="E1498" s="15">
        <v>45737</v>
      </c>
      <c r="F1498" s="15" t="s">
        <v>34315</v>
      </c>
      <c r="G1498" s="15">
        <v>45604</v>
      </c>
      <c r="H1498" s="15">
        <v>45785</v>
      </c>
      <c r="I1498" s="15" t="s">
        <v>34316</v>
      </c>
      <c r="J1498" s="15" t="s">
        <v>34317</v>
      </c>
      <c r="K1498" s="15" t="s">
        <v>45998</v>
      </c>
      <c r="L1498" s="15" t="s">
        <v>128</v>
      </c>
      <c r="M1498" s="15" t="s">
        <v>129</v>
      </c>
      <c r="N1498" s="14">
        <v>2024</v>
      </c>
      <c r="O1498" s="15" t="s">
        <v>22531</v>
      </c>
      <c r="P1498" s="15" t="s">
        <v>81</v>
      </c>
      <c r="Q1498" s="15" t="s">
        <v>47073</v>
      </c>
      <c r="R1498" s="15" t="s">
        <v>22532</v>
      </c>
      <c r="S1498" s="15" t="s">
        <v>34318</v>
      </c>
      <c r="T1498" s="15" t="s">
        <v>22534</v>
      </c>
      <c r="U1498" s="15" t="s">
        <v>53</v>
      </c>
      <c r="V1498" s="15" t="s">
        <v>46207</v>
      </c>
      <c r="W1498" s="15" t="s">
        <v>1357</v>
      </c>
      <c r="X1498" s="15" t="str">
        <f>_xlfn.XLOOKUP(_LOOKUP[[#This Row],[AdjusterMemberName]],_Adjuster[Adjuster Name],_Adjuster[Email],,0)</f>
        <v>jRivera1@knightcompany.com</v>
      </c>
      <c r="Y1498" s="15" t="str">
        <f>_xlfn.XLOOKUP(_LOOKUP[[#This Row],[AdjusterMemberName]],_Adjuster[Adjuster Name],_Adjuster[Phone Number],,0)</f>
        <v>424-559-5239</v>
      </c>
      <c r="Z1498" s="15" t="s">
        <v>34319</v>
      </c>
      <c r="AA14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1725 Ocean Ave Apt 312, Santa Monica  CA 90401</v>
      </c>
      <c r="AB1498" s="15"/>
    </row>
    <row r="1499" spans="1:28" x14ac:dyDescent="0.3">
      <c r="A1499" s="14">
        <v>1</v>
      </c>
      <c r="B1499" s="14">
        <v>1</v>
      </c>
      <c r="C1499" s="15" t="s">
        <v>34335</v>
      </c>
      <c r="D1499" s="15" t="s">
        <v>34335</v>
      </c>
      <c r="E1499" s="15">
        <v>45737</v>
      </c>
      <c r="F1499" s="15" t="s">
        <v>34336</v>
      </c>
      <c r="G1499" s="15">
        <v>45603</v>
      </c>
      <c r="H1499" s="15">
        <v>45784</v>
      </c>
      <c r="I1499" s="15" t="s">
        <v>34337</v>
      </c>
      <c r="J1499" s="15" t="s">
        <v>34338</v>
      </c>
      <c r="K1499" s="15" t="s">
        <v>45861</v>
      </c>
      <c r="L1499" s="15" t="s">
        <v>128</v>
      </c>
      <c r="M1499" s="15" t="s">
        <v>129</v>
      </c>
      <c r="N1499" s="14">
        <v>2015</v>
      </c>
      <c r="O1499" s="15" t="s">
        <v>34339</v>
      </c>
      <c r="P1499" s="15" t="s">
        <v>81</v>
      </c>
      <c r="Q1499" s="15" t="s">
        <v>47065</v>
      </c>
      <c r="R1499" s="15" t="s">
        <v>34340</v>
      </c>
      <c r="S1499" s="15" t="s">
        <v>34341</v>
      </c>
      <c r="T1499" s="15" t="s">
        <v>3331</v>
      </c>
      <c r="U1499" s="15" t="s">
        <v>53</v>
      </c>
      <c r="V1499" s="15" t="s">
        <v>46042</v>
      </c>
      <c r="W1499" s="15" t="s">
        <v>54</v>
      </c>
      <c r="X1499" s="15" t="str">
        <f>_xlfn.XLOOKUP(_LOOKUP[[#This Row],[AdjusterMemberName]],_Adjuster[Adjuster Name],_Adjuster[Email],,0)</f>
        <v>JRubalcava@knightcompany.com</v>
      </c>
      <c r="Y1499" s="15" t="str">
        <f>_xlfn.XLOOKUP(_LOOKUP[[#This Row],[AdjusterMemberName]],_Adjuster[Adjuster Name],_Adjuster[Phone Number],,0)</f>
        <v>424-559-5420</v>
      </c>
      <c r="Z1499" s="15" t="s">
        <v>34342</v>
      </c>
      <c r="AA14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2084 Hooper Dr, San Jacinto  CA 92583</v>
      </c>
      <c r="AB1499" s="15"/>
    </row>
    <row r="1500" spans="1:28" x14ac:dyDescent="0.3">
      <c r="A1500" s="14">
        <v>1</v>
      </c>
      <c r="B1500" s="14">
        <v>1</v>
      </c>
      <c r="C1500" s="15" t="s">
        <v>34343</v>
      </c>
      <c r="D1500" s="15" t="s">
        <v>34343</v>
      </c>
      <c r="E1500" s="15">
        <v>45737</v>
      </c>
      <c r="F1500" s="15" t="s">
        <v>34344</v>
      </c>
      <c r="G1500" s="15">
        <v>45705</v>
      </c>
      <c r="H1500" s="15">
        <v>45886</v>
      </c>
      <c r="I1500" s="15" t="s">
        <v>34345</v>
      </c>
      <c r="J1500" s="15" t="s">
        <v>34346</v>
      </c>
      <c r="K1500" s="15" t="s">
        <v>46206</v>
      </c>
      <c r="L1500" s="15" t="s">
        <v>139</v>
      </c>
      <c r="M1500" s="15" t="s">
        <v>12315</v>
      </c>
      <c r="N1500" s="14">
        <v>2004</v>
      </c>
      <c r="O1500" s="15" t="s">
        <v>34347</v>
      </c>
      <c r="P1500" s="15" t="s">
        <v>106</v>
      </c>
      <c r="Q1500" s="15" t="s">
        <v>46976</v>
      </c>
      <c r="R1500" s="15" t="s">
        <v>34348</v>
      </c>
      <c r="S1500" s="15" t="s">
        <v>34349</v>
      </c>
      <c r="T1500" s="15" t="s">
        <v>3593</v>
      </c>
      <c r="U1500" s="15" t="s">
        <v>53</v>
      </c>
      <c r="V1500" s="15" t="s">
        <v>46205</v>
      </c>
      <c r="W1500" s="15" t="s">
        <v>264</v>
      </c>
      <c r="X1500" s="15" t="str">
        <f>_xlfn.XLOOKUP(_LOOKUP[[#This Row],[AdjusterMemberName]],_Adjuster[Adjuster Name],_Adjuster[Email],,0)</f>
        <v>sBonnevie@knightcompany.com</v>
      </c>
      <c r="Y1500" s="15" t="str">
        <f>_xlfn.XLOOKUP(_LOOKUP[[#This Row],[AdjusterMemberName]],_Adjuster[Adjuster Name],_Adjuster[Phone Number],,0)</f>
        <v>323-692-4064</v>
      </c>
      <c r="Z1500" s="15" t="s">
        <v>34350</v>
      </c>
      <c r="AA15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25212 Stockport St Apt 167, Laguna Hills  CA 92653</v>
      </c>
      <c r="AB1500" s="15"/>
    </row>
    <row r="1501" spans="1:28" x14ac:dyDescent="0.3">
      <c r="A1501" s="14">
        <v>1</v>
      </c>
      <c r="B1501" s="14">
        <v>1</v>
      </c>
      <c r="C1501" s="15" t="s">
        <v>34373</v>
      </c>
      <c r="D1501" s="15" t="s">
        <v>34374</v>
      </c>
      <c r="E1501" s="15">
        <v>45737</v>
      </c>
      <c r="F1501" s="15" t="s">
        <v>34375</v>
      </c>
      <c r="G1501" s="15">
        <v>45666</v>
      </c>
      <c r="H1501" s="15">
        <v>45847</v>
      </c>
      <c r="I1501" s="15" t="s">
        <v>34376</v>
      </c>
      <c r="J1501" s="15" t="s">
        <v>34377</v>
      </c>
      <c r="K1501" s="15" t="s">
        <v>45638</v>
      </c>
      <c r="L1501" s="15" t="s">
        <v>103</v>
      </c>
      <c r="M1501" s="15" t="s">
        <v>304</v>
      </c>
      <c r="N1501" s="14">
        <v>2022</v>
      </c>
      <c r="O1501" s="15" t="s">
        <v>34378</v>
      </c>
      <c r="P1501" s="15" t="s">
        <v>81</v>
      </c>
      <c r="Q1501" s="15" t="s">
        <v>46987</v>
      </c>
      <c r="R1501" s="15" t="s">
        <v>34379</v>
      </c>
      <c r="S1501" s="15" t="s">
        <v>34380</v>
      </c>
      <c r="T1501" s="15" t="s">
        <v>164</v>
      </c>
      <c r="U1501" s="15" t="s">
        <v>53</v>
      </c>
      <c r="V1501" s="15" t="s">
        <v>46204</v>
      </c>
      <c r="W1501" s="15" t="s">
        <v>1658</v>
      </c>
      <c r="X1501" s="15" t="str">
        <f>_xlfn.XLOOKUP(_LOOKUP[[#This Row],[AdjusterMemberName]],_Adjuster[Adjuster Name],_Adjuster[Email],,0)</f>
        <v>RDavila@knightcompany.com</v>
      </c>
      <c r="Y1501" s="15" t="str">
        <f>_xlfn.XLOOKUP(_LOOKUP[[#This Row],[AdjusterMemberName]],_Adjuster[Adjuster Name],_Adjuster[Phone Number],,0)</f>
        <v>424-559-5663</v>
      </c>
      <c r="Z1501" s="15" t="s">
        <v>34381</v>
      </c>
      <c r="AA15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3313 N Hornet Ave, Fresno  CA 93737</v>
      </c>
      <c r="AB1501" s="15"/>
    </row>
    <row r="1502" spans="1:28" x14ac:dyDescent="0.3">
      <c r="A1502" s="14">
        <v>1</v>
      </c>
      <c r="B1502" s="14">
        <v>1</v>
      </c>
      <c r="C1502" s="15" t="s">
        <v>18622</v>
      </c>
      <c r="D1502" s="15" t="s">
        <v>18622</v>
      </c>
      <c r="E1502" s="15">
        <v>45737</v>
      </c>
      <c r="F1502" s="15" t="s">
        <v>24212</v>
      </c>
      <c r="G1502" s="15">
        <v>45573</v>
      </c>
      <c r="H1502" s="15">
        <v>45755</v>
      </c>
      <c r="I1502" s="15" t="s">
        <v>34382</v>
      </c>
      <c r="J1502" s="15" t="s">
        <v>34383</v>
      </c>
      <c r="K1502" s="15" t="s">
        <v>45373</v>
      </c>
      <c r="L1502" s="15" t="s">
        <v>139</v>
      </c>
      <c r="M1502" s="15" t="s">
        <v>470</v>
      </c>
      <c r="N1502" s="14">
        <v>2024</v>
      </c>
      <c r="O1502" s="15" t="s">
        <v>34384</v>
      </c>
      <c r="P1502" s="15" t="s">
        <v>81</v>
      </c>
      <c r="Q1502" s="15" t="s">
        <v>47006</v>
      </c>
      <c r="R1502" s="15" t="s">
        <v>18627</v>
      </c>
      <c r="S1502" s="15" t="s">
        <v>18628</v>
      </c>
      <c r="T1502" s="15" t="s">
        <v>530</v>
      </c>
      <c r="U1502" s="15" t="s">
        <v>53</v>
      </c>
      <c r="V1502" s="15" t="s">
        <v>45603</v>
      </c>
      <c r="W1502" s="15" t="s">
        <v>1357</v>
      </c>
      <c r="X1502" s="15" t="str">
        <f>_xlfn.XLOOKUP(_LOOKUP[[#This Row],[AdjusterMemberName]],_Adjuster[Adjuster Name],_Adjuster[Email],,0)</f>
        <v>jRivera1@knightcompany.com</v>
      </c>
      <c r="Y1502" s="15" t="str">
        <f>_xlfn.XLOOKUP(_LOOKUP[[#This Row],[AdjusterMemberName]],_Adjuster[Adjuster Name],_Adjuster[Phone Number],,0)</f>
        <v>424-559-5239</v>
      </c>
      <c r="Z1502" s="15" t="s">
        <v>18629</v>
      </c>
      <c r="AA15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15828 Jasmine St, Victorville  CA 92395</v>
      </c>
      <c r="AB1502" s="15">
        <v>45746</v>
      </c>
    </row>
    <row r="1503" spans="1:28" x14ac:dyDescent="0.3">
      <c r="A1503" s="14">
        <v>1</v>
      </c>
      <c r="B1503" s="14">
        <v>1</v>
      </c>
      <c r="C1503" s="15" t="s">
        <v>34385</v>
      </c>
      <c r="D1503" s="15" t="s">
        <v>34385</v>
      </c>
      <c r="E1503" s="15">
        <v>45737</v>
      </c>
      <c r="F1503" s="15" t="s">
        <v>34386</v>
      </c>
      <c r="G1503" s="15">
        <v>45584</v>
      </c>
      <c r="H1503" s="15">
        <v>45766</v>
      </c>
      <c r="I1503" s="15" t="s">
        <v>34387</v>
      </c>
      <c r="J1503" s="15" t="s">
        <v>6383</v>
      </c>
      <c r="K1503" s="15" t="s">
        <v>45661</v>
      </c>
      <c r="L1503" s="15" t="s">
        <v>139</v>
      </c>
      <c r="M1503" s="15" t="s">
        <v>697</v>
      </c>
      <c r="N1503" s="14">
        <v>2013</v>
      </c>
      <c r="O1503" s="15" t="s">
        <v>34388</v>
      </c>
      <c r="P1503" s="15" t="s">
        <v>106</v>
      </c>
      <c r="Q1503" s="15" t="s">
        <v>47065</v>
      </c>
      <c r="R1503" s="15" t="s">
        <v>3208</v>
      </c>
      <c r="S1503" s="15" t="s">
        <v>16135</v>
      </c>
      <c r="T1503" s="15" t="s">
        <v>2581</v>
      </c>
      <c r="U1503" s="15" t="s">
        <v>53</v>
      </c>
      <c r="V1503" s="15" t="s">
        <v>45880</v>
      </c>
      <c r="W1503" s="15" t="s">
        <v>1544</v>
      </c>
      <c r="X1503" s="15" t="str">
        <f>_xlfn.XLOOKUP(_LOOKUP[[#This Row],[AdjusterMemberName]],_Adjuster[Adjuster Name],_Adjuster[Email],,0)</f>
        <v>CRodriguez5@knightcompany.com</v>
      </c>
      <c r="Y1503" s="15" t="str">
        <f>_xlfn.XLOOKUP(_LOOKUP[[#This Row],[AdjusterMemberName]],_Adjuster[Adjuster Name],_Adjuster[Phone Number],,0)</f>
        <v>323-456-1708</v>
      </c>
      <c r="Z1503" s="15" t="s">
        <v>34389</v>
      </c>
      <c r="AA15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11201 5Th St Apt C306, Rancho Cucamonga  CA 91730</v>
      </c>
      <c r="AB1503" s="15"/>
    </row>
    <row r="1504" spans="1:28" x14ac:dyDescent="0.3">
      <c r="A1504" s="14">
        <v>1</v>
      </c>
      <c r="B1504" s="14">
        <v>1</v>
      </c>
      <c r="C1504" s="15" t="s">
        <v>34405</v>
      </c>
      <c r="D1504" s="15" t="s">
        <v>34405</v>
      </c>
      <c r="E1504" s="15">
        <v>45737</v>
      </c>
      <c r="F1504" s="15" t="s">
        <v>34406</v>
      </c>
      <c r="G1504" s="15">
        <v>45563</v>
      </c>
      <c r="H1504" s="15">
        <v>45744</v>
      </c>
      <c r="I1504" s="15" t="s">
        <v>34407</v>
      </c>
      <c r="J1504" s="15" t="s">
        <v>34408</v>
      </c>
      <c r="K1504" s="15" t="s">
        <v>45691</v>
      </c>
      <c r="L1504" s="15" t="s">
        <v>103</v>
      </c>
      <c r="M1504" s="15" t="s">
        <v>104</v>
      </c>
      <c r="N1504" s="14">
        <v>2015</v>
      </c>
      <c r="O1504" s="15" t="s">
        <v>34409</v>
      </c>
      <c r="P1504" s="15" t="s">
        <v>81</v>
      </c>
      <c r="Q1504" s="15" t="s">
        <v>47128</v>
      </c>
      <c r="R1504" s="15" t="s">
        <v>34410</v>
      </c>
      <c r="S1504" s="15" t="s">
        <v>34411</v>
      </c>
      <c r="T1504" s="15" t="s">
        <v>2072</v>
      </c>
      <c r="U1504" s="15" t="s">
        <v>53</v>
      </c>
      <c r="V1504" s="15" t="s">
        <v>45733</v>
      </c>
      <c r="W1504" s="15" t="s">
        <v>1186</v>
      </c>
      <c r="X1504" s="15" t="str">
        <f>_xlfn.XLOOKUP(_LOOKUP[[#This Row],[AdjusterMemberName]],_Adjuster[Adjuster Name],_Adjuster[Email],,0)</f>
        <v>sAkinleye@knightcompany.com</v>
      </c>
      <c r="Y1504" s="15" t="str">
        <f>_xlfn.XLOOKUP(_LOOKUP[[#This Row],[AdjusterMemberName]],_Adjuster[Adjuster Name],_Adjuster[Phone Number],,0)</f>
        <v>424-559-5280</v>
      </c>
      <c r="Z1504" s="15" t="s">
        <v>34412</v>
      </c>
      <c r="AA15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9644 Evergreen Ln, Fontana  CA 92335</v>
      </c>
      <c r="AB1504" s="15"/>
    </row>
    <row r="1505" spans="1:28" x14ac:dyDescent="0.3">
      <c r="A1505" s="14">
        <v>1</v>
      </c>
      <c r="B1505" s="14">
        <v>1</v>
      </c>
      <c r="C1505" s="15" t="s">
        <v>15082</v>
      </c>
      <c r="D1505" s="15" t="s">
        <v>15082</v>
      </c>
      <c r="E1505" s="15">
        <v>45737</v>
      </c>
      <c r="F1505" s="15" t="s">
        <v>34413</v>
      </c>
      <c r="G1505" s="15">
        <v>45721</v>
      </c>
      <c r="H1505" s="15">
        <v>45905</v>
      </c>
      <c r="I1505" s="15" t="s">
        <v>34414</v>
      </c>
      <c r="J1505" s="15" t="s">
        <v>34415</v>
      </c>
      <c r="K1505" s="15" t="s">
        <v>45892</v>
      </c>
      <c r="L1505" s="15" t="s">
        <v>419</v>
      </c>
      <c r="M1505" s="15" t="s">
        <v>2517</v>
      </c>
      <c r="N1505" s="14">
        <v>2021</v>
      </c>
      <c r="O1505" s="15" t="s">
        <v>34416</v>
      </c>
      <c r="P1505" s="15" t="s">
        <v>81</v>
      </c>
      <c r="Q1505" s="15" t="s">
        <v>46893</v>
      </c>
      <c r="R1505" s="15" t="s">
        <v>2510</v>
      </c>
      <c r="S1505" s="15" t="s">
        <v>34417</v>
      </c>
      <c r="T1505" s="15" t="s">
        <v>746</v>
      </c>
      <c r="U1505" s="15" t="s">
        <v>53</v>
      </c>
      <c r="V1505" s="15" t="s">
        <v>46203</v>
      </c>
      <c r="W1505" s="15" t="s">
        <v>54</v>
      </c>
      <c r="X1505" s="15" t="str">
        <f>_xlfn.XLOOKUP(_LOOKUP[[#This Row],[AdjusterMemberName]],_Adjuster[Adjuster Name],_Adjuster[Email],,0)</f>
        <v>JRubalcava@knightcompany.com</v>
      </c>
      <c r="Y1505" s="15" t="str">
        <f>_xlfn.XLOOKUP(_LOOKUP[[#This Row],[AdjusterMemberName]],_Adjuster[Adjuster Name],_Adjuster[Phone Number],,0)</f>
        <v>424-559-5420</v>
      </c>
      <c r="Z1505" s="15" t="s">
        <v>34418</v>
      </c>
      <c r="AA15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7647 Kelton View Dr, Pico Rivera  CA 90660</v>
      </c>
      <c r="AB1505" s="15"/>
    </row>
    <row r="1506" spans="1:28" x14ac:dyDescent="0.3">
      <c r="A1506" s="14">
        <v>1</v>
      </c>
      <c r="B1506" s="14">
        <v>1</v>
      </c>
      <c r="C1506" s="15" t="s">
        <v>34472</v>
      </c>
      <c r="D1506" s="15" t="s">
        <v>34473</v>
      </c>
      <c r="E1506" s="15">
        <v>45737</v>
      </c>
      <c r="F1506" s="15" t="s">
        <v>34474</v>
      </c>
      <c r="G1506" s="15">
        <v>45576</v>
      </c>
      <c r="H1506" s="15">
        <v>45758</v>
      </c>
      <c r="I1506" s="15" t="s">
        <v>34475</v>
      </c>
      <c r="J1506" s="15" t="s">
        <v>34476</v>
      </c>
      <c r="K1506" s="15" t="s">
        <v>46200</v>
      </c>
      <c r="L1506" s="15" t="s">
        <v>25</v>
      </c>
      <c r="M1506" s="15" t="s">
        <v>79</v>
      </c>
      <c r="N1506" s="14">
        <v>2016</v>
      </c>
      <c r="O1506" s="15" t="s">
        <v>34477</v>
      </c>
      <c r="P1506" s="15" t="s">
        <v>106</v>
      </c>
      <c r="Q1506" s="15" t="s">
        <v>47095</v>
      </c>
      <c r="R1506" s="15" t="s">
        <v>34478</v>
      </c>
      <c r="S1506" s="15" t="s">
        <v>34479</v>
      </c>
      <c r="T1506" s="15" t="s">
        <v>1834</v>
      </c>
      <c r="U1506" s="15" t="s">
        <v>53</v>
      </c>
      <c r="V1506" s="15" t="s">
        <v>45760</v>
      </c>
      <c r="W1506" s="15" t="s">
        <v>1186</v>
      </c>
      <c r="X1506" s="15" t="str">
        <f>_xlfn.XLOOKUP(_LOOKUP[[#This Row],[AdjusterMemberName]],_Adjuster[Adjuster Name],_Adjuster[Email],,0)</f>
        <v>sAkinleye@knightcompany.com</v>
      </c>
      <c r="Y1506" s="15" t="str">
        <f>_xlfn.XLOOKUP(_LOOKUP[[#This Row],[AdjusterMemberName]],_Adjuster[Adjuster Name],_Adjuster[Phone Number],,0)</f>
        <v>424-559-5280</v>
      </c>
      <c r="Z1506" s="15" t="s">
        <v>34480</v>
      </c>
      <c r="AA15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1214 N Broadway Apt I, Escondido  CA 92026</v>
      </c>
      <c r="AB1506" s="15"/>
    </row>
    <row r="1507" spans="1:28" x14ac:dyDescent="0.3">
      <c r="A1507" s="14">
        <v>1</v>
      </c>
      <c r="B1507" s="14">
        <v>1</v>
      </c>
      <c r="C1507" s="15" t="s">
        <v>34507</v>
      </c>
      <c r="D1507" s="15" t="s">
        <v>34507</v>
      </c>
      <c r="E1507" s="15">
        <v>45737</v>
      </c>
      <c r="F1507" s="15" t="s">
        <v>34508</v>
      </c>
      <c r="G1507" s="15">
        <v>45584</v>
      </c>
      <c r="H1507" s="15">
        <v>45766</v>
      </c>
      <c r="I1507" s="15" t="s">
        <v>34509</v>
      </c>
      <c r="J1507" s="15" t="s">
        <v>34510</v>
      </c>
      <c r="K1507" s="15" t="s">
        <v>45646</v>
      </c>
      <c r="L1507" s="15" t="s">
        <v>25</v>
      </c>
      <c r="M1507" s="15" t="s">
        <v>480</v>
      </c>
      <c r="N1507" s="14">
        <v>2019</v>
      </c>
      <c r="O1507" s="15" t="s">
        <v>34511</v>
      </c>
      <c r="P1507" s="15" t="s">
        <v>81</v>
      </c>
      <c r="Q1507" s="15" t="s">
        <v>47127</v>
      </c>
      <c r="R1507" s="15" t="s">
        <v>34512</v>
      </c>
      <c r="S1507" s="15" t="s">
        <v>34513</v>
      </c>
      <c r="T1507" s="15" t="s">
        <v>821</v>
      </c>
      <c r="U1507" s="15" t="s">
        <v>53</v>
      </c>
      <c r="V1507" s="15" t="s">
        <v>45513</v>
      </c>
      <c r="W1507" s="15" t="s">
        <v>3184</v>
      </c>
      <c r="X1507" s="15" t="str">
        <f>_xlfn.XLOOKUP(_LOOKUP[[#This Row],[AdjusterMemberName]],_Adjuster[Adjuster Name],_Adjuster[Email],,0)</f>
        <v>mQualls@knightcompany.com</v>
      </c>
      <c r="Y1507" s="15" t="str">
        <f>_xlfn.XLOOKUP(_LOOKUP[[#This Row],[AdjusterMemberName]],_Adjuster[Adjuster Name],_Adjuster[Phone Number],,0)</f>
        <v>424-559-5436</v>
      </c>
      <c r="Z1507" s="15" t="s">
        <v>34514</v>
      </c>
      <c r="AA15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6744 Woodley Ave Apt 21, Van Nuys  CA 91406</v>
      </c>
      <c r="AB1507" s="15"/>
    </row>
    <row r="1508" spans="1:28" x14ac:dyDescent="0.3">
      <c r="A1508" s="14">
        <v>1</v>
      </c>
      <c r="B1508" s="14">
        <v>1</v>
      </c>
      <c r="C1508" s="15" t="s">
        <v>34580</v>
      </c>
      <c r="D1508" s="15" t="s">
        <v>34580</v>
      </c>
      <c r="E1508" s="15">
        <v>45737</v>
      </c>
      <c r="F1508" s="15" t="s">
        <v>34581</v>
      </c>
      <c r="G1508" s="15">
        <v>45497</v>
      </c>
      <c r="H1508" s="15">
        <v>45681</v>
      </c>
      <c r="I1508" s="15" t="s">
        <v>34582</v>
      </c>
      <c r="J1508" s="15" t="s">
        <v>34583</v>
      </c>
      <c r="K1508" s="15" t="s">
        <v>45704</v>
      </c>
      <c r="L1508" s="15" t="s">
        <v>201</v>
      </c>
      <c r="M1508" s="15" t="s">
        <v>34584</v>
      </c>
      <c r="N1508" s="14">
        <v>2006</v>
      </c>
      <c r="O1508" s="15" t="s">
        <v>34585</v>
      </c>
      <c r="P1508" s="15" t="s">
        <v>106</v>
      </c>
      <c r="Q1508" s="15" t="s">
        <v>119</v>
      </c>
      <c r="R1508" s="15" t="s">
        <v>34586</v>
      </c>
      <c r="S1508" s="15" t="s">
        <v>34587</v>
      </c>
      <c r="T1508" s="15" t="s">
        <v>5164</v>
      </c>
      <c r="U1508" s="15" t="s">
        <v>53</v>
      </c>
      <c r="V1508" s="15" t="s">
        <v>45637</v>
      </c>
      <c r="W1508" s="15" t="s">
        <v>22473</v>
      </c>
      <c r="X1508" s="15" t="e">
        <f>_xlfn.XLOOKUP(_LOOKUP[[#This Row],[AdjusterMemberName]],_Adjuster[Adjuster Name],_Adjuster[Email],,0)</f>
        <v>#N/A</v>
      </c>
      <c r="Y1508" s="15" t="e">
        <f>_xlfn.XLOOKUP(_LOOKUP[[#This Row],[AdjusterMemberName]],_Adjuster[Adjuster Name],_Adjuster[Phone Number],,0)</f>
        <v>#N/A</v>
      </c>
      <c r="Z1508" s="15" t="s">
        <v>34588</v>
      </c>
      <c r="AA15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18058 Annes Cir Unit 202, Canyon Country  CA 91387</v>
      </c>
      <c r="AB1508" s="15">
        <v>45530</v>
      </c>
    </row>
    <row r="1509" spans="1:28" x14ac:dyDescent="0.3">
      <c r="A1509" s="14">
        <v>1</v>
      </c>
      <c r="B1509" s="14">
        <v>1</v>
      </c>
      <c r="C1509" s="15" t="s">
        <v>20024</v>
      </c>
      <c r="D1509" s="15" t="s">
        <v>20024</v>
      </c>
      <c r="E1509" s="15">
        <v>45737</v>
      </c>
      <c r="F1509" s="15" t="s">
        <v>34641</v>
      </c>
      <c r="G1509" s="15">
        <v>45691</v>
      </c>
      <c r="H1509" s="15">
        <v>45872</v>
      </c>
      <c r="I1509" s="15" t="s">
        <v>34642</v>
      </c>
      <c r="J1509" s="15" t="s">
        <v>34643</v>
      </c>
      <c r="K1509" s="15" t="s">
        <v>45517</v>
      </c>
      <c r="L1509" s="15" t="s">
        <v>1566</v>
      </c>
      <c r="M1509" s="15" t="s">
        <v>34644</v>
      </c>
      <c r="N1509" s="14">
        <v>1999</v>
      </c>
      <c r="O1509" s="15" t="s">
        <v>34645</v>
      </c>
      <c r="P1509" s="15" t="s">
        <v>106</v>
      </c>
      <c r="Q1509" s="15" t="s">
        <v>46976</v>
      </c>
      <c r="R1509" s="15" t="s">
        <v>753</v>
      </c>
      <c r="S1509" s="15" t="s">
        <v>20030</v>
      </c>
      <c r="T1509" s="15" t="s">
        <v>14632</v>
      </c>
      <c r="U1509" s="15" t="s">
        <v>53</v>
      </c>
      <c r="V1509" s="15" t="s">
        <v>46194</v>
      </c>
      <c r="W1509" s="15" t="s">
        <v>1357</v>
      </c>
      <c r="X1509" s="15" t="str">
        <f>_xlfn.XLOOKUP(_LOOKUP[[#This Row],[AdjusterMemberName]],_Adjuster[Adjuster Name],_Adjuster[Email],,0)</f>
        <v>jRivera1@knightcompany.com</v>
      </c>
      <c r="Y1509" s="15" t="str">
        <f>_xlfn.XLOOKUP(_LOOKUP[[#This Row],[AdjusterMemberName]],_Adjuster[Adjuster Name],_Adjuster[Phone Number],,0)</f>
        <v>424-559-5239</v>
      </c>
      <c r="Z1509" s="15" t="s">
        <v>20031</v>
      </c>
      <c r="AA15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13306 Ricks Ranch Rd, Valley Center  CA 92082</v>
      </c>
      <c r="AB1509" s="15"/>
    </row>
    <row r="1510" spans="1:28" x14ac:dyDescent="0.3">
      <c r="A1510" s="14">
        <v>1</v>
      </c>
      <c r="B1510" s="14">
        <v>1</v>
      </c>
      <c r="C1510" s="15" t="s">
        <v>34655</v>
      </c>
      <c r="D1510" s="15" t="s">
        <v>34655</v>
      </c>
      <c r="E1510" s="15">
        <v>45737</v>
      </c>
      <c r="F1510" s="15" t="s">
        <v>34656</v>
      </c>
      <c r="G1510" s="15">
        <v>45630</v>
      </c>
      <c r="H1510" s="15">
        <v>45812</v>
      </c>
      <c r="I1510" s="15" t="s">
        <v>34657</v>
      </c>
      <c r="J1510" s="15" t="s">
        <v>34658</v>
      </c>
      <c r="K1510" s="15" t="s">
        <v>45332</v>
      </c>
      <c r="L1510" s="15" t="s">
        <v>1452</v>
      </c>
      <c r="M1510" s="15" t="s">
        <v>2022</v>
      </c>
      <c r="N1510" s="14">
        <v>2022</v>
      </c>
      <c r="O1510" s="15" t="s">
        <v>34659</v>
      </c>
      <c r="P1510" s="15" t="s">
        <v>106</v>
      </c>
      <c r="Q1510" s="15" t="s">
        <v>47023</v>
      </c>
      <c r="R1510" s="15" t="s">
        <v>19477</v>
      </c>
      <c r="S1510" s="15" t="s">
        <v>34660</v>
      </c>
      <c r="T1510" s="15" t="s">
        <v>13610</v>
      </c>
      <c r="U1510" s="15" t="s">
        <v>53</v>
      </c>
      <c r="V1510" s="15" t="s">
        <v>46009</v>
      </c>
      <c r="W1510" s="15" t="s">
        <v>367</v>
      </c>
      <c r="X1510" s="15" t="str">
        <f>_xlfn.XLOOKUP(_LOOKUP[[#This Row],[AdjusterMemberName]],_Adjuster[Adjuster Name],_Adjuster[Email],,0)</f>
        <v>dHernandez4@knightcompany.com</v>
      </c>
      <c r="Y1510" s="15" t="str">
        <f>_xlfn.XLOOKUP(_LOOKUP[[#This Row],[AdjusterMemberName]],_Adjuster[Adjuster Name],_Adjuster[Phone Number],,0)</f>
        <v>323-315-7819</v>
      </c>
      <c r="Z1510" s="15" t="s">
        <v>34661</v>
      </c>
      <c r="AA15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1583 Quebec Ct 4, Sunnyvale  CA 94087</v>
      </c>
      <c r="AB1510" s="15"/>
    </row>
    <row r="1511" spans="1:28" x14ac:dyDescent="0.3">
      <c r="A1511" s="14">
        <v>1</v>
      </c>
      <c r="B1511" s="14">
        <v>1</v>
      </c>
      <c r="C1511" s="15" t="s">
        <v>34662</v>
      </c>
      <c r="D1511" s="15" t="s">
        <v>34663</v>
      </c>
      <c r="E1511" s="15">
        <v>45737</v>
      </c>
      <c r="F1511" s="15" t="s">
        <v>34664</v>
      </c>
      <c r="G1511" s="15">
        <v>45600</v>
      </c>
      <c r="H1511" s="15">
        <v>45781</v>
      </c>
      <c r="I1511" s="15" t="s">
        <v>34665</v>
      </c>
      <c r="J1511" s="15" t="s">
        <v>4627</v>
      </c>
      <c r="K1511" s="15" t="s">
        <v>46193</v>
      </c>
      <c r="L1511" s="15" t="s">
        <v>806</v>
      </c>
      <c r="M1511" s="15" t="s">
        <v>7915</v>
      </c>
      <c r="N1511" s="14">
        <v>2011</v>
      </c>
      <c r="O1511" s="15" t="s">
        <v>34666</v>
      </c>
      <c r="P1511" s="15" t="s">
        <v>81</v>
      </c>
      <c r="Q1511" s="15" t="s">
        <v>47126</v>
      </c>
      <c r="R1511" s="15" t="s">
        <v>8176</v>
      </c>
      <c r="S1511" s="15" t="s">
        <v>34667</v>
      </c>
      <c r="T1511" s="15" t="s">
        <v>174</v>
      </c>
      <c r="U1511" s="15" t="s">
        <v>53</v>
      </c>
      <c r="V1511" s="15" t="s">
        <v>45780</v>
      </c>
      <c r="W1511" s="15" t="s">
        <v>3307</v>
      </c>
      <c r="X1511" s="15" t="e">
        <f>_xlfn.XLOOKUP(_LOOKUP[[#This Row],[AdjusterMemberName]],_Adjuster[Adjuster Name],_Adjuster[Email],,0)</f>
        <v>#N/A</v>
      </c>
      <c r="Y1511" s="15" t="e">
        <f>_xlfn.XLOOKUP(_LOOKUP[[#This Row],[AdjusterMemberName]],_Adjuster[Adjuster Name],_Adjuster[Phone Number],,0)</f>
        <v>#N/A</v>
      </c>
      <c r="Z1511" s="15" t="s">
        <v>34668</v>
      </c>
      <c r="AA15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2927 S Burnside Ave, Los Angeles  CA 90016</v>
      </c>
      <c r="AB1511" s="15"/>
    </row>
    <row r="1512" spans="1:28" x14ac:dyDescent="0.3">
      <c r="A1512" s="14">
        <v>0</v>
      </c>
      <c r="B1512" s="14">
        <v>0</v>
      </c>
      <c r="C1512" s="15" t="s">
        <v>34840</v>
      </c>
      <c r="D1512" s="15" t="s">
        <v>34841</v>
      </c>
      <c r="E1512" s="15">
        <v>45737</v>
      </c>
      <c r="F1512" s="15" t="s">
        <v>34842</v>
      </c>
      <c r="G1512" s="15"/>
      <c r="H1512" s="15"/>
      <c r="I1512" s="15" t="s">
        <v>34843</v>
      </c>
      <c r="J1512" s="15" t="s">
        <v>34844</v>
      </c>
      <c r="K1512" s="15" t="s">
        <v>45332</v>
      </c>
      <c r="L1512" s="15" t="s">
        <v>103</v>
      </c>
      <c r="M1512" s="15" t="s">
        <v>8216</v>
      </c>
      <c r="N1512" s="14">
        <v>2015</v>
      </c>
      <c r="O1512" s="15" t="s">
        <v>1025</v>
      </c>
      <c r="P1512" s="15" t="s">
        <v>81</v>
      </c>
      <c r="Q1512" s="15"/>
      <c r="R1512" s="15"/>
      <c r="S1512" s="15"/>
      <c r="T1512" s="15"/>
      <c r="U1512" s="15"/>
      <c r="V1512" s="15"/>
      <c r="W1512" s="15" t="s">
        <v>1186</v>
      </c>
      <c r="X1512" s="15" t="str">
        <f>_xlfn.XLOOKUP(_LOOKUP[[#This Row],[AdjusterMemberName]],_Adjuster[Adjuster Name],_Adjuster[Email],,0)</f>
        <v>sAkinleye@knightcompany.com</v>
      </c>
      <c r="Y1512" s="15" t="str">
        <f>_xlfn.XLOOKUP(_LOOKUP[[#This Row],[AdjusterMemberName]],_Adjuster[Adjuster Name],_Adjuster[Phone Number],,0)</f>
        <v>424-559-5280</v>
      </c>
      <c r="Z1512" s="15"/>
      <c r="AA1512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1512" s="15"/>
    </row>
    <row r="1513" spans="1:28" x14ac:dyDescent="0.3">
      <c r="A1513" s="14">
        <v>1</v>
      </c>
      <c r="B1513" s="14">
        <v>1</v>
      </c>
      <c r="C1513" s="15" t="s">
        <v>34845</v>
      </c>
      <c r="D1513" s="15" t="s">
        <v>34845</v>
      </c>
      <c r="E1513" s="15">
        <v>45737</v>
      </c>
      <c r="F1513" s="15" t="s">
        <v>34846</v>
      </c>
      <c r="G1513" s="15">
        <v>45696</v>
      </c>
      <c r="H1513" s="15">
        <v>45877</v>
      </c>
      <c r="I1513" s="15" t="s">
        <v>34847</v>
      </c>
      <c r="J1513" s="15" t="s">
        <v>34848</v>
      </c>
      <c r="K1513" s="15" t="s">
        <v>45831</v>
      </c>
      <c r="L1513" s="15" t="s">
        <v>103</v>
      </c>
      <c r="M1513" s="15" t="s">
        <v>104</v>
      </c>
      <c r="N1513" s="14">
        <v>2024</v>
      </c>
      <c r="O1513" s="15" t="s">
        <v>34849</v>
      </c>
      <c r="P1513" s="15" t="s">
        <v>106</v>
      </c>
      <c r="Q1513" s="15" t="s">
        <v>46978</v>
      </c>
      <c r="R1513" s="15" t="s">
        <v>34850</v>
      </c>
      <c r="S1513" s="15" t="s">
        <v>34851</v>
      </c>
      <c r="T1513" s="15" t="s">
        <v>4542</v>
      </c>
      <c r="U1513" s="15" t="s">
        <v>53</v>
      </c>
      <c r="V1513" s="15" t="s">
        <v>46186</v>
      </c>
      <c r="W1513" s="15" t="s">
        <v>54</v>
      </c>
      <c r="X1513" s="15" t="str">
        <f>_xlfn.XLOOKUP(_LOOKUP[[#This Row],[AdjusterMemberName]],_Adjuster[Adjuster Name],_Adjuster[Email],,0)</f>
        <v>JRubalcava@knightcompany.com</v>
      </c>
      <c r="Y1513" s="15" t="str">
        <f>_xlfn.XLOOKUP(_LOOKUP[[#This Row],[AdjusterMemberName]],_Adjuster[Adjuster Name],_Adjuster[Phone Number],,0)</f>
        <v>424-559-5420</v>
      </c>
      <c r="Z1513" s="15" t="s">
        <v>34852</v>
      </c>
      <c r="AA15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8347 San Clemente Way, Buena Park  CA 90620</v>
      </c>
      <c r="AB1513" s="15"/>
    </row>
    <row r="1514" spans="1:28" x14ac:dyDescent="0.3">
      <c r="A1514" s="14">
        <v>1</v>
      </c>
      <c r="B1514" s="14">
        <v>1</v>
      </c>
      <c r="C1514" s="15" t="s">
        <v>34972</v>
      </c>
      <c r="D1514" s="15" t="s">
        <v>34973</v>
      </c>
      <c r="E1514" s="15">
        <v>45737</v>
      </c>
      <c r="F1514" s="15" t="s">
        <v>34974</v>
      </c>
      <c r="G1514" s="15">
        <v>45649</v>
      </c>
      <c r="H1514" s="15">
        <v>45831</v>
      </c>
      <c r="I1514" s="15" t="s">
        <v>34975</v>
      </c>
      <c r="J1514" s="15" t="s">
        <v>34976</v>
      </c>
      <c r="K1514" s="15" t="s">
        <v>45332</v>
      </c>
      <c r="L1514" s="15" t="s">
        <v>103</v>
      </c>
      <c r="M1514" s="15" t="s">
        <v>16567</v>
      </c>
      <c r="N1514" s="14">
        <v>2024</v>
      </c>
      <c r="O1514" s="15" t="s">
        <v>34977</v>
      </c>
      <c r="P1514" s="15" t="s">
        <v>106</v>
      </c>
      <c r="Q1514" s="15" t="s">
        <v>47006</v>
      </c>
      <c r="R1514" s="15" t="s">
        <v>34978</v>
      </c>
      <c r="S1514" s="15" t="s">
        <v>34979</v>
      </c>
      <c r="T1514" s="15" t="s">
        <v>26085</v>
      </c>
      <c r="U1514" s="15" t="s">
        <v>53</v>
      </c>
      <c r="V1514" s="15" t="s">
        <v>46180</v>
      </c>
      <c r="W1514" s="15" t="s">
        <v>25229</v>
      </c>
      <c r="X1514" s="15" t="str">
        <f>_xlfn.XLOOKUP(_LOOKUP[[#This Row],[AdjusterMemberName]],_Adjuster[Adjuster Name],_Adjuster[Email],,0)</f>
        <v>rMartinez4@knightcompany.com</v>
      </c>
      <c r="Y1514" s="15" t="str">
        <f>_xlfn.XLOOKUP(_LOOKUP[[#This Row],[AdjusterMemberName]],_Adjuster[Adjuster Name],_Adjuster[Phone Number],,0)</f>
        <v>424-559-5605</v>
      </c>
      <c r="Z1514" s="15" t="s">
        <v>34980</v>
      </c>
      <c r="AA15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602 Tamarack Rd, Pinon Hills  CA 92372</v>
      </c>
      <c r="AB1514" s="15"/>
    </row>
    <row r="1515" spans="1:28" x14ac:dyDescent="0.3">
      <c r="A1515" s="14">
        <v>1</v>
      </c>
      <c r="B1515" s="14">
        <v>1</v>
      </c>
      <c r="C1515" s="15" t="s">
        <v>35658</v>
      </c>
      <c r="D1515" s="15" t="s">
        <v>35659</v>
      </c>
      <c r="E1515" s="15">
        <v>45737</v>
      </c>
      <c r="F1515" s="15" t="s">
        <v>35660</v>
      </c>
      <c r="G1515" s="15">
        <v>45666</v>
      </c>
      <c r="H1515" s="15">
        <v>45847</v>
      </c>
      <c r="I1515" s="15" t="s">
        <v>35661</v>
      </c>
      <c r="J1515" s="15" t="s">
        <v>35662</v>
      </c>
      <c r="K1515" s="15" t="s">
        <v>45855</v>
      </c>
      <c r="L1515" s="15" t="s">
        <v>419</v>
      </c>
      <c r="M1515" s="15" t="s">
        <v>2517</v>
      </c>
      <c r="N1515" s="14">
        <v>2021</v>
      </c>
      <c r="O1515" s="15" t="s">
        <v>35663</v>
      </c>
      <c r="P1515" s="15" t="s">
        <v>81</v>
      </c>
      <c r="Q1515" s="15" t="s">
        <v>47004</v>
      </c>
      <c r="R1515" s="15" t="s">
        <v>35664</v>
      </c>
      <c r="S1515" s="15" t="s">
        <v>35665</v>
      </c>
      <c r="T1515" s="15" t="s">
        <v>1330</v>
      </c>
      <c r="U1515" s="15" t="s">
        <v>53</v>
      </c>
      <c r="V1515" s="15" t="s">
        <v>45669</v>
      </c>
      <c r="W1515" s="15" t="s">
        <v>25229</v>
      </c>
      <c r="X1515" s="15" t="str">
        <f>_xlfn.XLOOKUP(_LOOKUP[[#This Row],[AdjusterMemberName]],_Adjuster[Adjuster Name],_Adjuster[Email],,0)</f>
        <v>rMartinez4@knightcompany.com</v>
      </c>
      <c r="Y1515" s="15" t="str">
        <f>_xlfn.XLOOKUP(_LOOKUP[[#This Row],[AdjusterMemberName]],_Adjuster[Adjuster Name],_Adjuster[Phone Number],,0)</f>
        <v>424-559-5605</v>
      </c>
      <c r="Z1515" s="15" t="s">
        <v>35666</v>
      </c>
      <c r="AA15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8634 Columbus Ave Apt 111, North Hills  CA 91343</v>
      </c>
      <c r="AB1515" s="15"/>
    </row>
    <row r="1516" spans="1:28" x14ac:dyDescent="0.3">
      <c r="A1516" s="14">
        <v>1</v>
      </c>
      <c r="B1516" s="14">
        <v>1</v>
      </c>
      <c r="C1516" s="15" t="s">
        <v>38840</v>
      </c>
      <c r="D1516" s="15" t="s">
        <v>38840</v>
      </c>
      <c r="E1516" s="15">
        <v>45737</v>
      </c>
      <c r="F1516" s="15" t="s">
        <v>38841</v>
      </c>
      <c r="G1516" s="15">
        <v>45730</v>
      </c>
      <c r="H1516" s="15">
        <v>45914</v>
      </c>
      <c r="I1516" s="15" t="s">
        <v>38842</v>
      </c>
      <c r="J1516" s="15" t="s">
        <v>38843</v>
      </c>
      <c r="K1516" s="15" t="s">
        <v>45646</v>
      </c>
      <c r="L1516" s="15" t="s">
        <v>25</v>
      </c>
      <c r="M1516" s="15" t="s">
        <v>5268</v>
      </c>
      <c r="N1516" s="14">
        <v>2014</v>
      </c>
      <c r="O1516" s="15" t="s">
        <v>38844</v>
      </c>
      <c r="P1516" s="15" t="s">
        <v>106</v>
      </c>
      <c r="Q1516" s="15" t="s">
        <v>46976</v>
      </c>
      <c r="R1516" s="15" t="s">
        <v>38845</v>
      </c>
      <c r="S1516" s="15" t="s">
        <v>38846</v>
      </c>
      <c r="T1516" s="15" t="s">
        <v>5721</v>
      </c>
      <c r="U1516" s="15" t="s">
        <v>53</v>
      </c>
      <c r="V1516" s="15" t="s">
        <v>45613</v>
      </c>
      <c r="W1516" s="15" t="s">
        <v>1544</v>
      </c>
      <c r="X1516" s="15" t="str">
        <f>_xlfn.XLOOKUP(_LOOKUP[[#This Row],[AdjusterMemberName]],_Adjuster[Adjuster Name],_Adjuster[Email],,0)</f>
        <v>CRodriguez5@knightcompany.com</v>
      </c>
      <c r="Y1516" s="15" t="str">
        <f>_xlfn.XLOOKUP(_LOOKUP[[#This Row],[AdjusterMemberName]],_Adjuster[Adjuster Name],_Adjuster[Phone Number],,0)</f>
        <v>323-456-1708</v>
      </c>
      <c r="Z1516" s="15" t="s">
        <v>38847</v>
      </c>
      <c r="AA15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14608 Eastwood Ave Apt F, Lawndale  CA 90260</v>
      </c>
      <c r="AB1516" s="15"/>
    </row>
    <row r="1517" spans="1:28" x14ac:dyDescent="0.3">
      <c r="A1517" s="14">
        <v>1</v>
      </c>
      <c r="B1517" s="14">
        <v>1</v>
      </c>
      <c r="C1517" s="15" t="s">
        <v>34145</v>
      </c>
      <c r="D1517" s="15" t="s">
        <v>34145</v>
      </c>
      <c r="E1517" s="15">
        <v>45736</v>
      </c>
      <c r="F1517" s="15" t="s">
        <v>34146</v>
      </c>
      <c r="G1517" s="15">
        <v>45566</v>
      </c>
      <c r="H1517" s="15">
        <v>45748</v>
      </c>
      <c r="I1517" s="15" t="s">
        <v>34147</v>
      </c>
      <c r="J1517" s="15" t="s">
        <v>34148</v>
      </c>
      <c r="K1517" s="15" t="s">
        <v>45846</v>
      </c>
      <c r="L1517" s="15" t="s">
        <v>441</v>
      </c>
      <c r="M1517" s="15" t="s">
        <v>1126</v>
      </c>
      <c r="N1517" s="14">
        <v>2022</v>
      </c>
      <c r="O1517" s="15" t="s">
        <v>34149</v>
      </c>
      <c r="P1517" s="15" t="s">
        <v>81</v>
      </c>
      <c r="Q1517" s="15" t="s">
        <v>47084</v>
      </c>
      <c r="R1517" s="15" t="s">
        <v>34150</v>
      </c>
      <c r="S1517" s="15" t="s">
        <v>34151</v>
      </c>
      <c r="T1517" s="15" t="s">
        <v>308</v>
      </c>
      <c r="U1517" s="15" t="s">
        <v>53</v>
      </c>
      <c r="V1517" s="15" t="s">
        <v>45432</v>
      </c>
      <c r="W1517" s="15" t="s">
        <v>1544</v>
      </c>
      <c r="X1517" s="15" t="str">
        <f>_xlfn.XLOOKUP(_LOOKUP[[#This Row],[AdjusterMemberName]],_Adjuster[Adjuster Name],_Adjuster[Email],,0)</f>
        <v>CRodriguez5@knightcompany.com</v>
      </c>
      <c r="Y1517" s="15" t="str">
        <f>_xlfn.XLOOKUP(_LOOKUP[[#This Row],[AdjusterMemberName]],_Adjuster[Adjuster Name],_Adjuster[Phone Number],,0)</f>
        <v>323-456-1708</v>
      </c>
      <c r="Z1517" s="15" t="s">
        <v>34152</v>
      </c>
      <c r="AA15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3659 Wilbur St, Riverside  CA 92503</v>
      </c>
      <c r="AB1517" s="15"/>
    </row>
    <row r="1518" spans="1:28" x14ac:dyDescent="0.3">
      <c r="A1518" s="14">
        <v>1</v>
      </c>
      <c r="B1518" s="14">
        <v>0</v>
      </c>
      <c r="C1518" s="15" t="s">
        <v>34225</v>
      </c>
      <c r="D1518" s="15" t="s">
        <v>34226</v>
      </c>
      <c r="E1518" s="15">
        <v>45736</v>
      </c>
      <c r="F1518" s="15" t="s">
        <v>34227</v>
      </c>
      <c r="G1518" s="15">
        <v>45728</v>
      </c>
      <c r="H1518" s="15">
        <v>45912</v>
      </c>
      <c r="I1518" s="15" t="s">
        <v>34228</v>
      </c>
      <c r="J1518" s="15" t="s">
        <v>34229</v>
      </c>
      <c r="K1518" s="15" t="s">
        <v>45834</v>
      </c>
      <c r="L1518" s="15" t="s">
        <v>128</v>
      </c>
      <c r="M1518" s="15" t="s">
        <v>170</v>
      </c>
      <c r="N1518" s="14">
        <v>2022</v>
      </c>
      <c r="O1518" s="15" t="s">
        <v>34230</v>
      </c>
      <c r="P1518" s="15" t="s">
        <v>106</v>
      </c>
      <c r="Q1518" s="15" t="s">
        <v>47018</v>
      </c>
      <c r="R1518" s="15" t="s">
        <v>3538</v>
      </c>
      <c r="S1518" s="15" t="s">
        <v>34231</v>
      </c>
      <c r="T1518" s="15" t="s">
        <v>1001</v>
      </c>
      <c r="U1518" s="15" t="s">
        <v>53</v>
      </c>
      <c r="V1518" s="15" t="s">
        <v>45660</v>
      </c>
      <c r="W1518" s="15" t="s">
        <v>264</v>
      </c>
      <c r="X1518" s="15" t="str">
        <f>_xlfn.XLOOKUP(_LOOKUP[[#This Row],[AdjusterMemberName]],_Adjuster[Adjuster Name],_Adjuster[Email],,0)</f>
        <v>sBonnevie@knightcompany.com</v>
      </c>
      <c r="Y1518" s="15" t="str">
        <f>_xlfn.XLOOKUP(_LOOKUP[[#This Row],[AdjusterMemberName]],_Adjuster[Adjuster Name],_Adjuster[Phone Number],,0)</f>
        <v>323-692-4064</v>
      </c>
      <c r="Z1518" s="15" t="s">
        <v>34232</v>
      </c>
      <c r="AA15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5151 Squires Dr, Oxnard  CA 93033</v>
      </c>
      <c r="AB1518" s="15"/>
    </row>
    <row r="1519" spans="1:28" x14ac:dyDescent="0.3">
      <c r="A1519" s="14">
        <v>1</v>
      </c>
      <c r="B1519" s="14">
        <v>1</v>
      </c>
      <c r="C1519" s="15" t="s">
        <v>30301</v>
      </c>
      <c r="D1519" s="15" t="s">
        <v>34238</v>
      </c>
      <c r="E1519" s="15">
        <v>45736</v>
      </c>
      <c r="F1519" s="15" t="s">
        <v>34239</v>
      </c>
      <c r="G1519" s="15">
        <v>45707</v>
      </c>
      <c r="H1519" s="15">
        <v>45888</v>
      </c>
      <c r="I1519" s="15" t="s">
        <v>34240</v>
      </c>
      <c r="J1519" s="15" t="s">
        <v>34241</v>
      </c>
      <c r="K1519" s="15" t="s">
        <v>45345</v>
      </c>
      <c r="L1519" s="15" t="s">
        <v>103</v>
      </c>
      <c r="M1519" s="15" t="s">
        <v>2946</v>
      </c>
      <c r="N1519" s="14">
        <v>2019</v>
      </c>
      <c r="O1519" s="15" t="s">
        <v>34242</v>
      </c>
      <c r="P1519" s="15" t="s">
        <v>81</v>
      </c>
      <c r="Q1519" s="15" t="s">
        <v>46931</v>
      </c>
      <c r="R1519" s="15" t="s">
        <v>30306</v>
      </c>
      <c r="S1519" s="15" t="s">
        <v>30307</v>
      </c>
      <c r="T1519" s="15" t="s">
        <v>894</v>
      </c>
      <c r="U1519" s="15" t="s">
        <v>53</v>
      </c>
      <c r="V1519" s="15" t="s">
        <v>46212</v>
      </c>
      <c r="W1519" s="15" t="s">
        <v>9508</v>
      </c>
      <c r="X1519" s="15" t="e">
        <f>_xlfn.XLOOKUP(_LOOKUP[[#This Row],[AdjusterMemberName]],_Adjuster[Adjuster Name],_Adjuster[Email],,0)</f>
        <v>#N/A</v>
      </c>
      <c r="Y1519" s="15" t="e">
        <f>_xlfn.XLOOKUP(_LOOKUP[[#This Row],[AdjusterMemberName]],_Adjuster[Adjuster Name],_Adjuster[Phone Number],,0)</f>
        <v>#N/A</v>
      </c>
      <c r="Z1519" s="15" t="s">
        <v>30308</v>
      </c>
      <c r="AA15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4475 Winona Ave Apt 6, San Diego  CA 92115</v>
      </c>
      <c r="AB1519" s="15"/>
    </row>
    <row r="1520" spans="1:28" x14ac:dyDescent="0.3">
      <c r="A1520" s="14">
        <v>0</v>
      </c>
      <c r="B1520" s="14">
        <v>1</v>
      </c>
      <c r="C1520" s="15" t="s">
        <v>34270</v>
      </c>
      <c r="D1520" s="15" t="s">
        <v>34270</v>
      </c>
      <c r="E1520" s="15">
        <v>45736</v>
      </c>
      <c r="F1520" s="15" t="s">
        <v>34271</v>
      </c>
      <c r="G1520" s="15"/>
      <c r="H1520" s="15"/>
      <c r="I1520" s="15" t="s">
        <v>34272</v>
      </c>
      <c r="J1520" s="15" t="s">
        <v>34273</v>
      </c>
      <c r="K1520" s="15" t="s">
        <v>45522</v>
      </c>
      <c r="L1520" s="15" t="s">
        <v>103</v>
      </c>
      <c r="M1520" s="15" t="s">
        <v>1025</v>
      </c>
      <c r="N1520" s="14">
        <v>1990</v>
      </c>
      <c r="O1520" s="15" t="s">
        <v>1025</v>
      </c>
      <c r="P1520" s="15" t="s">
        <v>106</v>
      </c>
      <c r="Q1520" s="15"/>
      <c r="R1520" s="15"/>
      <c r="S1520" s="15"/>
      <c r="T1520" s="15"/>
      <c r="U1520" s="15"/>
      <c r="V1520" s="15"/>
      <c r="W1520" s="15" t="s">
        <v>1186</v>
      </c>
      <c r="X1520" s="15" t="str">
        <f>_xlfn.XLOOKUP(_LOOKUP[[#This Row],[AdjusterMemberName]],_Adjuster[Adjuster Name],_Adjuster[Email],,0)</f>
        <v>sAkinleye@knightcompany.com</v>
      </c>
      <c r="Y1520" s="15" t="str">
        <f>_xlfn.XLOOKUP(_LOOKUP[[#This Row],[AdjusterMemberName]],_Adjuster[Adjuster Name],_Adjuster[Phone Number],,0)</f>
        <v>424-559-5280</v>
      </c>
      <c r="Z1520" s="15"/>
      <c r="AA1520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1520" s="15"/>
    </row>
    <row r="1521" spans="1:28" x14ac:dyDescent="0.3">
      <c r="A1521" s="14">
        <v>1</v>
      </c>
      <c r="B1521" s="14">
        <v>1</v>
      </c>
      <c r="C1521" s="15" t="s">
        <v>34289</v>
      </c>
      <c r="D1521" s="15" t="s">
        <v>34289</v>
      </c>
      <c r="E1521" s="15">
        <v>45736</v>
      </c>
      <c r="F1521" s="15" t="s">
        <v>34290</v>
      </c>
      <c r="G1521" s="15">
        <v>45574</v>
      </c>
      <c r="H1521" s="15">
        <v>45756</v>
      </c>
      <c r="I1521" s="15" t="s">
        <v>34291</v>
      </c>
      <c r="J1521" s="15" t="s">
        <v>34292</v>
      </c>
      <c r="K1521" s="15" t="s">
        <v>45938</v>
      </c>
      <c r="L1521" s="15" t="s">
        <v>11102</v>
      </c>
      <c r="M1521" s="15" t="s">
        <v>11103</v>
      </c>
      <c r="N1521" s="14">
        <v>2022</v>
      </c>
      <c r="O1521" s="15" t="s">
        <v>34293</v>
      </c>
      <c r="P1521" s="15" t="s">
        <v>106</v>
      </c>
      <c r="Q1521" s="15" t="s">
        <v>47037</v>
      </c>
      <c r="R1521" s="15" t="s">
        <v>708</v>
      </c>
      <c r="S1521" s="15" t="s">
        <v>34294</v>
      </c>
      <c r="T1521" s="15" t="s">
        <v>11587</v>
      </c>
      <c r="U1521" s="15" t="s">
        <v>53</v>
      </c>
      <c r="V1521" s="15" t="s">
        <v>46209</v>
      </c>
      <c r="W1521" s="15" t="s">
        <v>1658</v>
      </c>
      <c r="X1521" s="15" t="str">
        <f>_xlfn.XLOOKUP(_LOOKUP[[#This Row],[AdjusterMemberName]],_Adjuster[Adjuster Name],_Adjuster[Email],,0)</f>
        <v>RDavila@knightcompany.com</v>
      </c>
      <c r="Y1521" s="15" t="str">
        <f>_xlfn.XLOOKUP(_LOOKUP[[#This Row],[AdjusterMemberName]],_Adjuster[Adjuster Name],_Adjuster[Phone Number],,0)</f>
        <v>424-559-5663</v>
      </c>
      <c r="Z1521" s="15" t="s">
        <v>34295</v>
      </c>
      <c r="AA15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47464 Maroc Cir, Palm Desert  CA 92260</v>
      </c>
      <c r="AB1521" s="15"/>
    </row>
    <row r="1522" spans="1:28" x14ac:dyDescent="0.3">
      <c r="A1522" s="14">
        <v>1</v>
      </c>
      <c r="B1522" s="14">
        <v>1</v>
      </c>
      <c r="C1522" s="15" t="s">
        <v>34328</v>
      </c>
      <c r="D1522" s="15" t="s">
        <v>34328</v>
      </c>
      <c r="E1522" s="15">
        <v>45736</v>
      </c>
      <c r="F1522" s="15" t="s">
        <v>34329</v>
      </c>
      <c r="G1522" s="15">
        <v>45625</v>
      </c>
      <c r="H1522" s="15">
        <v>45806</v>
      </c>
      <c r="I1522" s="15" t="s">
        <v>34330</v>
      </c>
      <c r="J1522" s="15" t="s">
        <v>34331</v>
      </c>
      <c r="K1522" s="15" t="s">
        <v>45691</v>
      </c>
      <c r="L1522" s="15" t="s">
        <v>314</v>
      </c>
      <c r="M1522" s="15" t="s">
        <v>1640</v>
      </c>
      <c r="N1522" s="14">
        <v>2019</v>
      </c>
      <c r="O1522" s="15" t="s">
        <v>34332</v>
      </c>
      <c r="P1522" s="15" t="s">
        <v>106</v>
      </c>
      <c r="Q1522" s="15" t="s">
        <v>47129</v>
      </c>
      <c r="R1522" s="15" t="s">
        <v>2254</v>
      </c>
      <c r="S1522" s="15" t="s">
        <v>34333</v>
      </c>
      <c r="T1522" s="15" t="s">
        <v>164</v>
      </c>
      <c r="U1522" s="15" t="s">
        <v>53</v>
      </c>
      <c r="V1522" s="15" t="s">
        <v>45473</v>
      </c>
      <c r="W1522" s="15" t="s">
        <v>1186</v>
      </c>
      <c r="X1522" s="15" t="str">
        <f>_xlfn.XLOOKUP(_LOOKUP[[#This Row],[AdjusterMemberName]],_Adjuster[Adjuster Name],_Adjuster[Email],,0)</f>
        <v>sAkinleye@knightcompany.com</v>
      </c>
      <c r="Y1522" s="15" t="str">
        <f>_xlfn.XLOOKUP(_LOOKUP[[#This Row],[AdjusterMemberName]],_Adjuster[Adjuster Name],_Adjuster[Phone Number],,0)</f>
        <v>424-559-5280</v>
      </c>
      <c r="Z1522" s="15" t="s">
        <v>34334</v>
      </c>
      <c r="AA15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4542 E Balch Ave, Fresno  CA 93702</v>
      </c>
      <c r="AB1522" s="15"/>
    </row>
    <row r="1523" spans="1:28" x14ac:dyDescent="0.3">
      <c r="A1523" s="14">
        <v>1</v>
      </c>
      <c r="B1523" s="14">
        <v>1</v>
      </c>
      <c r="C1523" s="15" t="s">
        <v>34390</v>
      </c>
      <c r="D1523" s="15" t="s">
        <v>34391</v>
      </c>
      <c r="E1523" s="15">
        <v>45736</v>
      </c>
      <c r="F1523" s="15" t="s">
        <v>34392</v>
      </c>
      <c r="G1523" s="15">
        <v>45572</v>
      </c>
      <c r="H1523" s="15">
        <v>45754</v>
      </c>
      <c r="I1523" s="15" t="s">
        <v>34393</v>
      </c>
      <c r="J1523" s="15" t="s">
        <v>34394</v>
      </c>
      <c r="K1523" s="15" t="s">
        <v>45611</v>
      </c>
      <c r="L1523" s="15" t="s">
        <v>103</v>
      </c>
      <c r="M1523" s="15" t="s">
        <v>890</v>
      </c>
      <c r="N1523" s="14">
        <v>2024</v>
      </c>
      <c r="O1523" s="15" t="s">
        <v>34395</v>
      </c>
      <c r="P1523" s="15" t="s">
        <v>106</v>
      </c>
      <c r="Q1523" s="15" t="s">
        <v>47019</v>
      </c>
      <c r="R1523" s="15" t="s">
        <v>931</v>
      </c>
      <c r="S1523" s="15" t="s">
        <v>34396</v>
      </c>
      <c r="T1523" s="15" t="s">
        <v>1421</v>
      </c>
      <c r="U1523" s="15" t="s">
        <v>53</v>
      </c>
      <c r="V1523" s="15" t="s">
        <v>45546</v>
      </c>
      <c r="W1523" s="15" t="s">
        <v>3184</v>
      </c>
      <c r="X1523" s="15" t="str">
        <f>_xlfn.XLOOKUP(_LOOKUP[[#This Row],[AdjusterMemberName]],_Adjuster[Adjuster Name],_Adjuster[Email],,0)</f>
        <v>mQualls@knightcompany.com</v>
      </c>
      <c r="Y1523" s="15" t="str">
        <f>_xlfn.XLOOKUP(_LOOKUP[[#This Row],[AdjusterMemberName]],_Adjuster[Adjuster Name],_Adjuster[Phone Number],,0)</f>
        <v>424-559-5436</v>
      </c>
      <c r="Z1523" s="15" t="s">
        <v>34397</v>
      </c>
      <c r="AA15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3716 Winegarden Dr , Modesto  CA 95356</v>
      </c>
      <c r="AB1523" s="15"/>
    </row>
    <row r="1524" spans="1:28" x14ac:dyDescent="0.3">
      <c r="A1524" s="14">
        <v>1</v>
      </c>
      <c r="B1524" s="14">
        <v>1</v>
      </c>
      <c r="C1524" s="15" t="s">
        <v>34398</v>
      </c>
      <c r="D1524" s="15" t="s">
        <v>34398</v>
      </c>
      <c r="E1524" s="15">
        <v>45736</v>
      </c>
      <c r="F1524" s="15" t="s">
        <v>34399</v>
      </c>
      <c r="G1524" s="15">
        <v>45729</v>
      </c>
      <c r="H1524" s="15">
        <v>45913</v>
      </c>
      <c r="I1524" s="15" t="s">
        <v>34400</v>
      </c>
      <c r="J1524" s="15" t="s">
        <v>34401</v>
      </c>
      <c r="K1524" s="15" t="s">
        <v>46026</v>
      </c>
      <c r="L1524" s="15" t="s">
        <v>116</v>
      </c>
      <c r="M1524" s="15" t="s">
        <v>2421</v>
      </c>
      <c r="N1524" s="14">
        <v>2019</v>
      </c>
      <c r="O1524" s="15" t="s">
        <v>34402</v>
      </c>
      <c r="P1524" s="15" t="s">
        <v>81</v>
      </c>
      <c r="Q1524" s="15" t="s">
        <v>46893</v>
      </c>
      <c r="R1524" s="15" t="s">
        <v>1364</v>
      </c>
      <c r="S1524" s="15" t="s">
        <v>34403</v>
      </c>
      <c r="T1524" s="15" t="s">
        <v>174</v>
      </c>
      <c r="U1524" s="15" t="s">
        <v>53</v>
      </c>
      <c r="V1524" s="15" t="s">
        <v>45508</v>
      </c>
      <c r="W1524" s="15" t="s">
        <v>3307</v>
      </c>
      <c r="X1524" s="15" t="e">
        <f>_xlfn.XLOOKUP(_LOOKUP[[#This Row],[AdjusterMemberName]],_Adjuster[Adjuster Name],_Adjuster[Email],,0)</f>
        <v>#N/A</v>
      </c>
      <c r="Y1524" s="15" t="e">
        <f>_xlfn.XLOOKUP(_LOOKUP[[#This Row],[AdjusterMemberName]],_Adjuster[Adjuster Name],_Adjuster[Phone Number],,0)</f>
        <v>#N/A</v>
      </c>
      <c r="Z1524" s="15" t="s">
        <v>34404</v>
      </c>
      <c r="AA15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9211 E 109Th Pl, Los Angeles  CA 90059</v>
      </c>
      <c r="AB1524" s="15">
        <v>45762</v>
      </c>
    </row>
    <row r="1525" spans="1:28" x14ac:dyDescent="0.3">
      <c r="A1525" s="14">
        <v>0</v>
      </c>
      <c r="B1525" s="14">
        <v>1</v>
      </c>
      <c r="C1525" s="15" t="s">
        <v>34602</v>
      </c>
      <c r="D1525" s="15" t="s">
        <v>34602</v>
      </c>
      <c r="E1525" s="15">
        <v>45736</v>
      </c>
      <c r="F1525" s="15" t="s">
        <v>34603</v>
      </c>
      <c r="G1525" s="15"/>
      <c r="H1525" s="15"/>
      <c r="I1525" s="15" t="s">
        <v>34604</v>
      </c>
      <c r="J1525" s="15" t="s">
        <v>34605</v>
      </c>
      <c r="K1525" s="15" t="s">
        <v>45481</v>
      </c>
      <c r="L1525" s="15" t="s">
        <v>21832</v>
      </c>
      <c r="M1525" s="15" t="s">
        <v>34606</v>
      </c>
      <c r="N1525" s="14">
        <v>2009</v>
      </c>
      <c r="O1525" s="15" t="s">
        <v>34607</v>
      </c>
      <c r="P1525" s="15" t="s">
        <v>106</v>
      </c>
      <c r="Q1525" s="15"/>
      <c r="R1525" s="15"/>
      <c r="S1525" s="15"/>
      <c r="T1525" s="15"/>
      <c r="U1525" s="15"/>
      <c r="V1525" s="15"/>
      <c r="W1525" s="15" t="s">
        <v>1357</v>
      </c>
      <c r="X1525" s="15" t="str">
        <f>_xlfn.XLOOKUP(_LOOKUP[[#This Row],[AdjusterMemberName]],_Adjuster[Adjuster Name],_Adjuster[Email],,0)</f>
        <v>jRivera1@knightcompany.com</v>
      </c>
      <c r="Y1525" s="15" t="str">
        <f>_xlfn.XLOOKUP(_LOOKUP[[#This Row],[AdjusterMemberName]],_Adjuster[Adjuster Name],_Adjuster[Phone Number],,0)</f>
        <v>424-559-5239</v>
      </c>
      <c r="Z1525" s="15"/>
      <c r="AA1525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1525" s="15"/>
    </row>
    <row r="1526" spans="1:28" x14ac:dyDescent="0.3">
      <c r="A1526" s="14">
        <v>1</v>
      </c>
      <c r="B1526" s="14">
        <v>1</v>
      </c>
      <c r="C1526" s="15" t="s">
        <v>34677</v>
      </c>
      <c r="D1526" s="15" t="s">
        <v>34677</v>
      </c>
      <c r="E1526" s="15">
        <v>45736</v>
      </c>
      <c r="F1526" s="15" t="s">
        <v>34678</v>
      </c>
      <c r="G1526" s="15">
        <v>45669</v>
      </c>
      <c r="H1526" s="15">
        <v>45850</v>
      </c>
      <c r="I1526" s="15" t="s">
        <v>34679</v>
      </c>
      <c r="J1526" s="15" t="s">
        <v>34680</v>
      </c>
      <c r="K1526" s="15" t="s">
        <v>45493</v>
      </c>
      <c r="L1526" s="15" t="s">
        <v>103</v>
      </c>
      <c r="M1526" s="15" t="s">
        <v>104</v>
      </c>
      <c r="N1526" s="14">
        <v>2022</v>
      </c>
      <c r="O1526" s="15" t="s">
        <v>34681</v>
      </c>
      <c r="P1526" s="15" t="s">
        <v>81</v>
      </c>
      <c r="Q1526" s="15" t="s">
        <v>47018</v>
      </c>
      <c r="R1526" s="15" t="s">
        <v>34682</v>
      </c>
      <c r="S1526" s="15" t="s">
        <v>34683</v>
      </c>
      <c r="T1526" s="15" t="s">
        <v>624</v>
      </c>
      <c r="U1526" s="15" t="s">
        <v>53</v>
      </c>
      <c r="V1526" s="15" t="s">
        <v>46174</v>
      </c>
      <c r="W1526" s="15" t="s">
        <v>264</v>
      </c>
      <c r="X1526" s="15" t="str">
        <f>_xlfn.XLOOKUP(_LOOKUP[[#This Row],[AdjusterMemberName]],_Adjuster[Adjuster Name],_Adjuster[Email],,0)</f>
        <v>sBonnevie@knightcompany.com</v>
      </c>
      <c r="Y1526" s="15" t="str">
        <f>_xlfn.XLOOKUP(_LOOKUP[[#This Row],[AdjusterMemberName]],_Adjuster[Adjuster Name],_Adjuster[Phone Number],,0)</f>
        <v>323-692-4064</v>
      </c>
      <c r="Z1526" s="15" t="s">
        <v>34684</v>
      </c>
      <c r="AA15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45343 10Th St W, Lancaster  CA 93534</v>
      </c>
      <c r="AB1526" s="15"/>
    </row>
    <row r="1527" spans="1:28" x14ac:dyDescent="0.3">
      <c r="A1527" s="14">
        <v>1</v>
      </c>
      <c r="B1527" s="14">
        <v>1</v>
      </c>
      <c r="C1527" s="15" t="s">
        <v>34853</v>
      </c>
      <c r="D1527" s="15" t="s">
        <v>34853</v>
      </c>
      <c r="E1527" s="15">
        <v>45736</v>
      </c>
      <c r="F1527" s="15" t="s">
        <v>34854</v>
      </c>
      <c r="G1527" s="15">
        <v>45673</v>
      </c>
      <c r="H1527" s="15">
        <v>45854</v>
      </c>
      <c r="I1527" s="15" t="s">
        <v>34855</v>
      </c>
      <c r="J1527" s="15" t="s">
        <v>34856</v>
      </c>
      <c r="K1527" s="15" t="s">
        <v>45416</v>
      </c>
      <c r="L1527" s="15" t="s">
        <v>25</v>
      </c>
      <c r="M1527" s="15" t="s">
        <v>2170</v>
      </c>
      <c r="N1527" s="14">
        <v>2019</v>
      </c>
      <c r="O1527" s="15" t="s">
        <v>34857</v>
      </c>
      <c r="P1527" s="15" t="s">
        <v>106</v>
      </c>
      <c r="Q1527" s="15" t="s">
        <v>46893</v>
      </c>
      <c r="R1527" s="15" t="s">
        <v>22042</v>
      </c>
      <c r="S1527" s="15" t="s">
        <v>34858</v>
      </c>
      <c r="T1527" s="15" t="s">
        <v>1964</v>
      </c>
      <c r="U1527" s="15" t="s">
        <v>53</v>
      </c>
      <c r="V1527" s="15" t="s">
        <v>45852</v>
      </c>
      <c r="W1527" s="15" t="s">
        <v>6921</v>
      </c>
      <c r="X1527" s="15" t="str">
        <f>_xlfn.XLOOKUP(_LOOKUP[[#This Row],[AdjusterMemberName]],_Adjuster[Adjuster Name],_Adjuster[Email],,0)</f>
        <v>AWallace@knightcompany.com</v>
      </c>
      <c r="Y1527" s="15" t="str">
        <f>_xlfn.XLOOKUP(_LOOKUP[[#This Row],[AdjusterMemberName]],_Adjuster[Adjuster Name],_Adjuster[Phone Number],,0)</f>
        <v>424-559-5734</v>
      </c>
      <c r="Z1527" s="15" t="s">
        <v>34859</v>
      </c>
      <c r="AA15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9661 Imperial Hwy, Downey  CA 90242</v>
      </c>
      <c r="AB1527" s="15"/>
    </row>
    <row r="1528" spans="1:28" x14ac:dyDescent="0.3">
      <c r="A1528" s="14">
        <v>1</v>
      </c>
      <c r="B1528" s="14">
        <v>1</v>
      </c>
      <c r="C1528" s="15" t="s">
        <v>35256</v>
      </c>
      <c r="D1528" s="15" t="s">
        <v>35256</v>
      </c>
      <c r="E1528" s="15">
        <v>45736</v>
      </c>
      <c r="F1528" s="15" t="s">
        <v>35257</v>
      </c>
      <c r="G1528" s="15">
        <v>45671</v>
      </c>
      <c r="H1528" s="15">
        <v>45852</v>
      </c>
      <c r="I1528" s="15" t="s">
        <v>35258</v>
      </c>
      <c r="J1528" s="15" t="s">
        <v>35259</v>
      </c>
      <c r="K1528" s="15" t="s">
        <v>46167</v>
      </c>
      <c r="L1528" s="15" t="s">
        <v>430</v>
      </c>
      <c r="M1528" s="15" t="s">
        <v>431</v>
      </c>
      <c r="N1528" s="14">
        <v>2021</v>
      </c>
      <c r="O1528" s="15" t="s">
        <v>35260</v>
      </c>
      <c r="P1528" s="15" t="s">
        <v>106</v>
      </c>
      <c r="Q1528" s="15" t="s">
        <v>46922</v>
      </c>
      <c r="R1528" s="15" t="s">
        <v>35261</v>
      </c>
      <c r="S1528" s="15" t="s">
        <v>35262</v>
      </c>
      <c r="T1528" s="15" t="s">
        <v>164</v>
      </c>
      <c r="U1528" s="15" t="s">
        <v>53</v>
      </c>
      <c r="V1528" s="15" t="s">
        <v>46166</v>
      </c>
      <c r="W1528" s="15" t="s">
        <v>1357</v>
      </c>
      <c r="X1528" s="15" t="str">
        <f>_xlfn.XLOOKUP(_LOOKUP[[#This Row],[AdjusterMemberName]],_Adjuster[Adjuster Name],_Adjuster[Email],,0)</f>
        <v>jRivera1@knightcompany.com</v>
      </c>
      <c r="Y1528" s="15" t="str">
        <f>_xlfn.XLOOKUP(_LOOKUP[[#This Row],[AdjusterMemberName]],_Adjuster[Adjuster Name],_Adjuster[Phone Number],,0)</f>
        <v>424-559-5239</v>
      </c>
      <c r="Z1528" s="15" t="s">
        <v>35263</v>
      </c>
      <c r="AA15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450 N Orchard St Apt 102, Fresno  CA 93701</v>
      </c>
      <c r="AB1528" s="15"/>
    </row>
    <row r="1529" spans="1:28" x14ac:dyDescent="0.3">
      <c r="A1529" s="14">
        <v>1</v>
      </c>
      <c r="B1529" s="14">
        <v>1</v>
      </c>
      <c r="C1529" s="15" t="s">
        <v>34058</v>
      </c>
      <c r="D1529" s="15" t="s">
        <v>34058</v>
      </c>
      <c r="E1529" s="15">
        <v>45735</v>
      </c>
      <c r="F1529" s="15" t="s">
        <v>34059</v>
      </c>
      <c r="G1529" s="15">
        <v>45691</v>
      </c>
      <c r="H1529" s="15">
        <v>45872</v>
      </c>
      <c r="I1529" s="15" t="s">
        <v>34060</v>
      </c>
      <c r="J1529" s="15" t="s">
        <v>34061</v>
      </c>
      <c r="K1529" s="15" t="s">
        <v>45416</v>
      </c>
      <c r="L1529" s="15" t="s">
        <v>314</v>
      </c>
      <c r="M1529" s="15" t="s">
        <v>1301</v>
      </c>
      <c r="N1529" s="14">
        <v>2021</v>
      </c>
      <c r="O1529" s="15" t="s">
        <v>34062</v>
      </c>
      <c r="P1529" s="15" t="s">
        <v>106</v>
      </c>
      <c r="Q1529" s="15" t="s">
        <v>47022</v>
      </c>
      <c r="R1529" s="15" t="s">
        <v>34063</v>
      </c>
      <c r="S1529" s="15" t="s">
        <v>34064</v>
      </c>
      <c r="T1529" s="15" t="s">
        <v>174</v>
      </c>
      <c r="U1529" s="15" t="s">
        <v>53</v>
      </c>
      <c r="V1529" s="15" t="s">
        <v>45351</v>
      </c>
      <c r="W1529" s="15" t="s">
        <v>1658</v>
      </c>
      <c r="X1529" s="15" t="str">
        <f>_xlfn.XLOOKUP(_LOOKUP[[#This Row],[AdjusterMemberName]],_Adjuster[Adjuster Name],_Adjuster[Email],,0)</f>
        <v>RDavila@knightcompany.com</v>
      </c>
      <c r="Y1529" s="15" t="str">
        <f>_xlfn.XLOOKUP(_LOOKUP[[#This Row],[AdjusterMemberName]],_Adjuster[Adjuster Name],_Adjuster[Phone Number],,0)</f>
        <v>424-559-5663</v>
      </c>
      <c r="Z1529" s="15" t="s">
        <v>34065</v>
      </c>
      <c r="AA15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1075 W 39Th St Apt 6, Los Angeles  CA 90037</v>
      </c>
      <c r="AB1529" s="15"/>
    </row>
    <row r="1530" spans="1:28" x14ac:dyDescent="0.3">
      <c r="A1530" s="14">
        <v>1</v>
      </c>
      <c r="B1530" s="14">
        <v>1</v>
      </c>
      <c r="C1530" s="15" t="s">
        <v>34070</v>
      </c>
      <c r="D1530" s="15" t="s">
        <v>34071</v>
      </c>
      <c r="E1530" s="15">
        <v>45735</v>
      </c>
      <c r="F1530" s="15" t="s">
        <v>34072</v>
      </c>
      <c r="G1530" s="15">
        <v>45666</v>
      </c>
      <c r="H1530" s="15">
        <v>45847</v>
      </c>
      <c r="I1530" s="15" t="s">
        <v>34073</v>
      </c>
      <c r="J1530" s="15" t="s">
        <v>34074</v>
      </c>
      <c r="K1530" s="15" t="s">
        <v>45424</v>
      </c>
      <c r="L1530" s="15" t="s">
        <v>314</v>
      </c>
      <c r="M1530" s="15" t="s">
        <v>5866</v>
      </c>
      <c r="N1530" s="14">
        <v>2017</v>
      </c>
      <c r="O1530" s="15" t="s">
        <v>34075</v>
      </c>
      <c r="P1530" s="15" t="s">
        <v>106</v>
      </c>
      <c r="Q1530" s="15" t="s">
        <v>46913</v>
      </c>
      <c r="R1530" s="15" t="s">
        <v>34076</v>
      </c>
      <c r="S1530" s="15" t="s">
        <v>34077</v>
      </c>
      <c r="T1530" s="15" t="s">
        <v>174</v>
      </c>
      <c r="U1530" s="15" t="s">
        <v>53</v>
      </c>
      <c r="V1530" s="15" t="s">
        <v>45337</v>
      </c>
      <c r="W1530" s="15" t="s">
        <v>3114</v>
      </c>
      <c r="X1530" s="15" t="str">
        <f>_xlfn.XLOOKUP(_LOOKUP[[#This Row],[AdjusterMemberName]],_Adjuster[Adjuster Name],_Adjuster[Email],,0)</f>
        <v>eExmundo@knightcompany.com</v>
      </c>
      <c r="Y1530" s="15" t="str">
        <f>_xlfn.XLOOKUP(_LOOKUP[[#This Row],[AdjusterMemberName]],_Adjuster[Adjuster Name],_Adjuster[Phone Number],,0)</f>
        <v>424-559-5400</v>
      </c>
      <c r="Z1530" s="15" t="s">
        <v>34078</v>
      </c>
      <c r="AA15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433 3/4 Rampart Blvd #3/4, Los Angeles  CA 90058</v>
      </c>
      <c r="AB1530" s="15"/>
    </row>
    <row r="1531" spans="1:28" x14ac:dyDescent="0.3">
      <c r="A1531" s="14">
        <v>1</v>
      </c>
      <c r="B1531" s="14">
        <v>1</v>
      </c>
      <c r="C1531" s="15" t="s">
        <v>33612</v>
      </c>
      <c r="D1531" s="15" t="s">
        <v>33613</v>
      </c>
      <c r="E1531" s="15">
        <v>45735</v>
      </c>
      <c r="F1531" s="15" t="s">
        <v>33614</v>
      </c>
      <c r="G1531" s="15">
        <v>45590</v>
      </c>
      <c r="H1531" s="15">
        <v>45772</v>
      </c>
      <c r="I1531" s="15" t="s">
        <v>34102</v>
      </c>
      <c r="J1531" s="15" t="s">
        <v>34103</v>
      </c>
      <c r="K1531" s="15" t="s">
        <v>46218</v>
      </c>
      <c r="L1531" s="15" t="s">
        <v>103</v>
      </c>
      <c r="M1531" s="15" t="s">
        <v>304</v>
      </c>
      <c r="N1531" s="14">
        <v>2017</v>
      </c>
      <c r="O1531" s="15" t="s">
        <v>33617</v>
      </c>
      <c r="P1531" s="15" t="s">
        <v>81</v>
      </c>
      <c r="Q1531" s="15" t="s">
        <v>47059</v>
      </c>
      <c r="R1531" s="15" t="s">
        <v>33618</v>
      </c>
      <c r="S1531" s="15" t="s">
        <v>33619</v>
      </c>
      <c r="T1531" s="15" t="s">
        <v>592</v>
      </c>
      <c r="U1531" s="15" t="s">
        <v>53</v>
      </c>
      <c r="V1531" s="15" t="s">
        <v>45376</v>
      </c>
      <c r="W1531" s="15" t="s">
        <v>54</v>
      </c>
      <c r="X1531" s="15" t="str">
        <f>_xlfn.XLOOKUP(_LOOKUP[[#This Row],[AdjusterMemberName]],_Adjuster[Adjuster Name],_Adjuster[Email],,0)</f>
        <v>JRubalcava@knightcompany.com</v>
      </c>
      <c r="Y1531" s="15" t="str">
        <f>_xlfn.XLOOKUP(_LOOKUP[[#This Row],[AdjusterMemberName]],_Adjuster[Adjuster Name],_Adjuster[Phone Number],,0)</f>
        <v>424-559-5420</v>
      </c>
      <c r="Z1531" s="15" t="s">
        <v>33620</v>
      </c>
      <c r="AA15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14632 Poplar St, Hesperia  CA 92345</v>
      </c>
      <c r="AB1531" s="15"/>
    </row>
    <row r="1532" spans="1:28" x14ac:dyDescent="0.3">
      <c r="A1532" s="14">
        <v>1</v>
      </c>
      <c r="B1532" s="14">
        <v>1</v>
      </c>
      <c r="C1532" s="15" t="s">
        <v>34119</v>
      </c>
      <c r="D1532" s="15" t="s">
        <v>34120</v>
      </c>
      <c r="E1532" s="15">
        <v>45735</v>
      </c>
      <c r="F1532" s="15" t="s">
        <v>34121</v>
      </c>
      <c r="G1532" s="15">
        <v>45700</v>
      </c>
      <c r="H1532" s="15">
        <v>45881</v>
      </c>
      <c r="I1532" s="15" t="s">
        <v>34122</v>
      </c>
      <c r="J1532" s="15" t="s">
        <v>34123</v>
      </c>
      <c r="K1532" s="15" t="s">
        <v>45568</v>
      </c>
      <c r="L1532" s="15" t="s">
        <v>103</v>
      </c>
      <c r="M1532" s="15" t="s">
        <v>3302</v>
      </c>
      <c r="N1532" s="14">
        <v>2014</v>
      </c>
      <c r="O1532" s="15" t="s">
        <v>34124</v>
      </c>
      <c r="P1532" s="15" t="s">
        <v>106</v>
      </c>
      <c r="Q1532" s="15" t="s">
        <v>46893</v>
      </c>
      <c r="R1532" s="15" t="s">
        <v>9816</v>
      </c>
      <c r="S1532" s="15" t="s">
        <v>34125</v>
      </c>
      <c r="T1532" s="15" t="s">
        <v>1782</v>
      </c>
      <c r="U1532" s="15" t="s">
        <v>53</v>
      </c>
      <c r="V1532" s="15" t="s">
        <v>45868</v>
      </c>
      <c r="W1532" s="15" t="s">
        <v>8635</v>
      </c>
      <c r="X1532" s="15" t="e">
        <f>_xlfn.XLOOKUP(_LOOKUP[[#This Row],[AdjusterMemberName]],_Adjuster[Adjuster Name],_Adjuster[Email],,0)</f>
        <v>#N/A</v>
      </c>
      <c r="Y1532" s="15" t="e">
        <f>_xlfn.XLOOKUP(_LOOKUP[[#This Row],[AdjusterMemberName]],_Adjuster[Adjuster Name],_Adjuster[Phone Number],,0)</f>
        <v>#N/A</v>
      </c>
      <c r="Z1532" s="15" t="s">
        <v>34126</v>
      </c>
      <c r="AA15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902 W 133Rd St, Compton  CA 90222</v>
      </c>
      <c r="AB1532" s="15"/>
    </row>
    <row r="1533" spans="1:28" x14ac:dyDescent="0.3">
      <c r="A1533" s="14">
        <v>1</v>
      </c>
      <c r="B1533" s="14">
        <v>1</v>
      </c>
      <c r="C1533" s="15" t="s">
        <v>34127</v>
      </c>
      <c r="D1533" s="15" t="s">
        <v>34128</v>
      </c>
      <c r="E1533" s="15">
        <v>45735</v>
      </c>
      <c r="F1533" s="15" t="s">
        <v>34129</v>
      </c>
      <c r="G1533" s="15">
        <v>45690</v>
      </c>
      <c r="H1533" s="15">
        <v>45871</v>
      </c>
      <c r="I1533" s="15" t="s">
        <v>34130</v>
      </c>
      <c r="J1533" s="15" t="s">
        <v>34131</v>
      </c>
      <c r="K1533" s="15" t="s">
        <v>45594</v>
      </c>
      <c r="L1533" s="15" t="s">
        <v>128</v>
      </c>
      <c r="M1533" s="15" t="s">
        <v>170</v>
      </c>
      <c r="N1533" s="14">
        <v>2018</v>
      </c>
      <c r="O1533" s="15" t="s">
        <v>34132</v>
      </c>
      <c r="P1533" s="15" t="s">
        <v>81</v>
      </c>
      <c r="Q1533" s="15" t="s">
        <v>47131</v>
      </c>
      <c r="R1533" s="15" t="s">
        <v>34133</v>
      </c>
      <c r="S1533" s="15" t="s">
        <v>34134</v>
      </c>
      <c r="T1533" s="15" t="s">
        <v>1385</v>
      </c>
      <c r="U1533" s="15" t="s">
        <v>53</v>
      </c>
      <c r="V1533" s="15" t="s">
        <v>46216</v>
      </c>
      <c r="W1533" s="15" t="s">
        <v>1357</v>
      </c>
      <c r="X1533" s="15" t="str">
        <f>_xlfn.XLOOKUP(_LOOKUP[[#This Row],[AdjusterMemberName]],_Adjuster[Adjuster Name],_Adjuster[Email],,0)</f>
        <v>jRivera1@knightcompany.com</v>
      </c>
      <c r="Y1533" s="15" t="str">
        <f>_xlfn.XLOOKUP(_LOOKUP[[#This Row],[AdjusterMemberName]],_Adjuster[Adjuster Name],_Adjuster[Phone Number],,0)</f>
        <v>424-559-5239</v>
      </c>
      <c r="Z1533" s="15" t="s">
        <v>34135</v>
      </c>
      <c r="AA15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424 N Milpas St, Santa Barbara  CA 93103</v>
      </c>
      <c r="AB1533" s="15"/>
    </row>
    <row r="1534" spans="1:28" x14ac:dyDescent="0.3">
      <c r="A1534" s="14">
        <v>1</v>
      </c>
      <c r="B1534" s="14">
        <v>1</v>
      </c>
      <c r="C1534" s="15" t="s">
        <v>34136</v>
      </c>
      <c r="D1534" s="15" t="s">
        <v>34136</v>
      </c>
      <c r="E1534" s="15">
        <v>45735</v>
      </c>
      <c r="F1534" s="15" t="s">
        <v>34137</v>
      </c>
      <c r="G1534" s="15">
        <v>45708</v>
      </c>
      <c r="H1534" s="15">
        <v>45889</v>
      </c>
      <c r="I1534" s="15" t="s">
        <v>34138</v>
      </c>
      <c r="J1534" s="15" t="s">
        <v>34139</v>
      </c>
      <c r="K1534" s="15" t="s">
        <v>45892</v>
      </c>
      <c r="L1534" s="15" t="s">
        <v>314</v>
      </c>
      <c r="M1534" s="15" t="s">
        <v>3313</v>
      </c>
      <c r="N1534" s="14">
        <v>2021</v>
      </c>
      <c r="O1534" s="15" t="s">
        <v>34140</v>
      </c>
      <c r="P1534" s="15" t="s">
        <v>81</v>
      </c>
      <c r="Q1534" s="15" t="s">
        <v>46931</v>
      </c>
      <c r="R1534" s="15" t="s">
        <v>34141</v>
      </c>
      <c r="S1534" s="15" t="s">
        <v>34142</v>
      </c>
      <c r="T1534" s="15" t="s">
        <v>34143</v>
      </c>
      <c r="U1534" s="15" t="s">
        <v>53</v>
      </c>
      <c r="V1534" s="15" t="s">
        <v>46215</v>
      </c>
      <c r="W1534" s="15" t="s">
        <v>3307</v>
      </c>
      <c r="X1534" s="15" t="e">
        <f>_xlfn.XLOOKUP(_LOOKUP[[#This Row],[AdjusterMemberName]],_Adjuster[Adjuster Name],_Adjuster[Email],,0)</f>
        <v>#N/A</v>
      </c>
      <c r="Y1534" s="15" t="e">
        <f>_xlfn.XLOOKUP(_LOOKUP[[#This Row],[AdjusterMemberName]],_Adjuster[Adjuster Name],_Adjuster[Phone Number],,0)</f>
        <v>#N/A</v>
      </c>
      <c r="Z1534" s="15" t="s">
        <v>34144</v>
      </c>
      <c r="AA15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683 State Hwy 138, Crestline  CA 92325</v>
      </c>
      <c r="AB1534" s="15"/>
    </row>
    <row r="1535" spans="1:28" x14ac:dyDescent="0.3">
      <c r="A1535" s="14">
        <v>1</v>
      </c>
      <c r="B1535" s="14">
        <v>1</v>
      </c>
      <c r="C1535" s="15" t="s">
        <v>34155</v>
      </c>
      <c r="D1535" s="15" t="s">
        <v>34155</v>
      </c>
      <c r="E1535" s="15">
        <v>45735</v>
      </c>
      <c r="F1535" s="15" t="s">
        <v>34156</v>
      </c>
      <c r="G1535" s="15">
        <v>45702</v>
      </c>
      <c r="H1535" s="15">
        <v>45883</v>
      </c>
      <c r="I1535" s="15" t="s">
        <v>34157</v>
      </c>
      <c r="J1535" s="15" t="s">
        <v>34158</v>
      </c>
      <c r="K1535" s="15" t="s">
        <v>45635</v>
      </c>
      <c r="L1535" s="15" t="s">
        <v>116</v>
      </c>
      <c r="M1535" s="15" t="s">
        <v>2421</v>
      </c>
      <c r="N1535" s="14">
        <v>2023</v>
      </c>
      <c r="O1535" s="15" t="s">
        <v>34159</v>
      </c>
      <c r="P1535" s="15" t="s">
        <v>81</v>
      </c>
      <c r="Q1535" s="15" t="s">
        <v>47037</v>
      </c>
      <c r="R1535" s="15" t="s">
        <v>34160</v>
      </c>
      <c r="S1535" s="15" t="s">
        <v>34161</v>
      </c>
      <c r="T1535" s="15" t="s">
        <v>174</v>
      </c>
      <c r="U1535" s="15" t="s">
        <v>53</v>
      </c>
      <c r="V1535" s="15" t="s">
        <v>45532</v>
      </c>
      <c r="W1535" s="15" t="s">
        <v>264</v>
      </c>
      <c r="X1535" s="15" t="str">
        <f>_xlfn.XLOOKUP(_LOOKUP[[#This Row],[AdjusterMemberName]],_Adjuster[Adjuster Name],_Adjuster[Email],,0)</f>
        <v>sBonnevie@knightcompany.com</v>
      </c>
      <c r="Y1535" s="15" t="str">
        <f>_xlfn.XLOOKUP(_LOOKUP[[#This Row],[AdjusterMemberName]],_Adjuster[Adjuster Name],_Adjuster[Phone Number],,0)</f>
        <v>323-692-4064</v>
      </c>
      <c r="Z1535" s="15" t="s">
        <v>34162</v>
      </c>
      <c r="AA15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5342 Lexington Ave Apt 5, Los Angeles  CA 90029</v>
      </c>
      <c r="AB1535" s="15"/>
    </row>
    <row r="1536" spans="1:28" x14ac:dyDescent="0.3">
      <c r="A1536" s="14">
        <v>1</v>
      </c>
      <c r="B1536" s="14">
        <v>1</v>
      </c>
      <c r="C1536" s="15" t="s">
        <v>34163</v>
      </c>
      <c r="D1536" s="15" t="s">
        <v>34164</v>
      </c>
      <c r="E1536" s="15">
        <v>45735</v>
      </c>
      <c r="F1536" s="15" t="s">
        <v>34165</v>
      </c>
      <c r="G1536" s="15">
        <v>45630</v>
      </c>
      <c r="H1536" s="15">
        <v>45812</v>
      </c>
      <c r="I1536" s="15" t="s">
        <v>34166</v>
      </c>
      <c r="J1536" s="15" t="s">
        <v>34167</v>
      </c>
      <c r="K1536" s="15" t="s">
        <v>45756</v>
      </c>
      <c r="L1536" s="15" t="s">
        <v>314</v>
      </c>
      <c r="M1536" s="15" t="s">
        <v>1640</v>
      </c>
      <c r="N1536" s="14">
        <v>2022</v>
      </c>
      <c r="O1536" s="15" t="s">
        <v>34168</v>
      </c>
      <c r="P1536" s="15" t="s">
        <v>106</v>
      </c>
      <c r="Q1536" s="15" t="s">
        <v>47050</v>
      </c>
      <c r="R1536" s="15" t="s">
        <v>581</v>
      </c>
      <c r="S1536" s="15" t="s">
        <v>34169</v>
      </c>
      <c r="T1536" s="15" t="s">
        <v>1834</v>
      </c>
      <c r="U1536" s="15" t="s">
        <v>53</v>
      </c>
      <c r="V1536" s="15" t="s">
        <v>45886</v>
      </c>
      <c r="W1536" s="15" t="s">
        <v>1049</v>
      </c>
      <c r="X1536" s="15" t="str">
        <f>_xlfn.XLOOKUP(_LOOKUP[[#This Row],[AdjusterMemberName]],_Adjuster[Adjuster Name],_Adjuster[Email],,0)</f>
        <v>cPenate@knightcompany.com</v>
      </c>
      <c r="Y1536" s="15" t="str">
        <f>_xlfn.XLOOKUP(_LOOKUP[[#This Row],[AdjusterMemberName]],_Adjuster[Adjuster Name],_Adjuster[Phone Number],,0)</f>
        <v>424-559-5385</v>
      </c>
      <c r="Z1536" s="15" t="s">
        <v>34170</v>
      </c>
      <c r="AA15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1265 E Grand Ave Apt 11, Escondido  CA 92027</v>
      </c>
      <c r="AB1536" s="15"/>
    </row>
    <row r="1537" spans="1:28" x14ac:dyDescent="0.3">
      <c r="A1537" s="14">
        <v>1</v>
      </c>
      <c r="B1537" s="14">
        <v>1</v>
      </c>
      <c r="C1537" s="15" t="s">
        <v>34171</v>
      </c>
      <c r="D1537" s="15" t="s">
        <v>34172</v>
      </c>
      <c r="E1537" s="15">
        <v>45735</v>
      </c>
      <c r="F1537" s="15" t="s">
        <v>34173</v>
      </c>
      <c r="G1537" s="15">
        <v>45623</v>
      </c>
      <c r="H1537" s="15">
        <v>45804</v>
      </c>
      <c r="I1537" s="15" t="s">
        <v>34174</v>
      </c>
      <c r="J1537" s="15" t="s">
        <v>34175</v>
      </c>
      <c r="K1537" s="15" t="s">
        <v>45752</v>
      </c>
      <c r="L1537" s="15" t="s">
        <v>25</v>
      </c>
      <c r="M1537" s="15" t="s">
        <v>79</v>
      </c>
      <c r="N1537" s="14">
        <v>2021</v>
      </c>
      <c r="O1537" s="15" t="s">
        <v>34176</v>
      </c>
      <c r="P1537" s="15" t="s">
        <v>81</v>
      </c>
      <c r="Q1537" s="15" t="s">
        <v>47019</v>
      </c>
      <c r="R1537" s="15" t="s">
        <v>27087</v>
      </c>
      <c r="S1537" s="15" t="s">
        <v>34177</v>
      </c>
      <c r="T1537" s="15" t="s">
        <v>186</v>
      </c>
      <c r="U1537" s="15" t="s">
        <v>53</v>
      </c>
      <c r="V1537" s="15" t="s">
        <v>45355</v>
      </c>
      <c r="W1537" s="15" t="s">
        <v>6921</v>
      </c>
      <c r="X1537" s="15" t="str">
        <f>_xlfn.XLOOKUP(_LOOKUP[[#This Row],[AdjusterMemberName]],_Adjuster[Adjuster Name],_Adjuster[Email],,0)</f>
        <v>AWallace@knightcompany.com</v>
      </c>
      <c r="Y1537" s="15" t="str">
        <f>_xlfn.XLOOKUP(_LOOKUP[[#This Row],[AdjusterMemberName]],_Adjuster[Adjuster Name],_Adjuster[Phone Number],,0)</f>
        <v>424-559-5734</v>
      </c>
      <c r="Z1537" s="15" t="s">
        <v>34178</v>
      </c>
      <c r="AA15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1145 S Birch St, Santa Ana  CA 92707</v>
      </c>
      <c r="AB1537" s="15"/>
    </row>
    <row r="1538" spans="1:28" x14ac:dyDescent="0.3">
      <c r="A1538" s="14">
        <v>1</v>
      </c>
      <c r="B1538" s="14">
        <v>1</v>
      </c>
      <c r="C1538" s="15" t="s">
        <v>28039</v>
      </c>
      <c r="D1538" s="15" t="s">
        <v>34179</v>
      </c>
      <c r="E1538" s="15">
        <v>45735</v>
      </c>
      <c r="F1538" s="15" t="s">
        <v>28041</v>
      </c>
      <c r="G1538" s="15">
        <v>45568</v>
      </c>
      <c r="H1538" s="15">
        <v>45750</v>
      </c>
      <c r="I1538" s="15" t="s">
        <v>34180</v>
      </c>
      <c r="J1538" s="15" t="s">
        <v>34181</v>
      </c>
      <c r="K1538" s="15" t="s">
        <v>45477</v>
      </c>
      <c r="L1538" s="15" t="s">
        <v>128</v>
      </c>
      <c r="M1538" s="15" t="s">
        <v>129</v>
      </c>
      <c r="N1538" s="14">
        <v>2025</v>
      </c>
      <c r="O1538" s="15" t="s">
        <v>34182</v>
      </c>
      <c r="P1538" s="15" t="s">
        <v>106</v>
      </c>
      <c r="Q1538" s="15" t="s">
        <v>47019</v>
      </c>
      <c r="R1538" s="15" t="s">
        <v>28045</v>
      </c>
      <c r="S1538" s="15" t="s">
        <v>28046</v>
      </c>
      <c r="T1538" s="15" t="s">
        <v>3838</v>
      </c>
      <c r="U1538" s="15" t="s">
        <v>53</v>
      </c>
      <c r="V1538" s="15" t="s">
        <v>45596</v>
      </c>
      <c r="W1538" s="15" t="s">
        <v>22473</v>
      </c>
      <c r="X1538" s="15" t="e">
        <f>_xlfn.XLOOKUP(_LOOKUP[[#This Row],[AdjusterMemberName]],_Adjuster[Adjuster Name],_Adjuster[Email],,0)</f>
        <v>#N/A</v>
      </c>
      <c r="Y1538" s="15" t="e">
        <f>_xlfn.XLOOKUP(_LOOKUP[[#This Row],[AdjusterMemberName]],_Adjuster[Adjuster Name],_Adjuster[Phone Number],,0)</f>
        <v>#N/A</v>
      </c>
      <c r="Z1538" s="15" t="s">
        <v>28047</v>
      </c>
      <c r="AA15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6900 Coldwater Canyon Apt 2, North Hollywood  CA 91605</v>
      </c>
      <c r="AB1538" s="15"/>
    </row>
    <row r="1539" spans="1:28" x14ac:dyDescent="0.3">
      <c r="A1539" s="14">
        <v>1</v>
      </c>
      <c r="B1539" s="14">
        <v>1</v>
      </c>
      <c r="C1539" s="15" t="s">
        <v>34213</v>
      </c>
      <c r="D1539" s="15" t="s">
        <v>34213</v>
      </c>
      <c r="E1539" s="15">
        <v>45735</v>
      </c>
      <c r="F1539" s="15" t="s">
        <v>34214</v>
      </c>
      <c r="G1539" s="15">
        <v>45649</v>
      </c>
      <c r="H1539" s="15">
        <v>45831</v>
      </c>
      <c r="I1539" s="15" t="s">
        <v>34215</v>
      </c>
      <c r="J1539" s="15" t="s">
        <v>34216</v>
      </c>
      <c r="K1539" s="15" t="s">
        <v>45356</v>
      </c>
      <c r="L1539" s="15" t="s">
        <v>292</v>
      </c>
      <c r="M1539" s="15" t="s">
        <v>8912</v>
      </c>
      <c r="N1539" s="14">
        <v>2018</v>
      </c>
      <c r="O1539" s="15" t="s">
        <v>34217</v>
      </c>
      <c r="P1539" s="15" t="s">
        <v>81</v>
      </c>
      <c r="Q1539" s="15" t="s">
        <v>46922</v>
      </c>
      <c r="R1539" s="15" t="s">
        <v>28701</v>
      </c>
      <c r="S1539" s="15" t="s">
        <v>34218</v>
      </c>
      <c r="T1539" s="15" t="s">
        <v>3287</v>
      </c>
      <c r="U1539" s="15" t="s">
        <v>53</v>
      </c>
      <c r="V1539" s="15" t="s">
        <v>46213</v>
      </c>
      <c r="W1539" s="15" t="s">
        <v>1186</v>
      </c>
      <c r="X1539" s="15" t="str">
        <f>_xlfn.XLOOKUP(_LOOKUP[[#This Row],[AdjusterMemberName]],_Adjuster[Adjuster Name],_Adjuster[Email],,0)</f>
        <v>sAkinleye@knightcompany.com</v>
      </c>
      <c r="Y1539" s="15" t="str">
        <f>_xlfn.XLOOKUP(_LOOKUP[[#This Row],[AdjusterMemberName]],_Adjuster[Adjuster Name],_Adjuster[Phone Number],,0)</f>
        <v>424-559-5280</v>
      </c>
      <c r="Z1539" s="15" t="s">
        <v>34219</v>
      </c>
      <c r="AA15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6729 Pioneer Blvd, Whittier  CA 90606</v>
      </c>
      <c r="AB1539" s="15">
        <v>45803</v>
      </c>
    </row>
    <row r="1540" spans="1:28" x14ac:dyDescent="0.3">
      <c r="A1540" s="14">
        <v>1</v>
      </c>
      <c r="B1540" s="14">
        <v>1</v>
      </c>
      <c r="C1540" s="15" t="s">
        <v>34351</v>
      </c>
      <c r="D1540" s="15" t="s">
        <v>34352</v>
      </c>
      <c r="E1540" s="15">
        <v>45735</v>
      </c>
      <c r="F1540" s="15" t="s">
        <v>34353</v>
      </c>
      <c r="G1540" s="15">
        <v>45628</v>
      </c>
      <c r="H1540" s="15">
        <v>45810</v>
      </c>
      <c r="I1540" s="15" t="s">
        <v>34354</v>
      </c>
      <c r="J1540" s="15" t="s">
        <v>34355</v>
      </c>
      <c r="K1540" s="15" t="s">
        <v>45339</v>
      </c>
      <c r="L1540" s="15" t="s">
        <v>103</v>
      </c>
      <c r="M1540" s="15" t="s">
        <v>1503</v>
      </c>
      <c r="N1540" s="14">
        <v>2016</v>
      </c>
      <c r="O1540" s="15" t="s">
        <v>34356</v>
      </c>
      <c r="P1540" s="15" t="s">
        <v>81</v>
      </c>
      <c r="Q1540" s="15" t="s">
        <v>47073</v>
      </c>
      <c r="R1540" s="15" t="s">
        <v>34357</v>
      </c>
      <c r="S1540" s="15" t="s">
        <v>34358</v>
      </c>
      <c r="T1540" s="15" t="s">
        <v>174</v>
      </c>
      <c r="U1540" s="15" t="s">
        <v>53</v>
      </c>
      <c r="V1540" s="15" t="s">
        <v>45508</v>
      </c>
      <c r="W1540" s="15" t="s">
        <v>1186</v>
      </c>
      <c r="X1540" s="15" t="str">
        <f>_xlfn.XLOOKUP(_LOOKUP[[#This Row],[AdjusterMemberName]],_Adjuster[Adjuster Name],_Adjuster[Email],,0)</f>
        <v>sAkinleye@knightcompany.com</v>
      </c>
      <c r="Y1540" s="15" t="str">
        <f>_xlfn.XLOOKUP(_LOOKUP[[#This Row],[AdjusterMemberName]],_Adjuster[Adjuster Name],_Adjuster[Phone Number],,0)</f>
        <v>424-559-5280</v>
      </c>
      <c r="Z1540" s="15" t="s">
        <v>34359</v>
      </c>
      <c r="AA15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2132 E 113 St , Los Angeles  CA 90059</v>
      </c>
      <c r="AB1540" s="15"/>
    </row>
    <row r="1541" spans="1:28" x14ac:dyDescent="0.3">
      <c r="A1541" s="14">
        <v>1</v>
      </c>
      <c r="B1541" s="14">
        <v>1</v>
      </c>
      <c r="C1541" s="15" t="s">
        <v>35074</v>
      </c>
      <c r="D1541" s="15" t="s">
        <v>35074</v>
      </c>
      <c r="E1541" s="15">
        <v>45735</v>
      </c>
      <c r="F1541" s="15" t="s">
        <v>35075</v>
      </c>
      <c r="G1541" s="15">
        <v>45636</v>
      </c>
      <c r="H1541" s="15">
        <v>45818</v>
      </c>
      <c r="I1541" s="15" t="s">
        <v>35076</v>
      </c>
      <c r="J1541" s="15" t="s">
        <v>35077</v>
      </c>
      <c r="K1541" s="15" t="s">
        <v>45379</v>
      </c>
      <c r="L1541" s="15" t="s">
        <v>12828</v>
      </c>
      <c r="M1541" s="15" t="s">
        <v>35078</v>
      </c>
      <c r="N1541" s="14">
        <v>2007</v>
      </c>
      <c r="O1541" s="15" t="s">
        <v>35079</v>
      </c>
      <c r="P1541" s="15" t="s">
        <v>81</v>
      </c>
      <c r="Q1541" s="15" t="s">
        <v>47123</v>
      </c>
      <c r="R1541" s="15" t="s">
        <v>120</v>
      </c>
      <c r="S1541" s="15" t="s">
        <v>35080</v>
      </c>
      <c r="T1541" s="15" t="s">
        <v>164</v>
      </c>
      <c r="U1541" s="15" t="s">
        <v>53</v>
      </c>
      <c r="V1541" s="15" t="s">
        <v>45622</v>
      </c>
      <c r="W1541" s="15" t="s">
        <v>850</v>
      </c>
      <c r="X1541" s="15" t="e">
        <f>_xlfn.XLOOKUP(_LOOKUP[[#This Row],[AdjusterMemberName]],_Adjuster[Adjuster Name],_Adjuster[Email],,0)</f>
        <v>#N/A</v>
      </c>
      <c r="Y1541" s="15" t="e">
        <f>_xlfn.XLOOKUP(_LOOKUP[[#This Row],[AdjusterMemberName]],_Adjuster[Adjuster Name],_Adjuster[Phone Number],,0)</f>
        <v>#N/A</v>
      </c>
      <c r="Z1541" s="15" t="s">
        <v>35081</v>
      </c>
      <c r="AA15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1714 A St, Fresno  CA 93706</v>
      </c>
      <c r="AB1541" s="15">
        <v>45813</v>
      </c>
    </row>
    <row r="1542" spans="1:28" x14ac:dyDescent="0.3">
      <c r="A1542" s="14">
        <v>1</v>
      </c>
      <c r="B1542" s="14">
        <v>1</v>
      </c>
      <c r="C1542" s="15" t="s">
        <v>33882</v>
      </c>
      <c r="D1542" s="15" t="s">
        <v>33882</v>
      </c>
      <c r="E1542" s="15">
        <v>45734</v>
      </c>
      <c r="F1542" s="15" t="s">
        <v>33883</v>
      </c>
      <c r="G1542" s="15">
        <v>45726</v>
      </c>
      <c r="H1542" s="15">
        <v>45910</v>
      </c>
      <c r="I1542" s="15" t="s">
        <v>33884</v>
      </c>
      <c r="J1542" s="15" t="s">
        <v>33885</v>
      </c>
      <c r="K1542" s="15" t="s">
        <v>45429</v>
      </c>
      <c r="L1542" s="15" t="s">
        <v>103</v>
      </c>
      <c r="M1542" s="15" t="s">
        <v>104</v>
      </c>
      <c r="N1542" s="14">
        <v>2015</v>
      </c>
      <c r="O1542" s="15" t="s">
        <v>33886</v>
      </c>
      <c r="P1542" s="15" t="s">
        <v>106</v>
      </c>
      <c r="Q1542" s="15" t="s">
        <v>47015</v>
      </c>
      <c r="R1542" s="15" t="s">
        <v>6566</v>
      </c>
      <c r="S1542" s="15" t="s">
        <v>33887</v>
      </c>
      <c r="T1542" s="15" t="s">
        <v>1366</v>
      </c>
      <c r="U1542" s="15" t="s">
        <v>53</v>
      </c>
      <c r="V1542" s="15" t="s">
        <v>46130</v>
      </c>
      <c r="W1542" s="15" t="s">
        <v>1186</v>
      </c>
      <c r="X1542" s="15" t="str">
        <f>_xlfn.XLOOKUP(_LOOKUP[[#This Row],[AdjusterMemberName]],_Adjuster[Adjuster Name],_Adjuster[Email],,0)</f>
        <v>sAkinleye@knightcompany.com</v>
      </c>
      <c r="Y1542" s="15" t="str">
        <f>_xlfn.XLOOKUP(_LOOKUP[[#This Row],[AdjusterMemberName]],_Adjuster[Adjuster Name],_Adjuster[Phone Number],,0)</f>
        <v>424-559-5280</v>
      </c>
      <c r="Z1542" s="15" t="s">
        <v>33888</v>
      </c>
      <c r="AA15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1417 S Vicentia Ave, Corona  CA 92882</v>
      </c>
      <c r="AB1542" s="15"/>
    </row>
    <row r="1543" spans="1:28" x14ac:dyDescent="0.3">
      <c r="A1543" s="14">
        <v>1</v>
      </c>
      <c r="B1543" s="14">
        <v>1</v>
      </c>
      <c r="C1543" s="15" t="s">
        <v>33892</v>
      </c>
      <c r="D1543" s="15" t="s">
        <v>33892</v>
      </c>
      <c r="E1543" s="15">
        <v>45734</v>
      </c>
      <c r="F1543" s="15" t="s">
        <v>33893</v>
      </c>
      <c r="G1543" s="15">
        <v>45581</v>
      </c>
      <c r="H1543" s="15">
        <v>45763</v>
      </c>
      <c r="I1543" s="15" t="s">
        <v>33894</v>
      </c>
      <c r="J1543" s="15" t="s">
        <v>33895</v>
      </c>
      <c r="K1543" s="15" t="s">
        <v>45369</v>
      </c>
      <c r="L1543" s="15" t="s">
        <v>150</v>
      </c>
      <c r="M1543" s="15" t="s">
        <v>7286</v>
      </c>
      <c r="N1543" s="14">
        <v>2014</v>
      </c>
      <c r="O1543" s="15" t="s">
        <v>33896</v>
      </c>
      <c r="P1543" s="15" t="s">
        <v>106</v>
      </c>
      <c r="Q1543" s="15" t="s">
        <v>47019</v>
      </c>
      <c r="R1543" s="15" t="s">
        <v>33897</v>
      </c>
      <c r="S1543" s="15" t="s">
        <v>33898</v>
      </c>
      <c r="T1543" s="15" t="s">
        <v>174</v>
      </c>
      <c r="U1543" s="15" t="s">
        <v>53</v>
      </c>
      <c r="V1543" s="15" t="s">
        <v>45337</v>
      </c>
      <c r="W1543" s="15" t="s">
        <v>54</v>
      </c>
      <c r="X1543" s="15" t="str">
        <f>_xlfn.XLOOKUP(_LOOKUP[[#This Row],[AdjusterMemberName]],_Adjuster[Adjuster Name],_Adjuster[Email],,0)</f>
        <v>JRubalcava@knightcompany.com</v>
      </c>
      <c r="Y1543" s="15" t="str">
        <f>_xlfn.XLOOKUP(_LOOKUP[[#This Row],[AdjusterMemberName]],_Adjuster[Adjuster Name],_Adjuster[Phone Number],,0)</f>
        <v>424-559-5420</v>
      </c>
      <c r="Z1543" s="15" t="s">
        <v>33899</v>
      </c>
      <c r="AA15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829 S Bonnie Brae St A, Los Angeles  CA 90057</v>
      </c>
      <c r="AB1543" s="15"/>
    </row>
    <row r="1544" spans="1:28" x14ac:dyDescent="0.3">
      <c r="A1544" s="14">
        <v>1</v>
      </c>
      <c r="B1544" s="14">
        <v>1</v>
      </c>
      <c r="C1544" s="15" t="s">
        <v>33900</v>
      </c>
      <c r="D1544" s="15" t="s">
        <v>33900</v>
      </c>
      <c r="E1544" s="15">
        <v>45734</v>
      </c>
      <c r="F1544" s="15" t="s">
        <v>33901</v>
      </c>
      <c r="G1544" s="15">
        <v>45621</v>
      </c>
      <c r="H1544" s="15">
        <v>45802</v>
      </c>
      <c r="I1544" s="15" t="s">
        <v>33902</v>
      </c>
      <c r="J1544" s="15" t="s">
        <v>33903</v>
      </c>
      <c r="K1544" s="15" t="s">
        <v>45493</v>
      </c>
      <c r="L1544" s="15" t="s">
        <v>103</v>
      </c>
      <c r="M1544" s="15" t="s">
        <v>1336</v>
      </c>
      <c r="N1544" s="14">
        <v>2014</v>
      </c>
      <c r="O1544" s="15" t="s">
        <v>33904</v>
      </c>
      <c r="P1544" s="15" t="s">
        <v>106</v>
      </c>
      <c r="Q1544" s="15" t="s">
        <v>47018</v>
      </c>
      <c r="R1544" s="15" t="s">
        <v>33905</v>
      </c>
      <c r="S1544" s="15" t="s">
        <v>33906</v>
      </c>
      <c r="T1544" s="15" t="s">
        <v>144</v>
      </c>
      <c r="U1544" s="15" t="s">
        <v>53</v>
      </c>
      <c r="V1544" s="15" t="s">
        <v>45488</v>
      </c>
      <c r="W1544" s="15" t="s">
        <v>1049</v>
      </c>
      <c r="X1544" s="15" t="str">
        <f>_xlfn.XLOOKUP(_LOOKUP[[#This Row],[AdjusterMemberName]],_Adjuster[Adjuster Name],_Adjuster[Email],,0)</f>
        <v>cPenate@knightcompany.com</v>
      </c>
      <c r="Y1544" s="15" t="str">
        <f>_xlfn.XLOOKUP(_LOOKUP[[#This Row],[AdjusterMemberName]],_Adjuster[Adjuster Name],_Adjuster[Phone Number],,0)</f>
        <v>424-559-5385</v>
      </c>
      <c r="Z1544" s="15" t="s">
        <v>33907</v>
      </c>
      <c r="AA15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4100 Chesswood Dr Apt 610, San Jose  CA 95136</v>
      </c>
      <c r="AB1544" s="15">
        <v>45797</v>
      </c>
    </row>
    <row r="1545" spans="1:28" x14ac:dyDescent="0.3">
      <c r="A1545" s="14">
        <v>1</v>
      </c>
      <c r="B1545" s="14">
        <v>1</v>
      </c>
      <c r="C1545" s="15" t="s">
        <v>33908</v>
      </c>
      <c r="D1545" s="15" t="s">
        <v>33909</v>
      </c>
      <c r="E1545" s="15">
        <v>45734</v>
      </c>
      <c r="F1545" s="15" t="s">
        <v>33910</v>
      </c>
      <c r="G1545" s="15">
        <v>45728</v>
      </c>
      <c r="H1545" s="15">
        <v>45912</v>
      </c>
      <c r="I1545" s="15" t="s">
        <v>33911</v>
      </c>
      <c r="J1545" s="15" t="s">
        <v>33912</v>
      </c>
      <c r="K1545" s="15" t="s">
        <v>45695</v>
      </c>
      <c r="L1545" s="15" t="s">
        <v>229</v>
      </c>
      <c r="M1545" s="15" t="s">
        <v>723</v>
      </c>
      <c r="N1545" s="14">
        <v>2016</v>
      </c>
      <c r="O1545" s="15" t="s">
        <v>33913</v>
      </c>
      <c r="P1545" s="15" t="s">
        <v>81</v>
      </c>
      <c r="Q1545" s="15" t="s">
        <v>47002</v>
      </c>
      <c r="R1545" s="15" t="s">
        <v>33914</v>
      </c>
      <c r="S1545" s="15" t="s">
        <v>33915</v>
      </c>
      <c r="T1545" s="15" t="s">
        <v>5164</v>
      </c>
      <c r="U1545" s="15" t="s">
        <v>53</v>
      </c>
      <c r="V1545" s="15" t="s">
        <v>45637</v>
      </c>
      <c r="W1545" s="15" t="s">
        <v>8635</v>
      </c>
      <c r="X1545" s="15" t="e">
        <f>_xlfn.XLOOKUP(_LOOKUP[[#This Row],[AdjusterMemberName]],_Adjuster[Adjuster Name],_Adjuster[Email],,0)</f>
        <v>#N/A</v>
      </c>
      <c r="Y1545" s="15" t="e">
        <f>_xlfn.XLOOKUP(_LOOKUP[[#This Row],[AdjusterMemberName]],_Adjuster[Adjuster Name],_Adjuster[Phone Number],,0)</f>
        <v>#N/A</v>
      </c>
      <c r="Z1545" s="15" t="s">
        <v>33916</v>
      </c>
      <c r="AA15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27370 Red Bud Pl Apt 102, Canyon Country  CA 91387</v>
      </c>
      <c r="AB1545" s="15"/>
    </row>
    <row r="1546" spans="1:28" x14ac:dyDescent="0.3">
      <c r="A1546" s="14">
        <v>1</v>
      </c>
      <c r="B1546" s="14">
        <v>1</v>
      </c>
      <c r="C1546" s="15" t="s">
        <v>33933</v>
      </c>
      <c r="D1546" s="15" t="s">
        <v>33934</v>
      </c>
      <c r="E1546" s="15">
        <v>45734</v>
      </c>
      <c r="F1546" s="15" t="s">
        <v>33935</v>
      </c>
      <c r="G1546" s="15">
        <v>45708</v>
      </c>
      <c r="H1546" s="15">
        <v>45889</v>
      </c>
      <c r="I1546" s="15" t="s">
        <v>33936</v>
      </c>
      <c r="J1546" s="15" t="s">
        <v>33937</v>
      </c>
      <c r="K1546" s="15" t="s">
        <v>45767</v>
      </c>
      <c r="L1546" s="15" t="s">
        <v>103</v>
      </c>
      <c r="M1546" s="15" t="s">
        <v>890</v>
      </c>
      <c r="N1546" s="14">
        <v>2023</v>
      </c>
      <c r="O1546" s="15" t="s">
        <v>33938</v>
      </c>
      <c r="P1546" s="15" t="s">
        <v>106</v>
      </c>
      <c r="Q1546" s="15" t="s">
        <v>47012</v>
      </c>
      <c r="R1546" s="15" t="s">
        <v>33939</v>
      </c>
      <c r="S1546" s="15" t="s">
        <v>33940</v>
      </c>
      <c r="T1546" s="15" t="s">
        <v>33941</v>
      </c>
      <c r="U1546" s="15" t="s">
        <v>53</v>
      </c>
      <c r="V1546" s="15" t="s">
        <v>46225</v>
      </c>
      <c r="W1546" s="15" t="s">
        <v>1186</v>
      </c>
      <c r="X1546" s="15" t="str">
        <f>_xlfn.XLOOKUP(_LOOKUP[[#This Row],[AdjusterMemberName]],_Adjuster[Adjuster Name],_Adjuster[Email],,0)</f>
        <v>sAkinleye@knightcompany.com</v>
      </c>
      <c r="Y1546" s="15" t="str">
        <f>_xlfn.XLOOKUP(_LOOKUP[[#This Row],[AdjusterMemberName]],_Adjuster[Adjuster Name],_Adjuster[Phone Number],,0)</f>
        <v>424-559-5280</v>
      </c>
      <c r="Z1546" s="15" t="s">
        <v>33942</v>
      </c>
      <c r="AA15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29856 Cashmere Pl, Castaic  CA 91384</v>
      </c>
      <c r="AB1546" s="15"/>
    </row>
    <row r="1547" spans="1:28" x14ac:dyDescent="0.3">
      <c r="A1547" s="14">
        <v>1</v>
      </c>
      <c r="B1547" s="14">
        <v>1</v>
      </c>
      <c r="C1547" s="15" t="s">
        <v>33958</v>
      </c>
      <c r="D1547" s="15" t="s">
        <v>33959</v>
      </c>
      <c r="E1547" s="15">
        <v>45734</v>
      </c>
      <c r="F1547" s="15" t="s">
        <v>33960</v>
      </c>
      <c r="G1547" s="15">
        <v>45730</v>
      </c>
      <c r="H1547" s="15">
        <v>45914</v>
      </c>
      <c r="I1547" s="15" t="s">
        <v>33961</v>
      </c>
      <c r="J1547" s="15" t="s">
        <v>33962</v>
      </c>
      <c r="K1547" s="15" t="s">
        <v>45590</v>
      </c>
      <c r="L1547" s="15" t="s">
        <v>128</v>
      </c>
      <c r="M1547" s="15" t="s">
        <v>129</v>
      </c>
      <c r="N1547" s="14">
        <v>2020</v>
      </c>
      <c r="O1547" s="15" t="s">
        <v>33963</v>
      </c>
      <c r="P1547" s="15" t="s">
        <v>106</v>
      </c>
      <c r="Q1547" s="15" t="s">
        <v>46893</v>
      </c>
      <c r="R1547" s="15" t="s">
        <v>3294</v>
      </c>
      <c r="S1547" s="15" t="s">
        <v>33964</v>
      </c>
      <c r="T1547" s="15" t="s">
        <v>7005</v>
      </c>
      <c r="U1547" s="15" t="s">
        <v>53</v>
      </c>
      <c r="V1547" s="15" t="s">
        <v>46013</v>
      </c>
      <c r="W1547" s="15" t="s">
        <v>264</v>
      </c>
      <c r="X1547" s="15" t="str">
        <f>_xlfn.XLOOKUP(_LOOKUP[[#This Row],[AdjusterMemberName]],_Adjuster[Adjuster Name],_Adjuster[Email],,0)</f>
        <v>sBonnevie@knightcompany.com</v>
      </c>
      <c r="Y1547" s="15" t="str">
        <f>_xlfn.XLOOKUP(_LOOKUP[[#This Row],[AdjusterMemberName]],_Adjuster[Adjuster Name],_Adjuster[Phone Number],,0)</f>
        <v>323-692-4064</v>
      </c>
      <c r="Z1547" s="15" t="s">
        <v>33965</v>
      </c>
      <c r="AA15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33152 Rustlers Rd, Winchester  CA 92596</v>
      </c>
      <c r="AB1547" s="15"/>
    </row>
    <row r="1548" spans="1:28" x14ac:dyDescent="0.3">
      <c r="A1548" s="14">
        <v>1</v>
      </c>
      <c r="B1548" s="14">
        <v>1</v>
      </c>
      <c r="C1548" s="15" t="s">
        <v>33974</v>
      </c>
      <c r="D1548" s="15" t="s">
        <v>33974</v>
      </c>
      <c r="E1548" s="15">
        <v>45734</v>
      </c>
      <c r="F1548" s="15" t="s">
        <v>33975</v>
      </c>
      <c r="G1548" s="15">
        <v>45705</v>
      </c>
      <c r="H1548" s="15">
        <v>45886</v>
      </c>
      <c r="I1548" s="15" t="s">
        <v>33976</v>
      </c>
      <c r="J1548" s="15" t="s">
        <v>33977</v>
      </c>
      <c r="K1548" s="15" t="s">
        <v>45638</v>
      </c>
      <c r="L1548" s="15" t="s">
        <v>139</v>
      </c>
      <c r="M1548" s="15" t="s">
        <v>697</v>
      </c>
      <c r="N1548" s="14">
        <v>2018</v>
      </c>
      <c r="O1548" s="15" t="s">
        <v>33978</v>
      </c>
      <c r="P1548" s="15" t="s">
        <v>106</v>
      </c>
      <c r="Q1548" s="15" t="s">
        <v>46978</v>
      </c>
      <c r="R1548" s="15" t="s">
        <v>22230</v>
      </c>
      <c r="S1548" s="15" t="s">
        <v>33979</v>
      </c>
      <c r="T1548" s="15" t="s">
        <v>164</v>
      </c>
      <c r="U1548" s="15" t="s">
        <v>53</v>
      </c>
      <c r="V1548" s="15" t="s">
        <v>45371</v>
      </c>
      <c r="W1548" s="15" t="s">
        <v>6921</v>
      </c>
      <c r="X1548" s="15" t="str">
        <f>_xlfn.XLOOKUP(_LOOKUP[[#This Row],[AdjusterMemberName]],_Adjuster[Adjuster Name],_Adjuster[Email],,0)</f>
        <v>AWallace@knightcompany.com</v>
      </c>
      <c r="Y1548" s="15" t="str">
        <f>_xlfn.XLOOKUP(_LOOKUP[[#This Row],[AdjusterMemberName]],_Adjuster[Adjuster Name],_Adjuster[Phone Number],,0)</f>
        <v>424-559-5734</v>
      </c>
      <c r="Z1548" s="15" t="s">
        <v>33980</v>
      </c>
      <c r="AA15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5348 N Orchard St, Fresno  CA 93710</v>
      </c>
      <c r="AB1548" s="15"/>
    </row>
    <row r="1549" spans="1:28" x14ac:dyDescent="0.3">
      <c r="A1549" s="14">
        <v>1</v>
      </c>
      <c r="B1549" s="14">
        <v>1</v>
      </c>
      <c r="C1549" s="15" t="s">
        <v>18012</v>
      </c>
      <c r="D1549" s="15" t="s">
        <v>18012</v>
      </c>
      <c r="E1549" s="15">
        <v>45734</v>
      </c>
      <c r="F1549" s="15" t="s">
        <v>33992</v>
      </c>
      <c r="G1549" s="15">
        <v>45561</v>
      </c>
      <c r="H1549" s="15">
        <v>45742</v>
      </c>
      <c r="I1549" s="15" t="s">
        <v>33993</v>
      </c>
      <c r="J1549" s="15" t="s">
        <v>33994</v>
      </c>
      <c r="K1549" s="15" t="s">
        <v>45506</v>
      </c>
      <c r="L1549" s="15" t="s">
        <v>25</v>
      </c>
      <c r="M1549" s="15" t="s">
        <v>373</v>
      </c>
      <c r="N1549" s="14">
        <v>2022</v>
      </c>
      <c r="O1549" s="15" t="s">
        <v>33995</v>
      </c>
      <c r="P1549" s="15" t="s">
        <v>106</v>
      </c>
      <c r="Q1549" s="15" t="s">
        <v>47006</v>
      </c>
      <c r="R1549" s="15" t="s">
        <v>18018</v>
      </c>
      <c r="S1549" s="15" t="s">
        <v>18019</v>
      </c>
      <c r="T1549" s="15" t="s">
        <v>2237</v>
      </c>
      <c r="U1549" s="15" t="s">
        <v>53</v>
      </c>
      <c r="V1549" s="15" t="s">
        <v>45384</v>
      </c>
      <c r="W1549" s="15" t="s">
        <v>1357</v>
      </c>
      <c r="X1549" s="15" t="str">
        <f>_xlfn.XLOOKUP(_LOOKUP[[#This Row],[AdjusterMemberName]],_Adjuster[Adjuster Name],_Adjuster[Email],,0)</f>
        <v>jRivera1@knightcompany.com</v>
      </c>
      <c r="Y1549" s="15" t="str">
        <f>_xlfn.XLOOKUP(_LOOKUP[[#This Row],[AdjusterMemberName]],_Adjuster[Adjuster Name],_Adjuster[Phone Number],,0)</f>
        <v>424-559-5239</v>
      </c>
      <c r="Z1549" s="15" t="s">
        <v>18020</v>
      </c>
      <c r="AA15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19275 El Mirage Airport Rd, Adelanto  CA 92301</v>
      </c>
      <c r="AB1549" s="15"/>
    </row>
    <row r="1550" spans="1:28" x14ac:dyDescent="0.3">
      <c r="A1550" s="14">
        <v>1</v>
      </c>
      <c r="B1550" s="14">
        <v>1</v>
      </c>
      <c r="C1550" s="15" t="s">
        <v>16322</v>
      </c>
      <c r="D1550" s="15" t="s">
        <v>16322</v>
      </c>
      <c r="E1550" s="15">
        <v>45734</v>
      </c>
      <c r="F1550" s="15" t="s">
        <v>33996</v>
      </c>
      <c r="G1550" s="15">
        <v>45611</v>
      </c>
      <c r="H1550" s="15">
        <v>45792</v>
      </c>
      <c r="I1550" s="15" t="s">
        <v>33997</v>
      </c>
      <c r="J1550" s="15" t="s">
        <v>33998</v>
      </c>
      <c r="K1550" s="15" t="s">
        <v>45874</v>
      </c>
      <c r="L1550" s="15" t="s">
        <v>441</v>
      </c>
      <c r="M1550" s="15" t="s">
        <v>579</v>
      </c>
      <c r="N1550" s="14">
        <v>2017</v>
      </c>
      <c r="O1550" s="15" t="s">
        <v>16326</v>
      </c>
      <c r="P1550" s="15" t="s">
        <v>81</v>
      </c>
      <c r="Q1550" s="15" t="s">
        <v>47078</v>
      </c>
      <c r="R1550" s="15" t="s">
        <v>16327</v>
      </c>
      <c r="S1550" s="15" t="s">
        <v>16328</v>
      </c>
      <c r="T1550" s="15" t="s">
        <v>541</v>
      </c>
      <c r="U1550" s="15" t="s">
        <v>53</v>
      </c>
      <c r="V1550" s="15" t="s">
        <v>46223</v>
      </c>
      <c r="W1550" s="15" t="s">
        <v>3184</v>
      </c>
      <c r="X1550" s="15" t="str">
        <f>_xlfn.XLOOKUP(_LOOKUP[[#This Row],[AdjusterMemberName]],_Adjuster[Adjuster Name],_Adjuster[Email],,0)</f>
        <v>mQualls@knightcompany.com</v>
      </c>
      <c r="Y1550" s="15" t="str">
        <f>_xlfn.XLOOKUP(_LOOKUP[[#This Row],[AdjusterMemberName]],_Adjuster[Adjuster Name],_Adjuster[Phone Number],,0)</f>
        <v>424-559-5436</v>
      </c>
      <c r="Z1550" s="15" t="s">
        <v>16329</v>
      </c>
      <c r="AA15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2521 E Marsh St Apt O2, Stockton  CA 95205</v>
      </c>
      <c r="AB1550" s="15"/>
    </row>
    <row r="1551" spans="1:28" x14ac:dyDescent="0.3">
      <c r="A1551" s="14">
        <v>1</v>
      </c>
      <c r="B1551" s="14">
        <v>1</v>
      </c>
      <c r="C1551" s="15" t="s">
        <v>30994</v>
      </c>
      <c r="D1551" s="15" t="s">
        <v>30994</v>
      </c>
      <c r="E1551" s="15">
        <v>45734</v>
      </c>
      <c r="F1551" s="15" t="s">
        <v>30995</v>
      </c>
      <c r="G1551" s="15">
        <v>45628</v>
      </c>
      <c r="H1551" s="15">
        <v>45810</v>
      </c>
      <c r="I1551" s="15" t="s">
        <v>34016</v>
      </c>
      <c r="J1551" s="15" t="s">
        <v>34017</v>
      </c>
      <c r="K1551" s="15" t="s">
        <v>45892</v>
      </c>
      <c r="L1551" s="15" t="s">
        <v>25</v>
      </c>
      <c r="M1551" s="15" t="s">
        <v>1896</v>
      </c>
      <c r="N1551" s="14">
        <v>2018</v>
      </c>
      <c r="O1551" s="15" t="s">
        <v>30998</v>
      </c>
      <c r="P1551" s="15" t="s">
        <v>81</v>
      </c>
      <c r="Q1551" s="15" t="s">
        <v>47092</v>
      </c>
      <c r="R1551" s="15" t="s">
        <v>162</v>
      </c>
      <c r="S1551" s="15" t="s">
        <v>30999</v>
      </c>
      <c r="T1551" s="15" t="s">
        <v>308</v>
      </c>
      <c r="U1551" s="15" t="s">
        <v>53</v>
      </c>
      <c r="V1551" s="15" t="s">
        <v>45432</v>
      </c>
      <c r="W1551" s="15" t="s">
        <v>264</v>
      </c>
      <c r="X1551" s="15" t="str">
        <f>_xlfn.XLOOKUP(_LOOKUP[[#This Row],[AdjusterMemberName]],_Adjuster[Adjuster Name],_Adjuster[Email],,0)</f>
        <v>sBonnevie@knightcompany.com</v>
      </c>
      <c r="Y1551" s="15" t="str">
        <f>_xlfn.XLOOKUP(_LOOKUP[[#This Row],[AdjusterMemberName]],_Adjuster[Adjuster Name],_Adjuster[Phone Number],,0)</f>
        <v>323-692-4064</v>
      </c>
      <c r="Z1551" s="15" t="s">
        <v>31000</v>
      </c>
      <c r="AA15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3534 Gwinnett Dr, Riverside  CA 92503</v>
      </c>
      <c r="AB1551" s="15"/>
    </row>
    <row r="1552" spans="1:28" x14ac:dyDescent="0.3">
      <c r="A1552" s="14">
        <v>1</v>
      </c>
      <c r="B1552" s="14">
        <v>1</v>
      </c>
      <c r="C1552" s="15" t="s">
        <v>34033</v>
      </c>
      <c r="D1552" s="15" t="s">
        <v>34033</v>
      </c>
      <c r="E1552" s="15">
        <v>45734</v>
      </c>
      <c r="F1552" s="15" t="s">
        <v>34034</v>
      </c>
      <c r="G1552" s="15">
        <v>45652</v>
      </c>
      <c r="H1552" s="15">
        <v>45834</v>
      </c>
      <c r="I1552" s="15" t="s">
        <v>34035</v>
      </c>
      <c r="J1552" s="15" t="s">
        <v>34036</v>
      </c>
      <c r="K1552" s="15" t="s">
        <v>45379</v>
      </c>
      <c r="L1552" s="15" t="s">
        <v>103</v>
      </c>
      <c r="M1552" s="15" t="s">
        <v>104</v>
      </c>
      <c r="N1552" s="14">
        <v>2025</v>
      </c>
      <c r="O1552" s="15" t="s">
        <v>34037</v>
      </c>
      <c r="P1552" s="15" t="s">
        <v>106</v>
      </c>
      <c r="Q1552" s="15" t="s">
        <v>47133</v>
      </c>
      <c r="R1552" s="15" t="s">
        <v>34038</v>
      </c>
      <c r="S1552" s="15" t="s">
        <v>34039</v>
      </c>
      <c r="T1552" s="15" t="s">
        <v>1366</v>
      </c>
      <c r="U1552" s="15" t="s">
        <v>53</v>
      </c>
      <c r="V1552" s="15" t="s">
        <v>45671</v>
      </c>
      <c r="W1552" s="15" t="s">
        <v>1624</v>
      </c>
      <c r="X1552" s="15" t="e">
        <f>_xlfn.XLOOKUP(_LOOKUP[[#This Row],[AdjusterMemberName]],_Adjuster[Adjuster Name],_Adjuster[Email],,0)</f>
        <v>#N/A</v>
      </c>
      <c r="Y1552" s="15" t="e">
        <f>_xlfn.XLOOKUP(_LOOKUP[[#This Row],[AdjusterMemberName]],_Adjuster[Adjuster Name],_Adjuster[Phone Number],,0)</f>
        <v>#N/A</v>
      </c>
      <c r="Z1552" s="15" t="s">
        <v>34040</v>
      </c>
      <c r="AA15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660 Lakeside Pl Apt 302, Corona  CA 92879</v>
      </c>
      <c r="AB1552" s="15"/>
    </row>
    <row r="1553" spans="1:28" x14ac:dyDescent="0.3">
      <c r="A1553" s="14">
        <v>1</v>
      </c>
      <c r="B1553" s="14">
        <v>1</v>
      </c>
      <c r="C1553" s="15" t="s">
        <v>34041</v>
      </c>
      <c r="D1553" s="15" t="s">
        <v>34041</v>
      </c>
      <c r="E1553" s="15">
        <v>45734</v>
      </c>
      <c r="F1553" s="15" t="s">
        <v>34042</v>
      </c>
      <c r="G1553" s="15">
        <v>45720</v>
      </c>
      <c r="H1553" s="15">
        <v>45904</v>
      </c>
      <c r="I1553" s="15" t="s">
        <v>34043</v>
      </c>
      <c r="J1553" s="15" t="s">
        <v>34044</v>
      </c>
      <c r="K1553" s="15" t="s">
        <v>45336</v>
      </c>
      <c r="L1553" s="15" t="s">
        <v>25</v>
      </c>
      <c r="M1553" s="15" t="s">
        <v>7970</v>
      </c>
      <c r="N1553" s="14">
        <v>2022</v>
      </c>
      <c r="O1553" s="15" t="s">
        <v>34045</v>
      </c>
      <c r="P1553" s="15" t="s">
        <v>106</v>
      </c>
      <c r="Q1553" s="15" t="s">
        <v>47015</v>
      </c>
      <c r="R1553" s="15" t="s">
        <v>34046</v>
      </c>
      <c r="S1553" s="15" t="s">
        <v>34047</v>
      </c>
      <c r="T1553" s="15" t="s">
        <v>34048</v>
      </c>
      <c r="U1553" s="15" t="s">
        <v>53</v>
      </c>
      <c r="V1553" s="15" t="s">
        <v>46220</v>
      </c>
      <c r="W1553" s="15" t="s">
        <v>7479</v>
      </c>
      <c r="X1553" s="15" t="e">
        <f>_xlfn.XLOOKUP(_LOOKUP[[#This Row],[AdjusterMemberName]],_Adjuster[Adjuster Name],_Adjuster[Email],,0)</f>
        <v>#N/A</v>
      </c>
      <c r="Y1553" s="15" t="e">
        <f>_xlfn.XLOOKUP(_LOOKUP[[#This Row],[AdjusterMemberName]],_Adjuster[Adjuster Name],_Adjuster[Phone Number],,0)</f>
        <v>#N/A</v>
      </c>
      <c r="Z1553" s="15" t="s">
        <v>34049</v>
      </c>
      <c r="AA15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17480 Serene Dr, Morgan Hill  CA 95037</v>
      </c>
      <c r="AB1553" s="15"/>
    </row>
    <row r="1554" spans="1:28" x14ac:dyDescent="0.3">
      <c r="A1554" s="14">
        <v>1</v>
      </c>
      <c r="B1554" s="14">
        <v>1</v>
      </c>
      <c r="C1554" s="15" t="s">
        <v>34088</v>
      </c>
      <c r="D1554" s="15" t="s">
        <v>34088</v>
      </c>
      <c r="E1554" s="15">
        <v>45734</v>
      </c>
      <c r="F1554" s="15" t="s">
        <v>34089</v>
      </c>
      <c r="G1554" s="15">
        <v>45604</v>
      </c>
      <c r="H1554" s="15">
        <v>45785</v>
      </c>
      <c r="I1554" s="15" t="s">
        <v>34090</v>
      </c>
      <c r="J1554" s="15" t="s">
        <v>34091</v>
      </c>
      <c r="K1554" s="15" t="s">
        <v>45506</v>
      </c>
      <c r="L1554" s="15" t="s">
        <v>441</v>
      </c>
      <c r="M1554" s="15" t="s">
        <v>579</v>
      </c>
      <c r="N1554" s="14">
        <v>2024</v>
      </c>
      <c r="O1554" s="15" t="s">
        <v>23388</v>
      </c>
      <c r="P1554" s="15" t="s">
        <v>106</v>
      </c>
      <c r="Q1554" s="15" t="s">
        <v>47132</v>
      </c>
      <c r="R1554" s="15" t="s">
        <v>204</v>
      </c>
      <c r="S1554" s="15" t="s">
        <v>34092</v>
      </c>
      <c r="T1554" s="15" t="s">
        <v>9898</v>
      </c>
      <c r="U1554" s="15" t="s">
        <v>53</v>
      </c>
      <c r="V1554" s="15" t="s">
        <v>45881</v>
      </c>
      <c r="W1554" s="15" t="s">
        <v>3307</v>
      </c>
      <c r="X1554" s="15" t="e">
        <f>_xlfn.XLOOKUP(_LOOKUP[[#This Row],[AdjusterMemberName]],_Adjuster[Adjuster Name],_Adjuster[Email],,0)</f>
        <v>#N/A</v>
      </c>
      <c r="Y1554" s="15" t="e">
        <f>_xlfn.XLOOKUP(_LOOKUP[[#This Row],[AdjusterMemberName]],_Adjuster[Adjuster Name],_Adjuster[Phone Number],,0)</f>
        <v>#N/A</v>
      </c>
      <c r="Z1554" s="15" t="s">
        <v>34093</v>
      </c>
      <c r="AA15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942 Tradition Dr, Lemoore  CA 93245</v>
      </c>
      <c r="AB1554" s="15"/>
    </row>
    <row r="1555" spans="1:28" x14ac:dyDescent="0.3">
      <c r="A1555" s="14">
        <v>1</v>
      </c>
      <c r="B1555" s="14">
        <v>1</v>
      </c>
      <c r="C1555" s="15" t="s">
        <v>34104</v>
      </c>
      <c r="D1555" s="15" t="s">
        <v>34104</v>
      </c>
      <c r="E1555" s="15">
        <v>45734</v>
      </c>
      <c r="F1555" s="15" t="s">
        <v>34105</v>
      </c>
      <c r="G1555" s="15">
        <v>45688</v>
      </c>
      <c r="H1555" s="15">
        <v>45869</v>
      </c>
      <c r="I1555" s="15" t="s">
        <v>34106</v>
      </c>
      <c r="J1555" s="15" t="s">
        <v>34107</v>
      </c>
      <c r="K1555" s="15" t="s">
        <v>45481</v>
      </c>
      <c r="L1555" s="15" t="s">
        <v>91</v>
      </c>
      <c r="M1555" s="15" t="s">
        <v>92</v>
      </c>
      <c r="N1555" s="14">
        <v>2019</v>
      </c>
      <c r="O1555" s="15" t="s">
        <v>34108</v>
      </c>
      <c r="P1555" s="15" t="s">
        <v>81</v>
      </c>
      <c r="Q1555" s="15" t="s">
        <v>47002</v>
      </c>
      <c r="R1555" s="15" t="s">
        <v>19369</v>
      </c>
      <c r="S1555" s="15" t="s">
        <v>34109</v>
      </c>
      <c r="T1555" s="15" t="s">
        <v>174</v>
      </c>
      <c r="U1555" s="15" t="s">
        <v>53</v>
      </c>
      <c r="V1555" s="15" t="s">
        <v>45351</v>
      </c>
      <c r="W1555" s="15" t="s">
        <v>6921</v>
      </c>
      <c r="X1555" s="15" t="str">
        <f>_xlfn.XLOOKUP(_LOOKUP[[#This Row],[AdjusterMemberName]],_Adjuster[Adjuster Name],_Adjuster[Email],,0)</f>
        <v>AWallace@knightcompany.com</v>
      </c>
      <c r="Y1555" s="15" t="str">
        <f>_xlfn.XLOOKUP(_LOOKUP[[#This Row],[AdjusterMemberName]],_Adjuster[Adjuster Name],_Adjuster[Phone Number],,0)</f>
        <v>424-559-5734</v>
      </c>
      <c r="Z1555" s="15" t="s">
        <v>34110</v>
      </c>
      <c r="AA15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4900 S Figueroa St Apt 117, Los Angeles  CA 90037</v>
      </c>
      <c r="AB1555" s="15">
        <v>45811</v>
      </c>
    </row>
    <row r="1556" spans="1:28" x14ac:dyDescent="0.3">
      <c r="A1556" s="14">
        <v>1</v>
      </c>
      <c r="B1556" s="14">
        <v>1</v>
      </c>
      <c r="C1556" s="15" t="s">
        <v>34183</v>
      </c>
      <c r="D1556" s="15" t="s">
        <v>34183</v>
      </c>
      <c r="E1556" s="15">
        <v>45734</v>
      </c>
      <c r="F1556" s="15" t="s">
        <v>34184</v>
      </c>
      <c r="G1556" s="15">
        <v>45554</v>
      </c>
      <c r="H1556" s="15">
        <v>45735</v>
      </c>
      <c r="I1556" s="15" t="s">
        <v>34185</v>
      </c>
      <c r="J1556" s="15" t="s">
        <v>34186</v>
      </c>
      <c r="K1556" s="15" t="s">
        <v>45646</v>
      </c>
      <c r="L1556" s="15" t="s">
        <v>281</v>
      </c>
      <c r="M1556" s="15" t="s">
        <v>526</v>
      </c>
      <c r="N1556" s="14">
        <v>2016</v>
      </c>
      <c r="O1556" s="15" t="s">
        <v>34187</v>
      </c>
      <c r="P1556" s="15" t="s">
        <v>81</v>
      </c>
      <c r="Q1556" s="15" t="s">
        <v>47019</v>
      </c>
      <c r="R1556" s="15" t="s">
        <v>610</v>
      </c>
      <c r="S1556" s="15" t="s">
        <v>34188</v>
      </c>
      <c r="T1556" s="15" t="s">
        <v>174</v>
      </c>
      <c r="U1556" s="15" t="s">
        <v>53</v>
      </c>
      <c r="V1556" s="15" t="s">
        <v>45694</v>
      </c>
      <c r="W1556" s="15" t="s">
        <v>1658</v>
      </c>
      <c r="X1556" s="15" t="str">
        <f>_xlfn.XLOOKUP(_LOOKUP[[#This Row],[AdjusterMemberName]],_Adjuster[Adjuster Name],_Adjuster[Email],,0)</f>
        <v>RDavila@knightcompany.com</v>
      </c>
      <c r="Y1556" s="15" t="str">
        <f>_xlfn.XLOOKUP(_LOOKUP[[#This Row],[AdjusterMemberName]],_Adjuster[Adjuster Name],_Adjuster[Phone Number],,0)</f>
        <v>424-559-5663</v>
      </c>
      <c r="Z1556" s="15" t="s">
        <v>34189</v>
      </c>
      <c r="AA15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1022 W 47Th St, Los Angeles  CA 90037</v>
      </c>
      <c r="AB1556" s="15"/>
    </row>
    <row r="1557" spans="1:28" x14ac:dyDescent="0.3">
      <c r="A1557" s="14">
        <v>1</v>
      </c>
      <c r="B1557" s="14">
        <v>1</v>
      </c>
      <c r="C1557" s="15" t="s">
        <v>34206</v>
      </c>
      <c r="D1557" s="15" t="s">
        <v>34206</v>
      </c>
      <c r="E1557" s="15">
        <v>45734</v>
      </c>
      <c r="F1557" s="15" t="s">
        <v>34207</v>
      </c>
      <c r="G1557" s="15">
        <v>45571</v>
      </c>
      <c r="H1557" s="15">
        <v>45753</v>
      </c>
      <c r="I1557" s="15" t="s">
        <v>34208</v>
      </c>
      <c r="J1557" s="15" t="s">
        <v>34209</v>
      </c>
      <c r="K1557" s="15" t="s">
        <v>45336</v>
      </c>
      <c r="L1557" s="15" t="s">
        <v>128</v>
      </c>
      <c r="M1557" s="15" t="s">
        <v>836</v>
      </c>
      <c r="N1557" s="14">
        <v>2024</v>
      </c>
      <c r="O1557" s="15" t="s">
        <v>34210</v>
      </c>
      <c r="P1557" s="15" t="s">
        <v>106</v>
      </c>
      <c r="Q1557" s="15" t="s">
        <v>47073</v>
      </c>
      <c r="R1557" s="15" t="s">
        <v>8820</v>
      </c>
      <c r="S1557" s="15" t="s">
        <v>34211</v>
      </c>
      <c r="T1557" s="15" t="s">
        <v>174</v>
      </c>
      <c r="U1557" s="15" t="s">
        <v>53</v>
      </c>
      <c r="V1557" s="15" t="s">
        <v>45532</v>
      </c>
      <c r="W1557" s="15" t="s">
        <v>3307</v>
      </c>
      <c r="X1557" s="15" t="e">
        <f>_xlfn.XLOOKUP(_LOOKUP[[#This Row],[AdjusterMemberName]],_Adjuster[Adjuster Name],_Adjuster[Email],,0)</f>
        <v>#N/A</v>
      </c>
      <c r="Y1557" s="15" t="e">
        <f>_xlfn.XLOOKUP(_LOOKUP[[#This Row],[AdjusterMemberName]],_Adjuster[Adjuster Name],_Adjuster[Phone Number],,0)</f>
        <v>#N/A</v>
      </c>
      <c r="Z1557" s="15" t="s">
        <v>34212</v>
      </c>
      <c r="AA15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4020 Marathon St Apt 202, Los Angeles  CA 90029</v>
      </c>
      <c r="AB1557" s="15"/>
    </row>
    <row r="1558" spans="1:28" x14ac:dyDescent="0.3">
      <c r="A1558" s="14">
        <v>1</v>
      </c>
      <c r="B1558" s="14">
        <v>1</v>
      </c>
      <c r="C1558" s="15" t="s">
        <v>27207</v>
      </c>
      <c r="D1558" s="15" t="s">
        <v>27208</v>
      </c>
      <c r="E1558" s="15">
        <v>45734</v>
      </c>
      <c r="F1558" s="15" t="s">
        <v>27209</v>
      </c>
      <c r="G1558" s="15">
        <v>45575</v>
      </c>
      <c r="H1558" s="15">
        <v>45757</v>
      </c>
      <c r="I1558" s="15" t="s">
        <v>34233</v>
      </c>
      <c r="J1558" s="15" t="s">
        <v>34234</v>
      </c>
      <c r="K1558" s="15" t="s">
        <v>45332</v>
      </c>
      <c r="L1558" s="15" t="s">
        <v>128</v>
      </c>
      <c r="M1558" s="15" t="s">
        <v>13318</v>
      </c>
      <c r="N1558" s="14">
        <v>2010</v>
      </c>
      <c r="O1558" s="15" t="s">
        <v>27212</v>
      </c>
      <c r="P1558" s="15" t="s">
        <v>106</v>
      </c>
      <c r="Q1558" s="15" t="s">
        <v>47019</v>
      </c>
      <c r="R1558" s="15" t="s">
        <v>10748</v>
      </c>
      <c r="S1558" s="15" t="s">
        <v>27213</v>
      </c>
      <c r="T1558" s="15" t="s">
        <v>327</v>
      </c>
      <c r="U1558" s="15" t="s">
        <v>53</v>
      </c>
      <c r="V1558" s="15" t="s">
        <v>45527</v>
      </c>
      <c r="W1558" s="15" t="s">
        <v>1049</v>
      </c>
      <c r="X1558" s="15" t="str">
        <f>_xlfn.XLOOKUP(_LOOKUP[[#This Row],[AdjusterMemberName]],_Adjuster[Adjuster Name],_Adjuster[Email],,0)</f>
        <v>cPenate@knightcompany.com</v>
      </c>
      <c r="Y1558" s="15" t="str">
        <f>_xlfn.XLOOKUP(_LOOKUP[[#This Row],[AdjusterMemberName]],_Adjuster[Adjuster Name],_Adjuster[Phone Number],,0)</f>
        <v>424-559-5385</v>
      </c>
      <c r="Z1558" s="15" t="s">
        <v>27214</v>
      </c>
      <c r="AA15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10339 Atlantic Ave Apt E, South Gate  CA 90280</v>
      </c>
      <c r="AB1558" s="15"/>
    </row>
    <row r="1559" spans="1:28" x14ac:dyDescent="0.3">
      <c r="A1559" s="14">
        <v>1</v>
      </c>
      <c r="B1559" s="14">
        <v>1</v>
      </c>
      <c r="C1559" s="15" t="s">
        <v>27633</v>
      </c>
      <c r="D1559" s="15" t="s">
        <v>27634</v>
      </c>
      <c r="E1559" s="15">
        <v>45734</v>
      </c>
      <c r="F1559" s="15" t="s">
        <v>27635</v>
      </c>
      <c r="G1559" s="15">
        <v>45632</v>
      </c>
      <c r="H1559" s="15">
        <v>45814</v>
      </c>
      <c r="I1559" s="15" t="s">
        <v>34268</v>
      </c>
      <c r="J1559" s="15" t="s">
        <v>34269</v>
      </c>
      <c r="K1559" s="15" t="s">
        <v>45493</v>
      </c>
      <c r="L1559" s="15" t="s">
        <v>128</v>
      </c>
      <c r="M1559" s="15" t="s">
        <v>170</v>
      </c>
      <c r="N1559" s="14">
        <v>2024</v>
      </c>
      <c r="O1559" s="15" t="s">
        <v>27638</v>
      </c>
      <c r="P1559" s="15" t="s">
        <v>106</v>
      </c>
      <c r="Q1559" s="15" t="s">
        <v>47020</v>
      </c>
      <c r="R1559" s="15" t="s">
        <v>27639</v>
      </c>
      <c r="S1559" s="15" t="s">
        <v>27640</v>
      </c>
      <c r="T1559" s="15" t="s">
        <v>592</v>
      </c>
      <c r="U1559" s="15" t="s">
        <v>53</v>
      </c>
      <c r="V1559" s="15" t="s">
        <v>45910</v>
      </c>
      <c r="W1559" s="15" t="s">
        <v>3307</v>
      </c>
      <c r="X1559" s="15" t="e">
        <f>_xlfn.XLOOKUP(_LOOKUP[[#This Row],[AdjusterMemberName]],_Adjuster[Adjuster Name],_Adjuster[Email],,0)</f>
        <v>#N/A</v>
      </c>
      <c r="Y1559" s="15" t="e">
        <f>_xlfn.XLOOKUP(_LOOKUP[[#This Row],[AdjusterMemberName]],_Adjuster[Adjuster Name],_Adjuster[Phone Number],,0)</f>
        <v>#N/A</v>
      </c>
      <c r="Z1559" s="15" t="s">
        <v>27641</v>
      </c>
      <c r="AA15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12976 Altadena St , Hesperia  CA 92344</v>
      </c>
      <c r="AB1559" s="15"/>
    </row>
    <row r="1560" spans="1:28" x14ac:dyDescent="0.3">
      <c r="A1560" s="14">
        <v>1</v>
      </c>
      <c r="B1560" s="14">
        <v>1</v>
      </c>
      <c r="C1560" s="15" t="s">
        <v>34308</v>
      </c>
      <c r="D1560" s="15" t="s">
        <v>34308</v>
      </c>
      <c r="E1560" s="15">
        <v>45734</v>
      </c>
      <c r="F1560" s="15" t="s">
        <v>34309</v>
      </c>
      <c r="G1560" s="15">
        <v>45722</v>
      </c>
      <c r="H1560" s="15">
        <v>45906</v>
      </c>
      <c r="I1560" s="15" t="s">
        <v>34310</v>
      </c>
      <c r="J1560" s="15" t="s">
        <v>34311</v>
      </c>
      <c r="K1560" s="15" t="s">
        <v>45951</v>
      </c>
      <c r="L1560" s="15" t="s">
        <v>139</v>
      </c>
      <c r="M1560" s="15" t="s">
        <v>678</v>
      </c>
      <c r="N1560" s="14">
        <v>2017</v>
      </c>
      <c r="O1560" s="15" t="s">
        <v>34312</v>
      </c>
      <c r="P1560" s="15" t="s">
        <v>106</v>
      </c>
      <c r="Q1560" s="15" t="s">
        <v>47018</v>
      </c>
      <c r="R1560" s="15" t="s">
        <v>2190</v>
      </c>
      <c r="S1560" s="15" t="s">
        <v>34313</v>
      </c>
      <c r="T1560" s="15" t="s">
        <v>894</v>
      </c>
      <c r="U1560" s="15" t="s">
        <v>53</v>
      </c>
      <c r="V1560" s="15" t="s">
        <v>46208</v>
      </c>
      <c r="W1560" s="15" t="s">
        <v>1049</v>
      </c>
      <c r="X1560" s="15" t="str">
        <f>_xlfn.XLOOKUP(_LOOKUP[[#This Row],[AdjusterMemberName]],_Adjuster[Adjuster Name],_Adjuster[Email],,0)</f>
        <v>cPenate@knightcompany.com</v>
      </c>
      <c r="Y1560" s="15" t="str">
        <f>_xlfn.XLOOKUP(_LOOKUP[[#This Row],[AdjusterMemberName]],_Adjuster[Adjuster Name],_Adjuster[Phone Number],,0)</f>
        <v>424-559-5385</v>
      </c>
      <c r="Z1560" s="15" t="s">
        <v>34314</v>
      </c>
      <c r="AA15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3086 Logan Ave, San Diego  CA 92113</v>
      </c>
      <c r="AB1560" s="15"/>
    </row>
    <row r="1561" spans="1:28" x14ac:dyDescent="0.3">
      <c r="A1561" s="14">
        <v>1</v>
      </c>
      <c r="B1561" s="14">
        <v>1</v>
      </c>
      <c r="C1561" s="15" t="s">
        <v>24041</v>
      </c>
      <c r="D1561" s="15" t="s">
        <v>24041</v>
      </c>
      <c r="E1561" s="15">
        <v>45734</v>
      </c>
      <c r="F1561" s="15" t="s">
        <v>28838</v>
      </c>
      <c r="G1561" s="15">
        <v>45632</v>
      </c>
      <c r="H1561" s="15">
        <v>45814</v>
      </c>
      <c r="I1561" s="15" t="s">
        <v>34461</v>
      </c>
      <c r="J1561" s="15" t="s">
        <v>34462</v>
      </c>
      <c r="K1561" s="15" t="s">
        <v>45332</v>
      </c>
      <c r="L1561" s="15" t="s">
        <v>139</v>
      </c>
      <c r="M1561" s="15" t="s">
        <v>12315</v>
      </c>
      <c r="N1561" s="14">
        <v>2003</v>
      </c>
      <c r="O1561" s="15" t="s">
        <v>34463</v>
      </c>
      <c r="P1561" s="15" t="s">
        <v>106</v>
      </c>
      <c r="Q1561" s="15" t="s">
        <v>47065</v>
      </c>
      <c r="R1561" s="15" t="s">
        <v>1419</v>
      </c>
      <c r="S1561" s="15" t="s">
        <v>28842</v>
      </c>
      <c r="T1561" s="15" t="s">
        <v>3838</v>
      </c>
      <c r="U1561" s="15" t="s">
        <v>53</v>
      </c>
      <c r="V1561" s="15" t="s">
        <v>45596</v>
      </c>
      <c r="W1561" s="15" t="s">
        <v>3184</v>
      </c>
      <c r="X1561" s="15" t="str">
        <f>_xlfn.XLOOKUP(_LOOKUP[[#This Row],[AdjusterMemberName]],_Adjuster[Adjuster Name],_Adjuster[Email],,0)</f>
        <v>mQualls@knightcompany.com</v>
      </c>
      <c r="Y1561" s="15" t="str">
        <f>_xlfn.XLOOKUP(_LOOKUP[[#This Row],[AdjusterMemberName]],_Adjuster[Adjuster Name],_Adjuster[Phone Number],,0)</f>
        <v>424-559-5436</v>
      </c>
      <c r="Z1561" s="15" t="s">
        <v>28843</v>
      </c>
      <c r="AA15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13061 Vanowen St Apt 15, North Hollywood  CA 91605</v>
      </c>
      <c r="AB1561" s="15"/>
    </row>
    <row r="1562" spans="1:28" x14ac:dyDescent="0.3">
      <c r="A1562" s="14">
        <v>0</v>
      </c>
      <c r="B1562" s="14">
        <v>1</v>
      </c>
      <c r="C1562" s="15" t="s">
        <v>34560</v>
      </c>
      <c r="D1562" s="15" t="s">
        <v>34560</v>
      </c>
      <c r="E1562" s="15">
        <v>45734</v>
      </c>
      <c r="F1562" s="15" t="s">
        <v>34561</v>
      </c>
      <c r="G1562" s="15"/>
      <c r="H1562" s="15"/>
      <c r="I1562" s="15" t="s">
        <v>34562</v>
      </c>
      <c r="J1562" s="15" t="s">
        <v>34563</v>
      </c>
      <c r="K1562" s="15" t="s">
        <v>46196</v>
      </c>
      <c r="L1562" s="15" t="s">
        <v>103</v>
      </c>
      <c r="M1562" s="15" t="s">
        <v>33985</v>
      </c>
      <c r="N1562" s="14">
        <v>2023</v>
      </c>
      <c r="O1562" s="15" t="s">
        <v>9130</v>
      </c>
      <c r="P1562" s="15" t="s">
        <v>81</v>
      </c>
      <c r="Q1562" s="15"/>
      <c r="R1562" s="15"/>
      <c r="S1562" s="15"/>
      <c r="T1562" s="15"/>
      <c r="U1562" s="15"/>
      <c r="V1562" s="15"/>
      <c r="W1562" s="15" t="s">
        <v>1658</v>
      </c>
      <c r="X1562" s="15" t="str">
        <f>_xlfn.XLOOKUP(_LOOKUP[[#This Row],[AdjusterMemberName]],_Adjuster[Adjuster Name],_Adjuster[Email],,0)</f>
        <v>RDavila@knightcompany.com</v>
      </c>
      <c r="Y1562" s="15" t="str">
        <f>_xlfn.XLOOKUP(_LOOKUP[[#This Row],[AdjusterMemberName]],_Adjuster[Adjuster Name],_Adjuster[Phone Number],,0)</f>
        <v>424-559-5663</v>
      </c>
      <c r="Z1562" s="15"/>
      <c r="AA1562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1562" s="15"/>
    </row>
    <row r="1563" spans="1:28" x14ac:dyDescent="0.3">
      <c r="A1563" s="14">
        <v>1</v>
      </c>
      <c r="B1563" s="14">
        <v>1</v>
      </c>
      <c r="C1563" s="15" t="s">
        <v>19574</v>
      </c>
      <c r="D1563" s="15" t="s">
        <v>19574</v>
      </c>
      <c r="E1563" s="15">
        <v>45734</v>
      </c>
      <c r="F1563" s="15" t="s">
        <v>34608</v>
      </c>
      <c r="G1563" s="15">
        <v>45733</v>
      </c>
      <c r="H1563" s="15">
        <v>45917</v>
      </c>
      <c r="I1563" s="15" t="s">
        <v>34609</v>
      </c>
      <c r="J1563" s="15" t="s">
        <v>34610</v>
      </c>
      <c r="K1563" s="15" t="s">
        <v>45646</v>
      </c>
      <c r="L1563" s="15" t="s">
        <v>25</v>
      </c>
      <c r="M1563" s="15" t="s">
        <v>79</v>
      </c>
      <c r="N1563" s="14">
        <v>2004</v>
      </c>
      <c r="O1563" s="15" t="s">
        <v>34611</v>
      </c>
      <c r="P1563" s="15" t="s">
        <v>106</v>
      </c>
      <c r="Q1563" s="15" t="s">
        <v>46913</v>
      </c>
      <c r="R1563" s="15" t="s">
        <v>2190</v>
      </c>
      <c r="S1563" s="15" t="s">
        <v>34612</v>
      </c>
      <c r="T1563" s="15" t="s">
        <v>174</v>
      </c>
      <c r="U1563" s="15" t="s">
        <v>53</v>
      </c>
      <c r="V1563" s="15" t="s">
        <v>45780</v>
      </c>
      <c r="W1563" s="15" t="s">
        <v>3184</v>
      </c>
      <c r="X1563" s="15" t="str">
        <f>_xlfn.XLOOKUP(_LOOKUP[[#This Row],[AdjusterMemberName]],_Adjuster[Adjuster Name],_Adjuster[Email],,0)</f>
        <v>mQualls@knightcompany.com</v>
      </c>
      <c r="Y1563" s="15" t="str">
        <f>_xlfn.XLOOKUP(_LOOKUP[[#This Row],[AdjusterMemberName]],_Adjuster[Adjuster Name],_Adjuster[Phone Number],,0)</f>
        <v>424-559-5436</v>
      </c>
      <c r="Z1563" s="15" t="s">
        <v>34613</v>
      </c>
      <c r="AA15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645 Pacific Ave Apt 403, Long Beach  CA 90802</v>
      </c>
      <c r="AB1563" s="15"/>
    </row>
    <row r="1564" spans="1:28" x14ac:dyDescent="0.3">
      <c r="A1564" s="14">
        <v>1</v>
      </c>
      <c r="B1564" s="14">
        <v>1</v>
      </c>
      <c r="C1564" s="15" t="s">
        <v>18689</v>
      </c>
      <c r="D1564" s="15" t="s">
        <v>35478</v>
      </c>
      <c r="E1564" s="15">
        <v>45734</v>
      </c>
      <c r="F1564" s="15" t="s">
        <v>35479</v>
      </c>
      <c r="G1564" s="15">
        <v>45582</v>
      </c>
      <c r="H1564" s="15">
        <v>45764</v>
      </c>
      <c r="I1564" s="15" t="s">
        <v>35480</v>
      </c>
      <c r="J1564" s="15" t="s">
        <v>35481</v>
      </c>
      <c r="K1564" s="15" t="s">
        <v>45722</v>
      </c>
      <c r="L1564" s="15" t="s">
        <v>314</v>
      </c>
      <c r="M1564" s="15" t="s">
        <v>315</v>
      </c>
      <c r="N1564" s="14">
        <v>2024</v>
      </c>
      <c r="O1564" s="15" t="s">
        <v>35482</v>
      </c>
      <c r="P1564" s="15" t="s">
        <v>106</v>
      </c>
      <c r="Q1564" s="15" t="s">
        <v>47095</v>
      </c>
      <c r="R1564" s="15" t="s">
        <v>10883</v>
      </c>
      <c r="S1564" s="15" t="s">
        <v>18695</v>
      </c>
      <c r="T1564" s="15" t="s">
        <v>424</v>
      </c>
      <c r="U1564" s="15" t="s">
        <v>53</v>
      </c>
      <c r="V1564" s="15" t="s">
        <v>45977</v>
      </c>
      <c r="W1564" s="15" t="s">
        <v>22473</v>
      </c>
      <c r="X1564" s="15" t="e">
        <f>_xlfn.XLOOKUP(_LOOKUP[[#This Row],[AdjusterMemberName]],_Adjuster[Adjuster Name],_Adjuster[Email],,0)</f>
        <v>#N/A</v>
      </c>
      <c r="Y1564" s="15" t="e">
        <f>_xlfn.XLOOKUP(_LOOKUP[[#This Row],[AdjusterMemberName]],_Adjuster[Adjuster Name],_Adjuster[Phone Number],,0)</f>
        <v>#N/A</v>
      </c>
      <c r="Z1564" s="15" t="s">
        <v>18696</v>
      </c>
      <c r="AA15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264 N Allen St, San Bernardino  CA 92408</v>
      </c>
      <c r="AB1564" s="15"/>
    </row>
    <row r="1565" spans="1:28" x14ac:dyDescent="0.3">
      <c r="A1565" s="14">
        <v>0</v>
      </c>
      <c r="B1565" s="14">
        <v>1</v>
      </c>
      <c r="C1565" s="15" t="s">
        <v>27633</v>
      </c>
      <c r="D1565" s="15" t="s">
        <v>27634</v>
      </c>
      <c r="E1565" s="15">
        <v>45734</v>
      </c>
      <c r="F1565" s="15" t="s">
        <v>27635</v>
      </c>
      <c r="G1565" s="15"/>
      <c r="H1565" s="15"/>
      <c r="I1565" s="15" t="s">
        <v>38701</v>
      </c>
      <c r="J1565" s="15" t="s">
        <v>34269</v>
      </c>
      <c r="K1565" s="15" t="s">
        <v>45493</v>
      </c>
      <c r="L1565" s="15" t="s">
        <v>38702</v>
      </c>
      <c r="M1565" s="15" t="s">
        <v>1025</v>
      </c>
      <c r="N1565" s="14">
        <v>2000</v>
      </c>
      <c r="O1565" s="15" t="s">
        <v>1025</v>
      </c>
      <c r="P1565" s="15" t="s">
        <v>81</v>
      </c>
      <c r="Q1565" s="15"/>
      <c r="R1565" s="15"/>
      <c r="S1565" s="15"/>
      <c r="T1565" s="15"/>
      <c r="U1565" s="15"/>
      <c r="V1565" s="15"/>
      <c r="W1565" s="15" t="s">
        <v>1186</v>
      </c>
      <c r="X1565" s="15" t="str">
        <f>_xlfn.XLOOKUP(_LOOKUP[[#This Row],[AdjusterMemberName]],_Adjuster[Adjuster Name],_Adjuster[Email],,0)</f>
        <v>sAkinleye@knightcompany.com</v>
      </c>
      <c r="Y1565" s="15" t="str">
        <f>_xlfn.XLOOKUP(_LOOKUP[[#This Row],[AdjusterMemberName]],_Adjuster[Adjuster Name],_Adjuster[Phone Number],,0)</f>
        <v>424-559-5280</v>
      </c>
      <c r="Z1565" s="15"/>
      <c r="AA1565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1565" s="15"/>
    </row>
    <row r="1566" spans="1:28" x14ac:dyDescent="0.3">
      <c r="A1566" s="14">
        <v>1</v>
      </c>
      <c r="B1566" s="14">
        <v>1</v>
      </c>
      <c r="C1566" s="15" t="s">
        <v>33756</v>
      </c>
      <c r="D1566" s="15" t="s">
        <v>33756</v>
      </c>
      <c r="E1566" s="15">
        <v>45733</v>
      </c>
      <c r="F1566" s="15" t="s">
        <v>33757</v>
      </c>
      <c r="G1566" s="15">
        <v>45596</v>
      </c>
      <c r="H1566" s="15">
        <v>45777</v>
      </c>
      <c r="I1566" s="15" t="s">
        <v>33758</v>
      </c>
      <c r="J1566" s="15" t="s">
        <v>33759</v>
      </c>
      <c r="K1566" s="15" t="s">
        <v>45493</v>
      </c>
      <c r="L1566" s="15" t="s">
        <v>270</v>
      </c>
      <c r="M1566" s="15" t="s">
        <v>271</v>
      </c>
      <c r="N1566" s="14">
        <v>2014</v>
      </c>
      <c r="O1566" s="15" t="s">
        <v>33760</v>
      </c>
      <c r="P1566" s="15" t="s">
        <v>106</v>
      </c>
      <c r="Q1566" s="15" t="s">
        <v>47128</v>
      </c>
      <c r="R1566" s="15" t="s">
        <v>33761</v>
      </c>
      <c r="S1566" s="15" t="s">
        <v>33762</v>
      </c>
      <c r="T1566" s="15" t="s">
        <v>8503</v>
      </c>
      <c r="U1566" s="15" t="s">
        <v>53</v>
      </c>
      <c r="V1566" s="15" t="s">
        <v>46228</v>
      </c>
      <c r="W1566" s="15" t="s">
        <v>54</v>
      </c>
      <c r="X1566" s="15" t="str">
        <f>_xlfn.XLOOKUP(_LOOKUP[[#This Row],[AdjusterMemberName]],_Adjuster[Adjuster Name],_Adjuster[Email],,0)</f>
        <v>JRubalcava@knightcompany.com</v>
      </c>
      <c r="Y1566" s="15" t="str">
        <f>_xlfn.XLOOKUP(_LOOKUP[[#This Row],[AdjusterMemberName]],_Adjuster[Adjuster Name],_Adjuster[Phone Number],,0)</f>
        <v>424-559-5420</v>
      </c>
      <c r="Z1566" s="15" t="s">
        <v>33763</v>
      </c>
      <c r="AA15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923 Altura Rd #25, Fallbrook  CA 92028</v>
      </c>
      <c r="AB1566" s="15"/>
    </row>
    <row r="1567" spans="1:28" x14ac:dyDescent="0.3">
      <c r="A1567" s="14">
        <v>1</v>
      </c>
      <c r="B1567" s="14">
        <v>1</v>
      </c>
      <c r="C1567" s="15" t="s">
        <v>19391</v>
      </c>
      <c r="D1567" s="15" t="s">
        <v>19391</v>
      </c>
      <c r="E1567" s="15">
        <v>45733</v>
      </c>
      <c r="F1567" s="15" t="s">
        <v>33764</v>
      </c>
      <c r="G1567" s="15">
        <v>45715</v>
      </c>
      <c r="H1567" s="15">
        <v>45896</v>
      </c>
      <c r="I1567" s="15" t="s">
        <v>33765</v>
      </c>
      <c r="J1567" s="15" t="s">
        <v>33766</v>
      </c>
      <c r="K1567" s="15" t="s">
        <v>45695</v>
      </c>
      <c r="L1567" s="15" t="s">
        <v>116</v>
      </c>
      <c r="M1567" s="15" t="s">
        <v>33767</v>
      </c>
      <c r="N1567" s="14">
        <v>2017</v>
      </c>
      <c r="O1567" s="15" t="s">
        <v>33768</v>
      </c>
      <c r="P1567" s="15" t="s">
        <v>106</v>
      </c>
      <c r="Q1567" s="15" t="s">
        <v>47024</v>
      </c>
      <c r="R1567" s="15" t="s">
        <v>19396</v>
      </c>
      <c r="S1567" s="15" t="s">
        <v>19397</v>
      </c>
      <c r="T1567" s="15" t="s">
        <v>1782</v>
      </c>
      <c r="U1567" s="15" t="s">
        <v>53</v>
      </c>
      <c r="V1567" s="15" t="s">
        <v>45758</v>
      </c>
      <c r="W1567" s="15" t="s">
        <v>264</v>
      </c>
      <c r="X1567" s="15" t="str">
        <f>_xlfn.XLOOKUP(_LOOKUP[[#This Row],[AdjusterMemberName]],_Adjuster[Adjuster Name],_Adjuster[Email],,0)</f>
        <v>sBonnevie@knightcompany.com</v>
      </c>
      <c r="Y1567" s="15" t="str">
        <f>_xlfn.XLOOKUP(_LOOKUP[[#This Row],[AdjusterMemberName]],_Adjuster[Adjuster Name],_Adjuster[Phone Number],,0)</f>
        <v>323-692-4064</v>
      </c>
      <c r="Z1567" s="15" t="s">
        <v>19398</v>
      </c>
      <c r="AA15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2509 W Compton Blvd Apt D, Compton  CA 90220</v>
      </c>
      <c r="AB1567" s="15">
        <v>45778</v>
      </c>
    </row>
    <row r="1568" spans="1:28" x14ac:dyDescent="0.3">
      <c r="A1568" s="14">
        <v>1</v>
      </c>
      <c r="B1568" s="14">
        <v>1</v>
      </c>
      <c r="C1568" s="15" t="s">
        <v>33788</v>
      </c>
      <c r="D1568" s="15" t="s">
        <v>33788</v>
      </c>
      <c r="E1568" s="15">
        <v>45733</v>
      </c>
      <c r="F1568" s="15" t="s">
        <v>33789</v>
      </c>
      <c r="G1568" s="15">
        <v>45593</v>
      </c>
      <c r="H1568" s="15">
        <v>45775</v>
      </c>
      <c r="I1568" s="15" t="s">
        <v>33790</v>
      </c>
      <c r="J1568" s="15" t="s">
        <v>33791</v>
      </c>
      <c r="K1568" s="15" t="s">
        <v>45931</v>
      </c>
      <c r="L1568" s="15" t="s">
        <v>441</v>
      </c>
      <c r="M1568" s="15" t="s">
        <v>579</v>
      </c>
      <c r="N1568" s="14">
        <v>2023</v>
      </c>
      <c r="O1568" s="15" t="s">
        <v>33792</v>
      </c>
      <c r="P1568" s="15" t="s">
        <v>106</v>
      </c>
      <c r="Q1568" s="15" t="s">
        <v>47084</v>
      </c>
      <c r="R1568" s="15" t="s">
        <v>33793</v>
      </c>
      <c r="S1568" s="15" t="s">
        <v>33794</v>
      </c>
      <c r="T1568" s="15" t="s">
        <v>503</v>
      </c>
      <c r="U1568" s="15" t="s">
        <v>53</v>
      </c>
      <c r="V1568" s="15" t="s">
        <v>45997</v>
      </c>
      <c r="W1568" s="15" t="s">
        <v>1544</v>
      </c>
      <c r="X1568" s="15" t="str">
        <f>_xlfn.XLOOKUP(_LOOKUP[[#This Row],[AdjusterMemberName]],_Adjuster[Adjuster Name],_Adjuster[Email],,0)</f>
        <v>CRodriguez5@knightcompany.com</v>
      </c>
      <c r="Y1568" s="15" t="str">
        <f>_xlfn.XLOOKUP(_LOOKUP[[#This Row],[AdjusterMemberName]],_Adjuster[Adjuster Name],_Adjuster[Phone Number],,0)</f>
        <v>323-456-1708</v>
      </c>
      <c r="Z1568" s="15" t="s">
        <v>33795</v>
      </c>
      <c r="AA15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3200 Truxel Rd Apt 283, Sacramento  CA 95833</v>
      </c>
      <c r="AB1568" s="15"/>
    </row>
    <row r="1569" spans="1:28" x14ac:dyDescent="0.3">
      <c r="A1569" s="14">
        <v>1</v>
      </c>
      <c r="B1569" s="14">
        <v>1</v>
      </c>
      <c r="C1569" s="15" t="s">
        <v>33802</v>
      </c>
      <c r="D1569" s="15" t="s">
        <v>33803</v>
      </c>
      <c r="E1569" s="15">
        <v>45733</v>
      </c>
      <c r="F1569" s="15" t="s">
        <v>33804</v>
      </c>
      <c r="G1569" s="15">
        <v>45676</v>
      </c>
      <c r="H1569" s="15">
        <v>45857</v>
      </c>
      <c r="I1569" s="15" t="s">
        <v>33805</v>
      </c>
      <c r="J1569" s="15" t="s">
        <v>33806</v>
      </c>
      <c r="K1569" s="15" t="s">
        <v>45890</v>
      </c>
      <c r="L1569" s="15" t="s">
        <v>314</v>
      </c>
      <c r="M1569" s="15" t="s">
        <v>978</v>
      </c>
      <c r="N1569" s="14">
        <v>2014</v>
      </c>
      <c r="O1569" s="15" t="s">
        <v>33807</v>
      </c>
      <c r="P1569" s="15" t="s">
        <v>106</v>
      </c>
      <c r="Q1569" s="15" t="s">
        <v>46893</v>
      </c>
      <c r="R1569" s="15" t="s">
        <v>33808</v>
      </c>
      <c r="S1569" s="15" t="s">
        <v>33809</v>
      </c>
      <c r="T1569" s="15" t="s">
        <v>3020</v>
      </c>
      <c r="U1569" s="15" t="s">
        <v>53</v>
      </c>
      <c r="V1569" s="15" t="s">
        <v>46227</v>
      </c>
      <c r="W1569" s="15" t="s">
        <v>3307</v>
      </c>
      <c r="X1569" s="15" t="e">
        <f>_xlfn.XLOOKUP(_LOOKUP[[#This Row],[AdjusterMemberName]],_Adjuster[Adjuster Name],_Adjuster[Email],,0)</f>
        <v>#N/A</v>
      </c>
      <c r="Y1569" s="15" t="e">
        <f>_xlfn.XLOOKUP(_LOOKUP[[#This Row],[AdjusterMemberName]],_Adjuster[Adjuster Name],_Adjuster[Phone Number],,0)</f>
        <v>#N/A</v>
      </c>
      <c r="Z1569" s="15" t="s">
        <v>33810</v>
      </c>
      <c r="AA15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772 Lemon Grove Ave, Ventura  CA 93003</v>
      </c>
      <c r="AB1569" s="15"/>
    </row>
    <row r="1570" spans="1:28" x14ac:dyDescent="0.3">
      <c r="A1570" s="14">
        <v>1</v>
      </c>
      <c r="B1570" s="14">
        <v>1</v>
      </c>
      <c r="C1570" s="15" t="s">
        <v>33811</v>
      </c>
      <c r="D1570" s="15" t="s">
        <v>33811</v>
      </c>
      <c r="E1570" s="15">
        <v>45733</v>
      </c>
      <c r="F1570" s="15" t="s">
        <v>33812</v>
      </c>
      <c r="G1570" s="15">
        <v>45588</v>
      </c>
      <c r="H1570" s="15">
        <v>45770</v>
      </c>
      <c r="I1570" s="15" t="s">
        <v>33813</v>
      </c>
      <c r="J1570" s="15" t="s">
        <v>33814</v>
      </c>
      <c r="K1570" s="15" t="s">
        <v>46219</v>
      </c>
      <c r="L1570" s="15" t="s">
        <v>441</v>
      </c>
      <c r="M1570" s="15" t="s">
        <v>442</v>
      </c>
      <c r="N1570" s="14">
        <v>2019</v>
      </c>
      <c r="O1570" s="15" t="s">
        <v>33815</v>
      </c>
      <c r="P1570" s="15" t="s">
        <v>81</v>
      </c>
      <c r="Q1570" s="15" t="s">
        <v>47019</v>
      </c>
      <c r="R1570" s="15" t="s">
        <v>24779</v>
      </c>
      <c r="S1570" s="15" t="s">
        <v>33816</v>
      </c>
      <c r="T1570" s="15" t="s">
        <v>3531</v>
      </c>
      <c r="U1570" s="15" t="s">
        <v>53</v>
      </c>
      <c r="V1570" s="15" t="s">
        <v>46055</v>
      </c>
      <c r="W1570" s="15" t="s">
        <v>1186</v>
      </c>
      <c r="X1570" s="15" t="str">
        <f>_xlfn.XLOOKUP(_LOOKUP[[#This Row],[AdjusterMemberName]],_Adjuster[Adjuster Name],_Adjuster[Email],,0)</f>
        <v>sAkinleye@knightcompany.com</v>
      </c>
      <c r="Y1570" s="15" t="str">
        <f>_xlfn.XLOOKUP(_LOOKUP[[#This Row],[AdjusterMemberName]],_Adjuster[Adjuster Name],_Adjuster[Phone Number],,0)</f>
        <v>424-559-5280</v>
      </c>
      <c r="Z1570" s="15" t="s">
        <v>33817</v>
      </c>
      <c r="AA15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403 W 232Nd Pl, Carson  CA 90745</v>
      </c>
      <c r="AB1570" s="15"/>
    </row>
    <row r="1571" spans="1:28" x14ac:dyDescent="0.3">
      <c r="A1571" s="14">
        <v>1</v>
      </c>
      <c r="B1571" s="14">
        <v>1</v>
      </c>
      <c r="C1571" s="15" t="s">
        <v>33966</v>
      </c>
      <c r="D1571" s="15" t="s">
        <v>33966</v>
      </c>
      <c r="E1571" s="15">
        <v>45733</v>
      </c>
      <c r="F1571" s="15" t="s">
        <v>33967</v>
      </c>
      <c r="G1571" s="15">
        <v>45672</v>
      </c>
      <c r="H1571" s="15">
        <v>45853</v>
      </c>
      <c r="I1571" s="15" t="s">
        <v>33968</v>
      </c>
      <c r="J1571" s="15" t="s">
        <v>33969</v>
      </c>
      <c r="K1571" s="15" t="s">
        <v>45568</v>
      </c>
      <c r="L1571" s="15" t="s">
        <v>806</v>
      </c>
      <c r="M1571" s="15" t="s">
        <v>7915</v>
      </c>
      <c r="N1571" s="14">
        <v>2014</v>
      </c>
      <c r="O1571" s="15" t="s">
        <v>33970</v>
      </c>
      <c r="P1571" s="15" t="s">
        <v>81</v>
      </c>
      <c r="Q1571" s="15" t="s">
        <v>46922</v>
      </c>
      <c r="R1571" s="15" t="s">
        <v>33971</v>
      </c>
      <c r="S1571" s="15" t="s">
        <v>33972</v>
      </c>
      <c r="T1571" s="15" t="s">
        <v>1138</v>
      </c>
      <c r="U1571" s="15" t="s">
        <v>53</v>
      </c>
      <c r="V1571" s="15" t="s">
        <v>45366</v>
      </c>
      <c r="W1571" s="15" t="s">
        <v>1049</v>
      </c>
      <c r="X1571" s="15" t="str">
        <f>_xlfn.XLOOKUP(_LOOKUP[[#This Row],[AdjusterMemberName]],_Adjuster[Adjuster Name],_Adjuster[Email],,0)</f>
        <v>cPenate@knightcompany.com</v>
      </c>
      <c r="Y1571" s="15" t="str">
        <f>_xlfn.XLOOKUP(_LOOKUP[[#This Row],[AdjusterMemberName]],_Adjuster[Adjuster Name],_Adjuster[Phone Number],,0)</f>
        <v>424-559-5385</v>
      </c>
      <c r="Z1571" s="15" t="s">
        <v>33973</v>
      </c>
      <c r="AA15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8600 Willis Ave Apt 27, Panorama City  CA 91402</v>
      </c>
      <c r="AB1571" s="15"/>
    </row>
    <row r="1572" spans="1:28" x14ac:dyDescent="0.3">
      <c r="A1572" s="14">
        <v>1</v>
      </c>
      <c r="B1572" s="14">
        <v>1</v>
      </c>
      <c r="C1572" s="15" t="s">
        <v>34050</v>
      </c>
      <c r="D1572" s="15" t="s">
        <v>34050</v>
      </c>
      <c r="E1572" s="15">
        <v>45733</v>
      </c>
      <c r="F1572" s="15" t="s">
        <v>34051</v>
      </c>
      <c r="G1572" s="15">
        <v>45726</v>
      </c>
      <c r="H1572" s="15">
        <v>45910</v>
      </c>
      <c r="I1572" s="15" t="s">
        <v>34052</v>
      </c>
      <c r="J1572" s="15" t="s">
        <v>34053</v>
      </c>
      <c r="K1572" s="15" t="s">
        <v>45416</v>
      </c>
      <c r="L1572" s="15" t="s">
        <v>270</v>
      </c>
      <c r="M1572" s="15" t="s">
        <v>452</v>
      </c>
      <c r="N1572" s="14">
        <v>2019</v>
      </c>
      <c r="O1572" s="15" t="s">
        <v>34054</v>
      </c>
      <c r="P1572" s="15" t="s">
        <v>106</v>
      </c>
      <c r="Q1572" s="15" t="s">
        <v>46931</v>
      </c>
      <c r="R1572" s="15" t="s">
        <v>34055</v>
      </c>
      <c r="S1572" s="15" t="s">
        <v>34056</v>
      </c>
      <c r="T1572" s="15" t="s">
        <v>327</v>
      </c>
      <c r="U1572" s="15" t="s">
        <v>53</v>
      </c>
      <c r="V1572" s="15" t="s">
        <v>45527</v>
      </c>
      <c r="W1572" s="15" t="s">
        <v>3114</v>
      </c>
      <c r="X1572" s="15" t="str">
        <f>_xlfn.XLOOKUP(_LOOKUP[[#This Row],[AdjusterMemberName]],_Adjuster[Adjuster Name],_Adjuster[Email],,0)</f>
        <v>eExmundo@knightcompany.com</v>
      </c>
      <c r="Y1572" s="15" t="str">
        <f>_xlfn.XLOOKUP(_LOOKUP[[#This Row],[AdjusterMemberName]],_Adjuster[Adjuster Name],_Adjuster[Phone Number],,0)</f>
        <v>424-559-5400</v>
      </c>
      <c r="Z1572" s="15" t="s">
        <v>34057</v>
      </c>
      <c r="AA15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9533 Hunt Ave, South Gate  CA 90280</v>
      </c>
      <c r="AB1572" s="15">
        <v>45882</v>
      </c>
    </row>
    <row r="1573" spans="1:28" x14ac:dyDescent="0.3">
      <c r="A1573" s="14">
        <v>1</v>
      </c>
      <c r="B1573" s="14">
        <v>1</v>
      </c>
      <c r="C1573" s="15" t="s">
        <v>33811</v>
      </c>
      <c r="D1573" s="15" t="s">
        <v>33811</v>
      </c>
      <c r="E1573" s="15">
        <v>45733</v>
      </c>
      <c r="F1573" s="15" t="s">
        <v>33812</v>
      </c>
      <c r="G1573" s="15">
        <v>45588</v>
      </c>
      <c r="H1573" s="15">
        <v>45770</v>
      </c>
      <c r="I1573" s="15" t="s">
        <v>34079</v>
      </c>
      <c r="J1573" s="15" t="s">
        <v>33814</v>
      </c>
      <c r="K1573" s="15" t="s">
        <v>46219</v>
      </c>
      <c r="L1573" s="15" t="s">
        <v>441</v>
      </c>
      <c r="M1573" s="15" t="s">
        <v>442</v>
      </c>
      <c r="N1573" s="14">
        <v>2019</v>
      </c>
      <c r="O1573" s="15" t="s">
        <v>33815</v>
      </c>
      <c r="P1573" s="15" t="s">
        <v>81</v>
      </c>
      <c r="Q1573" s="15" t="s">
        <v>47019</v>
      </c>
      <c r="R1573" s="15" t="s">
        <v>24779</v>
      </c>
      <c r="S1573" s="15" t="s">
        <v>33816</v>
      </c>
      <c r="T1573" s="15" t="s">
        <v>3531</v>
      </c>
      <c r="U1573" s="15" t="s">
        <v>53</v>
      </c>
      <c r="V1573" s="15" t="s">
        <v>46055</v>
      </c>
      <c r="W1573" s="15" t="s">
        <v>1186</v>
      </c>
      <c r="X1573" s="15" t="str">
        <f>_xlfn.XLOOKUP(_LOOKUP[[#This Row],[AdjusterMemberName]],_Adjuster[Adjuster Name],_Adjuster[Email],,0)</f>
        <v>sAkinleye@knightcompany.com</v>
      </c>
      <c r="Y1573" s="15" t="str">
        <f>_xlfn.XLOOKUP(_LOOKUP[[#This Row],[AdjusterMemberName]],_Adjuster[Adjuster Name],_Adjuster[Phone Number],,0)</f>
        <v>424-559-5280</v>
      </c>
      <c r="Z1573" s="15" t="s">
        <v>33817</v>
      </c>
      <c r="AA15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403 W 232Nd Pl, Carson  CA 90745</v>
      </c>
      <c r="AB1573" s="15"/>
    </row>
    <row r="1574" spans="1:28" x14ac:dyDescent="0.3">
      <c r="A1574" s="14">
        <v>1</v>
      </c>
      <c r="B1574" s="14">
        <v>1</v>
      </c>
      <c r="C1574" s="15" t="s">
        <v>34111</v>
      </c>
      <c r="D1574" s="15" t="s">
        <v>34112</v>
      </c>
      <c r="E1574" s="15">
        <v>45733</v>
      </c>
      <c r="F1574" s="15" t="s">
        <v>34113</v>
      </c>
      <c r="G1574" s="15">
        <v>45687</v>
      </c>
      <c r="H1574" s="15">
        <v>45868</v>
      </c>
      <c r="I1574" s="15" t="s">
        <v>34114</v>
      </c>
      <c r="J1574" s="15" t="s">
        <v>34115</v>
      </c>
      <c r="K1574" s="15" t="s">
        <v>45339</v>
      </c>
      <c r="L1574" s="15" t="s">
        <v>103</v>
      </c>
      <c r="M1574" s="15" t="s">
        <v>304</v>
      </c>
      <c r="N1574" s="14">
        <v>2015</v>
      </c>
      <c r="O1574" s="15" t="s">
        <v>34116</v>
      </c>
      <c r="P1574" s="15" t="s">
        <v>106</v>
      </c>
      <c r="Q1574" s="15" t="s">
        <v>46976</v>
      </c>
      <c r="R1574" s="15" t="s">
        <v>9880</v>
      </c>
      <c r="S1574" s="15" t="s">
        <v>34117</v>
      </c>
      <c r="T1574" s="15" t="s">
        <v>22249</v>
      </c>
      <c r="U1574" s="15" t="s">
        <v>53</v>
      </c>
      <c r="V1574" s="15" t="s">
        <v>46217</v>
      </c>
      <c r="W1574" s="15" t="s">
        <v>1357</v>
      </c>
      <c r="X1574" s="15" t="str">
        <f>_xlfn.XLOOKUP(_LOOKUP[[#This Row],[AdjusterMemberName]],_Adjuster[Adjuster Name],_Adjuster[Email],,0)</f>
        <v>jRivera1@knightcompany.com</v>
      </c>
      <c r="Y1574" s="15" t="str">
        <f>_xlfn.XLOOKUP(_LOOKUP[[#This Row],[AdjusterMemberName]],_Adjuster[Adjuster Name],_Adjuster[Phone Number],,0)</f>
        <v>424-559-5239</v>
      </c>
      <c r="Z1574" s="15" t="s">
        <v>34118</v>
      </c>
      <c r="AA15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49667 Road 426, Oakhurst  CA 93644</v>
      </c>
      <c r="AB1574" s="15"/>
    </row>
    <row r="1575" spans="1:28" x14ac:dyDescent="0.3">
      <c r="A1575" s="14">
        <v>1</v>
      </c>
      <c r="B1575" s="14">
        <v>1</v>
      </c>
      <c r="C1575" s="15" t="s">
        <v>29036</v>
      </c>
      <c r="D1575" s="15" t="s">
        <v>29036</v>
      </c>
      <c r="E1575" s="15">
        <v>45733</v>
      </c>
      <c r="F1575" s="15" t="s">
        <v>29037</v>
      </c>
      <c r="G1575" s="15">
        <v>45667</v>
      </c>
      <c r="H1575" s="15">
        <v>45848</v>
      </c>
      <c r="I1575" s="15" t="s">
        <v>34235</v>
      </c>
      <c r="J1575" s="15" t="s">
        <v>34236</v>
      </c>
      <c r="K1575" s="15" t="s">
        <v>45663</v>
      </c>
      <c r="L1575" s="15" t="s">
        <v>441</v>
      </c>
      <c r="M1575" s="15" t="s">
        <v>1126</v>
      </c>
      <c r="N1575" s="14">
        <v>2013</v>
      </c>
      <c r="O1575" s="15" t="s">
        <v>34237</v>
      </c>
      <c r="P1575" s="15" t="s">
        <v>106</v>
      </c>
      <c r="Q1575" s="15" t="s">
        <v>46893</v>
      </c>
      <c r="R1575" s="15" t="s">
        <v>7656</v>
      </c>
      <c r="S1575" s="15" t="s">
        <v>29042</v>
      </c>
      <c r="T1575" s="15" t="s">
        <v>1964</v>
      </c>
      <c r="U1575" s="15" t="s">
        <v>53</v>
      </c>
      <c r="V1575" s="15" t="s">
        <v>46149</v>
      </c>
      <c r="W1575" s="15" t="s">
        <v>6921</v>
      </c>
      <c r="X1575" s="15" t="str">
        <f>_xlfn.XLOOKUP(_LOOKUP[[#This Row],[AdjusterMemberName]],_Adjuster[Adjuster Name],_Adjuster[Email],,0)</f>
        <v>AWallace@knightcompany.com</v>
      </c>
      <c r="Y1575" s="15" t="str">
        <f>_xlfn.XLOOKUP(_LOOKUP[[#This Row],[AdjusterMemberName]],_Adjuster[Adjuster Name],_Adjuster[Phone Number],,0)</f>
        <v>424-559-5734</v>
      </c>
      <c r="Z1575" s="15" t="s">
        <v>29043</v>
      </c>
      <c r="AA15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10331 Western Ave Apt 1, Downey  CA 90241</v>
      </c>
      <c r="AB1575" s="15">
        <v>45829</v>
      </c>
    </row>
    <row r="1576" spans="1:28" x14ac:dyDescent="0.3">
      <c r="A1576" s="14">
        <v>1</v>
      </c>
      <c r="B1576" s="14">
        <v>1</v>
      </c>
      <c r="C1576" s="15" t="s">
        <v>34646</v>
      </c>
      <c r="D1576" s="15" t="s">
        <v>34647</v>
      </c>
      <c r="E1576" s="15">
        <v>45733</v>
      </c>
      <c r="F1576" s="15" t="s">
        <v>34648</v>
      </c>
      <c r="G1576" s="15">
        <v>45674</v>
      </c>
      <c r="H1576" s="15">
        <v>45855</v>
      </c>
      <c r="I1576" s="15" t="s">
        <v>34649</v>
      </c>
      <c r="J1576" s="15" t="s">
        <v>34650</v>
      </c>
      <c r="K1576" s="15" t="s">
        <v>45386</v>
      </c>
      <c r="L1576" s="15" t="s">
        <v>103</v>
      </c>
      <c r="M1576" s="15" t="s">
        <v>104</v>
      </c>
      <c r="N1576" s="14">
        <v>2023</v>
      </c>
      <c r="O1576" s="15" t="s">
        <v>34651</v>
      </c>
      <c r="P1576" s="15" t="s">
        <v>81</v>
      </c>
      <c r="Q1576" s="15" t="s">
        <v>46922</v>
      </c>
      <c r="R1576" s="15" t="s">
        <v>34652</v>
      </c>
      <c r="S1576" s="15" t="s">
        <v>34653</v>
      </c>
      <c r="T1576" s="15" t="s">
        <v>1138</v>
      </c>
      <c r="U1576" s="15" t="s">
        <v>53</v>
      </c>
      <c r="V1576" s="15" t="s">
        <v>45366</v>
      </c>
      <c r="W1576" s="15" t="s">
        <v>1658</v>
      </c>
      <c r="X1576" s="15" t="str">
        <f>_xlfn.XLOOKUP(_LOOKUP[[#This Row],[AdjusterMemberName]],_Adjuster[Adjuster Name],_Adjuster[Email],,0)</f>
        <v>RDavila@knightcompany.com</v>
      </c>
      <c r="Y1576" s="15" t="str">
        <f>_xlfn.XLOOKUP(_LOOKUP[[#This Row],[AdjusterMemberName]],_Adjuster[Adjuster Name],_Adjuster[Phone Number],,0)</f>
        <v>424-559-5663</v>
      </c>
      <c r="Z1576" s="15" t="s">
        <v>34654</v>
      </c>
      <c r="AA15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8825 Willis Ave Unit 3, Panorama City  CA 91402</v>
      </c>
      <c r="AB1576" s="15"/>
    </row>
    <row r="1577" spans="1:28" x14ac:dyDescent="0.3">
      <c r="A1577" s="14">
        <v>1</v>
      </c>
      <c r="B1577" s="14">
        <v>0</v>
      </c>
      <c r="C1577" s="15" t="s">
        <v>34717</v>
      </c>
      <c r="D1577" s="15" t="s">
        <v>41936</v>
      </c>
      <c r="E1577" s="15">
        <v>45733</v>
      </c>
      <c r="F1577" s="15" t="s">
        <v>41937</v>
      </c>
      <c r="G1577" s="15">
        <v>45731</v>
      </c>
      <c r="H1577" s="15">
        <v>45915</v>
      </c>
      <c r="I1577" s="15" t="s">
        <v>41938</v>
      </c>
      <c r="J1577" s="15" t="s">
        <v>41939</v>
      </c>
      <c r="K1577" s="15" t="s">
        <v>45668</v>
      </c>
      <c r="L1577" s="15" t="s">
        <v>139</v>
      </c>
      <c r="M1577" s="15" t="s">
        <v>470</v>
      </c>
      <c r="N1577" s="14">
        <v>2001</v>
      </c>
      <c r="O1577" s="15" t="s">
        <v>34722</v>
      </c>
      <c r="P1577" s="15" t="s">
        <v>106</v>
      </c>
      <c r="Q1577" s="15" t="s">
        <v>47051</v>
      </c>
      <c r="R1577" s="15" t="s">
        <v>34723</v>
      </c>
      <c r="S1577" s="15" t="s">
        <v>34724</v>
      </c>
      <c r="T1577" s="15" t="s">
        <v>541</v>
      </c>
      <c r="U1577" s="15" t="s">
        <v>53</v>
      </c>
      <c r="V1577" s="15" t="s">
        <v>45801</v>
      </c>
      <c r="W1577" s="15" t="s">
        <v>1186</v>
      </c>
      <c r="X1577" s="15" t="str">
        <f>_xlfn.XLOOKUP(_LOOKUP[[#This Row],[AdjusterMemberName]],_Adjuster[Adjuster Name],_Adjuster[Email],,0)</f>
        <v>sAkinleye@knightcompany.com</v>
      </c>
      <c r="Y1577" s="15" t="str">
        <f>_xlfn.XLOOKUP(_LOOKUP[[#This Row],[AdjusterMemberName]],_Adjuster[Adjuster Name],_Adjuster[Phone Number],,0)</f>
        <v>424-559-5280</v>
      </c>
      <c r="Z1577" s="15" t="s">
        <v>34725</v>
      </c>
      <c r="AA15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2235 La Joya Dr, Stockton  CA 95204</v>
      </c>
      <c r="AB1577" s="15"/>
    </row>
    <row r="1578" spans="1:28" x14ac:dyDescent="0.3">
      <c r="A1578" s="14">
        <v>1</v>
      </c>
      <c r="B1578" s="14">
        <v>1</v>
      </c>
      <c r="C1578" s="15" t="s">
        <v>42288</v>
      </c>
      <c r="D1578" s="15" t="s">
        <v>42289</v>
      </c>
      <c r="E1578" s="15">
        <v>45733</v>
      </c>
      <c r="F1578" s="15" t="s">
        <v>42290</v>
      </c>
      <c r="G1578" s="15">
        <v>45653</v>
      </c>
      <c r="H1578" s="15">
        <v>45835</v>
      </c>
      <c r="I1578" s="15" t="s">
        <v>42291</v>
      </c>
      <c r="J1578" s="15" t="s">
        <v>42292</v>
      </c>
      <c r="K1578" s="15" t="s">
        <v>45330</v>
      </c>
      <c r="L1578" s="15" t="s">
        <v>91</v>
      </c>
      <c r="M1578" s="15" t="s">
        <v>1026</v>
      </c>
      <c r="N1578" s="14">
        <v>1983</v>
      </c>
      <c r="O1578" s="15" t="s">
        <v>42293</v>
      </c>
      <c r="P1578" s="15" t="s">
        <v>106</v>
      </c>
      <c r="Q1578" s="15" t="s">
        <v>47065</v>
      </c>
      <c r="R1578" s="15" t="s">
        <v>42294</v>
      </c>
      <c r="S1578" s="15" t="s">
        <v>42295</v>
      </c>
      <c r="T1578" s="15" t="s">
        <v>1834</v>
      </c>
      <c r="U1578" s="15" t="s">
        <v>53</v>
      </c>
      <c r="V1578" s="15" t="s">
        <v>45760</v>
      </c>
      <c r="W1578" s="15" t="s">
        <v>1658</v>
      </c>
      <c r="X1578" s="15" t="str">
        <f>_xlfn.XLOOKUP(_LOOKUP[[#This Row],[AdjusterMemberName]],_Adjuster[Adjuster Name],_Adjuster[Email],,0)</f>
        <v>RDavila@knightcompany.com</v>
      </c>
      <c r="Y1578" s="15" t="str">
        <f>_xlfn.XLOOKUP(_LOOKUP[[#This Row],[AdjusterMemberName]],_Adjuster[Adjuster Name],_Adjuster[Phone Number],,0)</f>
        <v>424-559-5663</v>
      </c>
      <c r="Z1578" s="15" t="s">
        <v>42296</v>
      </c>
      <c r="AA15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1735 Elser Ln, Escondido  CA 92026</v>
      </c>
      <c r="AB1578" s="15"/>
    </row>
    <row r="1579" spans="1:28" x14ac:dyDescent="0.3">
      <c r="A1579" s="14">
        <v>1</v>
      </c>
      <c r="B1579" s="14">
        <v>1</v>
      </c>
      <c r="C1579" s="15" t="s">
        <v>33671</v>
      </c>
      <c r="D1579" s="15" t="s">
        <v>33672</v>
      </c>
      <c r="E1579" s="15">
        <v>45732</v>
      </c>
      <c r="F1579" s="15" t="s">
        <v>33673</v>
      </c>
      <c r="G1579" s="15">
        <v>45637</v>
      </c>
      <c r="H1579" s="15">
        <v>45819</v>
      </c>
      <c r="I1579" s="15" t="s">
        <v>33674</v>
      </c>
      <c r="J1579" s="15" t="s">
        <v>33675</v>
      </c>
      <c r="K1579" s="15" t="s">
        <v>46231</v>
      </c>
      <c r="L1579" s="15" t="s">
        <v>270</v>
      </c>
      <c r="M1579" s="15" t="s">
        <v>16189</v>
      </c>
      <c r="N1579" s="14">
        <v>2021</v>
      </c>
      <c r="O1579" s="15" t="s">
        <v>33676</v>
      </c>
      <c r="P1579" s="15" t="s">
        <v>106</v>
      </c>
      <c r="Q1579" s="15" t="s">
        <v>46922</v>
      </c>
      <c r="R1579" s="15" t="s">
        <v>33677</v>
      </c>
      <c r="S1579" s="15" t="s">
        <v>33678</v>
      </c>
      <c r="T1579" s="15" t="s">
        <v>308</v>
      </c>
      <c r="U1579" s="15" t="s">
        <v>53</v>
      </c>
      <c r="V1579" s="15" t="s">
        <v>45432</v>
      </c>
      <c r="W1579" s="15" t="s">
        <v>264</v>
      </c>
      <c r="X1579" s="15" t="str">
        <f>_xlfn.XLOOKUP(_LOOKUP[[#This Row],[AdjusterMemberName]],_Adjuster[Adjuster Name],_Adjuster[Email],,0)</f>
        <v>sBonnevie@knightcompany.com</v>
      </c>
      <c r="Y1579" s="15" t="str">
        <f>_xlfn.XLOOKUP(_LOOKUP[[#This Row],[AdjusterMemberName]],_Adjuster[Adjuster Name],_Adjuster[Phone Number],,0)</f>
        <v>323-692-4064</v>
      </c>
      <c r="Z1579" s="15" t="s">
        <v>33679</v>
      </c>
      <c r="AA15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7941 Silverado Pl, Riverside  CA 92503</v>
      </c>
      <c r="AB1579" s="15"/>
    </row>
    <row r="1580" spans="1:28" x14ac:dyDescent="0.3">
      <c r="A1580" s="14">
        <v>1</v>
      </c>
      <c r="B1580" s="14">
        <v>1</v>
      </c>
      <c r="C1580" s="15" t="s">
        <v>33706</v>
      </c>
      <c r="D1580" s="15" t="s">
        <v>33707</v>
      </c>
      <c r="E1580" s="15">
        <v>45732</v>
      </c>
      <c r="F1580" s="15" t="s">
        <v>33708</v>
      </c>
      <c r="G1580" s="15">
        <v>45576</v>
      </c>
      <c r="H1580" s="15">
        <v>45758</v>
      </c>
      <c r="I1580" s="15" t="s">
        <v>33709</v>
      </c>
      <c r="J1580" s="15" t="s">
        <v>33710</v>
      </c>
      <c r="K1580" s="15" t="s">
        <v>45434</v>
      </c>
      <c r="L1580" s="15" t="s">
        <v>150</v>
      </c>
      <c r="M1580" s="15" t="s">
        <v>588</v>
      </c>
      <c r="N1580" s="14">
        <v>2018</v>
      </c>
      <c r="O1580" s="15" t="s">
        <v>33711</v>
      </c>
      <c r="P1580" s="15" t="s">
        <v>106</v>
      </c>
      <c r="Q1580" s="15" t="s">
        <v>47033</v>
      </c>
      <c r="R1580" s="15" t="s">
        <v>33712</v>
      </c>
      <c r="S1580" s="15" t="s">
        <v>33713</v>
      </c>
      <c r="T1580" s="15" t="s">
        <v>174</v>
      </c>
      <c r="U1580" s="15" t="s">
        <v>53</v>
      </c>
      <c r="V1580" s="15" t="s">
        <v>45819</v>
      </c>
      <c r="W1580" s="15" t="s">
        <v>850</v>
      </c>
      <c r="X1580" s="15" t="e">
        <f>_xlfn.XLOOKUP(_LOOKUP[[#This Row],[AdjusterMemberName]],_Adjuster[Adjuster Name],_Adjuster[Email],,0)</f>
        <v>#N/A</v>
      </c>
      <c r="Y1580" s="15" t="e">
        <f>_xlfn.XLOOKUP(_LOOKUP[[#This Row],[AdjusterMemberName]],_Adjuster[Adjuster Name],_Adjuster[Phone Number],,0)</f>
        <v>#N/A</v>
      </c>
      <c r="Z1580" s="15" t="s">
        <v>33714</v>
      </c>
      <c r="AA15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701 School Ave, Los Angeles  CA 90022</v>
      </c>
      <c r="AB1580" s="15"/>
    </row>
    <row r="1581" spans="1:28" x14ac:dyDescent="0.3">
      <c r="A1581" s="14">
        <v>1</v>
      </c>
      <c r="B1581" s="14">
        <v>1</v>
      </c>
      <c r="C1581" s="15" t="s">
        <v>33722</v>
      </c>
      <c r="D1581" s="15" t="s">
        <v>33722</v>
      </c>
      <c r="E1581" s="15">
        <v>45732</v>
      </c>
      <c r="F1581" s="15" t="s">
        <v>33723</v>
      </c>
      <c r="G1581" s="15">
        <v>45709</v>
      </c>
      <c r="H1581" s="15">
        <v>45890</v>
      </c>
      <c r="I1581" s="15" t="s">
        <v>33724</v>
      </c>
      <c r="J1581" s="15" t="s">
        <v>33725</v>
      </c>
      <c r="K1581" s="15" t="s">
        <v>45779</v>
      </c>
      <c r="L1581" s="15" t="s">
        <v>128</v>
      </c>
      <c r="M1581" s="15" t="s">
        <v>170</v>
      </c>
      <c r="N1581" s="14">
        <v>2018</v>
      </c>
      <c r="O1581" s="15" t="s">
        <v>33726</v>
      </c>
      <c r="P1581" s="15" t="s">
        <v>106</v>
      </c>
      <c r="Q1581" s="15" t="s">
        <v>46913</v>
      </c>
      <c r="R1581" s="15" t="s">
        <v>33727</v>
      </c>
      <c r="S1581" s="15" t="s">
        <v>33728</v>
      </c>
      <c r="T1581" s="15" t="s">
        <v>174</v>
      </c>
      <c r="U1581" s="15" t="s">
        <v>53</v>
      </c>
      <c r="V1581" s="15" t="s">
        <v>45367</v>
      </c>
      <c r="W1581" s="15" t="s">
        <v>1357</v>
      </c>
      <c r="X1581" s="15" t="str">
        <f>_xlfn.XLOOKUP(_LOOKUP[[#This Row],[AdjusterMemberName]],_Adjuster[Adjuster Name],_Adjuster[Email],,0)</f>
        <v>jRivera1@knightcompany.com</v>
      </c>
      <c r="Y1581" s="15" t="str">
        <f>_xlfn.XLOOKUP(_LOOKUP[[#This Row],[AdjusterMemberName]],_Adjuster[Adjuster Name],_Adjuster[Phone Number],,0)</f>
        <v>424-559-5239</v>
      </c>
      <c r="Z1581" s="15" t="s">
        <v>33729</v>
      </c>
      <c r="AA15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657 1/2 E Vernon Ave, Los Angeles  CA 90011</v>
      </c>
      <c r="AB1581" s="15"/>
    </row>
    <row r="1582" spans="1:28" x14ac:dyDescent="0.3">
      <c r="A1582" s="14">
        <v>1</v>
      </c>
      <c r="B1582" s="14">
        <v>1</v>
      </c>
      <c r="C1582" s="15" t="s">
        <v>27207</v>
      </c>
      <c r="D1582" s="15" t="s">
        <v>27208</v>
      </c>
      <c r="E1582" s="15">
        <v>45732</v>
      </c>
      <c r="F1582" s="15" t="s">
        <v>27209</v>
      </c>
      <c r="G1582" s="15">
        <v>45575</v>
      </c>
      <c r="H1582" s="15">
        <v>45757</v>
      </c>
      <c r="I1582" s="15" t="s">
        <v>33769</v>
      </c>
      <c r="J1582" s="15" t="s">
        <v>33770</v>
      </c>
      <c r="K1582" s="15" t="s">
        <v>45356</v>
      </c>
      <c r="L1582" s="15" t="s">
        <v>128</v>
      </c>
      <c r="M1582" s="15" t="s">
        <v>13318</v>
      </c>
      <c r="N1582" s="14">
        <v>2010</v>
      </c>
      <c r="O1582" s="15" t="s">
        <v>27212</v>
      </c>
      <c r="P1582" s="15" t="s">
        <v>81</v>
      </c>
      <c r="Q1582" s="15" t="s">
        <v>47019</v>
      </c>
      <c r="R1582" s="15" t="s">
        <v>10748</v>
      </c>
      <c r="S1582" s="15" t="s">
        <v>27213</v>
      </c>
      <c r="T1582" s="15" t="s">
        <v>327</v>
      </c>
      <c r="U1582" s="15" t="s">
        <v>53</v>
      </c>
      <c r="V1582" s="15" t="s">
        <v>45527</v>
      </c>
      <c r="W1582" s="15" t="s">
        <v>1544</v>
      </c>
      <c r="X1582" s="15" t="str">
        <f>_xlfn.XLOOKUP(_LOOKUP[[#This Row],[AdjusterMemberName]],_Adjuster[Adjuster Name],_Adjuster[Email],,0)</f>
        <v>CRodriguez5@knightcompany.com</v>
      </c>
      <c r="Y1582" s="15" t="str">
        <f>_xlfn.XLOOKUP(_LOOKUP[[#This Row],[AdjusterMemberName]],_Adjuster[Adjuster Name],_Adjuster[Phone Number],,0)</f>
        <v>323-456-1708</v>
      </c>
      <c r="Z1582" s="15" t="s">
        <v>27214</v>
      </c>
      <c r="AA15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10339 Atlantic Ave Apt E, South Gate  CA 90280</v>
      </c>
      <c r="AB1582" s="15"/>
    </row>
    <row r="1583" spans="1:28" x14ac:dyDescent="0.3">
      <c r="A1583" s="14">
        <v>1</v>
      </c>
      <c r="B1583" s="14">
        <v>1</v>
      </c>
      <c r="C1583" s="15" t="s">
        <v>33771</v>
      </c>
      <c r="D1583" s="15" t="s">
        <v>33771</v>
      </c>
      <c r="E1583" s="15">
        <v>45732</v>
      </c>
      <c r="F1583" s="15" t="s">
        <v>33772</v>
      </c>
      <c r="G1583" s="15">
        <v>45684</v>
      </c>
      <c r="H1583" s="15">
        <v>45865</v>
      </c>
      <c r="I1583" s="15" t="s">
        <v>33773</v>
      </c>
      <c r="J1583" s="15" t="s">
        <v>33774</v>
      </c>
      <c r="K1583" s="15" t="s">
        <v>45339</v>
      </c>
      <c r="L1583" s="15" t="s">
        <v>25</v>
      </c>
      <c r="M1583" s="15" t="s">
        <v>1896</v>
      </c>
      <c r="N1583" s="14">
        <v>2014</v>
      </c>
      <c r="O1583" s="15" t="s">
        <v>33775</v>
      </c>
      <c r="P1583" s="15" t="s">
        <v>106</v>
      </c>
      <c r="Q1583" s="15" t="s">
        <v>46922</v>
      </c>
      <c r="R1583" s="15" t="s">
        <v>25449</v>
      </c>
      <c r="S1583" s="15" t="s">
        <v>33776</v>
      </c>
      <c r="T1583" s="15" t="s">
        <v>1421</v>
      </c>
      <c r="U1583" s="15" t="s">
        <v>53</v>
      </c>
      <c r="V1583" s="15" t="s">
        <v>45644</v>
      </c>
      <c r="W1583" s="15" t="s">
        <v>1658</v>
      </c>
      <c r="X1583" s="15" t="str">
        <f>_xlfn.XLOOKUP(_LOOKUP[[#This Row],[AdjusterMemberName]],_Adjuster[Adjuster Name],_Adjuster[Email],,0)</f>
        <v>RDavila@knightcompany.com</v>
      </c>
      <c r="Y1583" s="15" t="str">
        <f>_xlfn.XLOOKUP(_LOOKUP[[#This Row],[AdjusterMemberName]],_Adjuster[Adjuster Name],_Adjuster[Phone Number],,0)</f>
        <v>424-559-5663</v>
      </c>
      <c r="Z1583" s="15" t="s">
        <v>33777</v>
      </c>
      <c r="AA15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1537 Sheldon Dr, Modesto  CA 95350</v>
      </c>
      <c r="AB1583" s="15"/>
    </row>
    <row r="1584" spans="1:28" x14ac:dyDescent="0.3">
      <c r="A1584" s="14">
        <v>1</v>
      </c>
      <c r="B1584" s="14">
        <v>1</v>
      </c>
      <c r="C1584" s="15" t="s">
        <v>33818</v>
      </c>
      <c r="D1584" s="15" t="s">
        <v>33818</v>
      </c>
      <c r="E1584" s="15">
        <v>45732</v>
      </c>
      <c r="F1584" s="15" t="s">
        <v>33819</v>
      </c>
      <c r="G1584" s="15">
        <v>45553</v>
      </c>
      <c r="H1584" s="15">
        <v>45734</v>
      </c>
      <c r="I1584" s="15" t="s">
        <v>33820</v>
      </c>
      <c r="J1584" s="15" t="s">
        <v>33821</v>
      </c>
      <c r="K1584" s="15" t="s">
        <v>45332</v>
      </c>
      <c r="L1584" s="15" t="s">
        <v>430</v>
      </c>
      <c r="M1584" s="15" t="s">
        <v>8301</v>
      </c>
      <c r="N1584" s="14">
        <v>2016</v>
      </c>
      <c r="O1584" s="15" t="s">
        <v>33822</v>
      </c>
      <c r="P1584" s="15" t="s">
        <v>106</v>
      </c>
      <c r="Q1584" s="15" t="s">
        <v>47127</v>
      </c>
      <c r="R1584" s="15" t="s">
        <v>9137</v>
      </c>
      <c r="S1584" s="15" t="s">
        <v>33823</v>
      </c>
      <c r="T1584" s="15" t="s">
        <v>214</v>
      </c>
      <c r="U1584" s="15" t="s">
        <v>53</v>
      </c>
      <c r="V1584" s="15" t="s">
        <v>46226</v>
      </c>
      <c r="W1584" s="15" t="s">
        <v>54</v>
      </c>
      <c r="X1584" s="15" t="str">
        <f>_xlfn.XLOOKUP(_LOOKUP[[#This Row],[AdjusterMemberName]],_Adjuster[Adjuster Name],_Adjuster[Email],,0)</f>
        <v>JRubalcava@knightcompany.com</v>
      </c>
      <c r="Y1584" s="15" t="str">
        <f>_xlfn.XLOOKUP(_LOOKUP[[#This Row],[AdjusterMemberName]],_Adjuster[Adjuster Name],_Adjuster[Phone Number],,0)</f>
        <v>424-559-5420</v>
      </c>
      <c r="Z1584" s="15" t="s">
        <v>33824</v>
      </c>
      <c r="AA15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837 Ashwood Ave, Vallejo  CA 94591</v>
      </c>
      <c r="AB1584" s="15"/>
    </row>
    <row r="1585" spans="1:28" x14ac:dyDescent="0.3">
      <c r="A1585" s="14">
        <v>1</v>
      </c>
      <c r="B1585" s="14">
        <v>1</v>
      </c>
      <c r="C1585" s="15" t="s">
        <v>30344</v>
      </c>
      <c r="D1585" s="15" t="s">
        <v>33841</v>
      </c>
      <c r="E1585" s="15">
        <v>45732</v>
      </c>
      <c r="F1585" s="15" t="s">
        <v>30345</v>
      </c>
      <c r="G1585" s="15">
        <v>45678</v>
      </c>
      <c r="H1585" s="15">
        <v>45859</v>
      </c>
      <c r="I1585" s="15" t="s">
        <v>33842</v>
      </c>
      <c r="J1585" s="15" t="s">
        <v>33843</v>
      </c>
      <c r="K1585" s="15" t="s">
        <v>45399</v>
      </c>
      <c r="L1585" s="15" t="s">
        <v>91</v>
      </c>
      <c r="M1585" s="15" t="s">
        <v>92</v>
      </c>
      <c r="N1585" s="14">
        <v>2019</v>
      </c>
      <c r="O1585" s="15" t="s">
        <v>30348</v>
      </c>
      <c r="P1585" s="15" t="s">
        <v>81</v>
      </c>
      <c r="Q1585" s="15" t="s">
        <v>46931</v>
      </c>
      <c r="R1585" s="15" t="s">
        <v>30349</v>
      </c>
      <c r="S1585" s="15" t="s">
        <v>30350</v>
      </c>
      <c r="T1585" s="15" t="s">
        <v>1266</v>
      </c>
      <c r="U1585" s="15" t="s">
        <v>53</v>
      </c>
      <c r="V1585" s="15" t="s">
        <v>45797</v>
      </c>
      <c r="W1585" s="15" t="s">
        <v>264</v>
      </c>
      <c r="X1585" s="15" t="str">
        <f>_xlfn.XLOOKUP(_LOOKUP[[#This Row],[AdjusterMemberName]],_Adjuster[Adjuster Name],_Adjuster[Email],,0)</f>
        <v>sBonnevie@knightcompany.com</v>
      </c>
      <c r="Y1585" s="15" t="str">
        <f>_xlfn.XLOOKUP(_LOOKUP[[#This Row],[AdjusterMemberName]],_Adjuster[Adjuster Name],_Adjuster[Phone Number],,0)</f>
        <v>323-692-4064</v>
      </c>
      <c r="Z1585" s="15" t="s">
        <v>30351</v>
      </c>
      <c r="AA15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333 Cedar Ave, Lynwood  CA 90262</v>
      </c>
      <c r="AB1585" s="15">
        <v>45741</v>
      </c>
    </row>
    <row r="1586" spans="1:28" x14ac:dyDescent="0.3">
      <c r="A1586" s="14">
        <v>1</v>
      </c>
      <c r="B1586" s="14">
        <v>1</v>
      </c>
      <c r="C1586" s="15" t="s">
        <v>33852</v>
      </c>
      <c r="D1586" s="15" t="s">
        <v>33852</v>
      </c>
      <c r="E1586" s="15">
        <v>45732</v>
      </c>
      <c r="F1586" s="15" t="s">
        <v>33853</v>
      </c>
      <c r="G1586" s="15">
        <v>45648</v>
      </c>
      <c r="H1586" s="15">
        <v>45830</v>
      </c>
      <c r="I1586" s="15" t="s">
        <v>33854</v>
      </c>
      <c r="J1586" s="15" t="s">
        <v>33855</v>
      </c>
      <c r="K1586" s="15" t="s">
        <v>45407</v>
      </c>
      <c r="L1586" s="15" t="s">
        <v>128</v>
      </c>
      <c r="M1586" s="15" t="s">
        <v>170</v>
      </c>
      <c r="N1586" s="14">
        <v>2022</v>
      </c>
      <c r="O1586" s="15" t="s">
        <v>33856</v>
      </c>
      <c r="P1586" s="15" t="s">
        <v>81</v>
      </c>
      <c r="Q1586" s="15" t="s">
        <v>47073</v>
      </c>
      <c r="R1586" s="15" t="s">
        <v>33857</v>
      </c>
      <c r="S1586" s="15" t="s">
        <v>33858</v>
      </c>
      <c r="T1586" s="15" t="s">
        <v>174</v>
      </c>
      <c r="U1586" s="15" t="s">
        <v>53</v>
      </c>
      <c r="V1586" s="15" t="s">
        <v>45770</v>
      </c>
      <c r="W1586" s="15" t="s">
        <v>8635</v>
      </c>
      <c r="X1586" s="15" t="e">
        <f>_xlfn.XLOOKUP(_LOOKUP[[#This Row],[AdjusterMemberName]],_Adjuster[Adjuster Name],_Adjuster[Email],,0)</f>
        <v>#N/A</v>
      </c>
      <c r="Y1586" s="15" t="e">
        <f>_xlfn.XLOOKUP(_LOOKUP[[#This Row],[AdjusterMemberName]],_Adjuster[Adjuster Name],_Adjuster[Phone Number],,0)</f>
        <v>#N/A</v>
      </c>
      <c r="Z1586" s="15" t="s">
        <v>33859</v>
      </c>
      <c r="AA15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1650 S Gramercy Pl #4, Los Angeles  CA 90019</v>
      </c>
      <c r="AB1586" s="15"/>
    </row>
    <row r="1587" spans="1:28" x14ac:dyDescent="0.3">
      <c r="A1587" s="14">
        <v>0</v>
      </c>
      <c r="B1587" s="14">
        <v>0</v>
      </c>
      <c r="C1587" s="15" t="s">
        <v>33860</v>
      </c>
      <c r="D1587" s="15" t="s">
        <v>33861</v>
      </c>
      <c r="E1587" s="15">
        <v>45732</v>
      </c>
      <c r="F1587" s="15" t="s">
        <v>33862</v>
      </c>
      <c r="G1587" s="15"/>
      <c r="H1587" s="15"/>
      <c r="I1587" s="15" t="s">
        <v>33863</v>
      </c>
      <c r="J1587" s="15" t="s">
        <v>33864</v>
      </c>
      <c r="K1587" s="15" t="s">
        <v>45509</v>
      </c>
      <c r="L1587" s="15" t="s">
        <v>128</v>
      </c>
      <c r="M1587" s="15" t="s">
        <v>33865</v>
      </c>
      <c r="N1587" s="14">
        <v>2010</v>
      </c>
      <c r="O1587" s="15" t="s">
        <v>33866</v>
      </c>
      <c r="P1587" s="15" t="s">
        <v>106</v>
      </c>
      <c r="Q1587" s="15"/>
      <c r="R1587" s="15"/>
      <c r="S1587" s="15"/>
      <c r="T1587" s="15"/>
      <c r="U1587" s="15"/>
      <c r="V1587" s="15"/>
      <c r="W1587" s="15" t="s">
        <v>22473</v>
      </c>
      <c r="X1587" s="15" t="e">
        <f>_xlfn.XLOOKUP(_LOOKUP[[#This Row],[AdjusterMemberName]],_Adjuster[Adjuster Name],_Adjuster[Email],,0)</f>
        <v>#N/A</v>
      </c>
      <c r="Y1587" s="15" t="e">
        <f>_xlfn.XLOOKUP(_LOOKUP[[#This Row],[AdjusterMemberName]],_Adjuster[Adjuster Name],_Adjuster[Phone Number],,0)</f>
        <v>#N/A</v>
      </c>
      <c r="Z1587" s="15"/>
      <c r="AA1587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1587" s="15"/>
    </row>
    <row r="1588" spans="1:28" x14ac:dyDescent="0.3">
      <c r="A1588" s="14">
        <v>1</v>
      </c>
      <c r="B1588" s="14">
        <v>1</v>
      </c>
      <c r="C1588" s="15" t="s">
        <v>33867</v>
      </c>
      <c r="D1588" s="15" t="s">
        <v>33868</v>
      </c>
      <c r="E1588" s="15">
        <v>45732</v>
      </c>
      <c r="F1588" s="15" t="s">
        <v>33869</v>
      </c>
      <c r="G1588" s="15">
        <v>45627</v>
      </c>
      <c r="H1588" s="15">
        <v>45809</v>
      </c>
      <c r="I1588" s="15" t="s">
        <v>33870</v>
      </c>
      <c r="J1588" s="15" t="s">
        <v>33871</v>
      </c>
      <c r="K1588" s="15" t="s">
        <v>45354</v>
      </c>
      <c r="L1588" s="15" t="s">
        <v>281</v>
      </c>
      <c r="M1588" s="15" t="s">
        <v>1106</v>
      </c>
      <c r="N1588" s="14">
        <v>2014</v>
      </c>
      <c r="O1588" s="15" t="s">
        <v>33872</v>
      </c>
      <c r="P1588" s="15" t="s">
        <v>81</v>
      </c>
      <c r="Q1588" s="15" t="s">
        <v>47061</v>
      </c>
      <c r="R1588" s="15" t="s">
        <v>1419</v>
      </c>
      <c r="S1588" s="15" t="s">
        <v>33873</v>
      </c>
      <c r="T1588" s="15" t="s">
        <v>174</v>
      </c>
      <c r="U1588" s="15" t="s">
        <v>53</v>
      </c>
      <c r="V1588" s="15" t="s">
        <v>45694</v>
      </c>
      <c r="W1588" s="15" t="s">
        <v>1357</v>
      </c>
      <c r="X1588" s="15" t="str">
        <f>_xlfn.XLOOKUP(_LOOKUP[[#This Row],[AdjusterMemberName]],_Adjuster[Adjuster Name],_Adjuster[Email],,0)</f>
        <v>jRivera1@knightcompany.com</v>
      </c>
      <c r="Y1588" s="15" t="str">
        <f>_xlfn.XLOOKUP(_LOOKUP[[#This Row],[AdjusterMemberName]],_Adjuster[Adjuster Name],_Adjuster[Phone Number],,0)</f>
        <v>424-559-5239</v>
      </c>
      <c r="Z1588" s="15" t="s">
        <v>33874</v>
      </c>
      <c r="AA15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618 84Th St , Los Angeles  CA 90001</v>
      </c>
      <c r="AB1588" s="15"/>
    </row>
    <row r="1589" spans="1:28" x14ac:dyDescent="0.3">
      <c r="A1589" s="14">
        <v>1</v>
      </c>
      <c r="B1589" s="14">
        <v>1</v>
      </c>
      <c r="C1589" s="15" t="s">
        <v>33999</v>
      </c>
      <c r="D1589" s="15" t="s">
        <v>34000</v>
      </c>
      <c r="E1589" s="15">
        <v>45732</v>
      </c>
      <c r="F1589" s="15" t="s">
        <v>34001</v>
      </c>
      <c r="G1589" s="15">
        <v>45715</v>
      </c>
      <c r="H1589" s="15">
        <v>45896</v>
      </c>
      <c r="I1589" s="15" t="s">
        <v>34002</v>
      </c>
      <c r="J1589" s="15" t="s">
        <v>34003</v>
      </c>
      <c r="K1589" s="15" t="s">
        <v>45752</v>
      </c>
      <c r="L1589" s="15" t="s">
        <v>441</v>
      </c>
      <c r="M1589" s="15" t="s">
        <v>579</v>
      </c>
      <c r="N1589" s="14">
        <v>2022</v>
      </c>
      <c r="O1589" s="15" t="s">
        <v>34004</v>
      </c>
      <c r="P1589" s="15" t="s">
        <v>106</v>
      </c>
      <c r="Q1589" s="15" t="s">
        <v>46893</v>
      </c>
      <c r="R1589" s="15" t="s">
        <v>16134</v>
      </c>
      <c r="S1589" s="15" t="s">
        <v>34005</v>
      </c>
      <c r="T1589" s="15" t="s">
        <v>8417</v>
      </c>
      <c r="U1589" s="15" t="s">
        <v>53</v>
      </c>
      <c r="V1589" s="15" t="s">
        <v>46222</v>
      </c>
      <c r="W1589" s="15" t="s">
        <v>1186</v>
      </c>
      <c r="X1589" s="15" t="str">
        <f>_xlfn.XLOOKUP(_LOOKUP[[#This Row],[AdjusterMemberName]],_Adjuster[Adjuster Name],_Adjuster[Email],,0)</f>
        <v>sAkinleye@knightcompany.com</v>
      </c>
      <c r="Y1589" s="15" t="str">
        <f>_xlfn.XLOOKUP(_LOOKUP[[#This Row],[AdjusterMemberName]],_Adjuster[Adjuster Name],_Adjuster[Phone Number],,0)</f>
        <v>424-559-5280</v>
      </c>
      <c r="Z1589" s="15" t="s">
        <v>34006</v>
      </c>
      <c r="AA15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227 Gilley St, March Air Reserve Base  CA 92518</v>
      </c>
      <c r="AB1589" s="15"/>
    </row>
    <row r="1590" spans="1:28" x14ac:dyDescent="0.3">
      <c r="A1590" s="14">
        <v>1</v>
      </c>
      <c r="B1590" s="14">
        <v>1</v>
      </c>
      <c r="C1590" s="15" t="s">
        <v>34094</v>
      </c>
      <c r="D1590" s="15" t="s">
        <v>34094</v>
      </c>
      <c r="E1590" s="15">
        <v>45732</v>
      </c>
      <c r="F1590" s="15" t="s">
        <v>34095</v>
      </c>
      <c r="G1590" s="15">
        <v>45691</v>
      </c>
      <c r="H1590" s="15">
        <v>45872</v>
      </c>
      <c r="I1590" s="15" t="s">
        <v>34096</v>
      </c>
      <c r="J1590" s="15" t="s">
        <v>34097</v>
      </c>
      <c r="K1590" s="15" t="s">
        <v>45369</v>
      </c>
      <c r="L1590" s="15" t="s">
        <v>103</v>
      </c>
      <c r="M1590" s="15" t="s">
        <v>304</v>
      </c>
      <c r="N1590" s="14">
        <v>2014</v>
      </c>
      <c r="O1590" s="15" t="s">
        <v>34098</v>
      </c>
      <c r="P1590" s="15" t="s">
        <v>106</v>
      </c>
      <c r="Q1590" s="15" t="s">
        <v>46893</v>
      </c>
      <c r="R1590" s="15" t="s">
        <v>34099</v>
      </c>
      <c r="S1590" s="15" t="s">
        <v>34100</v>
      </c>
      <c r="T1590" s="15" t="s">
        <v>174</v>
      </c>
      <c r="U1590" s="15" t="s">
        <v>53</v>
      </c>
      <c r="V1590" s="15" t="s">
        <v>45342</v>
      </c>
      <c r="W1590" s="15" t="s">
        <v>8635</v>
      </c>
      <c r="X1590" s="15" t="e">
        <f>_xlfn.XLOOKUP(_LOOKUP[[#This Row],[AdjusterMemberName]],_Adjuster[Adjuster Name],_Adjuster[Email],,0)</f>
        <v>#N/A</v>
      </c>
      <c r="Y1590" s="15" t="e">
        <f>_xlfn.XLOOKUP(_LOOKUP[[#This Row],[AdjusterMemberName]],_Adjuster[Adjuster Name],_Adjuster[Phone Number],,0)</f>
        <v>#N/A</v>
      </c>
      <c r="Z1590" s="15" t="s">
        <v>34101</v>
      </c>
      <c r="AA15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160 West 92Nd Street, Los Angeles  CA 90003</v>
      </c>
      <c r="AB1590" s="15">
        <v>45763</v>
      </c>
    </row>
    <row r="1591" spans="1:28" x14ac:dyDescent="0.3">
      <c r="A1591" s="14">
        <v>1</v>
      </c>
      <c r="B1591" s="14">
        <v>1</v>
      </c>
      <c r="C1591" s="15" t="s">
        <v>33680</v>
      </c>
      <c r="D1591" s="15" t="s">
        <v>33681</v>
      </c>
      <c r="E1591" s="15">
        <v>45731</v>
      </c>
      <c r="F1591" s="15" t="s">
        <v>33682</v>
      </c>
      <c r="G1591" s="15">
        <v>45677</v>
      </c>
      <c r="H1591" s="15">
        <v>45858</v>
      </c>
      <c r="I1591" s="15" t="s">
        <v>33683</v>
      </c>
      <c r="J1591" s="15" t="s">
        <v>33684</v>
      </c>
      <c r="K1591" s="15" t="s">
        <v>45682</v>
      </c>
      <c r="L1591" s="15" t="s">
        <v>281</v>
      </c>
      <c r="M1591" s="15" t="s">
        <v>4161</v>
      </c>
      <c r="N1591" s="14">
        <v>2021</v>
      </c>
      <c r="O1591" s="15" t="s">
        <v>33685</v>
      </c>
      <c r="P1591" s="15" t="s">
        <v>81</v>
      </c>
      <c r="Q1591" s="15" t="s">
        <v>47015</v>
      </c>
      <c r="R1591" s="15" t="s">
        <v>33686</v>
      </c>
      <c r="S1591" s="15" t="s">
        <v>33687</v>
      </c>
      <c r="T1591" s="15" t="s">
        <v>174</v>
      </c>
      <c r="U1591" s="15" t="s">
        <v>53</v>
      </c>
      <c r="V1591" s="15" t="s">
        <v>45367</v>
      </c>
      <c r="W1591" s="15" t="s">
        <v>1357</v>
      </c>
      <c r="X1591" s="15" t="str">
        <f>_xlfn.XLOOKUP(_LOOKUP[[#This Row],[AdjusterMemberName]],_Adjuster[Adjuster Name],_Adjuster[Email],,0)</f>
        <v>jRivera1@knightcompany.com</v>
      </c>
      <c r="Y1591" s="15" t="str">
        <f>_xlfn.XLOOKUP(_LOOKUP[[#This Row],[AdjusterMemberName]],_Adjuster[Adjuster Name],_Adjuster[Phone Number],,0)</f>
        <v>424-559-5239</v>
      </c>
      <c r="Z1591" s="15" t="s">
        <v>33688</v>
      </c>
      <c r="AA15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3751 Crawford St, Los Angeles  CA 90011</v>
      </c>
      <c r="AB1591" s="15"/>
    </row>
    <row r="1592" spans="1:28" x14ac:dyDescent="0.3">
      <c r="A1592" s="14">
        <v>1</v>
      </c>
      <c r="B1592" s="14">
        <v>1</v>
      </c>
      <c r="C1592" s="15" t="s">
        <v>28379</v>
      </c>
      <c r="D1592" s="15" t="s">
        <v>28379</v>
      </c>
      <c r="E1592" s="15">
        <v>45731</v>
      </c>
      <c r="F1592" s="15" t="s">
        <v>33689</v>
      </c>
      <c r="G1592" s="15">
        <v>45665</v>
      </c>
      <c r="H1592" s="15">
        <v>45846</v>
      </c>
      <c r="I1592" s="15" t="s">
        <v>33690</v>
      </c>
      <c r="J1592" s="15" t="s">
        <v>33691</v>
      </c>
      <c r="K1592" s="15" t="s">
        <v>45339</v>
      </c>
      <c r="L1592" s="15" t="s">
        <v>103</v>
      </c>
      <c r="M1592" s="15" t="s">
        <v>890</v>
      </c>
      <c r="N1592" s="14">
        <v>2012</v>
      </c>
      <c r="O1592" s="15" t="s">
        <v>33692</v>
      </c>
      <c r="P1592" s="15" t="s">
        <v>106</v>
      </c>
      <c r="Q1592" s="15" t="s">
        <v>46939</v>
      </c>
      <c r="R1592" s="15" t="s">
        <v>20652</v>
      </c>
      <c r="S1592" s="15" t="s">
        <v>33693</v>
      </c>
      <c r="T1592" s="15" t="s">
        <v>551</v>
      </c>
      <c r="U1592" s="15" t="s">
        <v>53</v>
      </c>
      <c r="V1592" s="15" t="s">
        <v>46058</v>
      </c>
      <c r="W1592" s="15" t="s">
        <v>3184</v>
      </c>
      <c r="X1592" s="15" t="str">
        <f>_xlfn.XLOOKUP(_LOOKUP[[#This Row],[AdjusterMemberName]],_Adjuster[Adjuster Name],_Adjuster[Email],,0)</f>
        <v>mQualls@knightcompany.com</v>
      </c>
      <c r="Y1592" s="15" t="str">
        <f>_xlfn.XLOOKUP(_LOOKUP[[#This Row],[AdjusterMemberName]],_Adjuster[Adjuster Name],_Adjuster[Phone Number],,0)</f>
        <v>424-559-5436</v>
      </c>
      <c r="Z1592" s="15" t="s">
        <v>33694</v>
      </c>
      <c r="AA15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1125 N Vulcan Ave Apt 13, Encinitas  CA 92024</v>
      </c>
      <c r="AB1592" s="15">
        <v>45796</v>
      </c>
    </row>
    <row r="1593" spans="1:28" x14ac:dyDescent="0.3">
      <c r="A1593" s="14">
        <v>1</v>
      </c>
      <c r="B1593" s="14">
        <v>0</v>
      </c>
      <c r="C1593" s="15" t="s">
        <v>33698</v>
      </c>
      <c r="D1593" s="15" t="s">
        <v>33699</v>
      </c>
      <c r="E1593" s="15">
        <v>45731</v>
      </c>
      <c r="F1593" s="15" t="s">
        <v>33700</v>
      </c>
      <c r="G1593" s="15">
        <v>45727</v>
      </c>
      <c r="H1593" s="15">
        <v>45911</v>
      </c>
      <c r="I1593" s="15" t="s">
        <v>33701</v>
      </c>
      <c r="J1593" s="15" t="s">
        <v>33702</v>
      </c>
      <c r="K1593" s="15" t="s">
        <v>45635</v>
      </c>
      <c r="L1593" s="15" t="s">
        <v>139</v>
      </c>
      <c r="M1593" s="15" t="s">
        <v>249</v>
      </c>
      <c r="N1593" s="14">
        <v>2014</v>
      </c>
      <c r="O1593" s="15" t="s">
        <v>33703</v>
      </c>
      <c r="P1593" s="15" t="s">
        <v>81</v>
      </c>
      <c r="Q1593" s="15" t="s">
        <v>46939</v>
      </c>
      <c r="R1593" s="15" t="s">
        <v>1419</v>
      </c>
      <c r="S1593" s="15" t="s">
        <v>33704</v>
      </c>
      <c r="T1593" s="15" t="s">
        <v>5164</v>
      </c>
      <c r="U1593" s="15" t="s">
        <v>53</v>
      </c>
      <c r="V1593" s="15" t="s">
        <v>45423</v>
      </c>
      <c r="W1593" s="15" t="s">
        <v>1186</v>
      </c>
      <c r="X1593" s="15" t="str">
        <f>_xlfn.XLOOKUP(_LOOKUP[[#This Row],[AdjusterMemberName]],_Adjuster[Adjuster Name],_Adjuster[Email],,0)</f>
        <v>sAkinleye@knightcompany.com</v>
      </c>
      <c r="Y1593" s="15" t="str">
        <f>_xlfn.XLOOKUP(_LOOKUP[[#This Row],[AdjusterMemberName]],_Adjuster[Adjuster Name],_Adjuster[Phone Number],,0)</f>
        <v>424-559-5280</v>
      </c>
      <c r="Z1593" s="15" t="s">
        <v>33705</v>
      </c>
      <c r="AA15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18540 Soledad Canyon Rd Spc 141, Canyon Country  CA 91351</v>
      </c>
      <c r="AB1593" s="15"/>
    </row>
    <row r="1594" spans="1:28" x14ac:dyDescent="0.3">
      <c r="A1594" s="14">
        <v>1</v>
      </c>
      <c r="B1594" s="14">
        <v>1</v>
      </c>
      <c r="C1594" s="15" t="s">
        <v>33715</v>
      </c>
      <c r="D1594" s="15" t="s">
        <v>33715</v>
      </c>
      <c r="E1594" s="15">
        <v>45731</v>
      </c>
      <c r="F1594" s="15" t="s">
        <v>33716</v>
      </c>
      <c r="G1594" s="15">
        <v>45719</v>
      </c>
      <c r="H1594" s="15">
        <v>45903</v>
      </c>
      <c r="I1594" s="15" t="s">
        <v>33717</v>
      </c>
      <c r="J1594" s="15" t="s">
        <v>33718</v>
      </c>
      <c r="K1594" s="15" t="s">
        <v>45520</v>
      </c>
      <c r="L1594" s="15" t="s">
        <v>103</v>
      </c>
      <c r="M1594" s="15" t="s">
        <v>890</v>
      </c>
      <c r="N1594" s="14">
        <v>2014</v>
      </c>
      <c r="O1594" s="15" t="s">
        <v>33719</v>
      </c>
      <c r="P1594" s="15" t="s">
        <v>106</v>
      </c>
      <c r="Q1594" s="15" t="s">
        <v>47000</v>
      </c>
      <c r="R1594" s="15" t="s">
        <v>7024</v>
      </c>
      <c r="S1594" s="15" t="s">
        <v>33720</v>
      </c>
      <c r="T1594" s="15" t="s">
        <v>672</v>
      </c>
      <c r="U1594" s="15" t="s">
        <v>53</v>
      </c>
      <c r="V1594" s="15" t="s">
        <v>45553</v>
      </c>
      <c r="W1594" s="15" t="s">
        <v>3974</v>
      </c>
      <c r="X1594" s="15" t="str">
        <f>_xlfn.XLOOKUP(_LOOKUP[[#This Row],[AdjusterMemberName]],_Adjuster[Adjuster Name],_Adjuster[Email],,0)</f>
        <v>LMiller@knightcompany.com</v>
      </c>
      <c r="Y1594" s="15" t="str">
        <f>_xlfn.XLOOKUP(_LOOKUP[[#This Row],[AdjusterMemberName]],_Adjuster[Adjuster Name],_Adjuster[Phone Number],,0)</f>
        <v>424-559-5378</v>
      </c>
      <c r="Z1594" s="15" t="s">
        <v>33721</v>
      </c>
      <c r="AA15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17722 Willard St, Reseda  CA 91335</v>
      </c>
      <c r="AB1594" s="15">
        <v>45783</v>
      </c>
    </row>
    <row r="1595" spans="1:28" x14ac:dyDescent="0.3">
      <c r="A1595" s="14">
        <v>1</v>
      </c>
      <c r="B1595" s="14">
        <v>1</v>
      </c>
      <c r="C1595" s="15" t="s">
        <v>18094</v>
      </c>
      <c r="D1595" s="15" t="s">
        <v>18094</v>
      </c>
      <c r="E1595" s="15">
        <v>45731</v>
      </c>
      <c r="F1595" s="15" t="s">
        <v>18095</v>
      </c>
      <c r="G1595" s="15">
        <v>45353</v>
      </c>
      <c r="H1595" s="15">
        <v>45537</v>
      </c>
      <c r="I1595" s="15" t="s">
        <v>33730</v>
      </c>
      <c r="J1595" s="15" t="s">
        <v>33731</v>
      </c>
      <c r="K1595" s="15" t="s">
        <v>46230</v>
      </c>
      <c r="L1595" s="15" t="s">
        <v>91</v>
      </c>
      <c r="M1595" s="15" t="s">
        <v>5662</v>
      </c>
      <c r="N1595" s="14">
        <v>2013</v>
      </c>
      <c r="O1595" s="15" t="s">
        <v>18098</v>
      </c>
      <c r="P1595" s="15" t="s">
        <v>81</v>
      </c>
      <c r="Q1595" s="15" t="s">
        <v>119</v>
      </c>
      <c r="R1595" s="15" t="s">
        <v>3208</v>
      </c>
      <c r="S1595" s="15" t="s">
        <v>18099</v>
      </c>
      <c r="T1595" s="15" t="s">
        <v>1067</v>
      </c>
      <c r="U1595" s="15" t="s">
        <v>53</v>
      </c>
      <c r="V1595" s="15" t="s">
        <v>46229</v>
      </c>
      <c r="W1595" s="15" t="s">
        <v>22473</v>
      </c>
      <c r="X1595" s="15" t="e">
        <f>_xlfn.XLOOKUP(_LOOKUP[[#This Row],[AdjusterMemberName]],_Adjuster[Adjuster Name],_Adjuster[Email],,0)</f>
        <v>#N/A</v>
      </c>
      <c r="Y1595" s="15" t="e">
        <f>_xlfn.XLOOKUP(_LOOKUP[[#This Row],[AdjusterMemberName]],_Adjuster[Adjuster Name],_Adjuster[Phone Number],,0)</f>
        <v>#N/A</v>
      </c>
      <c r="Z1595" s="15" t="s">
        <v>18100</v>
      </c>
      <c r="AA15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431 Stardust Pl, Alameda  CA 94501</v>
      </c>
      <c r="AB1595" s="15"/>
    </row>
    <row r="1596" spans="1:28" x14ac:dyDescent="0.3">
      <c r="A1596" s="14">
        <v>1</v>
      </c>
      <c r="B1596" s="14">
        <v>1</v>
      </c>
      <c r="C1596" s="15" t="s">
        <v>33740</v>
      </c>
      <c r="D1596" s="15" t="s">
        <v>33740</v>
      </c>
      <c r="E1596" s="15">
        <v>45731</v>
      </c>
      <c r="F1596" s="15" t="s">
        <v>33741</v>
      </c>
      <c r="G1596" s="15">
        <v>45676</v>
      </c>
      <c r="H1596" s="15">
        <v>45857</v>
      </c>
      <c r="I1596" s="15" t="s">
        <v>33742</v>
      </c>
      <c r="J1596" s="15" t="s">
        <v>33743</v>
      </c>
      <c r="K1596" s="15" t="s">
        <v>45817</v>
      </c>
      <c r="L1596" s="15" t="s">
        <v>103</v>
      </c>
      <c r="M1596" s="15" t="s">
        <v>1503</v>
      </c>
      <c r="N1596" s="14">
        <v>2021</v>
      </c>
      <c r="O1596" s="15" t="s">
        <v>33744</v>
      </c>
      <c r="P1596" s="15" t="s">
        <v>106</v>
      </c>
      <c r="Q1596" s="15" t="s">
        <v>47010</v>
      </c>
      <c r="R1596" s="15" t="s">
        <v>33745</v>
      </c>
      <c r="S1596" s="15" t="s">
        <v>33746</v>
      </c>
      <c r="T1596" s="15" t="s">
        <v>4078</v>
      </c>
      <c r="U1596" s="15" t="s">
        <v>53</v>
      </c>
      <c r="V1596" s="15" t="s">
        <v>45567</v>
      </c>
      <c r="W1596" s="15" t="s">
        <v>3307</v>
      </c>
      <c r="X1596" s="15" t="e">
        <f>_xlfn.XLOOKUP(_LOOKUP[[#This Row],[AdjusterMemberName]],_Adjuster[Adjuster Name],_Adjuster[Email],,0)</f>
        <v>#N/A</v>
      </c>
      <c r="Y1596" s="15" t="e">
        <f>_xlfn.XLOOKUP(_LOOKUP[[#This Row],[AdjusterMemberName]],_Adjuster[Adjuster Name],_Adjuster[Phone Number],,0)</f>
        <v>#N/A</v>
      </c>
      <c r="Z1596" s="15" t="s">
        <v>33747</v>
      </c>
      <c r="AA15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2271 Corby Ave Apt 6, Santa Rosa  CA 95407</v>
      </c>
      <c r="AB1596" s="15">
        <v>45807</v>
      </c>
    </row>
    <row r="1597" spans="1:28" x14ac:dyDescent="0.3">
      <c r="A1597" s="14">
        <v>1</v>
      </c>
      <c r="B1597" s="14">
        <v>1</v>
      </c>
      <c r="C1597" s="15" t="s">
        <v>33748</v>
      </c>
      <c r="D1597" s="15" t="s">
        <v>33749</v>
      </c>
      <c r="E1597" s="15">
        <v>45731</v>
      </c>
      <c r="F1597" s="15" t="s">
        <v>33750</v>
      </c>
      <c r="G1597" s="15">
        <v>45710</v>
      </c>
      <c r="H1597" s="15">
        <v>45891</v>
      </c>
      <c r="I1597" s="15" t="s">
        <v>33751</v>
      </c>
      <c r="J1597" s="15" t="s">
        <v>33752</v>
      </c>
      <c r="K1597" s="15" t="s">
        <v>45407</v>
      </c>
      <c r="L1597" s="15" t="s">
        <v>128</v>
      </c>
      <c r="M1597" s="15" t="s">
        <v>170</v>
      </c>
      <c r="N1597" s="14">
        <v>2017</v>
      </c>
      <c r="O1597" s="15" t="s">
        <v>33753</v>
      </c>
      <c r="P1597" s="15" t="s">
        <v>106</v>
      </c>
      <c r="Q1597" s="15" t="s">
        <v>46893</v>
      </c>
      <c r="R1597" s="15" t="s">
        <v>16744</v>
      </c>
      <c r="S1597" s="15" t="s">
        <v>33754</v>
      </c>
      <c r="T1597" s="15" t="s">
        <v>2431</v>
      </c>
      <c r="U1597" s="15" t="s">
        <v>53</v>
      </c>
      <c r="V1597" s="15" t="s">
        <v>45776</v>
      </c>
      <c r="W1597" s="15" t="s">
        <v>1186</v>
      </c>
      <c r="X1597" s="15" t="str">
        <f>_xlfn.XLOOKUP(_LOOKUP[[#This Row],[AdjusterMemberName]],_Adjuster[Adjuster Name],_Adjuster[Email],,0)</f>
        <v>sAkinleye@knightcompany.com</v>
      </c>
      <c r="Y1597" s="15" t="str">
        <f>_xlfn.XLOOKUP(_LOOKUP[[#This Row],[AdjusterMemberName]],_Adjuster[Adjuster Name],_Adjuster[Phone Number],,0)</f>
        <v>424-559-5280</v>
      </c>
      <c r="Z1597" s="15" t="s">
        <v>33755</v>
      </c>
      <c r="AA15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590 Laurel Ave, Pomona  CA 91768</v>
      </c>
      <c r="AB1597" s="15"/>
    </row>
    <row r="1598" spans="1:28" x14ac:dyDescent="0.3">
      <c r="A1598" s="14">
        <v>1</v>
      </c>
      <c r="B1598" s="14">
        <v>1</v>
      </c>
      <c r="C1598" s="15" t="s">
        <v>33951</v>
      </c>
      <c r="D1598" s="15" t="s">
        <v>33951</v>
      </c>
      <c r="E1598" s="15">
        <v>45731</v>
      </c>
      <c r="F1598" s="15" t="s">
        <v>33952</v>
      </c>
      <c r="G1598" s="15">
        <v>45645</v>
      </c>
      <c r="H1598" s="15">
        <v>45827</v>
      </c>
      <c r="I1598" s="15" t="s">
        <v>33953</v>
      </c>
      <c r="J1598" s="15" t="s">
        <v>33954</v>
      </c>
      <c r="K1598" s="15" t="s">
        <v>45528</v>
      </c>
      <c r="L1598" s="15" t="s">
        <v>25</v>
      </c>
      <c r="M1598" s="15" t="s">
        <v>373</v>
      </c>
      <c r="N1598" s="14">
        <v>2016</v>
      </c>
      <c r="O1598" s="15" t="s">
        <v>33955</v>
      </c>
      <c r="P1598" s="15" t="s">
        <v>81</v>
      </c>
      <c r="Q1598" s="15" t="s">
        <v>47073</v>
      </c>
      <c r="R1598" s="15" t="s">
        <v>24389</v>
      </c>
      <c r="S1598" s="15" t="s">
        <v>33956</v>
      </c>
      <c r="T1598" s="15" t="s">
        <v>164</v>
      </c>
      <c r="U1598" s="15" t="s">
        <v>53</v>
      </c>
      <c r="V1598" s="15" t="s">
        <v>45473</v>
      </c>
      <c r="W1598" s="15" t="s">
        <v>54</v>
      </c>
      <c r="X1598" s="15" t="str">
        <f>_xlfn.XLOOKUP(_LOOKUP[[#This Row],[AdjusterMemberName]],_Adjuster[Adjuster Name],_Adjuster[Email],,0)</f>
        <v>JRubalcava@knightcompany.com</v>
      </c>
      <c r="Y1598" s="15" t="str">
        <f>_xlfn.XLOOKUP(_LOOKUP[[#This Row],[AdjusterMemberName]],_Adjuster[Adjuster Name],_Adjuster[Phone Number],,0)</f>
        <v>424-559-5420</v>
      </c>
      <c r="Z1598" s="15" t="s">
        <v>33957</v>
      </c>
      <c r="AA15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4631 E Alta Ave, Fresno  CA 93702</v>
      </c>
      <c r="AB1598" s="15"/>
    </row>
    <row r="1599" spans="1:28" x14ac:dyDescent="0.3">
      <c r="A1599" s="14">
        <v>1</v>
      </c>
      <c r="B1599" s="14">
        <v>1</v>
      </c>
      <c r="C1599" s="15" t="s">
        <v>19593</v>
      </c>
      <c r="D1599" s="15" t="s">
        <v>34009</v>
      </c>
      <c r="E1599" s="15">
        <v>45731</v>
      </c>
      <c r="F1599" s="15" t="s">
        <v>34010</v>
      </c>
      <c r="G1599" s="15">
        <v>45563</v>
      </c>
      <c r="H1599" s="15">
        <v>45744</v>
      </c>
      <c r="I1599" s="15" t="s">
        <v>34011</v>
      </c>
      <c r="J1599" s="15" t="s">
        <v>34012</v>
      </c>
      <c r="K1599" s="15" t="s">
        <v>46221</v>
      </c>
      <c r="L1599" s="15" t="s">
        <v>103</v>
      </c>
      <c r="M1599" s="15" t="s">
        <v>104</v>
      </c>
      <c r="N1599" s="14">
        <v>2021</v>
      </c>
      <c r="O1599" s="15" t="s">
        <v>34013</v>
      </c>
      <c r="P1599" s="15" t="s">
        <v>106</v>
      </c>
      <c r="Q1599" s="15" t="s">
        <v>47007</v>
      </c>
      <c r="R1599" s="15" t="s">
        <v>2190</v>
      </c>
      <c r="S1599" s="15" t="s">
        <v>34014</v>
      </c>
      <c r="T1599" s="15" t="s">
        <v>5419</v>
      </c>
      <c r="U1599" s="15" t="s">
        <v>53</v>
      </c>
      <c r="V1599" s="15" t="s">
        <v>45645</v>
      </c>
      <c r="W1599" s="15" t="s">
        <v>54</v>
      </c>
      <c r="X1599" s="15" t="str">
        <f>_xlfn.XLOOKUP(_LOOKUP[[#This Row],[AdjusterMemberName]],_Adjuster[Adjuster Name],_Adjuster[Email],,0)</f>
        <v>JRubalcava@knightcompany.com</v>
      </c>
      <c r="Y1599" s="15" t="str">
        <f>_xlfn.XLOOKUP(_LOOKUP[[#This Row],[AdjusterMemberName]],_Adjuster[Adjuster Name],_Adjuster[Phone Number],,0)</f>
        <v>424-559-5420</v>
      </c>
      <c r="Z1599" s="15" t="s">
        <v>34015</v>
      </c>
      <c r="AA15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8635 Wilbur Ave, Northridge  CA 91324</v>
      </c>
      <c r="AB1599" s="15"/>
    </row>
    <row r="1600" spans="1:28" x14ac:dyDescent="0.3">
      <c r="A1600" s="14">
        <v>1</v>
      </c>
      <c r="B1600" s="14">
        <v>0</v>
      </c>
      <c r="C1600" s="15" t="s">
        <v>32553</v>
      </c>
      <c r="D1600" s="15" t="s">
        <v>32554</v>
      </c>
      <c r="E1600" s="15">
        <v>45731</v>
      </c>
      <c r="F1600" s="15" t="s">
        <v>32555</v>
      </c>
      <c r="G1600" s="15">
        <v>45626</v>
      </c>
      <c r="H1600" s="15">
        <v>45807</v>
      </c>
      <c r="I1600" s="15" t="s">
        <v>34153</v>
      </c>
      <c r="J1600" s="15" t="s">
        <v>34154</v>
      </c>
      <c r="K1600" s="15" t="s">
        <v>45332</v>
      </c>
      <c r="L1600" s="15" t="s">
        <v>103</v>
      </c>
      <c r="M1600" s="15" t="s">
        <v>104</v>
      </c>
      <c r="N1600" s="14">
        <v>2022</v>
      </c>
      <c r="O1600" s="15" t="s">
        <v>32558</v>
      </c>
      <c r="P1600" s="15" t="s">
        <v>106</v>
      </c>
      <c r="Q1600" s="15" t="s">
        <v>47130</v>
      </c>
      <c r="R1600" s="15" t="s">
        <v>4154</v>
      </c>
      <c r="S1600" s="15" t="s">
        <v>32559</v>
      </c>
      <c r="T1600" s="15" t="s">
        <v>1834</v>
      </c>
      <c r="U1600" s="15" t="s">
        <v>53</v>
      </c>
      <c r="V1600" s="15" t="s">
        <v>45760</v>
      </c>
      <c r="W1600" s="15" t="s">
        <v>1186</v>
      </c>
      <c r="X1600" s="15" t="str">
        <f>_xlfn.XLOOKUP(_LOOKUP[[#This Row],[AdjusterMemberName]],_Adjuster[Adjuster Name],_Adjuster[Email],,0)</f>
        <v>sAkinleye@knightcompany.com</v>
      </c>
      <c r="Y1600" s="15" t="str">
        <f>_xlfn.XLOOKUP(_LOOKUP[[#This Row],[AdjusterMemberName]],_Adjuster[Adjuster Name],_Adjuster[Phone Number],,0)</f>
        <v>424-559-5280</v>
      </c>
      <c r="Z1600" s="15" t="s">
        <v>32560</v>
      </c>
      <c r="AA16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1773 Arroyo Gln, Escondido  CA 92026</v>
      </c>
      <c r="AB1600" s="15"/>
    </row>
    <row r="1601" spans="1:28" x14ac:dyDescent="0.3">
      <c r="A1601" s="14">
        <v>1</v>
      </c>
      <c r="B1601" s="14">
        <v>1</v>
      </c>
      <c r="C1601" s="15" t="s">
        <v>26214</v>
      </c>
      <c r="D1601" s="15" t="s">
        <v>26214</v>
      </c>
      <c r="E1601" s="15">
        <v>45731</v>
      </c>
      <c r="F1601" s="15" t="s">
        <v>26215</v>
      </c>
      <c r="G1601" s="15">
        <v>45583</v>
      </c>
      <c r="H1601" s="15">
        <v>45765</v>
      </c>
      <c r="I1601" s="15" t="s">
        <v>34266</v>
      </c>
      <c r="J1601" s="15" t="s">
        <v>34267</v>
      </c>
      <c r="K1601" s="15" t="s">
        <v>45509</v>
      </c>
      <c r="L1601" s="15" t="s">
        <v>314</v>
      </c>
      <c r="M1601" s="15" t="s">
        <v>978</v>
      </c>
      <c r="N1601" s="14">
        <v>2023</v>
      </c>
      <c r="O1601" s="15" t="s">
        <v>26218</v>
      </c>
      <c r="P1601" s="15" t="s">
        <v>106</v>
      </c>
      <c r="Q1601" s="15" t="s">
        <v>47019</v>
      </c>
      <c r="R1601" s="15" t="s">
        <v>26219</v>
      </c>
      <c r="S1601" s="15" t="s">
        <v>26220</v>
      </c>
      <c r="T1601" s="15" t="s">
        <v>4078</v>
      </c>
      <c r="U1601" s="15" t="s">
        <v>53</v>
      </c>
      <c r="V1601" s="15" t="s">
        <v>46211</v>
      </c>
      <c r="W1601" s="15" t="s">
        <v>3184</v>
      </c>
      <c r="X1601" s="15" t="str">
        <f>_xlfn.XLOOKUP(_LOOKUP[[#This Row],[AdjusterMemberName]],_Adjuster[Adjuster Name],_Adjuster[Email],,0)</f>
        <v>mQualls@knightcompany.com</v>
      </c>
      <c r="Y1601" s="15" t="str">
        <f>_xlfn.XLOOKUP(_LOOKUP[[#This Row],[AdjusterMemberName]],_Adjuster[Adjuster Name],_Adjuster[Phone Number],,0)</f>
        <v>424-559-5436</v>
      </c>
      <c r="Z1601" s="15" t="s">
        <v>26221</v>
      </c>
      <c r="AA16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6131 Montecito Blvd Apt 14, Santa Rosa  CA 95409</v>
      </c>
      <c r="AB1601" s="15"/>
    </row>
    <row r="1602" spans="1:28" x14ac:dyDescent="0.3">
      <c r="A1602" s="14">
        <v>1</v>
      </c>
      <c r="B1602" s="14">
        <v>1</v>
      </c>
      <c r="C1602" s="15" t="s">
        <v>17941</v>
      </c>
      <c r="D1602" s="15" t="s">
        <v>17941</v>
      </c>
      <c r="E1602" s="15">
        <v>45731</v>
      </c>
      <c r="F1602" s="15" t="s">
        <v>34296</v>
      </c>
      <c r="G1602" s="15">
        <v>45564</v>
      </c>
      <c r="H1602" s="15">
        <v>45745</v>
      </c>
      <c r="I1602" s="15" t="s">
        <v>34297</v>
      </c>
      <c r="J1602" s="15" t="s">
        <v>34298</v>
      </c>
      <c r="K1602" s="15" t="s">
        <v>45582</v>
      </c>
      <c r="L1602" s="15" t="s">
        <v>128</v>
      </c>
      <c r="M1602" s="15" t="s">
        <v>129</v>
      </c>
      <c r="N1602" s="14">
        <v>2021</v>
      </c>
      <c r="O1602" s="15" t="s">
        <v>34299</v>
      </c>
      <c r="P1602" s="15" t="s">
        <v>81</v>
      </c>
      <c r="Q1602" s="15" t="s">
        <v>47061</v>
      </c>
      <c r="R1602" s="15" t="s">
        <v>17946</v>
      </c>
      <c r="S1602" s="15" t="s">
        <v>17947</v>
      </c>
      <c r="T1602" s="15" t="s">
        <v>174</v>
      </c>
      <c r="U1602" s="15" t="s">
        <v>53</v>
      </c>
      <c r="V1602" s="15" t="s">
        <v>45351</v>
      </c>
      <c r="W1602" s="15" t="s">
        <v>264</v>
      </c>
      <c r="X1602" s="15" t="str">
        <f>_xlfn.XLOOKUP(_LOOKUP[[#This Row],[AdjusterMemberName]],_Adjuster[Adjuster Name],_Adjuster[Email],,0)</f>
        <v>sBonnevie@knightcompany.com</v>
      </c>
      <c r="Y1602" s="15" t="str">
        <f>_xlfn.XLOOKUP(_LOOKUP[[#This Row],[AdjusterMemberName]],_Adjuster[Adjuster Name],_Adjuster[Phone Number],,0)</f>
        <v>323-692-4064</v>
      </c>
      <c r="Z1602" s="15" t="s">
        <v>17948</v>
      </c>
      <c r="AA16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716 W 42Nd Pl, Los Angeles  CA 90037</v>
      </c>
      <c r="AB1602" s="15"/>
    </row>
    <row r="1603" spans="1:28" x14ac:dyDescent="0.3">
      <c r="A1603" s="14">
        <v>1</v>
      </c>
      <c r="B1603" s="14">
        <v>1</v>
      </c>
      <c r="C1603" s="15" t="s">
        <v>34364</v>
      </c>
      <c r="D1603" s="15" t="s">
        <v>34365</v>
      </c>
      <c r="E1603" s="15">
        <v>45731</v>
      </c>
      <c r="F1603" s="15" t="s">
        <v>34366</v>
      </c>
      <c r="G1603" s="15">
        <v>45709</v>
      </c>
      <c r="H1603" s="15">
        <v>45890</v>
      </c>
      <c r="I1603" s="15" t="s">
        <v>34367</v>
      </c>
      <c r="J1603" s="15" t="s">
        <v>34368</v>
      </c>
      <c r="K1603" s="15" t="s">
        <v>45416</v>
      </c>
      <c r="L1603" s="15" t="s">
        <v>314</v>
      </c>
      <c r="M1603" s="15" t="s">
        <v>3946</v>
      </c>
      <c r="N1603" s="14">
        <v>2013</v>
      </c>
      <c r="O1603" s="15" t="s">
        <v>34369</v>
      </c>
      <c r="P1603" s="15" t="s">
        <v>81</v>
      </c>
      <c r="Q1603" s="15" t="s">
        <v>47010</v>
      </c>
      <c r="R1603" s="15" t="s">
        <v>34370</v>
      </c>
      <c r="S1603" s="15" t="s">
        <v>34371</v>
      </c>
      <c r="T1603" s="15" t="s">
        <v>530</v>
      </c>
      <c r="U1603" s="15" t="s">
        <v>53</v>
      </c>
      <c r="V1603" s="15" t="s">
        <v>45603</v>
      </c>
      <c r="W1603" s="15" t="s">
        <v>6921</v>
      </c>
      <c r="X1603" s="15" t="str">
        <f>_xlfn.XLOOKUP(_LOOKUP[[#This Row],[AdjusterMemberName]],_Adjuster[Adjuster Name],_Adjuster[Email],,0)</f>
        <v>AWallace@knightcompany.com</v>
      </c>
      <c r="Y1603" s="15" t="str">
        <f>_xlfn.XLOOKUP(_LOOKUP[[#This Row],[AdjusterMemberName]],_Adjuster[Adjuster Name],_Adjuster[Phone Number],,0)</f>
        <v>424-559-5734</v>
      </c>
      <c r="Z1603" s="15" t="s">
        <v>34372</v>
      </c>
      <c r="AA16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13279 El Cabo Ct, Inglewood  CA 90302</v>
      </c>
      <c r="AB1603" s="15"/>
    </row>
    <row r="1604" spans="1:28" x14ac:dyDescent="0.3">
      <c r="A1604" s="14">
        <v>1</v>
      </c>
      <c r="B1604" s="14">
        <v>1</v>
      </c>
      <c r="C1604" s="15" t="s">
        <v>18094</v>
      </c>
      <c r="D1604" s="15" t="s">
        <v>18094</v>
      </c>
      <c r="E1604" s="15">
        <v>45731</v>
      </c>
      <c r="F1604" s="15" t="s">
        <v>34532</v>
      </c>
      <c r="G1604" s="15">
        <v>45720</v>
      </c>
      <c r="H1604" s="15">
        <v>45904</v>
      </c>
      <c r="I1604" s="15" t="s">
        <v>34533</v>
      </c>
      <c r="J1604" s="15" t="s">
        <v>34534</v>
      </c>
      <c r="K1604" s="15" t="s">
        <v>45477</v>
      </c>
      <c r="L1604" s="15" t="s">
        <v>91</v>
      </c>
      <c r="M1604" s="15" t="s">
        <v>5662</v>
      </c>
      <c r="N1604" s="14">
        <v>2013</v>
      </c>
      <c r="O1604" s="15" t="s">
        <v>18098</v>
      </c>
      <c r="P1604" s="15" t="s">
        <v>106</v>
      </c>
      <c r="Q1604" s="15" t="s">
        <v>46939</v>
      </c>
      <c r="R1604" s="15" t="s">
        <v>3208</v>
      </c>
      <c r="S1604" s="15" t="s">
        <v>34535</v>
      </c>
      <c r="T1604" s="15" t="s">
        <v>286</v>
      </c>
      <c r="U1604" s="15" t="s">
        <v>53</v>
      </c>
      <c r="V1604" s="15" t="s">
        <v>45475</v>
      </c>
      <c r="W1604" s="15" t="s">
        <v>264</v>
      </c>
      <c r="X1604" s="15" t="str">
        <f>_xlfn.XLOOKUP(_LOOKUP[[#This Row],[AdjusterMemberName]],_Adjuster[Adjuster Name],_Adjuster[Email],,0)</f>
        <v>sBonnevie@knightcompany.com</v>
      </c>
      <c r="Y1604" s="15" t="str">
        <f>_xlfn.XLOOKUP(_LOOKUP[[#This Row],[AdjusterMemberName]],_Adjuster[Adjuster Name],_Adjuster[Phone Number],,0)</f>
        <v>323-692-4064</v>
      </c>
      <c r="Z1604" s="15" t="s">
        <v>34536</v>
      </c>
      <c r="AA16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1301 W 12Th St, Long Beach  CA 90813</v>
      </c>
      <c r="AB1604" s="15"/>
    </row>
    <row r="1605" spans="1:28" x14ac:dyDescent="0.3">
      <c r="A1605" s="14">
        <v>1</v>
      </c>
      <c r="B1605" s="14">
        <v>1</v>
      </c>
      <c r="C1605" s="15" t="s">
        <v>27538</v>
      </c>
      <c r="D1605" s="15" t="s">
        <v>27538</v>
      </c>
      <c r="E1605" s="15">
        <v>45730</v>
      </c>
      <c r="F1605" s="15" t="s">
        <v>27539</v>
      </c>
      <c r="G1605" s="15">
        <v>45614</v>
      </c>
      <c r="H1605" s="15">
        <v>45795</v>
      </c>
      <c r="I1605" s="15" t="s">
        <v>33626</v>
      </c>
      <c r="J1605" s="15" t="s">
        <v>33627</v>
      </c>
      <c r="K1605" s="15" t="s">
        <v>45543</v>
      </c>
      <c r="L1605" s="15" t="s">
        <v>281</v>
      </c>
      <c r="M1605" s="15" t="s">
        <v>4143</v>
      </c>
      <c r="N1605" s="14">
        <v>2021</v>
      </c>
      <c r="O1605" s="15" t="s">
        <v>27542</v>
      </c>
      <c r="P1605" s="15" t="s">
        <v>106</v>
      </c>
      <c r="Q1605" s="15" t="s">
        <v>46922</v>
      </c>
      <c r="R1605" s="15" t="s">
        <v>3208</v>
      </c>
      <c r="S1605" s="15" t="s">
        <v>27543</v>
      </c>
      <c r="T1605" s="15" t="s">
        <v>174</v>
      </c>
      <c r="U1605" s="15" t="s">
        <v>53</v>
      </c>
      <c r="V1605" s="15" t="s">
        <v>45565</v>
      </c>
      <c r="W1605" s="15" t="s">
        <v>1357</v>
      </c>
      <c r="X1605" s="15" t="str">
        <f>_xlfn.XLOOKUP(_LOOKUP[[#This Row],[AdjusterMemberName]],_Adjuster[Adjuster Name],_Adjuster[Email],,0)</f>
        <v>jRivera1@knightcompany.com</v>
      </c>
      <c r="Y1605" s="15" t="str">
        <f>_xlfn.XLOOKUP(_LOOKUP[[#This Row],[AdjusterMemberName]],_Adjuster[Adjuster Name],_Adjuster[Phone Number],,0)</f>
        <v>424-559-5239</v>
      </c>
      <c r="Z1605" s="15" t="s">
        <v>27544</v>
      </c>
      <c r="AA16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505 N Figueroa St Apt 315, Los Angeles  CA 90012</v>
      </c>
      <c r="AB1605" s="15"/>
    </row>
    <row r="1606" spans="1:28" x14ac:dyDescent="0.3">
      <c r="A1606" s="14">
        <v>1</v>
      </c>
      <c r="B1606" s="14">
        <v>1</v>
      </c>
      <c r="C1606" s="15" t="s">
        <v>33659</v>
      </c>
      <c r="D1606" s="15" t="s">
        <v>33659</v>
      </c>
      <c r="E1606" s="15">
        <v>45730</v>
      </c>
      <c r="F1606" s="15" t="s">
        <v>33660</v>
      </c>
      <c r="G1606" s="15">
        <v>45613</v>
      </c>
      <c r="H1606" s="15">
        <v>45794</v>
      </c>
      <c r="I1606" s="15" t="s">
        <v>33661</v>
      </c>
      <c r="J1606" s="15" t="s">
        <v>33662</v>
      </c>
      <c r="K1606" s="15" t="s">
        <v>46141</v>
      </c>
      <c r="L1606" s="15" t="s">
        <v>806</v>
      </c>
      <c r="M1606" s="15" t="s">
        <v>1026</v>
      </c>
      <c r="N1606" s="14">
        <v>2018</v>
      </c>
      <c r="O1606" s="15" t="s">
        <v>33663</v>
      </c>
      <c r="P1606" s="15" t="s">
        <v>81</v>
      </c>
      <c r="Q1606" s="15" t="s">
        <v>47124</v>
      </c>
      <c r="R1606" s="15" t="s">
        <v>33664</v>
      </c>
      <c r="S1606" s="15" t="s">
        <v>33665</v>
      </c>
      <c r="T1606" s="15" t="s">
        <v>1356</v>
      </c>
      <c r="U1606" s="15" t="s">
        <v>53</v>
      </c>
      <c r="V1606" s="15" t="s">
        <v>45533</v>
      </c>
      <c r="W1606" s="15" t="s">
        <v>1049</v>
      </c>
      <c r="X1606" s="15" t="str">
        <f>_xlfn.XLOOKUP(_LOOKUP[[#This Row],[AdjusterMemberName]],_Adjuster[Adjuster Name],_Adjuster[Email],,0)</f>
        <v>cPenate@knightcompany.com</v>
      </c>
      <c r="Y1606" s="15" t="str">
        <f>_xlfn.XLOOKUP(_LOOKUP[[#This Row],[AdjusterMemberName]],_Adjuster[Adjuster Name],_Adjuster[Phone Number],,0)</f>
        <v>424-559-5385</v>
      </c>
      <c r="Z1606" s="15" t="s">
        <v>33666</v>
      </c>
      <c r="AA16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1664 W Bonnie View Dr, Rialto  CA 92376</v>
      </c>
      <c r="AB1606" s="15"/>
    </row>
    <row r="1607" spans="1:28" x14ac:dyDescent="0.3">
      <c r="A1607" s="14">
        <v>1</v>
      </c>
      <c r="B1607" s="14">
        <v>1</v>
      </c>
      <c r="C1607" s="15" t="s">
        <v>8529</v>
      </c>
      <c r="D1607" s="15" t="s">
        <v>8529</v>
      </c>
      <c r="E1607" s="15">
        <v>45730</v>
      </c>
      <c r="F1607" s="15" t="s">
        <v>33138</v>
      </c>
      <c r="G1607" s="15">
        <v>45639</v>
      </c>
      <c r="H1607" s="15">
        <v>45821</v>
      </c>
      <c r="I1607" s="15" t="s">
        <v>33667</v>
      </c>
      <c r="J1607" s="15" t="s">
        <v>33668</v>
      </c>
      <c r="K1607" s="15" t="s">
        <v>45663</v>
      </c>
      <c r="L1607" s="15" t="s">
        <v>1261</v>
      </c>
      <c r="M1607" s="15" t="s">
        <v>33669</v>
      </c>
      <c r="N1607" s="14">
        <v>2018</v>
      </c>
      <c r="O1607" s="15" t="s">
        <v>33670</v>
      </c>
      <c r="P1607" s="15" t="s">
        <v>106</v>
      </c>
      <c r="Q1607" s="15" t="s">
        <v>47006</v>
      </c>
      <c r="R1607" s="15" t="s">
        <v>8535</v>
      </c>
      <c r="S1607" s="15" t="s">
        <v>33142</v>
      </c>
      <c r="T1607" s="15" t="s">
        <v>530</v>
      </c>
      <c r="U1607" s="15" t="s">
        <v>53</v>
      </c>
      <c r="V1607" s="15" t="s">
        <v>45858</v>
      </c>
      <c r="W1607" s="15" t="s">
        <v>1658</v>
      </c>
      <c r="X1607" s="15" t="str">
        <f>_xlfn.XLOOKUP(_LOOKUP[[#This Row],[AdjusterMemberName]],_Adjuster[Adjuster Name],_Adjuster[Email],,0)</f>
        <v>RDavila@knightcompany.com</v>
      </c>
      <c r="Y1607" s="15" t="str">
        <f>_xlfn.XLOOKUP(_LOOKUP[[#This Row],[AdjusterMemberName]],_Adjuster[Adjuster Name],_Adjuster[Phone Number],,0)</f>
        <v>424-559-5663</v>
      </c>
      <c r="Z1607" s="15" t="s">
        <v>8537</v>
      </c>
      <c r="AA16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14625 Hummingbird Rd, Victorville  CA 92394</v>
      </c>
      <c r="AB1607" s="15"/>
    </row>
    <row r="1608" spans="1:28" x14ac:dyDescent="0.3">
      <c r="A1608" s="14">
        <v>1</v>
      </c>
      <c r="B1608" s="14">
        <v>1</v>
      </c>
      <c r="C1608" s="15" t="s">
        <v>18740</v>
      </c>
      <c r="D1608" s="15" t="s">
        <v>18740</v>
      </c>
      <c r="E1608" s="15">
        <v>45730</v>
      </c>
      <c r="F1608" s="15" t="s">
        <v>33695</v>
      </c>
      <c r="G1608" s="15">
        <v>45658</v>
      </c>
      <c r="H1608" s="15">
        <v>45839</v>
      </c>
      <c r="I1608" s="15" t="s">
        <v>33696</v>
      </c>
      <c r="J1608" s="15" t="s">
        <v>33697</v>
      </c>
      <c r="K1608" s="15" t="s">
        <v>45329</v>
      </c>
      <c r="L1608" s="15" t="s">
        <v>103</v>
      </c>
      <c r="M1608" s="15" t="s">
        <v>304</v>
      </c>
      <c r="N1608" s="14">
        <v>2024</v>
      </c>
      <c r="O1608" s="15" t="s">
        <v>18744</v>
      </c>
      <c r="P1608" s="15" t="s">
        <v>106</v>
      </c>
      <c r="Q1608" s="15" t="s">
        <v>46893</v>
      </c>
      <c r="R1608" s="15" t="s">
        <v>18745</v>
      </c>
      <c r="S1608" s="15" t="s">
        <v>18746</v>
      </c>
      <c r="T1608" s="15" t="s">
        <v>174</v>
      </c>
      <c r="U1608" s="15" t="s">
        <v>53</v>
      </c>
      <c r="V1608" s="15" t="s">
        <v>45694</v>
      </c>
      <c r="W1608" s="15" t="s">
        <v>3307</v>
      </c>
      <c r="X1608" s="15" t="e">
        <f>_xlfn.XLOOKUP(_LOOKUP[[#This Row],[AdjusterMemberName]],_Adjuster[Adjuster Name],_Adjuster[Email],,0)</f>
        <v>#N/A</v>
      </c>
      <c r="Y1608" s="15" t="e">
        <f>_xlfn.XLOOKUP(_LOOKUP[[#This Row],[AdjusterMemberName]],_Adjuster[Adjuster Name],_Adjuster[Phone Number],,0)</f>
        <v>#N/A</v>
      </c>
      <c r="Z1608" s="15" t="s">
        <v>18747</v>
      </c>
      <c r="AA16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733 E 84Th St, Los Angeles  CA 90001</v>
      </c>
      <c r="AB1608" s="15"/>
    </row>
    <row r="1609" spans="1:28" x14ac:dyDescent="0.3">
      <c r="A1609" s="14">
        <v>1</v>
      </c>
      <c r="B1609" s="14">
        <v>1</v>
      </c>
      <c r="C1609" s="15" t="s">
        <v>33732</v>
      </c>
      <c r="D1609" s="15" t="s">
        <v>33732</v>
      </c>
      <c r="E1609" s="15">
        <v>45730</v>
      </c>
      <c r="F1609" s="15" t="s">
        <v>33733</v>
      </c>
      <c r="G1609" s="15">
        <v>45718</v>
      </c>
      <c r="H1609" s="15">
        <v>45902</v>
      </c>
      <c r="I1609" s="15" t="s">
        <v>33734</v>
      </c>
      <c r="J1609" s="15" t="s">
        <v>33735</v>
      </c>
      <c r="K1609" s="15" t="s">
        <v>45329</v>
      </c>
      <c r="L1609" s="15" t="s">
        <v>139</v>
      </c>
      <c r="M1609" s="15" t="s">
        <v>620</v>
      </c>
      <c r="N1609" s="14">
        <v>2014</v>
      </c>
      <c r="O1609" s="15" t="s">
        <v>33736</v>
      </c>
      <c r="P1609" s="15" t="s">
        <v>106</v>
      </c>
      <c r="Q1609" s="15" t="s">
        <v>46913</v>
      </c>
      <c r="R1609" s="15" t="s">
        <v>33737</v>
      </c>
      <c r="S1609" s="15" t="s">
        <v>33738</v>
      </c>
      <c r="T1609" s="15" t="s">
        <v>174</v>
      </c>
      <c r="U1609" s="15" t="s">
        <v>53</v>
      </c>
      <c r="V1609" s="15" t="s">
        <v>45425</v>
      </c>
      <c r="W1609" s="15" t="s">
        <v>3184</v>
      </c>
      <c r="X1609" s="15" t="str">
        <f>_xlfn.XLOOKUP(_LOOKUP[[#This Row],[AdjusterMemberName]],_Adjuster[Adjuster Name],_Adjuster[Email],,0)</f>
        <v>mQualls@knightcompany.com</v>
      </c>
      <c r="Y1609" s="15" t="str">
        <f>_xlfn.XLOOKUP(_LOOKUP[[#This Row],[AdjusterMemberName]],_Adjuster[Adjuster Name],_Adjuster[Phone Number],,0)</f>
        <v>424-559-5436</v>
      </c>
      <c r="Z1609" s="15" t="s">
        <v>33739</v>
      </c>
      <c r="AA16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3718 W Admams Blvd , Los Angeles  CA 90018</v>
      </c>
      <c r="AB1609" s="15"/>
    </row>
    <row r="1610" spans="1:28" x14ac:dyDescent="0.3">
      <c r="A1610" s="14">
        <v>1</v>
      </c>
      <c r="B1610" s="14">
        <v>1</v>
      </c>
      <c r="C1610" s="15" t="s">
        <v>33778</v>
      </c>
      <c r="D1610" s="15" t="s">
        <v>33779</v>
      </c>
      <c r="E1610" s="15">
        <v>45730</v>
      </c>
      <c r="F1610" s="15" t="s">
        <v>33780</v>
      </c>
      <c r="G1610" s="15">
        <v>45673</v>
      </c>
      <c r="H1610" s="15">
        <v>45854</v>
      </c>
      <c r="I1610" s="15" t="s">
        <v>33781</v>
      </c>
      <c r="J1610" s="15" t="s">
        <v>33782</v>
      </c>
      <c r="K1610" s="15" t="s">
        <v>45416</v>
      </c>
      <c r="L1610" s="15" t="s">
        <v>270</v>
      </c>
      <c r="M1610" s="15" t="s">
        <v>271</v>
      </c>
      <c r="N1610" s="14">
        <v>2019</v>
      </c>
      <c r="O1610" s="15" t="s">
        <v>33783</v>
      </c>
      <c r="P1610" s="15" t="s">
        <v>81</v>
      </c>
      <c r="Q1610" s="15" t="s">
        <v>46931</v>
      </c>
      <c r="R1610" s="15" t="s">
        <v>33784</v>
      </c>
      <c r="S1610" s="15" t="s">
        <v>33785</v>
      </c>
      <c r="T1610" s="15" t="s">
        <v>9366</v>
      </c>
      <c r="U1610" s="15" t="s">
        <v>53</v>
      </c>
      <c r="V1610" s="15" t="s">
        <v>45495</v>
      </c>
      <c r="W1610" s="15" t="s">
        <v>367</v>
      </c>
      <c r="X1610" s="15" t="str">
        <f>_xlfn.XLOOKUP(_LOOKUP[[#This Row],[AdjusterMemberName]],_Adjuster[Adjuster Name],_Adjuster[Email],,0)</f>
        <v>dHernandez4@knightcompany.com</v>
      </c>
      <c r="Y1610" s="15" t="str">
        <f>_xlfn.XLOOKUP(_LOOKUP[[#This Row],[AdjusterMemberName]],_Adjuster[Adjuster Name],_Adjuster[Phone Number],,0)</f>
        <v>323-315-7819</v>
      </c>
      <c r="Z1610" s="15" t="s">
        <v>33786</v>
      </c>
      <c r="AA16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26365 Melba Ave, Homeland  CA 92548</v>
      </c>
      <c r="AB1610" s="15"/>
    </row>
    <row r="1611" spans="1:28" x14ac:dyDescent="0.3">
      <c r="A1611" s="14">
        <v>1</v>
      </c>
      <c r="B1611" s="14">
        <v>1</v>
      </c>
      <c r="C1611" s="15" t="s">
        <v>33778</v>
      </c>
      <c r="D1611" s="15" t="s">
        <v>33779</v>
      </c>
      <c r="E1611" s="15">
        <v>45730</v>
      </c>
      <c r="F1611" s="15" t="s">
        <v>33780</v>
      </c>
      <c r="G1611" s="15">
        <v>45673</v>
      </c>
      <c r="H1611" s="15">
        <v>45854</v>
      </c>
      <c r="I1611" s="15" t="s">
        <v>33787</v>
      </c>
      <c r="J1611" s="15" t="s">
        <v>33782</v>
      </c>
      <c r="K1611" s="15" t="s">
        <v>45416</v>
      </c>
      <c r="L1611" s="15" t="s">
        <v>270</v>
      </c>
      <c r="M1611" s="15" t="s">
        <v>271</v>
      </c>
      <c r="N1611" s="14">
        <v>2019</v>
      </c>
      <c r="O1611" s="15" t="s">
        <v>33783</v>
      </c>
      <c r="P1611" s="15" t="s">
        <v>81</v>
      </c>
      <c r="Q1611" s="15" t="s">
        <v>46931</v>
      </c>
      <c r="R1611" s="15" t="s">
        <v>33784</v>
      </c>
      <c r="S1611" s="15" t="s">
        <v>33785</v>
      </c>
      <c r="T1611" s="15" t="s">
        <v>9366</v>
      </c>
      <c r="U1611" s="15" t="s">
        <v>53</v>
      </c>
      <c r="V1611" s="15" t="s">
        <v>45495</v>
      </c>
      <c r="W1611" s="15" t="s">
        <v>850</v>
      </c>
      <c r="X1611" s="15" t="e">
        <f>_xlfn.XLOOKUP(_LOOKUP[[#This Row],[AdjusterMemberName]],_Adjuster[Adjuster Name],_Adjuster[Email],,0)</f>
        <v>#N/A</v>
      </c>
      <c r="Y1611" s="15" t="e">
        <f>_xlfn.XLOOKUP(_LOOKUP[[#This Row],[AdjusterMemberName]],_Adjuster[Adjuster Name],_Adjuster[Phone Number],,0)</f>
        <v>#N/A</v>
      </c>
      <c r="Z1611" s="15" t="s">
        <v>33786</v>
      </c>
      <c r="AA16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26365 Melba Ave, Homeland  CA 92548</v>
      </c>
      <c r="AB1611" s="15"/>
    </row>
    <row r="1612" spans="1:28" x14ac:dyDescent="0.3">
      <c r="A1612" s="14">
        <v>1</v>
      </c>
      <c r="B1612" s="14">
        <v>1</v>
      </c>
      <c r="C1612" s="15" t="s">
        <v>33834</v>
      </c>
      <c r="D1612" s="15" t="s">
        <v>33834</v>
      </c>
      <c r="E1612" s="15">
        <v>45730</v>
      </c>
      <c r="F1612" s="15" t="s">
        <v>33835</v>
      </c>
      <c r="G1612" s="15">
        <v>45655</v>
      </c>
      <c r="H1612" s="15">
        <v>45837</v>
      </c>
      <c r="I1612" s="15" t="s">
        <v>33836</v>
      </c>
      <c r="J1612" s="15" t="s">
        <v>33837</v>
      </c>
      <c r="K1612" s="15" t="s">
        <v>45339</v>
      </c>
      <c r="L1612" s="15" t="s">
        <v>2476</v>
      </c>
      <c r="M1612" s="15" t="s">
        <v>14133</v>
      </c>
      <c r="N1612" s="14">
        <v>2017</v>
      </c>
      <c r="O1612" s="15" t="s">
        <v>33838</v>
      </c>
      <c r="P1612" s="15" t="s">
        <v>106</v>
      </c>
      <c r="Q1612" s="15" t="s">
        <v>47081</v>
      </c>
      <c r="R1612" s="15" t="s">
        <v>5728</v>
      </c>
      <c r="S1612" s="15" t="s">
        <v>33839</v>
      </c>
      <c r="T1612" s="15" t="s">
        <v>404</v>
      </c>
      <c r="U1612" s="15" t="s">
        <v>53</v>
      </c>
      <c r="V1612" s="15" t="s">
        <v>45417</v>
      </c>
      <c r="W1612" s="15" t="s">
        <v>1624</v>
      </c>
      <c r="X1612" s="15" t="e">
        <f>_xlfn.XLOOKUP(_LOOKUP[[#This Row],[AdjusterMemberName]],_Adjuster[Adjuster Name],_Adjuster[Email],,0)</f>
        <v>#N/A</v>
      </c>
      <c r="Y1612" s="15" t="e">
        <f>_xlfn.XLOOKUP(_LOOKUP[[#This Row],[AdjusterMemberName]],_Adjuster[Adjuster Name],_Adjuster[Phone Number],,0)</f>
        <v>#N/A</v>
      </c>
      <c r="Z1612" s="15" t="s">
        <v>33840</v>
      </c>
      <c r="AA16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1864 Coral Ct, Palmdale  CA 93550</v>
      </c>
      <c r="AB1612" s="15"/>
    </row>
    <row r="1613" spans="1:28" x14ac:dyDescent="0.3">
      <c r="A1613" s="14">
        <v>1</v>
      </c>
      <c r="B1613" s="14">
        <v>1</v>
      </c>
      <c r="C1613" s="15" t="s">
        <v>33844</v>
      </c>
      <c r="D1613" s="15" t="s">
        <v>33844</v>
      </c>
      <c r="E1613" s="15">
        <v>45730</v>
      </c>
      <c r="F1613" s="15" t="s">
        <v>33845</v>
      </c>
      <c r="G1613" s="15">
        <v>45621</v>
      </c>
      <c r="H1613" s="15">
        <v>45802</v>
      </c>
      <c r="I1613" s="15" t="s">
        <v>33846</v>
      </c>
      <c r="J1613" s="15" t="s">
        <v>33847</v>
      </c>
      <c r="K1613" s="15" t="s">
        <v>45458</v>
      </c>
      <c r="L1613" s="15" t="s">
        <v>181</v>
      </c>
      <c r="M1613" s="15" t="s">
        <v>2118</v>
      </c>
      <c r="N1613" s="14">
        <v>2012</v>
      </c>
      <c r="O1613" s="15" t="s">
        <v>33848</v>
      </c>
      <c r="P1613" s="15" t="s">
        <v>81</v>
      </c>
      <c r="Q1613" s="15" t="s">
        <v>47065</v>
      </c>
      <c r="R1613" s="15" t="s">
        <v>33849</v>
      </c>
      <c r="S1613" s="15" t="s">
        <v>33850</v>
      </c>
      <c r="T1613" s="15" t="s">
        <v>174</v>
      </c>
      <c r="U1613" s="15" t="s">
        <v>53</v>
      </c>
      <c r="V1613" s="15" t="s">
        <v>45532</v>
      </c>
      <c r="W1613" s="15" t="s">
        <v>1049</v>
      </c>
      <c r="X1613" s="15" t="str">
        <f>_xlfn.XLOOKUP(_LOOKUP[[#This Row],[AdjusterMemberName]],_Adjuster[Adjuster Name],_Adjuster[Email],,0)</f>
        <v>cPenate@knightcompany.com</v>
      </c>
      <c r="Y1613" s="15" t="str">
        <f>_xlfn.XLOOKUP(_LOOKUP[[#This Row],[AdjusterMemberName]],_Adjuster[Adjuster Name],_Adjuster[Phone Number],,0)</f>
        <v>424-559-5385</v>
      </c>
      <c r="Z1613" s="15" t="s">
        <v>33851</v>
      </c>
      <c r="AA16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1165 N Normandie Ave Apt 26, Los Angeles  CA 90029</v>
      </c>
      <c r="AB1613" s="15"/>
    </row>
    <row r="1614" spans="1:28" x14ac:dyDescent="0.3">
      <c r="A1614" s="14">
        <v>0</v>
      </c>
      <c r="B1614" s="14">
        <v>1</v>
      </c>
      <c r="C1614" s="15" t="s">
        <v>33981</v>
      </c>
      <c r="D1614" s="15" t="s">
        <v>33981</v>
      </c>
      <c r="E1614" s="15">
        <v>45730</v>
      </c>
      <c r="F1614" s="15" t="s">
        <v>33982</v>
      </c>
      <c r="G1614" s="15"/>
      <c r="H1614" s="15"/>
      <c r="I1614" s="15" t="s">
        <v>33983</v>
      </c>
      <c r="J1614" s="15" t="s">
        <v>33984</v>
      </c>
      <c r="K1614" s="15" t="s">
        <v>46224</v>
      </c>
      <c r="L1614" s="15" t="s">
        <v>103</v>
      </c>
      <c r="M1614" s="15" t="s">
        <v>33985</v>
      </c>
      <c r="N1614" s="14">
        <v>2014</v>
      </c>
      <c r="O1614" s="15" t="s">
        <v>33986</v>
      </c>
      <c r="P1614" s="15" t="s">
        <v>81</v>
      </c>
      <c r="Q1614" s="15"/>
      <c r="R1614" s="15"/>
      <c r="S1614" s="15"/>
      <c r="T1614" s="15"/>
      <c r="U1614" s="15"/>
      <c r="V1614" s="15"/>
      <c r="W1614" s="15" t="s">
        <v>1658</v>
      </c>
      <c r="X1614" s="15" t="str">
        <f>_xlfn.XLOOKUP(_LOOKUP[[#This Row],[AdjusterMemberName]],_Adjuster[Adjuster Name],_Adjuster[Email],,0)</f>
        <v>RDavila@knightcompany.com</v>
      </c>
      <c r="Y1614" s="15" t="str">
        <f>_xlfn.XLOOKUP(_LOOKUP[[#This Row],[AdjusterMemberName]],_Adjuster[Adjuster Name],_Adjuster[Phone Number],,0)</f>
        <v>424-559-5663</v>
      </c>
      <c r="Z1614" s="15"/>
      <c r="AA1614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1614" s="15"/>
    </row>
    <row r="1615" spans="1:28" x14ac:dyDescent="0.3">
      <c r="A1615" s="14">
        <v>1</v>
      </c>
      <c r="B1615" s="14">
        <v>1</v>
      </c>
      <c r="C1615" s="15" t="s">
        <v>37130</v>
      </c>
      <c r="D1615" s="15" t="s">
        <v>37130</v>
      </c>
      <c r="E1615" s="15">
        <v>45730</v>
      </c>
      <c r="F1615" s="15" t="s">
        <v>37131</v>
      </c>
      <c r="G1615" s="15">
        <v>45612</v>
      </c>
      <c r="H1615" s="15">
        <v>45793</v>
      </c>
      <c r="I1615" s="15" t="s">
        <v>37132</v>
      </c>
      <c r="J1615" s="15" t="s">
        <v>37133</v>
      </c>
      <c r="K1615" s="15" t="s">
        <v>46086</v>
      </c>
      <c r="L1615" s="15" t="s">
        <v>103</v>
      </c>
      <c r="M1615" s="15" t="s">
        <v>304</v>
      </c>
      <c r="N1615" s="14">
        <v>2006</v>
      </c>
      <c r="O1615" s="15" t="s">
        <v>37134</v>
      </c>
      <c r="P1615" s="15" t="s">
        <v>81</v>
      </c>
      <c r="Q1615" s="15" t="s">
        <v>47061</v>
      </c>
      <c r="R1615" s="15" t="s">
        <v>37135</v>
      </c>
      <c r="S1615" s="15" t="s">
        <v>37136</v>
      </c>
      <c r="T1615" s="15" t="s">
        <v>234</v>
      </c>
      <c r="U1615" s="15" t="s">
        <v>53</v>
      </c>
      <c r="V1615" s="15" t="s">
        <v>45436</v>
      </c>
      <c r="W1615" s="15" t="s">
        <v>1186</v>
      </c>
      <c r="X1615" s="15" t="str">
        <f>_xlfn.XLOOKUP(_LOOKUP[[#This Row],[AdjusterMemberName]],_Adjuster[Adjuster Name],_Adjuster[Email],,0)</f>
        <v>sAkinleye@knightcompany.com</v>
      </c>
      <c r="Y1615" s="15" t="str">
        <f>_xlfn.XLOOKUP(_LOOKUP[[#This Row],[AdjusterMemberName]],_Adjuster[Adjuster Name],_Adjuster[Phone Number],,0)</f>
        <v>424-559-5280</v>
      </c>
      <c r="Z1615" s="15" t="s">
        <v>37137</v>
      </c>
      <c r="AA16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4539 Santa Ana St Apt C, Cudahy  CA 90201</v>
      </c>
      <c r="AB1615" s="15"/>
    </row>
    <row r="1616" spans="1:28" x14ac:dyDescent="0.3">
      <c r="A1616" s="14">
        <v>1</v>
      </c>
      <c r="B1616" s="14">
        <v>1</v>
      </c>
      <c r="C1616" s="15" t="s">
        <v>33564</v>
      </c>
      <c r="D1616" s="15" t="s">
        <v>33565</v>
      </c>
      <c r="E1616" s="15">
        <v>45730</v>
      </c>
      <c r="F1616" s="15" t="s">
        <v>33566</v>
      </c>
      <c r="G1616" s="15">
        <v>45570</v>
      </c>
      <c r="H1616" s="15">
        <v>45752</v>
      </c>
      <c r="I1616" s="15" t="s">
        <v>37762</v>
      </c>
      <c r="J1616" s="15" t="s">
        <v>37763</v>
      </c>
      <c r="K1616" s="15" t="s">
        <v>45493</v>
      </c>
      <c r="L1616" s="15" t="s">
        <v>128</v>
      </c>
      <c r="M1616" s="15" t="s">
        <v>129</v>
      </c>
      <c r="N1616" s="14">
        <v>2024</v>
      </c>
      <c r="O1616" s="15" t="s">
        <v>33569</v>
      </c>
      <c r="P1616" s="15" t="s">
        <v>106</v>
      </c>
      <c r="Q1616" s="15" t="s">
        <v>47006</v>
      </c>
      <c r="R1616" s="15" t="s">
        <v>1745</v>
      </c>
      <c r="S1616" s="15" t="s">
        <v>33570</v>
      </c>
      <c r="T1616" s="15" t="s">
        <v>530</v>
      </c>
      <c r="U1616" s="15" t="s">
        <v>53</v>
      </c>
      <c r="V1616" s="15" t="s">
        <v>45462</v>
      </c>
      <c r="W1616" s="15" t="s">
        <v>54</v>
      </c>
      <c r="X1616" s="15" t="str">
        <f>_xlfn.XLOOKUP(_LOOKUP[[#This Row],[AdjusterMemberName]],_Adjuster[Adjuster Name],_Adjuster[Email],,0)</f>
        <v>JRubalcava@knightcompany.com</v>
      </c>
      <c r="Y1616" s="15" t="str">
        <f>_xlfn.XLOOKUP(_LOOKUP[[#This Row],[AdjusterMemberName]],_Adjuster[Adjuster Name],_Adjuster[Phone Number],,0)</f>
        <v>424-559-5420</v>
      </c>
      <c r="Z1616" s="15" t="s">
        <v>33571</v>
      </c>
      <c r="AA16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12989 Abiline Ct, Victorville  CA 92394</v>
      </c>
      <c r="AB1616" s="15"/>
    </row>
    <row r="1617" spans="1:28" x14ac:dyDescent="0.3">
      <c r="A1617" s="14">
        <v>1</v>
      </c>
      <c r="B1617" s="14">
        <v>1</v>
      </c>
      <c r="C1617" s="15" t="s">
        <v>44149</v>
      </c>
      <c r="D1617" s="15" t="s">
        <v>44149</v>
      </c>
      <c r="E1617" s="15">
        <v>45730</v>
      </c>
      <c r="F1617" s="15" t="s">
        <v>44150</v>
      </c>
      <c r="G1617" s="15">
        <v>45646</v>
      </c>
      <c r="H1617" s="15">
        <v>45828</v>
      </c>
      <c r="I1617" s="15" t="s">
        <v>44151</v>
      </c>
      <c r="J1617" s="15" t="s">
        <v>44152</v>
      </c>
      <c r="K1617" s="15" t="s">
        <v>45545</v>
      </c>
      <c r="L1617" s="15" t="s">
        <v>201</v>
      </c>
      <c r="M1617" s="15" t="s">
        <v>44153</v>
      </c>
      <c r="N1617" s="14">
        <v>2019</v>
      </c>
      <c r="O1617" s="15" t="s">
        <v>44154</v>
      </c>
      <c r="P1617" s="15" t="s">
        <v>106</v>
      </c>
      <c r="Q1617" s="15" t="s">
        <v>47032</v>
      </c>
      <c r="R1617" s="15" t="s">
        <v>44155</v>
      </c>
      <c r="S1617" s="15" t="s">
        <v>44156</v>
      </c>
      <c r="T1617" s="15" t="s">
        <v>1738</v>
      </c>
      <c r="U1617" s="15" t="s">
        <v>53</v>
      </c>
      <c r="V1617" s="15" t="s">
        <v>45544</v>
      </c>
      <c r="W1617" s="15" t="s">
        <v>2618</v>
      </c>
      <c r="X1617" s="15" t="str">
        <f>_xlfn.XLOOKUP(_LOOKUP[[#This Row],[AdjusterMemberName]],_Adjuster[Adjuster Name],_Adjuster[Email],,0)</f>
        <v>Canglim@knightcompany.com</v>
      </c>
      <c r="Y1617" s="15" t="str">
        <f>_xlfn.XLOOKUP(_LOOKUP[[#This Row],[AdjusterMemberName]],_Adjuster[Adjuster Name],_Adjuster[Phone Number],,0)</f>
        <v>323-456-1707</v>
      </c>
      <c r="Z1617" s="15" t="s">
        <v>44157</v>
      </c>
      <c r="AA16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1349 Carlton Dr Apt B, Glendale  CA 91205</v>
      </c>
      <c r="AB1617" s="15"/>
    </row>
    <row r="1618" spans="1:28" x14ac:dyDescent="0.3">
      <c r="A1618" s="14">
        <v>1</v>
      </c>
      <c r="B1618" s="14">
        <v>1</v>
      </c>
      <c r="C1618" s="15" t="s">
        <v>33496</v>
      </c>
      <c r="D1618" s="15" t="s">
        <v>33497</v>
      </c>
      <c r="E1618" s="15">
        <v>45729</v>
      </c>
      <c r="F1618" s="15" t="s">
        <v>33498</v>
      </c>
      <c r="G1618" s="15">
        <v>45632</v>
      </c>
      <c r="H1618" s="15">
        <v>45814</v>
      </c>
      <c r="I1618" s="15" t="s">
        <v>33499</v>
      </c>
      <c r="J1618" s="15" t="s">
        <v>33500</v>
      </c>
      <c r="K1618" s="15" t="s">
        <v>46169</v>
      </c>
      <c r="L1618" s="15" t="s">
        <v>103</v>
      </c>
      <c r="M1618" s="15" t="s">
        <v>1503</v>
      </c>
      <c r="N1618" s="14">
        <v>2019</v>
      </c>
      <c r="O1618" s="15" t="s">
        <v>33501</v>
      </c>
      <c r="P1618" s="15" t="s">
        <v>81</v>
      </c>
      <c r="Q1618" s="15" t="s">
        <v>46922</v>
      </c>
      <c r="R1618" s="15" t="s">
        <v>33502</v>
      </c>
      <c r="S1618" s="15" t="s">
        <v>33503</v>
      </c>
      <c r="T1618" s="15" t="s">
        <v>10750</v>
      </c>
      <c r="U1618" s="15" t="s">
        <v>53</v>
      </c>
      <c r="V1618" s="15" t="s">
        <v>45563</v>
      </c>
      <c r="W1618" s="15" t="s">
        <v>3307</v>
      </c>
      <c r="X1618" s="15" t="e">
        <f>_xlfn.XLOOKUP(_LOOKUP[[#This Row],[AdjusterMemberName]],_Adjuster[Adjuster Name],_Adjuster[Email],,0)</f>
        <v>#N/A</v>
      </c>
      <c r="Y1618" s="15" t="e">
        <f>_xlfn.XLOOKUP(_LOOKUP[[#This Row],[AdjusterMemberName]],_Adjuster[Adjuster Name],_Adjuster[Phone Number],,0)</f>
        <v>#N/A</v>
      </c>
      <c r="Z1618" s="15" t="s">
        <v>33504</v>
      </c>
      <c r="AA16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15325 Orange Ave Spc B38, Paramount  CA 90723</v>
      </c>
      <c r="AB1618" s="15"/>
    </row>
    <row r="1619" spans="1:28" x14ac:dyDescent="0.3">
      <c r="A1619" s="14">
        <v>1</v>
      </c>
      <c r="B1619" s="14">
        <v>1</v>
      </c>
      <c r="C1619" s="15" t="s">
        <v>33505</v>
      </c>
      <c r="D1619" s="15" t="s">
        <v>33505</v>
      </c>
      <c r="E1619" s="15">
        <v>45729</v>
      </c>
      <c r="F1619" s="15" t="s">
        <v>33506</v>
      </c>
      <c r="G1619" s="15">
        <v>45712</v>
      </c>
      <c r="H1619" s="15">
        <v>45893</v>
      </c>
      <c r="I1619" s="15" t="s">
        <v>33507</v>
      </c>
      <c r="J1619" s="15" t="s">
        <v>33508</v>
      </c>
      <c r="K1619" s="15" t="s">
        <v>45759</v>
      </c>
      <c r="L1619" s="15" t="s">
        <v>1261</v>
      </c>
      <c r="M1619" s="15" t="s">
        <v>1646</v>
      </c>
      <c r="N1619" s="14">
        <v>2013</v>
      </c>
      <c r="O1619" s="15" t="s">
        <v>33509</v>
      </c>
      <c r="P1619" s="15" t="s">
        <v>81</v>
      </c>
      <c r="Q1619" s="15" t="s">
        <v>46893</v>
      </c>
      <c r="R1619" s="15" t="s">
        <v>33510</v>
      </c>
      <c r="S1619" s="15" t="s">
        <v>33511</v>
      </c>
      <c r="T1619" s="15" t="s">
        <v>3331</v>
      </c>
      <c r="U1619" s="15" t="s">
        <v>53</v>
      </c>
      <c r="V1619" s="15" t="s">
        <v>45850</v>
      </c>
      <c r="W1619" s="15" t="s">
        <v>54</v>
      </c>
      <c r="X1619" s="15" t="str">
        <f>_xlfn.XLOOKUP(_LOOKUP[[#This Row],[AdjusterMemberName]],_Adjuster[Adjuster Name],_Adjuster[Email],,0)</f>
        <v>JRubalcava@knightcompany.com</v>
      </c>
      <c r="Y1619" s="15" t="str">
        <f>_xlfn.XLOOKUP(_LOOKUP[[#This Row],[AdjusterMemberName]],_Adjuster[Adjuster Name],_Adjuster[Phone Number],,0)</f>
        <v>424-559-5420</v>
      </c>
      <c r="Z1619" s="15" t="s">
        <v>33512</v>
      </c>
      <c r="AA16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1539 Noblewood Dr, San Jacinto  CA 92582</v>
      </c>
      <c r="AB1619" s="15">
        <v>45835</v>
      </c>
    </row>
    <row r="1620" spans="1:28" x14ac:dyDescent="0.3">
      <c r="A1620" s="14">
        <v>1</v>
      </c>
      <c r="B1620" s="14">
        <v>1</v>
      </c>
      <c r="C1620" s="15" t="s">
        <v>28971</v>
      </c>
      <c r="D1620" s="15" t="s">
        <v>33513</v>
      </c>
      <c r="E1620" s="15">
        <v>45729</v>
      </c>
      <c r="F1620" s="15" t="s">
        <v>28973</v>
      </c>
      <c r="G1620" s="15">
        <v>45593</v>
      </c>
      <c r="H1620" s="15">
        <v>45775</v>
      </c>
      <c r="I1620" s="15" t="s">
        <v>33514</v>
      </c>
      <c r="J1620" s="15" t="s">
        <v>33515</v>
      </c>
      <c r="K1620" s="15" t="s">
        <v>46095</v>
      </c>
      <c r="L1620" s="15" t="s">
        <v>314</v>
      </c>
      <c r="M1620" s="15" t="s">
        <v>978</v>
      </c>
      <c r="N1620" s="14">
        <v>2022</v>
      </c>
      <c r="O1620" s="15" t="s">
        <v>33516</v>
      </c>
      <c r="P1620" s="15" t="s">
        <v>81</v>
      </c>
      <c r="Q1620" s="15" t="s">
        <v>46922</v>
      </c>
      <c r="R1620" s="15" t="s">
        <v>28977</v>
      </c>
      <c r="S1620" s="15" t="s">
        <v>28978</v>
      </c>
      <c r="T1620" s="15" t="s">
        <v>5721</v>
      </c>
      <c r="U1620" s="15" t="s">
        <v>53</v>
      </c>
      <c r="V1620" s="15" t="s">
        <v>45613</v>
      </c>
      <c r="W1620" s="15" t="s">
        <v>264</v>
      </c>
      <c r="X1620" s="15" t="str">
        <f>_xlfn.XLOOKUP(_LOOKUP[[#This Row],[AdjusterMemberName]],_Adjuster[Adjuster Name],_Adjuster[Email],,0)</f>
        <v>sBonnevie@knightcompany.com</v>
      </c>
      <c r="Y1620" s="15" t="str">
        <f>_xlfn.XLOOKUP(_LOOKUP[[#This Row],[AdjusterMemberName]],_Adjuster[Adjuster Name],_Adjuster[Phone Number],,0)</f>
        <v>323-692-4064</v>
      </c>
      <c r="Z1620" s="15" t="s">
        <v>28979</v>
      </c>
      <c r="AA16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4553 W 159Th St Apt 15, Lawndale  CA 90260</v>
      </c>
      <c r="AB1620" s="15"/>
    </row>
    <row r="1621" spans="1:28" x14ac:dyDescent="0.3">
      <c r="A1621" s="14">
        <v>1</v>
      </c>
      <c r="B1621" s="14">
        <v>1</v>
      </c>
      <c r="C1621" s="15" t="s">
        <v>33517</v>
      </c>
      <c r="D1621" s="15" t="s">
        <v>33517</v>
      </c>
      <c r="E1621" s="15">
        <v>45729</v>
      </c>
      <c r="F1621" s="15" t="s">
        <v>33518</v>
      </c>
      <c r="G1621" s="15">
        <v>45699</v>
      </c>
      <c r="H1621" s="15">
        <v>45880</v>
      </c>
      <c r="I1621" s="15" t="s">
        <v>33519</v>
      </c>
      <c r="J1621" s="15" t="s">
        <v>33520</v>
      </c>
      <c r="K1621" s="15" t="s">
        <v>45390</v>
      </c>
      <c r="L1621" s="15" t="s">
        <v>103</v>
      </c>
      <c r="M1621" s="15" t="s">
        <v>304</v>
      </c>
      <c r="N1621" s="14">
        <v>2018</v>
      </c>
      <c r="O1621" s="15" t="s">
        <v>33521</v>
      </c>
      <c r="P1621" s="15" t="s">
        <v>106</v>
      </c>
      <c r="Q1621" s="15" t="s">
        <v>47030</v>
      </c>
      <c r="R1621" s="15" t="s">
        <v>33522</v>
      </c>
      <c r="S1621" s="15" t="s">
        <v>33523</v>
      </c>
      <c r="T1621" s="15" t="s">
        <v>2543</v>
      </c>
      <c r="U1621" s="15" t="s">
        <v>53</v>
      </c>
      <c r="V1621" s="15" t="s">
        <v>45461</v>
      </c>
      <c r="W1621" s="15" t="s">
        <v>1049</v>
      </c>
      <c r="X1621" s="15" t="str">
        <f>_xlfn.XLOOKUP(_LOOKUP[[#This Row],[AdjusterMemberName]],_Adjuster[Adjuster Name],_Adjuster[Email],,0)</f>
        <v>cPenate@knightcompany.com</v>
      </c>
      <c r="Y1621" s="15" t="str">
        <f>_xlfn.XLOOKUP(_LOOKUP[[#This Row],[AdjusterMemberName]],_Adjuster[Adjuster Name],_Adjuster[Phone Number],,0)</f>
        <v>424-559-5385</v>
      </c>
      <c r="Z1621" s="15" t="s">
        <v>33524</v>
      </c>
      <c r="AA16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698 Lisbon St, Daly City  CA 94014</v>
      </c>
      <c r="AB1621" s="15"/>
    </row>
    <row r="1622" spans="1:28" x14ac:dyDescent="0.3">
      <c r="A1622" s="14">
        <v>1</v>
      </c>
      <c r="B1622" s="14">
        <v>1</v>
      </c>
      <c r="C1622" s="15" t="s">
        <v>33541</v>
      </c>
      <c r="D1622" s="15" t="s">
        <v>33542</v>
      </c>
      <c r="E1622" s="15">
        <v>45729</v>
      </c>
      <c r="F1622" s="15" t="s">
        <v>33543</v>
      </c>
      <c r="G1622" s="15">
        <v>45708</v>
      </c>
      <c r="H1622" s="15">
        <v>45889</v>
      </c>
      <c r="I1622" s="15" t="s">
        <v>33544</v>
      </c>
      <c r="J1622" s="15" t="s">
        <v>33545</v>
      </c>
      <c r="K1622" s="15" t="s">
        <v>46148</v>
      </c>
      <c r="L1622" s="15" t="s">
        <v>314</v>
      </c>
      <c r="M1622" s="15" t="s">
        <v>315</v>
      </c>
      <c r="N1622" s="14">
        <v>2019</v>
      </c>
      <c r="O1622" s="15" t="s">
        <v>33546</v>
      </c>
      <c r="P1622" s="15" t="s">
        <v>106</v>
      </c>
      <c r="Q1622" s="15" t="s">
        <v>46931</v>
      </c>
      <c r="R1622" s="15" t="s">
        <v>16207</v>
      </c>
      <c r="S1622" s="15" t="s">
        <v>33547</v>
      </c>
      <c r="T1622" s="15" t="s">
        <v>122</v>
      </c>
      <c r="U1622" s="15" t="s">
        <v>53</v>
      </c>
      <c r="V1622" s="15" t="s">
        <v>45784</v>
      </c>
      <c r="W1622" s="15" t="s">
        <v>1544</v>
      </c>
      <c r="X1622" s="15" t="str">
        <f>_xlfn.XLOOKUP(_LOOKUP[[#This Row],[AdjusterMemberName]],_Adjuster[Adjuster Name],_Adjuster[Email],,0)</f>
        <v>CRodriguez5@knightcompany.com</v>
      </c>
      <c r="Y1622" s="15" t="str">
        <f>_xlfn.XLOOKUP(_LOOKUP[[#This Row],[AdjusterMemberName]],_Adjuster[Adjuster Name],_Adjuster[Phone Number],,0)</f>
        <v>323-456-1708</v>
      </c>
      <c r="Z1622" s="15" t="s">
        <v>33548</v>
      </c>
      <c r="AA16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259 N State St, Hemet  CA 92543</v>
      </c>
      <c r="AB1622" s="15">
        <v>45801</v>
      </c>
    </row>
    <row r="1623" spans="1:28" x14ac:dyDescent="0.3">
      <c r="A1623" s="14">
        <v>1</v>
      </c>
      <c r="B1623" s="14">
        <v>1</v>
      </c>
      <c r="C1623" s="15" t="s">
        <v>33564</v>
      </c>
      <c r="D1623" s="15" t="s">
        <v>33565</v>
      </c>
      <c r="E1623" s="15">
        <v>45729</v>
      </c>
      <c r="F1623" s="15" t="s">
        <v>33566</v>
      </c>
      <c r="G1623" s="15">
        <v>45570</v>
      </c>
      <c r="H1623" s="15">
        <v>45752</v>
      </c>
      <c r="I1623" s="15" t="s">
        <v>33567</v>
      </c>
      <c r="J1623" s="15" t="s">
        <v>33568</v>
      </c>
      <c r="K1623" s="15" t="s">
        <v>45572</v>
      </c>
      <c r="L1623" s="15" t="s">
        <v>128</v>
      </c>
      <c r="M1623" s="15" t="s">
        <v>129</v>
      </c>
      <c r="N1623" s="14">
        <v>2024</v>
      </c>
      <c r="O1623" s="15" t="s">
        <v>33569</v>
      </c>
      <c r="P1623" s="15" t="s">
        <v>106</v>
      </c>
      <c r="Q1623" s="15" t="s">
        <v>47006</v>
      </c>
      <c r="R1623" s="15" t="s">
        <v>1745</v>
      </c>
      <c r="S1623" s="15" t="s">
        <v>33570</v>
      </c>
      <c r="T1623" s="15" t="s">
        <v>530</v>
      </c>
      <c r="U1623" s="15" t="s">
        <v>53</v>
      </c>
      <c r="V1623" s="15" t="s">
        <v>45462</v>
      </c>
      <c r="W1623" s="15" t="s">
        <v>1624</v>
      </c>
      <c r="X1623" s="15" t="e">
        <f>_xlfn.XLOOKUP(_LOOKUP[[#This Row],[AdjusterMemberName]],_Adjuster[Adjuster Name],_Adjuster[Email],,0)</f>
        <v>#N/A</v>
      </c>
      <c r="Y1623" s="15" t="e">
        <f>_xlfn.XLOOKUP(_LOOKUP[[#This Row],[AdjusterMemberName]],_Adjuster[Adjuster Name],_Adjuster[Phone Number],,0)</f>
        <v>#N/A</v>
      </c>
      <c r="Z1623" s="15" t="s">
        <v>33571</v>
      </c>
      <c r="AA16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12989 Abiline Ct, Victorville  CA 92394</v>
      </c>
      <c r="AB1623" s="15"/>
    </row>
    <row r="1624" spans="1:28" x14ac:dyDescent="0.3">
      <c r="A1624" s="14">
        <v>1</v>
      </c>
      <c r="B1624" s="14">
        <v>1</v>
      </c>
      <c r="C1624" s="15" t="s">
        <v>33603</v>
      </c>
      <c r="D1624" s="15" t="s">
        <v>33604</v>
      </c>
      <c r="E1624" s="15">
        <v>45729</v>
      </c>
      <c r="F1624" s="15" t="s">
        <v>33605</v>
      </c>
      <c r="G1624" s="15">
        <v>45691</v>
      </c>
      <c r="H1624" s="15">
        <v>45872</v>
      </c>
      <c r="I1624" s="15" t="s">
        <v>33606</v>
      </c>
      <c r="J1624" s="15" t="s">
        <v>33607</v>
      </c>
      <c r="K1624" s="15" t="s">
        <v>45759</v>
      </c>
      <c r="L1624" s="15" t="s">
        <v>441</v>
      </c>
      <c r="M1624" s="15" t="s">
        <v>5806</v>
      </c>
      <c r="N1624" s="14">
        <v>2016</v>
      </c>
      <c r="O1624" s="15" t="s">
        <v>33608</v>
      </c>
      <c r="P1624" s="15" t="s">
        <v>106</v>
      </c>
      <c r="Q1624" s="15" t="s">
        <v>46976</v>
      </c>
      <c r="R1624" s="15" t="s">
        <v>33609</v>
      </c>
      <c r="S1624" s="15" t="s">
        <v>33610</v>
      </c>
      <c r="T1624" s="15" t="s">
        <v>8608</v>
      </c>
      <c r="U1624" s="15" t="s">
        <v>53</v>
      </c>
      <c r="V1624" s="15" t="s">
        <v>45378</v>
      </c>
      <c r="W1624" s="15" t="s">
        <v>1049</v>
      </c>
      <c r="X1624" s="15" t="str">
        <f>_xlfn.XLOOKUP(_LOOKUP[[#This Row],[AdjusterMemberName]],_Adjuster[Adjuster Name],_Adjuster[Email],,0)</f>
        <v>cPenate@knightcompany.com</v>
      </c>
      <c r="Y1624" s="15" t="str">
        <f>_xlfn.XLOOKUP(_LOOKUP[[#This Row],[AdjusterMemberName]],_Adjuster[Adjuster Name],_Adjuster[Phone Number],,0)</f>
        <v>424-559-5385</v>
      </c>
      <c r="Z1624" s="15" t="s">
        <v>33611</v>
      </c>
      <c r="AA16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6080 Georgia Dr, North Highlands  CA 95660</v>
      </c>
      <c r="AB1624" s="15">
        <v>45763</v>
      </c>
    </row>
    <row r="1625" spans="1:28" x14ac:dyDescent="0.3">
      <c r="A1625" s="14">
        <v>1</v>
      </c>
      <c r="B1625" s="14">
        <v>0</v>
      </c>
      <c r="C1625" s="15" t="s">
        <v>33628</v>
      </c>
      <c r="D1625" s="15" t="s">
        <v>33629</v>
      </c>
      <c r="E1625" s="15">
        <v>45729</v>
      </c>
      <c r="F1625" s="15" t="s">
        <v>33630</v>
      </c>
      <c r="G1625" s="15">
        <v>45671</v>
      </c>
      <c r="H1625" s="15">
        <v>45852</v>
      </c>
      <c r="I1625" s="15" t="s">
        <v>33631</v>
      </c>
      <c r="J1625" s="15" t="s">
        <v>33632</v>
      </c>
      <c r="K1625" s="15" t="s">
        <v>45385</v>
      </c>
      <c r="L1625" s="15" t="s">
        <v>139</v>
      </c>
      <c r="M1625" s="15" t="s">
        <v>470</v>
      </c>
      <c r="N1625" s="14">
        <v>2018</v>
      </c>
      <c r="O1625" s="15" t="s">
        <v>33633</v>
      </c>
      <c r="P1625" s="15" t="s">
        <v>106</v>
      </c>
      <c r="Q1625" s="15" t="s">
        <v>46922</v>
      </c>
      <c r="R1625" s="15" t="s">
        <v>33634</v>
      </c>
      <c r="S1625" s="15" t="s">
        <v>33635</v>
      </c>
      <c r="T1625" s="15" t="s">
        <v>530</v>
      </c>
      <c r="U1625" s="15" t="s">
        <v>53</v>
      </c>
      <c r="V1625" s="15" t="s">
        <v>45858</v>
      </c>
      <c r="W1625" s="15" t="s">
        <v>3184</v>
      </c>
      <c r="X1625" s="15" t="str">
        <f>_xlfn.XLOOKUP(_LOOKUP[[#This Row],[AdjusterMemberName]],_Adjuster[Adjuster Name],_Adjuster[Email],,0)</f>
        <v>mQualls@knightcompany.com</v>
      </c>
      <c r="Y1625" s="15" t="str">
        <f>_xlfn.XLOOKUP(_LOOKUP[[#This Row],[AdjusterMemberName]],_Adjuster[Adjuster Name],_Adjuster[Phone Number],,0)</f>
        <v>424-559-5436</v>
      </c>
      <c r="Z1625" s="15" t="s">
        <v>33636</v>
      </c>
      <c r="AA16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11928 Elliot Way, Victorville  CA 92392</v>
      </c>
      <c r="AB1625" s="15"/>
    </row>
    <row r="1626" spans="1:28" x14ac:dyDescent="0.3">
      <c r="A1626" s="14">
        <v>1</v>
      </c>
      <c r="B1626" s="14">
        <v>1</v>
      </c>
      <c r="C1626" s="15" t="s">
        <v>28662</v>
      </c>
      <c r="D1626" s="15" t="s">
        <v>28662</v>
      </c>
      <c r="E1626" s="15">
        <v>45729</v>
      </c>
      <c r="F1626" s="15" t="s">
        <v>28664</v>
      </c>
      <c r="G1626" s="15">
        <v>45643</v>
      </c>
      <c r="H1626" s="15">
        <v>45825</v>
      </c>
      <c r="I1626" s="15" t="s">
        <v>33637</v>
      </c>
      <c r="J1626" s="15" t="s">
        <v>33638</v>
      </c>
      <c r="K1626" s="15" t="s">
        <v>45512</v>
      </c>
      <c r="L1626" s="15" t="s">
        <v>103</v>
      </c>
      <c r="M1626" s="15" t="s">
        <v>1336</v>
      </c>
      <c r="N1626" s="14">
        <v>2017</v>
      </c>
      <c r="O1626" s="15" t="s">
        <v>33639</v>
      </c>
      <c r="P1626" s="15" t="s">
        <v>106</v>
      </c>
      <c r="Q1626" s="15" t="s">
        <v>47050</v>
      </c>
      <c r="R1626" s="15" t="s">
        <v>28668</v>
      </c>
      <c r="S1626" s="15" t="s">
        <v>28669</v>
      </c>
      <c r="T1626" s="15" t="s">
        <v>286</v>
      </c>
      <c r="U1626" s="15" t="s">
        <v>53</v>
      </c>
      <c r="V1626" s="15" t="s">
        <v>46233</v>
      </c>
      <c r="W1626" s="15" t="s">
        <v>3307</v>
      </c>
      <c r="X1626" s="15" t="e">
        <f>_xlfn.XLOOKUP(_LOOKUP[[#This Row],[AdjusterMemberName]],_Adjuster[Adjuster Name],_Adjuster[Email],,0)</f>
        <v>#N/A</v>
      </c>
      <c r="Y1626" s="15" t="e">
        <f>_xlfn.XLOOKUP(_LOOKUP[[#This Row],[AdjusterMemberName]],_Adjuster[Adjuster Name],_Adjuster[Phone Number],,0)</f>
        <v>#N/A</v>
      </c>
      <c r="Z1626" s="15" t="s">
        <v>28670</v>
      </c>
      <c r="AA16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3210 Charlemagne Ave, Long Beach  CA 90808</v>
      </c>
      <c r="AB1626" s="15"/>
    </row>
    <row r="1627" spans="1:28" x14ac:dyDescent="0.3">
      <c r="A1627" s="14">
        <v>1</v>
      </c>
      <c r="B1627" s="14">
        <v>1</v>
      </c>
      <c r="C1627" s="15" t="s">
        <v>33644</v>
      </c>
      <c r="D1627" s="15" t="s">
        <v>33644</v>
      </c>
      <c r="E1627" s="15">
        <v>45729</v>
      </c>
      <c r="F1627" s="15" t="s">
        <v>33645</v>
      </c>
      <c r="G1627" s="15">
        <v>45682</v>
      </c>
      <c r="H1627" s="15">
        <v>45863</v>
      </c>
      <c r="I1627" s="15" t="s">
        <v>33646</v>
      </c>
      <c r="J1627" s="15" t="s">
        <v>33647</v>
      </c>
      <c r="K1627" s="15" t="s">
        <v>46148</v>
      </c>
      <c r="L1627" s="15" t="s">
        <v>441</v>
      </c>
      <c r="M1627" s="15" t="s">
        <v>1126</v>
      </c>
      <c r="N1627" s="14">
        <v>2023</v>
      </c>
      <c r="O1627" s="15" t="s">
        <v>33648</v>
      </c>
      <c r="P1627" s="15" t="s">
        <v>81</v>
      </c>
      <c r="Q1627" s="15" t="s">
        <v>46893</v>
      </c>
      <c r="R1627" s="15" t="s">
        <v>33649</v>
      </c>
      <c r="S1627" s="15" t="s">
        <v>33650</v>
      </c>
      <c r="T1627" s="15" t="s">
        <v>2089</v>
      </c>
      <c r="U1627" s="15" t="s">
        <v>53</v>
      </c>
      <c r="V1627" s="15" t="s">
        <v>46232</v>
      </c>
      <c r="W1627" s="15" t="s">
        <v>264</v>
      </c>
      <c r="X1627" s="15" t="str">
        <f>_xlfn.XLOOKUP(_LOOKUP[[#This Row],[AdjusterMemberName]],_Adjuster[Adjuster Name],_Adjuster[Email],,0)</f>
        <v>sBonnevie@knightcompany.com</v>
      </c>
      <c r="Y1627" s="15" t="str">
        <f>_xlfn.XLOOKUP(_LOOKUP[[#This Row],[AdjusterMemberName]],_Adjuster[Adjuster Name],_Adjuster[Phone Number],,0)</f>
        <v>323-692-4064</v>
      </c>
      <c r="Z1627" s="15" t="s">
        <v>33651</v>
      </c>
      <c r="AA16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5510 Owensmouth Ave Unit 222, Woodland Hills  CA 91367</v>
      </c>
      <c r="AB1627" s="15"/>
    </row>
    <row r="1628" spans="1:28" x14ac:dyDescent="0.3">
      <c r="A1628" s="14">
        <v>1</v>
      </c>
      <c r="B1628" s="14">
        <v>1</v>
      </c>
      <c r="C1628" s="15" t="s">
        <v>33917</v>
      </c>
      <c r="D1628" s="15" t="s">
        <v>33917</v>
      </c>
      <c r="E1628" s="15">
        <v>45729</v>
      </c>
      <c r="F1628" s="15" t="s">
        <v>33918</v>
      </c>
      <c r="G1628" s="15">
        <v>45691</v>
      </c>
      <c r="H1628" s="15">
        <v>45872</v>
      </c>
      <c r="I1628" s="15" t="s">
        <v>33919</v>
      </c>
      <c r="J1628" s="15" t="s">
        <v>33920</v>
      </c>
      <c r="K1628" s="15" t="s">
        <v>45336</v>
      </c>
      <c r="L1628" s="15" t="s">
        <v>128</v>
      </c>
      <c r="M1628" s="15" t="s">
        <v>129</v>
      </c>
      <c r="N1628" s="14">
        <v>2022</v>
      </c>
      <c r="O1628" s="15" t="s">
        <v>33921</v>
      </c>
      <c r="P1628" s="15" t="s">
        <v>81</v>
      </c>
      <c r="Q1628" s="15" t="s">
        <v>46913</v>
      </c>
      <c r="R1628" s="15" t="s">
        <v>317</v>
      </c>
      <c r="S1628" s="15" t="s">
        <v>33922</v>
      </c>
      <c r="T1628" s="15" t="s">
        <v>174</v>
      </c>
      <c r="U1628" s="15" t="s">
        <v>53</v>
      </c>
      <c r="V1628" s="15" t="s">
        <v>45819</v>
      </c>
      <c r="W1628" s="15" t="s">
        <v>1357</v>
      </c>
      <c r="X1628" s="15" t="str">
        <f>_xlfn.XLOOKUP(_LOOKUP[[#This Row],[AdjusterMemberName]],_Adjuster[Adjuster Name],_Adjuster[Email],,0)</f>
        <v>jRivera1@knightcompany.com</v>
      </c>
      <c r="Y1628" s="15" t="str">
        <f>_xlfn.XLOOKUP(_LOOKUP[[#This Row],[AdjusterMemberName]],_Adjuster[Adjuster Name],_Adjuster[Phone Number],,0)</f>
        <v>424-559-5239</v>
      </c>
      <c r="Z1628" s="15" t="s">
        <v>33923</v>
      </c>
      <c r="AA16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1034 S Kern Ave, Los Angeles  CA 90022</v>
      </c>
      <c r="AB1628" s="15"/>
    </row>
    <row r="1629" spans="1:28" x14ac:dyDescent="0.3">
      <c r="A1629" s="14">
        <v>1</v>
      </c>
      <c r="B1629" s="14">
        <v>1</v>
      </c>
      <c r="C1629" s="15" t="s">
        <v>34026</v>
      </c>
      <c r="D1629" s="15" t="s">
        <v>34026</v>
      </c>
      <c r="E1629" s="15">
        <v>45729</v>
      </c>
      <c r="F1629" s="15" t="s">
        <v>34027</v>
      </c>
      <c r="G1629" s="15">
        <v>45706</v>
      </c>
      <c r="H1629" s="15">
        <v>45887</v>
      </c>
      <c r="I1629" s="15" t="s">
        <v>34028</v>
      </c>
      <c r="J1629" s="15" t="s">
        <v>34029</v>
      </c>
      <c r="K1629" s="15" t="s">
        <v>45339</v>
      </c>
      <c r="L1629" s="15" t="s">
        <v>139</v>
      </c>
      <c r="M1629" s="15" t="s">
        <v>470</v>
      </c>
      <c r="N1629" s="14">
        <v>2015</v>
      </c>
      <c r="O1629" s="15" t="s">
        <v>34030</v>
      </c>
      <c r="P1629" s="15" t="s">
        <v>81</v>
      </c>
      <c r="Q1629" s="15" t="s">
        <v>47001</v>
      </c>
      <c r="R1629" s="15" t="s">
        <v>7632</v>
      </c>
      <c r="S1629" s="15" t="s">
        <v>34031</v>
      </c>
      <c r="T1629" s="15" t="s">
        <v>1964</v>
      </c>
      <c r="U1629" s="15" t="s">
        <v>53</v>
      </c>
      <c r="V1629" s="15" t="s">
        <v>45852</v>
      </c>
      <c r="W1629" s="15" t="s">
        <v>1049</v>
      </c>
      <c r="X1629" s="15" t="str">
        <f>_xlfn.XLOOKUP(_LOOKUP[[#This Row],[AdjusterMemberName]],_Adjuster[Adjuster Name],_Adjuster[Email],,0)</f>
        <v>cPenate@knightcompany.com</v>
      </c>
      <c r="Y1629" s="15" t="str">
        <f>_xlfn.XLOOKUP(_LOOKUP[[#This Row],[AdjusterMemberName]],_Adjuster[Adjuster Name],_Adjuster[Phone Number],,0)</f>
        <v>424-559-5385</v>
      </c>
      <c r="Z1629" s="15" t="s">
        <v>34032</v>
      </c>
      <c r="AA16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12426 Downey Ave, Downey  CA 90242</v>
      </c>
      <c r="AB1629" s="15"/>
    </row>
    <row r="1630" spans="1:28" x14ac:dyDescent="0.3">
      <c r="A1630" s="14">
        <v>1</v>
      </c>
      <c r="B1630" s="14">
        <v>1</v>
      </c>
      <c r="C1630" s="15" t="s">
        <v>34573</v>
      </c>
      <c r="D1630" s="15" t="s">
        <v>34573</v>
      </c>
      <c r="E1630" s="15">
        <v>45729</v>
      </c>
      <c r="F1630" s="15" t="s">
        <v>34574</v>
      </c>
      <c r="G1630" s="15">
        <v>45621</v>
      </c>
      <c r="H1630" s="15">
        <v>45802</v>
      </c>
      <c r="I1630" s="15" t="s">
        <v>34575</v>
      </c>
      <c r="J1630" s="15" t="s">
        <v>34576</v>
      </c>
      <c r="K1630" s="15" t="s">
        <v>45506</v>
      </c>
      <c r="L1630" s="15" t="s">
        <v>419</v>
      </c>
      <c r="M1630" s="15" t="s">
        <v>3196</v>
      </c>
      <c r="N1630" s="14">
        <v>2011</v>
      </c>
      <c r="O1630" s="15" t="s">
        <v>34577</v>
      </c>
      <c r="P1630" s="15" t="s">
        <v>81</v>
      </c>
      <c r="Q1630" s="15" t="s">
        <v>47006</v>
      </c>
      <c r="R1630" s="15" t="s">
        <v>10175</v>
      </c>
      <c r="S1630" s="15" t="s">
        <v>34578</v>
      </c>
      <c r="T1630" s="15" t="s">
        <v>503</v>
      </c>
      <c r="U1630" s="15" t="s">
        <v>53</v>
      </c>
      <c r="V1630" s="15" t="s">
        <v>45730</v>
      </c>
      <c r="W1630" s="15" t="s">
        <v>6921</v>
      </c>
      <c r="X1630" s="15" t="str">
        <f>_xlfn.XLOOKUP(_LOOKUP[[#This Row],[AdjusterMemberName]],_Adjuster[Adjuster Name],_Adjuster[Email],,0)</f>
        <v>AWallace@knightcompany.com</v>
      </c>
      <c r="Y1630" s="15" t="str">
        <f>_xlfn.XLOOKUP(_LOOKUP[[#This Row],[AdjusterMemberName]],_Adjuster[Adjuster Name],_Adjuster[Phone Number],,0)</f>
        <v>424-559-5734</v>
      </c>
      <c r="Z1630" s="15" t="s">
        <v>34579</v>
      </c>
      <c r="AA16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8161 Austell Way, Sacramento  CA 95828</v>
      </c>
      <c r="AB1630" s="15"/>
    </row>
    <row r="1631" spans="1:28" x14ac:dyDescent="0.3">
      <c r="A1631" s="14">
        <v>1</v>
      </c>
      <c r="B1631" s="14">
        <v>0</v>
      </c>
      <c r="C1631" s="15" t="s">
        <v>9884</v>
      </c>
      <c r="D1631" s="15" t="s">
        <v>33464</v>
      </c>
      <c r="E1631" s="15">
        <v>45728</v>
      </c>
      <c r="F1631" s="15" t="s">
        <v>33465</v>
      </c>
      <c r="G1631" s="15">
        <v>45643</v>
      </c>
      <c r="H1631" s="15">
        <v>45825</v>
      </c>
      <c r="I1631" s="15" t="s">
        <v>33466</v>
      </c>
      <c r="J1631" s="15" t="s">
        <v>33467</v>
      </c>
      <c r="K1631" s="15" t="s">
        <v>45759</v>
      </c>
      <c r="L1631" s="15" t="s">
        <v>687</v>
      </c>
      <c r="M1631" s="15" t="s">
        <v>2261</v>
      </c>
      <c r="N1631" s="14">
        <v>2015</v>
      </c>
      <c r="O1631" s="15" t="s">
        <v>33468</v>
      </c>
      <c r="P1631" s="15" t="s">
        <v>81</v>
      </c>
      <c r="Q1631" s="15" t="s">
        <v>47095</v>
      </c>
      <c r="R1631" s="15" t="s">
        <v>7795</v>
      </c>
      <c r="S1631" s="15" t="s">
        <v>33469</v>
      </c>
      <c r="T1631" s="15" t="s">
        <v>13067</v>
      </c>
      <c r="U1631" s="15" t="s">
        <v>53</v>
      </c>
      <c r="V1631" s="15" t="s">
        <v>45928</v>
      </c>
      <c r="W1631" s="15" t="s">
        <v>3184</v>
      </c>
      <c r="X1631" s="15" t="str">
        <f>_xlfn.XLOOKUP(_LOOKUP[[#This Row],[AdjusterMemberName]],_Adjuster[Adjuster Name],_Adjuster[Email],,0)</f>
        <v>mQualls@knightcompany.com</v>
      </c>
      <c r="Y1631" s="15" t="str">
        <f>_xlfn.XLOOKUP(_LOOKUP[[#This Row],[AdjusterMemberName]],_Adjuster[Adjuster Name],_Adjuster[Phone Number],,0)</f>
        <v>424-559-5436</v>
      </c>
      <c r="Z1631" s="15" t="s">
        <v>33470</v>
      </c>
      <c r="AA16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3456 Descanso Ave Apt 3, San Marcos  CA 92078</v>
      </c>
      <c r="AB1631" s="15"/>
    </row>
    <row r="1632" spans="1:28" x14ac:dyDescent="0.3">
      <c r="A1632" s="14">
        <v>1</v>
      </c>
      <c r="B1632" s="14">
        <v>1</v>
      </c>
      <c r="C1632" s="15" t="s">
        <v>33525</v>
      </c>
      <c r="D1632" s="15" t="s">
        <v>8047</v>
      </c>
      <c r="E1632" s="15">
        <v>45728</v>
      </c>
      <c r="F1632" s="15" t="s">
        <v>33526</v>
      </c>
      <c r="G1632" s="15">
        <v>45691</v>
      </c>
      <c r="H1632" s="15">
        <v>45872</v>
      </c>
      <c r="I1632" s="15" t="s">
        <v>33527</v>
      </c>
      <c r="J1632" s="15" t="s">
        <v>33528</v>
      </c>
      <c r="K1632" s="15" t="s">
        <v>45496</v>
      </c>
      <c r="L1632" s="15" t="s">
        <v>103</v>
      </c>
      <c r="M1632" s="15" t="s">
        <v>304</v>
      </c>
      <c r="N1632" s="14">
        <v>2011</v>
      </c>
      <c r="O1632" s="15" t="s">
        <v>33529</v>
      </c>
      <c r="P1632" s="15" t="s">
        <v>106</v>
      </c>
      <c r="Q1632" s="15" t="s">
        <v>46893</v>
      </c>
      <c r="R1632" s="15" t="s">
        <v>33530</v>
      </c>
      <c r="S1632" s="15" t="s">
        <v>33531</v>
      </c>
      <c r="T1632" s="15" t="s">
        <v>572</v>
      </c>
      <c r="U1632" s="15" t="s">
        <v>53</v>
      </c>
      <c r="V1632" s="15" t="s">
        <v>45421</v>
      </c>
      <c r="W1632" s="15" t="s">
        <v>22473</v>
      </c>
      <c r="X1632" s="15" t="e">
        <f>_xlfn.XLOOKUP(_LOOKUP[[#This Row],[AdjusterMemberName]],_Adjuster[Adjuster Name],_Adjuster[Email],,0)</f>
        <v>#N/A</v>
      </c>
      <c r="Y1632" s="15" t="e">
        <f>_xlfn.XLOOKUP(_LOOKUP[[#This Row],[AdjusterMemberName]],_Adjuster[Adjuster Name],_Adjuster[Phone Number],,0)</f>
        <v>#N/A</v>
      </c>
      <c r="Z1632" s="15" t="s">
        <v>33532</v>
      </c>
      <c r="AA16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696 Brentwood Dr, Bakersfield  CA 93306</v>
      </c>
      <c r="AB1632" s="15">
        <v>45866</v>
      </c>
    </row>
    <row r="1633" spans="1:28" x14ac:dyDescent="0.3">
      <c r="A1633" s="14">
        <v>1</v>
      </c>
      <c r="B1633" s="14">
        <v>1</v>
      </c>
      <c r="C1633" s="15" t="s">
        <v>33533</v>
      </c>
      <c r="D1633" s="15" t="s">
        <v>33533</v>
      </c>
      <c r="E1633" s="15">
        <v>45728</v>
      </c>
      <c r="F1633" s="15" t="s">
        <v>33534</v>
      </c>
      <c r="G1633" s="15">
        <v>45627</v>
      </c>
      <c r="H1633" s="15">
        <v>45809</v>
      </c>
      <c r="I1633" s="15" t="s">
        <v>33535</v>
      </c>
      <c r="J1633" s="15" t="s">
        <v>33536</v>
      </c>
      <c r="K1633" s="15" t="s">
        <v>45373</v>
      </c>
      <c r="L1633" s="15" t="s">
        <v>25</v>
      </c>
      <c r="M1633" s="15" t="s">
        <v>6259</v>
      </c>
      <c r="N1633" s="14">
        <v>2003</v>
      </c>
      <c r="O1633" s="15" t="s">
        <v>33537</v>
      </c>
      <c r="P1633" s="15" t="s">
        <v>106</v>
      </c>
      <c r="Q1633" s="15" t="s">
        <v>47065</v>
      </c>
      <c r="R1633" s="15" t="s">
        <v>33538</v>
      </c>
      <c r="S1633" s="15" t="s">
        <v>33539</v>
      </c>
      <c r="T1633" s="15" t="s">
        <v>2237</v>
      </c>
      <c r="U1633" s="15" t="s">
        <v>53</v>
      </c>
      <c r="V1633" s="15" t="s">
        <v>45384</v>
      </c>
      <c r="W1633" s="15" t="s">
        <v>1357</v>
      </c>
      <c r="X1633" s="15" t="str">
        <f>_xlfn.XLOOKUP(_LOOKUP[[#This Row],[AdjusterMemberName]],_Adjuster[Adjuster Name],_Adjuster[Email],,0)</f>
        <v>jRivera1@knightcompany.com</v>
      </c>
      <c r="Y1633" s="15" t="str">
        <f>_xlfn.XLOOKUP(_LOOKUP[[#This Row],[AdjusterMemberName]],_Adjuster[Adjuster Name],_Adjuster[Phone Number],,0)</f>
        <v>424-559-5239</v>
      </c>
      <c r="Z1633" s="15" t="s">
        <v>33540</v>
      </c>
      <c r="AA16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18136 Jonathan St Adelanto Ca 92301, Adelanto  CA 92301</v>
      </c>
      <c r="AB1633" s="15"/>
    </row>
    <row r="1634" spans="1:28" x14ac:dyDescent="0.3">
      <c r="A1634" s="14">
        <v>1</v>
      </c>
      <c r="B1634" s="14">
        <v>1</v>
      </c>
      <c r="C1634" s="15" t="s">
        <v>33579</v>
      </c>
      <c r="D1634" s="15" t="s">
        <v>33580</v>
      </c>
      <c r="E1634" s="15">
        <v>45728</v>
      </c>
      <c r="F1634" s="15" t="s">
        <v>33581</v>
      </c>
      <c r="G1634" s="15">
        <v>45722</v>
      </c>
      <c r="H1634" s="15">
        <v>45906</v>
      </c>
      <c r="I1634" s="15" t="s">
        <v>33582</v>
      </c>
      <c r="J1634" s="15" t="s">
        <v>33583</v>
      </c>
      <c r="K1634" s="15" t="s">
        <v>46235</v>
      </c>
      <c r="L1634" s="15" t="s">
        <v>441</v>
      </c>
      <c r="M1634" s="15" t="s">
        <v>3818</v>
      </c>
      <c r="N1634" s="14">
        <v>2024</v>
      </c>
      <c r="O1634" s="15" t="s">
        <v>33584</v>
      </c>
      <c r="P1634" s="15" t="s">
        <v>106</v>
      </c>
      <c r="Q1634" s="15" t="s">
        <v>47037</v>
      </c>
      <c r="R1634" s="15" t="s">
        <v>306</v>
      </c>
      <c r="S1634" s="15" t="s">
        <v>33585</v>
      </c>
      <c r="T1634" s="15" t="s">
        <v>3033</v>
      </c>
      <c r="U1634" s="15" t="s">
        <v>53</v>
      </c>
      <c r="V1634" s="15" t="s">
        <v>45433</v>
      </c>
      <c r="W1634" s="15" t="s">
        <v>1186</v>
      </c>
      <c r="X1634" s="15" t="str">
        <f>_xlfn.XLOOKUP(_LOOKUP[[#This Row],[AdjusterMemberName]],_Adjuster[Adjuster Name],_Adjuster[Email],,0)</f>
        <v>sAkinleye@knightcompany.com</v>
      </c>
      <c r="Y1634" s="15" t="str">
        <f>_xlfn.XLOOKUP(_LOOKUP[[#This Row],[AdjusterMemberName]],_Adjuster[Adjuster Name],_Adjuster[Phone Number],,0)</f>
        <v>424-559-5280</v>
      </c>
      <c r="Z1634" s="15" t="s">
        <v>33586</v>
      </c>
      <c r="AA16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430 N West Ave, Merced  CA 95341</v>
      </c>
      <c r="AB1634" s="15">
        <v>45766</v>
      </c>
    </row>
    <row r="1635" spans="1:28" x14ac:dyDescent="0.3">
      <c r="A1635" s="14">
        <v>1</v>
      </c>
      <c r="B1635" s="14">
        <v>1</v>
      </c>
      <c r="C1635" s="15" t="s">
        <v>33595</v>
      </c>
      <c r="D1635" s="15" t="s">
        <v>33595</v>
      </c>
      <c r="E1635" s="15">
        <v>45728</v>
      </c>
      <c r="F1635" s="15" t="s">
        <v>33596</v>
      </c>
      <c r="G1635" s="15">
        <v>45697</v>
      </c>
      <c r="H1635" s="15">
        <v>45878</v>
      </c>
      <c r="I1635" s="15" t="s">
        <v>33597</v>
      </c>
      <c r="J1635" s="15" t="s">
        <v>33598</v>
      </c>
      <c r="K1635" s="15" t="s">
        <v>45373</v>
      </c>
      <c r="L1635" s="15" t="s">
        <v>128</v>
      </c>
      <c r="M1635" s="15" t="s">
        <v>170</v>
      </c>
      <c r="N1635" s="14">
        <v>2021</v>
      </c>
      <c r="O1635" s="15" t="s">
        <v>33599</v>
      </c>
      <c r="P1635" s="15" t="s">
        <v>81</v>
      </c>
      <c r="Q1635" s="15" t="s">
        <v>46913</v>
      </c>
      <c r="R1635" s="15" t="s">
        <v>33600</v>
      </c>
      <c r="S1635" s="15" t="s">
        <v>33601</v>
      </c>
      <c r="T1635" s="15" t="s">
        <v>1081</v>
      </c>
      <c r="U1635" s="15" t="s">
        <v>53</v>
      </c>
      <c r="V1635" s="15" t="s">
        <v>46234</v>
      </c>
      <c r="W1635" s="15" t="s">
        <v>6921</v>
      </c>
      <c r="X1635" s="15" t="str">
        <f>_xlfn.XLOOKUP(_LOOKUP[[#This Row],[AdjusterMemberName]],_Adjuster[Adjuster Name],_Adjuster[Email],,0)</f>
        <v>AWallace@knightcompany.com</v>
      </c>
      <c r="Y1635" s="15" t="str">
        <f>_xlfn.XLOOKUP(_LOOKUP[[#This Row],[AdjusterMemberName]],_Adjuster[Adjuster Name],_Adjuster[Phone Number],,0)</f>
        <v>424-559-5734</v>
      </c>
      <c r="Z1635" s="15" t="s">
        <v>33602</v>
      </c>
      <c r="AA16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2001 W Garvey Ave N Apt 42, West Covina  CA 91790</v>
      </c>
      <c r="AB1635" s="15"/>
    </row>
    <row r="1636" spans="1:28" x14ac:dyDescent="0.3">
      <c r="A1636" s="14">
        <v>0</v>
      </c>
      <c r="B1636" s="14">
        <v>1</v>
      </c>
      <c r="C1636" s="15" t="s">
        <v>33621</v>
      </c>
      <c r="D1636" s="15" t="s">
        <v>33621</v>
      </c>
      <c r="E1636" s="15">
        <v>45728</v>
      </c>
      <c r="F1636" s="15" t="s">
        <v>33622</v>
      </c>
      <c r="G1636" s="15"/>
      <c r="H1636" s="15"/>
      <c r="I1636" s="15" t="s">
        <v>33623</v>
      </c>
      <c r="J1636" s="15" t="s">
        <v>33624</v>
      </c>
      <c r="K1636" s="15" t="s">
        <v>45496</v>
      </c>
      <c r="L1636" s="15" t="s">
        <v>128</v>
      </c>
      <c r="M1636" s="15" t="s">
        <v>33625</v>
      </c>
      <c r="N1636" s="14">
        <v>1900</v>
      </c>
      <c r="O1636" s="15" t="s">
        <v>1025</v>
      </c>
      <c r="P1636" s="15" t="s">
        <v>81</v>
      </c>
      <c r="Q1636" s="15"/>
      <c r="R1636" s="15"/>
      <c r="S1636" s="15"/>
      <c r="T1636" s="15"/>
      <c r="U1636" s="15"/>
      <c r="V1636" s="15"/>
      <c r="W1636" s="15" t="s">
        <v>1658</v>
      </c>
      <c r="X1636" s="15" t="str">
        <f>_xlfn.XLOOKUP(_LOOKUP[[#This Row],[AdjusterMemberName]],_Adjuster[Adjuster Name],_Adjuster[Email],,0)</f>
        <v>RDavila@knightcompany.com</v>
      </c>
      <c r="Y1636" s="15" t="str">
        <f>_xlfn.XLOOKUP(_LOOKUP[[#This Row],[AdjusterMemberName]],_Adjuster[Adjuster Name],_Adjuster[Phone Number],,0)</f>
        <v>424-559-5663</v>
      </c>
      <c r="Z1636" s="15"/>
      <c r="AA1636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1636" s="15"/>
    </row>
    <row r="1637" spans="1:28" x14ac:dyDescent="0.3">
      <c r="A1637" s="14">
        <v>1</v>
      </c>
      <c r="B1637" s="14">
        <v>1</v>
      </c>
      <c r="C1637" s="15" t="s">
        <v>33825</v>
      </c>
      <c r="D1637" s="15" t="s">
        <v>33826</v>
      </c>
      <c r="E1637" s="15">
        <v>45728</v>
      </c>
      <c r="F1637" s="15" t="s">
        <v>33827</v>
      </c>
      <c r="G1637" s="15">
        <v>45679</v>
      </c>
      <c r="H1637" s="15">
        <v>45860</v>
      </c>
      <c r="I1637" s="15" t="s">
        <v>33828</v>
      </c>
      <c r="J1637" s="15" t="s">
        <v>33829</v>
      </c>
      <c r="K1637" s="15" t="s">
        <v>45332</v>
      </c>
      <c r="L1637" s="15" t="s">
        <v>25</v>
      </c>
      <c r="M1637" s="15" t="s">
        <v>79</v>
      </c>
      <c r="N1637" s="14">
        <v>2024</v>
      </c>
      <c r="O1637" s="15" t="s">
        <v>33830</v>
      </c>
      <c r="P1637" s="15" t="s">
        <v>106</v>
      </c>
      <c r="Q1637" s="15" t="s">
        <v>46987</v>
      </c>
      <c r="R1637" s="15" t="s">
        <v>33831</v>
      </c>
      <c r="S1637" s="15" t="s">
        <v>33832</v>
      </c>
      <c r="T1637" s="15" t="s">
        <v>164</v>
      </c>
      <c r="U1637" s="15" t="s">
        <v>53</v>
      </c>
      <c r="V1637" s="15" t="s">
        <v>45473</v>
      </c>
      <c r="W1637" s="15" t="s">
        <v>6921</v>
      </c>
      <c r="X1637" s="15" t="str">
        <f>_xlfn.XLOOKUP(_LOOKUP[[#This Row],[AdjusterMemberName]],_Adjuster[Adjuster Name],_Adjuster[Email],,0)</f>
        <v>AWallace@knightcompany.com</v>
      </c>
      <c r="Y1637" s="15" t="str">
        <f>_xlfn.XLOOKUP(_LOOKUP[[#This Row],[AdjusterMemberName]],_Adjuster[Adjuster Name],_Adjuster[Phone Number],,0)</f>
        <v>424-559-5734</v>
      </c>
      <c r="Z1637" s="15" t="s">
        <v>33833</v>
      </c>
      <c r="AA16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2047 S 4Th St, Fresno  CA 93702</v>
      </c>
      <c r="AB1637" s="15"/>
    </row>
    <row r="1638" spans="1:28" x14ac:dyDescent="0.3">
      <c r="A1638" s="14">
        <v>1</v>
      </c>
      <c r="B1638" s="14">
        <v>1</v>
      </c>
      <c r="C1638" s="15" t="s">
        <v>33924</v>
      </c>
      <c r="D1638" s="15" t="s">
        <v>33925</v>
      </c>
      <c r="E1638" s="15">
        <v>45728</v>
      </c>
      <c r="F1638" s="15" t="s">
        <v>33926</v>
      </c>
      <c r="G1638" s="15">
        <v>45706</v>
      </c>
      <c r="H1638" s="15">
        <v>45887</v>
      </c>
      <c r="I1638" s="15" t="s">
        <v>33927</v>
      </c>
      <c r="J1638" s="15" t="s">
        <v>33928</v>
      </c>
      <c r="K1638" s="15" t="s">
        <v>45373</v>
      </c>
      <c r="L1638" s="15" t="s">
        <v>441</v>
      </c>
      <c r="M1638" s="15" t="s">
        <v>1126</v>
      </c>
      <c r="N1638" s="14">
        <v>2014</v>
      </c>
      <c r="O1638" s="15" t="s">
        <v>33929</v>
      </c>
      <c r="P1638" s="15" t="s">
        <v>81</v>
      </c>
      <c r="Q1638" s="15" t="s">
        <v>46939</v>
      </c>
      <c r="R1638" s="15" t="s">
        <v>33930</v>
      </c>
      <c r="S1638" s="15" t="s">
        <v>33931</v>
      </c>
      <c r="T1638" s="15" t="s">
        <v>1330</v>
      </c>
      <c r="U1638" s="15" t="s">
        <v>53</v>
      </c>
      <c r="V1638" s="15" t="s">
        <v>45669</v>
      </c>
      <c r="W1638" s="15" t="s">
        <v>3184</v>
      </c>
      <c r="X1638" s="15" t="str">
        <f>_xlfn.XLOOKUP(_LOOKUP[[#This Row],[AdjusterMemberName]],_Adjuster[Adjuster Name],_Adjuster[Email],,0)</f>
        <v>mQualls@knightcompany.com</v>
      </c>
      <c r="Y1638" s="15" t="str">
        <f>_xlfn.XLOOKUP(_LOOKUP[[#This Row],[AdjusterMemberName]],_Adjuster[Adjuster Name],_Adjuster[Phone Number],,0)</f>
        <v>424-559-5436</v>
      </c>
      <c r="Z1638" s="15" t="s">
        <v>33932</v>
      </c>
      <c r="AA16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9009 Gloria Ave, North Hills  CA 91343</v>
      </c>
      <c r="AB1638" s="15"/>
    </row>
    <row r="1639" spans="1:28" x14ac:dyDescent="0.3">
      <c r="A1639" s="14">
        <v>1</v>
      </c>
      <c r="B1639" s="14">
        <v>0</v>
      </c>
      <c r="C1639" s="15" t="s">
        <v>20811</v>
      </c>
      <c r="D1639" s="15" t="s">
        <v>33987</v>
      </c>
      <c r="E1639" s="15">
        <v>45728</v>
      </c>
      <c r="F1639" s="15" t="s">
        <v>33988</v>
      </c>
      <c r="G1639" s="15">
        <v>45686</v>
      </c>
      <c r="H1639" s="15">
        <v>45867</v>
      </c>
      <c r="I1639" s="15" t="s">
        <v>33989</v>
      </c>
      <c r="J1639" s="15" t="s">
        <v>33990</v>
      </c>
      <c r="K1639" s="15" t="s">
        <v>45663</v>
      </c>
      <c r="L1639" s="15" t="s">
        <v>103</v>
      </c>
      <c r="M1639" s="15" t="s">
        <v>1336</v>
      </c>
      <c r="N1639" s="14">
        <v>2007</v>
      </c>
      <c r="O1639" s="15" t="s">
        <v>33991</v>
      </c>
      <c r="P1639" s="15" t="s">
        <v>81</v>
      </c>
      <c r="Q1639" s="15" t="s">
        <v>47001</v>
      </c>
      <c r="R1639" s="15" t="s">
        <v>20817</v>
      </c>
      <c r="S1639" s="15" t="s">
        <v>20818</v>
      </c>
      <c r="T1639" s="15" t="s">
        <v>12019</v>
      </c>
      <c r="U1639" s="15" t="s">
        <v>53</v>
      </c>
      <c r="V1639" s="15" t="s">
        <v>45972</v>
      </c>
      <c r="W1639" s="15" t="s">
        <v>1658</v>
      </c>
      <c r="X1639" s="15" t="str">
        <f>_xlfn.XLOOKUP(_LOOKUP[[#This Row],[AdjusterMemberName]],_Adjuster[Adjuster Name],_Adjuster[Email],,0)</f>
        <v>RDavila@knightcompany.com</v>
      </c>
      <c r="Y1639" s="15" t="str">
        <f>_xlfn.XLOOKUP(_LOOKUP[[#This Row],[AdjusterMemberName]],_Adjuster[Adjuster Name],_Adjuster[Phone Number],,0)</f>
        <v>424-559-5663</v>
      </c>
      <c r="Z1639" s="15" t="s">
        <v>20819</v>
      </c>
      <c r="AA16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15123 Brookhurst St Apt 192, Westminster  CA 92683</v>
      </c>
      <c r="AB1639" s="15">
        <v>45781</v>
      </c>
    </row>
    <row r="1640" spans="1:28" x14ac:dyDescent="0.3">
      <c r="A1640" s="14">
        <v>1</v>
      </c>
      <c r="B1640" s="14">
        <v>1</v>
      </c>
      <c r="C1640" s="15" t="s">
        <v>34198</v>
      </c>
      <c r="D1640" s="15" t="s">
        <v>34198</v>
      </c>
      <c r="E1640" s="15">
        <v>45728</v>
      </c>
      <c r="F1640" s="15" t="s">
        <v>34199</v>
      </c>
      <c r="G1640" s="15">
        <v>45679</v>
      </c>
      <c r="H1640" s="15">
        <v>45860</v>
      </c>
      <c r="I1640" s="15" t="s">
        <v>34200</v>
      </c>
      <c r="J1640" s="15" t="s">
        <v>34201</v>
      </c>
      <c r="K1640" s="15" t="s">
        <v>45356</v>
      </c>
      <c r="L1640" s="15" t="s">
        <v>229</v>
      </c>
      <c r="M1640" s="15" t="s">
        <v>9648</v>
      </c>
      <c r="N1640" s="14">
        <v>2024</v>
      </c>
      <c r="O1640" s="15" t="s">
        <v>34202</v>
      </c>
      <c r="P1640" s="15" t="s">
        <v>106</v>
      </c>
      <c r="Q1640" s="15" t="s">
        <v>47007</v>
      </c>
      <c r="R1640" s="15" t="s">
        <v>34203</v>
      </c>
      <c r="S1640" s="15" t="s">
        <v>34204</v>
      </c>
      <c r="T1640" s="15" t="s">
        <v>7321</v>
      </c>
      <c r="U1640" s="15" t="s">
        <v>53</v>
      </c>
      <c r="V1640" s="15" t="s">
        <v>45580</v>
      </c>
      <c r="W1640" s="15" t="s">
        <v>3184</v>
      </c>
      <c r="X1640" s="15" t="str">
        <f>_xlfn.XLOOKUP(_LOOKUP[[#This Row],[AdjusterMemberName]],_Adjuster[Adjuster Name],_Adjuster[Email],,0)</f>
        <v>mQualls@knightcompany.com</v>
      </c>
      <c r="Y1640" s="15" t="str">
        <f>_xlfn.XLOOKUP(_LOOKUP[[#This Row],[AdjusterMemberName]],_Adjuster[Adjuster Name],_Adjuster[Phone Number],,0)</f>
        <v>424-559-5436</v>
      </c>
      <c r="Z1640" s="15" t="s">
        <v>34205</v>
      </c>
      <c r="AA16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10328 Helendale Ave, Tujunga  CA 91042</v>
      </c>
      <c r="AB1640" s="15"/>
    </row>
    <row r="1641" spans="1:28" x14ac:dyDescent="0.3">
      <c r="A1641" s="14">
        <v>1</v>
      </c>
      <c r="B1641" s="14">
        <v>1</v>
      </c>
      <c r="C1641" s="15" t="s">
        <v>36134</v>
      </c>
      <c r="D1641" s="15" t="s">
        <v>36134</v>
      </c>
      <c r="E1641" s="15">
        <v>45728</v>
      </c>
      <c r="F1641" s="15" t="s">
        <v>36135</v>
      </c>
      <c r="G1641" s="15">
        <v>45719</v>
      </c>
      <c r="H1641" s="15">
        <v>45903</v>
      </c>
      <c r="I1641" s="15" t="s">
        <v>36136</v>
      </c>
      <c r="J1641" s="15" t="s">
        <v>36137</v>
      </c>
      <c r="K1641" s="15" t="s">
        <v>45496</v>
      </c>
      <c r="L1641" s="15" t="s">
        <v>201</v>
      </c>
      <c r="M1641" s="15" t="s">
        <v>34584</v>
      </c>
      <c r="N1641" s="14">
        <v>2006</v>
      </c>
      <c r="O1641" s="15" t="s">
        <v>36138</v>
      </c>
      <c r="P1641" s="15" t="s">
        <v>81</v>
      </c>
      <c r="Q1641" s="15" t="s">
        <v>46893</v>
      </c>
      <c r="R1641" s="15" t="s">
        <v>36139</v>
      </c>
      <c r="S1641" s="15" t="s">
        <v>36140</v>
      </c>
      <c r="T1641" s="15" t="s">
        <v>1623</v>
      </c>
      <c r="U1641" s="15" t="s">
        <v>53</v>
      </c>
      <c r="V1641" s="15" t="s">
        <v>45862</v>
      </c>
      <c r="W1641" s="15" t="s">
        <v>7479</v>
      </c>
      <c r="X1641" s="15" t="e">
        <f>_xlfn.XLOOKUP(_LOOKUP[[#This Row],[AdjusterMemberName]],_Adjuster[Adjuster Name],_Adjuster[Email],,0)</f>
        <v>#N/A</v>
      </c>
      <c r="Y1641" s="15" t="e">
        <f>_xlfn.XLOOKUP(_LOOKUP[[#This Row],[AdjusterMemberName]],_Adjuster[Adjuster Name],_Adjuster[Phone Number],,0)</f>
        <v>#N/A</v>
      </c>
      <c r="Z1641" s="15" t="s">
        <v>36141</v>
      </c>
      <c r="AA16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201 Los Arbolitos Blvd Apt 96, Oceanside  CA 92058</v>
      </c>
      <c r="AB1641" s="15">
        <v>45814</v>
      </c>
    </row>
    <row r="1642" spans="1:28" x14ac:dyDescent="0.3">
      <c r="A1642" s="14">
        <v>1</v>
      </c>
      <c r="B1642" s="14">
        <v>1</v>
      </c>
      <c r="C1642" s="15" t="s">
        <v>39277</v>
      </c>
      <c r="D1642" s="15" t="s">
        <v>39277</v>
      </c>
      <c r="E1642" s="15">
        <v>45728</v>
      </c>
      <c r="F1642" s="15" t="s">
        <v>39278</v>
      </c>
      <c r="G1642" s="15">
        <v>45571</v>
      </c>
      <c r="H1642" s="15">
        <v>45753</v>
      </c>
      <c r="I1642" s="15" t="s">
        <v>39279</v>
      </c>
      <c r="J1642" s="15" t="s">
        <v>39280</v>
      </c>
      <c r="K1642" s="15" t="s">
        <v>45779</v>
      </c>
      <c r="L1642" s="15" t="s">
        <v>103</v>
      </c>
      <c r="M1642" s="15" t="s">
        <v>890</v>
      </c>
      <c r="N1642" s="14">
        <v>2006</v>
      </c>
      <c r="O1642" s="15" t="s">
        <v>39281</v>
      </c>
      <c r="P1642" s="15" t="s">
        <v>106</v>
      </c>
      <c r="Q1642" s="15" t="s">
        <v>47073</v>
      </c>
      <c r="R1642" s="15" t="s">
        <v>39282</v>
      </c>
      <c r="S1642" s="15" t="s">
        <v>39283</v>
      </c>
      <c r="T1642" s="15" t="s">
        <v>174</v>
      </c>
      <c r="U1642" s="15" t="s">
        <v>53</v>
      </c>
      <c r="V1642" s="15" t="s">
        <v>45780</v>
      </c>
      <c r="W1642" s="15" t="s">
        <v>3184</v>
      </c>
      <c r="X1642" s="15" t="str">
        <f>_xlfn.XLOOKUP(_LOOKUP[[#This Row],[AdjusterMemberName]],_Adjuster[Adjuster Name],_Adjuster[Email],,0)</f>
        <v>mQualls@knightcompany.com</v>
      </c>
      <c r="Y1642" s="15" t="str">
        <f>_xlfn.XLOOKUP(_LOOKUP[[#This Row],[AdjusterMemberName]],_Adjuster[Adjuster Name],_Adjuster[Phone Number],,0)</f>
        <v>424-559-5436</v>
      </c>
      <c r="Z1642" s="15" t="s">
        <v>39284</v>
      </c>
      <c r="AA16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5450 Carlin St Apt 4, Los Angeles  CA 90016</v>
      </c>
      <c r="AB1642" s="15"/>
    </row>
    <row r="1643" spans="1:28" x14ac:dyDescent="0.3">
      <c r="A1643" s="14">
        <v>1</v>
      </c>
      <c r="B1643" s="14">
        <v>1</v>
      </c>
      <c r="C1643" s="15" t="s">
        <v>39277</v>
      </c>
      <c r="D1643" s="15" t="s">
        <v>39277</v>
      </c>
      <c r="E1643" s="15">
        <v>45728</v>
      </c>
      <c r="F1643" s="15" t="s">
        <v>39278</v>
      </c>
      <c r="G1643" s="15">
        <v>45571</v>
      </c>
      <c r="H1643" s="15">
        <v>45753</v>
      </c>
      <c r="I1643" s="15" t="s">
        <v>39810</v>
      </c>
      <c r="J1643" s="15" t="s">
        <v>39811</v>
      </c>
      <c r="K1643" s="15" t="s">
        <v>45779</v>
      </c>
      <c r="L1643" s="15" t="s">
        <v>103</v>
      </c>
      <c r="M1643" s="15" t="s">
        <v>890</v>
      </c>
      <c r="N1643" s="14">
        <v>2006</v>
      </c>
      <c r="O1643" s="15" t="s">
        <v>39281</v>
      </c>
      <c r="P1643" s="15" t="s">
        <v>106</v>
      </c>
      <c r="Q1643" s="15" t="s">
        <v>47073</v>
      </c>
      <c r="R1643" s="15" t="s">
        <v>39282</v>
      </c>
      <c r="S1643" s="15" t="s">
        <v>39283</v>
      </c>
      <c r="T1643" s="15" t="s">
        <v>174</v>
      </c>
      <c r="U1643" s="15" t="s">
        <v>53</v>
      </c>
      <c r="V1643" s="15" t="s">
        <v>45780</v>
      </c>
      <c r="W1643" s="15" t="s">
        <v>25229</v>
      </c>
      <c r="X1643" s="15" t="str">
        <f>_xlfn.XLOOKUP(_LOOKUP[[#This Row],[AdjusterMemberName]],_Adjuster[Adjuster Name],_Adjuster[Email],,0)</f>
        <v>rMartinez4@knightcompany.com</v>
      </c>
      <c r="Y1643" s="15" t="str">
        <f>_xlfn.XLOOKUP(_LOOKUP[[#This Row],[AdjusterMemberName]],_Adjuster[Adjuster Name],_Adjuster[Phone Number],,0)</f>
        <v>424-559-5605</v>
      </c>
      <c r="Z1643" s="15" t="s">
        <v>39284</v>
      </c>
      <c r="AA16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5450 Carlin St Apt 4, Los Angeles  CA 90016</v>
      </c>
      <c r="AB1643" s="15"/>
    </row>
    <row r="1644" spans="1:28" x14ac:dyDescent="0.3">
      <c r="A1644" s="14">
        <v>1</v>
      </c>
      <c r="B1644" s="14">
        <v>1</v>
      </c>
      <c r="C1644" s="15" t="s">
        <v>16857</v>
      </c>
      <c r="D1644" s="15" t="s">
        <v>16857</v>
      </c>
      <c r="E1644" s="15">
        <v>45727</v>
      </c>
      <c r="F1644" s="15" t="s">
        <v>33279</v>
      </c>
      <c r="G1644" s="15">
        <v>45616</v>
      </c>
      <c r="H1644" s="15">
        <v>45797</v>
      </c>
      <c r="I1644" s="15" t="s">
        <v>33280</v>
      </c>
      <c r="J1644" s="15" t="s">
        <v>33281</v>
      </c>
      <c r="K1644" s="15" t="s">
        <v>46245</v>
      </c>
      <c r="L1644" s="15" t="s">
        <v>139</v>
      </c>
      <c r="M1644" s="15" t="s">
        <v>678</v>
      </c>
      <c r="N1644" s="14">
        <v>2016</v>
      </c>
      <c r="O1644" s="15" t="s">
        <v>16861</v>
      </c>
      <c r="P1644" s="15" t="s">
        <v>81</v>
      </c>
      <c r="Q1644" s="15" t="s">
        <v>47126</v>
      </c>
      <c r="R1644" s="15" t="s">
        <v>16862</v>
      </c>
      <c r="S1644" s="15" t="s">
        <v>16863</v>
      </c>
      <c r="T1644" s="15" t="s">
        <v>8503</v>
      </c>
      <c r="U1644" s="15" t="s">
        <v>53</v>
      </c>
      <c r="V1644" s="15" t="s">
        <v>45921</v>
      </c>
      <c r="W1644" s="15" t="s">
        <v>1357</v>
      </c>
      <c r="X1644" s="15" t="str">
        <f>_xlfn.XLOOKUP(_LOOKUP[[#This Row],[AdjusterMemberName]],_Adjuster[Adjuster Name],_Adjuster[Email],,0)</f>
        <v>jRivera1@knightcompany.com</v>
      </c>
      <c r="Y1644" s="15" t="str">
        <f>_xlfn.XLOOKUP(_LOOKUP[[#This Row],[AdjusterMemberName]],_Adjuster[Adjuster Name],_Adjuster[Phone Number],,0)</f>
        <v>424-559-5239</v>
      </c>
      <c r="Z1644" s="15" t="s">
        <v>16864</v>
      </c>
      <c r="AA16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606 Elbrook Dr, Fallbrook  CA 92028</v>
      </c>
      <c r="AB1644" s="15">
        <v>45771</v>
      </c>
    </row>
    <row r="1645" spans="1:28" x14ac:dyDescent="0.3">
      <c r="A1645" s="14">
        <v>1</v>
      </c>
      <c r="B1645" s="14">
        <v>1</v>
      </c>
      <c r="C1645" s="15" t="s">
        <v>22910</v>
      </c>
      <c r="D1645" s="15" t="s">
        <v>22910</v>
      </c>
      <c r="E1645" s="15">
        <v>45727</v>
      </c>
      <c r="F1645" s="15" t="s">
        <v>33320</v>
      </c>
      <c r="G1645" s="15">
        <v>45623</v>
      </c>
      <c r="H1645" s="15">
        <v>45804</v>
      </c>
      <c r="I1645" s="15" t="s">
        <v>33321</v>
      </c>
      <c r="J1645" s="15" t="s">
        <v>33322</v>
      </c>
      <c r="K1645" s="15" t="s">
        <v>45354</v>
      </c>
      <c r="L1645" s="15" t="s">
        <v>128</v>
      </c>
      <c r="M1645" s="15" t="s">
        <v>129</v>
      </c>
      <c r="N1645" s="14">
        <v>2010</v>
      </c>
      <c r="O1645" s="15" t="s">
        <v>33323</v>
      </c>
      <c r="P1645" s="15" t="s">
        <v>81</v>
      </c>
      <c r="Q1645" s="15" t="s">
        <v>47006</v>
      </c>
      <c r="R1645" s="15" t="s">
        <v>22916</v>
      </c>
      <c r="S1645" s="15" t="s">
        <v>22917</v>
      </c>
      <c r="T1645" s="15" t="s">
        <v>1266</v>
      </c>
      <c r="U1645" s="15" t="s">
        <v>53</v>
      </c>
      <c r="V1645" s="15" t="s">
        <v>45797</v>
      </c>
      <c r="W1645" s="15" t="s">
        <v>1049</v>
      </c>
      <c r="X1645" s="15" t="str">
        <f>_xlfn.XLOOKUP(_LOOKUP[[#This Row],[AdjusterMemberName]],_Adjuster[Adjuster Name],_Adjuster[Email],,0)</f>
        <v>cPenate@knightcompany.com</v>
      </c>
      <c r="Y1645" s="15" t="str">
        <f>_xlfn.XLOOKUP(_LOOKUP[[#This Row],[AdjusterMemberName]],_Adjuster[Adjuster Name],_Adjuster[Phone Number],,0)</f>
        <v>424-559-5385</v>
      </c>
      <c r="Z1645" s="15" t="s">
        <v>22918</v>
      </c>
      <c r="AA16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10923 California Ave, Lynwood  CA 90262</v>
      </c>
      <c r="AB1645" s="15"/>
    </row>
    <row r="1646" spans="1:28" x14ac:dyDescent="0.3">
      <c r="A1646" s="14">
        <v>1</v>
      </c>
      <c r="B1646" s="14">
        <v>1</v>
      </c>
      <c r="C1646" s="15" t="s">
        <v>33400</v>
      </c>
      <c r="D1646" s="15" t="s">
        <v>33400</v>
      </c>
      <c r="E1646" s="15">
        <v>45727</v>
      </c>
      <c r="F1646" s="15" t="s">
        <v>33401</v>
      </c>
      <c r="G1646" s="15">
        <v>45657</v>
      </c>
      <c r="H1646" s="15">
        <v>45838</v>
      </c>
      <c r="I1646" s="15" t="s">
        <v>33402</v>
      </c>
      <c r="J1646" s="15" t="s">
        <v>33403</v>
      </c>
      <c r="K1646" s="15" t="s">
        <v>45554</v>
      </c>
      <c r="L1646" s="15" t="s">
        <v>281</v>
      </c>
      <c r="M1646" s="15" t="s">
        <v>526</v>
      </c>
      <c r="N1646" s="14">
        <v>2025</v>
      </c>
      <c r="O1646" s="15" t="s">
        <v>33404</v>
      </c>
      <c r="P1646" s="15" t="s">
        <v>106</v>
      </c>
      <c r="Q1646" s="15" t="s">
        <v>47072</v>
      </c>
      <c r="R1646" s="15" t="s">
        <v>4163</v>
      </c>
      <c r="S1646" s="15" t="s">
        <v>33405</v>
      </c>
      <c r="T1646" s="15" t="s">
        <v>5374</v>
      </c>
      <c r="U1646" s="15" t="s">
        <v>53</v>
      </c>
      <c r="V1646" s="15" t="s">
        <v>46240</v>
      </c>
      <c r="W1646" s="15" t="s">
        <v>1186</v>
      </c>
      <c r="X1646" s="15" t="str">
        <f>_xlfn.XLOOKUP(_LOOKUP[[#This Row],[AdjusterMemberName]],_Adjuster[Adjuster Name],_Adjuster[Email],,0)</f>
        <v>sAkinleye@knightcompany.com</v>
      </c>
      <c r="Y1646" s="15" t="str">
        <f>_xlfn.XLOOKUP(_LOOKUP[[#This Row],[AdjusterMemberName]],_Adjuster[Adjuster Name],_Adjuster[Phone Number],,0)</f>
        <v>424-559-5280</v>
      </c>
      <c r="Z1646" s="15" t="s">
        <v>33406</v>
      </c>
      <c r="AA16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640 Pinelli Dr, Los Banos  CA 93635</v>
      </c>
      <c r="AB1646" s="15"/>
    </row>
    <row r="1647" spans="1:28" x14ac:dyDescent="0.3">
      <c r="A1647" s="14">
        <v>1</v>
      </c>
      <c r="B1647" s="14">
        <v>1</v>
      </c>
      <c r="C1647" s="15" t="s">
        <v>33407</v>
      </c>
      <c r="D1647" s="15" t="s">
        <v>33408</v>
      </c>
      <c r="E1647" s="15">
        <v>45727</v>
      </c>
      <c r="F1647" s="15" t="s">
        <v>33409</v>
      </c>
      <c r="G1647" s="15">
        <v>45677</v>
      </c>
      <c r="H1647" s="15">
        <v>45858</v>
      </c>
      <c r="I1647" s="15" t="s">
        <v>33410</v>
      </c>
      <c r="J1647" s="15" t="s">
        <v>33411</v>
      </c>
      <c r="K1647" s="15" t="s">
        <v>46219</v>
      </c>
      <c r="L1647" s="15" t="s">
        <v>441</v>
      </c>
      <c r="M1647" s="15" t="s">
        <v>442</v>
      </c>
      <c r="N1647" s="14">
        <v>2017</v>
      </c>
      <c r="O1647" s="15" t="s">
        <v>33412</v>
      </c>
      <c r="P1647" s="15" t="s">
        <v>106</v>
      </c>
      <c r="Q1647" s="15" t="s">
        <v>46922</v>
      </c>
      <c r="R1647" s="15" t="s">
        <v>33413</v>
      </c>
      <c r="S1647" s="15" t="s">
        <v>33414</v>
      </c>
      <c r="T1647" s="15" t="s">
        <v>1100</v>
      </c>
      <c r="U1647" s="15" t="s">
        <v>53</v>
      </c>
      <c r="V1647" s="15" t="s">
        <v>45649</v>
      </c>
      <c r="W1647" s="15" t="s">
        <v>1049</v>
      </c>
      <c r="X1647" s="15" t="str">
        <f>_xlfn.XLOOKUP(_LOOKUP[[#This Row],[AdjusterMemberName]],_Adjuster[Adjuster Name],_Adjuster[Email],,0)</f>
        <v>cPenate@knightcompany.com</v>
      </c>
      <c r="Y1647" s="15" t="str">
        <f>_xlfn.XLOOKUP(_LOOKUP[[#This Row],[AdjusterMemberName]],_Adjuster[Adjuster Name],_Adjuster[Phone Number],,0)</f>
        <v>424-559-5385</v>
      </c>
      <c r="Z1647" s="15" t="s">
        <v>33415</v>
      </c>
      <c r="AA16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1525 W Main St Spc 9 # Sp, Barstow  CA 92311</v>
      </c>
      <c r="AB1647" s="15">
        <v>45727</v>
      </c>
    </row>
    <row r="1648" spans="1:28" x14ac:dyDescent="0.3">
      <c r="A1648" s="14">
        <v>1</v>
      </c>
      <c r="B1648" s="14">
        <v>1</v>
      </c>
      <c r="C1648" s="15" t="s">
        <v>33416</v>
      </c>
      <c r="D1648" s="15" t="s">
        <v>33416</v>
      </c>
      <c r="E1648" s="15">
        <v>45727</v>
      </c>
      <c r="F1648" s="15" t="s">
        <v>33417</v>
      </c>
      <c r="G1648" s="15">
        <v>45700</v>
      </c>
      <c r="H1648" s="15">
        <v>45881</v>
      </c>
      <c r="I1648" s="15" t="s">
        <v>33418</v>
      </c>
      <c r="J1648" s="15" t="s">
        <v>33419</v>
      </c>
      <c r="K1648" s="15" t="s">
        <v>45611</v>
      </c>
      <c r="L1648" s="15" t="s">
        <v>103</v>
      </c>
      <c r="M1648" s="15" t="s">
        <v>104</v>
      </c>
      <c r="N1648" s="14">
        <v>2023</v>
      </c>
      <c r="O1648" s="15" t="s">
        <v>33420</v>
      </c>
      <c r="P1648" s="15" t="s">
        <v>106</v>
      </c>
      <c r="Q1648" s="15" t="s">
        <v>46893</v>
      </c>
      <c r="R1648" s="15" t="s">
        <v>33421</v>
      </c>
      <c r="S1648" s="15" t="s">
        <v>33422</v>
      </c>
      <c r="T1648" s="15" t="s">
        <v>424</v>
      </c>
      <c r="U1648" s="15" t="s">
        <v>53</v>
      </c>
      <c r="V1648" s="15" t="s">
        <v>45977</v>
      </c>
      <c r="W1648" s="15" t="s">
        <v>54</v>
      </c>
      <c r="X1648" s="15" t="str">
        <f>_xlfn.XLOOKUP(_LOOKUP[[#This Row],[AdjusterMemberName]],_Adjuster[Adjuster Name],_Adjuster[Email],,0)</f>
        <v>JRubalcava@knightcompany.com</v>
      </c>
      <c r="Y1648" s="15" t="str">
        <f>_xlfn.XLOOKUP(_LOOKUP[[#This Row],[AdjusterMemberName]],_Adjuster[Adjuster Name],_Adjuster[Phone Number],,0)</f>
        <v>424-559-5420</v>
      </c>
      <c r="Z1648" s="15" t="s">
        <v>33423</v>
      </c>
      <c r="AA16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1244 Lee St, San Bernardino  CA 92408</v>
      </c>
      <c r="AB1648" s="15"/>
    </row>
    <row r="1649" spans="1:28" x14ac:dyDescent="0.3">
      <c r="A1649" s="14">
        <v>1</v>
      </c>
      <c r="B1649" s="14">
        <v>1</v>
      </c>
      <c r="C1649" s="15" t="s">
        <v>33471</v>
      </c>
      <c r="D1649" s="15" t="s">
        <v>33471</v>
      </c>
      <c r="E1649" s="15">
        <v>45727</v>
      </c>
      <c r="F1649" s="15" t="s">
        <v>33472</v>
      </c>
      <c r="G1649" s="15">
        <v>45625</v>
      </c>
      <c r="H1649" s="15">
        <v>45806</v>
      </c>
      <c r="I1649" s="15" t="s">
        <v>33473</v>
      </c>
      <c r="J1649" s="15" t="s">
        <v>33474</v>
      </c>
      <c r="K1649" s="15" t="s">
        <v>45329</v>
      </c>
      <c r="L1649" s="15" t="s">
        <v>430</v>
      </c>
      <c r="M1649" s="15" t="s">
        <v>8301</v>
      </c>
      <c r="N1649" s="14">
        <v>2017</v>
      </c>
      <c r="O1649" s="15" t="s">
        <v>33475</v>
      </c>
      <c r="P1649" s="15" t="s">
        <v>106</v>
      </c>
      <c r="Q1649" s="15" t="s">
        <v>47095</v>
      </c>
      <c r="R1649" s="15" t="s">
        <v>33476</v>
      </c>
      <c r="S1649" s="15" t="s">
        <v>33477</v>
      </c>
      <c r="T1649" s="15" t="s">
        <v>503</v>
      </c>
      <c r="U1649" s="15" t="s">
        <v>53</v>
      </c>
      <c r="V1649" s="15" t="s">
        <v>46190</v>
      </c>
      <c r="W1649" s="15" t="s">
        <v>1624</v>
      </c>
      <c r="X1649" s="15" t="e">
        <f>_xlfn.XLOOKUP(_LOOKUP[[#This Row],[AdjusterMemberName]],_Adjuster[Adjuster Name],_Adjuster[Email],,0)</f>
        <v>#N/A</v>
      </c>
      <c r="Y1649" s="15" t="e">
        <f>_xlfn.XLOOKUP(_LOOKUP[[#This Row],[AdjusterMemberName]],_Adjuster[Adjuster Name],_Adjuster[Phone Number],,0)</f>
        <v>#N/A</v>
      </c>
      <c r="Z1649" s="15" t="s">
        <v>33478</v>
      </c>
      <c r="AA16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2700 57Th St, Sacramento  CA 95817</v>
      </c>
      <c r="AB1649" s="15"/>
    </row>
    <row r="1650" spans="1:28" x14ac:dyDescent="0.3">
      <c r="A1650" s="14">
        <v>1</v>
      </c>
      <c r="B1650" s="14">
        <v>0</v>
      </c>
      <c r="C1650" s="15" t="s">
        <v>33479</v>
      </c>
      <c r="D1650" s="15" t="s">
        <v>33480</v>
      </c>
      <c r="E1650" s="15">
        <v>45727</v>
      </c>
      <c r="F1650" s="15" t="s">
        <v>33481</v>
      </c>
      <c r="G1650" s="15">
        <v>45644</v>
      </c>
      <c r="H1650" s="15">
        <v>45826</v>
      </c>
      <c r="I1650" s="15" t="s">
        <v>33482</v>
      </c>
      <c r="J1650" s="15" t="s">
        <v>33483</v>
      </c>
      <c r="K1650" s="15" t="s">
        <v>45611</v>
      </c>
      <c r="L1650" s="15" t="s">
        <v>281</v>
      </c>
      <c r="M1650" s="15" t="s">
        <v>282</v>
      </c>
      <c r="N1650" s="14">
        <v>2004</v>
      </c>
      <c r="O1650" s="15" t="s">
        <v>33484</v>
      </c>
      <c r="P1650" s="15" t="s">
        <v>106</v>
      </c>
      <c r="Q1650" s="15" t="s">
        <v>47068</v>
      </c>
      <c r="R1650" s="15" t="s">
        <v>33485</v>
      </c>
      <c r="S1650" s="15" t="s">
        <v>33486</v>
      </c>
      <c r="T1650" s="15" t="s">
        <v>2617</v>
      </c>
      <c r="U1650" s="15" t="s">
        <v>53</v>
      </c>
      <c r="V1650" s="15" t="s">
        <v>45490</v>
      </c>
      <c r="W1650" s="15" t="s">
        <v>1186</v>
      </c>
      <c r="X1650" s="15" t="str">
        <f>_xlfn.XLOOKUP(_LOOKUP[[#This Row],[AdjusterMemberName]],_Adjuster[Adjuster Name],_Adjuster[Email],,0)</f>
        <v>sAkinleye@knightcompany.com</v>
      </c>
      <c r="Y1650" s="15" t="str">
        <f>_xlfn.XLOOKUP(_LOOKUP[[#This Row],[AdjusterMemberName]],_Adjuster[Adjuster Name],_Adjuster[Phone Number],,0)</f>
        <v>424-559-5280</v>
      </c>
      <c r="Z1650" s="15" t="s">
        <v>33487</v>
      </c>
      <c r="AA16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20003 Arminta St, Winnetka  CA 91306</v>
      </c>
      <c r="AB1650" s="15"/>
    </row>
    <row r="1651" spans="1:28" x14ac:dyDescent="0.3">
      <c r="A1651" s="14">
        <v>1</v>
      </c>
      <c r="B1651" s="14">
        <v>1</v>
      </c>
      <c r="C1651" s="15" t="s">
        <v>33587</v>
      </c>
      <c r="D1651" s="15" t="s">
        <v>33587</v>
      </c>
      <c r="E1651" s="15">
        <v>45727</v>
      </c>
      <c r="F1651" s="15" t="s">
        <v>33588</v>
      </c>
      <c r="G1651" s="15">
        <v>45609</v>
      </c>
      <c r="H1651" s="15">
        <v>45790</v>
      </c>
      <c r="I1651" s="15" t="s">
        <v>33589</v>
      </c>
      <c r="J1651" s="15" t="s">
        <v>33590</v>
      </c>
      <c r="K1651" s="15" t="s">
        <v>45635</v>
      </c>
      <c r="L1651" s="15" t="s">
        <v>103</v>
      </c>
      <c r="M1651" s="15" t="s">
        <v>104</v>
      </c>
      <c r="N1651" s="14">
        <v>2004</v>
      </c>
      <c r="O1651" s="15" t="s">
        <v>33591</v>
      </c>
      <c r="P1651" s="15" t="s">
        <v>106</v>
      </c>
      <c r="Q1651" s="15" t="s">
        <v>47125</v>
      </c>
      <c r="R1651" s="15" t="s">
        <v>33592</v>
      </c>
      <c r="S1651" s="15" t="s">
        <v>33593</v>
      </c>
      <c r="T1651" s="15" t="s">
        <v>2543</v>
      </c>
      <c r="U1651" s="15" t="s">
        <v>53</v>
      </c>
      <c r="V1651" s="15" t="s">
        <v>45461</v>
      </c>
      <c r="W1651" s="15" t="s">
        <v>264</v>
      </c>
      <c r="X1651" s="15" t="str">
        <f>_xlfn.XLOOKUP(_LOOKUP[[#This Row],[AdjusterMemberName]],_Adjuster[Adjuster Name],_Adjuster[Email],,0)</f>
        <v>sBonnevie@knightcompany.com</v>
      </c>
      <c r="Y1651" s="15" t="str">
        <f>_xlfn.XLOOKUP(_LOOKUP[[#This Row],[AdjusterMemberName]],_Adjuster[Adjuster Name],_Adjuster[Phone Number],,0)</f>
        <v>323-692-4064</v>
      </c>
      <c r="Z1651" s="15" t="s">
        <v>33594</v>
      </c>
      <c r="AA16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 Macdonald Ave #A, Daly City  CA 94014</v>
      </c>
      <c r="AB1651" s="15"/>
    </row>
    <row r="1652" spans="1:28" x14ac:dyDescent="0.3">
      <c r="A1652" s="14">
        <v>1</v>
      </c>
      <c r="B1652" s="14">
        <v>0</v>
      </c>
      <c r="C1652" s="15" t="s">
        <v>34981</v>
      </c>
      <c r="D1652" s="15" t="s">
        <v>34982</v>
      </c>
      <c r="E1652" s="15">
        <v>45727</v>
      </c>
      <c r="F1652" s="15" t="s">
        <v>34983</v>
      </c>
      <c r="G1652" s="15">
        <v>45667</v>
      </c>
      <c r="H1652" s="15">
        <v>45848</v>
      </c>
      <c r="I1652" s="15" t="s">
        <v>34984</v>
      </c>
      <c r="J1652" s="15" t="s">
        <v>34985</v>
      </c>
      <c r="K1652" s="15" t="s">
        <v>45332</v>
      </c>
      <c r="L1652" s="15" t="s">
        <v>139</v>
      </c>
      <c r="M1652" s="15" t="s">
        <v>678</v>
      </c>
      <c r="N1652" s="14">
        <v>2012</v>
      </c>
      <c r="O1652" s="15" t="s">
        <v>34986</v>
      </c>
      <c r="P1652" s="15" t="s">
        <v>81</v>
      </c>
      <c r="Q1652" s="15" t="s">
        <v>47010</v>
      </c>
      <c r="R1652" s="15" t="s">
        <v>34987</v>
      </c>
      <c r="S1652" s="15" t="s">
        <v>34988</v>
      </c>
      <c r="T1652" s="15" t="s">
        <v>2072</v>
      </c>
      <c r="U1652" s="15" t="s">
        <v>53</v>
      </c>
      <c r="V1652" s="15" t="s">
        <v>45733</v>
      </c>
      <c r="W1652" s="15" t="s">
        <v>264</v>
      </c>
      <c r="X1652" s="15" t="str">
        <f>_xlfn.XLOOKUP(_LOOKUP[[#This Row],[AdjusterMemberName]],_Adjuster[Adjuster Name],_Adjuster[Email],,0)</f>
        <v>sBonnevie@knightcompany.com</v>
      </c>
      <c r="Y1652" s="15" t="str">
        <f>_xlfn.XLOOKUP(_LOOKUP[[#This Row],[AdjusterMemberName]],_Adjuster[Adjuster Name],_Adjuster[Phone Number],,0)</f>
        <v>323-692-4064</v>
      </c>
      <c r="Z1652" s="15" t="s">
        <v>34989</v>
      </c>
      <c r="AA16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8945 Juniper Ave Apt 209, Fontana  CA 92335</v>
      </c>
      <c r="AB1652" s="15"/>
    </row>
    <row r="1653" spans="1:28" x14ac:dyDescent="0.3">
      <c r="A1653" s="14">
        <v>1</v>
      </c>
      <c r="B1653" s="14">
        <v>0</v>
      </c>
      <c r="C1653" s="15" t="s">
        <v>35902</v>
      </c>
      <c r="D1653" s="15" t="s">
        <v>35903</v>
      </c>
      <c r="E1653" s="15">
        <v>45727</v>
      </c>
      <c r="F1653" s="15" t="s">
        <v>35904</v>
      </c>
      <c r="G1653" s="15">
        <v>45275</v>
      </c>
      <c r="H1653" s="15">
        <v>45458</v>
      </c>
      <c r="I1653" s="15" t="s">
        <v>35905</v>
      </c>
      <c r="J1653" s="15" t="s">
        <v>35906</v>
      </c>
      <c r="K1653" s="15" t="s">
        <v>46144</v>
      </c>
      <c r="L1653" s="15" t="s">
        <v>150</v>
      </c>
      <c r="M1653" s="15" t="s">
        <v>588</v>
      </c>
      <c r="N1653" s="14">
        <v>2018</v>
      </c>
      <c r="O1653" s="15" t="s">
        <v>35907</v>
      </c>
      <c r="P1653" s="15" t="s">
        <v>81</v>
      </c>
      <c r="Q1653" s="15" t="s">
        <v>119</v>
      </c>
      <c r="R1653" s="15" t="s">
        <v>35908</v>
      </c>
      <c r="S1653" s="15" t="s">
        <v>35909</v>
      </c>
      <c r="T1653" s="15" t="s">
        <v>840</v>
      </c>
      <c r="U1653" s="15" t="s">
        <v>53</v>
      </c>
      <c r="V1653" s="15" t="s">
        <v>45391</v>
      </c>
      <c r="W1653" s="15" t="s">
        <v>1049</v>
      </c>
      <c r="X1653" s="15" t="str">
        <f>_xlfn.XLOOKUP(_LOOKUP[[#This Row],[AdjusterMemberName]],_Adjuster[Adjuster Name],_Adjuster[Email],,0)</f>
        <v>cPenate@knightcompany.com</v>
      </c>
      <c r="Y1653" s="15" t="str">
        <f>_xlfn.XLOOKUP(_LOOKUP[[#This Row],[AdjusterMemberName]],_Adjuster[Adjuster Name],_Adjuster[Phone Number],,0)</f>
        <v>424-559-5385</v>
      </c>
      <c r="Z1653" s="15" t="s">
        <v>35910</v>
      </c>
      <c r="AA16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19811 Haida Rd, Apple Valley  CA 92307</v>
      </c>
      <c r="AB1653" s="15"/>
    </row>
    <row r="1654" spans="1:28" x14ac:dyDescent="0.3">
      <c r="A1654" s="14">
        <v>1</v>
      </c>
      <c r="B1654" s="14">
        <v>1</v>
      </c>
      <c r="C1654" s="15" t="s">
        <v>33103</v>
      </c>
      <c r="D1654" s="15" t="s">
        <v>33103</v>
      </c>
      <c r="E1654" s="15">
        <v>45726</v>
      </c>
      <c r="F1654" s="15" t="s">
        <v>33104</v>
      </c>
      <c r="G1654" s="15">
        <v>45722</v>
      </c>
      <c r="H1654" s="15">
        <v>45906</v>
      </c>
      <c r="I1654" s="15" t="s">
        <v>33105</v>
      </c>
      <c r="J1654" s="15" t="s">
        <v>33106</v>
      </c>
      <c r="K1654" s="15" t="s">
        <v>45385</v>
      </c>
      <c r="L1654" s="15" t="s">
        <v>128</v>
      </c>
      <c r="M1654" s="15" t="s">
        <v>2179</v>
      </c>
      <c r="N1654" s="14">
        <v>2013</v>
      </c>
      <c r="O1654" s="15" t="s">
        <v>33107</v>
      </c>
      <c r="P1654" s="15" t="s">
        <v>106</v>
      </c>
      <c r="Q1654" s="15" t="s">
        <v>46931</v>
      </c>
      <c r="R1654" s="15" t="s">
        <v>33108</v>
      </c>
      <c r="S1654" s="15" t="s">
        <v>33109</v>
      </c>
      <c r="T1654" s="15" t="s">
        <v>28490</v>
      </c>
      <c r="U1654" s="15" t="s">
        <v>53</v>
      </c>
      <c r="V1654" s="15" t="s">
        <v>46150</v>
      </c>
      <c r="W1654" s="15" t="s">
        <v>1186</v>
      </c>
      <c r="X1654" s="15" t="str">
        <f>_xlfn.XLOOKUP(_LOOKUP[[#This Row],[AdjusterMemberName]],_Adjuster[Adjuster Name],_Adjuster[Email],,0)</f>
        <v>sAkinleye@knightcompany.com</v>
      </c>
      <c r="Y1654" s="15" t="str">
        <f>_xlfn.XLOOKUP(_LOOKUP[[#This Row],[AdjusterMemberName]],_Adjuster[Adjuster Name],_Adjuster[Phone Number],,0)</f>
        <v>424-559-5280</v>
      </c>
      <c r="Z1654" s="15" t="s">
        <v>33110</v>
      </c>
      <c r="AA16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3303 Sierra Hwy Spc 34, Rosamond  CA 93560</v>
      </c>
      <c r="AB1654" s="15"/>
    </row>
    <row r="1655" spans="1:28" x14ac:dyDescent="0.3">
      <c r="A1655" s="14">
        <v>1</v>
      </c>
      <c r="B1655" s="14">
        <v>1</v>
      </c>
      <c r="C1655" s="15" t="s">
        <v>33143</v>
      </c>
      <c r="D1655" s="15" t="s">
        <v>33144</v>
      </c>
      <c r="E1655" s="15">
        <v>45726</v>
      </c>
      <c r="F1655" s="15" t="s">
        <v>33145</v>
      </c>
      <c r="G1655" s="15">
        <v>45658</v>
      </c>
      <c r="H1655" s="15">
        <v>45839</v>
      </c>
      <c r="I1655" s="15" t="s">
        <v>33146</v>
      </c>
      <c r="J1655" s="15" t="s">
        <v>33147</v>
      </c>
      <c r="K1655" s="15" t="s">
        <v>45957</v>
      </c>
      <c r="L1655" s="15" t="s">
        <v>2306</v>
      </c>
      <c r="M1655" s="15" t="s">
        <v>2494</v>
      </c>
      <c r="N1655" s="14">
        <v>2008</v>
      </c>
      <c r="O1655" s="15" t="s">
        <v>33148</v>
      </c>
      <c r="P1655" s="15" t="s">
        <v>106</v>
      </c>
      <c r="Q1655" s="15" t="s">
        <v>46939</v>
      </c>
      <c r="R1655" s="15" t="s">
        <v>5236</v>
      </c>
      <c r="S1655" s="15" t="s">
        <v>33149</v>
      </c>
      <c r="T1655" s="15" t="s">
        <v>174</v>
      </c>
      <c r="U1655" s="15" t="s">
        <v>53</v>
      </c>
      <c r="V1655" s="15" t="s">
        <v>45367</v>
      </c>
      <c r="W1655" s="15" t="s">
        <v>3307</v>
      </c>
      <c r="X1655" s="15" t="e">
        <f>_xlfn.XLOOKUP(_LOOKUP[[#This Row],[AdjusterMemberName]],_Adjuster[Adjuster Name],_Adjuster[Email],,0)</f>
        <v>#N/A</v>
      </c>
      <c r="Y1655" s="15" t="e">
        <f>_xlfn.XLOOKUP(_LOOKUP[[#This Row],[AdjusterMemberName]],_Adjuster[Adjuster Name],_Adjuster[Phone Number],,0)</f>
        <v>#N/A</v>
      </c>
      <c r="Z1655" s="15" t="s">
        <v>33150</v>
      </c>
      <c r="AA16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717 E Adams Blvd, Los Angeles  CA 90011</v>
      </c>
      <c r="AB1655" s="15"/>
    </row>
    <row r="1656" spans="1:28" x14ac:dyDescent="0.3">
      <c r="A1656" s="14">
        <v>1</v>
      </c>
      <c r="B1656" s="14">
        <v>1</v>
      </c>
      <c r="C1656" s="15" t="s">
        <v>1287</v>
      </c>
      <c r="D1656" s="15" t="s">
        <v>33160</v>
      </c>
      <c r="E1656" s="15">
        <v>45726</v>
      </c>
      <c r="F1656" s="15" t="s">
        <v>33161</v>
      </c>
      <c r="G1656" s="15">
        <v>45599</v>
      </c>
      <c r="H1656" s="15">
        <v>45780</v>
      </c>
      <c r="I1656" s="15" t="s">
        <v>33162</v>
      </c>
      <c r="J1656" s="15" t="s">
        <v>33163</v>
      </c>
      <c r="K1656" s="15" t="s">
        <v>45747</v>
      </c>
      <c r="L1656" s="15" t="s">
        <v>128</v>
      </c>
      <c r="M1656" s="15" t="s">
        <v>129</v>
      </c>
      <c r="N1656" s="14">
        <v>2008</v>
      </c>
      <c r="O1656" s="15" t="s">
        <v>33164</v>
      </c>
      <c r="P1656" s="15" t="s">
        <v>106</v>
      </c>
      <c r="Q1656" s="15" t="s">
        <v>47065</v>
      </c>
      <c r="R1656" s="15" t="s">
        <v>1294</v>
      </c>
      <c r="S1656" s="15" t="s">
        <v>1295</v>
      </c>
      <c r="T1656" s="15" t="s">
        <v>821</v>
      </c>
      <c r="U1656" s="15" t="s">
        <v>53</v>
      </c>
      <c r="V1656" s="15" t="s">
        <v>45616</v>
      </c>
      <c r="W1656" s="15" t="s">
        <v>264</v>
      </c>
      <c r="X1656" s="15" t="str">
        <f>_xlfn.XLOOKUP(_LOOKUP[[#This Row],[AdjusterMemberName]],_Adjuster[Adjuster Name],_Adjuster[Email],,0)</f>
        <v>sBonnevie@knightcompany.com</v>
      </c>
      <c r="Y1656" s="15" t="str">
        <f>_xlfn.XLOOKUP(_LOOKUP[[#This Row],[AdjusterMemberName]],_Adjuster[Adjuster Name],_Adjuster[Phone Number],,0)</f>
        <v>323-692-4064</v>
      </c>
      <c r="Z1656" s="15" t="s">
        <v>1296</v>
      </c>
      <c r="AA16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14124 Victory Blvd Apt 101, Van Nuys  CA 91401</v>
      </c>
      <c r="AB1656" s="15"/>
    </row>
    <row r="1657" spans="1:28" x14ac:dyDescent="0.3">
      <c r="A1657" s="14">
        <v>1</v>
      </c>
      <c r="B1657" s="14">
        <v>1</v>
      </c>
      <c r="C1657" s="15" t="s">
        <v>33173</v>
      </c>
      <c r="D1657" s="15" t="s">
        <v>33173</v>
      </c>
      <c r="E1657" s="15">
        <v>45726</v>
      </c>
      <c r="F1657" s="15" t="s">
        <v>33174</v>
      </c>
      <c r="G1657" s="15">
        <v>45711</v>
      </c>
      <c r="H1657" s="15">
        <v>45892</v>
      </c>
      <c r="I1657" s="15" t="s">
        <v>33175</v>
      </c>
      <c r="J1657" s="15" t="s">
        <v>33176</v>
      </c>
      <c r="K1657" s="15" t="s">
        <v>45575</v>
      </c>
      <c r="L1657" s="15" t="s">
        <v>128</v>
      </c>
      <c r="M1657" s="15" t="s">
        <v>129</v>
      </c>
      <c r="N1657" s="14">
        <v>2021</v>
      </c>
      <c r="O1657" s="15" t="s">
        <v>33177</v>
      </c>
      <c r="P1657" s="15" t="s">
        <v>106</v>
      </c>
      <c r="Q1657" s="15" t="s">
        <v>46913</v>
      </c>
      <c r="R1657" s="15" t="s">
        <v>33178</v>
      </c>
      <c r="S1657" s="15" t="s">
        <v>33179</v>
      </c>
      <c r="T1657" s="15" t="s">
        <v>253</v>
      </c>
      <c r="U1657" s="15" t="s">
        <v>53</v>
      </c>
      <c r="V1657" s="15" t="s">
        <v>45359</v>
      </c>
      <c r="W1657" s="15" t="s">
        <v>1357</v>
      </c>
      <c r="X1657" s="15" t="str">
        <f>_xlfn.XLOOKUP(_LOOKUP[[#This Row],[AdjusterMemberName]],_Adjuster[Adjuster Name],_Adjuster[Email],,0)</f>
        <v>jRivera1@knightcompany.com</v>
      </c>
      <c r="Y1657" s="15" t="str">
        <f>_xlfn.XLOOKUP(_LOOKUP[[#This Row],[AdjusterMemberName]],_Adjuster[Adjuster Name],_Adjuster[Phone Number],,0)</f>
        <v>424-559-5239</v>
      </c>
      <c r="Z1657" s="15" t="s">
        <v>33180</v>
      </c>
      <c r="AA16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519 S Fir Ave, Inglewood  CA 90301</v>
      </c>
      <c r="AB1657" s="15"/>
    </row>
    <row r="1658" spans="1:28" x14ac:dyDescent="0.3">
      <c r="A1658" s="14">
        <v>1</v>
      </c>
      <c r="B1658" s="14">
        <v>1</v>
      </c>
      <c r="C1658" s="15" t="s">
        <v>33258</v>
      </c>
      <c r="D1658" s="15" t="s">
        <v>33258</v>
      </c>
      <c r="E1658" s="15">
        <v>45726</v>
      </c>
      <c r="F1658" s="15" t="s">
        <v>33259</v>
      </c>
      <c r="G1658" s="15">
        <v>45621</v>
      </c>
      <c r="H1658" s="15">
        <v>45802</v>
      </c>
      <c r="I1658" s="15" t="s">
        <v>33260</v>
      </c>
      <c r="J1658" s="15" t="s">
        <v>33261</v>
      </c>
      <c r="K1658" s="15" t="s">
        <v>45407</v>
      </c>
      <c r="L1658" s="15" t="s">
        <v>281</v>
      </c>
      <c r="M1658" s="15" t="s">
        <v>282</v>
      </c>
      <c r="N1658" s="14">
        <v>2016</v>
      </c>
      <c r="O1658" s="15" t="s">
        <v>33262</v>
      </c>
      <c r="P1658" s="15" t="s">
        <v>81</v>
      </c>
      <c r="Q1658" s="15" t="s">
        <v>46922</v>
      </c>
      <c r="R1658" s="15" t="s">
        <v>33263</v>
      </c>
      <c r="S1658" s="15" t="s">
        <v>33264</v>
      </c>
      <c r="T1658" s="15" t="s">
        <v>3521</v>
      </c>
      <c r="U1658" s="15" t="s">
        <v>53</v>
      </c>
      <c r="V1658" s="15" t="s">
        <v>45362</v>
      </c>
      <c r="W1658" s="15" t="s">
        <v>6921</v>
      </c>
      <c r="X1658" s="15" t="str">
        <f>_xlfn.XLOOKUP(_LOOKUP[[#This Row],[AdjusterMemberName]],_Adjuster[Adjuster Name],_Adjuster[Email],,0)</f>
        <v>AWallace@knightcompany.com</v>
      </c>
      <c r="Y1658" s="15" t="str">
        <f>_xlfn.XLOOKUP(_LOOKUP[[#This Row],[AdjusterMemberName]],_Adjuster[Adjuster Name],_Adjuster[Phone Number],,0)</f>
        <v>424-559-5734</v>
      </c>
      <c r="Z1658" s="15" t="s">
        <v>33265</v>
      </c>
      <c r="AA16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11434 E Rose Ave, Selma  CA 93662</v>
      </c>
      <c r="AB1658" s="15"/>
    </row>
    <row r="1659" spans="1:28" x14ac:dyDescent="0.3">
      <c r="A1659" s="14">
        <v>1</v>
      </c>
      <c r="B1659" s="14">
        <v>1</v>
      </c>
      <c r="C1659" s="15" t="s">
        <v>33271</v>
      </c>
      <c r="D1659" s="15" t="s">
        <v>33271</v>
      </c>
      <c r="E1659" s="15">
        <v>45726</v>
      </c>
      <c r="F1659" s="15" t="s">
        <v>33272</v>
      </c>
      <c r="G1659" s="15">
        <v>45555</v>
      </c>
      <c r="H1659" s="15">
        <v>45736</v>
      </c>
      <c r="I1659" s="15" t="s">
        <v>33273</v>
      </c>
      <c r="J1659" s="15" t="s">
        <v>33274</v>
      </c>
      <c r="K1659" s="15" t="s">
        <v>45329</v>
      </c>
      <c r="L1659" s="15" t="s">
        <v>11102</v>
      </c>
      <c r="M1659" s="15" t="s">
        <v>11103</v>
      </c>
      <c r="N1659" s="14">
        <v>2019</v>
      </c>
      <c r="O1659" s="15" t="s">
        <v>33275</v>
      </c>
      <c r="P1659" s="15" t="s">
        <v>106</v>
      </c>
      <c r="Q1659" s="15" t="s">
        <v>47006</v>
      </c>
      <c r="R1659" s="15" t="s">
        <v>33276</v>
      </c>
      <c r="S1659" s="15" t="s">
        <v>33277</v>
      </c>
      <c r="T1659" s="15" t="s">
        <v>253</v>
      </c>
      <c r="U1659" s="15" t="s">
        <v>53</v>
      </c>
      <c r="V1659" s="15" t="s">
        <v>45500</v>
      </c>
      <c r="W1659" s="15" t="s">
        <v>850</v>
      </c>
      <c r="X1659" s="15" t="e">
        <f>_xlfn.XLOOKUP(_LOOKUP[[#This Row],[AdjusterMemberName]],_Adjuster[Adjuster Name],_Adjuster[Email],,0)</f>
        <v>#N/A</v>
      </c>
      <c r="Y1659" s="15" t="e">
        <f>_xlfn.XLOOKUP(_LOOKUP[[#This Row],[AdjusterMemberName]],_Adjuster[Adjuster Name],_Adjuster[Phone Number],,0)</f>
        <v>#N/A</v>
      </c>
      <c r="Z1659" s="15" t="s">
        <v>33278</v>
      </c>
      <c r="AA16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902 Centinela Ave Apt 1, Inglewood  CA 90302</v>
      </c>
      <c r="AB1659" s="15"/>
    </row>
    <row r="1660" spans="1:28" x14ac:dyDescent="0.3">
      <c r="A1660" s="14">
        <v>1</v>
      </c>
      <c r="B1660" s="14">
        <v>1</v>
      </c>
      <c r="C1660" s="15" t="s">
        <v>33299</v>
      </c>
      <c r="D1660" s="15" t="s">
        <v>33299</v>
      </c>
      <c r="E1660" s="15">
        <v>45726</v>
      </c>
      <c r="F1660" s="15" t="s">
        <v>33300</v>
      </c>
      <c r="G1660" s="15">
        <v>45600</v>
      </c>
      <c r="H1660" s="15">
        <v>45781</v>
      </c>
      <c r="I1660" s="15" t="s">
        <v>33301</v>
      </c>
      <c r="J1660" s="15" t="s">
        <v>33302</v>
      </c>
      <c r="K1660" s="15" t="s">
        <v>46114</v>
      </c>
      <c r="L1660" s="15" t="s">
        <v>103</v>
      </c>
      <c r="M1660" s="15" t="s">
        <v>104</v>
      </c>
      <c r="N1660" s="14">
        <v>2013</v>
      </c>
      <c r="O1660" s="15" t="s">
        <v>33303</v>
      </c>
      <c r="P1660" s="15" t="s">
        <v>106</v>
      </c>
      <c r="Q1660" s="15" t="s">
        <v>47095</v>
      </c>
      <c r="R1660" s="15" t="s">
        <v>960</v>
      </c>
      <c r="S1660" s="15" t="s">
        <v>33304</v>
      </c>
      <c r="T1660" s="15" t="s">
        <v>96</v>
      </c>
      <c r="U1660" s="15" t="s">
        <v>53</v>
      </c>
      <c r="V1660" s="15" t="s">
        <v>45731</v>
      </c>
      <c r="W1660" s="15" t="s">
        <v>1186</v>
      </c>
      <c r="X1660" s="15" t="str">
        <f>_xlfn.XLOOKUP(_LOOKUP[[#This Row],[AdjusterMemberName]],_Adjuster[Adjuster Name],_Adjuster[Email],,0)</f>
        <v>sAkinleye@knightcompany.com</v>
      </c>
      <c r="Y1660" s="15" t="str">
        <f>_xlfn.XLOOKUP(_LOOKUP[[#This Row],[AdjusterMemberName]],_Adjuster[Adjuster Name],_Adjuster[Phone Number],,0)</f>
        <v>424-559-5280</v>
      </c>
      <c r="Z1660" s="15" t="s">
        <v>33305</v>
      </c>
      <c r="AA16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12513 Andretti St, Moreno Valley  CA 92553</v>
      </c>
      <c r="AB1660" s="15"/>
    </row>
    <row r="1661" spans="1:28" x14ac:dyDescent="0.3">
      <c r="A1661" s="14">
        <v>1</v>
      </c>
      <c r="B1661" s="14">
        <v>0</v>
      </c>
      <c r="C1661" s="15" t="s">
        <v>33341</v>
      </c>
      <c r="D1661" s="15" t="s">
        <v>33342</v>
      </c>
      <c r="E1661" s="15">
        <v>45726</v>
      </c>
      <c r="F1661" s="15" t="s">
        <v>33343</v>
      </c>
      <c r="G1661" s="15">
        <v>45617</v>
      </c>
      <c r="H1661" s="15">
        <v>45798</v>
      </c>
      <c r="I1661" s="15" t="s">
        <v>33344</v>
      </c>
      <c r="J1661" s="15" t="s">
        <v>33345</v>
      </c>
      <c r="K1661" s="15" t="s">
        <v>45416</v>
      </c>
      <c r="L1661" s="15" t="s">
        <v>314</v>
      </c>
      <c r="M1661" s="15" t="s">
        <v>3946</v>
      </c>
      <c r="N1661" s="14">
        <v>2015</v>
      </c>
      <c r="O1661" s="15" t="s">
        <v>33346</v>
      </c>
      <c r="P1661" s="15" t="s">
        <v>81</v>
      </c>
      <c r="Q1661" s="15" t="s">
        <v>47065</v>
      </c>
      <c r="R1661" s="15" t="s">
        <v>33347</v>
      </c>
      <c r="S1661" s="15" t="s">
        <v>33348</v>
      </c>
      <c r="T1661" s="15" t="s">
        <v>174</v>
      </c>
      <c r="U1661" s="15" t="s">
        <v>53</v>
      </c>
      <c r="V1661" s="15" t="s">
        <v>45819</v>
      </c>
      <c r="W1661" s="15" t="s">
        <v>1357</v>
      </c>
      <c r="X1661" s="15" t="str">
        <f>_xlfn.XLOOKUP(_LOOKUP[[#This Row],[AdjusterMemberName]],_Adjuster[Adjuster Name],_Adjuster[Email],,0)</f>
        <v>jRivera1@knightcompany.com</v>
      </c>
      <c r="Y1661" s="15" t="str">
        <f>_xlfn.XLOOKUP(_LOOKUP[[#This Row],[AdjusterMemberName]],_Adjuster[Adjuster Name],_Adjuster[Phone Number],,0)</f>
        <v>424-559-5239</v>
      </c>
      <c r="Z1661" s="15" t="s">
        <v>33349</v>
      </c>
      <c r="AA16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634 S Mcdonnell Ave, Commerce  CA 90022</v>
      </c>
      <c r="AB1661" s="15"/>
    </row>
    <row r="1662" spans="1:28" x14ac:dyDescent="0.3">
      <c r="A1662" s="14">
        <v>1</v>
      </c>
      <c r="B1662" s="14">
        <v>1</v>
      </c>
      <c r="C1662" s="15" t="s">
        <v>33358</v>
      </c>
      <c r="D1662" s="15" t="s">
        <v>33358</v>
      </c>
      <c r="E1662" s="15">
        <v>45726</v>
      </c>
      <c r="F1662" s="15" t="s">
        <v>33359</v>
      </c>
      <c r="G1662" s="15">
        <v>45604</v>
      </c>
      <c r="H1662" s="15">
        <v>45785</v>
      </c>
      <c r="I1662" s="15" t="s">
        <v>33360</v>
      </c>
      <c r="J1662" s="15" t="s">
        <v>33361</v>
      </c>
      <c r="K1662" s="15" t="s">
        <v>46242</v>
      </c>
      <c r="L1662" s="15" t="s">
        <v>103</v>
      </c>
      <c r="M1662" s="15" t="s">
        <v>304</v>
      </c>
      <c r="N1662" s="14">
        <v>2021</v>
      </c>
      <c r="O1662" s="15" t="s">
        <v>33362</v>
      </c>
      <c r="P1662" s="15" t="s">
        <v>106</v>
      </c>
      <c r="Q1662" s="15" t="s">
        <v>47018</v>
      </c>
      <c r="R1662" s="15" t="s">
        <v>33363</v>
      </c>
      <c r="S1662" s="15" t="s">
        <v>33364</v>
      </c>
      <c r="T1662" s="15" t="s">
        <v>2617</v>
      </c>
      <c r="U1662" s="15" t="s">
        <v>53</v>
      </c>
      <c r="V1662" s="15" t="s">
        <v>45490</v>
      </c>
      <c r="W1662" s="15" t="s">
        <v>1186</v>
      </c>
      <c r="X1662" s="15" t="str">
        <f>_xlfn.XLOOKUP(_LOOKUP[[#This Row],[AdjusterMemberName]],_Adjuster[Adjuster Name],_Adjuster[Email],,0)</f>
        <v>sAkinleye@knightcompany.com</v>
      </c>
      <c r="Y1662" s="15" t="str">
        <f>_xlfn.XLOOKUP(_LOOKUP[[#This Row],[AdjusterMemberName]],_Adjuster[Adjuster Name],_Adjuster[Phone Number],,0)</f>
        <v>424-559-5280</v>
      </c>
      <c r="Z1662" s="15" t="s">
        <v>33365</v>
      </c>
      <c r="AA16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20334 Saticoy St Apt 26, Winnetka  CA 91306</v>
      </c>
      <c r="AB1662" s="15"/>
    </row>
    <row r="1663" spans="1:28" x14ac:dyDescent="0.3">
      <c r="A1663" s="14">
        <v>1</v>
      </c>
      <c r="B1663" s="14">
        <v>1</v>
      </c>
      <c r="C1663" s="15" t="s">
        <v>11028</v>
      </c>
      <c r="D1663" s="15" t="s">
        <v>11028</v>
      </c>
      <c r="E1663" s="15">
        <v>45726</v>
      </c>
      <c r="F1663" s="15" t="s">
        <v>24877</v>
      </c>
      <c r="G1663" s="15">
        <v>45601</v>
      </c>
      <c r="H1663" s="15">
        <v>45782</v>
      </c>
      <c r="I1663" s="15" t="s">
        <v>33380</v>
      </c>
      <c r="J1663" s="15" t="s">
        <v>33381</v>
      </c>
      <c r="K1663" s="15" t="s">
        <v>45685</v>
      </c>
      <c r="L1663" s="15" t="s">
        <v>103</v>
      </c>
      <c r="M1663" s="15" t="s">
        <v>1336</v>
      </c>
      <c r="N1663" s="14">
        <v>2010</v>
      </c>
      <c r="O1663" s="15" t="s">
        <v>33382</v>
      </c>
      <c r="P1663" s="15" t="s">
        <v>81</v>
      </c>
      <c r="Q1663" s="15" t="s">
        <v>47019</v>
      </c>
      <c r="R1663" s="15" t="s">
        <v>11034</v>
      </c>
      <c r="S1663" s="15" t="s">
        <v>24881</v>
      </c>
      <c r="T1663" s="15" t="s">
        <v>174</v>
      </c>
      <c r="U1663" s="15" t="s">
        <v>53</v>
      </c>
      <c r="V1663" s="15" t="s">
        <v>45367</v>
      </c>
      <c r="W1663" s="15" t="s">
        <v>264</v>
      </c>
      <c r="X1663" s="15" t="str">
        <f>_xlfn.XLOOKUP(_LOOKUP[[#This Row],[AdjusterMemberName]],_Adjuster[Adjuster Name],_Adjuster[Email],,0)</f>
        <v>sBonnevie@knightcompany.com</v>
      </c>
      <c r="Y1663" s="15" t="str">
        <f>_xlfn.XLOOKUP(_LOOKUP[[#This Row],[AdjusterMemberName]],_Adjuster[Adjuster Name],_Adjuster[Phone Number],,0)</f>
        <v>323-692-4064</v>
      </c>
      <c r="Z1663" s="15" t="s">
        <v>11036</v>
      </c>
      <c r="AA16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15719 Chase St , North Hills  CA 91343</v>
      </c>
      <c r="AB1663" s="15"/>
    </row>
    <row r="1664" spans="1:28" x14ac:dyDescent="0.3">
      <c r="A1664" s="14">
        <v>1</v>
      </c>
      <c r="B1664" s="14">
        <v>1</v>
      </c>
      <c r="C1664" s="15" t="s">
        <v>33875</v>
      </c>
      <c r="D1664" s="15" t="s">
        <v>33875</v>
      </c>
      <c r="E1664" s="15">
        <v>45726</v>
      </c>
      <c r="F1664" s="15" t="s">
        <v>33876</v>
      </c>
      <c r="G1664" s="15">
        <v>45685</v>
      </c>
      <c r="H1664" s="15">
        <v>45866</v>
      </c>
      <c r="I1664" s="15" t="s">
        <v>33877</v>
      </c>
      <c r="J1664" s="15" t="s">
        <v>33878</v>
      </c>
      <c r="K1664" s="15" t="s">
        <v>45611</v>
      </c>
      <c r="L1664" s="15" t="s">
        <v>103</v>
      </c>
      <c r="M1664" s="15" t="s">
        <v>890</v>
      </c>
      <c r="N1664" s="14">
        <v>2018</v>
      </c>
      <c r="O1664" s="15" t="s">
        <v>33879</v>
      </c>
      <c r="P1664" s="15" t="s">
        <v>106</v>
      </c>
      <c r="Q1664" s="15" t="s">
        <v>46922</v>
      </c>
      <c r="R1664" s="15" t="s">
        <v>5815</v>
      </c>
      <c r="S1664" s="15" t="s">
        <v>33880</v>
      </c>
      <c r="T1664" s="15" t="s">
        <v>424</v>
      </c>
      <c r="U1664" s="15" t="s">
        <v>53</v>
      </c>
      <c r="V1664" s="15" t="s">
        <v>45402</v>
      </c>
      <c r="W1664" s="15" t="s">
        <v>3184</v>
      </c>
      <c r="X1664" s="15" t="str">
        <f>_xlfn.XLOOKUP(_LOOKUP[[#This Row],[AdjusterMemberName]],_Adjuster[Adjuster Name],_Adjuster[Email],,0)</f>
        <v>mQualls@knightcompany.com</v>
      </c>
      <c r="Y1664" s="15" t="str">
        <f>_xlfn.XLOOKUP(_LOOKUP[[#This Row],[AdjusterMemberName]],_Adjuster[Adjuster Name],_Adjuster[Phone Number],,0)</f>
        <v>424-559-5436</v>
      </c>
      <c r="Z1664" s="15" t="s">
        <v>33881</v>
      </c>
      <c r="AA16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2122 Chestnut St Apt 1407, San Bernardino  CA 92410</v>
      </c>
      <c r="AB1664" s="15"/>
    </row>
    <row r="1665" spans="1:28" x14ac:dyDescent="0.3">
      <c r="A1665" s="14">
        <v>1</v>
      </c>
      <c r="B1665" s="14">
        <v>1</v>
      </c>
      <c r="C1665" s="15" t="s">
        <v>33218</v>
      </c>
      <c r="D1665" s="15" t="s">
        <v>33218</v>
      </c>
      <c r="E1665" s="15">
        <v>45725</v>
      </c>
      <c r="F1665" s="15" t="s">
        <v>33219</v>
      </c>
      <c r="G1665" s="15">
        <v>45666</v>
      </c>
      <c r="H1665" s="15">
        <v>45847</v>
      </c>
      <c r="I1665" s="15" t="s">
        <v>33220</v>
      </c>
      <c r="J1665" s="15" t="s">
        <v>33221</v>
      </c>
      <c r="K1665" s="15" t="s">
        <v>46026</v>
      </c>
      <c r="L1665" s="15" t="s">
        <v>181</v>
      </c>
      <c r="M1665" s="15" t="s">
        <v>182</v>
      </c>
      <c r="N1665" s="14">
        <v>2024</v>
      </c>
      <c r="O1665" s="15" t="s">
        <v>33222</v>
      </c>
      <c r="P1665" s="15" t="s">
        <v>81</v>
      </c>
      <c r="Q1665" s="15" t="s">
        <v>46893</v>
      </c>
      <c r="R1665" s="15" t="s">
        <v>33223</v>
      </c>
      <c r="S1665" s="15" t="s">
        <v>33224</v>
      </c>
      <c r="T1665" s="15" t="s">
        <v>174</v>
      </c>
      <c r="U1665" s="15" t="s">
        <v>53</v>
      </c>
      <c r="V1665" s="15" t="s">
        <v>45425</v>
      </c>
      <c r="W1665" s="15" t="s">
        <v>264</v>
      </c>
      <c r="X1665" s="15" t="str">
        <f>_xlfn.XLOOKUP(_LOOKUP[[#This Row],[AdjusterMemberName]],_Adjuster[Adjuster Name],_Adjuster[Email],,0)</f>
        <v>sBonnevie@knightcompany.com</v>
      </c>
      <c r="Y1665" s="15" t="str">
        <f>_xlfn.XLOOKUP(_LOOKUP[[#This Row],[AdjusterMemberName]],_Adjuster[Adjuster Name],_Adjuster[Phone Number],,0)</f>
        <v>323-692-4064</v>
      </c>
      <c r="Z1665" s="15" t="s">
        <v>33225</v>
      </c>
      <c r="AA16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2643 Halldale Ave Apt 1, Los Angeles  CA 90018</v>
      </c>
      <c r="AB1665" s="15">
        <v>45784</v>
      </c>
    </row>
    <row r="1666" spans="1:28" x14ac:dyDescent="0.3">
      <c r="A1666" s="14">
        <v>1</v>
      </c>
      <c r="B1666" s="14">
        <v>1</v>
      </c>
      <c r="C1666" s="15" t="s">
        <v>33251</v>
      </c>
      <c r="D1666" s="15" t="s">
        <v>33251</v>
      </c>
      <c r="E1666" s="15">
        <v>45725</v>
      </c>
      <c r="F1666" s="15" t="s">
        <v>33252</v>
      </c>
      <c r="G1666" s="15">
        <v>45671</v>
      </c>
      <c r="H1666" s="15">
        <v>45852</v>
      </c>
      <c r="I1666" s="15" t="s">
        <v>33253</v>
      </c>
      <c r="J1666" s="15" t="s">
        <v>1492</v>
      </c>
      <c r="K1666" s="15" t="s">
        <v>45496</v>
      </c>
      <c r="L1666" s="15" t="s">
        <v>103</v>
      </c>
      <c r="M1666" s="15" t="s">
        <v>10266</v>
      </c>
      <c r="N1666" s="14">
        <v>2023</v>
      </c>
      <c r="O1666" s="15" t="s">
        <v>33254</v>
      </c>
      <c r="P1666" s="15" t="s">
        <v>106</v>
      </c>
      <c r="Q1666" s="15" t="s">
        <v>46893</v>
      </c>
      <c r="R1666" s="15" t="s">
        <v>33255</v>
      </c>
      <c r="S1666" s="15" t="s">
        <v>33256</v>
      </c>
      <c r="T1666" s="15" t="s">
        <v>186</v>
      </c>
      <c r="U1666" s="15" t="s">
        <v>53</v>
      </c>
      <c r="V1666" s="15" t="s">
        <v>45555</v>
      </c>
      <c r="W1666" s="15" t="s">
        <v>54</v>
      </c>
      <c r="X1666" s="15" t="str">
        <f>_xlfn.XLOOKUP(_LOOKUP[[#This Row],[AdjusterMemberName]],_Adjuster[Adjuster Name],_Adjuster[Email],,0)</f>
        <v>JRubalcava@knightcompany.com</v>
      </c>
      <c r="Y1666" s="15" t="str">
        <f>_xlfn.XLOOKUP(_LOOKUP[[#This Row],[AdjusterMemberName]],_Adjuster[Adjuster Name],_Adjuster[Phone Number],,0)</f>
        <v>424-559-5420</v>
      </c>
      <c r="Z1666" s="15" t="s">
        <v>33257</v>
      </c>
      <c r="AA16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2112 E 1St St Unit 242, Santa Ana  CA 92705</v>
      </c>
      <c r="AB1666" s="15"/>
    </row>
    <row r="1667" spans="1:28" x14ac:dyDescent="0.3">
      <c r="A1667" s="14">
        <v>1</v>
      </c>
      <c r="B1667" s="14">
        <v>1</v>
      </c>
      <c r="C1667" s="15" t="s">
        <v>33290</v>
      </c>
      <c r="D1667" s="15" t="s">
        <v>33291</v>
      </c>
      <c r="E1667" s="15">
        <v>45725</v>
      </c>
      <c r="F1667" s="15" t="s">
        <v>33292</v>
      </c>
      <c r="G1667" s="15">
        <v>45702</v>
      </c>
      <c r="H1667" s="15">
        <v>45883</v>
      </c>
      <c r="I1667" s="15" t="s">
        <v>33293</v>
      </c>
      <c r="J1667" s="15" t="s">
        <v>33294</v>
      </c>
      <c r="K1667" s="15" t="s">
        <v>45339</v>
      </c>
      <c r="L1667" s="15" t="s">
        <v>128</v>
      </c>
      <c r="M1667" s="15" t="s">
        <v>170</v>
      </c>
      <c r="N1667" s="14">
        <v>2021</v>
      </c>
      <c r="O1667" s="15" t="s">
        <v>33295</v>
      </c>
      <c r="P1667" s="15" t="s">
        <v>106</v>
      </c>
      <c r="Q1667" s="15" t="s">
        <v>46978</v>
      </c>
      <c r="R1667" s="15" t="s">
        <v>33296</v>
      </c>
      <c r="S1667" s="15" t="s">
        <v>33297</v>
      </c>
      <c r="T1667" s="15" t="s">
        <v>2950</v>
      </c>
      <c r="U1667" s="15" t="s">
        <v>53</v>
      </c>
      <c r="V1667" s="15" t="s">
        <v>45514</v>
      </c>
      <c r="W1667" s="15" t="s">
        <v>3307</v>
      </c>
      <c r="X1667" s="15" t="e">
        <f>_xlfn.XLOOKUP(_LOOKUP[[#This Row],[AdjusterMemberName]],_Adjuster[Adjuster Name],_Adjuster[Email],,0)</f>
        <v>#N/A</v>
      </c>
      <c r="Y1667" s="15" t="e">
        <f>_xlfn.XLOOKUP(_LOOKUP[[#This Row],[AdjusterMemberName]],_Adjuster[Adjuster Name],_Adjuster[Phone Number],,0)</f>
        <v>#N/A</v>
      </c>
      <c r="Z1667" s="15" t="s">
        <v>33298</v>
      </c>
      <c r="AA16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12711 Branford St Apt 103F, Pacoima  CA 91331</v>
      </c>
      <c r="AB1667" s="15"/>
    </row>
    <row r="1668" spans="1:28" x14ac:dyDescent="0.3">
      <c r="A1668" s="14">
        <v>1</v>
      </c>
      <c r="B1668" s="14">
        <v>1</v>
      </c>
      <c r="C1668" s="15" t="s">
        <v>20495</v>
      </c>
      <c r="D1668" s="15" t="s">
        <v>20495</v>
      </c>
      <c r="E1668" s="15">
        <v>45725</v>
      </c>
      <c r="F1668" s="15" t="s">
        <v>33338</v>
      </c>
      <c r="G1668" s="15">
        <v>45672</v>
      </c>
      <c r="H1668" s="15">
        <v>45853</v>
      </c>
      <c r="I1668" s="15" t="s">
        <v>33339</v>
      </c>
      <c r="J1668" s="15" t="s">
        <v>33340</v>
      </c>
      <c r="K1668" s="15" t="s">
        <v>45611</v>
      </c>
      <c r="L1668" s="15" t="s">
        <v>128</v>
      </c>
      <c r="M1668" s="15" t="s">
        <v>836</v>
      </c>
      <c r="N1668" s="14">
        <v>2016</v>
      </c>
      <c r="O1668" s="15" t="s">
        <v>20499</v>
      </c>
      <c r="P1668" s="15" t="s">
        <v>81</v>
      </c>
      <c r="Q1668" s="15" t="s">
        <v>46913</v>
      </c>
      <c r="R1668" s="15" t="s">
        <v>7656</v>
      </c>
      <c r="S1668" s="15" t="s">
        <v>20500</v>
      </c>
      <c r="T1668" s="15" t="s">
        <v>174</v>
      </c>
      <c r="U1668" s="15" t="s">
        <v>53</v>
      </c>
      <c r="V1668" s="15" t="s">
        <v>45425</v>
      </c>
      <c r="W1668" s="15" t="s">
        <v>850</v>
      </c>
      <c r="X1668" s="15" t="e">
        <f>_xlfn.XLOOKUP(_LOOKUP[[#This Row],[AdjusterMemberName]],_Adjuster[Adjuster Name],_Adjuster[Email],,0)</f>
        <v>#N/A</v>
      </c>
      <c r="Y1668" s="15" t="e">
        <f>_xlfn.XLOOKUP(_LOOKUP[[#This Row],[AdjusterMemberName]],_Adjuster[Adjuster Name],_Adjuster[Phone Number],,0)</f>
        <v>#N/A</v>
      </c>
      <c r="Z1668" s="15" t="s">
        <v>20501</v>
      </c>
      <c r="AA16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3106 W 27Th St Apt 3106, Los Angeles  CA 90018</v>
      </c>
      <c r="AB1668" s="15"/>
    </row>
    <row r="1669" spans="1:28" x14ac:dyDescent="0.3">
      <c r="A1669" s="14">
        <v>1</v>
      </c>
      <c r="B1669" s="14">
        <v>1</v>
      </c>
      <c r="C1669" s="15" t="s">
        <v>35131</v>
      </c>
      <c r="D1669" s="15" t="s">
        <v>35132</v>
      </c>
      <c r="E1669" s="15">
        <v>45725</v>
      </c>
      <c r="F1669" s="15" t="s">
        <v>35133</v>
      </c>
      <c r="G1669" s="15">
        <v>45661</v>
      </c>
      <c r="H1669" s="15">
        <v>45842</v>
      </c>
      <c r="I1669" s="15" t="s">
        <v>35134</v>
      </c>
      <c r="J1669" s="15" t="s">
        <v>35135</v>
      </c>
      <c r="K1669" s="15" t="s">
        <v>45334</v>
      </c>
      <c r="L1669" s="15" t="s">
        <v>139</v>
      </c>
      <c r="M1669" s="15" t="s">
        <v>620</v>
      </c>
      <c r="N1669" s="14">
        <v>2011</v>
      </c>
      <c r="O1669" s="15" t="s">
        <v>35136</v>
      </c>
      <c r="P1669" s="15" t="s">
        <v>106</v>
      </c>
      <c r="Q1669" s="15" t="s">
        <v>46939</v>
      </c>
      <c r="R1669" s="15" t="s">
        <v>35137</v>
      </c>
      <c r="S1669" s="15" t="s">
        <v>35138</v>
      </c>
      <c r="T1669" s="15" t="s">
        <v>8399</v>
      </c>
      <c r="U1669" s="15" t="s">
        <v>53</v>
      </c>
      <c r="V1669" s="15" t="s">
        <v>46120</v>
      </c>
      <c r="W1669" s="15" t="s">
        <v>6921</v>
      </c>
      <c r="X1669" s="15" t="str">
        <f>_xlfn.XLOOKUP(_LOOKUP[[#This Row],[AdjusterMemberName]],_Adjuster[Adjuster Name],_Adjuster[Email],,0)</f>
        <v>AWallace@knightcompany.com</v>
      </c>
      <c r="Y1669" s="15" t="str">
        <f>_xlfn.XLOOKUP(_LOOKUP[[#This Row],[AdjusterMemberName]],_Adjuster[Adjuster Name],_Adjuster[Phone Number],,0)</f>
        <v>424-559-5734</v>
      </c>
      <c r="Z1669" s="15" t="s">
        <v>35139</v>
      </c>
      <c r="AA16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1627 Mary Dr, Santa Maria  CA 93458</v>
      </c>
      <c r="AB1669" s="15"/>
    </row>
    <row r="1670" spans="1:28" x14ac:dyDescent="0.3">
      <c r="A1670" s="14">
        <v>1</v>
      </c>
      <c r="B1670" s="14">
        <v>1</v>
      </c>
      <c r="C1670" s="15" t="s">
        <v>16546</v>
      </c>
      <c r="D1670" s="15" t="s">
        <v>16546</v>
      </c>
      <c r="E1670" s="15">
        <v>45725</v>
      </c>
      <c r="F1670" s="15" t="s">
        <v>37631</v>
      </c>
      <c r="G1670" s="15">
        <v>45693</v>
      </c>
      <c r="H1670" s="15">
        <v>45874</v>
      </c>
      <c r="I1670" s="15" t="s">
        <v>37632</v>
      </c>
      <c r="J1670" s="15" t="s">
        <v>37633</v>
      </c>
      <c r="K1670" s="15" t="s">
        <v>45339</v>
      </c>
      <c r="L1670" s="15" t="s">
        <v>314</v>
      </c>
      <c r="M1670" s="15" t="s">
        <v>3946</v>
      </c>
      <c r="N1670" s="14">
        <v>2021</v>
      </c>
      <c r="O1670" s="15" t="s">
        <v>37634</v>
      </c>
      <c r="P1670" s="15" t="s">
        <v>106</v>
      </c>
      <c r="Q1670" s="15" t="s">
        <v>46893</v>
      </c>
      <c r="R1670" s="15" t="s">
        <v>16552</v>
      </c>
      <c r="S1670" s="15" t="s">
        <v>16553</v>
      </c>
      <c r="T1670" s="15" t="s">
        <v>253</v>
      </c>
      <c r="U1670" s="15" t="s">
        <v>53</v>
      </c>
      <c r="V1670" s="15" t="s">
        <v>45500</v>
      </c>
      <c r="W1670" s="15" t="s">
        <v>6921</v>
      </c>
      <c r="X1670" s="15" t="str">
        <f>_xlfn.XLOOKUP(_LOOKUP[[#This Row],[AdjusterMemberName]],_Adjuster[Adjuster Name],_Adjuster[Email],,0)</f>
        <v>AWallace@knightcompany.com</v>
      </c>
      <c r="Y1670" s="15" t="str">
        <f>_xlfn.XLOOKUP(_LOOKUP[[#This Row],[AdjusterMemberName]],_Adjuster[Adjuster Name],_Adjuster[Phone Number],,0)</f>
        <v>424-559-5734</v>
      </c>
      <c r="Z1670" s="15" t="s">
        <v>16554</v>
      </c>
      <c r="AA16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820 W Beach Ave Apt 12, Inglewood  CA 90302</v>
      </c>
      <c r="AB1670" s="15"/>
    </row>
    <row r="1671" spans="1:28" x14ac:dyDescent="0.3">
      <c r="A1671" s="14">
        <v>1</v>
      </c>
      <c r="B1671" s="14">
        <v>1</v>
      </c>
      <c r="C1671" s="15" t="s">
        <v>33129</v>
      </c>
      <c r="D1671" s="15" t="s">
        <v>33129</v>
      </c>
      <c r="E1671" s="15">
        <v>45724</v>
      </c>
      <c r="F1671" s="15" t="s">
        <v>33130</v>
      </c>
      <c r="G1671" s="15">
        <v>45662</v>
      </c>
      <c r="H1671" s="15">
        <v>45843</v>
      </c>
      <c r="I1671" s="15" t="s">
        <v>33131</v>
      </c>
      <c r="J1671" s="15" t="s">
        <v>33132</v>
      </c>
      <c r="K1671" s="15" t="s">
        <v>45472</v>
      </c>
      <c r="L1671" s="15" t="s">
        <v>128</v>
      </c>
      <c r="M1671" s="15" t="s">
        <v>129</v>
      </c>
      <c r="N1671" s="14">
        <v>2010</v>
      </c>
      <c r="O1671" s="15" t="s">
        <v>33133</v>
      </c>
      <c r="P1671" s="15" t="s">
        <v>106</v>
      </c>
      <c r="Q1671" s="15" t="s">
        <v>46939</v>
      </c>
      <c r="R1671" s="15" t="s">
        <v>33134</v>
      </c>
      <c r="S1671" s="15" t="s">
        <v>33135</v>
      </c>
      <c r="T1671" s="15" t="s">
        <v>8380</v>
      </c>
      <c r="U1671" s="15" t="s">
        <v>53</v>
      </c>
      <c r="V1671" s="15" t="s">
        <v>46248</v>
      </c>
      <c r="W1671" s="15" t="s">
        <v>5071</v>
      </c>
      <c r="X1671" s="15" t="str">
        <f>_xlfn.XLOOKUP(_LOOKUP[[#This Row],[AdjusterMemberName]],_Adjuster[Adjuster Name],_Adjuster[Email],,0)</f>
        <v>AMontelongo@knightcompany.com</v>
      </c>
      <c r="Y1671" s="15" t="str">
        <f>_xlfn.XLOOKUP(_LOOKUP[[#This Row],[AdjusterMemberName]],_Adjuster[Adjuster Name],_Adjuster[Phone Number],,0)</f>
        <v>424-559-5425</v>
      </c>
      <c r="Z1671" s="15" t="s">
        <v>33136</v>
      </c>
      <c r="AA16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10801 Orion Ave, Mission Hills  CA 91345</v>
      </c>
      <c r="AB1671" s="15"/>
    </row>
    <row r="1672" spans="1:28" x14ac:dyDescent="0.3">
      <c r="A1672" s="14">
        <v>1</v>
      </c>
      <c r="B1672" s="14">
        <v>1</v>
      </c>
      <c r="C1672" s="15" t="s">
        <v>33151</v>
      </c>
      <c r="D1672" s="15" t="s">
        <v>33151</v>
      </c>
      <c r="E1672" s="15">
        <v>45724</v>
      </c>
      <c r="F1672" s="15" t="s">
        <v>33152</v>
      </c>
      <c r="G1672" s="15">
        <v>45630</v>
      </c>
      <c r="H1672" s="15">
        <v>45812</v>
      </c>
      <c r="I1672" s="15" t="s">
        <v>33153</v>
      </c>
      <c r="J1672" s="15" t="s">
        <v>33154</v>
      </c>
      <c r="K1672" s="15" t="s">
        <v>45386</v>
      </c>
      <c r="L1672" s="15" t="s">
        <v>128</v>
      </c>
      <c r="M1672" s="15" t="s">
        <v>129</v>
      </c>
      <c r="N1672" s="14">
        <v>2024</v>
      </c>
      <c r="O1672" s="15" t="s">
        <v>33155</v>
      </c>
      <c r="P1672" s="15" t="s">
        <v>106</v>
      </c>
      <c r="Q1672" s="15" t="s">
        <v>46978</v>
      </c>
      <c r="R1672" s="15" t="s">
        <v>7098</v>
      </c>
      <c r="S1672" s="15" t="s">
        <v>33156</v>
      </c>
      <c r="T1672" s="15" t="s">
        <v>286</v>
      </c>
      <c r="U1672" s="15" t="s">
        <v>53</v>
      </c>
      <c r="V1672" s="15" t="s">
        <v>45718</v>
      </c>
      <c r="W1672" s="15" t="s">
        <v>850</v>
      </c>
      <c r="X1672" s="15" t="e">
        <f>_xlfn.XLOOKUP(_LOOKUP[[#This Row],[AdjusterMemberName]],_Adjuster[Adjuster Name],_Adjuster[Email],,0)</f>
        <v>#N/A</v>
      </c>
      <c r="Y1672" s="15" t="e">
        <f>_xlfn.XLOOKUP(_LOOKUP[[#This Row],[AdjusterMemberName]],_Adjuster[Adjuster Name],_Adjuster[Phone Number],,0)</f>
        <v>#N/A</v>
      </c>
      <c r="Z1672" s="15" t="s">
        <v>33157</v>
      </c>
      <c r="AA16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738 S New Hampshire Ave Apt 107, Los Angeles  CA 90005</v>
      </c>
      <c r="AB1672" s="15"/>
    </row>
    <row r="1673" spans="1:28" x14ac:dyDescent="0.3">
      <c r="A1673" s="14">
        <v>1</v>
      </c>
      <c r="B1673" s="14">
        <v>1</v>
      </c>
      <c r="C1673" s="15" t="s">
        <v>33189</v>
      </c>
      <c r="D1673" s="15" t="s">
        <v>33190</v>
      </c>
      <c r="E1673" s="15">
        <v>45724</v>
      </c>
      <c r="F1673" s="15" t="s">
        <v>33191</v>
      </c>
      <c r="G1673" s="15">
        <v>45691</v>
      </c>
      <c r="H1673" s="15">
        <v>45872</v>
      </c>
      <c r="I1673" s="15" t="s">
        <v>33192</v>
      </c>
      <c r="J1673" s="15" t="s">
        <v>33193</v>
      </c>
      <c r="K1673" s="15" t="s">
        <v>45458</v>
      </c>
      <c r="L1673" s="15" t="s">
        <v>139</v>
      </c>
      <c r="M1673" s="15" t="s">
        <v>678</v>
      </c>
      <c r="N1673" s="14">
        <v>2023</v>
      </c>
      <c r="O1673" s="15" t="s">
        <v>33194</v>
      </c>
      <c r="P1673" s="15" t="s">
        <v>81</v>
      </c>
      <c r="Q1673" s="15" t="s">
        <v>47071</v>
      </c>
      <c r="R1673" s="15" t="s">
        <v>33195</v>
      </c>
      <c r="S1673" s="15" t="s">
        <v>33196</v>
      </c>
      <c r="T1673" s="15" t="s">
        <v>286</v>
      </c>
      <c r="U1673" s="15" t="s">
        <v>53</v>
      </c>
      <c r="V1673" s="15" t="s">
        <v>45718</v>
      </c>
      <c r="W1673" s="15" t="s">
        <v>3184</v>
      </c>
      <c r="X1673" s="15" t="str">
        <f>_xlfn.XLOOKUP(_LOOKUP[[#This Row],[AdjusterMemberName]],_Adjuster[Adjuster Name],_Adjuster[Email],,0)</f>
        <v>mQualls@knightcompany.com</v>
      </c>
      <c r="Y1673" s="15" t="str">
        <f>_xlfn.XLOOKUP(_LOOKUP[[#This Row],[AdjusterMemberName]],_Adjuster[Adjuster Name],_Adjuster[Phone Number],,0)</f>
        <v>424-559-5436</v>
      </c>
      <c r="Z1673" s="15" t="s">
        <v>33197</v>
      </c>
      <c r="AA16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500 W Broadway Apt 421, Long Beach  CA 90802</v>
      </c>
      <c r="AB1673" s="15"/>
    </row>
    <row r="1674" spans="1:28" x14ac:dyDescent="0.3">
      <c r="A1674" s="14">
        <v>1</v>
      </c>
      <c r="B1674" s="14">
        <v>1</v>
      </c>
      <c r="C1674" s="15" t="s">
        <v>33198</v>
      </c>
      <c r="D1674" s="15" t="s">
        <v>33198</v>
      </c>
      <c r="E1674" s="15">
        <v>45724</v>
      </c>
      <c r="F1674" s="15" t="s">
        <v>33199</v>
      </c>
      <c r="G1674" s="15">
        <v>45571</v>
      </c>
      <c r="H1674" s="15">
        <v>45753</v>
      </c>
      <c r="I1674" s="15" t="s">
        <v>33200</v>
      </c>
      <c r="J1674" s="15" t="s">
        <v>33201</v>
      </c>
      <c r="K1674" s="15" t="s">
        <v>46108</v>
      </c>
      <c r="L1674" s="15" t="s">
        <v>128</v>
      </c>
      <c r="M1674" s="15" t="s">
        <v>836</v>
      </c>
      <c r="N1674" s="14">
        <v>2024</v>
      </c>
      <c r="O1674" s="15" t="s">
        <v>33202</v>
      </c>
      <c r="P1674" s="15" t="s">
        <v>106</v>
      </c>
      <c r="Q1674" s="15" t="s">
        <v>47019</v>
      </c>
      <c r="R1674" s="15" t="s">
        <v>33203</v>
      </c>
      <c r="S1674" s="15" t="s">
        <v>33204</v>
      </c>
      <c r="T1674" s="15" t="s">
        <v>174</v>
      </c>
      <c r="U1674" s="15" t="s">
        <v>53</v>
      </c>
      <c r="V1674" s="15" t="s">
        <v>45367</v>
      </c>
      <c r="W1674" s="15" t="s">
        <v>1186</v>
      </c>
      <c r="X1674" s="15" t="str">
        <f>_xlfn.XLOOKUP(_LOOKUP[[#This Row],[AdjusterMemberName]],_Adjuster[Adjuster Name],_Adjuster[Email],,0)</f>
        <v>sAkinleye@knightcompany.com</v>
      </c>
      <c r="Y1674" s="15" t="str">
        <f>_xlfn.XLOOKUP(_LOOKUP[[#This Row],[AdjusterMemberName]],_Adjuster[Adjuster Name],_Adjuster[Phone Number],,0)</f>
        <v>424-559-5280</v>
      </c>
      <c r="Z1674" s="15" t="s">
        <v>33205</v>
      </c>
      <c r="AA16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3720 S San Pedro St, Los Angeles  CA 90011</v>
      </c>
      <c r="AB1674" s="15"/>
    </row>
    <row r="1675" spans="1:28" x14ac:dyDescent="0.3">
      <c r="A1675" s="14">
        <v>1</v>
      </c>
      <c r="B1675" s="14">
        <v>0</v>
      </c>
      <c r="C1675" s="15" t="s">
        <v>25741</v>
      </c>
      <c r="D1675" s="15" t="s">
        <v>33206</v>
      </c>
      <c r="E1675" s="15">
        <v>45724</v>
      </c>
      <c r="F1675" s="15" t="s">
        <v>33207</v>
      </c>
      <c r="G1675" s="15">
        <v>45702</v>
      </c>
      <c r="H1675" s="15">
        <v>45883</v>
      </c>
      <c r="I1675" s="15" t="s">
        <v>33208</v>
      </c>
      <c r="J1675" s="15" t="s">
        <v>33209</v>
      </c>
      <c r="K1675" s="15" t="s">
        <v>45635</v>
      </c>
      <c r="L1675" s="15" t="s">
        <v>139</v>
      </c>
      <c r="M1675" s="15" t="s">
        <v>470</v>
      </c>
      <c r="N1675" s="14">
        <v>2021</v>
      </c>
      <c r="O1675" s="15" t="s">
        <v>33210</v>
      </c>
      <c r="P1675" s="15" t="s">
        <v>106</v>
      </c>
      <c r="Q1675" s="15" t="s">
        <v>47010</v>
      </c>
      <c r="R1675" s="15" t="s">
        <v>25747</v>
      </c>
      <c r="S1675" s="15" t="s">
        <v>25748</v>
      </c>
      <c r="T1675" s="15" t="s">
        <v>1330</v>
      </c>
      <c r="U1675" s="15" t="s">
        <v>53</v>
      </c>
      <c r="V1675" s="15" t="s">
        <v>45669</v>
      </c>
      <c r="W1675" s="15" t="s">
        <v>54</v>
      </c>
      <c r="X1675" s="15" t="str">
        <f>_xlfn.XLOOKUP(_LOOKUP[[#This Row],[AdjusterMemberName]],_Adjuster[Adjuster Name],_Adjuster[Email],,0)</f>
        <v>JRubalcava@knightcompany.com</v>
      </c>
      <c r="Y1675" s="15" t="str">
        <f>_xlfn.XLOOKUP(_LOOKUP[[#This Row],[AdjusterMemberName]],_Adjuster[Adjuster Name],_Adjuster[Phone Number],,0)</f>
        <v>424-559-5420</v>
      </c>
      <c r="Z1675" s="15" t="s">
        <v>25749</v>
      </c>
      <c r="AA16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8443 Langdon Ave Apt 1, North Hills  CA 91343</v>
      </c>
      <c r="AB1675" s="15"/>
    </row>
    <row r="1676" spans="1:28" x14ac:dyDescent="0.3">
      <c r="A1676" s="14">
        <v>1</v>
      </c>
      <c r="B1676" s="14">
        <v>1</v>
      </c>
      <c r="C1676" s="15" t="s">
        <v>33226</v>
      </c>
      <c r="D1676" s="15" t="s">
        <v>33227</v>
      </c>
      <c r="E1676" s="15">
        <v>45724</v>
      </c>
      <c r="F1676" s="15" t="s">
        <v>33228</v>
      </c>
      <c r="G1676" s="15">
        <v>45637</v>
      </c>
      <c r="H1676" s="15">
        <v>45819</v>
      </c>
      <c r="I1676" s="15" t="s">
        <v>33229</v>
      </c>
      <c r="J1676" s="15" t="s">
        <v>33230</v>
      </c>
      <c r="K1676" s="15" t="s">
        <v>45545</v>
      </c>
      <c r="L1676" s="15" t="s">
        <v>103</v>
      </c>
      <c r="M1676" s="15" t="s">
        <v>304</v>
      </c>
      <c r="N1676" s="14">
        <v>2024</v>
      </c>
      <c r="O1676" s="15" t="s">
        <v>33231</v>
      </c>
      <c r="P1676" s="15" t="s">
        <v>106</v>
      </c>
      <c r="Q1676" s="15" t="s">
        <v>47019</v>
      </c>
      <c r="R1676" s="15" t="s">
        <v>9766</v>
      </c>
      <c r="S1676" s="15" t="s">
        <v>33232</v>
      </c>
      <c r="T1676" s="15" t="s">
        <v>8399</v>
      </c>
      <c r="U1676" s="15" t="s">
        <v>53</v>
      </c>
      <c r="V1676" s="15" t="s">
        <v>46171</v>
      </c>
      <c r="W1676" s="15" t="s">
        <v>850</v>
      </c>
      <c r="X1676" s="15" t="e">
        <f>_xlfn.XLOOKUP(_LOOKUP[[#This Row],[AdjusterMemberName]],_Adjuster[Adjuster Name],_Adjuster[Email],,0)</f>
        <v>#N/A</v>
      </c>
      <c r="Y1676" s="15" t="e">
        <f>_xlfn.XLOOKUP(_LOOKUP[[#This Row],[AdjusterMemberName]],_Adjuster[Adjuster Name],_Adjuster[Phone Number],,0)</f>
        <v>#N/A</v>
      </c>
      <c r="Z1676" s="15" t="s">
        <v>33233</v>
      </c>
      <c r="AA16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1253 Aspen Lane, Santa Maria  CA 93454</v>
      </c>
      <c r="AB1676" s="15"/>
    </row>
    <row r="1677" spans="1:28" x14ac:dyDescent="0.3">
      <c r="A1677" s="14">
        <v>0</v>
      </c>
      <c r="B1677" s="14">
        <v>0</v>
      </c>
      <c r="C1677" s="15" t="s">
        <v>33306</v>
      </c>
      <c r="D1677" s="15" t="s">
        <v>33307</v>
      </c>
      <c r="E1677" s="15">
        <v>45724</v>
      </c>
      <c r="F1677" s="15" t="s">
        <v>33308</v>
      </c>
      <c r="G1677" s="15"/>
      <c r="H1677" s="15"/>
      <c r="I1677" s="15" t="s">
        <v>33309</v>
      </c>
      <c r="J1677" s="15" t="s">
        <v>33310</v>
      </c>
      <c r="K1677" s="15" t="s">
        <v>45407</v>
      </c>
      <c r="L1677" s="15" t="s">
        <v>21832</v>
      </c>
      <c r="M1677" s="15" t="s">
        <v>8216</v>
      </c>
      <c r="N1677" s="14">
        <v>2021</v>
      </c>
      <c r="O1677" s="15" t="s">
        <v>33311</v>
      </c>
      <c r="P1677" s="15" t="s">
        <v>106</v>
      </c>
      <c r="Q1677" s="15"/>
      <c r="R1677" s="15"/>
      <c r="S1677" s="15"/>
      <c r="T1677" s="15"/>
      <c r="U1677" s="15"/>
      <c r="V1677" s="15"/>
      <c r="W1677" s="15" t="s">
        <v>54</v>
      </c>
      <c r="X1677" s="15" t="str">
        <f>_xlfn.XLOOKUP(_LOOKUP[[#This Row],[AdjusterMemberName]],_Adjuster[Adjuster Name],_Adjuster[Email],,0)</f>
        <v>JRubalcava@knightcompany.com</v>
      </c>
      <c r="Y1677" s="15" t="str">
        <f>_xlfn.XLOOKUP(_LOOKUP[[#This Row],[AdjusterMemberName]],_Adjuster[Adjuster Name],_Adjuster[Phone Number],,0)</f>
        <v>424-559-5420</v>
      </c>
      <c r="Z1677" s="15"/>
      <c r="AA1677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1677" s="15"/>
    </row>
    <row r="1678" spans="1:28" x14ac:dyDescent="0.3">
      <c r="A1678" s="14">
        <v>1</v>
      </c>
      <c r="B1678" s="14">
        <v>1</v>
      </c>
      <c r="C1678" s="15" t="s">
        <v>33324</v>
      </c>
      <c r="D1678" s="15" t="s">
        <v>33324</v>
      </c>
      <c r="E1678" s="15">
        <v>45724</v>
      </c>
      <c r="F1678" s="15" t="s">
        <v>33325</v>
      </c>
      <c r="G1678" s="15">
        <v>45697</v>
      </c>
      <c r="H1678" s="15">
        <v>45878</v>
      </c>
      <c r="I1678" s="15" t="s">
        <v>33326</v>
      </c>
      <c r="J1678" s="15" t="s">
        <v>33327</v>
      </c>
      <c r="K1678" s="15" t="s">
        <v>46177</v>
      </c>
      <c r="L1678" s="15" t="s">
        <v>314</v>
      </c>
      <c r="M1678" s="15" t="s">
        <v>978</v>
      </c>
      <c r="N1678" s="14">
        <v>2018</v>
      </c>
      <c r="O1678" s="15" t="s">
        <v>33328</v>
      </c>
      <c r="P1678" s="15" t="s">
        <v>106</v>
      </c>
      <c r="Q1678" s="15" t="s">
        <v>46893</v>
      </c>
      <c r="R1678" s="15" t="s">
        <v>33329</v>
      </c>
      <c r="S1678" s="15" t="s">
        <v>33330</v>
      </c>
      <c r="T1678" s="15" t="s">
        <v>133</v>
      </c>
      <c r="U1678" s="15" t="s">
        <v>53</v>
      </c>
      <c r="V1678" s="15" t="s">
        <v>45452</v>
      </c>
      <c r="W1678" s="15" t="s">
        <v>6921</v>
      </c>
      <c r="X1678" s="15" t="str">
        <f>_xlfn.XLOOKUP(_LOOKUP[[#This Row],[AdjusterMemberName]],_Adjuster[Adjuster Name],_Adjuster[Email],,0)</f>
        <v>AWallace@knightcompany.com</v>
      </c>
      <c r="Y1678" s="15" t="str">
        <f>_xlfn.XLOOKUP(_LOOKUP[[#This Row],[AdjusterMemberName]],_Adjuster[Adjuster Name],_Adjuster[Phone Number],,0)</f>
        <v>424-559-5734</v>
      </c>
      <c r="Z1678" s="15" t="s">
        <v>33331</v>
      </c>
      <c r="AA16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9061 Pacific Ave Apt 1, Anaheim  CA 92804</v>
      </c>
      <c r="AB1678" s="15"/>
    </row>
    <row r="1679" spans="1:28" x14ac:dyDescent="0.3">
      <c r="A1679" s="14">
        <v>1</v>
      </c>
      <c r="B1679" s="14">
        <v>1</v>
      </c>
      <c r="C1679" s="15" t="s">
        <v>33350</v>
      </c>
      <c r="D1679" s="15" t="s">
        <v>33350</v>
      </c>
      <c r="E1679" s="15">
        <v>45724</v>
      </c>
      <c r="F1679" s="15" t="s">
        <v>33351</v>
      </c>
      <c r="G1679" s="15">
        <v>45680</v>
      </c>
      <c r="H1679" s="15">
        <v>45861</v>
      </c>
      <c r="I1679" s="15" t="s">
        <v>33352</v>
      </c>
      <c r="J1679" s="15" t="s">
        <v>33353</v>
      </c>
      <c r="K1679" s="15" t="s">
        <v>45388</v>
      </c>
      <c r="L1679" s="15" t="s">
        <v>441</v>
      </c>
      <c r="M1679" s="15" t="s">
        <v>2864</v>
      </c>
      <c r="N1679" s="14">
        <v>2022</v>
      </c>
      <c r="O1679" s="15" t="s">
        <v>33354</v>
      </c>
      <c r="P1679" s="15" t="s">
        <v>81</v>
      </c>
      <c r="Q1679" s="15" t="s">
        <v>46955</v>
      </c>
      <c r="R1679" s="15" t="s">
        <v>33355</v>
      </c>
      <c r="S1679" s="15" t="s">
        <v>33356</v>
      </c>
      <c r="T1679" s="15" t="s">
        <v>174</v>
      </c>
      <c r="U1679" s="15" t="s">
        <v>53</v>
      </c>
      <c r="V1679" s="15" t="s">
        <v>46243</v>
      </c>
      <c r="W1679" s="15" t="s">
        <v>3184</v>
      </c>
      <c r="X1679" s="15" t="str">
        <f>_xlfn.XLOOKUP(_LOOKUP[[#This Row],[AdjusterMemberName]],_Adjuster[Adjuster Name],_Adjuster[Email],,0)</f>
        <v>mQualls@knightcompany.com</v>
      </c>
      <c r="Y1679" s="15" t="str">
        <f>_xlfn.XLOOKUP(_LOOKUP[[#This Row],[AdjusterMemberName]],_Adjuster[Adjuster Name],_Adjuster[Phone Number],,0)</f>
        <v>424-559-5436</v>
      </c>
      <c r="Z1679" s="15" t="s">
        <v>33357</v>
      </c>
      <c r="AA16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8581 Colgate Ave Apt 3, Los Angeles  CA 90048</v>
      </c>
      <c r="AB1679" s="15"/>
    </row>
    <row r="1680" spans="1:28" x14ac:dyDescent="0.3">
      <c r="A1680" s="14">
        <v>1</v>
      </c>
      <c r="B1680" s="14">
        <v>1</v>
      </c>
      <c r="C1680" s="15" t="s">
        <v>33366</v>
      </c>
      <c r="D1680" s="15" t="s">
        <v>33367</v>
      </c>
      <c r="E1680" s="15">
        <v>45724</v>
      </c>
      <c r="F1680" s="15" t="s">
        <v>33368</v>
      </c>
      <c r="G1680" s="15">
        <v>45582</v>
      </c>
      <c r="H1680" s="15">
        <v>45764</v>
      </c>
      <c r="I1680" s="15" t="s">
        <v>33369</v>
      </c>
      <c r="J1680" s="15" t="s">
        <v>33370</v>
      </c>
      <c r="K1680" s="15" t="s">
        <v>45481</v>
      </c>
      <c r="L1680" s="15" t="s">
        <v>25</v>
      </c>
      <c r="M1680" s="15" t="s">
        <v>79</v>
      </c>
      <c r="N1680" s="14">
        <v>2020</v>
      </c>
      <c r="O1680" s="15" t="s">
        <v>33371</v>
      </c>
      <c r="P1680" s="15" t="s">
        <v>81</v>
      </c>
      <c r="Q1680" s="15" t="s">
        <v>47019</v>
      </c>
      <c r="R1680" s="15" t="s">
        <v>33372</v>
      </c>
      <c r="S1680" s="15" t="s">
        <v>33373</v>
      </c>
      <c r="T1680" s="15" t="s">
        <v>33374</v>
      </c>
      <c r="U1680" s="15" t="s">
        <v>53</v>
      </c>
      <c r="V1680" s="15" t="s">
        <v>46241</v>
      </c>
      <c r="W1680" s="15" t="s">
        <v>54</v>
      </c>
      <c r="X1680" s="15" t="str">
        <f>_xlfn.XLOOKUP(_LOOKUP[[#This Row],[AdjusterMemberName]],_Adjuster[Adjuster Name],_Adjuster[Email],,0)</f>
        <v>JRubalcava@knightcompany.com</v>
      </c>
      <c r="Y1680" s="15" t="str">
        <f>_xlfn.XLOOKUP(_LOOKUP[[#This Row],[AdjusterMemberName]],_Adjuster[Adjuster Name],_Adjuster[Phone Number],,0)</f>
        <v>424-559-5420</v>
      </c>
      <c r="Z1680" s="15" t="s">
        <v>33375</v>
      </c>
      <c r="AA16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27039 Ca-189, Lake Arrowhead  CA 92317</v>
      </c>
      <c r="AB1680" s="15"/>
    </row>
    <row r="1681" spans="1:28" x14ac:dyDescent="0.3">
      <c r="A1681" s="14">
        <v>1</v>
      </c>
      <c r="B1681" s="14">
        <v>1</v>
      </c>
      <c r="C1681" s="15" t="s">
        <v>5097</v>
      </c>
      <c r="D1681" s="15" t="s">
        <v>5097</v>
      </c>
      <c r="E1681" s="15">
        <v>45724</v>
      </c>
      <c r="F1681" s="15" t="s">
        <v>33376</v>
      </c>
      <c r="G1681" s="15">
        <v>45600</v>
      </c>
      <c r="H1681" s="15">
        <v>45781</v>
      </c>
      <c r="I1681" s="15" t="s">
        <v>33377</v>
      </c>
      <c r="J1681" s="15" t="s">
        <v>33378</v>
      </c>
      <c r="K1681" s="15" t="s">
        <v>45611</v>
      </c>
      <c r="L1681" s="15" t="s">
        <v>25</v>
      </c>
      <c r="M1681" s="15" t="s">
        <v>1896</v>
      </c>
      <c r="N1681" s="14">
        <v>2014</v>
      </c>
      <c r="O1681" s="15" t="s">
        <v>33379</v>
      </c>
      <c r="P1681" s="15" t="s">
        <v>106</v>
      </c>
      <c r="Q1681" s="15" t="s">
        <v>47079</v>
      </c>
      <c r="R1681" s="15" t="s">
        <v>162</v>
      </c>
      <c r="S1681" s="15" t="s">
        <v>15431</v>
      </c>
      <c r="T1681" s="15" t="s">
        <v>174</v>
      </c>
      <c r="U1681" s="15" t="s">
        <v>53</v>
      </c>
      <c r="V1681" s="15" t="s">
        <v>45694</v>
      </c>
      <c r="W1681" s="15" t="s">
        <v>1658</v>
      </c>
      <c r="X1681" s="15" t="str">
        <f>_xlfn.XLOOKUP(_LOOKUP[[#This Row],[AdjusterMemberName]],_Adjuster[Adjuster Name],_Adjuster[Email],,0)</f>
        <v>RDavila@knightcompany.com</v>
      </c>
      <c r="Y1681" s="15" t="str">
        <f>_xlfn.XLOOKUP(_LOOKUP[[#This Row],[AdjusterMemberName]],_Adjuster[Adjuster Name],_Adjuster[Phone Number],,0)</f>
        <v>424-559-5663</v>
      </c>
      <c r="Z1681" s="15" t="s">
        <v>15432</v>
      </c>
      <c r="AA16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1014 E 80Th St, Los Angeles  CA 90001</v>
      </c>
      <c r="AB1681" s="15"/>
    </row>
    <row r="1682" spans="1:28" x14ac:dyDescent="0.3">
      <c r="A1682" s="14">
        <v>1</v>
      </c>
      <c r="B1682" s="14">
        <v>1</v>
      </c>
      <c r="C1682" s="15" t="s">
        <v>33383</v>
      </c>
      <c r="D1682" s="15" t="s">
        <v>33384</v>
      </c>
      <c r="E1682" s="15">
        <v>45724</v>
      </c>
      <c r="F1682" s="15" t="s">
        <v>33385</v>
      </c>
      <c r="G1682" s="15">
        <v>45685</v>
      </c>
      <c r="H1682" s="15">
        <v>45866</v>
      </c>
      <c r="I1682" s="15" t="s">
        <v>33386</v>
      </c>
      <c r="J1682" s="15" t="s">
        <v>33387</v>
      </c>
      <c r="K1682" s="15" t="s">
        <v>45369</v>
      </c>
      <c r="L1682" s="15" t="s">
        <v>103</v>
      </c>
      <c r="M1682" s="15" t="s">
        <v>890</v>
      </c>
      <c r="N1682" s="14">
        <v>2018</v>
      </c>
      <c r="O1682" s="15" t="s">
        <v>33388</v>
      </c>
      <c r="P1682" s="15" t="s">
        <v>106</v>
      </c>
      <c r="Q1682" s="15" t="s">
        <v>46893</v>
      </c>
      <c r="R1682" s="15" t="s">
        <v>33389</v>
      </c>
      <c r="S1682" s="15" t="s">
        <v>33390</v>
      </c>
      <c r="T1682" s="15" t="s">
        <v>830</v>
      </c>
      <c r="U1682" s="15" t="s">
        <v>53</v>
      </c>
      <c r="V1682" s="15" t="s">
        <v>45848</v>
      </c>
      <c r="W1682" s="15" t="s">
        <v>1357</v>
      </c>
      <c r="X1682" s="15" t="str">
        <f>_xlfn.XLOOKUP(_LOOKUP[[#This Row],[AdjusterMemberName]],_Adjuster[Adjuster Name],_Adjuster[Email],,0)</f>
        <v>jRivera1@knightcompany.com</v>
      </c>
      <c r="Y1682" s="15" t="str">
        <f>_xlfn.XLOOKUP(_LOOKUP[[#This Row],[AdjusterMemberName]],_Adjuster[Adjuster Name],_Adjuster[Phone Number],,0)</f>
        <v>424-559-5239</v>
      </c>
      <c r="Z1682" s="15" t="s">
        <v>33391</v>
      </c>
      <c r="AA16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5207 Wentworth Ave, Oakland  CA 94601</v>
      </c>
      <c r="AB1682" s="15"/>
    </row>
    <row r="1683" spans="1:28" x14ac:dyDescent="0.3">
      <c r="A1683" s="14">
        <v>1</v>
      </c>
      <c r="B1683" s="14">
        <v>0</v>
      </c>
      <c r="C1683" s="15" t="s">
        <v>25741</v>
      </c>
      <c r="D1683" s="15" t="s">
        <v>33433</v>
      </c>
      <c r="E1683" s="15">
        <v>45724</v>
      </c>
      <c r="F1683" s="15" t="s">
        <v>33207</v>
      </c>
      <c r="G1683" s="15">
        <v>45702</v>
      </c>
      <c r="H1683" s="15">
        <v>45883</v>
      </c>
      <c r="I1683" s="15" t="s">
        <v>33434</v>
      </c>
      <c r="J1683" s="15" t="s">
        <v>33435</v>
      </c>
      <c r="K1683" s="15" t="s">
        <v>46238</v>
      </c>
      <c r="L1683" s="15" t="s">
        <v>139</v>
      </c>
      <c r="M1683" s="15" t="s">
        <v>470</v>
      </c>
      <c r="N1683" s="14">
        <v>2021</v>
      </c>
      <c r="O1683" s="15" t="s">
        <v>33210</v>
      </c>
      <c r="P1683" s="15" t="s">
        <v>106</v>
      </c>
      <c r="Q1683" s="15" t="s">
        <v>47010</v>
      </c>
      <c r="R1683" s="15" t="s">
        <v>25747</v>
      </c>
      <c r="S1683" s="15" t="s">
        <v>25748</v>
      </c>
      <c r="T1683" s="15" t="s">
        <v>1330</v>
      </c>
      <c r="U1683" s="15" t="s">
        <v>53</v>
      </c>
      <c r="V1683" s="15" t="s">
        <v>45669</v>
      </c>
      <c r="W1683" s="15" t="s">
        <v>264</v>
      </c>
      <c r="X1683" s="15" t="str">
        <f>_xlfn.XLOOKUP(_LOOKUP[[#This Row],[AdjusterMemberName]],_Adjuster[Adjuster Name],_Adjuster[Email],,0)</f>
        <v>sBonnevie@knightcompany.com</v>
      </c>
      <c r="Y1683" s="15" t="str">
        <f>_xlfn.XLOOKUP(_LOOKUP[[#This Row],[AdjusterMemberName]],_Adjuster[Adjuster Name],_Adjuster[Phone Number],,0)</f>
        <v>323-692-4064</v>
      </c>
      <c r="Z1683" s="15" t="s">
        <v>25749</v>
      </c>
      <c r="AA16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8443 Langdon Ave Apt 1, North Hills  CA 91343</v>
      </c>
      <c r="AB1683" s="15"/>
    </row>
    <row r="1684" spans="1:28" x14ac:dyDescent="0.3">
      <c r="A1684" s="14">
        <v>1</v>
      </c>
      <c r="B1684" s="14">
        <v>0</v>
      </c>
      <c r="C1684" s="15" t="s">
        <v>33455</v>
      </c>
      <c r="D1684" s="15" t="s">
        <v>33456</v>
      </c>
      <c r="E1684" s="15">
        <v>45724</v>
      </c>
      <c r="F1684" s="15" t="s">
        <v>33457</v>
      </c>
      <c r="G1684" s="15">
        <v>45727</v>
      </c>
      <c r="H1684" s="15">
        <v>45911</v>
      </c>
      <c r="I1684" s="15" t="s">
        <v>33458</v>
      </c>
      <c r="J1684" s="15" t="s">
        <v>33459</v>
      </c>
      <c r="K1684" s="15" t="s">
        <v>45424</v>
      </c>
      <c r="L1684" s="15" t="s">
        <v>103</v>
      </c>
      <c r="M1684" s="15" t="s">
        <v>304</v>
      </c>
      <c r="N1684" s="14">
        <v>2021</v>
      </c>
      <c r="O1684" s="15" t="s">
        <v>33460</v>
      </c>
      <c r="P1684" s="15" t="s">
        <v>106</v>
      </c>
      <c r="Q1684" s="15" t="s">
        <v>119</v>
      </c>
      <c r="R1684" s="15" t="s">
        <v>33461</v>
      </c>
      <c r="S1684" s="15" t="s">
        <v>33462</v>
      </c>
      <c r="T1684" s="15" t="s">
        <v>3342</v>
      </c>
      <c r="U1684" s="15" t="s">
        <v>53</v>
      </c>
      <c r="V1684" s="15" t="s">
        <v>45720</v>
      </c>
      <c r="W1684" s="15" t="s">
        <v>22473</v>
      </c>
      <c r="X1684" s="15" t="e">
        <f>_xlfn.XLOOKUP(_LOOKUP[[#This Row],[AdjusterMemberName]],_Adjuster[Adjuster Name],_Adjuster[Email],,0)</f>
        <v>#N/A</v>
      </c>
      <c r="Y1684" s="15" t="e">
        <f>_xlfn.XLOOKUP(_LOOKUP[[#This Row],[AdjusterMemberName]],_Adjuster[Adjuster Name],_Adjuster[Phone Number],,0)</f>
        <v>#N/A</v>
      </c>
      <c r="Z1684" s="15" t="s">
        <v>33463</v>
      </c>
      <c r="AA16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4225 Caleb St, Jurupa Valley  CA 92509</v>
      </c>
      <c r="AB1684" s="15">
        <v>45760</v>
      </c>
    </row>
    <row r="1685" spans="1:28" x14ac:dyDescent="0.3">
      <c r="A1685" s="14">
        <v>1</v>
      </c>
      <c r="B1685" s="14">
        <v>1</v>
      </c>
      <c r="C1685" s="15" t="s">
        <v>34258</v>
      </c>
      <c r="D1685" s="15" t="s">
        <v>34259</v>
      </c>
      <c r="E1685" s="15">
        <v>45724</v>
      </c>
      <c r="F1685" s="15" t="s">
        <v>34260</v>
      </c>
      <c r="G1685" s="15">
        <v>45685</v>
      </c>
      <c r="H1685" s="15">
        <v>45866</v>
      </c>
      <c r="I1685" s="15" t="s">
        <v>34261</v>
      </c>
      <c r="J1685" s="15" t="s">
        <v>34262</v>
      </c>
      <c r="K1685" s="15" t="s">
        <v>45332</v>
      </c>
      <c r="L1685" s="15" t="s">
        <v>103</v>
      </c>
      <c r="M1685" s="15" t="s">
        <v>304</v>
      </c>
      <c r="N1685" s="14">
        <v>2021</v>
      </c>
      <c r="O1685" s="15" t="s">
        <v>33311</v>
      </c>
      <c r="P1685" s="15" t="s">
        <v>81</v>
      </c>
      <c r="Q1685" s="15" t="s">
        <v>47022</v>
      </c>
      <c r="R1685" s="15" t="s">
        <v>34263</v>
      </c>
      <c r="S1685" s="15" t="s">
        <v>34264</v>
      </c>
      <c r="T1685" s="15" t="s">
        <v>821</v>
      </c>
      <c r="U1685" s="15" t="s">
        <v>53</v>
      </c>
      <c r="V1685" s="15" t="s">
        <v>45513</v>
      </c>
      <c r="W1685" s="15" t="s">
        <v>1357</v>
      </c>
      <c r="X1685" s="15" t="str">
        <f>_xlfn.XLOOKUP(_LOOKUP[[#This Row],[AdjusterMemberName]],_Adjuster[Adjuster Name],_Adjuster[Email],,0)</f>
        <v>jRivera1@knightcompany.com</v>
      </c>
      <c r="Y1685" s="15" t="str">
        <f>_xlfn.XLOOKUP(_LOOKUP[[#This Row],[AdjusterMemberName]],_Adjuster[Adjuster Name],_Adjuster[Phone Number],,0)</f>
        <v>424-559-5239</v>
      </c>
      <c r="Z1685" s="15" t="s">
        <v>34265</v>
      </c>
      <c r="AA16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6643 Woodley Ave, Apt 9, Van Nuys  CA 91406</v>
      </c>
      <c r="AB1685" s="15"/>
    </row>
    <row r="1686" spans="1:28" x14ac:dyDescent="0.3">
      <c r="A1686" s="14">
        <v>1</v>
      </c>
      <c r="B1686" s="14">
        <v>1</v>
      </c>
      <c r="C1686" s="15" t="s">
        <v>38332</v>
      </c>
      <c r="D1686" s="15" t="s">
        <v>38333</v>
      </c>
      <c r="E1686" s="15">
        <v>45724</v>
      </c>
      <c r="F1686" s="15" t="s">
        <v>38334</v>
      </c>
      <c r="G1686" s="15">
        <v>45700</v>
      </c>
      <c r="H1686" s="15">
        <v>45881</v>
      </c>
      <c r="I1686" s="15" t="s">
        <v>38335</v>
      </c>
      <c r="J1686" s="15" t="s">
        <v>38336</v>
      </c>
      <c r="K1686" s="15" t="s">
        <v>45695</v>
      </c>
      <c r="L1686" s="15" t="s">
        <v>91</v>
      </c>
      <c r="M1686" s="15" t="s">
        <v>38337</v>
      </c>
      <c r="N1686" s="14">
        <v>2023</v>
      </c>
      <c r="O1686" s="15" t="s">
        <v>38338</v>
      </c>
      <c r="P1686" s="15" t="s">
        <v>106</v>
      </c>
      <c r="Q1686" s="15" t="s">
        <v>47012</v>
      </c>
      <c r="R1686" s="15" t="s">
        <v>38339</v>
      </c>
      <c r="S1686" s="15" t="s">
        <v>38340</v>
      </c>
      <c r="T1686" s="15" t="s">
        <v>5775</v>
      </c>
      <c r="U1686" s="15" t="s">
        <v>53</v>
      </c>
      <c r="V1686" s="15" t="s">
        <v>45961</v>
      </c>
      <c r="W1686" s="15" t="s">
        <v>29629</v>
      </c>
      <c r="X1686" s="15" t="str">
        <f>_xlfn.XLOOKUP(_LOOKUP[[#This Row],[AdjusterMemberName]],_Adjuster[Adjuster Name],_Adjuster[Email],,0)</f>
        <v>LYoung2@knightcompany.com</v>
      </c>
      <c r="Y1686" s="15" t="str">
        <f>_xlfn.XLOOKUP(_LOOKUP[[#This Row],[AdjusterMemberName]],_Adjuster[Adjuster Name],_Adjuster[Phone Number],,0)</f>
        <v>323-456-1714</v>
      </c>
      <c r="Z1686" s="15" t="s">
        <v>38341</v>
      </c>
      <c r="AA16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18536 Burbank Blvd Apt 204, Tarzana  CA 91356</v>
      </c>
      <c r="AB1686" s="15"/>
    </row>
    <row r="1687" spans="1:28" x14ac:dyDescent="0.3">
      <c r="A1687" s="14">
        <v>1</v>
      </c>
      <c r="B1687" s="14">
        <v>1</v>
      </c>
      <c r="C1687" s="15" t="s">
        <v>32981</v>
      </c>
      <c r="D1687" s="15" t="s">
        <v>32981</v>
      </c>
      <c r="E1687" s="15">
        <v>45723</v>
      </c>
      <c r="F1687" s="15" t="s">
        <v>32982</v>
      </c>
      <c r="G1687" s="15">
        <v>45648</v>
      </c>
      <c r="H1687" s="15">
        <v>45830</v>
      </c>
      <c r="I1687" s="15" t="s">
        <v>32983</v>
      </c>
      <c r="J1687" s="15" t="s">
        <v>32984</v>
      </c>
      <c r="K1687" s="15" t="s">
        <v>46253</v>
      </c>
      <c r="L1687" s="15" t="s">
        <v>128</v>
      </c>
      <c r="M1687" s="15" t="s">
        <v>909</v>
      </c>
      <c r="N1687" s="14">
        <v>2025</v>
      </c>
      <c r="O1687" s="15" t="s">
        <v>32985</v>
      </c>
      <c r="P1687" s="15" t="s">
        <v>106</v>
      </c>
      <c r="Q1687" s="15" t="s">
        <v>47079</v>
      </c>
      <c r="R1687" s="15" t="s">
        <v>32986</v>
      </c>
      <c r="S1687" s="15" t="s">
        <v>32987</v>
      </c>
      <c r="T1687" s="15" t="s">
        <v>174</v>
      </c>
      <c r="U1687" s="15" t="s">
        <v>53</v>
      </c>
      <c r="V1687" s="15" t="s">
        <v>45991</v>
      </c>
      <c r="W1687" s="15" t="s">
        <v>1357</v>
      </c>
      <c r="X1687" s="15" t="str">
        <f>_xlfn.XLOOKUP(_LOOKUP[[#This Row],[AdjusterMemberName]],_Adjuster[Adjuster Name],_Adjuster[Email],,0)</f>
        <v>jRivera1@knightcompany.com</v>
      </c>
      <c r="Y1687" s="15" t="str">
        <f>_xlfn.XLOOKUP(_LOOKUP[[#This Row],[AdjusterMemberName]],_Adjuster[Adjuster Name],_Adjuster[Phone Number],,0)</f>
        <v>424-559-5239</v>
      </c>
      <c r="Z1687" s="15" t="s">
        <v>32988</v>
      </c>
      <c r="AA16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1226 S Sherbourne Dr, Los Angeles  CA 90035</v>
      </c>
      <c r="AB1687" s="15"/>
    </row>
    <row r="1688" spans="1:28" x14ac:dyDescent="0.3">
      <c r="A1688" s="14">
        <v>1</v>
      </c>
      <c r="B1688" s="14">
        <v>1</v>
      </c>
      <c r="C1688" s="15" t="s">
        <v>33000</v>
      </c>
      <c r="D1688" s="15" t="s">
        <v>33000</v>
      </c>
      <c r="E1688" s="15">
        <v>45723</v>
      </c>
      <c r="F1688" s="15" t="s">
        <v>33001</v>
      </c>
      <c r="G1688" s="15">
        <v>45674</v>
      </c>
      <c r="H1688" s="15">
        <v>45855</v>
      </c>
      <c r="I1688" s="15" t="s">
        <v>33002</v>
      </c>
      <c r="J1688" s="15" t="s">
        <v>33003</v>
      </c>
      <c r="K1688" s="15" t="s">
        <v>45377</v>
      </c>
      <c r="L1688" s="15" t="s">
        <v>91</v>
      </c>
      <c r="M1688" s="15" t="s">
        <v>2352</v>
      </c>
      <c r="N1688" s="14">
        <v>2021</v>
      </c>
      <c r="O1688" s="15" t="s">
        <v>33004</v>
      </c>
      <c r="P1688" s="15" t="s">
        <v>81</v>
      </c>
      <c r="Q1688" s="15" t="s">
        <v>47022</v>
      </c>
      <c r="R1688" s="15" t="s">
        <v>33005</v>
      </c>
      <c r="S1688" s="15" t="s">
        <v>33006</v>
      </c>
      <c r="T1688" s="15" t="s">
        <v>253</v>
      </c>
      <c r="U1688" s="15" t="s">
        <v>53</v>
      </c>
      <c r="V1688" s="15" t="s">
        <v>45359</v>
      </c>
      <c r="W1688" s="15" t="s">
        <v>1624</v>
      </c>
      <c r="X1688" s="15" t="e">
        <f>_xlfn.XLOOKUP(_LOOKUP[[#This Row],[AdjusterMemberName]],_Adjuster[Adjuster Name],_Adjuster[Email],,0)</f>
        <v>#N/A</v>
      </c>
      <c r="Y1688" s="15" t="e">
        <f>_xlfn.XLOOKUP(_LOOKUP[[#This Row],[AdjusterMemberName]],_Adjuster[Adjuster Name],_Adjuster[Phone Number],,0)</f>
        <v>#N/A</v>
      </c>
      <c r="Z1688" s="15" t="s">
        <v>33007</v>
      </c>
      <c r="AA16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1026 S Flower St Apt 14, Inglewood  CA 90301</v>
      </c>
      <c r="AB1688" s="15">
        <v>45827</v>
      </c>
    </row>
    <row r="1689" spans="1:28" x14ac:dyDescent="0.3">
      <c r="A1689" s="14">
        <v>1</v>
      </c>
      <c r="B1689" s="14">
        <v>1</v>
      </c>
      <c r="C1689" s="15" t="s">
        <v>24698</v>
      </c>
      <c r="D1689" s="15" t="s">
        <v>24698</v>
      </c>
      <c r="E1689" s="15">
        <v>45723</v>
      </c>
      <c r="F1689" s="15" t="s">
        <v>33020</v>
      </c>
      <c r="G1689" s="15">
        <v>45681</v>
      </c>
      <c r="H1689" s="15">
        <v>45862</v>
      </c>
      <c r="I1689" s="15" t="s">
        <v>33021</v>
      </c>
      <c r="J1689" s="15" t="s">
        <v>33022</v>
      </c>
      <c r="K1689" s="15" t="s">
        <v>45477</v>
      </c>
      <c r="L1689" s="15" t="s">
        <v>128</v>
      </c>
      <c r="M1689" s="15" t="s">
        <v>170</v>
      </c>
      <c r="N1689" s="14">
        <v>2016</v>
      </c>
      <c r="O1689" s="15" t="s">
        <v>24702</v>
      </c>
      <c r="P1689" s="15" t="s">
        <v>81</v>
      </c>
      <c r="Q1689" s="15" t="s">
        <v>46977</v>
      </c>
      <c r="R1689" s="15" t="s">
        <v>24703</v>
      </c>
      <c r="S1689" s="15" t="s">
        <v>24704</v>
      </c>
      <c r="T1689" s="15" t="s">
        <v>1100</v>
      </c>
      <c r="U1689" s="15" t="s">
        <v>53</v>
      </c>
      <c r="V1689" s="15" t="s">
        <v>45649</v>
      </c>
      <c r="W1689" s="15" t="s">
        <v>1624</v>
      </c>
      <c r="X1689" s="15" t="e">
        <f>_xlfn.XLOOKUP(_LOOKUP[[#This Row],[AdjusterMemberName]],_Adjuster[Adjuster Name],_Adjuster[Email],,0)</f>
        <v>#N/A</v>
      </c>
      <c r="Y1689" s="15" t="e">
        <f>_xlfn.XLOOKUP(_LOOKUP[[#This Row],[AdjusterMemberName]],_Adjuster[Adjuster Name],_Adjuster[Phone Number],,0)</f>
        <v>#N/A</v>
      </c>
      <c r="Z1689" s="15" t="s">
        <v>24705</v>
      </c>
      <c r="AA16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1601 Church St, Barstow  CA 92311</v>
      </c>
      <c r="AB1689" s="15"/>
    </row>
    <row r="1690" spans="1:28" x14ac:dyDescent="0.3">
      <c r="A1690" s="14">
        <v>1</v>
      </c>
      <c r="B1690" s="14">
        <v>1</v>
      </c>
      <c r="C1690" s="15" t="s">
        <v>33032</v>
      </c>
      <c r="D1690" s="15" t="s">
        <v>33033</v>
      </c>
      <c r="E1690" s="15">
        <v>45723</v>
      </c>
      <c r="F1690" s="15" t="s">
        <v>33034</v>
      </c>
      <c r="G1690" s="15">
        <v>45610</v>
      </c>
      <c r="H1690" s="15">
        <v>45791</v>
      </c>
      <c r="I1690" s="15" t="s">
        <v>33035</v>
      </c>
      <c r="J1690" s="15" t="s">
        <v>33036</v>
      </c>
      <c r="K1690" s="15" t="s">
        <v>46251</v>
      </c>
      <c r="L1690" s="15" t="s">
        <v>987</v>
      </c>
      <c r="M1690" s="15" t="s">
        <v>6236</v>
      </c>
      <c r="N1690" s="14">
        <v>2005</v>
      </c>
      <c r="O1690" s="15" t="s">
        <v>33037</v>
      </c>
      <c r="P1690" s="15" t="s">
        <v>1273</v>
      </c>
      <c r="Q1690" s="15" t="s">
        <v>47065</v>
      </c>
      <c r="R1690" s="15" t="s">
        <v>1823</v>
      </c>
      <c r="S1690" s="15" t="s">
        <v>33038</v>
      </c>
      <c r="T1690" s="15" t="s">
        <v>308</v>
      </c>
      <c r="U1690" s="15" t="s">
        <v>53</v>
      </c>
      <c r="V1690" s="15" t="s">
        <v>46112</v>
      </c>
      <c r="W1690" s="15" t="s">
        <v>367</v>
      </c>
      <c r="X1690" s="15" t="str">
        <f>_xlfn.XLOOKUP(_LOOKUP[[#This Row],[AdjusterMemberName]],_Adjuster[Adjuster Name],_Adjuster[Email],,0)</f>
        <v>dHernandez4@knightcompany.com</v>
      </c>
      <c r="Y1690" s="15" t="str">
        <f>_xlfn.XLOOKUP(_LOOKUP[[#This Row],[AdjusterMemberName]],_Adjuster[Adjuster Name],_Adjuster[Phone Number],,0)</f>
        <v>323-315-7819</v>
      </c>
      <c r="Z1690" s="15" t="s">
        <v>33039</v>
      </c>
      <c r="AA16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3414 6Th St Apt 5, Riverside  CA 92501</v>
      </c>
      <c r="AB1690" s="15"/>
    </row>
    <row r="1691" spans="1:28" x14ac:dyDescent="0.3">
      <c r="A1691" s="14">
        <v>1</v>
      </c>
      <c r="B1691" s="14">
        <v>1</v>
      </c>
      <c r="C1691" s="15" t="s">
        <v>33057</v>
      </c>
      <c r="D1691" s="15" t="s">
        <v>33057</v>
      </c>
      <c r="E1691" s="15">
        <v>45723</v>
      </c>
      <c r="F1691" s="15" t="s">
        <v>33058</v>
      </c>
      <c r="G1691" s="15">
        <v>45720</v>
      </c>
      <c r="H1691" s="15">
        <v>45904</v>
      </c>
      <c r="I1691" s="15" t="s">
        <v>33059</v>
      </c>
      <c r="J1691" s="15" t="s">
        <v>33060</v>
      </c>
      <c r="K1691" s="15" t="s">
        <v>45332</v>
      </c>
      <c r="L1691" s="15" t="s">
        <v>103</v>
      </c>
      <c r="M1691" s="15" t="s">
        <v>1523</v>
      </c>
      <c r="N1691" s="14">
        <v>2023</v>
      </c>
      <c r="O1691" s="15" t="s">
        <v>33061</v>
      </c>
      <c r="P1691" s="15" t="s">
        <v>106</v>
      </c>
      <c r="Q1691" s="15" t="s">
        <v>47037</v>
      </c>
      <c r="R1691" s="15" t="s">
        <v>33062</v>
      </c>
      <c r="S1691" s="15" t="s">
        <v>33063</v>
      </c>
      <c r="T1691" s="15" t="s">
        <v>894</v>
      </c>
      <c r="U1691" s="15" t="s">
        <v>53</v>
      </c>
      <c r="V1691" s="15" t="s">
        <v>46212</v>
      </c>
      <c r="W1691" s="15" t="s">
        <v>54</v>
      </c>
      <c r="X1691" s="15" t="str">
        <f>_xlfn.XLOOKUP(_LOOKUP[[#This Row],[AdjusterMemberName]],_Adjuster[Adjuster Name],_Adjuster[Email],,0)</f>
        <v>JRubalcava@knightcompany.com</v>
      </c>
      <c r="Y1691" s="15" t="str">
        <f>_xlfn.XLOOKUP(_LOOKUP[[#This Row],[AdjusterMemberName]],_Adjuster[Adjuster Name],_Adjuster[Phone Number],,0)</f>
        <v>424-559-5420</v>
      </c>
      <c r="Z1691" s="15" t="s">
        <v>33064</v>
      </c>
      <c r="AA16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4238 54Th Pl Apt 12, San Diego  CA 92115</v>
      </c>
      <c r="AB1691" s="15">
        <v>45824</v>
      </c>
    </row>
    <row r="1692" spans="1:28" x14ac:dyDescent="0.3">
      <c r="A1692" s="14">
        <v>1</v>
      </c>
      <c r="B1692" s="14">
        <v>1</v>
      </c>
      <c r="C1692" s="15" t="s">
        <v>33081</v>
      </c>
      <c r="D1692" s="15" t="s">
        <v>33081</v>
      </c>
      <c r="E1692" s="15">
        <v>45723</v>
      </c>
      <c r="F1692" s="15" t="s">
        <v>33082</v>
      </c>
      <c r="G1692" s="15">
        <v>45583</v>
      </c>
      <c r="H1692" s="15">
        <v>45765</v>
      </c>
      <c r="I1692" s="15" t="s">
        <v>33083</v>
      </c>
      <c r="J1692" s="15" t="s">
        <v>33084</v>
      </c>
      <c r="K1692" s="15" t="s">
        <v>45493</v>
      </c>
      <c r="L1692" s="15" t="s">
        <v>103</v>
      </c>
      <c r="M1692" s="15" t="s">
        <v>9862</v>
      </c>
      <c r="N1692" s="14">
        <v>2018</v>
      </c>
      <c r="O1692" s="15" t="s">
        <v>33085</v>
      </c>
      <c r="P1692" s="15" t="s">
        <v>81</v>
      </c>
      <c r="Q1692" s="15" t="s">
        <v>47095</v>
      </c>
      <c r="R1692" s="15" t="s">
        <v>1686</v>
      </c>
      <c r="S1692" s="15" t="s">
        <v>33086</v>
      </c>
      <c r="T1692" s="15" t="s">
        <v>4670</v>
      </c>
      <c r="U1692" s="15" t="s">
        <v>53</v>
      </c>
      <c r="V1692" s="15" t="s">
        <v>46110</v>
      </c>
      <c r="W1692" s="15" t="s">
        <v>1357</v>
      </c>
      <c r="X1692" s="15" t="str">
        <f>_xlfn.XLOOKUP(_LOOKUP[[#This Row],[AdjusterMemberName]],_Adjuster[Adjuster Name],_Adjuster[Email],,0)</f>
        <v>jRivera1@knightcompany.com</v>
      </c>
      <c r="Y1692" s="15" t="str">
        <f>_xlfn.XLOOKUP(_LOOKUP[[#This Row],[AdjusterMemberName]],_Adjuster[Adjuster Name],_Adjuster[Phone Number],,0)</f>
        <v>424-559-5239</v>
      </c>
      <c r="Z1692" s="15" t="s">
        <v>33087</v>
      </c>
      <c r="AA16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12913 Silverbow Ave, Norwalk  CA 90650</v>
      </c>
      <c r="AB1692" s="15"/>
    </row>
    <row r="1693" spans="1:28" x14ac:dyDescent="0.3">
      <c r="A1693" s="14">
        <v>1</v>
      </c>
      <c r="B1693" s="14">
        <v>1</v>
      </c>
      <c r="C1693" s="15" t="s">
        <v>33095</v>
      </c>
      <c r="D1693" s="15" t="s">
        <v>33095</v>
      </c>
      <c r="E1693" s="15">
        <v>45723</v>
      </c>
      <c r="F1693" s="15" t="s">
        <v>33096</v>
      </c>
      <c r="G1693" s="15">
        <v>45646</v>
      </c>
      <c r="H1693" s="15">
        <v>45828</v>
      </c>
      <c r="I1693" s="15" t="s">
        <v>33097</v>
      </c>
      <c r="J1693" s="15" t="s">
        <v>33098</v>
      </c>
      <c r="K1693" s="15" t="s">
        <v>45661</v>
      </c>
      <c r="L1693" s="15" t="s">
        <v>314</v>
      </c>
      <c r="M1693" s="15" t="s">
        <v>3946</v>
      </c>
      <c r="N1693" s="14">
        <v>2017</v>
      </c>
      <c r="O1693" s="15" t="s">
        <v>33099</v>
      </c>
      <c r="P1693" s="15" t="s">
        <v>106</v>
      </c>
      <c r="Q1693" s="15" t="s">
        <v>47019</v>
      </c>
      <c r="R1693" s="15" t="s">
        <v>33100</v>
      </c>
      <c r="S1693" s="15" t="s">
        <v>33101</v>
      </c>
      <c r="T1693" s="15" t="s">
        <v>286</v>
      </c>
      <c r="U1693" s="15" t="s">
        <v>53</v>
      </c>
      <c r="V1693" s="15" t="s">
        <v>45475</v>
      </c>
      <c r="W1693" s="15" t="s">
        <v>3307</v>
      </c>
      <c r="X1693" s="15" t="e">
        <f>_xlfn.XLOOKUP(_LOOKUP[[#This Row],[AdjusterMemberName]],_Adjuster[Adjuster Name],_Adjuster[Email],,0)</f>
        <v>#N/A</v>
      </c>
      <c r="Y1693" s="15" t="e">
        <f>_xlfn.XLOOKUP(_LOOKUP[[#This Row],[AdjusterMemberName]],_Adjuster[Adjuster Name],_Adjuster[Phone Number],,0)</f>
        <v>#N/A</v>
      </c>
      <c r="Z1693" s="15" t="s">
        <v>33102</v>
      </c>
      <c r="AA16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1098 E 16Th St, Long Beach  CA 90813</v>
      </c>
      <c r="AB1693" s="15"/>
    </row>
    <row r="1694" spans="1:28" x14ac:dyDescent="0.3">
      <c r="A1694" s="14">
        <v>1</v>
      </c>
      <c r="B1694" s="14">
        <v>1</v>
      </c>
      <c r="C1694" s="15" t="s">
        <v>33111</v>
      </c>
      <c r="D1694" s="15" t="s">
        <v>33111</v>
      </c>
      <c r="E1694" s="15">
        <v>45723</v>
      </c>
      <c r="F1694" s="15" t="s">
        <v>33112</v>
      </c>
      <c r="G1694" s="15">
        <v>45624</v>
      </c>
      <c r="H1694" s="15">
        <v>45805</v>
      </c>
      <c r="I1694" s="15" t="s">
        <v>33113</v>
      </c>
      <c r="J1694" s="15" t="s">
        <v>33114</v>
      </c>
      <c r="K1694" s="15" t="s">
        <v>45646</v>
      </c>
      <c r="L1694" s="15" t="s">
        <v>103</v>
      </c>
      <c r="M1694" s="15" t="s">
        <v>890</v>
      </c>
      <c r="N1694" s="14">
        <v>2023</v>
      </c>
      <c r="O1694" s="15" t="s">
        <v>33115</v>
      </c>
      <c r="P1694" s="15" t="s">
        <v>106</v>
      </c>
      <c r="Q1694" s="15" t="s">
        <v>47061</v>
      </c>
      <c r="R1694" s="15" t="s">
        <v>33116</v>
      </c>
      <c r="S1694" s="15" t="s">
        <v>33117</v>
      </c>
      <c r="T1694" s="15" t="s">
        <v>18652</v>
      </c>
      <c r="U1694" s="15" t="s">
        <v>53</v>
      </c>
      <c r="V1694" s="15" t="s">
        <v>45983</v>
      </c>
      <c r="W1694" s="15" t="s">
        <v>1049</v>
      </c>
      <c r="X1694" s="15" t="str">
        <f>_xlfn.XLOOKUP(_LOOKUP[[#This Row],[AdjusterMemberName]],_Adjuster[Adjuster Name],_Adjuster[Email],,0)</f>
        <v>cPenate@knightcompany.com</v>
      </c>
      <c r="Y1694" s="15" t="str">
        <f>_xlfn.XLOOKUP(_LOOKUP[[#This Row],[AdjusterMemberName]],_Adjuster[Adjuster Name],_Adjuster[Phone Number],,0)</f>
        <v>424-559-5385</v>
      </c>
      <c r="Z1694" s="15" t="s">
        <v>33118</v>
      </c>
      <c r="AA16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2375 Couts Ave, Commerce  CA 90040</v>
      </c>
      <c r="AB1694" s="15"/>
    </row>
    <row r="1695" spans="1:28" x14ac:dyDescent="0.3">
      <c r="A1695" s="14">
        <v>1</v>
      </c>
      <c r="B1695" s="14">
        <v>1</v>
      </c>
      <c r="C1695" s="15" t="s">
        <v>24275</v>
      </c>
      <c r="D1695" s="15" t="s">
        <v>24275</v>
      </c>
      <c r="E1695" s="15">
        <v>45723</v>
      </c>
      <c r="F1695" s="15" t="s">
        <v>24276</v>
      </c>
      <c r="G1695" s="15">
        <v>45580</v>
      </c>
      <c r="H1695" s="15">
        <v>45762</v>
      </c>
      <c r="I1695" s="15" t="s">
        <v>33119</v>
      </c>
      <c r="J1695" s="15" t="s">
        <v>33120</v>
      </c>
      <c r="K1695" s="15" t="s">
        <v>45339</v>
      </c>
      <c r="L1695" s="15" t="s">
        <v>128</v>
      </c>
      <c r="M1695" s="15" t="s">
        <v>170</v>
      </c>
      <c r="N1695" s="14">
        <v>2025</v>
      </c>
      <c r="O1695" s="15" t="s">
        <v>24279</v>
      </c>
      <c r="P1695" s="15" t="s">
        <v>81</v>
      </c>
      <c r="Q1695" s="15" t="s">
        <v>119</v>
      </c>
      <c r="R1695" s="15" t="s">
        <v>24280</v>
      </c>
      <c r="S1695" s="15" t="s">
        <v>24281</v>
      </c>
      <c r="T1695" s="15" t="s">
        <v>2373</v>
      </c>
      <c r="U1695" s="15" t="s">
        <v>53</v>
      </c>
      <c r="V1695" s="15" t="s">
        <v>46249</v>
      </c>
      <c r="W1695" s="15" t="s">
        <v>22473</v>
      </c>
      <c r="X1695" s="15" t="e">
        <f>_xlfn.XLOOKUP(_LOOKUP[[#This Row],[AdjusterMemberName]],_Adjuster[Adjuster Name],_Adjuster[Email],,0)</f>
        <v>#N/A</v>
      </c>
      <c r="Y1695" s="15" t="e">
        <f>_xlfn.XLOOKUP(_LOOKUP[[#This Row],[AdjusterMemberName]],_Adjuster[Adjuster Name],_Adjuster[Phone Number],,0)</f>
        <v>#N/A</v>
      </c>
      <c r="Z1695" s="15" t="s">
        <v>24282</v>
      </c>
      <c r="AA16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3329 W 166Th St, Torrance  CA 90504</v>
      </c>
      <c r="AB1695" s="15">
        <v>45652</v>
      </c>
    </row>
    <row r="1696" spans="1:28" x14ac:dyDescent="0.3">
      <c r="A1696" s="14">
        <v>1</v>
      </c>
      <c r="B1696" s="14">
        <v>1</v>
      </c>
      <c r="C1696" s="15" t="s">
        <v>33121</v>
      </c>
      <c r="D1696" s="15" t="s">
        <v>33121</v>
      </c>
      <c r="E1696" s="15">
        <v>45723</v>
      </c>
      <c r="F1696" s="15" t="s">
        <v>33122</v>
      </c>
      <c r="G1696" s="15">
        <v>45722</v>
      </c>
      <c r="H1696" s="15">
        <v>45906</v>
      </c>
      <c r="I1696" s="15" t="s">
        <v>33123</v>
      </c>
      <c r="J1696" s="15" t="s">
        <v>33124</v>
      </c>
      <c r="K1696" s="15" t="s">
        <v>45336</v>
      </c>
      <c r="L1696" s="15" t="s">
        <v>103</v>
      </c>
      <c r="M1696" s="15" t="s">
        <v>2188</v>
      </c>
      <c r="N1696" s="14">
        <v>2022</v>
      </c>
      <c r="O1696" s="15" t="s">
        <v>33125</v>
      </c>
      <c r="P1696" s="15" t="s">
        <v>106</v>
      </c>
      <c r="Q1696" s="15" t="s">
        <v>47115</v>
      </c>
      <c r="R1696" s="15" t="s">
        <v>33126</v>
      </c>
      <c r="S1696" s="15" t="s">
        <v>33127</v>
      </c>
      <c r="T1696" s="15" t="s">
        <v>164</v>
      </c>
      <c r="U1696" s="15" t="s">
        <v>53</v>
      </c>
      <c r="V1696" s="15" t="s">
        <v>45579</v>
      </c>
      <c r="W1696" s="15" t="s">
        <v>1049</v>
      </c>
      <c r="X1696" s="15" t="str">
        <f>_xlfn.XLOOKUP(_LOOKUP[[#This Row],[AdjusterMemberName]],_Adjuster[Adjuster Name],_Adjuster[Email],,0)</f>
        <v>cPenate@knightcompany.com</v>
      </c>
      <c r="Y1696" s="15" t="str">
        <f>_xlfn.XLOOKUP(_LOOKUP[[#This Row],[AdjusterMemberName]],_Adjuster[Adjuster Name],_Adjuster[Phone Number],,0)</f>
        <v>424-559-5385</v>
      </c>
      <c r="Z1696" s="15" t="s">
        <v>33128</v>
      </c>
      <c r="AA16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1377 S Temperance Ave, Fresno  CA 93727</v>
      </c>
      <c r="AB1696" s="15">
        <v>45724</v>
      </c>
    </row>
    <row r="1697" spans="1:28" x14ac:dyDescent="0.3">
      <c r="A1697" s="14">
        <v>1</v>
      </c>
      <c r="B1697" s="14">
        <v>1</v>
      </c>
      <c r="C1697" s="15" t="s">
        <v>8529</v>
      </c>
      <c r="D1697" s="15" t="s">
        <v>33137</v>
      </c>
      <c r="E1697" s="15">
        <v>45723</v>
      </c>
      <c r="F1697" s="15" t="s">
        <v>33138</v>
      </c>
      <c r="G1697" s="15">
        <v>45639</v>
      </c>
      <c r="H1697" s="15">
        <v>45821</v>
      </c>
      <c r="I1697" s="15" t="s">
        <v>33139</v>
      </c>
      <c r="J1697" s="15" t="s">
        <v>33140</v>
      </c>
      <c r="K1697" s="15" t="s">
        <v>45339</v>
      </c>
      <c r="L1697" s="15" t="s">
        <v>103</v>
      </c>
      <c r="M1697" s="15" t="s">
        <v>304</v>
      </c>
      <c r="N1697" s="14">
        <v>2022</v>
      </c>
      <c r="O1697" s="15" t="s">
        <v>33141</v>
      </c>
      <c r="P1697" s="15" t="s">
        <v>81</v>
      </c>
      <c r="Q1697" s="15" t="s">
        <v>47006</v>
      </c>
      <c r="R1697" s="15" t="s">
        <v>8535</v>
      </c>
      <c r="S1697" s="15" t="s">
        <v>33142</v>
      </c>
      <c r="T1697" s="15" t="s">
        <v>530</v>
      </c>
      <c r="U1697" s="15" t="s">
        <v>53</v>
      </c>
      <c r="V1697" s="15" t="s">
        <v>45858</v>
      </c>
      <c r="W1697" s="15" t="s">
        <v>1624</v>
      </c>
      <c r="X1697" s="15" t="e">
        <f>_xlfn.XLOOKUP(_LOOKUP[[#This Row],[AdjusterMemberName]],_Adjuster[Adjuster Name],_Adjuster[Email],,0)</f>
        <v>#N/A</v>
      </c>
      <c r="Y1697" s="15" t="e">
        <f>_xlfn.XLOOKUP(_LOOKUP[[#This Row],[AdjusterMemberName]],_Adjuster[Adjuster Name],_Adjuster[Phone Number],,0)</f>
        <v>#N/A</v>
      </c>
      <c r="Z1697" s="15" t="s">
        <v>8537</v>
      </c>
      <c r="AA16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14625 Hummingbird Rd, Victorville  CA 92394</v>
      </c>
      <c r="AB1697" s="15"/>
    </row>
    <row r="1698" spans="1:28" x14ac:dyDescent="0.3">
      <c r="A1698" s="14">
        <v>1</v>
      </c>
      <c r="B1698" s="14">
        <v>1</v>
      </c>
      <c r="C1698" s="15" t="s">
        <v>33165</v>
      </c>
      <c r="D1698" s="15" t="s">
        <v>33165</v>
      </c>
      <c r="E1698" s="15">
        <v>45723</v>
      </c>
      <c r="F1698" s="15" t="s">
        <v>33166</v>
      </c>
      <c r="G1698" s="15">
        <v>45692</v>
      </c>
      <c r="H1698" s="15">
        <v>45873</v>
      </c>
      <c r="I1698" s="15" t="s">
        <v>33167</v>
      </c>
      <c r="J1698" s="15" t="s">
        <v>33168</v>
      </c>
      <c r="K1698" s="15" t="s">
        <v>45334</v>
      </c>
      <c r="L1698" s="15" t="s">
        <v>103</v>
      </c>
      <c r="M1698" s="15" t="s">
        <v>2946</v>
      </c>
      <c r="N1698" s="14">
        <v>2024</v>
      </c>
      <c r="O1698" s="15" t="s">
        <v>33169</v>
      </c>
      <c r="P1698" s="15" t="s">
        <v>106</v>
      </c>
      <c r="Q1698" s="15" t="s">
        <v>46962</v>
      </c>
      <c r="R1698" s="15" t="s">
        <v>33170</v>
      </c>
      <c r="S1698" s="15" t="s">
        <v>33171</v>
      </c>
      <c r="T1698" s="15" t="s">
        <v>1964</v>
      </c>
      <c r="U1698" s="15" t="s">
        <v>53</v>
      </c>
      <c r="V1698" s="15" t="s">
        <v>45584</v>
      </c>
      <c r="W1698" s="15" t="s">
        <v>1049</v>
      </c>
      <c r="X1698" s="15" t="str">
        <f>_xlfn.XLOOKUP(_LOOKUP[[#This Row],[AdjusterMemberName]],_Adjuster[Adjuster Name],_Adjuster[Email],,0)</f>
        <v>cPenate@knightcompany.com</v>
      </c>
      <c r="Y1698" s="15" t="str">
        <f>_xlfn.XLOOKUP(_LOOKUP[[#This Row],[AdjusterMemberName]],_Adjuster[Adjuster Name],_Adjuster[Phone Number],,0)</f>
        <v>424-559-5385</v>
      </c>
      <c r="Z1698" s="15" t="s">
        <v>33172</v>
      </c>
      <c r="AA16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7327 Otto St, Downey  CA 90240</v>
      </c>
      <c r="AB1698" s="15"/>
    </row>
    <row r="1699" spans="1:28" x14ac:dyDescent="0.3">
      <c r="A1699" s="14">
        <v>1</v>
      </c>
      <c r="B1699" s="14">
        <v>1</v>
      </c>
      <c r="C1699" s="15" t="s">
        <v>30144</v>
      </c>
      <c r="D1699" s="15" t="s">
        <v>30145</v>
      </c>
      <c r="E1699" s="15">
        <v>45723</v>
      </c>
      <c r="F1699" s="15" t="s">
        <v>30146</v>
      </c>
      <c r="G1699" s="15">
        <v>45649</v>
      </c>
      <c r="H1699" s="15">
        <v>45831</v>
      </c>
      <c r="I1699" s="15" t="s">
        <v>33234</v>
      </c>
      <c r="J1699" s="15" t="s">
        <v>33235</v>
      </c>
      <c r="K1699" s="15" t="s">
        <v>45451</v>
      </c>
      <c r="L1699" s="15" t="s">
        <v>103</v>
      </c>
      <c r="M1699" s="15" t="s">
        <v>16567</v>
      </c>
      <c r="N1699" s="14">
        <v>2024</v>
      </c>
      <c r="O1699" s="15" t="s">
        <v>33236</v>
      </c>
      <c r="P1699" s="15" t="s">
        <v>106</v>
      </c>
      <c r="Q1699" s="15" t="s">
        <v>46978</v>
      </c>
      <c r="R1699" s="15" t="s">
        <v>30150</v>
      </c>
      <c r="S1699" s="15" t="s">
        <v>30151</v>
      </c>
      <c r="T1699" s="15" t="s">
        <v>404</v>
      </c>
      <c r="U1699" s="15" t="s">
        <v>53</v>
      </c>
      <c r="V1699" s="15" t="s">
        <v>45971</v>
      </c>
      <c r="W1699" s="15" t="s">
        <v>7479</v>
      </c>
      <c r="X1699" s="15" t="e">
        <f>_xlfn.XLOOKUP(_LOOKUP[[#This Row],[AdjusterMemberName]],_Adjuster[Adjuster Name],_Adjuster[Email],,0)</f>
        <v>#N/A</v>
      </c>
      <c r="Y1699" s="15" t="e">
        <f>_xlfn.XLOOKUP(_LOOKUP[[#This Row],[AdjusterMemberName]],_Adjuster[Adjuster Name],_Adjuster[Phone Number],,0)</f>
        <v>#N/A</v>
      </c>
      <c r="Z1699" s="15" t="s">
        <v>30152</v>
      </c>
      <c r="AA16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15715 E Avenue Q1, Palmdale  CA 93591</v>
      </c>
      <c r="AB1699" s="15"/>
    </row>
    <row r="1700" spans="1:28" x14ac:dyDescent="0.3">
      <c r="A1700" s="14">
        <v>1</v>
      </c>
      <c r="B1700" s="14">
        <v>1</v>
      </c>
      <c r="C1700" s="15" t="s">
        <v>33392</v>
      </c>
      <c r="D1700" s="15" t="s">
        <v>33392</v>
      </c>
      <c r="E1700" s="15">
        <v>45723</v>
      </c>
      <c r="F1700" s="15" t="s">
        <v>33393</v>
      </c>
      <c r="G1700" s="15">
        <v>45708</v>
      </c>
      <c r="H1700" s="15">
        <v>45889</v>
      </c>
      <c r="I1700" s="15" t="s">
        <v>33394</v>
      </c>
      <c r="J1700" s="15" t="s">
        <v>33395</v>
      </c>
      <c r="K1700" s="15" t="s">
        <v>45496</v>
      </c>
      <c r="L1700" s="15" t="s">
        <v>441</v>
      </c>
      <c r="M1700" s="15" t="s">
        <v>2864</v>
      </c>
      <c r="N1700" s="14">
        <v>2024</v>
      </c>
      <c r="O1700" s="15" t="s">
        <v>33396</v>
      </c>
      <c r="P1700" s="15" t="s">
        <v>81</v>
      </c>
      <c r="Q1700" s="15" t="s">
        <v>46893</v>
      </c>
      <c r="R1700" s="15" t="s">
        <v>33397</v>
      </c>
      <c r="S1700" s="15" t="s">
        <v>33398</v>
      </c>
      <c r="T1700" s="15" t="s">
        <v>11815</v>
      </c>
      <c r="U1700" s="15" t="s">
        <v>53</v>
      </c>
      <c r="V1700" s="15" t="s">
        <v>45916</v>
      </c>
      <c r="W1700" s="15" t="s">
        <v>3184</v>
      </c>
      <c r="X1700" s="15" t="str">
        <f>_xlfn.XLOOKUP(_LOOKUP[[#This Row],[AdjusterMemberName]],_Adjuster[Adjuster Name],_Adjuster[Email],,0)</f>
        <v>mQualls@knightcompany.com</v>
      </c>
      <c r="Y1700" s="15" t="str">
        <f>_xlfn.XLOOKUP(_LOOKUP[[#This Row],[AdjusterMemberName]],_Adjuster[Adjuster Name],_Adjuster[Phone Number],,0)</f>
        <v>424-559-5436</v>
      </c>
      <c r="Z1700" s="15" t="s">
        <v>33399</v>
      </c>
      <c r="AA17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2084 Klee Ln, Clovis  CA 93611</v>
      </c>
      <c r="AB1700" s="15"/>
    </row>
    <row r="1701" spans="1:28" x14ac:dyDescent="0.3">
      <c r="A1701" s="14">
        <v>1</v>
      </c>
      <c r="B1701" s="14">
        <v>1</v>
      </c>
      <c r="C1701" s="15" t="s">
        <v>32823</v>
      </c>
      <c r="D1701" s="15" t="s">
        <v>32823</v>
      </c>
      <c r="E1701" s="15">
        <v>45722</v>
      </c>
      <c r="F1701" s="15" t="s">
        <v>32824</v>
      </c>
      <c r="G1701" s="15">
        <v>45646</v>
      </c>
      <c r="H1701" s="15">
        <v>45828</v>
      </c>
      <c r="I1701" s="15" t="s">
        <v>32825</v>
      </c>
      <c r="J1701" s="15" t="s">
        <v>32826</v>
      </c>
      <c r="K1701" s="15" t="s">
        <v>45528</v>
      </c>
      <c r="L1701" s="15" t="s">
        <v>430</v>
      </c>
      <c r="M1701" s="15" t="s">
        <v>2605</v>
      </c>
      <c r="N1701" s="14">
        <v>2021</v>
      </c>
      <c r="O1701" s="15" t="s">
        <v>32827</v>
      </c>
      <c r="P1701" s="15" t="s">
        <v>106</v>
      </c>
      <c r="Q1701" s="15" t="s">
        <v>47139</v>
      </c>
      <c r="R1701" s="15" t="s">
        <v>32828</v>
      </c>
      <c r="S1701" s="15" t="s">
        <v>32829</v>
      </c>
      <c r="T1701" s="15" t="s">
        <v>2292</v>
      </c>
      <c r="U1701" s="15" t="s">
        <v>53</v>
      </c>
      <c r="V1701" s="15" t="s">
        <v>46257</v>
      </c>
      <c r="W1701" s="15" t="s">
        <v>22473</v>
      </c>
      <c r="X1701" s="15" t="e">
        <f>_xlfn.XLOOKUP(_LOOKUP[[#This Row],[AdjusterMemberName]],_Adjuster[Adjuster Name],_Adjuster[Email],,0)</f>
        <v>#N/A</v>
      </c>
      <c r="Y1701" s="15" t="e">
        <f>_xlfn.XLOOKUP(_LOOKUP[[#This Row],[AdjusterMemberName]],_Adjuster[Adjuster Name],_Adjuster[Phone Number],,0)</f>
        <v>#N/A</v>
      </c>
      <c r="Z1701" s="15" t="s">
        <v>32830</v>
      </c>
      <c r="AA17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39469 Gallaudet Dr Apt 111, Fremont  CA 94538</v>
      </c>
      <c r="AB1701" s="15"/>
    </row>
    <row r="1702" spans="1:28" x14ac:dyDescent="0.3">
      <c r="A1702" s="14">
        <v>1</v>
      </c>
      <c r="B1702" s="14">
        <v>1</v>
      </c>
      <c r="C1702" s="15" t="s">
        <v>2148</v>
      </c>
      <c r="D1702" s="15" t="s">
        <v>26763</v>
      </c>
      <c r="E1702" s="15">
        <v>45722</v>
      </c>
      <c r="F1702" s="15" t="s">
        <v>27814</v>
      </c>
      <c r="G1702" s="15">
        <v>45649</v>
      </c>
      <c r="H1702" s="15">
        <v>45831</v>
      </c>
      <c r="I1702" s="15" t="s">
        <v>32833</v>
      </c>
      <c r="J1702" s="15" t="s">
        <v>32834</v>
      </c>
      <c r="K1702" s="15" t="s">
        <v>45590</v>
      </c>
      <c r="L1702" s="15" t="s">
        <v>139</v>
      </c>
      <c r="M1702" s="15" t="s">
        <v>697</v>
      </c>
      <c r="N1702" s="14">
        <v>2016</v>
      </c>
      <c r="O1702" s="15" t="s">
        <v>27817</v>
      </c>
      <c r="P1702" s="15" t="s">
        <v>106</v>
      </c>
      <c r="Q1702" s="15" t="s">
        <v>47079</v>
      </c>
      <c r="R1702" s="15" t="s">
        <v>2153</v>
      </c>
      <c r="S1702" s="15" t="s">
        <v>2154</v>
      </c>
      <c r="T1702" s="15" t="s">
        <v>1156</v>
      </c>
      <c r="U1702" s="15" t="s">
        <v>53</v>
      </c>
      <c r="V1702" s="15" t="s">
        <v>46047</v>
      </c>
      <c r="W1702" s="15" t="s">
        <v>1186</v>
      </c>
      <c r="X1702" s="15" t="str">
        <f>_xlfn.XLOOKUP(_LOOKUP[[#This Row],[AdjusterMemberName]],_Adjuster[Adjuster Name],_Adjuster[Email],,0)</f>
        <v>sAkinleye@knightcompany.com</v>
      </c>
      <c r="Y1702" s="15" t="str">
        <f>_xlfn.XLOOKUP(_LOOKUP[[#This Row],[AdjusterMemberName]],_Adjuster[Adjuster Name],_Adjuster[Phone Number],,0)</f>
        <v>424-559-5280</v>
      </c>
      <c r="Z1702" s="15" t="s">
        <v>27818</v>
      </c>
      <c r="AA17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1435 167Th Ave Apt 21, San Leandro  CA 94578</v>
      </c>
      <c r="AB1702" s="15"/>
    </row>
    <row r="1703" spans="1:28" x14ac:dyDescent="0.3">
      <c r="A1703" s="14">
        <v>1</v>
      </c>
      <c r="B1703" s="14">
        <v>1</v>
      </c>
      <c r="C1703" s="15" t="s">
        <v>32862</v>
      </c>
      <c r="D1703" s="15" t="s">
        <v>32862</v>
      </c>
      <c r="E1703" s="15">
        <v>45722</v>
      </c>
      <c r="F1703" s="15" t="s">
        <v>32863</v>
      </c>
      <c r="G1703" s="15">
        <v>45626</v>
      </c>
      <c r="H1703" s="15">
        <v>45807</v>
      </c>
      <c r="I1703" s="15" t="s">
        <v>32864</v>
      </c>
      <c r="J1703" s="15" t="s">
        <v>32865</v>
      </c>
      <c r="K1703" s="15" t="s">
        <v>45477</v>
      </c>
      <c r="L1703" s="15" t="s">
        <v>128</v>
      </c>
      <c r="M1703" s="15" t="s">
        <v>170</v>
      </c>
      <c r="N1703" s="14">
        <v>2015</v>
      </c>
      <c r="O1703" s="15" t="s">
        <v>32866</v>
      </c>
      <c r="P1703" s="15" t="s">
        <v>81</v>
      </c>
      <c r="Q1703" s="15" t="s">
        <v>47135</v>
      </c>
      <c r="R1703" s="15" t="s">
        <v>32867</v>
      </c>
      <c r="S1703" s="15" t="s">
        <v>32868</v>
      </c>
      <c r="T1703" s="15" t="s">
        <v>32869</v>
      </c>
      <c r="U1703" s="15" t="s">
        <v>53</v>
      </c>
      <c r="V1703" s="15" t="s">
        <v>46246</v>
      </c>
      <c r="W1703" s="15" t="s">
        <v>3184</v>
      </c>
      <c r="X1703" s="15" t="str">
        <f>_xlfn.XLOOKUP(_LOOKUP[[#This Row],[AdjusterMemberName]],_Adjuster[Adjuster Name],_Adjuster[Email],,0)</f>
        <v>mQualls@knightcompany.com</v>
      </c>
      <c r="Y1703" s="15" t="str">
        <f>_xlfn.XLOOKUP(_LOOKUP[[#This Row],[AdjusterMemberName]],_Adjuster[Adjuster Name],_Adjuster[Phone Number],,0)</f>
        <v>424-559-5436</v>
      </c>
      <c r="Z1703" s="15" t="s">
        <v>32870</v>
      </c>
      <c r="AA17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1046 North Commerce St Apt 4, Stockton  CA 95202</v>
      </c>
      <c r="AB1703" s="15"/>
    </row>
    <row r="1704" spans="1:28" x14ac:dyDescent="0.3">
      <c r="A1704" s="14">
        <v>1</v>
      </c>
      <c r="B1704" s="14">
        <v>1</v>
      </c>
      <c r="C1704" s="15" t="s">
        <v>32902</v>
      </c>
      <c r="D1704" s="15" t="s">
        <v>32902</v>
      </c>
      <c r="E1704" s="15">
        <v>45722</v>
      </c>
      <c r="F1704" s="15" t="s">
        <v>32903</v>
      </c>
      <c r="G1704" s="15">
        <v>45646</v>
      </c>
      <c r="H1704" s="15">
        <v>45828</v>
      </c>
      <c r="I1704" s="15" t="s">
        <v>32904</v>
      </c>
      <c r="J1704" s="15" t="s">
        <v>32905</v>
      </c>
      <c r="K1704" s="15" t="s">
        <v>45341</v>
      </c>
      <c r="L1704" s="15" t="s">
        <v>419</v>
      </c>
      <c r="M1704" s="15" t="s">
        <v>420</v>
      </c>
      <c r="N1704" s="14">
        <v>2010</v>
      </c>
      <c r="O1704" s="15" t="s">
        <v>32906</v>
      </c>
      <c r="P1704" s="15" t="s">
        <v>106</v>
      </c>
      <c r="Q1704" s="15" t="s">
        <v>47019</v>
      </c>
      <c r="R1704" s="15" t="s">
        <v>1745</v>
      </c>
      <c r="S1704" s="15" t="s">
        <v>32907</v>
      </c>
      <c r="T1704" s="15" t="s">
        <v>174</v>
      </c>
      <c r="U1704" s="15" t="s">
        <v>53</v>
      </c>
      <c r="V1704" s="15" t="s">
        <v>45351</v>
      </c>
      <c r="W1704" s="15" t="s">
        <v>1357</v>
      </c>
      <c r="X1704" s="15" t="str">
        <f>_xlfn.XLOOKUP(_LOOKUP[[#This Row],[AdjusterMemberName]],_Adjuster[Adjuster Name],_Adjuster[Email],,0)</f>
        <v>jRivera1@knightcompany.com</v>
      </c>
      <c r="Y1704" s="15" t="str">
        <f>_xlfn.XLOOKUP(_LOOKUP[[#This Row],[AdjusterMemberName]],_Adjuster[Adjuster Name],_Adjuster[Phone Number],,0)</f>
        <v>424-559-5239</v>
      </c>
      <c r="Z1704" s="15" t="s">
        <v>32908</v>
      </c>
      <c r="AA17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533 W 51St St, Los Angeles  CA 90037</v>
      </c>
      <c r="AB1704" s="15"/>
    </row>
    <row r="1705" spans="1:28" x14ac:dyDescent="0.3">
      <c r="A1705" s="14">
        <v>1</v>
      </c>
      <c r="B1705" s="14">
        <v>1</v>
      </c>
      <c r="C1705" s="15" t="s">
        <v>32918</v>
      </c>
      <c r="D1705" s="15" t="s">
        <v>32918</v>
      </c>
      <c r="E1705" s="15">
        <v>45722</v>
      </c>
      <c r="F1705" s="15" t="s">
        <v>32919</v>
      </c>
      <c r="G1705" s="15">
        <v>45660</v>
      </c>
      <c r="H1705" s="15">
        <v>45841</v>
      </c>
      <c r="I1705" s="15" t="s">
        <v>32920</v>
      </c>
      <c r="J1705" s="15" t="s">
        <v>32921</v>
      </c>
      <c r="K1705" s="15" t="s">
        <v>45496</v>
      </c>
      <c r="L1705" s="15" t="s">
        <v>103</v>
      </c>
      <c r="M1705" s="15" t="s">
        <v>304</v>
      </c>
      <c r="N1705" s="14">
        <v>2017</v>
      </c>
      <c r="O1705" s="15" t="s">
        <v>32922</v>
      </c>
      <c r="P1705" s="15" t="s">
        <v>106</v>
      </c>
      <c r="Q1705" s="15" t="s">
        <v>46979</v>
      </c>
      <c r="R1705" s="15" t="s">
        <v>32923</v>
      </c>
      <c r="S1705" s="15" t="s">
        <v>32924</v>
      </c>
      <c r="T1705" s="15" t="s">
        <v>25491</v>
      </c>
      <c r="U1705" s="15" t="s">
        <v>53</v>
      </c>
      <c r="V1705" s="15" t="s">
        <v>46254</v>
      </c>
      <c r="W1705" s="15" t="s">
        <v>1186</v>
      </c>
      <c r="X1705" s="15" t="str">
        <f>_xlfn.XLOOKUP(_LOOKUP[[#This Row],[AdjusterMemberName]],_Adjuster[Adjuster Name],_Adjuster[Email],,0)</f>
        <v>sAkinleye@knightcompany.com</v>
      </c>
      <c r="Y1705" s="15" t="str">
        <f>_xlfn.XLOOKUP(_LOOKUP[[#This Row],[AdjusterMemberName]],_Adjuster[Adjuster Name],_Adjuster[Phone Number],,0)</f>
        <v>424-559-5280</v>
      </c>
      <c r="Z1705" s="15" t="s">
        <v>32925</v>
      </c>
      <c r="AA17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6304 Birdcage St Apt 44, Citrus Heights  CA 95610</v>
      </c>
      <c r="AB1705" s="15"/>
    </row>
    <row r="1706" spans="1:28" x14ac:dyDescent="0.3">
      <c r="A1706" s="14">
        <v>1</v>
      </c>
      <c r="B1706" s="14">
        <v>1</v>
      </c>
      <c r="C1706" s="15" t="s">
        <v>32926</v>
      </c>
      <c r="D1706" s="15" t="s">
        <v>32926</v>
      </c>
      <c r="E1706" s="15">
        <v>45722</v>
      </c>
      <c r="F1706" s="15" t="s">
        <v>32927</v>
      </c>
      <c r="G1706" s="15">
        <v>45666</v>
      </c>
      <c r="H1706" s="15">
        <v>45847</v>
      </c>
      <c r="I1706" s="15" t="s">
        <v>32928</v>
      </c>
      <c r="J1706" s="15" t="s">
        <v>32929</v>
      </c>
      <c r="K1706" s="15" t="s">
        <v>45554</v>
      </c>
      <c r="L1706" s="15" t="s">
        <v>25</v>
      </c>
      <c r="M1706" s="15" t="s">
        <v>373</v>
      </c>
      <c r="N1706" s="14">
        <v>2019</v>
      </c>
      <c r="O1706" s="15" t="s">
        <v>32930</v>
      </c>
      <c r="P1706" s="15" t="s">
        <v>81</v>
      </c>
      <c r="Q1706" s="15" t="s">
        <v>46893</v>
      </c>
      <c r="R1706" s="15" t="s">
        <v>32931</v>
      </c>
      <c r="S1706" s="15" t="s">
        <v>32932</v>
      </c>
      <c r="T1706" s="15" t="s">
        <v>1834</v>
      </c>
      <c r="U1706" s="15" t="s">
        <v>53</v>
      </c>
      <c r="V1706" s="15" t="s">
        <v>45886</v>
      </c>
      <c r="W1706" s="15" t="s">
        <v>1049</v>
      </c>
      <c r="X1706" s="15" t="str">
        <f>_xlfn.XLOOKUP(_LOOKUP[[#This Row],[AdjusterMemberName]],_Adjuster[Adjuster Name],_Adjuster[Email],,0)</f>
        <v>cPenate@knightcompany.com</v>
      </c>
      <c r="Y1706" s="15" t="str">
        <f>_xlfn.XLOOKUP(_LOOKUP[[#This Row],[AdjusterMemberName]],_Adjuster[Adjuster Name],_Adjuster[Phone Number],,0)</f>
        <v>424-559-5385</v>
      </c>
      <c r="Z1706" s="15" t="s">
        <v>32933</v>
      </c>
      <c r="AA17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1621 Riva Ln Unit D, Escondido  CA 92027</v>
      </c>
      <c r="AB1706" s="15"/>
    </row>
    <row r="1707" spans="1:28" x14ac:dyDescent="0.3">
      <c r="A1707" s="14">
        <v>1</v>
      </c>
      <c r="B1707" s="14">
        <v>1</v>
      </c>
      <c r="C1707" s="15" t="s">
        <v>32950</v>
      </c>
      <c r="D1707" s="15" t="s">
        <v>32950</v>
      </c>
      <c r="E1707" s="15">
        <v>45722</v>
      </c>
      <c r="F1707" s="15" t="s">
        <v>32951</v>
      </c>
      <c r="G1707" s="15">
        <v>45550</v>
      </c>
      <c r="H1707" s="15">
        <v>45731</v>
      </c>
      <c r="I1707" s="15" t="s">
        <v>32952</v>
      </c>
      <c r="J1707" s="15" t="s">
        <v>32953</v>
      </c>
      <c r="K1707" s="15" t="s">
        <v>45345</v>
      </c>
      <c r="L1707" s="15" t="s">
        <v>314</v>
      </c>
      <c r="M1707" s="15" t="s">
        <v>315</v>
      </c>
      <c r="N1707" s="14">
        <v>2015</v>
      </c>
      <c r="O1707" s="15" t="s">
        <v>32954</v>
      </c>
      <c r="P1707" s="15" t="s">
        <v>106</v>
      </c>
      <c r="Q1707" s="15" t="s">
        <v>47061</v>
      </c>
      <c r="R1707" s="15" t="s">
        <v>32955</v>
      </c>
      <c r="S1707" s="15" t="s">
        <v>32956</v>
      </c>
      <c r="T1707" s="15" t="s">
        <v>1834</v>
      </c>
      <c r="U1707" s="15" t="s">
        <v>53</v>
      </c>
      <c r="V1707" s="15" t="s">
        <v>45760</v>
      </c>
      <c r="W1707" s="15" t="s">
        <v>264</v>
      </c>
      <c r="X1707" s="15" t="str">
        <f>_xlfn.XLOOKUP(_LOOKUP[[#This Row],[AdjusterMemberName]],_Adjuster[Adjuster Name],_Adjuster[Email],,0)</f>
        <v>sBonnevie@knightcompany.com</v>
      </c>
      <c r="Y1707" s="15" t="str">
        <f>_xlfn.XLOOKUP(_LOOKUP[[#This Row],[AdjusterMemberName]],_Adjuster[Adjuster Name],_Adjuster[Phone Number],,0)</f>
        <v>323-692-4064</v>
      </c>
      <c r="Z1707" s="15" t="s">
        <v>32957</v>
      </c>
      <c r="AA17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1845 N Broadway Apt 157, Escondido  CA 92026</v>
      </c>
      <c r="AB1707" s="15"/>
    </row>
    <row r="1708" spans="1:28" x14ac:dyDescent="0.3">
      <c r="A1708" s="14">
        <v>1</v>
      </c>
      <c r="B1708" s="14">
        <v>1</v>
      </c>
      <c r="C1708" s="15" t="s">
        <v>32958</v>
      </c>
      <c r="D1708" s="15" t="s">
        <v>32959</v>
      </c>
      <c r="E1708" s="15">
        <v>45722</v>
      </c>
      <c r="F1708" s="15" t="s">
        <v>32960</v>
      </c>
      <c r="G1708" s="15">
        <v>45561</v>
      </c>
      <c r="H1708" s="15">
        <v>45742</v>
      </c>
      <c r="I1708" s="15" t="s">
        <v>32961</v>
      </c>
      <c r="J1708" s="15" t="s">
        <v>32962</v>
      </c>
      <c r="K1708" s="15" t="s">
        <v>45350</v>
      </c>
      <c r="L1708" s="15" t="s">
        <v>25</v>
      </c>
      <c r="M1708" s="15" t="s">
        <v>2170</v>
      </c>
      <c r="N1708" s="14">
        <v>2013</v>
      </c>
      <c r="O1708" s="15" t="s">
        <v>32963</v>
      </c>
      <c r="P1708" s="15" t="s">
        <v>81</v>
      </c>
      <c r="Q1708" s="15" t="s">
        <v>47019</v>
      </c>
      <c r="R1708" s="15" t="s">
        <v>32964</v>
      </c>
      <c r="S1708" s="15" t="s">
        <v>32965</v>
      </c>
      <c r="T1708" s="15" t="s">
        <v>32966</v>
      </c>
      <c r="U1708" s="15" t="s">
        <v>53</v>
      </c>
      <c r="V1708" s="15" t="s">
        <v>45899</v>
      </c>
      <c r="W1708" s="15" t="s">
        <v>54</v>
      </c>
      <c r="X1708" s="15" t="str">
        <f>_xlfn.XLOOKUP(_LOOKUP[[#This Row],[AdjusterMemberName]],_Adjuster[Adjuster Name],_Adjuster[Email],,0)</f>
        <v>JRubalcava@knightcompany.com</v>
      </c>
      <c r="Y1708" s="15" t="str">
        <f>_xlfn.XLOOKUP(_LOOKUP[[#This Row],[AdjusterMemberName]],_Adjuster[Adjuster Name],_Adjuster[Phone Number],,0)</f>
        <v>424-559-5420</v>
      </c>
      <c r="Z1708" s="15" t="s">
        <v>32967</v>
      </c>
      <c r="AA17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10800 Dale St Spc 108, Stanton  CA 90680</v>
      </c>
      <c r="AB1708" s="15"/>
    </row>
    <row r="1709" spans="1:28" x14ac:dyDescent="0.3">
      <c r="A1709" s="14">
        <v>1</v>
      </c>
      <c r="B1709" s="14">
        <v>1</v>
      </c>
      <c r="C1709" s="15" t="s">
        <v>32972</v>
      </c>
      <c r="D1709" s="15" t="s">
        <v>32972</v>
      </c>
      <c r="E1709" s="15">
        <v>45722</v>
      </c>
      <c r="F1709" s="15" t="s">
        <v>32973</v>
      </c>
      <c r="G1709" s="15">
        <v>45718</v>
      </c>
      <c r="H1709" s="15">
        <v>45902</v>
      </c>
      <c r="I1709" s="15" t="s">
        <v>32974</v>
      </c>
      <c r="J1709" s="15" t="s">
        <v>32975</v>
      </c>
      <c r="K1709" s="15" t="s">
        <v>46090</v>
      </c>
      <c r="L1709" s="15" t="s">
        <v>419</v>
      </c>
      <c r="M1709" s="15" t="s">
        <v>32976</v>
      </c>
      <c r="N1709" s="14">
        <v>2021</v>
      </c>
      <c r="O1709" s="15" t="s">
        <v>32977</v>
      </c>
      <c r="P1709" s="15" t="s">
        <v>106</v>
      </c>
      <c r="Q1709" s="15" t="s">
        <v>46931</v>
      </c>
      <c r="R1709" s="15" t="s">
        <v>32978</v>
      </c>
      <c r="S1709" s="15" t="s">
        <v>32979</v>
      </c>
      <c r="T1709" s="15" t="s">
        <v>840</v>
      </c>
      <c r="U1709" s="15" t="s">
        <v>53</v>
      </c>
      <c r="V1709" s="15" t="s">
        <v>45450</v>
      </c>
      <c r="W1709" s="15" t="s">
        <v>850</v>
      </c>
      <c r="X1709" s="15" t="e">
        <f>_xlfn.XLOOKUP(_LOOKUP[[#This Row],[AdjusterMemberName]],_Adjuster[Adjuster Name],_Adjuster[Email],,0)</f>
        <v>#N/A</v>
      </c>
      <c r="Y1709" s="15" t="e">
        <f>_xlfn.XLOOKUP(_LOOKUP[[#This Row],[AdjusterMemberName]],_Adjuster[Adjuster Name],_Adjuster[Phone Number],,0)</f>
        <v>#N/A</v>
      </c>
      <c r="Z1709" s="15" t="s">
        <v>32980</v>
      </c>
      <c r="AA17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10555 Flora Vista Rd, Apple Valley  CA 92308</v>
      </c>
      <c r="AB1709" s="15"/>
    </row>
    <row r="1710" spans="1:28" x14ac:dyDescent="0.3">
      <c r="A1710" s="14">
        <v>1</v>
      </c>
      <c r="B1710" s="14">
        <v>1</v>
      </c>
      <c r="C1710" s="15" t="s">
        <v>28882</v>
      </c>
      <c r="D1710" s="15" t="s">
        <v>28882</v>
      </c>
      <c r="E1710" s="15">
        <v>45722</v>
      </c>
      <c r="F1710" s="15" t="s">
        <v>33008</v>
      </c>
      <c r="G1710" s="15">
        <v>45716</v>
      </c>
      <c r="H1710" s="15">
        <v>45897</v>
      </c>
      <c r="I1710" s="15" t="s">
        <v>33009</v>
      </c>
      <c r="J1710" s="15" t="s">
        <v>33010</v>
      </c>
      <c r="K1710" s="15" t="s">
        <v>45635</v>
      </c>
      <c r="L1710" s="15" t="s">
        <v>150</v>
      </c>
      <c r="M1710" s="15" t="s">
        <v>7286</v>
      </c>
      <c r="N1710" s="14">
        <v>2021</v>
      </c>
      <c r="O1710" s="15" t="s">
        <v>33011</v>
      </c>
      <c r="P1710" s="15" t="s">
        <v>106</v>
      </c>
      <c r="Q1710" s="15" t="s">
        <v>46893</v>
      </c>
      <c r="R1710" s="15" t="s">
        <v>2345</v>
      </c>
      <c r="S1710" s="15" t="s">
        <v>28888</v>
      </c>
      <c r="T1710" s="15" t="s">
        <v>1964</v>
      </c>
      <c r="U1710" s="15" t="s">
        <v>53</v>
      </c>
      <c r="V1710" s="15" t="s">
        <v>45852</v>
      </c>
      <c r="W1710" s="15" t="s">
        <v>54</v>
      </c>
      <c r="X1710" s="15" t="str">
        <f>_xlfn.XLOOKUP(_LOOKUP[[#This Row],[AdjusterMemberName]],_Adjuster[Adjuster Name],_Adjuster[Email],,0)</f>
        <v>JRubalcava@knightcompany.com</v>
      </c>
      <c r="Y1710" s="15" t="str">
        <f>_xlfn.XLOOKUP(_LOOKUP[[#This Row],[AdjusterMemberName]],_Adjuster[Adjuster Name],_Adjuster[Phone Number],,0)</f>
        <v>424-559-5420</v>
      </c>
      <c r="Z1710" s="15" t="s">
        <v>28889</v>
      </c>
      <c r="AA17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12450 Lakewood Blvd Apt 216, Downey  CA 90242</v>
      </c>
      <c r="AB1710" s="15"/>
    </row>
    <row r="1711" spans="1:28" x14ac:dyDescent="0.3">
      <c r="A1711" s="14">
        <v>1</v>
      </c>
      <c r="B1711" s="14">
        <v>1</v>
      </c>
      <c r="C1711" s="15" t="s">
        <v>33023</v>
      </c>
      <c r="D1711" s="15" t="s">
        <v>33024</v>
      </c>
      <c r="E1711" s="15">
        <v>45722</v>
      </c>
      <c r="F1711" s="15" t="s">
        <v>33025</v>
      </c>
      <c r="G1711" s="15">
        <v>45642</v>
      </c>
      <c r="H1711" s="15">
        <v>45824</v>
      </c>
      <c r="I1711" s="15" t="s">
        <v>33026</v>
      </c>
      <c r="J1711" s="15" t="s">
        <v>33027</v>
      </c>
      <c r="K1711" s="15" t="s">
        <v>45748</v>
      </c>
      <c r="L1711" s="15" t="s">
        <v>314</v>
      </c>
      <c r="M1711" s="15" t="s">
        <v>5866</v>
      </c>
      <c r="N1711" s="14">
        <v>2023</v>
      </c>
      <c r="O1711" s="15" t="s">
        <v>33028</v>
      </c>
      <c r="P1711" s="15" t="s">
        <v>106</v>
      </c>
      <c r="Q1711" s="15" t="s">
        <v>47053</v>
      </c>
      <c r="R1711" s="15" t="s">
        <v>33029</v>
      </c>
      <c r="S1711" s="15" t="s">
        <v>33030</v>
      </c>
      <c r="T1711" s="15" t="s">
        <v>4809</v>
      </c>
      <c r="U1711" s="15" t="s">
        <v>53</v>
      </c>
      <c r="V1711" s="15" t="s">
        <v>45573</v>
      </c>
      <c r="W1711" s="15" t="s">
        <v>1049</v>
      </c>
      <c r="X1711" s="15" t="str">
        <f>_xlfn.XLOOKUP(_LOOKUP[[#This Row],[AdjusterMemberName]],_Adjuster[Adjuster Name],_Adjuster[Email],,0)</f>
        <v>cPenate@knightcompany.com</v>
      </c>
      <c r="Y1711" s="15" t="str">
        <f>_xlfn.XLOOKUP(_LOOKUP[[#This Row],[AdjusterMemberName]],_Adjuster[Adjuster Name],_Adjuster[Phone Number],,0)</f>
        <v>424-559-5385</v>
      </c>
      <c r="Z1711" s="15" t="s">
        <v>33031</v>
      </c>
      <c r="AA17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413 E Florinda St, Hanford  CA 93230</v>
      </c>
      <c r="AB1711" s="15"/>
    </row>
    <row r="1712" spans="1:28" x14ac:dyDescent="0.3">
      <c r="A1712" s="14">
        <v>1</v>
      </c>
      <c r="B1712" s="14">
        <v>1</v>
      </c>
      <c r="C1712" s="15" t="s">
        <v>33041</v>
      </c>
      <c r="D1712" s="15" t="s">
        <v>33042</v>
      </c>
      <c r="E1712" s="15">
        <v>45722</v>
      </c>
      <c r="F1712" s="15" t="s">
        <v>33043</v>
      </c>
      <c r="G1712" s="15">
        <v>45632</v>
      </c>
      <c r="H1712" s="15">
        <v>45814</v>
      </c>
      <c r="I1712" s="15" t="s">
        <v>33044</v>
      </c>
      <c r="J1712" s="15" t="s">
        <v>33045</v>
      </c>
      <c r="K1712" s="15" t="s">
        <v>45691</v>
      </c>
      <c r="L1712" s="15" t="s">
        <v>103</v>
      </c>
      <c r="M1712" s="15" t="s">
        <v>104</v>
      </c>
      <c r="N1712" s="14">
        <v>2020</v>
      </c>
      <c r="O1712" s="15" t="s">
        <v>33046</v>
      </c>
      <c r="P1712" s="15" t="s">
        <v>81</v>
      </c>
      <c r="Q1712" s="15" t="s">
        <v>47006</v>
      </c>
      <c r="R1712" s="15" t="s">
        <v>33047</v>
      </c>
      <c r="S1712" s="15" t="s">
        <v>33048</v>
      </c>
      <c r="T1712" s="15" t="s">
        <v>174</v>
      </c>
      <c r="U1712" s="15" t="s">
        <v>53</v>
      </c>
      <c r="V1712" s="15" t="s">
        <v>45507</v>
      </c>
      <c r="W1712" s="15" t="s">
        <v>1544</v>
      </c>
      <c r="X1712" s="15" t="str">
        <f>_xlfn.XLOOKUP(_LOOKUP[[#This Row],[AdjusterMemberName]],_Adjuster[Adjuster Name],_Adjuster[Email],,0)</f>
        <v>CRodriguez5@knightcompany.com</v>
      </c>
      <c r="Y1712" s="15" t="str">
        <f>_xlfn.XLOOKUP(_LOOKUP[[#This Row],[AdjusterMemberName]],_Adjuster[Adjuster Name],_Adjuster[Phone Number],,0)</f>
        <v>323-456-1708</v>
      </c>
      <c r="Z1712" s="15" t="s">
        <v>33049</v>
      </c>
      <c r="AA17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4118 Rosewood Ave Apt 204, Los Angeles  CA 90004</v>
      </c>
      <c r="AB1712" s="15"/>
    </row>
    <row r="1713" spans="1:28" x14ac:dyDescent="0.3">
      <c r="A1713" s="14">
        <v>1</v>
      </c>
      <c r="B1713" s="14">
        <v>0</v>
      </c>
      <c r="C1713" s="15" t="s">
        <v>33073</v>
      </c>
      <c r="D1713" s="15" t="s">
        <v>33074</v>
      </c>
      <c r="E1713" s="15">
        <v>45722</v>
      </c>
      <c r="F1713" s="15" t="s">
        <v>33075</v>
      </c>
      <c r="G1713" s="15">
        <v>45698</v>
      </c>
      <c r="H1713" s="15">
        <v>45879</v>
      </c>
      <c r="I1713" s="15" t="s">
        <v>33076</v>
      </c>
      <c r="J1713" s="15" t="s">
        <v>33077</v>
      </c>
      <c r="K1713" s="15" t="s">
        <v>45735</v>
      </c>
      <c r="L1713" s="15" t="s">
        <v>103</v>
      </c>
      <c r="M1713" s="15" t="s">
        <v>104</v>
      </c>
      <c r="N1713" s="14">
        <v>2024</v>
      </c>
      <c r="O1713" s="15" t="s">
        <v>33078</v>
      </c>
      <c r="P1713" s="15" t="s">
        <v>106</v>
      </c>
      <c r="Q1713" s="15" t="s">
        <v>46893</v>
      </c>
      <c r="R1713" s="15" t="s">
        <v>931</v>
      </c>
      <c r="S1713" s="15" t="s">
        <v>33079</v>
      </c>
      <c r="T1713" s="15" t="s">
        <v>174</v>
      </c>
      <c r="U1713" s="15" t="s">
        <v>53</v>
      </c>
      <c r="V1713" s="15" t="s">
        <v>45841</v>
      </c>
      <c r="W1713" s="15" t="s">
        <v>850</v>
      </c>
      <c r="X1713" s="15" t="e">
        <f>_xlfn.XLOOKUP(_LOOKUP[[#This Row],[AdjusterMemberName]],_Adjuster[Adjuster Name],_Adjuster[Email],,0)</f>
        <v>#N/A</v>
      </c>
      <c r="Y1713" s="15" t="e">
        <f>_xlfn.XLOOKUP(_LOOKUP[[#This Row],[AdjusterMemberName]],_Adjuster[Adjuster Name],_Adjuster[Phone Number],,0)</f>
        <v>#N/A</v>
      </c>
      <c r="Z1713" s="15" t="s">
        <v>33080</v>
      </c>
      <c r="AA17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4866 Hillsdale Dr, Los Angeles  CA 90032</v>
      </c>
      <c r="AB1713" s="15"/>
    </row>
    <row r="1714" spans="1:28" x14ac:dyDescent="0.3">
      <c r="A1714" s="14">
        <v>1</v>
      </c>
      <c r="B1714" s="14">
        <v>1</v>
      </c>
      <c r="C1714" s="15" t="s">
        <v>33088</v>
      </c>
      <c r="D1714" s="15" t="s">
        <v>33088</v>
      </c>
      <c r="E1714" s="15">
        <v>45722</v>
      </c>
      <c r="F1714" s="15" t="s">
        <v>33089</v>
      </c>
      <c r="G1714" s="15">
        <v>45610</v>
      </c>
      <c r="H1714" s="15">
        <v>45791</v>
      </c>
      <c r="I1714" s="15" t="s">
        <v>33090</v>
      </c>
      <c r="J1714" s="15" t="s">
        <v>33091</v>
      </c>
      <c r="K1714" s="15" t="s">
        <v>45407</v>
      </c>
      <c r="L1714" s="15" t="s">
        <v>128</v>
      </c>
      <c r="M1714" s="15" t="s">
        <v>27375</v>
      </c>
      <c r="N1714" s="14">
        <v>2024</v>
      </c>
      <c r="O1714" s="15" t="s">
        <v>33092</v>
      </c>
      <c r="P1714" s="15" t="s">
        <v>106</v>
      </c>
      <c r="Q1714" s="15" t="s">
        <v>47120</v>
      </c>
      <c r="R1714" s="15" t="s">
        <v>24779</v>
      </c>
      <c r="S1714" s="15" t="s">
        <v>33093</v>
      </c>
      <c r="T1714" s="15" t="s">
        <v>174</v>
      </c>
      <c r="U1714" s="15" t="s">
        <v>53</v>
      </c>
      <c r="V1714" s="15" t="s">
        <v>45351</v>
      </c>
      <c r="W1714" s="15" t="s">
        <v>3184</v>
      </c>
      <c r="X1714" s="15" t="str">
        <f>_xlfn.XLOOKUP(_LOOKUP[[#This Row],[AdjusterMemberName]],_Adjuster[Adjuster Name],_Adjuster[Email],,0)</f>
        <v>mQualls@knightcompany.com</v>
      </c>
      <c r="Y1714" s="15" t="str">
        <f>_xlfn.XLOOKUP(_LOOKUP[[#This Row],[AdjusterMemberName]],_Adjuster[Adjuster Name],_Adjuster[Phone Number],,0)</f>
        <v>424-559-5436</v>
      </c>
      <c r="Z1714" s="15" t="s">
        <v>33094</v>
      </c>
      <c r="AA17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1191 Rolland Curtis Pl, Los Angeles  CA 90037</v>
      </c>
      <c r="AB1714" s="15"/>
    </row>
    <row r="1715" spans="1:28" x14ac:dyDescent="0.3">
      <c r="A1715" s="14">
        <v>1</v>
      </c>
      <c r="B1715" s="14">
        <v>1</v>
      </c>
      <c r="C1715" s="15" t="s">
        <v>32862</v>
      </c>
      <c r="D1715" s="15" t="s">
        <v>32862</v>
      </c>
      <c r="E1715" s="15">
        <v>45722</v>
      </c>
      <c r="F1715" s="15" t="s">
        <v>32863</v>
      </c>
      <c r="G1715" s="15">
        <v>45626</v>
      </c>
      <c r="H1715" s="15">
        <v>45807</v>
      </c>
      <c r="I1715" s="15" t="s">
        <v>33237</v>
      </c>
      <c r="J1715" s="15" t="s">
        <v>32865</v>
      </c>
      <c r="K1715" s="15" t="s">
        <v>45477</v>
      </c>
      <c r="L1715" s="15" t="s">
        <v>128</v>
      </c>
      <c r="M1715" s="15" t="s">
        <v>170</v>
      </c>
      <c r="N1715" s="14">
        <v>2015</v>
      </c>
      <c r="O1715" s="15" t="s">
        <v>32866</v>
      </c>
      <c r="P1715" s="15" t="s">
        <v>81</v>
      </c>
      <c r="Q1715" s="15" t="s">
        <v>47135</v>
      </c>
      <c r="R1715" s="15" t="s">
        <v>32867</v>
      </c>
      <c r="S1715" s="15" t="s">
        <v>32868</v>
      </c>
      <c r="T1715" s="15" t="s">
        <v>32869</v>
      </c>
      <c r="U1715" s="15" t="s">
        <v>53</v>
      </c>
      <c r="V1715" s="15" t="s">
        <v>46246</v>
      </c>
      <c r="W1715" s="15" t="s">
        <v>3184</v>
      </c>
      <c r="X1715" s="15" t="str">
        <f>_xlfn.XLOOKUP(_LOOKUP[[#This Row],[AdjusterMemberName]],_Adjuster[Adjuster Name],_Adjuster[Email],,0)</f>
        <v>mQualls@knightcompany.com</v>
      </c>
      <c r="Y1715" s="15" t="str">
        <f>_xlfn.XLOOKUP(_LOOKUP[[#This Row],[AdjusterMemberName]],_Adjuster[Adjuster Name],_Adjuster[Phone Number],,0)</f>
        <v>424-559-5436</v>
      </c>
      <c r="Z1715" s="15" t="s">
        <v>32870</v>
      </c>
      <c r="AA17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1046 North Commerce St Apt 4, Stockton  CA 95202</v>
      </c>
      <c r="AB1715" s="15"/>
    </row>
    <row r="1716" spans="1:28" x14ac:dyDescent="0.3">
      <c r="A1716" s="14">
        <v>1</v>
      </c>
      <c r="B1716" s="14">
        <v>1</v>
      </c>
      <c r="C1716" s="15" t="s">
        <v>16178</v>
      </c>
      <c r="D1716" s="15" t="s">
        <v>16178</v>
      </c>
      <c r="E1716" s="15">
        <v>45722</v>
      </c>
      <c r="F1716" s="15" t="s">
        <v>28542</v>
      </c>
      <c r="G1716" s="15">
        <v>45559</v>
      </c>
      <c r="H1716" s="15">
        <v>45740</v>
      </c>
      <c r="I1716" s="15" t="s">
        <v>33238</v>
      </c>
      <c r="J1716" s="15" t="s">
        <v>33239</v>
      </c>
      <c r="K1716" s="15" t="s">
        <v>45695</v>
      </c>
      <c r="L1716" s="15" t="s">
        <v>103</v>
      </c>
      <c r="M1716" s="15" t="s">
        <v>104</v>
      </c>
      <c r="N1716" s="14">
        <v>1999</v>
      </c>
      <c r="O1716" s="15" t="s">
        <v>33240</v>
      </c>
      <c r="P1716" s="15" t="s">
        <v>106</v>
      </c>
      <c r="Q1716" s="15" t="s">
        <v>47065</v>
      </c>
      <c r="R1716" s="15" t="s">
        <v>7665</v>
      </c>
      <c r="S1716" s="15" t="s">
        <v>16183</v>
      </c>
      <c r="T1716" s="15" t="s">
        <v>286</v>
      </c>
      <c r="U1716" s="15" t="s">
        <v>53</v>
      </c>
      <c r="V1716" s="15" t="s">
        <v>45475</v>
      </c>
      <c r="W1716" s="15" t="s">
        <v>1049</v>
      </c>
      <c r="X1716" s="15" t="str">
        <f>_xlfn.XLOOKUP(_LOOKUP[[#This Row],[AdjusterMemberName]],_Adjuster[Adjuster Name],_Adjuster[Email],,0)</f>
        <v>cPenate@knightcompany.com</v>
      </c>
      <c r="Y1716" s="15" t="str">
        <f>_xlfn.XLOOKUP(_LOOKUP[[#This Row],[AdjusterMemberName]],_Adjuster[Adjuster Name],_Adjuster[Phone Number],,0)</f>
        <v>424-559-5385</v>
      </c>
      <c r="Z1716" s="15" t="s">
        <v>16184</v>
      </c>
      <c r="AA17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1235 Long Beach Blvd Apt 224, Long Beach  CA 90813</v>
      </c>
      <c r="AB1716" s="15"/>
    </row>
    <row r="1717" spans="1:28" x14ac:dyDescent="0.3">
      <c r="A1717" s="14">
        <v>1</v>
      </c>
      <c r="B1717" s="14">
        <v>1</v>
      </c>
      <c r="C1717" s="15" t="s">
        <v>18149</v>
      </c>
      <c r="D1717" s="15" t="s">
        <v>33266</v>
      </c>
      <c r="E1717" s="15">
        <v>45722</v>
      </c>
      <c r="F1717" s="15" t="s">
        <v>33267</v>
      </c>
      <c r="G1717" s="15">
        <v>45666</v>
      </c>
      <c r="H1717" s="15">
        <v>45847</v>
      </c>
      <c r="I1717" s="15" t="s">
        <v>33268</v>
      </c>
      <c r="J1717" s="15" t="s">
        <v>33269</v>
      </c>
      <c r="K1717" s="15" t="s">
        <v>45407</v>
      </c>
      <c r="L1717" s="15" t="s">
        <v>150</v>
      </c>
      <c r="M1717" s="15" t="s">
        <v>9016</v>
      </c>
      <c r="N1717" s="14">
        <v>2013</v>
      </c>
      <c r="O1717" s="15" t="s">
        <v>33270</v>
      </c>
      <c r="P1717" s="15" t="s">
        <v>106</v>
      </c>
      <c r="Q1717" s="15" t="s">
        <v>46939</v>
      </c>
      <c r="R1717" s="15" t="s">
        <v>18155</v>
      </c>
      <c r="S1717" s="15" t="s">
        <v>18156</v>
      </c>
      <c r="T1717" s="15" t="s">
        <v>96</v>
      </c>
      <c r="U1717" s="15" t="s">
        <v>53</v>
      </c>
      <c r="V1717" s="15" t="s">
        <v>45410</v>
      </c>
      <c r="W1717" s="15" t="s">
        <v>1658</v>
      </c>
      <c r="X1717" s="15" t="str">
        <f>_xlfn.XLOOKUP(_LOOKUP[[#This Row],[AdjusterMemberName]],_Adjuster[Adjuster Name],_Adjuster[Email],,0)</f>
        <v>RDavila@knightcompany.com</v>
      </c>
      <c r="Y1717" s="15" t="str">
        <f>_xlfn.XLOOKUP(_LOOKUP[[#This Row],[AdjusterMemberName]],_Adjuster[Adjuster Name],_Adjuster[Phone Number],,0)</f>
        <v>424-559-5663</v>
      </c>
      <c r="Z1717" s="15" t="s">
        <v>18157</v>
      </c>
      <c r="AA17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2464 Wind Flower Dr, Moreno Valley  CA 92557</v>
      </c>
      <c r="AB1717" s="15"/>
    </row>
    <row r="1718" spans="1:28" x14ac:dyDescent="0.3">
      <c r="A1718" s="14">
        <v>1</v>
      </c>
      <c r="B1718" s="14">
        <v>1</v>
      </c>
      <c r="C1718" s="15" t="s">
        <v>23376</v>
      </c>
      <c r="D1718" s="15" t="s">
        <v>23377</v>
      </c>
      <c r="E1718" s="15">
        <v>45722</v>
      </c>
      <c r="F1718" s="15" t="s">
        <v>33334</v>
      </c>
      <c r="G1718" s="15">
        <v>45630</v>
      </c>
      <c r="H1718" s="15">
        <v>45812</v>
      </c>
      <c r="I1718" s="15" t="s">
        <v>33335</v>
      </c>
      <c r="J1718" s="15" t="s">
        <v>33336</v>
      </c>
      <c r="K1718" s="15" t="s">
        <v>45458</v>
      </c>
      <c r="L1718" s="15" t="s">
        <v>229</v>
      </c>
      <c r="M1718" s="15" t="s">
        <v>723</v>
      </c>
      <c r="N1718" s="14">
        <v>2019</v>
      </c>
      <c r="O1718" s="15" t="s">
        <v>33337</v>
      </c>
      <c r="P1718" s="15" t="s">
        <v>106</v>
      </c>
      <c r="Q1718" s="15" t="s">
        <v>47019</v>
      </c>
      <c r="R1718" s="15" t="s">
        <v>610</v>
      </c>
      <c r="S1718" s="15" t="s">
        <v>23382</v>
      </c>
      <c r="T1718" s="15" t="s">
        <v>5790</v>
      </c>
      <c r="U1718" s="15" t="s">
        <v>53</v>
      </c>
      <c r="V1718" s="15" t="s">
        <v>45617</v>
      </c>
      <c r="W1718" s="15" t="s">
        <v>1658</v>
      </c>
      <c r="X1718" s="15" t="str">
        <f>_xlfn.XLOOKUP(_LOOKUP[[#This Row],[AdjusterMemberName]],_Adjuster[Adjuster Name],_Adjuster[Email],,0)</f>
        <v>RDavila@knightcompany.com</v>
      </c>
      <c r="Y1718" s="15" t="str">
        <f>_xlfn.XLOOKUP(_LOOKUP[[#This Row],[AdjusterMemberName]],_Adjuster[Adjuster Name],_Adjuster[Phone Number],,0)</f>
        <v>424-559-5663</v>
      </c>
      <c r="Z1718" s="15" t="s">
        <v>23383</v>
      </c>
      <c r="AA17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13096 Blackbird St Spc 95, Garden Grove  CA 92843</v>
      </c>
      <c r="AB1718" s="15"/>
    </row>
    <row r="1719" spans="1:28" x14ac:dyDescent="0.3">
      <c r="A1719" s="14">
        <v>1</v>
      </c>
      <c r="B1719" s="14">
        <v>1</v>
      </c>
      <c r="C1719" s="15" t="s">
        <v>34515</v>
      </c>
      <c r="D1719" s="15" t="s">
        <v>34516</v>
      </c>
      <c r="E1719" s="15">
        <v>45722</v>
      </c>
      <c r="F1719" s="15" t="s">
        <v>34517</v>
      </c>
      <c r="G1719" s="15">
        <v>45705</v>
      </c>
      <c r="H1719" s="15">
        <v>45886</v>
      </c>
      <c r="I1719" s="15" t="s">
        <v>34518</v>
      </c>
      <c r="J1719" s="15" t="s">
        <v>34519</v>
      </c>
      <c r="K1719" s="15" t="s">
        <v>45477</v>
      </c>
      <c r="L1719" s="15" t="s">
        <v>128</v>
      </c>
      <c r="M1719" s="15" t="s">
        <v>170</v>
      </c>
      <c r="N1719" s="14">
        <v>2024</v>
      </c>
      <c r="O1719" s="15" t="s">
        <v>34520</v>
      </c>
      <c r="P1719" s="15" t="s">
        <v>106</v>
      </c>
      <c r="Q1719" s="15" t="s">
        <v>47022</v>
      </c>
      <c r="R1719" s="15" t="s">
        <v>34521</v>
      </c>
      <c r="S1719" s="15" t="s">
        <v>34522</v>
      </c>
      <c r="T1719" s="15" t="s">
        <v>186</v>
      </c>
      <c r="U1719" s="15" t="s">
        <v>53</v>
      </c>
      <c r="V1719" s="15" t="s">
        <v>45877</v>
      </c>
      <c r="W1719" s="15" t="s">
        <v>1186</v>
      </c>
      <c r="X1719" s="15" t="str">
        <f>_xlfn.XLOOKUP(_LOOKUP[[#This Row],[AdjusterMemberName]],_Adjuster[Adjuster Name],_Adjuster[Email],,0)</f>
        <v>sAkinleye@knightcompany.com</v>
      </c>
      <c r="Y1719" s="15" t="str">
        <f>_xlfn.XLOOKUP(_LOOKUP[[#This Row],[AdjusterMemberName]],_Adjuster[Adjuster Name],_Adjuster[Phone Number],,0)</f>
        <v>424-559-5280</v>
      </c>
      <c r="Z1719" s="15" t="s">
        <v>34523</v>
      </c>
      <c r="AA17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320 N Bewley St, Santa Ana  CA 92703</v>
      </c>
      <c r="AB1719" s="15"/>
    </row>
    <row r="1720" spans="1:28" x14ac:dyDescent="0.3">
      <c r="A1720" s="14">
        <v>1</v>
      </c>
      <c r="B1720" s="14">
        <v>1</v>
      </c>
      <c r="C1720" s="15" t="s">
        <v>24041</v>
      </c>
      <c r="D1720" s="15" t="s">
        <v>24041</v>
      </c>
      <c r="E1720" s="15">
        <v>45721</v>
      </c>
      <c r="F1720" s="15" t="s">
        <v>27474</v>
      </c>
      <c r="G1720" s="15">
        <v>45566</v>
      </c>
      <c r="H1720" s="15">
        <v>45748</v>
      </c>
      <c r="I1720" s="15" t="s">
        <v>32694</v>
      </c>
      <c r="J1720" s="15" t="s">
        <v>32695</v>
      </c>
      <c r="K1720" s="15" t="s">
        <v>45759</v>
      </c>
      <c r="L1720" s="15" t="s">
        <v>103</v>
      </c>
      <c r="M1720" s="15" t="s">
        <v>890</v>
      </c>
      <c r="N1720" s="14">
        <v>2020</v>
      </c>
      <c r="O1720" s="15" t="s">
        <v>27477</v>
      </c>
      <c r="P1720" s="15" t="s">
        <v>106</v>
      </c>
      <c r="Q1720" s="15" t="s">
        <v>47073</v>
      </c>
      <c r="R1720" s="15" t="s">
        <v>1419</v>
      </c>
      <c r="S1720" s="15" t="s">
        <v>27478</v>
      </c>
      <c r="T1720" s="15" t="s">
        <v>174</v>
      </c>
      <c r="U1720" s="15" t="s">
        <v>53</v>
      </c>
      <c r="V1720" s="15" t="s">
        <v>45425</v>
      </c>
      <c r="W1720" s="15" t="s">
        <v>1186</v>
      </c>
      <c r="X1720" s="15" t="str">
        <f>_xlfn.XLOOKUP(_LOOKUP[[#This Row],[AdjusterMemberName]],_Adjuster[Adjuster Name],_Adjuster[Email],,0)</f>
        <v>sAkinleye@knightcompany.com</v>
      </c>
      <c r="Y1720" s="15" t="str">
        <f>_xlfn.XLOOKUP(_LOOKUP[[#This Row],[AdjusterMemberName]],_Adjuster[Adjuster Name],_Adjuster[Phone Number],,0)</f>
        <v>424-559-5280</v>
      </c>
      <c r="Z1720" s="15" t="s">
        <v>27479</v>
      </c>
      <c r="AA17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2506 S La Salle Ave , Los Angeles  CA 90018</v>
      </c>
      <c r="AB1720" s="15"/>
    </row>
    <row r="1721" spans="1:28" x14ac:dyDescent="0.3">
      <c r="A1721" s="14">
        <v>1</v>
      </c>
      <c r="B1721" s="14">
        <v>1</v>
      </c>
      <c r="C1721" s="15" t="s">
        <v>32113</v>
      </c>
      <c r="D1721" s="15" t="s">
        <v>32114</v>
      </c>
      <c r="E1721" s="15">
        <v>45721</v>
      </c>
      <c r="F1721" s="15" t="s">
        <v>32115</v>
      </c>
      <c r="G1721" s="15">
        <v>45633</v>
      </c>
      <c r="H1721" s="15">
        <v>45815</v>
      </c>
      <c r="I1721" s="15" t="s">
        <v>32705</v>
      </c>
      <c r="J1721" s="15" t="s">
        <v>32706</v>
      </c>
      <c r="K1721" s="15" t="s">
        <v>46259</v>
      </c>
      <c r="L1721" s="15" t="s">
        <v>139</v>
      </c>
      <c r="M1721" s="15" t="s">
        <v>470</v>
      </c>
      <c r="N1721" s="14">
        <v>2016</v>
      </c>
      <c r="O1721" s="15" t="s">
        <v>32118</v>
      </c>
      <c r="P1721" s="15" t="s">
        <v>106</v>
      </c>
      <c r="Q1721" s="15" t="s">
        <v>47019</v>
      </c>
      <c r="R1721" s="15" t="s">
        <v>32119</v>
      </c>
      <c r="S1721" s="15" t="s">
        <v>32120</v>
      </c>
      <c r="T1721" s="15" t="s">
        <v>174</v>
      </c>
      <c r="U1721" s="15" t="s">
        <v>53</v>
      </c>
      <c r="V1721" s="15" t="s">
        <v>45342</v>
      </c>
      <c r="W1721" s="15" t="s">
        <v>1544</v>
      </c>
      <c r="X1721" s="15" t="str">
        <f>_xlfn.XLOOKUP(_LOOKUP[[#This Row],[AdjusterMemberName]],_Adjuster[Adjuster Name],_Adjuster[Email],,0)</f>
        <v>CRodriguez5@knightcompany.com</v>
      </c>
      <c r="Y1721" s="15" t="str">
        <f>_xlfn.XLOOKUP(_LOOKUP[[#This Row],[AdjusterMemberName]],_Adjuster[Adjuster Name],_Adjuster[Phone Number],,0)</f>
        <v>323-456-1708</v>
      </c>
      <c r="Z1721" s="15" t="s">
        <v>32121</v>
      </c>
      <c r="AA17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201 1/2 W 107Th St, Los Angeles  CA 90003</v>
      </c>
      <c r="AB1721" s="15"/>
    </row>
    <row r="1722" spans="1:28" x14ac:dyDescent="0.3">
      <c r="A1722" s="14">
        <v>1</v>
      </c>
      <c r="B1722" s="14">
        <v>1</v>
      </c>
      <c r="C1722" s="15" t="s">
        <v>32748</v>
      </c>
      <c r="D1722" s="15" t="s">
        <v>32748</v>
      </c>
      <c r="E1722" s="15">
        <v>45721</v>
      </c>
      <c r="F1722" s="15" t="s">
        <v>32749</v>
      </c>
      <c r="G1722" s="15">
        <v>45602</v>
      </c>
      <c r="H1722" s="15">
        <v>45783</v>
      </c>
      <c r="I1722" s="15" t="s">
        <v>32750</v>
      </c>
      <c r="J1722" s="15" t="s">
        <v>32751</v>
      </c>
      <c r="K1722" s="15" t="s">
        <v>45416</v>
      </c>
      <c r="L1722" s="15" t="s">
        <v>25</v>
      </c>
      <c r="M1722" s="15" t="s">
        <v>10796</v>
      </c>
      <c r="N1722" s="14">
        <v>2021</v>
      </c>
      <c r="O1722" s="15" t="s">
        <v>32752</v>
      </c>
      <c r="P1722" s="15" t="s">
        <v>106</v>
      </c>
      <c r="Q1722" s="15" t="s">
        <v>46922</v>
      </c>
      <c r="R1722" s="15" t="s">
        <v>32753</v>
      </c>
      <c r="S1722" s="15" t="s">
        <v>32754</v>
      </c>
      <c r="T1722" s="15" t="s">
        <v>6772</v>
      </c>
      <c r="U1722" s="15" t="s">
        <v>53</v>
      </c>
      <c r="V1722" s="15" t="s">
        <v>46093</v>
      </c>
      <c r="W1722" s="15" t="s">
        <v>1624</v>
      </c>
      <c r="X1722" s="15" t="e">
        <f>_xlfn.XLOOKUP(_LOOKUP[[#This Row],[AdjusterMemberName]],_Adjuster[Adjuster Name],_Adjuster[Email],,0)</f>
        <v>#N/A</v>
      </c>
      <c r="Y1722" s="15" t="e">
        <f>_xlfn.XLOOKUP(_LOOKUP[[#This Row],[AdjusterMemberName]],_Adjuster[Adjuster Name],_Adjuster[Phone Number],,0)</f>
        <v>#N/A</v>
      </c>
      <c r="Z1722" s="15" t="s">
        <v>32755</v>
      </c>
      <c r="AA17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7802 Mandrell Dr Apt D, Huntington Beach  CA 92647</v>
      </c>
      <c r="AB1722" s="15"/>
    </row>
    <row r="1723" spans="1:28" x14ac:dyDescent="0.3">
      <c r="A1723" s="14">
        <v>1</v>
      </c>
      <c r="B1723" s="14">
        <v>1</v>
      </c>
      <c r="C1723" s="15" t="s">
        <v>32778</v>
      </c>
      <c r="D1723" s="15" t="s">
        <v>32778</v>
      </c>
      <c r="E1723" s="15">
        <v>45721</v>
      </c>
      <c r="F1723" s="15" t="s">
        <v>32779</v>
      </c>
      <c r="G1723" s="15">
        <v>45716</v>
      </c>
      <c r="H1723" s="15">
        <v>45897</v>
      </c>
      <c r="I1723" s="15" t="s">
        <v>32780</v>
      </c>
      <c r="J1723" s="15" t="s">
        <v>32781</v>
      </c>
      <c r="K1723" s="15" t="s">
        <v>45505</v>
      </c>
      <c r="L1723" s="15" t="s">
        <v>181</v>
      </c>
      <c r="M1723" s="15" t="s">
        <v>182</v>
      </c>
      <c r="N1723" s="14">
        <v>2019</v>
      </c>
      <c r="O1723" s="15" t="s">
        <v>32782</v>
      </c>
      <c r="P1723" s="15" t="s">
        <v>81</v>
      </c>
      <c r="Q1723" s="15" t="s">
        <v>47140</v>
      </c>
      <c r="R1723" s="15" t="s">
        <v>32783</v>
      </c>
      <c r="S1723" s="15" t="s">
        <v>32784</v>
      </c>
      <c r="T1723" s="15" t="s">
        <v>11096</v>
      </c>
      <c r="U1723" s="15" t="s">
        <v>53</v>
      </c>
      <c r="V1723" s="15" t="s">
        <v>45676</v>
      </c>
      <c r="W1723" s="15" t="s">
        <v>3307</v>
      </c>
      <c r="X1723" s="15" t="e">
        <f>_xlfn.XLOOKUP(_LOOKUP[[#This Row],[AdjusterMemberName]],_Adjuster[Adjuster Name],_Adjuster[Email],,0)</f>
        <v>#N/A</v>
      </c>
      <c r="Y1723" s="15" t="e">
        <f>_xlfn.XLOOKUP(_LOOKUP[[#This Row],[AdjusterMemberName]],_Adjuster[Adjuster Name],_Adjuster[Phone Number],,0)</f>
        <v>#N/A</v>
      </c>
      <c r="Z1723" s="15" t="s">
        <v>32785</v>
      </c>
      <c r="AA17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4715 Avenue 230, Tulare  CA 93274</v>
      </c>
      <c r="AB1723" s="15"/>
    </row>
    <row r="1724" spans="1:28" x14ac:dyDescent="0.3">
      <c r="A1724" s="14">
        <v>1</v>
      </c>
      <c r="B1724" s="14">
        <v>1</v>
      </c>
      <c r="C1724" s="15" t="s">
        <v>32844</v>
      </c>
      <c r="D1724" s="15" t="s">
        <v>32845</v>
      </c>
      <c r="E1724" s="15">
        <v>45721</v>
      </c>
      <c r="F1724" s="15" t="s">
        <v>32846</v>
      </c>
      <c r="G1724" s="15">
        <v>45557</v>
      </c>
      <c r="H1724" s="15">
        <v>45738</v>
      </c>
      <c r="I1724" s="15" t="s">
        <v>32847</v>
      </c>
      <c r="J1724" s="15" t="s">
        <v>32848</v>
      </c>
      <c r="K1724" s="15" t="s">
        <v>45332</v>
      </c>
      <c r="L1724" s="15" t="s">
        <v>314</v>
      </c>
      <c r="M1724" s="15" t="s">
        <v>315</v>
      </c>
      <c r="N1724" s="14">
        <v>2024</v>
      </c>
      <c r="O1724" s="15" t="s">
        <v>32849</v>
      </c>
      <c r="P1724" s="15" t="s">
        <v>81</v>
      </c>
      <c r="Q1724" s="15" t="s">
        <v>47019</v>
      </c>
      <c r="R1724" s="15" t="s">
        <v>32850</v>
      </c>
      <c r="S1724" s="15" t="s">
        <v>32851</v>
      </c>
      <c r="T1724" s="15" t="s">
        <v>7642</v>
      </c>
      <c r="U1724" s="15" t="s">
        <v>53</v>
      </c>
      <c r="V1724" s="15" t="s">
        <v>45402</v>
      </c>
      <c r="W1724" s="15" t="s">
        <v>264</v>
      </c>
      <c r="X1724" s="15" t="str">
        <f>_xlfn.XLOOKUP(_LOOKUP[[#This Row],[AdjusterMemberName]],_Adjuster[Adjuster Name],_Adjuster[Email],,0)</f>
        <v>sBonnevie@knightcompany.com</v>
      </c>
      <c r="Y1724" s="15" t="str">
        <f>_xlfn.XLOOKUP(_LOOKUP[[#This Row],[AdjusterMemberName]],_Adjuster[Adjuster Name],_Adjuster[Phone Number],,0)</f>
        <v>323-692-4064</v>
      </c>
      <c r="Z1724" s="15" t="s">
        <v>32852</v>
      </c>
      <c r="AA17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2505 Foothill Blvd Spc 164, Sn Bernrdno  CA 92410</v>
      </c>
      <c r="AB1724" s="15"/>
    </row>
    <row r="1725" spans="1:28" x14ac:dyDescent="0.3">
      <c r="A1725" s="14">
        <v>1</v>
      </c>
      <c r="B1725" s="14">
        <v>1</v>
      </c>
      <c r="C1725" s="15" t="s">
        <v>32885</v>
      </c>
      <c r="D1725" s="15" t="s">
        <v>32886</v>
      </c>
      <c r="E1725" s="15">
        <v>45721</v>
      </c>
      <c r="F1725" s="15" t="s">
        <v>32887</v>
      </c>
      <c r="G1725" s="15">
        <v>45659</v>
      </c>
      <c r="H1725" s="15">
        <v>45840</v>
      </c>
      <c r="I1725" s="15" t="s">
        <v>32888</v>
      </c>
      <c r="J1725" s="15" t="s">
        <v>32889</v>
      </c>
      <c r="K1725" s="15" t="s">
        <v>45696</v>
      </c>
      <c r="L1725" s="15" t="s">
        <v>91</v>
      </c>
      <c r="M1725" s="15" t="s">
        <v>92</v>
      </c>
      <c r="N1725" s="14">
        <v>2016</v>
      </c>
      <c r="O1725" s="15" t="s">
        <v>32890</v>
      </c>
      <c r="P1725" s="15" t="s">
        <v>81</v>
      </c>
      <c r="Q1725" s="15" t="s">
        <v>46893</v>
      </c>
      <c r="R1725" s="15" t="s">
        <v>32891</v>
      </c>
      <c r="S1725" s="15" t="s">
        <v>32892</v>
      </c>
      <c r="T1725" s="15" t="s">
        <v>4670</v>
      </c>
      <c r="U1725" s="15" t="s">
        <v>53</v>
      </c>
      <c r="V1725" s="15" t="s">
        <v>46110</v>
      </c>
      <c r="W1725" s="15" t="s">
        <v>264</v>
      </c>
      <c r="X1725" s="15" t="str">
        <f>_xlfn.XLOOKUP(_LOOKUP[[#This Row],[AdjusterMemberName]],_Adjuster[Adjuster Name],_Adjuster[Email],,0)</f>
        <v>sBonnevie@knightcompany.com</v>
      </c>
      <c r="Y1725" s="15" t="str">
        <f>_xlfn.XLOOKUP(_LOOKUP[[#This Row],[AdjusterMemberName]],_Adjuster[Adjuster Name],_Adjuster[Phone Number],,0)</f>
        <v>323-692-4064</v>
      </c>
      <c r="Z1725" s="15" t="s">
        <v>32893</v>
      </c>
      <c r="AA17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11953 Cresson St, Norwalk  CA 90650</v>
      </c>
      <c r="AB1725" s="15"/>
    </row>
    <row r="1726" spans="1:28" x14ac:dyDescent="0.3">
      <c r="A1726" s="14">
        <v>0</v>
      </c>
      <c r="B1726" s="14">
        <v>1</v>
      </c>
      <c r="C1726" s="15" t="s">
        <v>31030</v>
      </c>
      <c r="D1726" s="15" t="s">
        <v>31030</v>
      </c>
      <c r="E1726" s="15">
        <v>45721</v>
      </c>
      <c r="F1726" s="15" t="s">
        <v>31031</v>
      </c>
      <c r="G1726" s="15"/>
      <c r="H1726" s="15"/>
      <c r="I1726" s="15" t="s">
        <v>32968</v>
      </c>
      <c r="J1726" s="15" t="s">
        <v>32969</v>
      </c>
      <c r="K1726" s="15" t="s">
        <v>45407</v>
      </c>
      <c r="L1726" s="15" t="s">
        <v>441</v>
      </c>
      <c r="M1726" s="15" t="s">
        <v>32970</v>
      </c>
      <c r="N1726" s="14">
        <v>2023</v>
      </c>
      <c r="O1726" s="15" t="s">
        <v>32971</v>
      </c>
      <c r="P1726" s="15" t="s">
        <v>106</v>
      </c>
      <c r="Q1726" s="15"/>
      <c r="R1726" s="15"/>
      <c r="S1726" s="15"/>
      <c r="T1726" s="15"/>
      <c r="U1726" s="15"/>
      <c r="V1726" s="15"/>
      <c r="W1726" s="15" t="s">
        <v>1658</v>
      </c>
      <c r="X1726" s="15" t="str">
        <f>_xlfn.XLOOKUP(_LOOKUP[[#This Row],[AdjusterMemberName]],_Adjuster[Adjuster Name],_Adjuster[Email],,0)</f>
        <v>RDavila@knightcompany.com</v>
      </c>
      <c r="Y1726" s="15" t="str">
        <f>_xlfn.XLOOKUP(_LOOKUP[[#This Row],[AdjusterMemberName]],_Adjuster[Adjuster Name],_Adjuster[Phone Number],,0)</f>
        <v>424-559-5663</v>
      </c>
      <c r="Z1726" s="15"/>
      <c r="AA1726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1726" s="15"/>
    </row>
    <row r="1727" spans="1:28" x14ac:dyDescent="0.3">
      <c r="A1727" s="14">
        <v>1</v>
      </c>
      <c r="B1727" s="14">
        <v>1</v>
      </c>
      <c r="C1727" s="15" t="s">
        <v>33436</v>
      </c>
      <c r="D1727" s="15" t="s">
        <v>33436</v>
      </c>
      <c r="E1727" s="15">
        <v>45721</v>
      </c>
      <c r="F1727" s="15" t="s">
        <v>33437</v>
      </c>
      <c r="G1727" s="15">
        <v>45708</v>
      </c>
      <c r="H1727" s="15">
        <v>45889</v>
      </c>
      <c r="I1727" s="15" t="s">
        <v>33438</v>
      </c>
      <c r="J1727" s="15" t="s">
        <v>33439</v>
      </c>
      <c r="K1727" s="15" t="s">
        <v>45429</v>
      </c>
      <c r="L1727" s="15" t="s">
        <v>139</v>
      </c>
      <c r="M1727" s="15" t="s">
        <v>470</v>
      </c>
      <c r="N1727" s="14">
        <v>2023</v>
      </c>
      <c r="O1727" s="15" t="s">
        <v>33440</v>
      </c>
      <c r="P1727" s="15" t="s">
        <v>106</v>
      </c>
      <c r="Q1727" s="15" t="s">
        <v>46893</v>
      </c>
      <c r="R1727" s="15" t="s">
        <v>33441</v>
      </c>
      <c r="S1727" s="15" t="s">
        <v>33442</v>
      </c>
      <c r="T1727" s="15" t="s">
        <v>662</v>
      </c>
      <c r="U1727" s="15" t="s">
        <v>53</v>
      </c>
      <c r="V1727" s="15" t="s">
        <v>45710</v>
      </c>
      <c r="W1727" s="15" t="s">
        <v>1624</v>
      </c>
      <c r="X1727" s="15" t="e">
        <f>_xlfn.XLOOKUP(_LOOKUP[[#This Row],[AdjusterMemberName]],_Adjuster[Adjuster Name],_Adjuster[Email],,0)</f>
        <v>#N/A</v>
      </c>
      <c r="Y1727" s="15" t="e">
        <f>_xlfn.XLOOKUP(_LOOKUP[[#This Row],[AdjusterMemberName]],_Adjuster[Adjuster Name],_Adjuster[Phone Number],,0)</f>
        <v>#N/A</v>
      </c>
      <c r="Z1727" s="15" t="s">
        <v>33443</v>
      </c>
      <c r="AA17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990 Ely Rd N Apt 408, Petaluma  CA 94954</v>
      </c>
      <c r="AB1727" s="15"/>
    </row>
    <row r="1728" spans="1:28" x14ac:dyDescent="0.3">
      <c r="A1728" s="14">
        <v>1</v>
      </c>
      <c r="B1728" s="14">
        <v>1</v>
      </c>
      <c r="C1728" s="15" t="s">
        <v>35313</v>
      </c>
      <c r="D1728" s="15" t="s">
        <v>35313</v>
      </c>
      <c r="E1728" s="15">
        <v>45721</v>
      </c>
      <c r="F1728" s="15" t="s">
        <v>35314</v>
      </c>
      <c r="G1728" s="15">
        <v>45688</v>
      </c>
      <c r="H1728" s="15">
        <v>45869</v>
      </c>
      <c r="I1728" s="15" t="s">
        <v>35315</v>
      </c>
      <c r="J1728" s="15" t="s">
        <v>35316</v>
      </c>
      <c r="K1728" s="15" t="s">
        <v>45861</v>
      </c>
      <c r="L1728" s="15" t="s">
        <v>314</v>
      </c>
      <c r="M1728" s="15" t="s">
        <v>978</v>
      </c>
      <c r="N1728" s="14">
        <v>2014</v>
      </c>
      <c r="O1728" s="15" t="s">
        <v>35317</v>
      </c>
      <c r="P1728" s="15" t="s">
        <v>81</v>
      </c>
      <c r="Q1728" s="15" t="s">
        <v>47023</v>
      </c>
      <c r="R1728" s="15" t="s">
        <v>8783</v>
      </c>
      <c r="S1728" s="15" t="s">
        <v>35318</v>
      </c>
      <c r="T1728" s="15" t="s">
        <v>96</v>
      </c>
      <c r="U1728" s="15" t="s">
        <v>53</v>
      </c>
      <c r="V1728" s="15" t="s">
        <v>45410</v>
      </c>
      <c r="W1728" s="15" t="s">
        <v>1357</v>
      </c>
      <c r="X1728" s="15" t="str">
        <f>_xlfn.XLOOKUP(_LOOKUP[[#This Row],[AdjusterMemberName]],_Adjuster[Adjuster Name],_Adjuster[Email],,0)</f>
        <v>jRivera1@knightcompany.com</v>
      </c>
      <c r="Y1728" s="15" t="str">
        <f>_xlfn.XLOOKUP(_LOOKUP[[#This Row],[AdjusterMemberName]],_Adjuster[Adjuster Name],_Adjuster[Phone Number],,0)</f>
        <v>424-559-5239</v>
      </c>
      <c r="Z1728" s="15" t="s">
        <v>35319</v>
      </c>
      <c r="AA17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12048 Buck Horn Dr, Moreno Valley  CA 92557</v>
      </c>
      <c r="AB1728" s="15"/>
    </row>
    <row r="1729" spans="1:28" x14ac:dyDescent="0.3">
      <c r="A1729" s="14">
        <v>1</v>
      </c>
      <c r="B1729" s="14">
        <v>1</v>
      </c>
      <c r="C1729" s="15" t="s">
        <v>38712</v>
      </c>
      <c r="D1729" s="15" t="s">
        <v>38712</v>
      </c>
      <c r="E1729" s="15">
        <v>45721</v>
      </c>
      <c r="F1729" s="15" t="s">
        <v>38713</v>
      </c>
      <c r="G1729" s="15">
        <v>45720</v>
      </c>
      <c r="H1729" s="15">
        <v>45904</v>
      </c>
      <c r="I1729" s="15" t="s">
        <v>38714</v>
      </c>
      <c r="J1729" s="15" t="s">
        <v>38715</v>
      </c>
      <c r="K1729" s="15" t="s">
        <v>45442</v>
      </c>
      <c r="L1729" s="15" t="s">
        <v>1261</v>
      </c>
      <c r="M1729" s="15" t="s">
        <v>38716</v>
      </c>
      <c r="N1729" s="14">
        <v>2020</v>
      </c>
      <c r="O1729" s="15" t="s">
        <v>38717</v>
      </c>
      <c r="P1729" s="15" t="s">
        <v>106</v>
      </c>
      <c r="Q1729" s="15" t="s">
        <v>46893</v>
      </c>
      <c r="R1729" s="15" t="s">
        <v>38718</v>
      </c>
      <c r="S1729" s="15" t="s">
        <v>38719</v>
      </c>
      <c r="T1729" s="15" t="s">
        <v>286</v>
      </c>
      <c r="U1729" s="15" t="s">
        <v>53</v>
      </c>
      <c r="V1729" s="15" t="s">
        <v>45658</v>
      </c>
      <c r="W1729" s="15" t="s">
        <v>29629</v>
      </c>
      <c r="X1729" s="15" t="str">
        <f>_xlfn.XLOOKUP(_LOOKUP[[#This Row],[AdjusterMemberName]],_Adjuster[Adjuster Name],_Adjuster[Email],,0)</f>
        <v>LYoung2@knightcompany.com</v>
      </c>
      <c r="Y1729" s="15" t="str">
        <f>_xlfn.XLOOKUP(_LOOKUP[[#This Row],[AdjusterMemberName]],_Adjuster[Adjuster Name],_Adjuster[Phone Number],,0)</f>
        <v>323-456-1714</v>
      </c>
      <c r="Z1729" s="15" t="s">
        <v>38720</v>
      </c>
      <c r="AA17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2639 Easy Ave, Long Beach  CA 90810</v>
      </c>
      <c r="AB1729" s="15"/>
    </row>
    <row r="1730" spans="1:28" x14ac:dyDescent="0.3">
      <c r="A1730" s="14">
        <v>1</v>
      </c>
      <c r="B1730" s="14">
        <v>1</v>
      </c>
      <c r="C1730" s="15" t="s">
        <v>40607</v>
      </c>
      <c r="D1730" s="15" t="s">
        <v>40607</v>
      </c>
      <c r="E1730" s="15">
        <v>45721</v>
      </c>
      <c r="F1730" s="15" t="s">
        <v>40608</v>
      </c>
      <c r="G1730" s="15">
        <v>45637</v>
      </c>
      <c r="H1730" s="15">
        <v>45819</v>
      </c>
      <c r="I1730" s="15" t="s">
        <v>40609</v>
      </c>
      <c r="J1730" s="15" t="s">
        <v>40610</v>
      </c>
      <c r="K1730" s="15" t="s">
        <v>45332</v>
      </c>
      <c r="L1730" s="15" t="s">
        <v>430</v>
      </c>
      <c r="M1730" s="15" t="s">
        <v>2605</v>
      </c>
      <c r="N1730" s="14">
        <v>2013</v>
      </c>
      <c r="O1730" s="15" t="s">
        <v>40611</v>
      </c>
      <c r="P1730" s="15" t="s">
        <v>81</v>
      </c>
      <c r="Q1730" s="15" t="s">
        <v>119</v>
      </c>
      <c r="R1730" s="15" t="s">
        <v>82</v>
      </c>
      <c r="S1730" s="15" t="s">
        <v>40612</v>
      </c>
      <c r="T1730" s="15" t="s">
        <v>16669</v>
      </c>
      <c r="U1730" s="15" t="s">
        <v>53</v>
      </c>
      <c r="V1730" s="15" t="s">
        <v>45764</v>
      </c>
      <c r="W1730" s="15" t="s">
        <v>264</v>
      </c>
      <c r="X1730" s="15" t="str">
        <f>_xlfn.XLOOKUP(_LOOKUP[[#This Row],[AdjusterMemberName]],_Adjuster[Adjuster Name],_Adjuster[Email],,0)</f>
        <v>sBonnevie@knightcompany.com</v>
      </c>
      <c r="Y1730" s="15" t="str">
        <f>_xlfn.XLOOKUP(_LOOKUP[[#This Row],[AdjusterMemberName]],_Adjuster[Adjuster Name],_Adjuster[Phone Number],,0)</f>
        <v>323-692-4064</v>
      </c>
      <c r="Z1730" s="15" t="s">
        <v>40613</v>
      </c>
      <c r="AA17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924 2Nd St # Sr, Fairfield  CA 94533</v>
      </c>
      <c r="AB1730" s="15">
        <v>45670</v>
      </c>
    </row>
    <row r="1731" spans="1:28" x14ac:dyDescent="0.3">
      <c r="A1731" s="14">
        <v>1</v>
      </c>
      <c r="B1731" s="14">
        <v>1</v>
      </c>
      <c r="C1731" s="15" t="s">
        <v>20926</v>
      </c>
      <c r="D1731" s="15" t="s">
        <v>20927</v>
      </c>
      <c r="E1731" s="15">
        <v>45720</v>
      </c>
      <c r="F1731" s="15" t="s">
        <v>32565</v>
      </c>
      <c r="G1731" s="15">
        <v>45620</v>
      </c>
      <c r="H1731" s="15">
        <v>45801</v>
      </c>
      <c r="I1731" s="15" t="s">
        <v>32566</v>
      </c>
      <c r="J1731" s="15" t="s">
        <v>32567</v>
      </c>
      <c r="K1731" s="15" t="s">
        <v>45590</v>
      </c>
      <c r="L1731" s="15" t="s">
        <v>103</v>
      </c>
      <c r="M1731" s="15" t="s">
        <v>304</v>
      </c>
      <c r="N1731" s="14">
        <v>2009</v>
      </c>
      <c r="O1731" s="15" t="s">
        <v>32568</v>
      </c>
      <c r="P1731" s="15" t="s">
        <v>106</v>
      </c>
      <c r="Q1731" s="15" t="s">
        <v>47065</v>
      </c>
      <c r="R1731" s="15" t="s">
        <v>20932</v>
      </c>
      <c r="S1731" s="15" t="s">
        <v>20933</v>
      </c>
      <c r="T1731" s="15" t="s">
        <v>624</v>
      </c>
      <c r="U1731" s="15" t="s">
        <v>53</v>
      </c>
      <c r="V1731" s="15" t="s">
        <v>45357</v>
      </c>
      <c r="W1731" s="15" t="s">
        <v>1186</v>
      </c>
      <c r="X1731" s="15" t="str">
        <f>_xlfn.XLOOKUP(_LOOKUP[[#This Row],[AdjusterMemberName]],_Adjuster[Adjuster Name],_Adjuster[Email],,0)</f>
        <v>sAkinleye@knightcompany.com</v>
      </c>
      <c r="Y1731" s="15" t="str">
        <f>_xlfn.XLOOKUP(_LOOKUP[[#This Row],[AdjusterMemberName]],_Adjuster[Adjuster Name],_Adjuster[Phone Number],,0)</f>
        <v>424-559-5280</v>
      </c>
      <c r="Z1731" s="15" t="s">
        <v>20934</v>
      </c>
      <c r="AA17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45542 5Th St E, Lancaster  CA 93535</v>
      </c>
      <c r="AB1731" s="15"/>
    </row>
    <row r="1732" spans="1:28" x14ac:dyDescent="0.3">
      <c r="A1732" s="14">
        <v>1</v>
      </c>
      <c r="B1732" s="14">
        <v>1</v>
      </c>
      <c r="C1732" s="15" t="s">
        <v>32577</v>
      </c>
      <c r="D1732" s="15" t="s">
        <v>32577</v>
      </c>
      <c r="E1732" s="15">
        <v>45720</v>
      </c>
      <c r="F1732" s="15" t="s">
        <v>32578</v>
      </c>
      <c r="G1732" s="15">
        <v>45672</v>
      </c>
      <c r="H1732" s="15">
        <v>45853</v>
      </c>
      <c r="I1732" s="15" t="s">
        <v>32579</v>
      </c>
      <c r="J1732" s="15" t="s">
        <v>32580</v>
      </c>
      <c r="K1732" s="15" t="s">
        <v>45429</v>
      </c>
      <c r="L1732" s="15" t="s">
        <v>25</v>
      </c>
      <c r="M1732" s="15" t="s">
        <v>79</v>
      </c>
      <c r="N1732" s="14">
        <v>2021</v>
      </c>
      <c r="O1732" s="15" t="s">
        <v>32581</v>
      </c>
      <c r="P1732" s="15" t="s">
        <v>81</v>
      </c>
      <c r="Q1732" s="15" t="s">
        <v>46893</v>
      </c>
      <c r="R1732" s="15" t="s">
        <v>610</v>
      </c>
      <c r="S1732" s="15" t="s">
        <v>32582</v>
      </c>
      <c r="T1732" s="15" t="s">
        <v>174</v>
      </c>
      <c r="U1732" s="15" t="s">
        <v>53</v>
      </c>
      <c r="V1732" s="15" t="s">
        <v>45560</v>
      </c>
      <c r="W1732" s="15" t="s">
        <v>3974</v>
      </c>
      <c r="X1732" s="15" t="str">
        <f>_xlfn.XLOOKUP(_LOOKUP[[#This Row],[AdjusterMemberName]],_Adjuster[Adjuster Name],_Adjuster[Email],,0)</f>
        <v>LMiller@knightcompany.com</v>
      </c>
      <c r="Y1732" s="15" t="str">
        <f>_xlfn.XLOOKUP(_LOOKUP[[#This Row],[AdjusterMemberName]],_Adjuster[Adjuster Name],_Adjuster[Phone Number],,0)</f>
        <v>424-559-5378</v>
      </c>
      <c r="Z1732" s="15" t="s">
        <v>32583</v>
      </c>
      <c r="AA17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425 Cornwell St , Los Angeles  CA 90033</v>
      </c>
      <c r="AB1732" s="15">
        <v>45728</v>
      </c>
    </row>
    <row r="1733" spans="1:28" x14ac:dyDescent="0.3">
      <c r="A1733" s="14">
        <v>1</v>
      </c>
      <c r="B1733" s="14">
        <v>1</v>
      </c>
      <c r="C1733" s="15" t="s">
        <v>32584</v>
      </c>
      <c r="D1733" s="15" t="s">
        <v>32585</v>
      </c>
      <c r="E1733" s="15">
        <v>45720</v>
      </c>
      <c r="F1733" s="15" t="s">
        <v>32586</v>
      </c>
      <c r="G1733" s="15">
        <v>45704</v>
      </c>
      <c r="H1733" s="15">
        <v>45885</v>
      </c>
      <c r="I1733" s="15" t="s">
        <v>32587</v>
      </c>
      <c r="J1733" s="15" t="s">
        <v>32588</v>
      </c>
      <c r="K1733" s="15" t="s">
        <v>45429</v>
      </c>
      <c r="L1733" s="15" t="s">
        <v>25</v>
      </c>
      <c r="M1733" s="15" t="s">
        <v>79</v>
      </c>
      <c r="N1733" s="14">
        <v>2005</v>
      </c>
      <c r="O1733" s="15" t="s">
        <v>32589</v>
      </c>
      <c r="P1733" s="15" t="s">
        <v>81</v>
      </c>
      <c r="Q1733" s="15" t="s">
        <v>46979</v>
      </c>
      <c r="R1733" s="15" t="s">
        <v>1805</v>
      </c>
      <c r="S1733" s="15" t="s">
        <v>32590</v>
      </c>
      <c r="T1733" s="15" t="s">
        <v>3470</v>
      </c>
      <c r="U1733" s="15" t="s">
        <v>53</v>
      </c>
      <c r="V1733" s="15" t="s">
        <v>46051</v>
      </c>
      <c r="W1733" s="15" t="s">
        <v>264</v>
      </c>
      <c r="X1733" s="15" t="str">
        <f>_xlfn.XLOOKUP(_LOOKUP[[#This Row],[AdjusterMemberName]],_Adjuster[Adjuster Name],_Adjuster[Email],,0)</f>
        <v>sBonnevie@knightcompany.com</v>
      </c>
      <c r="Y1733" s="15" t="str">
        <f>_xlfn.XLOOKUP(_LOOKUP[[#This Row],[AdjusterMemberName]],_Adjuster[Adjuster Name],_Adjuster[Phone Number],,0)</f>
        <v>323-692-4064</v>
      </c>
      <c r="Z1733" s="15" t="s">
        <v>32591</v>
      </c>
      <c r="AA17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6255 Arena Way, Livingston  CA 95334</v>
      </c>
      <c r="AB1733" s="15"/>
    </row>
    <row r="1734" spans="1:28" x14ac:dyDescent="0.3">
      <c r="A1734" s="14">
        <v>1</v>
      </c>
      <c r="B1734" s="14">
        <v>1</v>
      </c>
      <c r="C1734" s="15" t="s">
        <v>32602</v>
      </c>
      <c r="D1734" s="15" t="s">
        <v>32603</v>
      </c>
      <c r="E1734" s="15">
        <v>45720</v>
      </c>
      <c r="F1734" s="15" t="s">
        <v>32604</v>
      </c>
      <c r="G1734" s="15">
        <v>45593</v>
      </c>
      <c r="H1734" s="15">
        <v>45775</v>
      </c>
      <c r="I1734" s="15" t="s">
        <v>32605</v>
      </c>
      <c r="J1734" s="15" t="s">
        <v>32606</v>
      </c>
      <c r="K1734" s="15" t="s">
        <v>46148</v>
      </c>
      <c r="L1734" s="15" t="s">
        <v>103</v>
      </c>
      <c r="M1734" s="15" t="s">
        <v>104</v>
      </c>
      <c r="N1734" s="14">
        <v>2007</v>
      </c>
      <c r="O1734" s="15" t="s">
        <v>32607</v>
      </c>
      <c r="P1734" s="15" t="s">
        <v>106</v>
      </c>
      <c r="Q1734" s="15" t="s">
        <v>47081</v>
      </c>
      <c r="R1734" s="15" t="s">
        <v>32608</v>
      </c>
      <c r="S1734" s="15" t="s">
        <v>32609</v>
      </c>
      <c r="T1734" s="15" t="s">
        <v>1782</v>
      </c>
      <c r="U1734" s="15" t="s">
        <v>53</v>
      </c>
      <c r="V1734" s="15" t="s">
        <v>45868</v>
      </c>
      <c r="W1734" s="15" t="s">
        <v>1357</v>
      </c>
      <c r="X1734" s="15" t="str">
        <f>_xlfn.XLOOKUP(_LOOKUP[[#This Row],[AdjusterMemberName]],_Adjuster[Adjuster Name],_Adjuster[Email],,0)</f>
        <v>jRivera1@knightcompany.com</v>
      </c>
      <c r="Y1734" s="15" t="str">
        <f>_xlfn.XLOOKUP(_LOOKUP[[#This Row],[AdjusterMemberName]],_Adjuster[Adjuster Name],_Adjuster[Phone Number],,0)</f>
        <v>424-559-5239</v>
      </c>
      <c r="Z1734" s="15" t="s">
        <v>32610</v>
      </c>
      <c r="AA17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2051 E Stockwell St, Compton  CA 90222</v>
      </c>
      <c r="AB1734" s="15"/>
    </row>
    <row r="1735" spans="1:28" x14ac:dyDescent="0.3">
      <c r="A1735" s="14">
        <v>1</v>
      </c>
      <c r="B1735" s="14">
        <v>1</v>
      </c>
      <c r="C1735" s="15" t="s">
        <v>32619</v>
      </c>
      <c r="D1735" s="15" t="s">
        <v>32619</v>
      </c>
      <c r="E1735" s="15">
        <v>45720</v>
      </c>
      <c r="F1735" s="15" t="s">
        <v>32620</v>
      </c>
      <c r="G1735" s="15">
        <v>45596</v>
      </c>
      <c r="H1735" s="15">
        <v>45777</v>
      </c>
      <c r="I1735" s="15" t="s">
        <v>32621</v>
      </c>
      <c r="J1735" s="15" t="s">
        <v>32622</v>
      </c>
      <c r="K1735" s="15" t="s">
        <v>45763</v>
      </c>
      <c r="L1735" s="15" t="s">
        <v>201</v>
      </c>
      <c r="M1735" s="15" t="s">
        <v>12654</v>
      </c>
      <c r="N1735" s="14">
        <v>2017</v>
      </c>
      <c r="O1735" s="15" t="s">
        <v>32623</v>
      </c>
      <c r="P1735" s="15" t="s">
        <v>106</v>
      </c>
      <c r="Q1735" s="15" t="s">
        <v>47018</v>
      </c>
      <c r="R1735" s="15" t="s">
        <v>32624</v>
      </c>
      <c r="S1735" s="15" t="s">
        <v>32625</v>
      </c>
      <c r="T1735" s="15" t="s">
        <v>530</v>
      </c>
      <c r="U1735" s="15" t="s">
        <v>53</v>
      </c>
      <c r="V1735" s="15" t="s">
        <v>45858</v>
      </c>
      <c r="W1735" s="15" t="s">
        <v>1049</v>
      </c>
      <c r="X1735" s="15" t="str">
        <f>_xlfn.XLOOKUP(_LOOKUP[[#This Row],[AdjusterMemberName]],_Adjuster[Adjuster Name],_Adjuster[Email],,0)</f>
        <v>cPenate@knightcompany.com</v>
      </c>
      <c r="Y1735" s="15" t="str">
        <f>_xlfn.XLOOKUP(_LOOKUP[[#This Row],[AdjusterMemberName]],_Adjuster[Adjuster Name],_Adjuster[Phone Number],,0)</f>
        <v>424-559-5385</v>
      </c>
      <c r="Z1735" s="15" t="s">
        <v>32626</v>
      </c>
      <c r="AA17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12323 Honeybear Ln, Victorville  CA 92392</v>
      </c>
      <c r="AB1735" s="15"/>
    </row>
    <row r="1736" spans="1:28" x14ac:dyDescent="0.3">
      <c r="A1736" s="14">
        <v>1</v>
      </c>
      <c r="B1736" s="14">
        <v>1</v>
      </c>
      <c r="C1736" s="15" t="s">
        <v>32653</v>
      </c>
      <c r="D1736" s="15" t="s">
        <v>32653</v>
      </c>
      <c r="E1736" s="15">
        <v>45720</v>
      </c>
      <c r="F1736" s="15" t="s">
        <v>32654</v>
      </c>
      <c r="G1736" s="15">
        <v>45695</v>
      </c>
      <c r="H1736" s="15">
        <v>45876</v>
      </c>
      <c r="I1736" s="15" t="s">
        <v>32655</v>
      </c>
      <c r="J1736" s="15" t="s">
        <v>32656</v>
      </c>
      <c r="K1736" s="15" t="s">
        <v>45505</v>
      </c>
      <c r="L1736" s="15" t="s">
        <v>91</v>
      </c>
      <c r="M1736" s="15" t="s">
        <v>2352</v>
      </c>
      <c r="N1736" s="14">
        <v>2019</v>
      </c>
      <c r="O1736" s="15" t="s">
        <v>32657</v>
      </c>
      <c r="P1736" s="15" t="s">
        <v>81</v>
      </c>
      <c r="Q1736" s="15" t="s">
        <v>46893</v>
      </c>
      <c r="R1736" s="15" t="s">
        <v>32658</v>
      </c>
      <c r="S1736" s="15" t="s">
        <v>32659</v>
      </c>
      <c r="T1736" s="15" t="s">
        <v>1721</v>
      </c>
      <c r="U1736" s="15" t="s">
        <v>53</v>
      </c>
      <c r="V1736" s="15" t="s">
        <v>46262</v>
      </c>
      <c r="W1736" s="15" t="s">
        <v>1624</v>
      </c>
      <c r="X1736" s="15" t="e">
        <f>_xlfn.XLOOKUP(_LOOKUP[[#This Row],[AdjusterMemberName]],_Adjuster[Adjuster Name],_Adjuster[Email],,0)</f>
        <v>#N/A</v>
      </c>
      <c r="Y1736" s="15" t="e">
        <f>_xlfn.XLOOKUP(_LOOKUP[[#This Row],[AdjusterMemberName]],_Adjuster[Adjuster Name],_Adjuster[Phone Number],,0)</f>
        <v>#N/A</v>
      </c>
      <c r="Z1736" s="15" t="s">
        <v>32660</v>
      </c>
      <c r="AA17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 Mc Lellan Dr Apt 3099, South San Francisco  CA 94080</v>
      </c>
      <c r="AB1736" s="15"/>
    </row>
    <row r="1737" spans="1:28" x14ac:dyDescent="0.3">
      <c r="A1737" s="14">
        <v>1</v>
      </c>
      <c r="B1737" s="14">
        <v>1</v>
      </c>
      <c r="C1737" s="15" t="s">
        <v>25890</v>
      </c>
      <c r="D1737" s="15" t="s">
        <v>32661</v>
      </c>
      <c r="E1737" s="15">
        <v>45720</v>
      </c>
      <c r="F1737" s="15" t="s">
        <v>32662</v>
      </c>
      <c r="G1737" s="15">
        <v>45679</v>
      </c>
      <c r="H1737" s="15">
        <v>45860</v>
      </c>
      <c r="I1737" s="15" t="s">
        <v>32663</v>
      </c>
      <c r="J1737" s="15" t="s">
        <v>32664</v>
      </c>
      <c r="K1737" s="15" t="s">
        <v>45818</v>
      </c>
      <c r="L1737" s="15" t="s">
        <v>314</v>
      </c>
      <c r="M1737" s="15" t="s">
        <v>315</v>
      </c>
      <c r="N1737" s="14">
        <v>2008</v>
      </c>
      <c r="O1737" s="15" t="s">
        <v>32665</v>
      </c>
      <c r="P1737" s="15" t="s">
        <v>81</v>
      </c>
      <c r="Q1737" s="15" t="s">
        <v>46979</v>
      </c>
      <c r="R1737" s="15" t="s">
        <v>2510</v>
      </c>
      <c r="S1737" s="15" t="s">
        <v>32666</v>
      </c>
      <c r="T1737" s="15" t="s">
        <v>1782</v>
      </c>
      <c r="U1737" s="15" t="s">
        <v>53</v>
      </c>
      <c r="V1737" s="15" t="s">
        <v>45868</v>
      </c>
      <c r="W1737" s="15" t="s">
        <v>850</v>
      </c>
      <c r="X1737" s="15" t="e">
        <f>_xlfn.XLOOKUP(_LOOKUP[[#This Row],[AdjusterMemberName]],_Adjuster[Adjuster Name],_Adjuster[Email],,0)</f>
        <v>#N/A</v>
      </c>
      <c r="Y1737" s="15" t="e">
        <f>_xlfn.XLOOKUP(_LOOKUP[[#This Row],[AdjusterMemberName]],_Adjuster[Adjuster Name],_Adjuster[Phone Number],,0)</f>
        <v>#N/A</v>
      </c>
      <c r="Z1737" s="15" t="s">
        <v>25896</v>
      </c>
      <c r="AA17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3625 Randolph St, Huntington Park  CA 90255</v>
      </c>
      <c r="AB1737" s="15"/>
    </row>
    <row r="1738" spans="1:28" x14ac:dyDescent="0.3">
      <c r="A1738" s="14">
        <v>1</v>
      </c>
      <c r="B1738" s="14">
        <v>1</v>
      </c>
      <c r="C1738" s="15" t="s">
        <v>32696</v>
      </c>
      <c r="D1738" s="15" t="s">
        <v>32697</v>
      </c>
      <c r="E1738" s="15">
        <v>45720</v>
      </c>
      <c r="F1738" s="15" t="s">
        <v>32698</v>
      </c>
      <c r="G1738" s="15">
        <v>45589</v>
      </c>
      <c r="H1738" s="15">
        <v>45771</v>
      </c>
      <c r="I1738" s="15" t="s">
        <v>32699</v>
      </c>
      <c r="J1738" s="15" t="s">
        <v>32700</v>
      </c>
      <c r="K1738" s="15" t="s">
        <v>46261</v>
      </c>
      <c r="L1738" s="15" t="s">
        <v>116</v>
      </c>
      <c r="M1738" s="15" t="s">
        <v>18777</v>
      </c>
      <c r="N1738" s="14">
        <v>2019</v>
      </c>
      <c r="O1738" s="15" t="s">
        <v>32701</v>
      </c>
      <c r="P1738" s="15" t="s">
        <v>106</v>
      </c>
      <c r="Q1738" s="15" t="s">
        <v>47061</v>
      </c>
      <c r="R1738" s="15" t="s">
        <v>32702</v>
      </c>
      <c r="S1738" s="15" t="s">
        <v>32703</v>
      </c>
      <c r="T1738" s="15" t="s">
        <v>356</v>
      </c>
      <c r="U1738" s="15" t="s">
        <v>53</v>
      </c>
      <c r="V1738" s="15" t="s">
        <v>46260</v>
      </c>
      <c r="W1738" s="15" t="s">
        <v>264</v>
      </c>
      <c r="X1738" s="15" t="str">
        <f>_xlfn.XLOOKUP(_LOOKUP[[#This Row],[AdjusterMemberName]],_Adjuster[Adjuster Name],_Adjuster[Email],,0)</f>
        <v>sBonnevie@knightcompany.com</v>
      </c>
      <c r="Y1738" s="15" t="str">
        <f>_xlfn.XLOOKUP(_LOOKUP[[#This Row],[AdjusterMemberName]],_Adjuster[Adjuster Name],_Adjuster[Phone Number],,0)</f>
        <v>323-692-4064</v>
      </c>
      <c r="Z1738" s="15" t="s">
        <v>32704</v>
      </c>
      <c r="AA17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637 N Mariposa Ave, Ontario  CA 91764</v>
      </c>
      <c r="AB1738" s="15"/>
    </row>
    <row r="1739" spans="1:28" x14ac:dyDescent="0.3">
      <c r="A1739" s="14">
        <v>1</v>
      </c>
      <c r="B1739" s="14">
        <v>1</v>
      </c>
      <c r="C1739" s="15" t="s">
        <v>2742</v>
      </c>
      <c r="D1739" s="15" t="s">
        <v>32707</v>
      </c>
      <c r="E1739" s="15">
        <v>45720</v>
      </c>
      <c r="F1739" s="15" t="s">
        <v>32708</v>
      </c>
      <c r="G1739" s="15">
        <v>45570</v>
      </c>
      <c r="H1739" s="15">
        <v>45752</v>
      </c>
      <c r="I1739" s="15" t="s">
        <v>32709</v>
      </c>
      <c r="J1739" s="15" t="s">
        <v>32710</v>
      </c>
      <c r="K1739" s="15" t="s">
        <v>45969</v>
      </c>
      <c r="L1739" s="15" t="s">
        <v>25</v>
      </c>
      <c r="M1739" s="15" t="s">
        <v>32711</v>
      </c>
      <c r="N1739" s="14">
        <v>1998</v>
      </c>
      <c r="O1739" s="15" t="s">
        <v>32712</v>
      </c>
      <c r="P1739" s="15" t="s">
        <v>81</v>
      </c>
      <c r="Q1739" s="15" t="s">
        <v>47061</v>
      </c>
      <c r="R1739" s="15" t="s">
        <v>2748</v>
      </c>
      <c r="S1739" s="15" t="s">
        <v>2749</v>
      </c>
      <c r="T1739" s="15" t="s">
        <v>2750</v>
      </c>
      <c r="U1739" s="15" t="s">
        <v>53</v>
      </c>
      <c r="V1739" s="15" t="s">
        <v>45681</v>
      </c>
      <c r="W1739" s="15" t="s">
        <v>1049</v>
      </c>
      <c r="X1739" s="15" t="str">
        <f>_xlfn.XLOOKUP(_LOOKUP[[#This Row],[AdjusterMemberName]],_Adjuster[Adjuster Name],_Adjuster[Email],,0)</f>
        <v>cPenate@knightcompany.com</v>
      </c>
      <c r="Y1739" s="15" t="str">
        <f>_xlfn.XLOOKUP(_LOOKUP[[#This Row],[AdjusterMemberName]],_Adjuster[Adjuster Name],_Adjuster[Phone Number],,0)</f>
        <v>424-559-5385</v>
      </c>
      <c r="Z1739" s="15" t="s">
        <v>2751</v>
      </c>
      <c r="AA17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13102 Dana Vista St, Poway  CA 92064</v>
      </c>
      <c r="AB1739" s="15"/>
    </row>
    <row r="1740" spans="1:28" x14ac:dyDescent="0.3">
      <c r="A1740" s="14">
        <v>1</v>
      </c>
      <c r="B1740" s="14">
        <v>0</v>
      </c>
      <c r="C1740" s="15" t="s">
        <v>18320</v>
      </c>
      <c r="D1740" s="15" t="s">
        <v>32765</v>
      </c>
      <c r="E1740" s="15">
        <v>45720</v>
      </c>
      <c r="F1740" s="15" t="s">
        <v>32766</v>
      </c>
      <c r="G1740" s="15">
        <v>45561</v>
      </c>
      <c r="H1740" s="15">
        <v>45742</v>
      </c>
      <c r="I1740" s="15" t="s">
        <v>32767</v>
      </c>
      <c r="J1740" s="15" t="s">
        <v>32768</v>
      </c>
      <c r="K1740" s="15" t="s">
        <v>45388</v>
      </c>
      <c r="L1740" s="15" t="s">
        <v>128</v>
      </c>
      <c r="M1740" s="15" t="s">
        <v>129</v>
      </c>
      <c r="N1740" s="14">
        <v>2023</v>
      </c>
      <c r="O1740" s="15" t="s">
        <v>18324</v>
      </c>
      <c r="P1740" s="15" t="s">
        <v>81</v>
      </c>
      <c r="Q1740" s="15" t="s">
        <v>47006</v>
      </c>
      <c r="R1740" s="15" t="s">
        <v>18325</v>
      </c>
      <c r="S1740" s="15" t="s">
        <v>18326</v>
      </c>
      <c r="T1740" s="15" t="s">
        <v>122</v>
      </c>
      <c r="U1740" s="15" t="s">
        <v>53</v>
      </c>
      <c r="V1740" s="15" t="s">
        <v>45524</v>
      </c>
      <c r="W1740" s="15" t="s">
        <v>54</v>
      </c>
      <c r="X1740" s="15" t="str">
        <f>_xlfn.XLOOKUP(_LOOKUP[[#This Row],[AdjusterMemberName]],_Adjuster[Adjuster Name],_Adjuster[Email],,0)</f>
        <v>JRubalcava@knightcompany.com</v>
      </c>
      <c r="Y1740" s="15" t="str">
        <f>_xlfn.XLOOKUP(_LOOKUP[[#This Row],[AdjusterMemberName]],_Adjuster[Adjuster Name],_Adjuster[Phone Number],,0)</f>
        <v>424-559-5420</v>
      </c>
      <c r="Z1740" s="15" t="s">
        <v>18327</v>
      </c>
      <c r="AA17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2770 W Devonshire Ave Apt K12, Hemet  CA 92545</v>
      </c>
      <c r="AB1740" s="15"/>
    </row>
    <row r="1741" spans="1:28" x14ac:dyDescent="0.3">
      <c r="A1741" s="14">
        <v>1</v>
      </c>
      <c r="B1741" s="14">
        <v>1</v>
      </c>
      <c r="C1741" s="15" t="s">
        <v>32835</v>
      </c>
      <c r="D1741" s="15" t="s">
        <v>32836</v>
      </c>
      <c r="E1741" s="15">
        <v>45720</v>
      </c>
      <c r="F1741" s="15" t="s">
        <v>32837</v>
      </c>
      <c r="G1741" s="15">
        <v>45711</v>
      </c>
      <c r="H1741" s="15">
        <v>45892</v>
      </c>
      <c r="I1741" s="15" t="s">
        <v>32838</v>
      </c>
      <c r="J1741" s="15" t="s">
        <v>32839</v>
      </c>
      <c r="K1741" s="15" t="s">
        <v>45354</v>
      </c>
      <c r="L1741" s="15" t="s">
        <v>229</v>
      </c>
      <c r="M1741" s="15" t="s">
        <v>723</v>
      </c>
      <c r="N1741" s="14">
        <v>2014</v>
      </c>
      <c r="O1741" s="15" t="s">
        <v>32840</v>
      </c>
      <c r="P1741" s="15" t="s">
        <v>106</v>
      </c>
      <c r="Q1741" s="15" t="s">
        <v>47030</v>
      </c>
      <c r="R1741" s="15" t="s">
        <v>32841</v>
      </c>
      <c r="S1741" s="15" t="s">
        <v>32842</v>
      </c>
      <c r="T1741" s="15" t="s">
        <v>1275</v>
      </c>
      <c r="U1741" s="15" t="s">
        <v>53</v>
      </c>
      <c r="V1741" s="15" t="s">
        <v>45634</v>
      </c>
      <c r="W1741" s="15" t="s">
        <v>5071</v>
      </c>
      <c r="X1741" s="15" t="str">
        <f>_xlfn.XLOOKUP(_LOOKUP[[#This Row],[AdjusterMemberName]],_Adjuster[Adjuster Name],_Adjuster[Email],,0)</f>
        <v>AMontelongo@knightcompany.com</v>
      </c>
      <c r="Y1741" s="15" t="str">
        <f>_xlfn.XLOOKUP(_LOOKUP[[#This Row],[AdjusterMemberName]],_Adjuster[Adjuster Name],_Adjuster[Phone Number],,0)</f>
        <v>424-559-5425</v>
      </c>
      <c r="Z1741" s="15" t="s">
        <v>32843</v>
      </c>
      <c r="AA17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9935 Ramona St, Bellflower  CA 90706</v>
      </c>
      <c r="AB1741" s="15"/>
    </row>
    <row r="1742" spans="1:28" x14ac:dyDescent="0.3">
      <c r="A1742" s="14">
        <v>1</v>
      </c>
      <c r="B1742" s="14">
        <v>1</v>
      </c>
      <c r="C1742" s="15" t="s">
        <v>32894</v>
      </c>
      <c r="D1742" s="15" t="s">
        <v>32894</v>
      </c>
      <c r="E1742" s="15">
        <v>45720</v>
      </c>
      <c r="F1742" s="15" t="s">
        <v>32895</v>
      </c>
      <c r="G1742" s="15">
        <v>45642</v>
      </c>
      <c r="H1742" s="15">
        <v>45824</v>
      </c>
      <c r="I1742" s="15" t="s">
        <v>32896</v>
      </c>
      <c r="J1742" s="15" t="s">
        <v>32897</v>
      </c>
      <c r="K1742" s="15" t="s">
        <v>45931</v>
      </c>
      <c r="L1742" s="15" t="s">
        <v>281</v>
      </c>
      <c r="M1742" s="15" t="s">
        <v>4143</v>
      </c>
      <c r="N1742" s="14">
        <v>2024</v>
      </c>
      <c r="O1742" s="15" t="s">
        <v>32898</v>
      </c>
      <c r="P1742" s="15" t="s">
        <v>106</v>
      </c>
      <c r="Q1742" s="15" t="s">
        <v>47138</v>
      </c>
      <c r="R1742" s="15" t="s">
        <v>32899</v>
      </c>
      <c r="S1742" s="15" t="s">
        <v>32900</v>
      </c>
      <c r="T1742" s="15" t="s">
        <v>1738</v>
      </c>
      <c r="U1742" s="15" t="s">
        <v>53</v>
      </c>
      <c r="V1742" s="15" t="s">
        <v>45544</v>
      </c>
      <c r="W1742" s="15" t="s">
        <v>1544</v>
      </c>
      <c r="X1742" s="15" t="str">
        <f>_xlfn.XLOOKUP(_LOOKUP[[#This Row],[AdjusterMemberName]],_Adjuster[Adjuster Name],_Adjuster[Email],,0)</f>
        <v>CRodriguez5@knightcompany.com</v>
      </c>
      <c r="Y1742" s="15" t="str">
        <f>_xlfn.XLOOKUP(_LOOKUP[[#This Row],[AdjusterMemberName]],_Adjuster[Adjuster Name],_Adjuster[Phone Number],,0)</f>
        <v>323-456-1708</v>
      </c>
      <c r="Z1742" s="15" t="s">
        <v>32901</v>
      </c>
      <c r="AA17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724 E Windsor Rd Apt 202, Glendale  CA 91205</v>
      </c>
      <c r="AB1742" s="15"/>
    </row>
    <row r="1743" spans="1:28" x14ac:dyDescent="0.3">
      <c r="A1743" s="14">
        <v>1</v>
      </c>
      <c r="B1743" s="14">
        <v>1</v>
      </c>
      <c r="C1743" s="15" t="s">
        <v>32992</v>
      </c>
      <c r="D1743" s="15" t="s">
        <v>32992</v>
      </c>
      <c r="E1743" s="15">
        <v>45720</v>
      </c>
      <c r="F1743" s="15" t="s">
        <v>32993</v>
      </c>
      <c r="G1743" s="15">
        <v>45643</v>
      </c>
      <c r="H1743" s="15">
        <v>45825</v>
      </c>
      <c r="I1743" s="15" t="s">
        <v>32994</v>
      </c>
      <c r="J1743" s="15" t="s">
        <v>32995</v>
      </c>
      <c r="K1743" s="15" t="s">
        <v>45329</v>
      </c>
      <c r="L1743" s="15" t="s">
        <v>128</v>
      </c>
      <c r="M1743" s="15" t="s">
        <v>836</v>
      </c>
      <c r="N1743" s="14">
        <v>2025</v>
      </c>
      <c r="O1743" s="15" t="s">
        <v>32996</v>
      </c>
      <c r="P1743" s="15" t="s">
        <v>81</v>
      </c>
      <c r="Q1743" s="15" t="s">
        <v>47079</v>
      </c>
      <c r="R1743" s="15" t="s">
        <v>32997</v>
      </c>
      <c r="S1743" s="15" t="s">
        <v>32998</v>
      </c>
      <c r="T1743" s="15" t="s">
        <v>174</v>
      </c>
      <c r="U1743" s="15" t="s">
        <v>53</v>
      </c>
      <c r="V1743" s="15" t="s">
        <v>45425</v>
      </c>
      <c r="W1743" s="15" t="s">
        <v>3307</v>
      </c>
      <c r="X1743" s="15" t="e">
        <f>_xlfn.XLOOKUP(_LOOKUP[[#This Row],[AdjusterMemberName]],_Adjuster[Adjuster Name],_Adjuster[Email],,0)</f>
        <v>#N/A</v>
      </c>
      <c r="Y1743" s="15" t="e">
        <f>_xlfn.XLOOKUP(_LOOKUP[[#This Row],[AdjusterMemberName]],_Adjuster[Adjuster Name],_Adjuster[Phone Number],,0)</f>
        <v>#N/A</v>
      </c>
      <c r="Z1743" s="15" t="s">
        <v>32999</v>
      </c>
      <c r="AA17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1934 S Hobart Apt 2 , Los Angeles  CA 90018</v>
      </c>
      <c r="AB1743" s="15"/>
    </row>
    <row r="1744" spans="1:28" x14ac:dyDescent="0.3">
      <c r="A1744" s="14">
        <v>1</v>
      </c>
      <c r="B1744" s="14">
        <v>1</v>
      </c>
      <c r="C1744" s="15" t="s">
        <v>33244</v>
      </c>
      <c r="D1744" s="15" t="s">
        <v>33244</v>
      </c>
      <c r="E1744" s="15">
        <v>45720</v>
      </c>
      <c r="F1744" s="15" t="s">
        <v>33245</v>
      </c>
      <c r="G1744" s="15">
        <v>45541</v>
      </c>
      <c r="H1744" s="15">
        <v>45722</v>
      </c>
      <c r="I1744" s="15" t="s">
        <v>33246</v>
      </c>
      <c r="J1744" s="15" t="s">
        <v>33247</v>
      </c>
      <c r="K1744" s="15" t="s">
        <v>45582</v>
      </c>
      <c r="L1744" s="15" t="s">
        <v>419</v>
      </c>
      <c r="M1744" s="15" t="s">
        <v>32976</v>
      </c>
      <c r="N1744" s="14">
        <v>2022</v>
      </c>
      <c r="O1744" s="15" t="s">
        <v>33248</v>
      </c>
      <c r="P1744" s="15" t="s">
        <v>106</v>
      </c>
      <c r="Q1744" s="15" t="s">
        <v>47117</v>
      </c>
      <c r="R1744" s="15" t="s">
        <v>3294</v>
      </c>
      <c r="S1744" s="15" t="s">
        <v>33249</v>
      </c>
      <c r="T1744" s="15" t="s">
        <v>174</v>
      </c>
      <c r="U1744" s="15" t="s">
        <v>53</v>
      </c>
      <c r="V1744" s="15" t="s">
        <v>45694</v>
      </c>
      <c r="W1744" s="15" t="s">
        <v>1049</v>
      </c>
      <c r="X1744" s="15" t="str">
        <f>_xlfn.XLOOKUP(_LOOKUP[[#This Row],[AdjusterMemberName]],_Adjuster[Adjuster Name],_Adjuster[Email],,0)</f>
        <v>cPenate@knightcompany.com</v>
      </c>
      <c r="Y1744" s="15" t="str">
        <f>_xlfn.XLOOKUP(_LOOKUP[[#This Row],[AdjusterMemberName]],_Adjuster[Adjuster Name],_Adjuster[Phone Number],,0)</f>
        <v>424-559-5385</v>
      </c>
      <c r="Z1744" s="15" t="s">
        <v>33250</v>
      </c>
      <c r="AA17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1829 E 63Rd St, Los Angeles  CA 90001</v>
      </c>
      <c r="AB1744" s="15"/>
    </row>
    <row r="1745" spans="1:28" x14ac:dyDescent="0.3">
      <c r="A1745" s="14">
        <v>1</v>
      </c>
      <c r="B1745" s="14">
        <v>1</v>
      </c>
      <c r="C1745" s="15" t="s">
        <v>33312</v>
      </c>
      <c r="D1745" s="15" t="s">
        <v>33312</v>
      </c>
      <c r="E1745" s="15">
        <v>45720</v>
      </c>
      <c r="F1745" s="15" t="s">
        <v>33313</v>
      </c>
      <c r="G1745" s="15">
        <v>45590</v>
      </c>
      <c r="H1745" s="15">
        <v>45772</v>
      </c>
      <c r="I1745" s="15" t="s">
        <v>33314</v>
      </c>
      <c r="J1745" s="15" t="s">
        <v>33315</v>
      </c>
      <c r="K1745" s="15" t="s">
        <v>45486</v>
      </c>
      <c r="L1745" s="15" t="s">
        <v>314</v>
      </c>
      <c r="M1745" s="15" t="s">
        <v>7214</v>
      </c>
      <c r="N1745" s="14">
        <v>2025</v>
      </c>
      <c r="O1745" s="15" t="s">
        <v>33316</v>
      </c>
      <c r="P1745" s="15" t="s">
        <v>106</v>
      </c>
      <c r="Q1745" s="15" t="s">
        <v>47019</v>
      </c>
      <c r="R1745" s="15" t="s">
        <v>33317</v>
      </c>
      <c r="S1745" s="15" t="s">
        <v>33318</v>
      </c>
      <c r="T1745" s="15" t="s">
        <v>144</v>
      </c>
      <c r="U1745" s="15" t="s">
        <v>53</v>
      </c>
      <c r="V1745" s="15" t="s">
        <v>46244</v>
      </c>
      <c r="W1745" s="15" t="s">
        <v>264</v>
      </c>
      <c r="X1745" s="15" t="str">
        <f>_xlfn.XLOOKUP(_LOOKUP[[#This Row],[AdjusterMemberName]],_Adjuster[Adjuster Name],_Adjuster[Email],,0)</f>
        <v>sBonnevie@knightcompany.com</v>
      </c>
      <c r="Y1745" s="15" t="str">
        <f>_xlfn.XLOOKUP(_LOOKUP[[#This Row],[AdjusterMemberName]],_Adjuster[Adjuster Name],_Adjuster[Phone Number],,0)</f>
        <v>323-692-4064</v>
      </c>
      <c r="Z1745" s="15" t="s">
        <v>33319</v>
      </c>
      <c r="AA17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4320 Monterey Hwy Spc 4, San Jose  CA 95111</v>
      </c>
      <c r="AB1745" s="15"/>
    </row>
    <row r="1746" spans="1:28" x14ac:dyDescent="0.3">
      <c r="A1746" s="14">
        <v>1</v>
      </c>
      <c r="B1746" s="14">
        <v>1</v>
      </c>
      <c r="C1746" s="15" t="s">
        <v>32410</v>
      </c>
      <c r="D1746" s="15" t="s">
        <v>32410</v>
      </c>
      <c r="E1746" s="15">
        <v>45719</v>
      </c>
      <c r="F1746" s="15" t="s">
        <v>32411</v>
      </c>
      <c r="G1746" s="15">
        <v>45712</v>
      </c>
      <c r="H1746" s="15">
        <v>45893</v>
      </c>
      <c r="I1746" s="15" t="s">
        <v>32412</v>
      </c>
      <c r="J1746" s="15" t="s">
        <v>32413</v>
      </c>
      <c r="K1746" s="15" t="s">
        <v>45703</v>
      </c>
      <c r="L1746" s="15" t="s">
        <v>536</v>
      </c>
      <c r="M1746" s="15" t="s">
        <v>1381</v>
      </c>
      <c r="N1746" s="14">
        <v>2019</v>
      </c>
      <c r="O1746" s="15" t="s">
        <v>32414</v>
      </c>
      <c r="P1746" s="15" t="s">
        <v>106</v>
      </c>
      <c r="Q1746" s="15" t="s">
        <v>46893</v>
      </c>
      <c r="R1746" s="15" t="s">
        <v>2579</v>
      </c>
      <c r="S1746" s="15" t="s">
        <v>32415</v>
      </c>
      <c r="T1746" s="15" t="s">
        <v>894</v>
      </c>
      <c r="U1746" s="15" t="s">
        <v>53</v>
      </c>
      <c r="V1746" s="15" t="s">
        <v>46048</v>
      </c>
      <c r="W1746" s="15" t="s">
        <v>3184</v>
      </c>
      <c r="X1746" s="15" t="str">
        <f>_xlfn.XLOOKUP(_LOOKUP[[#This Row],[AdjusterMemberName]],_Adjuster[Adjuster Name],_Adjuster[Email],,0)</f>
        <v>mQualls@knightcompany.com</v>
      </c>
      <c r="Y1746" s="15" t="str">
        <f>_xlfn.XLOOKUP(_LOOKUP[[#This Row],[AdjusterMemberName]],_Adjuster[Adjuster Name],_Adjuster[Phone Number],,0)</f>
        <v>424-559-5436</v>
      </c>
      <c r="Z1746" s="15" t="s">
        <v>32416</v>
      </c>
      <c r="AA17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5162 Trinidad Way, San Diego  CA 92114</v>
      </c>
      <c r="AB1746" s="15"/>
    </row>
    <row r="1747" spans="1:28" x14ac:dyDescent="0.3">
      <c r="A1747" s="14">
        <v>1</v>
      </c>
      <c r="B1747" s="14">
        <v>1</v>
      </c>
      <c r="C1747" s="15" t="s">
        <v>32417</v>
      </c>
      <c r="D1747" s="15" t="s">
        <v>32418</v>
      </c>
      <c r="E1747" s="15">
        <v>45719</v>
      </c>
      <c r="F1747" s="15" t="s">
        <v>32419</v>
      </c>
      <c r="G1747" s="15">
        <v>45669</v>
      </c>
      <c r="H1747" s="15">
        <v>45850</v>
      </c>
      <c r="I1747" s="15" t="s">
        <v>32420</v>
      </c>
      <c r="J1747" s="15" t="s">
        <v>32421</v>
      </c>
      <c r="K1747" s="15" t="s">
        <v>45575</v>
      </c>
      <c r="L1747" s="15" t="s">
        <v>441</v>
      </c>
      <c r="M1747" s="15" t="s">
        <v>579</v>
      </c>
      <c r="N1747" s="14">
        <v>2013</v>
      </c>
      <c r="O1747" s="15" t="s">
        <v>32422</v>
      </c>
      <c r="P1747" s="15" t="s">
        <v>81</v>
      </c>
      <c r="Q1747" s="15" t="s">
        <v>119</v>
      </c>
      <c r="R1747" s="15" t="s">
        <v>32423</v>
      </c>
      <c r="S1747" s="15" t="s">
        <v>32424</v>
      </c>
      <c r="T1747" s="15" t="s">
        <v>971</v>
      </c>
      <c r="U1747" s="15" t="s">
        <v>53</v>
      </c>
      <c r="V1747" s="15" t="s">
        <v>45438</v>
      </c>
      <c r="W1747" s="15" t="s">
        <v>22473</v>
      </c>
      <c r="X1747" s="15" t="e">
        <f>_xlfn.XLOOKUP(_LOOKUP[[#This Row],[AdjusterMemberName]],_Adjuster[Adjuster Name],_Adjuster[Email],,0)</f>
        <v>#N/A</v>
      </c>
      <c r="Y1747" s="15" t="e">
        <f>_xlfn.XLOOKUP(_LOOKUP[[#This Row],[AdjusterMemberName]],_Adjuster[Adjuster Name],_Adjuster[Phone Number],,0)</f>
        <v>#N/A</v>
      </c>
      <c r="Z1747" s="15" t="s">
        <v>32425</v>
      </c>
      <c r="AA17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583 Le Harve Ave, Lake Elsinore  CA 92530</v>
      </c>
      <c r="AB1747" s="15">
        <v>45713</v>
      </c>
    </row>
    <row r="1748" spans="1:28" x14ac:dyDescent="0.3">
      <c r="A1748" s="14">
        <v>1</v>
      </c>
      <c r="B1748" s="14">
        <v>1</v>
      </c>
      <c r="C1748" s="15" t="s">
        <v>32468</v>
      </c>
      <c r="D1748" s="15" t="s">
        <v>32468</v>
      </c>
      <c r="E1748" s="15">
        <v>45719</v>
      </c>
      <c r="F1748" s="15" t="s">
        <v>32469</v>
      </c>
      <c r="G1748" s="15">
        <v>45625</v>
      </c>
      <c r="H1748" s="15">
        <v>45806</v>
      </c>
      <c r="I1748" s="15" t="s">
        <v>32470</v>
      </c>
      <c r="J1748" s="15" t="s">
        <v>32471</v>
      </c>
      <c r="K1748" s="15" t="s">
        <v>45381</v>
      </c>
      <c r="L1748" s="15" t="s">
        <v>201</v>
      </c>
      <c r="M1748" s="15" t="s">
        <v>20085</v>
      </c>
      <c r="N1748" s="14">
        <v>2015</v>
      </c>
      <c r="O1748" s="15" t="s">
        <v>32472</v>
      </c>
      <c r="P1748" s="15" t="s">
        <v>81</v>
      </c>
      <c r="Q1748" s="15" t="s">
        <v>47019</v>
      </c>
      <c r="R1748" s="15" t="s">
        <v>7632</v>
      </c>
      <c r="S1748" s="15" t="s">
        <v>32473</v>
      </c>
      <c r="T1748" s="15" t="s">
        <v>8363</v>
      </c>
      <c r="U1748" s="15" t="s">
        <v>53</v>
      </c>
      <c r="V1748" s="15" t="s">
        <v>46265</v>
      </c>
      <c r="W1748" s="15" t="s">
        <v>3307</v>
      </c>
      <c r="X1748" s="15" t="e">
        <f>_xlfn.XLOOKUP(_LOOKUP[[#This Row],[AdjusterMemberName]],_Adjuster[Adjuster Name],_Adjuster[Email],,0)</f>
        <v>#N/A</v>
      </c>
      <c r="Y1748" s="15" t="e">
        <f>_xlfn.XLOOKUP(_LOOKUP[[#This Row],[AdjusterMemberName]],_Adjuster[Adjuster Name],_Adjuster[Phone Number],,0)</f>
        <v>#N/A</v>
      </c>
      <c r="Z1748" s="15" t="s">
        <v>32474</v>
      </c>
      <c r="AA17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1454 W Valencia Dr, Fullerton  CA 92833</v>
      </c>
      <c r="AB1748" s="15">
        <v>45803</v>
      </c>
    </row>
    <row r="1749" spans="1:28" x14ac:dyDescent="0.3">
      <c r="A1749" s="14">
        <v>1</v>
      </c>
      <c r="B1749" s="14">
        <v>0</v>
      </c>
      <c r="C1749" s="15" t="s">
        <v>32496</v>
      </c>
      <c r="D1749" s="15" t="s">
        <v>32497</v>
      </c>
      <c r="E1749" s="15">
        <v>45719</v>
      </c>
      <c r="F1749" s="15" t="s">
        <v>32498</v>
      </c>
      <c r="G1749" s="15">
        <v>45622</v>
      </c>
      <c r="H1749" s="15">
        <v>45803</v>
      </c>
      <c r="I1749" s="15" t="s">
        <v>32499</v>
      </c>
      <c r="J1749" s="15" t="s">
        <v>32500</v>
      </c>
      <c r="K1749" s="15" t="s">
        <v>45407</v>
      </c>
      <c r="L1749" s="15" t="s">
        <v>128</v>
      </c>
      <c r="M1749" s="15" t="s">
        <v>836</v>
      </c>
      <c r="N1749" s="14">
        <v>2017</v>
      </c>
      <c r="O1749" s="15" t="s">
        <v>32501</v>
      </c>
      <c r="P1749" s="15" t="s">
        <v>81</v>
      </c>
      <c r="Q1749" s="15" t="s">
        <v>47073</v>
      </c>
      <c r="R1749" s="15" t="s">
        <v>32502</v>
      </c>
      <c r="S1749" s="15" t="s">
        <v>32503</v>
      </c>
      <c r="T1749" s="15" t="s">
        <v>174</v>
      </c>
      <c r="U1749" s="15" t="s">
        <v>53</v>
      </c>
      <c r="V1749" s="15" t="s">
        <v>45351</v>
      </c>
      <c r="W1749" s="15" t="s">
        <v>264</v>
      </c>
      <c r="X1749" s="15" t="str">
        <f>_xlfn.XLOOKUP(_LOOKUP[[#This Row],[AdjusterMemberName]],_Adjuster[Adjuster Name],_Adjuster[Email],,0)</f>
        <v>sBonnevie@knightcompany.com</v>
      </c>
      <c r="Y1749" s="15" t="str">
        <f>_xlfn.XLOOKUP(_LOOKUP[[#This Row],[AdjusterMemberName]],_Adjuster[Adjuster Name],_Adjuster[Phone Number],,0)</f>
        <v>323-692-4064</v>
      </c>
      <c r="Z1749" s="15" t="s">
        <v>32504</v>
      </c>
      <c r="AA17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1213 W 51St Pl, Los Angeles  CA 90037</v>
      </c>
      <c r="AB1749" s="15">
        <v>45753</v>
      </c>
    </row>
    <row r="1750" spans="1:28" x14ac:dyDescent="0.3">
      <c r="A1750" s="14">
        <v>1</v>
      </c>
      <c r="B1750" s="14">
        <v>1</v>
      </c>
      <c r="C1750" s="15" t="s">
        <v>32505</v>
      </c>
      <c r="D1750" s="15" t="s">
        <v>32506</v>
      </c>
      <c r="E1750" s="15">
        <v>45719</v>
      </c>
      <c r="F1750" s="15" t="s">
        <v>32507</v>
      </c>
      <c r="G1750" s="15">
        <v>45677</v>
      </c>
      <c r="H1750" s="15">
        <v>45858</v>
      </c>
      <c r="I1750" s="15" t="s">
        <v>32508</v>
      </c>
      <c r="J1750" s="15" t="s">
        <v>32509</v>
      </c>
      <c r="K1750" s="15" t="s">
        <v>45506</v>
      </c>
      <c r="L1750" s="15" t="s">
        <v>2003</v>
      </c>
      <c r="M1750" s="15" t="s">
        <v>16961</v>
      </c>
      <c r="N1750" s="14">
        <v>2018</v>
      </c>
      <c r="O1750" s="15" t="s">
        <v>32510</v>
      </c>
      <c r="P1750" s="15" t="s">
        <v>106</v>
      </c>
      <c r="Q1750" s="15" t="s">
        <v>46939</v>
      </c>
      <c r="R1750" s="15" t="s">
        <v>32511</v>
      </c>
      <c r="S1750" s="15" t="s">
        <v>32512</v>
      </c>
      <c r="T1750" s="15" t="s">
        <v>1738</v>
      </c>
      <c r="U1750" s="15" t="s">
        <v>53</v>
      </c>
      <c r="V1750" s="15" t="s">
        <v>46256</v>
      </c>
      <c r="W1750" s="15" t="s">
        <v>1186</v>
      </c>
      <c r="X1750" s="15" t="str">
        <f>_xlfn.XLOOKUP(_LOOKUP[[#This Row],[AdjusterMemberName]],_Adjuster[Adjuster Name],_Adjuster[Email],,0)</f>
        <v>sAkinleye@knightcompany.com</v>
      </c>
      <c r="Y1750" s="15" t="str">
        <f>_xlfn.XLOOKUP(_LOOKUP[[#This Row],[AdjusterMemberName]],_Adjuster[Adjuster Name],_Adjuster[Phone Number],,0)</f>
        <v>424-559-5280</v>
      </c>
      <c r="Z1750" s="15" t="s">
        <v>32513</v>
      </c>
      <c r="AA17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4029 Ramsdell Ave Apt C, Glendale  CA 91214</v>
      </c>
      <c r="AB1750" s="15">
        <v>45770</v>
      </c>
    </row>
    <row r="1751" spans="1:28" x14ac:dyDescent="0.3">
      <c r="A1751" s="14">
        <v>1</v>
      </c>
      <c r="B1751" s="14">
        <v>1</v>
      </c>
      <c r="C1751" s="15" t="s">
        <v>26044</v>
      </c>
      <c r="D1751" s="15" t="s">
        <v>26045</v>
      </c>
      <c r="E1751" s="15">
        <v>45719</v>
      </c>
      <c r="F1751" s="15" t="s">
        <v>26046</v>
      </c>
      <c r="G1751" s="15">
        <v>45593</v>
      </c>
      <c r="H1751" s="15">
        <v>45775</v>
      </c>
      <c r="I1751" s="15" t="s">
        <v>32523</v>
      </c>
      <c r="J1751" s="15" t="s">
        <v>32524</v>
      </c>
      <c r="K1751" s="15" t="s">
        <v>46144</v>
      </c>
      <c r="L1751" s="15" t="s">
        <v>201</v>
      </c>
      <c r="M1751" s="15" t="s">
        <v>26049</v>
      </c>
      <c r="N1751" s="14">
        <v>2020</v>
      </c>
      <c r="O1751" s="15" t="s">
        <v>26050</v>
      </c>
      <c r="P1751" s="15" t="s">
        <v>106</v>
      </c>
      <c r="Q1751" s="15" t="s">
        <v>47019</v>
      </c>
      <c r="R1751" s="15" t="s">
        <v>26051</v>
      </c>
      <c r="S1751" s="15" t="s">
        <v>26052</v>
      </c>
      <c r="T1751" s="15" t="s">
        <v>1120</v>
      </c>
      <c r="U1751" s="15" t="s">
        <v>53</v>
      </c>
      <c r="V1751" s="15" t="s">
        <v>45428</v>
      </c>
      <c r="W1751" s="15" t="s">
        <v>54</v>
      </c>
      <c r="X1751" s="15" t="str">
        <f>_xlfn.XLOOKUP(_LOOKUP[[#This Row],[AdjusterMemberName]],_Adjuster[Adjuster Name],_Adjuster[Email],,0)</f>
        <v>JRubalcava@knightcompany.com</v>
      </c>
      <c r="Y1751" s="15" t="str">
        <f>_xlfn.XLOOKUP(_LOOKUP[[#This Row],[AdjusterMemberName]],_Adjuster[Adjuster Name],_Adjuster[Phone Number],,0)</f>
        <v>424-559-5420</v>
      </c>
      <c r="Z1751" s="15" t="s">
        <v>26053</v>
      </c>
      <c r="AA17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856 W Olive St, Colton  CA 92324</v>
      </c>
      <c r="AB1751" s="15"/>
    </row>
    <row r="1752" spans="1:28" x14ac:dyDescent="0.3">
      <c r="A1752" s="14">
        <v>1</v>
      </c>
      <c r="B1752" s="14">
        <v>1</v>
      </c>
      <c r="C1752" s="15" t="s">
        <v>32534</v>
      </c>
      <c r="D1752" s="15" t="s">
        <v>32535</v>
      </c>
      <c r="E1752" s="15">
        <v>45719</v>
      </c>
      <c r="F1752" s="15" t="s">
        <v>32536</v>
      </c>
      <c r="G1752" s="15">
        <v>45663</v>
      </c>
      <c r="H1752" s="15">
        <v>45844</v>
      </c>
      <c r="I1752" s="15" t="s">
        <v>32537</v>
      </c>
      <c r="J1752" s="15" t="s">
        <v>32538</v>
      </c>
      <c r="K1752" s="15" t="s">
        <v>45872</v>
      </c>
      <c r="L1752" s="15" t="s">
        <v>292</v>
      </c>
      <c r="M1752" s="15" t="s">
        <v>32539</v>
      </c>
      <c r="N1752" s="14">
        <v>2016</v>
      </c>
      <c r="O1752" s="15" t="s">
        <v>32540</v>
      </c>
      <c r="P1752" s="15" t="s">
        <v>106</v>
      </c>
      <c r="Q1752" s="15" t="s">
        <v>46893</v>
      </c>
      <c r="R1752" s="15" t="s">
        <v>32541</v>
      </c>
      <c r="S1752" s="15" t="s">
        <v>32542</v>
      </c>
      <c r="T1752" s="15" t="s">
        <v>592</v>
      </c>
      <c r="U1752" s="15" t="s">
        <v>53</v>
      </c>
      <c r="V1752" s="15" t="s">
        <v>45376</v>
      </c>
      <c r="W1752" s="15" t="s">
        <v>54</v>
      </c>
      <c r="X1752" s="15" t="str">
        <f>_xlfn.XLOOKUP(_LOOKUP[[#This Row],[AdjusterMemberName]],_Adjuster[Adjuster Name],_Adjuster[Email],,0)</f>
        <v>JRubalcava@knightcompany.com</v>
      </c>
      <c r="Y1752" s="15" t="str">
        <f>_xlfn.XLOOKUP(_LOOKUP[[#This Row],[AdjusterMemberName]],_Adjuster[Adjuster Name],_Adjuster[Phone Number],,0)</f>
        <v>424-559-5420</v>
      </c>
      <c r="Z1752" s="15" t="s">
        <v>32543</v>
      </c>
      <c r="AA17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15492 Sultana St, Hesperia  CA 92345</v>
      </c>
      <c r="AB1752" s="15"/>
    </row>
    <row r="1753" spans="1:28" x14ac:dyDescent="0.3">
      <c r="A1753" s="14">
        <v>1</v>
      </c>
      <c r="B1753" s="14">
        <v>1</v>
      </c>
      <c r="C1753" s="15" t="s">
        <v>10400</v>
      </c>
      <c r="D1753" s="15" t="s">
        <v>10400</v>
      </c>
      <c r="E1753" s="15">
        <v>45719</v>
      </c>
      <c r="F1753" s="15" t="s">
        <v>32598</v>
      </c>
      <c r="G1753" s="15">
        <v>45655</v>
      </c>
      <c r="H1753" s="15">
        <v>45837</v>
      </c>
      <c r="I1753" s="15" t="s">
        <v>32599</v>
      </c>
      <c r="J1753" s="15" t="s">
        <v>32600</v>
      </c>
      <c r="K1753" s="15" t="s">
        <v>45759</v>
      </c>
      <c r="L1753" s="15" t="s">
        <v>128</v>
      </c>
      <c r="M1753" s="15" t="s">
        <v>129</v>
      </c>
      <c r="N1753" s="14">
        <v>2025</v>
      </c>
      <c r="O1753" s="15" t="s">
        <v>32601</v>
      </c>
      <c r="P1753" s="15" t="s">
        <v>81</v>
      </c>
      <c r="Q1753" s="15" t="s">
        <v>47079</v>
      </c>
      <c r="R1753" s="15" t="s">
        <v>10406</v>
      </c>
      <c r="S1753" s="15" t="s">
        <v>10407</v>
      </c>
      <c r="T1753" s="15" t="s">
        <v>174</v>
      </c>
      <c r="U1753" s="15" t="s">
        <v>53</v>
      </c>
      <c r="V1753" s="15" t="s">
        <v>45342</v>
      </c>
      <c r="W1753" s="15" t="s">
        <v>1544</v>
      </c>
      <c r="X1753" s="15" t="str">
        <f>_xlfn.XLOOKUP(_LOOKUP[[#This Row],[AdjusterMemberName]],_Adjuster[Adjuster Name],_Adjuster[Email],,0)</f>
        <v>CRodriguez5@knightcompany.com</v>
      </c>
      <c r="Y1753" s="15" t="str">
        <f>_xlfn.XLOOKUP(_LOOKUP[[#This Row],[AdjusterMemberName]],_Adjuster[Adjuster Name],_Adjuster[Phone Number],,0)</f>
        <v>323-456-1708</v>
      </c>
      <c r="Z1753" s="15" t="s">
        <v>10408</v>
      </c>
      <c r="AA17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152 E 103Rd St , Los Angeles  CA 90003</v>
      </c>
      <c r="AB1753" s="15"/>
    </row>
    <row r="1754" spans="1:28" x14ac:dyDescent="0.3">
      <c r="A1754" s="14">
        <v>1</v>
      </c>
      <c r="B1754" s="14">
        <v>1</v>
      </c>
      <c r="C1754" s="15" t="s">
        <v>32685</v>
      </c>
      <c r="D1754" s="15" t="s">
        <v>32686</v>
      </c>
      <c r="E1754" s="15">
        <v>45719</v>
      </c>
      <c r="F1754" s="15" t="s">
        <v>32687</v>
      </c>
      <c r="G1754" s="15">
        <v>45719</v>
      </c>
      <c r="H1754" s="15">
        <v>45903</v>
      </c>
      <c r="I1754" s="15" t="s">
        <v>32688</v>
      </c>
      <c r="J1754" s="15" t="s">
        <v>32689</v>
      </c>
      <c r="K1754" s="15" t="s">
        <v>45429</v>
      </c>
      <c r="L1754" s="15" t="s">
        <v>441</v>
      </c>
      <c r="M1754" s="15" t="s">
        <v>9854</v>
      </c>
      <c r="N1754" s="14">
        <v>2021</v>
      </c>
      <c r="O1754" s="15" t="s">
        <v>32690</v>
      </c>
      <c r="P1754" s="15" t="s">
        <v>81</v>
      </c>
      <c r="Q1754" s="15" t="s">
        <v>46913</v>
      </c>
      <c r="R1754" s="15" t="s">
        <v>32691</v>
      </c>
      <c r="S1754" s="15" t="s">
        <v>32692</v>
      </c>
      <c r="T1754" s="15" t="s">
        <v>174</v>
      </c>
      <c r="U1754" s="15" t="s">
        <v>53</v>
      </c>
      <c r="V1754" s="15" t="s">
        <v>45367</v>
      </c>
      <c r="W1754" s="15" t="s">
        <v>5071</v>
      </c>
      <c r="X1754" s="15" t="str">
        <f>_xlfn.XLOOKUP(_LOOKUP[[#This Row],[AdjusterMemberName]],_Adjuster[Adjuster Name],_Adjuster[Email],,0)</f>
        <v>AMontelongo@knightcompany.com</v>
      </c>
      <c r="Y1754" s="15" t="str">
        <f>_xlfn.XLOOKUP(_LOOKUP[[#This Row],[AdjusterMemberName]],_Adjuster[Adjuster Name],_Adjuster[Phone Number],,0)</f>
        <v>424-559-5425</v>
      </c>
      <c r="Z1754" s="15" t="s">
        <v>32693</v>
      </c>
      <c r="AA17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15026 Sorrel Rd, Victorville  CA 92394</v>
      </c>
      <c r="AB1754" s="15"/>
    </row>
    <row r="1755" spans="1:28" x14ac:dyDescent="0.3">
      <c r="A1755" s="14">
        <v>1</v>
      </c>
      <c r="B1755" s="14">
        <v>1</v>
      </c>
      <c r="C1755" s="15" t="s">
        <v>32713</v>
      </c>
      <c r="D1755" s="15" t="s">
        <v>32714</v>
      </c>
      <c r="E1755" s="15">
        <v>45719</v>
      </c>
      <c r="F1755" s="15" t="s">
        <v>32715</v>
      </c>
      <c r="G1755" s="15">
        <v>45709</v>
      </c>
      <c r="H1755" s="15">
        <v>45890</v>
      </c>
      <c r="I1755" s="15" t="s">
        <v>32716</v>
      </c>
      <c r="J1755" s="15" t="s">
        <v>32717</v>
      </c>
      <c r="K1755" s="15" t="s">
        <v>45416</v>
      </c>
      <c r="L1755" s="15" t="s">
        <v>314</v>
      </c>
      <c r="M1755" s="15" t="s">
        <v>978</v>
      </c>
      <c r="N1755" s="14">
        <v>2015</v>
      </c>
      <c r="O1755" s="15" t="s">
        <v>32718</v>
      </c>
      <c r="P1755" s="15" t="s">
        <v>81</v>
      </c>
      <c r="Q1755" s="15" t="s">
        <v>46939</v>
      </c>
      <c r="R1755" s="15" t="s">
        <v>32719</v>
      </c>
      <c r="S1755" s="15" t="s">
        <v>32720</v>
      </c>
      <c r="T1755" s="15" t="s">
        <v>3838</v>
      </c>
      <c r="U1755" s="15" t="s">
        <v>53</v>
      </c>
      <c r="V1755" s="15" t="s">
        <v>45494</v>
      </c>
      <c r="W1755" s="15" t="s">
        <v>850</v>
      </c>
      <c r="X1755" s="15" t="e">
        <f>_xlfn.XLOOKUP(_LOOKUP[[#This Row],[AdjusterMemberName]],_Adjuster[Adjuster Name],_Adjuster[Email],,0)</f>
        <v>#N/A</v>
      </c>
      <c r="Y1755" s="15" t="e">
        <f>_xlfn.XLOOKUP(_LOOKUP[[#This Row],[AdjusterMemberName]],_Adjuster[Adjuster Name],_Adjuster[Phone Number],,0)</f>
        <v>#N/A</v>
      </c>
      <c r="Z1755" s="15" t="s">
        <v>32721</v>
      </c>
      <c r="AA17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5649 1/2 Elmer Ave, North Hollywood  CA 91601</v>
      </c>
      <c r="AB1755" s="15"/>
    </row>
    <row r="1756" spans="1:28" x14ac:dyDescent="0.3">
      <c r="A1756" s="14">
        <v>1</v>
      </c>
      <c r="B1756" s="14">
        <v>1</v>
      </c>
      <c r="C1756" s="15" t="s">
        <v>32934</v>
      </c>
      <c r="D1756" s="15" t="s">
        <v>32935</v>
      </c>
      <c r="E1756" s="15">
        <v>45719</v>
      </c>
      <c r="F1756" s="15" t="s">
        <v>32936</v>
      </c>
      <c r="G1756" s="15">
        <v>45681</v>
      </c>
      <c r="H1756" s="15">
        <v>45862</v>
      </c>
      <c r="I1756" s="15" t="s">
        <v>32937</v>
      </c>
      <c r="J1756" s="15" t="s">
        <v>32938</v>
      </c>
      <c r="K1756" s="15" t="s">
        <v>45336</v>
      </c>
      <c r="L1756" s="15" t="s">
        <v>128</v>
      </c>
      <c r="M1756" s="15" t="s">
        <v>170</v>
      </c>
      <c r="N1756" s="14">
        <v>2014</v>
      </c>
      <c r="O1756" s="15" t="s">
        <v>32939</v>
      </c>
      <c r="P1756" s="15" t="s">
        <v>81</v>
      </c>
      <c r="Q1756" s="15" t="s">
        <v>46939</v>
      </c>
      <c r="R1756" s="15" t="s">
        <v>2254</v>
      </c>
      <c r="S1756" s="15" t="s">
        <v>32940</v>
      </c>
      <c r="T1756" s="15" t="s">
        <v>174</v>
      </c>
      <c r="U1756" s="15" t="s">
        <v>53</v>
      </c>
      <c r="V1756" s="15" t="s">
        <v>45367</v>
      </c>
      <c r="W1756" s="15" t="s">
        <v>1544</v>
      </c>
      <c r="X1756" s="15" t="str">
        <f>_xlfn.XLOOKUP(_LOOKUP[[#This Row],[AdjusterMemberName]],_Adjuster[Adjuster Name],_Adjuster[Email],,0)</f>
        <v>CRodriguez5@knightcompany.com</v>
      </c>
      <c r="Y1756" s="15" t="str">
        <f>_xlfn.XLOOKUP(_LOOKUP[[#This Row],[AdjusterMemberName]],_Adjuster[Adjuster Name],_Adjuster[Phone Number],,0)</f>
        <v>323-456-1708</v>
      </c>
      <c r="Z1756" s="15" t="s">
        <v>32941</v>
      </c>
      <c r="AA17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4252 Woodlawn Ave Apt 12, Los Angeles  CA 90011</v>
      </c>
      <c r="AB1756" s="15">
        <v>45725</v>
      </c>
    </row>
    <row r="1757" spans="1:28" x14ac:dyDescent="0.3">
      <c r="A1757" s="14">
        <v>1</v>
      </c>
      <c r="B1757" s="14">
        <v>1</v>
      </c>
      <c r="C1757" s="15" t="s">
        <v>32942</v>
      </c>
      <c r="D1757" s="15" t="s">
        <v>32942</v>
      </c>
      <c r="E1757" s="15">
        <v>45719</v>
      </c>
      <c r="F1757" s="15" t="s">
        <v>32943</v>
      </c>
      <c r="G1757" s="15">
        <v>45626</v>
      </c>
      <c r="H1757" s="15">
        <v>45807</v>
      </c>
      <c r="I1757" s="15" t="s">
        <v>32944</v>
      </c>
      <c r="J1757" s="15" t="s">
        <v>32945</v>
      </c>
      <c r="K1757" s="15" t="s">
        <v>45379</v>
      </c>
      <c r="L1757" s="15" t="s">
        <v>103</v>
      </c>
      <c r="M1757" s="15" t="s">
        <v>890</v>
      </c>
      <c r="N1757" s="14">
        <v>1998</v>
      </c>
      <c r="O1757" s="15" t="s">
        <v>32946</v>
      </c>
      <c r="P1757" s="15" t="s">
        <v>106</v>
      </c>
      <c r="Q1757" s="15" t="s">
        <v>47065</v>
      </c>
      <c r="R1757" s="15" t="s">
        <v>32947</v>
      </c>
      <c r="S1757" s="15" t="s">
        <v>32948</v>
      </c>
      <c r="T1757" s="15" t="s">
        <v>840</v>
      </c>
      <c r="U1757" s="15" t="s">
        <v>53</v>
      </c>
      <c r="V1757" s="15" t="s">
        <v>45450</v>
      </c>
      <c r="W1757" s="15" t="s">
        <v>1049</v>
      </c>
      <c r="X1757" s="15" t="str">
        <f>_xlfn.XLOOKUP(_LOOKUP[[#This Row],[AdjusterMemberName]],_Adjuster[Adjuster Name],_Adjuster[Email],,0)</f>
        <v>cPenate@knightcompany.com</v>
      </c>
      <c r="Y1757" s="15" t="str">
        <f>_xlfn.XLOOKUP(_LOOKUP[[#This Row],[AdjusterMemberName]],_Adjuster[Adjuster Name],_Adjuster[Phone Number],,0)</f>
        <v>424-559-5385</v>
      </c>
      <c r="Z1757" s="15" t="s">
        <v>32949</v>
      </c>
      <c r="AA17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9345 Manzanita St, Apple Valley  CA 92308</v>
      </c>
      <c r="AB1757" s="15"/>
    </row>
    <row r="1758" spans="1:28" x14ac:dyDescent="0.3">
      <c r="A1758" s="14">
        <v>1</v>
      </c>
      <c r="B1758" s="14">
        <v>1</v>
      </c>
      <c r="C1758" s="15" t="s">
        <v>33211</v>
      </c>
      <c r="D1758" s="15" t="s">
        <v>33211</v>
      </c>
      <c r="E1758" s="15">
        <v>45719</v>
      </c>
      <c r="F1758" s="15" t="s">
        <v>33212</v>
      </c>
      <c r="G1758" s="15">
        <v>45694</v>
      </c>
      <c r="H1758" s="15">
        <v>45875</v>
      </c>
      <c r="I1758" s="15" t="s">
        <v>33213</v>
      </c>
      <c r="J1758" s="15" t="s">
        <v>33214</v>
      </c>
      <c r="K1758" s="15" t="s">
        <v>45329</v>
      </c>
      <c r="L1758" s="15" t="s">
        <v>270</v>
      </c>
      <c r="M1758" s="15" t="s">
        <v>452</v>
      </c>
      <c r="N1758" s="14">
        <v>2023</v>
      </c>
      <c r="O1758" s="15" t="s">
        <v>33215</v>
      </c>
      <c r="P1758" s="15" t="s">
        <v>81</v>
      </c>
      <c r="Q1758" s="15" t="s">
        <v>46893</v>
      </c>
      <c r="R1758" s="15" t="s">
        <v>317</v>
      </c>
      <c r="S1758" s="15" t="s">
        <v>33216</v>
      </c>
      <c r="T1758" s="15" t="s">
        <v>1456</v>
      </c>
      <c r="U1758" s="15" t="s">
        <v>53</v>
      </c>
      <c r="V1758" s="15" t="s">
        <v>45986</v>
      </c>
      <c r="W1758" s="15" t="s">
        <v>1186</v>
      </c>
      <c r="X1758" s="15" t="str">
        <f>_xlfn.XLOOKUP(_LOOKUP[[#This Row],[AdjusterMemberName]],_Adjuster[Adjuster Name],_Adjuster[Email],,0)</f>
        <v>sAkinleye@knightcompany.com</v>
      </c>
      <c r="Y1758" s="15" t="str">
        <f>_xlfn.XLOOKUP(_LOOKUP[[#This Row],[AdjusterMemberName]],_Adjuster[Adjuster Name],_Adjuster[Phone Number],,0)</f>
        <v>424-559-5280</v>
      </c>
      <c r="Z1758" s="15" t="s">
        <v>33217</v>
      </c>
      <c r="AA17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7917 San Benito St, Highland  CA 92346</v>
      </c>
      <c r="AB1758" s="15"/>
    </row>
    <row r="1759" spans="1:28" x14ac:dyDescent="0.3">
      <c r="A1759" s="14">
        <v>1</v>
      </c>
      <c r="B1759" s="14">
        <v>1</v>
      </c>
      <c r="C1759" s="15" t="s">
        <v>33424</v>
      </c>
      <c r="D1759" s="15" t="s">
        <v>33425</v>
      </c>
      <c r="E1759" s="15">
        <v>45719</v>
      </c>
      <c r="F1759" s="15" t="s">
        <v>33426</v>
      </c>
      <c r="G1759" s="15">
        <v>45646</v>
      </c>
      <c r="H1759" s="15">
        <v>45828</v>
      </c>
      <c r="I1759" s="15" t="s">
        <v>33427</v>
      </c>
      <c r="J1759" s="15" t="s">
        <v>33428</v>
      </c>
      <c r="K1759" s="15" t="s">
        <v>46239</v>
      </c>
      <c r="L1759" s="15" t="s">
        <v>25</v>
      </c>
      <c r="M1759" s="15" t="s">
        <v>480</v>
      </c>
      <c r="N1759" s="14">
        <v>2008</v>
      </c>
      <c r="O1759" s="15" t="s">
        <v>33429</v>
      </c>
      <c r="P1759" s="15" t="s">
        <v>81</v>
      </c>
      <c r="Q1759" s="15" t="s">
        <v>47023</v>
      </c>
      <c r="R1759" s="15" t="s">
        <v>33430</v>
      </c>
      <c r="S1759" s="15" t="s">
        <v>33431</v>
      </c>
      <c r="T1759" s="15" t="s">
        <v>4842</v>
      </c>
      <c r="U1759" s="15" t="s">
        <v>53</v>
      </c>
      <c r="V1759" s="15" t="s">
        <v>45570</v>
      </c>
      <c r="W1759" s="15" t="s">
        <v>6921</v>
      </c>
      <c r="X1759" s="15" t="str">
        <f>_xlfn.XLOOKUP(_LOOKUP[[#This Row],[AdjusterMemberName]],_Adjuster[Adjuster Name],_Adjuster[Email],,0)</f>
        <v>AWallace@knightcompany.com</v>
      </c>
      <c r="Y1759" s="15" t="str">
        <f>_xlfn.XLOOKUP(_LOOKUP[[#This Row],[AdjusterMemberName]],_Adjuster[Adjuster Name],_Adjuster[Phone Number],,0)</f>
        <v>424-559-5734</v>
      </c>
      <c r="Z1759" s="15" t="s">
        <v>33432</v>
      </c>
      <c r="AA17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16063 Fellowship St, La Puente  CA 91744</v>
      </c>
      <c r="AB1759" s="15">
        <v>45770</v>
      </c>
    </row>
    <row r="1760" spans="1:28" x14ac:dyDescent="0.3">
      <c r="A1760" s="14">
        <v>0</v>
      </c>
      <c r="B1760" s="14">
        <v>1</v>
      </c>
      <c r="C1760" s="15" t="s">
        <v>33796</v>
      </c>
      <c r="D1760" s="15" t="s">
        <v>33797</v>
      </c>
      <c r="E1760" s="15">
        <v>45719</v>
      </c>
      <c r="F1760" s="15" t="s">
        <v>33798</v>
      </c>
      <c r="G1760" s="15"/>
      <c r="H1760" s="15"/>
      <c r="I1760" s="15" t="s">
        <v>33799</v>
      </c>
      <c r="J1760" s="15" t="s">
        <v>33800</v>
      </c>
      <c r="K1760" s="15" t="s">
        <v>45543</v>
      </c>
      <c r="L1760" s="15" t="s">
        <v>12809</v>
      </c>
      <c r="M1760" s="15" t="s">
        <v>11861</v>
      </c>
      <c r="N1760" s="14">
        <v>2008</v>
      </c>
      <c r="O1760" s="15" t="s">
        <v>33801</v>
      </c>
      <c r="P1760" s="15" t="s">
        <v>106</v>
      </c>
      <c r="Q1760" s="15"/>
      <c r="R1760" s="15"/>
      <c r="S1760" s="15"/>
      <c r="T1760" s="15"/>
      <c r="U1760" s="15"/>
      <c r="V1760" s="15"/>
      <c r="W1760" s="15" t="s">
        <v>3184</v>
      </c>
      <c r="X1760" s="15" t="str">
        <f>_xlfn.XLOOKUP(_LOOKUP[[#This Row],[AdjusterMemberName]],_Adjuster[Adjuster Name],_Adjuster[Email],,0)</f>
        <v>mQualls@knightcompany.com</v>
      </c>
      <c r="Y1760" s="15" t="str">
        <f>_xlfn.XLOOKUP(_LOOKUP[[#This Row],[AdjusterMemberName]],_Adjuster[Adjuster Name],_Adjuster[Phone Number],,0)</f>
        <v>424-559-5436</v>
      </c>
      <c r="Z1760" s="15"/>
      <c r="AA1760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1760" s="15"/>
    </row>
    <row r="1761" spans="1:28" x14ac:dyDescent="0.3">
      <c r="A1761" s="14">
        <v>1</v>
      </c>
      <c r="B1761" s="14">
        <v>1</v>
      </c>
      <c r="C1761" s="15" t="s">
        <v>11667</v>
      </c>
      <c r="D1761" s="15" t="s">
        <v>11667</v>
      </c>
      <c r="E1761" s="15">
        <v>45718</v>
      </c>
      <c r="F1761" s="15" t="s">
        <v>32381</v>
      </c>
      <c r="G1761" s="15">
        <v>45701</v>
      </c>
      <c r="H1761" s="15">
        <v>45882</v>
      </c>
      <c r="I1761" s="15" t="s">
        <v>32382</v>
      </c>
      <c r="J1761" s="15" t="s">
        <v>32383</v>
      </c>
      <c r="K1761" s="15" t="s">
        <v>45388</v>
      </c>
      <c r="L1761" s="15" t="s">
        <v>128</v>
      </c>
      <c r="M1761" s="15" t="s">
        <v>170</v>
      </c>
      <c r="N1761" s="14">
        <v>2019</v>
      </c>
      <c r="O1761" s="15" t="s">
        <v>32384</v>
      </c>
      <c r="P1761" s="15" t="s">
        <v>81</v>
      </c>
      <c r="Q1761" s="15" t="s">
        <v>47002</v>
      </c>
      <c r="R1761" s="15" t="s">
        <v>204</v>
      </c>
      <c r="S1761" s="15" t="s">
        <v>32385</v>
      </c>
      <c r="T1761" s="15" t="s">
        <v>174</v>
      </c>
      <c r="U1761" s="15" t="s">
        <v>53</v>
      </c>
      <c r="V1761" s="15" t="s">
        <v>45367</v>
      </c>
      <c r="W1761" s="15" t="s">
        <v>3307</v>
      </c>
      <c r="X1761" s="15" t="e">
        <f>_xlfn.XLOOKUP(_LOOKUP[[#This Row],[AdjusterMemberName]],_Adjuster[Adjuster Name],_Adjuster[Email],,0)</f>
        <v>#N/A</v>
      </c>
      <c r="Y1761" s="15" t="e">
        <f>_xlfn.XLOOKUP(_LOOKUP[[#This Row],[AdjusterMemberName]],_Adjuster[Adjuster Name],_Adjuster[Phone Number],,0)</f>
        <v>#N/A</v>
      </c>
      <c r="Z1761" s="15" t="s">
        <v>32386</v>
      </c>
      <c r="AA17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4340 Lima St, Los Angeles  CA 90011</v>
      </c>
      <c r="AB1761" s="15"/>
    </row>
    <row r="1762" spans="1:28" x14ac:dyDescent="0.3">
      <c r="A1762" s="14">
        <v>1</v>
      </c>
      <c r="B1762" s="14">
        <v>1</v>
      </c>
      <c r="C1762" s="15" t="s">
        <v>32395</v>
      </c>
      <c r="D1762" s="15" t="s">
        <v>32395</v>
      </c>
      <c r="E1762" s="15">
        <v>45718</v>
      </c>
      <c r="F1762" s="15" t="s">
        <v>32396</v>
      </c>
      <c r="G1762" s="15">
        <v>45586</v>
      </c>
      <c r="H1762" s="15">
        <v>45768</v>
      </c>
      <c r="I1762" s="15" t="s">
        <v>32397</v>
      </c>
      <c r="J1762" s="15" t="s">
        <v>32398</v>
      </c>
      <c r="K1762" s="15" t="s">
        <v>45642</v>
      </c>
      <c r="L1762" s="15" t="s">
        <v>103</v>
      </c>
      <c r="M1762" s="15" t="s">
        <v>2946</v>
      </c>
      <c r="N1762" s="14">
        <v>2005</v>
      </c>
      <c r="O1762" s="15" t="s">
        <v>32399</v>
      </c>
      <c r="P1762" s="15" t="s">
        <v>106</v>
      </c>
      <c r="Q1762" s="15" t="s">
        <v>47006</v>
      </c>
      <c r="R1762" s="15" t="s">
        <v>4306</v>
      </c>
      <c r="S1762" s="15" t="s">
        <v>32400</v>
      </c>
      <c r="T1762" s="15" t="s">
        <v>672</v>
      </c>
      <c r="U1762" s="15" t="s">
        <v>53</v>
      </c>
      <c r="V1762" s="15" t="s">
        <v>45553</v>
      </c>
      <c r="W1762" s="15" t="s">
        <v>367</v>
      </c>
      <c r="X1762" s="15" t="str">
        <f>_xlfn.XLOOKUP(_LOOKUP[[#This Row],[AdjusterMemberName]],_Adjuster[Adjuster Name],_Adjuster[Email],,0)</f>
        <v>dHernandez4@knightcompany.com</v>
      </c>
      <c r="Y1762" s="15" t="str">
        <f>_xlfn.XLOOKUP(_LOOKUP[[#This Row],[AdjusterMemberName]],_Adjuster[Adjuster Name],_Adjuster[Phone Number],,0)</f>
        <v>323-315-7819</v>
      </c>
      <c r="Z1762" s="15" t="s">
        <v>32401</v>
      </c>
      <c r="AA17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17908 Saticoy St, Reseda  CA 91335</v>
      </c>
      <c r="AB1762" s="15"/>
    </row>
    <row r="1763" spans="1:28" x14ac:dyDescent="0.3">
      <c r="A1763" s="14">
        <v>1</v>
      </c>
      <c r="B1763" s="14">
        <v>1</v>
      </c>
      <c r="C1763" s="15" t="s">
        <v>32444</v>
      </c>
      <c r="D1763" s="15" t="s">
        <v>32445</v>
      </c>
      <c r="E1763" s="15">
        <v>45718</v>
      </c>
      <c r="F1763" s="15" t="s">
        <v>32446</v>
      </c>
      <c r="G1763" s="15">
        <v>45629</v>
      </c>
      <c r="H1763" s="15">
        <v>45811</v>
      </c>
      <c r="I1763" s="15" t="s">
        <v>32447</v>
      </c>
      <c r="J1763" s="15" t="s">
        <v>32448</v>
      </c>
      <c r="K1763" s="15" t="s">
        <v>45890</v>
      </c>
      <c r="L1763" s="15" t="s">
        <v>25</v>
      </c>
      <c r="M1763" s="15" t="s">
        <v>480</v>
      </c>
      <c r="N1763" s="14">
        <v>2017</v>
      </c>
      <c r="O1763" s="15" t="s">
        <v>32449</v>
      </c>
      <c r="P1763" s="15" t="s">
        <v>106</v>
      </c>
      <c r="Q1763" s="15" t="s">
        <v>47019</v>
      </c>
      <c r="R1763" s="15" t="s">
        <v>32450</v>
      </c>
      <c r="S1763" s="15" t="s">
        <v>32451</v>
      </c>
      <c r="T1763" s="15" t="s">
        <v>424</v>
      </c>
      <c r="U1763" s="15" t="s">
        <v>53</v>
      </c>
      <c r="V1763" s="15" t="s">
        <v>45717</v>
      </c>
      <c r="W1763" s="15" t="s">
        <v>6921</v>
      </c>
      <c r="X1763" s="15" t="str">
        <f>_xlfn.XLOOKUP(_LOOKUP[[#This Row],[AdjusterMemberName]],_Adjuster[Adjuster Name],_Adjuster[Email],,0)</f>
        <v>AWallace@knightcompany.com</v>
      </c>
      <c r="Y1763" s="15" t="str">
        <f>_xlfn.XLOOKUP(_LOOKUP[[#This Row],[AdjusterMemberName]],_Adjuster[Adjuster Name],_Adjuster[Phone Number],,0)</f>
        <v>424-559-5734</v>
      </c>
      <c r="Z1763" s="15" t="s">
        <v>32452</v>
      </c>
      <c r="AA17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7050 Del Rosa Ave, San Bernardino  CA 92404</v>
      </c>
      <c r="AB1763" s="15"/>
    </row>
    <row r="1764" spans="1:28" x14ac:dyDescent="0.3">
      <c r="A1764" s="14">
        <v>1</v>
      </c>
      <c r="B1764" s="14">
        <v>1</v>
      </c>
      <c r="C1764" s="15" t="s">
        <v>32453</v>
      </c>
      <c r="D1764" s="15" t="s">
        <v>32454</v>
      </c>
      <c r="E1764" s="15">
        <v>45718</v>
      </c>
      <c r="F1764" s="15" t="s">
        <v>32455</v>
      </c>
      <c r="G1764" s="15">
        <v>45618</v>
      </c>
      <c r="H1764" s="15">
        <v>45799</v>
      </c>
      <c r="I1764" s="15" t="s">
        <v>32456</v>
      </c>
      <c r="J1764" s="15" t="s">
        <v>32457</v>
      </c>
      <c r="K1764" s="15" t="s">
        <v>45334</v>
      </c>
      <c r="L1764" s="15" t="s">
        <v>2003</v>
      </c>
      <c r="M1764" s="15" t="s">
        <v>25793</v>
      </c>
      <c r="N1764" s="14">
        <v>2019</v>
      </c>
      <c r="O1764" s="15" t="s">
        <v>32458</v>
      </c>
      <c r="P1764" s="15" t="s">
        <v>81</v>
      </c>
      <c r="Q1764" s="15" t="s">
        <v>47019</v>
      </c>
      <c r="R1764" s="15" t="s">
        <v>32459</v>
      </c>
      <c r="S1764" s="15" t="s">
        <v>32460</v>
      </c>
      <c r="T1764" s="15" t="s">
        <v>4542</v>
      </c>
      <c r="U1764" s="15" t="s">
        <v>53</v>
      </c>
      <c r="V1764" s="15" t="s">
        <v>45335</v>
      </c>
      <c r="W1764" s="15" t="s">
        <v>3184</v>
      </c>
      <c r="X1764" s="15" t="str">
        <f>_xlfn.XLOOKUP(_LOOKUP[[#This Row],[AdjusterMemberName]],_Adjuster[Adjuster Name],_Adjuster[Email],,0)</f>
        <v>mQualls@knightcompany.com</v>
      </c>
      <c r="Y1764" s="15" t="str">
        <f>_xlfn.XLOOKUP(_LOOKUP[[#This Row],[AdjusterMemberName]],_Adjuster[Adjuster Name],_Adjuster[Phone Number],,0)</f>
        <v>424-559-5436</v>
      </c>
      <c r="Z1764" s="15" t="s">
        <v>32461</v>
      </c>
      <c r="AA17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5901 Darlington Ave, Buena Park  CA 90621</v>
      </c>
      <c r="AB1764" s="15"/>
    </row>
    <row r="1765" spans="1:28" x14ac:dyDescent="0.3">
      <c r="A1765" s="14">
        <v>1</v>
      </c>
      <c r="B1765" s="14">
        <v>0</v>
      </c>
      <c r="C1765" s="15" t="s">
        <v>32286</v>
      </c>
      <c r="D1765" s="15" t="s">
        <v>32561</v>
      </c>
      <c r="E1765" s="15">
        <v>45718</v>
      </c>
      <c r="F1765" s="15" t="s">
        <v>32288</v>
      </c>
      <c r="G1765" s="15">
        <v>45678</v>
      </c>
      <c r="H1765" s="15">
        <v>45859</v>
      </c>
      <c r="I1765" s="15" t="s">
        <v>32562</v>
      </c>
      <c r="J1765" s="15" t="s">
        <v>32563</v>
      </c>
      <c r="K1765" s="15" t="s">
        <v>45354</v>
      </c>
      <c r="L1765" s="15" t="s">
        <v>91</v>
      </c>
      <c r="M1765" s="15" t="s">
        <v>2352</v>
      </c>
      <c r="N1765" s="14">
        <v>2018</v>
      </c>
      <c r="O1765" s="15" t="s">
        <v>32564</v>
      </c>
      <c r="P1765" s="15" t="s">
        <v>81</v>
      </c>
      <c r="Q1765" s="15" t="s">
        <v>46978</v>
      </c>
      <c r="R1765" s="15" t="s">
        <v>21253</v>
      </c>
      <c r="S1765" s="15" t="s">
        <v>32292</v>
      </c>
      <c r="T1765" s="15" t="s">
        <v>1782</v>
      </c>
      <c r="U1765" s="15" t="s">
        <v>53</v>
      </c>
      <c r="V1765" s="15" t="s">
        <v>45758</v>
      </c>
      <c r="W1765" s="15" t="s">
        <v>1186</v>
      </c>
      <c r="X1765" s="15" t="str">
        <f>_xlfn.XLOOKUP(_LOOKUP[[#This Row],[AdjusterMemberName]],_Adjuster[Adjuster Name],_Adjuster[Email],,0)</f>
        <v>sAkinleye@knightcompany.com</v>
      </c>
      <c r="Y1765" s="15" t="str">
        <f>_xlfn.XLOOKUP(_LOOKUP[[#This Row],[AdjusterMemberName]],_Adjuster[Adjuster Name],_Adjuster[Phone Number],,0)</f>
        <v>424-559-5280</v>
      </c>
      <c r="Z1765" s="15" t="s">
        <v>32293</v>
      </c>
      <c r="AA17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14427 S Keene Ave, Compton  CA 90220</v>
      </c>
      <c r="AB1765" s="15">
        <v>45741</v>
      </c>
    </row>
    <row r="1766" spans="1:28" x14ac:dyDescent="0.3">
      <c r="A1766" s="14">
        <v>1</v>
      </c>
      <c r="B1766" s="14">
        <v>1</v>
      </c>
      <c r="C1766" s="15" t="s">
        <v>11667</v>
      </c>
      <c r="D1766" s="15" t="s">
        <v>11667</v>
      </c>
      <c r="E1766" s="15">
        <v>45718</v>
      </c>
      <c r="F1766" s="15" t="s">
        <v>32381</v>
      </c>
      <c r="G1766" s="15">
        <v>45701</v>
      </c>
      <c r="H1766" s="15">
        <v>45882</v>
      </c>
      <c r="I1766" s="15" t="s">
        <v>32627</v>
      </c>
      <c r="J1766" s="15" t="s">
        <v>32628</v>
      </c>
      <c r="K1766" s="15" t="s">
        <v>45388</v>
      </c>
      <c r="L1766" s="15" t="s">
        <v>128</v>
      </c>
      <c r="M1766" s="15" t="s">
        <v>170</v>
      </c>
      <c r="N1766" s="14">
        <v>2019</v>
      </c>
      <c r="O1766" s="15" t="s">
        <v>32384</v>
      </c>
      <c r="P1766" s="15" t="s">
        <v>106</v>
      </c>
      <c r="Q1766" s="15" t="s">
        <v>47002</v>
      </c>
      <c r="R1766" s="15" t="s">
        <v>204</v>
      </c>
      <c r="S1766" s="15" t="s">
        <v>32385</v>
      </c>
      <c r="T1766" s="15" t="s">
        <v>174</v>
      </c>
      <c r="U1766" s="15" t="s">
        <v>53</v>
      </c>
      <c r="V1766" s="15" t="s">
        <v>45367</v>
      </c>
      <c r="W1766" s="15" t="s">
        <v>3307</v>
      </c>
      <c r="X1766" s="15" t="e">
        <f>_xlfn.XLOOKUP(_LOOKUP[[#This Row],[AdjusterMemberName]],_Adjuster[Adjuster Name],_Adjuster[Email],,0)</f>
        <v>#N/A</v>
      </c>
      <c r="Y1766" s="15" t="e">
        <f>_xlfn.XLOOKUP(_LOOKUP[[#This Row],[AdjusterMemberName]],_Adjuster[Adjuster Name],_Adjuster[Phone Number],,0)</f>
        <v>#N/A</v>
      </c>
      <c r="Z1766" s="15" t="s">
        <v>32386</v>
      </c>
      <c r="AA17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4340 Lima St, Los Angeles  CA 90011</v>
      </c>
      <c r="AB1766" s="15"/>
    </row>
    <row r="1767" spans="1:28" x14ac:dyDescent="0.3">
      <c r="A1767" s="14">
        <v>1</v>
      </c>
      <c r="B1767" s="14">
        <v>1</v>
      </c>
      <c r="C1767" s="15" t="s">
        <v>32667</v>
      </c>
      <c r="D1767" s="15" t="s">
        <v>32668</v>
      </c>
      <c r="E1767" s="15">
        <v>45718</v>
      </c>
      <c r="F1767" s="15" t="s">
        <v>32669</v>
      </c>
      <c r="G1767" s="15">
        <v>45703</v>
      </c>
      <c r="H1767" s="15">
        <v>45884</v>
      </c>
      <c r="I1767" s="15" t="s">
        <v>32670</v>
      </c>
      <c r="J1767" s="15" t="s">
        <v>32671</v>
      </c>
      <c r="K1767" s="15" t="s">
        <v>45388</v>
      </c>
      <c r="L1767" s="15" t="s">
        <v>150</v>
      </c>
      <c r="M1767" s="15" t="s">
        <v>7286</v>
      </c>
      <c r="N1767" s="14">
        <v>2021</v>
      </c>
      <c r="O1767" s="15" t="s">
        <v>32672</v>
      </c>
      <c r="P1767" s="15" t="s">
        <v>106</v>
      </c>
      <c r="Q1767" s="15" t="s">
        <v>46978</v>
      </c>
      <c r="R1767" s="15" t="s">
        <v>32673</v>
      </c>
      <c r="S1767" s="15" t="s">
        <v>32674</v>
      </c>
      <c r="T1767" s="15" t="s">
        <v>530</v>
      </c>
      <c r="U1767" s="15" t="s">
        <v>53</v>
      </c>
      <c r="V1767" s="15" t="s">
        <v>45858</v>
      </c>
      <c r="W1767" s="15" t="s">
        <v>54</v>
      </c>
      <c r="X1767" s="15" t="str">
        <f>_xlfn.XLOOKUP(_LOOKUP[[#This Row],[AdjusterMemberName]],_Adjuster[Adjuster Name],_Adjuster[Email],,0)</f>
        <v>JRubalcava@knightcompany.com</v>
      </c>
      <c r="Y1767" s="15" t="str">
        <f>_xlfn.XLOOKUP(_LOOKUP[[#This Row],[AdjusterMemberName]],_Adjuster[Adjuster Name],_Adjuster[Phone Number],,0)</f>
        <v>424-559-5420</v>
      </c>
      <c r="Z1767" s="15" t="s">
        <v>32675</v>
      </c>
      <c r="AA17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12562 El Evado Rd, Victorville  CA 92392</v>
      </c>
      <c r="AB1767" s="15"/>
    </row>
    <row r="1768" spans="1:28" x14ac:dyDescent="0.3">
      <c r="A1768" s="14">
        <v>1</v>
      </c>
      <c r="B1768" s="14">
        <v>1</v>
      </c>
      <c r="C1768" s="15" t="s">
        <v>32722</v>
      </c>
      <c r="D1768" s="15" t="s">
        <v>32722</v>
      </c>
      <c r="E1768" s="15">
        <v>45718</v>
      </c>
      <c r="F1768" s="15" t="s">
        <v>32723</v>
      </c>
      <c r="G1768" s="15">
        <v>45693</v>
      </c>
      <c r="H1768" s="15">
        <v>45874</v>
      </c>
      <c r="I1768" s="15" t="s">
        <v>32724</v>
      </c>
      <c r="J1768" s="15" t="s">
        <v>32725</v>
      </c>
      <c r="K1768" s="15" t="s">
        <v>45354</v>
      </c>
      <c r="L1768" s="15" t="s">
        <v>103</v>
      </c>
      <c r="M1768" s="15" t="s">
        <v>1336</v>
      </c>
      <c r="N1768" s="14">
        <v>2014</v>
      </c>
      <c r="O1768" s="15" t="s">
        <v>32726</v>
      </c>
      <c r="P1768" s="15" t="s">
        <v>81</v>
      </c>
      <c r="Q1768" s="15" t="s">
        <v>46913</v>
      </c>
      <c r="R1768" s="15" t="s">
        <v>32727</v>
      </c>
      <c r="S1768" s="15" t="s">
        <v>32728</v>
      </c>
      <c r="T1768" s="15" t="s">
        <v>1255</v>
      </c>
      <c r="U1768" s="15" t="s">
        <v>53</v>
      </c>
      <c r="V1768" s="15" t="s">
        <v>45368</v>
      </c>
      <c r="W1768" s="15" t="s">
        <v>3974</v>
      </c>
      <c r="X1768" s="15" t="str">
        <f>_xlfn.XLOOKUP(_LOOKUP[[#This Row],[AdjusterMemberName]],_Adjuster[Adjuster Name],_Adjuster[Email],,0)</f>
        <v>LMiller@knightcompany.com</v>
      </c>
      <c r="Y1768" s="15" t="str">
        <f>_xlfn.XLOOKUP(_LOOKUP[[#This Row],[AdjusterMemberName]],_Adjuster[Adjuster Name],_Adjuster[Phone Number],,0)</f>
        <v>424-559-5378</v>
      </c>
      <c r="Z1768" s="15" t="s">
        <v>32729</v>
      </c>
      <c r="AA17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13227 Community St, Sun Valley  CA 91352</v>
      </c>
      <c r="AB1768" s="15">
        <v>45782</v>
      </c>
    </row>
    <row r="1769" spans="1:28" x14ac:dyDescent="0.3">
      <c r="A1769" s="14">
        <v>1</v>
      </c>
      <c r="B1769" s="14">
        <v>1</v>
      </c>
      <c r="C1769" s="15" t="s">
        <v>32802</v>
      </c>
      <c r="D1769" s="15" t="s">
        <v>32802</v>
      </c>
      <c r="E1769" s="15">
        <v>45718</v>
      </c>
      <c r="F1769" s="15" t="s">
        <v>32803</v>
      </c>
      <c r="G1769" s="15">
        <v>45580</v>
      </c>
      <c r="H1769" s="15">
        <v>45762</v>
      </c>
      <c r="I1769" s="15" t="s">
        <v>32804</v>
      </c>
      <c r="J1769" s="15" t="s">
        <v>32805</v>
      </c>
      <c r="K1769" s="15" t="s">
        <v>45855</v>
      </c>
      <c r="L1769" s="15" t="s">
        <v>103</v>
      </c>
      <c r="M1769" s="15" t="s">
        <v>890</v>
      </c>
      <c r="N1769" s="14">
        <v>2021</v>
      </c>
      <c r="O1769" s="15" t="s">
        <v>32806</v>
      </c>
      <c r="P1769" s="15" t="s">
        <v>81</v>
      </c>
      <c r="Q1769" s="15" t="s">
        <v>47019</v>
      </c>
      <c r="R1769" s="15" t="s">
        <v>32807</v>
      </c>
      <c r="S1769" s="15" t="s">
        <v>32808</v>
      </c>
      <c r="T1769" s="15" t="s">
        <v>9009</v>
      </c>
      <c r="U1769" s="15" t="s">
        <v>53</v>
      </c>
      <c r="V1769" s="15" t="s">
        <v>45782</v>
      </c>
      <c r="W1769" s="15" t="s">
        <v>3307</v>
      </c>
      <c r="X1769" s="15" t="e">
        <f>_xlfn.XLOOKUP(_LOOKUP[[#This Row],[AdjusterMemberName]],_Adjuster[Adjuster Name],_Adjuster[Email],,0)</f>
        <v>#N/A</v>
      </c>
      <c r="Y1769" s="15" t="e">
        <f>_xlfn.XLOOKUP(_LOOKUP[[#This Row],[AdjusterMemberName]],_Adjuster[Adjuster Name],_Adjuster[Phone Number],,0)</f>
        <v>#N/A</v>
      </c>
      <c r="Z1769" s="15" t="s">
        <v>32809</v>
      </c>
      <c r="AA17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2275 Rohner Ct, Simi Valley  CA 93063</v>
      </c>
      <c r="AB1769" s="15"/>
    </row>
    <row r="1770" spans="1:28" x14ac:dyDescent="0.3">
      <c r="A1770" s="14">
        <v>1</v>
      </c>
      <c r="B1770" s="14">
        <v>1</v>
      </c>
      <c r="C1770" s="15" t="s">
        <v>32810</v>
      </c>
      <c r="D1770" s="15" t="s">
        <v>32810</v>
      </c>
      <c r="E1770" s="15">
        <v>45718</v>
      </c>
      <c r="F1770" s="15" t="s">
        <v>32811</v>
      </c>
      <c r="G1770" s="15">
        <v>45604</v>
      </c>
      <c r="H1770" s="15">
        <v>45785</v>
      </c>
      <c r="I1770" s="15" t="s">
        <v>32812</v>
      </c>
      <c r="J1770" s="15" t="s">
        <v>32813</v>
      </c>
      <c r="K1770" s="15" t="s">
        <v>45496</v>
      </c>
      <c r="L1770" s="15" t="s">
        <v>128</v>
      </c>
      <c r="M1770" s="15" t="s">
        <v>129</v>
      </c>
      <c r="N1770" s="14">
        <v>2009</v>
      </c>
      <c r="O1770" s="15" t="s">
        <v>32814</v>
      </c>
      <c r="P1770" s="15" t="s">
        <v>81</v>
      </c>
      <c r="Q1770" s="15" t="s">
        <v>47065</v>
      </c>
      <c r="R1770" s="15" t="s">
        <v>4995</v>
      </c>
      <c r="S1770" s="15" t="s">
        <v>32815</v>
      </c>
      <c r="T1770" s="15" t="s">
        <v>4165</v>
      </c>
      <c r="U1770" s="15" t="s">
        <v>53</v>
      </c>
      <c r="V1770" s="15" t="s">
        <v>45832</v>
      </c>
      <c r="W1770" s="15" t="s">
        <v>54</v>
      </c>
      <c r="X1770" s="15" t="str">
        <f>_xlfn.XLOOKUP(_LOOKUP[[#This Row],[AdjusterMemberName]],_Adjuster[Adjuster Name],_Adjuster[Email],,0)</f>
        <v>JRubalcava@knightcompany.com</v>
      </c>
      <c r="Y1770" s="15" t="str">
        <f>_xlfn.XLOOKUP(_LOOKUP[[#This Row],[AdjusterMemberName]],_Adjuster[Adjuster Name],_Adjuster[Phone Number],,0)</f>
        <v>424-559-5420</v>
      </c>
      <c r="Z1770" s="15" t="s">
        <v>32816</v>
      </c>
      <c r="AA17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13520 Foothill Blvd Apt 209, Sylmar  CA 91342</v>
      </c>
      <c r="AB1770" s="15"/>
    </row>
    <row r="1771" spans="1:28" x14ac:dyDescent="0.3">
      <c r="A1771" s="14">
        <v>1</v>
      </c>
      <c r="B1771" s="14">
        <v>1</v>
      </c>
      <c r="C1771" s="15" t="s">
        <v>13684</v>
      </c>
      <c r="D1771" s="15" t="s">
        <v>13684</v>
      </c>
      <c r="E1771" s="15">
        <v>45718</v>
      </c>
      <c r="F1771" s="15" t="s">
        <v>32989</v>
      </c>
      <c r="G1771" s="15">
        <v>45698</v>
      </c>
      <c r="H1771" s="15">
        <v>45879</v>
      </c>
      <c r="I1771" s="15" t="s">
        <v>32990</v>
      </c>
      <c r="J1771" s="15" t="s">
        <v>32991</v>
      </c>
      <c r="K1771" s="15" t="s">
        <v>45834</v>
      </c>
      <c r="L1771" s="15" t="s">
        <v>103</v>
      </c>
      <c r="M1771" s="15" t="s">
        <v>160</v>
      </c>
      <c r="N1771" s="14">
        <v>2016</v>
      </c>
      <c r="O1771" s="15" t="s">
        <v>30322</v>
      </c>
      <c r="P1771" s="15" t="s">
        <v>106</v>
      </c>
      <c r="Q1771" s="15" t="s">
        <v>47051</v>
      </c>
      <c r="R1771" s="15" t="s">
        <v>13691</v>
      </c>
      <c r="S1771" s="15" t="s">
        <v>13692</v>
      </c>
      <c r="T1771" s="15" t="s">
        <v>1067</v>
      </c>
      <c r="U1771" s="15" t="s">
        <v>53</v>
      </c>
      <c r="V1771" s="15" t="s">
        <v>45788</v>
      </c>
      <c r="W1771" s="15" t="s">
        <v>3184</v>
      </c>
      <c r="X1771" s="15" t="str">
        <f>_xlfn.XLOOKUP(_LOOKUP[[#This Row],[AdjusterMemberName]],_Adjuster[Adjuster Name],_Adjuster[Email],,0)</f>
        <v>mQualls@knightcompany.com</v>
      </c>
      <c r="Y1771" s="15" t="str">
        <f>_xlfn.XLOOKUP(_LOOKUP[[#This Row],[AdjusterMemberName]],_Adjuster[Adjuster Name],_Adjuster[Phone Number],,0)</f>
        <v>424-559-5436</v>
      </c>
      <c r="Z1771" s="15" t="s">
        <v>13693</v>
      </c>
      <c r="AA17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5925A Mission St, San Francisco  CA 94112</v>
      </c>
      <c r="AB1771" s="15"/>
    </row>
    <row r="1772" spans="1:28" x14ac:dyDescent="0.3">
      <c r="A1772" s="14">
        <v>1</v>
      </c>
      <c r="B1772" s="14">
        <v>1</v>
      </c>
      <c r="C1772" s="15" t="s">
        <v>33488</v>
      </c>
      <c r="D1772" s="15" t="s">
        <v>33488</v>
      </c>
      <c r="E1772" s="15">
        <v>45718</v>
      </c>
      <c r="F1772" s="15" t="s">
        <v>33489</v>
      </c>
      <c r="G1772" s="15">
        <v>45711</v>
      </c>
      <c r="H1772" s="15">
        <v>45892</v>
      </c>
      <c r="I1772" s="15" t="s">
        <v>33490</v>
      </c>
      <c r="J1772" s="15" t="s">
        <v>33491</v>
      </c>
      <c r="K1772" s="15" t="s">
        <v>45407</v>
      </c>
      <c r="L1772" s="15" t="s">
        <v>281</v>
      </c>
      <c r="M1772" s="15" t="s">
        <v>4513</v>
      </c>
      <c r="N1772" s="14">
        <v>2024</v>
      </c>
      <c r="O1772" s="15" t="s">
        <v>33492</v>
      </c>
      <c r="P1772" s="15" t="s">
        <v>106</v>
      </c>
      <c r="Q1772" s="15" t="s">
        <v>46893</v>
      </c>
      <c r="R1772" s="15" t="s">
        <v>33493</v>
      </c>
      <c r="S1772" s="15" t="s">
        <v>33494</v>
      </c>
      <c r="T1772" s="15" t="s">
        <v>424</v>
      </c>
      <c r="U1772" s="15" t="s">
        <v>53</v>
      </c>
      <c r="V1772" s="15" t="s">
        <v>46237</v>
      </c>
      <c r="W1772" s="15" t="s">
        <v>8635</v>
      </c>
      <c r="X1772" s="15" t="e">
        <f>_xlfn.XLOOKUP(_LOOKUP[[#This Row],[AdjusterMemberName]],_Adjuster[Adjuster Name],_Adjuster[Email],,0)</f>
        <v>#N/A</v>
      </c>
      <c r="Y1772" s="15" t="e">
        <f>_xlfn.XLOOKUP(_LOOKUP[[#This Row],[AdjusterMemberName]],_Adjuster[Adjuster Name],_Adjuster[Phone Number],,0)</f>
        <v>#N/A</v>
      </c>
      <c r="Z1772" s="15" t="s">
        <v>33495</v>
      </c>
      <c r="AA17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7111 Devon Ave, Highland  CA 92346</v>
      </c>
      <c r="AB1772" s="15"/>
    </row>
    <row r="1773" spans="1:28" x14ac:dyDescent="0.3">
      <c r="A1773" s="14">
        <v>1</v>
      </c>
      <c r="B1773" s="14">
        <v>1</v>
      </c>
      <c r="C1773" s="15" t="s">
        <v>33572</v>
      </c>
      <c r="D1773" s="15" t="s">
        <v>33572</v>
      </c>
      <c r="E1773" s="15">
        <v>45718</v>
      </c>
      <c r="F1773" s="15" t="s">
        <v>33573</v>
      </c>
      <c r="G1773" s="15">
        <v>45573</v>
      </c>
      <c r="H1773" s="15">
        <v>45755</v>
      </c>
      <c r="I1773" s="15" t="s">
        <v>33574</v>
      </c>
      <c r="J1773" s="15" t="s">
        <v>33575</v>
      </c>
      <c r="K1773" s="15" t="s">
        <v>45506</v>
      </c>
      <c r="L1773" s="15" t="s">
        <v>128</v>
      </c>
      <c r="M1773" s="15" t="s">
        <v>129</v>
      </c>
      <c r="N1773" s="14">
        <v>2016</v>
      </c>
      <c r="O1773" s="15" t="s">
        <v>33576</v>
      </c>
      <c r="P1773" s="15" t="s">
        <v>81</v>
      </c>
      <c r="Q1773" s="15" t="s">
        <v>46978</v>
      </c>
      <c r="R1773" s="15" t="s">
        <v>120</v>
      </c>
      <c r="S1773" s="15" t="s">
        <v>33577</v>
      </c>
      <c r="T1773" s="15" t="s">
        <v>971</v>
      </c>
      <c r="U1773" s="15" t="s">
        <v>53</v>
      </c>
      <c r="V1773" s="15" t="s">
        <v>45438</v>
      </c>
      <c r="W1773" s="15" t="s">
        <v>3184</v>
      </c>
      <c r="X1773" s="15" t="str">
        <f>_xlfn.XLOOKUP(_LOOKUP[[#This Row],[AdjusterMemberName]],_Adjuster[Adjuster Name],_Adjuster[Email],,0)</f>
        <v>mQualls@knightcompany.com</v>
      </c>
      <c r="Y1773" s="15" t="str">
        <f>_xlfn.XLOOKUP(_LOOKUP[[#This Row],[AdjusterMemberName]],_Adjuster[Adjuster Name],_Adjuster[Phone Number],,0)</f>
        <v>424-559-5436</v>
      </c>
      <c r="Z1773" s="15" t="s">
        <v>33578</v>
      </c>
      <c r="AA17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16760 Hunt Ave, Lake Elsinore  CA 92530</v>
      </c>
      <c r="AB1773" s="15"/>
    </row>
    <row r="1774" spans="1:28" x14ac:dyDescent="0.3">
      <c r="A1774" s="14">
        <v>1</v>
      </c>
      <c r="B1774" s="14">
        <v>1</v>
      </c>
      <c r="C1774" s="15" t="s">
        <v>33943</v>
      </c>
      <c r="D1774" s="15" t="s">
        <v>33943</v>
      </c>
      <c r="E1774" s="15">
        <v>45718</v>
      </c>
      <c r="F1774" s="15" t="s">
        <v>33944</v>
      </c>
      <c r="G1774" s="15">
        <v>45680</v>
      </c>
      <c r="H1774" s="15">
        <v>45861</v>
      </c>
      <c r="I1774" s="15" t="s">
        <v>33945</v>
      </c>
      <c r="J1774" s="15" t="s">
        <v>33946</v>
      </c>
      <c r="K1774" s="15" t="s">
        <v>45927</v>
      </c>
      <c r="L1774" s="15" t="s">
        <v>281</v>
      </c>
      <c r="M1774" s="15" t="s">
        <v>9025</v>
      </c>
      <c r="N1774" s="14">
        <v>2017</v>
      </c>
      <c r="O1774" s="15" t="s">
        <v>33947</v>
      </c>
      <c r="P1774" s="15" t="s">
        <v>106</v>
      </c>
      <c r="Q1774" s="15" t="s">
        <v>46893</v>
      </c>
      <c r="R1774" s="15" t="s">
        <v>33948</v>
      </c>
      <c r="S1774" s="15" t="s">
        <v>33949</v>
      </c>
      <c r="T1774" s="15" t="s">
        <v>174</v>
      </c>
      <c r="U1774" s="15" t="s">
        <v>53</v>
      </c>
      <c r="V1774" s="15" t="s">
        <v>45425</v>
      </c>
      <c r="W1774" s="15" t="s">
        <v>3307</v>
      </c>
      <c r="X1774" s="15" t="e">
        <f>_xlfn.XLOOKUP(_LOOKUP[[#This Row],[AdjusterMemberName]],_Adjuster[Adjuster Name],_Adjuster[Email],,0)</f>
        <v>#N/A</v>
      </c>
      <c r="Y1774" s="15" t="e">
        <f>_xlfn.XLOOKUP(_LOOKUP[[#This Row],[AdjusterMemberName]],_Adjuster[Adjuster Name],_Adjuster[Phone Number],,0)</f>
        <v>#N/A</v>
      </c>
      <c r="Z1774" s="15" t="s">
        <v>33950</v>
      </c>
      <c r="AA17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3617 9Th Ave, Los Angeles  CA 90018</v>
      </c>
      <c r="AB1774" s="15">
        <v>45809</v>
      </c>
    </row>
    <row r="1775" spans="1:28" x14ac:dyDescent="0.3">
      <c r="A1775" s="14">
        <v>1</v>
      </c>
      <c r="B1775" s="14">
        <v>0</v>
      </c>
      <c r="C1775" s="15" t="s">
        <v>34190</v>
      </c>
      <c r="D1775" s="15" t="s">
        <v>34191</v>
      </c>
      <c r="E1775" s="15">
        <v>45718</v>
      </c>
      <c r="F1775" s="15" t="s">
        <v>34192</v>
      </c>
      <c r="G1775" s="15">
        <v>45576</v>
      </c>
      <c r="H1775" s="15">
        <v>45758</v>
      </c>
      <c r="I1775" s="15" t="s">
        <v>34193</v>
      </c>
      <c r="J1775" s="15" t="s">
        <v>34194</v>
      </c>
      <c r="K1775" s="15" t="s">
        <v>46214</v>
      </c>
      <c r="L1775" s="15" t="s">
        <v>25</v>
      </c>
      <c r="M1775" s="15" t="s">
        <v>79</v>
      </c>
      <c r="N1775" s="14">
        <v>2012</v>
      </c>
      <c r="O1775" s="15" t="s">
        <v>34195</v>
      </c>
      <c r="P1775" s="15" t="s">
        <v>81</v>
      </c>
      <c r="Q1775" s="15" t="s">
        <v>47023</v>
      </c>
      <c r="R1775" s="15" t="s">
        <v>4120</v>
      </c>
      <c r="S1775" s="15" t="s">
        <v>34196</v>
      </c>
      <c r="T1775" s="15" t="s">
        <v>96</v>
      </c>
      <c r="U1775" s="15" t="s">
        <v>53</v>
      </c>
      <c r="V1775" s="15" t="s">
        <v>45731</v>
      </c>
      <c r="W1775" s="15" t="s">
        <v>1357</v>
      </c>
      <c r="X1775" s="15" t="str">
        <f>_xlfn.XLOOKUP(_LOOKUP[[#This Row],[AdjusterMemberName]],_Adjuster[Adjuster Name],_Adjuster[Email],,0)</f>
        <v>jRivera1@knightcompany.com</v>
      </c>
      <c r="Y1775" s="15" t="str">
        <f>_xlfn.XLOOKUP(_LOOKUP[[#This Row],[AdjusterMemberName]],_Adjuster[Adjuster Name],_Adjuster[Phone Number],,0)</f>
        <v>424-559-5239</v>
      </c>
      <c r="Z1775" s="15" t="s">
        <v>34197</v>
      </c>
      <c r="AA17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12765 Raenette Way, Moreno Valley  CA 92553</v>
      </c>
      <c r="AB1775" s="15"/>
    </row>
    <row r="1776" spans="1:28" x14ac:dyDescent="0.3">
      <c r="A1776" s="14">
        <v>1</v>
      </c>
      <c r="B1776" s="14">
        <v>1</v>
      </c>
      <c r="C1776" s="15" t="s">
        <v>34274</v>
      </c>
      <c r="D1776" s="15" t="s">
        <v>34275</v>
      </c>
      <c r="E1776" s="15">
        <v>45718</v>
      </c>
      <c r="F1776" s="15" t="s">
        <v>34276</v>
      </c>
      <c r="G1776" s="15">
        <v>45558</v>
      </c>
      <c r="H1776" s="15">
        <v>45739</v>
      </c>
      <c r="I1776" s="15" t="s">
        <v>34277</v>
      </c>
      <c r="J1776" s="15" t="s">
        <v>34278</v>
      </c>
      <c r="K1776" s="15" t="s">
        <v>45481</v>
      </c>
      <c r="L1776" s="15" t="s">
        <v>91</v>
      </c>
      <c r="M1776" s="15" t="s">
        <v>1701</v>
      </c>
      <c r="N1776" s="14">
        <v>2014</v>
      </c>
      <c r="O1776" s="15" t="s">
        <v>34279</v>
      </c>
      <c r="P1776" s="15" t="s">
        <v>106</v>
      </c>
      <c r="Q1776" s="15" t="s">
        <v>47019</v>
      </c>
      <c r="R1776" s="15" t="s">
        <v>1559</v>
      </c>
      <c r="S1776" s="15" t="s">
        <v>34280</v>
      </c>
      <c r="T1776" s="15" t="s">
        <v>174</v>
      </c>
      <c r="U1776" s="15" t="s">
        <v>53</v>
      </c>
      <c r="V1776" s="15" t="s">
        <v>45406</v>
      </c>
      <c r="W1776" s="15" t="s">
        <v>54</v>
      </c>
      <c r="X1776" s="15" t="str">
        <f>_xlfn.XLOOKUP(_LOOKUP[[#This Row],[AdjusterMemberName]],_Adjuster[Adjuster Name],_Adjuster[Email],,0)</f>
        <v>JRubalcava@knightcompany.com</v>
      </c>
      <c r="Y1776" s="15" t="str">
        <f>_xlfn.XLOOKUP(_LOOKUP[[#This Row],[AdjusterMemberName]],_Adjuster[Adjuster Name],_Adjuster[Phone Number],,0)</f>
        <v>424-559-5420</v>
      </c>
      <c r="Z1776" s="15" t="s">
        <v>34281</v>
      </c>
      <c r="AA17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8811 1/2 Reading Ave, Los Angeles  CA 90045</v>
      </c>
      <c r="AB1776" s="15"/>
    </row>
    <row r="1777" spans="1:28" x14ac:dyDescent="0.3">
      <c r="A1777" s="14">
        <v>1</v>
      </c>
      <c r="B1777" s="14">
        <v>1</v>
      </c>
      <c r="C1777" s="15" t="s">
        <v>33103</v>
      </c>
      <c r="D1777" s="15" t="s">
        <v>33103</v>
      </c>
      <c r="E1777" s="15">
        <v>45718</v>
      </c>
      <c r="F1777" s="15" t="s">
        <v>35287</v>
      </c>
      <c r="G1777" s="15">
        <v>45541</v>
      </c>
      <c r="H1777" s="15">
        <v>45722</v>
      </c>
      <c r="I1777" s="15" t="s">
        <v>35288</v>
      </c>
      <c r="J1777" s="15" t="s">
        <v>35289</v>
      </c>
      <c r="K1777" s="15" t="s">
        <v>45369</v>
      </c>
      <c r="L1777" s="15" t="s">
        <v>128</v>
      </c>
      <c r="M1777" s="15" t="s">
        <v>2179</v>
      </c>
      <c r="N1777" s="14">
        <v>2013</v>
      </c>
      <c r="O1777" s="15" t="s">
        <v>33107</v>
      </c>
      <c r="P1777" s="15" t="s">
        <v>106</v>
      </c>
      <c r="Q1777" s="15" t="s">
        <v>47006</v>
      </c>
      <c r="R1777" s="15" t="s">
        <v>33108</v>
      </c>
      <c r="S1777" s="15" t="s">
        <v>33109</v>
      </c>
      <c r="T1777" s="15" t="s">
        <v>28490</v>
      </c>
      <c r="U1777" s="15" t="s">
        <v>53</v>
      </c>
      <c r="V1777" s="15" t="s">
        <v>46150</v>
      </c>
      <c r="W1777" s="15" t="s">
        <v>6921</v>
      </c>
      <c r="X1777" s="15" t="str">
        <f>_xlfn.XLOOKUP(_LOOKUP[[#This Row],[AdjusterMemberName]],_Adjuster[Adjuster Name],_Adjuster[Email],,0)</f>
        <v>AWallace@knightcompany.com</v>
      </c>
      <c r="Y1777" s="15" t="str">
        <f>_xlfn.XLOOKUP(_LOOKUP[[#This Row],[AdjusterMemberName]],_Adjuster[Adjuster Name],_Adjuster[Phone Number],,0)</f>
        <v>424-559-5734</v>
      </c>
      <c r="Z1777" s="15" t="s">
        <v>33110</v>
      </c>
      <c r="AA17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3303 Sierra Hwy Spc 34, Rosamond  CA 93560</v>
      </c>
      <c r="AB1777" s="15"/>
    </row>
    <row r="1778" spans="1:28" x14ac:dyDescent="0.3">
      <c r="A1778" s="14">
        <v>1</v>
      </c>
      <c r="B1778" s="14">
        <v>1</v>
      </c>
      <c r="C1778" s="15" t="s">
        <v>32326</v>
      </c>
      <c r="D1778" s="15" t="s">
        <v>32326</v>
      </c>
      <c r="E1778" s="15">
        <v>45717</v>
      </c>
      <c r="F1778" s="15" t="s">
        <v>32327</v>
      </c>
      <c r="G1778" s="15">
        <v>45686</v>
      </c>
      <c r="H1778" s="15">
        <v>45867</v>
      </c>
      <c r="I1778" s="15" t="s">
        <v>32328</v>
      </c>
      <c r="J1778" s="15" t="s">
        <v>32329</v>
      </c>
      <c r="K1778" s="15" t="s">
        <v>45481</v>
      </c>
      <c r="L1778" s="15" t="s">
        <v>128</v>
      </c>
      <c r="M1778" s="15" t="s">
        <v>129</v>
      </c>
      <c r="N1778" s="14">
        <v>2009</v>
      </c>
      <c r="O1778" s="15" t="s">
        <v>32330</v>
      </c>
      <c r="P1778" s="15" t="s">
        <v>81</v>
      </c>
      <c r="Q1778" s="15" t="s">
        <v>46976</v>
      </c>
      <c r="R1778" s="15" t="s">
        <v>8063</v>
      </c>
      <c r="S1778" s="15" t="s">
        <v>32331</v>
      </c>
      <c r="T1778" s="15" t="s">
        <v>6327</v>
      </c>
      <c r="U1778" s="15" t="s">
        <v>53</v>
      </c>
      <c r="V1778" s="15" t="s">
        <v>46270</v>
      </c>
      <c r="W1778" s="15" t="s">
        <v>264</v>
      </c>
      <c r="X1778" s="15" t="str">
        <f>_xlfn.XLOOKUP(_LOOKUP[[#This Row],[AdjusterMemberName]],_Adjuster[Adjuster Name],_Adjuster[Email],,0)</f>
        <v>sBonnevie@knightcompany.com</v>
      </c>
      <c r="Y1778" s="15" t="str">
        <f>_xlfn.XLOOKUP(_LOOKUP[[#This Row],[AdjusterMemberName]],_Adjuster[Adjuster Name],_Adjuster[Phone Number],,0)</f>
        <v>323-692-4064</v>
      </c>
      <c r="Z1778" s="15" t="s">
        <v>32332</v>
      </c>
      <c r="AA17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 Jade Court, Novato  CA 94945</v>
      </c>
      <c r="AB1778" s="15">
        <v>45758</v>
      </c>
    </row>
    <row r="1779" spans="1:28" x14ac:dyDescent="0.3">
      <c r="A1779" s="14">
        <v>1</v>
      </c>
      <c r="B1779" s="14">
        <v>1</v>
      </c>
      <c r="C1779" s="15" t="s">
        <v>32333</v>
      </c>
      <c r="D1779" s="15" t="s">
        <v>32334</v>
      </c>
      <c r="E1779" s="15">
        <v>45717</v>
      </c>
      <c r="F1779" s="15" t="s">
        <v>32335</v>
      </c>
      <c r="G1779" s="15">
        <v>45669</v>
      </c>
      <c r="H1779" s="15">
        <v>45850</v>
      </c>
      <c r="I1779" s="15" t="s">
        <v>32336</v>
      </c>
      <c r="J1779" s="15" t="s">
        <v>32337</v>
      </c>
      <c r="K1779" s="15" t="s">
        <v>45448</v>
      </c>
      <c r="L1779" s="15" t="s">
        <v>128</v>
      </c>
      <c r="M1779" s="15" t="s">
        <v>21293</v>
      </c>
      <c r="N1779" s="14">
        <v>2011</v>
      </c>
      <c r="O1779" s="15" t="s">
        <v>32338</v>
      </c>
      <c r="P1779" s="15" t="s">
        <v>81</v>
      </c>
      <c r="Q1779" s="15" t="s">
        <v>46939</v>
      </c>
      <c r="R1779" s="15" t="s">
        <v>18663</v>
      </c>
      <c r="S1779" s="15" t="s">
        <v>32339</v>
      </c>
      <c r="T1779" s="15" t="s">
        <v>701</v>
      </c>
      <c r="U1779" s="15" t="s">
        <v>53</v>
      </c>
      <c r="V1779" s="15" t="s">
        <v>46269</v>
      </c>
      <c r="W1779" s="15" t="s">
        <v>850</v>
      </c>
      <c r="X1779" s="15" t="e">
        <f>_xlfn.XLOOKUP(_LOOKUP[[#This Row],[AdjusterMemberName]],_Adjuster[Adjuster Name],_Adjuster[Email],,0)</f>
        <v>#N/A</v>
      </c>
      <c r="Y1779" s="15" t="e">
        <f>_xlfn.XLOOKUP(_LOOKUP[[#This Row],[AdjusterMemberName]],_Adjuster[Adjuster Name],_Adjuster[Phone Number],,0)</f>
        <v>#N/A</v>
      </c>
      <c r="Z1779" s="15" t="s">
        <v>32340</v>
      </c>
      <c r="AA17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4220 Gird Ave, Chino Hills  CA 91709</v>
      </c>
      <c r="AB1779" s="15"/>
    </row>
    <row r="1780" spans="1:28" x14ac:dyDescent="0.3">
      <c r="A1780" s="14">
        <v>1</v>
      </c>
      <c r="B1780" s="14">
        <v>0</v>
      </c>
      <c r="C1780" s="15" t="s">
        <v>32341</v>
      </c>
      <c r="D1780" s="15" t="s">
        <v>32342</v>
      </c>
      <c r="E1780" s="15">
        <v>45717</v>
      </c>
      <c r="F1780" s="15" t="s">
        <v>32343</v>
      </c>
      <c r="G1780" s="15">
        <v>45619</v>
      </c>
      <c r="H1780" s="15">
        <v>45800</v>
      </c>
      <c r="I1780" s="15" t="s">
        <v>32344</v>
      </c>
      <c r="J1780" s="15" t="s">
        <v>32345</v>
      </c>
      <c r="K1780" s="15" t="s">
        <v>46268</v>
      </c>
      <c r="L1780" s="15" t="s">
        <v>1261</v>
      </c>
      <c r="M1780" s="15" t="s">
        <v>1262</v>
      </c>
      <c r="N1780" s="14">
        <v>2010</v>
      </c>
      <c r="O1780" s="15" t="s">
        <v>32346</v>
      </c>
      <c r="P1780" s="15" t="s">
        <v>106</v>
      </c>
      <c r="Q1780" s="15" t="s">
        <v>47015</v>
      </c>
      <c r="R1780" s="15" t="s">
        <v>32347</v>
      </c>
      <c r="S1780" s="15" t="s">
        <v>32348</v>
      </c>
      <c r="T1780" s="15" t="s">
        <v>133</v>
      </c>
      <c r="U1780" s="15" t="s">
        <v>53</v>
      </c>
      <c r="V1780" s="15" t="s">
        <v>46000</v>
      </c>
      <c r="W1780" s="15" t="s">
        <v>1544</v>
      </c>
      <c r="X1780" s="15" t="str">
        <f>_xlfn.XLOOKUP(_LOOKUP[[#This Row],[AdjusterMemberName]],_Adjuster[Adjuster Name],_Adjuster[Email],,0)</f>
        <v>CRodriguez5@knightcompany.com</v>
      </c>
      <c r="Y1780" s="15" t="str">
        <f>_xlfn.XLOOKUP(_LOOKUP[[#This Row],[AdjusterMemberName]],_Adjuster[Adjuster Name],_Adjuster[Phone Number],,0)</f>
        <v>323-456-1708</v>
      </c>
      <c r="Z1780" s="15" t="s">
        <v>32349</v>
      </c>
      <c r="AA17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1785 N Cedar Glen Dr Apt D, Anaheim  CA 92807</v>
      </c>
      <c r="AB1780" s="15"/>
    </row>
    <row r="1781" spans="1:28" x14ac:dyDescent="0.3">
      <c r="A1781" s="14">
        <v>1</v>
      </c>
      <c r="B1781" s="14">
        <v>1</v>
      </c>
      <c r="C1781" s="15" t="s">
        <v>32365</v>
      </c>
      <c r="D1781" s="15" t="s">
        <v>32365</v>
      </c>
      <c r="E1781" s="15">
        <v>45717</v>
      </c>
      <c r="F1781" s="15" t="s">
        <v>32366</v>
      </c>
      <c r="G1781" s="15">
        <v>45672</v>
      </c>
      <c r="H1781" s="15">
        <v>45853</v>
      </c>
      <c r="I1781" s="15" t="s">
        <v>32367</v>
      </c>
      <c r="J1781" s="15" t="s">
        <v>32368</v>
      </c>
      <c r="K1781" s="15" t="s">
        <v>45341</v>
      </c>
      <c r="L1781" s="15" t="s">
        <v>25</v>
      </c>
      <c r="M1781" s="15" t="s">
        <v>480</v>
      </c>
      <c r="N1781" s="14">
        <v>2018</v>
      </c>
      <c r="O1781" s="15" t="s">
        <v>32369</v>
      </c>
      <c r="P1781" s="15" t="s">
        <v>106</v>
      </c>
      <c r="Q1781" s="15" t="s">
        <v>46931</v>
      </c>
      <c r="R1781" s="15" t="s">
        <v>32370</v>
      </c>
      <c r="S1781" s="15" t="s">
        <v>32371</v>
      </c>
      <c r="T1781" s="15" t="s">
        <v>830</v>
      </c>
      <c r="U1781" s="15" t="s">
        <v>53</v>
      </c>
      <c r="V1781" s="15" t="s">
        <v>45848</v>
      </c>
      <c r="W1781" s="15" t="s">
        <v>1357</v>
      </c>
      <c r="X1781" s="15" t="str">
        <f>_xlfn.XLOOKUP(_LOOKUP[[#This Row],[AdjusterMemberName]],_Adjuster[Adjuster Name],_Adjuster[Email],,0)</f>
        <v>jRivera1@knightcompany.com</v>
      </c>
      <c r="Y1781" s="15" t="str">
        <f>_xlfn.XLOOKUP(_LOOKUP[[#This Row],[AdjusterMemberName]],_Adjuster[Adjuster Name],_Adjuster[Phone Number],,0)</f>
        <v>424-559-5239</v>
      </c>
      <c r="Z1781" s="15" t="s">
        <v>32372</v>
      </c>
      <c r="AA17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1221 50Th Ave, Oakland  CA 94601</v>
      </c>
      <c r="AB1781" s="15"/>
    </row>
    <row r="1782" spans="1:28" x14ac:dyDescent="0.3">
      <c r="A1782" s="14">
        <v>1</v>
      </c>
      <c r="B1782" s="14">
        <v>1</v>
      </c>
      <c r="C1782" s="15" t="s">
        <v>32402</v>
      </c>
      <c r="D1782" s="15" t="s">
        <v>32402</v>
      </c>
      <c r="E1782" s="15">
        <v>45717</v>
      </c>
      <c r="F1782" s="15" t="s">
        <v>32403</v>
      </c>
      <c r="G1782" s="15">
        <v>45619</v>
      </c>
      <c r="H1782" s="15">
        <v>45800</v>
      </c>
      <c r="I1782" s="15" t="s">
        <v>32404</v>
      </c>
      <c r="J1782" s="15" t="s">
        <v>32405</v>
      </c>
      <c r="K1782" s="15" t="s">
        <v>45330</v>
      </c>
      <c r="L1782" s="15" t="s">
        <v>314</v>
      </c>
      <c r="M1782" s="15" t="s">
        <v>1602</v>
      </c>
      <c r="N1782" s="14">
        <v>2020</v>
      </c>
      <c r="O1782" s="15" t="s">
        <v>32406</v>
      </c>
      <c r="P1782" s="15" t="s">
        <v>81</v>
      </c>
      <c r="Q1782" s="15" t="s">
        <v>47073</v>
      </c>
      <c r="R1782" s="15" t="s">
        <v>32407</v>
      </c>
      <c r="S1782" s="15" t="s">
        <v>32408</v>
      </c>
      <c r="T1782" s="15" t="s">
        <v>4096</v>
      </c>
      <c r="U1782" s="15" t="s">
        <v>53</v>
      </c>
      <c r="V1782" s="15" t="s">
        <v>45725</v>
      </c>
      <c r="W1782" s="15" t="s">
        <v>3114</v>
      </c>
      <c r="X1782" s="15" t="str">
        <f>_xlfn.XLOOKUP(_LOOKUP[[#This Row],[AdjusterMemberName]],_Adjuster[Adjuster Name],_Adjuster[Email],,0)</f>
        <v>eExmundo@knightcompany.com</v>
      </c>
      <c r="Y1782" s="15" t="str">
        <f>_xlfn.XLOOKUP(_LOOKUP[[#This Row],[AdjusterMemberName]],_Adjuster[Adjuster Name],_Adjuster[Phone Number],,0)</f>
        <v>424-559-5400</v>
      </c>
      <c r="Z1782" s="15" t="s">
        <v>32409</v>
      </c>
      <c r="AA17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1411 S Divisadero St Unit 1, Visalia  CA 93277</v>
      </c>
      <c r="AB1782" s="15">
        <v>45757</v>
      </c>
    </row>
    <row r="1783" spans="1:28" x14ac:dyDescent="0.3">
      <c r="A1783" s="14">
        <v>1</v>
      </c>
      <c r="B1783" s="14">
        <v>1</v>
      </c>
      <c r="C1783" s="15" t="s">
        <v>32426</v>
      </c>
      <c r="D1783" s="15" t="s">
        <v>32427</v>
      </c>
      <c r="E1783" s="15">
        <v>45717</v>
      </c>
      <c r="F1783" s="15" t="s">
        <v>32428</v>
      </c>
      <c r="G1783" s="15">
        <v>45620</v>
      </c>
      <c r="H1783" s="15">
        <v>45801</v>
      </c>
      <c r="I1783" s="15" t="s">
        <v>32429</v>
      </c>
      <c r="J1783" s="15" t="s">
        <v>32430</v>
      </c>
      <c r="K1783" s="15" t="s">
        <v>45477</v>
      </c>
      <c r="L1783" s="15" t="s">
        <v>314</v>
      </c>
      <c r="M1783" s="15" t="s">
        <v>3946</v>
      </c>
      <c r="N1783" s="14">
        <v>2024</v>
      </c>
      <c r="O1783" s="15" t="s">
        <v>32431</v>
      </c>
      <c r="P1783" s="15" t="s">
        <v>81</v>
      </c>
      <c r="Q1783" s="15" t="s">
        <v>47073</v>
      </c>
      <c r="R1783" s="15" t="s">
        <v>32432</v>
      </c>
      <c r="S1783" s="15" t="s">
        <v>32433</v>
      </c>
      <c r="T1783" s="15" t="s">
        <v>424</v>
      </c>
      <c r="U1783" s="15" t="s">
        <v>53</v>
      </c>
      <c r="V1783" s="15" t="s">
        <v>45977</v>
      </c>
      <c r="W1783" s="15" t="s">
        <v>1186</v>
      </c>
      <c r="X1783" s="15" t="str">
        <f>_xlfn.XLOOKUP(_LOOKUP[[#This Row],[AdjusterMemberName]],_Adjuster[Adjuster Name],_Adjuster[Email],,0)</f>
        <v>sAkinleye@knightcompany.com</v>
      </c>
      <c r="Y1783" s="15" t="str">
        <f>_xlfn.XLOOKUP(_LOOKUP[[#This Row],[AdjusterMemberName]],_Adjuster[Adjuster Name],_Adjuster[Phone Number],,0)</f>
        <v>424-559-5280</v>
      </c>
      <c r="Z1783" s="15" t="s">
        <v>32434</v>
      </c>
      <c r="AA17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1804 E Cooley Ave, San Bernardino  CA 92408</v>
      </c>
      <c r="AB1783" s="15"/>
    </row>
    <row r="1784" spans="1:28" x14ac:dyDescent="0.3">
      <c r="A1784" s="14">
        <v>1</v>
      </c>
      <c r="B1784" s="14">
        <v>1</v>
      </c>
      <c r="C1784" s="15" t="s">
        <v>32435</v>
      </c>
      <c r="D1784" s="15" t="s">
        <v>32436</v>
      </c>
      <c r="E1784" s="15">
        <v>45717</v>
      </c>
      <c r="F1784" s="15" t="s">
        <v>32437</v>
      </c>
      <c r="G1784" s="15">
        <v>45588</v>
      </c>
      <c r="H1784" s="15">
        <v>45770</v>
      </c>
      <c r="I1784" s="15" t="s">
        <v>32438</v>
      </c>
      <c r="J1784" s="15" t="s">
        <v>32439</v>
      </c>
      <c r="K1784" s="15" t="s">
        <v>46267</v>
      </c>
      <c r="L1784" s="15" t="s">
        <v>103</v>
      </c>
      <c r="M1784" s="15" t="s">
        <v>304</v>
      </c>
      <c r="N1784" s="14">
        <v>2004</v>
      </c>
      <c r="O1784" s="15" t="s">
        <v>32440</v>
      </c>
      <c r="P1784" s="15" t="s">
        <v>106</v>
      </c>
      <c r="Q1784" s="15" t="s">
        <v>47019</v>
      </c>
      <c r="R1784" s="15" t="s">
        <v>32441</v>
      </c>
      <c r="S1784" s="15" t="s">
        <v>32442</v>
      </c>
      <c r="T1784" s="15" t="s">
        <v>133</v>
      </c>
      <c r="U1784" s="15" t="s">
        <v>53</v>
      </c>
      <c r="V1784" s="15" t="s">
        <v>46266</v>
      </c>
      <c r="W1784" s="15" t="s">
        <v>850</v>
      </c>
      <c r="X1784" s="15" t="e">
        <f>_xlfn.XLOOKUP(_LOOKUP[[#This Row],[AdjusterMemberName]],_Adjuster[Adjuster Name],_Adjuster[Email],,0)</f>
        <v>#N/A</v>
      </c>
      <c r="Y1784" s="15" t="e">
        <f>_xlfn.XLOOKUP(_LOOKUP[[#This Row],[AdjusterMemberName]],_Adjuster[Adjuster Name],_Adjuster[Phone Number],,0)</f>
        <v>#N/A</v>
      </c>
      <c r="Z1784" s="15" t="s">
        <v>32443</v>
      </c>
      <c r="AA17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1324 N Fashion Ln Apt 1, Anaheim  CA 92806</v>
      </c>
      <c r="AB1784" s="15"/>
    </row>
    <row r="1785" spans="1:28" x14ac:dyDescent="0.3">
      <c r="A1785" s="14">
        <v>1</v>
      </c>
      <c r="B1785" s="14">
        <v>1</v>
      </c>
      <c r="C1785" s="15" t="s">
        <v>32475</v>
      </c>
      <c r="D1785" s="15" t="s">
        <v>32475</v>
      </c>
      <c r="E1785" s="15">
        <v>45717</v>
      </c>
      <c r="F1785" s="15" t="s">
        <v>32476</v>
      </c>
      <c r="G1785" s="15">
        <v>45686</v>
      </c>
      <c r="H1785" s="15">
        <v>45867</v>
      </c>
      <c r="I1785" s="15" t="s">
        <v>32477</v>
      </c>
      <c r="J1785" s="15" t="s">
        <v>32478</v>
      </c>
      <c r="K1785" s="15" t="s">
        <v>46264</v>
      </c>
      <c r="L1785" s="15" t="s">
        <v>292</v>
      </c>
      <c r="M1785" s="15" t="s">
        <v>15979</v>
      </c>
      <c r="N1785" s="14">
        <v>2010</v>
      </c>
      <c r="O1785" s="15" t="s">
        <v>32479</v>
      </c>
      <c r="P1785" s="15" t="s">
        <v>106</v>
      </c>
      <c r="Q1785" s="15" t="s">
        <v>47141</v>
      </c>
      <c r="R1785" s="15" t="s">
        <v>21141</v>
      </c>
      <c r="S1785" s="15" t="s">
        <v>21142</v>
      </c>
      <c r="T1785" s="15" t="s">
        <v>1782</v>
      </c>
      <c r="U1785" s="15" t="s">
        <v>53</v>
      </c>
      <c r="V1785" s="15" t="s">
        <v>45807</v>
      </c>
      <c r="W1785" s="15" t="s">
        <v>264</v>
      </c>
      <c r="X1785" s="15" t="str">
        <f>_xlfn.XLOOKUP(_LOOKUP[[#This Row],[AdjusterMemberName]],_Adjuster[Adjuster Name],_Adjuster[Email],,0)</f>
        <v>sBonnevie@knightcompany.com</v>
      </c>
      <c r="Y1785" s="15" t="str">
        <f>_xlfn.XLOOKUP(_LOOKUP[[#This Row],[AdjusterMemberName]],_Adjuster[Adjuster Name],_Adjuster[Phone Number],,0)</f>
        <v>323-692-4064</v>
      </c>
      <c r="Z1785" s="15" t="s">
        <v>21143</v>
      </c>
      <c r="AA17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3817 E Elizabeth St, Compton  CA 90221</v>
      </c>
      <c r="AB1785" s="15"/>
    </row>
    <row r="1786" spans="1:28" x14ac:dyDescent="0.3">
      <c r="A1786" s="14">
        <v>1</v>
      </c>
      <c r="B1786" s="14">
        <v>1</v>
      </c>
      <c r="C1786" s="15" t="s">
        <v>32514</v>
      </c>
      <c r="D1786" s="15" t="s">
        <v>32515</v>
      </c>
      <c r="E1786" s="15">
        <v>45717</v>
      </c>
      <c r="F1786" s="15" t="s">
        <v>32516</v>
      </c>
      <c r="G1786" s="15">
        <v>45694</v>
      </c>
      <c r="H1786" s="15">
        <v>45875</v>
      </c>
      <c r="I1786" s="15" t="s">
        <v>32517</v>
      </c>
      <c r="J1786" s="15" t="s">
        <v>32518</v>
      </c>
      <c r="K1786" s="15" t="s">
        <v>45332</v>
      </c>
      <c r="L1786" s="15" t="s">
        <v>139</v>
      </c>
      <c r="M1786" s="15" t="s">
        <v>12315</v>
      </c>
      <c r="N1786" s="14">
        <v>2021</v>
      </c>
      <c r="O1786" s="15" t="s">
        <v>32519</v>
      </c>
      <c r="P1786" s="15" t="s">
        <v>106</v>
      </c>
      <c r="Q1786" s="15" t="s">
        <v>47015</v>
      </c>
      <c r="R1786" s="15" t="s">
        <v>32520</v>
      </c>
      <c r="S1786" s="15" t="s">
        <v>32521</v>
      </c>
      <c r="T1786" s="15" t="s">
        <v>592</v>
      </c>
      <c r="U1786" s="15" t="s">
        <v>53</v>
      </c>
      <c r="V1786" s="15" t="s">
        <v>45376</v>
      </c>
      <c r="W1786" s="15" t="s">
        <v>1049</v>
      </c>
      <c r="X1786" s="15" t="str">
        <f>_xlfn.XLOOKUP(_LOOKUP[[#This Row],[AdjusterMemberName]],_Adjuster[Adjuster Name],_Adjuster[Email],,0)</f>
        <v>cPenate@knightcompany.com</v>
      </c>
      <c r="Y1786" s="15" t="str">
        <f>_xlfn.XLOOKUP(_LOOKUP[[#This Row],[AdjusterMemberName]],_Adjuster[Adjuster Name],_Adjuster[Phone Number],,0)</f>
        <v>424-559-5385</v>
      </c>
      <c r="Z1786" s="15" t="s">
        <v>32522</v>
      </c>
      <c r="AA17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13867 Smoke Tree St, Hesperia  CA 92345</v>
      </c>
      <c r="AB1786" s="15"/>
    </row>
    <row r="1787" spans="1:28" x14ac:dyDescent="0.3">
      <c r="A1787" s="14">
        <v>1</v>
      </c>
      <c r="B1787" s="14">
        <v>1</v>
      </c>
      <c r="C1787" s="15" t="s">
        <v>32569</v>
      </c>
      <c r="D1787" s="15" t="s">
        <v>32569</v>
      </c>
      <c r="E1787" s="15">
        <v>45717</v>
      </c>
      <c r="F1787" s="15" t="s">
        <v>32570</v>
      </c>
      <c r="G1787" s="15">
        <v>45667</v>
      </c>
      <c r="H1787" s="15">
        <v>45848</v>
      </c>
      <c r="I1787" s="15" t="s">
        <v>32571</v>
      </c>
      <c r="J1787" s="15" t="s">
        <v>32572</v>
      </c>
      <c r="K1787" s="15" t="s">
        <v>45575</v>
      </c>
      <c r="L1787" s="15" t="s">
        <v>139</v>
      </c>
      <c r="M1787" s="15" t="s">
        <v>1219</v>
      </c>
      <c r="N1787" s="14">
        <v>2022</v>
      </c>
      <c r="O1787" s="15" t="s">
        <v>32573</v>
      </c>
      <c r="P1787" s="15" t="s">
        <v>106</v>
      </c>
      <c r="Q1787" s="15" t="s">
        <v>47007</v>
      </c>
      <c r="R1787" s="15" t="s">
        <v>32574</v>
      </c>
      <c r="S1787" s="15" t="s">
        <v>32575</v>
      </c>
      <c r="T1787" s="15" t="s">
        <v>2877</v>
      </c>
      <c r="U1787" s="15" t="s">
        <v>53</v>
      </c>
      <c r="V1787" s="15" t="s">
        <v>46002</v>
      </c>
      <c r="W1787" s="15" t="s">
        <v>3307</v>
      </c>
      <c r="X1787" s="15" t="e">
        <f>_xlfn.XLOOKUP(_LOOKUP[[#This Row],[AdjusterMemberName]],_Adjuster[Adjuster Name],_Adjuster[Email],,0)</f>
        <v>#N/A</v>
      </c>
      <c r="Y1787" s="15" t="e">
        <f>_xlfn.XLOOKUP(_LOOKUP[[#This Row],[AdjusterMemberName]],_Adjuster[Adjuster Name],_Adjuster[Phone Number],,0)</f>
        <v>#N/A</v>
      </c>
      <c r="Z1787" s="15" t="s">
        <v>32576</v>
      </c>
      <c r="AA17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11865 Cedar Ave, Hawthorne  CA 90250</v>
      </c>
      <c r="AB1787" s="15"/>
    </row>
    <row r="1788" spans="1:28" x14ac:dyDescent="0.3">
      <c r="A1788" s="14">
        <v>1</v>
      </c>
      <c r="B1788" s="14">
        <v>0</v>
      </c>
      <c r="C1788" s="15" t="s">
        <v>23905</v>
      </c>
      <c r="D1788" s="15" t="s">
        <v>32642</v>
      </c>
      <c r="E1788" s="15">
        <v>45717</v>
      </c>
      <c r="F1788" s="15" t="s">
        <v>23906</v>
      </c>
      <c r="G1788" s="15">
        <v>45554</v>
      </c>
      <c r="H1788" s="15">
        <v>45735</v>
      </c>
      <c r="I1788" s="15" t="s">
        <v>32643</v>
      </c>
      <c r="J1788" s="15" t="s">
        <v>32644</v>
      </c>
      <c r="K1788" s="15" t="s">
        <v>45332</v>
      </c>
      <c r="L1788" s="15" t="s">
        <v>270</v>
      </c>
      <c r="M1788" s="15" t="s">
        <v>452</v>
      </c>
      <c r="N1788" s="14">
        <v>2012</v>
      </c>
      <c r="O1788" s="15" t="s">
        <v>32645</v>
      </c>
      <c r="P1788" s="15" t="s">
        <v>81</v>
      </c>
      <c r="Q1788" s="15" t="s">
        <v>47019</v>
      </c>
      <c r="R1788" s="15" t="s">
        <v>23910</v>
      </c>
      <c r="S1788" s="15" t="s">
        <v>23911</v>
      </c>
      <c r="T1788" s="15" t="s">
        <v>174</v>
      </c>
      <c r="U1788" s="15" t="s">
        <v>53</v>
      </c>
      <c r="V1788" s="15" t="s">
        <v>45529</v>
      </c>
      <c r="W1788" s="15" t="s">
        <v>264</v>
      </c>
      <c r="X1788" s="15" t="str">
        <f>_xlfn.XLOOKUP(_LOOKUP[[#This Row],[AdjusterMemberName]],_Adjuster[Adjuster Name],_Adjuster[Email],,0)</f>
        <v>sBonnevie@knightcompany.com</v>
      </c>
      <c r="Y1788" s="15" t="str">
        <f>_xlfn.XLOOKUP(_LOOKUP[[#This Row],[AdjusterMemberName]],_Adjuster[Adjuster Name],_Adjuster[Phone Number],,0)</f>
        <v>323-692-4064</v>
      </c>
      <c r="Z1788" s="15" t="s">
        <v>23912</v>
      </c>
      <c r="AA17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9721 Anzac Ave, Los Angeles  CA 90002</v>
      </c>
      <c r="AB1788" s="15">
        <v>45724</v>
      </c>
    </row>
    <row r="1789" spans="1:28" x14ac:dyDescent="0.3">
      <c r="A1789" s="14">
        <v>1</v>
      </c>
      <c r="B1789" s="14">
        <v>1</v>
      </c>
      <c r="C1789" s="15" t="s">
        <v>32678</v>
      </c>
      <c r="D1789" s="15" t="s">
        <v>32678</v>
      </c>
      <c r="E1789" s="15">
        <v>45717</v>
      </c>
      <c r="F1789" s="15" t="s">
        <v>32679</v>
      </c>
      <c r="G1789" s="15">
        <v>45670</v>
      </c>
      <c r="H1789" s="15">
        <v>45851</v>
      </c>
      <c r="I1789" s="15" t="s">
        <v>32680</v>
      </c>
      <c r="J1789" s="15" t="s">
        <v>32681</v>
      </c>
      <c r="K1789" s="15" t="s">
        <v>45339</v>
      </c>
      <c r="L1789" s="15" t="s">
        <v>314</v>
      </c>
      <c r="M1789" s="15" t="s">
        <v>315</v>
      </c>
      <c r="N1789" s="14">
        <v>2016</v>
      </c>
      <c r="O1789" s="15" t="s">
        <v>32682</v>
      </c>
      <c r="P1789" s="15" t="s">
        <v>81</v>
      </c>
      <c r="Q1789" s="15" t="s">
        <v>47010</v>
      </c>
      <c r="R1789" s="15" t="s">
        <v>120</v>
      </c>
      <c r="S1789" s="15" t="s">
        <v>32683</v>
      </c>
      <c r="T1789" s="15" t="s">
        <v>1872</v>
      </c>
      <c r="U1789" s="15" t="s">
        <v>53</v>
      </c>
      <c r="V1789" s="15" t="s">
        <v>45806</v>
      </c>
      <c r="W1789" s="15" t="s">
        <v>1357</v>
      </c>
      <c r="X1789" s="15" t="str">
        <f>_xlfn.XLOOKUP(_LOOKUP[[#This Row],[AdjusterMemberName]],_Adjuster[Adjuster Name],_Adjuster[Email],,0)</f>
        <v>jRivera1@knightcompany.com</v>
      </c>
      <c r="Y1789" s="15" t="str">
        <f>_xlfn.XLOOKUP(_LOOKUP[[#This Row],[AdjusterMemberName]],_Adjuster[Adjuster Name],_Adjuster[Phone Number],,0)</f>
        <v>424-559-5239</v>
      </c>
      <c r="Z1789" s="15" t="s">
        <v>32684</v>
      </c>
      <c r="AA17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1914 Chanslor Ave, Richmond  CA 94801</v>
      </c>
      <c r="AB1789" s="15">
        <v>45763</v>
      </c>
    </row>
    <row r="1790" spans="1:28" x14ac:dyDescent="0.3">
      <c r="A1790" s="14">
        <v>1</v>
      </c>
      <c r="B1790" s="14">
        <v>1</v>
      </c>
      <c r="C1790" s="15" t="s">
        <v>32853</v>
      </c>
      <c r="D1790" s="15" t="s">
        <v>32854</v>
      </c>
      <c r="E1790" s="15">
        <v>45717</v>
      </c>
      <c r="F1790" s="15" t="s">
        <v>32855</v>
      </c>
      <c r="G1790" s="15">
        <v>45582</v>
      </c>
      <c r="H1790" s="15">
        <v>45764</v>
      </c>
      <c r="I1790" s="15" t="s">
        <v>32856</v>
      </c>
      <c r="J1790" s="15" t="s">
        <v>32857</v>
      </c>
      <c r="K1790" s="15" t="s">
        <v>45416</v>
      </c>
      <c r="L1790" s="15" t="s">
        <v>116</v>
      </c>
      <c r="M1790" s="15" t="s">
        <v>1550</v>
      </c>
      <c r="N1790" s="14">
        <v>2015</v>
      </c>
      <c r="O1790" s="15" t="s">
        <v>32858</v>
      </c>
      <c r="P1790" s="15" t="s">
        <v>106</v>
      </c>
      <c r="Q1790" s="15" t="s">
        <v>47006</v>
      </c>
      <c r="R1790" s="15" t="s">
        <v>32859</v>
      </c>
      <c r="S1790" s="15" t="s">
        <v>32860</v>
      </c>
      <c r="T1790" s="15" t="s">
        <v>1782</v>
      </c>
      <c r="U1790" s="15" t="s">
        <v>53</v>
      </c>
      <c r="V1790" s="15" t="s">
        <v>45807</v>
      </c>
      <c r="W1790" s="15" t="s">
        <v>1357</v>
      </c>
      <c r="X1790" s="15" t="str">
        <f>_xlfn.XLOOKUP(_LOOKUP[[#This Row],[AdjusterMemberName]],_Adjuster[Adjuster Name],_Adjuster[Email],,0)</f>
        <v>jRivera1@knightcompany.com</v>
      </c>
      <c r="Y1790" s="15" t="str">
        <f>_xlfn.XLOOKUP(_LOOKUP[[#This Row],[AdjusterMemberName]],_Adjuster[Adjuster Name],_Adjuster[Phone Number],,0)</f>
        <v>424-559-5239</v>
      </c>
      <c r="Z1790" s="15" t="s">
        <v>32861</v>
      </c>
      <c r="AA17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419 N Mayo Ave, Compton  CA 90221</v>
      </c>
      <c r="AB1790" s="15"/>
    </row>
    <row r="1791" spans="1:28" x14ac:dyDescent="0.3">
      <c r="A1791" s="14">
        <v>1</v>
      </c>
      <c r="B1791" s="14">
        <v>1</v>
      </c>
      <c r="C1791" s="15" t="s">
        <v>33050</v>
      </c>
      <c r="D1791" s="15" t="s">
        <v>33050</v>
      </c>
      <c r="E1791" s="15">
        <v>45717</v>
      </c>
      <c r="F1791" s="15" t="s">
        <v>33051</v>
      </c>
      <c r="G1791" s="15">
        <v>45575</v>
      </c>
      <c r="H1791" s="15">
        <v>45757</v>
      </c>
      <c r="I1791" s="15" t="s">
        <v>33052</v>
      </c>
      <c r="J1791" s="15" t="s">
        <v>33053</v>
      </c>
      <c r="K1791" s="15" t="s">
        <v>46250</v>
      </c>
      <c r="L1791" s="15" t="s">
        <v>103</v>
      </c>
      <c r="M1791" s="15" t="s">
        <v>1336</v>
      </c>
      <c r="N1791" s="14">
        <v>2021</v>
      </c>
      <c r="O1791" s="15" t="s">
        <v>33054</v>
      </c>
      <c r="P1791" s="15" t="s">
        <v>106</v>
      </c>
      <c r="Q1791" s="15" t="s">
        <v>47136</v>
      </c>
      <c r="R1791" s="15" t="s">
        <v>27425</v>
      </c>
      <c r="S1791" s="15" t="s">
        <v>33055</v>
      </c>
      <c r="T1791" s="15" t="s">
        <v>385</v>
      </c>
      <c r="U1791" s="15" t="s">
        <v>53</v>
      </c>
      <c r="V1791" s="15" t="s">
        <v>45538</v>
      </c>
      <c r="W1791" s="15" t="s">
        <v>3307</v>
      </c>
      <c r="X1791" s="15" t="e">
        <f>_xlfn.XLOOKUP(_LOOKUP[[#This Row],[AdjusterMemberName]],_Adjuster[Adjuster Name],_Adjuster[Email],,0)</f>
        <v>#N/A</v>
      </c>
      <c r="Y1791" s="15" t="e">
        <f>_xlfn.XLOOKUP(_LOOKUP[[#This Row],[AdjusterMemberName]],_Adjuster[Adjuster Name],_Adjuster[Phone Number],,0)</f>
        <v>#N/A</v>
      </c>
      <c r="Z1791" s="15" t="s">
        <v>33056</v>
      </c>
      <c r="AA17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12434 Woodville Dr, El Monte  CA 91732</v>
      </c>
      <c r="AB1791" s="15"/>
    </row>
    <row r="1792" spans="1:28" x14ac:dyDescent="0.3">
      <c r="A1792" s="14">
        <v>1</v>
      </c>
      <c r="B1792" s="14">
        <v>1</v>
      </c>
      <c r="C1792" s="15" t="s">
        <v>33181</v>
      </c>
      <c r="D1792" s="15" t="s">
        <v>33181</v>
      </c>
      <c r="E1792" s="15">
        <v>45717</v>
      </c>
      <c r="F1792" s="15" t="s">
        <v>33182</v>
      </c>
      <c r="G1792" s="15">
        <v>45615</v>
      </c>
      <c r="H1792" s="15">
        <v>45796</v>
      </c>
      <c r="I1792" s="15" t="s">
        <v>33183</v>
      </c>
      <c r="J1792" s="15" t="s">
        <v>33184</v>
      </c>
      <c r="K1792" s="15" t="s">
        <v>45477</v>
      </c>
      <c r="L1792" s="15" t="s">
        <v>91</v>
      </c>
      <c r="M1792" s="15" t="s">
        <v>3016</v>
      </c>
      <c r="N1792" s="14">
        <v>2014</v>
      </c>
      <c r="O1792" s="15" t="s">
        <v>33185</v>
      </c>
      <c r="P1792" s="15" t="s">
        <v>81</v>
      </c>
      <c r="Q1792" s="15" t="s">
        <v>47007</v>
      </c>
      <c r="R1792" s="15" t="s">
        <v>33186</v>
      </c>
      <c r="S1792" s="15" t="s">
        <v>33187</v>
      </c>
      <c r="T1792" s="15" t="s">
        <v>2877</v>
      </c>
      <c r="U1792" s="15" t="s">
        <v>53</v>
      </c>
      <c r="V1792" s="15" t="s">
        <v>46002</v>
      </c>
      <c r="W1792" s="15" t="s">
        <v>264</v>
      </c>
      <c r="X1792" s="15" t="str">
        <f>_xlfn.XLOOKUP(_LOOKUP[[#This Row],[AdjusterMemberName]],_Adjuster[Adjuster Name],_Adjuster[Email],,0)</f>
        <v>sBonnevie@knightcompany.com</v>
      </c>
      <c r="Y1792" s="15" t="str">
        <f>_xlfn.XLOOKUP(_LOOKUP[[#This Row],[AdjusterMemberName]],_Adjuster[Adjuster Name],_Adjuster[Phone Number],,0)</f>
        <v>323-692-4064</v>
      </c>
      <c r="Z1792" s="15" t="s">
        <v>33188</v>
      </c>
      <c r="AA17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11702 Oxford Ave Apt 4, Hawthorne  CA 90250</v>
      </c>
      <c r="AB1792" s="15"/>
    </row>
    <row r="1793" spans="1:28" x14ac:dyDescent="0.3">
      <c r="A1793" s="14">
        <v>1</v>
      </c>
      <c r="B1793" s="14">
        <v>1</v>
      </c>
      <c r="C1793" s="15" t="s">
        <v>33652</v>
      </c>
      <c r="D1793" s="15" t="s">
        <v>33652</v>
      </c>
      <c r="E1793" s="15">
        <v>45717</v>
      </c>
      <c r="F1793" s="15" t="s">
        <v>33653</v>
      </c>
      <c r="G1793" s="15">
        <v>45713</v>
      </c>
      <c r="H1793" s="15">
        <v>45894</v>
      </c>
      <c r="I1793" s="15" t="s">
        <v>33654</v>
      </c>
      <c r="J1793" s="15" t="s">
        <v>33655</v>
      </c>
      <c r="K1793" s="15" t="s">
        <v>45416</v>
      </c>
      <c r="L1793" s="15" t="s">
        <v>181</v>
      </c>
      <c r="M1793" s="15" t="s">
        <v>182</v>
      </c>
      <c r="N1793" s="14">
        <v>2024</v>
      </c>
      <c r="O1793" s="15" t="s">
        <v>33656</v>
      </c>
      <c r="P1793" s="15" t="s">
        <v>106</v>
      </c>
      <c r="Q1793" s="15" t="s">
        <v>46978</v>
      </c>
      <c r="R1793" s="15" t="s">
        <v>33493</v>
      </c>
      <c r="S1793" s="15" t="s">
        <v>33657</v>
      </c>
      <c r="T1793" s="15" t="s">
        <v>164</v>
      </c>
      <c r="U1793" s="15" t="s">
        <v>53</v>
      </c>
      <c r="V1793" s="15" t="s">
        <v>45371</v>
      </c>
      <c r="W1793" s="15" t="s">
        <v>1658</v>
      </c>
      <c r="X1793" s="15" t="str">
        <f>_xlfn.XLOOKUP(_LOOKUP[[#This Row],[AdjusterMemberName]],_Adjuster[Adjuster Name],_Adjuster[Email],,0)</f>
        <v>RDavila@knightcompany.com</v>
      </c>
      <c r="Y1793" s="15" t="str">
        <f>_xlfn.XLOOKUP(_LOOKUP[[#This Row],[AdjusterMemberName]],_Adjuster[Adjuster Name],_Adjuster[Phone Number],,0)</f>
        <v>424-559-5663</v>
      </c>
      <c r="Z1793" s="15" t="s">
        <v>33658</v>
      </c>
      <c r="AA17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5038 W Donner Ave, Fresno  CA 93722</v>
      </c>
      <c r="AB1793" s="15"/>
    </row>
    <row r="1794" spans="1:28" x14ac:dyDescent="0.3">
      <c r="A1794" s="14">
        <v>1</v>
      </c>
      <c r="B1794" s="14">
        <v>1</v>
      </c>
      <c r="C1794" s="15" t="s">
        <v>36557</v>
      </c>
      <c r="D1794" s="15" t="s">
        <v>36558</v>
      </c>
      <c r="E1794" s="15">
        <v>45717</v>
      </c>
      <c r="F1794" s="15" t="s">
        <v>36559</v>
      </c>
      <c r="G1794" s="15">
        <v>45590</v>
      </c>
      <c r="H1794" s="15">
        <v>45772</v>
      </c>
      <c r="I1794" s="15" t="s">
        <v>36560</v>
      </c>
      <c r="J1794" s="15" t="s">
        <v>36561</v>
      </c>
      <c r="K1794" s="15" t="s">
        <v>46123</v>
      </c>
      <c r="L1794" s="15" t="s">
        <v>139</v>
      </c>
      <c r="M1794" s="15" t="s">
        <v>470</v>
      </c>
      <c r="N1794" s="14">
        <v>2020</v>
      </c>
      <c r="O1794" s="15" t="s">
        <v>36562</v>
      </c>
      <c r="P1794" s="15" t="s">
        <v>81</v>
      </c>
      <c r="Q1794" s="15" t="s">
        <v>47019</v>
      </c>
      <c r="R1794" s="15" t="s">
        <v>4306</v>
      </c>
      <c r="S1794" s="15" t="s">
        <v>36563</v>
      </c>
      <c r="T1794" s="15" t="s">
        <v>4670</v>
      </c>
      <c r="U1794" s="15" t="s">
        <v>53</v>
      </c>
      <c r="V1794" s="15" t="s">
        <v>46110</v>
      </c>
      <c r="W1794" s="15" t="s">
        <v>7479</v>
      </c>
      <c r="X1794" s="15" t="e">
        <f>_xlfn.XLOOKUP(_LOOKUP[[#This Row],[AdjusterMemberName]],_Adjuster[Adjuster Name],_Adjuster[Email],,0)</f>
        <v>#N/A</v>
      </c>
      <c r="Y1794" s="15" t="e">
        <f>_xlfn.XLOOKUP(_LOOKUP[[#This Row],[AdjusterMemberName]],_Adjuster[Adjuster Name],_Adjuster[Phone Number],,0)</f>
        <v>#N/A</v>
      </c>
      <c r="Z1794" s="15" t="s">
        <v>36564</v>
      </c>
      <c r="AA17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12852 Sycamore Village Dr, Norwalk  CA 90650</v>
      </c>
      <c r="AB1794" s="15"/>
    </row>
    <row r="1795" spans="1:28" x14ac:dyDescent="0.3">
      <c r="A1795" s="14">
        <v>1</v>
      </c>
      <c r="B1795" s="14">
        <v>1</v>
      </c>
      <c r="C1795" s="15" t="s">
        <v>36557</v>
      </c>
      <c r="D1795" s="15" t="s">
        <v>36557</v>
      </c>
      <c r="E1795" s="15">
        <v>45717</v>
      </c>
      <c r="F1795" s="15" t="s">
        <v>36559</v>
      </c>
      <c r="G1795" s="15">
        <v>45590</v>
      </c>
      <c r="H1795" s="15">
        <v>45772</v>
      </c>
      <c r="I1795" s="15" t="s">
        <v>36565</v>
      </c>
      <c r="J1795" s="15" t="s">
        <v>36566</v>
      </c>
      <c r="K1795" s="15" t="s">
        <v>46123</v>
      </c>
      <c r="L1795" s="15" t="s">
        <v>430</v>
      </c>
      <c r="M1795" s="15" t="s">
        <v>2605</v>
      </c>
      <c r="N1795" s="14">
        <v>2020</v>
      </c>
      <c r="O1795" s="15" t="s">
        <v>36567</v>
      </c>
      <c r="P1795" s="15" t="s">
        <v>81</v>
      </c>
      <c r="Q1795" s="15" t="s">
        <v>47019</v>
      </c>
      <c r="R1795" s="15" t="s">
        <v>4306</v>
      </c>
      <c r="S1795" s="15" t="s">
        <v>36563</v>
      </c>
      <c r="T1795" s="15" t="s">
        <v>4670</v>
      </c>
      <c r="U1795" s="15" t="s">
        <v>53</v>
      </c>
      <c r="V1795" s="15" t="s">
        <v>46110</v>
      </c>
      <c r="W1795" s="15" t="s">
        <v>7479</v>
      </c>
      <c r="X1795" s="15" t="e">
        <f>_xlfn.XLOOKUP(_LOOKUP[[#This Row],[AdjusterMemberName]],_Adjuster[Adjuster Name],_Adjuster[Email],,0)</f>
        <v>#N/A</v>
      </c>
      <c r="Y1795" s="15" t="e">
        <f>_xlfn.XLOOKUP(_LOOKUP[[#This Row],[AdjusterMemberName]],_Adjuster[Adjuster Name],_Adjuster[Phone Number],,0)</f>
        <v>#N/A</v>
      </c>
      <c r="Z1795" s="15" t="s">
        <v>36564</v>
      </c>
      <c r="AA17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12852 Sycamore Village Dr, Norwalk  CA 90650</v>
      </c>
      <c r="AB1795" s="15"/>
    </row>
    <row r="1796" spans="1:28" x14ac:dyDescent="0.3">
      <c r="A1796" s="14">
        <v>1</v>
      </c>
      <c r="B1796" s="14">
        <v>1</v>
      </c>
      <c r="C1796" s="15" t="s">
        <v>13562</v>
      </c>
      <c r="D1796" s="15" t="s">
        <v>13562</v>
      </c>
      <c r="E1796" s="15">
        <v>45717</v>
      </c>
      <c r="F1796" s="15" t="s">
        <v>39822</v>
      </c>
      <c r="G1796" s="15">
        <v>45653</v>
      </c>
      <c r="H1796" s="15">
        <v>45835</v>
      </c>
      <c r="I1796" s="15" t="s">
        <v>39823</v>
      </c>
      <c r="J1796" s="15" t="s">
        <v>39824</v>
      </c>
      <c r="K1796" s="15" t="s">
        <v>45955</v>
      </c>
      <c r="L1796" s="15" t="s">
        <v>292</v>
      </c>
      <c r="M1796" s="15" t="s">
        <v>14446</v>
      </c>
      <c r="N1796" s="14">
        <v>2022</v>
      </c>
      <c r="O1796" s="15" t="s">
        <v>39825</v>
      </c>
      <c r="P1796" s="15" t="s">
        <v>106</v>
      </c>
      <c r="Q1796" s="15" t="s">
        <v>47079</v>
      </c>
      <c r="R1796" s="15" t="s">
        <v>13567</v>
      </c>
      <c r="S1796" s="15" t="s">
        <v>13568</v>
      </c>
      <c r="T1796" s="15" t="s">
        <v>755</v>
      </c>
      <c r="U1796" s="15" t="s">
        <v>53</v>
      </c>
      <c r="V1796" s="15" t="s">
        <v>45740</v>
      </c>
      <c r="W1796" s="15" t="s">
        <v>3307</v>
      </c>
      <c r="X1796" s="15" t="e">
        <f>_xlfn.XLOOKUP(_LOOKUP[[#This Row],[AdjusterMemberName]],_Adjuster[Adjuster Name],_Adjuster[Email],,0)</f>
        <v>#N/A</v>
      </c>
      <c r="Y1796" s="15" t="e">
        <f>_xlfn.XLOOKUP(_LOOKUP[[#This Row],[AdjusterMemberName]],_Adjuster[Adjuster Name],_Adjuster[Phone Number],,0)</f>
        <v>#N/A</v>
      </c>
      <c r="Z1796" s="15" t="s">
        <v>13569</v>
      </c>
      <c r="AA17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1365 Orange Ave, Beaumont  CA 92223</v>
      </c>
      <c r="AB1796" s="15"/>
    </row>
    <row r="1797" spans="1:28" x14ac:dyDescent="0.3">
      <c r="A1797" s="14">
        <v>1</v>
      </c>
      <c r="B1797" s="14">
        <v>1</v>
      </c>
      <c r="C1797" s="15" t="s">
        <v>3414</v>
      </c>
      <c r="D1797" s="15" t="s">
        <v>3414</v>
      </c>
      <c r="E1797" s="15">
        <v>45716</v>
      </c>
      <c r="F1797" s="15" t="s">
        <v>32213</v>
      </c>
      <c r="G1797" s="15">
        <v>45602</v>
      </c>
      <c r="H1797" s="15">
        <v>45783</v>
      </c>
      <c r="I1797" s="15" t="s">
        <v>32214</v>
      </c>
      <c r="J1797" s="15" t="s">
        <v>32215</v>
      </c>
      <c r="K1797" s="15" t="s">
        <v>45460</v>
      </c>
      <c r="L1797" s="15" t="s">
        <v>103</v>
      </c>
      <c r="M1797" s="15" t="s">
        <v>2946</v>
      </c>
      <c r="N1797" s="14">
        <v>2015</v>
      </c>
      <c r="O1797" s="15" t="s">
        <v>32216</v>
      </c>
      <c r="P1797" s="15" t="s">
        <v>106</v>
      </c>
      <c r="Q1797" s="15" t="s">
        <v>46976</v>
      </c>
      <c r="R1797" s="15" t="s">
        <v>3420</v>
      </c>
      <c r="S1797" s="15" t="s">
        <v>32217</v>
      </c>
      <c r="T1797" s="15" t="s">
        <v>1483</v>
      </c>
      <c r="U1797" s="15" t="s">
        <v>53</v>
      </c>
      <c r="V1797" s="15" t="s">
        <v>45934</v>
      </c>
      <c r="W1797" s="15" t="s">
        <v>1357</v>
      </c>
      <c r="X1797" s="15" t="str">
        <f>_xlfn.XLOOKUP(_LOOKUP[[#This Row],[AdjusterMemberName]],_Adjuster[Adjuster Name],_Adjuster[Email],,0)</f>
        <v>jRivera1@knightcompany.com</v>
      </c>
      <c r="Y1797" s="15" t="str">
        <f>_xlfn.XLOOKUP(_LOOKUP[[#This Row],[AdjusterMemberName]],_Adjuster[Adjuster Name],_Adjuster[Phone Number],,0)</f>
        <v>424-559-5239</v>
      </c>
      <c r="Z1797" s="15" t="s">
        <v>32218</v>
      </c>
      <c r="AA17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200 Grapevine Rd Apt 65, Vista  CA 92083</v>
      </c>
      <c r="AB1797" s="15"/>
    </row>
    <row r="1798" spans="1:28" x14ac:dyDescent="0.3">
      <c r="A1798" s="14">
        <v>1</v>
      </c>
      <c r="B1798" s="14">
        <v>0</v>
      </c>
      <c r="C1798" s="15" t="s">
        <v>32258</v>
      </c>
      <c r="D1798" s="15" t="s">
        <v>32259</v>
      </c>
      <c r="E1798" s="15">
        <v>45716</v>
      </c>
      <c r="F1798" s="15" t="s">
        <v>32260</v>
      </c>
      <c r="G1798" s="15">
        <v>45710</v>
      </c>
      <c r="H1798" s="15">
        <v>45891</v>
      </c>
      <c r="I1798" s="15" t="s">
        <v>32261</v>
      </c>
      <c r="J1798" s="15" t="s">
        <v>32262</v>
      </c>
      <c r="K1798" s="15" t="s">
        <v>45458</v>
      </c>
      <c r="L1798" s="15" t="s">
        <v>128</v>
      </c>
      <c r="M1798" s="15" t="s">
        <v>170</v>
      </c>
      <c r="N1798" s="14">
        <v>2024</v>
      </c>
      <c r="O1798" s="15" t="s">
        <v>32263</v>
      </c>
      <c r="P1798" s="15" t="s">
        <v>106</v>
      </c>
      <c r="Q1798" s="15" t="s">
        <v>46893</v>
      </c>
      <c r="R1798" s="15" t="s">
        <v>32264</v>
      </c>
      <c r="S1798" s="15" t="s">
        <v>32265</v>
      </c>
      <c r="T1798" s="15" t="s">
        <v>1120</v>
      </c>
      <c r="U1798" s="15" t="s">
        <v>53</v>
      </c>
      <c r="V1798" s="15" t="s">
        <v>45428</v>
      </c>
      <c r="W1798" s="15" t="s">
        <v>367</v>
      </c>
      <c r="X1798" s="15" t="str">
        <f>_xlfn.XLOOKUP(_LOOKUP[[#This Row],[AdjusterMemberName]],_Adjuster[Adjuster Name],_Adjuster[Email],,0)</f>
        <v>dHernandez4@knightcompany.com</v>
      </c>
      <c r="Y1798" s="15" t="str">
        <f>_xlfn.XLOOKUP(_LOOKUP[[#This Row],[AdjusterMemberName]],_Adjuster[Adjuster Name],_Adjuster[Phone Number],,0)</f>
        <v>323-315-7819</v>
      </c>
      <c r="Z1798" s="15" t="s">
        <v>32266</v>
      </c>
      <c r="AA17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1090 Grand Ave, Colton  CA 92324</v>
      </c>
      <c r="AB1798" s="15"/>
    </row>
    <row r="1799" spans="1:28" x14ac:dyDescent="0.3">
      <c r="A1799" s="14">
        <v>1</v>
      </c>
      <c r="B1799" s="14">
        <v>1</v>
      </c>
      <c r="C1799" s="15" t="s">
        <v>32269</v>
      </c>
      <c r="D1799" s="15" t="s">
        <v>32269</v>
      </c>
      <c r="E1799" s="15">
        <v>45716</v>
      </c>
      <c r="F1799" s="15" t="s">
        <v>32270</v>
      </c>
      <c r="G1799" s="15">
        <v>45551</v>
      </c>
      <c r="H1799" s="15">
        <v>45732</v>
      </c>
      <c r="I1799" s="15" t="s">
        <v>32271</v>
      </c>
      <c r="J1799" s="15" t="s">
        <v>32272</v>
      </c>
      <c r="K1799" s="15" t="s">
        <v>45722</v>
      </c>
      <c r="L1799" s="15" t="s">
        <v>128</v>
      </c>
      <c r="M1799" s="15" t="s">
        <v>909</v>
      </c>
      <c r="N1799" s="14">
        <v>2025</v>
      </c>
      <c r="O1799" s="15" t="s">
        <v>32273</v>
      </c>
      <c r="P1799" s="15" t="s">
        <v>106</v>
      </c>
      <c r="Q1799" s="15" t="s">
        <v>47079</v>
      </c>
      <c r="R1799" s="15" t="s">
        <v>32274</v>
      </c>
      <c r="S1799" s="15" t="s">
        <v>32275</v>
      </c>
      <c r="T1799" s="15" t="s">
        <v>174</v>
      </c>
      <c r="U1799" s="15" t="s">
        <v>53</v>
      </c>
      <c r="V1799" s="15" t="s">
        <v>45920</v>
      </c>
      <c r="W1799" s="15" t="s">
        <v>54</v>
      </c>
      <c r="X1799" s="15" t="str">
        <f>_xlfn.XLOOKUP(_LOOKUP[[#This Row],[AdjusterMemberName]],_Adjuster[Adjuster Name],_Adjuster[Email],,0)</f>
        <v>JRubalcava@knightcompany.com</v>
      </c>
      <c r="Y1799" s="15" t="str">
        <f>_xlfn.XLOOKUP(_LOOKUP[[#This Row],[AdjusterMemberName]],_Adjuster[Adjuster Name],_Adjuster[Phone Number],,0)</f>
        <v>424-559-5420</v>
      </c>
      <c r="Z1799" s="15" t="s">
        <v>32276</v>
      </c>
      <c r="AA17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3001 W 48Th St, Los Angeles  CA 90043</v>
      </c>
      <c r="AB1799" s="15"/>
    </row>
    <row r="1800" spans="1:28" x14ac:dyDescent="0.3">
      <c r="A1800" s="14">
        <v>1</v>
      </c>
      <c r="B1800" s="14">
        <v>1</v>
      </c>
      <c r="C1800" s="15" t="s">
        <v>32302</v>
      </c>
      <c r="D1800" s="15" t="s">
        <v>32303</v>
      </c>
      <c r="E1800" s="15">
        <v>45716</v>
      </c>
      <c r="F1800" s="15" t="s">
        <v>32304</v>
      </c>
      <c r="G1800" s="15">
        <v>45617</v>
      </c>
      <c r="H1800" s="15">
        <v>45798</v>
      </c>
      <c r="I1800" s="15" t="s">
        <v>32305</v>
      </c>
      <c r="J1800" s="15" t="s">
        <v>32306</v>
      </c>
      <c r="K1800" s="15" t="s">
        <v>46271</v>
      </c>
      <c r="L1800" s="15" t="s">
        <v>103</v>
      </c>
      <c r="M1800" s="15" t="s">
        <v>160</v>
      </c>
      <c r="N1800" s="14">
        <v>2004</v>
      </c>
      <c r="O1800" s="15" t="s">
        <v>32307</v>
      </c>
      <c r="P1800" s="15" t="s">
        <v>81</v>
      </c>
      <c r="Q1800" s="15" t="s">
        <v>46976</v>
      </c>
      <c r="R1800" s="15" t="s">
        <v>32308</v>
      </c>
      <c r="S1800" s="15" t="s">
        <v>32309</v>
      </c>
      <c r="T1800" s="15" t="s">
        <v>1834</v>
      </c>
      <c r="U1800" s="15" t="s">
        <v>53</v>
      </c>
      <c r="V1800" s="15" t="s">
        <v>45607</v>
      </c>
      <c r="W1800" s="15" t="s">
        <v>264</v>
      </c>
      <c r="X1800" s="15" t="str">
        <f>_xlfn.XLOOKUP(_LOOKUP[[#This Row],[AdjusterMemberName]],_Adjuster[Adjuster Name],_Adjuster[Email],,0)</f>
        <v>sBonnevie@knightcompany.com</v>
      </c>
      <c r="Y1800" s="15" t="str">
        <f>_xlfn.XLOOKUP(_LOOKUP[[#This Row],[AdjusterMemberName]],_Adjuster[Adjuster Name],_Adjuster[Phone Number],,0)</f>
        <v>323-692-4064</v>
      </c>
      <c r="Z1800" s="15" t="s">
        <v>32310</v>
      </c>
      <c r="AA18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737 E Washington Ave Apt B, Escondido  CA 92025</v>
      </c>
      <c r="AB1800" s="15"/>
    </row>
    <row r="1801" spans="1:28" x14ac:dyDescent="0.3">
      <c r="A1801" s="14">
        <v>1</v>
      </c>
      <c r="B1801" s="14">
        <v>1</v>
      </c>
      <c r="C1801" s="15" t="s">
        <v>32311</v>
      </c>
      <c r="D1801" s="15" t="s">
        <v>32311</v>
      </c>
      <c r="E1801" s="15">
        <v>45716</v>
      </c>
      <c r="F1801" s="15" t="s">
        <v>32312</v>
      </c>
      <c r="G1801" s="15">
        <v>45689</v>
      </c>
      <c r="H1801" s="15">
        <v>45870</v>
      </c>
      <c r="I1801" s="15" t="s">
        <v>32313</v>
      </c>
      <c r="J1801" s="15" t="s">
        <v>32314</v>
      </c>
      <c r="K1801" s="15" t="s">
        <v>45379</v>
      </c>
      <c r="L1801" s="15" t="s">
        <v>103</v>
      </c>
      <c r="M1801" s="15" t="s">
        <v>304</v>
      </c>
      <c r="N1801" s="14">
        <v>2018</v>
      </c>
      <c r="O1801" s="15" t="s">
        <v>32315</v>
      </c>
      <c r="P1801" s="15" t="s">
        <v>106</v>
      </c>
      <c r="Q1801" s="15" t="s">
        <v>46978</v>
      </c>
      <c r="R1801" s="15" t="s">
        <v>24109</v>
      </c>
      <c r="S1801" s="15" t="s">
        <v>32316</v>
      </c>
      <c r="T1801" s="15" t="s">
        <v>11815</v>
      </c>
      <c r="U1801" s="15" t="s">
        <v>53</v>
      </c>
      <c r="V1801" s="15" t="s">
        <v>45916</v>
      </c>
      <c r="W1801" s="15" t="s">
        <v>175</v>
      </c>
      <c r="X1801" s="15" t="e">
        <f>_xlfn.XLOOKUP(_LOOKUP[[#This Row],[AdjusterMemberName]],_Adjuster[Adjuster Name],_Adjuster[Email],,0)</f>
        <v>#N/A</v>
      </c>
      <c r="Y1801" s="15" t="e">
        <f>_xlfn.XLOOKUP(_LOOKUP[[#This Row],[AdjusterMemberName]],_Adjuster[Adjuster Name],_Adjuster[Phone Number],,0)</f>
        <v>#N/A</v>
      </c>
      <c r="Z1801" s="15" t="s">
        <v>32317</v>
      </c>
      <c r="AA18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2563 Barstow Ave, Clovis  CA 93611</v>
      </c>
      <c r="AB1801" s="15">
        <v>45869</v>
      </c>
    </row>
    <row r="1802" spans="1:28" x14ac:dyDescent="0.3">
      <c r="A1802" s="14">
        <v>1</v>
      </c>
      <c r="B1802" s="14">
        <v>1</v>
      </c>
      <c r="C1802" s="15" t="s">
        <v>32318</v>
      </c>
      <c r="D1802" s="15" t="s">
        <v>32318</v>
      </c>
      <c r="E1802" s="15">
        <v>45716</v>
      </c>
      <c r="F1802" s="15" t="s">
        <v>32319</v>
      </c>
      <c r="G1802" s="15">
        <v>45670</v>
      </c>
      <c r="H1802" s="15">
        <v>45851</v>
      </c>
      <c r="I1802" s="15" t="s">
        <v>32320</v>
      </c>
      <c r="J1802" s="15" t="s">
        <v>32321</v>
      </c>
      <c r="K1802" s="15" t="s">
        <v>45458</v>
      </c>
      <c r="L1802" s="15" t="s">
        <v>103</v>
      </c>
      <c r="M1802" s="15" t="s">
        <v>304</v>
      </c>
      <c r="N1802" s="14">
        <v>2005</v>
      </c>
      <c r="O1802" s="15" t="s">
        <v>32322</v>
      </c>
      <c r="P1802" s="15" t="s">
        <v>106</v>
      </c>
      <c r="Q1802" s="15" t="s">
        <v>46893</v>
      </c>
      <c r="R1802" s="15" t="s">
        <v>32323</v>
      </c>
      <c r="S1802" s="15" t="s">
        <v>32324</v>
      </c>
      <c r="T1802" s="15" t="s">
        <v>174</v>
      </c>
      <c r="U1802" s="15" t="s">
        <v>53</v>
      </c>
      <c r="V1802" s="15" t="s">
        <v>45560</v>
      </c>
      <c r="W1802" s="15" t="s">
        <v>8635</v>
      </c>
      <c r="X1802" s="15" t="e">
        <f>_xlfn.XLOOKUP(_LOOKUP[[#This Row],[AdjusterMemberName]],_Adjuster[Adjuster Name],_Adjuster[Email],,0)</f>
        <v>#N/A</v>
      </c>
      <c r="Y1802" s="15" t="e">
        <f>_xlfn.XLOOKUP(_LOOKUP[[#This Row],[AdjusterMemberName]],_Adjuster[Adjuster Name],_Adjuster[Phone Number],,0)</f>
        <v>#N/A</v>
      </c>
      <c r="Z1802" s="15" t="s">
        <v>32325</v>
      </c>
      <c r="AA18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320 N Fickett St # 2, Los Angeles  CA 90033</v>
      </c>
      <c r="AB1802" s="15"/>
    </row>
    <row r="1803" spans="1:28" x14ac:dyDescent="0.3">
      <c r="A1803" s="14">
        <v>1</v>
      </c>
      <c r="B1803" s="14">
        <v>1</v>
      </c>
      <c r="C1803" s="15" t="s">
        <v>32350</v>
      </c>
      <c r="D1803" s="15" t="s">
        <v>32350</v>
      </c>
      <c r="E1803" s="15">
        <v>45716</v>
      </c>
      <c r="F1803" s="15" t="s">
        <v>32351</v>
      </c>
      <c r="G1803" s="15">
        <v>45569</v>
      </c>
      <c r="H1803" s="15">
        <v>45751</v>
      </c>
      <c r="I1803" s="15" t="s">
        <v>32352</v>
      </c>
      <c r="J1803" s="15" t="s">
        <v>32353</v>
      </c>
      <c r="K1803" s="15" t="s">
        <v>45663</v>
      </c>
      <c r="L1803" s="15" t="s">
        <v>281</v>
      </c>
      <c r="M1803" s="15" t="s">
        <v>282</v>
      </c>
      <c r="N1803" s="14">
        <v>2015</v>
      </c>
      <c r="O1803" s="15" t="s">
        <v>32354</v>
      </c>
      <c r="P1803" s="15" t="s">
        <v>81</v>
      </c>
      <c r="Q1803" s="15" t="s">
        <v>47037</v>
      </c>
      <c r="R1803" s="15" t="s">
        <v>32355</v>
      </c>
      <c r="S1803" s="15" t="s">
        <v>32356</v>
      </c>
      <c r="T1803" s="15" t="s">
        <v>13202</v>
      </c>
      <c r="U1803" s="15" t="s">
        <v>53</v>
      </c>
      <c r="V1803" s="15" t="s">
        <v>45768</v>
      </c>
      <c r="W1803" s="15" t="s">
        <v>1049</v>
      </c>
      <c r="X1803" s="15" t="str">
        <f>_xlfn.XLOOKUP(_LOOKUP[[#This Row],[AdjusterMemberName]],_Adjuster[Adjuster Name],_Adjuster[Email],,0)</f>
        <v>cPenate@knightcompany.com</v>
      </c>
      <c r="Y1803" s="15" t="str">
        <f>_xlfn.XLOOKUP(_LOOKUP[[#This Row],[AdjusterMemberName]],_Adjuster[Adjuster Name],_Adjuster[Phone Number],,0)</f>
        <v>424-559-5385</v>
      </c>
      <c r="Z1803" s="15" t="s">
        <v>32357</v>
      </c>
      <c r="AA18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1340 Stillman Ave Apt 3, Redlands  CA 92374</v>
      </c>
      <c r="AB1803" s="15"/>
    </row>
    <row r="1804" spans="1:28" x14ac:dyDescent="0.3">
      <c r="A1804" s="14">
        <v>1</v>
      </c>
      <c r="B1804" s="14">
        <v>0</v>
      </c>
      <c r="C1804" s="15" t="s">
        <v>32373</v>
      </c>
      <c r="D1804" s="15" t="s">
        <v>32374</v>
      </c>
      <c r="E1804" s="15">
        <v>45716</v>
      </c>
      <c r="F1804" s="15" t="s">
        <v>32375</v>
      </c>
      <c r="G1804" s="15">
        <v>45587</v>
      </c>
      <c r="H1804" s="15">
        <v>45769</v>
      </c>
      <c r="I1804" s="15" t="s">
        <v>32376</v>
      </c>
      <c r="J1804" s="15" t="s">
        <v>32377</v>
      </c>
      <c r="K1804" s="15" t="s">
        <v>45496</v>
      </c>
      <c r="L1804" s="15" t="s">
        <v>25</v>
      </c>
      <c r="M1804" s="15" t="s">
        <v>13345</v>
      </c>
      <c r="N1804" s="14">
        <v>2024</v>
      </c>
      <c r="O1804" s="15" t="s">
        <v>32378</v>
      </c>
      <c r="P1804" s="15" t="s">
        <v>106</v>
      </c>
      <c r="Q1804" s="15" t="s">
        <v>47117</v>
      </c>
      <c r="R1804" s="15" t="s">
        <v>8783</v>
      </c>
      <c r="S1804" s="15" t="s">
        <v>32379</v>
      </c>
      <c r="T1804" s="15" t="s">
        <v>174</v>
      </c>
      <c r="U1804" s="15" t="s">
        <v>53</v>
      </c>
      <c r="V1804" s="15" t="s">
        <v>45946</v>
      </c>
      <c r="W1804" s="15" t="s">
        <v>3184</v>
      </c>
      <c r="X1804" s="15" t="str">
        <f>_xlfn.XLOOKUP(_LOOKUP[[#This Row],[AdjusterMemberName]],_Adjuster[Adjuster Name],_Adjuster[Email],,0)</f>
        <v>mQualls@knightcompany.com</v>
      </c>
      <c r="Y1804" s="15" t="str">
        <f>_xlfn.XLOOKUP(_LOOKUP[[#This Row],[AdjusterMemberName]],_Adjuster[Adjuster Name],_Adjuster[Phone Number],,0)</f>
        <v>424-559-5436</v>
      </c>
      <c r="Z1804" s="15" t="s">
        <v>32380</v>
      </c>
      <c r="AA18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1201 3/4 N El Centro Ave, Los Angeles  CA 90038</v>
      </c>
      <c r="AB1804" s="15"/>
    </row>
    <row r="1805" spans="1:28" x14ac:dyDescent="0.3">
      <c r="A1805" s="14">
        <v>1</v>
      </c>
      <c r="B1805" s="14">
        <v>1</v>
      </c>
      <c r="C1805" s="15" t="s">
        <v>32480</v>
      </c>
      <c r="D1805" s="15" t="s">
        <v>32480</v>
      </c>
      <c r="E1805" s="15">
        <v>45716</v>
      </c>
      <c r="F1805" s="15" t="s">
        <v>32481</v>
      </c>
      <c r="G1805" s="15">
        <v>45667</v>
      </c>
      <c r="H1805" s="15">
        <v>45848</v>
      </c>
      <c r="I1805" s="15" t="s">
        <v>32482</v>
      </c>
      <c r="J1805" s="15" t="s">
        <v>32483</v>
      </c>
      <c r="K1805" s="15" t="s">
        <v>45341</v>
      </c>
      <c r="L1805" s="15" t="s">
        <v>128</v>
      </c>
      <c r="M1805" s="15" t="s">
        <v>170</v>
      </c>
      <c r="N1805" s="14">
        <v>2024</v>
      </c>
      <c r="O1805" s="15" t="s">
        <v>32484</v>
      </c>
      <c r="P1805" s="15" t="s">
        <v>106</v>
      </c>
      <c r="Q1805" s="15" t="s">
        <v>47015</v>
      </c>
      <c r="R1805" s="15" t="s">
        <v>32485</v>
      </c>
      <c r="S1805" s="15" t="s">
        <v>32486</v>
      </c>
      <c r="T1805" s="15" t="s">
        <v>96</v>
      </c>
      <c r="U1805" s="15" t="s">
        <v>53</v>
      </c>
      <c r="V1805" s="15" t="s">
        <v>45534</v>
      </c>
      <c r="W1805" s="15" t="s">
        <v>1624</v>
      </c>
      <c r="X1805" s="15" t="e">
        <f>_xlfn.XLOOKUP(_LOOKUP[[#This Row],[AdjusterMemberName]],_Adjuster[Adjuster Name],_Adjuster[Email],,0)</f>
        <v>#N/A</v>
      </c>
      <c r="Y1805" s="15" t="e">
        <f>_xlfn.XLOOKUP(_LOOKUP[[#This Row],[AdjusterMemberName]],_Adjuster[Adjuster Name],_Adjuster[Phone Number],,0)</f>
        <v>#N/A</v>
      </c>
      <c r="Z1805" s="15" t="s">
        <v>32487</v>
      </c>
      <c r="AA18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15525 Isleta Ln, Moreno Valley  CA 92551</v>
      </c>
      <c r="AB1805" s="15"/>
    </row>
    <row r="1806" spans="1:28" x14ac:dyDescent="0.3">
      <c r="A1806" s="14">
        <v>1</v>
      </c>
      <c r="B1806" s="14">
        <v>0</v>
      </c>
      <c r="C1806" s="15" t="s">
        <v>32553</v>
      </c>
      <c r="D1806" s="15" t="s">
        <v>32554</v>
      </c>
      <c r="E1806" s="15">
        <v>45716</v>
      </c>
      <c r="F1806" s="15" t="s">
        <v>32555</v>
      </c>
      <c r="G1806" s="15">
        <v>45626</v>
      </c>
      <c r="H1806" s="15">
        <v>45807</v>
      </c>
      <c r="I1806" s="15" t="s">
        <v>32556</v>
      </c>
      <c r="J1806" s="15" t="s">
        <v>32557</v>
      </c>
      <c r="K1806" s="15" t="s">
        <v>45559</v>
      </c>
      <c r="L1806" s="15" t="s">
        <v>103</v>
      </c>
      <c r="M1806" s="15" t="s">
        <v>104</v>
      </c>
      <c r="N1806" s="14">
        <v>2022</v>
      </c>
      <c r="O1806" s="15" t="s">
        <v>32558</v>
      </c>
      <c r="P1806" s="15" t="s">
        <v>106</v>
      </c>
      <c r="Q1806" s="15" t="s">
        <v>47130</v>
      </c>
      <c r="R1806" s="15" t="s">
        <v>4154</v>
      </c>
      <c r="S1806" s="15" t="s">
        <v>32559</v>
      </c>
      <c r="T1806" s="15" t="s">
        <v>1834</v>
      </c>
      <c r="U1806" s="15" t="s">
        <v>53</v>
      </c>
      <c r="V1806" s="15" t="s">
        <v>45760</v>
      </c>
      <c r="W1806" s="15" t="s">
        <v>8635</v>
      </c>
      <c r="X1806" s="15" t="e">
        <f>_xlfn.XLOOKUP(_LOOKUP[[#This Row],[AdjusterMemberName]],_Adjuster[Adjuster Name],_Adjuster[Email],,0)</f>
        <v>#N/A</v>
      </c>
      <c r="Y1806" s="15" t="e">
        <f>_xlfn.XLOOKUP(_LOOKUP[[#This Row],[AdjusterMemberName]],_Adjuster[Adjuster Name],_Adjuster[Phone Number],,0)</f>
        <v>#N/A</v>
      </c>
      <c r="Z1806" s="15" t="s">
        <v>32560</v>
      </c>
      <c r="AA18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1773 Arroyo Gln, Escondido  CA 92026</v>
      </c>
      <c r="AB1806" s="15"/>
    </row>
    <row r="1807" spans="1:28" x14ac:dyDescent="0.3">
      <c r="A1807" s="14">
        <v>1</v>
      </c>
      <c r="B1807" s="14">
        <v>1</v>
      </c>
      <c r="C1807" s="15" t="s">
        <v>33065</v>
      </c>
      <c r="D1807" s="15" t="s">
        <v>33065</v>
      </c>
      <c r="E1807" s="15">
        <v>45716</v>
      </c>
      <c r="F1807" s="15" t="s">
        <v>33066</v>
      </c>
      <c r="G1807" s="15">
        <v>45706</v>
      </c>
      <c r="H1807" s="15">
        <v>45887</v>
      </c>
      <c r="I1807" s="15" t="s">
        <v>33067</v>
      </c>
      <c r="J1807" s="15" t="s">
        <v>33068</v>
      </c>
      <c r="K1807" s="15" t="s">
        <v>45377</v>
      </c>
      <c r="L1807" s="15" t="s">
        <v>1493</v>
      </c>
      <c r="M1807" s="15" t="s">
        <v>33069</v>
      </c>
      <c r="N1807" s="14">
        <v>2004</v>
      </c>
      <c r="O1807" s="15" t="s">
        <v>33070</v>
      </c>
      <c r="P1807" s="15" t="s">
        <v>106</v>
      </c>
      <c r="Q1807" s="15" t="s">
        <v>47023</v>
      </c>
      <c r="R1807" s="15" t="s">
        <v>5154</v>
      </c>
      <c r="S1807" s="15" t="s">
        <v>33071</v>
      </c>
      <c r="T1807" s="15" t="s">
        <v>308</v>
      </c>
      <c r="U1807" s="15" t="s">
        <v>53</v>
      </c>
      <c r="V1807" s="15" t="s">
        <v>45432</v>
      </c>
      <c r="W1807" s="15" t="s">
        <v>264</v>
      </c>
      <c r="X1807" s="15" t="str">
        <f>_xlfn.XLOOKUP(_LOOKUP[[#This Row],[AdjusterMemberName]],_Adjuster[Adjuster Name],_Adjuster[Email],,0)</f>
        <v>sBonnevie@knightcompany.com</v>
      </c>
      <c r="Y1807" s="15" t="str">
        <f>_xlfn.XLOOKUP(_LOOKUP[[#This Row],[AdjusterMemberName]],_Adjuster[Adjuster Name],_Adjuster[Phone Number],,0)</f>
        <v>323-692-4064</v>
      </c>
      <c r="Z1807" s="15" t="s">
        <v>33072</v>
      </c>
      <c r="AA18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10071 Primrose Dr, Riverside  CA 92503</v>
      </c>
      <c r="AB1807" s="15"/>
    </row>
    <row r="1808" spans="1:28" x14ac:dyDescent="0.3">
      <c r="A1808" s="14">
        <v>1</v>
      </c>
      <c r="B1808" s="14">
        <v>1</v>
      </c>
      <c r="C1808" s="15" t="s">
        <v>32131</v>
      </c>
      <c r="D1808" s="15" t="s">
        <v>32131</v>
      </c>
      <c r="E1808" s="15">
        <v>45715</v>
      </c>
      <c r="F1808" s="15" t="s">
        <v>32132</v>
      </c>
      <c r="G1808" s="15">
        <v>45606</v>
      </c>
      <c r="H1808" s="15">
        <v>45787</v>
      </c>
      <c r="I1808" s="15" t="s">
        <v>32133</v>
      </c>
      <c r="J1808" s="15" t="s">
        <v>32134</v>
      </c>
      <c r="K1808" s="15" t="s">
        <v>45561</v>
      </c>
      <c r="L1808" s="15" t="s">
        <v>314</v>
      </c>
      <c r="M1808" s="15" t="s">
        <v>2261</v>
      </c>
      <c r="N1808" s="14">
        <v>1992</v>
      </c>
      <c r="O1808" s="15" t="s">
        <v>32135</v>
      </c>
      <c r="P1808" s="15" t="s">
        <v>81</v>
      </c>
      <c r="Q1808" s="15" t="s">
        <v>47019</v>
      </c>
      <c r="R1808" s="15" t="s">
        <v>32136</v>
      </c>
      <c r="S1808" s="15" t="s">
        <v>32137</v>
      </c>
      <c r="T1808" s="15" t="s">
        <v>96</v>
      </c>
      <c r="U1808" s="15" t="s">
        <v>53</v>
      </c>
      <c r="V1808" s="15" t="s">
        <v>45410</v>
      </c>
      <c r="W1808" s="15" t="s">
        <v>1049</v>
      </c>
      <c r="X1808" s="15" t="str">
        <f>_xlfn.XLOOKUP(_LOOKUP[[#This Row],[AdjusterMemberName]],_Adjuster[Adjuster Name],_Adjuster[Email],,0)</f>
        <v>cPenate@knightcompany.com</v>
      </c>
      <c r="Y1808" s="15" t="str">
        <f>_xlfn.XLOOKUP(_LOOKUP[[#This Row],[AdjusterMemberName]],_Adjuster[Adjuster Name],_Adjuster[Phone Number],,0)</f>
        <v>424-559-5385</v>
      </c>
      <c r="Z1808" s="15" t="s">
        <v>32138</v>
      </c>
      <c r="AA18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23492 Woodlander Way, Moreno Valley  CA 92557</v>
      </c>
      <c r="AB1808" s="15"/>
    </row>
    <row r="1809" spans="1:28" x14ac:dyDescent="0.3">
      <c r="A1809" s="14">
        <v>1</v>
      </c>
      <c r="B1809" s="14">
        <v>1</v>
      </c>
      <c r="C1809" s="15" t="s">
        <v>32147</v>
      </c>
      <c r="D1809" s="15" t="s">
        <v>32147</v>
      </c>
      <c r="E1809" s="15">
        <v>45715</v>
      </c>
      <c r="F1809" s="15" t="s">
        <v>32148</v>
      </c>
      <c r="G1809" s="15">
        <v>45648</v>
      </c>
      <c r="H1809" s="15">
        <v>45830</v>
      </c>
      <c r="I1809" s="15" t="s">
        <v>32149</v>
      </c>
      <c r="J1809" s="15" t="s">
        <v>32150</v>
      </c>
      <c r="K1809" s="15" t="s">
        <v>45451</v>
      </c>
      <c r="L1809" s="15" t="s">
        <v>139</v>
      </c>
      <c r="M1809" s="15" t="s">
        <v>470</v>
      </c>
      <c r="N1809" s="14">
        <v>2019</v>
      </c>
      <c r="O1809" s="15" t="s">
        <v>32151</v>
      </c>
      <c r="P1809" s="15" t="s">
        <v>106</v>
      </c>
      <c r="Q1809" s="15" t="s">
        <v>47092</v>
      </c>
      <c r="R1809" s="15" t="s">
        <v>1842</v>
      </c>
      <c r="S1809" s="15" t="s">
        <v>32152</v>
      </c>
      <c r="T1809" s="15" t="s">
        <v>308</v>
      </c>
      <c r="U1809" s="15" t="s">
        <v>53</v>
      </c>
      <c r="V1809" s="15" t="s">
        <v>45530</v>
      </c>
      <c r="W1809" s="15" t="s">
        <v>1357</v>
      </c>
      <c r="X1809" s="15" t="str">
        <f>_xlfn.XLOOKUP(_LOOKUP[[#This Row],[AdjusterMemberName]],_Adjuster[Adjuster Name],_Adjuster[Email],,0)</f>
        <v>jRivera1@knightcompany.com</v>
      </c>
      <c r="Y1809" s="15" t="str">
        <f>_xlfn.XLOOKUP(_LOOKUP[[#This Row],[AdjusterMemberName]],_Adjuster[Adjuster Name],_Adjuster[Phone Number],,0)</f>
        <v>424-559-5239</v>
      </c>
      <c r="Z1809" s="15" t="s">
        <v>32153</v>
      </c>
      <c r="AA18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8218 Oakhurst Pl, Riverside  CA 92504</v>
      </c>
      <c r="AB1809" s="15"/>
    </row>
    <row r="1810" spans="1:28" x14ac:dyDescent="0.3">
      <c r="A1810" s="14">
        <v>1</v>
      </c>
      <c r="B1810" s="14">
        <v>1</v>
      </c>
      <c r="C1810" s="15" t="s">
        <v>32189</v>
      </c>
      <c r="D1810" s="15" t="s">
        <v>32190</v>
      </c>
      <c r="E1810" s="15">
        <v>45715</v>
      </c>
      <c r="F1810" s="15" t="s">
        <v>32191</v>
      </c>
      <c r="G1810" s="15">
        <v>45598</v>
      </c>
      <c r="H1810" s="15">
        <v>45779</v>
      </c>
      <c r="I1810" s="15" t="s">
        <v>32192</v>
      </c>
      <c r="J1810" s="15" t="s">
        <v>32193</v>
      </c>
      <c r="K1810" s="15" t="s">
        <v>45572</v>
      </c>
      <c r="L1810" s="15" t="s">
        <v>128</v>
      </c>
      <c r="M1810" s="15" t="s">
        <v>129</v>
      </c>
      <c r="N1810" s="14">
        <v>2015</v>
      </c>
      <c r="O1810" s="15" t="s">
        <v>32194</v>
      </c>
      <c r="P1810" s="15" t="s">
        <v>81</v>
      </c>
      <c r="Q1810" s="15" t="s">
        <v>47065</v>
      </c>
      <c r="R1810" s="15" t="s">
        <v>3538</v>
      </c>
      <c r="S1810" s="15" t="s">
        <v>32195</v>
      </c>
      <c r="T1810" s="15" t="s">
        <v>174</v>
      </c>
      <c r="U1810" s="15" t="s">
        <v>53</v>
      </c>
      <c r="V1810" s="15" t="s">
        <v>45441</v>
      </c>
      <c r="W1810" s="15" t="s">
        <v>3307</v>
      </c>
      <c r="X1810" s="15" t="e">
        <f>_xlfn.XLOOKUP(_LOOKUP[[#This Row],[AdjusterMemberName]],_Adjuster[Adjuster Name],_Adjuster[Email],,0)</f>
        <v>#N/A</v>
      </c>
      <c r="Y1810" s="15" t="e">
        <f>_xlfn.XLOOKUP(_LOOKUP[[#This Row],[AdjusterMemberName]],_Adjuster[Adjuster Name],_Adjuster[Phone Number],,0)</f>
        <v>#N/A</v>
      </c>
      <c r="Z1810" s="15" t="s">
        <v>32196</v>
      </c>
      <c r="AA18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1223 W 71St St, Los Angeles  CA 90044</v>
      </c>
      <c r="AB1810" s="15"/>
    </row>
    <row r="1811" spans="1:28" x14ac:dyDescent="0.3">
      <c r="A1811" s="14">
        <v>1</v>
      </c>
      <c r="B1811" s="14">
        <v>1</v>
      </c>
      <c r="C1811" s="15" t="s">
        <v>32219</v>
      </c>
      <c r="D1811" s="15" t="s">
        <v>32219</v>
      </c>
      <c r="E1811" s="15">
        <v>45715</v>
      </c>
      <c r="F1811" s="15" t="s">
        <v>32220</v>
      </c>
      <c r="G1811" s="15">
        <v>45554</v>
      </c>
      <c r="H1811" s="15">
        <v>45735</v>
      </c>
      <c r="I1811" s="15" t="s">
        <v>32221</v>
      </c>
      <c r="J1811" s="15" t="s">
        <v>32222</v>
      </c>
      <c r="K1811" s="15" t="s">
        <v>45356</v>
      </c>
      <c r="L1811" s="15" t="s">
        <v>139</v>
      </c>
      <c r="M1811" s="15" t="s">
        <v>1219</v>
      </c>
      <c r="N1811" s="14">
        <v>2020</v>
      </c>
      <c r="O1811" s="15" t="s">
        <v>32223</v>
      </c>
      <c r="P1811" s="15" t="s">
        <v>106</v>
      </c>
      <c r="Q1811" s="15" t="s">
        <v>47019</v>
      </c>
      <c r="R1811" s="15" t="s">
        <v>32224</v>
      </c>
      <c r="S1811" s="15" t="s">
        <v>32225</v>
      </c>
      <c r="T1811" s="15" t="s">
        <v>308</v>
      </c>
      <c r="U1811" s="15" t="s">
        <v>53</v>
      </c>
      <c r="V1811" s="15" t="s">
        <v>45476</v>
      </c>
      <c r="W1811" s="15" t="s">
        <v>3307</v>
      </c>
      <c r="X1811" s="15" t="e">
        <f>_xlfn.XLOOKUP(_LOOKUP[[#This Row],[AdjusterMemberName]],_Adjuster[Adjuster Name],_Adjuster[Email],,0)</f>
        <v>#N/A</v>
      </c>
      <c r="Y1811" s="15" t="e">
        <f>_xlfn.XLOOKUP(_LOOKUP[[#This Row],[AdjusterMemberName]],_Adjuster[Adjuster Name],_Adjuster[Phone Number],,0)</f>
        <v>#N/A</v>
      </c>
      <c r="Z1811" s="15" t="s">
        <v>32226</v>
      </c>
      <c r="AA18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2955 Mary St, Riverside  CA 92506</v>
      </c>
      <c r="AB1811" s="15"/>
    </row>
    <row r="1812" spans="1:28" x14ac:dyDescent="0.3">
      <c r="A1812" s="14">
        <v>1</v>
      </c>
      <c r="B1812" s="14">
        <v>0</v>
      </c>
      <c r="C1812" s="15" t="s">
        <v>14294</v>
      </c>
      <c r="D1812" s="15" t="s">
        <v>32238</v>
      </c>
      <c r="E1812" s="15">
        <v>45715</v>
      </c>
      <c r="F1812" s="15" t="s">
        <v>24143</v>
      </c>
      <c r="G1812" s="15">
        <v>45586</v>
      </c>
      <c r="H1812" s="15">
        <v>45768</v>
      </c>
      <c r="I1812" s="15" t="s">
        <v>32239</v>
      </c>
      <c r="J1812" s="15" t="s">
        <v>32240</v>
      </c>
      <c r="K1812" s="15" t="s">
        <v>45458</v>
      </c>
      <c r="L1812" s="15" t="s">
        <v>128</v>
      </c>
      <c r="M1812" s="15" t="s">
        <v>170</v>
      </c>
      <c r="N1812" s="14">
        <v>2014</v>
      </c>
      <c r="O1812" s="15" t="s">
        <v>32241</v>
      </c>
      <c r="P1812" s="15" t="s">
        <v>81</v>
      </c>
      <c r="Q1812" s="15" t="s">
        <v>47128</v>
      </c>
      <c r="R1812" s="15" t="s">
        <v>14299</v>
      </c>
      <c r="S1812" s="15" t="s">
        <v>14300</v>
      </c>
      <c r="T1812" s="15" t="s">
        <v>186</v>
      </c>
      <c r="U1812" s="15" t="s">
        <v>53</v>
      </c>
      <c r="V1812" s="15" t="s">
        <v>45987</v>
      </c>
      <c r="W1812" s="15" t="s">
        <v>1186</v>
      </c>
      <c r="X1812" s="15" t="str">
        <f>_xlfn.XLOOKUP(_LOOKUP[[#This Row],[AdjusterMemberName]],_Adjuster[Adjuster Name],_Adjuster[Email],,0)</f>
        <v>sAkinleye@knightcompany.com</v>
      </c>
      <c r="Y1812" s="15" t="str">
        <f>_xlfn.XLOOKUP(_LOOKUP[[#This Row],[AdjusterMemberName]],_Adjuster[Adjuster Name],_Adjuster[Phone Number],,0)</f>
        <v>424-559-5280</v>
      </c>
      <c r="Z1812" s="15" t="s">
        <v>14301</v>
      </c>
      <c r="AA18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2514 W Mcfadden Ave Apt C, Santa Ana  CA 92704</v>
      </c>
      <c r="AB1812" s="15"/>
    </row>
    <row r="1813" spans="1:28" x14ac:dyDescent="0.3">
      <c r="A1813" s="14">
        <v>1</v>
      </c>
      <c r="B1813" s="14">
        <v>1</v>
      </c>
      <c r="C1813" s="15" t="s">
        <v>32251</v>
      </c>
      <c r="D1813" s="15" t="s">
        <v>32251</v>
      </c>
      <c r="E1813" s="15">
        <v>45715</v>
      </c>
      <c r="F1813" s="15" t="s">
        <v>32252</v>
      </c>
      <c r="G1813" s="15">
        <v>45711</v>
      </c>
      <c r="H1813" s="15">
        <v>45892</v>
      </c>
      <c r="I1813" s="15" t="s">
        <v>32253</v>
      </c>
      <c r="J1813" s="15" t="s">
        <v>32254</v>
      </c>
      <c r="K1813" s="15" t="s">
        <v>45556</v>
      </c>
      <c r="L1813" s="15" t="s">
        <v>128</v>
      </c>
      <c r="M1813" s="15" t="s">
        <v>170</v>
      </c>
      <c r="N1813" s="14">
        <v>2006</v>
      </c>
      <c r="O1813" s="15" t="s">
        <v>32255</v>
      </c>
      <c r="P1813" s="15" t="s">
        <v>106</v>
      </c>
      <c r="Q1813" s="15" t="s">
        <v>46939</v>
      </c>
      <c r="R1813" s="15" t="s">
        <v>18809</v>
      </c>
      <c r="S1813" s="15" t="s">
        <v>32256</v>
      </c>
      <c r="T1813" s="15" t="s">
        <v>327</v>
      </c>
      <c r="U1813" s="15" t="s">
        <v>53</v>
      </c>
      <c r="V1813" s="15" t="s">
        <v>45527</v>
      </c>
      <c r="W1813" s="15" t="s">
        <v>1357</v>
      </c>
      <c r="X1813" s="15" t="str">
        <f>_xlfn.XLOOKUP(_LOOKUP[[#This Row],[AdjusterMemberName]],_Adjuster[Adjuster Name],_Adjuster[Email],,0)</f>
        <v>jRivera1@knightcompany.com</v>
      </c>
      <c r="Y1813" s="15" t="str">
        <f>_xlfn.XLOOKUP(_LOOKUP[[#This Row],[AdjusterMemberName]],_Adjuster[Adjuster Name],_Adjuster[Phone Number],,0)</f>
        <v>424-559-5239</v>
      </c>
      <c r="Z1813" s="15" t="s">
        <v>32257</v>
      </c>
      <c r="AA18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8415 S Gate Ave, South Gate  CA 90280</v>
      </c>
      <c r="AB1813" s="15"/>
    </row>
    <row r="1814" spans="1:28" x14ac:dyDescent="0.3">
      <c r="A1814" s="14">
        <v>1</v>
      </c>
      <c r="B1814" s="14">
        <v>1</v>
      </c>
      <c r="C1814" s="15" t="s">
        <v>8195</v>
      </c>
      <c r="D1814" s="15" t="s">
        <v>8195</v>
      </c>
      <c r="E1814" s="15">
        <v>45715</v>
      </c>
      <c r="F1814" s="15" t="s">
        <v>32743</v>
      </c>
      <c r="G1814" s="15">
        <v>45643</v>
      </c>
      <c r="H1814" s="15">
        <v>45825</v>
      </c>
      <c r="I1814" s="15" t="s">
        <v>32744</v>
      </c>
      <c r="J1814" s="15" t="s">
        <v>32745</v>
      </c>
      <c r="K1814" s="15" t="s">
        <v>45509</v>
      </c>
      <c r="L1814" s="15" t="s">
        <v>103</v>
      </c>
      <c r="M1814" s="15" t="s">
        <v>1503</v>
      </c>
      <c r="N1814" s="14">
        <v>2019</v>
      </c>
      <c r="O1814" s="15" t="s">
        <v>8199</v>
      </c>
      <c r="P1814" s="15" t="s">
        <v>106</v>
      </c>
      <c r="Q1814" s="15" t="s">
        <v>47095</v>
      </c>
      <c r="R1814" s="15" t="s">
        <v>1514</v>
      </c>
      <c r="S1814" s="15" t="s">
        <v>32746</v>
      </c>
      <c r="T1814" s="15" t="s">
        <v>8201</v>
      </c>
      <c r="U1814" s="15" t="s">
        <v>53</v>
      </c>
      <c r="V1814" s="15" t="s">
        <v>46258</v>
      </c>
      <c r="W1814" s="15" t="s">
        <v>3307</v>
      </c>
      <c r="X1814" s="15" t="e">
        <f>_xlfn.XLOOKUP(_LOOKUP[[#This Row],[AdjusterMemberName]],_Adjuster[Adjuster Name],_Adjuster[Email],,0)</f>
        <v>#N/A</v>
      </c>
      <c r="Y1814" s="15" t="e">
        <f>_xlfn.XLOOKUP(_LOOKUP[[#This Row],[AdjusterMemberName]],_Adjuster[Adjuster Name],_Adjuster[Phone Number],,0)</f>
        <v>#N/A</v>
      </c>
      <c r="Z1814" s="15" t="s">
        <v>32747</v>
      </c>
      <c r="AA18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1056 Hemlock Ln, Big Bear City  CA 92314</v>
      </c>
      <c r="AB1814" s="15"/>
    </row>
    <row r="1815" spans="1:28" x14ac:dyDescent="0.3">
      <c r="A1815" s="14">
        <v>1</v>
      </c>
      <c r="B1815" s="14">
        <v>1</v>
      </c>
      <c r="C1815" s="15" t="s">
        <v>33612</v>
      </c>
      <c r="D1815" s="15" t="s">
        <v>33613</v>
      </c>
      <c r="E1815" s="15">
        <v>45715</v>
      </c>
      <c r="F1815" s="15" t="s">
        <v>33614</v>
      </c>
      <c r="G1815" s="15">
        <v>45590</v>
      </c>
      <c r="H1815" s="15">
        <v>45772</v>
      </c>
      <c r="I1815" s="15" t="s">
        <v>33615</v>
      </c>
      <c r="J1815" s="15" t="s">
        <v>33616</v>
      </c>
      <c r="K1815" s="15" t="s">
        <v>45458</v>
      </c>
      <c r="L1815" s="15" t="s">
        <v>103</v>
      </c>
      <c r="M1815" s="15" t="s">
        <v>304</v>
      </c>
      <c r="N1815" s="14">
        <v>2017</v>
      </c>
      <c r="O1815" s="15" t="s">
        <v>33617</v>
      </c>
      <c r="P1815" s="15" t="s">
        <v>81</v>
      </c>
      <c r="Q1815" s="15" t="s">
        <v>47059</v>
      </c>
      <c r="R1815" s="15" t="s">
        <v>33618</v>
      </c>
      <c r="S1815" s="15" t="s">
        <v>33619</v>
      </c>
      <c r="T1815" s="15" t="s">
        <v>592</v>
      </c>
      <c r="U1815" s="15" t="s">
        <v>53</v>
      </c>
      <c r="V1815" s="15" t="s">
        <v>45376</v>
      </c>
      <c r="W1815" s="15" t="s">
        <v>1658</v>
      </c>
      <c r="X1815" s="15" t="str">
        <f>_xlfn.XLOOKUP(_LOOKUP[[#This Row],[AdjusterMemberName]],_Adjuster[Adjuster Name],_Adjuster[Email],,0)</f>
        <v>RDavila@knightcompany.com</v>
      </c>
      <c r="Y1815" s="15" t="str">
        <f>_xlfn.XLOOKUP(_LOOKUP[[#This Row],[AdjusterMemberName]],_Adjuster[Adjuster Name],_Adjuster[Phone Number],,0)</f>
        <v>424-559-5663</v>
      </c>
      <c r="Z1815" s="15" t="s">
        <v>33620</v>
      </c>
      <c r="AA18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14632 Poplar St, Hesperia  CA 92345</v>
      </c>
      <c r="AB1815" s="15"/>
    </row>
    <row r="1816" spans="1:28" x14ac:dyDescent="0.3">
      <c r="A1816" s="14">
        <v>1</v>
      </c>
      <c r="B1816" s="14">
        <v>1</v>
      </c>
      <c r="C1816" s="15" t="s">
        <v>22002</v>
      </c>
      <c r="D1816" s="15" t="s">
        <v>22003</v>
      </c>
      <c r="E1816" s="15">
        <v>45715</v>
      </c>
      <c r="F1816" s="15" t="s">
        <v>35601</v>
      </c>
      <c r="G1816" s="15">
        <v>45573</v>
      </c>
      <c r="H1816" s="15">
        <v>45755</v>
      </c>
      <c r="I1816" s="15" t="s">
        <v>35602</v>
      </c>
      <c r="J1816" s="15" t="s">
        <v>35603</v>
      </c>
      <c r="K1816" s="15" t="s">
        <v>46092</v>
      </c>
      <c r="L1816" s="15" t="s">
        <v>430</v>
      </c>
      <c r="M1816" s="15" t="s">
        <v>22007</v>
      </c>
      <c r="N1816" s="14">
        <v>2019</v>
      </c>
      <c r="O1816" s="15" t="s">
        <v>22008</v>
      </c>
      <c r="P1816" s="15" t="s">
        <v>106</v>
      </c>
      <c r="Q1816" s="15" t="s">
        <v>47019</v>
      </c>
      <c r="R1816" s="15" t="s">
        <v>22009</v>
      </c>
      <c r="S1816" s="15" t="s">
        <v>35604</v>
      </c>
      <c r="T1816" s="15" t="s">
        <v>1138</v>
      </c>
      <c r="U1816" s="15" t="s">
        <v>53</v>
      </c>
      <c r="V1816" s="15" t="s">
        <v>45366</v>
      </c>
      <c r="W1816" s="15" t="s">
        <v>54</v>
      </c>
      <c r="X1816" s="15" t="str">
        <f>_xlfn.XLOOKUP(_LOOKUP[[#This Row],[AdjusterMemberName]],_Adjuster[Adjuster Name],_Adjuster[Email],,0)</f>
        <v>JRubalcava@knightcompany.com</v>
      </c>
      <c r="Y1816" s="15" t="str">
        <f>_xlfn.XLOOKUP(_LOOKUP[[#This Row],[AdjusterMemberName]],_Adjuster[Adjuster Name],_Adjuster[Phone Number],,0)</f>
        <v>424-559-5420</v>
      </c>
      <c r="Z1816" s="15" t="s">
        <v>22011</v>
      </c>
      <c r="AA18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9301 Van Nuys Blvd Apt 114, Panorama City  CA 91402</v>
      </c>
      <c r="AB1816" s="15"/>
    </row>
    <row r="1817" spans="1:28" x14ac:dyDescent="0.3">
      <c r="A1817" s="14">
        <v>1</v>
      </c>
      <c r="B1817" s="14">
        <v>1</v>
      </c>
      <c r="C1817" s="15" t="s">
        <v>32005</v>
      </c>
      <c r="D1817" s="15" t="s">
        <v>32005</v>
      </c>
      <c r="E1817" s="15">
        <v>45714</v>
      </c>
      <c r="F1817" s="15" t="s">
        <v>32006</v>
      </c>
      <c r="G1817" s="15">
        <v>45645</v>
      </c>
      <c r="H1817" s="15">
        <v>45827</v>
      </c>
      <c r="I1817" s="15" t="s">
        <v>32007</v>
      </c>
      <c r="J1817" s="15" t="s">
        <v>6383</v>
      </c>
      <c r="K1817" s="15" t="s">
        <v>45590</v>
      </c>
      <c r="L1817" s="15" t="s">
        <v>103</v>
      </c>
      <c r="M1817" s="15" t="s">
        <v>890</v>
      </c>
      <c r="N1817" s="14">
        <v>2021</v>
      </c>
      <c r="O1817" s="15" t="s">
        <v>32008</v>
      </c>
      <c r="P1817" s="15" t="s">
        <v>106</v>
      </c>
      <c r="Q1817" s="15" t="s">
        <v>47019</v>
      </c>
      <c r="R1817" s="15" t="s">
        <v>32009</v>
      </c>
      <c r="S1817" s="15" t="s">
        <v>32010</v>
      </c>
      <c r="T1817" s="15" t="s">
        <v>2431</v>
      </c>
      <c r="U1817" s="15" t="s">
        <v>53</v>
      </c>
      <c r="V1817" s="15" t="s">
        <v>45776</v>
      </c>
      <c r="W1817" s="15" t="s">
        <v>264</v>
      </c>
      <c r="X1817" s="15" t="str">
        <f>_xlfn.XLOOKUP(_LOOKUP[[#This Row],[AdjusterMemberName]],_Adjuster[Adjuster Name],_Adjuster[Email],,0)</f>
        <v>sBonnevie@knightcompany.com</v>
      </c>
      <c r="Y1817" s="15" t="str">
        <f>_xlfn.XLOOKUP(_LOOKUP[[#This Row],[AdjusterMemberName]],_Adjuster[Adjuster Name],_Adjuster[Phone Number],,0)</f>
        <v>323-692-4064</v>
      </c>
      <c r="Z1817" s="15" t="s">
        <v>32011</v>
      </c>
      <c r="AA18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1038 Cambrin Rd, Pomona  CA 91768</v>
      </c>
      <c r="AB1817" s="15"/>
    </row>
    <row r="1818" spans="1:28" x14ac:dyDescent="0.3">
      <c r="A1818" s="14">
        <v>1</v>
      </c>
      <c r="B1818" s="14">
        <v>1</v>
      </c>
      <c r="C1818" s="15" t="s">
        <v>32020</v>
      </c>
      <c r="D1818" s="15" t="s">
        <v>32021</v>
      </c>
      <c r="E1818" s="15">
        <v>45714</v>
      </c>
      <c r="F1818" s="15" t="s">
        <v>32022</v>
      </c>
      <c r="G1818" s="15">
        <v>45677</v>
      </c>
      <c r="H1818" s="15">
        <v>45858</v>
      </c>
      <c r="I1818" s="15" t="s">
        <v>32023</v>
      </c>
      <c r="J1818" s="15" t="s">
        <v>32024</v>
      </c>
      <c r="K1818" s="15" t="s">
        <v>46277</v>
      </c>
      <c r="L1818" s="15" t="s">
        <v>103</v>
      </c>
      <c r="M1818" s="15" t="s">
        <v>304</v>
      </c>
      <c r="N1818" s="14">
        <v>2016</v>
      </c>
      <c r="O1818" s="15" t="s">
        <v>32025</v>
      </c>
      <c r="P1818" s="15" t="s">
        <v>106</v>
      </c>
      <c r="Q1818" s="15" t="s">
        <v>46939</v>
      </c>
      <c r="R1818" s="15" t="s">
        <v>5154</v>
      </c>
      <c r="S1818" s="15" t="s">
        <v>32026</v>
      </c>
      <c r="T1818" s="15" t="s">
        <v>109</v>
      </c>
      <c r="U1818" s="15" t="s">
        <v>53</v>
      </c>
      <c r="V1818" s="15" t="s">
        <v>45632</v>
      </c>
      <c r="W1818" s="15" t="s">
        <v>264</v>
      </c>
      <c r="X1818" s="15" t="str">
        <f>_xlfn.XLOOKUP(_LOOKUP[[#This Row],[AdjusterMemberName]],_Adjuster[Adjuster Name],_Adjuster[Email],,0)</f>
        <v>sBonnevie@knightcompany.com</v>
      </c>
      <c r="Y1818" s="15" t="str">
        <f>_xlfn.XLOOKUP(_LOOKUP[[#This Row],[AdjusterMemberName]],_Adjuster[Adjuster Name],_Adjuster[Phone Number],,0)</f>
        <v>323-692-4064</v>
      </c>
      <c r="Z1818" s="15" t="s">
        <v>32027</v>
      </c>
      <c r="AA18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23944 Silverleaf Way , Murrieta  CA 92562</v>
      </c>
      <c r="AB1818" s="15"/>
    </row>
    <row r="1819" spans="1:28" x14ac:dyDescent="0.3">
      <c r="A1819" s="14">
        <v>1</v>
      </c>
      <c r="B1819" s="14">
        <v>1</v>
      </c>
      <c r="C1819" s="15" t="s">
        <v>32059</v>
      </c>
      <c r="D1819" s="15" t="s">
        <v>32060</v>
      </c>
      <c r="E1819" s="15">
        <v>45714</v>
      </c>
      <c r="F1819" s="15" t="s">
        <v>32061</v>
      </c>
      <c r="G1819" s="15">
        <v>45590</v>
      </c>
      <c r="H1819" s="15">
        <v>45772</v>
      </c>
      <c r="I1819" s="15" t="s">
        <v>32062</v>
      </c>
      <c r="J1819" s="15" t="s">
        <v>32063</v>
      </c>
      <c r="K1819" s="15" t="s">
        <v>45722</v>
      </c>
      <c r="L1819" s="15" t="s">
        <v>314</v>
      </c>
      <c r="M1819" s="15" t="s">
        <v>315</v>
      </c>
      <c r="N1819" s="14">
        <v>2015</v>
      </c>
      <c r="O1819" s="15" t="s">
        <v>32064</v>
      </c>
      <c r="P1819" s="15" t="s">
        <v>81</v>
      </c>
      <c r="Q1819" s="15" t="s">
        <v>47019</v>
      </c>
      <c r="R1819" s="15" t="s">
        <v>12317</v>
      </c>
      <c r="S1819" s="15" t="s">
        <v>32065</v>
      </c>
      <c r="T1819" s="15" t="s">
        <v>6351</v>
      </c>
      <c r="U1819" s="15" t="s">
        <v>53</v>
      </c>
      <c r="V1819" s="15" t="s">
        <v>46276</v>
      </c>
      <c r="W1819" s="15" t="s">
        <v>1186</v>
      </c>
      <c r="X1819" s="15" t="str">
        <f>_xlfn.XLOOKUP(_LOOKUP[[#This Row],[AdjusterMemberName]],_Adjuster[Adjuster Name],_Adjuster[Email],,0)</f>
        <v>sAkinleye@knightcompany.com</v>
      </c>
      <c r="Y1819" s="15" t="str">
        <f>_xlfn.XLOOKUP(_LOOKUP[[#This Row],[AdjusterMemberName]],_Adjuster[Adjuster Name],_Adjuster[Phone Number],,0)</f>
        <v>424-559-5280</v>
      </c>
      <c r="Z1819" s="15" t="s">
        <v>32066</v>
      </c>
      <c r="AA18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4540 Hazeltine Ave Apt 23, Sherman Oaks  CA 91423</v>
      </c>
      <c r="AB1819" s="15"/>
    </row>
    <row r="1820" spans="1:28" x14ac:dyDescent="0.3">
      <c r="A1820" s="14">
        <v>1</v>
      </c>
      <c r="B1820" s="14">
        <v>1</v>
      </c>
      <c r="C1820" s="15" t="s">
        <v>32090</v>
      </c>
      <c r="D1820" s="15" t="s">
        <v>32091</v>
      </c>
      <c r="E1820" s="15">
        <v>45714</v>
      </c>
      <c r="F1820" s="15" t="s">
        <v>32092</v>
      </c>
      <c r="G1820" s="15">
        <v>45653</v>
      </c>
      <c r="H1820" s="15">
        <v>45835</v>
      </c>
      <c r="I1820" s="15" t="s">
        <v>32093</v>
      </c>
      <c r="J1820" s="15" t="s">
        <v>32094</v>
      </c>
      <c r="K1820" s="15" t="s">
        <v>45661</v>
      </c>
      <c r="L1820" s="15" t="s">
        <v>139</v>
      </c>
      <c r="M1820" s="15" t="s">
        <v>697</v>
      </c>
      <c r="N1820" s="14">
        <v>2015</v>
      </c>
      <c r="O1820" s="15" t="s">
        <v>32095</v>
      </c>
      <c r="P1820" s="15" t="s">
        <v>106</v>
      </c>
      <c r="Q1820" s="15" t="s">
        <v>47127</v>
      </c>
      <c r="R1820" s="15" t="s">
        <v>32096</v>
      </c>
      <c r="S1820" s="15" t="s">
        <v>32097</v>
      </c>
      <c r="T1820" s="15" t="s">
        <v>1782</v>
      </c>
      <c r="U1820" s="15" t="s">
        <v>53</v>
      </c>
      <c r="V1820" s="15" t="s">
        <v>45868</v>
      </c>
      <c r="W1820" s="15" t="s">
        <v>3184</v>
      </c>
      <c r="X1820" s="15" t="str">
        <f>_xlfn.XLOOKUP(_LOOKUP[[#This Row],[AdjusterMemberName]],_Adjuster[Adjuster Name],_Adjuster[Email],,0)</f>
        <v>mQualls@knightcompany.com</v>
      </c>
      <c r="Y1820" s="15" t="str">
        <f>_xlfn.XLOOKUP(_LOOKUP[[#This Row],[AdjusterMemberName]],_Adjuster[Adjuster Name],_Adjuster[Phone Number],,0)</f>
        <v>424-559-5436</v>
      </c>
      <c r="Z1820" s="15" t="s">
        <v>32098</v>
      </c>
      <c r="AA18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13207 S Penrose Ave, Compton  CA 90222</v>
      </c>
      <c r="AB1820" s="15"/>
    </row>
    <row r="1821" spans="1:28" x14ac:dyDescent="0.3">
      <c r="A1821" s="14">
        <v>1</v>
      </c>
      <c r="B1821" s="14">
        <v>1</v>
      </c>
      <c r="C1821" s="15" t="s">
        <v>32099</v>
      </c>
      <c r="D1821" s="15" t="s">
        <v>32099</v>
      </c>
      <c r="E1821" s="15">
        <v>45714</v>
      </c>
      <c r="F1821" s="15" t="s">
        <v>32100</v>
      </c>
      <c r="G1821" s="15">
        <v>45628</v>
      </c>
      <c r="H1821" s="15">
        <v>45810</v>
      </c>
      <c r="I1821" s="15" t="s">
        <v>32101</v>
      </c>
      <c r="J1821" s="15" t="s">
        <v>32102</v>
      </c>
      <c r="K1821" s="15" t="s">
        <v>45917</v>
      </c>
      <c r="L1821" s="15" t="s">
        <v>128</v>
      </c>
      <c r="M1821" s="15" t="s">
        <v>2179</v>
      </c>
      <c r="N1821" s="14">
        <v>2013</v>
      </c>
      <c r="O1821" s="15" t="s">
        <v>32103</v>
      </c>
      <c r="P1821" s="15" t="s">
        <v>106</v>
      </c>
      <c r="Q1821" s="15" t="s">
        <v>46978</v>
      </c>
      <c r="R1821" s="15" t="s">
        <v>32104</v>
      </c>
      <c r="S1821" s="15" t="s">
        <v>32105</v>
      </c>
      <c r="T1821" s="15" t="s">
        <v>2072</v>
      </c>
      <c r="U1821" s="15" t="s">
        <v>53</v>
      </c>
      <c r="V1821" s="15" t="s">
        <v>45907</v>
      </c>
      <c r="W1821" s="15" t="s">
        <v>1624</v>
      </c>
      <c r="X1821" s="15" t="e">
        <f>_xlfn.XLOOKUP(_LOOKUP[[#This Row],[AdjusterMemberName]],_Adjuster[Adjuster Name],_Adjuster[Email],,0)</f>
        <v>#N/A</v>
      </c>
      <c r="Y1821" s="15" t="e">
        <f>_xlfn.XLOOKUP(_LOOKUP[[#This Row],[AdjusterMemberName]],_Adjuster[Adjuster Name],_Adjuster[Phone Number],,0)</f>
        <v>#N/A</v>
      </c>
      <c r="Z1821" s="15" t="s">
        <v>32106</v>
      </c>
      <c r="AA18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6805 Manchester Ct, Fontana  CA 92336</v>
      </c>
      <c r="AB1821" s="15"/>
    </row>
    <row r="1822" spans="1:28" x14ac:dyDescent="0.3">
      <c r="A1822" s="14">
        <v>1</v>
      </c>
      <c r="B1822" s="14">
        <v>1</v>
      </c>
      <c r="C1822" s="15" t="s">
        <v>32122</v>
      </c>
      <c r="D1822" s="15" t="s">
        <v>32123</v>
      </c>
      <c r="E1822" s="15">
        <v>45714</v>
      </c>
      <c r="F1822" s="15" t="s">
        <v>32124</v>
      </c>
      <c r="G1822" s="15">
        <v>45688</v>
      </c>
      <c r="H1822" s="15">
        <v>45869</v>
      </c>
      <c r="I1822" s="15" t="s">
        <v>32125</v>
      </c>
      <c r="J1822" s="15" t="s">
        <v>32126</v>
      </c>
      <c r="K1822" s="15" t="s">
        <v>45329</v>
      </c>
      <c r="L1822" s="15" t="s">
        <v>103</v>
      </c>
      <c r="M1822" s="15" t="s">
        <v>104</v>
      </c>
      <c r="N1822" s="14">
        <v>2020</v>
      </c>
      <c r="O1822" s="15" t="s">
        <v>32127</v>
      </c>
      <c r="P1822" s="15" t="s">
        <v>106</v>
      </c>
      <c r="Q1822" s="15" t="s">
        <v>46893</v>
      </c>
      <c r="R1822" s="15" t="s">
        <v>32128</v>
      </c>
      <c r="S1822" s="15" t="s">
        <v>32129</v>
      </c>
      <c r="T1822" s="15" t="s">
        <v>5164</v>
      </c>
      <c r="U1822" s="15" t="s">
        <v>53</v>
      </c>
      <c r="V1822" s="15" t="s">
        <v>45637</v>
      </c>
      <c r="W1822" s="15" t="s">
        <v>54</v>
      </c>
      <c r="X1822" s="15" t="str">
        <f>_xlfn.XLOOKUP(_LOOKUP[[#This Row],[AdjusterMemberName]],_Adjuster[Adjuster Name],_Adjuster[Email],,0)</f>
        <v>JRubalcava@knightcompany.com</v>
      </c>
      <c r="Y1822" s="15" t="str">
        <f>_xlfn.XLOOKUP(_LOOKUP[[#This Row],[AdjusterMemberName]],_Adjuster[Adjuster Name],_Adjuster[Phone Number],,0)</f>
        <v>424-559-5420</v>
      </c>
      <c r="Z1822" s="15" t="s">
        <v>32130</v>
      </c>
      <c r="AA18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28842 Silver Saddle Cir Apt 102, Canyon Country  CA 91387</v>
      </c>
      <c r="AB1822" s="15"/>
    </row>
    <row r="1823" spans="1:28" x14ac:dyDescent="0.3">
      <c r="A1823" s="14">
        <v>1</v>
      </c>
      <c r="B1823" s="14">
        <v>1</v>
      </c>
      <c r="C1823" s="15" t="s">
        <v>32197</v>
      </c>
      <c r="D1823" s="15" t="s">
        <v>32197</v>
      </c>
      <c r="E1823" s="15">
        <v>45714</v>
      </c>
      <c r="F1823" s="15" t="s">
        <v>32198</v>
      </c>
      <c r="G1823" s="15">
        <v>45598</v>
      </c>
      <c r="H1823" s="15">
        <v>45779</v>
      </c>
      <c r="I1823" s="15" t="s">
        <v>32199</v>
      </c>
      <c r="J1823" s="15" t="s">
        <v>32200</v>
      </c>
      <c r="K1823" s="15" t="s">
        <v>45750</v>
      </c>
      <c r="L1823" s="15" t="s">
        <v>128</v>
      </c>
      <c r="M1823" s="15" t="s">
        <v>129</v>
      </c>
      <c r="N1823" s="14">
        <v>2022</v>
      </c>
      <c r="O1823" s="15" t="s">
        <v>32201</v>
      </c>
      <c r="P1823" s="15" t="s">
        <v>81</v>
      </c>
      <c r="Q1823" s="15" t="s">
        <v>47073</v>
      </c>
      <c r="R1823" s="15" t="s">
        <v>32202</v>
      </c>
      <c r="S1823" s="15" t="s">
        <v>32203</v>
      </c>
      <c r="T1823" s="15" t="s">
        <v>174</v>
      </c>
      <c r="U1823" s="15" t="s">
        <v>53</v>
      </c>
      <c r="V1823" s="15" t="s">
        <v>45425</v>
      </c>
      <c r="W1823" s="15" t="s">
        <v>1186</v>
      </c>
      <c r="X1823" s="15" t="str">
        <f>_xlfn.XLOOKUP(_LOOKUP[[#This Row],[AdjusterMemberName]],_Adjuster[Adjuster Name],_Adjuster[Email],,0)</f>
        <v>sAkinleye@knightcompany.com</v>
      </c>
      <c r="Y1823" s="15" t="str">
        <f>_xlfn.XLOOKUP(_LOOKUP[[#This Row],[AdjusterMemberName]],_Adjuster[Adjuster Name],_Adjuster[Phone Number],,0)</f>
        <v>424-559-5280</v>
      </c>
      <c r="Z1823" s="15" t="s">
        <v>32204</v>
      </c>
      <c r="AA18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2904 9Th Ave Apt 6, Los Angeles  CA 90018</v>
      </c>
      <c r="AB1823" s="15"/>
    </row>
    <row r="1824" spans="1:28" x14ac:dyDescent="0.3">
      <c r="A1824" s="14">
        <v>1</v>
      </c>
      <c r="B1824" s="14">
        <v>1</v>
      </c>
      <c r="C1824" s="15" t="s">
        <v>32227</v>
      </c>
      <c r="D1824" s="15" t="s">
        <v>32228</v>
      </c>
      <c r="E1824" s="15">
        <v>45714</v>
      </c>
      <c r="F1824" s="15" t="s">
        <v>32229</v>
      </c>
      <c r="G1824" s="15">
        <v>45604</v>
      </c>
      <c r="H1824" s="15">
        <v>45785</v>
      </c>
      <c r="I1824" s="15" t="s">
        <v>32230</v>
      </c>
      <c r="J1824" s="15" t="s">
        <v>32231</v>
      </c>
      <c r="K1824" s="15" t="s">
        <v>45341</v>
      </c>
      <c r="L1824" s="15" t="s">
        <v>181</v>
      </c>
      <c r="M1824" s="15" t="s">
        <v>3677</v>
      </c>
      <c r="N1824" s="14">
        <v>2019</v>
      </c>
      <c r="O1824" s="15" t="s">
        <v>32232</v>
      </c>
      <c r="P1824" s="15" t="s">
        <v>106</v>
      </c>
      <c r="Q1824" s="15" t="s">
        <v>47050</v>
      </c>
      <c r="R1824" s="15" t="s">
        <v>32233</v>
      </c>
      <c r="S1824" s="15" t="s">
        <v>32234</v>
      </c>
      <c r="T1824" s="15" t="s">
        <v>1834</v>
      </c>
      <c r="U1824" s="15" t="s">
        <v>53</v>
      </c>
      <c r="V1824" s="15" t="s">
        <v>45886</v>
      </c>
      <c r="W1824" s="15" t="s">
        <v>1544</v>
      </c>
      <c r="X1824" s="15" t="str">
        <f>_xlfn.XLOOKUP(_LOOKUP[[#This Row],[AdjusterMemberName]],_Adjuster[Adjuster Name],_Adjuster[Email],,0)</f>
        <v>CRodriguez5@knightcompany.com</v>
      </c>
      <c r="Y1824" s="15" t="str">
        <f>_xlfn.XLOOKUP(_LOOKUP[[#This Row],[AdjusterMemberName]],_Adjuster[Adjuster Name],_Adjuster[Phone Number],,0)</f>
        <v>323-456-1708</v>
      </c>
      <c r="Z1824" s="15" t="s">
        <v>32235</v>
      </c>
      <c r="AA18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2437 Linda Ct, Escondido  CA 92027</v>
      </c>
      <c r="AB1824" s="15"/>
    </row>
    <row r="1825" spans="1:28" x14ac:dyDescent="0.3">
      <c r="A1825" s="14">
        <v>1</v>
      </c>
      <c r="B1825" s="14">
        <v>0</v>
      </c>
      <c r="C1825" s="15" t="s">
        <v>28296</v>
      </c>
      <c r="D1825" s="15" t="s">
        <v>32277</v>
      </c>
      <c r="E1825" s="15">
        <v>45714</v>
      </c>
      <c r="F1825" s="15" t="s">
        <v>28298</v>
      </c>
      <c r="G1825" s="15">
        <v>45625</v>
      </c>
      <c r="H1825" s="15">
        <v>45806</v>
      </c>
      <c r="I1825" s="15" t="s">
        <v>32278</v>
      </c>
      <c r="J1825" s="15" t="s">
        <v>32279</v>
      </c>
      <c r="K1825" s="15" t="s">
        <v>45846</v>
      </c>
      <c r="L1825" s="15" t="s">
        <v>139</v>
      </c>
      <c r="M1825" s="15" t="s">
        <v>29040</v>
      </c>
      <c r="N1825" s="14">
        <v>2014</v>
      </c>
      <c r="O1825" s="15" t="s">
        <v>32280</v>
      </c>
      <c r="P1825" s="15" t="s">
        <v>81</v>
      </c>
      <c r="Q1825" s="15" t="s">
        <v>46976</v>
      </c>
      <c r="R1825" s="15" t="s">
        <v>28302</v>
      </c>
      <c r="S1825" s="15" t="s">
        <v>28303</v>
      </c>
      <c r="T1825" s="15" t="s">
        <v>174</v>
      </c>
      <c r="U1825" s="15" t="s">
        <v>53</v>
      </c>
      <c r="V1825" s="15" t="s">
        <v>45694</v>
      </c>
      <c r="W1825" s="15" t="s">
        <v>3184</v>
      </c>
      <c r="X1825" s="15" t="str">
        <f>_xlfn.XLOOKUP(_LOOKUP[[#This Row],[AdjusterMemberName]],_Adjuster[Adjuster Name],_Adjuster[Email],,0)</f>
        <v>mQualls@knightcompany.com</v>
      </c>
      <c r="Y1825" s="15" t="str">
        <f>_xlfn.XLOOKUP(_LOOKUP[[#This Row],[AdjusterMemberName]],_Adjuster[Adjuster Name],_Adjuster[Phone Number],,0)</f>
        <v>424-559-5436</v>
      </c>
      <c r="Z1825" s="15" t="s">
        <v>28304</v>
      </c>
      <c r="AA18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7309 Whitsett Ave, Los Angeles  CA 90001</v>
      </c>
      <c r="AB1825" s="15"/>
    </row>
    <row r="1826" spans="1:28" x14ac:dyDescent="0.3">
      <c r="A1826" s="14">
        <v>1</v>
      </c>
      <c r="B1826" s="14">
        <v>1</v>
      </c>
      <c r="C1826" s="15" t="s">
        <v>4442</v>
      </c>
      <c r="D1826" s="15" t="s">
        <v>4443</v>
      </c>
      <c r="E1826" s="15">
        <v>45714</v>
      </c>
      <c r="F1826" s="15" t="s">
        <v>19487</v>
      </c>
      <c r="G1826" s="15">
        <v>45350</v>
      </c>
      <c r="H1826" s="15">
        <v>45532</v>
      </c>
      <c r="I1826" s="15" t="s">
        <v>33158</v>
      </c>
      <c r="J1826" s="15" t="s">
        <v>1492</v>
      </c>
      <c r="K1826" s="15" t="s">
        <v>46247</v>
      </c>
      <c r="L1826" s="15" t="s">
        <v>128</v>
      </c>
      <c r="M1826" s="15" t="s">
        <v>129</v>
      </c>
      <c r="N1826" s="14">
        <v>2012</v>
      </c>
      <c r="O1826" s="15" t="s">
        <v>33159</v>
      </c>
      <c r="P1826" s="15" t="s">
        <v>106</v>
      </c>
      <c r="Q1826" s="15" t="s">
        <v>119</v>
      </c>
      <c r="R1826" s="15" t="s">
        <v>4448</v>
      </c>
      <c r="S1826" s="15" t="s">
        <v>4449</v>
      </c>
      <c r="T1826" s="15" t="s">
        <v>1138</v>
      </c>
      <c r="U1826" s="15" t="s">
        <v>53</v>
      </c>
      <c r="V1826" s="15" t="s">
        <v>45366</v>
      </c>
      <c r="W1826" s="15" t="s">
        <v>22473</v>
      </c>
      <c r="X1826" s="15" t="e">
        <f>_xlfn.XLOOKUP(_LOOKUP[[#This Row],[AdjusterMemberName]],_Adjuster[Adjuster Name],_Adjuster[Email],,0)</f>
        <v>#N/A</v>
      </c>
      <c r="Y1826" s="15" t="e">
        <f>_xlfn.XLOOKUP(_LOOKUP[[#This Row],[AdjusterMemberName]],_Adjuster[Adjuster Name],_Adjuster[Phone Number],,0)</f>
        <v>#N/A</v>
      </c>
      <c r="Z1826" s="15" t="s">
        <v>4450</v>
      </c>
      <c r="AA18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14701 Rayen St Apt 311, Panorama City  CA 91402</v>
      </c>
      <c r="AB1826" s="15">
        <v>45383</v>
      </c>
    </row>
    <row r="1827" spans="1:28" x14ac:dyDescent="0.3">
      <c r="A1827" s="14">
        <v>1</v>
      </c>
      <c r="B1827" s="14">
        <v>1</v>
      </c>
      <c r="C1827" s="15" t="s">
        <v>39397</v>
      </c>
      <c r="D1827" s="15" t="s">
        <v>39397</v>
      </c>
      <c r="E1827" s="15">
        <v>45714</v>
      </c>
      <c r="F1827" s="15" t="s">
        <v>46966</v>
      </c>
      <c r="G1827" s="15">
        <v>45695</v>
      </c>
      <c r="H1827" s="15">
        <v>45876</v>
      </c>
      <c r="I1827" s="15" t="s">
        <v>46965</v>
      </c>
      <c r="J1827" s="15" t="s">
        <v>46964</v>
      </c>
      <c r="K1827" s="15" t="s">
        <v>45332</v>
      </c>
      <c r="L1827" s="15" t="s">
        <v>103</v>
      </c>
      <c r="M1827" s="15" t="s">
        <v>890</v>
      </c>
      <c r="N1827" s="14">
        <v>2021</v>
      </c>
      <c r="O1827" s="15" t="s">
        <v>46963</v>
      </c>
      <c r="P1827" s="15" t="s">
        <v>106</v>
      </c>
      <c r="Q1827" s="15" t="s">
        <v>46962</v>
      </c>
      <c r="R1827" s="15" t="s">
        <v>39402</v>
      </c>
      <c r="S1827" s="15" t="s">
        <v>39403</v>
      </c>
      <c r="T1827" s="15" t="s">
        <v>327</v>
      </c>
      <c r="U1827" s="15" t="s">
        <v>53</v>
      </c>
      <c r="V1827" s="15" t="s">
        <v>45527</v>
      </c>
      <c r="W1827" s="15" t="s">
        <v>2618</v>
      </c>
      <c r="X1827" s="15" t="str">
        <f>_xlfn.XLOOKUP(_LOOKUP[[#This Row],[AdjusterMemberName]],_Adjuster[Adjuster Name],_Adjuster[Email],,0)</f>
        <v>Canglim@knightcompany.com</v>
      </c>
      <c r="Y1827" s="15" t="str">
        <f>_xlfn.XLOOKUP(_LOOKUP[[#This Row],[AdjusterMemberName]],_Adjuster[Adjuster Name],_Adjuster[Phone Number],,0)</f>
        <v>323-456-1707</v>
      </c>
      <c r="Z1827" s="15" t="s">
        <v>39404</v>
      </c>
      <c r="AA18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9532 Elizabeth Ave Apt A, South Gate  CA 90280</v>
      </c>
      <c r="AB1827" s="15"/>
    </row>
    <row r="1828" spans="1:28" x14ac:dyDescent="0.3">
      <c r="A1828" s="14">
        <v>1</v>
      </c>
      <c r="B1828" s="14">
        <v>1</v>
      </c>
      <c r="C1828" s="15" t="s">
        <v>31873</v>
      </c>
      <c r="D1828" s="15" t="s">
        <v>31873</v>
      </c>
      <c r="E1828" s="15">
        <v>45713</v>
      </c>
      <c r="F1828" s="15" t="s">
        <v>31874</v>
      </c>
      <c r="G1828" s="15">
        <v>45611</v>
      </c>
      <c r="H1828" s="15">
        <v>45792</v>
      </c>
      <c r="I1828" s="15" t="s">
        <v>31875</v>
      </c>
      <c r="J1828" s="15" t="s">
        <v>31876</v>
      </c>
      <c r="K1828" s="15" t="s">
        <v>45341</v>
      </c>
      <c r="L1828" s="15" t="s">
        <v>128</v>
      </c>
      <c r="M1828" s="15" t="s">
        <v>170</v>
      </c>
      <c r="N1828" s="14">
        <v>2018</v>
      </c>
      <c r="O1828" s="15" t="s">
        <v>31877</v>
      </c>
      <c r="P1828" s="15" t="s">
        <v>1273</v>
      </c>
      <c r="Q1828" s="15" t="s">
        <v>47116</v>
      </c>
      <c r="R1828" s="15" t="s">
        <v>31878</v>
      </c>
      <c r="S1828" s="15" t="s">
        <v>31879</v>
      </c>
      <c r="T1828" s="15" t="s">
        <v>2958</v>
      </c>
      <c r="U1828" s="15" t="s">
        <v>53</v>
      </c>
      <c r="V1828" s="15" t="s">
        <v>46284</v>
      </c>
      <c r="W1828" s="15" t="s">
        <v>1186</v>
      </c>
      <c r="X1828" s="15" t="str">
        <f>_xlfn.XLOOKUP(_LOOKUP[[#This Row],[AdjusterMemberName]],_Adjuster[Adjuster Name],_Adjuster[Email],,0)</f>
        <v>sAkinleye@knightcompany.com</v>
      </c>
      <c r="Y1828" s="15" t="str">
        <f>_xlfn.XLOOKUP(_LOOKUP[[#This Row],[AdjusterMemberName]],_Adjuster[Adjuster Name],_Adjuster[Phone Number],,0)</f>
        <v>424-559-5280</v>
      </c>
      <c r="Z1828" s="15" t="s">
        <v>31880</v>
      </c>
      <c r="AA18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656 Headley Ln, Patterson  CA 95363</v>
      </c>
      <c r="AB1828" s="15"/>
    </row>
    <row r="1829" spans="1:28" x14ac:dyDescent="0.3">
      <c r="A1829" s="14">
        <v>1</v>
      </c>
      <c r="B1829" s="14">
        <v>1</v>
      </c>
      <c r="C1829" s="15" t="s">
        <v>31924</v>
      </c>
      <c r="D1829" s="15" t="s">
        <v>31925</v>
      </c>
      <c r="E1829" s="15">
        <v>45713</v>
      </c>
      <c r="F1829" s="15" t="s">
        <v>31926</v>
      </c>
      <c r="G1829" s="15">
        <v>45673</v>
      </c>
      <c r="H1829" s="15">
        <v>45854</v>
      </c>
      <c r="I1829" s="15" t="s">
        <v>31927</v>
      </c>
      <c r="J1829" s="15" t="s">
        <v>31928</v>
      </c>
      <c r="K1829" s="15" t="s">
        <v>45424</v>
      </c>
      <c r="L1829" s="15" t="s">
        <v>150</v>
      </c>
      <c r="M1829" s="15" t="s">
        <v>9658</v>
      </c>
      <c r="N1829" s="14">
        <v>2019</v>
      </c>
      <c r="O1829" s="15" t="s">
        <v>31929</v>
      </c>
      <c r="P1829" s="15" t="s">
        <v>106</v>
      </c>
      <c r="Q1829" s="15" t="s">
        <v>46922</v>
      </c>
      <c r="R1829" s="15" t="s">
        <v>31930</v>
      </c>
      <c r="S1829" s="15" t="s">
        <v>31931</v>
      </c>
      <c r="T1829" s="15" t="s">
        <v>1366</v>
      </c>
      <c r="U1829" s="15" t="s">
        <v>53</v>
      </c>
      <c r="V1829" s="15" t="s">
        <v>46130</v>
      </c>
      <c r="W1829" s="15" t="s">
        <v>1544</v>
      </c>
      <c r="X1829" s="15" t="str">
        <f>_xlfn.XLOOKUP(_LOOKUP[[#This Row],[AdjusterMemberName]],_Adjuster[Adjuster Name],_Adjuster[Email],,0)</f>
        <v>CRodriguez5@knightcompany.com</v>
      </c>
      <c r="Y1829" s="15" t="str">
        <f>_xlfn.XLOOKUP(_LOOKUP[[#This Row],[AdjusterMemberName]],_Adjuster[Adjuster Name],_Adjuster[Phone Number],,0)</f>
        <v>323-456-1708</v>
      </c>
      <c r="Z1829" s="15" t="s">
        <v>31932</v>
      </c>
      <c r="AA18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2049 London Way, Corona  CA 92882</v>
      </c>
      <c r="AB1829" s="15"/>
    </row>
    <row r="1830" spans="1:28" x14ac:dyDescent="0.3">
      <c r="A1830" s="14">
        <v>1</v>
      </c>
      <c r="B1830" s="14">
        <v>1</v>
      </c>
      <c r="C1830" s="15" t="s">
        <v>31935</v>
      </c>
      <c r="D1830" s="15" t="s">
        <v>31936</v>
      </c>
      <c r="E1830" s="15">
        <v>45713</v>
      </c>
      <c r="F1830" s="15" t="s">
        <v>31937</v>
      </c>
      <c r="G1830" s="15">
        <v>45573</v>
      </c>
      <c r="H1830" s="15">
        <v>45755</v>
      </c>
      <c r="I1830" s="15" t="s">
        <v>31938</v>
      </c>
      <c r="J1830" s="15" t="s">
        <v>31939</v>
      </c>
      <c r="K1830" s="15" t="s">
        <v>45522</v>
      </c>
      <c r="L1830" s="15" t="s">
        <v>314</v>
      </c>
      <c r="M1830" s="15" t="s">
        <v>978</v>
      </c>
      <c r="N1830" s="14">
        <v>2015</v>
      </c>
      <c r="O1830" s="15" t="s">
        <v>31940</v>
      </c>
      <c r="P1830" s="15" t="s">
        <v>81</v>
      </c>
      <c r="Q1830" s="15" t="s">
        <v>47019</v>
      </c>
      <c r="R1830" s="15" t="s">
        <v>31941</v>
      </c>
      <c r="S1830" s="15" t="s">
        <v>31942</v>
      </c>
      <c r="T1830" s="15" t="s">
        <v>424</v>
      </c>
      <c r="U1830" s="15" t="s">
        <v>53</v>
      </c>
      <c r="V1830" s="15" t="s">
        <v>45402</v>
      </c>
      <c r="W1830" s="15" t="s">
        <v>1357</v>
      </c>
      <c r="X1830" s="15" t="str">
        <f>_xlfn.XLOOKUP(_LOOKUP[[#This Row],[AdjusterMemberName]],_Adjuster[Adjuster Name],_Adjuster[Email],,0)</f>
        <v>jRivera1@knightcompany.com</v>
      </c>
      <c r="Y1830" s="15" t="str">
        <f>_xlfn.XLOOKUP(_LOOKUP[[#This Row],[AdjusterMemberName]],_Adjuster[Adjuster Name],_Adjuster[Phone Number],,0)</f>
        <v>424-559-5239</v>
      </c>
      <c r="Z1830" s="15" t="s">
        <v>31943</v>
      </c>
      <c r="AA18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1219 W King St Apt 1, San Bernardino  CA 92410</v>
      </c>
      <c r="AB1830" s="15"/>
    </row>
    <row r="1831" spans="1:28" x14ac:dyDescent="0.3">
      <c r="A1831" s="14">
        <v>1</v>
      </c>
      <c r="B1831" s="14">
        <v>1</v>
      </c>
      <c r="C1831" s="15" t="s">
        <v>31944</v>
      </c>
      <c r="D1831" s="15" t="s">
        <v>31944</v>
      </c>
      <c r="E1831" s="15">
        <v>45713</v>
      </c>
      <c r="F1831" s="15" t="s">
        <v>31945</v>
      </c>
      <c r="G1831" s="15">
        <v>45677</v>
      </c>
      <c r="H1831" s="15">
        <v>45858</v>
      </c>
      <c r="I1831" s="15" t="s">
        <v>31946</v>
      </c>
      <c r="J1831" s="15" t="s">
        <v>31947</v>
      </c>
      <c r="K1831" s="15" t="s">
        <v>45332</v>
      </c>
      <c r="L1831" s="15" t="s">
        <v>128</v>
      </c>
      <c r="M1831" s="15" t="s">
        <v>170</v>
      </c>
      <c r="N1831" s="14">
        <v>2025</v>
      </c>
      <c r="O1831" s="15" t="s">
        <v>31948</v>
      </c>
      <c r="P1831" s="15" t="s">
        <v>81</v>
      </c>
      <c r="Q1831" s="15" t="s">
        <v>47020</v>
      </c>
      <c r="R1831" s="15" t="s">
        <v>31949</v>
      </c>
      <c r="S1831" s="15" t="s">
        <v>31950</v>
      </c>
      <c r="T1831" s="15" t="s">
        <v>174</v>
      </c>
      <c r="U1831" s="15" t="s">
        <v>53</v>
      </c>
      <c r="V1831" s="15" t="s">
        <v>45507</v>
      </c>
      <c r="W1831" s="15" t="s">
        <v>1544</v>
      </c>
      <c r="X1831" s="15" t="str">
        <f>_xlfn.XLOOKUP(_LOOKUP[[#This Row],[AdjusterMemberName]],_Adjuster[Adjuster Name],_Adjuster[Email],,0)</f>
        <v>CRodriguez5@knightcompany.com</v>
      </c>
      <c r="Y1831" s="15" t="str">
        <f>_xlfn.XLOOKUP(_LOOKUP[[#This Row],[AdjusterMemberName]],_Adjuster[Adjuster Name],_Adjuster[Phone Number],,0)</f>
        <v>323-456-1708</v>
      </c>
      <c r="Z1831" s="15" t="s">
        <v>31951</v>
      </c>
      <c r="AA18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204 S Juanita Ave Unit 104, Los Angeles  CA 90004</v>
      </c>
      <c r="AB1831" s="15"/>
    </row>
    <row r="1832" spans="1:28" x14ac:dyDescent="0.3">
      <c r="A1832" s="14">
        <v>1</v>
      </c>
      <c r="B1832" s="14">
        <v>1</v>
      </c>
      <c r="C1832" s="15" t="s">
        <v>31952</v>
      </c>
      <c r="D1832" s="15" t="s">
        <v>31952</v>
      </c>
      <c r="E1832" s="15">
        <v>45713</v>
      </c>
      <c r="F1832" s="15" t="s">
        <v>31953</v>
      </c>
      <c r="G1832" s="15">
        <v>45694</v>
      </c>
      <c r="H1832" s="15">
        <v>45875</v>
      </c>
      <c r="I1832" s="15" t="s">
        <v>31954</v>
      </c>
      <c r="J1832" s="15" t="s">
        <v>31955</v>
      </c>
      <c r="K1832" s="15" t="s">
        <v>46280</v>
      </c>
      <c r="L1832" s="15" t="s">
        <v>201</v>
      </c>
      <c r="M1832" s="15" t="s">
        <v>202</v>
      </c>
      <c r="N1832" s="14">
        <v>2014</v>
      </c>
      <c r="O1832" s="15" t="s">
        <v>31956</v>
      </c>
      <c r="P1832" s="15" t="s">
        <v>81</v>
      </c>
      <c r="Q1832" s="15" t="s">
        <v>46939</v>
      </c>
      <c r="R1832" s="15" t="s">
        <v>4908</v>
      </c>
      <c r="S1832" s="15" t="s">
        <v>31957</v>
      </c>
      <c r="T1832" s="15" t="s">
        <v>31958</v>
      </c>
      <c r="U1832" s="15" t="s">
        <v>53</v>
      </c>
      <c r="V1832" s="15" t="s">
        <v>46279</v>
      </c>
      <c r="W1832" s="15" t="s">
        <v>3184</v>
      </c>
      <c r="X1832" s="15" t="str">
        <f>_xlfn.XLOOKUP(_LOOKUP[[#This Row],[AdjusterMemberName]],_Adjuster[Adjuster Name],_Adjuster[Email],,0)</f>
        <v>mQualls@knightcompany.com</v>
      </c>
      <c r="Y1832" s="15" t="str">
        <f>_xlfn.XLOOKUP(_LOOKUP[[#This Row],[AdjusterMemberName]],_Adjuster[Adjuster Name],_Adjuster[Phone Number],,0)</f>
        <v>424-559-5436</v>
      </c>
      <c r="Z1832" s="15" t="s">
        <v>31959</v>
      </c>
      <c r="AA18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5261 Whitsett Ave # 3, Valley Village  CA 91607</v>
      </c>
      <c r="AB1832" s="15"/>
    </row>
    <row r="1833" spans="1:28" x14ac:dyDescent="0.3">
      <c r="A1833" s="14">
        <v>1</v>
      </c>
      <c r="B1833" s="14">
        <v>1</v>
      </c>
      <c r="C1833" s="15" t="s">
        <v>31960</v>
      </c>
      <c r="D1833" s="15" t="s">
        <v>31961</v>
      </c>
      <c r="E1833" s="15">
        <v>45713</v>
      </c>
      <c r="F1833" s="15" t="s">
        <v>31962</v>
      </c>
      <c r="G1833" s="15">
        <v>45686</v>
      </c>
      <c r="H1833" s="15">
        <v>45867</v>
      </c>
      <c r="I1833" s="15" t="s">
        <v>31963</v>
      </c>
      <c r="J1833" s="15" t="s">
        <v>31964</v>
      </c>
      <c r="K1833" s="15" t="s">
        <v>45505</v>
      </c>
      <c r="L1833" s="15" t="s">
        <v>430</v>
      </c>
      <c r="M1833" s="15" t="s">
        <v>8981</v>
      </c>
      <c r="N1833" s="14">
        <v>2008</v>
      </c>
      <c r="O1833" s="15" t="s">
        <v>31965</v>
      </c>
      <c r="P1833" s="15" t="s">
        <v>106</v>
      </c>
      <c r="Q1833" s="15" t="s">
        <v>47074</v>
      </c>
      <c r="R1833" s="15" t="s">
        <v>31966</v>
      </c>
      <c r="S1833" s="15" t="s">
        <v>31967</v>
      </c>
      <c r="T1833" s="15" t="s">
        <v>31968</v>
      </c>
      <c r="U1833" s="15" t="s">
        <v>53</v>
      </c>
      <c r="V1833" s="15" t="s">
        <v>46278</v>
      </c>
      <c r="W1833" s="15" t="s">
        <v>264</v>
      </c>
      <c r="X1833" s="15" t="str">
        <f>_xlfn.XLOOKUP(_LOOKUP[[#This Row],[AdjusterMemberName]],_Adjuster[Adjuster Name],_Adjuster[Email],,0)</f>
        <v>sBonnevie@knightcompany.com</v>
      </c>
      <c r="Y1833" s="15" t="str">
        <f>_xlfn.XLOOKUP(_LOOKUP[[#This Row],[AdjusterMemberName]],_Adjuster[Adjuster Name],_Adjuster[Phone Number],,0)</f>
        <v>323-692-4064</v>
      </c>
      <c r="Z1833" s="15" t="s">
        <v>31969</v>
      </c>
      <c r="AA18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33381 Big Sur St, Dana Point  CA 92629</v>
      </c>
      <c r="AB1833" s="15"/>
    </row>
    <row r="1834" spans="1:28" x14ac:dyDescent="0.3">
      <c r="A1834" s="14">
        <v>1</v>
      </c>
      <c r="B1834" s="14">
        <v>1</v>
      </c>
      <c r="C1834" s="15" t="s">
        <v>28243</v>
      </c>
      <c r="D1834" s="15" t="s">
        <v>31970</v>
      </c>
      <c r="E1834" s="15">
        <v>45713</v>
      </c>
      <c r="F1834" s="15" t="s">
        <v>28244</v>
      </c>
      <c r="G1834" s="15">
        <v>45622</v>
      </c>
      <c r="H1834" s="15">
        <v>45803</v>
      </c>
      <c r="I1834" s="15" t="s">
        <v>31971</v>
      </c>
      <c r="J1834" s="15" t="s">
        <v>31972</v>
      </c>
      <c r="K1834" s="15" t="s">
        <v>45407</v>
      </c>
      <c r="L1834" s="15" t="s">
        <v>441</v>
      </c>
      <c r="M1834" s="15" t="s">
        <v>1126</v>
      </c>
      <c r="N1834" s="14">
        <v>2013</v>
      </c>
      <c r="O1834" s="15" t="s">
        <v>31973</v>
      </c>
      <c r="P1834" s="15" t="s">
        <v>81</v>
      </c>
      <c r="Q1834" s="15" t="s">
        <v>47019</v>
      </c>
      <c r="R1834" s="15" t="s">
        <v>28248</v>
      </c>
      <c r="S1834" s="15" t="s">
        <v>28249</v>
      </c>
      <c r="T1834" s="15" t="s">
        <v>2533</v>
      </c>
      <c r="U1834" s="15" t="s">
        <v>53</v>
      </c>
      <c r="V1834" s="15" t="s">
        <v>45667</v>
      </c>
      <c r="W1834" s="15" t="s">
        <v>3974</v>
      </c>
      <c r="X1834" s="15" t="str">
        <f>_xlfn.XLOOKUP(_LOOKUP[[#This Row],[AdjusterMemberName]],_Adjuster[Adjuster Name],_Adjuster[Email],,0)</f>
        <v>LMiller@knightcompany.com</v>
      </c>
      <c r="Y1834" s="15" t="str">
        <f>_xlfn.XLOOKUP(_LOOKUP[[#This Row],[AdjusterMemberName]],_Adjuster[Adjuster Name],_Adjuster[Phone Number],,0)</f>
        <v>424-559-5378</v>
      </c>
      <c r="Z1834" s="15" t="s">
        <v>28250</v>
      </c>
      <c r="AA18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2863 Walnut St, Huntington Park  CA 90255</v>
      </c>
      <c r="AB1834" s="15"/>
    </row>
    <row r="1835" spans="1:28" x14ac:dyDescent="0.3">
      <c r="A1835" s="14">
        <v>1</v>
      </c>
      <c r="B1835" s="14">
        <v>1</v>
      </c>
      <c r="C1835" s="15" t="s">
        <v>31990</v>
      </c>
      <c r="D1835" s="15" t="s">
        <v>31990</v>
      </c>
      <c r="E1835" s="15">
        <v>45713</v>
      </c>
      <c r="F1835" s="15" t="s">
        <v>31991</v>
      </c>
      <c r="G1835" s="15">
        <v>45560</v>
      </c>
      <c r="H1835" s="15">
        <v>45741</v>
      </c>
      <c r="I1835" s="15" t="s">
        <v>31992</v>
      </c>
      <c r="J1835" s="15" t="s">
        <v>31993</v>
      </c>
      <c r="K1835" s="15" t="s">
        <v>45429</v>
      </c>
      <c r="L1835" s="15" t="s">
        <v>139</v>
      </c>
      <c r="M1835" s="15" t="s">
        <v>249</v>
      </c>
      <c r="N1835" s="14">
        <v>2018</v>
      </c>
      <c r="O1835" s="15" t="s">
        <v>31994</v>
      </c>
      <c r="P1835" s="15" t="s">
        <v>106</v>
      </c>
      <c r="Q1835" s="15" t="s">
        <v>47127</v>
      </c>
      <c r="R1835" s="15" t="s">
        <v>2190</v>
      </c>
      <c r="S1835" s="15" t="s">
        <v>31995</v>
      </c>
      <c r="T1835" s="15" t="s">
        <v>8339</v>
      </c>
      <c r="U1835" s="15" t="s">
        <v>53</v>
      </c>
      <c r="V1835" s="15" t="s">
        <v>45497</v>
      </c>
      <c r="W1835" s="15" t="s">
        <v>1186</v>
      </c>
      <c r="X1835" s="15" t="str">
        <f>_xlfn.XLOOKUP(_LOOKUP[[#This Row],[AdjusterMemberName]],_Adjuster[Adjuster Name],_Adjuster[Email],,0)</f>
        <v>sAkinleye@knightcompany.com</v>
      </c>
      <c r="Y1835" s="15" t="str">
        <f>_xlfn.XLOOKUP(_LOOKUP[[#This Row],[AdjusterMemberName]],_Adjuster[Adjuster Name],_Adjuster[Phone Number],,0)</f>
        <v>424-559-5280</v>
      </c>
      <c r="Z1835" s="15" t="s">
        <v>31996</v>
      </c>
      <c r="AA18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48519 Camino Maya, Coachella  CA 92236</v>
      </c>
      <c r="AB1835" s="15"/>
    </row>
    <row r="1836" spans="1:28" x14ac:dyDescent="0.3">
      <c r="A1836" s="14">
        <v>1</v>
      </c>
      <c r="B1836" s="14">
        <v>1</v>
      </c>
      <c r="C1836" s="15" t="s">
        <v>31997</v>
      </c>
      <c r="D1836" s="15" t="s">
        <v>31998</v>
      </c>
      <c r="E1836" s="15">
        <v>45713</v>
      </c>
      <c r="F1836" s="15" t="s">
        <v>31999</v>
      </c>
      <c r="G1836" s="15">
        <v>45626</v>
      </c>
      <c r="H1836" s="15">
        <v>45807</v>
      </c>
      <c r="I1836" s="15" t="s">
        <v>32000</v>
      </c>
      <c r="J1836" s="15" t="s">
        <v>32001</v>
      </c>
      <c r="K1836" s="15" t="s">
        <v>45927</v>
      </c>
      <c r="L1836" s="15" t="s">
        <v>270</v>
      </c>
      <c r="M1836" s="15" t="s">
        <v>271</v>
      </c>
      <c r="N1836" s="14">
        <v>2023</v>
      </c>
      <c r="O1836" s="15" t="s">
        <v>32002</v>
      </c>
      <c r="P1836" s="15" t="s">
        <v>81</v>
      </c>
      <c r="Q1836" s="15" t="s">
        <v>47019</v>
      </c>
      <c r="R1836" s="15" t="s">
        <v>650</v>
      </c>
      <c r="S1836" s="15" t="s">
        <v>32003</v>
      </c>
      <c r="T1836" s="15" t="s">
        <v>1266</v>
      </c>
      <c r="U1836" s="15" t="s">
        <v>53</v>
      </c>
      <c r="V1836" s="15" t="s">
        <v>45797</v>
      </c>
      <c r="W1836" s="15" t="s">
        <v>54</v>
      </c>
      <c r="X1836" s="15" t="str">
        <f>_xlfn.XLOOKUP(_LOOKUP[[#This Row],[AdjusterMemberName]],_Adjuster[Adjuster Name],_Adjuster[Email],,0)</f>
        <v>JRubalcava@knightcompany.com</v>
      </c>
      <c r="Y1836" s="15" t="str">
        <f>_xlfn.XLOOKUP(_LOOKUP[[#This Row],[AdjusterMemberName]],_Adjuster[Adjuster Name],_Adjuster[Phone Number],,0)</f>
        <v>424-559-5420</v>
      </c>
      <c r="Z1836" s="15" t="s">
        <v>32004</v>
      </c>
      <c r="AA18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10971 Pope Ave, Lynwood  CA 90262</v>
      </c>
      <c r="AB1836" s="15"/>
    </row>
    <row r="1837" spans="1:28" x14ac:dyDescent="0.3">
      <c r="A1837" s="14">
        <v>1</v>
      </c>
      <c r="B1837" s="14">
        <v>1</v>
      </c>
      <c r="C1837" s="15" t="s">
        <v>32113</v>
      </c>
      <c r="D1837" s="15" t="s">
        <v>32114</v>
      </c>
      <c r="E1837" s="15">
        <v>45713</v>
      </c>
      <c r="F1837" s="15" t="s">
        <v>32115</v>
      </c>
      <c r="G1837" s="15">
        <v>45633</v>
      </c>
      <c r="H1837" s="15">
        <v>45815</v>
      </c>
      <c r="I1837" s="15" t="s">
        <v>32116</v>
      </c>
      <c r="J1837" s="15" t="s">
        <v>32117</v>
      </c>
      <c r="K1837" s="15" t="s">
        <v>46148</v>
      </c>
      <c r="L1837" s="15" t="s">
        <v>139</v>
      </c>
      <c r="M1837" s="15" t="s">
        <v>470</v>
      </c>
      <c r="N1837" s="14">
        <v>2016</v>
      </c>
      <c r="O1837" s="15" t="s">
        <v>32118</v>
      </c>
      <c r="P1837" s="15" t="s">
        <v>106</v>
      </c>
      <c r="Q1837" s="15" t="s">
        <v>47019</v>
      </c>
      <c r="R1837" s="15" t="s">
        <v>32119</v>
      </c>
      <c r="S1837" s="15" t="s">
        <v>32120</v>
      </c>
      <c r="T1837" s="15" t="s">
        <v>174</v>
      </c>
      <c r="U1837" s="15" t="s">
        <v>53</v>
      </c>
      <c r="V1837" s="15" t="s">
        <v>45342</v>
      </c>
      <c r="W1837" s="15" t="s">
        <v>1186</v>
      </c>
      <c r="X1837" s="15" t="str">
        <f>_xlfn.XLOOKUP(_LOOKUP[[#This Row],[AdjusterMemberName]],_Adjuster[Adjuster Name],_Adjuster[Email],,0)</f>
        <v>sAkinleye@knightcompany.com</v>
      </c>
      <c r="Y1837" s="15" t="str">
        <f>_xlfn.XLOOKUP(_LOOKUP[[#This Row],[AdjusterMemberName]],_Adjuster[Adjuster Name],_Adjuster[Phone Number],,0)</f>
        <v>424-559-5280</v>
      </c>
      <c r="Z1837" s="15" t="s">
        <v>32121</v>
      </c>
      <c r="AA18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201 1/2 W 107Th St, Los Angeles  CA 90003</v>
      </c>
      <c r="AB1837" s="15"/>
    </row>
    <row r="1838" spans="1:28" x14ac:dyDescent="0.3">
      <c r="A1838" s="14">
        <v>1</v>
      </c>
      <c r="B1838" s="14">
        <v>1</v>
      </c>
      <c r="C1838" s="15" t="s">
        <v>32181</v>
      </c>
      <c r="D1838" s="15" t="s">
        <v>32181</v>
      </c>
      <c r="E1838" s="15">
        <v>45713</v>
      </c>
      <c r="F1838" s="15" t="s">
        <v>32182</v>
      </c>
      <c r="G1838" s="15">
        <v>45649</v>
      </c>
      <c r="H1838" s="15">
        <v>45831</v>
      </c>
      <c r="I1838" s="15" t="s">
        <v>32183</v>
      </c>
      <c r="J1838" s="15" t="s">
        <v>32184</v>
      </c>
      <c r="K1838" s="15" t="s">
        <v>45855</v>
      </c>
      <c r="L1838" s="15" t="s">
        <v>139</v>
      </c>
      <c r="M1838" s="15" t="s">
        <v>470</v>
      </c>
      <c r="N1838" s="14">
        <v>2018</v>
      </c>
      <c r="O1838" s="15" t="s">
        <v>32185</v>
      </c>
      <c r="P1838" s="15" t="s">
        <v>106</v>
      </c>
      <c r="Q1838" s="15" t="s">
        <v>47019</v>
      </c>
      <c r="R1838" s="15" t="s">
        <v>32186</v>
      </c>
      <c r="S1838" s="15" t="s">
        <v>32187</v>
      </c>
      <c r="T1838" s="15" t="s">
        <v>821</v>
      </c>
      <c r="U1838" s="15" t="s">
        <v>53</v>
      </c>
      <c r="V1838" s="15" t="s">
        <v>46274</v>
      </c>
      <c r="W1838" s="15" t="s">
        <v>3184</v>
      </c>
      <c r="X1838" s="15" t="str">
        <f>_xlfn.XLOOKUP(_LOOKUP[[#This Row],[AdjusterMemberName]],_Adjuster[Adjuster Name],_Adjuster[Email],,0)</f>
        <v>mQualls@knightcompany.com</v>
      </c>
      <c r="Y1838" s="15" t="str">
        <f>_xlfn.XLOOKUP(_LOOKUP[[#This Row],[AdjusterMemberName]],_Adjuster[Adjuster Name],_Adjuster[Phone Number],,0)</f>
        <v>424-559-5436</v>
      </c>
      <c r="Z1838" s="15" t="s">
        <v>32188</v>
      </c>
      <c r="AA18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14655 Friar St Apt 202, Van Nuys  CA 91411</v>
      </c>
      <c r="AB1838" s="15"/>
    </row>
    <row r="1839" spans="1:28" x14ac:dyDescent="0.3">
      <c r="A1839" s="14">
        <v>1</v>
      </c>
      <c r="B1839" s="14">
        <v>1</v>
      </c>
      <c r="C1839" s="15" t="s">
        <v>32358</v>
      </c>
      <c r="D1839" s="15" t="s">
        <v>5801</v>
      </c>
      <c r="E1839" s="15">
        <v>45713</v>
      </c>
      <c r="F1839" s="15" t="s">
        <v>32359</v>
      </c>
      <c r="G1839" s="15">
        <v>45622</v>
      </c>
      <c r="H1839" s="15">
        <v>45803</v>
      </c>
      <c r="I1839" s="15" t="s">
        <v>32360</v>
      </c>
      <c r="J1839" s="15" t="s">
        <v>32361</v>
      </c>
      <c r="K1839" s="15" t="s">
        <v>45334</v>
      </c>
      <c r="L1839" s="15" t="s">
        <v>139</v>
      </c>
      <c r="M1839" s="15" t="s">
        <v>620</v>
      </c>
      <c r="N1839" s="14">
        <v>2018</v>
      </c>
      <c r="O1839" s="15" t="s">
        <v>32362</v>
      </c>
      <c r="P1839" s="15" t="s">
        <v>106</v>
      </c>
      <c r="Q1839" s="15" t="s">
        <v>119</v>
      </c>
      <c r="R1839" s="15" t="s">
        <v>610</v>
      </c>
      <c r="S1839" s="15" t="s">
        <v>32363</v>
      </c>
      <c r="T1839" s="15" t="s">
        <v>5621</v>
      </c>
      <c r="U1839" s="15" t="s">
        <v>53</v>
      </c>
      <c r="V1839" s="15" t="s">
        <v>45436</v>
      </c>
      <c r="W1839" s="15" t="s">
        <v>22473</v>
      </c>
      <c r="X1839" s="15" t="e">
        <f>_xlfn.XLOOKUP(_LOOKUP[[#This Row],[AdjusterMemberName]],_Adjuster[Adjuster Name],_Adjuster[Email],,0)</f>
        <v>#N/A</v>
      </c>
      <c r="Y1839" s="15" t="e">
        <f>_xlfn.XLOOKUP(_LOOKUP[[#This Row],[AdjusterMemberName]],_Adjuster[Adjuster Name],_Adjuster[Phone Number],,0)</f>
        <v>#N/A</v>
      </c>
      <c r="Z1839" s="15" t="s">
        <v>32364</v>
      </c>
      <c r="AA18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7115 Chanslor Ave Apt 8, Bell  CA 90201</v>
      </c>
      <c r="AB1839" s="15">
        <v>45655</v>
      </c>
    </row>
    <row r="1840" spans="1:28" x14ac:dyDescent="0.3">
      <c r="A1840" s="14">
        <v>1</v>
      </c>
      <c r="B1840" s="14">
        <v>0</v>
      </c>
      <c r="C1840" s="15" t="s">
        <v>32544</v>
      </c>
      <c r="D1840" s="15" t="s">
        <v>32545</v>
      </c>
      <c r="E1840" s="15">
        <v>45713</v>
      </c>
      <c r="F1840" s="15" t="s">
        <v>32546</v>
      </c>
      <c r="G1840" s="15">
        <v>45470</v>
      </c>
      <c r="H1840" s="15">
        <v>45653</v>
      </c>
      <c r="I1840" s="15" t="s">
        <v>32547</v>
      </c>
      <c r="J1840" s="15" t="s">
        <v>32548</v>
      </c>
      <c r="K1840" s="15" t="s">
        <v>45352</v>
      </c>
      <c r="L1840" s="15" t="s">
        <v>91</v>
      </c>
      <c r="M1840" s="15" t="s">
        <v>2352</v>
      </c>
      <c r="N1840" s="14">
        <v>2018</v>
      </c>
      <c r="O1840" s="15" t="s">
        <v>32549</v>
      </c>
      <c r="P1840" s="15" t="s">
        <v>81</v>
      </c>
      <c r="Q1840" s="15" t="s">
        <v>119</v>
      </c>
      <c r="R1840" s="15" t="s">
        <v>32550</v>
      </c>
      <c r="S1840" s="15" t="s">
        <v>32551</v>
      </c>
      <c r="T1840" s="15" t="s">
        <v>3033</v>
      </c>
      <c r="U1840" s="15" t="s">
        <v>53</v>
      </c>
      <c r="V1840" s="15" t="s">
        <v>45433</v>
      </c>
      <c r="W1840" s="15" t="s">
        <v>22473</v>
      </c>
      <c r="X1840" s="15" t="e">
        <f>_xlfn.XLOOKUP(_LOOKUP[[#This Row],[AdjusterMemberName]],_Adjuster[Adjuster Name],_Adjuster[Email],,0)</f>
        <v>#N/A</v>
      </c>
      <c r="Y1840" s="15" t="e">
        <f>_xlfn.XLOOKUP(_LOOKUP[[#This Row],[AdjusterMemberName]],_Adjuster[Adjuster Name],_Adjuster[Phone Number],,0)</f>
        <v>#N/A</v>
      </c>
      <c r="Z1840" s="15" t="s">
        <v>32552</v>
      </c>
      <c r="AA18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316 U St Apt 29, Merced  CA 95341</v>
      </c>
      <c r="AB1840" s="15">
        <v>45470</v>
      </c>
    </row>
    <row r="1841" spans="1:28" x14ac:dyDescent="0.3">
      <c r="A1841" s="14">
        <v>1</v>
      </c>
      <c r="B1841" s="14">
        <v>1</v>
      </c>
      <c r="C1841" s="15" t="s">
        <v>32629</v>
      </c>
      <c r="D1841" s="15" t="s">
        <v>32630</v>
      </c>
      <c r="E1841" s="15">
        <v>45713</v>
      </c>
      <c r="F1841" s="15" t="s">
        <v>32631</v>
      </c>
      <c r="G1841" s="15">
        <v>45684</v>
      </c>
      <c r="H1841" s="15">
        <v>45865</v>
      </c>
      <c r="I1841" s="15" t="s">
        <v>32632</v>
      </c>
      <c r="J1841" s="15" t="s">
        <v>32633</v>
      </c>
      <c r="K1841" s="15" t="s">
        <v>45695</v>
      </c>
      <c r="L1841" s="15" t="s">
        <v>103</v>
      </c>
      <c r="M1841" s="15" t="s">
        <v>104</v>
      </c>
      <c r="N1841" s="14">
        <v>2025</v>
      </c>
      <c r="O1841" s="15" t="s">
        <v>32634</v>
      </c>
      <c r="P1841" s="15" t="s">
        <v>106</v>
      </c>
      <c r="Q1841" s="15" t="s">
        <v>46922</v>
      </c>
      <c r="R1841" s="15" t="s">
        <v>11959</v>
      </c>
      <c r="S1841" s="15" t="s">
        <v>32635</v>
      </c>
      <c r="T1841" s="15" t="s">
        <v>424</v>
      </c>
      <c r="U1841" s="15" t="s">
        <v>53</v>
      </c>
      <c r="V1841" s="15" t="s">
        <v>45717</v>
      </c>
      <c r="W1841" s="15" t="s">
        <v>54</v>
      </c>
      <c r="X1841" s="15" t="str">
        <f>_xlfn.XLOOKUP(_LOOKUP[[#This Row],[AdjusterMemberName]],_Adjuster[Adjuster Name],_Adjuster[Email],,0)</f>
        <v>JRubalcava@knightcompany.com</v>
      </c>
      <c r="Y1841" s="15" t="str">
        <f>_xlfn.XLOOKUP(_LOOKUP[[#This Row],[AdjusterMemberName]],_Adjuster[Adjuster Name],_Adjuster[Phone Number],,0)</f>
        <v>424-559-5420</v>
      </c>
      <c r="Z1841" s="15" t="s">
        <v>32636</v>
      </c>
      <c r="AA18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6757 Golondrina Dr, San Bernardino  CA 92404</v>
      </c>
      <c r="AB1841" s="15"/>
    </row>
    <row r="1842" spans="1:28" x14ac:dyDescent="0.3">
      <c r="A1842" s="14">
        <v>1</v>
      </c>
      <c r="B1842" s="14">
        <v>0</v>
      </c>
      <c r="C1842" s="15" t="s">
        <v>32876</v>
      </c>
      <c r="D1842" s="15" t="s">
        <v>32877</v>
      </c>
      <c r="E1842" s="15">
        <v>45713</v>
      </c>
      <c r="F1842" s="15" t="s">
        <v>32878</v>
      </c>
      <c r="G1842" s="15">
        <v>45664</v>
      </c>
      <c r="H1842" s="15">
        <v>45845</v>
      </c>
      <c r="I1842" s="15" t="s">
        <v>32879</v>
      </c>
      <c r="J1842" s="15" t="s">
        <v>32880</v>
      </c>
      <c r="K1842" s="15" t="s">
        <v>45917</v>
      </c>
      <c r="L1842" s="15" t="s">
        <v>150</v>
      </c>
      <c r="M1842" s="15" t="s">
        <v>7286</v>
      </c>
      <c r="N1842" s="14">
        <v>2017</v>
      </c>
      <c r="O1842" s="15" t="s">
        <v>32881</v>
      </c>
      <c r="P1842" s="15" t="s">
        <v>106</v>
      </c>
      <c r="Q1842" s="15" t="s">
        <v>47018</v>
      </c>
      <c r="R1842" s="15" t="s">
        <v>32882</v>
      </c>
      <c r="S1842" s="15" t="s">
        <v>32883</v>
      </c>
      <c r="T1842" s="15" t="s">
        <v>144</v>
      </c>
      <c r="U1842" s="15" t="s">
        <v>53</v>
      </c>
      <c r="V1842" s="15" t="s">
        <v>45344</v>
      </c>
      <c r="W1842" s="15" t="s">
        <v>54</v>
      </c>
      <c r="X1842" s="15" t="str">
        <f>_xlfn.XLOOKUP(_LOOKUP[[#This Row],[AdjusterMemberName]],_Adjuster[Adjuster Name],_Adjuster[Email],,0)</f>
        <v>JRubalcava@knightcompany.com</v>
      </c>
      <c r="Y1842" s="15" t="str">
        <f>_xlfn.XLOOKUP(_LOOKUP[[#This Row],[AdjusterMemberName]],_Adjuster[Adjuster Name],_Adjuster[Phone Number],,0)</f>
        <v>424-559-5420</v>
      </c>
      <c r="Z1842" s="15" t="s">
        <v>32884</v>
      </c>
      <c r="AA18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247 N Capitol Ave Unit 133, San Jose  CA 95127</v>
      </c>
      <c r="AB1842" s="15"/>
    </row>
    <row r="1843" spans="1:28" x14ac:dyDescent="0.3">
      <c r="A1843" s="14">
        <v>1</v>
      </c>
      <c r="B1843" s="14">
        <v>1</v>
      </c>
      <c r="C1843" s="15" t="s">
        <v>31671</v>
      </c>
      <c r="D1843" s="15" t="s">
        <v>31672</v>
      </c>
      <c r="E1843" s="15">
        <v>45712</v>
      </c>
      <c r="F1843" s="15" t="s">
        <v>31673</v>
      </c>
      <c r="G1843" s="15">
        <v>45637</v>
      </c>
      <c r="H1843" s="15">
        <v>45819</v>
      </c>
      <c r="I1843" s="15" t="s">
        <v>31674</v>
      </c>
      <c r="J1843" s="15" t="s">
        <v>31675</v>
      </c>
      <c r="K1843" s="15" t="s">
        <v>45369</v>
      </c>
      <c r="L1843" s="15" t="s">
        <v>314</v>
      </c>
      <c r="M1843" s="15" t="s">
        <v>1640</v>
      </c>
      <c r="N1843" s="14">
        <v>2016</v>
      </c>
      <c r="O1843" s="15" t="s">
        <v>31676</v>
      </c>
      <c r="P1843" s="15" t="s">
        <v>106</v>
      </c>
      <c r="Q1843" s="15" t="s">
        <v>47019</v>
      </c>
      <c r="R1843" s="15" t="s">
        <v>31677</v>
      </c>
      <c r="S1843" s="15" t="s">
        <v>31678</v>
      </c>
      <c r="T1843" s="15" t="s">
        <v>5164</v>
      </c>
      <c r="U1843" s="15" t="s">
        <v>53</v>
      </c>
      <c r="V1843" s="15" t="s">
        <v>45423</v>
      </c>
      <c r="W1843" s="15" t="s">
        <v>1357</v>
      </c>
      <c r="X1843" s="15" t="str">
        <f>_xlfn.XLOOKUP(_LOOKUP[[#This Row],[AdjusterMemberName]],_Adjuster[Adjuster Name],_Adjuster[Email],,0)</f>
        <v>jRivera1@knightcompany.com</v>
      </c>
      <c r="Y1843" s="15" t="str">
        <f>_xlfn.XLOOKUP(_LOOKUP[[#This Row],[AdjusterMemberName]],_Adjuster[Adjuster Name],_Adjuster[Phone Number],,0)</f>
        <v>424-559-5239</v>
      </c>
      <c r="Z1843" s="15" t="s">
        <v>31679</v>
      </c>
      <c r="AA18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27520 Sierra Highway Apt 205, Canyon Country  CA 91351</v>
      </c>
      <c r="AB1843" s="15"/>
    </row>
    <row r="1844" spans="1:28" x14ac:dyDescent="0.3">
      <c r="A1844" s="14">
        <v>1</v>
      </c>
      <c r="B1844" s="14">
        <v>1</v>
      </c>
      <c r="C1844" s="15" t="s">
        <v>31680</v>
      </c>
      <c r="D1844" s="15" t="s">
        <v>31680</v>
      </c>
      <c r="E1844" s="15">
        <v>45712</v>
      </c>
      <c r="F1844" s="15" t="s">
        <v>31681</v>
      </c>
      <c r="G1844" s="15">
        <v>45694</v>
      </c>
      <c r="H1844" s="15">
        <v>45875</v>
      </c>
      <c r="I1844" s="15" t="s">
        <v>31682</v>
      </c>
      <c r="J1844" s="15" t="s">
        <v>31683</v>
      </c>
      <c r="K1844" s="15" t="s">
        <v>45386</v>
      </c>
      <c r="L1844" s="15" t="s">
        <v>270</v>
      </c>
      <c r="M1844" s="15" t="s">
        <v>3172</v>
      </c>
      <c r="N1844" s="14">
        <v>2016</v>
      </c>
      <c r="O1844" s="15" t="s">
        <v>31684</v>
      </c>
      <c r="P1844" s="15" t="s">
        <v>106</v>
      </c>
      <c r="Q1844" s="15" t="s">
        <v>46931</v>
      </c>
      <c r="R1844" s="15" t="s">
        <v>31685</v>
      </c>
      <c r="S1844" s="15" t="s">
        <v>31686</v>
      </c>
      <c r="T1844" s="15" t="s">
        <v>11894</v>
      </c>
      <c r="U1844" s="15" t="s">
        <v>53</v>
      </c>
      <c r="V1844" s="15" t="s">
        <v>45963</v>
      </c>
      <c r="W1844" s="15" t="s">
        <v>1049</v>
      </c>
      <c r="X1844" s="15" t="str">
        <f>_xlfn.XLOOKUP(_LOOKUP[[#This Row],[AdjusterMemberName]],_Adjuster[Adjuster Name],_Adjuster[Email],,0)</f>
        <v>cPenate@knightcompany.com</v>
      </c>
      <c r="Y1844" s="15" t="str">
        <f>_xlfn.XLOOKUP(_LOOKUP[[#This Row],[AdjusterMemberName]],_Adjuster[Adjuster Name],_Adjuster[Phone Number],,0)</f>
        <v>424-559-5385</v>
      </c>
      <c r="Z1844" s="15" t="s">
        <v>31687</v>
      </c>
      <c r="AA18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700 S Shafter Ave Spc 99, Shafter  CA 93263</v>
      </c>
      <c r="AB1844" s="15"/>
    </row>
    <row r="1845" spans="1:28" x14ac:dyDescent="0.3">
      <c r="A1845" s="14">
        <v>1</v>
      </c>
      <c r="B1845" s="14">
        <v>1</v>
      </c>
      <c r="C1845" s="15" t="s">
        <v>31794</v>
      </c>
      <c r="D1845" s="15" t="s">
        <v>31794</v>
      </c>
      <c r="E1845" s="15">
        <v>45712</v>
      </c>
      <c r="F1845" s="15" t="s">
        <v>31795</v>
      </c>
      <c r="G1845" s="15">
        <v>45539</v>
      </c>
      <c r="H1845" s="15">
        <v>45720</v>
      </c>
      <c r="I1845" s="15" t="s">
        <v>31796</v>
      </c>
      <c r="J1845" s="15" t="s">
        <v>31797</v>
      </c>
      <c r="K1845" s="15" t="s">
        <v>45547</v>
      </c>
      <c r="L1845" s="15" t="s">
        <v>270</v>
      </c>
      <c r="M1845" s="15" t="s">
        <v>452</v>
      </c>
      <c r="N1845" s="14">
        <v>2024</v>
      </c>
      <c r="O1845" s="15" t="s">
        <v>31798</v>
      </c>
      <c r="P1845" s="15" t="s">
        <v>106</v>
      </c>
      <c r="Q1845" s="15" t="s">
        <v>47143</v>
      </c>
      <c r="R1845" s="15" t="s">
        <v>5060</v>
      </c>
      <c r="S1845" s="15" t="s">
        <v>31799</v>
      </c>
      <c r="T1845" s="15" t="s">
        <v>308</v>
      </c>
      <c r="U1845" s="15" t="s">
        <v>53</v>
      </c>
      <c r="V1845" s="15" t="s">
        <v>45432</v>
      </c>
      <c r="W1845" s="15" t="s">
        <v>1624</v>
      </c>
      <c r="X1845" s="15" t="e">
        <f>_xlfn.XLOOKUP(_LOOKUP[[#This Row],[AdjusterMemberName]],_Adjuster[Adjuster Name],_Adjuster[Email],,0)</f>
        <v>#N/A</v>
      </c>
      <c r="Y1845" s="15" t="e">
        <f>_xlfn.XLOOKUP(_LOOKUP[[#This Row],[AdjusterMemberName]],_Adjuster[Adjuster Name],_Adjuster[Phone Number],,0)</f>
        <v>#N/A</v>
      </c>
      <c r="Z1845" s="15" t="s">
        <v>31800</v>
      </c>
      <c r="AA18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8182 Carnation Ct, Riverside  CA 92503</v>
      </c>
      <c r="AB1845" s="15"/>
    </row>
    <row r="1846" spans="1:28" x14ac:dyDescent="0.3">
      <c r="A1846" s="14">
        <v>1</v>
      </c>
      <c r="B1846" s="14">
        <v>1</v>
      </c>
      <c r="C1846" s="15" t="s">
        <v>31801</v>
      </c>
      <c r="D1846" s="15" t="s">
        <v>31802</v>
      </c>
      <c r="E1846" s="15">
        <v>45712</v>
      </c>
      <c r="F1846" s="15" t="s">
        <v>31803</v>
      </c>
      <c r="G1846" s="15">
        <v>45698</v>
      </c>
      <c r="H1846" s="15">
        <v>45879</v>
      </c>
      <c r="I1846" s="15" t="s">
        <v>31804</v>
      </c>
      <c r="J1846" s="15" t="s">
        <v>31805</v>
      </c>
      <c r="K1846" s="15" t="s">
        <v>45615</v>
      </c>
      <c r="L1846" s="15" t="s">
        <v>419</v>
      </c>
      <c r="M1846" s="15" t="s">
        <v>18253</v>
      </c>
      <c r="N1846" s="14">
        <v>2004</v>
      </c>
      <c r="O1846" s="15" t="s">
        <v>31806</v>
      </c>
      <c r="P1846" s="15" t="s">
        <v>106</v>
      </c>
      <c r="Q1846" s="15" t="s">
        <v>46939</v>
      </c>
      <c r="R1846" s="15" t="s">
        <v>24071</v>
      </c>
      <c r="S1846" s="15" t="s">
        <v>31807</v>
      </c>
      <c r="T1846" s="15" t="s">
        <v>174</v>
      </c>
      <c r="U1846" s="15" t="s">
        <v>53</v>
      </c>
      <c r="V1846" s="15" t="s">
        <v>45662</v>
      </c>
      <c r="W1846" s="15" t="s">
        <v>1186</v>
      </c>
      <c r="X1846" s="15" t="str">
        <f>_xlfn.XLOOKUP(_LOOKUP[[#This Row],[AdjusterMemberName]],_Adjuster[Adjuster Name],_Adjuster[Email],,0)</f>
        <v>sAkinleye@knightcompany.com</v>
      </c>
      <c r="Y1846" s="15" t="str">
        <f>_xlfn.XLOOKUP(_LOOKUP[[#This Row],[AdjusterMemberName]],_Adjuster[Adjuster Name],_Adjuster[Phone Number],,0)</f>
        <v>424-559-5280</v>
      </c>
      <c r="Z1846" s="15" t="s">
        <v>31808</v>
      </c>
      <c r="AA18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1230 S Ditman Ave , Los Angeles  CA 90023</v>
      </c>
      <c r="AB1846" s="15"/>
    </row>
    <row r="1847" spans="1:28" x14ac:dyDescent="0.3">
      <c r="A1847" s="14">
        <v>1</v>
      </c>
      <c r="B1847" s="14">
        <v>1</v>
      </c>
      <c r="C1847" s="15" t="s">
        <v>31819</v>
      </c>
      <c r="D1847" s="15" t="s">
        <v>31819</v>
      </c>
      <c r="E1847" s="15">
        <v>45712</v>
      </c>
      <c r="F1847" s="15" t="s">
        <v>31820</v>
      </c>
      <c r="G1847" s="15">
        <v>45586</v>
      </c>
      <c r="H1847" s="15">
        <v>45768</v>
      </c>
      <c r="I1847" s="15" t="s">
        <v>31821</v>
      </c>
      <c r="J1847" s="15" t="s">
        <v>31822</v>
      </c>
      <c r="K1847" s="15" t="s">
        <v>45493</v>
      </c>
      <c r="L1847" s="15" t="s">
        <v>281</v>
      </c>
      <c r="M1847" s="15" t="s">
        <v>282</v>
      </c>
      <c r="N1847" s="14">
        <v>2020</v>
      </c>
      <c r="O1847" s="15" t="s">
        <v>31823</v>
      </c>
      <c r="P1847" s="15" t="s">
        <v>106</v>
      </c>
      <c r="Q1847" s="15" t="s">
        <v>46978</v>
      </c>
      <c r="R1847" s="15" t="s">
        <v>31824</v>
      </c>
      <c r="S1847" s="15" t="s">
        <v>31825</v>
      </c>
      <c r="T1847" s="15" t="s">
        <v>1120</v>
      </c>
      <c r="U1847" s="15" t="s">
        <v>53</v>
      </c>
      <c r="V1847" s="15" t="s">
        <v>45428</v>
      </c>
      <c r="W1847" s="15" t="s">
        <v>8635</v>
      </c>
      <c r="X1847" s="15" t="e">
        <f>_xlfn.XLOOKUP(_LOOKUP[[#This Row],[AdjusterMemberName]],_Adjuster[Adjuster Name],_Adjuster[Email],,0)</f>
        <v>#N/A</v>
      </c>
      <c r="Y1847" s="15" t="e">
        <f>_xlfn.XLOOKUP(_LOOKUP[[#This Row],[AdjusterMemberName]],_Adjuster[Adjuster Name],_Adjuster[Phone Number],,0)</f>
        <v>#N/A</v>
      </c>
      <c r="Z1847" s="15" t="s">
        <v>31826</v>
      </c>
      <c r="AA18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319 N San Antonio Ave Apt 3, Ontario  CA 91762</v>
      </c>
      <c r="AB1847" s="15"/>
    </row>
    <row r="1848" spans="1:28" x14ac:dyDescent="0.3">
      <c r="A1848" s="14">
        <v>1</v>
      </c>
      <c r="B1848" s="14">
        <v>1</v>
      </c>
      <c r="C1848" s="15" t="s">
        <v>31858</v>
      </c>
      <c r="D1848" s="15" t="s">
        <v>31858</v>
      </c>
      <c r="E1848" s="15">
        <v>45712</v>
      </c>
      <c r="F1848" s="15" t="s">
        <v>31859</v>
      </c>
      <c r="G1848" s="15">
        <v>45688</v>
      </c>
      <c r="H1848" s="15">
        <v>45869</v>
      </c>
      <c r="I1848" s="15" t="s">
        <v>31860</v>
      </c>
      <c r="J1848" s="15" t="s">
        <v>31861</v>
      </c>
      <c r="K1848" s="15" t="s">
        <v>45554</v>
      </c>
      <c r="L1848" s="15" t="s">
        <v>128</v>
      </c>
      <c r="M1848" s="15" t="s">
        <v>129</v>
      </c>
      <c r="N1848" s="14">
        <v>2018</v>
      </c>
      <c r="O1848" s="15" t="s">
        <v>31862</v>
      </c>
      <c r="P1848" s="15" t="s">
        <v>106</v>
      </c>
      <c r="Q1848" s="15" t="s">
        <v>47098</v>
      </c>
      <c r="R1848" s="15" t="s">
        <v>10748</v>
      </c>
      <c r="S1848" s="15" t="s">
        <v>31863</v>
      </c>
      <c r="T1848" s="15" t="s">
        <v>8330</v>
      </c>
      <c r="U1848" s="15" t="s">
        <v>53</v>
      </c>
      <c r="V1848" s="15" t="s">
        <v>45525</v>
      </c>
      <c r="W1848" s="15" t="s">
        <v>3307</v>
      </c>
      <c r="X1848" s="15" t="e">
        <f>_xlfn.XLOOKUP(_LOOKUP[[#This Row],[AdjusterMemberName]],_Adjuster[Adjuster Name],_Adjuster[Email],,0)</f>
        <v>#N/A</v>
      </c>
      <c r="Y1848" s="15" t="e">
        <f>_xlfn.XLOOKUP(_LOOKUP[[#This Row],[AdjusterMemberName]],_Adjuster[Adjuster Name],_Adjuster[Phone Number],,0)</f>
        <v>#N/A</v>
      </c>
      <c r="Z1848" s="15" t="s">
        <v>31864</v>
      </c>
      <c r="AA18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606 E Main St, Fowler  CA 93625</v>
      </c>
      <c r="AB1848" s="15"/>
    </row>
    <row r="1849" spans="1:28" x14ac:dyDescent="0.3">
      <c r="A1849" s="14">
        <v>1</v>
      </c>
      <c r="B1849" s="14">
        <v>1</v>
      </c>
      <c r="C1849" s="15" t="s">
        <v>31865</v>
      </c>
      <c r="D1849" s="15" t="s">
        <v>31865</v>
      </c>
      <c r="E1849" s="15">
        <v>45712</v>
      </c>
      <c r="F1849" s="15" t="s">
        <v>31866</v>
      </c>
      <c r="G1849" s="15">
        <v>45673</v>
      </c>
      <c r="H1849" s="15">
        <v>45854</v>
      </c>
      <c r="I1849" s="15" t="s">
        <v>31867</v>
      </c>
      <c r="J1849" s="15" t="s">
        <v>31868</v>
      </c>
      <c r="K1849" s="15" t="s">
        <v>45512</v>
      </c>
      <c r="L1849" s="15" t="s">
        <v>103</v>
      </c>
      <c r="M1849" s="15" t="s">
        <v>104</v>
      </c>
      <c r="N1849" s="14">
        <v>2015</v>
      </c>
      <c r="O1849" s="15" t="s">
        <v>31869</v>
      </c>
      <c r="P1849" s="15" t="s">
        <v>106</v>
      </c>
      <c r="Q1849" s="15" t="s">
        <v>46979</v>
      </c>
      <c r="R1849" s="15" t="s">
        <v>31870</v>
      </c>
      <c r="S1849" s="15" t="s">
        <v>31871</v>
      </c>
      <c r="T1849" s="15" t="s">
        <v>308</v>
      </c>
      <c r="U1849" s="15" t="s">
        <v>53</v>
      </c>
      <c r="V1849" s="15" t="s">
        <v>45432</v>
      </c>
      <c r="W1849" s="15" t="s">
        <v>1186</v>
      </c>
      <c r="X1849" s="15" t="str">
        <f>_xlfn.XLOOKUP(_LOOKUP[[#This Row],[AdjusterMemberName]],_Adjuster[Adjuster Name],_Adjuster[Email],,0)</f>
        <v>sAkinleye@knightcompany.com</v>
      </c>
      <c r="Y1849" s="15" t="str">
        <f>_xlfn.XLOOKUP(_LOOKUP[[#This Row],[AdjusterMemberName]],_Adjuster[Adjuster Name],_Adjuster[Phone Number],,0)</f>
        <v>424-559-5280</v>
      </c>
      <c r="Z1849" s="15" t="s">
        <v>31872</v>
      </c>
      <c r="AA18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4854 Crest Ave, Riverside  CA 92503</v>
      </c>
      <c r="AB1849" s="15"/>
    </row>
    <row r="1850" spans="1:28" x14ac:dyDescent="0.3">
      <c r="A1850" s="14">
        <v>1</v>
      </c>
      <c r="B1850" s="14">
        <v>0</v>
      </c>
      <c r="C1850" s="15" t="s">
        <v>31881</v>
      </c>
      <c r="D1850" s="15" t="s">
        <v>31882</v>
      </c>
      <c r="E1850" s="15">
        <v>45712</v>
      </c>
      <c r="F1850" s="15" t="s">
        <v>31883</v>
      </c>
      <c r="G1850" s="15">
        <v>45614</v>
      </c>
      <c r="H1850" s="15">
        <v>45795</v>
      </c>
      <c r="I1850" s="15" t="s">
        <v>31884</v>
      </c>
      <c r="J1850" s="15" t="s">
        <v>31885</v>
      </c>
      <c r="K1850" s="15" t="s">
        <v>45424</v>
      </c>
      <c r="L1850" s="15" t="s">
        <v>103</v>
      </c>
      <c r="M1850" s="15" t="s">
        <v>1336</v>
      </c>
      <c r="N1850" s="14">
        <v>2010</v>
      </c>
      <c r="O1850" s="15" t="s">
        <v>31886</v>
      </c>
      <c r="P1850" s="15" t="s">
        <v>81</v>
      </c>
      <c r="Q1850" s="15" t="s">
        <v>47061</v>
      </c>
      <c r="R1850" s="15" t="s">
        <v>31887</v>
      </c>
      <c r="S1850" s="15" t="s">
        <v>31888</v>
      </c>
      <c r="T1850" s="15" t="s">
        <v>174</v>
      </c>
      <c r="U1850" s="15" t="s">
        <v>53</v>
      </c>
      <c r="V1850" s="15" t="s">
        <v>45342</v>
      </c>
      <c r="W1850" s="15" t="s">
        <v>1357</v>
      </c>
      <c r="X1850" s="15" t="str">
        <f>_xlfn.XLOOKUP(_LOOKUP[[#This Row],[AdjusterMemberName]],_Adjuster[Adjuster Name],_Adjuster[Email],,0)</f>
        <v>jRivera1@knightcompany.com</v>
      </c>
      <c r="Y1850" s="15" t="str">
        <f>_xlfn.XLOOKUP(_LOOKUP[[#This Row],[AdjusterMemberName]],_Adjuster[Adjuster Name],_Adjuster[Phone Number],,0)</f>
        <v>424-559-5239</v>
      </c>
      <c r="Z1850" s="15" t="s">
        <v>31889</v>
      </c>
      <c r="AA18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206 W 88Th Pl, Los Angeles  CA 90003</v>
      </c>
      <c r="AB1850" s="15"/>
    </row>
    <row r="1851" spans="1:28" x14ac:dyDescent="0.3">
      <c r="A1851" s="14">
        <v>1</v>
      </c>
      <c r="B1851" s="14">
        <v>1</v>
      </c>
      <c r="C1851" s="15" t="s">
        <v>31898</v>
      </c>
      <c r="D1851" s="15" t="s">
        <v>31898</v>
      </c>
      <c r="E1851" s="15">
        <v>45712</v>
      </c>
      <c r="F1851" s="15" t="s">
        <v>31899</v>
      </c>
      <c r="G1851" s="15">
        <v>45679</v>
      </c>
      <c r="H1851" s="15">
        <v>45860</v>
      </c>
      <c r="I1851" s="15" t="s">
        <v>31900</v>
      </c>
      <c r="J1851" s="15" t="s">
        <v>31901</v>
      </c>
      <c r="K1851" s="15" t="s">
        <v>45388</v>
      </c>
      <c r="L1851" s="15" t="s">
        <v>128</v>
      </c>
      <c r="M1851" s="15" t="s">
        <v>170</v>
      </c>
      <c r="N1851" s="14">
        <v>2003</v>
      </c>
      <c r="O1851" s="15" t="s">
        <v>31902</v>
      </c>
      <c r="P1851" s="15" t="s">
        <v>81</v>
      </c>
      <c r="Q1851" s="15" t="s">
        <v>46939</v>
      </c>
      <c r="R1851" s="15" t="s">
        <v>31903</v>
      </c>
      <c r="S1851" s="15" t="s">
        <v>31904</v>
      </c>
      <c r="T1851" s="15" t="s">
        <v>8975</v>
      </c>
      <c r="U1851" s="15" t="s">
        <v>53</v>
      </c>
      <c r="V1851" s="15" t="s">
        <v>46135</v>
      </c>
      <c r="W1851" s="15" t="s">
        <v>3184</v>
      </c>
      <c r="X1851" s="15" t="str">
        <f>_xlfn.XLOOKUP(_LOOKUP[[#This Row],[AdjusterMemberName]],_Adjuster[Adjuster Name],_Adjuster[Email],,0)</f>
        <v>mQualls@knightcompany.com</v>
      </c>
      <c r="Y1851" s="15" t="str">
        <f>_xlfn.XLOOKUP(_LOOKUP[[#This Row],[AdjusterMemberName]],_Adjuster[Adjuster Name],_Adjuster[Phone Number],,0)</f>
        <v>424-559-5436</v>
      </c>
      <c r="Z1851" s="15" t="s">
        <v>31905</v>
      </c>
      <c r="AA18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716 Deerwood Ct, Madera  CA 93637</v>
      </c>
      <c r="AB1851" s="15"/>
    </row>
    <row r="1852" spans="1:28" x14ac:dyDescent="0.3">
      <c r="A1852" s="14">
        <v>1</v>
      </c>
      <c r="B1852" s="14">
        <v>0</v>
      </c>
      <c r="C1852" s="15" t="s">
        <v>32073</v>
      </c>
      <c r="D1852" s="15" t="s">
        <v>32074</v>
      </c>
      <c r="E1852" s="15">
        <v>45712</v>
      </c>
      <c r="F1852" s="15" t="s">
        <v>32075</v>
      </c>
      <c r="G1852" s="15">
        <v>45707</v>
      </c>
      <c r="H1852" s="15">
        <v>45888</v>
      </c>
      <c r="I1852" s="15" t="s">
        <v>32076</v>
      </c>
      <c r="J1852" s="15" t="s">
        <v>32077</v>
      </c>
      <c r="K1852" s="15" t="s">
        <v>45817</v>
      </c>
      <c r="L1852" s="15" t="s">
        <v>25</v>
      </c>
      <c r="M1852" s="15" t="s">
        <v>8166</v>
      </c>
      <c r="N1852" s="14">
        <v>2005</v>
      </c>
      <c r="O1852" s="15" t="s">
        <v>32078</v>
      </c>
      <c r="P1852" s="15" t="s">
        <v>81</v>
      </c>
      <c r="Q1852" s="15" t="s">
        <v>47039</v>
      </c>
      <c r="R1852" s="15" t="s">
        <v>32079</v>
      </c>
      <c r="S1852" s="15" t="s">
        <v>32080</v>
      </c>
      <c r="T1852" s="15" t="s">
        <v>308</v>
      </c>
      <c r="U1852" s="15" t="s">
        <v>53</v>
      </c>
      <c r="V1852" s="15" t="s">
        <v>45432</v>
      </c>
      <c r="W1852" s="15" t="s">
        <v>1357</v>
      </c>
      <c r="X1852" s="15" t="str">
        <f>_xlfn.XLOOKUP(_LOOKUP[[#This Row],[AdjusterMemberName]],_Adjuster[Adjuster Name],_Adjuster[Email],,0)</f>
        <v>jRivera1@knightcompany.com</v>
      </c>
      <c r="Y1852" s="15" t="str">
        <f>_xlfn.XLOOKUP(_LOOKUP[[#This Row],[AdjusterMemberName]],_Adjuster[Adjuster Name],_Adjuster[Phone Number],,0)</f>
        <v>424-559-5239</v>
      </c>
      <c r="Z1852" s="15" t="s">
        <v>32081</v>
      </c>
      <c r="AA18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9778 Sharon Ave, Riverside  CA 92503</v>
      </c>
      <c r="AB1852" s="15"/>
    </row>
    <row r="1853" spans="1:28" x14ac:dyDescent="0.3">
      <c r="A1853" s="14">
        <v>1</v>
      </c>
      <c r="B1853" s="14">
        <v>1</v>
      </c>
      <c r="C1853" s="15" t="s">
        <v>32082</v>
      </c>
      <c r="D1853" s="15" t="s">
        <v>32082</v>
      </c>
      <c r="E1853" s="15">
        <v>45712</v>
      </c>
      <c r="F1853" s="15" t="s">
        <v>32083</v>
      </c>
      <c r="G1853" s="15">
        <v>45569</v>
      </c>
      <c r="H1853" s="15">
        <v>45751</v>
      </c>
      <c r="I1853" s="15" t="s">
        <v>32084</v>
      </c>
      <c r="J1853" s="15" t="s">
        <v>32085</v>
      </c>
      <c r="K1853" s="15" t="s">
        <v>45663</v>
      </c>
      <c r="L1853" s="15" t="s">
        <v>128</v>
      </c>
      <c r="M1853" s="15" t="s">
        <v>129</v>
      </c>
      <c r="N1853" s="14">
        <v>2020</v>
      </c>
      <c r="O1853" s="15" t="s">
        <v>32086</v>
      </c>
      <c r="P1853" s="15" t="s">
        <v>106</v>
      </c>
      <c r="Q1853" s="15" t="s">
        <v>47079</v>
      </c>
      <c r="R1853" s="15" t="s">
        <v>32087</v>
      </c>
      <c r="S1853" s="15" t="s">
        <v>32088</v>
      </c>
      <c r="T1853" s="15" t="s">
        <v>830</v>
      </c>
      <c r="U1853" s="15" t="s">
        <v>53</v>
      </c>
      <c r="V1853" s="15" t="s">
        <v>45762</v>
      </c>
      <c r="W1853" s="15" t="s">
        <v>1624</v>
      </c>
      <c r="X1853" s="15" t="e">
        <f>_xlfn.XLOOKUP(_LOOKUP[[#This Row],[AdjusterMemberName]],_Adjuster[Adjuster Name],_Adjuster[Email],,0)</f>
        <v>#N/A</v>
      </c>
      <c r="Y1853" s="15" t="e">
        <f>_xlfn.XLOOKUP(_LOOKUP[[#This Row],[AdjusterMemberName]],_Adjuster[Adjuster Name],_Adjuster[Phone Number],,0)</f>
        <v>#N/A</v>
      </c>
      <c r="Z1853" s="15" t="s">
        <v>32089</v>
      </c>
      <c r="AA18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9800 Macarthur Blvd Apt 201, Oakland  CA 94605</v>
      </c>
      <c r="AB1853" s="15"/>
    </row>
    <row r="1854" spans="1:28" x14ac:dyDescent="0.3">
      <c r="A1854" s="14">
        <v>1</v>
      </c>
      <c r="B1854" s="14">
        <v>1</v>
      </c>
      <c r="C1854" s="15" t="s">
        <v>32488</v>
      </c>
      <c r="D1854" s="15" t="s">
        <v>32488</v>
      </c>
      <c r="E1854" s="15">
        <v>45712</v>
      </c>
      <c r="F1854" s="15" t="s">
        <v>32489</v>
      </c>
      <c r="G1854" s="15">
        <v>45593</v>
      </c>
      <c r="H1854" s="15">
        <v>45775</v>
      </c>
      <c r="I1854" s="15" t="s">
        <v>32490</v>
      </c>
      <c r="J1854" s="15" t="s">
        <v>32491</v>
      </c>
      <c r="K1854" s="15" t="s">
        <v>45756</v>
      </c>
      <c r="L1854" s="15" t="s">
        <v>91</v>
      </c>
      <c r="M1854" s="15" t="s">
        <v>25625</v>
      </c>
      <c r="N1854" s="14">
        <v>2021</v>
      </c>
      <c r="O1854" s="15" t="s">
        <v>32492</v>
      </c>
      <c r="P1854" s="15" t="s">
        <v>81</v>
      </c>
      <c r="Q1854" s="15" t="s">
        <v>46922</v>
      </c>
      <c r="R1854" s="15" t="s">
        <v>32493</v>
      </c>
      <c r="S1854" s="15" t="s">
        <v>32494</v>
      </c>
      <c r="T1854" s="15" t="s">
        <v>286</v>
      </c>
      <c r="U1854" s="15" t="s">
        <v>53</v>
      </c>
      <c r="V1854" s="15" t="s">
        <v>45658</v>
      </c>
      <c r="W1854" s="15" t="s">
        <v>1544</v>
      </c>
      <c r="X1854" s="15" t="str">
        <f>_xlfn.XLOOKUP(_LOOKUP[[#This Row],[AdjusterMemberName]],_Adjuster[Adjuster Name],_Adjuster[Email],,0)</f>
        <v>CRodriguez5@knightcompany.com</v>
      </c>
      <c r="Y1854" s="15" t="str">
        <f>_xlfn.XLOOKUP(_LOOKUP[[#This Row],[AdjusterMemberName]],_Adjuster[Adjuster Name],_Adjuster[Phone Number],,0)</f>
        <v>323-456-1708</v>
      </c>
      <c r="Z1854" s="15" t="s">
        <v>32495</v>
      </c>
      <c r="AA18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2608 E Adams St, Long Beach  CA 90810</v>
      </c>
      <c r="AB1854" s="15"/>
    </row>
    <row r="1855" spans="1:28" x14ac:dyDescent="0.3">
      <c r="A1855" s="14">
        <v>1</v>
      </c>
      <c r="B1855" s="14">
        <v>1</v>
      </c>
      <c r="C1855" s="15" t="s">
        <v>31696</v>
      </c>
      <c r="D1855" s="15" t="s">
        <v>31696</v>
      </c>
      <c r="E1855" s="15">
        <v>45711</v>
      </c>
      <c r="F1855" s="15" t="s">
        <v>31697</v>
      </c>
      <c r="G1855" s="15">
        <v>45702</v>
      </c>
      <c r="H1855" s="15">
        <v>45883</v>
      </c>
      <c r="I1855" s="15" t="s">
        <v>31698</v>
      </c>
      <c r="J1855" s="15" t="s">
        <v>31699</v>
      </c>
      <c r="K1855" s="15" t="s">
        <v>45805</v>
      </c>
      <c r="L1855" s="15" t="s">
        <v>128</v>
      </c>
      <c r="M1855" s="15" t="s">
        <v>129</v>
      </c>
      <c r="N1855" s="14">
        <v>2020</v>
      </c>
      <c r="O1855" s="15" t="s">
        <v>31700</v>
      </c>
      <c r="P1855" s="15" t="s">
        <v>81</v>
      </c>
      <c r="Q1855" s="15" t="s">
        <v>47000</v>
      </c>
      <c r="R1855" s="15" t="s">
        <v>31701</v>
      </c>
      <c r="S1855" s="15" t="s">
        <v>31702</v>
      </c>
      <c r="T1855" s="15" t="s">
        <v>174</v>
      </c>
      <c r="U1855" s="15" t="s">
        <v>53</v>
      </c>
      <c r="V1855" s="15" t="s">
        <v>45780</v>
      </c>
      <c r="W1855" s="15" t="s">
        <v>264</v>
      </c>
      <c r="X1855" s="15" t="str">
        <f>_xlfn.XLOOKUP(_LOOKUP[[#This Row],[AdjusterMemberName]],_Adjuster[Adjuster Name],_Adjuster[Email],,0)</f>
        <v>sBonnevie@knightcompany.com</v>
      </c>
      <c r="Y1855" s="15" t="str">
        <f>_xlfn.XLOOKUP(_LOOKUP[[#This Row],[AdjusterMemberName]],_Adjuster[Adjuster Name],_Adjuster[Phone Number],,0)</f>
        <v>323-692-4064</v>
      </c>
      <c r="Z1855" s="15" t="s">
        <v>31703</v>
      </c>
      <c r="AA18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5173 W 20Th St, Los Angeles  CA 90016</v>
      </c>
      <c r="AB1855" s="15">
        <v>45765</v>
      </c>
    </row>
    <row r="1856" spans="1:28" x14ac:dyDescent="0.3">
      <c r="A1856" s="14">
        <v>1</v>
      </c>
      <c r="B1856" s="14">
        <v>1</v>
      </c>
      <c r="C1856" s="15" t="s">
        <v>31731</v>
      </c>
      <c r="D1856" s="15" t="s">
        <v>31732</v>
      </c>
      <c r="E1856" s="15">
        <v>45711</v>
      </c>
      <c r="F1856" s="15" t="s">
        <v>31733</v>
      </c>
      <c r="G1856" s="15">
        <v>45587</v>
      </c>
      <c r="H1856" s="15">
        <v>45769</v>
      </c>
      <c r="I1856" s="15" t="s">
        <v>31734</v>
      </c>
      <c r="J1856" s="15" t="s">
        <v>31735</v>
      </c>
      <c r="K1856" s="15" t="s">
        <v>45339</v>
      </c>
      <c r="L1856" s="15" t="s">
        <v>314</v>
      </c>
      <c r="M1856" s="15" t="s">
        <v>7214</v>
      </c>
      <c r="N1856" s="14">
        <v>2024</v>
      </c>
      <c r="O1856" s="15" t="s">
        <v>31736</v>
      </c>
      <c r="P1856" s="15" t="s">
        <v>106</v>
      </c>
      <c r="Q1856" s="15" t="s">
        <v>46976</v>
      </c>
      <c r="R1856" s="15" t="s">
        <v>31737</v>
      </c>
      <c r="S1856" s="15" t="s">
        <v>31738</v>
      </c>
      <c r="T1856" s="15" t="s">
        <v>1067</v>
      </c>
      <c r="U1856" s="15" t="s">
        <v>53</v>
      </c>
      <c r="V1856" s="15" t="s">
        <v>46288</v>
      </c>
      <c r="W1856" s="15" t="s">
        <v>1049</v>
      </c>
      <c r="X1856" s="15" t="str">
        <f>_xlfn.XLOOKUP(_LOOKUP[[#This Row],[AdjusterMemberName]],_Adjuster[Adjuster Name],_Adjuster[Email],,0)</f>
        <v>cPenate@knightcompany.com</v>
      </c>
      <c r="Y1856" s="15" t="str">
        <f>_xlfn.XLOOKUP(_LOOKUP[[#This Row],[AdjusterMemberName]],_Adjuster[Adjuster Name],_Adjuster[Phone Number],,0)</f>
        <v>424-559-5385</v>
      </c>
      <c r="Z1856" s="15" t="s">
        <v>31739</v>
      </c>
      <c r="AA18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148 Serrano Dr Apt 304, San Francisco  CA 94132</v>
      </c>
      <c r="AB1856" s="15"/>
    </row>
    <row r="1857" spans="1:28" x14ac:dyDescent="0.3">
      <c r="A1857" s="14">
        <v>1</v>
      </c>
      <c r="B1857" s="14">
        <v>1</v>
      </c>
      <c r="C1857" s="15" t="s">
        <v>31778</v>
      </c>
      <c r="D1857" s="15" t="s">
        <v>31778</v>
      </c>
      <c r="E1857" s="15">
        <v>45711</v>
      </c>
      <c r="F1857" s="15" t="s">
        <v>31779</v>
      </c>
      <c r="G1857" s="15">
        <v>45611</v>
      </c>
      <c r="H1857" s="15">
        <v>45792</v>
      </c>
      <c r="I1857" s="15" t="s">
        <v>31780</v>
      </c>
      <c r="J1857" s="15" t="s">
        <v>31781</v>
      </c>
      <c r="K1857" s="15" t="s">
        <v>45407</v>
      </c>
      <c r="L1857" s="15" t="s">
        <v>128</v>
      </c>
      <c r="M1857" s="15" t="s">
        <v>170</v>
      </c>
      <c r="N1857" s="14">
        <v>2021</v>
      </c>
      <c r="O1857" s="15" t="s">
        <v>31782</v>
      </c>
      <c r="P1857" s="15" t="s">
        <v>106</v>
      </c>
      <c r="Q1857" s="15" t="s">
        <v>47073</v>
      </c>
      <c r="R1857" s="15" t="s">
        <v>31783</v>
      </c>
      <c r="S1857" s="15" t="s">
        <v>31784</v>
      </c>
      <c r="T1857" s="15" t="s">
        <v>1266</v>
      </c>
      <c r="U1857" s="15" t="s">
        <v>53</v>
      </c>
      <c r="V1857" s="15" t="s">
        <v>45797</v>
      </c>
      <c r="W1857" s="15" t="s">
        <v>1357</v>
      </c>
      <c r="X1857" s="15" t="str">
        <f>_xlfn.XLOOKUP(_LOOKUP[[#This Row],[AdjusterMemberName]],_Adjuster[Adjuster Name],_Adjuster[Email],,0)</f>
        <v>jRivera1@knightcompany.com</v>
      </c>
      <c r="Y1857" s="15" t="str">
        <f>_xlfn.XLOOKUP(_LOOKUP[[#This Row],[AdjusterMemberName]],_Adjuster[Adjuster Name],_Adjuster[Phone Number],,0)</f>
        <v>424-559-5239</v>
      </c>
      <c r="Z1857" s="15" t="s">
        <v>31785</v>
      </c>
      <c r="AA18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3569 Norton Ave Apt C, Lynwood  CA 90262</v>
      </c>
      <c r="AB1857" s="15"/>
    </row>
    <row r="1858" spans="1:28" x14ac:dyDescent="0.3">
      <c r="A1858" s="14">
        <v>1</v>
      </c>
      <c r="B1858" s="14">
        <v>1</v>
      </c>
      <c r="C1858" s="15" t="s">
        <v>31890</v>
      </c>
      <c r="D1858" s="15" t="s">
        <v>31891</v>
      </c>
      <c r="E1858" s="15">
        <v>45711</v>
      </c>
      <c r="F1858" s="15" t="s">
        <v>31892</v>
      </c>
      <c r="G1858" s="15">
        <v>45608</v>
      </c>
      <c r="H1858" s="15">
        <v>45789</v>
      </c>
      <c r="I1858" s="15" t="s">
        <v>31893</v>
      </c>
      <c r="J1858" s="15" t="s">
        <v>31894</v>
      </c>
      <c r="K1858" s="15" t="s">
        <v>45407</v>
      </c>
      <c r="L1858" s="15" t="s">
        <v>103</v>
      </c>
      <c r="M1858" s="15" t="s">
        <v>104</v>
      </c>
      <c r="N1858" s="14">
        <v>2022</v>
      </c>
      <c r="O1858" s="15" t="s">
        <v>31895</v>
      </c>
      <c r="P1858" s="15" t="s">
        <v>106</v>
      </c>
      <c r="Q1858" s="15" t="s">
        <v>47081</v>
      </c>
      <c r="R1858" s="15" t="s">
        <v>11753</v>
      </c>
      <c r="S1858" s="15" t="s">
        <v>31896</v>
      </c>
      <c r="T1858" s="15" t="s">
        <v>624</v>
      </c>
      <c r="U1858" s="15" t="s">
        <v>53</v>
      </c>
      <c r="V1858" s="15" t="s">
        <v>45357</v>
      </c>
      <c r="W1858" s="15" t="s">
        <v>1624</v>
      </c>
      <c r="X1858" s="15" t="e">
        <f>_xlfn.XLOOKUP(_LOOKUP[[#This Row],[AdjusterMemberName]],_Adjuster[Adjuster Name],_Adjuster[Email],,0)</f>
        <v>#N/A</v>
      </c>
      <c r="Y1858" s="15" t="e">
        <f>_xlfn.XLOOKUP(_LOOKUP[[#This Row],[AdjusterMemberName]],_Adjuster[Adjuster Name],_Adjuster[Phone Number],,0)</f>
        <v>#N/A</v>
      </c>
      <c r="Z1858" s="15" t="s">
        <v>31897</v>
      </c>
      <c r="AA18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45851 100Th St E, Lancaster  CA 93535</v>
      </c>
      <c r="AB1858" s="15"/>
    </row>
    <row r="1859" spans="1:28" x14ac:dyDescent="0.3">
      <c r="A1859" s="14">
        <v>1</v>
      </c>
      <c r="B1859" s="14">
        <v>1</v>
      </c>
      <c r="C1859" s="15" t="s">
        <v>31982</v>
      </c>
      <c r="D1859" s="15" t="s">
        <v>31983</v>
      </c>
      <c r="E1859" s="15">
        <v>45711</v>
      </c>
      <c r="F1859" s="15" t="s">
        <v>31984</v>
      </c>
      <c r="G1859" s="15">
        <v>45636</v>
      </c>
      <c r="H1859" s="15">
        <v>45818</v>
      </c>
      <c r="I1859" s="15" t="s">
        <v>31985</v>
      </c>
      <c r="J1859" s="15" t="s">
        <v>31986</v>
      </c>
      <c r="K1859" s="15" t="s">
        <v>45407</v>
      </c>
      <c r="L1859" s="15" t="s">
        <v>139</v>
      </c>
      <c r="M1859" s="15" t="s">
        <v>12315</v>
      </c>
      <c r="N1859" s="14">
        <v>2005</v>
      </c>
      <c r="O1859" s="15" t="s">
        <v>31987</v>
      </c>
      <c r="P1859" s="15" t="s">
        <v>106</v>
      </c>
      <c r="Q1859" s="15" t="s">
        <v>119</v>
      </c>
      <c r="R1859" s="15" t="s">
        <v>21697</v>
      </c>
      <c r="S1859" s="15" t="s">
        <v>31988</v>
      </c>
      <c r="T1859" s="15" t="s">
        <v>971</v>
      </c>
      <c r="U1859" s="15" t="s">
        <v>53</v>
      </c>
      <c r="V1859" s="15" t="s">
        <v>45625</v>
      </c>
      <c r="W1859" s="15" t="s">
        <v>22473</v>
      </c>
      <c r="X1859" s="15" t="e">
        <f>_xlfn.XLOOKUP(_LOOKUP[[#This Row],[AdjusterMemberName]],_Adjuster[Adjuster Name],_Adjuster[Email],,0)</f>
        <v>#N/A</v>
      </c>
      <c r="Y1859" s="15" t="e">
        <f>_xlfn.XLOOKUP(_LOOKUP[[#This Row],[AdjusterMemberName]],_Adjuster[Adjuster Name],_Adjuster[Phone Number],,0)</f>
        <v>#N/A</v>
      </c>
      <c r="Z1859" s="15" t="s">
        <v>31989</v>
      </c>
      <c r="AA18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 Corte Raffini, Lake Elsinore  CA 92532</v>
      </c>
      <c r="AB1859" s="15">
        <v>45680</v>
      </c>
    </row>
    <row r="1860" spans="1:28" x14ac:dyDescent="0.3">
      <c r="A1860" s="14">
        <v>1</v>
      </c>
      <c r="B1860" s="14">
        <v>1</v>
      </c>
      <c r="C1860" s="15" t="s">
        <v>32139</v>
      </c>
      <c r="D1860" s="15" t="s">
        <v>32140</v>
      </c>
      <c r="E1860" s="15">
        <v>45711</v>
      </c>
      <c r="F1860" s="15" t="s">
        <v>32141</v>
      </c>
      <c r="G1860" s="15">
        <v>45659</v>
      </c>
      <c r="H1860" s="15">
        <v>45840</v>
      </c>
      <c r="I1860" s="15" t="s">
        <v>32142</v>
      </c>
      <c r="J1860" s="15" t="s">
        <v>32143</v>
      </c>
      <c r="K1860" s="15" t="s">
        <v>45339</v>
      </c>
      <c r="L1860" s="15" t="s">
        <v>139</v>
      </c>
      <c r="M1860" s="15" t="s">
        <v>470</v>
      </c>
      <c r="N1860" s="14">
        <v>2025</v>
      </c>
      <c r="O1860" s="15" t="s">
        <v>32144</v>
      </c>
      <c r="P1860" s="15" t="s">
        <v>81</v>
      </c>
      <c r="Q1860" s="15" t="s">
        <v>46893</v>
      </c>
      <c r="R1860" s="15" t="s">
        <v>21200</v>
      </c>
      <c r="S1860" s="15" t="s">
        <v>32145</v>
      </c>
      <c r="T1860" s="15" t="s">
        <v>672</v>
      </c>
      <c r="U1860" s="15" t="s">
        <v>53</v>
      </c>
      <c r="V1860" s="15" t="s">
        <v>45553</v>
      </c>
      <c r="W1860" s="15" t="s">
        <v>850</v>
      </c>
      <c r="X1860" s="15" t="e">
        <f>_xlfn.XLOOKUP(_LOOKUP[[#This Row],[AdjusterMemberName]],_Adjuster[Adjuster Name],_Adjuster[Email],,0)</f>
        <v>#N/A</v>
      </c>
      <c r="Y1860" s="15" t="e">
        <f>_xlfn.XLOOKUP(_LOOKUP[[#This Row],[AdjusterMemberName]],_Adjuster[Adjuster Name],_Adjuster[Phone Number],,0)</f>
        <v>#N/A</v>
      </c>
      <c r="Z1860" s="15" t="s">
        <v>32146</v>
      </c>
      <c r="AA18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18202 Hatton St, Reseda  CA 91335</v>
      </c>
      <c r="AB1860" s="15"/>
    </row>
    <row r="1861" spans="1:28" x14ac:dyDescent="0.3">
      <c r="A1861" s="14">
        <v>1</v>
      </c>
      <c r="B1861" s="14">
        <v>1</v>
      </c>
      <c r="C1861" s="15" t="s">
        <v>32154</v>
      </c>
      <c r="D1861" s="15" t="s">
        <v>32155</v>
      </c>
      <c r="E1861" s="15">
        <v>45711</v>
      </c>
      <c r="F1861" s="15" t="s">
        <v>32156</v>
      </c>
      <c r="G1861" s="15">
        <v>45701</v>
      </c>
      <c r="H1861" s="15">
        <v>45882</v>
      </c>
      <c r="I1861" s="15" t="s">
        <v>32157</v>
      </c>
      <c r="J1861" s="15" t="s">
        <v>32158</v>
      </c>
      <c r="K1861" s="15" t="s">
        <v>45397</v>
      </c>
      <c r="L1861" s="15" t="s">
        <v>91</v>
      </c>
      <c r="M1861" s="15" t="s">
        <v>92</v>
      </c>
      <c r="N1861" s="14">
        <v>2015</v>
      </c>
      <c r="O1861" s="15" t="s">
        <v>32159</v>
      </c>
      <c r="P1861" s="15" t="s">
        <v>106</v>
      </c>
      <c r="Q1861" s="15" t="s">
        <v>46978</v>
      </c>
      <c r="R1861" s="15" t="s">
        <v>1842</v>
      </c>
      <c r="S1861" s="15" t="s">
        <v>32160</v>
      </c>
      <c r="T1861" s="15" t="s">
        <v>894</v>
      </c>
      <c r="U1861" s="15" t="s">
        <v>53</v>
      </c>
      <c r="V1861" s="15" t="s">
        <v>46208</v>
      </c>
      <c r="W1861" s="15" t="s">
        <v>54</v>
      </c>
      <c r="X1861" s="15" t="str">
        <f>_xlfn.XLOOKUP(_LOOKUP[[#This Row],[AdjusterMemberName]],_Adjuster[Adjuster Name],_Adjuster[Email],,0)</f>
        <v>JRubalcava@knightcompany.com</v>
      </c>
      <c r="Y1861" s="15" t="str">
        <f>_xlfn.XLOOKUP(_LOOKUP[[#This Row],[AdjusterMemberName]],_Adjuster[Adjuster Name],_Adjuster[Phone Number],,0)</f>
        <v>424-559-5420</v>
      </c>
      <c r="Z1861" s="15" t="s">
        <v>32161</v>
      </c>
      <c r="AA18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4746 Ladner St, San Diego  CA 92113</v>
      </c>
      <c r="AB1861" s="15"/>
    </row>
    <row r="1862" spans="1:28" x14ac:dyDescent="0.3">
      <c r="A1862" s="14">
        <v>1</v>
      </c>
      <c r="B1862" s="14">
        <v>0</v>
      </c>
      <c r="C1862" s="15" t="s">
        <v>32286</v>
      </c>
      <c r="D1862" s="15" t="s">
        <v>32287</v>
      </c>
      <c r="E1862" s="15">
        <v>45711</v>
      </c>
      <c r="F1862" s="15" t="s">
        <v>32288</v>
      </c>
      <c r="G1862" s="15">
        <v>45678</v>
      </c>
      <c r="H1862" s="15">
        <v>45859</v>
      </c>
      <c r="I1862" s="15" t="s">
        <v>32289</v>
      </c>
      <c r="J1862" s="15" t="s">
        <v>32290</v>
      </c>
      <c r="K1862" s="15" t="s">
        <v>45496</v>
      </c>
      <c r="L1862" s="15" t="s">
        <v>1452</v>
      </c>
      <c r="M1862" s="15" t="s">
        <v>2022</v>
      </c>
      <c r="N1862" s="14">
        <v>2018</v>
      </c>
      <c r="O1862" s="15" t="s">
        <v>32291</v>
      </c>
      <c r="P1862" s="15" t="s">
        <v>106</v>
      </c>
      <c r="Q1862" s="15" t="s">
        <v>46978</v>
      </c>
      <c r="R1862" s="15" t="s">
        <v>21253</v>
      </c>
      <c r="S1862" s="15" t="s">
        <v>32292</v>
      </c>
      <c r="T1862" s="15" t="s">
        <v>1782</v>
      </c>
      <c r="U1862" s="15" t="s">
        <v>53</v>
      </c>
      <c r="V1862" s="15" t="s">
        <v>45758</v>
      </c>
      <c r="W1862" s="15" t="s">
        <v>1186</v>
      </c>
      <c r="X1862" s="15" t="str">
        <f>_xlfn.XLOOKUP(_LOOKUP[[#This Row],[AdjusterMemberName]],_Adjuster[Adjuster Name],_Adjuster[Email],,0)</f>
        <v>sAkinleye@knightcompany.com</v>
      </c>
      <c r="Y1862" s="15" t="str">
        <f>_xlfn.XLOOKUP(_LOOKUP[[#This Row],[AdjusterMemberName]],_Adjuster[Adjuster Name],_Adjuster[Phone Number],,0)</f>
        <v>424-559-5280</v>
      </c>
      <c r="Z1862" s="15" t="s">
        <v>32293</v>
      </c>
      <c r="AA18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14427 S Keene Ave, Compton  CA 90220</v>
      </c>
      <c r="AB1862" s="15">
        <v>45741</v>
      </c>
    </row>
    <row r="1863" spans="1:28" x14ac:dyDescent="0.3">
      <c r="A1863" s="14">
        <v>1</v>
      </c>
      <c r="B1863" s="14">
        <v>1</v>
      </c>
      <c r="C1863" s="15" t="s">
        <v>31653</v>
      </c>
      <c r="D1863" s="15" t="s">
        <v>31654</v>
      </c>
      <c r="E1863" s="15">
        <v>45710</v>
      </c>
      <c r="F1863" s="15" t="s">
        <v>31655</v>
      </c>
      <c r="G1863" s="15">
        <v>45370</v>
      </c>
      <c r="H1863" s="15">
        <v>45554</v>
      </c>
      <c r="I1863" s="15" t="s">
        <v>31656</v>
      </c>
      <c r="J1863" s="15" t="s">
        <v>31657</v>
      </c>
      <c r="K1863" s="15" t="s">
        <v>45407</v>
      </c>
      <c r="L1863" s="15" t="s">
        <v>116</v>
      </c>
      <c r="M1863" s="15" t="s">
        <v>1550</v>
      </c>
      <c r="N1863" s="14">
        <v>2012</v>
      </c>
      <c r="O1863" s="15" t="s">
        <v>31658</v>
      </c>
      <c r="P1863" s="15" t="s">
        <v>1273</v>
      </c>
      <c r="Q1863" s="15" t="s">
        <v>119</v>
      </c>
      <c r="R1863" s="15" t="s">
        <v>20516</v>
      </c>
      <c r="S1863" s="15" t="s">
        <v>31659</v>
      </c>
      <c r="T1863" s="15" t="s">
        <v>31660</v>
      </c>
      <c r="U1863" s="15" t="s">
        <v>53</v>
      </c>
      <c r="V1863" s="15" t="s">
        <v>46147</v>
      </c>
      <c r="W1863" s="15" t="s">
        <v>22473</v>
      </c>
      <c r="X1863" s="15" t="e">
        <f>_xlfn.XLOOKUP(_LOOKUP[[#This Row],[AdjusterMemberName]],_Adjuster[Adjuster Name],_Adjuster[Email],,0)</f>
        <v>#N/A</v>
      </c>
      <c r="Y1863" s="15" t="e">
        <f>_xlfn.XLOOKUP(_LOOKUP[[#This Row],[AdjusterMemberName]],_Adjuster[Adjuster Name],_Adjuster[Phone Number],,0)</f>
        <v>#N/A</v>
      </c>
      <c r="Z1863" s="15" t="s">
        <v>31661</v>
      </c>
      <c r="AA18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2450 Ridgeway Dr, National City  CA 91950</v>
      </c>
      <c r="AB1863" s="15">
        <v>45535</v>
      </c>
    </row>
    <row r="1864" spans="1:28" x14ac:dyDescent="0.3">
      <c r="A1864" s="14">
        <v>1</v>
      </c>
      <c r="B1864" s="14">
        <v>1</v>
      </c>
      <c r="C1864" s="15" t="s">
        <v>31662</v>
      </c>
      <c r="D1864" s="15" t="s">
        <v>31663</v>
      </c>
      <c r="E1864" s="15">
        <v>45710</v>
      </c>
      <c r="F1864" s="15" t="s">
        <v>31664</v>
      </c>
      <c r="G1864" s="15">
        <v>45609</v>
      </c>
      <c r="H1864" s="15">
        <v>45790</v>
      </c>
      <c r="I1864" s="15" t="s">
        <v>31665</v>
      </c>
      <c r="J1864" s="15" t="s">
        <v>31666</v>
      </c>
      <c r="K1864" s="15" t="s">
        <v>45803</v>
      </c>
      <c r="L1864" s="15" t="s">
        <v>116</v>
      </c>
      <c r="M1864" s="15" t="s">
        <v>11533</v>
      </c>
      <c r="N1864" s="14">
        <v>2009</v>
      </c>
      <c r="O1864" s="15" t="s">
        <v>31667</v>
      </c>
      <c r="P1864" s="15" t="s">
        <v>81</v>
      </c>
      <c r="Q1864" s="15" t="s">
        <v>47065</v>
      </c>
      <c r="R1864" s="15" t="s">
        <v>31668</v>
      </c>
      <c r="S1864" s="15" t="s">
        <v>31669</v>
      </c>
      <c r="T1864" s="15" t="s">
        <v>7642</v>
      </c>
      <c r="U1864" s="15" t="s">
        <v>53</v>
      </c>
      <c r="V1864" s="15" t="s">
        <v>45470</v>
      </c>
      <c r="W1864" s="15" t="s">
        <v>5071</v>
      </c>
      <c r="X1864" s="15" t="str">
        <f>_xlfn.XLOOKUP(_LOOKUP[[#This Row],[AdjusterMemberName]],_Adjuster[Adjuster Name],_Adjuster[Email],,0)</f>
        <v>AMontelongo@knightcompany.com</v>
      </c>
      <c r="Y1864" s="15" t="str">
        <f>_xlfn.XLOOKUP(_LOOKUP[[#This Row],[AdjusterMemberName]],_Adjuster[Adjuster Name],_Adjuster[Phone Number],,0)</f>
        <v>424-559-5425</v>
      </c>
      <c r="Z1864" s="15" t="s">
        <v>31670</v>
      </c>
      <c r="AA18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2416 W 3Rd Ave, Sn Bernrdno  CA 92407</v>
      </c>
      <c r="AB1864" s="15"/>
    </row>
    <row r="1865" spans="1:28" x14ac:dyDescent="0.3">
      <c r="A1865" s="14">
        <v>1</v>
      </c>
      <c r="B1865" s="14">
        <v>1</v>
      </c>
      <c r="C1865" s="15" t="s">
        <v>31716</v>
      </c>
      <c r="D1865" s="15" t="s">
        <v>31716</v>
      </c>
      <c r="E1865" s="15">
        <v>45710</v>
      </c>
      <c r="F1865" s="15" t="s">
        <v>31717</v>
      </c>
      <c r="G1865" s="15">
        <v>45681</v>
      </c>
      <c r="H1865" s="15">
        <v>45862</v>
      </c>
      <c r="I1865" s="15" t="s">
        <v>31718</v>
      </c>
      <c r="J1865" s="15" t="s">
        <v>31719</v>
      </c>
      <c r="K1865" s="15" t="s">
        <v>45332</v>
      </c>
      <c r="L1865" s="15" t="s">
        <v>103</v>
      </c>
      <c r="M1865" s="15" t="s">
        <v>304</v>
      </c>
      <c r="N1865" s="14">
        <v>2015</v>
      </c>
      <c r="O1865" s="15" t="s">
        <v>31720</v>
      </c>
      <c r="P1865" s="15" t="s">
        <v>81</v>
      </c>
      <c r="Q1865" s="15" t="s">
        <v>46893</v>
      </c>
      <c r="R1865" s="15" t="s">
        <v>1364</v>
      </c>
      <c r="S1865" s="15" t="s">
        <v>31721</v>
      </c>
      <c r="T1865" s="15" t="s">
        <v>174</v>
      </c>
      <c r="U1865" s="15" t="s">
        <v>53</v>
      </c>
      <c r="V1865" s="15" t="s">
        <v>46097</v>
      </c>
      <c r="W1865" s="15" t="s">
        <v>264</v>
      </c>
      <c r="X1865" s="15" t="str">
        <f>_xlfn.XLOOKUP(_LOOKUP[[#This Row],[AdjusterMemberName]],_Adjuster[Adjuster Name],_Adjuster[Email],,0)</f>
        <v>sBonnevie@knightcompany.com</v>
      </c>
      <c r="Y1865" s="15" t="str">
        <f>_xlfn.XLOOKUP(_LOOKUP[[#This Row],[AdjusterMemberName]],_Adjuster[Adjuster Name],_Adjuster[Phone Number],,0)</f>
        <v>323-692-4064</v>
      </c>
      <c r="Z1865" s="15" t="s">
        <v>31722</v>
      </c>
      <c r="AA18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8727 Venice Blvd Apt A, Los Angeles  CA 90034</v>
      </c>
      <c r="AB1865" s="15"/>
    </row>
    <row r="1866" spans="1:28" x14ac:dyDescent="0.3">
      <c r="A1866" s="14">
        <v>1</v>
      </c>
      <c r="B1866" s="14">
        <v>1</v>
      </c>
      <c r="C1866" s="15" t="s">
        <v>31526</v>
      </c>
      <c r="D1866" s="15" t="s">
        <v>31527</v>
      </c>
      <c r="E1866" s="15">
        <v>45710</v>
      </c>
      <c r="F1866" s="15" t="s">
        <v>31528</v>
      </c>
      <c r="G1866" s="15">
        <v>45580</v>
      </c>
      <c r="H1866" s="15">
        <v>45762</v>
      </c>
      <c r="I1866" s="15" t="s">
        <v>31749</v>
      </c>
      <c r="J1866" s="15" t="s">
        <v>31750</v>
      </c>
      <c r="K1866" s="15" t="s">
        <v>45604</v>
      </c>
      <c r="L1866" s="15" t="s">
        <v>139</v>
      </c>
      <c r="M1866" s="15" t="s">
        <v>678</v>
      </c>
      <c r="N1866" s="14">
        <v>2019</v>
      </c>
      <c r="O1866" s="15" t="s">
        <v>31531</v>
      </c>
      <c r="P1866" s="15" t="s">
        <v>106</v>
      </c>
      <c r="Q1866" s="15" t="s">
        <v>47019</v>
      </c>
      <c r="R1866" s="15" t="s">
        <v>31532</v>
      </c>
      <c r="S1866" s="15" t="s">
        <v>31533</v>
      </c>
      <c r="T1866" s="15" t="s">
        <v>541</v>
      </c>
      <c r="U1866" s="15" t="s">
        <v>53</v>
      </c>
      <c r="V1866" s="15" t="s">
        <v>46287</v>
      </c>
      <c r="W1866" s="15" t="s">
        <v>1544</v>
      </c>
      <c r="X1866" s="15" t="str">
        <f>_xlfn.XLOOKUP(_LOOKUP[[#This Row],[AdjusterMemberName]],_Adjuster[Adjuster Name],_Adjuster[Email],,0)</f>
        <v>CRodriguez5@knightcompany.com</v>
      </c>
      <c r="Y1866" s="15" t="str">
        <f>_xlfn.XLOOKUP(_LOOKUP[[#This Row],[AdjusterMemberName]],_Adjuster[Adjuster Name],_Adjuster[Phone Number],,0)</f>
        <v>323-456-1708</v>
      </c>
      <c r="Z1866" s="15" t="s">
        <v>31534</v>
      </c>
      <c r="AA18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1557 E 8Th St, Stockton  CA 95206</v>
      </c>
      <c r="AB1866" s="15"/>
    </row>
    <row r="1867" spans="1:28" x14ac:dyDescent="0.3">
      <c r="A1867" s="14">
        <v>1</v>
      </c>
      <c r="B1867" s="14">
        <v>1</v>
      </c>
      <c r="C1867" s="15" t="s">
        <v>31751</v>
      </c>
      <c r="D1867" s="15" t="s">
        <v>31752</v>
      </c>
      <c r="E1867" s="15">
        <v>45710</v>
      </c>
      <c r="F1867" s="15" t="s">
        <v>31753</v>
      </c>
      <c r="G1867" s="15">
        <v>45638</v>
      </c>
      <c r="H1867" s="15">
        <v>45820</v>
      </c>
      <c r="I1867" s="15" t="s">
        <v>31754</v>
      </c>
      <c r="J1867" s="15" t="s">
        <v>31755</v>
      </c>
      <c r="K1867" s="15" t="s">
        <v>45451</v>
      </c>
      <c r="L1867" s="15" t="s">
        <v>441</v>
      </c>
      <c r="M1867" s="15" t="s">
        <v>1126</v>
      </c>
      <c r="N1867" s="14">
        <v>2013</v>
      </c>
      <c r="O1867" s="15" t="s">
        <v>31756</v>
      </c>
      <c r="P1867" s="15" t="s">
        <v>106</v>
      </c>
      <c r="Q1867" s="15" t="s">
        <v>47082</v>
      </c>
      <c r="R1867" s="15" t="s">
        <v>31757</v>
      </c>
      <c r="S1867" s="15" t="s">
        <v>31758</v>
      </c>
      <c r="T1867" s="15" t="s">
        <v>31759</v>
      </c>
      <c r="U1867" s="15" t="s">
        <v>53</v>
      </c>
      <c r="V1867" s="15" t="s">
        <v>46286</v>
      </c>
      <c r="W1867" s="15" t="s">
        <v>3114</v>
      </c>
      <c r="X1867" s="15" t="str">
        <f>_xlfn.XLOOKUP(_LOOKUP[[#This Row],[AdjusterMemberName]],_Adjuster[Adjuster Name],_Adjuster[Email],,0)</f>
        <v>eExmundo@knightcompany.com</v>
      </c>
      <c r="Y1867" s="15" t="str">
        <f>_xlfn.XLOOKUP(_LOOKUP[[#This Row],[AdjusterMemberName]],_Adjuster[Adjuster Name],_Adjuster[Phone Number],,0)</f>
        <v>424-559-5400</v>
      </c>
      <c r="Z1867" s="15" t="s">
        <v>31760</v>
      </c>
      <c r="AA18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455 Joiner Pkwy Apt 50, Lincoln  CA 95648</v>
      </c>
      <c r="AB1867" s="15"/>
    </row>
    <row r="1868" spans="1:28" x14ac:dyDescent="0.3">
      <c r="A1868" s="14">
        <v>1</v>
      </c>
      <c r="B1868" s="14">
        <v>1</v>
      </c>
      <c r="C1868" s="15" t="s">
        <v>31761</v>
      </c>
      <c r="D1868" s="15" t="s">
        <v>31761</v>
      </c>
      <c r="E1868" s="15">
        <v>45710</v>
      </c>
      <c r="F1868" s="15" t="s">
        <v>31762</v>
      </c>
      <c r="G1868" s="15">
        <v>45587</v>
      </c>
      <c r="H1868" s="15">
        <v>45769</v>
      </c>
      <c r="I1868" s="15" t="s">
        <v>31763</v>
      </c>
      <c r="J1868" s="15" t="s">
        <v>31764</v>
      </c>
      <c r="K1868" s="15" t="s">
        <v>45815</v>
      </c>
      <c r="L1868" s="15" t="s">
        <v>150</v>
      </c>
      <c r="M1868" s="15" t="s">
        <v>7286</v>
      </c>
      <c r="N1868" s="14">
        <v>2013</v>
      </c>
      <c r="O1868" s="15" t="s">
        <v>31765</v>
      </c>
      <c r="P1868" s="15" t="s">
        <v>106</v>
      </c>
      <c r="Q1868" s="15" t="s">
        <v>46922</v>
      </c>
      <c r="R1868" s="15" t="s">
        <v>31766</v>
      </c>
      <c r="S1868" s="15" t="s">
        <v>31767</v>
      </c>
      <c r="T1868" s="15" t="s">
        <v>4165</v>
      </c>
      <c r="U1868" s="15" t="s">
        <v>53</v>
      </c>
      <c r="V1868" s="15" t="s">
        <v>45832</v>
      </c>
      <c r="W1868" s="15" t="s">
        <v>1624</v>
      </c>
      <c r="X1868" s="15" t="e">
        <f>_xlfn.XLOOKUP(_LOOKUP[[#This Row],[AdjusterMemberName]],_Adjuster[Adjuster Name],_Adjuster[Email],,0)</f>
        <v>#N/A</v>
      </c>
      <c r="Y1868" s="15" t="e">
        <f>_xlfn.XLOOKUP(_LOOKUP[[#This Row],[AdjusterMemberName]],_Adjuster[Adjuster Name],_Adjuster[Phone Number],,0)</f>
        <v>#N/A</v>
      </c>
      <c r="Z1868" s="15" t="s">
        <v>31768</v>
      </c>
      <c r="AA18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13765 Dronfield Ave, Sylmar  CA 91342</v>
      </c>
      <c r="AB1868" s="15"/>
    </row>
    <row r="1869" spans="1:28" x14ac:dyDescent="0.3">
      <c r="A1869" s="14">
        <v>1</v>
      </c>
      <c r="B1869" s="14">
        <v>1</v>
      </c>
      <c r="C1869" s="15" t="s">
        <v>31786</v>
      </c>
      <c r="D1869" s="15" t="s">
        <v>31786</v>
      </c>
      <c r="E1869" s="15">
        <v>45710</v>
      </c>
      <c r="F1869" s="15" t="s">
        <v>31787</v>
      </c>
      <c r="G1869" s="15">
        <v>45540</v>
      </c>
      <c r="H1869" s="15">
        <v>45721</v>
      </c>
      <c r="I1869" s="15" t="s">
        <v>31788</v>
      </c>
      <c r="J1869" s="15" t="s">
        <v>31789</v>
      </c>
      <c r="K1869" s="15" t="s">
        <v>45661</v>
      </c>
      <c r="L1869" s="15" t="s">
        <v>128</v>
      </c>
      <c r="M1869" s="15" t="s">
        <v>909</v>
      </c>
      <c r="N1869" s="14">
        <v>2016</v>
      </c>
      <c r="O1869" s="15" t="s">
        <v>31790</v>
      </c>
      <c r="P1869" s="15" t="s">
        <v>106</v>
      </c>
      <c r="Q1869" s="15" t="s">
        <v>119</v>
      </c>
      <c r="R1869" s="15" t="s">
        <v>31791</v>
      </c>
      <c r="S1869" s="15" t="s">
        <v>31792</v>
      </c>
      <c r="T1869" s="15" t="s">
        <v>2237</v>
      </c>
      <c r="U1869" s="15" t="s">
        <v>53</v>
      </c>
      <c r="V1869" s="15" t="s">
        <v>45384</v>
      </c>
      <c r="W1869" s="15" t="s">
        <v>22473</v>
      </c>
      <c r="X1869" s="15" t="e">
        <f>_xlfn.XLOOKUP(_LOOKUP[[#This Row],[AdjusterMemberName]],_Adjuster[Adjuster Name],_Adjuster[Email],,0)</f>
        <v>#N/A</v>
      </c>
      <c r="Y1869" s="15" t="e">
        <f>_xlfn.XLOOKUP(_LOOKUP[[#This Row],[AdjusterMemberName]],_Adjuster[Adjuster Name],_Adjuster[Phone Number],,0)</f>
        <v>#N/A</v>
      </c>
      <c r="Z1869" s="15" t="s">
        <v>31793</v>
      </c>
      <c r="AA18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11774 Taylor St, Adelanto  CA 92301</v>
      </c>
      <c r="AB1869" s="15">
        <v>45634</v>
      </c>
    </row>
    <row r="1870" spans="1:28" x14ac:dyDescent="0.3">
      <c r="A1870" s="14">
        <v>1</v>
      </c>
      <c r="B1870" s="14">
        <v>1</v>
      </c>
      <c r="C1870" s="15" t="s">
        <v>31834</v>
      </c>
      <c r="D1870" s="15" t="s">
        <v>31834</v>
      </c>
      <c r="E1870" s="15">
        <v>45710</v>
      </c>
      <c r="F1870" s="15" t="s">
        <v>31835</v>
      </c>
      <c r="G1870" s="15">
        <v>45619</v>
      </c>
      <c r="H1870" s="15">
        <v>45800</v>
      </c>
      <c r="I1870" s="15" t="s">
        <v>31836</v>
      </c>
      <c r="J1870" s="15" t="s">
        <v>31837</v>
      </c>
      <c r="K1870" s="15" t="s">
        <v>45604</v>
      </c>
      <c r="L1870" s="15" t="s">
        <v>987</v>
      </c>
      <c r="M1870" s="15" t="s">
        <v>6236</v>
      </c>
      <c r="N1870" s="14">
        <v>2004</v>
      </c>
      <c r="O1870" s="15" t="s">
        <v>31838</v>
      </c>
      <c r="P1870" s="15" t="s">
        <v>106</v>
      </c>
      <c r="Q1870" s="15" t="s">
        <v>47065</v>
      </c>
      <c r="R1870" s="15" t="s">
        <v>31839</v>
      </c>
      <c r="S1870" s="15" t="s">
        <v>31840</v>
      </c>
      <c r="T1870" s="15" t="s">
        <v>174</v>
      </c>
      <c r="U1870" s="15" t="s">
        <v>53</v>
      </c>
      <c r="V1870" s="15" t="s">
        <v>45565</v>
      </c>
      <c r="W1870" s="15" t="s">
        <v>54</v>
      </c>
      <c r="X1870" s="15" t="str">
        <f>_xlfn.XLOOKUP(_LOOKUP[[#This Row],[AdjusterMemberName]],_Adjuster[Adjuster Name],_Adjuster[Email],,0)</f>
        <v>JRubalcava@knightcompany.com</v>
      </c>
      <c r="Y1870" s="15" t="str">
        <f>_xlfn.XLOOKUP(_LOOKUP[[#This Row],[AdjusterMemberName]],_Adjuster[Adjuster Name],_Adjuster[Phone Number],,0)</f>
        <v>424-559-5420</v>
      </c>
      <c r="Z1870" s="15" t="s">
        <v>31841</v>
      </c>
      <c r="AA18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345 S New Hampshire Ave Apt 206, Los Angeles  CA 90020</v>
      </c>
      <c r="AB1870" s="15"/>
    </row>
    <row r="1871" spans="1:28" x14ac:dyDescent="0.3">
      <c r="A1871" s="14">
        <v>1</v>
      </c>
      <c r="B1871" s="14">
        <v>1</v>
      </c>
      <c r="C1871" s="15" t="s">
        <v>31842</v>
      </c>
      <c r="D1871" s="15" t="s">
        <v>31842</v>
      </c>
      <c r="E1871" s="15">
        <v>45710</v>
      </c>
      <c r="F1871" s="15" t="s">
        <v>31843</v>
      </c>
      <c r="G1871" s="15">
        <v>45657</v>
      </c>
      <c r="H1871" s="15">
        <v>45838</v>
      </c>
      <c r="I1871" s="15" t="s">
        <v>31844</v>
      </c>
      <c r="J1871" s="15" t="s">
        <v>31845</v>
      </c>
      <c r="K1871" s="15" t="s">
        <v>45496</v>
      </c>
      <c r="L1871" s="15" t="s">
        <v>281</v>
      </c>
      <c r="M1871" s="15" t="s">
        <v>526</v>
      </c>
      <c r="N1871" s="14">
        <v>2025</v>
      </c>
      <c r="O1871" s="15" t="s">
        <v>31846</v>
      </c>
      <c r="P1871" s="15" t="s">
        <v>106</v>
      </c>
      <c r="Q1871" s="15" t="s">
        <v>47072</v>
      </c>
      <c r="R1871" s="15" t="s">
        <v>31847</v>
      </c>
      <c r="S1871" s="15" t="s">
        <v>31848</v>
      </c>
      <c r="T1871" s="15" t="s">
        <v>3033</v>
      </c>
      <c r="U1871" s="15" t="s">
        <v>53</v>
      </c>
      <c r="V1871" s="15" t="s">
        <v>45867</v>
      </c>
      <c r="W1871" s="15" t="s">
        <v>264</v>
      </c>
      <c r="X1871" s="15" t="str">
        <f>_xlfn.XLOOKUP(_LOOKUP[[#This Row],[AdjusterMemberName]],_Adjuster[Adjuster Name],_Adjuster[Email],,0)</f>
        <v>sBonnevie@knightcompany.com</v>
      </c>
      <c r="Y1871" s="15" t="str">
        <f>_xlfn.XLOOKUP(_LOOKUP[[#This Row],[AdjusterMemberName]],_Adjuster[Adjuster Name],_Adjuster[Phone Number],,0)</f>
        <v>323-692-4064</v>
      </c>
      <c r="Z1871" s="15" t="s">
        <v>31849</v>
      </c>
      <c r="AA18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3957 Bartley Court , Merced  CA 95348</v>
      </c>
      <c r="AB1871" s="15">
        <v>45780</v>
      </c>
    </row>
    <row r="1872" spans="1:28" x14ac:dyDescent="0.3">
      <c r="A1872" s="14">
        <v>1</v>
      </c>
      <c r="B1872" s="14">
        <v>1</v>
      </c>
      <c r="C1872" s="15" t="s">
        <v>31906</v>
      </c>
      <c r="D1872" s="15" t="s">
        <v>31906</v>
      </c>
      <c r="E1872" s="15">
        <v>45710</v>
      </c>
      <c r="F1872" s="15" t="s">
        <v>31907</v>
      </c>
      <c r="G1872" s="15">
        <v>45642</v>
      </c>
      <c r="H1872" s="15">
        <v>45824</v>
      </c>
      <c r="I1872" s="15" t="s">
        <v>31908</v>
      </c>
      <c r="J1872" s="15" t="s">
        <v>31909</v>
      </c>
      <c r="K1872" s="15" t="s">
        <v>45940</v>
      </c>
      <c r="L1872" s="15" t="s">
        <v>103</v>
      </c>
      <c r="M1872" s="15" t="s">
        <v>104</v>
      </c>
      <c r="N1872" s="14">
        <v>2012</v>
      </c>
      <c r="O1872" s="15" t="s">
        <v>31910</v>
      </c>
      <c r="P1872" s="15" t="s">
        <v>106</v>
      </c>
      <c r="Q1872" s="15" t="s">
        <v>119</v>
      </c>
      <c r="R1872" s="15" t="s">
        <v>31911</v>
      </c>
      <c r="S1872" s="15" t="s">
        <v>31912</v>
      </c>
      <c r="T1872" s="15" t="s">
        <v>31913</v>
      </c>
      <c r="U1872" s="15" t="s">
        <v>53</v>
      </c>
      <c r="V1872" s="15" t="s">
        <v>46283</v>
      </c>
      <c r="W1872" s="15" t="s">
        <v>22473</v>
      </c>
      <c r="X1872" s="15" t="e">
        <f>_xlfn.XLOOKUP(_LOOKUP[[#This Row],[AdjusterMemberName]],_Adjuster[Adjuster Name],_Adjuster[Email],,0)</f>
        <v>#N/A</v>
      </c>
      <c r="Y1872" s="15" t="e">
        <f>_xlfn.XLOOKUP(_LOOKUP[[#This Row],[AdjusterMemberName]],_Adjuster[Adjuster Name],_Adjuster[Phone Number],,0)</f>
        <v>#N/A</v>
      </c>
      <c r="Z1872" s="15" t="s">
        <v>31914</v>
      </c>
      <c r="AA18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25501 Harbor Village Pl Apt M, Harbor City  CA 90710</v>
      </c>
      <c r="AB1872" s="15">
        <v>45686</v>
      </c>
    </row>
    <row r="1873" spans="1:28" x14ac:dyDescent="0.3">
      <c r="A1873" s="14">
        <v>1</v>
      </c>
      <c r="B1873" s="14">
        <v>1</v>
      </c>
      <c r="C1873" s="15" t="s">
        <v>31653</v>
      </c>
      <c r="D1873" s="15" t="s">
        <v>31653</v>
      </c>
      <c r="E1873" s="15">
        <v>45710</v>
      </c>
      <c r="F1873" s="15" t="s">
        <v>32038</v>
      </c>
      <c r="G1873" s="15">
        <v>45560</v>
      </c>
      <c r="H1873" s="15">
        <v>45741</v>
      </c>
      <c r="I1873" s="15" t="s">
        <v>32039</v>
      </c>
      <c r="J1873" s="15" t="s">
        <v>32040</v>
      </c>
      <c r="K1873" s="15" t="s">
        <v>45638</v>
      </c>
      <c r="L1873" s="15" t="s">
        <v>116</v>
      </c>
      <c r="M1873" s="15" t="s">
        <v>1550</v>
      </c>
      <c r="N1873" s="14">
        <v>2012</v>
      </c>
      <c r="O1873" s="15" t="s">
        <v>31658</v>
      </c>
      <c r="P1873" s="15" t="s">
        <v>106</v>
      </c>
      <c r="Q1873" s="15" t="s">
        <v>47019</v>
      </c>
      <c r="R1873" s="15" t="s">
        <v>20516</v>
      </c>
      <c r="S1873" s="15" t="s">
        <v>31659</v>
      </c>
      <c r="T1873" s="15" t="s">
        <v>31660</v>
      </c>
      <c r="U1873" s="15" t="s">
        <v>53</v>
      </c>
      <c r="V1873" s="15" t="s">
        <v>46147</v>
      </c>
      <c r="W1873" s="15" t="s">
        <v>1357</v>
      </c>
      <c r="X1873" s="15" t="str">
        <f>_xlfn.XLOOKUP(_LOOKUP[[#This Row],[AdjusterMemberName]],_Adjuster[Adjuster Name],_Adjuster[Email],,0)</f>
        <v>jRivera1@knightcompany.com</v>
      </c>
      <c r="Y1873" s="15" t="str">
        <f>_xlfn.XLOOKUP(_LOOKUP[[#This Row],[AdjusterMemberName]],_Adjuster[Adjuster Name],_Adjuster[Phone Number],,0)</f>
        <v>424-559-5239</v>
      </c>
      <c r="Z1873" s="15" t="s">
        <v>31661</v>
      </c>
      <c r="AA18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2450 Ridgeway Dr, National City  CA 91950</v>
      </c>
      <c r="AB1873" s="15"/>
    </row>
    <row r="1874" spans="1:28" x14ac:dyDescent="0.3">
      <c r="A1874" s="14">
        <v>1</v>
      </c>
      <c r="B1874" s="14">
        <v>1</v>
      </c>
      <c r="C1874" s="15" t="s">
        <v>32162</v>
      </c>
      <c r="D1874" s="15" t="s">
        <v>32162</v>
      </c>
      <c r="E1874" s="15">
        <v>45710</v>
      </c>
      <c r="F1874" s="15" t="s">
        <v>32163</v>
      </c>
      <c r="G1874" s="15">
        <v>45562</v>
      </c>
      <c r="H1874" s="15">
        <v>45743</v>
      </c>
      <c r="I1874" s="15" t="s">
        <v>32164</v>
      </c>
      <c r="J1874" s="15" t="s">
        <v>32165</v>
      </c>
      <c r="K1874" s="15" t="s">
        <v>45496</v>
      </c>
      <c r="L1874" s="15" t="s">
        <v>441</v>
      </c>
      <c r="M1874" s="15" t="s">
        <v>442</v>
      </c>
      <c r="N1874" s="14">
        <v>2016</v>
      </c>
      <c r="O1874" s="15" t="s">
        <v>32166</v>
      </c>
      <c r="P1874" s="15" t="s">
        <v>106</v>
      </c>
      <c r="Q1874" s="15" t="s">
        <v>47019</v>
      </c>
      <c r="R1874" s="15" t="s">
        <v>32167</v>
      </c>
      <c r="S1874" s="15" t="s">
        <v>32168</v>
      </c>
      <c r="T1874" s="15" t="s">
        <v>1138</v>
      </c>
      <c r="U1874" s="15" t="s">
        <v>53</v>
      </c>
      <c r="V1874" s="15" t="s">
        <v>45366</v>
      </c>
      <c r="W1874" s="15" t="s">
        <v>1186</v>
      </c>
      <c r="X1874" s="15" t="str">
        <f>_xlfn.XLOOKUP(_LOOKUP[[#This Row],[AdjusterMemberName]],_Adjuster[Adjuster Name],_Adjuster[Email],,0)</f>
        <v>sAkinleye@knightcompany.com</v>
      </c>
      <c r="Y1874" s="15" t="str">
        <f>_xlfn.XLOOKUP(_LOOKUP[[#This Row],[AdjusterMemberName]],_Adjuster[Adjuster Name],_Adjuster[Phone Number],,0)</f>
        <v>424-559-5280</v>
      </c>
      <c r="Z1874" s="15" t="s">
        <v>32169</v>
      </c>
      <c r="AA18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8429 Willis Ave Unit A, Panorama City  CA 91402</v>
      </c>
      <c r="AB1874" s="15"/>
    </row>
    <row r="1875" spans="1:28" x14ac:dyDescent="0.3">
      <c r="A1875" s="14">
        <v>1</v>
      </c>
      <c r="B1875" s="14">
        <v>1</v>
      </c>
      <c r="C1875" s="15" t="s">
        <v>32205</v>
      </c>
      <c r="D1875" s="15" t="s">
        <v>32205</v>
      </c>
      <c r="E1875" s="15">
        <v>45710</v>
      </c>
      <c r="F1875" s="15" t="s">
        <v>32206</v>
      </c>
      <c r="G1875" s="15">
        <v>45622</v>
      </c>
      <c r="H1875" s="15">
        <v>45803</v>
      </c>
      <c r="I1875" s="15" t="s">
        <v>32207</v>
      </c>
      <c r="J1875" s="15" t="s">
        <v>32208</v>
      </c>
      <c r="K1875" s="15" t="s">
        <v>45424</v>
      </c>
      <c r="L1875" s="15" t="s">
        <v>314</v>
      </c>
      <c r="M1875" s="15" t="s">
        <v>3946</v>
      </c>
      <c r="N1875" s="14">
        <v>2017</v>
      </c>
      <c r="O1875" s="15" t="s">
        <v>32209</v>
      </c>
      <c r="P1875" s="15" t="s">
        <v>81</v>
      </c>
      <c r="Q1875" s="15" t="s">
        <v>47019</v>
      </c>
      <c r="R1875" s="15" t="s">
        <v>32210</v>
      </c>
      <c r="S1875" s="15" t="s">
        <v>32211</v>
      </c>
      <c r="T1875" s="15" t="s">
        <v>1067</v>
      </c>
      <c r="U1875" s="15" t="s">
        <v>53</v>
      </c>
      <c r="V1875" s="15" t="s">
        <v>45401</v>
      </c>
      <c r="W1875" s="15" t="s">
        <v>54</v>
      </c>
      <c r="X1875" s="15" t="str">
        <f>_xlfn.XLOOKUP(_LOOKUP[[#This Row],[AdjusterMemberName]],_Adjuster[Adjuster Name],_Adjuster[Email],,0)</f>
        <v>JRubalcava@knightcompany.com</v>
      </c>
      <c r="Y1875" s="15" t="str">
        <f>_xlfn.XLOOKUP(_LOOKUP[[#This Row],[AdjusterMemberName]],_Adjuster[Adjuster Name],_Adjuster[Phone Number],,0)</f>
        <v>424-559-5420</v>
      </c>
      <c r="Z1875" s="15" t="s">
        <v>32212</v>
      </c>
      <c r="AA18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2343 18Th Ave, San Francisco  CA 94116</v>
      </c>
      <c r="AB1875" s="15"/>
    </row>
    <row r="1876" spans="1:28" x14ac:dyDescent="0.3">
      <c r="A1876" s="14">
        <v>1</v>
      </c>
      <c r="B1876" s="14">
        <v>1</v>
      </c>
      <c r="C1876" s="15" t="s">
        <v>32294</v>
      </c>
      <c r="D1876" s="15" t="s">
        <v>32294</v>
      </c>
      <c r="E1876" s="15">
        <v>45710</v>
      </c>
      <c r="F1876" s="15" t="s">
        <v>32295</v>
      </c>
      <c r="G1876" s="15">
        <v>45705</v>
      </c>
      <c r="H1876" s="15">
        <v>45886</v>
      </c>
      <c r="I1876" s="15" t="s">
        <v>32296</v>
      </c>
      <c r="J1876" s="15" t="s">
        <v>32297</v>
      </c>
      <c r="K1876" s="15" t="s">
        <v>45805</v>
      </c>
      <c r="L1876" s="15" t="s">
        <v>103</v>
      </c>
      <c r="M1876" s="15" t="s">
        <v>890</v>
      </c>
      <c r="N1876" s="14">
        <v>2010</v>
      </c>
      <c r="O1876" s="15" t="s">
        <v>32298</v>
      </c>
      <c r="P1876" s="15" t="s">
        <v>81</v>
      </c>
      <c r="Q1876" s="15" t="s">
        <v>46931</v>
      </c>
      <c r="R1876" s="15" t="s">
        <v>32299</v>
      </c>
      <c r="S1876" s="15" t="s">
        <v>32300</v>
      </c>
      <c r="T1876" s="15" t="s">
        <v>404</v>
      </c>
      <c r="U1876" s="15" t="s">
        <v>53</v>
      </c>
      <c r="V1876" s="15" t="s">
        <v>45417</v>
      </c>
      <c r="W1876" s="15" t="s">
        <v>264</v>
      </c>
      <c r="X1876" s="15" t="str">
        <f>_xlfn.XLOOKUP(_LOOKUP[[#This Row],[AdjusterMemberName]],_Adjuster[Adjuster Name],_Adjuster[Email],,0)</f>
        <v>sBonnevie@knightcompany.com</v>
      </c>
      <c r="Y1876" s="15" t="str">
        <f>_xlfn.XLOOKUP(_LOOKUP[[#This Row],[AdjusterMemberName]],_Adjuster[Adjuster Name],_Adjuster[Phone Number],,0)</f>
        <v>323-692-4064</v>
      </c>
      <c r="Z1876" s="15" t="s">
        <v>32301</v>
      </c>
      <c r="AA18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3169 E Avenue S1, Palmdale  CA 93550</v>
      </c>
      <c r="AB1876" s="15"/>
    </row>
    <row r="1877" spans="1:28" x14ac:dyDescent="0.3">
      <c r="A1877" s="14">
        <v>0</v>
      </c>
      <c r="B1877" s="14">
        <v>1</v>
      </c>
      <c r="C1877" s="15" t="s">
        <v>21402</v>
      </c>
      <c r="D1877" s="15" t="s">
        <v>21402</v>
      </c>
      <c r="E1877" s="15">
        <v>45710</v>
      </c>
      <c r="F1877" s="15" t="s">
        <v>32820</v>
      </c>
      <c r="G1877" s="15"/>
      <c r="H1877" s="15"/>
      <c r="I1877" s="15" t="s">
        <v>32821</v>
      </c>
      <c r="J1877" s="15" t="s">
        <v>32822</v>
      </c>
      <c r="K1877" s="15" t="s">
        <v>45332</v>
      </c>
      <c r="L1877" s="15" t="s">
        <v>2199</v>
      </c>
      <c r="M1877" s="15" t="s">
        <v>10815</v>
      </c>
      <c r="N1877" s="14">
        <v>2015</v>
      </c>
      <c r="O1877" s="15" t="s">
        <v>25842</v>
      </c>
      <c r="P1877" s="15" t="s">
        <v>106</v>
      </c>
      <c r="Q1877" s="15"/>
      <c r="R1877" s="15"/>
      <c r="S1877" s="15"/>
      <c r="T1877" s="15"/>
      <c r="U1877" s="15"/>
      <c r="V1877" s="15"/>
      <c r="W1877" s="15" t="s">
        <v>22473</v>
      </c>
      <c r="X1877" s="15" t="e">
        <f>_xlfn.XLOOKUP(_LOOKUP[[#This Row],[AdjusterMemberName]],_Adjuster[Adjuster Name],_Adjuster[Email],,0)</f>
        <v>#N/A</v>
      </c>
      <c r="Y1877" s="15" t="e">
        <f>_xlfn.XLOOKUP(_LOOKUP[[#This Row],[AdjusterMemberName]],_Adjuster[Adjuster Name],_Adjuster[Phone Number],,0)</f>
        <v>#N/A</v>
      </c>
      <c r="Z1877" s="15"/>
      <c r="AA1877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1877" s="15"/>
    </row>
    <row r="1878" spans="1:28" x14ac:dyDescent="0.3">
      <c r="A1878" s="14">
        <v>1</v>
      </c>
      <c r="B1878" s="14">
        <v>1</v>
      </c>
      <c r="C1878" s="15" t="s">
        <v>4606</v>
      </c>
      <c r="D1878" s="15" t="s">
        <v>4606</v>
      </c>
      <c r="E1878" s="15">
        <v>45710</v>
      </c>
      <c r="F1878" s="15" t="s">
        <v>32873</v>
      </c>
      <c r="G1878" s="15">
        <v>45531</v>
      </c>
      <c r="H1878" s="15">
        <v>45715</v>
      </c>
      <c r="I1878" s="15" t="s">
        <v>32874</v>
      </c>
      <c r="J1878" s="15" t="s">
        <v>32875</v>
      </c>
      <c r="K1878" s="15" t="s">
        <v>45332</v>
      </c>
      <c r="L1878" s="15" t="s">
        <v>128</v>
      </c>
      <c r="M1878" s="15" t="s">
        <v>909</v>
      </c>
      <c r="N1878" s="14">
        <v>2024</v>
      </c>
      <c r="O1878" s="15" t="s">
        <v>4610</v>
      </c>
      <c r="P1878" s="15" t="s">
        <v>106</v>
      </c>
      <c r="Q1878" s="15" t="s">
        <v>47079</v>
      </c>
      <c r="R1878" s="15" t="s">
        <v>4611</v>
      </c>
      <c r="S1878" s="15" t="s">
        <v>4612</v>
      </c>
      <c r="T1878" s="15" t="s">
        <v>174</v>
      </c>
      <c r="U1878" s="15" t="s">
        <v>53</v>
      </c>
      <c r="V1878" s="15" t="s">
        <v>45337</v>
      </c>
      <c r="W1878" s="15" t="s">
        <v>1186</v>
      </c>
      <c r="X1878" s="15" t="str">
        <f>_xlfn.XLOOKUP(_LOOKUP[[#This Row],[AdjusterMemberName]],_Adjuster[Adjuster Name],_Adjuster[Email],,0)</f>
        <v>sAkinleye@knightcompany.com</v>
      </c>
      <c r="Y1878" s="15" t="str">
        <f>_xlfn.XLOOKUP(_LOOKUP[[#This Row],[AdjusterMemberName]],_Adjuster[Adjuster Name],_Adjuster[Phone Number],,0)</f>
        <v>424-559-5280</v>
      </c>
      <c r="Z1878" s="15" t="s">
        <v>4614</v>
      </c>
      <c r="AA18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401 S Grand View St Apt 404, Los Angeles  CA 90057</v>
      </c>
      <c r="AB1878" s="15"/>
    </row>
    <row r="1879" spans="1:28" x14ac:dyDescent="0.3">
      <c r="A1879" s="14">
        <v>1</v>
      </c>
      <c r="B1879" s="14">
        <v>1</v>
      </c>
      <c r="C1879" s="15" t="s">
        <v>31483</v>
      </c>
      <c r="D1879" s="15" t="s">
        <v>31483</v>
      </c>
      <c r="E1879" s="15">
        <v>45709</v>
      </c>
      <c r="F1879" s="15" t="s">
        <v>31484</v>
      </c>
      <c r="G1879" s="15">
        <v>45644</v>
      </c>
      <c r="H1879" s="15">
        <v>45826</v>
      </c>
      <c r="I1879" s="15" t="s">
        <v>31485</v>
      </c>
      <c r="J1879" s="15" t="s">
        <v>31486</v>
      </c>
      <c r="K1879" s="15" t="s">
        <v>45458</v>
      </c>
      <c r="L1879" s="15" t="s">
        <v>103</v>
      </c>
      <c r="M1879" s="15" t="s">
        <v>1292</v>
      </c>
      <c r="N1879" s="14">
        <v>2008</v>
      </c>
      <c r="O1879" s="15" t="s">
        <v>31487</v>
      </c>
      <c r="P1879" s="15" t="s">
        <v>81</v>
      </c>
      <c r="Q1879" s="15" t="s">
        <v>47006</v>
      </c>
      <c r="R1879" s="15" t="s">
        <v>31488</v>
      </c>
      <c r="S1879" s="15" t="s">
        <v>31489</v>
      </c>
      <c r="T1879" s="15" t="s">
        <v>4874</v>
      </c>
      <c r="U1879" s="15" t="s">
        <v>53</v>
      </c>
      <c r="V1879" s="15" t="s">
        <v>45372</v>
      </c>
      <c r="W1879" s="15" t="s">
        <v>3184</v>
      </c>
      <c r="X1879" s="15" t="str">
        <f>_xlfn.XLOOKUP(_LOOKUP[[#This Row],[AdjusterMemberName]],_Adjuster[Adjuster Name],_Adjuster[Email],,0)</f>
        <v>mQualls@knightcompany.com</v>
      </c>
      <c r="Y1879" s="15" t="str">
        <f>_xlfn.XLOOKUP(_LOOKUP[[#This Row],[AdjusterMemberName]],_Adjuster[Adjuster Name],_Adjuster[Phone Number],,0)</f>
        <v>424-559-5436</v>
      </c>
      <c r="Z1879" s="15" t="s">
        <v>31490</v>
      </c>
      <c r="AA18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33200 Windtree Ave, Wildomar  CA 92595</v>
      </c>
      <c r="AB1879" s="15"/>
    </row>
    <row r="1880" spans="1:28" x14ac:dyDescent="0.3">
      <c r="A1880" s="14">
        <v>1</v>
      </c>
      <c r="B1880" s="14">
        <v>1</v>
      </c>
      <c r="C1880" s="15" t="s">
        <v>31491</v>
      </c>
      <c r="D1880" s="15" t="s">
        <v>31492</v>
      </c>
      <c r="E1880" s="15">
        <v>45709</v>
      </c>
      <c r="F1880" s="15" t="s">
        <v>31493</v>
      </c>
      <c r="G1880" s="15">
        <v>45703</v>
      </c>
      <c r="H1880" s="15">
        <v>45884</v>
      </c>
      <c r="I1880" s="15" t="s">
        <v>31494</v>
      </c>
      <c r="J1880" s="15" t="s">
        <v>31495</v>
      </c>
      <c r="K1880" s="15" t="s">
        <v>46294</v>
      </c>
      <c r="L1880" s="15" t="s">
        <v>139</v>
      </c>
      <c r="M1880" s="15" t="s">
        <v>20664</v>
      </c>
      <c r="N1880" s="14">
        <v>2004</v>
      </c>
      <c r="O1880" s="15" t="s">
        <v>31496</v>
      </c>
      <c r="P1880" s="15" t="s">
        <v>106</v>
      </c>
      <c r="Q1880" s="15" t="s">
        <v>47001</v>
      </c>
      <c r="R1880" s="15" t="s">
        <v>31497</v>
      </c>
      <c r="S1880" s="15" t="s">
        <v>31498</v>
      </c>
      <c r="T1880" s="15" t="s">
        <v>1834</v>
      </c>
      <c r="U1880" s="15" t="s">
        <v>53</v>
      </c>
      <c r="V1880" s="15" t="s">
        <v>45886</v>
      </c>
      <c r="W1880" s="15" t="s">
        <v>1357</v>
      </c>
      <c r="X1880" s="15" t="str">
        <f>_xlfn.XLOOKUP(_LOOKUP[[#This Row],[AdjusterMemberName]],_Adjuster[Adjuster Name],_Adjuster[Email],,0)</f>
        <v>jRivera1@knightcompany.com</v>
      </c>
      <c r="Y1880" s="15" t="str">
        <f>_xlfn.XLOOKUP(_LOOKUP[[#This Row],[AdjusterMemberName]],_Adjuster[Adjuster Name],_Adjuster[Phone Number],,0)</f>
        <v>424-559-5239</v>
      </c>
      <c r="Z1880" s="15" t="s">
        <v>31499</v>
      </c>
      <c r="AA18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1530 E El Norte Pkwy Spc 54, Escondido  CA 92027</v>
      </c>
      <c r="AB1880" s="15"/>
    </row>
    <row r="1881" spans="1:28" x14ac:dyDescent="0.3">
      <c r="A1881" s="14">
        <v>1</v>
      </c>
      <c r="B1881" s="14">
        <v>1</v>
      </c>
      <c r="C1881" s="15" t="s">
        <v>31552</v>
      </c>
      <c r="D1881" s="15" t="s">
        <v>31552</v>
      </c>
      <c r="E1881" s="15">
        <v>45709</v>
      </c>
      <c r="F1881" s="15" t="s">
        <v>31553</v>
      </c>
      <c r="G1881" s="15">
        <v>45667</v>
      </c>
      <c r="H1881" s="15">
        <v>45848</v>
      </c>
      <c r="I1881" s="15" t="s">
        <v>31554</v>
      </c>
      <c r="J1881" s="15" t="s">
        <v>31555</v>
      </c>
      <c r="K1881" s="15" t="s">
        <v>45386</v>
      </c>
      <c r="L1881" s="15" t="s">
        <v>128</v>
      </c>
      <c r="M1881" s="15" t="s">
        <v>170</v>
      </c>
      <c r="N1881" s="14">
        <v>2012</v>
      </c>
      <c r="O1881" s="15" t="s">
        <v>31556</v>
      </c>
      <c r="P1881" s="15" t="s">
        <v>81</v>
      </c>
      <c r="Q1881" s="15" t="s">
        <v>47002</v>
      </c>
      <c r="R1881" s="15" t="s">
        <v>31557</v>
      </c>
      <c r="S1881" s="15" t="s">
        <v>31558</v>
      </c>
      <c r="T1881" s="15" t="s">
        <v>174</v>
      </c>
      <c r="U1881" s="15" t="s">
        <v>53</v>
      </c>
      <c r="V1881" s="15" t="s">
        <v>45474</v>
      </c>
      <c r="W1881" s="15" t="s">
        <v>1357</v>
      </c>
      <c r="X1881" s="15" t="str">
        <f>_xlfn.XLOOKUP(_LOOKUP[[#This Row],[AdjusterMemberName]],_Adjuster[Adjuster Name],_Adjuster[Email],,0)</f>
        <v>jRivera1@knightcompany.com</v>
      </c>
      <c r="Y1881" s="15" t="str">
        <f>_xlfn.XLOOKUP(_LOOKUP[[#This Row],[AdjusterMemberName]],_Adjuster[Adjuster Name],_Adjuster[Phone Number],,0)</f>
        <v>424-559-5239</v>
      </c>
      <c r="Z1881" s="15" t="s">
        <v>31559</v>
      </c>
      <c r="AA18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4056 Dalton Ave, Los Angeles  CA 90062</v>
      </c>
      <c r="AB1881" s="15">
        <v>45731</v>
      </c>
    </row>
    <row r="1882" spans="1:28" x14ac:dyDescent="0.3">
      <c r="A1882" s="14">
        <v>1</v>
      </c>
      <c r="B1882" s="14">
        <v>1</v>
      </c>
      <c r="C1882" s="15" t="s">
        <v>18784</v>
      </c>
      <c r="D1882" s="15" t="s">
        <v>18784</v>
      </c>
      <c r="E1882" s="15">
        <v>45709</v>
      </c>
      <c r="F1882" s="15" t="s">
        <v>31569</v>
      </c>
      <c r="G1882" s="15">
        <v>45662</v>
      </c>
      <c r="H1882" s="15">
        <v>45843</v>
      </c>
      <c r="I1882" s="15" t="s">
        <v>31570</v>
      </c>
      <c r="J1882" s="15" t="s">
        <v>31571</v>
      </c>
      <c r="K1882" s="15" t="s">
        <v>46293</v>
      </c>
      <c r="L1882" s="15" t="s">
        <v>128</v>
      </c>
      <c r="M1882" s="15" t="s">
        <v>129</v>
      </c>
      <c r="N1882" s="14">
        <v>2024</v>
      </c>
      <c r="O1882" s="15" t="s">
        <v>18788</v>
      </c>
      <c r="P1882" s="15" t="s">
        <v>106</v>
      </c>
      <c r="Q1882" s="15" t="s">
        <v>46913</v>
      </c>
      <c r="R1882" s="15" t="s">
        <v>18789</v>
      </c>
      <c r="S1882" s="15" t="s">
        <v>18790</v>
      </c>
      <c r="T1882" s="15" t="s">
        <v>174</v>
      </c>
      <c r="U1882" s="15" t="s">
        <v>53</v>
      </c>
      <c r="V1882" s="15" t="s">
        <v>45920</v>
      </c>
      <c r="W1882" s="15" t="s">
        <v>3307</v>
      </c>
      <c r="X1882" s="15" t="e">
        <f>_xlfn.XLOOKUP(_LOOKUP[[#This Row],[AdjusterMemberName]],_Adjuster[Adjuster Name],_Adjuster[Email],,0)</f>
        <v>#N/A</v>
      </c>
      <c r="Y1882" s="15" t="e">
        <f>_xlfn.XLOOKUP(_LOOKUP[[#This Row],[AdjusterMemberName]],_Adjuster[Adjuster Name],_Adjuster[Phone Number],,0)</f>
        <v>#N/A</v>
      </c>
      <c r="Z1882" s="15" t="s">
        <v>18791</v>
      </c>
      <c r="AA18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3011 1/2 W54Th St , Los Angeles  CA 90043</v>
      </c>
      <c r="AB1882" s="15"/>
    </row>
    <row r="1883" spans="1:28" x14ac:dyDescent="0.3">
      <c r="A1883" s="14">
        <v>1</v>
      </c>
      <c r="B1883" s="14">
        <v>1</v>
      </c>
      <c r="C1883" s="15" t="s">
        <v>12543</v>
      </c>
      <c r="D1883" s="15" t="s">
        <v>12543</v>
      </c>
      <c r="E1883" s="15">
        <v>45709</v>
      </c>
      <c r="F1883" s="15" t="s">
        <v>31594</v>
      </c>
      <c r="G1883" s="15">
        <v>45580</v>
      </c>
      <c r="H1883" s="15">
        <v>45762</v>
      </c>
      <c r="I1883" s="15" t="s">
        <v>31595</v>
      </c>
      <c r="J1883" s="15" t="s">
        <v>31596</v>
      </c>
      <c r="K1883" s="15" t="s">
        <v>45373</v>
      </c>
      <c r="L1883" s="15" t="s">
        <v>128</v>
      </c>
      <c r="M1883" s="15" t="s">
        <v>170</v>
      </c>
      <c r="N1883" s="14">
        <v>2022</v>
      </c>
      <c r="O1883" s="15" t="s">
        <v>31597</v>
      </c>
      <c r="P1883" s="15" t="s">
        <v>106</v>
      </c>
      <c r="Q1883" s="15" t="s">
        <v>47006</v>
      </c>
      <c r="R1883" s="15" t="s">
        <v>12548</v>
      </c>
      <c r="S1883" s="15" t="s">
        <v>12549</v>
      </c>
      <c r="T1883" s="15" t="s">
        <v>96</v>
      </c>
      <c r="U1883" s="15" t="s">
        <v>53</v>
      </c>
      <c r="V1883" s="15" t="s">
        <v>45534</v>
      </c>
      <c r="W1883" s="15" t="s">
        <v>7479</v>
      </c>
      <c r="X1883" s="15" t="e">
        <f>_xlfn.XLOOKUP(_LOOKUP[[#This Row],[AdjusterMemberName]],_Adjuster[Adjuster Name],_Adjuster[Email],,0)</f>
        <v>#N/A</v>
      </c>
      <c r="Y1883" s="15" t="e">
        <f>_xlfn.XLOOKUP(_LOOKUP[[#This Row],[AdjusterMemberName]],_Adjuster[Adjuster Name],_Adjuster[Phone Number],,0)</f>
        <v>#N/A</v>
      </c>
      <c r="Z1883" s="15" t="s">
        <v>12550</v>
      </c>
      <c r="AA18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16510 Seattle Slew Dr, Moreno Valley  CA 92551</v>
      </c>
      <c r="AB1883" s="15"/>
    </row>
    <row r="1884" spans="1:28" x14ac:dyDescent="0.3">
      <c r="A1884" s="14">
        <v>1</v>
      </c>
      <c r="B1884" s="14">
        <v>1</v>
      </c>
      <c r="C1884" s="15" t="s">
        <v>31614</v>
      </c>
      <c r="D1884" s="15" t="s">
        <v>31614</v>
      </c>
      <c r="E1884" s="15">
        <v>45709</v>
      </c>
      <c r="F1884" s="15" t="s">
        <v>31615</v>
      </c>
      <c r="G1884" s="15">
        <v>45548</v>
      </c>
      <c r="H1884" s="15">
        <v>45729</v>
      </c>
      <c r="I1884" s="15" t="s">
        <v>31616</v>
      </c>
      <c r="J1884" s="15" t="s">
        <v>31617</v>
      </c>
      <c r="K1884" s="15" t="s">
        <v>45520</v>
      </c>
      <c r="L1884" s="15" t="s">
        <v>270</v>
      </c>
      <c r="M1884" s="15" t="s">
        <v>3172</v>
      </c>
      <c r="N1884" s="14">
        <v>2017</v>
      </c>
      <c r="O1884" s="15" t="s">
        <v>31618</v>
      </c>
      <c r="P1884" s="15" t="s">
        <v>81</v>
      </c>
      <c r="Q1884" s="15" t="s">
        <v>47065</v>
      </c>
      <c r="R1884" s="15" t="s">
        <v>31619</v>
      </c>
      <c r="S1884" s="15" t="s">
        <v>31620</v>
      </c>
      <c r="T1884" s="15" t="s">
        <v>2950</v>
      </c>
      <c r="U1884" s="15" t="s">
        <v>53</v>
      </c>
      <c r="V1884" s="15" t="s">
        <v>45514</v>
      </c>
      <c r="W1884" s="15" t="s">
        <v>850</v>
      </c>
      <c r="X1884" s="15" t="e">
        <f>_xlfn.XLOOKUP(_LOOKUP[[#This Row],[AdjusterMemberName]],_Adjuster[Adjuster Name],_Adjuster[Email],,0)</f>
        <v>#N/A</v>
      </c>
      <c r="Y1884" s="15" t="e">
        <f>_xlfn.XLOOKUP(_LOOKUP[[#This Row],[AdjusterMemberName]],_Adjuster[Adjuster Name],_Adjuster[Phone Number],,0)</f>
        <v>#N/A</v>
      </c>
      <c r="Z1884" s="15" t="s">
        <v>31621</v>
      </c>
      <c r="AA18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10300 Foothill Blvd, Sylmar  CA 91342</v>
      </c>
      <c r="AB1884" s="15"/>
    </row>
    <row r="1885" spans="1:28" x14ac:dyDescent="0.3">
      <c r="A1885" s="14">
        <v>1</v>
      </c>
      <c r="B1885" s="14">
        <v>1</v>
      </c>
      <c r="C1885" s="15" t="s">
        <v>31638</v>
      </c>
      <c r="D1885" s="15" t="s">
        <v>31638</v>
      </c>
      <c r="E1885" s="15">
        <v>45709</v>
      </c>
      <c r="F1885" s="15" t="s">
        <v>31639</v>
      </c>
      <c r="G1885" s="15">
        <v>45676</v>
      </c>
      <c r="H1885" s="15">
        <v>45857</v>
      </c>
      <c r="I1885" s="15" t="s">
        <v>31640</v>
      </c>
      <c r="J1885" s="15" t="s">
        <v>30447</v>
      </c>
      <c r="K1885" s="15" t="s">
        <v>45329</v>
      </c>
      <c r="L1885" s="15" t="s">
        <v>1452</v>
      </c>
      <c r="M1885" s="15" t="s">
        <v>2022</v>
      </c>
      <c r="N1885" s="14">
        <v>2021</v>
      </c>
      <c r="O1885" s="15" t="s">
        <v>31641</v>
      </c>
      <c r="P1885" s="15" t="s">
        <v>106</v>
      </c>
      <c r="Q1885" s="15" t="s">
        <v>47038</v>
      </c>
      <c r="R1885" s="15" t="s">
        <v>31642</v>
      </c>
      <c r="S1885" s="15" t="s">
        <v>31643</v>
      </c>
      <c r="T1885" s="15" t="s">
        <v>11815</v>
      </c>
      <c r="U1885" s="15" t="s">
        <v>53</v>
      </c>
      <c r="V1885" s="15" t="s">
        <v>46291</v>
      </c>
      <c r="W1885" s="15" t="s">
        <v>1186</v>
      </c>
      <c r="X1885" s="15" t="str">
        <f>_xlfn.XLOOKUP(_LOOKUP[[#This Row],[AdjusterMemberName]],_Adjuster[Adjuster Name],_Adjuster[Email],,0)</f>
        <v>sAkinleye@knightcompany.com</v>
      </c>
      <c r="Y1885" s="15" t="str">
        <f>_xlfn.XLOOKUP(_LOOKUP[[#This Row],[AdjusterMemberName]],_Adjuster[Adjuster Name],_Adjuster[Phone Number],,0)</f>
        <v>424-559-5280</v>
      </c>
      <c r="Z1885" s="15" t="s">
        <v>31644</v>
      </c>
      <c r="AA18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3295 Thompson Ave, Clovis  CA 93619</v>
      </c>
      <c r="AB1885" s="15">
        <v>45838</v>
      </c>
    </row>
    <row r="1886" spans="1:28" x14ac:dyDescent="0.3">
      <c r="A1886" s="14">
        <v>1</v>
      </c>
      <c r="B1886" s="14">
        <v>1</v>
      </c>
      <c r="C1886" s="15" t="s">
        <v>31688</v>
      </c>
      <c r="D1886" s="15" t="s">
        <v>31688</v>
      </c>
      <c r="E1886" s="15">
        <v>45709</v>
      </c>
      <c r="F1886" s="15" t="s">
        <v>31689</v>
      </c>
      <c r="G1886" s="15">
        <v>45356</v>
      </c>
      <c r="H1886" s="15">
        <v>45540</v>
      </c>
      <c r="I1886" s="15" t="s">
        <v>31690</v>
      </c>
      <c r="J1886" s="15" t="s">
        <v>31691</v>
      </c>
      <c r="K1886" s="15" t="s">
        <v>45996</v>
      </c>
      <c r="L1886" s="15" t="s">
        <v>441</v>
      </c>
      <c r="M1886" s="15" t="s">
        <v>579</v>
      </c>
      <c r="N1886" s="14">
        <v>2007</v>
      </c>
      <c r="O1886" s="15" t="s">
        <v>31692</v>
      </c>
      <c r="P1886" s="15" t="s">
        <v>81</v>
      </c>
      <c r="Q1886" s="15" t="s">
        <v>119</v>
      </c>
      <c r="R1886" s="15" t="s">
        <v>31693</v>
      </c>
      <c r="S1886" s="15" t="s">
        <v>31694</v>
      </c>
      <c r="T1886" s="15" t="s">
        <v>122</v>
      </c>
      <c r="U1886" s="15" t="s">
        <v>53</v>
      </c>
      <c r="V1886" s="15" t="s">
        <v>45784</v>
      </c>
      <c r="W1886" s="15" t="s">
        <v>22473</v>
      </c>
      <c r="X1886" s="15" t="e">
        <f>_xlfn.XLOOKUP(_LOOKUP[[#This Row],[AdjusterMemberName]],_Adjuster[Adjuster Name],_Adjuster[Email],,0)</f>
        <v>#N/A</v>
      </c>
      <c r="Y1886" s="15" t="e">
        <f>_xlfn.XLOOKUP(_LOOKUP[[#This Row],[AdjusterMemberName]],_Adjuster[Adjuster Name],_Adjuster[Phone Number],,0)</f>
        <v>#N/A</v>
      </c>
      <c r="Z1886" s="15" t="s">
        <v>31695</v>
      </c>
      <c r="AA18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225 W Fruitvale Ave Apt 1A, Hemet  CA 92543</v>
      </c>
      <c r="AB1886" s="15">
        <v>45432</v>
      </c>
    </row>
    <row r="1887" spans="1:28" x14ac:dyDescent="0.3">
      <c r="A1887" s="14">
        <v>1</v>
      </c>
      <c r="B1887" s="14">
        <v>1</v>
      </c>
      <c r="C1887" s="15" t="s">
        <v>31769</v>
      </c>
      <c r="D1887" s="15" t="s">
        <v>31770</v>
      </c>
      <c r="E1887" s="15">
        <v>45709</v>
      </c>
      <c r="F1887" s="15" t="s">
        <v>31771</v>
      </c>
      <c r="G1887" s="15">
        <v>45531</v>
      </c>
      <c r="H1887" s="15">
        <v>45715</v>
      </c>
      <c r="I1887" s="15" t="s">
        <v>31772</v>
      </c>
      <c r="J1887" s="15" t="s">
        <v>31773</v>
      </c>
      <c r="K1887" s="15" t="s">
        <v>45635</v>
      </c>
      <c r="L1887" s="15" t="s">
        <v>281</v>
      </c>
      <c r="M1887" s="15" t="s">
        <v>526</v>
      </c>
      <c r="N1887" s="14">
        <v>2023</v>
      </c>
      <c r="O1887" s="15" t="s">
        <v>31774</v>
      </c>
      <c r="P1887" s="15" t="s">
        <v>81</v>
      </c>
      <c r="Q1887" s="15" t="s">
        <v>46922</v>
      </c>
      <c r="R1887" s="15" t="s">
        <v>31775</v>
      </c>
      <c r="S1887" s="15" t="s">
        <v>31776</v>
      </c>
      <c r="T1887" s="15" t="s">
        <v>811</v>
      </c>
      <c r="U1887" s="15" t="s">
        <v>53</v>
      </c>
      <c r="V1887" s="15" t="s">
        <v>45837</v>
      </c>
      <c r="W1887" s="15" t="s">
        <v>2618</v>
      </c>
      <c r="X1887" s="15" t="str">
        <f>_xlfn.XLOOKUP(_LOOKUP[[#This Row],[AdjusterMemberName]],_Adjuster[Adjuster Name],_Adjuster[Email],,0)</f>
        <v>Canglim@knightcompany.com</v>
      </c>
      <c r="Y1887" s="15" t="str">
        <f>_xlfn.XLOOKUP(_LOOKUP[[#This Row],[AdjusterMemberName]],_Adjuster[Adjuster Name],_Adjuster[Phone Number],,0)</f>
        <v>323-456-1707</v>
      </c>
      <c r="Z1887" s="15" t="s">
        <v>31777</v>
      </c>
      <c r="AA18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2047 Cherrytree Dr, Perris  CA 92571</v>
      </c>
      <c r="AB1887" s="15"/>
    </row>
    <row r="1888" spans="1:28" x14ac:dyDescent="0.3">
      <c r="A1888" s="14">
        <v>1</v>
      </c>
      <c r="B1888" s="14">
        <v>1</v>
      </c>
      <c r="C1888" s="15" t="s">
        <v>31809</v>
      </c>
      <c r="D1888" s="15" t="s">
        <v>31809</v>
      </c>
      <c r="E1888" s="15">
        <v>45709</v>
      </c>
      <c r="F1888" s="15" t="s">
        <v>31810</v>
      </c>
      <c r="G1888" s="15">
        <v>45681</v>
      </c>
      <c r="H1888" s="15">
        <v>45862</v>
      </c>
      <c r="I1888" s="15" t="s">
        <v>31811</v>
      </c>
      <c r="J1888" s="15" t="s">
        <v>1492</v>
      </c>
      <c r="K1888" s="15" t="s">
        <v>45691</v>
      </c>
      <c r="L1888" s="15" t="s">
        <v>25</v>
      </c>
      <c r="M1888" s="15" t="s">
        <v>373</v>
      </c>
      <c r="N1888" s="14">
        <v>2007</v>
      </c>
      <c r="O1888" s="15" t="s">
        <v>31812</v>
      </c>
      <c r="P1888" s="15" t="s">
        <v>106</v>
      </c>
      <c r="Q1888" s="15" t="s">
        <v>46939</v>
      </c>
      <c r="R1888" s="15" t="s">
        <v>204</v>
      </c>
      <c r="S1888" s="15" t="s">
        <v>31813</v>
      </c>
      <c r="T1888" s="15" t="s">
        <v>624</v>
      </c>
      <c r="U1888" s="15" t="s">
        <v>53</v>
      </c>
      <c r="V1888" s="15" t="s">
        <v>45357</v>
      </c>
      <c r="W1888" s="15" t="s">
        <v>54</v>
      </c>
      <c r="X1888" s="15" t="str">
        <f>_xlfn.XLOOKUP(_LOOKUP[[#This Row],[AdjusterMemberName]],_Adjuster[Adjuster Name],_Adjuster[Email],,0)</f>
        <v>JRubalcava@knightcompany.com</v>
      </c>
      <c r="Y1888" s="15" t="str">
        <f>_xlfn.XLOOKUP(_LOOKUP[[#This Row],[AdjusterMemberName]],_Adjuster[Adjuster Name],_Adjuster[Phone Number],,0)</f>
        <v>424-559-5420</v>
      </c>
      <c r="Z1888" s="15" t="s">
        <v>31814</v>
      </c>
      <c r="AA18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40657 171St St E, Lancaster  CA 93535</v>
      </c>
      <c r="AB1888" s="15"/>
    </row>
    <row r="1889" spans="1:28" x14ac:dyDescent="0.3">
      <c r="A1889" s="14">
        <v>1</v>
      </c>
      <c r="B1889" s="14">
        <v>1</v>
      </c>
      <c r="C1889" s="15" t="s">
        <v>23444</v>
      </c>
      <c r="D1889" s="15" t="s">
        <v>31815</v>
      </c>
      <c r="E1889" s="15">
        <v>45709</v>
      </c>
      <c r="F1889" s="15" t="s">
        <v>27438</v>
      </c>
      <c r="G1889" s="15">
        <v>45647</v>
      </c>
      <c r="H1889" s="15">
        <v>45829</v>
      </c>
      <c r="I1889" s="15" t="s">
        <v>31816</v>
      </c>
      <c r="J1889" s="15" t="s">
        <v>31817</v>
      </c>
      <c r="K1889" s="15" t="s">
        <v>45377</v>
      </c>
      <c r="L1889" s="15" t="s">
        <v>281</v>
      </c>
      <c r="M1889" s="15" t="s">
        <v>526</v>
      </c>
      <c r="N1889" s="14">
        <v>2021</v>
      </c>
      <c r="O1889" s="15" t="s">
        <v>31818</v>
      </c>
      <c r="P1889" s="15" t="s">
        <v>81</v>
      </c>
      <c r="Q1889" s="15" t="s">
        <v>47006</v>
      </c>
      <c r="R1889" s="15" t="s">
        <v>1364</v>
      </c>
      <c r="S1889" s="15" t="s">
        <v>23450</v>
      </c>
      <c r="T1889" s="15" t="s">
        <v>746</v>
      </c>
      <c r="U1889" s="15" t="s">
        <v>53</v>
      </c>
      <c r="V1889" s="15" t="s">
        <v>46203</v>
      </c>
      <c r="W1889" s="15" t="s">
        <v>1049</v>
      </c>
      <c r="X1889" s="15" t="str">
        <f>_xlfn.XLOOKUP(_LOOKUP[[#This Row],[AdjusterMemberName]],_Adjuster[Adjuster Name],_Adjuster[Email],,0)</f>
        <v>cPenate@knightcompany.com</v>
      </c>
      <c r="Y1889" s="15" t="str">
        <f>_xlfn.XLOOKUP(_LOOKUP[[#This Row],[AdjusterMemberName]],_Adjuster[Adjuster Name],_Adjuster[Phone Number],,0)</f>
        <v>424-559-5385</v>
      </c>
      <c r="Z1889" s="15" t="s">
        <v>23451</v>
      </c>
      <c r="AA18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4839 Fir St, Pico Rivera  CA 90660</v>
      </c>
      <c r="AB1889" s="15"/>
    </row>
    <row r="1890" spans="1:28" x14ac:dyDescent="0.3">
      <c r="A1890" s="14">
        <v>1</v>
      </c>
      <c r="B1890" s="14">
        <v>0</v>
      </c>
      <c r="C1890" s="15" t="s">
        <v>15648</v>
      </c>
      <c r="D1890" s="15" t="s">
        <v>31827</v>
      </c>
      <c r="E1890" s="15">
        <v>45709</v>
      </c>
      <c r="F1890" s="15" t="s">
        <v>31828</v>
      </c>
      <c r="G1890" s="15">
        <v>45666</v>
      </c>
      <c r="H1890" s="15">
        <v>45847</v>
      </c>
      <c r="I1890" s="15" t="s">
        <v>31829</v>
      </c>
      <c r="J1890" s="15" t="s">
        <v>31830</v>
      </c>
      <c r="K1890" s="15" t="s">
        <v>45506</v>
      </c>
      <c r="L1890" s="15" t="s">
        <v>103</v>
      </c>
      <c r="M1890" s="15" t="s">
        <v>890</v>
      </c>
      <c r="N1890" s="14">
        <v>2024</v>
      </c>
      <c r="O1890" s="15" t="s">
        <v>31831</v>
      </c>
      <c r="P1890" s="15" t="s">
        <v>81</v>
      </c>
      <c r="Q1890" s="15" t="s">
        <v>46979</v>
      </c>
      <c r="R1890" s="15" t="s">
        <v>162</v>
      </c>
      <c r="S1890" s="15" t="s">
        <v>31832</v>
      </c>
      <c r="T1890" s="15" t="s">
        <v>109</v>
      </c>
      <c r="U1890" s="15" t="s">
        <v>53</v>
      </c>
      <c r="V1890" s="15" t="s">
        <v>46285</v>
      </c>
      <c r="W1890" s="15" t="s">
        <v>1544</v>
      </c>
      <c r="X1890" s="15" t="str">
        <f>_xlfn.XLOOKUP(_LOOKUP[[#This Row],[AdjusterMemberName]],_Adjuster[Adjuster Name],_Adjuster[Email],,0)</f>
        <v>CRodriguez5@knightcompany.com</v>
      </c>
      <c r="Y1890" s="15" t="str">
        <f>_xlfn.XLOOKUP(_LOOKUP[[#This Row],[AdjusterMemberName]],_Adjuster[Adjuster Name],_Adjuster[Phone Number],,0)</f>
        <v>323-456-1708</v>
      </c>
      <c r="Z1890" s="15" t="s">
        <v>31833</v>
      </c>
      <c r="AA18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23850 Red Clover Circle, Murrieta  CA 92562</v>
      </c>
      <c r="AB1890" s="15"/>
    </row>
    <row r="1891" spans="1:28" x14ac:dyDescent="0.3">
      <c r="A1891" s="14">
        <v>1</v>
      </c>
      <c r="B1891" s="14">
        <v>0</v>
      </c>
      <c r="C1891" s="15" t="s">
        <v>32611</v>
      </c>
      <c r="D1891" s="15" t="s">
        <v>32612</v>
      </c>
      <c r="E1891" s="15">
        <v>45709</v>
      </c>
      <c r="F1891" s="15" t="s">
        <v>32613</v>
      </c>
      <c r="G1891" s="15">
        <v>45709</v>
      </c>
      <c r="H1891" s="15">
        <v>45890</v>
      </c>
      <c r="I1891" s="15" t="s">
        <v>32614</v>
      </c>
      <c r="J1891" s="15" t="s">
        <v>32615</v>
      </c>
      <c r="K1891" s="15" t="s">
        <v>46263</v>
      </c>
      <c r="L1891" s="15" t="s">
        <v>139</v>
      </c>
      <c r="M1891" s="15" t="s">
        <v>470</v>
      </c>
      <c r="N1891" s="14">
        <v>2019</v>
      </c>
      <c r="O1891" s="15" t="s">
        <v>32616</v>
      </c>
      <c r="P1891" s="15" t="s">
        <v>81</v>
      </c>
      <c r="Q1891" s="15" t="s">
        <v>46931</v>
      </c>
      <c r="R1891" s="15" t="s">
        <v>1686</v>
      </c>
      <c r="S1891" s="15" t="s">
        <v>32617</v>
      </c>
      <c r="T1891" s="15" t="s">
        <v>530</v>
      </c>
      <c r="U1891" s="15" t="s">
        <v>53</v>
      </c>
      <c r="V1891" s="15" t="s">
        <v>45603</v>
      </c>
      <c r="W1891" s="15" t="s">
        <v>367</v>
      </c>
      <c r="X1891" s="15" t="str">
        <f>_xlfn.XLOOKUP(_LOOKUP[[#This Row],[AdjusterMemberName]],_Adjuster[Adjuster Name],_Adjuster[Email],,0)</f>
        <v>dHernandez4@knightcompany.com</v>
      </c>
      <c r="Y1891" s="15" t="str">
        <f>_xlfn.XLOOKUP(_LOOKUP[[#This Row],[AdjusterMemberName]],_Adjuster[Adjuster Name],_Adjuster[Phone Number],,0)</f>
        <v>323-315-7819</v>
      </c>
      <c r="Z1891" s="15" t="s">
        <v>32618</v>
      </c>
      <c r="AA18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15578 5Th St, Victorville  CA 92395</v>
      </c>
      <c r="AB1891" s="15">
        <v>45755</v>
      </c>
    </row>
    <row r="1892" spans="1:28" x14ac:dyDescent="0.3">
      <c r="A1892" s="14">
        <v>1</v>
      </c>
      <c r="B1892" s="14">
        <v>1</v>
      </c>
      <c r="C1892" s="15" t="s">
        <v>33282</v>
      </c>
      <c r="D1892" s="15" t="s">
        <v>33282</v>
      </c>
      <c r="E1892" s="15">
        <v>45709</v>
      </c>
      <c r="F1892" s="15" t="s">
        <v>33283</v>
      </c>
      <c r="G1892" s="15">
        <v>45640</v>
      </c>
      <c r="H1892" s="15">
        <v>45822</v>
      </c>
      <c r="I1892" s="15" t="s">
        <v>33284</v>
      </c>
      <c r="J1892" s="15" t="s">
        <v>33285</v>
      </c>
      <c r="K1892" s="15" t="s">
        <v>45381</v>
      </c>
      <c r="L1892" s="15" t="s">
        <v>91</v>
      </c>
      <c r="M1892" s="15" t="s">
        <v>33286</v>
      </c>
      <c r="N1892" s="14">
        <v>2007</v>
      </c>
      <c r="O1892" s="15" t="s">
        <v>33287</v>
      </c>
      <c r="P1892" s="15" t="s">
        <v>81</v>
      </c>
      <c r="Q1892" s="15" t="s">
        <v>47065</v>
      </c>
      <c r="R1892" s="15" t="s">
        <v>781</v>
      </c>
      <c r="S1892" s="15" t="s">
        <v>33288</v>
      </c>
      <c r="T1892" s="15" t="s">
        <v>1516</v>
      </c>
      <c r="U1892" s="15" t="s">
        <v>53</v>
      </c>
      <c r="V1892" s="15" t="s">
        <v>45757</v>
      </c>
      <c r="W1892" s="15" t="s">
        <v>3184</v>
      </c>
      <c r="X1892" s="15" t="str">
        <f>_xlfn.XLOOKUP(_LOOKUP[[#This Row],[AdjusterMemberName]],_Adjuster[Adjuster Name],_Adjuster[Email],,0)</f>
        <v>mQualls@knightcompany.com</v>
      </c>
      <c r="Y1892" s="15" t="str">
        <f>_xlfn.XLOOKUP(_LOOKUP[[#This Row],[AdjusterMemberName]],_Adjuster[Adjuster Name],_Adjuster[Phone Number],,0)</f>
        <v>424-559-5436</v>
      </c>
      <c r="Z1892" s="15" t="s">
        <v>33289</v>
      </c>
      <c r="AA18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7967 Backus Rd, Mojave  CA 93501</v>
      </c>
      <c r="AB1892" s="15">
        <v>45728</v>
      </c>
    </row>
    <row r="1893" spans="1:28" x14ac:dyDescent="0.3">
      <c r="A1893" s="14">
        <v>1</v>
      </c>
      <c r="B1893" s="14">
        <v>1</v>
      </c>
      <c r="C1893" s="15" t="s">
        <v>19179</v>
      </c>
      <c r="D1893" s="15" t="s">
        <v>19180</v>
      </c>
      <c r="E1893" s="15">
        <v>45709</v>
      </c>
      <c r="F1893" s="15" t="s">
        <v>35572</v>
      </c>
      <c r="G1893" s="15">
        <v>45548</v>
      </c>
      <c r="H1893" s="15">
        <v>45729</v>
      </c>
      <c r="I1893" s="15" t="s">
        <v>35573</v>
      </c>
      <c r="J1893" s="15" t="s">
        <v>35574</v>
      </c>
      <c r="K1893" s="15" t="s">
        <v>45332</v>
      </c>
      <c r="L1893" s="15" t="s">
        <v>430</v>
      </c>
      <c r="M1893" s="15" t="s">
        <v>19184</v>
      </c>
      <c r="N1893" s="14">
        <v>2010</v>
      </c>
      <c r="O1893" s="15" t="s">
        <v>19185</v>
      </c>
      <c r="P1893" s="15" t="s">
        <v>81</v>
      </c>
      <c r="Q1893" s="15" t="s">
        <v>47097</v>
      </c>
      <c r="R1893" s="15" t="s">
        <v>306</v>
      </c>
      <c r="S1893" s="15" t="s">
        <v>35575</v>
      </c>
      <c r="T1893" s="15" t="s">
        <v>174</v>
      </c>
      <c r="U1893" s="15" t="s">
        <v>53</v>
      </c>
      <c r="V1893" s="15" t="s">
        <v>45342</v>
      </c>
      <c r="W1893" s="15" t="s">
        <v>1357</v>
      </c>
      <c r="X1893" s="15" t="str">
        <f>_xlfn.XLOOKUP(_LOOKUP[[#This Row],[AdjusterMemberName]],_Adjuster[Adjuster Name],_Adjuster[Email],,0)</f>
        <v>jRivera1@knightcompany.com</v>
      </c>
      <c r="Y1893" s="15" t="str">
        <f>_xlfn.XLOOKUP(_LOOKUP[[#This Row],[AdjusterMemberName]],_Adjuster[Adjuster Name],_Adjuster[Phone Number],,0)</f>
        <v>424-559-5239</v>
      </c>
      <c r="Z1893" s="15" t="s">
        <v>19187</v>
      </c>
      <c r="AA18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445 W Gate Ave , Los Angeles  CA 90003</v>
      </c>
      <c r="AB1893" s="15"/>
    </row>
    <row r="1894" spans="1:28" x14ac:dyDescent="0.3">
      <c r="A1894" s="14">
        <v>1</v>
      </c>
      <c r="B1894" s="14">
        <v>1</v>
      </c>
      <c r="C1894" s="15" t="s">
        <v>31500</v>
      </c>
      <c r="D1894" s="15" t="s">
        <v>31501</v>
      </c>
      <c r="E1894" s="15">
        <v>45708</v>
      </c>
      <c r="F1894" s="15" t="s">
        <v>31502</v>
      </c>
      <c r="G1894" s="15">
        <v>45685</v>
      </c>
      <c r="H1894" s="15">
        <v>45866</v>
      </c>
      <c r="I1894" s="15" t="s">
        <v>31503</v>
      </c>
      <c r="J1894" s="15" t="s">
        <v>31504</v>
      </c>
      <c r="K1894" s="15" t="s">
        <v>45752</v>
      </c>
      <c r="L1894" s="15" t="s">
        <v>25</v>
      </c>
      <c r="M1894" s="15" t="s">
        <v>1584</v>
      </c>
      <c r="N1894" s="14">
        <v>2019</v>
      </c>
      <c r="O1894" s="15" t="s">
        <v>31505</v>
      </c>
      <c r="P1894" s="15" t="s">
        <v>106</v>
      </c>
      <c r="Q1894" s="15" t="s">
        <v>46939</v>
      </c>
      <c r="R1894" s="15" t="s">
        <v>2190</v>
      </c>
      <c r="S1894" s="15" t="s">
        <v>31506</v>
      </c>
      <c r="T1894" s="15" t="s">
        <v>1964</v>
      </c>
      <c r="U1894" s="15" t="s">
        <v>53</v>
      </c>
      <c r="V1894" s="15" t="s">
        <v>46149</v>
      </c>
      <c r="W1894" s="15" t="s">
        <v>3307</v>
      </c>
      <c r="X1894" s="15" t="e">
        <f>_xlfn.XLOOKUP(_LOOKUP[[#This Row],[AdjusterMemberName]],_Adjuster[Adjuster Name],_Adjuster[Email],,0)</f>
        <v>#N/A</v>
      </c>
      <c r="Y1894" s="15" t="e">
        <f>_xlfn.XLOOKUP(_LOOKUP[[#This Row],[AdjusterMemberName]],_Adjuster[Adjuster Name],_Adjuster[Phone Number],,0)</f>
        <v>#N/A</v>
      </c>
      <c r="Z1894" s="15" t="s">
        <v>31507</v>
      </c>
      <c r="AA18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7149 Dinwiddie St, Downey  CA 90241</v>
      </c>
      <c r="AB1894" s="15">
        <v>45778</v>
      </c>
    </row>
    <row r="1895" spans="1:28" x14ac:dyDescent="0.3">
      <c r="A1895" s="14">
        <v>1</v>
      </c>
      <c r="B1895" s="14">
        <v>1</v>
      </c>
      <c r="C1895" s="15" t="s">
        <v>31517</v>
      </c>
      <c r="D1895" s="15" t="s">
        <v>31518</v>
      </c>
      <c r="E1895" s="15">
        <v>45708</v>
      </c>
      <c r="F1895" s="15" t="s">
        <v>31519</v>
      </c>
      <c r="G1895" s="15">
        <v>45686</v>
      </c>
      <c r="H1895" s="15">
        <v>45867</v>
      </c>
      <c r="I1895" s="15" t="s">
        <v>31520</v>
      </c>
      <c r="J1895" s="15" t="s">
        <v>31521</v>
      </c>
      <c r="K1895" s="15" t="s">
        <v>45790</v>
      </c>
      <c r="L1895" s="15" t="s">
        <v>103</v>
      </c>
      <c r="M1895" s="15" t="s">
        <v>304</v>
      </c>
      <c r="N1895" s="14">
        <v>2010</v>
      </c>
      <c r="O1895" s="15" t="s">
        <v>31522</v>
      </c>
      <c r="P1895" s="15" t="s">
        <v>81</v>
      </c>
      <c r="Q1895" s="15" t="s">
        <v>47034</v>
      </c>
      <c r="R1895" s="15" t="s">
        <v>31523</v>
      </c>
      <c r="S1895" s="15" t="s">
        <v>31524</v>
      </c>
      <c r="T1895" s="15" t="s">
        <v>144</v>
      </c>
      <c r="U1895" s="15" t="s">
        <v>53</v>
      </c>
      <c r="V1895" s="15" t="s">
        <v>45822</v>
      </c>
      <c r="W1895" s="15" t="s">
        <v>264</v>
      </c>
      <c r="X1895" s="15" t="str">
        <f>_xlfn.XLOOKUP(_LOOKUP[[#This Row],[AdjusterMemberName]],_Adjuster[Adjuster Name],_Adjuster[Email],,0)</f>
        <v>sBonnevie@knightcompany.com</v>
      </c>
      <c r="Y1895" s="15" t="str">
        <f>_xlfn.XLOOKUP(_LOOKUP[[#This Row],[AdjusterMemberName]],_Adjuster[Adjuster Name],_Adjuster[Phone Number],,0)</f>
        <v>323-692-4064</v>
      </c>
      <c r="Z1895" s="15" t="s">
        <v>31525</v>
      </c>
      <c r="AA18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1187 S Sixth St, San Jose  CA 95112</v>
      </c>
      <c r="AB1895" s="15"/>
    </row>
    <row r="1896" spans="1:28" x14ac:dyDescent="0.3">
      <c r="A1896" s="14">
        <v>1</v>
      </c>
      <c r="B1896" s="14">
        <v>1</v>
      </c>
      <c r="C1896" s="15" t="s">
        <v>31535</v>
      </c>
      <c r="D1896" s="15" t="s">
        <v>31535</v>
      </c>
      <c r="E1896" s="15">
        <v>45708</v>
      </c>
      <c r="F1896" s="15" t="s">
        <v>31536</v>
      </c>
      <c r="G1896" s="15">
        <v>45545</v>
      </c>
      <c r="H1896" s="15">
        <v>45726</v>
      </c>
      <c r="I1896" s="15" t="s">
        <v>31537</v>
      </c>
      <c r="J1896" s="15" t="s">
        <v>31538</v>
      </c>
      <c r="K1896" s="15" t="s">
        <v>45812</v>
      </c>
      <c r="L1896" s="15" t="s">
        <v>314</v>
      </c>
      <c r="M1896" s="15" t="s">
        <v>3946</v>
      </c>
      <c r="N1896" s="14">
        <v>2017</v>
      </c>
      <c r="O1896" s="15" t="s">
        <v>31539</v>
      </c>
      <c r="P1896" s="15" t="s">
        <v>81</v>
      </c>
      <c r="Q1896" s="15" t="s">
        <v>46922</v>
      </c>
      <c r="R1896" s="15" t="s">
        <v>31540</v>
      </c>
      <c r="S1896" s="15" t="s">
        <v>31541</v>
      </c>
      <c r="T1896" s="15" t="s">
        <v>1321</v>
      </c>
      <c r="U1896" s="15" t="s">
        <v>53</v>
      </c>
      <c r="V1896" s="15" t="s">
        <v>46034</v>
      </c>
      <c r="W1896" s="15" t="s">
        <v>54</v>
      </c>
      <c r="X1896" s="15" t="str">
        <f>_xlfn.XLOOKUP(_LOOKUP[[#This Row],[AdjusterMemberName]],_Adjuster[Adjuster Name],_Adjuster[Email],,0)</f>
        <v>JRubalcava@knightcompany.com</v>
      </c>
      <c r="Y1896" s="15" t="str">
        <f>_xlfn.XLOOKUP(_LOOKUP[[#This Row],[AdjusterMemberName]],_Adjuster[Adjuster Name],_Adjuster[Phone Number],,0)</f>
        <v>424-559-5420</v>
      </c>
      <c r="Z1896" s="15" t="s">
        <v>31542</v>
      </c>
      <c r="AA18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2160 Rochelle Ave, Turlock  CA 95382</v>
      </c>
      <c r="AB1896" s="15"/>
    </row>
    <row r="1897" spans="1:28" x14ac:dyDescent="0.3">
      <c r="A1897" s="14">
        <v>1</v>
      </c>
      <c r="B1897" s="14">
        <v>1</v>
      </c>
      <c r="C1897" s="15" t="s">
        <v>31543</v>
      </c>
      <c r="D1897" s="15" t="s">
        <v>31544</v>
      </c>
      <c r="E1897" s="15">
        <v>45708</v>
      </c>
      <c r="F1897" s="15" t="s">
        <v>31545</v>
      </c>
      <c r="G1897" s="15">
        <v>45706</v>
      </c>
      <c r="H1897" s="15">
        <v>45887</v>
      </c>
      <c r="I1897" s="15" t="s">
        <v>31546</v>
      </c>
      <c r="J1897" s="15" t="s">
        <v>31547</v>
      </c>
      <c r="K1897" s="15" t="s">
        <v>45458</v>
      </c>
      <c r="L1897" s="15" t="s">
        <v>139</v>
      </c>
      <c r="M1897" s="15" t="s">
        <v>31548</v>
      </c>
      <c r="N1897" s="14">
        <v>1997</v>
      </c>
      <c r="O1897" s="15" t="s">
        <v>31549</v>
      </c>
      <c r="P1897" s="15" t="s">
        <v>106</v>
      </c>
      <c r="Q1897" s="15" t="s">
        <v>47001</v>
      </c>
      <c r="R1897" s="15" t="s">
        <v>1364</v>
      </c>
      <c r="S1897" s="15" t="s">
        <v>31550</v>
      </c>
      <c r="T1897" s="15" t="s">
        <v>971</v>
      </c>
      <c r="U1897" s="15" t="s">
        <v>53</v>
      </c>
      <c r="V1897" s="15" t="s">
        <v>45438</v>
      </c>
      <c r="W1897" s="15" t="s">
        <v>8635</v>
      </c>
      <c r="X1897" s="15" t="e">
        <f>_xlfn.XLOOKUP(_LOOKUP[[#This Row],[AdjusterMemberName]],_Adjuster[Adjuster Name],_Adjuster[Email],,0)</f>
        <v>#N/A</v>
      </c>
      <c r="Y1897" s="15" t="e">
        <f>_xlfn.XLOOKUP(_LOOKUP[[#This Row],[AdjusterMemberName]],_Adjuster[Adjuster Name],_Adjuster[Phone Number],,0)</f>
        <v>#N/A</v>
      </c>
      <c r="Z1897" s="15" t="s">
        <v>31551</v>
      </c>
      <c r="AA18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16418 Mcpherson Ave, Lake Elsinore  CA 92530</v>
      </c>
      <c r="AB1897" s="15"/>
    </row>
    <row r="1898" spans="1:28" x14ac:dyDescent="0.3">
      <c r="A1898" s="14">
        <v>1</v>
      </c>
      <c r="B1898" s="14">
        <v>1</v>
      </c>
      <c r="C1898" s="15" t="s">
        <v>31560</v>
      </c>
      <c r="D1898" s="15" t="s">
        <v>31561</v>
      </c>
      <c r="E1898" s="15">
        <v>45708</v>
      </c>
      <c r="F1898" s="15" t="s">
        <v>31562</v>
      </c>
      <c r="G1898" s="15">
        <v>45687</v>
      </c>
      <c r="H1898" s="15">
        <v>45868</v>
      </c>
      <c r="I1898" s="15" t="s">
        <v>31563</v>
      </c>
      <c r="J1898" s="15" t="s">
        <v>31564</v>
      </c>
      <c r="K1898" s="15" t="s">
        <v>45458</v>
      </c>
      <c r="L1898" s="15" t="s">
        <v>128</v>
      </c>
      <c r="M1898" s="15" t="s">
        <v>836</v>
      </c>
      <c r="N1898" s="14">
        <v>2015</v>
      </c>
      <c r="O1898" s="15" t="s">
        <v>31565</v>
      </c>
      <c r="P1898" s="15" t="s">
        <v>106</v>
      </c>
      <c r="Q1898" s="15" t="s">
        <v>47096</v>
      </c>
      <c r="R1898" s="15" t="s">
        <v>31566</v>
      </c>
      <c r="S1898" s="15" t="s">
        <v>31567</v>
      </c>
      <c r="T1898" s="15" t="s">
        <v>174</v>
      </c>
      <c r="U1898" s="15" t="s">
        <v>53</v>
      </c>
      <c r="V1898" s="15" t="s">
        <v>45367</v>
      </c>
      <c r="W1898" s="15" t="s">
        <v>3184</v>
      </c>
      <c r="X1898" s="15" t="str">
        <f>_xlfn.XLOOKUP(_LOOKUP[[#This Row],[AdjusterMemberName]],_Adjuster[Adjuster Name],_Adjuster[Email],,0)</f>
        <v>mQualls@knightcompany.com</v>
      </c>
      <c r="Y1898" s="15" t="str">
        <f>_xlfn.XLOOKUP(_LOOKUP[[#This Row],[AdjusterMemberName]],_Adjuster[Adjuster Name],_Adjuster[Phone Number],,0)</f>
        <v>424-559-5436</v>
      </c>
      <c r="Z1898" s="15" t="s">
        <v>31568</v>
      </c>
      <c r="AA18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1457 E 48Th St, Los Angeles  CA 90011</v>
      </c>
      <c r="AB1898" s="15"/>
    </row>
    <row r="1899" spans="1:28" x14ac:dyDescent="0.3">
      <c r="A1899" s="14">
        <v>1</v>
      </c>
      <c r="B1899" s="14">
        <v>1</v>
      </c>
      <c r="C1899" s="15" t="s">
        <v>32823</v>
      </c>
      <c r="D1899" s="15" t="s">
        <v>32823</v>
      </c>
      <c r="E1899" s="15">
        <v>45708</v>
      </c>
      <c r="F1899" s="15" t="s">
        <v>32824</v>
      </c>
      <c r="G1899" s="15">
        <v>45646</v>
      </c>
      <c r="H1899" s="15">
        <v>45828</v>
      </c>
      <c r="I1899" s="15" t="s">
        <v>32831</v>
      </c>
      <c r="J1899" s="15" t="s">
        <v>32832</v>
      </c>
      <c r="K1899" s="15" t="s">
        <v>45388</v>
      </c>
      <c r="L1899" s="15" t="s">
        <v>430</v>
      </c>
      <c r="M1899" s="15" t="s">
        <v>2605</v>
      </c>
      <c r="N1899" s="14">
        <v>2021</v>
      </c>
      <c r="O1899" s="15" t="s">
        <v>32827</v>
      </c>
      <c r="P1899" s="15" t="s">
        <v>106</v>
      </c>
      <c r="Q1899" s="15" t="s">
        <v>47139</v>
      </c>
      <c r="R1899" s="15" t="s">
        <v>32828</v>
      </c>
      <c r="S1899" s="15" t="s">
        <v>32829</v>
      </c>
      <c r="T1899" s="15" t="s">
        <v>2292</v>
      </c>
      <c r="U1899" s="15" t="s">
        <v>53</v>
      </c>
      <c r="V1899" s="15" t="s">
        <v>46257</v>
      </c>
      <c r="W1899" s="15" t="s">
        <v>7479</v>
      </c>
      <c r="X1899" s="15" t="e">
        <f>_xlfn.XLOOKUP(_LOOKUP[[#This Row],[AdjusterMemberName]],_Adjuster[Adjuster Name],_Adjuster[Email],,0)</f>
        <v>#N/A</v>
      </c>
      <c r="Y1899" s="15" t="e">
        <f>_xlfn.XLOOKUP(_LOOKUP[[#This Row],[AdjusterMemberName]],_Adjuster[Adjuster Name],_Adjuster[Phone Number],,0)</f>
        <v>#N/A</v>
      </c>
      <c r="Z1899" s="15" t="s">
        <v>32830</v>
      </c>
      <c r="AA18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39469 Gallaudet Dr Apt 111, Fremont  CA 94538</v>
      </c>
      <c r="AB1899" s="15"/>
    </row>
    <row r="1900" spans="1:28" x14ac:dyDescent="0.3">
      <c r="A1900" s="14">
        <v>1</v>
      </c>
      <c r="B1900" s="14">
        <v>1</v>
      </c>
      <c r="C1900" s="15" t="s">
        <v>31320</v>
      </c>
      <c r="D1900" s="15" t="s">
        <v>31320</v>
      </c>
      <c r="E1900" s="15">
        <v>45707</v>
      </c>
      <c r="F1900" s="15" t="s">
        <v>31321</v>
      </c>
      <c r="G1900" s="15">
        <v>45685</v>
      </c>
      <c r="H1900" s="15">
        <v>45866</v>
      </c>
      <c r="I1900" s="15" t="s">
        <v>31322</v>
      </c>
      <c r="J1900" s="15" t="s">
        <v>31323</v>
      </c>
      <c r="K1900" s="15" t="s">
        <v>45341</v>
      </c>
      <c r="L1900" s="15" t="s">
        <v>128</v>
      </c>
      <c r="M1900" s="15" t="s">
        <v>13318</v>
      </c>
      <c r="N1900" s="14">
        <v>2013</v>
      </c>
      <c r="O1900" s="15" t="s">
        <v>31324</v>
      </c>
      <c r="P1900" s="15" t="s">
        <v>106</v>
      </c>
      <c r="Q1900" s="15" t="s">
        <v>46893</v>
      </c>
      <c r="R1900" s="15" t="s">
        <v>31325</v>
      </c>
      <c r="S1900" s="15" t="s">
        <v>31326</v>
      </c>
      <c r="T1900" s="15" t="s">
        <v>144</v>
      </c>
      <c r="U1900" s="15" t="s">
        <v>53</v>
      </c>
      <c r="V1900" s="15" t="s">
        <v>46244</v>
      </c>
      <c r="W1900" s="15" t="s">
        <v>3184</v>
      </c>
      <c r="X1900" s="15" t="str">
        <f>_xlfn.XLOOKUP(_LOOKUP[[#This Row],[AdjusterMemberName]],_Adjuster[Adjuster Name],_Adjuster[Email],,0)</f>
        <v>mQualls@knightcompany.com</v>
      </c>
      <c r="Y1900" s="15" t="str">
        <f>_xlfn.XLOOKUP(_LOOKUP[[#This Row],[AdjusterMemberName]],_Adjuster[Adjuster Name],_Adjuster[Phone Number],,0)</f>
        <v>424-559-5436</v>
      </c>
      <c r="Z1900" s="15" t="s">
        <v>31327</v>
      </c>
      <c r="AA19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736 S Almaden Ave, San Jose  CA 95110</v>
      </c>
      <c r="AB1900" s="15"/>
    </row>
    <row r="1901" spans="1:28" x14ac:dyDescent="0.3">
      <c r="A1901" s="14">
        <v>1</v>
      </c>
      <c r="B1901" s="14">
        <v>1</v>
      </c>
      <c r="C1901" s="15" t="s">
        <v>30309</v>
      </c>
      <c r="D1901" s="15" t="s">
        <v>31378</v>
      </c>
      <c r="E1901" s="15">
        <v>45707</v>
      </c>
      <c r="F1901" s="15" t="s">
        <v>30311</v>
      </c>
      <c r="G1901" s="15">
        <v>45622</v>
      </c>
      <c r="H1901" s="15">
        <v>45803</v>
      </c>
      <c r="I1901" s="15" t="s">
        <v>31379</v>
      </c>
      <c r="J1901" s="15" t="s">
        <v>31380</v>
      </c>
      <c r="K1901" s="15" t="s">
        <v>45381</v>
      </c>
      <c r="L1901" s="15" t="s">
        <v>128</v>
      </c>
      <c r="M1901" s="15" t="s">
        <v>170</v>
      </c>
      <c r="N1901" s="14">
        <v>2025</v>
      </c>
      <c r="O1901" s="15" t="s">
        <v>31381</v>
      </c>
      <c r="P1901" s="15" t="s">
        <v>106</v>
      </c>
      <c r="Q1901" s="15" t="s">
        <v>46922</v>
      </c>
      <c r="R1901" s="15" t="s">
        <v>30315</v>
      </c>
      <c r="S1901" s="15" t="s">
        <v>30316</v>
      </c>
      <c r="T1901" s="15" t="s">
        <v>30317</v>
      </c>
      <c r="U1901" s="15" t="s">
        <v>53</v>
      </c>
      <c r="V1901" s="15" t="s">
        <v>46210</v>
      </c>
      <c r="W1901" s="15" t="s">
        <v>264</v>
      </c>
      <c r="X1901" s="15" t="str">
        <f>_xlfn.XLOOKUP(_LOOKUP[[#This Row],[AdjusterMemberName]],_Adjuster[Adjuster Name],_Adjuster[Email],,0)</f>
        <v>sBonnevie@knightcompany.com</v>
      </c>
      <c r="Y1901" s="15" t="str">
        <f>_xlfn.XLOOKUP(_LOOKUP[[#This Row],[AdjusterMemberName]],_Adjuster[Adjuster Name],_Adjuster[Phone Number],,0)</f>
        <v>323-692-4064</v>
      </c>
      <c r="Z1901" s="15" t="s">
        <v>30318</v>
      </c>
      <c r="AA19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4861 Appian Way Apt 8, El Sobrante  CA 94803</v>
      </c>
      <c r="AB1901" s="15"/>
    </row>
    <row r="1902" spans="1:28" x14ac:dyDescent="0.3">
      <c r="A1902" s="14">
        <v>1</v>
      </c>
      <c r="B1902" s="14">
        <v>1</v>
      </c>
      <c r="C1902" s="15" t="s">
        <v>31400</v>
      </c>
      <c r="D1902" s="15" t="s">
        <v>31400</v>
      </c>
      <c r="E1902" s="15">
        <v>45707</v>
      </c>
      <c r="F1902" s="15" t="s">
        <v>31401</v>
      </c>
      <c r="G1902" s="15">
        <v>45702</v>
      </c>
      <c r="H1902" s="15">
        <v>45883</v>
      </c>
      <c r="I1902" s="15" t="s">
        <v>31402</v>
      </c>
      <c r="J1902" s="15" t="s">
        <v>31403</v>
      </c>
      <c r="K1902" s="15" t="s">
        <v>46296</v>
      </c>
      <c r="L1902" s="15" t="s">
        <v>292</v>
      </c>
      <c r="M1902" s="15" t="s">
        <v>8912</v>
      </c>
      <c r="N1902" s="14">
        <v>2007</v>
      </c>
      <c r="O1902" s="15" t="s">
        <v>31404</v>
      </c>
      <c r="P1902" s="15" t="s">
        <v>81</v>
      </c>
      <c r="Q1902" s="15" t="s">
        <v>47146</v>
      </c>
      <c r="R1902" s="15" t="s">
        <v>31405</v>
      </c>
      <c r="S1902" s="15" t="s">
        <v>31406</v>
      </c>
      <c r="T1902" s="15" t="s">
        <v>2228</v>
      </c>
      <c r="U1902" s="15" t="s">
        <v>53</v>
      </c>
      <c r="V1902" s="15" t="s">
        <v>45484</v>
      </c>
      <c r="W1902" s="15" t="s">
        <v>54</v>
      </c>
      <c r="X1902" s="15" t="str">
        <f>_xlfn.XLOOKUP(_LOOKUP[[#This Row],[AdjusterMemberName]],_Adjuster[Adjuster Name],_Adjuster[Email],,0)</f>
        <v>JRubalcava@knightcompany.com</v>
      </c>
      <c r="Y1902" s="15" t="str">
        <f>_xlfn.XLOOKUP(_LOOKUP[[#This Row],[AdjusterMemberName]],_Adjuster[Adjuster Name],_Adjuster[Phone Number],,0)</f>
        <v>424-559-5420</v>
      </c>
      <c r="Z1902" s="15" t="s">
        <v>31407</v>
      </c>
      <c r="AA19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1512 S 2Nd Apt D, Alhambra  CA 91801</v>
      </c>
      <c r="AB1902" s="15"/>
    </row>
    <row r="1903" spans="1:28" x14ac:dyDescent="0.3">
      <c r="A1903" s="14">
        <v>1</v>
      </c>
      <c r="B1903" s="14">
        <v>1</v>
      </c>
      <c r="C1903" s="15" t="s">
        <v>2383</v>
      </c>
      <c r="D1903" s="15" t="s">
        <v>2384</v>
      </c>
      <c r="E1903" s="15">
        <v>45707</v>
      </c>
      <c r="F1903" s="15" t="s">
        <v>31455</v>
      </c>
      <c r="G1903" s="15">
        <v>45615</v>
      </c>
      <c r="H1903" s="15">
        <v>45796</v>
      </c>
      <c r="I1903" s="15" t="s">
        <v>31456</v>
      </c>
      <c r="J1903" s="15" t="s">
        <v>31457</v>
      </c>
      <c r="K1903" s="15" t="s">
        <v>45339</v>
      </c>
      <c r="L1903" s="15" t="s">
        <v>270</v>
      </c>
      <c r="M1903" s="15" t="s">
        <v>2388</v>
      </c>
      <c r="N1903" s="14">
        <v>2020</v>
      </c>
      <c r="O1903" s="15" t="s">
        <v>2389</v>
      </c>
      <c r="P1903" s="15" t="s">
        <v>106</v>
      </c>
      <c r="Q1903" s="15" t="s">
        <v>47006</v>
      </c>
      <c r="R1903" s="15" t="s">
        <v>2024</v>
      </c>
      <c r="S1903" s="15" t="s">
        <v>2390</v>
      </c>
      <c r="T1903" s="15" t="s">
        <v>592</v>
      </c>
      <c r="U1903" s="15" t="s">
        <v>53</v>
      </c>
      <c r="V1903" s="15" t="s">
        <v>45376</v>
      </c>
      <c r="W1903" s="15" t="s">
        <v>1186</v>
      </c>
      <c r="X1903" s="15" t="str">
        <f>_xlfn.XLOOKUP(_LOOKUP[[#This Row],[AdjusterMemberName]],_Adjuster[Adjuster Name],_Adjuster[Email],,0)</f>
        <v>sAkinleye@knightcompany.com</v>
      </c>
      <c r="Y1903" s="15" t="str">
        <f>_xlfn.XLOOKUP(_LOOKUP[[#This Row],[AdjusterMemberName]],_Adjuster[Adjuster Name],_Adjuster[Phone Number],,0)</f>
        <v>424-559-5280</v>
      </c>
      <c r="Z1903" s="15" t="s">
        <v>2391</v>
      </c>
      <c r="AA19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8632 C Ave Apt 136, Hesperia  CA 92345</v>
      </c>
      <c r="AB1903" s="15"/>
    </row>
    <row r="1904" spans="1:28" x14ac:dyDescent="0.3">
      <c r="A1904" s="14">
        <v>0</v>
      </c>
      <c r="B1904" s="14">
        <v>0</v>
      </c>
      <c r="C1904" s="15" t="s">
        <v>31466</v>
      </c>
      <c r="D1904" s="15" t="s">
        <v>31467</v>
      </c>
      <c r="E1904" s="15">
        <v>45707</v>
      </c>
      <c r="F1904" s="15" t="s">
        <v>31468</v>
      </c>
      <c r="G1904" s="15"/>
      <c r="H1904" s="15"/>
      <c r="I1904" s="15" t="s">
        <v>31469</v>
      </c>
      <c r="J1904" s="15" t="s">
        <v>31470</v>
      </c>
      <c r="K1904" s="15" t="s">
        <v>45356</v>
      </c>
      <c r="L1904" s="15" t="s">
        <v>31471</v>
      </c>
      <c r="M1904" s="15" t="s">
        <v>31472</v>
      </c>
      <c r="N1904" s="14">
        <v>2024</v>
      </c>
      <c r="O1904" s="15" t="s">
        <v>31473</v>
      </c>
      <c r="P1904" s="15" t="s">
        <v>106</v>
      </c>
      <c r="Q1904" s="15"/>
      <c r="R1904" s="15"/>
      <c r="S1904" s="15"/>
      <c r="T1904" s="15"/>
      <c r="U1904" s="15"/>
      <c r="V1904" s="15"/>
      <c r="W1904" s="15" t="s">
        <v>850</v>
      </c>
      <c r="X1904" s="15" t="e">
        <f>_xlfn.XLOOKUP(_LOOKUP[[#This Row],[AdjusterMemberName]],_Adjuster[Adjuster Name],_Adjuster[Email],,0)</f>
        <v>#N/A</v>
      </c>
      <c r="Y1904" s="15" t="e">
        <f>_xlfn.XLOOKUP(_LOOKUP[[#This Row],[AdjusterMemberName]],_Adjuster[Adjuster Name],_Adjuster[Phone Number],,0)</f>
        <v>#N/A</v>
      </c>
      <c r="Z1904" s="15"/>
      <c r="AA1904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1904" s="15"/>
    </row>
    <row r="1905" spans="1:28" x14ac:dyDescent="0.3">
      <c r="A1905" s="14">
        <v>1</v>
      </c>
      <c r="B1905" s="14">
        <v>1</v>
      </c>
      <c r="C1905" s="15" t="s">
        <v>31197</v>
      </c>
      <c r="D1905" s="15" t="s">
        <v>31198</v>
      </c>
      <c r="E1905" s="15">
        <v>45706</v>
      </c>
      <c r="F1905" s="15" t="s">
        <v>31199</v>
      </c>
      <c r="G1905" s="15">
        <v>45613</v>
      </c>
      <c r="H1905" s="15">
        <v>45794</v>
      </c>
      <c r="I1905" s="15" t="s">
        <v>31200</v>
      </c>
      <c r="J1905" s="15" t="s">
        <v>31201</v>
      </c>
      <c r="K1905" s="15" t="s">
        <v>45582</v>
      </c>
      <c r="L1905" s="15" t="s">
        <v>139</v>
      </c>
      <c r="M1905" s="15" t="s">
        <v>1152</v>
      </c>
      <c r="N1905" s="14">
        <v>2007</v>
      </c>
      <c r="O1905" s="15" t="s">
        <v>31202</v>
      </c>
      <c r="P1905" s="15" t="s">
        <v>81</v>
      </c>
      <c r="Q1905" s="15" t="s">
        <v>47061</v>
      </c>
      <c r="R1905" s="15" t="s">
        <v>31203</v>
      </c>
      <c r="S1905" s="15" t="s">
        <v>31204</v>
      </c>
      <c r="T1905" s="15" t="s">
        <v>174</v>
      </c>
      <c r="U1905" s="15" t="s">
        <v>53</v>
      </c>
      <c r="V1905" s="15" t="s">
        <v>45441</v>
      </c>
      <c r="W1905" s="15" t="s">
        <v>1658</v>
      </c>
      <c r="X1905" s="15" t="str">
        <f>_xlfn.XLOOKUP(_LOOKUP[[#This Row],[AdjusterMemberName]],_Adjuster[Adjuster Name],_Adjuster[Email],,0)</f>
        <v>RDavila@knightcompany.com</v>
      </c>
      <c r="Y1905" s="15" t="str">
        <f>_xlfn.XLOOKUP(_LOOKUP[[#This Row],[AdjusterMemberName]],_Adjuster[Adjuster Name],_Adjuster[Phone Number],,0)</f>
        <v>424-559-5663</v>
      </c>
      <c r="Z1905" s="15" t="s">
        <v>31205</v>
      </c>
      <c r="AA19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1315 W 109Th Pl, Los Angeles  CA 90044</v>
      </c>
      <c r="AB1905" s="15"/>
    </row>
    <row r="1906" spans="1:28" x14ac:dyDescent="0.3">
      <c r="A1906" s="14">
        <v>1</v>
      </c>
      <c r="B1906" s="14">
        <v>1</v>
      </c>
      <c r="C1906" s="15" t="s">
        <v>31259</v>
      </c>
      <c r="D1906" s="15" t="s">
        <v>31260</v>
      </c>
      <c r="E1906" s="15">
        <v>45706</v>
      </c>
      <c r="F1906" s="15" t="s">
        <v>31261</v>
      </c>
      <c r="G1906" s="15">
        <v>45663</v>
      </c>
      <c r="H1906" s="15">
        <v>45844</v>
      </c>
      <c r="I1906" s="15" t="s">
        <v>31262</v>
      </c>
      <c r="J1906" s="15" t="s">
        <v>31263</v>
      </c>
      <c r="K1906" s="15" t="s">
        <v>45621</v>
      </c>
      <c r="L1906" s="15" t="s">
        <v>2306</v>
      </c>
      <c r="M1906" s="15" t="s">
        <v>2494</v>
      </c>
      <c r="N1906" s="14">
        <v>2009</v>
      </c>
      <c r="O1906" s="15" t="s">
        <v>31264</v>
      </c>
      <c r="P1906" s="15" t="s">
        <v>81</v>
      </c>
      <c r="Q1906" s="15" t="s">
        <v>46939</v>
      </c>
      <c r="R1906" s="15" t="s">
        <v>781</v>
      </c>
      <c r="S1906" s="15" t="s">
        <v>31265</v>
      </c>
      <c r="T1906" s="15" t="s">
        <v>12667</v>
      </c>
      <c r="U1906" s="15" t="s">
        <v>53</v>
      </c>
      <c r="V1906" s="15" t="s">
        <v>45531</v>
      </c>
      <c r="W1906" s="15" t="s">
        <v>1357</v>
      </c>
      <c r="X1906" s="15" t="str">
        <f>_xlfn.XLOOKUP(_LOOKUP[[#This Row],[AdjusterMemberName]],_Adjuster[Adjuster Name],_Adjuster[Email],,0)</f>
        <v>jRivera1@knightcompany.com</v>
      </c>
      <c r="Y1906" s="15" t="str">
        <f>_xlfn.XLOOKUP(_LOOKUP[[#This Row],[AdjusterMemberName]],_Adjuster[Adjuster Name],_Adjuster[Phone Number],,0)</f>
        <v>424-559-5239</v>
      </c>
      <c r="Z1906" s="15" t="s">
        <v>31266</v>
      </c>
      <c r="AA19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838 Florence Avenue, Sanger  CA 93657</v>
      </c>
      <c r="AB1906" s="15"/>
    </row>
    <row r="1907" spans="1:28" x14ac:dyDescent="0.3">
      <c r="A1907" s="14">
        <v>1</v>
      </c>
      <c r="B1907" s="14">
        <v>1</v>
      </c>
      <c r="C1907" s="15" t="s">
        <v>31285</v>
      </c>
      <c r="D1907" s="15" t="s">
        <v>31286</v>
      </c>
      <c r="E1907" s="15">
        <v>45706</v>
      </c>
      <c r="F1907" s="15" t="s">
        <v>31287</v>
      </c>
      <c r="G1907" s="15">
        <v>45670</v>
      </c>
      <c r="H1907" s="15">
        <v>45851</v>
      </c>
      <c r="I1907" s="15" t="s">
        <v>31288</v>
      </c>
      <c r="J1907" s="15" t="s">
        <v>31289</v>
      </c>
      <c r="K1907" s="15" t="s">
        <v>45493</v>
      </c>
      <c r="L1907" s="15" t="s">
        <v>314</v>
      </c>
      <c r="M1907" s="15" t="s">
        <v>978</v>
      </c>
      <c r="N1907" s="14">
        <v>2006</v>
      </c>
      <c r="O1907" s="15" t="s">
        <v>31290</v>
      </c>
      <c r="P1907" s="15" t="s">
        <v>81</v>
      </c>
      <c r="Q1907" s="15" t="s">
        <v>46939</v>
      </c>
      <c r="R1907" s="15" t="s">
        <v>1686</v>
      </c>
      <c r="S1907" s="15" t="s">
        <v>31291</v>
      </c>
      <c r="T1907" s="15" t="s">
        <v>385</v>
      </c>
      <c r="U1907" s="15" t="s">
        <v>53</v>
      </c>
      <c r="V1907" s="15" t="s">
        <v>45538</v>
      </c>
      <c r="W1907" s="15" t="s">
        <v>3307</v>
      </c>
      <c r="X1907" s="15" t="e">
        <f>_xlfn.XLOOKUP(_LOOKUP[[#This Row],[AdjusterMemberName]],_Adjuster[Adjuster Name],_Adjuster[Email],,0)</f>
        <v>#N/A</v>
      </c>
      <c r="Y1907" s="15" t="e">
        <f>_xlfn.XLOOKUP(_LOOKUP[[#This Row],[AdjusterMemberName]],_Adjuster[Adjuster Name],_Adjuster[Phone Number],,0)</f>
        <v>#N/A</v>
      </c>
      <c r="Z1907" s="15" t="s">
        <v>31292</v>
      </c>
      <c r="AA19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12122 Hallwood Dr, El Monte  CA 91732</v>
      </c>
      <c r="AB1907" s="15"/>
    </row>
    <row r="1908" spans="1:28" x14ac:dyDescent="0.3">
      <c r="A1908" s="14">
        <v>1</v>
      </c>
      <c r="B1908" s="14">
        <v>1</v>
      </c>
      <c r="C1908" s="15" t="s">
        <v>31293</v>
      </c>
      <c r="D1908" s="15" t="s">
        <v>31294</v>
      </c>
      <c r="E1908" s="15">
        <v>45706</v>
      </c>
      <c r="F1908" s="15" t="s">
        <v>31295</v>
      </c>
      <c r="G1908" s="15">
        <v>45639</v>
      </c>
      <c r="H1908" s="15">
        <v>45821</v>
      </c>
      <c r="I1908" s="15" t="s">
        <v>31296</v>
      </c>
      <c r="J1908" s="15" t="s">
        <v>31297</v>
      </c>
      <c r="K1908" s="15" t="s">
        <v>45642</v>
      </c>
      <c r="L1908" s="15" t="s">
        <v>91</v>
      </c>
      <c r="M1908" s="15" t="s">
        <v>12483</v>
      </c>
      <c r="N1908" s="14">
        <v>2019</v>
      </c>
      <c r="O1908" s="15" t="s">
        <v>31298</v>
      </c>
      <c r="P1908" s="15" t="s">
        <v>81</v>
      </c>
      <c r="Q1908" s="15" t="s">
        <v>46922</v>
      </c>
      <c r="R1908" s="15" t="s">
        <v>5728</v>
      </c>
      <c r="S1908" s="15" t="s">
        <v>31299</v>
      </c>
      <c r="T1908" s="15" t="s">
        <v>1483</v>
      </c>
      <c r="U1908" s="15" t="s">
        <v>53</v>
      </c>
      <c r="V1908" s="15" t="s">
        <v>45934</v>
      </c>
      <c r="W1908" s="15" t="s">
        <v>1186</v>
      </c>
      <c r="X1908" s="15" t="str">
        <f>_xlfn.XLOOKUP(_LOOKUP[[#This Row],[AdjusterMemberName]],_Adjuster[Adjuster Name],_Adjuster[Email],,0)</f>
        <v>sAkinleye@knightcompany.com</v>
      </c>
      <c r="Y1908" s="15" t="str">
        <f>_xlfn.XLOOKUP(_LOOKUP[[#This Row],[AdjusterMemberName]],_Adjuster[Adjuster Name],_Adjuster[Phone Number],,0)</f>
        <v>424-559-5280</v>
      </c>
      <c r="Z1908" s="15" t="s">
        <v>31300</v>
      </c>
      <c r="AA19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205 Cedar Rd Apt 3, Vista  CA 92083</v>
      </c>
      <c r="AB1908" s="15"/>
    </row>
    <row r="1909" spans="1:28" x14ac:dyDescent="0.3">
      <c r="A1909" s="14">
        <v>1</v>
      </c>
      <c r="B1909" s="14">
        <v>1</v>
      </c>
      <c r="C1909" s="15" t="s">
        <v>31344</v>
      </c>
      <c r="D1909" s="15" t="s">
        <v>31344</v>
      </c>
      <c r="E1909" s="15">
        <v>45706</v>
      </c>
      <c r="F1909" s="15" t="s">
        <v>31345</v>
      </c>
      <c r="G1909" s="15">
        <v>45667</v>
      </c>
      <c r="H1909" s="15">
        <v>45848</v>
      </c>
      <c r="I1909" s="15" t="s">
        <v>31346</v>
      </c>
      <c r="J1909" s="15" t="s">
        <v>31347</v>
      </c>
      <c r="K1909" s="15" t="s">
        <v>45477</v>
      </c>
      <c r="L1909" s="15" t="s">
        <v>281</v>
      </c>
      <c r="M1909" s="15" t="s">
        <v>282</v>
      </c>
      <c r="N1909" s="14">
        <v>2015</v>
      </c>
      <c r="O1909" s="15" t="s">
        <v>31348</v>
      </c>
      <c r="P1909" s="15" t="s">
        <v>106</v>
      </c>
      <c r="Q1909" s="15" t="s">
        <v>46922</v>
      </c>
      <c r="R1909" s="15" t="s">
        <v>31349</v>
      </c>
      <c r="S1909" s="15" t="s">
        <v>31350</v>
      </c>
      <c r="T1909" s="15" t="s">
        <v>96</v>
      </c>
      <c r="U1909" s="15" t="s">
        <v>53</v>
      </c>
      <c r="V1909" s="15" t="s">
        <v>45731</v>
      </c>
      <c r="W1909" s="15" t="s">
        <v>1544</v>
      </c>
      <c r="X1909" s="15" t="str">
        <f>_xlfn.XLOOKUP(_LOOKUP[[#This Row],[AdjusterMemberName]],_Adjuster[Adjuster Name],_Adjuster[Email],,0)</f>
        <v>CRodriguez5@knightcompany.com</v>
      </c>
      <c r="Y1909" s="15" t="str">
        <f>_xlfn.XLOOKUP(_LOOKUP[[#This Row],[AdjusterMemberName]],_Adjuster[Adjuster Name],_Adjuster[Phone Number],,0)</f>
        <v>323-456-1708</v>
      </c>
      <c r="Z1909" s="15" t="s">
        <v>31351</v>
      </c>
      <c r="AA19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14428 Lasselle St Apt 201, Moreno Valley  CA 92553</v>
      </c>
      <c r="AB1909" s="15"/>
    </row>
    <row r="1910" spans="1:28" x14ac:dyDescent="0.3">
      <c r="A1910" s="14">
        <v>1</v>
      </c>
      <c r="B1910" s="14">
        <v>1</v>
      </c>
      <c r="C1910" s="15" t="s">
        <v>31370</v>
      </c>
      <c r="D1910" s="15" t="s">
        <v>31370</v>
      </c>
      <c r="E1910" s="15">
        <v>45706</v>
      </c>
      <c r="F1910" s="15" t="s">
        <v>31371</v>
      </c>
      <c r="G1910" s="15">
        <v>45670</v>
      </c>
      <c r="H1910" s="15">
        <v>45851</v>
      </c>
      <c r="I1910" s="15" t="s">
        <v>31372</v>
      </c>
      <c r="J1910" s="15" t="s">
        <v>31373</v>
      </c>
      <c r="K1910" s="15" t="s">
        <v>45397</v>
      </c>
      <c r="L1910" s="15" t="s">
        <v>103</v>
      </c>
      <c r="M1910" s="15" t="s">
        <v>890</v>
      </c>
      <c r="N1910" s="14">
        <v>2018</v>
      </c>
      <c r="O1910" s="15" t="s">
        <v>31374</v>
      </c>
      <c r="P1910" s="15" t="s">
        <v>106</v>
      </c>
      <c r="Q1910" s="15" t="s">
        <v>47051</v>
      </c>
      <c r="R1910" s="15" t="s">
        <v>31375</v>
      </c>
      <c r="S1910" s="15" t="s">
        <v>31376</v>
      </c>
      <c r="T1910" s="15" t="s">
        <v>8174</v>
      </c>
      <c r="U1910" s="15" t="s">
        <v>53</v>
      </c>
      <c r="V1910" s="15" t="s">
        <v>46297</v>
      </c>
      <c r="W1910" s="15" t="s">
        <v>1658</v>
      </c>
      <c r="X1910" s="15" t="str">
        <f>_xlfn.XLOOKUP(_LOOKUP[[#This Row],[AdjusterMemberName]],_Adjuster[Adjuster Name],_Adjuster[Email],,0)</f>
        <v>RDavila@knightcompany.com</v>
      </c>
      <c r="Y1910" s="15" t="str">
        <f>_xlfn.XLOOKUP(_LOOKUP[[#This Row],[AdjusterMemberName]],_Adjuster[Adjuster Name],_Adjuster[Phone Number],,0)</f>
        <v>424-559-5663</v>
      </c>
      <c r="Z1910" s="15" t="s">
        <v>31377</v>
      </c>
      <c r="AA19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 Eastridge Cir, Pacifica  CA 94044</v>
      </c>
      <c r="AB1910" s="15">
        <v>45805</v>
      </c>
    </row>
    <row r="1911" spans="1:28" x14ac:dyDescent="0.3">
      <c r="A1911" s="14">
        <v>1</v>
      </c>
      <c r="B1911" s="14">
        <v>1</v>
      </c>
      <c r="C1911" s="15" t="s">
        <v>31382</v>
      </c>
      <c r="D1911" s="15" t="s">
        <v>31383</v>
      </c>
      <c r="E1911" s="15">
        <v>45706</v>
      </c>
      <c r="F1911" s="15" t="s">
        <v>31384</v>
      </c>
      <c r="G1911" s="15">
        <v>45544</v>
      </c>
      <c r="H1911" s="15">
        <v>45725</v>
      </c>
      <c r="I1911" s="15" t="s">
        <v>31385</v>
      </c>
      <c r="J1911" s="15" t="s">
        <v>31386</v>
      </c>
      <c r="K1911" s="15" t="s">
        <v>45803</v>
      </c>
      <c r="L1911" s="15" t="s">
        <v>270</v>
      </c>
      <c r="M1911" s="15" t="s">
        <v>16189</v>
      </c>
      <c r="N1911" s="14">
        <v>2021</v>
      </c>
      <c r="O1911" s="15" t="s">
        <v>31387</v>
      </c>
      <c r="P1911" s="15" t="s">
        <v>81</v>
      </c>
      <c r="Q1911" s="15" t="s">
        <v>47095</v>
      </c>
      <c r="R1911" s="15" t="s">
        <v>31388</v>
      </c>
      <c r="S1911" s="15" t="s">
        <v>31389</v>
      </c>
      <c r="T1911" s="15" t="s">
        <v>308</v>
      </c>
      <c r="U1911" s="15" t="s">
        <v>53</v>
      </c>
      <c r="V1911" s="15" t="s">
        <v>45690</v>
      </c>
      <c r="W1911" s="15" t="s">
        <v>1544</v>
      </c>
      <c r="X1911" s="15" t="str">
        <f>_xlfn.XLOOKUP(_LOOKUP[[#This Row],[AdjusterMemberName]],_Adjuster[Adjuster Name],_Adjuster[Email],,0)</f>
        <v>CRodriguez5@knightcompany.com</v>
      </c>
      <c r="Y1911" s="15" t="str">
        <f>_xlfn.XLOOKUP(_LOOKUP[[#This Row],[AdjusterMemberName]],_Adjuster[Adjuster Name],_Adjuster[Phone Number],,0)</f>
        <v>323-456-1708</v>
      </c>
      <c r="Z1911" s="15" t="s">
        <v>31390</v>
      </c>
      <c r="AA19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6294 Jones Ave, Riverside  CA 92505</v>
      </c>
      <c r="AB1911" s="15"/>
    </row>
    <row r="1912" spans="1:28" x14ac:dyDescent="0.3">
      <c r="A1912" s="14">
        <v>1</v>
      </c>
      <c r="B1912" s="14">
        <v>1</v>
      </c>
      <c r="C1912" s="15" t="s">
        <v>31391</v>
      </c>
      <c r="D1912" s="15" t="s">
        <v>31392</v>
      </c>
      <c r="E1912" s="15">
        <v>45706</v>
      </c>
      <c r="F1912" s="15" t="s">
        <v>31393</v>
      </c>
      <c r="G1912" s="15">
        <v>45705</v>
      </c>
      <c r="H1912" s="15">
        <v>45886</v>
      </c>
      <c r="I1912" s="15" t="s">
        <v>31394</v>
      </c>
      <c r="J1912" s="15" t="s">
        <v>31395</v>
      </c>
      <c r="K1912" s="15" t="s">
        <v>46271</v>
      </c>
      <c r="L1912" s="15" t="s">
        <v>128</v>
      </c>
      <c r="M1912" s="15" t="s">
        <v>129</v>
      </c>
      <c r="N1912" s="14">
        <v>2004</v>
      </c>
      <c r="O1912" s="15" t="s">
        <v>31396</v>
      </c>
      <c r="P1912" s="15" t="s">
        <v>106</v>
      </c>
      <c r="Q1912" s="15" t="s">
        <v>46939</v>
      </c>
      <c r="R1912" s="15" t="s">
        <v>31397</v>
      </c>
      <c r="S1912" s="15" t="s">
        <v>31398</v>
      </c>
      <c r="T1912" s="15" t="s">
        <v>821</v>
      </c>
      <c r="U1912" s="15" t="s">
        <v>53</v>
      </c>
      <c r="V1912" s="15" t="s">
        <v>45349</v>
      </c>
      <c r="W1912" s="15" t="s">
        <v>1186</v>
      </c>
      <c r="X1912" s="15" t="str">
        <f>_xlfn.XLOOKUP(_LOOKUP[[#This Row],[AdjusterMemberName]],_Adjuster[Adjuster Name],_Adjuster[Email],,0)</f>
        <v>sAkinleye@knightcompany.com</v>
      </c>
      <c r="Y1912" s="15" t="str">
        <f>_xlfn.XLOOKUP(_LOOKUP[[#This Row],[AdjusterMemberName]],_Adjuster[Adjuster Name],_Adjuster[Phone Number],,0)</f>
        <v>424-559-5280</v>
      </c>
      <c r="Z1912" s="15" t="s">
        <v>31399</v>
      </c>
      <c r="AA19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7309 Woodman Ave Apt 8, Van Nuys  CA 91405</v>
      </c>
      <c r="AB1912" s="15"/>
    </row>
    <row r="1913" spans="1:28" x14ac:dyDescent="0.3">
      <c r="A1913" s="14">
        <v>1</v>
      </c>
      <c r="B1913" s="14">
        <v>1</v>
      </c>
      <c r="C1913" s="15" t="s">
        <v>31429</v>
      </c>
      <c r="D1913" s="15" t="s">
        <v>31430</v>
      </c>
      <c r="E1913" s="15">
        <v>45706</v>
      </c>
      <c r="F1913" s="15" t="s">
        <v>31431</v>
      </c>
      <c r="G1913" s="15">
        <v>45559</v>
      </c>
      <c r="H1913" s="15">
        <v>45740</v>
      </c>
      <c r="I1913" s="15" t="s">
        <v>31432</v>
      </c>
      <c r="J1913" s="15" t="s">
        <v>31433</v>
      </c>
      <c r="K1913" s="15" t="s">
        <v>45407</v>
      </c>
      <c r="L1913" s="15" t="s">
        <v>314</v>
      </c>
      <c r="M1913" s="15" t="s">
        <v>12749</v>
      </c>
      <c r="N1913" s="14">
        <v>2010</v>
      </c>
      <c r="O1913" s="15" t="s">
        <v>31434</v>
      </c>
      <c r="P1913" s="15" t="s">
        <v>106</v>
      </c>
      <c r="Q1913" s="15" t="s">
        <v>47073</v>
      </c>
      <c r="R1913" s="15" t="s">
        <v>31435</v>
      </c>
      <c r="S1913" s="15" t="s">
        <v>31436</v>
      </c>
      <c r="T1913" s="15" t="s">
        <v>174</v>
      </c>
      <c r="U1913" s="15" t="s">
        <v>53</v>
      </c>
      <c r="V1913" s="15" t="s">
        <v>45441</v>
      </c>
      <c r="W1913" s="15" t="s">
        <v>264</v>
      </c>
      <c r="X1913" s="15" t="str">
        <f>_xlfn.XLOOKUP(_LOOKUP[[#This Row],[AdjusterMemberName]],_Adjuster[Adjuster Name],_Adjuster[Email],,0)</f>
        <v>sBonnevie@knightcompany.com</v>
      </c>
      <c r="Y1913" s="15" t="str">
        <f>_xlfn.XLOOKUP(_LOOKUP[[#This Row],[AdjusterMemberName]],_Adjuster[Adjuster Name],_Adjuster[Phone Number],,0)</f>
        <v>323-692-4064</v>
      </c>
      <c r="Z1913" s="15" t="s">
        <v>31437</v>
      </c>
      <c r="AA19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1040 W 71St , Los Angeles  CA 90044</v>
      </c>
      <c r="AB1913" s="15"/>
    </row>
    <row r="1914" spans="1:28" x14ac:dyDescent="0.3">
      <c r="A1914" s="14">
        <v>1</v>
      </c>
      <c r="B1914" s="14">
        <v>1</v>
      </c>
      <c r="C1914" s="15" t="s">
        <v>31474</v>
      </c>
      <c r="D1914" s="15" t="s">
        <v>31475</v>
      </c>
      <c r="E1914" s="15">
        <v>45706</v>
      </c>
      <c r="F1914" s="15" t="s">
        <v>31476</v>
      </c>
      <c r="G1914" s="15">
        <v>45600</v>
      </c>
      <c r="H1914" s="15">
        <v>45781</v>
      </c>
      <c r="I1914" s="15" t="s">
        <v>31477</v>
      </c>
      <c r="J1914" s="15" t="s">
        <v>31478</v>
      </c>
      <c r="K1914" s="15" t="s">
        <v>45857</v>
      </c>
      <c r="L1914" s="15" t="s">
        <v>25</v>
      </c>
      <c r="M1914" s="15" t="s">
        <v>480</v>
      </c>
      <c r="N1914" s="14">
        <v>2018</v>
      </c>
      <c r="O1914" s="15" t="s">
        <v>31479</v>
      </c>
      <c r="P1914" s="15" t="s">
        <v>81</v>
      </c>
      <c r="Q1914" s="15" t="s">
        <v>47127</v>
      </c>
      <c r="R1914" s="15" t="s">
        <v>31480</v>
      </c>
      <c r="S1914" s="15" t="s">
        <v>31481</v>
      </c>
      <c r="T1914" s="15" t="s">
        <v>1067</v>
      </c>
      <c r="U1914" s="15" t="s">
        <v>53</v>
      </c>
      <c r="V1914" s="15" t="s">
        <v>45401</v>
      </c>
      <c r="W1914" s="15" t="s">
        <v>54</v>
      </c>
      <c r="X1914" s="15" t="str">
        <f>_xlfn.XLOOKUP(_LOOKUP[[#This Row],[AdjusterMemberName]],_Adjuster[Adjuster Name],_Adjuster[Email],,0)</f>
        <v>JRubalcava@knightcompany.com</v>
      </c>
      <c r="Y1914" s="15" t="str">
        <f>_xlfn.XLOOKUP(_LOOKUP[[#This Row],[AdjusterMemberName]],_Adjuster[Adjuster Name],_Adjuster[Phone Number],,0)</f>
        <v>424-559-5420</v>
      </c>
      <c r="Z1914" s="15" t="s">
        <v>31482</v>
      </c>
      <c r="AA19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2195 44Th Ave, San Francisco  CA 94116</v>
      </c>
      <c r="AB1914" s="15"/>
    </row>
    <row r="1915" spans="1:28" x14ac:dyDescent="0.3">
      <c r="A1915" s="14">
        <v>1</v>
      </c>
      <c r="B1915" s="14">
        <v>1</v>
      </c>
      <c r="C1915" s="15" t="s">
        <v>31572</v>
      </c>
      <c r="D1915" s="15" t="s">
        <v>31572</v>
      </c>
      <c r="E1915" s="15">
        <v>45706</v>
      </c>
      <c r="F1915" s="15" t="s">
        <v>31573</v>
      </c>
      <c r="G1915" s="15">
        <v>45656</v>
      </c>
      <c r="H1915" s="15">
        <v>45838</v>
      </c>
      <c r="I1915" s="15" t="s">
        <v>31574</v>
      </c>
      <c r="J1915" s="15" t="s">
        <v>31575</v>
      </c>
      <c r="K1915" s="15" t="s">
        <v>45334</v>
      </c>
      <c r="L1915" s="15" t="s">
        <v>314</v>
      </c>
      <c r="M1915" s="15" t="s">
        <v>978</v>
      </c>
      <c r="N1915" s="14">
        <v>2021</v>
      </c>
      <c r="O1915" s="15" t="s">
        <v>31576</v>
      </c>
      <c r="P1915" s="15" t="s">
        <v>81</v>
      </c>
      <c r="Q1915" s="15" t="s">
        <v>47061</v>
      </c>
      <c r="R1915" s="15" t="s">
        <v>31577</v>
      </c>
      <c r="S1915" s="15" t="s">
        <v>31578</v>
      </c>
      <c r="T1915" s="15" t="s">
        <v>1138</v>
      </c>
      <c r="U1915" s="15" t="s">
        <v>53</v>
      </c>
      <c r="V1915" s="15" t="s">
        <v>45366</v>
      </c>
      <c r="W1915" s="15" t="s">
        <v>1186</v>
      </c>
      <c r="X1915" s="15" t="str">
        <f>_xlfn.XLOOKUP(_LOOKUP[[#This Row],[AdjusterMemberName]],_Adjuster[Adjuster Name],_Adjuster[Email],,0)</f>
        <v>sAkinleye@knightcompany.com</v>
      </c>
      <c r="Y1915" s="15" t="str">
        <f>_xlfn.XLOOKUP(_LOOKUP[[#This Row],[AdjusterMemberName]],_Adjuster[Adjuster Name],_Adjuster[Phone Number],,0)</f>
        <v>424-559-5280</v>
      </c>
      <c r="Z1915" s="15" t="s">
        <v>31579</v>
      </c>
      <c r="AA19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8415 Willis Ave Apt 2, Panorama City  CA 91402</v>
      </c>
      <c r="AB1915" s="15">
        <v>45788</v>
      </c>
    </row>
    <row r="1916" spans="1:28" x14ac:dyDescent="0.3">
      <c r="A1916" s="14">
        <v>0</v>
      </c>
      <c r="B1916" s="14">
        <v>1</v>
      </c>
      <c r="C1916" s="15" t="s">
        <v>32730</v>
      </c>
      <c r="D1916" s="15" t="s">
        <v>32730</v>
      </c>
      <c r="E1916" s="15">
        <v>45706</v>
      </c>
      <c r="F1916" s="15" t="s">
        <v>32731</v>
      </c>
      <c r="G1916" s="15"/>
      <c r="H1916" s="15"/>
      <c r="I1916" s="15" t="s">
        <v>32732</v>
      </c>
      <c r="J1916" s="15" t="s">
        <v>32733</v>
      </c>
      <c r="K1916" s="15" t="s">
        <v>45722</v>
      </c>
      <c r="L1916" s="15" t="s">
        <v>103</v>
      </c>
      <c r="M1916" s="15" t="s">
        <v>32734</v>
      </c>
      <c r="N1916" s="14">
        <v>1999</v>
      </c>
      <c r="O1916" s="15" t="s">
        <v>1025</v>
      </c>
      <c r="P1916" s="15" t="s">
        <v>106</v>
      </c>
      <c r="Q1916" s="15"/>
      <c r="R1916" s="15"/>
      <c r="S1916" s="15"/>
      <c r="T1916" s="15"/>
      <c r="U1916" s="15"/>
      <c r="V1916" s="15"/>
      <c r="W1916" s="15" t="s">
        <v>1357</v>
      </c>
      <c r="X1916" s="15" t="str">
        <f>_xlfn.XLOOKUP(_LOOKUP[[#This Row],[AdjusterMemberName]],_Adjuster[Adjuster Name],_Adjuster[Email],,0)</f>
        <v>jRivera1@knightcompany.com</v>
      </c>
      <c r="Y1916" s="15" t="str">
        <f>_xlfn.XLOOKUP(_LOOKUP[[#This Row],[AdjusterMemberName]],_Adjuster[Adjuster Name],_Adjuster[Phone Number],,0)</f>
        <v>424-559-5239</v>
      </c>
      <c r="Z1916" s="15"/>
      <c r="AA1916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1916" s="15"/>
    </row>
    <row r="1917" spans="1:28" x14ac:dyDescent="0.3">
      <c r="A1917" s="14">
        <v>1</v>
      </c>
      <c r="B1917" s="14">
        <v>0</v>
      </c>
      <c r="C1917" s="15" t="s">
        <v>33444</v>
      </c>
      <c r="D1917" s="15" t="s">
        <v>33445</v>
      </c>
      <c r="E1917" s="15">
        <v>45706</v>
      </c>
      <c r="F1917" s="15" t="s">
        <v>33446</v>
      </c>
      <c r="G1917" s="15">
        <v>45690</v>
      </c>
      <c r="H1917" s="15">
        <v>45871</v>
      </c>
      <c r="I1917" s="15" t="s">
        <v>33447</v>
      </c>
      <c r="J1917" s="15" t="s">
        <v>33448</v>
      </c>
      <c r="K1917" s="15" t="s">
        <v>45424</v>
      </c>
      <c r="L1917" s="15" t="s">
        <v>139</v>
      </c>
      <c r="M1917" s="15" t="s">
        <v>1152</v>
      </c>
      <c r="N1917" s="14">
        <v>2007</v>
      </c>
      <c r="O1917" s="15" t="s">
        <v>33449</v>
      </c>
      <c r="P1917" s="15" t="s">
        <v>81</v>
      </c>
      <c r="Q1917" s="15" t="s">
        <v>46976</v>
      </c>
      <c r="R1917" s="15" t="s">
        <v>33450</v>
      </c>
      <c r="S1917" s="15" t="s">
        <v>33451</v>
      </c>
      <c r="T1917" s="15" t="s">
        <v>308</v>
      </c>
      <c r="U1917" s="15" t="s">
        <v>53</v>
      </c>
      <c r="V1917" s="15" t="s">
        <v>45530</v>
      </c>
      <c r="W1917" s="15" t="s">
        <v>367</v>
      </c>
      <c r="X1917" s="15" t="str">
        <f>_xlfn.XLOOKUP(_LOOKUP[[#This Row],[AdjusterMemberName]],_Adjuster[Adjuster Name],_Adjuster[Email],,0)</f>
        <v>dHernandez4@knightcompany.com</v>
      </c>
      <c r="Y1917" s="15" t="str">
        <f>_xlfn.XLOOKUP(_LOOKUP[[#This Row],[AdjusterMemberName]],_Adjuster[Adjuster Name],_Adjuster[Phone Number],,0)</f>
        <v>323-315-7819</v>
      </c>
      <c r="Z1917" s="15" t="s">
        <v>33452</v>
      </c>
      <c r="AA19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6900 Phoenix Ave Apt 7, Riverside  CA 92504</v>
      </c>
      <c r="AB1917" s="15"/>
    </row>
    <row r="1918" spans="1:28" x14ac:dyDescent="0.3">
      <c r="A1918" s="14">
        <v>1</v>
      </c>
      <c r="B1918" s="14">
        <v>1</v>
      </c>
      <c r="C1918" s="15" t="s">
        <v>40743</v>
      </c>
      <c r="D1918" s="15" t="s">
        <v>40744</v>
      </c>
      <c r="E1918" s="15">
        <v>45706</v>
      </c>
      <c r="F1918" s="15" t="s">
        <v>40745</v>
      </c>
      <c r="G1918" s="15">
        <v>45701</v>
      </c>
      <c r="H1918" s="15">
        <v>45882</v>
      </c>
      <c r="I1918" s="15" t="s">
        <v>40746</v>
      </c>
      <c r="J1918" s="15" t="s">
        <v>40747</v>
      </c>
      <c r="K1918" s="15" t="s">
        <v>45493</v>
      </c>
      <c r="L1918" s="15" t="s">
        <v>103</v>
      </c>
      <c r="M1918" s="15" t="s">
        <v>890</v>
      </c>
      <c r="N1918" s="14">
        <v>2004</v>
      </c>
      <c r="O1918" s="15" t="s">
        <v>40748</v>
      </c>
      <c r="P1918" s="15" t="s">
        <v>81</v>
      </c>
      <c r="Q1918" s="15" t="s">
        <v>47001</v>
      </c>
      <c r="R1918" s="15" t="s">
        <v>18663</v>
      </c>
      <c r="S1918" s="15" t="s">
        <v>40749</v>
      </c>
      <c r="T1918" s="15" t="s">
        <v>174</v>
      </c>
      <c r="U1918" s="15" t="s">
        <v>53</v>
      </c>
      <c r="V1918" s="15" t="s">
        <v>45367</v>
      </c>
      <c r="W1918" s="15" t="s">
        <v>54</v>
      </c>
      <c r="X1918" s="15" t="str">
        <f>_xlfn.XLOOKUP(_LOOKUP[[#This Row],[AdjusterMemberName]],_Adjuster[Adjuster Name],_Adjuster[Email],,0)</f>
        <v>JRubalcava@knightcompany.com</v>
      </c>
      <c r="Y1918" s="15" t="str">
        <f>_xlfn.XLOOKUP(_LOOKUP[[#This Row],[AdjusterMemberName]],_Adjuster[Adjuster Name],_Adjuster[Phone Number],,0)</f>
        <v>424-559-5420</v>
      </c>
      <c r="Z1918" s="15" t="s">
        <v>40750</v>
      </c>
      <c r="AA19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923 E 42Nd St , Los Angeles  CA 90011</v>
      </c>
      <c r="AB1918" s="15"/>
    </row>
    <row r="1919" spans="1:28" x14ac:dyDescent="0.3">
      <c r="A1919" s="14">
        <v>1</v>
      </c>
      <c r="B1919" s="14">
        <v>1</v>
      </c>
      <c r="C1919" s="15" t="s">
        <v>31158</v>
      </c>
      <c r="D1919" s="15" t="s">
        <v>31158</v>
      </c>
      <c r="E1919" s="15">
        <v>45705</v>
      </c>
      <c r="F1919" s="15" t="s">
        <v>31159</v>
      </c>
      <c r="G1919" s="15">
        <v>45693</v>
      </c>
      <c r="H1919" s="15">
        <v>45874</v>
      </c>
      <c r="I1919" s="15" t="s">
        <v>31160</v>
      </c>
      <c r="J1919" s="15" t="s">
        <v>31161</v>
      </c>
      <c r="K1919" s="15" t="s">
        <v>45381</v>
      </c>
      <c r="L1919" s="15" t="s">
        <v>128</v>
      </c>
      <c r="M1919" s="15" t="s">
        <v>129</v>
      </c>
      <c r="N1919" s="14">
        <v>2024</v>
      </c>
      <c r="O1919" s="15" t="s">
        <v>31162</v>
      </c>
      <c r="P1919" s="15" t="s">
        <v>106</v>
      </c>
      <c r="Q1919" s="15" t="s">
        <v>47002</v>
      </c>
      <c r="R1919" s="15" t="s">
        <v>31163</v>
      </c>
      <c r="S1919" s="15" t="s">
        <v>31164</v>
      </c>
      <c r="T1919" s="15" t="s">
        <v>811</v>
      </c>
      <c r="U1919" s="15" t="s">
        <v>53</v>
      </c>
      <c r="V1919" s="15" t="s">
        <v>45558</v>
      </c>
      <c r="W1919" s="15" t="s">
        <v>3307</v>
      </c>
      <c r="X1919" s="15" t="e">
        <f>_xlfn.XLOOKUP(_LOOKUP[[#This Row],[AdjusterMemberName]],_Adjuster[Adjuster Name],_Adjuster[Email],,0)</f>
        <v>#N/A</v>
      </c>
      <c r="Y1919" s="15" t="e">
        <f>_xlfn.XLOOKUP(_LOOKUP[[#This Row],[AdjusterMemberName]],_Adjuster[Adjuster Name],_Adjuster[Phone Number],,0)</f>
        <v>#N/A</v>
      </c>
      <c r="Z1919" s="15" t="s">
        <v>31165</v>
      </c>
      <c r="AA19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21557 Bailly St, Perris  CA 92570</v>
      </c>
      <c r="AB1919" s="15"/>
    </row>
    <row r="1920" spans="1:28" x14ac:dyDescent="0.3">
      <c r="A1920" s="14">
        <v>1</v>
      </c>
      <c r="B1920" s="14">
        <v>1</v>
      </c>
      <c r="C1920" s="15" t="s">
        <v>31173</v>
      </c>
      <c r="D1920" s="15" t="s">
        <v>31173</v>
      </c>
      <c r="E1920" s="15">
        <v>45705</v>
      </c>
      <c r="F1920" s="15" t="s">
        <v>31174</v>
      </c>
      <c r="G1920" s="15">
        <v>45547</v>
      </c>
      <c r="H1920" s="15">
        <v>45728</v>
      </c>
      <c r="I1920" s="15" t="s">
        <v>31175</v>
      </c>
      <c r="J1920" s="15" t="s">
        <v>31176</v>
      </c>
      <c r="K1920" s="15" t="s">
        <v>46304</v>
      </c>
      <c r="L1920" s="15" t="s">
        <v>128</v>
      </c>
      <c r="M1920" s="15" t="s">
        <v>1064</v>
      </c>
      <c r="N1920" s="14">
        <v>2000</v>
      </c>
      <c r="O1920" s="15" t="s">
        <v>31177</v>
      </c>
      <c r="P1920" s="15" t="s">
        <v>106</v>
      </c>
      <c r="Q1920" s="15" t="s">
        <v>47065</v>
      </c>
      <c r="R1920" s="15" t="s">
        <v>31178</v>
      </c>
      <c r="S1920" s="15" t="s">
        <v>31179</v>
      </c>
      <c r="T1920" s="15" t="s">
        <v>253</v>
      </c>
      <c r="U1920" s="15" t="s">
        <v>53</v>
      </c>
      <c r="V1920" s="15" t="s">
        <v>45487</v>
      </c>
      <c r="W1920" s="15" t="s">
        <v>1544</v>
      </c>
      <c r="X1920" s="15" t="str">
        <f>_xlfn.XLOOKUP(_LOOKUP[[#This Row],[AdjusterMemberName]],_Adjuster[Adjuster Name],_Adjuster[Email],,0)</f>
        <v>CRodriguez5@knightcompany.com</v>
      </c>
      <c r="Y1920" s="15" t="str">
        <f>_xlfn.XLOOKUP(_LOOKUP[[#This Row],[AdjusterMemberName]],_Adjuster[Adjuster Name],_Adjuster[Phone Number],,0)</f>
        <v>323-456-1708</v>
      </c>
      <c r="Z1920" s="15" t="s">
        <v>31180</v>
      </c>
      <c r="AA19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10914 S Prairie Ave, Inglewood  CA 90303</v>
      </c>
      <c r="AB1920" s="15"/>
    </row>
    <row r="1921" spans="1:28" x14ac:dyDescent="0.3">
      <c r="A1921" s="14">
        <v>1</v>
      </c>
      <c r="B1921" s="14">
        <v>1</v>
      </c>
      <c r="C1921" s="15" t="s">
        <v>31181</v>
      </c>
      <c r="D1921" s="15" t="s">
        <v>31181</v>
      </c>
      <c r="E1921" s="15">
        <v>45705</v>
      </c>
      <c r="F1921" s="15" t="s">
        <v>31182</v>
      </c>
      <c r="G1921" s="15">
        <v>45634</v>
      </c>
      <c r="H1921" s="15">
        <v>45816</v>
      </c>
      <c r="I1921" s="15" t="s">
        <v>31183</v>
      </c>
      <c r="J1921" s="15" t="s">
        <v>31184</v>
      </c>
      <c r="K1921" s="15" t="s">
        <v>46303</v>
      </c>
      <c r="L1921" s="15" t="s">
        <v>128</v>
      </c>
      <c r="M1921" s="15" t="s">
        <v>129</v>
      </c>
      <c r="N1921" s="14">
        <v>2025</v>
      </c>
      <c r="O1921" s="15" t="s">
        <v>31185</v>
      </c>
      <c r="P1921" s="15" t="s">
        <v>81</v>
      </c>
      <c r="Q1921" s="15" t="s">
        <v>47019</v>
      </c>
      <c r="R1921" s="15" t="s">
        <v>19993</v>
      </c>
      <c r="S1921" s="15" t="s">
        <v>31186</v>
      </c>
      <c r="T1921" s="15" t="s">
        <v>174</v>
      </c>
      <c r="U1921" s="15" t="s">
        <v>53</v>
      </c>
      <c r="V1921" s="15" t="s">
        <v>45995</v>
      </c>
      <c r="W1921" s="15" t="s">
        <v>850</v>
      </c>
      <c r="X1921" s="15" t="e">
        <f>_xlfn.XLOOKUP(_LOOKUP[[#This Row],[AdjusterMemberName]],_Adjuster[Adjuster Name],_Adjuster[Email],,0)</f>
        <v>#N/A</v>
      </c>
      <c r="Y1921" s="15" t="e">
        <f>_xlfn.XLOOKUP(_LOOKUP[[#This Row],[AdjusterMemberName]],_Adjuster[Adjuster Name],_Adjuster[Phone Number],,0)</f>
        <v>#N/A</v>
      </c>
      <c r="Z1921" s="15" t="s">
        <v>31187</v>
      </c>
      <c r="AA19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1626 Barry Ave 11, Los Angeles  CA 90025</v>
      </c>
      <c r="AB1921" s="15">
        <v>45812</v>
      </c>
    </row>
    <row r="1922" spans="1:28" x14ac:dyDescent="0.3">
      <c r="A1922" s="14">
        <v>1</v>
      </c>
      <c r="B1922" s="14">
        <v>1</v>
      </c>
      <c r="C1922" s="15" t="s">
        <v>31188</v>
      </c>
      <c r="D1922" s="15" t="s">
        <v>31189</v>
      </c>
      <c r="E1922" s="15">
        <v>45705</v>
      </c>
      <c r="F1922" s="15" t="s">
        <v>31190</v>
      </c>
      <c r="G1922" s="15">
        <v>45680</v>
      </c>
      <c r="H1922" s="15">
        <v>45861</v>
      </c>
      <c r="I1922" s="15" t="s">
        <v>31191</v>
      </c>
      <c r="J1922" s="15" t="s">
        <v>31192</v>
      </c>
      <c r="K1922" s="15" t="s">
        <v>46302</v>
      </c>
      <c r="L1922" s="15" t="s">
        <v>103</v>
      </c>
      <c r="M1922" s="15" t="s">
        <v>1336</v>
      </c>
      <c r="N1922" s="14">
        <v>2011</v>
      </c>
      <c r="O1922" s="15" t="s">
        <v>31193</v>
      </c>
      <c r="P1922" s="15" t="s">
        <v>81</v>
      </c>
      <c r="Q1922" s="15" t="s">
        <v>46939</v>
      </c>
      <c r="R1922" s="15" t="s">
        <v>31194</v>
      </c>
      <c r="S1922" s="15" t="s">
        <v>31195</v>
      </c>
      <c r="T1922" s="15" t="s">
        <v>1138</v>
      </c>
      <c r="U1922" s="15" t="s">
        <v>53</v>
      </c>
      <c r="V1922" s="15" t="s">
        <v>45366</v>
      </c>
      <c r="W1922" s="15" t="s">
        <v>1357</v>
      </c>
      <c r="X1922" s="15" t="str">
        <f>_xlfn.XLOOKUP(_LOOKUP[[#This Row],[AdjusterMemberName]],_Adjuster[Adjuster Name],_Adjuster[Email],,0)</f>
        <v>jRivera1@knightcompany.com</v>
      </c>
      <c r="Y1922" s="15" t="str">
        <f>_xlfn.XLOOKUP(_LOOKUP[[#This Row],[AdjusterMemberName]],_Adjuster[Adjuster Name],_Adjuster[Phone Number],,0)</f>
        <v>424-559-5239</v>
      </c>
      <c r="Z1922" s="15" t="s">
        <v>31196</v>
      </c>
      <c r="AA19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8163 Brimfield Ave, Panorama City  CA 91402</v>
      </c>
      <c r="AB1922" s="15"/>
    </row>
    <row r="1923" spans="1:28" x14ac:dyDescent="0.3">
      <c r="A1923" s="14">
        <v>1</v>
      </c>
      <c r="B1923" s="14">
        <v>1</v>
      </c>
      <c r="C1923" s="15" t="s">
        <v>31215</v>
      </c>
      <c r="D1923" s="15" t="s">
        <v>31216</v>
      </c>
      <c r="E1923" s="15">
        <v>45705</v>
      </c>
      <c r="F1923" s="15" t="s">
        <v>31217</v>
      </c>
      <c r="G1923" s="15">
        <v>45587</v>
      </c>
      <c r="H1923" s="15">
        <v>45769</v>
      </c>
      <c r="I1923" s="15" t="s">
        <v>31218</v>
      </c>
      <c r="J1923" s="15" t="s">
        <v>31219</v>
      </c>
      <c r="K1923" s="15" t="s">
        <v>45594</v>
      </c>
      <c r="L1923" s="15" t="s">
        <v>103</v>
      </c>
      <c r="M1923" s="15" t="s">
        <v>104</v>
      </c>
      <c r="N1923" s="14">
        <v>2019</v>
      </c>
      <c r="O1923" s="15" t="s">
        <v>31220</v>
      </c>
      <c r="P1923" s="15" t="s">
        <v>106</v>
      </c>
      <c r="Q1923" s="15" t="s">
        <v>47018</v>
      </c>
      <c r="R1923" s="15" t="s">
        <v>31221</v>
      </c>
      <c r="S1923" s="15" t="s">
        <v>31222</v>
      </c>
      <c r="T1923" s="15" t="s">
        <v>9435</v>
      </c>
      <c r="U1923" s="15" t="s">
        <v>53</v>
      </c>
      <c r="V1923" s="15" t="s">
        <v>46300</v>
      </c>
      <c r="W1923" s="15" t="s">
        <v>3307</v>
      </c>
      <c r="X1923" s="15" t="e">
        <f>_xlfn.XLOOKUP(_LOOKUP[[#This Row],[AdjusterMemberName]],_Adjuster[Adjuster Name],_Adjuster[Email],,0)</f>
        <v>#N/A</v>
      </c>
      <c r="Y1923" s="15" t="e">
        <f>_xlfn.XLOOKUP(_LOOKUP[[#This Row],[AdjusterMemberName]],_Adjuster[Adjuster Name],_Adjuster[Phone Number],,0)</f>
        <v>#N/A</v>
      </c>
      <c r="Z1923" s="15" t="s">
        <v>31223</v>
      </c>
      <c r="AA19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1182 La Vida Ct, Chula Vista  CA 91915</v>
      </c>
      <c r="AB1923" s="15"/>
    </row>
    <row r="1924" spans="1:28" x14ac:dyDescent="0.3">
      <c r="A1924" s="14">
        <v>1</v>
      </c>
      <c r="B1924" s="14">
        <v>1</v>
      </c>
      <c r="C1924" s="15" t="s">
        <v>31250</v>
      </c>
      <c r="D1924" s="15" t="s">
        <v>31251</v>
      </c>
      <c r="E1924" s="15">
        <v>45705</v>
      </c>
      <c r="F1924" s="15" t="s">
        <v>31252</v>
      </c>
      <c r="G1924" s="15">
        <v>45618</v>
      </c>
      <c r="H1924" s="15">
        <v>45799</v>
      </c>
      <c r="I1924" s="15" t="s">
        <v>31253</v>
      </c>
      <c r="J1924" s="15" t="s">
        <v>31254</v>
      </c>
      <c r="K1924" s="15" t="s">
        <v>45334</v>
      </c>
      <c r="L1924" s="15" t="s">
        <v>103</v>
      </c>
      <c r="M1924" s="15" t="s">
        <v>890</v>
      </c>
      <c r="N1924" s="14">
        <v>2023</v>
      </c>
      <c r="O1924" s="15" t="s">
        <v>31255</v>
      </c>
      <c r="P1924" s="15" t="s">
        <v>106</v>
      </c>
      <c r="Q1924" s="15" t="s">
        <v>47019</v>
      </c>
      <c r="R1924" s="15" t="s">
        <v>31256</v>
      </c>
      <c r="S1924" s="15" t="s">
        <v>31257</v>
      </c>
      <c r="T1924" s="15" t="s">
        <v>308</v>
      </c>
      <c r="U1924" s="15" t="s">
        <v>53</v>
      </c>
      <c r="V1924" s="15" t="s">
        <v>45530</v>
      </c>
      <c r="W1924" s="15" t="s">
        <v>54</v>
      </c>
      <c r="X1924" s="15" t="str">
        <f>_xlfn.XLOOKUP(_LOOKUP[[#This Row],[AdjusterMemberName]],_Adjuster[Adjuster Name],_Adjuster[Email],,0)</f>
        <v>JRubalcava@knightcompany.com</v>
      </c>
      <c r="Y1924" s="15" t="str">
        <f>_xlfn.XLOOKUP(_LOOKUP[[#This Row],[AdjusterMemberName]],_Adjuster[Adjuster Name],_Adjuster[Phone Number],,0)</f>
        <v>424-559-5420</v>
      </c>
      <c r="Z1924" s="15" t="s">
        <v>31258</v>
      </c>
      <c r="AA19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7695 Evans St, Riverside  CA 92504</v>
      </c>
      <c r="AB1924" s="15"/>
    </row>
    <row r="1925" spans="1:28" x14ac:dyDescent="0.3">
      <c r="A1925" s="14">
        <v>1</v>
      </c>
      <c r="B1925" s="14">
        <v>1</v>
      </c>
      <c r="C1925" s="15" t="s">
        <v>31267</v>
      </c>
      <c r="D1925" s="15" t="s">
        <v>31268</v>
      </c>
      <c r="E1925" s="15">
        <v>45705</v>
      </c>
      <c r="F1925" s="15" t="s">
        <v>31269</v>
      </c>
      <c r="G1925" s="15">
        <v>45544</v>
      </c>
      <c r="H1925" s="15">
        <v>45725</v>
      </c>
      <c r="I1925" s="15" t="s">
        <v>31270</v>
      </c>
      <c r="J1925" s="15" t="s">
        <v>31271</v>
      </c>
      <c r="K1925" s="15" t="s">
        <v>46129</v>
      </c>
      <c r="L1925" s="15" t="s">
        <v>128</v>
      </c>
      <c r="M1925" s="15" t="s">
        <v>170</v>
      </c>
      <c r="N1925" s="14">
        <v>2018</v>
      </c>
      <c r="O1925" s="15" t="s">
        <v>31272</v>
      </c>
      <c r="P1925" s="15" t="s">
        <v>81</v>
      </c>
      <c r="Q1925" s="15" t="s">
        <v>47078</v>
      </c>
      <c r="R1925" s="15" t="s">
        <v>31273</v>
      </c>
      <c r="S1925" s="15" t="s">
        <v>31274</v>
      </c>
      <c r="T1925" s="15" t="s">
        <v>174</v>
      </c>
      <c r="U1925" s="15" t="s">
        <v>53</v>
      </c>
      <c r="V1925" s="15" t="s">
        <v>45878</v>
      </c>
      <c r="W1925" s="15" t="s">
        <v>3184</v>
      </c>
      <c r="X1925" s="15" t="str">
        <f>_xlfn.XLOOKUP(_LOOKUP[[#This Row],[AdjusterMemberName]],_Adjuster[Adjuster Name],_Adjuster[Email],,0)</f>
        <v>mQualls@knightcompany.com</v>
      </c>
      <c r="Y1925" s="15" t="str">
        <f>_xlfn.XLOOKUP(_LOOKUP[[#This Row],[AdjusterMemberName]],_Adjuster[Adjuster Name],_Adjuster[Phone Number],,0)</f>
        <v>424-559-5436</v>
      </c>
      <c r="Z1925" s="15" t="s">
        <v>31275</v>
      </c>
      <c r="AA19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4069 S Muirfield Rd Apt D, Los Angeles  CA 90008</v>
      </c>
      <c r="AB1925" s="15"/>
    </row>
    <row r="1926" spans="1:28" x14ac:dyDescent="0.3">
      <c r="A1926" s="14">
        <v>1</v>
      </c>
      <c r="B1926" s="14">
        <v>0</v>
      </c>
      <c r="C1926" s="15" t="s">
        <v>31336</v>
      </c>
      <c r="D1926" s="15" t="s">
        <v>31337</v>
      </c>
      <c r="E1926" s="15">
        <v>45705</v>
      </c>
      <c r="F1926" s="15" t="s">
        <v>31338</v>
      </c>
      <c r="G1926" s="15">
        <v>45649</v>
      </c>
      <c r="H1926" s="15">
        <v>45831</v>
      </c>
      <c r="I1926" s="15" t="s">
        <v>31339</v>
      </c>
      <c r="J1926" s="15" t="s">
        <v>31340</v>
      </c>
      <c r="K1926" s="15" t="s">
        <v>45872</v>
      </c>
      <c r="L1926" s="15" t="s">
        <v>150</v>
      </c>
      <c r="M1926" s="15" t="s">
        <v>2746</v>
      </c>
      <c r="N1926" s="14">
        <v>1999</v>
      </c>
      <c r="O1926" s="15" t="s">
        <v>31341</v>
      </c>
      <c r="P1926" s="15" t="s">
        <v>106</v>
      </c>
      <c r="Q1926" s="15" t="s">
        <v>46976</v>
      </c>
      <c r="R1926" s="15" t="s">
        <v>660</v>
      </c>
      <c r="S1926" s="15" t="s">
        <v>31342</v>
      </c>
      <c r="T1926" s="15" t="s">
        <v>11780</v>
      </c>
      <c r="U1926" s="15" t="s">
        <v>53</v>
      </c>
      <c r="V1926" s="15" t="s">
        <v>45414</v>
      </c>
      <c r="W1926" s="15" t="s">
        <v>264</v>
      </c>
      <c r="X1926" s="15" t="str">
        <f>_xlfn.XLOOKUP(_LOOKUP[[#This Row],[AdjusterMemberName]],_Adjuster[Adjuster Name],_Adjuster[Email],,0)</f>
        <v>sBonnevie@knightcompany.com</v>
      </c>
      <c r="Y1926" s="15" t="str">
        <f>_xlfn.XLOOKUP(_LOOKUP[[#This Row],[AdjusterMemberName]],_Adjuster[Adjuster Name],_Adjuster[Phone Number],,0)</f>
        <v>323-692-4064</v>
      </c>
      <c r="Z1926" s="15" t="s">
        <v>31343</v>
      </c>
      <c r="AA19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30906 9Th St, Nuevo  CA 92567</v>
      </c>
      <c r="AB1926" s="15"/>
    </row>
    <row r="1927" spans="1:28" x14ac:dyDescent="0.3">
      <c r="A1927" s="14">
        <v>1</v>
      </c>
      <c r="B1927" s="14">
        <v>1</v>
      </c>
      <c r="C1927" s="15" t="s">
        <v>31438</v>
      </c>
      <c r="D1927" s="15" t="s">
        <v>31439</v>
      </c>
      <c r="E1927" s="15">
        <v>45705</v>
      </c>
      <c r="F1927" s="15" t="s">
        <v>31440</v>
      </c>
      <c r="G1927" s="15">
        <v>45569</v>
      </c>
      <c r="H1927" s="15">
        <v>45751</v>
      </c>
      <c r="I1927" s="15" t="s">
        <v>31441</v>
      </c>
      <c r="J1927" s="15" t="s">
        <v>31442</v>
      </c>
      <c r="K1927" s="15" t="s">
        <v>45998</v>
      </c>
      <c r="L1927" s="15" t="s">
        <v>103</v>
      </c>
      <c r="M1927" s="15" t="s">
        <v>104</v>
      </c>
      <c r="N1927" s="14">
        <v>2021</v>
      </c>
      <c r="O1927" s="15" t="s">
        <v>31443</v>
      </c>
      <c r="P1927" s="15" t="s">
        <v>81</v>
      </c>
      <c r="Q1927" s="15" t="s">
        <v>47006</v>
      </c>
      <c r="R1927" s="15" t="s">
        <v>31444</v>
      </c>
      <c r="S1927" s="15" t="s">
        <v>31445</v>
      </c>
      <c r="T1927" s="15" t="s">
        <v>286</v>
      </c>
      <c r="U1927" s="15" t="s">
        <v>53</v>
      </c>
      <c r="V1927" s="15" t="s">
        <v>45606</v>
      </c>
      <c r="W1927" s="15" t="s">
        <v>1658</v>
      </c>
      <c r="X1927" s="15" t="str">
        <f>_xlfn.XLOOKUP(_LOOKUP[[#This Row],[AdjusterMemberName]],_Adjuster[Adjuster Name],_Adjuster[Email],,0)</f>
        <v>RDavila@knightcompany.com</v>
      </c>
      <c r="Y1927" s="15" t="str">
        <f>_xlfn.XLOOKUP(_LOOKUP[[#This Row],[AdjusterMemberName]],_Adjuster[Adjuster Name],_Adjuster[Phone Number],,0)</f>
        <v>424-559-5663</v>
      </c>
      <c r="Z1927" s="15" t="s">
        <v>31446</v>
      </c>
      <c r="AA19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1217 E Washington St, Long Beach  CA 90805</v>
      </c>
      <c r="AB1927" s="15"/>
    </row>
    <row r="1928" spans="1:28" x14ac:dyDescent="0.3">
      <c r="A1928" s="14">
        <v>1</v>
      </c>
      <c r="B1928" s="14">
        <v>1</v>
      </c>
      <c r="C1928" s="15" t="s">
        <v>32041</v>
      </c>
      <c r="D1928" s="15" t="s">
        <v>32041</v>
      </c>
      <c r="E1928" s="15">
        <v>45705</v>
      </c>
      <c r="F1928" s="15" t="s">
        <v>32042</v>
      </c>
      <c r="G1928" s="15">
        <v>45612</v>
      </c>
      <c r="H1928" s="15">
        <v>45793</v>
      </c>
      <c r="I1928" s="15" t="s">
        <v>32043</v>
      </c>
      <c r="J1928" s="15" t="s">
        <v>32044</v>
      </c>
      <c r="K1928" s="15" t="s">
        <v>45750</v>
      </c>
      <c r="L1928" s="15" t="s">
        <v>103</v>
      </c>
      <c r="M1928" s="15" t="s">
        <v>304</v>
      </c>
      <c r="N1928" s="14">
        <v>2011</v>
      </c>
      <c r="O1928" s="15" t="s">
        <v>32045</v>
      </c>
      <c r="P1928" s="15" t="s">
        <v>81</v>
      </c>
      <c r="Q1928" s="15" t="s">
        <v>47006</v>
      </c>
      <c r="R1928" s="15" t="s">
        <v>32046</v>
      </c>
      <c r="S1928" s="15" t="s">
        <v>32047</v>
      </c>
      <c r="T1928" s="15" t="s">
        <v>96</v>
      </c>
      <c r="U1928" s="15" t="s">
        <v>53</v>
      </c>
      <c r="V1928" s="15" t="s">
        <v>45731</v>
      </c>
      <c r="W1928" s="15" t="s">
        <v>3184</v>
      </c>
      <c r="X1928" s="15" t="str">
        <f>_xlfn.XLOOKUP(_LOOKUP[[#This Row],[AdjusterMemberName]],_Adjuster[Adjuster Name],_Adjuster[Email],,0)</f>
        <v>mQualls@knightcompany.com</v>
      </c>
      <c r="Y1928" s="15" t="str">
        <f>_xlfn.XLOOKUP(_LOOKUP[[#This Row],[AdjusterMemberName]],_Adjuster[Adjuster Name],_Adjuster[Phone Number],,0)</f>
        <v>424-559-5436</v>
      </c>
      <c r="Z1928" s="15" t="s">
        <v>32048</v>
      </c>
      <c r="AA19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24356 Webster Ave, Moreno Valley  CA 92553</v>
      </c>
      <c r="AB1928" s="15"/>
    </row>
    <row r="1929" spans="1:28" x14ac:dyDescent="0.3">
      <c r="A1929" s="14">
        <v>1</v>
      </c>
      <c r="B1929" s="14">
        <v>1</v>
      </c>
      <c r="C1929" s="15" t="s">
        <v>30731</v>
      </c>
      <c r="D1929" s="15" t="s">
        <v>32817</v>
      </c>
      <c r="E1929" s="15">
        <v>45705</v>
      </c>
      <c r="F1929" s="15" t="s">
        <v>30733</v>
      </c>
      <c r="G1929" s="15">
        <v>45429</v>
      </c>
      <c r="H1929" s="15">
        <v>45613</v>
      </c>
      <c r="I1929" s="15" t="s">
        <v>32818</v>
      </c>
      <c r="J1929" s="15" t="s">
        <v>32819</v>
      </c>
      <c r="K1929" s="15" t="s">
        <v>45735</v>
      </c>
      <c r="L1929" s="15" t="s">
        <v>139</v>
      </c>
      <c r="M1929" s="15" t="s">
        <v>249</v>
      </c>
      <c r="N1929" s="14">
        <v>2019</v>
      </c>
      <c r="O1929" s="15" t="s">
        <v>30736</v>
      </c>
      <c r="P1929" s="15" t="s">
        <v>106</v>
      </c>
      <c r="Q1929" s="15" t="s">
        <v>119</v>
      </c>
      <c r="R1929" s="15" t="s">
        <v>30737</v>
      </c>
      <c r="S1929" s="15" t="s">
        <v>30738</v>
      </c>
      <c r="T1929" s="15" t="s">
        <v>133</v>
      </c>
      <c r="U1929" s="15" t="s">
        <v>53</v>
      </c>
      <c r="V1929" s="15" t="s">
        <v>45452</v>
      </c>
      <c r="W1929" s="15" t="s">
        <v>22473</v>
      </c>
      <c r="X1929" s="15" t="e">
        <f>_xlfn.XLOOKUP(_LOOKUP[[#This Row],[AdjusterMemberName]],_Adjuster[Adjuster Name],_Adjuster[Email],,0)</f>
        <v>#N/A</v>
      </c>
      <c r="Y1929" s="15" t="e">
        <f>_xlfn.XLOOKUP(_LOOKUP[[#This Row],[AdjusterMemberName]],_Adjuster[Adjuster Name],_Adjuster[Phone Number],,0)</f>
        <v>#N/A</v>
      </c>
      <c r="Z1929" s="15" t="s">
        <v>30739</v>
      </c>
      <c r="AA19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905 S Wester Ave 10, Anaheim  CA 92804</v>
      </c>
      <c r="AB1929" s="15">
        <v>45585</v>
      </c>
    </row>
    <row r="1930" spans="1:28" x14ac:dyDescent="0.3">
      <c r="A1930" s="14">
        <v>1</v>
      </c>
      <c r="B1930" s="14">
        <v>1</v>
      </c>
      <c r="C1930" s="15" t="s">
        <v>31096</v>
      </c>
      <c r="D1930" s="15" t="s">
        <v>31096</v>
      </c>
      <c r="E1930" s="15">
        <v>45704</v>
      </c>
      <c r="F1930" s="15" t="s">
        <v>31097</v>
      </c>
      <c r="G1930" s="15">
        <v>45652</v>
      </c>
      <c r="H1930" s="15">
        <v>45834</v>
      </c>
      <c r="I1930" s="15" t="s">
        <v>31098</v>
      </c>
      <c r="J1930" s="15" t="s">
        <v>31099</v>
      </c>
      <c r="K1930" s="15" t="s">
        <v>45572</v>
      </c>
      <c r="L1930" s="15" t="s">
        <v>128</v>
      </c>
      <c r="M1930" s="15" t="s">
        <v>170</v>
      </c>
      <c r="N1930" s="14">
        <v>2024</v>
      </c>
      <c r="O1930" s="15" t="s">
        <v>31100</v>
      </c>
      <c r="P1930" s="15" t="s">
        <v>81</v>
      </c>
      <c r="Q1930" s="15" t="s">
        <v>47073</v>
      </c>
      <c r="R1930" s="15" t="s">
        <v>744</v>
      </c>
      <c r="S1930" s="15" t="s">
        <v>31101</v>
      </c>
      <c r="T1930" s="15" t="s">
        <v>174</v>
      </c>
      <c r="U1930" s="15" t="s">
        <v>53</v>
      </c>
      <c r="V1930" s="15" t="s">
        <v>45342</v>
      </c>
      <c r="W1930" s="15" t="s">
        <v>54</v>
      </c>
      <c r="X1930" s="15" t="str">
        <f>_xlfn.XLOOKUP(_LOOKUP[[#This Row],[AdjusterMemberName]],_Adjuster[Adjuster Name],_Adjuster[Email],,0)</f>
        <v>JRubalcava@knightcompany.com</v>
      </c>
      <c r="Y1930" s="15" t="str">
        <f>_xlfn.XLOOKUP(_LOOKUP[[#This Row],[AdjusterMemberName]],_Adjuster[Adjuster Name],_Adjuster[Phone Number],,0)</f>
        <v>424-559-5420</v>
      </c>
      <c r="Z1930" s="15" t="s">
        <v>31102</v>
      </c>
      <c r="AA19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234 W 60Th St , Los Angeles  CA 90003</v>
      </c>
      <c r="AB1930" s="15"/>
    </row>
    <row r="1931" spans="1:28" x14ac:dyDescent="0.3">
      <c r="A1931" s="14">
        <v>1</v>
      </c>
      <c r="B1931" s="14">
        <v>1</v>
      </c>
      <c r="C1931" s="15" t="s">
        <v>31103</v>
      </c>
      <c r="D1931" s="15" t="s">
        <v>31103</v>
      </c>
      <c r="E1931" s="15">
        <v>45704</v>
      </c>
      <c r="F1931" s="15" t="s">
        <v>31104</v>
      </c>
      <c r="G1931" s="15">
        <v>45582</v>
      </c>
      <c r="H1931" s="15">
        <v>45764</v>
      </c>
      <c r="I1931" s="15" t="s">
        <v>31105</v>
      </c>
      <c r="J1931" s="15" t="s">
        <v>31106</v>
      </c>
      <c r="K1931" s="15" t="s">
        <v>45399</v>
      </c>
      <c r="L1931" s="15" t="s">
        <v>103</v>
      </c>
      <c r="M1931" s="15" t="s">
        <v>3356</v>
      </c>
      <c r="N1931" s="14">
        <v>2018</v>
      </c>
      <c r="O1931" s="15" t="s">
        <v>31107</v>
      </c>
      <c r="P1931" s="15" t="s">
        <v>106</v>
      </c>
      <c r="Q1931" s="15" t="s">
        <v>47006</v>
      </c>
      <c r="R1931" s="15" t="s">
        <v>31108</v>
      </c>
      <c r="S1931" s="15" t="s">
        <v>31109</v>
      </c>
      <c r="T1931" s="15" t="s">
        <v>5400</v>
      </c>
      <c r="U1931" s="15" t="s">
        <v>53</v>
      </c>
      <c r="V1931" s="15" t="s">
        <v>46307</v>
      </c>
      <c r="W1931" s="15" t="s">
        <v>850</v>
      </c>
      <c r="X1931" s="15" t="e">
        <f>_xlfn.XLOOKUP(_LOOKUP[[#This Row],[AdjusterMemberName]],_Adjuster[Adjuster Name],_Adjuster[Email],,0)</f>
        <v>#N/A</v>
      </c>
      <c r="Y1931" s="15" t="e">
        <f>_xlfn.XLOOKUP(_LOOKUP[[#This Row],[AdjusterMemberName]],_Adjuster[Adjuster Name],_Adjuster[Phone Number],,0)</f>
        <v>#N/A</v>
      </c>
      <c r="Z1931" s="15" t="s">
        <v>31110</v>
      </c>
      <c r="AA19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1110 Sumner Ave, El Cajon  CA 92021</v>
      </c>
      <c r="AB1931" s="15"/>
    </row>
    <row r="1932" spans="1:28" x14ac:dyDescent="0.3">
      <c r="A1932" s="14">
        <v>1</v>
      </c>
      <c r="B1932" s="14">
        <v>1</v>
      </c>
      <c r="C1932" s="15" t="s">
        <v>31206</v>
      </c>
      <c r="D1932" s="15" t="s">
        <v>31207</v>
      </c>
      <c r="E1932" s="15">
        <v>45704</v>
      </c>
      <c r="F1932" s="15" t="s">
        <v>31208</v>
      </c>
      <c r="G1932" s="15">
        <v>45680</v>
      </c>
      <c r="H1932" s="15">
        <v>45861</v>
      </c>
      <c r="I1932" s="15" t="s">
        <v>31209</v>
      </c>
      <c r="J1932" s="15" t="s">
        <v>31210</v>
      </c>
      <c r="K1932" s="15" t="s">
        <v>46301</v>
      </c>
      <c r="L1932" s="15" t="s">
        <v>314</v>
      </c>
      <c r="M1932" s="15" t="s">
        <v>978</v>
      </c>
      <c r="N1932" s="14">
        <v>2023</v>
      </c>
      <c r="O1932" s="15" t="s">
        <v>31211</v>
      </c>
      <c r="P1932" s="15" t="s">
        <v>81</v>
      </c>
      <c r="Q1932" s="15" t="s">
        <v>47038</v>
      </c>
      <c r="R1932" s="15" t="s">
        <v>31212</v>
      </c>
      <c r="S1932" s="15" t="s">
        <v>31213</v>
      </c>
      <c r="T1932" s="15" t="s">
        <v>12667</v>
      </c>
      <c r="U1932" s="15" t="s">
        <v>53</v>
      </c>
      <c r="V1932" s="15" t="s">
        <v>45531</v>
      </c>
      <c r="W1932" s="15" t="s">
        <v>264</v>
      </c>
      <c r="X1932" s="15" t="str">
        <f>_xlfn.XLOOKUP(_LOOKUP[[#This Row],[AdjusterMemberName]],_Adjuster[Adjuster Name],_Adjuster[Email],,0)</f>
        <v>sBonnevie@knightcompany.com</v>
      </c>
      <c r="Y1932" s="15" t="str">
        <f>_xlfn.XLOOKUP(_LOOKUP[[#This Row],[AdjusterMemberName]],_Adjuster[Adjuster Name],_Adjuster[Phone Number],,0)</f>
        <v>323-692-4064</v>
      </c>
      <c r="Z1932" s="15" t="s">
        <v>31214</v>
      </c>
      <c r="AA19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1028 Faller Ave, Sanger  CA 93657</v>
      </c>
      <c r="AB1932" s="15">
        <v>45814</v>
      </c>
    </row>
    <row r="1933" spans="1:28" x14ac:dyDescent="0.3">
      <c r="A1933" s="14">
        <v>1</v>
      </c>
      <c r="B1933" s="14">
        <v>1</v>
      </c>
      <c r="C1933" s="15" t="s">
        <v>32107</v>
      </c>
      <c r="D1933" s="15" t="s">
        <v>32107</v>
      </c>
      <c r="E1933" s="15">
        <v>45704</v>
      </c>
      <c r="F1933" s="15" t="s">
        <v>32108</v>
      </c>
      <c r="G1933" s="15">
        <v>45542</v>
      </c>
      <c r="H1933" s="15">
        <v>45723</v>
      </c>
      <c r="I1933" s="15" t="s">
        <v>32109</v>
      </c>
      <c r="J1933" s="15" t="s">
        <v>9263</v>
      </c>
      <c r="K1933" s="15" t="s">
        <v>45352</v>
      </c>
      <c r="L1933" s="15" t="s">
        <v>27823</v>
      </c>
      <c r="M1933" s="15" t="s">
        <v>27824</v>
      </c>
      <c r="N1933" s="14">
        <v>2008</v>
      </c>
      <c r="O1933" s="15" t="s">
        <v>32110</v>
      </c>
      <c r="P1933" s="15" t="s">
        <v>106</v>
      </c>
      <c r="Q1933" s="15" t="s">
        <v>47061</v>
      </c>
      <c r="R1933" s="15" t="s">
        <v>5045</v>
      </c>
      <c r="S1933" s="15" t="s">
        <v>32111</v>
      </c>
      <c r="T1933" s="15" t="s">
        <v>2237</v>
      </c>
      <c r="U1933" s="15" t="s">
        <v>53</v>
      </c>
      <c r="V1933" s="15" t="s">
        <v>45384</v>
      </c>
      <c r="W1933" s="15" t="s">
        <v>3307</v>
      </c>
      <c r="X1933" s="15" t="e">
        <f>_xlfn.XLOOKUP(_LOOKUP[[#This Row],[AdjusterMemberName]],_Adjuster[Adjuster Name],_Adjuster[Email],,0)</f>
        <v>#N/A</v>
      </c>
      <c r="Y1933" s="15" t="e">
        <f>_xlfn.XLOOKUP(_LOOKUP[[#This Row],[AdjusterMemberName]],_Adjuster[Adjuster Name],_Adjuster[Phone Number],,0)</f>
        <v>#N/A</v>
      </c>
      <c r="Z1933" s="15" t="s">
        <v>32112</v>
      </c>
      <c r="AA19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11027 Continental Ct, Adelanto  CA 92301</v>
      </c>
      <c r="AB1933" s="15"/>
    </row>
    <row r="1934" spans="1:28" x14ac:dyDescent="0.3">
      <c r="A1934" s="14">
        <v>1</v>
      </c>
      <c r="B1934" s="14">
        <v>1</v>
      </c>
      <c r="C1934" s="15" t="s">
        <v>32769</v>
      </c>
      <c r="D1934" s="15" t="s">
        <v>32770</v>
      </c>
      <c r="E1934" s="15">
        <v>45704</v>
      </c>
      <c r="F1934" s="15" t="s">
        <v>32771</v>
      </c>
      <c r="G1934" s="15">
        <v>45649</v>
      </c>
      <c r="H1934" s="15">
        <v>45831</v>
      </c>
      <c r="I1934" s="15" t="s">
        <v>32772</v>
      </c>
      <c r="J1934" s="15" t="s">
        <v>32773</v>
      </c>
      <c r="K1934" s="15" t="s">
        <v>45547</v>
      </c>
      <c r="L1934" s="15" t="s">
        <v>128</v>
      </c>
      <c r="M1934" s="15" t="s">
        <v>9363</v>
      </c>
      <c r="N1934" s="14">
        <v>1998</v>
      </c>
      <c r="O1934" s="15" t="s">
        <v>32774</v>
      </c>
      <c r="P1934" s="15" t="s">
        <v>106</v>
      </c>
      <c r="Q1934" s="15" t="s">
        <v>47023</v>
      </c>
      <c r="R1934" s="15" t="s">
        <v>32775</v>
      </c>
      <c r="S1934" s="15" t="s">
        <v>32776</v>
      </c>
      <c r="T1934" s="15" t="s">
        <v>971</v>
      </c>
      <c r="U1934" s="15" t="s">
        <v>53</v>
      </c>
      <c r="V1934" s="15" t="s">
        <v>45438</v>
      </c>
      <c r="W1934" s="15" t="s">
        <v>264</v>
      </c>
      <c r="X1934" s="15" t="str">
        <f>_xlfn.XLOOKUP(_LOOKUP[[#This Row],[AdjusterMemberName]],_Adjuster[Adjuster Name],_Adjuster[Email],,0)</f>
        <v>sBonnevie@knightcompany.com</v>
      </c>
      <c r="Y1934" s="15" t="str">
        <f>_xlfn.XLOOKUP(_LOOKUP[[#This Row],[AdjusterMemberName]],_Adjuster[Adjuster Name],_Adjuster[Phone Number],,0)</f>
        <v>323-692-4064</v>
      </c>
      <c r="Z1934" s="15" t="s">
        <v>32777</v>
      </c>
      <c r="AA19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 W Minthorn St, Lake Elsinore  CA 92530</v>
      </c>
      <c r="AB1934" s="15">
        <v>45814</v>
      </c>
    </row>
    <row r="1935" spans="1:28" x14ac:dyDescent="0.3">
      <c r="A1935" s="14">
        <v>1</v>
      </c>
      <c r="B1935" s="14">
        <v>1</v>
      </c>
      <c r="C1935" s="15" t="s">
        <v>35696</v>
      </c>
      <c r="D1935" s="15" t="s">
        <v>35696</v>
      </c>
      <c r="E1935" s="15">
        <v>45704</v>
      </c>
      <c r="F1935" s="15" t="s">
        <v>35697</v>
      </c>
      <c r="G1935" s="15">
        <v>45607</v>
      </c>
      <c r="H1935" s="15">
        <v>45788</v>
      </c>
      <c r="I1935" s="15" t="s">
        <v>35698</v>
      </c>
      <c r="J1935" s="15" t="s">
        <v>35699</v>
      </c>
      <c r="K1935" s="15" t="s">
        <v>46151</v>
      </c>
      <c r="L1935" s="15" t="s">
        <v>128</v>
      </c>
      <c r="M1935" s="15" t="s">
        <v>129</v>
      </c>
      <c r="N1935" s="14">
        <v>2017</v>
      </c>
      <c r="O1935" s="15" t="s">
        <v>35700</v>
      </c>
      <c r="P1935" s="15" t="s">
        <v>106</v>
      </c>
      <c r="Q1935" s="15" t="s">
        <v>119</v>
      </c>
      <c r="R1935" s="15" t="s">
        <v>35701</v>
      </c>
      <c r="S1935" s="15" t="s">
        <v>35702</v>
      </c>
      <c r="T1935" s="15" t="s">
        <v>308</v>
      </c>
      <c r="U1935" s="15" t="s">
        <v>53</v>
      </c>
      <c r="V1935" s="15" t="s">
        <v>46112</v>
      </c>
      <c r="W1935" s="15" t="s">
        <v>22473</v>
      </c>
      <c r="X1935" s="15" t="e">
        <f>_xlfn.XLOOKUP(_LOOKUP[[#This Row],[AdjusterMemberName]],_Adjuster[Adjuster Name],_Adjuster[Email],,0)</f>
        <v>#N/A</v>
      </c>
      <c r="Y1935" s="15" t="e">
        <f>_xlfn.XLOOKUP(_LOOKUP[[#This Row],[AdjusterMemberName]],_Adjuster[Adjuster Name],_Adjuster[Phone Number],,0)</f>
        <v>#N/A</v>
      </c>
      <c r="Z1935" s="15" t="s">
        <v>35703</v>
      </c>
      <c r="AA19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2894 Orange St, Riverside  CA 92501</v>
      </c>
      <c r="AB1935" s="15">
        <v>45670</v>
      </c>
    </row>
    <row r="1936" spans="1:28" x14ac:dyDescent="0.3">
      <c r="A1936" s="14">
        <v>1</v>
      </c>
      <c r="B1936" s="14">
        <v>1</v>
      </c>
      <c r="C1936" s="15" t="s">
        <v>31081</v>
      </c>
      <c r="D1936" s="15" t="s">
        <v>31081</v>
      </c>
      <c r="E1936" s="15">
        <v>45703</v>
      </c>
      <c r="F1936" s="15" t="s">
        <v>31082</v>
      </c>
      <c r="G1936" s="15">
        <v>45647</v>
      </c>
      <c r="H1936" s="15">
        <v>45829</v>
      </c>
      <c r="I1936" s="15" t="s">
        <v>31083</v>
      </c>
      <c r="J1936" s="15" t="s">
        <v>31084</v>
      </c>
      <c r="K1936" s="15" t="s">
        <v>45330</v>
      </c>
      <c r="L1936" s="15" t="s">
        <v>201</v>
      </c>
      <c r="M1936" s="15" t="s">
        <v>13025</v>
      </c>
      <c r="N1936" s="14">
        <v>2022</v>
      </c>
      <c r="O1936" s="15" t="s">
        <v>31085</v>
      </c>
      <c r="P1936" s="15" t="s">
        <v>81</v>
      </c>
      <c r="Q1936" s="15" t="s">
        <v>47073</v>
      </c>
      <c r="R1936" s="15" t="s">
        <v>31086</v>
      </c>
      <c r="S1936" s="15" t="s">
        <v>31087</v>
      </c>
      <c r="T1936" s="15" t="s">
        <v>174</v>
      </c>
      <c r="U1936" s="15" t="s">
        <v>53</v>
      </c>
      <c r="V1936" s="15" t="s">
        <v>45400</v>
      </c>
      <c r="W1936" s="15" t="s">
        <v>1049</v>
      </c>
      <c r="X1936" s="15" t="str">
        <f>_xlfn.XLOOKUP(_LOOKUP[[#This Row],[AdjusterMemberName]],_Adjuster[Adjuster Name],_Adjuster[Email],,0)</f>
        <v>cPenate@knightcompany.com</v>
      </c>
      <c r="Y1936" s="15" t="str">
        <f>_xlfn.XLOOKUP(_LOOKUP[[#This Row],[AdjusterMemberName]],_Adjuster[Adjuster Name],_Adjuster[Phone Number],,0)</f>
        <v>424-559-5385</v>
      </c>
      <c r="Z1936" s="15" t="s">
        <v>31088</v>
      </c>
      <c r="AA19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528 Redfield Ave , Los Angeles  CA 90042</v>
      </c>
      <c r="AB1936" s="15"/>
    </row>
    <row r="1937" spans="1:28" x14ac:dyDescent="0.3">
      <c r="A1937" s="14">
        <v>1</v>
      </c>
      <c r="B1937" s="14">
        <v>1</v>
      </c>
      <c r="C1937" s="15" t="s">
        <v>31089</v>
      </c>
      <c r="D1937" s="15" t="s">
        <v>31089</v>
      </c>
      <c r="E1937" s="15">
        <v>45703</v>
      </c>
      <c r="F1937" s="15" t="s">
        <v>31090</v>
      </c>
      <c r="G1937" s="15">
        <v>45693</v>
      </c>
      <c r="H1937" s="15">
        <v>45874</v>
      </c>
      <c r="I1937" s="15" t="s">
        <v>31091</v>
      </c>
      <c r="J1937" s="15" t="s">
        <v>31092</v>
      </c>
      <c r="K1937" s="15" t="s">
        <v>46308</v>
      </c>
      <c r="L1937" s="15" t="s">
        <v>181</v>
      </c>
      <c r="M1937" s="15" t="s">
        <v>779</v>
      </c>
      <c r="N1937" s="14">
        <v>2023</v>
      </c>
      <c r="O1937" s="15" t="s">
        <v>31093</v>
      </c>
      <c r="P1937" s="15" t="s">
        <v>106</v>
      </c>
      <c r="Q1937" s="15" t="s">
        <v>47022</v>
      </c>
      <c r="R1937" s="15" t="s">
        <v>6982</v>
      </c>
      <c r="S1937" s="15" t="s">
        <v>31094</v>
      </c>
      <c r="T1937" s="15" t="s">
        <v>3010</v>
      </c>
      <c r="U1937" s="15" t="s">
        <v>53</v>
      </c>
      <c r="V1937" s="15" t="s">
        <v>45393</v>
      </c>
      <c r="W1937" s="15" t="s">
        <v>1186</v>
      </c>
      <c r="X1937" s="15" t="str">
        <f>_xlfn.XLOOKUP(_LOOKUP[[#This Row],[AdjusterMemberName]],_Adjuster[Adjuster Name],_Adjuster[Email],,0)</f>
        <v>sAkinleye@knightcompany.com</v>
      </c>
      <c r="Y1937" s="15" t="str">
        <f>_xlfn.XLOOKUP(_LOOKUP[[#This Row],[AdjusterMemberName]],_Adjuster[Adjuster Name],_Adjuster[Phone Number],,0)</f>
        <v>424-559-5280</v>
      </c>
      <c r="Z1937" s="15" t="s">
        <v>31095</v>
      </c>
      <c r="AA19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8756 De Soto Ave Apt 205, Canoga Park  CA 91304</v>
      </c>
      <c r="AB1937" s="15">
        <v>45726</v>
      </c>
    </row>
    <row r="1938" spans="1:28" x14ac:dyDescent="0.3">
      <c r="A1938" s="14">
        <v>1</v>
      </c>
      <c r="B1938" s="14">
        <v>1</v>
      </c>
      <c r="C1938" s="15" t="s">
        <v>31111</v>
      </c>
      <c r="D1938" s="15" t="s">
        <v>31111</v>
      </c>
      <c r="E1938" s="15">
        <v>45703</v>
      </c>
      <c r="F1938" s="15" t="s">
        <v>31112</v>
      </c>
      <c r="G1938" s="15">
        <v>45600</v>
      </c>
      <c r="H1938" s="15">
        <v>45781</v>
      </c>
      <c r="I1938" s="15" t="s">
        <v>31113</v>
      </c>
      <c r="J1938" s="15" t="s">
        <v>31114</v>
      </c>
      <c r="K1938" s="15" t="s">
        <v>45761</v>
      </c>
      <c r="L1938" s="15" t="s">
        <v>181</v>
      </c>
      <c r="M1938" s="15" t="s">
        <v>182</v>
      </c>
      <c r="N1938" s="14">
        <v>2022</v>
      </c>
      <c r="O1938" s="15" t="s">
        <v>31115</v>
      </c>
      <c r="P1938" s="15" t="s">
        <v>81</v>
      </c>
      <c r="Q1938" s="15" t="s">
        <v>46978</v>
      </c>
      <c r="R1938" s="15" t="s">
        <v>162</v>
      </c>
      <c r="S1938" s="15" t="s">
        <v>31116</v>
      </c>
      <c r="T1938" s="15" t="s">
        <v>308</v>
      </c>
      <c r="U1938" s="15" t="s">
        <v>53</v>
      </c>
      <c r="V1938" s="15" t="s">
        <v>45398</v>
      </c>
      <c r="W1938" s="15" t="s">
        <v>1357</v>
      </c>
      <c r="X1938" s="15" t="str">
        <f>_xlfn.XLOOKUP(_LOOKUP[[#This Row],[AdjusterMemberName]],_Adjuster[Adjuster Name],_Adjuster[Email],,0)</f>
        <v>jRivera1@knightcompany.com</v>
      </c>
      <c r="Y1938" s="15" t="str">
        <f>_xlfn.XLOOKUP(_LOOKUP[[#This Row],[AdjusterMemberName]],_Adjuster[Adjuster Name],_Adjuster[Phone Number],,0)</f>
        <v>424-559-5239</v>
      </c>
      <c r="Z1938" s="15" t="s">
        <v>31117</v>
      </c>
      <c r="AA19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4254 Eucalyptus Ave, Riverside  CA 92507</v>
      </c>
      <c r="AB1938" s="15"/>
    </row>
    <row r="1939" spans="1:28" x14ac:dyDescent="0.3">
      <c r="A1939" s="14">
        <v>1</v>
      </c>
      <c r="B1939" s="14">
        <v>1</v>
      </c>
      <c r="C1939" s="15" t="s">
        <v>31118</v>
      </c>
      <c r="D1939" s="15" t="s">
        <v>31118</v>
      </c>
      <c r="E1939" s="15">
        <v>45703</v>
      </c>
      <c r="F1939" s="15" t="s">
        <v>31119</v>
      </c>
      <c r="G1939" s="15">
        <v>45558</v>
      </c>
      <c r="H1939" s="15">
        <v>45739</v>
      </c>
      <c r="I1939" s="15" t="s">
        <v>31120</v>
      </c>
      <c r="J1939" s="15" t="s">
        <v>31121</v>
      </c>
      <c r="K1939" s="15" t="s">
        <v>45481</v>
      </c>
      <c r="L1939" s="15" t="s">
        <v>139</v>
      </c>
      <c r="M1939" s="15" t="s">
        <v>1152</v>
      </c>
      <c r="N1939" s="14">
        <v>2011</v>
      </c>
      <c r="O1939" s="15" t="s">
        <v>31122</v>
      </c>
      <c r="P1939" s="15" t="s">
        <v>81</v>
      </c>
      <c r="Q1939" s="15" t="s">
        <v>47019</v>
      </c>
      <c r="R1939" s="15" t="s">
        <v>10356</v>
      </c>
      <c r="S1939" s="15" t="s">
        <v>31123</v>
      </c>
      <c r="T1939" s="15" t="s">
        <v>424</v>
      </c>
      <c r="U1939" s="15" t="s">
        <v>53</v>
      </c>
      <c r="V1939" s="15" t="s">
        <v>46084</v>
      </c>
      <c r="W1939" s="15" t="s">
        <v>3184</v>
      </c>
      <c r="X1939" s="15" t="str">
        <f>_xlfn.XLOOKUP(_LOOKUP[[#This Row],[AdjusterMemberName]],_Adjuster[Adjuster Name],_Adjuster[Email],,0)</f>
        <v>mQualls@knightcompany.com</v>
      </c>
      <c r="Y1939" s="15" t="str">
        <f>_xlfn.XLOOKUP(_LOOKUP[[#This Row],[AdjusterMemberName]],_Adjuster[Adjuster Name],_Adjuster[Phone Number],,0)</f>
        <v>424-559-5436</v>
      </c>
      <c r="Z1939" s="15" t="s">
        <v>31124</v>
      </c>
      <c r="AA19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3946 Severence Ave Apt D, San Bernardino  CA 92405</v>
      </c>
      <c r="AB1939" s="15"/>
    </row>
    <row r="1940" spans="1:28" x14ac:dyDescent="0.3">
      <c r="A1940" s="14">
        <v>1</v>
      </c>
      <c r="B1940" s="14">
        <v>1</v>
      </c>
      <c r="C1940" s="15" t="s">
        <v>31142</v>
      </c>
      <c r="D1940" s="15" t="s">
        <v>31142</v>
      </c>
      <c r="E1940" s="15">
        <v>45703</v>
      </c>
      <c r="F1940" s="15" t="s">
        <v>31143</v>
      </c>
      <c r="G1940" s="15">
        <v>45558</v>
      </c>
      <c r="H1940" s="15">
        <v>45739</v>
      </c>
      <c r="I1940" s="15" t="s">
        <v>31144</v>
      </c>
      <c r="J1940" s="15" t="s">
        <v>31145</v>
      </c>
      <c r="K1940" s="15" t="s">
        <v>45781</v>
      </c>
      <c r="L1940" s="15" t="s">
        <v>314</v>
      </c>
      <c r="M1940" s="15" t="s">
        <v>978</v>
      </c>
      <c r="N1940" s="14">
        <v>2020</v>
      </c>
      <c r="O1940" s="15" t="s">
        <v>31146</v>
      </c>
      <c r="P1940" s="15" t="s">
        <v>106</v>
      </c>
      <c r="Q1940" s="15" t="s">
        <v>119</v>
      </c>
      <c r="R1940" s="15" t="s">
        <v>31147</v>
      </c>
      <c r="S1940" s="15" t="s">
        <v>31148</v>
      </c>
      <c r="T1940" s="15" t="s">
        <v>22368</v>
      </c>
      <c r="U1940" s="15" t="s">
        <v>53</v>
      </c>
      <c r="V1940" s="15" t="s">
        <v>45737</v>
      </c>
      <c r="W1940" s="15" t="s">
        <v>22473</v>
      </c>
      <c r="X1940" s="15" t="e">
        <f>_xlfn.XLOOKUP(_LOOKUP[[#This Row],[AdjusterMemberName]],_Adjuster[Adjuster Name],_Adjuster[Email],,0)</f>
        <v>#N/A</v>
      </c>
      <c r="Y1940" s="15" t="e">
        <f>_xlfn.XLOOKUP(_LOOKUP[[#This Row],[AdjusterMemberName]],_Adjuster[Adjuster Name],_Adjuster[Phone Number],,0)</f>
        <v>#N/A</v>
      </c>
      <c r="Z1940" s="15" t="s">
        <v>31149</v>
      </c>
      <c r="AA19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122 Bellflower Ln, Union City  CA 94587</v>
      </c>
      <c r="AB1940" s="15">
        <v>45591</v>
      </c>
    </row>
    <row r="1941" spans="1:28" x14ac:dyDescent="0.3">
      <c r="A1941" s="14">
        <v>1</v>
      </c>
      <c r="B1941" s="14">
        <v>1</v>
      </c>
      <c r="C1941" s="15" t="s">
        <v>31309</v>
      </c>
      <c r="D1941" s="15" t="s">
        <v>31310</v>
      </c>
      <c r="E1941" s="15">
        <v>45703</v>
      </c>
      <c r="F1941" s="15" t="s">
        <v>31311</v>
      </c>
      <c r="G1941" s="15">
        <v>45678</v>
      </c>
      <c r="H1941" s="15">
        <v>45859</v>
      </c>
      <c r="I1941" s="15" t="s">
        <v>31312</v>
      </c>
      <c r="J1941" s="15" t="s">
        <v>31313</v>
      </c>
      <c r="K1941" s="15" t="s">
        <v>45635</v>
      </c>
      <c r="L1941" s="15" t="s">
        <v>25</v>
      </c>
      <c r="M1941" s="15" t="s">
        <v>1896</v>
      </c>
      <c r="N1941" s="14">
        <v>2015</v>
      </c>
      <c r="O1941" s="15" t="s">
        <v>31314</v>
      </c>
      <c r="P1941" s="15" t="s">
        <v>106</v>
      </c>
      <c r="Q1941" s="15" t="s">
        <v>47023</v>
      </c>
      <c r="R1941" s="15" t="s">
        <v>31315</v>
      </c>
      <c r="S1941" s="15" t="s">
        <v>31316</v>
      </c>
      <c r="T1941" s="15" t="s">
        <v>2072</v>
      </c>
      <c r="U1941" s="15" t="s">
        <v>53</v>
      </c>
      <c r="V1941" s="15" t="s">
        <v>45733</v>
      </c>
      <c r="W1941" s="15" t="s">
        <v>850</v>
      </c>
      <c r="X1941" s="15" t="e">
        <f>_xlfn.XLOOKUP(_LOOKUP[[#This Row],[AdjusterMemberName]],_Adjuster[Adjuster Name],_Adjuster[Email],,0)</f>
        <v>#N/A</v>
      </c>
      <c r="Y1941" s="15" t="e">
        <f>_xlfn.XLOOKUP(_LOOKUP[[#This Row],[AdjusterMemberName]],_Adjuster[Adjuster Name],_Adjuster[Phone Number],,0)</f>
        <v>#N/A</v>
      </c>
      <c r="Z1941" s="15" t="s">
        <v>31317</v>
      </c>
      <c r="AA19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8215 Beech Ave, Fontana  CA 92335</v>
      </c>
      <c r="AB1941" s="15"/>
    </row>
    <row r="1942" spans="1:28" x14ac:dyDescent="0.3">
      <c r="A1942" s="14">
        <v>1</v>
      </c>
      <c r="B1942" s="14">
        <v>1</v>
      </c>
      <c r="C1942" s="15" t="s">
        <v>31526</v>
      </c>
      <c r="D1942" s="15" t="s">
        <v>31527</v>
      </c>
      <c r="E1942" s="15">
        <v>45703</v>
      </c>
      <c r="F1942" s="15" t="s">
        <v>31528</v>
      </c>
      <c r="G1942" s="15">
        <v>45580</v>
      </c>
      <c r="H1942" s="15">
        <v>45762</v>
      </c>
      <c r="I1942" s="15" t="s">
        <v>31529</v>
      </c>
      <c r="J1942" s="15" t="s">
        <v>31530</v>
      </c>
      <c r="K1942" s="15" t="s">
        <v>45547</v>
      </c>
      <c r="L1942" s="15" t="s">
        <v>139</v>
      </c>
      <c r="M1942" s="15" t="s">
        <v>678</v>
      </c>
      <c r="N1942" s="14">
        <v>2019</v>
      </c>
      <c r="O1942" s="15" t="s">
        <v>31531</v>
      </c>
      <c r="P1942" s="15" t="s">
        <v>106</v>
      </c>
      <c r="Q1942" s="15" t="s">
        <v>47019</v>
      </c>
      <c r="R1942" s="15" t="s">
        <v>31532</v>
      </c>
      <c r="S1942" s="15" t="s">
        <v>31533</v>
      </c>
      <c r="T1942" s="15" t="s">
        <v>541</v>
      </c>
      <c r="U1942" s="15" t="s">
        <v>53</v>
      </c>
      <c r="V1942" s="15" t="s">
        <v>46287</v>
      </c>
      <c r="W1942" s="15" t="s">
        <v>1186</v>
      </c>
      <c r="X1942" s="15" t="str">
        <f>_xlfn.XLOOKUP(_LOOKUP[[#This Row],[AdjusterMemberName]],_Adjuster[Adjuster Name],_Adjuster[Email],,0)</f>
        <v>sAkinleye@knightcompany.com</v>
      </c>
      <c r="Y1942" s="15" t="str">
        <f>_xlfn.XLOOKUP(_LOOKUP[[#This Row],[AdjusterMemberName]],_Adjuster[Adjuster Name],_Adjuster[Phone Number],,0)</f>
        <v>424-559-5280</v>
      </c>
      <c r="Z1942" s="15" t="s">
        <v>31534</v>
      </c>
      <c r="AA19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1557 E 8Th St, Stockton  CA 95206</v>
      </c>
      <c r="AB1942" s="15"/>
    </row>
    <row r="1943" spans="1:28" x14ac:dyDescent="0.3">
      <c r="A1943" s="14">
        <v>1</v>
      </c>
      <c r="B1943" s="14">
        <v>1</v>
      </c>
      <c r="C1943" s="15" t="s">
        <v>31586</v>
      </c>
      <c r="D1943" s="15" t="s">
        <v>31586</v>
      </c>
      <c r="E1943" s="15">
        <v>45703</v>
      </c>
      <c r="F1943" s="15" t="s">
        <v>31587</v>
      </c>
      <c r="G1943" s="15">
        <v>45703</v>
      </c>
      <c r="H1943" s="15">
        <v>45884</v>
      </c>
      <c r="I1943" s="15" t="s">
        <v>31588</v>
      </c>
      <c r="J1943" s="15" t="s">
        <v>31589</v>
      </c>
      <c r="K1943" s="15" t="s">
        <v>45820</v>
      </c>
      <c r="L1943" s="15" t="s">
        <v>103</v>
      </c>
      <c r="M1943" s="15" t="s">
        <v>160</v>
      </c>
      <c r="N1943" s="14">
        <v>2021</v>
      </c>
      <c r="O1943" s="15" t="s">
        <v>31590</v>
      </c>
      <c r="P1943" s="15" t="s">
        <v>81</v>
      </c>
      <c r="Q1943" s="15" t="s">
        <v>47144</v>
      </c>
      <c r="R1943" s="15" t="s">
        <v>31591</v>
      </c>
      <c r="S1943" s="15" t="s">
        <v>31592</v>
      </c>
      <c r="T1943" s="15" t="s">
        <v>672</v>
      </c>
      <c r="U1943" s="15" t="s">
        <v>53</v>
      </c>
      <c r="V1943" s="15" t="s">
        <v>45553</v>
      </c>
      <c r="W1943" s="15" t="s">
        <v>54</v>
      </c>
      <c r="X1943" s="15" t="str">
        <f>_xlfn.XLOOKUP(_LOOKUP[[#This Row],[AdjusterMemberName]],_Adjuster[Adjuster Name],_Adjuster[Email],,0)</f>
        <v>JRubalcava@knightcompany.com</v>
      </c>
      <c r="Y1943" s="15" t="str">
        <f>_xlfn.XLOOKUP(_LOOKUP[[#This Row],[AdjusterMemberName]],_Adjuster[Adjuster Name],_Adjuster[Phone Number],,0)</f>
        <v>424-559-5420</v>
      </c>
      <c r="Z1943" s="15" t="s">
        <v>31593</v>
      </c>
      <c r="AA19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19154 Hart St, Reseda  CA 91335</v>
      </c>
      <c r="AB1943" s="15"/>
    </row>
    <row r="1944" spans="1:28" x14ac:dyDescent="0.3">
      <c r="A1944" s="14">
        <v>1</v>
      </c>
      <c r="B1944" s="14">
        <v>1</v>
      </c>
      <c r="C1944" s="15" t="s">
        <v>31598</v>
      </c>
      <c r="D1944" s="15" t="s">
        <v>31598</v>
      </c>
      <c r="E1944" s="15">
        <v>45703</v>
      </c>
      <c r="F1944" s="15" t="s">
        <v>31599</v>
      </c>
      <c r="G1944" s="15">
        <v>45640</v>
      </c>
      <c r="H1944" s="15">
        <v>45822</v>
      </c>
      <c r="I1944" s="15" t="s">
        <v>31600</v>
      </c>
      <c r="J1944" s="15" t="s">
        <v>31601</v>
      </c>
      <c r="K1944" s="15" t="s">
        <v>45493</v>
      </c>
      <c r="L1944" s="15" t="s">
        <v>103</v>
      </c>
      <c r="M1944" s="15" t="s">
        <v>304</v>
      </c>
      <c r="N1944" s="14">
        <v>2003</v>
      </c>
      <c r="O1944" s="15" t="s">
        <v>31602</v>
      </c>
      <c r="P1944" s="15" t="s">
        <v>81</v>
      </c>
      <c r="Q1944" s="15" t="s">
        <v>47061</v>
      </c>
      <c r="R1944" s="15" t="s">
        <v>31603</v>
      </c>
      <c r="S1944" s="15" t="s">
        <v>31604</v>
      </c>
      <c r="T1944" s="15" t="s">
        <v>1964</v>
      </c>
      <c r="U1944" s="15" t="s">
        <v>53</v>
      </c>
      <c r="V1944" s="15" t="s">
        <v>46149</v>
      </c>
      <c r="W1944" s="15" t="s">
        <v>264</v>
      </c>
      <c r="X1944" s="15" t="str">
        <f>_xlfn.XLOOKUP(_LOOKUP[[#This Row],[AdjusterMemberName]],_Adjuster[Adjuster Name],_Adjuster[Email],,0)</f>
        <v>sBonnevie@knightcompany.com</v>
      </c>
      <c r="Y1944" s="15" t="str">
        <f>_xlfn.XLOOKUP(_LOOKUP[[#This Row],[AdjusterMemberName]],_Adjuster[Adjuster Name],_Adjuster[Phone Number],,0)</f>
        <v>323-692-4064</v>
      </c>
      <c r="Z1944" s="15" t="s">
        <v>31605</v>
      </c>
      <c r="AA19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11234 Pangborn Ave Apt 207, Downey  CA 90241</v>
      </c>
      <c r="AB1944" s="15"/>
    </row>
    <row r="1945" spans="1:28" x14ac:dyDescent="0.3">
      <c r="A1945" s="14">
        <v>1</v>
      </c>
      <c r="B1945" s="14">
        <v>1</v>
      </c>
      <c r="C1945" s="15" t="s">
        <v>31622</v>
      </c>
      <c r="D1945" s="15" t="s">
        <v>31623</v>
      </c>
      <c r="E1945" s="15">
        <v>45703</v>
      </c>
      <c r="F1945" s="15" t="s">
        <v>31624</v>
      </c>
      <c r="G1945" s="15">
        <v>45485</v>
      </c>
      <c r="H1945" s="15">
        <v>45669</v>
      </c>
      <c r="I1945" s="15" t="s">
        <v>31625</v>
      </c>
      <c r="J1945" s="15" t="s">
        <v>31626</v>
      </c>
      <c r="K1945" s="15" t="s">
        <v>45695</v>
      </c>
      <c r="L1945" s="15" t="s">
        <v>128</v>
      </c>
      <c r="M1945" s="15" t="s">
        <v>170</v>
      </c>
      <c r="N1945" s="14">
        <v>2018</v>
      </c>
      <c r="O1945" s="15" t="s">
        <v>31627</v>
      </c>
      <c r="P1945" s="15" t="s">
        <v>106</v>
      </c>
      <c r="Q1945" s="15" t="s">
        <v>119</v>
      </c>
      <c r="R1945" s="15" t="s">
        <v>345</v>
      </c>
      <c r="S1945" s="15" t="s">
        <v>31628</v>
      </c>
      <c r="T1945" s="15" t="s">
        <v>327</v>
      </c>
      <c r="U1945" s="15" t="s">
        <v>53</v>
      </c>
      <c r="V1945" s="15" t="s">
        <v>45527</v>
      </c>
      <c r="W1945" s="15" t="s">
        <v>22473</v>
      </c>
      <c r="X1945" s="15" t="e">
        <f>_xlfn.XLOOKUP(_LOOKUP[[#This Row],[AdjusterMemberName]],_Adjuster[Adjuster Name],_Adjuster[Email],,0)</f>
        <v>#N/A</v>
      </c>
      <c r="Y1945" s="15" t="e">
        <f>_xlfn.XLOOKUP(_LOOKUP[[#This Row],[AdjusterMemberName]],_Adjuster[Adjuster Name],_Adjuster[Phone Number],,0)</f>
        <v>#N/A</v>
      </c>
      <c r="Z1945" s="15" t="s">
        <v>31629</v>
      </c>
      <c r="AA19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9215 Bryson Ave, South Gate  CA 90280</v>
      </c>
      <c r="AB1945" s="15">
        <v>45611</v>
      </c>
    </row>
    <row r="1946" spans="1:28" x14ac:dyDescent="0.3">
      <c r="A1946" s="14">
        <v>1</v>
      </c>
      <c r="B1946" s="14">
        <v>1</v>
      </c>
      <c r="C1946" s="15" t="s">
        <v>30630</v>
      </c>
      <c r="D1946" s="15" t="s">
        <v>30630</v>
      </c>
      <c r="E1946" s="15">
        <v>45703</v>
      </c>
      <c r="F1946" s="15" t="s">
        <v>30631</v>
      </c>
      <c r="G1946" s="15">
        <v>45577</v>
      </c>
      <c r="H1946" s="15">
        <v>45759</v>
      </c>
      <c r="I1946" s="15" t="s">
        <v>31933</v>
      </c>
      <c r="J1946" s="15" t="s">
        <v>31934</v>
      </c>
      <c r="K1946" s="15" t="s">
        <v>45369</v>
      </c>
      <c r="L1946" s="15" t="s">
        <v>181</v>
      </c>
      <c r="M1946" s="15" t="s">
        <v>22873</v>
      </c>
      <c r="N1946" s="14">
        <v>1998</v>
      </c>
      <c r="O1946" s="15" t="s">
        <v>30634</v>
      </c>
      <c r="P1946" s="15" t="s">
        <v>81</v>
      </c>
      <c r="Q1946" s="15" t="s">
        <v>47019</v>
      </c>
      <c r="R1946" s="15" t="s">
        <v>30635</v>
      </c>
      <c r="S1946" s="15" t="s">
        <v>30636</v>
      </c>
      <c r="T1946" s="15" t="s">
        <v>1431</v>
      </c>
      <c r="U1946" s="15" t="s">
        <v>53</v>
      </c>
      <c r="V1946" s="15" t="s">
        <v>45514</v>
      </c>
      <c r="W1946" s="15" t="s">
        <v>850</v>
      </c>
      <c r="X1946" s="15" t="e">
        <f>_xlfn.XLOOKUP(_LOOKUP[[#This Row],[AdjusterMemberName]],_Adjuster[Adjuster Name],_Adjuster[Email],,0)</f>
        <v>#N/A</v>
      </c>
      <c r="Y1946" s="15" t="e">
        <f>_xlfn.XLOOKUP(_LOOKUP[[#This Row],[AdjusterMemberName]],_Adjuster[Adjuster Name],_Adjuster[Phone Number],,0)</f>
        <v>#N/A</v>
      </c>
      <c r="Z1946" s="15" t="s">
        <v>30637</v>
      </c>
      <c r="AA19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14265 Van Nuys Blvd Apt 9, Pacoima  CA 91331</v>
      </c>
      <c r="AB1946" s="15"/>
    </row>
    <row r="1947" spans="1:28" x14ac:dyDescent="0.3">
      <c r="A1947" s="14">
        <v>0</v>
      </c>
      <c r="B1947" s="14">
        <v>0</v>
      </c>
      <c r="C1947" s="15" t="s">
        <v>32387</v>
      </c>
      <c r="D1947" s="15" t="s">
        <v>32388</v>
      </c>
      <c r="E1947" s="15">
        <v>45703</v>
      </c>
      <c r="F1947" s="15" t="s">
        <v>32389</v>
      </c>
      <c r="G1947" s="15"/>
      <c r="H1947" s="15"/>
      <c r="I1947" s="15" t="s">
        <v>32390</v>
      </c>
      <c r="J1947" s="15" t="s">
        <v>32391</v>
      </c>
      <c r="K1947" s="15" t="s">
        <v>45635</v>
      </c>
      <c r="L1947" s="15" t="s">
        <v>32392</v>
      </c>
      <c r="M1947" s="15" t="s">
        <v>32393</v>
      </c>
      <c r="N1947" s="14">
        <v>2019</v>
      </c>
      <c r="O1947" s="15" t="s">
        <v>32394</v>
      </c>
      <c r="P1947" s="15" t="s">
        <v>106</v>
      </c>
      <c r="Q1947" s="15"/>
      <c r="R1947" s="15"/>
      <c r="S1947" s="15"/>
      <c r="T1947" s="15"/>
      <c r="U1947" s="15"/>
      <c r="V1947" s="15"/>
      <c r="W1947" s="15" t="s">
        <v>1049</v>
      </c>
      <c r="X1947" s="15" t="str">
        <f>_xlfn.XLOOKUP(_LOOKUP[[#This Row],[AdjusterMemberName]],_Adjuster[Adjuster Name],_Adjuster[Email],,0)</f>
        <v>cPenate@knightcompany.com</v>
      </c>
      <c r="Y1947" s="15" t="str">
        <f>_xlfn.XLOOKUP(_LOOKUP[[#This Row],[AdjusterMemberName]],_Adjuster[Adjuster Name],_Adjuster[Phone Number],,0)</f>
        <v>424-559-5385</v>
      </c>
      <c r="Z1947" s="15"/>
      <c r="AA1947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1947" s="15"/>
    </row>
    <row r="1948" spans="1:28" x14ac:dyDescent="0.3">
      <c r="A1948" s="14">
        <v>1</v>
      </c>
      <c r="B1948" s="14">
        <v>1</v>
      </c>
      <c r="C1948" s="15" t="s">
        <v>32592</v>
      </c>
      <c r="D1948" s="15" t="s">
        <v>32592</v>
      </c>
      <c r="E1948" s="15">
        <v>45703</v>
      </c>
      <c r="F1948" s="15" t="s">
        <v>32593</v>
      </c>
      <c r="G1948" s="15">
        <v>45591</v>
      </c>
      <c r="H1948" s="15">
        <v>45773</v>
      </c>
      <c r="I1948" s="15" t="s">
        <v>32594</v>
      </c>
      <c r="J1948" s="15" t="s">
        <v>32391</v>
      </c>
      <c r="K1948" s="15" t="s">
        <v>45635</v>
      </c>
      <c r="L1948" s="15" t="s">
        <v>281</v>
      </c>
      <c r="M1948" s="15" t="s">
        <v>9025</v>
      </c>
      <c r="N1948" s="14">
        <v>2019</v>
      </c>
      <c r="O1948" s="15" t="s">
        <v>32394</v>
      </c>
      <c r="P1948" s="15" t="s">
        <v>106</v>
      </c>
      <c r="Q1948" s="15" t="s">
        <v>47073</v>
      </c>
      <c r="R1948" s="15" t="s">
        <v>32595</v>
      </c>
      <c r="S1948" s="15" t="s">
        <v>32596</v>
      </c>
      <c r="T1948" s="15" t="s">
        <v>174</v>
      </c>
      <c r="U1948" s="15" t="s">
        <v>53</v>
      </c>
      <c r="V1948" s="15" t="s">
        <v>45920</v>
      </c>
      <c r="W1948" s="15" t="s">
        <v>1049</v>
      </c>
      <c r="X1948" s="15" t="str">
        <f>_xlfn.XLOOKUP(_LOOKUP[[#This Row],[AdjusterMemberName]],_Adjuster[Adjuster Name],_Adjuster[Email],,0)</f>
        <v>cPenate@knightcompany.com</v>
      </c>
      <c r="Y1948" s="15" t="str">
        <f>_xlfn.XLOOKUP(_LOOKUP[[#This Row],[AdjusterMemberName]],_Adjuster[Adjuster Name],_Adjuster[Phone Number],,0)</f>
        <v>424-559-5385</v>
      </c>
      <c r="Z1948" s="15" t="s">
        <v>32597</v>
      </c>
      <c r="AA19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3303 W 73Rd St , Los Angeles  CA 90043</v>
      </c>
      <c r="AB1948" s="15"/>
    </row>
    <row r="1949" spans="1:28" x14ac:dyDescent="0.3">
      <c r="A1949" s="14">
        <v>1</v>
      </c>
      <c r="B1949" s="14">
        <v>1</v>
      </c>
      <c r="C1949" s="15" t="s">
        <v>30908</v>
      </c>
      <c r="D1949" s="15" t="s">
        <v>30908</v>
      </c>
      <c r="E1949" s="15">
        <v>45702</v>
      </c>
      <c r="F1949" s="15" t="s">
        <v>30909</v>
      </c>
      <c r="G1949" s="15">
        <v>45534</v>
      </c>
      <c r="H1949" s="15">
        <v>45716</v>
      </c>
      <c r="I1949" s="15" t="s">
        <v>30910</v>
      </c>
      <c r="J1949" s="15" t="s">
        <v>30911</v>
      </c>
      <c r="K1949" s="15" t="s">
        <v>45442</v>
      </c>
      <c r="L1949" s="15" t="s">
        <v>103</v>
      </c>
      <c r="M1949" s="15" t="s">
        <v>6410</v>
      </c>
      <c r="N1949" s="14">
        <v>2020</v>
      </c>
      <c r="O1949" s="15" t="s">
        <v>30912</v>
      </c>
      <c r="P1949" s="15" t="s">
        <v>81</v>
      </c>
      <c r="Q1949" s="15" t="s">
        <v>47148</v>
      </c>
      <c r="R1949" s="15" t="s">
        <v>30913</v>
      </c>
      <c r="S1949" s="15" t="s">
        <v>30914</v>
      </c>
      <c r="T1949" s="15" t="s">
        <v>2320</v>
      </c>
      <c r="U1949" s="15" t="s">
        <v>53</v>
      </c>
      <c r="V1949" s="15" t="s">
        <v>46314</v>
      </c>
      <c r="W1949" s="15" t="s">
        <v>6921</v>
      </c>
      <c r="X1949" s="15" t="str">
        <f>_xlfn.XLOOKUP(_LOOKUP[[#This Row],[AdjusterMemberName]],_Adjuster[Adjuster Name],_Adjuster[Email],,0)</f>
        <v>AWallace@knightcompany.com</v>
      </c>
      <c r="Y1949" s="15" t="str">
        <f>_xlfn.XLOOKUP(_LOOKUP[[#This Row],[AdjusterMemberName]],_Adjuster[Adjuster Name],_Adjuster[Phone Number],,0)</f>
        <v>424-559-5734</v>
      </c>
      <c r="Z1949" s="15" t="s">
        <v>30915</v>
      </c>
      <c r="AA19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8988 Panamint Ct, Elk Grove  CA 95624</v>
      </c>
      <c r="AB1949" s="15"/>
    </row>
    <row r="1950" spans="1:28" x14ac:dyDescent="0.3">
      <c r="A1950" s="14">
        <v>1</v>
      </c>
      <c r="B1950" s="14">
        <v>1</v>
      </c>
      <c r="C1950" s="15" t="s">
        <v>30949</v>
      </c>
      <c r="D1950" s="15" t="s">
        <v>30949</v>
      </c>
      <c r="E1950" s="15">
        <v>45702</v>
      </c>
      <c r="F1950" s="15" t="s">
        <v>30950</v>
      </c>
      <c r="G1950" s="15">
        <v>45534</v>
      </c>
      <c r="H1950" s="15">
        <v>45716</v>
      </c>
      <c r="I1950" s="15" t="s">
        <v>30951</v>
      </c>
      <c r="J1950" s="15" t="s">
        <v>30952</v>
      </c>
      <c r="K1950" s="15" t="s">
        <v>46157</v>
      </c>
      <c r="L1950" s="15" t="s">
        <v>128</v>
      </c>
      <c r="M1950" s="15" t="s">
        <v>129</v>
      </c>
      <c r="N1950" s="14">
        <v>2025</v>
      </c>
      <c r="O1950" s="15" t="s">
        <v>30953</v>
      </c>
      <c r="P1950" s="15" t="s">
        <v>106</v>
      </c>
      <c r="Q1950" s="15" t="s">
        <v>47073</v>
      </c>
      <c r="R1950" s="15" t="s">
        <v>2673</v>
      </c>
      <c r="S1950" s="15" t="s">
        <v>30954</v>
      </c>
      <c r="T1950" s="15" t="s">
        <v>4147</v>
      </c>
      <c r="U1950" s="15" t="s">
        <v>53</v>
      </c>
      <c r="V1950" s="15" t="s">
        <v>46029</v>
      </c>
      <c r="W1950" s="15" t="s">
        <v>1357</v>
      </c>
      <c r="X1950" s="15" t="str">
        <f>_xlfn.XLOOKUP(_LOOKUP[[#This Row],[AdjusterMemberName]],_Adjuster[Adjuster Name],_Adjuster[Email],,0)</f>
        <v>jRivera1@knightcompany.com</v>
      </c>
      <c r="Y1950" s="15" t="str">
        <f>_xlfn.XLOOKUP(_LOOKUP[[#This Row],[AdjusterMemberName]],_Adjuster[Adjuster Name],_Adjuster[Phone Number],,0)</f>
        <v>424-559-5239</v>
      </c>
      <c r="Z1950" s="15" t="s">
        <v>30955</v>
      </c>
      <c r="AA19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11739 Allin St Apt 507, Culver City  CA 90230</v>
      </c>
      <c r="AB1950" s="15"/>
    </row>
    <row r="1951" spans="1:28" x14ac:dyDescent="0.3">
      <c r="A1951" s="14">
        <v>1</v>
      </c>
      <c r="B1951" s="14">
        <v>1</v>
      </c>
      <c r="C1951" s="15" t="s">
        <v>30956</v>
      </c>
      <c r="D1951" s="15" t="s">
        <v>30956</v>
      </c>
      <c r="E1951" s="15">
        <v>45702</v>
      </c>
      <c r="F1951" s="15" t="s">
        <v>30957</v>
      </c>
      <c r="G1951" s="15">
        <v>45691</v>
      </c>
      <c r="H1951" s="15">
        <v>45872</v>
      </c>
      <c r="I1951" s="15" t="s">
        <v>30958</v>
      </c>
      <c r="J1951" s="15" t="s">
        <v>30959</v>
      </c>
      <c r="K1951" s="15" t="s">
        <v>45341</v>
      </c>
      <c r="L1951" s="15" t="s">
        <v>139</v>
      </c>
      <c r="M1951" s="15" t="s">
        <v>1152</v>
      </c>
      <c r="N1951" s="14">
        <v>2015</v>
      </c>
      <c r="O1951" s="15" t="s">
        <v>30960</v>
      </c>
      <c r="P1951" s="15" t="s">
        <v>106</v>
      </c>
      <c r="Q1951" s="15" t="s">
        <v>46893</v>
      </c>
      <c r="R1951" s="15" t="s">
        <v>30961</v>
      </c>
      <c r="S1951" s="15" t="s">
        <v>30962</v>
      </c>
      <c r="T1951" s="15" t="s">
        <v>174</v>
      </c>
      <c r="U1951" s="15" t="s">
        <v>53</v>
      </c>
      <c r="V1951" s="15" t="s">
        <v>45337</v>
      </c>
      <c r="W1951" s="15" t="s">
        <v>1624</v>
      </c>
      <c r="X1951" s="15" t="e">
        <f>_xlfn.XLOOKUP(_LOOKUP[[#This Row],[AdjusterMemberName]],_Adjuster[Adjuster Name],_Adjuster[Email],,0)</f>
        <v>#N/A</v>
      </c>
      <c r="Y1951" s="15" t="e">
        <f>_xlfn.XLOOKUP(_LOOKUP[[#This Row],[AdjusterMemberName]],_Adjuster[Adjuster Name],_Adjuster[Phone Number],,0)</f>
        <v>#N/A</v>
      </c>
      <c r="Z1951" s="15" t="s">
        <v>30963</v>
      </c>
      <c r="AA19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694 S Burlington Ave Apt 304, Los Angeles  CA 90057</v>
      </c>
      <c r="AB1951" s="15"/>
    </row>
    <row r="1952" spans="1:28" x14ac:dyDescent="0.3">
      <c r="A1952" s="14">
        <v>1</v>
      </c>
      <c r="B1952" s="14">
        <v>1</v>
      </c>
      <c r="C1952" s="15" t="s">
        <v>30972</v>
      </c>
      <c r="D1952" s="15" t="s">
        <v>30972</v>
      </c>
      <c r="E1952" s="15">
        <v>45702</v>
      </c>
      <c r="F1952" s="15" t="s">
        <v>30973</v>
      </c>
      <c r="G1952" s="15">
        <v>45670</v>
      </c>
      <c r="H1952" s="15">
        <v>45851</v>
      </c>
      <c r="I1952" s="15" t="s">
        <v>30974</v>
      </c>
      <c r="J1952" s="15" t="s">
        <v>30975</v>
      </c>
      <c r="K1952" s="15" t="s">
        <v>46170</v>
      </c>
      <c r="L1952" s="15" t="s">
        <v>128</v>
      </c>
      <c r="M1952" s="15" t="s">
        <v>836</v>
      </c>
      <c r="N1952" s="14">
        <v>2012</v>
      </c>
      <c r="O1952" s="15" t="s">
        <v>30976</v>
      </c>
      <c r="P1952" s="15" t="s">
        <v>106</v>
      </c>
      <c r="Q1952" s="15" t="s">
        <v>46893</v>
      </c>
      <c r="R1952" s="15" t="s">
        <v>30977</v>
      </c>
      <c r="S1952" s="15" t="s">
        <v>30978</v>
      </c>
      <c r="T1952" s="15" t="s">
        <v>7642</v>
      </c>
      <c r="U1952" s="15" t="s">
        <v>53</v>
      </c>
      <c r="V1952" s="15" t="s">
        <v>45717</v>
      </c>
      <c r="W1952" s="15" t="s">
        <v>1658</v>
      </c>
      <c r="X1952" s="15" t="str">
        <f>_xlfn.XLOOKUP(_LOOKUP[[#This Row],[AdjusterMemberName]],_Adjuster[Adjuster Name],_Adjuster[Email],,0)</f>
        <v>RDavila@knightcompany.com</v>
      </c>
      <c r="Y1952" s="15" t="str">
        <f>_xlfn.XLOOKUP(_LOOKUP[[#This Row],[AdjusterMemberName]],_Adjuster[Adjuster Name],_Adjuster[Phone Number],,0)</f>
        <v>424-559-5663</v>
      </c>
      <c r="Z1952" s="15" t="s">
        <v>30979</v>
      </c>
      <c r="AA19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1777 E Lynwood Dr Apt F106, Sn Bernrdno  CA 92404</v>
      </c>
      <c r="AB1952" s="15"/>
    </row>
    <row r="1953" spans="1:28" x14ac:dyDescent="0.3">
      <c r="A1953" s="14">
        <v>1</v>
      </c>
      <c r="B1953" s="14">
        <v>1</v>
      </c>
      <c r="C1953" s="15" t="s">
        <v>6136</v>
      </c>
      <c r="D1953" s="15" t="s">
        <v>6136</v>
      </c>
      <c r="E1953" s="15">
        <v>45702</v>
      </c>
      <c r="F1953" s="15" t="s">
        <v>30980</v>
      </c>
      <c r="G1953" s="15">
        <v>45663</v>
      </c>
      <c r="H1953" s="15">
        <v>45844</v>
      </c>
      <c r="I1953" s="15" t="s">
        <v>30981</v>
      </c>
      <c r="J1953" s="15" t="s">
        <v>30982</v>
      </c>
      <c r="K1953" s="15" t="s">
        <v>45696</v>
      </c>
      <c r="L1953" s="15" t="s">
        <v>128</v>
      </c>
      <c r="M1953" s="15" t="s">
        <v>129</v>
      </c>
      <c r="N1953" s="14">
        <v>2015</v>
      </c>
      <c r="O1953" s="15" t="s">
        <v>30983</v>
      </c>
      <c r="P1953" s="15" t="s">
        <v>81</v>
      </c>
      <c r="Q1953" s="15" t="s">
        <v>46922</v>
      </c>
      <c r="R1953" s="15" t="s">
        <v>2190</v>
      </c>
      <c r="S1953" s="15" t="s">
        <v>30984</v>
      </c>
      <c r="T1953" s="15" t="s">
        <v>174</v>
      </c>
      <c r="U1953" s="15" t="s">
        <v>53</v>
      </c>
      <c r="V1953" s="15" t="s">
        <v>45367</v>
      </c>
      <c r="W1953" s="15" t="s">
        <v>264</v>
      </c>
      <c r="X1953" s="15" t="str">
        <f>_xlfn.XLOOKUP(_LOOKUP[[#This Row],[AdjusterMemberName]],_Adjuster[Adjuster Name],_Adjuster[Email],,0)</f>
        <v>sBonnevie@knightcompany.com</v>
      </c>
      <c r="Y1953" s="15" t="str">
        <f>_xlfn.XLOOKUP(_LOOKUP[[#This Row],[AdjusterMemberName]],_Adjuster[Adjuster Name],_Adjuster[Phone Number],,0)</f>
        <v>323-692-4064</v>
      </c>
      <c r="Z1953" s="15" t="s">
        <v>30985</v>
      </c>
      <c r="AA19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1334 E 21St St, Los Angeles  CA 90011</v>
      </c>
      <c r="AB1953" s="15"/>
    </row>
    <row r="1954" spans="1:28" x14ac:dyDescent="0.3">
      <c r="A1954" s="14">
        <v>1</v>
      </c>
      <c r="B1954" s="14">
        <v>1</v>
      </c>
      <c r="C1954" s="15" t="s">
        <v>30986</v>
      </c>
      <c r="D1954" s="15" t="s">
        <v>30986</v>
      </c>
      <c r="E1954" s="15">
        <v>45702</v>
      </c>
      <c r="F1954" s="15" t="s">
        <v>30987</v>
      </c>
      <c r="G1954" s="15">
        <v>45520</v>
      </c>
      <c r="H1954" s="15">
        <v>45704</v>
      </c>
      <c r="I1954" s="15" t="s">
        <v>30988</v>
      </c>
      <c r="J1954" s="15" t="s">
        <v>30989</v>
      </c>
      <c r="K1954" s="15" t="s">
        <v>46224</v>
      </c>
      <c r="L1954" s="15" t="s">
        <v>103</v>
      </c>
      <c r="M1954" s="15" t="s">
        <v>304</v>
      </c>
      <c r="N1954" s="14">
        <v>2019</v>
      </c>
      <c r="O1954" s="15" t="s">
        <v>30990</v>
      </c>
      <c r="P1954" s="15" t="s">
        <v>106</v>
      </c>
      <c r="Q1954" s="15" t="s">
        <v>47019</v>
      </c>
      <c r="R1954" s="15" t="s">
        <v>30991</v>
      </c>
      <c r="S1954" s="15" t="s">
        <v>30992</v>
      </c>
      <c r="T1954" s="15" t="s">
        <v>7642</v>
      </c>
      <c r="U1954" s="15" t="s">
        <v>53</v>
      </c>
      <c r="V1954" s="15" t="s">
        <v>45977</v>
      </c>
      <c r="W1954" s="15" t="s">
        <v>3307</v>
      </c>
      <c r="X1954" s="15" t="e">
        <f>_xlfn.XLOOKUP(_LOOKUP[[#This Row],[AdjusterMemberName]],_Adjuster[Adjuster Name],_Adjuster[Email],,0)</f>
        <v>#N/A</v>
      </c>
      <c r="Y1954" s="15" t="e">
        <f>_xlfn.XLOOKUP(_LOOKUP[[#This Row],[AdjusterMemberName]],_Adjuster[Adjuster Name],_Adjuster[Phone Number],,0)</f>
        <v>#N/A</v>
      </c>
      <c r="Z1954" s="15" t="s">
        <v>30993</v>
      </c>
      <c r="AA19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225 Bryant St, San Bernardino  CA 92408</v>
      </c>
      <c r="AB1954" s="15"/>
    </row>
    <row r="1955" spans="1:28" x14ac:dyDescent="0.3">
      <c r="A1955" s="14">
        <v>1</v>
      </c>
      <c r="B1955" s="14">
        <v>1</v>
      </c>
      <c r="C1955" s="15" t="s">
        <v>31016</v>
      </c>
      <c r="D1955" s="15" t="s">
        <v>31016</v>
      </c>
      <c r="E1955" s="15">
        <v>45702</v>
      </c>
      <c r="F1955" s="15" t="s">
        <v>31017</v>
      </c>
      <c r="G1955" s="15">
        <v>45600</v>
      </c>
      <c r="H1955" s="15">
        <v>45781</v>
      </c>
      <c r="I1955" s="15" t="s">
        <v>31018</v>
      </c>
      <c r="J1955" s="15" t="s">
        <v>31019</v>
      </c>
      <c r="K1955" s="15" t="s">
        <v>45327</v>
      </c>
      <c r="L1955" s="15" t="s">
        <v>687</v>
      </c>
      <c r="M1955" s="15" t="s">
        <v>2261</v>
      </c>
      <c r="N1955" s="14">
        <v>2020</v>
      </c>
      <c r="O1955" s="15" t="s">
        <v>31020</v>
      </c>
      <c r="P1955" s="15" t="s">
        <v>106</v>
      </c>
      <c r="Q1955" s="15" t="s">
        <v>47078</v>
      </c>
      <c r="R1955" s="15" t="s">
        <v>762</v>
      </c>
      <c r="S1955" s="15" t="s">
        <v>31021</v>
      </c>
      <c r="T1955" s="15" t="s">
        <v>3565</v>
      </c>
      <c r="U1955" s="15" t="s">
        <v>53</v>
      </c>
      <c r="V1955" s="15" t="s">
        <v>45338</v>
      </c>
      <c r="W1955" s="15" t="s">
        <v>1186</v>
      </c>
      <c r="X1955" s="15" t="str">
        <f>_xlfn.XLOOKUP(_LOOKUP[[#This Row],[AdjusterMemberName]],_Adjuster[Adjuster Name],_Adjuster[Email],,0)</f>
        <v>sAkinleye@knightcompany.com</v>
      </c>
      <c r="Y1955" s="15" t="str">
        <f>_xlfn.XLOOKUP(_LOOKUP[[#This Row],[AdjusterMemberName]],_Adjuster[Adjuster Name],_Adjuster[Phone Number],,0)</f>
        <v>424-559-5280</v>
      </c>
      <c r="Z1955" s="15" t="s">
        <v>31022</v>
      </c>
      <c r="AA19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4647 E 57Th , Maywood  CA 90270</v>
      </c>
      <c r="AB1955" s="15"/>
    </row>
    <row r="1956" spans="1:28" x14ac:dyDescent="0.3">
      <c r="A1956" s="14">
        <v>1</v>
      </c>
      <c r="B1956" s="14">
        <v>1</v>
      </c>
      <c r="C1956" s="15" t="s">
        <v>27109</v>
      </c>
      <c r="D1956" s="15" t="s">
        <v>27109</v>
      </c>
      <c r="E1956" s="15">
        <v>45702</v>
      </c>
      <c r="F1956" s="15" t="s">
        <v>31053</v>
      </c>
      <c r="G1956" s="15">
        <v>45679</v>
      </c>
      <c r="H1956" s="15">
        <v>45860</v>
      </c>
      <c r="I1956" s="15" t="s">
        <v>31054</v>
      </c>
      <c r="J1956" s="15" t="s">
        <v>31055</v>
      </c>
      <c r="K1956" s="15" t="s">
        <v>45875</v>
      </c>
      <c r="L1956" s="15" t="s">
        <v>103</v>
      </c>
      <c r="M1956" s="15" t="s">
        <v>890</v>
      </c>
      <c r="N1956" s="14">
        <v>2001</v>
      </c>
      <c r="O1956" s="15" t="s">
        <v>27113</v>
      </c>
      <c r="P1956" s="15" t="s">
        <v>106</v>
      </c>
      <c r="Q1956" s="15" t="s">
        <v>46939</v>
      </c>
      <c r="R1956" s="15" t="s">
        <v>27114</v>
      </c>
      <c r="S1956" s="15" t="s">
        <v>27115</v>
      </c>
      <c r="T1956" s="15" t="s">
        <v>5164</v>
      </c>
      <c r="U1956" s="15" t="s">
        <v>53</v>
      </c>
      <c r="V1956" s="15" t="s">
        <v>45423</v>
      </c>
      <c r="W1956" s="15" t="s">
        <v>6921</v>
      </c>
      <c r="X1956" s="15" t="str">
        <f>_xlfn.XLOOKUP(_LOOKUP[[#This Row],[AdjusterMemberName]],_Adjuster[Adjuster Name],_Adjuster[Email],,0)</f>
        <v>AWallace@knightcompany.com</v>
      </c>
      <c r="Y1956" s="15" t="str">
        <f>_xlfn.XLOOKUP(_LOOKUP[[#This Row],[AdjusterMemberName]],_Adjuster[Adjuster Name],_Adjuster[Phone Number],,0)</f>
        <v>424-559-5734</v>
      </c>
      <c r="Z1956" s="15" t="s">
        <v>27116</v>
      </c>
      <c r="AA19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26734 N Isabella Pkwy Apt 205, Canyon Country  CA 91351</v>
      </c>
      <c r="AB1956" s="15"/>
    </row>
    <row r="1957" spans="1:28" x14ac:dyDescent="0.3">
      <c r="A1957" s="14">
        <v>1</v>
      </c>
      <c r="B1957" s="14">
        <v>1</v>
      </c>
      <c r="C1957" s="15" t="s">
        <v>31056</v>
      </c>
      <c r="D1957" s="15" t="s">
        <v>31056</v>
      </c>
      <c r="E1957" s="15">
        <v>45702</v>
      </c>
      <c r="F1957" s="15" t="s">
        <v>31057</v>
      </c>
      <c r="G1957" s="15">
        <v>45623</v>
      </c>
      <c r="H1957" s="15">
        <v>45804</v>
      </c>
      <c r="I1957" s="15" t="s">
        <v>31058</v>
      </c>
      <c r="J1957" s="15" t="s">
        <v>31059</v>
      </c>
      <c r="K1957" s="15" t="s">
        <v>45506</v>
      </c>
      <c r="L1957" s="15" t="s">
        <v>103</v>
      </c>
      <c r="M1957" s="15" t="s">
        <v>304</v>
      </c>
      <c r="N1957" s="14">
        <v>2022</v>
      </c>
      <c r="O1957" s="15" t="s">
        <v>31060</v>
      </c>
      <c r="P1957" s="15" t="s">
        <v>106</v>
      </c>
      <c r="Q1957" s="15" t="s">
        <v>46922</v>
      </c>
      <c r="R1957" s="15" t="s">
        <v>31061</v>
      </c>
      <c r="S1957" s="15" t="s">
        <v>31062</v>
      </c>
      <c r="T1957" s="15" t="s">
        <v>144</v>
      </c>
      <c r="U1957" s="15" t="s">
        <v>53</v>
      </c>
      <c r="V1957" s="15" t="s">
        <v>45478</v>
      </c>
      <c r="W1957" s="15" t="s">
        <v>264</v>
      </c>
      <c r="X1957" s="15" t="str">
        <f>_xlfn.XLOOKUP(_LOOKUP[[#This Row],[AdjusterMemberName]],_Adjuster[Adjuster Name],_Adjuster[Email],,0)</f>
        <v>sBonnevie@knightcompany.com</v>
      </c>
      <c r="Y1957" s="15" t="str">
        <f>_xlfn.XLOOKUP(_LOOKUP[[#This Row],[AdjusterMemberName]],_Adjuster[Adjuster Name],_Adjuster[Phone Number],,0)</f>
        <v>323-692-4064</v>
      </c>
      <c r="Z1957" s="15" t="s">
        <v>31063</v>
      </c>
      <c r="AA19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2390 Lucertia Ave Apt 1305, San Jose  CA 95122</v>
      </c>
      <c r="AB1957" s="15"/>
    </row>
    <row r="1958" spans="1:28" x14ac:dyDescent="0.3">
      <c r="A1958" s="14">
        <v>1</v>
      </c>
      <c r="B1958" s="14">
        <v>1</v>
      </c>
      <c r="C1958" s="15" t="s">
        <v>31064</v>
      </c>
      <c r="D1958" s="15" t="s">
        <v>31064</v>
      </c>
      <c r="E1958" s="15">
        <v>45702</v>
      </c>
      <c r="F1958" s="15" t="s">
        <v>31065</v>
      </c>
      <c r="G1958" s="15">
        <v>45607</v>
      </c>
      <c r="H1958" s="15">
        <v>45788</v>
      </c>
      <c r="I1958" s="15" t="s">
        <v>31066</v>
      </c>
      <c r="J1958" s="15" t="s">
        <v>31067</v>
      </c>
      <c r="K1958" s="15" t="s">
        <v>45554</v>
      </c>
      <c r="L1958" s="15" t="s">
        <v>150</v>
      </c>
      <c r="M1958" s="15" t="s">
        <v>2746</v>
      </c>
      <c r="N1958" s="14">
        <v>1998</v>
      </c>
      <c r="O1958" s="15" t="s">
        <v>31068</v>
      </c>
      <c r="P1958" s="15" t="s">
        <v>106</v>
      </c>
      <c r="Q1958" s="15" t="s">
        <v>47061</v>
      </c>
      <c r="R1958" s="15" t="s">
        <v>31069</v>
      </c>
      <c r="S1958" s="15" t="s">
        <v>31070</v>
      </c>
      <c r="T1958" s="15" t="s">
        <v>153</v>
      </c>
      <c r="U1958" s="15" t="s">
        <v>53</v>
      </c>
      <c r="V1958" s="15" t="s">
        <v>46310</v>
      </c>
      <c r="W1958" s="15" t="s">
        <v>3307</v>
      </c>
      <c r="X1958" s="15" t="e">
        <f>_xlfn.XLOOKUP(_LOOKUP[[#This Row],[AdjusterMemberName]],_Adjuster[Adjuster Name],_Adjuster[Email],,0)</f>
        <v>#N/A</v>
      </c>
      <c r="Y1958" s="15" t="e">
        <f>_xlfn.XLOOKUP(_LOOKUP[[#This Row],[AdjusterMemberName]],_Adjuster[Adjuster Name],_Adjuster[Phone Number],,0)</f>
        <v>#N/A</v>
      </c>
      <c r="Z1958" s="15" t="s">
        <v>31071</v>
      </c>
      <c r="AA19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1305 Madrone Pl, Davis  CA 95618</v>
      </c>
      <c r="AB1958" s="15"/>
    </row>
    <row r="1959" spans="1:28" x14ac:dyDescent="0.3">
      <c r="A1959" s="14">
        <v>1</v>
      </c>
      <c r="B1959" s="14">
        <v>1</v>
      </c>
      <c r="C1959" s="15" t="s">
        <v>31150</v>
      </c>
      <c r="D1959" s="15" t="s">
        <v>31150</v>
      </c>
      <c r="E1959" s="15">
        <v>45702</v>
      </c>
      <c r="F1959" s="15" t="s">
        <v>31151</v>
      </c>
      <c r="G1959" s="15">
        <v>45688</v>
      </c>
      <c r="H1959" s="15">
        <v>45869</v>
      </c>
      <c r="I1959" s="15" t="s">
        <v>31152</v>
      </c>
      <c r="J1959" s="15" t="s">
        <v>31153</v>
      </c>
      <c r="K1959" s="15" t="s">
        <v>45815</v>
      </c>
      <c r="L1959" s="15" t="s">
        <v>314</v>
      </c>
      <c r="M1959" s="15" t="s">
        <v>978</v>
      </c>
      <c r="N1959" s="14">
        <v>2010</v>
      </c>
      <c r="O1959" s="15" t="s">
        <v>31154</v>
      </c>
      <c r="P1959" s="15" t="s">
        <v>81</v>
      </c>
      <c r="Q1959" s="15" t="s">
        <v>47051</v>
      </c>
      <c r="R1959" s="15" t="s">
        <v>31155</v>
      </c>
      <c r="S1959" s="15" t="s">
        <v>31156</v>
      </c>
      <c r="T1959" s="15" t="s">
        <v>2543</v>
      </c>
      <c r="U1959" s="15" t="s">
        <v>53</v>
      </c>
      <c r="V1959" s="15" t="s">
        <v>45461</v>
      </c>
      <c r="W1959" s="15" t="s">
        <v>264</v>
      </c>
      <c r="X1959" s="15" t="str">
        <f>_xlfn.XLOOKUP(_LOOKUP[[#This Row],[AdjusterMemberName]],_Adjuster[Adjuster Name],_Adjuster[Email],,0)</f>
        <v>sBonnevie@knightcompany.com</v>
      </c>
      <c r="Y1959" s="15" t="str">
        <f>_xlfn.XLOOKUP(_LOOKUP[[#This Row],[AdjusterMemberName]],_Adjuster[Adjuster Name],_Adjuster[Phone Number],,0)</f>
        <v>323-692-4064</v>
      </c>
      <c r="Z1959" s="15" t="s">
        <v>31157</v>
      </c>
      <c r="AA19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660 Sylvan Ave #3, Daly City  CA 94014</v>
      </c>
      <c r="AB1959" s="15">
        <v>45782</v>
      </c>
    </row>
    <row r="1960" spans="1:28" x14ac:dyDescent="0.3">
      <c r="A1960" s="14">
        <v>1</v>
      </c>
      <c r="B1960" s="14">
        <v>1</v>
      </c>
      <c r="C1960" s="15" t="s">
        <v>31447</v>
      </c>
      <c r="D1960" s="15" t="s">
        <v>31448</v>
      </c>
      <c r="E1960" s="15">
        <v>45702</v>
      </c>
      <c r="F1960" s="15" t="s">
        <v>31449</v>
      </c>
      <c r="G1960" s="15">
        <v>45610</v>
      </c>
      <c r="H1960" s="15">
        <v>45791</v>
      </c>
      <c r="I1960" s="15" t="s">
        <v>31450</v>
      </c>
      <c r="J1960" s="15" t="s">
        <v>31451</v>
      </c>
      <c r="K1960" s="15" t="s">
        <v>45509</v>
      </c>
      <c r="L1960" s="15" t="s">
        <v>128</v>
      </c>
      <c r="M1960" s="15" t="s">
        <v>129</v>
      </c>
      <c r="N1960" s="14">
        <v>2022</v>
      </c>
      <c r="O1960" s="15" t="s">
        <v>31452</v>
      </c>
      <c r="P1960" s="15" t="s">
        <v>106</v>
      </c>
      <c r="Q1960" s="15" t="s">
        <v>47019</v>
      </c>
      <c r="R1960" s="15" t="s">
        <v>735</v>
      </c>
      <c r="S1960" s="15" t="s">
        <v>31453</v>
      </c>
      <c r="T1960" s="15" t="s">
        <v>308</v>
      </c>
      <c r="U1960" s="15" t="s">
        <v>53</v>
      </c>
      <c r="V1960" s="15" t="s">
        <v>45690</v>
      </c>
      <c r="W1960" s="15" t="s">
        <v>1544</v>
      </c>
      <c r="X1960" s="15" t="str">
        <f>_xlfn.XLOOKUP(_LOOKUP[[#This Row],[AdjusterMemberName]],_Adjuster[Adjuster Name],_Adjuster[Email],,0)</f>
        <v>CRodriguez5@knightcompany.com</v>
      </c>
      <c r="Y1960" s="15" t="str">
        <f>_xlfn.XLOOKUP(_LOOKUP[[#This Row],[AdjusterMemberName]],_Adjuster[Adjuster Name],_Adjuster[Phone Number],,0)</f>
        <v>323-456-1708</v>
      </c>
      <c r="Z1960" s="15" t="s">
        <v>31454</v>
      </c>
      <c r="AA19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10640 Bonner St, Riverside  CA 92505</v>
      </c>
      <c r="AB1960" s="15"/>
    </row>
    <row r="1961" spans="1:28" x14ac:dyDescent="0.3">
      <c r="A1961" s="14">
        <v>1</v>
      </c>
      <c r="B1961" s="14">
        <v>1</v>
      </c>
      <c r="C1961" s="15" t="s">
        <v>32052</v>
      </c>
      <c r="D1961" s="15" t="s">
        <v>32052</v>
      </c>
      <c r="E1961" s="15">
        <v>45702</v>
      </c>
      <c r="F1961" s="15" t="s">
        <v>32053</v>
      </c>
      <c r="G1961" s="15">
        <v>45555</v>
      </c>
      <c r="H1961" s="15">
        <v>45736</v>
      </c>
      <c r="I1961" s="15" t="s">
        <v>32054</v>
      </c>
      <c r="J1961" s="15" t="s">
        <v>32055</v>
      </c>
      <c r="K1961" s="15" t="s">
        <v>45334</v>
      </c>
      <c r="L1961" s="15" t="s">
        <v>128</v>
      </c>
      <c r="M1961" s="15" t="s">
        <v>129</v>
      </c>
      <c r="N1961" s="14">
        <v>2018</v>
      </c>
      <c r="O1961" s="15" t="s">
        <v>32056</v>
      </c>
      <c r="P1961" s="15" t="s">
        <v>81</v>
      </c>
      <c r="Q1961" s="15" t="s">
        <v>47019</v>
      </c>
      <c r="R1961" s="15" t="s">
        <v>9433</v>
      </c>
      <c r="S1961" s="15" t="s">
        <v>32057</v>
      </c>
      <c r="T1961" s="15" t="s">
        <v>5747</v>
      </c>
      <c r="U1961" s="15" t="s">
        <v>53</v>
      </c>
      <c r="V1961" s="15" t="s">
        <v>45736</v>
      </c>
      <c r="W1961" s="15" t="s">
        <v>3307</v>
      </c>
      <c r="X1961" s="15" t="e">
        <f>_xlfn.XLOOKUP(_LOOKUP[[#This Row],[AdjusterMemberName]],_Adjuster[Adjuster Name],_Adjuster[Email],,0)</f>
        <v>#N/A</v>
      </c>
      <c r="Y1961" s="15" t="e">
        <f>_xlfn.XLOOKUP(_LOOKUP[[#This Row],[AdjusterMemberName]],_Adjuster[Adjuster Name],_Adjuster[Phone Number],,0)</f>
        <v>#N/A</v>
      </c>
      <c r="Z1961" s="15" t="s">
        <v>32058</v>
      </c>
      <c r="AA19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10213 E Avenue S2, Littlerock  CA 93543</v>
      </c>
      <c r="AB1961" s="15"/>
    </row>
    <row r="1962" spans="1:28" x14ac:dyDescent="0.3">
      <c r="A1962" s="14">
        <v>1</v>
      </c>
      <c r="B1962" s="14">
        <v>1</v>
      </c>
      <c r="C1962" s="15" t="s">
        <v>30740</v>
      </c>
      <c r="D1962" s="15" t="s">
        <v>30741</v>
      </c>
      <c r="E1962" s="15">
        <v>45701</v>
      </c>
      <c r="F1962" s="15" t="s">
        <v>30742</v>
      </c>
      <c r="G1962" s="15">
        <v>45655</v>
      </c>
      <c r="H1962" s="15">
        <v>45837</v>
      </c>
      <c r="I1962" s="15" t="s">
        <v>30743</v>
      </c>
      <c r="J1962" s="15" t="s">
        <v>30744</v>
      </c>
      <c r="K1962" s="15" t="s">
        <v>45394</v>
      </c>
      <c r="L1962" s="15" t="s">
        <v>128</v>
      </c>
      <c r="M1962" s="15" t="s">
        <v>836</v>
      </c>
      <c r="N1962" s="14">
        <v>2008</v>
      </c>
      <c r="O1962" s="15" t="s">
        <v>30745</v>
      </c>
      <c r="P1962" s="15" t="s">
        <v>106</v>
      </c>
      <c r="Q1962" s="15" t="s">
        <v>47065</v>
      </c>
      <c r="R1962" s="15" t="s">
        <v>24180</v>
      </c>
      <c r="S1962" s="15" t="s">
        <v>30746</v>
      </c>
      <c r="T1962" s="15" t="s">
        <v>4967</v>
      </c>
      <c r="U1962" s="15" t="s">
        <v>53</v>
      </c>
      <c r="V1962" s="15" t="s">
        <v>45436</v>
      </c>
      <c r="W1962" s="15" t="s">
        <v>3184</v>
      </c>
      <c r="X1962" s="15" t="str">
        <f>_xlfn.XLOOKUP(_LOOKUP[[#This Row],[AdjusterMemberName]],_Adjuster[Adjuster Name],_Adjuster[Email],,0)</f>
        <v>mQualls@knightcompany.com</v>
      </c>
      <c r="Y1962" s="15" t="str">
        <f>_xlfn.XLOOKUP(_LOOKUP[[#This Row],[AdjusterMemberName]],_Adjuster[Adjuster Name],_Adjuster[Phone Number],,0)</f>
        <v>424-559-5436</v>
      </c>
      <c r="Z1962" s="15" t="s">
        <v>30747</v>
      </c>
      <c r="AA19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6040 Lubec St, Bell Gardens  CA 90201</v>
      </c>
      <c r="AB1962" s="15"/>
    </row>
    <row r="1963" spans="1:28" x14ac:dyDescent="0.3">
      <c r="A1963" s="14">
        <v>1</v>
      </c>
      <c r="B1963" s="14">
        <v>1</v>
      </c>
      <c r="C1963" s="15" t="s">
        <v>30788</v>
      </c>
      <c r="D1963" s="15" t="s">
        <v>30788</v>
      </c>
      <c r="E1963" s="15">
        <v>45701</v>
      </c>
      <c r="F1963" s="15" t="s">
        <v>30789</v>
      </c>
      <c r="G1963" s="15">
        <v>45533</v>
      </c>
      <c r="H1963" s="15">
        <v>45716</v>
      </c>
      <c r="I1963" s="15" t="s">
        <v>30790</v>
      </c>
      <c r="J1963" s="15" t="s">
        <v>30791</v>
      </c>
      <c r="K1963" s="15" t="s">
        <v>46321</v>
      </c>
      <c r="L1963" s="15" t="s">
        <v>314</v>
      </c>
      <c r="M1963" s="15" t="s">
        <v>7214</v>
      </c>
      <c r="N1963" s="14">
        <v>2021</v>
      </c>
      <c r="O1963" s="15" t="s">
        <v>30792</v>
      </c>
      <c r="P1963" s="15" t="s">
        <v>106</v>
      </c>
      <c r="Q1963" s="15" t="s">
        <v>47019</v>
      </c>
      <c r="R1963" s="15" t="s">
        <v>30793</v>
      </c>
      <c r="S1963" s="15" t="s">
        <v>30794</v>
      </c>
      <c r="T1963" s="15" t="s">
        <v>8363</v>
      </c>
      <c r="U1963" s="15" t="s">
        <v>53</v>
      </c>
      <c r="V1963" s="15" t="s">
        <v>45859</v>
      </c>
      <c r="W1963" s="15" t="s">
        <v>3307</v>
      </c>
      <c r="X1963" s="15" t="e">
        <f>_xlfn.XLOOKUP(_LOOKUP[[#This Row],[AdjusterMemberName]],_Adjuster[Adjuster Name],_Adjuster[Email],,0)</f>
        <v>#N/A</v>
      </c>
      <c r="Y1963" s="15" t="e">
        <f>_xlfn.XLOOKUP(_LOOKUP[[#This Row],[AdjusterMemberName]],_Adjuster[Adjuster Name],_Adjuster[Phone Number],,0)</f>
        <v>#N/A</v>
      </c>
      <c r="Z1963" s="15" t="s">
        <v>30795</v>
      </c>
      <c r="AA19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600 W Commonwealth Ave Apt 134, Fullerton  CA 92832</v>
      </c>
      <c r="AB1963" s="15"/>
    </row>
    <row r="1964" spans="1:28" x14ac:dyDescent="0.3">
      <c r="A1964" s="14">
        <v>1</v>
      </c>
      <c r="B1964" s="14">
        <v>1</v>
      </c>
      <c r="C1964" s="15" t="s">
        <v>6262</v>
      </c>
      <c r="D1964" s="15" t="s">
        <v>30819</v>
      </c>
      <c r="E1964" s="15">
        <v>45701</v>
      </c>
      <c r="F1964" s="15" t="s">
        <v>30820</v>
      </c>
      <c r="G1964" s="15">
        <v>45692</v>
      </c>
      <c r="H1964" s="15">
        <v>45873</v>
      </c>
      <c r="I1964" s="15" t="s">
        <v>30821</v>
      </c>
      <c r="J1964" s="15" t="s">
        <v>30822</v>
      </c>
      <c r="K1964" s="15" t="s">
        <v>45451</v>
      </c>
      <c r="L1964" s="15" t="s">
        <v>103</v>
      </c>
      <c r="M1964" s="15" t="s">
        <v>890</v>
      </c>
      <c r="N1964" s="14">
        <v>2019</v>
      </c>
      <c r="O1964" s="15" t="s">
        <v>30823</v>
      </c>
      <c r="P1964" s="15" t="s">
        <v>106</v>
      </c>
      <c r="Q1964" s="15" t="s">
        <v>46893</v>
      </c>
      <c r="R1964" s="15" t="s">
        <v>610</v>
      </c>
      <c r="S1964" s="15" t="s">
        <v>7126</v>
      </c>
      <c r="T1964" s="15" t="s">
        <v>404</v>
      </c>
      <c r="U1964" s="15" t="s">
        <v>53</v>
      </c>
      <c r="V1964" s="15" t="s">
        <v>45417</v>
      </c>
      <c r="W1964" s="15" t="s">
        <v>1624</v>
      </c>
      <c r="X1964" s="15" t="e">
        <f>_xlfn.XLOOKUP(_LOOKUP[[#This Row],[AdjusterMemberName]],_Adjuster[Adjuster Name],_Adjuster[Email],,0)</f>
        <v>#N/A</v>
      </c>
      <c r="Y1964" s="15" t="e">
        <f>_xlfn.XLOOKUP(_LOOKUP[[#This Row],[AdjusterMemberName]],_Adjuster[Adjuster Name],_Adjuster[Phone Number],,0)</f>
        <v>#N/A</v>
      </c>
      <c r="Z1964" s="15" t="s">
        <v>7127</v>
      </c>
      <c r="AA19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37826 Kittyhawk Ln, Palmdale  CA 93550</v>
      </c>
      <c r="AB1964" s="15"/>
    </row>
    <row r="1965" spans="1:28" x14ac:dyDescent="0.3">
      <c r="A1965" s="14">
        <v>1</v>
      </c>
      <c r="B1965" s="14">
        <v>1</v>
      </c>
      <c r="C1965" s="15" t="s">
        <v>30835</v>
      </c>
      <c r="D1965" s="15" t="s">
        <v>30835</v>
      </c>
      <c r="E1965" s="15">
        <v>45701</v>
      </c>
      <c r="F1965" s="15" t="s">
        <v>30836</v>
      </c>
      <c r="G1965" s="15">
        <v>45650</v>
      </c>
      <c r="H1965" s="15">
        <v>45832</v>
      </c>
      <c r="I1965" s="15" t="s">
        <v>30837</v>
      </c>
      <c r="J1965" s="15" t="s">
        <v>30838</v>
      </c>
      <c r="K1965" s="15" t="s">
        <v>45707</v>
      </c>
      <c r="L1965" s="15" t="s">
        <v>25</v>
      </c>
      <c r="M1965" s="15" t="s">
        <v>373</v>
      </c>
      <c r="N1965" s="14">
        <v>2004</v>
      </c>
      <c r="O1965" s="15" t="s">
        <v>30839</v>
      </c>
      <c r="P1965" s="15" t="s">
        <v>81</v>
      </c>
      <c r="Q1965" s="15" t="s">
        <v>47061</v>
      </c>
      <c r="R1965" s="15" t="s">
        <v>3420</v>
      </c>
      <c r="S1965" s="15" t="s">
        <v>30840</v>
      </c>
      <c r="T1965" s="15" t="s">
        <v>18652</v>
      </c>
      <c r="U1965" s="15" t="s">
        <v>53</v>
      </c>
      <c r="V1965" s="15" t="s">
        <v>45983</v>
      </c>
      <c r="W1965" s="15" t="s">
        <v>3184</v>
      </c>
      <c r="X1965" s="15" t="str">
        <f>_xlfn.XLOOKUP(_LOOKUP[[#This Row],[AdjusterMemberName]],_Adjuster[Adjuster Name],_Adjuster[Email],,0)</f>
        <v>mQualls@knightcompany.com</v>
      </c>
      <c r="Y1965" s="15" t="str">
        <f>_xlfn.XLOOKUP(_LOOKUP[[#This Row],[AdjusterMemberName]],_Adjuster[Adjuster Name],_Adjuster[Phone Number],,0)</f>
        <v>424-559-5436</v>
      </c>
      <c r="Z1965" s="15" t="s">
        <v>30841</v>
      </c>
      <c r="AA19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4981 Astor Ave, Commerce  CA 90040</v>
      </c>
      <c r="AB1965" s="15"/>
    </row>
    <row r="1966" spans="1:28" x14ac:dyDescent="0.3">
      <c r="A1966" s="14">
        <v>1</v>
      </c>
      <c r="B1966" s="14">
        <v>1</v>
      </c>
      <c r="C1966" s="15" t="s">
        <v>30842</v>
      </c>
      <c r="D1966" s="15" t="s">
        <v>30842</v>
      </c>
      <c r="E1966" s="15">
        <v>45701</v>
      </c>
      <c r="F1966" s="15" t="s">
        <v>30843</v>
      </c>
      <c r="G1966" s="15">
        <v>45527</v>
      </c>
      <c r="H1966" s="15">
        <v>45711</v>
      </c>
      <c r="I1966" s="15" t="s">
        <v>30844</v>
      </c>
      <c r="J1966" s="15" t="s">
        <v>30845</v>
      </c>
      <c r="K1966" s="15" t="s">
        <v>45931</v>
      </c>
      <c r="L1966" s="15" t="s">
        <v>103</v>
      </c>
      <c r="M1966" s="15" t="s">
        <v>304</v>
      </c>
      <c r="N1966" s="14">
        <v>2020</v>
      </c>
      <c r="O1966" s="15" t="s">
        <v>30846</v>
      </c>
      <c r="P1966" s="15" t="s">
        <v>106</v>
      </c>
      <c r="Q1966" s="15" t="s">
        <v>47127</v>
      </c>
      <c r="R1966" s="15" t="s">
        <v>30847</v>
      </c>
      <c r="S1966" s="15" t="s">
        <v>30848</v>
      </c>
      <c r="T1966" s="15" t="s">
        <v>174</v>
      </c>
      <c r="U1966" s="15" t="s">
        <v>53</v>
      </c>
      <c r="V1966" s="15" t="s">
        <v>45351</v>
      </c>
      <c r="W1966" s="15" t="s">
        <v>6921</v>
      </c>
      <c r="X1966" s="15" t="str">
        <f>_xlfn.XLOOKUP(_LOOKUP[[#This Row],[AdjusterMemberName]],_Adjuster[Adjuster Name],_Adjuster[Email],,0)</f>
        <v>AWallace@knightcompany.com</v>
      </c>
      <c r="Y1966" s="15" t="str">
        <f>_xlfn.XLOOKUP(_LOOKUP[[#This Row],[AdjusterMemberName]],_Adjuster[Adjuster Name],_Adjuster[Phone Number],,0)</f>
        <v>424-559-5734</v>
      </c>
      <c r="Z1966" s="15" t="s">
        <v>30849</v>
      </c>
      <c r="AA19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331 W 45Th St Apt 106, Los Angeles  CA 90037</v>
      </c>
      <c r="AB1966" s="15"/>
    </row>
    <row r="1967" spans="1:28" x14ac:dyDescent="0.3">
      <c r="A1967" s="14">
        <v>1</v>
      </c>
      <c r="B1967" s="14">
        <v>1</v>
      </c>
      <c r="C1967" s="15" t="s">
        <v>30866</v>
      </c>
      <c r="D1967" s="15" t="s">
        <v>30866</v>
      </c>
      <c r="E1967" s="15">
        <v>45701</v>
      </c>
      <c r="F1967" s="15" t="s">
        <v>30867</v>
      </c>
      <c r="G1967" s="15">
        <v>45681</v>
      </c>
      <c r="H1967" s="15">
        <v>45862</v>
      </c>
      <c r="I1967" s="15" t="s">
        <v>30868</v>
      </c>
      <c r="J1967" s="15" t="s">
        <v>30869</v>
      </c>
      <c r="K1967" s="15" t="s">
        <v>46318</v>
      </c>
      <c r="L1967" s="15" t="s">
        <v>314</v>
      </c>
      <c r="M1967" s="15" t="s">
        <v>1640</v>
      </c>
      <c r="N1967" s="14">
        <v>2007</v>
      </c>
      <c r="O1967" s="15" t="s">
        <v>30870</v>
      </c>
      <c r="P1967" s="15" t="s">
        <v>81</v>
      </c>
      <c r="Q1967" s="15" t="s">
        <v>46979</v>
      </c>
      <c r="R1967" s="15" t="s">
        <v>2024</v>
      </c>
      <c r="S1967" s="15" t="s">
        <v>30871</v>
      </c>
      <c r="T1967" s="15" t="s">
        <v>96</v>
      </c>
      <c r="U1967" s="15" t="s">
        <v>53</v>
      </c>
      <c r="V1967" s="15" t="s">
        <v>45410</v>
      </c>
      <c r="W1967" s="15" t="s">
        <v>3307</v>
      </c>
      <c r="X1967" s="15" t="e">
        <f>_xlfn.XLOOKUP(_LOOKUP[[#This Row],[AdjusterMemberName]],_Adjuster[Adjuster Name],_Adjuster[Email],,0)</f>
        <v>#N/A</v>
      </c>
      <c r="Y1967" s="15" t="e">
        <f>_xlfn.XLOOKUP(_LOOKUP[[#This Row],[AdjusterMemberName]],_Adjuster[Adjuster Name],_Adjuster[Phone Number],,0)</f>
        <v>#N/A</v>
      </c>
      <c r="Z1967" s="15" t="s">
        <v>30872</v>
      </c>
      <c r="AA19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12215 Graham St Apt 33, Moreno Valley  CA 92557</v>
      </c>
      <c r="AB1967" s="15">
        <v>45861</v>
      </c>
    </row>
    <row r="1968" spans="1:28" x14ac:dyDescent="0.3">
      <c r="A1968" s="14">
        <v>1</v>
      </c>
      <c r="B1968" s="14">
        <v>1</v>
      </c>
      <c r="C1968" s="15" t="s">
        <v>30876</v>
      </c>
      <c r="D1968" s="15" t="s">
        <v>30876</v>
      </c>
      <c r="E1968" s="15">
        <v>45701</v>
      </c>
      <c r="F1968" s="15" t="s">
        <v>30877</v>
      </c>
      <c r="G1968" s="15">
        <v>45632</v>
      </c>
      <c r="H1968" s="15">
        <v>45814</v>
      </c>
      <c r="I1968" s="15" t="s">
        <v>30878</v>
      </c>
      <c r="J1968" s="15" t="s">
        <v>30879</v>
      </c>
      <c r="K1968" s="15" t="s">
        <v>45327</v>
      </c>
      <c r="L1968" s="15" t="s">
        <v>103</v>
      </c>
      <c r="M1968" s="15" t="s">
        <v>304</v>
      </c>
      <c r="N1968" s="14">
        <v>2019</v>
      </c>
      <c r="O1968" s="15" t="s">
        <v>30880</v>
      </c>
      <c r="P1968" s="15" t="s">
        <v>106</v>
      </c>
      <c r="Q1968" s="15" t="s">
        <v>47020</v>
      </c>
      <c r="R1968" s="15" t="s">
        <v>30881</v>
      </c>
      <c r="S1968" s="15" t="s">
        <v>30882</v>
      </c>
      <c r="T1968" s="15" t="s">
        <v>2089</v>
      </c>
      <c r="U1968" s="15" t="s">
        <v>53</v>
      </c>
      <c r="V1968" s="15" t="s">
        <v>46317</v>
      </c>
      <c r="W1968" s="15" t="s">
        <v>54</v>
      </c>
      <c r="X1968" s="15" t="str">
        <f>_xlfn.XLOOKUP(_LOOKUP[[#This Row],[AdjusterMemberName]],_Adjuster[Adjuster Name],_Adjuster[Email],,0)</f>
        <v>JRubalcava@knightcompany.com</v>
      </c>
      <c r="Y1968" s="15" t="str">
        <f>_xlfn.XLOOKUP(_LOOKUP[[#This Row],[AdjusterMemberName]],_Adjuster[Adjuster Name],_Adjuster[Phone Number],,0)</f>
        <v>424-559-5420</v>
      </c>
      <c r="Z1968" s="15" t="s">
        <v>30883</v>
      </c>
      <c r="AA19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21809 Dumetz Rd, Woodland Hills  CA 91364</v>
      </c>
      <c r="AB1968" s="15">
        <v>45730</v>
      </c>
    </row>
    <row r="1969" spans="1:28" x14ac:dyDescent="0.3">
      <c r="A1969" s="14">
        <v>1</v>
      </c>
      <c r="B1969" s="14">
        <v>1</v>
      </c>
      <c r="C1969" s="15" t="s">
        <v>30891</v>
      </c>
      <c r="D1969" s="15" t="s">
        <v>30892</v>
      </c>
      <c r="E1969" s="15">
        <v>45701</v>
      </c>
      <c r="F1969" s="15" t="s">
        <v>30893</v>
      </c>
      <c r="G1969" s="15">
        <v>45589</v>
      </c>
      <c r="H1969" s="15">
        <v>45771</v>
      </c>
      <c r="I1969" s="15" t="s">
        <v>30894</v>
      </c>
      <c r="J1969" s="15" t="s">
        <v>30895</v>
      </c>
      <c r="K1969" s="15" t="s">
        <v>46315</v>
      </c>
      <c r="L1969" s="15" t="s">
        <v>128</v>
      </c>
      <c r="M1969" s="15" t="s">
        <v>1064</v>
      </c>
      <c r="N1969" s="14">
        <v>2016</v>
      </c>
      <c r="O1969" s="15" t="s">
        <v>30896</v>
      </c>
      <c r="P1969" s="15" t="s">
        <v>81</v>
      </c>
      <c r="Q1969" s="15" t="s">
        <v>47037</v>
      </c>
      <c r="R1969" s="15" t="s">
        <v>30897</v>
      </c>
      <c r="S1969" s="15" t="s">
        <v>30898</v>
      </c>
      <c r="T1969" s="15" t="s">
        <v>8363</v>
      </c>
      <c r="U1969" s="15" t="s">
        <v>53</v>
      </c>
      <c r="V1969" s="15" t="s">
        <v>46265</v>
      </c>
      <c r="W1969" s="15" t="s">
        <v>3184</v>
      </c>
      <c r="X1969" s="15" t="str">
        <f>_xlfn.XLOOKUP(_LOOKUP[[#This Row],[AdjusterMemberName]],_Adjuster[Adjuster Name],_Adjuster[Email],,0)</f>
        <v>mQualls@knightcompany.com</v>
      </c>
      <c r="Y1969" s="15" t="str">
        <f>_xlfn.XLOOKUP(_LOOKUP[[#This Row],[AdjusterMemberName]],_Adjuster[Adjuster Name],_Adjuster[Phone Number],,0)</f>
        <v>424-559-5436</v>
      </c>
      <c r="Z1969" s="15" t="s">
        <v>30899</v>
      </c>
      <c r="AA19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1119 W Porter Ave Apt 3, Fullerton  CA 92833</v>
      </c>
      <c r="AB1969" s="15"/>
    </row>
    <row r="1970" spans="1:28" x14ac:dyDescent="0.3">
      <c r="A1970" s="14">
        <v>1</v>
      </c>
      <c r="B1970" s="14">
        <v>1</v>
      </c>
      <c r="C1970" s="15" t="s">
        <v>30900</v>
      </c>
      <c r="D1970" s="15" t="s">
        <v>30900</v>
      </c>
      <c r="E1970" s="15">
        <v>45701</v>
      </c>
      <c r="F1970" s="15" t="s">
        <v>30901</v>
      </c>
      <c r="G1970" s="15">
        <v>45618</v>
      </c>
      <c r="H1970" s="15">
        <v>45799</v>
      </c>
      <c r="I1970" s="15" t="s">
        <v>30902</v>
      </c>
      <c r="J1970" s="15" t="s">
        <v>30903</v>
      </c>
      <c r="K1970" s="15" t="s">
        <v>45496</v>
      </c>
      <c r="L1970" s="15" t="s">
        <v>314</v>
      </c>
      <c r="M1970" s="15" t="s">
        <v>5866</v>
      </c>
      <c r="N1970" s="14">
        <v>2019</v>
      </c>
      <c r="O1970" s="15" t="s">
        <v>30904</v>
      </c>
      <c r="P1970" s="15" t="s">
        <v>106</v>
      </c>
      <c r="Q1970" s="15" t="s">
        <v>119</v>
      </c>
      <c r="R1970" s="15" t="s">
        <v>30905</v>
      </c>
      <c r="S1970" s="15" t="s">
        <v>30906</v>
      </c>
      <c r="T1970" s="15" t="s">
        <v>3296</v>
      </c>
      <c r="U1970" s="15" t="s">
        <v>53</v>
      </c>
      <c r="V1970" s="15" t="s">
        <v>45819</v>
      </c>
      <c r="W1970" s="15" t="s">
        <v>22473</v>
      </c>
      <c r="X1970" s="15" t="e">
        <f>_xlfn.XLOOKUP(_LOOKUP[[#This Row],[AdjusterMemberName]],_Adjuster[Adjuster Name],_Adjuster[Email],,0)</f>
        <v>#N/A</v>
      </c>
      <c r="Y1970" s="15" t="e">
        <f>_xlfn.XLOOKUP(_LOOKUP[[#This Row],[AdjusterMemberName]],_Adjuster[Adjuster Name],_Adjuster[Phone Number],,0)</f>
        <v>#N/A</v>
      </c>
      <c r="Z1970" s="15" t="s">
        <v>30907</v>
      </c>
      <c r="AA19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381 Fraser Ave, East Los Angeles  CA 90022</v>
      </c>
      <c r="AB1970" s="15">
        <v>45662</v>
      </c>
    </row>
    <row r="1971" spans="1:28" x14ac:dyDescent="0.3">
      <c r="A1971" s="14">
        <v>1</v>
      </c>
      <c r="B1971" s="14">
        <v>1</v>
      </c>
      <c r="C1971" s="15" t="s">
        <v>30916</v>
      </c>
      <c r="D1971" s="15" t="s">
        <v>30916</v>
      </c>
      <c r="E1971" s="15">
        <v>45701</v>
      </c>
      <c r="F1971" s="15" t="s">
        <v>30917</v>
      </c>
      <c r="G1971" s="15">
        <v>45699</v>
      </c>
      <c r="H1971" s="15">
        <v>45880</v>
      </c>
      <c r="I1971" s="15" t="s">
        <v>30918</v>
      </c>
      <c r="J1971" s="15" t="s">
        <v>30919</v>
      </c>
      <c r="K1971" s="15" t="s">
        <v>45646</v>
      </c>
      <c r="L1971" s="15" t="s">
        <v>139</v>
      </c>
      <c r="M1971" s="15" t="s">
        <v>697</v>
      </c>
      <c r="N1971" s="14">
        <v>2020</v>
      </c>
      <c r="O1971" s="15" t="s">
        <v>30920</v>
      </c>
      <c r="P1971" s="15" t="s">
        <v>81</v>
      </c>
      <c r="Q1971" s="15" t="s">
        <v>47020</v>
      </c>
      <c r="R1971" s="15" t="s">
        <v>30921</v>
      </c>
      <c r="S1971" s="15" t="s">
        <v>30922</v>
      </c>
      <c r="T1971" s="15" t="s">
        <v>16119</v>
      </c>
      <c r="U1971" s="15" t="s">
        <v>53</v>
      </c>
      <c r="V1971" s="15" t="s">
        <v>45992</v>
      </c>
      <c r="W1971" s="15" t="s">
        <v>1186</v>
      </c>
      <c r="X1971" s="15" t="str">
        <f>_xlfn.XLOOKUP(_LOOKUP[[#This Row],[AdjusterMemberName]],_Adjuster[Adjuster Name],_Adjuster[Email],,0)</f>
        <v>sAkinleye@knightcompany.com</v>
      </c>
      <c r="Y1971" s="15" t="str">
        <f>_xlfn.XLOOKUP(_LOOKUP[[#This Row],[AdjusterMemberName]],_Adjuster[Adjuster Name],_Adjuster[Phone Number],,0)</f>
        <v>424-559-5280</v>
      </c>
      <c r="Z1971" s="15" t="s">
        <v>30923</v>
      </c>
      <c r="AA19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595 Bigger St Apt 125 Bldg 3, Parlier  CA 93648</v>
      </c>
      <c r="AB1971" s="15">
        <v>45743</v>
      </c>
    </row>
    <row r="1972" spans="1:28" x14ac:dyDescent="0.3">
      <c r="A1972" s="14">
        <v>1</v>
      </c>
      <c r="B1972" s="14">
        <v>1</v>
      </c>
      <c r="C1972" s="15" t="s">
        <v>30933</v>
      </c>
      <c r="D1972" s="15" t="s">
        <v>30934</v>
      </c>
      <c r="E1972" s="15">
        <v>45701</v>
      </c>
      <c r="F1972" s="15" t="s">
        <v>30935</v>
      </c>
      <c r="G1972" s="15">
        <v>45551</v>
      </c>
      <c r="H1972" s="15">
        <v>45732</v>
      </c>
      <c r="I1972" s="15" t="s">
        <v>30936</v>
      </c>
      <c r="J1972" s="15" t="s">
        <v>30937</v>
      </c>
      <c r="K1972" s="15" t="s">
        <v>45388</v>
      </c>
      <c r="L1972" s="15" t="s">
        <v>103</v>
      </c>
      <c r="M1972" s="15" t="s">
        <v>9862</v>
      </c>
      <c r="N1972" s="14">
        <v>2017</v>
      </c>
      <c r="O1972" s="15" t="s">
        <v>30938</v>
      </c>
      <c r="P1972" s="15" t="s">
        <v>81</v>
      </c>
      <c r="Q1972" s="15" t="s">
        <v>47019</v>
      </c>
      <c r="R1972" s="15" t="s">
        <v>9864</v>
      </c>
      <c r="S1972" s="15" t="s">
        <v>30939</v>
      </c>
      <c r="T1972" s="15" t="s">
        <v>971</v>
      </c>
      <c r="U1972" s="15" t="s">
        <v>53</v>
      </c>
      <c r="V1972" s="15" t="s">
        <v>46313</v>
      </c>
      <c r="W1972" s="15" t="s">
        <v>3307</v>
      </c>
      <c r="X1972" s="15" t="e">
        <f>_xlfn.XLOOKUP(_LOOKUP[[#This Row],[AdjusterMemberName]],_Adjuster[Adjuster Name],_Adjuster[Email],,0)</f>
        <v>#N/A</v>
      </c>
      <c r="Y1972" s="15" t="e">
        <f>_xlfn.XLOOKUP(_LOOKUP[[#This Row],[AdjusterMemberName]],_Adjuster[Adjuster Name],_Adjuster[Phone Number],,0)</f>
        <v>#N/A</v>
      </c>
      <c r="Z1972" s="15" t="s">
        <v>30940</v>
      </c>
      <c r="AA19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32900 Riverside Dr Spc 37, Lake Elsinore  CA 92530</v>
      </c>
      <c r="AB1972" s="15"/>
    </row>
    <row r="1973" spans="1:28" x14ac:dyDescent="0.3">
      <c r="A1973" s="14">
        <v>1</v>
      </c>
      <c r="B1973" s="14">
        <v>1</v>
      </c>
      <c r="C1973" s="15" t="s">
        <v>30941</v>
      </c>
      <c r="D1973" s="15" t="s">
        <v>30941</v>
      </c>
      <c r="E1973" s="15">
        <v>45701</v>
      </c>
      <c r="F1973" s="15" t="s">
        <v>30942</v>
      </c>
      <c r="G1973" s="15">
        <v>45525</v>
      </c>
      <c r="H1973" s="15">
        <v>45709</v>
      </c>
      <c r="I1973" s="15" t="s">
        <v>30943</v>
      </c>
      <c r="J1973" s="15" t="s">
        <v>30944</v>
      </c>
      <c r="K1973" s="15" t="s">
        <v>45732</v>
      </c>
      <c r="L1973" s="15" t="s">
        <v>281</v>
      </c>
      <c r="M1973" s="15" t="s">
        <v>282</v>
      </c>
      <c r="N1973" s="14">
        <v>2016</v>
      </c>
      <c r="O1973" s="15" t="s">
        <v>30945</v>
      </c>
      <c r="P1973" s="15" t="s">
        <v>106</v>
      </c>
      <c r="Q1973" s="15" t="s">
        <v>47061</v>
      </c>
      <c r="R1973" s="15" t="s">
        <v>30946</v>
      </c>
      <c r="S1973" s="15" t="s">
        <v>30947</v>
      </c>
      <c r="T1973" s="15" t="s">
        <v>174</v>
      </c>
      <c r="U1973" s="15" t="s">
        <v>53</v>
      </c>
      <c r="V1973" s="15" t="s">
        <v>46312</v>
      </c>
      <c r="W1973" s="15" t="s">
        <v>850</v>
      </c>
      <c r="X1973" s="15" t="e">
        <f>_xlfn.XLOOKUP(_LOOKUP[[#This Row],[AdjusterMemberName]],_Adjuster[Adjuster Name],_Adjuster[Email],,0)</f>
        <v>#N/A</v>
      </c>
      <c r="Y1973" s="15" t="e">
        <f>_xlfn.XLOOKUP(_LOOKUP[[#This Row],[AdjusterMemberName]],_Adjuster[Adjuster Name],_Adjuster[Phone Number],,0)</f>
        <v>#N/A</v>
      </c>
      <c r="Z1973" s="15" t="s">
        <v>30948</v>
      </c>
      <c r="AA19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12610 Bonapart Ave , Los Angeles  CA 90067</v>
      </c>
      <c r="AB1973" s="15"/>
    </row>
    <row r="1974" spans="1:28" x14ac:dyDescent="0.3">
      <c r="A1974" s="14">
        <v>1</v>
      </c>
      <c r="B1974" s="14">
        <v>1</v>
      </c>
      <c r="C1974" s="15" t="s">
        <v>30964</v>
      </c>
      <c r="D1974" s="15" t="s">
        <v>30964</v>
      </c>
      <c r="E1974" s="15">
        <v>45701</v>
      </c>
      <c r="F1974" s="15" t="s">
        <v>30965</v>
      </c>
      <c r="G1974" s="15">
        <v>45671</v>
      </c>
      <c r="H1974" s="15">
        <v>45852</v>
      </c>
      <c r="I1974" s="15" t="s">
        <v>30966</v>
      </c>
      <c r="J1974" s="15" t="s">
        <v>30967</v>
      </c>
      <c r="K1974" s="15" t="s">
        <v>45334</v>
      </c>
      <c r="L1974" s="15" t="s">
        <v>150</v>
      </c>
      <c r="M1974" s="15" t="s">
        <v>588</v>
      </c>
      <c r="N1974" s="14">
        <v>2017</v>
      </c>
      <c r="O1974" s="15" t="s">
        <v>30968</v>
      </c>
      <c r="P1974" s="15" t="s">
        <v>106</v>
      </c>
      <c r="Q1974" s="15" t="s">
        <v>46978</v>
      </c>
      <c r="R1974" s="15" t="s">
        <v>30969</v>
      </c>
      <c r="S1974" s="15" t="s">
        <v>30970</v>
      </c>
      <c r="T1974" s="15" t="s">
        <v>530</v>
      </c>
      <c r="U1974" s="15" t="s">
        <v>53</v>
      </c>
      <c r="V1974" s="15" t="s">
        <v>45462</v>
      </c>
      <c r="W1974" s="15" t="s">
        <v>1624</v>
      </c>
      <c r="X1974" s="15" t="e">
        <f>_xlfn.XLOOKUP(_LOOKUP[[#This Row],[AdjusterMemberName]],_Adjuster[Adjuster Name],_Adjuster[Email],,0)</f>
        <v>#N/A</v>
      </c>
      <c r="Y1974" s="15" t="e">
        <f>_xlfn.XLOOKUP(_LOOKUP[[#This Row],[AdjusterMemberName]],_Adjuster[Adjuster Name],_Adjuster[Phone Number],,0)</f>
        <v>#N/A</v>
      </c>
      <c r="Z1974" s="15" t="s">
        <v>30971</v>
      </c>
      <c r="AA19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14291 Caballo Ct, Victorville  CA 92394</v>
      </c>
      <c r="AB1974" s="15">
        <v>45734</v>
      </c>
    </row>
    <row r="1975" spans="1:28" x14ac:dyDescent="0.3">
      <c r="A1975" s="14">
        <v>1</v>
      </c>
      <c r="B1975" s="14">
        <v>1</v>
      </c>
      <c r="C1975" s="15" t="s">
        <v>31009</v>
      </c>
      <c r="D1975" s="15" t="s">
        <v>31010</v>
      </c>
      <c r="E1975" s="15">
        <v>45701</v>
      </c>
      <c r="F1975" s="15" t="s">
        <v>31011</v>
      </c>
      <c r="G1975" s="15">
        <v>45589</v>
      </c>
      <c r="H1975" s="15">
        <v>45771</v>
      </c>
      <c r="I1975" s="15" t="s">
        <v>31012</v>
      </c>
      <c r="J1975" s="15" t="s">
        <v>13485</v>
      </c>
      <c r="K1975" s="15" t="s">
        <v>45334</v>
      </c>
      <c r="L1975" s="15" t="s">
        <v>1261</v>
      </c>
      <c r="M1975" s="15" t="s">
        <v>12879</v>
      </c>
      <c r="N1975" s="14">
        <v>2016</v>
      </c>
      <c r="O1975" s="15" t="s">
        <v>31013</v>
      </c>
      <c r="P1975" s="15" t="s">
        <v>106</v>
      </c>
      <c r="Q1975" s="15" t="s">
        <v>47050</v>
      </c>
      <c r="R1975" s="15" t="s">
        <v>334</v>
      </c>
      <c r="S1975" s="15" t="s">
        <v>31014</v>
      </c>
      <c r="T1975" s="15" t="s">
        <v>530</v>
      </c>
      <c r="U1975" s="15" t="s">
        <v>53</v>
      </c>
      <c r="V1975" s="15" t="s">
        <v>45462</v>
      </c>
      <c r="W1975" s="15" t="s">
        <v>1624</v>
      </c>
      <c r="X1975" s="15" t="e">
        <f>_xlfn.XLOOKUP(_LOOKUP[[#This Row],[AdjusterMemberName]],_Adjuster[Adjuster Name],_Adjuster[Email],,0)</f>
        <v>#N/A</v>
      </c>
      <c r="Y1975" s="15" t="e">
        <f>_xlfn.XLOOKUP(_LOOKUP[[#This Row],[AdjusterMemberName]],_Adjuster[Adjuster Name],_Adjuster[Phone Number],,0)</f>
        <v>#N/A</v>
      </c>
      <c r="Z1975" s="15" t="s">
        <v>31015</v>
      </c>
      <c r="AA19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14967 Mandalay Ln , Victorville  CA 92394</v>
      </c>
      <c r="AB1975" s="15"/>
    </row>
    <row r="1976" spans="1:28" x14ac:dyDescent="0.3">
      <c r="A1976" s="14">
        <v>1</v>
      </c>
      <c r="B1976" s="14">
        <v>1</v>
      </c>
      <c r="C1976" s="15" t="s">
        <v>31030</v>
      </c>
      <c r="D1976" s="15" t="s">
        <v>31030</v>
      </c>
      <c r="E1976" s="15">
        <v>45701</v>
      </c>
      <c r="F1976" s="15" t="s">
        <v>31031</v>
      </c>
      <c r="G1976" s="15">
        <v>45656</v>
      </c>
      <c r="H1976" s="15">
        <v>45838</v>
      </c>
      <c r="I1976" s="15" t="s">
        <v>31032</v>
      </c>
      <c r="J1976" s="15" t="s">
        <v>31033</v>
      </c>
      <c r="K1976" s="15" t="s">
        <v>45756</v>
      </c>
      <c r="L1976" s="15" t="s">
        <v>270</v>
      </c>
      <c r="M1976" s="15" t="s">
        <v>452</v>
      </c>
      <c r="N1976" s="14">
        <v>2021</v>
      </c>
      <c r="O1976" s="15" t="s">
        <v>31034</v>
      </c>
      <c r="P1976" s="15" t="s">
        <v>106</v>
      </c>
      <c r="Q1976" s="15" t="s">
        <v>47147</v>
      </c>
      <c r="R1976" s="15" t="s">
        <v>31035</v>
      </c>
      <c r="S1976" s="15" t="s">
        <v>31036</v>
      </c>
      <c r="T1976" s="15" t="s">
        <v>174</v>
      </c>
      <c r="U1976" s="15" t="s">
        <v>53</v>
      </c>
      <c r="V1976" s="15" t="s">
        <v>45507</v>
      </c>
      <c r="W1976" s="15" t="s">
        <v>1357</v>
      </c>
      <c r="X1976" s="15" t="str">
        <f>_xlfn.XLOOKUP(_LOOKUP[[#This Row],[AdjusterMemberName]],_Adjuster[Adjuster Name],_Adjuster[Email],,0)</f>
        <v>jRivera1@knightcompany.com</v>
      </c>
      <c r="Y1976" s="15" t="str">
        <f>_xlfn.XLOOKUP(_LOOKUP[[#This Row],[AdjusterMemberName]],_Adjuster[Adjuster Name],_Adjuster[Phone Number],,0)</f>
        <v>424-559-5239</v>
      </c>
      <c r="Z1976" s="15" t="s">
        <v>31037</v>
      </c>
      <c r="AA19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232 Lorraine Blvd, Los Angeles  CA 90004</v>
      </c>
      <c r="AB1976" s="15"/>
    </row>
    <row r="1977" spans="1:28" x14ac:dyDescent="0.3">
      <c r="A1977" s="14">
        <v>1</v>
      </c>
      <c r="B1977" s="14">
        <v>1</v>
      </c>
      <c r="C1977" s="15" t="s">
        <v>31072</v>
      </c>
      <c r="D1977" s="15" t="s">
        <v>31073</v>
      </c>
      <c r="E1977" s="15">
        <v>45701</v>
      </c>
      <c r="F1977" s="15" t="s">
        <v>31074</v>
      </c>
      <c r="G1977" s="15">
        <v>45576</v>
      </c>
      <c r="H1977" s="15">
        <v>45758</v>
      </c>
      <c r="I1977" s="15" t="s">
        <v>31075</v>
      </c>
      <c r="J1977" s="15" t="s">
        <v>31076</v>
      </c>
      <c r="K1977" s="15" t="s">
        <v>46309</v>
      </c>
      <c r="L1977" s="15" t="s">
        <v>270</v>
      </c>
      <c r="M1977" s="15" t="s">
        <v>31077</v>
      </c>
      <c r="N1977" s="14">
        <v>2008</v>
      </c>
      <c r="O1977" s="15" t="s">
        <v>31078</v>
      </c>
      <c r="P1977" s="15" t="s">
        <v>106</v>
      </c>
      <c r="Q1977" s="15" t="s">
        <v>47061</v>
      </c>
      <c r="R1977" s="15" t="s">
        <v>762</v>
      </c>
      <c r="S1977" s="15" t="s">
        <v>31079</v>
      </c>
      <c r="T1977" s="15" t="s">
        <v>6584</v>
      </c>
      <c r="U1977" s="15" t="s">
        <v>53</v>
      </c>
      <c r="V1977" s="15" t="s">
        <v>45656</v>
      </c>
      <c r="W1977" s="15" t="s">
        <v>1544</v>
      </c>
      <c r="X1977" s="15" t="str">
        <f>_xlfn.XLOOKUP(_LOOKUP[[#This Row],[AdjusterMemberName]],_Adjuster[Adjuster Name],_Adjuster[Email],,0)</f>
        <v>CRodriguez5@knightcompany.com</v>
      </c>
      <c r="Y1977" s="15" t="str">
        <f>_xlfn.XLOOKUP(_LOOKUP[[#This Row],[AdjusterMemberName]],_Adjuster[Adjuster Name],_Adjuster[Phone Number],,0)</f>
        <v>323-456-1708</v>
      </c>
      <c r="Z1977" s="15" t="s">
        <v>31080</v>
      </c>
      <c r="AA19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16124 Via Milos, San Lorenzo  CA 94580</v>
      </c>
      <c r="AB1977" s="15"/>
    </row>
    <row r="1978" spans="1:28" x14ac:dyDescent="0.3">
      <c r="A1978" s="14">
        <v>1</v>
      </c>
      <c r="B1978" s="14">
        <v>0</v>
      </c>
      <c r="C1978" s="15" t="s">
        <v>31134</v>
      </c>
      <c r="D1978" s="15" t="s">
        <v>31135</v>
      </c>
      <c r="E1978" s="15">
        <v>45701</v>
      </c>
      <c r="F1978" s="15" t="s">
        <v>31136</v>
      </c>
      <c r="G1978" s="15">
        <v>45583</v>
      </c>
      <c r="H1978" s="15">
        <v>45765</v>
      </c>
      <c r="I1978" s="15" t="s">
        <v>31137</v>
      </c>
      <c r="J1978" s="15" t="s">
        <v>6631</v>
      </c>
      <c r="K1978" s="15" t="s">
        <v>45356</v>
      </c>
      <c r="L1978" s="15" t="s">
        <v>25</v>
      </c>
      <c r="M1978" s="15" t="s">
        <v>480</v>
      </c>
      <c r="N1978" s="14">
        <v>2019</v>
      </c>
      <c r="O1978" s="15" t="s">
        <v>31138</v>
      </c>
      <c r="P1978" s="15" t="s">
        <v>106</v>
      </c>
      <c r="Q1978" s="15" t="s">
        <v>47065</v>
      </c>
      <c r="R1978" s="15" t="s">
        <v>31139</v>
      </c>
      <c r="S1978" s="15" t="s">
        <v>31140</v>
      </c>
      <c r="T1978" s="15" t="s">
        <v>1067</v>
      </c>
      <c r="U1978" s="15" t="s">
        <v>53</v>
      </c>
      <c r="V1978" s="15" t="s">
        <v>46306</v>
      </c>
      <c r="W1978" s="15" t="s">
        <v>1658</v>
      </c>
      <c r="X1978" s="15" t="str">
        <f>_xlfn.XLOOKUP(_LOOKUP[[#This Row],[AdjusterMemberName]],_Adjuster[Adjuster Name],_Adjuster[Email],,0)</f>
        <v>RDavila@knightcompany.com</v>
      </c>
      <c r="Y1978" s="15" t="str">
        <f>_xlfn.XLOOKUP(_LOOKUP[[#This Row],[AdjusterMemberName]],_Adjuster[Adjuster Name],_Adjuster[Phone Number],,0)</f>
        <v>424-559-5663</v>
      </c>
      <c r="Z1978" s="15" t="s">
        <v>31141</v>
      </c>
      <c r="AA19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1718A Filbert St, San Francisco  CA 94123</v>
      </c>
      <c r="AB1978" s="15"/>
    </row>
    <row r="1979" spans="1:28" x14ac:dyDescent="0.3">
      <c r="A1979" s="14">
        <v>1</v>
      </c>
      <c r="B1979" s="14">
        <v>1</v>
      </c>
      <c r="C1979" s="15" t="s">
        <v>31166</v>
      </c>
      <c r="D1979" s="15" t="s">
        <v>31166</v>
      </c>
      <c r="E1979" s="15">
        <v>45701</v>
      </c>
      <c r="F1979" s="15" t="s">
        <v>31167</v>
      </c>
      <c r="G1979" s="15">
        <v>45673</v>
      </c>
      <c r="H1979" s="15">
        <v>45854</v>
      </c>
      <c r="I1979" s="15" t="s">
        <v>31168</v>
      </c>
      <c r="J1979" s="15" t="s">
        <v>31169</v>
      </c>
      <c r="K1979" s="15" t="s">
        <v>45356</v>
      </c>
      <c r="L1979" s="15" t="s">
        <v>103</v>
      </c>
      <c r="M1979" s="15" t="s">
        <v>3356</v>
      </c>
      <c r="N1979" s="14">
        <v>2020</v>
      </c>
      <c r="O1979" s="15" t="s">
        <v>31170</v>
      </c>
      <c r="P1979" s="15" t="s">
        <v>81</v>
      </c>
      <c r="Q1979" s="15" t="s">
        <v>46893</v>
      </c>
      <c r="R1979" s="15" t="s">
        <v>8623</v>
      </c>
      <c r="S1979" s="15" t="s">
        <v>31171</v>
      </c>
      <c r="T1979" s="15" t="s">
        <v>894</v>
      </c>
      <c r="U1979" s="15" t="s">
        <v>53</v>
      </c>
      <c r="V1979" s="15" t="s">
        <v>46305</v>
      </c>
      <c r="W1979" s="15" t="s">
        <v>54</v>
      </c>
      <c r="X1979" s="15" t="str">
        <f>_xlfn.XLOOKUP(_LOOKUP[[#This Row],[AdjusterMemberName]],_Adjuster[Adjuster Name],_Adjuster[Email],,0)</f>
        <v>JRubalcava@knightcompany.com</v>
      </c>
      <c r="Y1979" s="15" t="str">
        <f>_xlfn.XLOOKUP(_LOOKUP[[#This Row],[AdjusterMemberName]],_Adjuster[Adjuster Name],_Adjuster[Phone Number],,0)</f>
        <v>424-559-5420</v>
      </c>
      <c r="Z1979" s="15" t="s">
        <v>31172</v>
      </c>
      <c r="AA19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4855 Ariva Way Apt 416, San Diego  CA 92123</v>
      </c>
      <c r="AB1979" s="15"/>
    </row>
    <row r="1980" spans="1:28" x14ac:dyDescent="0.3">
      <c r="A1980" s="14">
        <v>1</v>
      </c>
      <c r="B1980" s="14">
        <v>1</v>
      </c>
      <c r="C1980" s="15" t="s">
        <v>31233</v>
      </c>
      <c r="D1980" s="15" t="s">
        <v>31234</v>
      </c>
      <c r="E1980" s="15">
        <v>45701</v>
      </c>
      <c r="F1980" s="15" t="s">
        <v>31235</v>
      </c>
      <c r="G1980" s="15">
        <v>45590</v>
      </c>
      <c r="H1980" s="15">
        <v>45772</v>
      </c>
      <c r="I1980" s="15" t="s">
        <v>31236</v>
      </c>
      <c r="J1980" s="15" t="s">
        <v>31237</v>
      </c>
      <c r="K1980" s="15" t="s">
        <v>45611</v>
      </c>
      <c r="L1980" s="15" t="s">
        <v>128</v>
      </c>
      <c r="M1980" s="15" t="s">
        <v>129</v>
      </c>
      <c r="N1980" s="14">
        <v>2012</v>
      </c>
      <c r="O1980" s="15" t="s">
        <v>31238</v>
      </c>
      <c r="P1980" s="15" t="s">
        <v>106</v>
      </c>
      <c r="Q1980" s="15" t="s">
        <v>47065</v>
      </c>
      <c r="R1980" s="15" t="s">
        <v>31239</v>
      </c>
      <c r="S1980" s="15" t="s">
        <v>31240</v>
      </c>
      <c r="T1980" s="15" t="s">
        <v>821</v>
      </c>
      <c r="U1980" s="15" t="s">
        <v>53</v>
      </c>
      <c r="V1980" s="15" t="s">
        <v>45349</v>
      </c>
      <c r="W1980" s="15" t="s">
        <v>1658</v>
      </c>
      <c r="X1980" s="15" t="str">
        <f>_xlfn.XLOOKUP(_LOOKUP[[#This Row],[AdjusterMemberName]],_Adjuster[Adjuster Name],_Adjuster[Email],,0)</f>
        <v>RDavila@knightcompany.com</v>
      </c>
      <c r="Y1980" s="15" t="str">
        <f>_xlfn.XLOOKUP(_LOOKUP[[#This Row],[AdjusterMemberName]],_Adjuster[Adjuster Name],_Adjuster[Phone Number],,0)</f>
        <v>424-559-5663</v>
      </c>
      <c r="Z1980" s="15" t="s">
        <v>31241</v>
      </c>
      <c r="AA19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14424 Valerio St Apt B10, Van Nuys  CA 91405</v>
      </c>
      <c r="AB1980" s="15"/>
    </row>
    <row r="1981" spans="1:28" x14ac:dyDescent="0.3">
      <c r="A1981" s="14">
        <v>1</v>
      </c>
      <c r="B1981" s="14">
        <v>1</v>
      </c>
      <c r="C1981" s="15" t="s">
        <v>31359</v>
      </c>
      <c r="D1981" s="15" t="s">
        <v>31359</v>
      </c>
      <c r="E1981" s="15">
        <v>45701</v>
      </c>
      <c r="F1981" s="15" t="s">
        <v>31360</v>
      </c>
      <c r="G1981" s="15">
        <v>45574</v>
      </c>
      <c r="H1981" s="15">
        <v>45756</v>
      </c>
      <c r="I1981" s="15" t="s">
        <v>31361</v>
      </c>
      <c r="J1981" s="15" t="s">
        <v>31362</v>
      </c>
      <c r="K1981" s="15" t="s">
        <v>45505</v>
      </c>
      <c r="L1981" s="15" t="s">
        <v>15287</v>
      </c>
      <c r="M1981" s="15" t="s">
        <v>31363</v>
      </c>
      <c r="N1981" s="14">
        <v>2018</v>
      </c>
      <c r="O1981" s="15" t="s">
        <v>31364</v>
      </c>
      <c r="P1981" s="15" t="s">
        <v>106</v>
      </c>
      <c r="Q1981" s="15" t="s">
        <v>47081</v>
      </c>
      <c r="R1981" s="15" t="s">
        <v>3234</v>
      </c>
      <c r="S1981" s="15" t="s">
        <v>31365</v>
      </c>
      <c r="T1981" s="15" t="s">
        <v>122</v>
      </c>
      <c r="U1981" s="15" t="s">
        <v>53</v>
      </c>
      <c r="V1981" s="15" t="s">
        <v>45524</v>
      </c>
      <c r="W1981" s="15" t="s">
        <v>850</v>
      </c>
      <c r="X1981" s="15" t="e">
        <f>_xlfn.XLOOKUP(_LOOKUP[[#This Row],[AdjusterMemberName]],_Adjuster[Adjuster Name],_Adjuster[Email],,0)</f>
        <v>#N/A</v>
      </c>
      <c r="Y1981" s="15" t="e">
        <f>_xlfn.XLOOKUP(_LOOKUP[[#This Row],[AdjusterMemberName]],_Adjuster[Adjuster Name],_Adjuster[Phone Number],,0)</f>
        <v>#N/A</v>
      </c>
      <c r="Z1981" s="15" t="s">
        <v>31366</v>
      </c>
      <c r="AA19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2782 Raffety Rd, Hemet  CA 92545</v>
      </c>
      <c r="AB1981" s="15"/>
    </row>
    <row r="1982" spans="1:28" x14ac:dyDescent="0.3">
      <c r="A1982" s="14">
        <v>1</v>
      </c>
      <c r="B1982" s="14">
        <v>1</v>
      </c>
      <c r="C1982" s="15" t="s">
        <v>31723</v>
      </c>
      <c r="D1982" s="15" t="s">
        <v>31723</v>
      </c>
      <c r="E1982" s="15">
        <v>45701</v>
      </c>
      <c r="F1982" s="15" t="s">
        <v>31724</v>
      </c>
      <c r="G1982" s="15">
        <v>45536</v>
      </c>
      <c r="H1982" s="15">
        <v>45717</v>
      </c>
      <c r="I1982" s="15" t="s">
        <v>31725</v>
      </c>
      <c r="J1982" s="15" t="s">
        <v>31726</v>
      </c>
      <c r="K1982" s="15" t="s">
        <v>46290</v>
      </c>
      <c r="L1982" s="15" t="s">
        <v>103</v>
      </c>
      <c r="M1982" s="15" t="s">
        <v>104</v>
      </c>
      <c r="N1982" s="14">
        <v>2023</v>
      </c>
      <c r="O1982" s="15" t="s">
        <v>31727</v>
      </c>
      <c r="P1982" s="15" t="s">
        <v>106</v>
      </c>
      <c r="Q1982" s="15" t="s">
        <v>47092</v>
      </c>
      <c r="R1982" s="15" t="s">
        <v>1907</v>
      </c>
      <c r="S1982" s="15" t="s">
        <v>31728</v>
      </c>
      <c r="T1982" s="15" t="s">
        <v>31729</v>
      </c>
      <c r="U1982" s="15" t="s">
        <v>53</v>
      </c>
      <c r="V1982" s="15" t="s">
        <v>46289</v>
      </c>
      <c r="W1982" s="15" t="s">
        <v>1544</v>
      </c>
      <c r="X1982" s="15" t="str">
        <f>_xlfn.XLOOKUP(_LOOKUP[[#This Row],[AdjusterMemberName]],_Adjuster[Adjuster Name],_Adjuster[Email],,0)</f>
        <v>CRodriguez5@knightcompany.com</v>
      </c>
      <c r="Y1982" s="15" t="str">
        <f>_xlfn.XLOOKUP(_LOOKUP[[#This Row],[AdjusterMemberName]],_Adjuster[Adjuster Name],_Adjuster[Phone Number],,0)</f>
        <v>323-456-1708</v>
      </c>
      <c r="Z1982" s="15" t="s">
        <v>31730</v>
      </c>
      <c r="AA19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8002 Orangethorpe Ave Apt 206, Buena Park  CA 90621</v>
      </c>
      <c r="AB1982" s="15"/>
    </row>
    <row r="1983" spans="1:28" x14ac:dyDescent="0.3">
      <c r="A1983" s="14">
        <v>1</v>
      </c>
      <c r="B1983" s="14">
        <v>1</v>
      </c>
      <c r="C1983" s="15" t="s">
        <v>30835</v>
      </c>
      <c r="D1983" s="15" t="s">
        <v>30835</v>
      </c>
      <c r="E1983" s="15">
        <v>45701</v>
      </c>
      <c r="F1983" s="15" t="s">
        <v>30836</v>
      </c>
      <c r="G1983" s="15">
        <v>45650</v>
      </c>
      <c r="H1983" s="15">
        <v>45832</v>
      </c>
      <c r="I1983" s="15" t="s">
        <v>38350</v>
      </c>
      <c r="J1983" s="15" t="s">
        <v>38351</v>
      </c>
      <c r="K1983" s="15" t="s">
        <v>46026</v>
      </c>
      <c r="L1983" s="15" t="s">
        <v>25</v>
      </c>
      <c r="M1983" s="15" t="s">
        <v>373</v>
      </c>
      <c r="N1983" s="14">
        <v>2004</v>
      </c>
      <c r="O1983" s="15" t="s">
        <v>30839</v>
      </c>
      <c r="P1983" s="15" t="s">
        <v>81</v>
      </c>
      <c r="Q1983" s="15" t="s">
        <v>47061</v>
      </c>
      <c r="R1983" s="15" t="s">
        <v>3420</v>
      </c>
      <c r="S1983" s="15" t="s">
        <v>30840</v>
      </c>
      <c r="T1983" s="15" t="s">
        <v>18652</v>
      </c>
      <c r="U1983" s="15" t="s">
        <v>53</v>
      </c>
      <c r="V1983" s="15" t="s">
        <v>45983</v>
      </c>
      <c r="W1983" s="15" t="s">
        <v>264</v>
      </c>
      <c r="X1983" s="15" t="str">
        <f>_xlfn.XLOOKUP(_LOOKUP[[#This Row],[AdjusterMemberName]],_Adjuster[Adjuster Name],_Adjuster[Email],,0)</f>
        <v>sBonnevie@knightcompany.com</v>
      </c>
      <c r="Y1983" s="15" t="str">
        <f>_xlfn.XLOOKUP(_LOOKUP[[#This Row],[AdjusterMemberName]],_Adjuster[Adjuster Name],_Adjuster[Phone Number],,0)</f>
        <v>323-692-4064</v>
      </c>
      <c r="Z1983" s="15" t="s">
        <v>30841</v>
      </c>
      <c r="AA19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4981 Astor Ave, Commerce  CA 90040</v>
      </c>
      <c r="AB1983" s="15"/>
    </row>
    <row r="1984" spans="1:28" x14ac:dyDescent="0.3">
      <c r="A1984" s="14">
        <v>1</v>
      </c>
      <c r="B1984" s="14">
        <v>1</v>
      </c>
      <c r="C1984" s="15" t="s">
        <v>30642</v>
      </c>
      <c r="D1984" s="15" t="s">
        <v>30643</v>
      </c>
      <c r="E1984" s="15">
        <v>45700</v>
      </c>
      <c r="F1984" s="15" t="s">
        <v>30644</v>
      </c>
      <c r="G1984" s="15">
        <v>45565</v>
      </c>
      <c r="H1984" s="15">
        <v>45746</v>
      </c>
      <c r="I1984" s="15" t="s">
        <v>30645</v>
      </c>
      <c r="J1984" s="15" t="s">
        <v>30646</v>
      </c>
      <c r="K1984" s="15" t="s">
        <v>46329</v>
      </c>
      <c r="L1984" s="15" t="s">
        <v>103</v>
      </c>
      <c r="M1984" s="15" t="s">
        <v>104</v>
      </c>
      <c r="N1984" s="14">
        <v>2012</v>
      </c>
      <c r="O1984" s="15" t="s">
        <v>30647</v>
      </c>
      <c r="P1984" s="15" t="s">
        <v>106</v>
      </c>
      <c r="Q1984" s="15" t="s">
        <v>47120</v>
      </c>
      <c r="R1984" s="15" t="s">
        <v>1429</v>
      </c>
      <c r="S1984" s="15" t="s">
        <v>30648</v>
      </c>
      <c r="T1984" s="15" t="s">
        <v>5621</v>
      </c>
      <c r="U1984" s="15" t="s">
        <v>53</v>
      </c>
      <c r="V1984" s="15" t="s">
        <v>45436</v>
      </c>
      <c r="W1984" s="15" t="s">
        <v>1357</v>
      </c>
      <c r="X1984" s="15" t="str">
        <f>_xlfn.XLOOKUP(_LOOKUP[[#This Row],[AdjusterMemberName]],_Adjuster[Adjuster Name],_Adjuster[Email],,0)</f>
        <v>jRivera1@knightcompany.com</v>
      </c>
      <c r="Y1984" s="15" t="str">
        <f>_xlfn.XLOOKUP(_LOOKUP[[#This Row],[AdjusterMemberName]],_Adjuster[Adjuster Name],_Adjuster[Phone Number],,0)</f>
        <v>424-559-5239</v>
      </c>
      <c r="Z1984" s="15" t="s">
        <v>30649</v>
      </c>
      <c r="AA19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6616 Walker Ave Apt 5, Bell Gardens  CA 90201</v>
      </c>
      <c r="AB1984" s="15"/>
    </row>
    <row r="1985" spans="1:28" x14ac:dyDescent="0.3">
      <c r="A1985" s="14">
        <v>1</v>
      </c>
      <c r="B1985" s="14">
        <v>1</v>
      </c>
      <c r="C1985" s="15" t="s">
        <v>30650</v>
      </c>
      <c r="D1985" s="15" t="s">
        <v>30651</v>
      </c>
      <c r="E1985" s="15">
        <v>45700</v>
      </c>
      <c r="F1985" s="15" t="s">
        <v>30652</v>
      </c>
      <c r="G1985" s="15">
        <v>45673</v>
      </c>
      <c r="H1985" s="15">
        <v>45854</v>
      </c>
      <c r="I1985" s="15" t="s">
        <v>30653</v>
      </c>
      <c r="J1985" s="15" t="s">
        <v>30654</v>
      </c>
      <c r="K1985" s="15" t="s">
        <v>45486</v>
      </c>
      <c r="L1985" s="15" t="s">
        <v>103</v>
      </c>
      <c r="M1985" s="15" t="s">
        <v>1336</v>
      </c>
      <c r="N1985" s="14">
        <v>2022</v>
      </c>
      <c r="O1985" s="15" t="s">
        <v>30655</v>
      </c>
      <c r="P1985" s="15" t="s">
        <v>81</v>
      </c>
      <c r="Q1985" s="15" t="s">
        <v>47050</v>
      </c>
      <c r="R1985" s="15" t="s">
        <v>30656</v>
      </c>
      <c r="S1985" s="15" t="s">
        <v>26892</v>
      </c>
      <c r="T1985" s="15" t="s">
        <v>308</v>
      </c>
      <c r="U1985" s="15" t="s">
        <v>53</v>
      </c>
      <c r="V1985" s="15" t="s">
        <v>45476</v>
      </c>
      <c r="W1985" s="15" t="s">
        <v>367</v>
      </c>
      <c r="X1985" s="15" t="str">
        <f>_xlfn.XLOOKUP(_LOOKUP[[#This Row],[AdjusterMemberName]],_Adjuster[Adjuster Name],_Adjuster[Email],,0)</f>
        <v>dHernandez4@knightcompany.com</v>
      </c>
      <c r="Y1985" s="15" t="str">
        <f>_xlfn.XLOOKUP(_LOOKUP[[#This Row],[AdjusterMemberName]],_Adjuster[Adjuster Name],_Adjuster[Phone Number],,0)</f>
        <v>323-315-7819</v>
      </c>
      <c r="Z1985" s="15" t="s">
        <v>30657</v>
      </c>
      <c r="AA19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6681 Palm Ave Apt S, Riverside  CA 92506</v>
      </c>
      <c r="AB1985" s="15"/>
    </row>
    <row r="1986" spans="1:28" x14ac:dyDescent="0.3">
      <c r="A1986" s="14">
        <v>1</v>
      </c>
      <c r="B1986" s="14">
        <v>1</v>
      </c>
      <c r="C1986" s="15" t="s">
        <v>14864</v>
      </c>
      <c r="D1986" s="15" t="s">
        <v>14864</v>
      </c>
      <c r="E1986" s="15">
        <v>45700</v>
      </c>
      <c r="F1986" s="15" t="s">
        <v>30693</v>
      </c>
      <c r="G1986" s="15">
        <v>45525</v>
      </c>
      <c r="H1986" s="15">
        <v>45709</v>
      </c>
      <c r="I1986" s="15" t="s">
        <v>30694</v>
      </c>
      <c r="J1986" s="15" t="s">
        <v>30695</v>
      </c>
      <c r="K1986" s="15" t="s">
        <v>45940</v>
      </c>
      <c r="L1986" s="15" t="s">
        <v>270</v>
      </c>
      <c r="M1986" s="15" t="s">
        <v>16189</v>
      </c>
      <c r="N1986" s="14">
        <v>2023</v>
      </c>
      <c r="O1986" s="15" t="s">
        <v>30696</v>
      </c>
      <c r="P1986" s="15" t="s">
        <v>81</v>
      </c>
      <c r="Q1986" s="15" t="s">
        <v>47006</v>
      </c>
      <c r="R1986" s="15" t="s">
        <v>14870</v>
      </c>
      <c r="S1986" s="15" t="s">
        <v>30697</v>
      </c>
      <c r="T1986" s="15" t="s">
        <v>424</v>
      </c>
      <c r="U1986" s="15" t="s">
        <v>53</v>
      </c>
      <c r="V1986" s="15" t="s">
        <v>45717</v>
      </c>
      <c r="W1986" s="15" t="s">
        <v>1186</v>
      </c>
      <c r="X1986" s="15" t="str">
        <f>_xlfn.XLOOKUP(_LOOKUP[[#This Row],[AdjusterMemberName]],_Adjuster[Adjuster Name],_Adjuster[Email],,0)</f>
        <v>sAkinleye@knightcompany.com</v>
      </c>
      <c r="Y1986" s="15" t="str">
        <f>_xlfn.XLOOKUP(_LOOKUP[[#This Row],[AdjusterMemberName]],_Adjuster[Adjuster Name],_Adjuster[Phone Number],,0)</f>
        <v>424-559-5280</v>
      </c>
      <c r="Z1986" s="15" t="s">
        <v>30698</v>
      </c>
      <c r="AA19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25287 East St 17Th , San Bernardino  CA 92404</v>
      </c>
      <c r="AB1986" s="15"/>
    </row>
    <row r="1987" spans="1:28" x14ac:dyDescent="0.3">
      <c r="A1987" s="14">
        <v>1</v>
      </c>
      <c r="B1987" s="14">
        <v>1</v>
      </c>
      <c r="C1987" s="15" t="s">
        <v>30748</v>
      </c>
      <c r="D1987" s="15" t="s">
        <v>30749</v>
      </c>
      <c r="E1987" s="15">
        <v>45700</v>
      </c>
      <c r="F1987" s="15" t="s">
        <v>30750</v>
      </c>
      <c r="G1987" s="15">
        <v>45547</v>
      </c>
      <c r="H1987" s="15">
        <v>45728</v>
      </c>
      <c r="I1987" s="15" t="s">
        <v>30751</v>
      </c>
      <c r="J1987" s="15" t="s">
        <v>30752</v>
      </c>
      <c r="K1987" s="15" t="s">
        <v>46326</v>
      </c>
      <c r="L1987" s="15" t="s">
        <v>441</v>
      </c>
      <c r="M1987" s="15" t="s">
        <v>517</v>
      </c>
      <c r="N1987" s="14">
        <v>2024</v>
      </c>
      <c r="O1987" s="15" t="s">
        <v>30753</v>
      </c>
      <c r="P1987" s="15" t="s">
        <v>81</v>
      </c>
      <c r="Q1987" s="15" t="s">
        <v>47037</v>
      </c>
      <c r="R1987" s="15" t="s">
        <v>30754</v>
      </c>
      <c r="S1987" s="15" t="s">
        <v>30755</v>
      </c>
      <c r="T1987" s="15" t="s">
        <v>4809</v>
      </c>
      <c r="U1987" s="15" t="s">
        <v>53</v>
      </c>
      <c r="V1987" s="15" t="s">
        <v>45573</v>
      </c>
      <c r="W1987" s="15" t="s">
        <v>6921</v>
      </c>
      <c r="X1987" s="15" t="str">
        <f>_xlfn.XLOOKUP(_LOOKUP[[#This Row],[AdjusterMemberName]],_Adjuster[Adjuster Name],_Adjuster[Email],,0)</f>
        <v>AWallace@knightcompany.com</v>
      </c>
      <c r="Y1987" s="15" t="str">
        <f>_xlfn.XLOOKUP(_LOOKUP[[#This Row],[AdjusterMemberName]],_Adjuster[Adjuster Name],_Adjuster[Phone Number],,0)</f>
        <v>424-559-5734</v>
      </c>
      <c r="Z1987" s="15" t="s">
        <v>30756</v>
      </c>
      <c r="AA19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950 W 7Th St, Hanford  CA 93230</v>
      </c>
      <c r="AB1987" s="15"/>
    </row>
    <row r="1988" spans="1:28" x14ac:dyDescent="0.3">
      <c r="A1988" s="14">
        <v>1</v>
      </c>
      <c r="B1988" s="14">
        <v>1</v>
      </c>
      <c r="C1988" s="15" t="s">
        <v>30796</v>
      </c>
      <c r="D1988" s="15" t="s">
        <v>30797</v>
      </c>
      <c r="E1988" s="15">
        <v>45700</v>
      </c>
      <c r="F1988" s="15" t="s">
        <v>30798</v>
      </c>
      <c r="G1988" s="15">
        <v>45564</v>
      </c>
      <c r="H1988" s="15">
        <v>45745</v>
      </c>
      <c r="I1988" s="15" t="s">
        <v>30799</v>
      </c>
      <c r="J1988" s="15" t="s">
        <v>30800</v>
      </c>
      <c r="K1988" s="15" t="s">
        <v>45506</v>
      </c>
      <c r="L1988" s="15" t="s">
        <v>430</v>
      </c>
      <c r="M1988" s="15" t="s">
        <v>2605</v>
      </c>
      <c r="N1988" s="14">
        <v>2013</v>
      </c>
      <c r="O1988" s="15" t="s">
        <v>30801</v>
      </c>
      <c r="P1988" s="15" t="s">
        <v>106</v>
      </c>
      <c r="Q1988" s="15" t="s">
        <v>46976</v>
      </c>
      <c r="R1988" s="15" t="s">
        <v>422</v>
      </c>
      <c r="S1988" s="15" t="s">
        <v>30802</v>
      </c>
      <c r="T1988" s="15" t="s">
        <v>122</v>
      </c>
      <c r="U1988" s="15" t="s">
        <v>53</v>
      </c>
      <c r="V1988" s="15" t="s">
        <v>45784</v>
      </c>
      <c r="W1988" s="15" t="s">
        <v>1186</v>
      </c>
      <c r="X1988" s="15" t="str">
        <f>_xlfn.XLOOKUP(_LOOKUP[[#This Row],[AdjusterMemberName]],_Adjuster[Adjuster Name],_Adjuster[Email],,0)</f>
        <v>sAkinleye@knightcompany.com</v>
      </c>
      <c r="Y1988" s="15" t="str">
        <f>_xlfn.XLOOKUP(_LOOKUP[[#This Row],[AdjusterMemberName]],_Adjuster[Adjuster Name],_Adjuster[Phone Number],,0)</f>
        <v>424-559-5280</v>
      </c>
      <c r="Z1988" s="15" t="s">
        <v>30803</v>
      </c>
      <c r="AA19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315 S Alessandro St, Hemet  CA 92543</v>
      </c>
      <c r="AB1988" s="15"/>
    </row>
    <row r="1989" spans="1:28" x14ac:dyDescent="0.3">
      <c r="A1989" s="14">
        <v>1</v>
      </c>
      <c r="B1989" s="14">
        <v>1</v>
      </c>
      <c r="C1989" s="15" t="s">
        <v>30884</v>
      </c>
      <c r="D1989" s="15" t="s">
        <v>30884</v>
      </c>
      <c r="E1989" s="15">
        <v>45700</v>
      </c>
      <c r="F1989" s="15" t="s">
        <v>30885</v>
      </c>
      <c r="G1989" s="15">
        <v>45565</v>
      </c>
      <c r="H1989" s="15">
        <v>45746</v>
      </c>
      <c r="I1989" s="15" t="s">
        <v>30886</v>
      </c>
      <c r="J1989" s="15" t="s">
        <v>30887</v>
      </c>
      <c r="K1989" s="15" t="s">
        <v>46316</v>
      </c>
      <c r="L1989" s="15" t="s">
        <v>128</v>
      </c>
      <c r="M1989" s="15" t="s">
        <v>909</v>
      </c>
      <c r="N1989" s="14">
        <v>2024</v>
      </c>
      <c r="O1989" s="15" t="s">
        <v>30888</v>
      </c>
      <c r="P1989" s="15" t="s">
        <v>106</v>
      </c>
      <c r="Q1989" s="15" t="s">
        <v>47073</v>
      </c>
      <c r="R1989" s="15" t="s">
        <v>3727</v>
      </c>
      <c r="S1989" s="15" t="s">
        <v>30889</v>
      </c>
      <c r="T1989" s="15" t="s">
        <v>174</v>
      </c>
      <c r="U1989" s="15" t="s">
        <v>53</v>
      </c>
      <c r="V1989" s="15" t="s">
        <v>45770</v>
      </c>
      <c r="W1989" s="15" t="s">
        <v>3974</v>
      </c>
      <c r="X1989" s="15" t="str">
        <f>_xlfn.XLOOKUP(_LOOKUP[[#This Row],[AdjusterMemberName]],_Adjuster[Adjuster Name],_Adjuster[Email],,0)</f>
        <v>LMiller@knightcompany.com</v>
      </c>
      <c r="Y1989" s="15" t="str">
        <f>_xlfn.XLOOKUP(_LOOKUP[[#This Row],[AdjusterMemberName]],_Adjuster[Adjuster Name],_Adjuster[Phone Number],,0)</f>
        <v>424-559-5378</v>
      </c>
      <c r="Z1989" s="15" t="s">
        <v>30890</v>
      </c>
      <c r="AA19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1060 S Norton Ave Apt 1, Los Angeles  CA 90019</v>
      </c>
      <c r="AB1989" s="15"/>
    </row>
    <row r="1990" spans="1:28" x14ac:dyDescent="0.3">
      <c r="A1990" s="14">
        <v>1</v>
      </c>
      <c r="B1990" s="14">
        <v>1</v>
      </c>
      <c r="C1990" s="15" t="s">
        <v>31001</v>
      </c>
      <c r="D1990" s="15" t="s">
        <v>31002</v>
      </c>
      <c r="E1990" s="15">
        <v>45700</v>
      </c>
      <c r="F1990" s="15" t="s">
        <v>31003</v>
      </c>
      <c r="G1990" s="15">
        <v>45659</v>
      </c>
      <c r="H1990" s="15">
        <v>45840</v>
      </c>
      <c r="I1990" s="15" t="s">
        <v>31004</v>
      </c>
      <c r="J1990" s="15" t="s">
        <v>31005</v>
      </c>
      <c r="K1990" s="15" t="s">
        <v>45330</v>
      </c>
      <c r="L1990" s="15" t="s">
        <v>314</v>
      </c>
      <c r="M1990" s="15" t="s">
        <v>3946</v>
      </c>
      <c r="N1990" s="14">
        <v>2015</v>
      </c>
      <c r="O1990" s="15" t="s">
        <v>31006</v>
      </c>
      <c r="P1990" s="15" t="s">
        <v>106</v>
      </c>
      <c r="Q1990" s="15" t="s">
        <v>47063</v>
      </c>
      <c r="R1990" s="15" t="s">
        <v>2510</v>
      </c>
      <c r="S1990" s="15" t="s">
        <v>31007</v>
      </c>
      <c r="T1990" s="15" t="s">
        <v>144</v>
      </c>
      <c r="U1990" s="15" t="s">
        <v>53</v>
      </c>
      <c r="V1990" s="15" t="s">
        <v>45478</v>
      </c>
      <c r="W1990" s="15" t="s">
        <v>54</v>
      </c>
      <c r="X1990" s="15" t="str">
        <f>_xlfn.XLOOKUP(_LOOKUP[[#This Row],[AdjusterMemberName]],_Adjuster[Adjuster Name],_Adjuster[Email],,0)</f>
        <v>JRubalcava@knightcompany.com</v>
      </c>
      <c r="Y1990" s="15" t="str">
        <f>_xlfn.XLOOKUP(_LOOKUP[[#This Row],[AdjusterMemberName]],_Adjuster[Adjuster Name],_Adjuster[Phone Number],,0)</f>
        <v>424-559-5420</v>
      </c>
      <c r="Z1990" s="15" t="s">
        <v>31008</v>
      </c>
      <c r="AA19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1874 Tampa Way, San Jose  CA 95122</v>
      </c>
      <c r="AB1990" s="15"/>
    </row>
    <row r="1991" spans="1:28" x14ac:dyDescent="0.3">
      <c r="A1991" s="14">
        <v>1</v>
      </c>
      <c r="B1991" s="14">
        <v>1</v>
      </c>
      <c r="C1991" s="15" t="s">
        <v>30361</v>
      </c>
      <c r="D1991" s="15" t="s">
        <v>30361</v>
      </c>
      <c r="E1991" s="15">
        <v>45700</v>
      </c>
      <c r="F1991" s="15" t="s">
        <v>31047</v>
      </c>
      <c r="G1991" s="15">
        <v>45562</v>
      </c>
      <c r="H1991" s="15">
        <v>45743</v>
      </c>
      <c r="I1991" s="15" t="s">
        <v>31048</v>
      </c>
      <c r="J1991" s="15" t="s">
        <v>31049</v>
      </c>
      <c r="K1991" s="15" t="s">
        <v>45352</v>
      </c>
      <c r="L1991" s="15" t="s">
        <v>292</v>
      </c>
      <c r="M1991" s="15" t="s">
        <v>499</v>
      </c>
      <c r="N1991" s="14">
        <v>2009</v>
      </c>
      <c r="O1991" s="15" t="s">
        <v>31050</v>
      </c>
      <c r="P1991" s="15" t="s">
        <v>106</v>
      </c>
      <c r="Q1991" s="15" t="s">
        <v>47006</v>
      </c>
      <c r="R1991" s="15" t="s">
        <v>1364</v>
      </c>
      <c r="S1991" s="15" t="s">
        <v>31051</v>
      </c>
      <c r="T1991" s="15" t="s">
        <v>4274</v>
      </c>
      <c r="U1991" s="15" t="s">
        <v>53</v>
      </c>
      <c r="V1991" s="15" t="s">
        <v>45751</v>
      </c>
      <c r="W1991" s="15" t="s">
        <v>3184</v>
      </c>
      <c r="X1991" s="15" t="str">
        <f>_xlfn.XLOOKUP(_LOOKUP[[#This Row],[AdjusterMemberName]],_Adjuster[Adjuster Name],_Adjuster[Email],,0)</f>
        <v>mQualls@knightcompany.com</v>
      </c>
      <c r="Y1991" s="15" t="str">
        <f>_xlfn.XLOOKUP(_LOOKUP[[#This Row],[AdjusterMemberName]],_Adjuster[Adjuster Name],_Adjuster[Phone Number],,0)</f>
        <v>424-559-5436</v>
      </c>
      <c r="Z1991" s="15" t="s">
        <v>31052</v>
      </c>
      <c r="AA19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2488 Peck Rd, Monrovia  CA 91016</v>
      </c>
      <c r="AB1991" s="15"/>
    </row>
    <row r="1992" spans="1:28" x14ac:dyDescent="0.3">
      <c r="A1992" s="14">
        <v>1</v>
      </c>
      <c r="B1992" s="14">
        <v>0</v>
      </c>
      <c r="C1992" s="15" t="s">
        <v>32525</v>
      </c>
      <c r="D1992" s="15" t="s">
        <v>32526</v>
      </c>
      <c r="E1992" s="15">
        <v>45700</v>
      </c>
      <c r="F1992" s="15" t="s">
        <v>32527</v>
      </c>
      <c r="G1992" s="15">
        <v>45614</v>
      </c>
      <c r="H1992" s="15">
        <v>45795</v>
      </c>
      <c r="I1992" s="15" t="s">
        <v>32528</v>
      </c>
      <c r="J1992" s="15" t="s">
        <v>32529</v>
      </c>
      <c r="K1992" s="15" t="s">
        <v>45477</v>
      </c>
      <c r="L1992" s="15" t="s">
        <v>314</v>
      </c>
      <c r="M1992" s="15" t="s">
        <v>5866</v>
      </c>
      <c r="N1992" s="14">
        <v>2020</v>
      </c>
      <c r="O1992" s="15" t="s">
        <v>32530</v>
      </c>
      <c r="P1992" s="15" t="s">
        <v>81</v>
      </c>
      <c r="Q1992" s="15" t="s">
        <v>119</v>
      </c>
      <c r="R1992" s="15" t="s">
        <v>32531</v>
      </c>
      <c r="S1992" s="15" t="s">
        <v>32532</v>
      </c>
      <c r="T1992" s="15" t="s">
        <v>133</v>
      </c>
      <c r="U1992" s="15" t="s">
        <v>53</v>
      </c>
      <c r="V1992" s="15" t="s">
        <v>46198</v>
      </c>
      <c r="W1992" s="15" t="s">
        <v>22473</v>
      </c>
      <c r="X1992" s="15" t="e">
        <f>_xlfn.XLOOKUP(_LOOKUP[[#This Row],[AdjusterMemberName]],_Adjuster[Adjuster Name],_Adjuster[Email],,0)</f>
        <v>#N/A</v>
      </c>
      <c r="Y1992" s="15" t="e">
        <f>_xlfn.XLOOKUP(_LOOKUP[[#This Row],[AdjusterMemberName]],_Adjuster[Adjuster Name],_Adjuster[Phone Number],,0)</f>
        <v>#N/A</v>
      </c>
      <c r="Z1992" s="15" t="s">
        <v>32533</v>
      </c>
      <c r="AA19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125 N Coffman St, Anaheim  CA 92805</v>
      </c>
      <c r="AB1992" s="15">
        <v>45688</v>
      </c>
    </row>
    <row r="1993" spans="1:28" x14ac:dyDescent="0.3">
      <c r="A1993" s="14">
        <v>1</v>
      </c>
      <c r="B1993" s="14">
        <v>1</v>
      </c>
      <c r="C1993" s="15" t="s">
        <v>32786</v>
      </c>
      <c r="D1993" s="15" t="s">
        <v>32786</v>
      </c>
      <c r="E1993" s="15">
        <v>45700</v>
      </c>
      <c r="F1993" s="15" t="s">
        <v>32787</v>
      </c>
      <c r="G1993" s="15">
        <v>45628</v>
      </c>
      <c r="H1993" s="15">
        <v>45810</v>
      </c>
      <c r="I1993" s="15" t="s">
        <v>32788</v>
      </c>
      <c r="J1993" s="15" t="s">
        <v>32789</v>
      </c>
      <c r="K1993" s="15" t="s">
        <v>45955</v>
      </c>
      <c r="L1993" s="15" t="s">
        <v>103</v>
      </c>
      <c r="M1993" s="15" t="s">
        <v>890</v>
      </c>
      <c r="N1993" s="14">
        <v>2000</v>
      </c>
      <c r="O1993" s="15" t="s">
        <v>32790</v>
      </c>
      <c r="P1993" s="15" t="s">
        <v>106</v>
      </c>
      <c r="Q1993" s="15" t="s">
        <v>47065</v>
      </c>
      <c r="R1993" s="15" t="s">
        <v>32791</v>
      </c>
      <c r="S1993" s="15" t="s">
        <v>32792</v>
      </c>
      <c r="T1993" s="15" t="s">
        <v>962</v>
      </c>
      <c r="U1993" s="15" t="s">
        <v>53</v>
      </c>
      <c r="V1993" s="15" t="s">
        <v>45404</v>
      </c>
      <c r="W1993" s="15" t="s">
        <v>3184</v>
      </c>
      <c r="X1993" s="15" t="str">
        <f>_xlfn.XLOOKUP(_LOOKUP[[#This Row],[AdjusterMemberName]],_Adjuster[Adjuster Name],_Adjuster[Email],,0)</f>
        <v>mQualls@knightcompany.com</v>
      </c>
      <c r="Y1993" s="15" t="str">
        <f>_xlfn.XLOOKUP(_LOOKUP[[#This Row],[AdjusterMemberName]],_Adjuster[Adjuster Name],_Adjuster[Phone Number],,0)</f>
        <v>424-559-5436</v>
      </c>
      <c r="Z1993" s="15" t="s">
        <v>32793</v>
      </c>
      <c r="AA19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1949 Lucas St, San Fernando  CA 91340</v>
      </c>
      <c r="AB1993" s="15"/>
    </row>
    <row r="1994" spans="1:28" x14ac:dyDescent="0.3">
      <c r="A1994" s="14">
        <v>1</v>
      </c>
      <c r="B1994" s="14">
        <v>1</v>
      </c>
      <c r="C1994" s="15" t="s">
        <v>34320</v>
      </c>
      <c r="D1994" s="15" t="s">
        <v>34320</v>
      </c>
      <c r="E1994" s="15">
        <v>45700</v>
      </c>
      <c r="F1994" s="15" t="s">
        <v>34321</v>
      </c>
      <c r="G1994" s="15">
        <v>45700</v>
      </c>
      <c r="H1994" s="15">
        <v>45881</v>
      </c>
      <c r="I1994" s="15" t="s">
        <v>34322</v>
      </c>
      <c r="J1994" s="15" t="s">
        <v>34323</v>
      </c>
      <c r="K1994" s="15" t="s">
        <v>45358</v>
      </c>
      <c r="L1994" s="15" t="s">
        <v>314</v>
      </c>
      <c r="M1994" s="15" t="s">
        <v>315</v>
      </c>
      <c r="N1994" s="14">
        <v>2018</v>
      </c>
      <c r="O1994" s="15" t="s">
        <v>34324</v>
      </c>
      <c r="P1994" s="15" t="s">
        <v>106</v>
      </c>
      <c r="Q1994" s="15" t="s">
        <v>47022</v>
      </c>
      <c r="R1994" s="15" t="s">
        <v>34325</v>
      </c>
      <c r="S1994" s="15" t="s">
        <v>34326</v>
      </c>
      <c r="T1994" s="15" t="s">
        <v>4687</v>
      </c>
      <c r="U1994" s="15" t="s">
        <v>53</v>
      </c>
      <c r="V1994" s="15" t="s">
        <v>45686</v>
      </c>
      <c r="W1994" s="15" t="s">
        <v>367</v>
      </c>
      <c r="X1994" s="15" t="str">
        <f>_xlfn.XLOOKUP(_LOOKUP[[#This Row],[AdjusterMemberName]],_Adjuster[Adjuster Name],_Adjuster[Email],,0)</f>
        <v>dHernandez4@knightcompany.com</v>
      </c>
      <c r="Y1994" s="15" t="str">
        <f>_xlfn.XLOOKUP(_LOOKUP[[#This Row],[AdjusterMemberName]],_Adjuster[Adjuster Name],_Adjuster[Phone Number],,0)</f>
        <v>323-315-7819</v>
      </c>
      <c r="Z1994" s="15" t="s">
        <v>34327</v>
      </c>
      <c r="AA19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514 W Emerson Ave Apt B, Monterey Park  CA 91754</v>
      </c>
      <c r="AB1994" s="15"/>
    </row>
    <row r="1995" spans="1:28" x14ac:dyDescent="0.3">
      <c r="A1995" s="14">
        <v>1</v>
      </c>
      <c r="B1995" s="14">
        <v>1</v>
      </c>
      <c r="C1995" s="15" t="s">
        <v>30522</v>
      </c>
      <c r="D1995" s="15" t="s">
        <v>30522</v>
      </c>
      <c r="E1995" s="15">
        <v>45699</v>
      </c>
      <c r="F1995" s="15" t="s">
        <v>30523</v>
      </c>
      <c r="G1995" s="15">
        <v>45681</v>
      </c>
      <c r="H1995" s="15">
        <v>45862</v>
      </c>
      <c r="I1995" s="15" t="s">
        <v>30524</v>
      </c>
      <c r="J1995" s="15" t="s">
        <v>30525</v>
      </c>
      <c r="K1995" s="15" t="s">
        <v>45759</v>
      </c>
      <c r="L1995" s="15" t="s">
        <v>314</v>
      </c>
      <c r="M1995" s="15" t="s">
        <v>978</v>
      </c>
      <c r="N1995" s="14">
        <v>2019</v>
      </c>
      <c r="O1995" s="15" t="s">
        <v>30526</v>
      </c>
      <c r="P1995" s="15" t="s">
        <v>81</v>
      </c>
      <c r="Q1995" s="15" t="s">
        <v>46913</v>
      </c>
      <c r="R1995" s="15" t="s">
        <v>1753</v>
      </c>
      <c r="S1995" s="15" t="s">
        <v>30527</v>
      </c>
      <c r="T1995" s="15" t="s">
        <v>3010</v>
      </c>
      <c r="U1995" s="15" t="s">
        <v>53</v>
      </c>
      <c r="V1995" s="15" t="s">
        <v>45393</v>
      </c>
      <c r="W1995" s="15" t="s">
        <v>7479</v>
      </c>
      <c r="X1995" s="15" t="e">
        <f>_xlfn.XLOOKUP(_LOOKUP[[#This Row],[AdjusterMemberName]],_Adjuster[Adjuster Name],_Adjuster[Email],,0)</f>
        <v>#N/A</v>
      </c>
      <c r="Y1995" s="15" t="e">
        <f>_xlfn.XLOOKUP(_LOOKUP[[#This Row],[AdjusterMemberName]],_Adjuster[Adjuster Name],_Adjuster[Phone Number],,0)</f>
        <v>#N/A</v>
      </c>
      <c r="Z1995" s="15" t="s">
        <v>30528</v>
      </c>
      <c r="AA19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21722 Roscoe Blvd Apt 30, Canoga Park  CA 91304</v>
      </c>
      <c r="AB1995" s="15"/>
    </row>
    <row r="1996" spans="1:28" x14ac:dyDescent="0.3">
      <c r="A1996" s="14">
        <v>1</v>
      </c>
      <c r="B1996" s="14">
        <v>1</v>
      </c>
      <c r="C1996" s="15" t="s">
        <v>30576</v>
      </c>
      <c r="D1996" s="15" t="s">
        <v>30577</v>
      </c>
      <c r="E1996" s="15">
        <v>45699</v>
      </c>
      <c r="F1996" s="15" t="s">
        <v>30578</v>
      </c>
      <c r="G1996" s="15">
        <v>45520</v>
      </c>
      <c r="H1996" s="15">
        <v>45704</v>
      </c>
      <c r="I1996" s="15" t="s">
        <v>30579</v>
      </c>
      <c r="J1996" s="15" t="s">
        <v>30580</v>
      </c>
      <c r="K1996" s="15" t="s">
        <v>45416</v>
      </c>
      <c r="L1996" s="15" t="s">
        <v>430</v>
      </c>
      <c r="M1996" s="15" t="s">
        <v>599</v>
      </c>
      <c r="N1996" s="14">
        <v>2016</v>
      </c>
      <c r="O1996" s="15" t="s">
        <v>30581</v>
      </c>
      <c r="P1996" s="15" t="s">
        <v>81</v>
      </c>
      <c r="Q1996" s="15" t="s">
        <v>47019</v>
      </c>
      <c r="R1996" s="15" t="s">
        <v>30582</v>
      </c>
      <c r="S1996" s="15" t="s">
        <v>30583</v>
      </c>
      <c r="T1996" s="15" t="s">
        <v>10119</v>
      </c>
      <c r="U1996" s="15" t="s">
        <v>53</v>
      </c>
      <c r="V1996" s="15" t="s">
        <v>46331</v>
      </c>
      <c r="W1996" s="15" t="s">
        <v>3307</v>
      </c>
      <c r="X1996" s="15" t="e">
        <f>_xlfn.XLOOKUP(_LOOKUP[[#This Row],[AdjusterMemberName]],_Adjuster[Adjuster Name],_Adjuster[Email],,0)</f>
        <v>#N/A</v>
      </c>
      <c r="Y1996" s="15" t="e">
        <f>_xlfn.XLOOKUP(_LOOKUP[[#This Row],[AdjusterMemberName]],_Adjuster[Adjuster Name],_Adjuster[Phone Number],,0)</f>
        <v>#N/A</v>
      </c>
      <c r="Z1996" s="15" t="s">
        <v>30584</v>
      </c>
      <c r="AA19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126 W Lemon Ave, Arcadia  CA 91007</v>
      </c>
      <c r="AB1996" s="15"/>
    </row>
    <row r="1997" spans="1:28" x14ac:dyDescent="0.3">
      <c r="A1997" s="14">
        <v>1</v>
      </c>
      <c r="B1997" s="14">
        <v>1</v>
      </c>
      <c r="C1997" s="15" t="s">
        <v>30622</v>
      </c>
      <c r="D1997" s="15" t="s">
        <v>30622</v>
      </c>
      <c r="E1997" s="15">
        <v>45699</v>
      </c>
      <c r="F1997" s="15" t="s">
        <v>30623</v>
      </c>
      <c r="G1997" s="15">
        <v>45671</v>
      </c>
      <c r="H1997" s="15">
        <v>45852</v>
      </c>
      <c r="I1997" s="15" t="s">
        <v>30624</v>
      </c>
      <c r="J1997" s="15" t="s">
        <v>30625</v>
      </c>
      <c r="K1997" s="15" t="s">
        <v>45661</v>
      </c>
      <c r="L1997" s="15" t="s">
        <v>201</v>
      </c>
      <c r="M1997" s="15" t="s">
        <v>1778</v>
      </c>
      <c r="N1997" s="14">
        <v>2013</v>
      </c>
      <c r="O1997" s="15" t="s">
        <v>30626</v>
      </c>
      <c r="P1997" s="15" t="s">
        <v>81</v>
      </c>
      <c r="Q1997" s="15" t="s">
        <v>46893</v>
      </c>
      <c r="R1997" s="15" t="s">
        <v>30627</v>
      </c>
      <c r="S1997" s="15" t="s">
        <v>30628</v>
      </c>
      <c r="T1997" s="15" t="s">
        <v>11815</v>
      </c>
      <c r="U1997" s="15" t="s">
        <v>53</v>
      </c>
      <c r="V1997" s="15" t="s">
        <v>46330</v>
      </c>
      <c r="W1997" s="15" t="s">
        <v>54</v>
      </c>
      <c r="X1997" s="15" t="str">
        <f>_xlfn.XLOOKUP(_LOOKUP[[#This Row],[AdjusterMemberName]],_Adjuster[Adjuster Name],_Adjuster[Email],,0)</f>
        <v>JRubalcava@knightcompany.com</v>
      </c>
      <c r="Y1997" s="15" t="str">
        <f>_xlfn.XLOOKUP(_LOOKUP[[#This Row],[AdjusterMemberName]],_Adjuster[Adjuster Name],_Adjuster[Phone Number],,0)</f>
        <v>424-559-5420</v>
      </c>
      <c r="Z1997" s="15" t="s">
        <v>30629</v>
      </c>
      <c r="AA19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689 W Santa Ana Ave Apt 213, Clovis  CA 93612</v>
      </c>
      <c r="AB1997" s="15"/>
    </row>
    <row r="1998" spans="1:28" x14ac:dyDescent="0.3">
      <c r="A1998" s="14">
        <v>1</v>
      </c>
      <c r="B1998" s="14">
        <v>1</v>
      </c>
      <c r="C1998" s="15" t="s">
        <v>27464</v>
      </c>
      <c r="D1998" s="15" t="s">
        <v>30638</v>
      </c>
      <c r="E1998" s="15">
        <v>45699</v>
      </c>
      <c r="F1998" s="15" t="s">
        <v>27466</v>
      </c>
      <c r="G1998" s="15">
        <v>45615</v>
      </c>
      <c r="H1998" s="15">
        <v>45796</v>
      </c>
      <c r="I1998" s="15" t="s">
        <v>30639</v>
      </c>
      <c r="J1998" s="15" t="s">
        <v>30640</v>
      </c>
      <c r="K1998" s="15" t="s">
        <v>45568</v>
      </c>
      <c r="L1998" s="15" t="s">
        <v>987</v>
      </c>
      <c r="M1998" s="15" t="s">
        <v>1668</v>
      </c>
      <c r="N1998" s="14">
        <v>2021</v>
      </c>
      <c r="O1998" s="15" t="s">
        <v>30641</v>
      </c>
      <c r="P1998" s="15" t="s">
        <v>106</v>
      </c>
      <c r="Q1998" s="15" t="s">
        <v>47006</v>
      </c>
      <c r="R1998" s="15" t="s">
        <v>27471</v>
      </c>
      <c r="S1998" s="15" t="s">
        <v>27472</v>
      </c>
      <c r="T1998" s="15" t="s">
        <v>592</v>
      </c>
      <c r="U1998" s="15" t="s">
        <v>53</v>
      </c>
      <c r="V1998" s="15" t="s">
        <v>45376</v>
      </c>
      <c r="W1998" s="15" t="s">
        <v>367</v>
      </c>
      <c r="X1998" s="15" t="str">
        <f>_xlfn.XLOOKUP(_LOOKUP[[#This Row],[AdjusterMemberName]],_Adjuster[Adjuster Name],_Adjuster[Email],,0)</f>
        <v>dHernandez4@knightcompany.com</v>
      </c>
      <c r="Y1998" s="15" t="str">
        <f>_xlfn.XLOOKUP(_LOOKUP[[#This Row],[AdjusterMemberName]],_Adjuster[Adjuster Name],_Adjuster[Phone Number],,0)</f>
        <v>323-315-7819</v>
      </c>
      <c r="Z1998" s="15" t="s">
        <v>27473</v>
      </c>
      <c r="AA19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11917 A Ave Apt 7, Hesperia  CA 92345</v>
      </c>
      <c r="AB1998" s="15"/>
    </row>
    <row r="1999" spans="1:28" x14ac:dyDescent="0.3">
      <c r="A1999" s="14">
        <v>1</v>
      </c>
      <c r="B1999" s="14">
        <v>1</v>
      </c>
      <c r="C1999" s="15" t="s">
        <v>30658</v>
      </c>
      <c r="D1999" s="15" t="s">
        <v>30658</v>
      </c>
      <c r="E1999" s="15">
        <v>45699</v>
      </c>
      <c r="F1999" s="15" t="s">
        <v>30659</v>
      </c>
      <c r="G1999" s="15">
        <v>45534</v>
      </c>
      <c r="H1999" s="15">
        <v>45716</v>
      </c>
      <c r="I1999" s="15" t="s">
        <v>30660</v>
      </c>
      <c r="J1999" s="15" t="s">
        <v>30661</v>
      </c>
      <c r="K1999" s="15" t="s">
        <v>45550</v>
      </c>
      <c r="L1999" s="15" t="s">
        <v>229</v>
      </c>
      <c r="M1999" s="15" t="s">
        <v>723</v>
      </c>
      <c r="N1999" s="14">
        <v>2017</v>
      </c>
      <c r="O1999" s="15" t="s">
        <v>30662</v>
      </c>
      <c r="P1999" s="15" t="s">
        <v>81</v>
      </c>
      <c r="Q1999" s="15" t="s">
        <v>47019</v>
      </c>
      <c r="R1999" s="15" t="s">
        <v>20516</v>
      </c>
      <c r="S1999" s="15" t="s">
        <v>30663</v>
      </c>
      <c r="T1999" s="15" t="s">
        <v>17160</v>
      </c>
      <c r="U1999" s="15" t="s">
        <v>53</v>
      </c>
      <c r="V1999" s="15" t="s">
        <v>45370</v>
      </c>
      <c r="W1999" s="15" t="s">
        <v>1624</v>
      </c>
      <c r="X1999" s="15" t="e">
        <f>_xlfn.XLOOKUP(_LOOKUP[[#This Row],[AdjusterMemberName]],_Adjuster[Adjuster Name],_Adjuster[Email],,0)</f>
        <v>#N/A</v>
      </c>
      <c r="Y1999" s="15" t="e">
        <f>_xlfn.XLOOKUP(_LOOKUP[[#This Row],[AdjusterMemberName]],_Adjuster[Adjuster Name],_Adjuster[Phone Number],,0)</f>
        <v>#N/A</v>
      </c>
      <c r="Z1999" s="15" t="s">
        <v>30664</v>
      </c>
      <c r="AA19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46575 Clinton St Apt 1, Indio  CA 92201</v>
      </c>
      <c r="AB1999" s="15"/>
    </row>
    <row r="2000" spans="1:28" x14ac:dyDescent="0.3">
      <c r="A2000" s="14">
        <v>1</v>
      </c>
      <c r="B2000" s="14">
        <v>1</v>
      </c>
      <c r="C2000" s="15" t="s">
        <v>30665</v>
      </c>
      <c r="D2000" s="15" t="s">
        <v>30665</v>
      </c>
      <c r="E2000" s="15">
        <v>45699</v>
      </c>
      <c r="F2000" s="15" t="s">
        <v>30666</v>
      </c>
      <c r="G2000" s="15">
        <v>45656</v>
      </c>
      <c r="H2000" s="15">
        <v>45838</v>
      </c>
      <c r="I2000" s="15" t="s">
        <v>30667</v>
      </c>
      <c r="J2000" s="15" t="s">
        <v>30668</v>
      </c>
      <c r="K2000" s="15" t="s">
        <v>45728</v>
      </c>
      <c r="L2000" s="15" t="s">
        <v>314</v>
      </c>
      <c r="M2000" s="15" t="s">
        <v>978</v>
      </c>
      <c r="N2000" s="14">
        <v>2018</v>
      </c>
      <c r="O2000" s="15" t="s">
        <v>30669</v>
      </c>
      <c r="P2000" s="15" t="s">
        <v>81</v>
      </c>
      <c r="Q2000" s="15" t="s">
        <v>47018</v>
      </c>
      <c r="R2000" s="15" t="s">
        <v>10748</v>
      </c>
      <c r="S2000" s="15" t="s">
        <v>30670</v>
      </c>
      <c r="T2000" s="15" t="s">
        <v>11096</v>
      </c>
      <c r="U2000" s="15" t="s">
        <v>53</v>
      </c>
      <c r="V2000" s="15" t="s">
        <v>45676</v>
      </c>
      <c r="W2000" s="15" t="s">
        <v>3307</v>
      </c>
      <c r="X2000" s="15" t="e">
        <f>_xlfn.XLOOKUP(_LOOKUP[[#This Row],[AdjusterMemberName]],_Adjuster[Adjuster Name],_Adjuster[Email],,0)</f>
        <v>#N/A</v>
      </c>
      <c r="Y2000" s="15" t="e">
        <f>_xlfn.XLOOKUP(_LOOKUP[[#This Row],[AdjusterMemberName]],_Adjuster[Adjuster Name],_Adjuster[Phone Number],,0)</f>
        <v>#N/A</v>
      </c>
      <c r="Z2000" s="15" t="s">
        <v>30671</v>
      </c>
      <c r="AA20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803 Monarch Cir Apt 3, Exeter  CA 93221</v>
      </c>
      <c r="AB2000" s="15"/>
    </row>
    <row r="2001" spans="1:28" x14ac:dyDescent="0.3">
      <c r="A2001" s="14">
        <v>1</v>
      </c>
      <c r="B2001" s="14">
        <v>1</v>
      </c>
      <c r="C2001" s="15" t="s">
        <v>30672</v>
      </c>
      <c r="D2001" s="15" t="s">
        <v>30673</v>
      </c>
      <c r="E2001" s="15">
        <v>45699</v>
      </c>
      <c r="F2001" s="15" t="s">
        <v>30674</v>
      </c>
      <c r="G2001" s="15">
        <v>45552</v>
      </c>
      <c r="H2001" s="15">
        <v>45733</v>
      </c>
      <c r="I2001" s="15" t="s">
        <v>30675</v>
      </c>
      <c r="J2001" s="15" t="s">
        <v>30676</v>
      </c>
      <c r="K2001" s="15" t="s">
        <v>46328</v>
      </c>
      <c r="L2001" s="15" t="s">
        <v>441</v>
      </c>
      <c r="M2001" s="15" t="s">
        <v>5806</v>
      </c>
      <c r="N2001" s="14">
        <v>2017</v>
      </c>
      <c r="O2001" s="15" t="s">
        <v>30677</v>
      </c>
      <c r="P2001" s="15" t="s">
        <v>106</v>
      </c>
      <c r="Q2001" s="15" t="s">
        <v>47019</v>
      </c>
      <c r="R2001" s="15" t="s">
        <v>3921</v>
      </c>
      <c r="S2001" s="15" t="s">
        <v>30678</v>
      </c>
      <c r="T2001" s="15" t="s">
        <v>286</v>
      </c>
      <c r="U2001" s="15" t="s">
        <v>53</v>
      </c>
      <c r="V2001" s="15" t="s">
        <v>45989</v>
      </c>
      <c r="W2001" s="15" t="s">
        <v>54</v>
      </c>
      <c r="X2001" s="15" t="str">
        <f>_xlfn.XLOOKUP(_LOOKUP[[#This Row],[AdjusterMemberName]],_Adjuster[Adjuster Name],_Adjuster[Email],,0)</f>
        <v>JRubalcava@knightcompany.com</v>
      </c>
      <c r="Y2001" s="15" t="str">
        <f>_xlfn.XLOOKUP(_LOOKUP[[#This Row],[AdjusterMemberName]],_Adjuster[Adjuster Name],_Adjuster[Phone Number],,0)</f>
        <v>424-559-5420</v>
      </c>
      <c r="Z2001" s="15" t="s">
        <v>30679</v>
      </c>
      <c r="AA20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2521 E 7Th St Apt 7, Long Beach  CA 90804</v>
      </c>
      <c r="AB2001" s="15"/>
    </row>
    <row r="2002" spans="1:28" x14ac:dyDescent="0.3">
      <c r="A2002" s="14">
        <v>1</v>
      </c>
      <c r="B2002" s="14">
        <v>1</v>
      </c>
      <c r="C2002" s="15" t="s">
        <v>7439</v>
      </c>
      <c r="D2002" s="15" t="s">
        <v>7440</v>
      </c>
      <c r="E2002" s="15">
        <v>45699</v>
      </c>
      <c r="F2002" s="15" t="s">
        <v>30689</v>
      </c>
      <c r="G2002" s="15">
        <v>45537</v>
      </c>
      <c r="H2002" s="15">
        <v>45718</v>
      </c>
      <c r="I2002" s="15" t="s">
        <v>30690</v>
      </c>
      <c r="J2002" s="15" t="s">
        <v>30691</v>
      </c>
      <c r="K2002" s="15" t="s">
        <v>45442</v>
      </c>
      <c r="L2002" s="15" t="s">
        <v>103</v>
      </c>
      <c r="M2002" s="15" t="s">
        <v>1523</v>
      </c>
      <c r="N2002" s="14">
        <v>2021</v>
      </c>
      <c r="O2002" s="15" t="s">
        <v>30692</v>
      </c>
      <c r="P2002" s="15" t="s">
        <v>106</v>
      </c>
      <c r="Q2002" s="15" t="s">
        <v>47081</v>
      </c>
      <c r="R2002" s="15" t="s">
        <v>5621</v>
      </c>
      <c r="S2002" s="15" t="s">
        <v>7446</v>
      </c>
      <c r="T2002" s="15" t="s">
        <v>530</v>
      </c>
      <c r="U2002" s="15" t="s">
        <v>53</v>
      </c>
      <c r="V2002" s="15" t="s">
        <v>45462</v>
      </c>
      <c r="W2002" s="15" t="s">
        <v>7479</v>
      </c>
      <c r="X2002" s="15" t="e">
        <f>_xlfn.XLOOKUP(_LOOKUP[[#This Row],[AdjusterMemberName]],_Adjuster[Adjuster Name],_Adjuster[Email],,0)</f>
        <v>#N/A</v>
      </c>
      <c r="Y2002" s="15" t="e">
        <f>_xlfn.XLOOKUP(_LOOKUP[[#This Row],[AdjusterMemberName]],_Adjuster[Adjuster Name],_Adjuster[Phone Number],,0)</f>
        <v>#N/A</v>
      </c>
      <c r="Z2002" s="15" t="s">
        <v>7447</v>
      </c>
      <c r="AA20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15160 Xircon Dr, Victorville  CA 92394</v>
      </c>
      <c r="AB2002" s="15"/>
    </row>
    <row r="2003" spans="1:28" x14ac:dyDescent="0.3">
      <c r="A2003" s="14">
        <v>1</v>
      </c>
      <c r="B2003" s="14">
        <v>1</v>
      </c>
      <c r="C2003" s="15" t="s">
        <v>25215</v>
      </c>
      <c r="D2003" s="15" t="s">
        <v>30703</v>
      </c>
      <c r="E2003" s="15">
        <v>45699</v>
      </c>
      <c r="F2003" s="15" t="s">
        <v>30704</v>
      </c>
      <c r="G2003" s="15">
        <v>45665</v>
      </c>
      <c r="H2003" s="15">
        <v>45846</v>
      </c>
      <c r="I2003" s="15" t="s">
        <v>30705</v>
      </c>
      <c r="J2003" s="15" t="s">
        <v>30706</v>
      </c>
      <c r="K2003" s="15" t="s">
        <v>45722</v>
      </c>
      <c r="L2003" s="15" t="s">
        <v>128</v>
      </c>
      <c r="M2003" s="15" t="s">
        <v>8755</v>
      </c>
      <c r="N2003" s="14">
        <v>2018</v>
      </c>
      <c r="O2003" s="15" t="s">
        <v>25219</v>
      </c>
      <c r="P2003" s="15" t="s">
        <v>81</v>
      </c>
      <c r="Q2003" s="15" t="s">
        <v>47001</v>
      </c>
      <c r="R2003" s="15" t="s">
        <v>3008</v>
      </c>
      <c r="S2003" s="15" t="s">
        <v>25220</v>
      </c>
      <c r="T2003" s="15" t="s">
        <v>174</v>
      </c>
      <c r="U2003" s="15" t="s">
        <v>53</v>
      </c>
      <c r="V2003" s="15" t="s">
        <v>45412</v>
      </c>
      <c r="W2003" s="15" t="s">
        <v>1544</v>
      </c>
      <c r="X2003" s="15" t="str">
        <f>_xlfn.XLOOKUP(_LOOKUP[[#This Row],[AdjusterMemberName]],_Adjuster[Adjuster Name],_Adjuster[Email],,0)</f>
        <v>CRodriguez5@knightcompany.com</v>
      </c>
      <c r="Y2003" s="15" t="str">
        <f>_xlfn.XLOOKUP(_LOOKUP[[#This Row],[AdjusterMemberName]],_Adjuster[Adjuster Name],_Adjuster[Phone Number],,0)</f>
        <v>323-456-1708</v>
      </c>
      <c r="Z2003" s="15" t="s">
        <v>25221</v>
      </c>
      <c r="AA20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341 E 113Th St, Los Angeles  CA 90061</v>
      </c>
      <c r="AB2003" s="15"/>
    </row>
    <row r="2004" spans="1:28" x14ac:dyDescent="0.3">
      <c r="A2004" s="14">
        <v>1</v>
      </c>
      <c r="B2004" s="14">
        <v>0</v>
      </c>
      <c r="C2004" s="15" t="s">
        <v>30715</v>
      </c>
      <c r="D2004" s="15" t="s">
        <v>30716</v>
      </c>
      <c r="E2004" s="15">
        <v>45699</v>
      </c>
      <c r="F2004" s="15" t="s">
        <v>30717</v>
      </c>
      <c r="G2004" s="15">
        <v>45590</v>
      </c>
      <c r="H2004" s="15">
        <v>45772</v>
      </c>
      <c r="I2004" s="15" t="s">
        <v>30718</v>
      </c>
      <c r="J2004" s="15" t="s">
        <v>30719</v>
      </c>
      <c r="K2004" s="15" t="s">
        <v>46272</v>
      </c>
      <c r="L2004" s="15" t="s">
        <v>103</v>
      </c>
      <c r="M2004" s="15" t="s">
        <v>1336</v>
      </c>
      <c r="N2004" s="14">
        <v>2015</v>
      </c>
      <c r="O2004" s="15" t="s">
        <v>30720</v>
      </c>
      <c r="P2004" s="15" t="s">
        <v>81</v>
      </c>
      <c r="Q2004" s="15" t="s">
        <v>119</v>
      </c>
      <c r="R2004" s="15" t="s">
        <v>18360</v>
      </c>
      <c r="S2004" s="15" t="s">
        <v>30721</v>
      </c>
      <c r="T2004" s="15" t="s">
        <v>971</v>
      </c>
      <c r="U2004" s="15" t="s">
        <v>53</v>
      </c>
      <c r="V2004" s="15" t="s">
        <v>45438</v>
      </c>
      <c r="W2004" s="15" t="s">
        <v>22473</v>
      </c>
      <c r="X2004" s="15" t="e">
        <f>_xlfn.XLOOKUP(_LOOKUP[[#This Row],[AdjusterMemberName]],_Adjuster[Adjuster Name],_Adjuster[Email],,0)</f>
        <v>#N/A</v>
      </c>
      <c r="Y2004" s="15" t="e">
        <f>_xlfn.XLOOKUP(_LOOKUP[[#This Row],[AdjusterMemberName]],_Adjuster[Adjuster Name],_Adjuster[Phone Number],,0)</f>
        <v>#N/A</v>
      </c>
      <c r="Z2004" s="15" t="s">
        <v>30722</v>
      </c>
      <c r="AA20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33030 Pamela Rd, Lake Elsinore  CA 92530</v>
      </c>
      <c r="AB2004" s="15">
        <v>45590</v>
      </c>
    </row>
    <row r="2005" spans="1:28" x14ac:dyDescent="0.3">
      <c r="A2005" s="14">
        <v>1</v>
      </c>
      <c r="B2005" s="14">
        <v>1</v>
      </c>
      <c r="C2005" s="15" t="s">
        <v>30804</v>
      </c>
      <c r="D2005" s="15" t="s">
        <v>30804</v>
      </c>
      <c r="E2005" s="15">
        <v>45699</v>
      </c>
      <c r="F2005" s="15" t="s">
        <v>30805</v>
      </c>
      <c r="G2005" s="15">
        <v>45643</v>
      </c>
      <c r="H2005" s="15">
        <v>45825</v>
      </c>
      <c r="I2005" s="15" t="s">
        <v>30806</v>
      </c>
      <c r="J2005" s="15" t="s">
        <v>30807</v>
      </c>
      <c r="K2005" s="15" t="s">
        <v>45506</v>
      </c>
      <c r="L2005" s="15" t="s">
        <v>128</v>
      </c>
      <c r="M2005" s="15" t="s">
        <v>129</v>
      </c>
      <c r="N2005" s="14">
        <v>2024</v>
      </c>
      <c r="O2005" s="15" t="s">
        <v>30808</v>
      </c>
      <c r="P2005" s="15" t="s">
        <v>81</v>
      </c>
      <c r="Q2005" s="15" t="s">
        <v>46922</v>
      </c>
      <c r="R2005" s="15" t="s">
        <v>30809</v>
      </c>
      <c r="S2005" s="15" t="s">
        <v>30810</v>
      </c>
      <c r="T2005" s="15" t="s">
        <v>2581</v>
      </c>
      <c r="U2005" s="15" t="s">
        <v>53</v>
      </c>
      <c r="V2005" s="15" t="s">
        <v>46320</v>
      </c>
      <c r="W2005" s="15" t="s">
        <v>1544</v>
      </c>
      <c r="X2005" s="15" t="str">
        <f>_xlfn.XLOOKUP(_LOOKUP[[#This Row],[AdjusterMemberName]],_Adjuster[Adjuster Name],_Adjuster[Email],,0)</f>
        <v>CRodriguez5@knightcompany.com</v>
      </c>
      <c r="Y2005" s="15" t="str">
        <f>_xlfn.XLOOKUP(_LOOKUP[[#This Row],[AdjusterMemberName]],_Adjuster[Adjuster Name],_Adjuster[Phone Number],,0)</f>
        <v>323-456-1708</v>
      </c>
      <c r="Z2005" s="15" t="s">
        <v>30811</v>
      </c>
      <c r="AA20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10757 Lemon Ave, Rancho Cucamonga  CA 91737</v>
      </c>
      <c r="AB2005" s="15">
        <v>45775</v>
      </c>
    </row>
    <row r="2006" spans="1:28" x14ac:dyDescent="0.3">
      <c r="A2006" s="14">
        <v>1</v>
      </c>
      <c r="B2006" s="14">
        <v>1</v>
      </c>
      <c r="C2006" s="15" t="s">
        <v>30850</v>
      </c>
      <c r="D2006" s="15" t="s">
        <v>30850</v>
      </c>
      <c r="E2006" s="15">
        <v>45699</v>
      </c>
      <c r="F2006" s="15" t="s">
        <v>30851</v>
      </c>
      <c r="G2006" s="15">
        <v>45672</v>
      </c>
      <c r="H2006" s="15">
        <v>45853</v>
      </c>
      <c r="I2006" s="15" t="s">
        <v>30852</v>
      </c>
      <c r="J2006" s="15" t="s">
        <v>30853</v>
      </c>
      <c r="K2006" s="15" t="s">
        <v>45451</v>
      </c>
      <c r="L2006" s="15" t="s">
        <v>128</v>
      </c>
      <c r="M2006" s="15" t="s">
        <v>30854</v>
      </c>
      <c r="N2006" s="14">
        <v>1998</v>
      </c>
      <c r="O2006" s="15" t="s">
        <v>30855</v>
      </c>
      <c r="P2006" s="15" t="s">
        <v>106</v>
      </c>
      <c r="Q2006" s="15" t="s">
        <v>47023</v>
      </c>
      <c r="R2006" s="15" t="s">
        <v>21200</v>
      </c>
      <c r="S2006" s="15" t="s">
        <v>30856</v>
      </c>
      <c r="T2006" s="15" t="s">
        <v>811</v>
      </c>
      <c r="U2006" s="15" t="s">
        <v>53</v>
      </c>
      <c r="V2006" s="15" t="s">
        <v>45837</v>
      </c>
      <c r="W2006" s="15" t="s">
        <v>1544</v>
      </c>
      <c r="X2006" s="15" t="str">
        <f>_xlfn.XLOOKUP(_LOOKUP[[#This Row],[AdjusterMemberName]],_Adjuster[Adjuster Name],_Adjuster[Email],,0)</f>
        <v>CRodriguez5@knightcompany.com</v>
      </c>
      <c r="Y2006" s="15" t="str">
        <f>_xlfn.XLOOKUP(_LOOKUP[[#This Row],[AdjusterMemberName]],_Adjuster[Adjuster Name],_Adjuster[Phone Number],,0)</f>
        <v>323-456-1708</v>
      </c>
      <c r="Z2006" s="15" t="s">
        <v>30857</v>
      </c>
      <c r="AA20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922 Arbor Ridge Rd, Perris  CA 92571</v>
      </c>
      <c r="AB2006" s="15"/>
    </row>
    <row r="2007" spans="1:28" x14ac:dyDescent="0.3">
      <c r="A2007" s="14">
        <v>1</v>
      </c>
      <c r="B2007" s="14">
        <v>1</v>
      </c>
      <c r="C2007" s="15" t="s">
        <v>30994</v>
      </c>
      <c r="D2007" s="15" t="s">
        <v>30994</v>
      </c>
      <c r="E2007" s="15">
        <v>45699</v>
      </c>
      <c r="F2007" s="15" t="s">
        <v>30995</v>
      </c>
      <c r="G2007" s="15">
        <v>45628</v>
      </c>
      <c r="H2007" s="15">
        <v>45810</v>
      </c>
      <c r="I2007" s="15" t="s">
        <v>30996</v>
      </c>
      <c r="J2007" s="15" t="s">
        <v>30997</v>
      </c>
      <c r="K2007" s="15" t="s">
        <v>45496</v>
      </c>
      <c r="L2007" s="15" t="s">
        <v>25</v>
      </c>
      <c r="M2007" s="15" t="s">
        <v>1896</v>
      </c>
      <c r="N2007" s="14">
        <v>2018</v>
      </c>
      <c r="O2007" s="15" t="s">
        <v>30998</v>
      </c>
      <c r="P2007" s="15" t="s">
        <v>81</v>
      </c>
      <c r="Q2007" s="15" t="s">
        <v>47092</v>
      </c>
      <c r="R2007" s="15" t="s">
        <v>162</v>
      </c>
      <c r="S2007" s="15" t="s">
        <v>30999</v>
      </c>
      <c r="T2007" s="15" t="s">
        <v>308</v>
      </c>
      <c r="U2007" s="15" t="s">
        <v>53</v>
      </c>
      <c r="V2007" s="15" t="s">
        <v>45432</v>
      </c>
      <c r="W2007" s="15" t="s">
        <v>1544</v>
      </c>
      <c r="X2007" s="15" t="str">
        <f>_xlfn.XLOOKUP(_LOOKUP[[#This Row],[AdjusterMemberName]],_Adjuster[Adjuster Name],_Adjuster[Email],,0)</f>
        <v>CRodriguez5@knightcompany.com</v>
      </c>
      <c r="Y2007" s="15" t="str">
        <f>_xlfn.XLOOKUP(_LOOKUP[[#This Row],[AdjusterMemberName]],_Adjuster[Adjuster Name],_Adjuster[Phone Number],,0)</f>
        <v>323-456-1708</v>
      </c>
      <c r="Z2007" s="15" t="s">
        <v>31000</v>
      </c>
      <c r="AA20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3534 Gwinnett Dr, Riverside  CA 92503</v>
      </c>
      <c r="AB2007" s="15"/>
    </row>
    <row r="2008" spans="1:28" x14ac:dyDescent="0.3">
      <c r="A2008" s="14">
        <v>1</v>
      </c>
      <c r="B2008" s="14">
        <v>1</v>
      </c>
      <c r="C2008" s="15" t="s">
        <v>31089</v>
      </c>
      <c r="D2008" s="15" t="s">
        <v>31089</v>
      </c>
      <c r="E2008" s="15">
        <v>45699</v>
      </c>
      <c r="F2008" s="15" t="s">
        <v>31090</v>
      </c>
      <c r="G2008" s="15">
        <v>45693</v>
      </c>
      <c r="H2008" s="15">
        <v>45874</v>
      </c>
      <c r="I2008" s="15" t="s">
        <v>31318</v>
      </c>
      <c r="J2008" s="15" t="s">
        <v>31319</v>
      </c>
      <c r="K2008" s="15" t="s">
        <v>46298</v>
      </c>
      <c r="L2008" s="15" t="s">
        <v>181</v>
      </c>
      <c r="M2008" s="15" t="s">
        <v>779</v>
      </c>
      <c r="N2008" s="14">
        <v>2023</v>
      </c>
      <c r="O2008" s="15" t="s">
        <v>31093</v>
      </c>
      <c r="P2008" s="15" t="s">
        <v>81</v>
      </c>
      <c r="Q2008" s="15" t="s">
        <v>47022</v>
      </c>
      <c r="R2008" s="15" t="s">
        <v>6982</v>
      </c>
      <c r="S2008" s="15" t="s">
        <v>31094</v>
      </c>
      <c r="T2008" s="15" t="s">
        <v>3010</v>
      </c>
      <c r="U2008" s="15" t="s">
        <v>53</v>
      </c>
      <c r="V2008" s="15" t="s">
        <v>45393</v>
      </c>
      <c r="W2008" s="15" t="s">
        <v>1186</v>
      </c>
      <c r="X2008" s="15" t="str">
        <f>_xlfn.XLOOKUP(_LOOKUP[[#This Row],[AdjusterMemberName]],_Adjuster[Adjuster Name],_Adjuster[Email],,0)</f>
        <v>sAkinleye@knightcompany.com</v>
      </c>
      <c r="Y2008" s="15" t="str">
        <f>_xlfn.XLOOKUP(_LOOKUP[[#This Row],[AdjusterMemberName]],_Adjuster[Adjuster Name],_Adjuster[Phone Number],,0)</f>
        <v>424-559-5280</v>
      </c>
      <c r="Z2008" s="15" t="s">
        <v>31095</v>
      </c>
      <c r="AA20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8756 De Soto Ave Apt 205, Canoga Park  CA 91304</v>
      </c>
      <c r="AB2008" s="15">
        <v>45726</v>
      </c>
    </row>
    <row r="2009" spans="1:28" x14ac:dyDescent="0.3">
      <c r="A2009" s="14">
        <v>1</v>
      </c>
      <c r="B2009" s="14">
        <v>1</v>
      </c>
      <c r="C2009" s="15" t="s">
        <v>31233</v>
      </c>
      <c r="D2009" s="15" t="s">
        <v>31233</v>
      </c>
      <c r="E2009" s="15">
        <v>45699</v>
      </c>
      <c r="F2009" s="15" t="s">
        <v>31235</v>
      </c>
      <c r="G2009" s="15">
        <v>45590</v>
      </c>
      <c r="H2009" s="15">
        <v>45772</v>
      </c>
      <c r="I2009" s="15" t="s">
        <v>31367</v>
      </c>
      <c r="J2009" s="15" t="s">
        <v>31368</v>
      </c>
      <c r="K2009" s="15" t="s">
        <v>46070</v>
      </c>
      <c r="L2009" s="15" t="s">
        <v>25</v>
      </c>
      <c r="M2009" s="15" t="s">
        <v>373</v>
      </c>
      <c r="N2009" s="14">
        <v>2005</v>
      </c>
      <c r="O2009" s="15" t="s">
        <v>31369</v>
      </c>
      <c r="P2009" s="15" t="s">
        <v>81</v>
      </c>
      <c r="Q2009" s="15" t="s">
        <v>47065</v>
      </c>
      <c r="R2009" s="15" t="s">
        <v>31239</v>
      </c>
      <c r="S2009" s="15" t="s">
        <v>31240</v>
      </c>
      <c r="T2009" s="15" t="s">
        <v>821</v>
      </c>
      <c r="U2009" s="15" t="s">
        <v>53</v>
      </c>
      <c r="V2009" s="15" t="s">
        <v>45349</v>
      </c>
      <c r="W2009" s="15" t="s">
        <v>1357</v>
      </c>
      <c r="X2009" s="15" t="str">
        <f>_xlfn.XLOOKUP(_LOOKUP[[#This Row],[AdjusterMemberName]],_Adjuster[Adjuster Name],_Adjuster[Email],,0)</f>
        <v>jRivera1@knightcompany.com</v>
      </c>
      <c r="Y2009" s="15" t="str">
        <f>_xlfn.XLOOKUP(_LOOKUP[[#This Row],[AdjusterMemberName]],_Adjuster[Adjuster Name],_Adjuster[Phone Number],,0)</f>
        <v>424-559-5239</v>
      </c>
      <c r="Z2009" s="15" t="s">
        <v>31241</v>
      </c>
      <c r="AA20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14424 Valerio St Apt B10, Van Nuys  CA 91405</v>
      </c>
      <c r="AB2009" s="15"/>
    </row>
    <row r="2010" spans="1:28" x14ac:dyDescent="0.3">
      <c r="A2010" s="14">
        <v>1</v>
      </c>
      <c r="B2010" s="14">
        <v>0</v>
      </c>
      <c r="C2010" s="15" t="s">
        <v>30715</v>
      </c>
      <c r="D2010" s="15" t="s">
        <v>30716</v>
      </c>
      <c r="E2010" s="15">
        <v>45699</v>
      </c>
      <c r="F2010" s="15" t="s">
        <v>32267</v>
      </c>
      <c r="G2010" s="15">
        <v>45600</v>
      </c>
      <c r="H2010" s="15">
        <v>45781</v>
      </c>
      <c r="I2010" s="15" t="s">
        <v>32268</v>
      </c>
      <c r="J2010" s="15" t="s">
        <v>30719</v>
      </c>
      <c r="K2010" s="15" t="s">
        <v>46272</v>
      </c>
      <c r="L2010" s="15" t="s">
        <v>103</v>
      </c>
      <c r="M2010" s="15" t="s">
        <v>1336</v>
      </c>
      <c r="N2010" s="14">
        <v>2015</v>
      </c>
      <c r="O2010" s="15" t="s">
        <v>30720</v>
      </c>
      <c r="P2010" s="15" t="s">
        <v>81</v>
      </c>
      <c r="Q2010" s="15" t="s">
        <v>47095</v>
      </c>
      <c r="R2010" s="15" t="s">
        <v>18360</v>
      </c>
      <c r="S2010" s="15" t="s">
        <v>30721</v>
      </c>
      <c r="T2010" s="15" t="s">
        <v>971</v>
      </c>
      <c r="U2010" s="15" t="s">
        <v>53</v>
      </c>
      <c r="V2010" s="15" t="s">
        <v>45438</v>
      </c>
      <c r="W2010" s="15" t="s">
        <v>1186</v>
      </c>
      <c r="X2010" s="15" t="str">
        <f>_xlfn.XLOOKUP(_LOOKUP[[#This Row],[AdjusterMemberName]],_Adjuster[Adjuster Name],_Adjuster[Email],,0)</f>
        <v>sAkinleye@knightcompany.com</v>
      </c>
      <c r="Y2010" s="15" t="str">
        <f>_xlfn.XLOOKUP(_LOOKUP[[#This Row],[AdjusterMemberName]],_Adjuster[Adjuster Name],_Adjuster[Phone Number],,0)</f>
        <v>424-559-5280</v>
      </c>
      <c r="Z2010" s="15" t="s">
        <v>30722</v>
      </c>
      <c r="AA20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33030 Pamela Rd, Lake Elsinore  CA 92530</v>
      </c>
      <c r="AB2010" s="15"/>
    </row>
    <row r="2011" spans="1:28" x14ac:dyDescent="0.3">
      <c r="A2011" s="14">
        <v>1</v>
      </c>
      <c r="B2011" s="14">
        <v>1</v>
      </c>
      <c r="C2011" s="15" t="s">
        <v>34080</v>
      </c>
      <c r="D2011" s="15" t="s">
        <v>34080</v>
      </c>
      <c r="E2011" s="15">
        <v>45699</v>
      </c>
      <c r="F2011" s="15" t="s">
        <v>34081</v>
      </c>
      <c r="G2011" s="15">
        <v>45687</v>
      </c>
      <c r="H2011" s="15">
        <v>45868</v>
      </c>
      <c r="I2011" s="15" t="s">
        <v>34082</v>
      </c>
      <c r="J2011" s="15" t="s">
        <v>34083</v>
      </c>
      <c r="K2011" s="15" t="s">
        <v>45781</v>
      </c>
      <c r="L2011" s="15" t="s">
        <v>441</v>
      </c>
      <c r="M2011" s="15" t="s">
        <v>442</v>
      </c>
      <c r="N2011" s="14">
        <v>2005</v>
      </c>
      <c r="O2011" s="15" t="s">
        <v>34084</v>
      </c>
      <c r="P2011" s="15" t="s">
        <v>106</v>
      </c>
      <c r="Q2011" s="15" t="s">
        <v>47023</v>
      </c>
      <c r="R2011" s="15" t="s">
        <v>34085</v>
      </c>
      <c r="S2011" s="15" t="s">
        <v>34086</v>
      </c>
      <c r="T2011" s="15" t="s">
        <v>174</v>
      </c>
      <c r="U2011" s="15" t="s">
        <v>53</v>
      </c>
      <c r="V2011" s="15" t="s">
        <v>45367</v>
      </c>
      <c r="W2011" s="15" t="s">
        <v>1049</v>
      </c>
      <c r="X2011" s="15" t="str">
        <f>_xlfn.XLOOKUP(_LOOKUP[[#This Row],[AdjusterMemberName]],_Adjuster[Adjuster Name],_Adjuster[Email],,0)</f>
        <v>cPenate@knightcompany.com</v>
      </c>
      <c r="Y2011" s="15" t="str">
        <f>_xlfn.XLOOKUP(_LOOKUP[[#This Row],[AdjusterMemberName]],_Adjuster[Adjuster Name],_Adjuster[Phone Number],,0)</f>
        <v>424-559-5385</v>
      </c>
      <c r="Z2011" s="15" t="s">
        <v>34087</v>
      </c>
      <c r="AA20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915 E 50Th St Apt B, Los Angeles  CA 90011</v>
      </c>
      <c r="AB2011" s="15">
        <v>45731</v>
      </c>
    </row>
    <row r="2012" spans="1:28" x14ac:dyDescent="0.3">
      <c r="A2012" s="14">
        <v>1</v>
      </c>
      <c r="B2012" s="14">
        <v>0</v>
      </c>
      <c r="C2012" s="15" t="s">
        <v>37222</v>
      </c>
      <c r="D2012" s="15" t="s">
        <v>37223</v>
      </c>
      <c r="E2012" s="15">
        <v>45699</v>
      </c>
      <c r="F2012" s="15" t="s">
        <v>37224</v>
      </c>
      <c r="G2012" s="15">
        <v>45649</v>
      </c>
      <c r="H2012" s="15">
        <v>45831</v>
      </c>
      <c r="I2012" s="15" t="s">
        <v>37225</v>
      </c>
      <c r="J2012" s="15" t="s">
        <v>37226</v>
      </c>
      <c r="K2012" s="15" t="s">
        <v>45330</v>
      </c>
      <c r="L2012" s="15" t="s">
        <v>314</v>
      </c>
      <c r="M2012" s="15" t="s">
        <v>978</v>
      </c>
      <c r="N2012" s="14">
        <v>2011</v>
      </c>
      <c r="O2012" s="15" t="s">
        <v>37227</v>
      </c>
      <c r="P2012" s="15" t="s">
        <v>106</v>
      </c>
      <c r="Q2012" s="15" t="s">
        <v>47111</v>
      </c>
      <c r="R2012" s="15" t="s">
        <v>931</v>
      </c>
      <c r="S2012" s="15" t="s">
        <v>37228</v>
      </c>
      <c r="T2012" s="15" t="s">
        <v>308</v>
      </c>
      <c r="U2012" s="15" t="s">
        <v>53</v>
      </c>
      <c r="V2012" s="15" t="s">
        <v>45690</v>
      </c>
      <c r="W2012" s="15" t="s">
        <v>264</v>
      </c>
      <c r="X2012" s="15" t="str">
        <f>_xlfn.XLOOKUP(_LOOKUP[[#This Row],[AdjusterMemberName]],_Adjuster[Adjuster Name],_Adjuster[Email],,0)</f>
        <v>sBonnevie@knightcompany.com</v>
      </c>
      <c r="Y2012" s="15" t="str">
        <f>_xlfn.XLOOKUP(_LOOKUP[[#This Row],[AdjusterMemberName]],_Adjuster[Adjuster Name],_Adjuster[Phone Number],,0)</f>
        <v>323-692-4064</v>
      </c>
      <c r="Z2012" s="15" t="s">
        <v>37229</v>
      </c>
      <c r="AA20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5012 Golden Ave Apt A, Riverside  CA 92505</v>
      </c>
      <c r="AB2012" s="15"/>
    </row>
    <row r="2013" spans="1:28" x14ac:dyDescent="0.3">
      <c r="A2013" s="14">
        <v>1</v>
      </c>
      <c r="B2013" s="14">
        <v>1</v>
      </c>
      <c r="C2013" s="15" t="s">
        <v>30395</v>
      </c>
      <c r="D2013" s="15" t="s">
        <v>30395</v>
      </c>
      <c r="E2013" s="15">
        <v>45698</v>
      </c>
      <c r="F2013" s="15" t="s">
        <v>30396</v>
      </c>
      <c r="G2013" s="15">
        <v>45548</v>
      </c>
      <c r="H2013" s="15">
        <v>45729</v>
      </c>
      <c r="I2013" s="15" t="s">
        <v>30397</v>
      </c>
      <c r="J2013" s="15" t="s">
        <v>30398</v>
      </c>
      <c r="K2013" s="15" t="s">
        <v>45386</v>
      </c>
      <c r="L2013" s="15" t="s">
        <v>229</v>
      </c>
      <c r="M2013" s="15" t="s">
        <v>7444</v>
      </c>
      <c r="N2013" s="14">
        <v>2015</v>
      </c>
      <c r="O2013" s="15" t="s">
        <v>30399</v>
      </c>
      <c r="P2013" s="15" t="s">
        <v>106</v>
      </c>
      <c r="Q2013" s="15" t="s">
        <v>47120</v>
      </c>
      <c r="R2013" s="15" t="s">
        <v>30400</v>
      </c>
      <c r="S2013" s="15" t="s">
        <v>30401</v>
      </c>
      <c r="T2013" s="15" t="s">
        <v>174</v>
      </c>
      <c r="U2013" s="15" t="s">
        <v>53</v>
      </c>
      <c r="V2013" s="15" t="s">
        <v>45920</v>
      </c>
      <c r="W2013" s="15" t="s">
        <v>54</v>
      </c>
      <c r="X2013" s="15" t="str">
        <f>_xlfn.XLOOKUP(_LOOKUP[[#This Row],[AdjusterMemberName]],_Adjuster[Adjuster Name],_Adjuster[Email],,0)</f>
        <v>JRubalcava@knightcompany.com</v>
      </c>
      <c r="Y2013" s="15" t="str">
        <f>_xlfn.XLOOKUP(_LOOKUP[[#This Row],[AdjusterMemberName]],_Adjuster[Adjuster Name],_Adjuster[Phone Number],,0)</f>
        <v>424-559-5420</v>
      </c>
      <c r="Z2013" s="15" t="s">
        <v>30402</v>
      </c>
      <c r="AA20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6326 Crenshaw Blvd, Los Angeles  CA 90043</v>
      </c>
      <c r="AB2013" s="15">
        <v>45712</v>
      </c>
    </row>
    <row r="2014" spans="1:28" x14ac:dyDescent="0.3">
      <c r="A2014" s="14">
        <v>1</v>
      </c>
      <c r="B2014" s="14">
        <v>1</v>
      </c>
      <c r="C2014" s="15" t="s">
        <v>30475</v>
      </c>
      <c r="D2014" s="15" t="s">
        <v>30475</v>
      </c>
      <c r="E2014" s="15">
        <v>45698</v>
      </c>
      <c r="F2014" s="15" t="s">
        <v>30476</v>
      </c>
      <c r="G2014" s="15">
        <v>45568</v>
      </c>
      <c r="H2014" s="15">
        <v>45750</v>
      </c>
      <c r="I2014" s="15" t="s">
        <v>30477</v>
      </c>
      <c r="J2014" s="15" t="s">
        <v>30478</v>
      </c>
      <c r="K2014" s="15" t="s">
        <v>46026</v>
      </c>
      <c r="L2014" s="15" t="s">
        <v>128</v>
      </c>
      <c r="M2014" s="15" t="s">
        <v>170</v>
      </c>
      <c r="N2014" s="14">
        <v>2021</v>
      </c>
      <c r="O2014" s="15" t="s">
        <v>30479</v>
      </c>
      <c r="P2014" s="15" t="s">
        <v>81</v>
      </c>
      <c r="Q2014" s="15" t="s">
        <v>47073</v>
      </c>
      <c r="R2014" s="15" t="s">
        <v>610</v>
      </c>
      <c r="S2014" s="15" t="s">
        <v>30480</v>
      </c>
      <c r="T2014" s="15" t="s">
        <v>174</v>
      </c>
      <c r="U2014" s="15" t="s">
        <v>53</v>
      </c>
      <c r="V2014" s="15" t="s">
        <v>45337</v>
      </c>
      <c r="W2014" s="15" t="s">
        <v>1357</v>
      </c>
      <c r="X2014" s="15" t="str">
        <f>_xlfn.XLOOKUP(_LOOKUP[[#This Row],[AdjusterMemberName]],_Adjuster[Adjuster Name],_Adjuster[Email],,0)</f>
        <v>jRivera1@knightcompany.com</v>
      </c>
      <c r="Y2014" s="15" t="str">
        <f>_xlfn.XLOOKUP(_LOOKUP[[#This Row],[AdjusterMemberName]],_Adjuster[Adjuster Name],_Adjuster[Phone Number],,0)</f>
        <v>424-559-5239</v>
      </c>
      <c r="Z2014" s="15" t="s">
        <v>30481</v>
      </c>
      <c r="AA20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414 1/2 S Burlington Ave , Los Angeles  CA 90057</v>
      </c>
      <c r="AB2014" s="15"/>
    </row>
    <row r="2015" spans="1:28" x14ac:dyDescent="0.3">
      <c r="A2015" s="14">
        <v>1</v>
      </c>
      <c r="B2015" s="14">
        <v>1</v>
      </c>
      <c r="C2015" s="15" t="s">
        <v>30546</v>
      </c>
      <c r="D2015" s="15" t="s">
        <v>30547</v>
      </c>
      <c r="E2015" s="15">
        <v>45698</v>
      </c>
      <c r="F2015" s="15" t="s">
        <v>30548</v>
      </c>
      <c r="G2015" s="15">
        <v>45653</v>
      </c>
      <c r="H2015" s="15">
        <v>45835</v>
      </c>
      <c r="I2015" s="15" t="s">
        <v>30549</v>
      </c>
      <c r="J2015" s="15" t="s">
        <v>30550</v>
      </c>
      <c r="K2015" s="15" t="s">
        <v>46333</v>
      </c>
      <c r="L2015" s="15" t="s">
        <v>201</v>
      </c>
      <c r="M2015" s="15" t="s">
        <v>21414</v>
      </c>
      <c r="N2015" s="14">
        <v>2024</v>
      </c>
      <c r="O2015" s="15" t="s">
        <v>30551</v>
      </c>
      <c r="P2015" s="15" t="s">
        <v>81</v>
      </c>
      <c r="Q2015" s="15" t="s">
        <v>47006</v>
      </c>
      <c r="R2015" s="15" t="s">
        <v>30552</v>
      </c>
      <c r="S2015" s="15" t="s">
        <v>30553</v>
      </c>
      <c r="T2015" s="15" t="s">
        <v>164</v>
      </c>
      <c r="U2015" s="15" t="s">
        <v>53</v>
      </c>
      <c r="V2015" s="15" t="s">
        <v>45371</v>
      </c>
      <c r="W2015" s="15" t="s">
        <v>1544</v>
      </c>
      <c r="X2015" s="15" t="str">
        <f>_xlfn.XLOOKUP(_LOOKUP[[#This Row],[AdjusterMemberName]],_Adjuster[Adjuster Name],_Adjuster[Email],,0)</f>
        <v>CRodriguez5@knightcompany.com</v>
      </c>
      <c r="Y2015" s="15" t="str">
        <f>_xlfn.XLOOKUP(_LOOKUP[[#This Row],[AdjusterMemberName]],_Adjuster[Adjuster Name],_Adjuster[Phone Number],,0)</f>
        <v>323-456-1708</v>
      </c>
      <c r="Z2015" s="15" t="s">
        <v>30554</v>
      </c>
      <c r="AA20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4587 W Oswego Ave, Fresno  CA 93722</v>
      </c>
      <c r="AB2015" s="15"/>
    </row>
    <row r="2016" spans="1:28" x14ac:dyDescent="0.3">
      <c r="A2016" s="14">
        <v>1</v>
      </c>
      <c r="B2016" s="14">
        <v>1</v>
      </c>
      <c r="C2016" s="15" t="s">
        <v>30589</v>
      </c>
      <c r="D2016" s="15" t="s">
        <v>30589</v>
      </c>
      <c r="E2016" s="15">
        <v>45698</v>
      </c>
      <c r="F2016" s="15" t="s">
        <v>30590</v>
      </c>
      <c r="G2016" s="15">
        <v>45632</v>
      </c>
      <c r="H2016" s="15">
        <v>45814</v>
      </c>
      <c r="I2016" s="15" t="s">
        <v>30591</v>
      </c>
      <c r="J2016" s="15" t="s">
        <v>30592</v>
      </c>
      <c r="K2016" s="15" t="s">
        <v>45635</v>
      </c>
      <c r="L2016" s="15" t="s">
        <v>128</v>
      </c>
      <c r="M2016" s="15" t="s">
        <v>170</v>
      </c>
      <c r="N2016" s="14">
        <v>2022</v>
      </c>
      <c r="O2016" s="15" t="s">
        <v>30593</v>
      </c>
      <c r="P2016" s="15" t="s">
        <v>106</v>
      </c>
      <c r="Q2016" s="15" t="s">
        <v>46978</v>
      </c>
      <c r="R2016" s="15" t="s">
        <v>306</v>
      </c>
      <c r="S2016" s="15" t="s">
        <v>30594</v>
      </c>
      <c r="T2016" s="15" t="s">
        <v>8975</v>
      </c>
      <c r="U2016" s="15" t="s">
        <v>53</v>
      </c>
      <c r="V2016" s="15" t="s">
        <v>45887</v>
      </c>
      <c r="W2016" s="15" t="s">
        <v>264</v>
      </c>
      <c r="X2016" s="15" t="str">
        <f>_xlfn.XLOOKUP(_LOOKUP[[#This Row],[AdjusterMemberName]],_Adjuster[Adjuster Name],_Adjuster[Email],,0)</f>
        <v>sBonnevie@knightcompany.com</v>
      </c>
      <c r="Y2016" s="15" t="str">
        <f>_xlfn.XLOOKUP(_LOOKUP[[#This Row],[AdjusterMemberName]],_Adjuster[Adjuster Name],_Adjuster[Phone Number],,0)</f>
        <v>323-692-4064</v>
      </c>
      <c r="Z2016" s="15" t="s">
        <v>30595</v>
      </c>
      <c r="AA20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1704 Pierce Ln, Madera  CA 93638</v>
      </c>
      <c r="AB2016" s="15"/>
    </row>
    <row r="2017" spans="1:28" x14ac:dyDescent="0.3">
      <c r="A2017" s="14">
        <v>1</v>
      </c>
      <c r="B2017" s="14">
        <v>1</v>
      </c>
      <c r="C2017" s="15" t="s">
        <v>30779</v>
      </c>
      <c r="D2017" s="15" t="s">
        <v>30780</v>
      </c>
      <c r="E2017" s="15">
        <v>45698</v>
      </c>
      <c r="F2017" s="15" t="s">
        <v>30781</v>
      </c>
      <c r="G2017" s="15">
        <v>45698</v>
      </c>
      <c r="H2017" s="15">
        <v>45879</v>
      </c>
      <c r="I2017" s="15" t="s">
        <v>30782</v>
      </c>
      <c r="J2017" s="15" t="s">
        <v>30783</v>
      </c>
      <c r="K2017" s="15" t="s">
        <v>45332</v>
      </c>
      <c r="L2017" s="15" t="s">
        <v>281</v>
      </c>
      <c r="M2017" s="15" t="s">
        <v>282</v>
      </c>
      <c r="N2017" s="14">
        <v>2018</v>
      </c>
      <c r="O2017" s="15" t="s">
        <v>30784</v>
      </c>
      <c r="P2017" s="15" t="s">
        <v>81</v>
      </c>
      <c r="Q2017" s="15" t="s">
        <v>47037</v>
      </c>
      <c r="R2017" s="15" t="s">
        <v>30785</v>
      </c>
      <c r="S2017" s="15" t="s">
        <v>30786</v>
      </c>
      <c r="T2017" s="15" t="s">
        <v>10009</v>
      </c>
      <c r="U2017" s="15" t="s">
        <v>53</v>
      </c>
      <c r="V2017" s="15" t="s">
        <v>46322</v>
      </c>
      <c r="W2017" s="15" t="s">
        <v>22473</v>
      </c>
      <c r="X2017" s="15" t="e">
        <f>_xlfn.XLOOKUP(_LOOKUP[[#This Row],[AdjusterMemberName]],_Adjuster[Adjuster Name],_Adjuster[Email],,0)</f>
        <v>#N/A</v>
      </c>
      <c r="Y2017" s="15" t="e">
        <f>_xlfn.XLOOKUP(_LOOKUP[[#This Row],[AdjusterMemberName]],_Adjuster[Adjuster Name],_Adjuster[Phone Number],,0)</f>
        <v>#N/A</v>
      </c>
      <c r="Z2017" s="15" t="s">
        <v>30787</v>
      </c>
      <c r="AA20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1608 Pueblo Ave Apt 13, Napa  CA 94558</v>
      </c>
      <c r="AB2017" s="15">
        <v>45799</v>
      </c>
    </row>
    <row r="2018" spans="1:28" x14ac:dyDescent="0.3">
      <c r="A2018" s="14">
        <v>1</v>
      </c>
      <c r="B2018" s="14">
        <v>1</v>
      </c>
      <c r="C2018" s="15" t="s">
        <v>30824</v>
      </c>
      <c r="D2018" s="15" t="s">
        <v>30825</v>
      </c>
      <c r="E2018" s="15">
        <v>45698</v>
      </c>
      <c r="F2018" s="15" t="s">
        <v>30826</v>
      </c>
      <c r="G2018" s="15">
        <v>45670</v>
      </c>
      <c r="H2018" s="15">
        <v>45851</v>
      </c>
      <c r="I2018" s="15" t="s">
        <v>30827</v>
      </c>
      <c r="J2018" s="15" t="s">
        <v>30828</v>
      </c>
      <c r="K2018" s="15" t="s">
        <v>46319</v>
      </c>
      <c r="L2018" s="15" t="s">
        <v>128</v>
      </c>
      <c r="M2018" s="15" t="s">
        <v>170</v>
      </c>
      <c r="N2018" s="14">
        <v>2023</v>
      </c>
      <c r="O2018" s="15" t="s">
        <v>30829</v>
      </c>
      <c r="P2018" s="15" t="s">
        <v>81</v>
      </c>
      <c r="Q2018" s="15" t="s">
        <v>47016</v>
      </c>
      <c r="R2018" s="15" t="s">
        <v>9433</v>
      </c>
      <c r="S2018" s="15" t="s">
        <v>30830</v>
      </c>
      <c r="T2018" s="15" t="s">
        <v>174</v>
      </c>
      <c r="U2018" s="15" t="s">
        <v>53</v>
      </c>
      <c r="V2018" s="15" t="s">
        <v>45337</v>
      </c>
      <c r="W2018" s="15" t="s">
        <v>850</v>
      </c>
      <c r="X2018" s="15" t="e">
        <f>_xlfn.XLOOKUP(_LOOKUP[[#This Row],[AdjusterMemberName]],_Adjuster[Adjuster Name],_Adjuster[Email],,0)</f>
        <v>#N/A</v>
      </c>
      <c r="Y2018" s="15" t="e">
        <f>_xlfn.XLOOKUP(_LOOKUP[[#This Row],[AdjusterMemberName]],_Adjuster[Adjuster Name],_Adjuster[Phone Number],,0)</f>
        <v>#N/A</v>
      </c>
      <c r="Z2018" s="15" t="s">
        <v>30831</v>
      </c>
      <c r="AA20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680 S Burlington Ave Apt 131, Los Angeles  CA 90057</v>
      </c>
      <c r="AB2018" s="15">
        <v>45771</v>
      </c>
    </row>
    <row r="2019" spans="1:28" x14ac:dyDescent="0.3">
      <c r="A2019" s="14">
        <v>1</v>
      </c>
      <c r="B2019" s="14">
        <v>1</v>
      </c>
      <c r="C2019" s="15" t="s">
        <v>32646</v>
      </c>
      <c r="D2019" s="15" t="s">
        <v>32646</v>
      </c>
      <c r="E2019" s="15">
        <v>45698</v>
      </c>
      <c r="F2019" s="15" t="s">
        <v>32647</v>
      </c>
      <c r="G2019" s="15">
        <v>45591</v>
      </c>
      <c r="H2019" s="15">
        <v>45773</v>
      </c>
      <c r="I2019" s="15" t="s">
        <v>32648</v>
      </c>
      <c r="J2019" s="15" t="s">
        <v>2835</v>
      </c>
      <c r="K2019" s="15" t="s">
        <v>45509</v>
      </c>
      <c r="L2019" s="15" t="s">
        <v>128</v>
      </c>
      <c r="M2019" s="15" t="s">
        <v>129</v>
      </c>
      <c r="N2019" s="14">
        <v>2018</v>
      </c>
      <c r="O2019" s="15" t="s">
        <v>32649</v>
      </c>
      <c r="P2019" s="15" t="s">
        <v>106</v>
      </c>
      <c r="Q2019" s="15" t="s">
        <v>47130</v>
      </c>
      <c r="R2019" s="15" t="s">
        <v>32650</v>
      </c>
      <c r="S2019" s="15" t="s">
        <v>32651</v>
      </c>
      <c r="T2019" s="15" t="s">
        <v>234</v>
      </c>
      <c r="U2019" s="15" t="s">
        <v>53</v>
      </c>
      <c r="V2019" s="15" t="s">
        <v>45436</v>
      </c>
      <c r="W2019" s="15" t="s">
        <v>22473</v>
      </c>
      <c r="X2019" s="15" t="e">
        <f>_xlfn.XLOOKUP(_LOOKUP[[#This Row],[AdjusterMemberName]],_Adjuster[Adjuster Name],_Adjuster[Email],,0)</f>
        <v>#N/A</v>
      </c>
      <c r="Y2019" s="15" t="e">
        <f>_xlfn.XLOOKUP(_LOOKUP[[#This Row],[AdjusterMemberName]],_Adjuster[Adjuster Name],_Adjuster[Phone Number],,0)</f>
        <v>#N/A</v>
      </c>
      <c r="Z2019" s="15" t="s">
        <v>32652</v>
      </c>
      <c r="AA20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4861 Clara St Apt 8, Cudahy  CA 90201</v>
      </c>
      <c r="AB2019" s="15"/>
    </row>
    <row r="2020" spans="1:28" x14ac:dyDescent="0.3">
      <c r="A2020" s="14">
        <v>1</v>
      </c>
      <c r="B2020" s="14">
        <v>1</v>
      </c>
      <c r="C2020" s="15" t="s">
        <v>30426</v>
      </c>
      <c r="D2020" s="15" t="s">
        <v>30427</v>
      </c>
      <c r="E2020" s="15">
        <v>45697</v>
      </c>
      <c r="F2020" s="15" t="s">
        <v>30428</v>
      </c>
      <c r="G2020" s="15">
        <v>45626</v>
      </c>
      <c r="H2020" s="15">
        <v>45807</v>
      </c>
      <c r="I2020" s="15" t="s">
        <v>30429</v>
      </c>
      <c r="J2020" s="15" t="s">
        <v>30430</v>
      </c>
      <c r="K2020" s="15" t="s">
        <v>45879</v>
      </c>
      <c r="L2020" s="15" t="s">
        <v>281</v>
      </c>
      <c r="M2020" s="15" t="s">
        <v>9025</v>
      </c>
      <c r="N2020" s="14">
        <v>2018</v>
      </c>
      <c r="O2020" s="15" t="s">
        <v>30431</v>
      </c>
      <c r="P2020" s="15" t="s">
        <v>106</v>
      </c>
      <c r="Q2020" s="15" t="s">
        <v>47019</v>
      </c>
      <c r="R2020" s="15" t="s">
        <v>30432</v>
      </c>
      <c r="S2020" s="15" t="s">
        <v>30433</v>
      </c>
      <c r="T2020" s="15" t="s">
        <v>96</v>
      </c>
      <c r="U2020" s="15" t="s">
        <v>53</v>
      </c>
      <c r="V2020" s="15" t="s">
        <v>45731</v>
      </c>
      <c r="W2020" s="15" t="s">
        <v>264</v>
      </c>
      <c r="X2020" s="15" t="str">
        <f>_xlfn.XLOOKUP(_LOOKUP[[#This Row],[AdjusterMemberName]],_Adjuster[Adjuster Name],_Adjuster[Email],,0)</f>
        <v>sBonnevie@knightcompany.com</v>
      </c>
      <c r="Y2020" s="15" t="str">
        <f>_xlfn.XLOOKUP(_LOOKUP[[#This Row],[AdjusterMemberName]],_Adjuster[Adjuster Name],_Adjuster[Phone Number],,0)</f>
        <v>323-692-4064</v>
      </c>
      <c r="Z2020" s="15" t="s">
        <v>30434</v>
      </c>
      <c r="AA20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14164 Saint Tropez Ct, Moreno Valley  CA 92553</v>
      </c>
      <c r="AB2020" s="15"/>
    </row>
    <row r="2021" spans="1:28" x14ac:dyDescent="0.3">
      <c r="A2021" s="14">
        <v>1</v>
      </c>
      <c r="B2021" s="14">
        <v>1</v>
      </c>
      <c r="C2021" s="15" t="s">
        <v>30515</v>
      </c>
      <c r="D2021" s="15" t="s">
        <v>30515</v>
      </c>
      <c r="E2021" s="15">
        <v>45697</v>
      </c>
      <c r="F2021" s="15" t="s">
        <v>30516</v>
      </c>
      <c r="G2021" s="15">
        <v>45638</v>
      </c>
      <c r="H2021" s="15">
        <v>45820</v>
      </c>
      <c r="I2021" s="15" t="s">
        <v>30517</v>
      </c>
      <c r="J2021" s="15" t="s">
        <v>30518</v>
      </c>
      <c r="K2021" s="15" t="s">
        <v>45336</v>
      </c>
      <c r="L2021" s="15" t="s">
        <v>314</v>
      </c>
      <c r="M2021" s="15" t="s">
        <v>315</v>
      </c>
      <c r="N2021" s="14">
        <v>2024</v>
      </c>
      <c r="O2021" s="15" t="s">
        <v>30519</v>
      </c>
      <c r="P2021" s="15" t="s">
        <v>106</v>
      </c>
      <c r="Q2021" s="15" t="s">
        <v>47015</v>
      </c>
      <c r="R2021" s="15" t="s">
        <v>2190</v>
      </c>
      <c r="S2021" s="15" t="s">
        <v>30520</v>
      </c>
      <c r="T2021" s="15" t="s">
        <v>1862</v>
      </c>
      <c r="U2021" s="15" t="s">
        <v>53</v>
      </c>
      <c r="V2021" s="15" t="s">
        <v>45724</v>
      </c>
      <c r="W2021" s="15" t="s">
        <v>6921</v>
      </c>
      <c r="X2021" s="15" t="str">
        <f>_xlfn.XLOOKUP(_LOOKUP[[#This Row],[AdjusterMemberName]],_Adjuster[Adjuster Name],_Adjuster[Email],,0)</f>
        <v>AWallace@knightcompany.com</v>
      </c>
      <c r="Y2021" s="15" t="str">
        <f>_xlfn.XLOOKUP(_LOOKUP[[#This Row],[AdjusterMemberName]],_Adjuster[Adjuster Name],_Adjuster[Phone Number],,0)</f>
        <v>424-559-5734</v>
      </c>
      <c r="Z2021" s="15" t="s">
        <v>30521</v>
      </c>
      <c r="AA20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, Temecula  CA 92592</v>
      </c>
      <c r="AB2021" s="15"/>
    </row>
    <row r="2022" spans="1:28" x14ac:dyDescent="0.3">
      <c r="A2022" s="14">
        <v>1</v>
      </c>
      <c r="B2022" s="14">
        <v>1</v>
      </c>
      <c r="C2022" s="15" t="s">
        <v>30555</v>
      </c>
      <c r="D2022" s="15" t="s">
        <v>30555</v>
      </c>
      <c r="E2022" s="15">
        <v>45697</v>
      </c>
      <c r="F2022" s="15" t="s">
        <v>30556</v>
      </c>
      <c r="G2022" s="15">
        <v>45609</v>
      </c>
      <c r="H2022" s="15">
        <v>45790</v>
      </c>
      <c r="I2022" s="15" t="s">
        <v>30557</v>
      </c>
      <c r="J2022" s="15" t="s">
        <v>30558</v>
      </c>
      <c r="K2022" s="15" t="s">
        <v>46332</v>
      </c>
      <c r="L2022" s="15" t="s">
        <v>91</v>
      </c>
      <c r="M2022" s="15" t="s">
        <v>92</v>
      </c>
      <c r="N2022" s="14">
        <v>2015</v>
      </c>
      <c r="O2022" s="15" t="s">
        <v>30559</v>
      </c>
      <c r="P2022" s="15" t="s">
        <v>81</v>
      </c>
      <c r="Q2022" s="15" t="s">
        <v>47149</v>
      </c>
      <c r="R2022" s="15" t="s">
        <v>30560</v>
      </c>
      <c r="S2022" s="15" t="s">
        <v>30561</v>
      </c>
      <c r="T2022" s="15" t="s">
        <v>13067</v>
      </c>
      <c r="U2022" s="15" t="s">
        <v>53</v>
      </c>
      <c r="V2022" s="15" t="s">
        <v>45865</v>
      </c>
      <c r="W2022" s="15" t="s">
        <v>54</v>
      </c>
      <c r="X2022" s="15" t="str">
        <f>_xlfn.XLOOKUP(_LOOKUP[[#This Row],[AdjusterMemberName]],_Adjuster[Adjuster Name],_Adjuster[Email],,0)</f>
        <v>JRubalcava@knightcompany.com</v>
      </c>
      <c r="Y2022" s="15" t="str">
        <f>_xlfn.XLOOKUP(_LOOKUP[[#This Row],[AdjusterMemberName]],_Adjuster[Adjuster Name],_Adjuster[Phone Number],,0)</f>
        <v>424-559-5420</v>
      </c>
      <c r="Z2022" s="15" t="s">
        <v>30562</v>
      </c>
      <c r="AA20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1065 Borden Rd, San Marcos  CA 92069</v>
      </c>
      <c r="AB2022" s="15"/>
    </row>
    <row r="2023" spans="1:28" x14ac:dyDescent="0.3">
      <c r="A2023" s="14">
        <v>1</v>
      </c>
      <c r="B2023" s="14">
        <v>1</v>
      </c>
      <c r="C2023" s="15" t="s">
        <v>23862</v>
      </c>
      <c r="D2023" s="15" t="s">
        <v>23862</v>
      </c>
      <c r="E2023" s="15">
        <v>45697</v>
      </c>
      <c r="F2023" s="15" t="s">
        <v>23863</v>
      </c>
      <c r="G2023" s="15">
        <v>45536</v>
      </c>
      <c r="H2023" s="15">
        <v>45717</v>
      </c>
      <c r="I2023" s="15" t="s">
        <v>30832</v>
      </c>
      <c r="J2023" s="15" t="s">
        <v>30833</v>
      </c>
      <c r="K2023" s="15" t="s">
        <v>45388</v>
      </c>
      <c r="L2023" s="15" t="s">
        <v>103</v>
      </c>
      <c r="M2023" s="15" t="s">
        <v>104</v>
      </c>
      <c r="N2023" s="14">
        <v>2015</v>
      </c>
      <c r="O2023" s="15" t="s">
        <v>30834</v>
      </c>
      <c r="P2023" s="15" t="s">
        <v>106</v>
      </c>
      <c r="Q2023" s="15" t="s">
        <v>47065</v>
      </c>
      <c r="R2023" s="15" t="s">
        <v>23866</v>
      </c>
      <c r="S2023" s="15" t="s">
        <v>23867</v>
      </c>
      <c r="T2023" s="15" t="s">
        <v>308</v>
      </c>
      <c r="U2023" s="15" t="s">
        <v>53</v>
      </c>
      <c r="V2023" s="15" t="s">
        <v>45432</v>
      </c>
      <c r="W2023" s="15" t="s">
        <v>1049</v>
      </c>
      <c r="X2023" s="15" t="str">
        <f>_xlfn.XLOOKUP(_LOOKUP[[#This Row],[AdjusterMemberName]],_Adjuster[Adjuster Name],_Adjuster[Email],,0)</f>
        <v>cPenate@knightcompany.com</v>
      </c>
      <c r="Y2023" s="15" t="str">
        <f>_xlfn.XLOOKUP(_LOOKUP[[#This Row],[AdjusterMemberName]],_Adjuster[Adjuster Name],_Adjuster[Phone Number],,0)</f>
        <v>424-559-5385</v>
      </c>
      <c r="Z2023" s="15" t="s">
        <v>23868</v>
      </c>
      <c r="AA20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9392 Indiana Ave, Riverside  CA 92503</v>
      </c>
      <c r="AB2023" s="15"/>
    </row>
    <row r="2024" spans="1:28" x14ac:dyDescent="0.3">
      <c r="A2024" s="14">
        <v>1</v>
      </c>
      <c r="B2024" s="14">
        <v>1</v>
      </c>
      <c r="C2024" s="15" t="s">
        <v>31414</v>
      </c>
      <c r="D2024" s="15" t="s">
        <v>31414</v>
      </c>
      <c r="E2024" s="15">
        <v>45697</v>
      </c>
      <c r="F2024" s="15" t="s">
        <v>31415</v>
      </c>
      <c r="G2024" s="15">
        <v>45593</v>
      </c>
      <c r="H2024" s="15">
        <v>45775</v>
      </c>
      <c r="I2024" s="15" t="s">
        <v>31416</v>
      </c>
      <c r="J2024" s="15" t="s">
        <v>31417</v>
      </c>
      <c r="K2024" s="15" t="s">
        <v>45646</v>
      </c>
      <c r="L2024" s="15" t="s">
        <v>128</v>
      </c>
      <c r="M2024" s="15" t="s">
        <v>129</v>
      </c>
      <c r="N2024" s="14">
        <v>2015</v>
      </c>
      <c r="O2024" s="15" t="s">
        <v>31418</v>
      </c>
      <c r="P2024" s="15" t="s">
        <v>106</v>
      </c>
      <c r="Q2024" s="15" t="s">
        <v>47093</v>
      </c>
      <c r="R2024" s="15" t="s">
        <v>762</v>
      </c>
      <c r="S2024" s="15" t="s">
        <v>31419</v>
      </c>
      <c r="T2024" s="15" t="s">
        <v>164</v>
      </c>
      <c r="U2024" s="15" t="s">
        <v>53</v>
      </c>
      <c r="V2024" s="15" t="s">
        <v>46295</v>
      </c>
      <c r="W2024" s="15" t="s">
        <v>1357</v>
      </c>
      <c r="X2024" s="15" t="str">
        <f>_xlfn.XLOOKUP(_LOOKUP[[#This Row],[AdjusterMemberName]],_Adjuster[Adjuster Name],_Adjuster[Email],,0)</f>
        <v>jRivera1@knightcompany.com</v>
      </c>
      <c r="Y2024" s="15" t="str">
        <f>_xlfn.XLOOKUP(_LOOKUP[[#This Row],[AdjusterMemberName]],_Adjuster[Adjuster Name],_Adjuster[Phone Number],,0)</f>
        <v>424-559-5239</v>
      </c>
      <c r="Z2024" s="15" t="s">
        <v>31420</v>
      </c>
      <c r="AA20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3850 N 6Th St, Fresno  CA 93726</v>
      </c>
      <c r="AB2024" s="15"/>
    </row>
    <row r="2025" spans="1:28" x14ac:dyDescent="0.3">
      <c r="A2025" s="14">
        <v>1</v>
      </c>
      <c r="B2025" s="14">
        <v>1</v>
      </c>
      <c r="C2025" s="15" t="s">
        <v>31421</v>
      </c>
      <c r="D2025" s="15" t="s">
        <v>31421</v>
      </c>
      <c r="E2025" s="15">
        <v>45697</v>
      </c>
      <c r="F2025" s="15" t="s">
        <v>31422</v>
      </c>
      <c r="G2025" s="15">
        <v>45562</v>
      </c>
      <c r="H2025" s="15">
        <v>45743</v>
      </c>
      <c r="I2025" s="15" t="s">
        <v>31423</v>
      </c>
      <c r="J2025" s="15" t="s">
        <v>31424</v>
      </c>
      <c r="K2025" s="15" t="s">
        <v>45388</v>
      </c>
      <c r="L2025" s="15" t="s">
        <v>181</v>
      </c>
      <c r="M2025" s="15" t="s">
        <v>182</v>
      </c>
      <c r="N2025" s="14">
        <v>2015</v>
      </c>
      <c r="O2025" s="15" t="s">
        <v>31425</v>
      </c>
      <c r="P2025" s="15" t="s">
        <v>81</v>
      </c>
      <c r="Q2025" s="15" t="s">
        <v>47018</v>
      </c>
      <c r="R2025" s="15" t="s">
        <v>31426</v>
      </c>
      <c r="S2025" s="15" t="s">
        <v>31427</v>
      </c>
      <c r="T2025" s="15" t="s">
        <v>1834</v>
      </c>
      <c r="U2025" s="15" t="s">
        <v>53</v>
      </c>
      <c r="V2025" s="15" t="s">
        <v>45942</v>
      </c>
      <c r="W2025" s="15" t="s">
        <v>3184</v>
      </c>
      <c r="X2025" s="15" t="str">
        <f>_xlfn.XLOOKUP(_LOOKUP[[#This Row],[AdjusterMemberName]],_Adjuster[Adjuster Name],_Adjuster[Email],,0)</f>
        <v>mQualls@knightcompany.com</v>
      </c>
      <c r="Y2025" s="15" t="str">
        <f>_xlfn.XLOOKUP(_LOOKUP[[#This Row],[AdjusterMemberName]],_Adjuster[Adjuster Name],_Adjuster[Phone Number],,0)</f>
        <v>424-559-5436</v>
      </c>
      <c r="Z2025" s="15" t="s">
        <v>31428</v>
      </c>
      <c r="AA20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2400 W Valley Pkwy Spc 78, Escondido  CA 92029</v>
      </c>
      <c r="AB2025" s="15"/>
    </row>
    <row r="2026" spans="1:28" x14ac:dyDescent="0.3">
      <c r="A2026" s="14">
        <v>1</v>
      </c>
      <c r="B2026" s="14">
        <v>0</v>
      </c>
      <c r="C2026" s="15" t="s">
        <v>30403</v>
      </c>
      <c r="D2026" s="15" t="s">
        <v>30404</v>
      </c>
      <c r="E2026" s="15">
        <v>45696</v>
      </c>
      <c r="F2026" s="15" t="s">
        <v>30405</v>
      </c>
      <c r="G2026" s="15">
        <v>45613</v>
      </c>
      <c r="H2026" s="15">
        <v>45794</v>
      </c>
      <c r="I2026" s="15" t="s">
        <v>30406</v>
      </c>
      <c r="J2026" s="15" t="s">
        <v>30407</v>
      </c>
      <c r="K2026" s="15" t="s">
        <v>46296</v>
      </c>
      <c r="L2026" s="15" t="s">
        <v>128</v>
      </c>
      <c r="M2026" s="15" t="s">
        <v>836</v>
      </c>
      <c r="N2026" s="14">
        <v>2015</v>
      </c>
      <c r="O2026" s="15" t="s">
        <v>30408</v>
      </c>
      <c r="P2026" s="15" t="s">
        <v>81</v>
      </c>
      <c r="Q2026" s="15" t="s">
        <v>47093</v>
      </c>
      <c r="R2026" s="15" t="s">
        <v>30409</v>
      </c>
      <c r="S2026" s="15" t="s">
        <v>30410</v>
      </c>
      <c r="T2026" s="15" t="s">
        <v>572</v>
      </c>
      <c r="U2026" s="15" t="s">
        <v>53</v>
      </c>
      <c r="V2026" s="15" t="s">
        <v>45492</v>
      </c>
      <c r="W2026" s="15" t="s">
        <v>1357</v>
      </c>
      <c r="X2026" s="15" t="str">
        <f>_xlfn.XLOOKUP(_LOOKUP[[#This Row],[AdjusterMemberName]],_Adjuster[Adjuster Name],_Adjuster[Email],,0)</f>
        <v>jRivera1@knightcompany.com</v>
      </c>
      <c r="Y2026" s="15" t="str">
        <f>_xlfn.XLOOKUP(_LOOKUP[[#This Row],[AdjusterMemberName]],_Adjuster[Adjuster Name],_Adjuster[Phone Number],,0)</f>
        <v>424-559-5239</v>
      </c>
      <c r="Z2026" s="15" t="s">
        <v>30411</v>
      </c>
      <c r="AA20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1201 Dawn St , Bakersfield  CA 93307</v>
      </c>
      <c r="AB2026" s="15"/>
    </row>
    <row r="2027" spans="1:28" x14ac:dyDescent="0.3">
      <c r="A2027" s="14">
        <v>1</v>
      </c>
      <c r="B2027" s="14">
        <v>1</v>
      </c>
      <c r="C2027" s="15" t="s">
        <v>30412</v>
      </c>
      <c r="D2027" s="15" t="s">
        <v>30413</v>
      </c>
      <c r="E2027" s="15">
        <v>45696</v>
      </c>
      <c r="F2027" s="15" t="s">
        <v>30414</v>
      </c>
      <c r="G2027" s="15">
        <v>45660</v>
      </c>
      <c r="H2027" s="15">
        <v>45841</v>
      </c>
      <c r="I2027" s="15" t="s">
        <v>30415</v>
      </c>
      <c r="J2027" s="15" t="s">
        <v>30416</v>
      </c>
      <c r="K2027" s="15" t="s">
        <v>46338</v>
      </c>
      <c r="L2027" s="15" t="s">
        <v>128</v>
      </c>
      <c r="M2027" s="15" t="s">
        <v>129</v>
      </c>
      <c r="N2027" s="14">
        <v>2024</v>
      </c>
      <c r="O2027" s="15" t="s">
        <v>30417</v>
      </c>
      <c r="P2027" s="15" t="s">
        <v>106</v>
      </c>
      <c r="Q2027" s="15" t="s">
        <v>47012</v>
      </c>
      <c r="R2027" s="15" t="s">
        <v>30418</v>
      </c>
      <c r="S2027" s="15" t="s">
        <v>30419</v>
      </c>
      <c r="T2027" s="15" t="s">
        <v>2129</v>
      </c>
      <c r="U2027" s="15" t="s">
        <v>53</v>
      </c>
      <c r="V2027" s="15" t="s">
        <v>46337</v>
      </c>
      <c r="W2027" s="15" t="s">
        <v>3184</v>
      </c>
      <c r="X2027" s="15" t="str">
        <f>_xlfn.XLOOKUP(_LOOKUP[[#This Row],[AdjusterMemberName]],_Adjuster[Adjuster Name],_Adjuster[Email],,0)</f>
        <v>mQualls@knightcompany.com</v>
      </c>
      <c r="Y2027" s="15" t="str">
        <f>_xlfn.XLOOKUP(_LOOKUP[[#This Row],[AdjusterMemberName]],_Adjuster[Adjuster Name],_Adjuster[Phone Number],,0)</f>
        <v>424-559-5436</v>
      </c>
      <c r="Z2027" s="15" t="s">
        <v>30420</v>
      </c>
      <c r="AA20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26142 Los Viveros, Mission Viejo  CA 92691</v>
      </c>
      <c r="AB2027" s="15">
        <v>45823</v>
      </c>
    </row>
    <row r="2028" spans="1:28" x14ac:dyDescent="0.3">
      <c r="A2028" s="14">
        <v>1</v>
      </c>
      <c r="B2028" s="14">
        <v>1</v>
      </c>
      <c r="C2028" s="15" t="s">
        <v>30435</v>
      </c>
      <c r="D2028" s="15" t="s">
        <v>30436</v>
      </c>
      <c r="E2028" s="15">
        <v>45696</v>
      </c>
      <c r="F2028" s="15" t="s">
        <v>30437</v>
      </c>
      <c r="G2028" s="15">
        <v>45678</v>
      </c>
      <c r="H2028" s="15">
        <v>45859</v>
      </c>
      <c r="I2028" s="15" t="s">
        <v>30438</v>
      </c>
      <c r="J2028" s="15" t="s">
        <v>30439</v>
      </c>
      <c r="K2028" s="15" t="s">
        <v>45407</v>
      </c>
      <c r="L2028" s="15" t="s">
        <v>292</v>
      </c>
      <c r="M2028" s="15" t="s">
        <v>2316</v>
      </c>
      <c r="N2028" s="14">
        <v>2007</v>
      </c>
      <c r="O2028" s="15" t="s">
        <v>30440</v>
      </c>
      <c r="P2028" s="15" t="s">
        <v>81</v>
      </c>
      <c r="Q2028" s="15" t="s">
        <v>47150</v>
      </c>
      <c r="R2028" s="15" t="s">
        <v>20666</v>
      </c>
      <c r="S2028" s="15" t="s">
        <v>30441</v>
      </c>
      <c r="T2028" s="15" t="s">
        <v>1321</v>
      </c>
      <c r="U2028" s="15" t="s">
        <v>53</v>
      </c>
      <c r="V2028" s="15" t="s">
        <v>46336</v>
      </c>
      <c r="W2028" s="15" t="s">
        <v>3307</v>
      </c>
      <c r="X2028" s="15" t="e">
        <f>_xlfn.XLOOKUP(_LOOKUP[[#This Row],[AdjusterMemberName]],_Adjuster[Adjuster Name],_Adjuster[Email],,0)</f>
        <v>#N/A</v>
      </c>
      <c r="Y2028" s="15" t="e">
        <f>_xlfn.XLOOKUP(_LOOKUP[[#This Row],[AdjusterMemberName]],_Adjuster[Adjuster Name],_Adjuster[Phone Number],,0)</f>
        <v>#N/A</v>
      </c>
      <c r="Z2028" s="15" t="s">
        <v>30442</v>
      </c>
      <c r="AA20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1480 Lambert Way Apt 2, Turlock  CA 95380</v>
      </c>
      <c r="AB2028" s="15">
        <v>45720</v>
      </c>
    </row>
    <row r="2029" spans="1:28" x14ac:dyDescent="0.3">
      <c r="A2029" s="14">
        <v>1</v>
      </c>
      <c r="B2029" s="14">
        <v>0</v>
      </c>
      <c r="C2029" s="15" t="s">
        <v>30443</v>
      </c>
      <c r="D2029" s="15" t="s">
        <v>30444</v>
      </c>
      <c r="E2029" s="15">
        <v>45696</v>
      </c>
      <c r="F2029" s="15" t="s">
        <v>30445</v>
      </c>
      <c r="G2029" s="15">
        <v>45681</v>
      </c>
      <c r="H2029" s="15">
        <v>45862</v>
      </c>
      <c r="I2029" s="15" t="s">
        <v>30446</v>
      </c>
      <c r="J2029" s="15" t="s">
        <v>30447</v>
      </c>
      <c r="K2029" s="15" t="s">
        <v>45390</v>
      </c>
      <c r="L2029" s="15" t="s">
        <v>181</v>
      </c>
      <c r="M2029" s="15" t="s">
        <v>182</v>
      </c>
      <c r="N2029" s="14">
        <v>2021</v>
      </c>
      <c r="O2029" s="15" t="s">
        <v>30448</v>
      </c>
      <c r="P2029" s="15" t="s">
        <v>106</v>
      </c>
      <c r="Q2029" s="15" t="s">
        <v>47037</v>
      </c>
      <c r="R2029" s="15" t="s">
        <v>30449</v>
      </c>
      <c r="S2029" s="15" t="s">
        <v>30450</v>
      </c>
      <c r="T2029" s="15" t="s">
        <v>11096</v>
      </c>
      <c r="U2029" s="15" t="s">
        <v>53</v>
      </c>
      <c r="V2029" s="15" t="s">
        <v>45676</v>
      </c>
      <c r="W2029" s="15" t="s">
        <v>54</v>
      </c>
      <c r="X2029" s="15" t="str">
        <f>_xlfn.XLOOKUP(_LOOKUP[[#This Row],[AdjusterMemberName]],_Adjuster[Adjuster Name],_Adjuster[Email],,0)</f>
        <v>JRubalcava@knightcompany.com</v>
      </c>
      <c r="Y2029" s="15" t="str">
        <f>_xlfn.XLOOKUP(_LOOKUP[[#This Row],[AdjusterMemberName]],_Adjuster[Adjuster Name],_Adjuster[Phone Number],,0)</f>
        <v>424-559-5420</v>
      </c>
      <c r="Z2029" s="15" t="s">
        <v>30451</v>
      </c>
      <c r="AA20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1570 Ponderosa St, Tulare  CA 93274</v>
      </c>
      <c r="AB2029" s="15"/>
    </row>
    <row r="2030" spans="1:28" x14ac:dyDescent="0.3">
      <c r="A2030" s="14">
        <v>1</v>
      </c>
      <c r="B2030" s="14">
        <v>1</v>
      </c>
      <c r="C2030" s="15" t="s">
        <v>29218</v>
      </c>
      <c r="D2030" s="15" t="s">
        <v>29218</v>
      </c>
      <c r="E2030" s="15">
        <v>45696</v>
      </c>
      <c r="F2030" s="15" t="s">
        <v>29219</v>
      </c>
      <c r="G2030" s="15">
        <v>45662</v>
      </c>
      <c r="H2030" s="15">
        <v>45843</v>
      </c>
      <c r="I2030" s="15" t="s">
        <v>30482</v>
      </c>
      <c r="J2030" s="15" t="s">
        <v>30483</v>
      </c>
      <c r="K2030" s="15" t="s">
        <v>46335</v>
      </c>
      <c r="L2030" s="15" t="s">
        <v>103</v>
      </c>
      <c r="M2030" s="15" t="s">
        <v>104</v>
      </c>
      <c r="N2030" s="14">
        <v>1999</v>
      </c>
      <c r="O2030" s="15" t="s">
        <v>30484</v>
      </c>
      <c r="P2030" s="15" t="s">
        <v>106</v>
      </c>
      <c r="Q2030" s="15" t="s">
        <v>46931</v>
      </c>
      <c r="R2030" s="15" t="s">
        <v>2838</v>
      </c>
      <c r="S2030" s="15" t="s">
        <v>29223</v>
      </c>
      <c r="T2030" s="15" t="s">
        <v>29224</v>
      </c>
      <c r="U2030" s="15" t="s">
        <v>53</v>
      </c>
      <c r="V2030" s="15" t="s">
        <v>46334</v>
      </c>
      <c r="W2030" s="15" t="s">
        <v>3184</v>
      </c>
      <c r="X2030" s="15" t="str">
        <f>_xlfn.XLOOKUP(_LOOKUP[[#This Row],[AdjusterMemberName]],_Adjuster[Adjuster Name],_Adjuster[Email],,0)</f>
        <v>mQualls@knightcompany.com</v>
      </c>
      <c r="Y2030" s="15" t="str">
        <f>_xlfn.XLOOKUP(_LOOKUP[[#This Row],[AdjusterMemberName]],_Adjuster[Adjuster Name],_Adjuster[Phone Number],,0)</f>
        <v>424-559-5436</v>
      </c>
      <c r="Z2030" s="15" t="s">
        <v>29225</v>
      </c>
      <c r="AA20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12874 S Mack Rd, Grass Valley  CA 95949</v>
      </c>
      <c r="AB2030" s="15"/>
    </row>
    <row r="2031" spans="1:28" x14ac:dyDescent="0.3">
      <c r="A2031" s="14">
        <v>1</v>
      </c>
      <c r="B2031" s="14">
        <v>1</v>
      </c>
      <c r="C2031" s="15" t="s">
        <v>20357</v>
      </c>
      <c r="D2031" s="15" t="s">
        <v>20357</v>
      </c>
      <c r="E2031" s="15">
        <v>45696</v>
      </c>
      <c r="F2031" s="15" t="s">
        <v>30485</v>
      </c>
      <c r="G2031" s="15">
        <v>45694</v>
      </c>
      <c r="H2031" s="15">
        <v>45875</v>
      </c>
      <c r="I2031" s="15" t="s">
        <v>30486</v>
      </c>
      <c r="J2031" s="15" t="s">
        <v>30487</v>
      </c>
      <c r="K2031" s="15" t="s">
        <v>45695</v>
      </c>
      <c r="L2031" s="15" t="s">
        <v>150</v>
      </c>
      <c r="M2031" s="15" t="s">
        <v>7286</v>
      </c>
      <c r="N2031" s="14">
        <v>2021</v>
      </c>
      <c r="O2031" s="15" t="s">
        <v>20362</v>
      </c>
      <c r="P2031" s="15" t="s">
        <v>81</v>
      </c>
      <c r="Q2031" s="15" t="s">
        <v>46893</v>
      </c>
      <c r="R2031" s="15" t="s">
        <v>20363</v>
      </c>
      <c r="S2031" s="15" t="s">
        <v>30488</v>
      </c>
      <c r="T2031" s="15" t="s">
        <v>109</v>
      </c>
      <c r="U2031" s="15" t="s">
        <v>53</v>
      </c>
      <c r="V2031" s="15" t="s">
        <v>45418</v>
      </c>
      <c r="W2031" s="15" t="s">
        <v>1658</v>
      </c>
      <c r="X2031" s="15" t="str">
        <f>_xlfn.XLOOKUP(_LOOKUP[[#This Row],[AdjusterMemberName]],_Adjuster[Adjuster Name],_Adjuster[Email],,0)</f>
        <v>RDavila@knightcompany.com</v>
      </c>
      <c r="Y2031" s="15" t="str">
        <f>_xlfn.XLOOKUP(_LOOKUP[[#This Row],[AdjusterMemberName]],_Adjuster[Adjuster Name],_Adjuster[Phone Number],,0)</f>
        <v>424-559-5663</v>
      </c>
      <c r="Z2031" s="15" t="s">
        <v>20365</v>
      </c>
      <c r="AA20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5005 Sierra Vista Ave Apt 14, Riverside  CA 92505</v>
      </c>
      <c r="AB2031" s="15"/>
    </row>
    <row r="2032" spans="1:28" x14ac:dyDescent="0.3">
      <c r="A2032" s="14">
        <v>1</v>
      </c>
      <c r="B2032" s="14">
        <v>0</v>
      </c>
      <c r="C2032" s="15" t="s">
        <v>30529</v>
      </c>
      <c r="D2032" s="15" t="s">
        <v>30530</v>
      </c>
      <c r="E2032" s="15">
        <v>45696</v>
      </c>
      <c r="F2032" s="15" t="s">
        <v>30531</v>
      </c>
      <c r="G2032" s="15">
        <v>45616</v>
      </c>
      <c r="H2032" s="15">
        <v>45797</v>
      </c>
      <c r="I2032" s="15" t="s">
        <v>30532</v>
      </c>
      <c r="J2032" s="15" t="s">
        <v>30533</v>
      </c>
      <c r="K2032" s="15" t="s">
        <v>45350</v>
      </c>
      <c r="L2032" s="15" t="s">
        <v>292</v>
      </c>
      <c r="M2032" s="15" t="s">
        <v>15979</v>
      </c>
      <c r="N2032" s="14">
        <v>2010</v>
      </c>
      <c r="O2032" s="15" t="s">
        <v>30534</v>
      </c>
      <c r="P2032" s="15" t="s">
        <v>106</v>
      </c>
      <c r="Q2032" s="15" t="s">
        <v>47019</v>
      </c>
      <c r="R2032" s="15" t="s">
        <v>30535</v>
      </c>
      <c r="S2032" s="15" t="s">
        <v>30536</v>
      </c>
      <c r="T2032" s="15" t="s">
        <v>3010</v>
      </c>
      <c r="U2032" s="15" t="s">
        <v>53</v>
      </c>
      <c r="V2032" s="15" t="s">
        <v>45393</v>
      </c>
      <c r="W2032" s="15" t="s">
        <v>264</v>
      </c>
      <c r="X2032" s="15" t="str">
        <f>_xlfn.XLOOKUP(_LOOKUP[[#This Row],[AdjusterMemberName]],_Adjuster[Adjuster Name],_Adjuster[Email],,0)</f>
        <v>sBonnevie@knightcompany.com</v>
      </c>
      <c r="Y2032" s="15" t="str">
        <f>_xlfn.XLOOKUP(_LOOKUP[[#This Row],[AdjusterMemberName]],_Adjuster[Adjuster Name],_Adjuster[Phone Number],,0)</f>
        <v>323-692-4064</v>
      </c>
      <c r="Z2032" s="15" t="s">
        <v>30537</v>
      </c>
      <c r="AA20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21725 Lanark St Apt 22, Canoga Park  CA 91304</v>
      </c>
      <c r="AB2032" s="15"/>
    </row>
    <row r="2033" spans="1:28" x14ac:dyDescent="0.3">
      <c r="A2033" s="14">
        <v>1</v>
      </c>
      <c r="B2033" s="14">
        <v>1</v>
      </c>
      <c r="C2033" s="15" t="s">
        <v>30538</v>
      </c>
      <c r="D2033" s="15" t="s">
        <v>30538</v>
      </c>
      <c r="E2033" s="15">
        <v>45696</v>
      </c>
      <c r="F2033" s="15" t="s">
        <v>30539</v>
      </c>
      <c r="G2033" s="15">
        <v>45654</v>
      </c>
      <c r="H2033" s="15">
        <v>45836</v>
      </c>
      <c r="I2033" s="15" t="s">
        <v>30540</v>
      </c>
      <c r="J2033" s="15" t="s">
        <v>30541</v>
      </c>
      <c r="K2033" s="15" t="s">
        <v>45663</v>
      </c>
      <c r="L2033" s="15" t="s">
        <v>1261</v>
      </c>
      <c r="M2033" s="15" t="s">
        <v>4703</v>
      </c>
      <c r="N2033" s="14">
        <v>2007</v>
      </c>
      <c r="O2033" s="15" t="s">
        <v>30542</v>
      </c>
      <c r="P2033" s="15" t="s">
        <v>106</v>
      </c>
      <c r="Q2033" s="15" t="s">
        <v>47019</v>
      </c>
      <c r="R2033" s="15" t="s">
        <v>30543</v>
      </c>
      <c r="S2033" s="15" t="s">
        <v>30544</v>
      </c>
      <c r="T2033" s="15" t="s">
        <v>592</v>
      </c>
      <c r="U2033" s="15" t="s">
        <v>53</v>
      </c>
      <c r="V2033" s="15" t="s">
        <v>45376</v>
      </c>
      <c r="W2033" s="15" t="s">
        <v>3307</v>
      </c>
      <c r="X2033" s="15" t="e">
        <f>_xlfn.XLOOKUP(_LOOKUP[[#This Row],[AdjusterMemberName]],_Adjuster[Adjuster Name],_Adjuster[Email],,0)</f>
        <v>#N/A</v>
      </c>
      <c r="Y2033" s="15" t="e">
        <f>_xlfn.XLOOKUP(_LOOKUP[[#This Row],[AdjusterMemberName]],_Adjuster[Adjuster Name],_Adjuster[Phone Number],,0)</f>
        <v>#N/A</v>
      </c>
      <c r="Z2033" s="15" t="s">
        <v>30545</v>
      </c>
      <c r="AA20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18819 Sheffield St, Hesperia  CA 92345</v>
      </c>
      <c r="AB2033" s="15">
        <v>45724</v>
      </c>
    </row>
    <row r="2034" spans="1:28" x14ac:dyDescent="0.3">
      <c r="A2034" s="14">
        <v>1</v>
      </c>
      <c r="B2034" s="14">
        <v>1</v>
      </c>
      <c r="C2034" s="15" t="s">
        <v>30596</v>
      </c>
      <c r="D2034" s="15" t="s">
        <v>30596</v>
      </c>
      <c r="E2034" s="15">
        <v>45696</v>
      </c>
      <c r="F2034" s="15" t="s">
        <v>30597</v>
      </c>
      <c r="G2034" s="15">
        <v>45552</v>
      </c>
      <c r="H2034" s="15">
        <v>45733</v>
      </c>
      <c r="I2034" s="15" t="s">
        <v>30598</v>
      </c>
      <c r="J2034" s="15" t="s">
        <v>30599</v>
      </c>
      <c r="K2034" s="15" t="s">
        <v>46091</v>
      </c>
      <c r="L2034" s="15" t="s">
        <v>139</v>
      </c>
      <c r="M2034" s="15" t="s">
        <v>12196</v>
      </c>
      <c r="N2034" s="14">
        <v>2003</v>
      </c>
      <c r="O2034" s="15" t="s">
        <v>30600</v>
      </c>
      <c r="P2034" s="15" t="s">
        <v>106</v>
      </c>
      <c r="Q2034" s="15" t="s">
        <v>119</v>
      </c>
      <c r="R2034" s="15" t="s">
        <v>30601</v>
      </c>
      <c r="S2034" s="15" t="s">
        <v>30602</v>
      </c>
      <c r="T2034" s="15" t="s">
        <v>894</v>
      </c>
      <c r="U2034" s="15" t="s">
        <v>53</v>
      </c>
      <c r="V2034" s="15" t="s">
        <v>46208</v>
      </c>
      <c r="W2034" s="15" t="s">
        <v>22473</v>
      </c>
      <c r="X2034" s="15" t="e">
        <f>_xlfn.XLOOKUP(_LOOKUP[[#This Row],[AdjusterMemberName]],_Adjuster[Adjuster Name],_Adjuster[Email],,0)</f>
        <v>#N/A</v>
      </c>
      <c r="Y2034" s="15" t="e">
        <f>_xlfn.XLOOKUP(_LOOKUP[[#This Row],[AdjusterMemberName]],_Adjuster[Adjuster Name],_Adjuster[Phone Number],,0)</f>
        <v>#N/A</v>
      </c>
      <c r="Z2034" s="15" t="s">
        <v>30603</v>
      </c>
      <c r="AA20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3806 Fairmount Ave Apt 208, San Diego  CA 92105</v>
      </c>
      <c r="AB2034" s="15">
        <v>45688</v>
      </c>
    </row>
    <row r="2035" spans="1:28" x14ac:dyDescent="0.3">
      <c r="A2035" s="14">
        <v>1</v>
      </c>
      <c r="B2035" s="14">
        <v>1</v>
      </c>
      <c r="C2035" s="15" t="s">
        <v>30630</v>
      </c>
      <c r="D2035" s="15" t="s">
        <v>30630</v>
      </c>
      <c r="E2035" s="15">
        <v>45696</v>
      </c>
      <c r="F2035" s="15" t="s">
        <v>30631</v>
      </c>
      <c r="G2035" s="15">
        <v>45577</v>
      </c>
      <c r="H2035" s="15">
        <v>45759</v>
      </c>
      <c r="I2035" s="15" t="s">
        <v>30632</v>
      </c>
      <c r="J2035" s="15" t="s">
        <v>30633</v>
      </c>
      <c r="K2035" s="15" t="s">
        <v>45339</v>
      </c>
      <c r="L2035" s="15" t="s">
        <v>181</v>
      </c>
      <c r="M2035" s="15" t="s">
        <v>22873</v>
      </c>
      <c r="N2035" s="14">
        <v>1998</v>
      </c>
      <c r="O2035" s="15" t="s">
        <v>30634</v>
      </c>
      <c r="P2035" s="15" t="s">
        <v>106</v>
      </c>
      <c r="Q2035" s="15" t="s">
        <v>47019</v>
      </c>
      <c r="R2035" s="15" t="s">
        <v>30635</v>
      </c>
      <c r="S2035" s="15" t="s">
        <v>30636</v>
      </c>
      <c r="T2035" s="15" t="s">
        <v>1431</v>
      </c>
      <c r="U2035" s="15" t="s">
        <v>53</v>
      </c>
      <c r="V2035" s="15" t="s">
        <v>45514</v>
      </c>
      <c r="W2035" s="15" t="s">
        <v>1544</v>
      </c>
      <c r="X2035" s="15" t="str">
        <f>_xlfn.XLOOKUP(_LOOKUP[[#This Row],[AdjusterMemberName]],_Adjuster[Adjuster Name],_Adjuster[Email],,0)</f>
        <v>CRodriguez5@knightcompany.com</v>
      </c>
      <c r="Y2035" s="15" t="str">
        <f>_xlfn.XLOOKUP(_LOOKUP[[#This Row],[AdjusterMemberName]],_Adjuster[Adjuster Name],_Adjuster[Phone Number],,0)</f>
        <v>323-456-1708</v>
      </c>
      <c r="Z2035" s="15" t="s">
        <v>30637</v>
      </c>
      <c r="AA20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14265 Van Nuys Blvd Apt 9, Pacoima  CA 91331</v>
      </c>
      <c r="AB2035" s="15"/>
    </row>
    <row r="2036" spans="1:28" x14ac:dyDescent="0.3">
      <c r="A2036" s="14">
        <v>1</v>
      </c>
      <c r="B2036" s="14">
        <v>1</v>
      </c>
      <c r="C2036" s="15" t="s">
        <v>30766</v>
      </c>
      <c r="D2036" s="15" t="s">
        <v>30766</v>
      </c>
      <c r="E2036" s="15">
        <v>45696</v>
      </c>
      <c r="F2036" s="15" t="s">
        <v>30767</v>
      </c>
      <c r="G2036" s="15">
        <v>45548</v>
      </c>
      <c r="H2036" s="15">
        <v>45729</v>
      </c>
      <c r="I2036" s="15" t="s">
        <v>30768</v>
      </c>
      <c r="J2036" s="15" t="s">
        <v>30769</v>
      </c>
      <c r="K2036" s="15" t="s">
        <v>46325</v>
      </c>
      <c r="L2036" s="15" t="s">
        <v>128</v>
      </c>
      <c r="M2036" s="15" t="s">
        <v>836</v>
      </c>
      <c r="N2036" s="14">
        <v>2022</v>
      </c>
      <c r="O2036" s="15" t="s">
        <v>30770</v>
      </c>
      <c r="P2036" s="15" t="s">
        <v>106</v>
      </c>
      <c r="Q2036" s="15" t="s">
        <v>119</v>
      </c>
      <c r="R2036" s="15" t="s">
        <v>30771</v>
      </c>
      <c r="S2036" s="15" t="s">
        <v>30772</v>
      </c>
      <c r="T2036" s="15" t="s">
        <v>9730</v>
      </c>
      <c r="U2036" s="15" t="s">
        <v>53</v>
      </c>
      <c r="V2036" s="15" t="s">
        <v>46107</v>
      </c>
      <c r="W2036" s="15" t="s">
        <v>22473</v>
      </c>
      <c r="X2036" s="15" t="e">
        <f>_xlfn.XLOOKUP(_LOOKUP[[#This Row],[AdjusterMemberName]],_Adjuster[Adjuster Name],_Adjuster[Email],,0)</f>
        <v>#N/A</v>
      </c>
      <c r="Y2036" s="15" t="e">
        <f>_xlfn.XLOOKUP(_LOOKUP[[#This Row],[AdjusterMemberName]],_Adjuster[Adjuster Name],_Adjuster[Phone Number],,0)</f>
        <v>#N/A</v>
      </c>
      <c r="Z2036" s="15" t="s">
        <v>30773</v>
      </c>
      <c r="AA20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13371 Verona, Tustin  CA 92782</v>
      </c>
      <c r="AB2036" s="15">
        <v>45640</v>
      </c>
    </row>
    <row r="2037" spans="1:28" x14ac:dyDescent="0.3">
      <c r="A2037" s="14">
        <v>1</v>
      </c>
      <c r="B2037" s="14">
        <v>1</v>
      </c>
      <c r="C2037" s="15" t="s">
        <v>30812</v>
      </c>
      <c r="D2037" s="15" t="s">
        <v>30812</v>
      </c>
      <c r="E2037" s="15">
        <v>45696</v>
      </c>
      <c r="F2037" s="15" t="s">
        <v>30813</v>
      </c>
      <c r="G2037" s="15">
        <v>45681</v>
      </c>
      <c r="H2037" s="15">
        <v>45862</v>
      </c>
      <c r="I2037" s="15" t="s">
        <v>30814</v>
      </c>
      <c r="J2037" s="15" t="s">
        <v>30815</v>
      </c>
      <c r="K2037" s="15" t="s">
        <v>45594</v>
      </c>
      <c r="L2037" s="15" t="s">
        <v>25</v>
      </c>
      <c r="M2037" s="15" t="s">
        <v>79</v>
      </c>
      <c r="N2037" s="14">
        <v>2013</v>
      </c>
      <c r="O2037" s="15" t="s">
        <v>30816</v>
      </c>
      <c r="P2037" s="15" t="s">
        <v>106</v>
      </c>
      <c r="Q2037" s="15" t="s">
        <v>46893</v>
      </c>
      <c r="R2037" s="15" t="s">
        <v>1364</v>
      </c>
      <c r="S2037" s="15" t="s">
        <v>30817</v>
      </c>
      <c r="T2037" s="15" t="s">
        <v>2072</v>
      </c>
      <c r="U2037" s="15" t="s">
        <v>53</v>
      </c>
      <c r="V2037" s="15" t="s">
        <v>45733</v>
      </c>
      <c r="W2037" s="15" t="s">
        <v>3184</v>
      </c>
      <c r="X2037" s="15" t="str">
        <f>_xlfn.XLOOKUP(_LOOKUP[[#This Row],[AdjusterMemberName]],_Adjuster[Adjuster Name],_Adjuster[Email],,0)</f>
        <v>mQualls@knightcompany.com</v>
      </c>
      <c r="Y2037" s="15" t="str">
        <f>_xlfn.XLOOKUP(_LOOKUP[[#This Row],[AdjusterMemberName]],_Adjuster[Adjuster Name],_Adjuster[Phone Number],,0)</f>
        <v>424-559-5436</v>
      </c>
      <c r="Z2037" s="15" t="s">
        <v>30818</v>
      </c>
      <c r="AA20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8239 Cottonwood Ave Spc 5, Fontana  CA 92335</v>
      </c>
      <c r="AB2037" s="15"/>
    </row>
    <row r="2038" spans="1:28" x14ac:dyDescent="0.3">
      <c r="A2038" s="14">
        <v>1</v>
      </c>
      <c r="B2038" s="14">
        <v>1</v>
      </c>
      <c r="C2038" s="15" t="s">
        <v>31038</v>
      </c>
      <c r="D2038" s="15" t="s">
        <v>31038</v>
      </c>
      <c r="E2038" s="15">
        <v>45696</v>
      </c>
      <c r="F2038" s="15" t="s">
        <v>31039</v>
      </c>
      <c r="G2038" s="15">
        <v>45687</v>
      </c>
      <c r="H2038" s="15">
        <v>45868</v>
      </c>
      <c r="I2038" s="15" t="s">
        <v>31040</v>
      </c>
      <c r="J2038" s="15" t="s">
        <v>31041</v>
      </c>
      <c r="K2038" s="15" t="s">
        <v>45493</v>
      </c>
      <c r="L2038" s="15" t="s">
        <v>25</v>
      </c>
      <c r="M2038" s="15" t="s">
        <v>373</v>
      </c>
      <c r="N2038" s="14">
        <v>2024</v>
      </c>
      <c r="O2038" s="15" t="s">
        <v>31042</v>
      </c>
      <c r="P2038" s="15" t="s">
        <v>81</v>
      </c>
      <c r="Q2038" s="15" t="s">
        <v>46931</v>
      </c>
      <c r="R2038" s="15" t="s">
        <v>31043</v>
      </c>
      <c r="S2038" s="15" t="s">
        <v>31044</v>
      </c>
      <c r="T2038" s="15" t="s">
        <v>31045</v>
      </c>
      <c r="U2038" s="15" t="s">
        <v>53</v>
      </c>
      <c r="V2038" s="15" t="s">
        <v>46311</v>
      </c>
      <c r="W2038" s="15" t="s">
        <v>8635</v>
      </c>
      <c r="X2038" s="15" t="e">
        <f>_xlfn.XLOOKUP(_LOOKUP[[#This Row],[AdjusterMemberName]],_Adjuster[Adjuster Name],_Adjuster[Email],,0)</f>
        <v>#N/A</v>
      </c>
      <c r="Y2038" s="15" t="e">
        <f>_xlfn.XLOOKUP(_LOOKUP[[#This Row],[AdjusterMemberName]],_Adjuster[Adjuster Name],_Adjuster[Phone Number],,0)</f>
        <v>#N/A</v>
      </c>
      <c r="Z2038" s="15" t="s">
        <v>31046</v>
      </c>
      <c r="AA20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588 Spring Rd Apt 64, Moorpark  CA 93021</v>
      </c>
      <c r="AB2038" s="15"/>
    </row>
    <row r="2039" spans="1:28" x14ac:dyDescent="0.3">
      <c r="A2039" s="14">
        <v>1</v>
      </c>
      <c r="B2039" s="14">
        <v>0</v>
      </c>
      <c r="C2039" s="15" t="s">
        <v>31850</v>
      </c>
      <c r="D2039" s="15" t="s">
        <v>31851</v>
      </c>
      <c r="E2039" s="15">
        <v>45696</v>
      </c>
      <c r="F2039" s="15" t="s">
        <v>31852</v>
      </c>
      <c r="G2039" s="15">
        <v>45211</v>
      </c>
      <c r="H2039" s="15">
        <v>45394</v>
      </c>
      <c r="I2039" s="15" t="s">
        <v>31853</v>
      </c>
      <c r="J2039" s="15" t="s">
        <v>31854</v>
      </c>
      <c r="K2039" s="15" t="s">
        <v>45334</v>
      </c>
      <c r="L2039" s="15" t="s">
        <v>25</v>
      </c>
      <c r="M2039" s="15" t="s">
        <v>1584</v>
      </c>
      <c r="N2039" s="14">
        <v>2012</v>
      </c>
      <c r="O2039" s="15" t="s">
        <v>31855</v>
      </c>
      <c r="P2039" s="15" t="s">
        <v>81</v>
      </c>
      <c r="Q2039" s="15" t="s">
        <v>119</v>
      </c>
      <c r="R2039" s="15" t="s">
        <v>3322</v>
      </c>
      <c r="S2039" s="15" t="s">
        <v>31856</v>
      </c>
      <c r="T2039" s="15" t="s">
        <v>2192</v>
      </c>
      <c r="U2039" s="15" t="s">
        <v>53</v>
      </c>
      <c r="V2039" s="15" t="s">
        <v>46131</v>
      </c>
      <c r="W2039" s="15" t="s">
        <v>22473</v>
      </c>
      <c r="X2039" s="15" t="e">
        <f>_xlfn.XLOOKUP(_LOOKUP[[#This Row],[AdjusterMemberName]],_Adjuster[Adjuster Name],_Adjuster[Email],,0)</f>
        <v>#N/A</v>
      </c>
      <c r="Y2039" s="15" t="e">
        <f>_xlfn.XLOOKUP(_LOOKUP[[#This Row],[AdjusterMemberName]],_Adjuster[Adjuster Name],_Adjuster[Phone Number],,0)</f>
        <v>#N/A</v>
      </c>
      <c r="Z2039" s="15" t="s">
        <v>31857</v>
      </c>
      <c r="AA20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2371 Wisconsin Ct, Yuba City  CA 95991</v>
      </c>
      <c r="AB2039" s="15"/>
    </row>
    <row r="2040" spans="1:28" x14ac:dyDescent="0.3">
      <c r="A2040" s="14">
        <v>1</v>
      </c>
      <c r="B2040" s="14">
        <v>1</v>
      </c>
      <c r="C2040" s="15" t="s">
        <v>22983</v>
      </c>
      <c r="D2040" s="15" t="s">
        <v>22983</v>
      </c>
      <c r="E2040" s="15">
        <v>45696</v>
      </c>
      <c r="F2040" s="15" t="s">
        <v>22984</v>
      </c>
      <c r="G2040" s="15">
        <v>45576</v>
      </c>
      <c r="H2040" s="15">
        <v>45758</v>
      </c>
      <c r="I2040" s="15" t="s">
        <v>32049</v>
      </c>
      <c r="J2040" s="15" t="s">
        <v>32050</v>
      </c>
      <c r="K2040" s="15" t="s">
        <v>45407</v>
      </c>
      <c r="L2040" s="15" t="s">
        <v>139</v>
      </c>
      <c r="M2040" s="15" t="s">
        <v>697</v>
      </c>
      <c r="N2040" s="14">
        <v>2015</v>
      </c>
      <c r="O2040" s="15" t="s">
        <v>32051</v>
      </c>
      <c r="P2040" s="15" t="s">
        <v>106</v>
      </c>
      <c r="Q2040" s="15" t="s">
        <v>46978</v>
      </c>
      <c r="R2040" s="15" t="s">
        <v>2328</v>
      </c>
      <c r="S2040" s="15" t="s">
        <v>22988</v>
      </c>
      <c r="T2040" s="15" t="s">
        <v>19096</v>
      </c>
      <c r="U2040" s="15" t="s">
        <v>53</v>
      </c>
      <c r="V2040" s="15" t="s">
        <v>45440</v>
      </c>
      <c r="W2040" s="15" t="s">
        <v>264</v>
      </c>
      <c r="X2040" s="15" t="str">
        <f>_xlfn.XLOOKUP(_LOOKUP[[#This Row],[AdjusterMemberName]],_Adjuster[Adjuster Name],_Adjuster[Email],,0)</f>
        <v>sBonnevie@knightcompany.com</v>
      </c>
      <c r="Y2040" s="15" t="str">
        <f>_xlfn.XLOOKUP(_LOOKUP[[#This Row],[AdjusterMemberName]],_Adjuster[Adjuster Name],_Adjuster[Phone Number],,0)</f>
        <v>323-692-4064</v>
      </c>
      <c r="Z2040" s="15" t="s">
        <v>22989</v>
      </c>
      <c r="AA20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5657 Noel Dr, Temple City  CA 91780</v>
      </c>
      <c r="AB2040" s="15">
        <v>45730</v>
      </c>
    </row>
    <row r="2041" spans="1:28" x14ac:dyDescent="0.3">
      <c r="A2041" s="14">
        <v>1</v>
      </c>
      <c r="B2041" s="14">
        <v>1</v>
      </c>
      <c r="C2041" s="15" t="s">
        <v>30283</v>
      </c>
      <c r="D2041" s="15" t="s">
        <v>30284</v>
      </c>
      <c r="E2041" s="15">
        <v>45695</v>
      </c>
      <c r="F2041" s="15" t="s">
        <v>30285</v>
      </c>
      <c r="G2041" s="15">
        <v>45687</v>
      </c>
      <c r="H2041" s="15">
        <v>45868</v>
      </c>
      <c r="I2041" s="15" t="s">
        <v>30286</v>
      </c>
      <c r="J2041" s="15" t="s">
        <v>30287</v>
      </c>
      <c r="K2041" s="15" t="s">
        <v>45486</v>
      </c>
      <c r="L2041" s="15" t="s">
        <v>128</v>
      </c>
      <c r="M2041" s="15" t="s">
        <v>170</v>
      </c>
      <c r="N2041" s="14">
        <v>2014</v>
      </c>
      <c r="O2041" s="15" t="s">
        <v>30288</v>
      </c>
      <c r="P2041" s="15" t="s">
        <v>81</v>
      </c>
      <c r="Q2041" s="15" t="s">
        <v>47001</v>
      </c>
      <c r="R2041" s="15" t="s">
        <v>109</v>
      </c>
      <c r="S2041" s="15" t="s">
        <v>30289</v>
      </c>
      <c r="T2041" s="15" t="s">
        <v>8339</v>
      </c>
      <c r="U2041" s="15" t="s">
        <v>53</v>
      </c>
      <c r="V2041" s="15" t="s">
        <v>45497</v>
      </c>
      <c r="W2041" s="15" t="s">
        <v>22473</v>
      </c>
      <c r="X2041" s="15" t="e">
        <f>_xlfn.XLOOKUP(_LOOKUP[[#This Row],[AdjusterMemberName]],_Adjuster[Adjuster Name],_Adjuster[Email],,0)</f>
        <v>#N/A</v>
      </c>
      <c r="Y2041" s="15" t="e">
        <f>_xlfn.XLOOKUP(_LOOKUP[[#This Row],[AdjusterMemberName]],_Adjuster[Adjuster Name],_Adjuster[Phone Number],,0)</f>
        <v>#N/A</v>
      </c>
      <c r="Z2041" s="15" t="s">
        <v>30290</v>
      </c>
      <c r="AA20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84661 Romero St, Coachella  CA 92236</v>
      </c>
      <c r="AB2041" s="15"/>
    </row>
    <row r="2042" spans="1:28" x14ac:dyDescent="0.3">
      <c r="A2042" s="14">
        <v>1</v>
      </c>
      <c r="B2042" s="14">
        <v>1</v>
      </c>
      <c r="C2042" s="15" t="s">
        <v>22768</v>
      </c>
      <c r="D2042" s="15" t="s">
        <v>30323</v>
      </c>
      <c r="E2042" s="15">
        <v>45695</v>
      </c>
      <c r="F2042" s="15" t="s">
        <v>30324</v>
      </c>
      <c r="G2042" s="15">
        <v>45608</v>
      </c>
      <c r="H2042" s="15">
        <v>45789</v>
      </c>
      <c r="I2042" s="15" t="s">
        <v>30325</v>
      </c>
      <c r="J2042" s="15" t="s">
        <v>30326</v>
      </c>
      <c r="K2042" s="15" t="s">
        <v>45479</v>
      </c>
      <c r="L2042" s="15" t="s">
        <v>687</v>
      </c>
      <c r="M2042" s="15" t="s">
        <v>2261</v>
      </c>
      <c r="N2042" s="14">
        <v>2013</v>
      </c>
      <c r="O2042" s="15" t="s">
        <v>30327</v>
      </c>
      <c r="P2042" s="15" t="s">
        <v>81</v>
      </c>
      <c r="Q2042" s="15" t="s">
        <v>47065</v>
      </c>
      <c r="R2042" s="15" t="s">
        <v>1364</v>
      </c>
      <c r="S2042" s="15" t="s">
        <v>22773</v>
      </c>
      <c r="T2042" s="15" t="s">
        <v>174</v>
      </c>
      <c r="U2042" s="15" t="s">
        <v>53</v>
      </c>
      <c r="V2042" s="15" t="s">
        <v>45529</v>
      </c>
      <c r="W2042" s="15" t="s">
        <v>54</v>
      </c>
      <c r="X2042" s="15" t="str">
        <f>_xlfn.XLOOKUP(_LOOKUP[[#This Row],[AdjusterMemberName]],_Adjuster[Adjuster Name],_Adjuster[Email],,0)</f>
        <v>JRubalcava@knightcompany.com</v>
      </c>
      <c r="Y2042" s="15" t="str">
        <f>_xlfn.XLOOKUP(_LOOKUP[[#This Row],[AdjusterMemberName]],_Adjuster[Adjuster Name],_Adjuster[Phone Number],,0)</f>
        <v>424-559-5420</v>
      </c>
      <c r="Z2042" s="15" t="s">
        <v>22774</v>
      </c>
      <c r="AA20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10014 Grape St, Los Angeles  CA 90002</v>
      </c>
      <c r="AB2042" s="15"/>
    </row>
    <row r="2043" spans="1:28" x14ac:dyDescent="0.3">
      <c r="A2043" s="14">
        <v>1</v>
      </c>
      <c r="B2043" s="14">
        <v>1</v>
      </c>
      <c r="C2043" s="15" t="s">
        <v>30328</v>
      </c>
      <c r="D2043" s="15" t="s">
        <v>30329</v>
      </c>
      <c r="E2043" s="15">
        <v>45695</v>
      </c>
      <c r="F2043" s="15" t="s">
        <v>30330</v>
      </c>
      <c r="G2043" s="15">
        <v>45616</v>
      </c>
      <c r="H2043" s="15">
        <v>45797</v>
      </c>
      <c r="I2043" s="15" t="s">
        <v>30331</v>
      </c>
      <c r="J2043" s="15" t="s">
        <v>30332</v>
      </c>
      <c r="K2043" s="15" t="s">
        <v>45424</v>
      </c>
      <c r="L2043" s="15" t="s">
        <v>128</v>
      </c>
      <c r="M2043" s="15" t="s">
        <v>129</v>
      </c>
      <c r="N2043" s="14">
        <v>2022</v>
      </c>
      <c r="O2043" s="15" t="s">
        <v>30333</v>
      </c>
      <c r="P2043" s="15" t="s">
        <v>106</v>
      </c>
      <c r="Q2043" s="15" t="s">
        <v>47020</v>
      </c>
      <c r="R2043" s="15" t="s">
        <v>2468</v>
      </c>
      <c r="S2043" s="15" t="s">
        <v>30334</v>
      </c>
      <c r="T2043" s="15" t="s">
        <v>286</v>
      </c>
      <c r="U2043" s="15" t="s">
        <v>53</v>
      </c>
      <c r="V2043" s="15" t="s">
        <v>45871</v>
      </c>
      <c r="W2043" s="15" t="s">
        <v>1357</v>
      </c>
      <c r="X2043" s="15" t="str">
        <f>_xlfn.XLOOKUP(_LOOKUP[[#This Row],[AdjusterMemberName]],_Adjuster[Adjuster Name],_Adjuster[Email],,0)</f>
        <v>jRivera1@knightcompany.com</v>
      </c>
      <c r="Y2043" s="15" t="str">
        <f>_xlfn.XLOOKUP(_LOOKUP[[#This Row],[AdjusterMemberName]],_Adjuster[Adjuster Name],_Adjuster[Phone Number],,0)</f>
        <v>424-559-5239</v>
      </c>
      <c r="Z2043" s="15" t="s">
        <v>30335</v>
      </c>
      <c r="AA20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2419 Eucalyptus Ave , Long Beach  CA 90806</v>
      </c>
      <c r="AB2043" s="15"/>
    </row>
    <row r="2044" spans="1:28" x14ac:dyDescent="0.3">
      <c r="A2044" s="14">
        <v>1</v>
      </c>
      <c r="B2044" s="14">
        <v>1</v>
      </c>
      <c r="C2044" s="15" t="s">
        <v>30336</v>
      </c>
      <c r="D2044" s="15" t="s">
        <v>30336</v>
      </c>
      <c r="E2044" s="15">
        <v>45695</v>
      </c>
      <c r="F2044" s="15" t="s">
        <v>30337</v>
      </c>
      <c r="G2044" s="15">
        <v>45656</v>
      </c>
      <c r="H2044" s="15">
        <v>45838</v>
      </c>
      <c r="I2044" s="15" t="s">
        <v>30338</v>
      </c>
      <c r="J2044" s="15" t="s">
        <v>30339</v>
      </c>
      <c r="K2044" s="15" t="s">
        <v>45477</v>
      </c>
      <c r="L2044" s="15" t="s">
        <v>103</v>
      </c>
      <c r="M2044" s="15" t="s">
        <v>304</v>
      </c>
      <c r="N2044" s="14">
        <v>2022</v>
      </c>
      <c r="O2044" s="15" t="s">
        <v>30340</v>
      </c>
      <c r="P2044" s="15" t="s">
        <v>81</v>
      </c>
      <c r="Q2044" s="15" t="s">
        <v>47037</v>
      </c>
      <c r="R2044" s="15" t="s">
        <v>30341</v>
      </c>
      <c r="S2044" s="15" t="s">
        <v>30342</v>
      </c>
      <c r="T2044" s="15" t="s">
        <v>5400</v>
      </c>
      <c r="U2044" s="15" t="s">
        <v>53</v>
      </c>
      <c r="V2044" s="15" t="s">
        <v>46023</v>
      </c>
      <c r="W2044" s="15" t="s">
        <v>3184</v>
      </c>
      <c r="X2044" s="15" t="str">
        <f>_xlfn.XLOOKUP(_LOOKUP[[#This Row],[AdjusterMemberName]],_Adjuster[Adjuster Name],_Adjuster[Email],,0)</f>
        <v>mQualls@knightcompany.com</v>
      </c>
      <c r="Y2044" s="15" t="str">
        <f>_xlfn.XLOOKUP(_LOOKUP[[#This Row],[AdjusterMemberName]],_Adjuster[Adjuster Name],_Adjuster[Phone Number],,0)</f>
        <v>424-559-5436</v>
      </c>
      <c r="Z2044" s="15" t="s">
        <v>30343</v>
      </c>
      <c r="AA20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545 N Mollison Ave Apt 8, El Cajon  CA 92021</v>
      </c>
      <c r="AB2044" s="15"/>
    </row>
    <row r="2045" spans="1:28" x14ac:dyDescent="0.3">
      <c r="A2045" s="14">
        <v>1</v>
      </c>
      <c r="B2045" s="14">
        <v>1</v>
      </c>
      <c r="C2045" s="15" t="s">
        <v>30344</v>
      </c>
      <c r="D2045" s="15" t="s">
        <v>30344</v>
      </c>
      <c r="E2045" s="15">
        <v>45695</v>
      </c>
      <c r="F2045" s="15" t="s">
        <v>30345</v>
      </c>
      <c r="G2045" s="15">
        <v>45678</v>
      </c>
      <c r="H2045" s="15">
        <v>45859</v>
      </c>
      <c r="I2045" s="15" t="s">
        <v>30346</v>
      </c>
      <c r="J2045" s="15" t="s">
        <v>30347</v>
      </c>
      <c r="K2045" s="15" t="s">
        <v>45834</v>
      </c>
      <c r="L2045" s="15" t="s">
        <v>91</v>
      </c>
      <c r="M2045" s="15" t="s">
        <v>92</v>
      </c>
      <c r="N2045" s="14">
        <v>2019</v>
      </c>
      <c r="O2045" s="15" t="s">
        <v>30348</v>
      </c>
      <c r="P2045" s="15" t="s">
        <v>81</v>
      </c>
      <c r="Q2045" s="15" t="s">
        <v>46931</v>
      </c>
      <c r="R2045" s="15" t="s">
        <v>30349</v>
      </c>
      <c r="S2045" s="15" t="s">
        <v>30350</v>
      </c>
      <c r="T2045" s="15" t="s">
        <v>1266</v>
      </c>
      <c r="U2045" s="15" t="s">
        <v>53</v>
      </c>
      <c r="V2045" s="15" t="s">
        <v>45797</v>
      </c>
      <c r="W2045" s="15" t="s">
        <v>367</v>
      </c>
      <c r="X2045" s="15" t="str">
        <f>_xlfn.XLOOKUP(_LOOKUP[[#This Row],[AdjusterMemberName]],_Adjuster[Adjuster Name],_Adjuster[Email],,0)</f>
        <v>dHernandez4@knightcompany.com</v>
      </c>
      <c r="Y2045" s="15" t="str">
        <f>_xlfn.XLOOKUP(_LOOKUP[[#This Row],[AdjusterMemberName]],_Adjuster[Adjuster Name],_Adjuster[Phone Number],,0)</f>
        <v>323-315-7819</v>
      </c>
      <c r="Z2045" s="15" t="s">
        <v>30351</v>
      </c>
      <c r="AA20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333 Cedar Ave, Lynwood  CA 90262</v>
      </c>
      <c r="AB2045" s="15">
        <v>45741</v>
      </c>
    </row>
    <row r="2046" spans="1:28" x14ac:dyDescent="0.3">
      <c r="A2046" s="14">
        <v>1</v>
      </c>
      <c r="B2046" s="14">
        <v>1</v>
      </c>
      <c r="C2046" s="15" t="s">
        <v>30360</v>
      </c>
      <c r="D2046" s="15" t="s">
        <v>30361</v>
      </c>
      <c r="E2046" s="15">
        <v>45695</v>
      </c>
      <c r="F2046" s="15" t="s">
        <v>30362</v>
      </c>
      <c r="G2046" s="15">
        <v>45639</v>
      </c>
      <c r="H2046" s="15">
        <v>45821</v>
      </c>
      <c r="I2046" s="15" t="s">
        <v>30363</v>
      </c>
      <c r="J2046" s="15" t="s">
        <v>30364</v>
      </c>
      <c r="K2046" s="15" t="s">
        <v>46340</v>
      </c>
      <c r="L2046" s="15" t="s">
        <v>314</v>
      </c>
      <c r="M2046" s="15" t="s">
        <v>1409</v>
      </c>
      <c r="N2046" s="14">
        <v>2018</v>
      </c>
      <c r="O2046" s="15" t="s">
        <v>30365</v>
      </c>
      <c r="P2046" s="15" t="s">
        <v>81</v>
      </c>
      <c r="Q2046" s="15" t="s">
        <v>47151</v>
      </c>
      <c r="R2046" s="15" t="s">
        <v>30366</v>
      </c>
      <c r="S2046" s="15" t="s">
        <v>30367</v>
      </c>
      <c r="T2046" s="15" t="s">
        <v>164</v>
      </c>
      <c r="U2046" s="15" t="s">
        <v>53</v>
      </c>
      <c r="V2046" s="15" t="s">
        <v>45371</v>
      </c>
      <c r="W2046" s="15" t="s">
        <v>3307</v>
      </c>
      <c r="X2046" s="15" t="e">
        <f>_xlfn.XLOOKUP(_LOOKUP[[#This Row],[AdjusterMemberName]],_Adjuster[Adjuster Name],_Adjuster[Email],,0)</f>
        <v>#N/A</v>
      </c>
      <c r="Y2046" s="15" t="e">
        <f>_xlfn.XLOOKUP(_LOOKUP[[#This Row],[AdjusterMemberName]],_Adjuster[Adjuster Name],_Adjuster[Phone Number],,0)</f>
        <v>#N/A</v>
      </c>
      <c r="Z2046" s="15" t="s">
        <v>30368</v>
      </c>
      <c r="AA20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5409 W University Ave, Fresno  CA 93722</v>
      </c>
      <c r="AB2046" s="15"/>
    </row>
    <row r="2047" spans="1:28" x14ac:dyDescent="0.3">
      <c r="A2047" s="14">
        <v>1</v>
      </c>
      <c r="B2047" s="14">
        <v>1</v>
      </c>
      <c r="C2047" s="15" t="s">
        <v>30369</v>
      </c>
      <c r="D2047" s="15" t="s">
        <v>30369</v>
      </c>
      <c r="E2047" s="15">
        <v>45695</v>
      </c>
      <c r="F2047" s="15" t="s">
        <v>30370</v>
      </c>
      <c r="G2047" s="15">
        <v>45689</v>
      </c>
      <c r="H2047" s="15">
        <v>45870</v>
      </c>
      <c r="I2047" s="15" t="s">
        <v>30371</v>
      </c>
      <c r="J2047" s="15" t="s">
        <v>30372</v>
      </c>
      <c r="K2047" s="15" t="s">
        <v>45388</v>
      </c>
      <c r="L2047" s="15" t="s">
        <v>201</v>
      </c>
      <c r="M2047" s="15" t="s">
        <v>1778</v>
      </c>
      <c r="N2047" s="14">
        <v>2014</v>
      </c>
      <c r="O2047" s="15" t="s">
        <v>30373</v>
      </c>
      <c r="P2047" s="15" t="s">
        <v>106</v>
      </c>
      <c r="Q2047" s="15" t="s">
        <v>47094</v>
      </c>
      <c r="R2047" s="15" t="s">
        <v>12572</v>
      </c>
      <c r="S2047" s="15" t="s">
        <v>30374</v>
      </c>
      <c r="T2047" s="15" t="s">
        <v>1321</v>
      </c>
      <c r="U2047" s="15" t="s">
        <v>53</v>
      </c>
      <c r="V2047" s="15" t="s">
        <v>46336</v>
      </c>
      <c r="W2047" s="15" t="s">
        <v>1544</v>
      </c>
      <c r="X2047" s="15" t="str">
        <f>_xlfn.XLOOKUP(_LOOKUP[[#This Row],[AdjusterMemberName]],_Adjuster[Adjuster Name],_Adjuster[Email],,0)</f>
        <v>CRodriguez5@knightcompany.com</v>
      </c>
      <c r="Y2047" s="15" t="str">
        <f>_xlfn.XLOOKUP(_LOOKUP[[#This Row],[AdjusterMemberName]],_Adjuster[Adjuster Name],_Adjuster[Phone Number],,0)</f>
        <v>323-456-1708</v>
      </c>
      <c r="Z2047" s="15" t="s">
        <v>30375</v>
      </c>
      <c r="AA20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2074 Joett Dr, Turlock  CA 95380</v>
      </c>
      <c r="AB2047" s="15"/>
    </row>
    <row r="2048" spans="1:28" x14ac:dyDescent="0.3">
      <c r="A2048" s="14">
        <v>1</v>
      </c>
      <c r="B2048" s="14">
        <v>1</v>
      </c>
      <c r="C2048" s="15" t="s">
        <v>30452</v>
      </c>
      <c r="D2048" s="15" t="s">
        <v>30452</v>
      </c>
      <c r="E2048" s="15">
        <v>45695</v>
      </c>
      <c r="F2048" s="15" t="s">
        <v>30453</v>
      </c>
      <c r="G2048" s="15">
        <v>45560</v>
      </c>
      <c r="H2048" s="15">
        <v>45741</v>
      </c>
      <c r="I2048" s="15" t="s">
        <v>30454</v>
      </c>
      <c r="J2048" s="15" t="s">
        <v>30455</v>
      </c>
      <c r="K2048" s="15" t="s">
        <v>45879</v>
      </c>
      <c r="L2048" s="15" t="s">
        <v>430</v>
      </c>
      <c r="M2048" s="15" t="s">
        <v>15678</v>
      </c>
      <c r="N2048" s="14">
        <v>2021</v>
      </c>
      <c r="O2048" s="15" t="s">
        <v>30456</v>
      </c>
      <c r="P2048" s="15" t="s">
        <v>81</v>
      </c>
      <c r="Q2048" s="15" t="s">
        <v>47037</v>
      </c>
      <c r="R2048" s="15" t="s">
        <v>30457</v>
      </c>
      <c r="S2048" s="15" t="s">
        <v>30458</v>
      </c>
      <c r="T2048" s="15" t="s">
        <v>3010</v>
      </c>
      <c r="U2048" s="15" t="s">
        <v>53</v>
      </c>
      <c r="V2048" s="15" t="s">
        <v>45393</v>
      </c>
      <c r="W2048" s="15" t="s">
        <v>1049</v>
      </c>
      <c r="X2048" s="15" t="str">
        <f>_xlfn.XLOOKUP(_LOOKUP[[#This Row],[AdjusterMemberName]],_Adjuster[Adjuster Name],_Adjuster[Email],,0)</f>
        <v>cPenate@knightcompany.com</v>
      </c>
      <c r="Y2048" s="15" t="str">
        <f>_xlfn.XLOOKUP(_LOOKUP[[#This Row],[AdjusterMemberName]],_Adjuster[Adjuster Name],_Adjuster[Phone Number],,0)</f>
        <v>424-559-5385</v>
      </c>
      <c r="Z2048" s="15" t="s">
        <v>30459</v>
      </c>
      <c r="AA20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24425 Woolsey Canyon Rd Spc 62, Canoga Park  CA 91304</v>
      </c>
      <c r="AB2048" s="15"/>
    </row>
    <row r="2049" spans="1:28" x14ac:dyDescent="0.3">
      <c r="A2049" s="14">
        <v>1</v>
      </c>
      <c r="B2049" s="14">
        <v>1</v>
      </c>
      <c r="C2049" s="15" t="s">
        <v>30460</v>
      </c>
      <c r="D2049" s="15" t="s">
        <v>30461</v>
      </c>
      <c r="E2049" s="15">
        <v>45695</v>
      </c>
      <c r="F2049" s="15" t="s">
        <v>30462</v>
      </c>
      <c r="G2049" s="15">
        <v>45520</v>
      </c>
      <c r="H2049" s="15">
        <v>45704</v>
      </c>
      <c r="I2049" s="15" t="s">
        <v>30463</v>
      </c>
      <c r="J2049" s="15" t="s">
        <v>30464</v>
      </c>
      <c r="K2049" s="15" t="s">
        <v>45985</v>
      </c>
      <c r="L2049" s="15" t="s">
        <v>103</v>
      </c>
      <c r="M2049" s="15" t="s">
        <v>304</v>
      </c>
      <c r="N2049" s="14">
        <v>2007</v>
      </c>
      <c r="O2049" s="15" t="s">
        <v>30465</v>
      </c>
      <c r="P2049" s="15" t="s">
        <v>81</v>
      </c>
      <c r="Q2049" s="15" t="s">
        <v>47061</v>
      </c>
      <c r="R2049" s="15" t="s">
        <v>345</v>
      </c>
      <c r="S2049" s="15" t="s">
        <v>30466</v>
      </c>
      <c r="T2049" s="15" t="s">
        <v>5721</v>
      </c>
      <c r="U2049" s="15" t="s">
        <v>53</v>
      </c>
      <c r="V2049" s="15" t="s">
        <v>45613</v>
      </c>
      <c r="W2049" s="15" t="s">
        <v>1186</v>
      </c>
      <c r="X2049" s="15" t="str">
        <f>_xlfn.XLOOKUP(_LOOKUP[[#This Row],[AdjusterMemberName]],_Adjuster[Adjuster Name],_Adjuster[Email],,0)</f>
        <v>sAkinleye@knightcompany.com</v>
      </c>
      <c r="Y2049" s="15" t="str">
        <f>_xlfn.XLOOKUP(_LOOKUP[[#This Row],[AdjusterMemberName]],_Adjuster[Adjuster Name],_Adjuster[Phone Number],,0)</f>
        <v>424-559-5280</v>
      </c>
      <c r="Z2049" s="15" t="s">
        <v>30467</v>
      </c>
      <c r="AA20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4725 1/4 W 159Th St, Lawndale  CA 90260</v>
      </c>
      <c r="AB2049" s="15"/>
    </row>
    <row r="2050" spans="1:28" x14ac:dyDescent="0.3">
      <c r="A2050" s="14">
        <v>1</v>
      </c>
      <c r="B2050" s="14">
        <v>1</v>
      </c>
      <c r="C2050" s="15" t="s">
        <v>30468</v>
      </c>
      <c r="D2050" s="15" t="s">
        <v>30468</v>
      </c>
      <c r="E2050" s="15">
        <v>45695</v>
      </c>
      <c r="F2050" s="15" t="s">
        <v>30469</v>
      </c>
      <c r="G2050" s="15">
        <v>45695</v>
      </c>
      <c r="H2050" s="15">
        <v>45876</v>
      </c>
      <c r="I2050" s="15" t="s">
        <v>30470</v>
      </c>
      <c r="J2050" s="15" t="s">
        <v>30471</v>
      </c>
      <c r="K2050" s="15" t="s">
        <v>45448</v>
      </c>
      <c r="L2050" s="15" t="s">
        <v>281</v>
      </c>
      <c r="M2050" s="15" t="s">
        <v>282</v>
      </c>
      <c r="N2050" s="14">
        <v>2015</v>
      </c>
      <c r="O2050" s="15" t="s">
        <v>30472</v>
      </c>
      <c r="P2050" s="15" t="s">
        <v>81</v>
      </c>
      <c r="Q2050" s="15" t="s">
        <v>46893</v>
      </c>
      <c r="R2050" s="15" t="s">
        <v>13689</v>
      </c>
      <c r="S2050" s="15" t="s">
        <v>30473</v>
      </c>
      <c r="T2050" s="15" t="s">
        <v>308</v>
      </c>
      <c r="U2050" s="15" t="s">
        <v>53</v>
      </c>
      <c r="V2050" s="15" t="s">
        <v>45476</v>
      </c>
      <c r="W2050" s="15" t="s">
        <v>22473</v>
      </c>
      <c r="X2050" s="15" t="e">
        <f>_xlfn.XLOOKUP(_LOOKUP[[#This Row],[AdjusterMemberName]],_Adjuster[Adjuster Name],_Adjuster[Email],,0)</f>
        <v>#N/A</v>
      </c>
      <c r="Y2050" s="15" t="e">
        <f>_xlfn.XLOOKUP(_LOOKUP[[#This Row],[AdjusterMemberName]],_Adjuster[Adjuster Name],_Adjuster[Phone Number],,0)</f>
        <v>#N/A</v>
      </c>
      <c r="Z2050" s="15" t="s">
        <v>30474</v>
      </c>
      <c r="AA20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4526 Rosewood Pl, Riverside  CA 92506</v>
      </c>
      <c r="AB2050" s="15"/>
    </row>
    <row r="2051" spans="1:28" x14ac:dyDescent="0.3">
      <c r="A2051" s="14">
        <v>1</v>
      </c>
      <c r="B2051" s="14">
        <v>1</v>
      </c>
      <c r="C2051" s="15" t="s">
        <v>9203</v>
      </c>
      <c r="D2051" s="15" t="s">
        <v>9203</v>
      </c>
      <c r="E2051" s="15">
        <v>45695</v>
      </c>
      <c r="F2051" s="15" t="s">
        <v>30563</v>
      </c>
      <c r="G2051" s="15">
        <v>45623</v>
      </c>
      <c r="H2051" s="15">
        <v>45804</v>
      </c>
      <c r="I2051" s="15" t="s">
        <v>30564</v>
      </c>
      <c r="J2051" s="15" t="s">
        <v>30565</v>
      </c>
      <c r="K2051" s="15" t="s">
        <v>45345</v>
      </c>
      <c r="L2051" s="15" t="s">
        <v>3028</v>
      </c>
      <c r="M2051" s="15" t="s">
        <v>30566</v>
      </c>
      <c r="N2051" s="14">
        <v>2001</v>
      </c>
      <c r="O2051" s="15" t="s">
        <v>30567</v>
      </c>
      <c r="P2051" s="15" t="s">
        <v>106</v>
      </c>
      <c r="Q2051" s="15" t="s">
        <v>47092</v>
      </c>
      <c r="R2051" s="15" t="s">
        <v>9209</v>
      </c>
      <c r="S2051" s="15" t="s">
        <v>9210</v>
      </c>
      <c r="T2051" s="15" t="s">
        <v>308</v>
      </c>
      <c r="U2051" s="15" t="s">
        <v>53</v>
      </c>
      <c r="V2051" s="15" t="s">
        <v>45398</v>
      </c>
      <c r="W2051" s="15" t="s">
        <v>2618</v>
      </c>
      <c r="X2051" s="15" t="str">
        <f>_xlfn.XLOOKUP(_LOOKUP[[#This Row],[AdjusterMemberName]],_Adjuster[Adjuster Name],_Adjuster[Email],,0)</f>
        <v>Canglim@knightcompany.com</v>
      </c>
      <c r="Y2051" s="15" t="str">
        <f>_xlfn.XLOOKUP(_LOOKUP[[#This Row],[AdjusterMemberName]],_Adjuster[Adjuster Name],_Adjuster[Phone Number],,0)</f>
        <v>323-456-1707</v>
      </c>
      <c r="Z2051" s="15" t="s">
        <v>20925</v>
      </c>
      <c r="AA20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1242 University Ave , Riverside  CA 92507</v>
      </c>
      <c r="AB2051" s="15"/>
    </row>
    <row r="2052" spans="1:28" x14ac:dyDescent="0.3">
      <c r="A2052" s="14">
        <v>1</v>
      </c>
      <c r="B2052" s="14">
        <v>1</v>
      </c>
      <c r="C2052" s="15" t="s">
        <v>30604</v>
      </c>
      <c r="D2052" s="15" t="s">
        <v>30604</v>
      </c>
      <c r="E2052" s="15">
        <v>45695</v>
      </c>
      <c r="F2052" s="15" t="s">
        <v>30605</v>
      </c>
      <c r="G2052" s="15">
        <v>45688</v>
      </c>
      <c r="H2052" s="15">
        <v>45869</v>
      </c>
      <c r="I2052" s="15" t="s">
        <v>30606</v>
      </c>
      <c r="J2052" s="15" t="s">
        <v>30607</v>
      </c>
      <c r="K2052" s="15" t="s">
        <v>45691</v>
      </c>
      <c r="L2052" s="15" t="s">
        <v>181</v>
      </c>
      <c r="M2052" s="15" t="s">
        <v>182</v>
      </c>
      <c r="N2052" s="14">
        <v>2006</v>
      </c>
      <c r="O2052" s="15" t="s">
        <v>30608</v>
      </c>
      <c r="P2052" s="15" t="s">
        <v>81</v>
      </c>
      <c r="Q2052" s="15" t="s">
        <v>46939</v>
      </c>
      <c r="R2052" s="15" t="s">
        <v>781</v>
      </c>
      <c r="S2052" s="15" t="s">
        <v>30609</v>
      </c>
      <c r="T2052" s="15" t="s">
        <v>404</v>
      </c>
      <c r="U2052" s="15" t="s">
        <v>53</v>
      </c>
      <c r="V2052" s="15" t="s">
        <v>45924</v>
      </c>
      <c r="W2052" s="15" t="s">
        <v>1658</v>
      </c>
      <c r="X2052" s="15" t="str">
        <f>_xlfn.XLOOKUP(_LOOKUP[[#This Row],[AdjusterMemberName]],_Adjuster[Adjuster Name],_Adjuster[Email],,0)</f>
        <v>RDavila@knightcompany.com</v>
      </c>
      <c r="Y2052" s="15" t="str">
        <f>_xlfn.XLOOKUP(_LOOKUP[[#This Row],[AdjusterMemberName]],_Adjuster[Adjuster Name],_Adjuster[Phone Number],,0)</f>
        <v>424-559-5663</v>
      </c>
      <c r="Z2052" s="15" t="s">
        <v>30610</v>
      </c>
      <c r="AA20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6337 Messina Ct, Palmdale  CA 93552</v>
      </c>
      <c r="AB2052" s="15"/>
    </row>
    <row r="2053" spans="1:28" x14ac:dyDescent="0.3">
      <c r="A2053" s="14">
        <v>1</v>
      </c>
      <c r="B2053" s="14">
        <v>1</v>
      </c>
      <c r="C2053" s="15" t="s">
        <v>30468</v>
      </c>
      <c r="D2053" s="15" t="s">
        <v>30468</v>
      </c>
      <c r="E2053" s="15">
        <v>45695</v>
      </c>
      <c r="F2053" s="15" t="s">
        <v>30469</v>
      </c>
      <c r="G2053" s="15">
        <v>45695</v>
      </c>
      <c r="H2053" s="15">
        <v>45876</v>
      </c>
      <c r="I2053" s="15" t="s">
        <v>30680</v>
      </c>
      <c r="J2053" s="15" t="s">
        <v>30681</v>
      </c>
      <c r="K2053" s="15" t="s">
        <v>45559</v>
      </c>
      <c r="L2053" s="15" t="s">
        <v>281</v>
      </c>
      <c r="M2053" s="15" t="s">
        <v>282</v>
      </c>
      <c r="N2053" s="14">
        <v>2015</v>
      </c>
      <c r="O2053" s="15" t="s">
        <v>30472</v>
      </c>
      <c r="P2053" s="15" t="s">
        <v>106</v>
      </c>
      <c r="Q2053" s="15" t="s">
        <v>46893</v>
      </c>
      <c r="R2053" s="15" t="s">
        <v>13689</v>
      </c>
      <c r="S2053" s="15" t="s">
        <v>30473</v>
      </c>
      <c r="T2053" s="15" t="s">
        <v>308</v>
      </c>
      <c r="U2053" s="15" t="s">
        <v>53</v>
      </c>
      <c r="V2053" s="15" t="s">
        <v>45476</v>
      </c>
      <c r="W2053" s="15" t="s">
        <v>22473</v>
      </c>
      <c r="X2053" s="15" t="e">
        <f>_xlfn.XLOOKUP(_LOOKUP[[#This Row],[AdjusterMemberName]],_Adjuster[Adjuster Name],_Adjuster[Email],,0)</f>
        <v>#N/A</v>
      </c>
      <c r="Y2053" s="15" t="e">
        <f>_xlfn.XLOOKUP(_LOOKUP[[#This Row],[AdjusterMemberName]],_Adjuster[Adjuster Name],_Adjuster[Phone Number],,0)</f>
        <v>#N/A</v>
      </c>
      <c r="Z2053" s="15" t="s">
        <v>30474</v>
      </c>
      <c r="AA20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4526 Rosewood Pl, Riverside  CA 92506</v>
      </c>
      <c r="AB2053" s="15"/>
    </row>
    <row r="2054" spans="1:28" x14ac:dyDescent="0.3">
      <c r="A2054" s="14">
        <v>1</v>
      </c>
      <c r="B2054" s="14">
        <v>1</v>
      </c>
      <c r="C2054" s="15" t="s">
        <v>30723</v>
      </c>
      <c r="D2054" s="15" t="s">
        <v>30724</v>
      </c>
      <c r="E2054" s="15">
        <v>45695</v>
      </c>
      <c r="F2054" s="15" t="s">
        <v>30725</v>
      </c>
      <c r="G2054" s="15">
        <v>45634</v>
      </c>
      <c r="H2054" s="15">
        <v>45816</v>
      </c>
      <c r="I2054" s="15" t="s">
        <v>30726</v>
      </c>
      <c r="J2054" s="15" t="s">
        <v>30727</v>
      </c>
      <c r="K2054" s="15" t="s">
        <v>45550</v>
      </c>
      <c r="L2054" s="15" t="s">
        <v>270</v>
      </c>
      <c r="M2054" s="15" t="s">
        <v>2388</v>
      </c>
      <c r="N2054" s="14">
        <v>2017</v>
      </c>
      <c r="O2054" s="15" t="s">
        <v>30728</v>
      </c>
      <c r="P2054" s="15" t="s">
        <v>106</v>
      </c>
      <c r="Q2054" s="15" t="s">
        <v>47095</v>
      </c>
      <c r="R2054" s="15" t="s">
        <v>3538</v>
      </c>
      <c r="S2054" s="15" t="s">
        <v>30729</v>
      </c>
      <c r="T2054" s="15" t="s">
        <v>424</v>
      </c>
      <c r="U2054" s="15" t="s">
        <v>53</v>
      </c>
      <c r="V2054" s="15" t="s">
        <v>46084</v>
      </c>
      <c r="W2054" s="15" t="s">
        <v>1357</v>
      </c>
      <c r="X2054" s="15" t="str">
        <f>_xlfn.XLOOKUP(_LOOKUP[[#This Row],[AdjusterMemberName]],_Adjuster[Adjuster Name],_Adjuster[Email],,0)</f>
        <v>jRivera1@knightcompany.com</v>
      </c>
      <c r="Y2054" s="15" t="str">
        <f>_xlfn.XLOOKUP(_LOOKUP[[#This Row],[AdjusterMemberName]],_Adjuster[Adjuster Name],_Adjuster[Phone Number],,0)</f>
        <v>424-559-5239</v>
      </c>
      <c r="Z2054" s="15" t="s">
        <v>30730</v>
      </c>
      <c r="AA20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379 W 18Th St, San Bernardino  CA 92405</v>
      </c>
      <c r="AB2054" s="15"/>
    </row>
    <row r="2055" spans="1:28" x14ac:dyDescent="0.3">
      <c r="A2055" s="14">
        <v>1</v>
      </c>
      <c r="B2055" s="14">
        <v>1</v>
      </c>
      <c r="C2055" s="15" t="s">
        <v>30757</v>
      </c>
      <c r="D2055" s="15" t="s">
        <v>30758</v>
      </c>
      <c r="E2055" s="15">
        <v>45695</v>
      </c>
      <c r="F2055" s="15" t="s">
        <v>30759</v>
      </c>
      <c r="G2055" s="15">
        <v>45528</v>
      </c>
      <c r="H2055" s="15">
        <v>45712</v>
      </c>
      <c r="I2055" s="15" t="s">
        <v>30760</v>
      </c>
      <c r="J2055" s="15" t="s">
        <v>30761</v>
      </c>
      <c r="K2055" s="15" t="s">
        <v>45943</v>
      </c>
      <c r="L2055" s="15" t="s">
        <v>314</v>
      </c>
      <c r="M2055" s="15" t="s">
        <v>1409</v>
      </c>
      <c r="N2055" s="14">
        <v>2021</v>
      </c>
      <c r="O2055" s="15" t="s">
        <v>30762</v>
      </c>
      <c r="P2055" s="15" t="s">
        <v>106</v>
      </c>
      <c r="Q2055" s="15" t="s">
        <v>47019</v>
      </c>
      <c r="R2055" s="15" t="s">
        <v>30763</v>
      </c>
      <c r="S2055" s="15" t="s">
        <v>30764</v>
      </c>
      <c r="T2055" s="15" t="s">
        <v>174</v>
      </c>
      <c r="U2055" s="15" t="s">
        <v>53</v>
      </c>
      <c r="V2055" s="15" t="s">
        <v>45351</v>
      </c>
      <c r="W2055" s="15" t="s">
        <v>22473</v>
      </c>
      <c r="X2055" s="15" t="e">
        <f>_xlfn.XLOOKUP(_LOOKUP[[#This Row],[AdjusterMemberName]],_Adjuster[Adjuster Name],_Adjuster[Email],,0)</f>
        <v>#N/A</v>
      </c>
      <c r="Y2055" s="15" t="e">
        <f>_xlfn.XLOOKUP(_LOOKUP[[#This Row],[AdjusterMemberName]],_Adjuster[Adjuster Name],_Adjuster[Phone Number],,0)</f>
        <v>#N/A</v>
      </c>
      <c r="Z2055" s="15" t="s">
        <v>30765</v>
      </c>
      <c r="AA20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143 W 56Th St , Los Angeles  CA 90037</v>
      </c>
      <c r="AB2055" s="15"/>
    </row>
    <row r="2056" spans="1:28" x14ac:dyDescent="0.3">
      <c r="A2056" s="14">
        <v>1</v>
      </c>
      <c r="B2056" s="14">
        <v>1</v>
      </c>
      <c r="C2056" s="15" t="s">
        <v>8794</v>
      </c>
      <c r="D2056" s="15" t="s">
        <v>31580</v>
      </c>
      <c r="E2056" s="15">
        <v>45695</v>
      </c>
      <c r="F2056" s="15" t="s">
        <v>31581</v>
      </c>
      <c r="G2056" s="15">
        <v>45574</v>
      </c>
      <c r="H2056" s="15">
        <v>45756</v>
      </c>
      <c r="I2056" s="15" t="s">
        <v>31582</v>
      </c>
      <c r="J2056" s="15" t="s">
        <v>31583</v>
      </c>
      <c r="K2056" s="15" t="s">
        <v>45416</v>
      </c>
      <c r="L2056" s="15" t="s">
        <v>806</v>
      </c>
      <c r="M2056" s="15" t="s">
        <v>31584</v>
      </c>
      <c r="N2056" s="14">
        <v>2008</v>
      </c>
      <c r="O2056" s="15" t="s">
        <v>31585</v>
      </c>
      <c r="P2056" s="15" t="s">
        <v>106</v>
      </c>
      <c r="Q2056" s="15" t="s">
        <v>47065</v>
      </c>
      <c r="R2056" s="15" t="s">
        <v>8800</v>
      </c>
      <c r="S2056" s="15" t="s">
        <v>8801</v>
      </c>
      <c r="T2056" s="15" t="s">
        <v>530</v>
      </c>
      <c r="U2056" s="15" t="s">
        <v>53</v>
      </c>
      <c r="V2056" s="15" t="s">
        <v>45462</v>
      </c>
      <c r="W2056" s="15" t="s">
        <v>22473</v>
      </c>
      <c r="X2056" s="15" t="e">
        <f>_xlfn.XLOOKUP(_LOOKUP[[#This Row],[AdjusterMemberName]],_Adjuster[Adjuster Name],_Adjuster[Email],,0)</f>
        <v>#N/A</v>
      </c>
      <c r="Y2056" s="15" t="e">
        <f>_xlfn.XLOOKUP(_LOOKUP[[#This Row],[AdjusterMemberName]],_Adjuster[Adjuster Name],_Adjuster[Phone Number],,0)</f>
        <v>#N/A</v>
      </c>
      <c r="Z2056" s="15" t="s">
        <v>8802</v>
      </c>
      <c r="AA20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14848 Deerfield St, Victorville  CA 92394</v>
      </c>
      <c r="AB2056" s="15"/>
    </row>
    <row r="2057" spans="1:28" x14ac:dyDescent="0.3">
      <c r="A2057" s="14">
        <v>1</v>
      </c>
      <c r="B2057" s="14">
        <v>1</v>
      </c>
      <c r="C2057" s="15" t="s">
        <v>31606</v>
      </c>
      <c r="D2057" s="15" t="s">
        <v>31607</v>
      </c>
      <c r="E2057" s="15">
        <v>45695</v>
      </c>
      <c r="F2057" s="15" t="s">
        <v>31608</v>
      </c>
      <c r="G2057" s="15">
        <v>45542</v>
      </c>
      <c r="H2057" s="15">
        <v>45723</v>
      </c>
      <c r="I2057" s="15" t="s">
        <v>31609</v>
      </c>
      <c r="J2057" s="15" t="s">
        <v>31610</v>
      </c>
      <c r="K2057" s="15" t="s">
        <v>45759</v>
      </c>
      <c r="L2057" s="15" t="s">
        <v>128</v>
      </c>
      <c r="M2057" s="15" t="s">
        <v>129</v>
      </c>
      <c r="N2057" s="14">
        <v>2023</v>
      </c>
      <c r="O2057" s="15" t="s">
        <v>31611</v>
      </c>
      <c r="P2057" s="15" t="s">
        <v>106</v>
      </c>
      <c r="Q2057" s="15" t="s">
        <v>47006</v>
      </c>
      <c r="R2057" s="15" t="s">
        <v>9225</v>
      </c>
      <c r="S2057" s="15" t="s">
        <v>31612</v>
      </c>
      <c r="T2057" s="15" t="s">
        <v>2940</v>
      </c>
      <c r="U2057" s="15" t="s">
        <v>53</v>
      </c>
      <c r="V2057" s="15" t="s">
        <v>46292</v>
      </c>
      <c r="W2057" s="15" t="s">
        <v>8635</v>
      </c>
      <c r="X2057" s="15" t="e">
        <f>_xlfn.XLOOKUP(_LOOKUP[[#This Row],[AdjusterMemberName]],_Adjuster[Adjuster Name],_Adjuster[Email],,0)</f>
        <v>#N/A</v>
      </c>
      <c r="Y2057" s="15" t="e">
        <f>_xlfn.XLOOKUP(_LOOKUP[[#This Row],[AdjusterMemberName]],_Adjuster[Adjuster Name],_Adjuster[Phone Number],,0)</f>
        <v>#N/A</v>
      </c>
      <c r="Z2057" s="15" t="s">
        <v>31613</v>
      </c>
      <c r="AA20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298 W Claremont St, Pasadena  CA 91103</v>
      </c>
      <c r="AB2057" s="15"/>
    </row>
    <row r="2058" spans="1:28" x14ac:dyDescent="0.3">
      <c r="A2058" s="14">
        <v>1</v>
      </c>
      <c r="B2058" s="14">
        <v>1</v>
      </c>
      <c r="C2058" s="15" t="s">
        <v>30188</v>
      </c>
      <c r="D2058" s="15" t="s">
        <v>30189</v>
      </c>
      <c r="E2058" s="15">
        <v>45694</v>
      </c>
      <c r="F2058" s="15" t="s">
        <v>30190</v>
      </c>
      <c r="G2058" s="15">
        <v>45514</v>
      </c>
      <c r="H2058" s="15">
        <v>45698</v>
      </c>
      <c r="I2058" s="15" t="s">
        <v>30191</v>
      </c>
      <c r="J2058" s="15" t="s">
        <v>30192</v>
      </c>
      <c r="K2058" s="15" t="s">
        <v>45486</v>
      </c>
      <c r="L2058" s="15" t="s">
        <v>128</v>
      </c>
      <c r="M2058" s="15" t="s">
        <v>170</v>
      </c>
      <c r="N2058" s="14">
        <v>2007</v>
      </c>
      <c r="O2058" s="15" t="s">
        <v>30193</v>
      </c>
      <c r="P2058" s="15" t="s">
        <v>81</v>
      </c>
      <c r="Q2058" s="15" t="s">
        <v>47065</v>
      </c>
      <c r="R2058" s="15" t="s">
        <v>30194</v>
      </c>
      <c r="S2058" s="15" t="s">
        <v>30195</v>
      </c>
      <c r="T2058" s="15" t="s">
        <v>385</v>
      </c>
      <c r="U2058" s="15" t="s">
        <v>53</v>
      </c>
      <c r="V2058" s="15" t="s">
        <v>45518</v>
      </c>
      <c r="W2058" s="15" t="s">
        <v>22473</v>
      </c>
      <c r="X2058" s="15" t="e">
        <f>_xlfn.XLOOKUP(_LOOKUP[[#This Row],[AdjusterMemberName]],_Adjuster[Adjuster Name],_Adjuster[Email],,0)</f>
        <v>#N/A</v>
      </c>
      <c r="Y2058" s="15" t="e">
        <f>_xlfn.XLOOKUP(_LOOKUP[[#This Row],[AdjusterMemberName]],_Adjuster[Adjuster Name],_Adjuster[Phone Number],,0)</f>
        <v>#N/A</v>
      </c>
      <c r="Z2058" s="15" t="s">
        <v>30196</v>
      </c>
      <c r="AA20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3033 Merced Ave, El Monte  CA 91733</v>
      </c>
      <c r="AB2058" s="15"/>
    </row>
    <row r="2059" spans="1:28" x14ac:dyDescent="0.3">
      <c r="A2059" s="14">
        <v>1</v>
      </c>
      <c r="B2059" s="14">
        <v>1</v>
      </c>
      <c r="C2059" s="15" t="s">
        <v>30212</v>
      </c>
      <c r="D2059" s="15" t="s">
        <v>30213</v>
      </c>
      <c r="E2059" s="15">
        <v>45694</v>
      </c>
      <c r="F2059" s="15" t="s">
        <v>30214</v>
      </c>
      <c r="G2059" s="15">
        <v>45514</v>
      </c>
      <c r="H2059" s="15">
        <v>45698</v>
      </c>
      <c r="I2059" s="15" t="s">
        <v>30215</v>
      </c>
      <c r="J2059" s="15" t="s">
        <v>30216</v>
      </c>
      <c r="K2059" s="15" t="s">
        <v>45940</v>
      </c>
      <c r="L2059" s="15" t="s">
        <v>139</v>
      </c>
      <c r="M2059" s="15" t="s">
        <v>470</v>
      </c>
      <c r="N2059" s="14">
        <v>2018</v>
      </c>
      <c r="O2059" s="15" t="s">
        <v>30217</v>
      </c>
      <c r="P2059" s="15" t="s">
        <v>81</v>
      </c>
      <c r="Q2059" s="15" t="s">
        <v>47152</v>
      </c>
      <c r="R2059" s="15" t="s">
        <v>30218</v>
      </c>
      <c r="S2059" s="15" t="s">
        <v>30219</v>
      </c>
      <c r="T2059" s="15" t="s">
        <v>16119</v>
      </c>
      <c r="U2059" s="15" t="s">
        <v>53</v>
      </c>
      <c r="V2059" s="15" t="s">
        <v>45992</v>
      </c>
      <c r="W2059" s="15" t="s">
        <v>264</v>
      </c>
      <c r="X2059" s="15" t="str">
        <f>_xlfn.XLOOKUP(_LOOKUP[[#This Row],[AdjusterMemberName]],_Adjuster[Adjuster Name],_Adjuster[Email],,0)</f>
        <v>sBonnevie@knightcompany.com</v>
      </c>
      <c r="Y2059" s="15" t="str">
        <f>_xlfn.XLOOKUP(_LOOKUP[[#This Row],[AdjusterMemberName]],_Adjuster[Adjuster Name],_Adjuster[Phone Number],,0)</f>
        <v>323-692-4064</v>
      </c>
      <c r="Z2059" s="15" t="s">
        <v>30220</v>
      </c>
      <c r="AA20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630 Stanislaus St, Parlier  CA 93648</v>
      </c>
      <c r="AB2059" s="15"/>
    </row>
    <row r="2060" spans="1:28" x14ac:dyDescent="0.3">
      <c r="A2060" s="14">
        <v>1</v>
      </c>
      <c r="B2060" s="14">
        <v>1</v>
      </c>
      <c r="C2060" s="15" t="s">
        <v>30236</v>
      </c>
      <c r="D2060" s="15" t="s">
        <v>30236</v>
      </c>
      <c r="E2060" s="15">
        <v>45694</v>
      </c>
      <c r="F2060" s="15" t="s">
        <v>30237</v>
      </c>
      <c r="G2060" s="15">
        <v>45519</v>
      </c>
      <c r="H2060" s="15">
        <v>45703</v>
      </c>
      <c r="I2060" s="15" t="s">
        <v>30238</v>
      </c>
      <c r="J2060" s="15" t="s">
        <v>30239</v>
      </c>
      <c r="K2060" s="15" t="s">
        <v>45748</v>
      </c>
      <c r="L2060" s="15" t="s">
        <v>128</v>
      </c>
      <c r="M2060" s="15" t="s">
        <v>836</v>
      </c>
      <c r="N2060" s="14">
        <v>2020</v>
      </c>
      <c r="O2060" s="15" t="s">
        <v>30240</v>
      </c>
      <c r="P2060" s="15" t="s">
        <v>81</v>
      </c>
      <c r="Q2060" s="15" t="s">
        <v>47092</v>
      </c>
      <c r="R2060" s="15" t="s">
        <v>30241</v>
      </c>
      <c r="S2060" s="15" t="s">
        <v>30242</v>
      </c>
      <c r="T2060" s="15" t="s">
        <v>971</v>
      </c>
      <c r="U2060" s="15" t="s">
        <v>53</v>
      </c>
      <c r="V2060" s="15" t="s">
        <v>45625</v>
      </c>
      <c r="W2060" s="15" t="s">
        <v>1186</v>
      </c>
      <c r="X2060" s="15" t="str">
        <f>_xlfn.XLOOKUP(_LOOKUP[[#This Row],[AdjusterMemberName]],_Adjuster[Adjuster Name],_Adjuster[Email],,0)</f>
        <v>sAkinleye@knightcompany.com</v>
      </c>
      <c r="Y2060" s="15" t="str">
        <f>_xlfn.XLOOKUP(_LOOKUP[[#This Row],[AdjusterMemberName]],_Adjuster[Adjuster Name],_Adjuster[Phone Number],,0)</f>
        <v>424-559-5280</v>
      </c>
      <c r="Z2060" s="15" t="s">
        <v>30243</v>
      </c>
      <c r="AA20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53031 Sweet Juliet Ln, Lake Elsinore  CA 92532</v>
      </c>
      <c r="AB2060" s="15"/>
    </row>
    <row r="2061" spans="1:28" x14ac:dyDescent="0.3">
      <c r="A2061" s="14">
        <v>1</v>
      </c>
      <c r="B2061" s="14">
        <v>1</v>
      </c>
      <c r="C2061" s="15" t="s">
        <v>11361</v>
      </c>
      <c r="D2061" s="15" t="s">
        <v>11361</v>
      </c>
      <c r="E2061" s="15">
        <v>45694</v>
      </c>
      <c r="F2061" s="15" t="s">
        <v>26439</v>
      </c>
      <c r="G2061" s="15">
        <v>45533</v>
      </c>
      <c r="H2061" s="15">
        <v>45716</v>
      </c>
      <c r="I2061" s="15" t="s">
        <v>30291</v>
      </c>
      <c r="J2061" s="15" t="s">
        <v>30292</v>
      </c>
      <c r="K2061" s="15" t="s">
        <v>45950</v>
      </c>
      <c r="L2061" s="15" t="s">
        <v>128</v>
      </c>
      <c r="M2061" s="15" t="s">
        <v>170</v>
      </c>
      <c r="N2061" s="14">
        <v>2020</v>
      </c>
      <c r="O2061" s="15" t="s">
        <v>11365</v>
      </c>
      <c r="P2061" s="15" t="s">
        <v>106</v>
      </c>
      <c r="Q2061" s="15" t="s">
        <v>47121</v>
      </c>
      <c r="R2061" s="15" t="s">
        <v>2190</v>
      </c>
      <c r="S2061" s="15" t="s">
        <v>11366</v>
      </c>
      <c r="T2061" s="15" t="s">
        <v>308</v>
      </c>
      <c r="U2061" s="15" t="s">
        <v>53</v>
      </c>
      <c r="V2061" s="15" t="s">
        <v>46112</v>
      </c>
      <c r="W2061" s="15" t="s">
        <v>3307</v>
      </c>
      <c r="X2061" s="15" t="e">
        <f>_xlfn.XLOOKUP(_LOOKUP[[#This Row],[AdjusterMemberName]],_Adjuster[Adjuster Name],_Adjuster[Email],,0)</f>
        <v>#N/A</v>
      </c>
      <c r="Y2061" s="15" t="e">
        <f>_xlfn.XLOOKUP(_LOOKUP[[#This Row],[AdjusterMemberName]],_Adjuster[Adjuster Name],_Adjuster[Phone Number],,0)</f>
        <v>#N/A</v>
      </c>
      <c r="Z2061" s="15" t="s">
        <v>11367</v>
      </c>
      <c r="AA20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4136 6Th St, Riverside  CA 92501</v>
      </c>
      <c r="AB2061" s="15"/>
    </row>
    <row r="2062" spans="1:28" x14ac:dyDescent="0.3">
      <c r="A2062" s="14">
        <v>1</v>
      </c>
      <c r="B2062" s="14">
        <v>1</v>
      </c>
      <c r="C2062" s="15" t="s">
        <v>30301</v>
      </c>
      <c r="D2062" s="15" t="s">
        <v>30301</v>
      </c>
      <c r="E2062" s="15">
        <v>45694</v>
      </c>
      <c r="F2062" s="15" t="s">
        <v>30302</v>
      </c>
      <c r="G2062" s="15">
        <v>45523</v>
      </c>
      <c r="H2062" s="15">
        <v>45707</v>
      </c>
      <c r="I2062" s="15" t="s">
        <v>30303</v>
      </c>
      <c r="J2062" s="15" t="s">
        <v>30304</v>
      </c>
      <c r="K2062" s="15" t="s">
        <v>45352</v>
      </c>
      <c r="L2062" s="15" t="s">
        <v>128</v>
      </c>
      <c r="M2062" s="15" t="s">
        <v>170</v>
      </c>
      <c r="N2062" s="14">
        <v>2016</v>
      </c>
      <c r="O2062" s="15" t="s">
        <v>30305</v>
      </c>
      <c r="P2062" s="15" t="s">
        <v>106</v>
      </c>
      <c r="Q2062" s="15" t="s">
        <v>47006</v>
      </c>
      <c r="R2062" s="15" t="s">
        <v>30306</v>
      </c>
      <c r="S2062" s="15" t="s">
        <v>30307</v>
      </c>
      <c r="T2062" s="15" t="s">
        <v>894</v>
      </c>
      <c r="U2062" s="15" t="s">
        <v>53</v>
      </c>
      <c r="V2062" s="15" t="s">
        <v>46212</v>
      </c>
      <c r="W2062" s="15" t="s">
        <v>1049</v>
      </c>
      <c r="X2062" s="15" t="str">
        <f>_xlfn.XLOOKUP(_LOOKUP[[#This Row],[AdjusterMemberName]],_Adjuster[Adjuster Name],_Adjuster[Email],,0)</f>
        <v>cPenate@knightcompany.com</v>
      </c>
      <c r="Y2062" s="15" t="str">
        <f>_xlfn.XLOOKUP(_LOOKUP[[#This Row],[AdjusterMemberName]],_Adjuster[Adjuster Name],_Adjuster[Phone Number],,0)</f>
        <v>424-559-5385</v>
      </c>
      <c r="Z2062" s="15" t="s">
        <v>30308</v>
      </c>
      <c r="AA20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4475 Winona Ave Apt 6, San Diego  CA 92115</v>
      </c>
      <c r="AB2062" s="15"/>
    </row>
    <row r="2063" spans="1:28" x14ac:dyDescent="0.3">
      <c r="A2063" s="14">
        <v>1</v>
      </c>
      <c r="B2063" s="14">
        <v>1</v>
      </c>
      <c r="C2063" s="15" t="s">
        <v>30309</v>
      </c>
      <c r="D2063" s="15" t="s">
        <v>30310</v>
      </c>
      <c r="E2063" s="15">
        <v>45694</v>
      </c>
      <c r="F2063" s="15" t="s">
        <v>30311</v>
      </c>
      <c r="G2063" s="15">
        <v>45622</v>
      </c>
      <c r="H2063" s="15">
        <v>45803</v>
      </c>
      <c r="I2063" s="15" t="s">
        <v>30312</v>
      </c>
      <c r="J2063" s="15" t="s">
        <v>30313</v>
      </c>
      <c r="K2063" s="15" t="s">
        <v>46018</v>
      </c>
      <c r="L2063" s="15" t="s">
        <v>25</v>
      </c>
      <c r="M2063" s="15" t="s">
        <v>3418</v>
      </c>
      <c r="N2063" s="14">
        <v>2018</v>
      </c>
      <c r="O2063" s="15" t="s">
        <v>30314</v>
      </c>
      <c r="P2063" s="15" t="s">
        <v>81</v>
      </c>
      <c r="Q2063" s="15" t="s">
        <v>46922</v>
      </c>
      <c r="R2063" s="15" t="s">
        <v>30315</v>
      </c>
      <c r="S2063" s="15" t="s">
        <v>30316</v>
      </c>
      <c r="T2063" s="15" t="s">
        <v>30317</v>
      </c>
      <c r="U2063" s="15" t="s">
        <v>53</v>
      </c>
      <c r="V2063" s="15" t="s">
        <v>46210</v>
      </c>
      <c r="W2063" s="15" t="s">
        <v>1186</v>
      </c>
      <c r="X2063" s="15" t="str">
        <f>_xlfn.XLOOKUP(_LOOKUP[[#This Row],[AdjusterMemberName]],_Adjuster[Adjuster Name],_Adjuster[Email],,0)</f>
        <v>sAkinleye@knightcompany.com</v>
      </c>
      <c r="Y2063" s="15" t="str">
        <f>_xlfn.XLOOKUP(_LOOKUP[[#This Row],[AdjusterMemberName]],_Adjuster[Adjuster Name],_Adjuster[Phone Number],,0)</f>
        <v>424-559-5280</v>
      </c>
      <c r="Z2063" s="15" t="s">
        <v>30318</v>
      </c>
      <c r="AA20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4861 Appian Way Apt 8, El Sobrante  CA 94803</v>
      </c>
      <c r="AB2063" s="15"/>
    </row>
    <row r="2064" spans="1:28" x14ac:dyDescent="0.3">
      <c r="A2064" s="14">
        <v>1</v>
      </c>
      <c r="B2064" s="14">
        <v>1</v>
      </c>
      <c r="C2064" s="15" t="s">
        <v>30352</v>
      </c>
      <c r="D2064" s="15" t="s">
        <v>30352</v>
      </c>
      <c r="E2064" s="15">
        <v>45694</v>
      </c>
      <c r="F2064" s="15" t="s">
        <v>30353</v>
      </c>
      <c r="G2064" s="15">
        <v>45686</v>
      </c>
      <c r="H2064" s="15">
        <v>45867</v>
      </c>
      <c r="I2064" s="15" t="s">
        <v>30354</v>
      </c>
      <c r="J2064" s="15" t="s">
        <v>30355</v>
      </c>
      <c r="K2064" s="15" t="s">
        <v>45509</v>
      </c>
      <c r="L2064" s="15" t="s">
        <v>103</v>
      </c>
      <c r="M2064" s="15" t="s">
        <v>1336</v>
      </c>
      <c r="N2064" s="14">
        <v>2012</v>
      </c>
      <c r="O2064" s="15" t="s">
        <v>30356</v>
      </c>
      <c r="P2064" s="15" t="s">
        <v>106</v>
      </c>
      <c r="Q2064" s="15" t="s">
        <v>47051</v>
      </c>
      <c r="R2064" s="15" t="s">
        <v>30357</v>
      </c>
      <c r="S2064" s="15" t="s">
        <v>30358</v>
      </c>
      <c r="T2064" s="15" t="s">
        <v>133</v>
      </c>
      <c r="U2064" s="15" t="s">
        <v>53</v>
      </c>
      <c r="V2064" s="15" t="s">
        <v>45482</v>
      </c>
      <c r="W2064" s="15" t="s">
        <v>264</v>
      </c>
      <c r="X2064" s="15" t="str">
        <f>_xlfn.XLOOKUP(_LOOKUP[[#This Row],[AdjusterMemberName]],_Adjuster[Adjuster Name],_Adjuster[Email],,0)</f>
        <v>sBonnevie@knightcompany.com</v>
      </c>
      <c r="Y2064" s="15" t="str">
        <f>_xlfn.XLOOKUP(_LOOKUP[[#This Row],[AdjusterMemberName]],_Adjuster[Adjuster Name],_Adjuster[Phone Number],,0)</f>
        <v>323-692-4064</v>
      </c>
      <c r="Z2064" s="15" t="s">
        <v>30359</v>
      </c>
      <c r="AA20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336 N Rob Way, Anaheim  CA 92801</v>
      </c>
      <c r="AB2064" s="15">
        <v>45821</v>
      </c>
    </row>
    <row r="2065" spans="1:28" x14ac:dyDescent="0.3">
      <c r="A2065" s="14">
        <v>1</v>
      </c>
      <c r="B2065" s="14">
        <v>1</v>
      </c>
      <c r="C2065" s="15" t="s">
        <v>30376</v>
      </c>
      <c r="D2065" s="15" t="s">
        <v>30377</v>
      </c>
      <c r="E2065" s="15">
        <v>45694</v>
      </c>
      <c r="F2065" s="15" t="s">
        <v>30378</v>
      </c>
      <c r="G2065" s="15">
        <v>45635</v>
      </c>
      <c r="H2065" s="15">
        <v>45817</v>
      </c>
      <c r="I2065" s="15" t="s">
        <v>30379</v>
      </c>
      <c r="J2065" s="15" t="s">
        <v>30380</v>
      </c>
      <c r="K2065" s="15" t="s">
        <v>45350</v>
      </c>
      <c r="L2065" s="15" t="s">
        <v>116</v>
      </c>
      <c r="M2065" s="15" t="s">
        <v>117</v>
      </c>
      <c r="N2065" s="14">
        <v>2011</v>
      </c>
      <c r="O2065" s="15" t="s">
        <v>30381</v>
      </c>
      <c r="P2065" s="15" t="s">
        <v>81</v>
      </c>
      <c r="Q2065" s="15" t="s">
        <v>47065</v>
      </c>
      <c r="R2065" s="15" t="s">
        <v>120</v>
      </c>
      <c r="S2065" s="15" t="s">
        <v>30382</v>
      </c>
      <c r="T2065" s="15" t="s">
        <v>174</v>
      </c>
      <c r="U2065" s="15" t="s">
        <v>53</v>
      </c>
      <c r="V2065" s="15" t="s">
        <v>45342</v>
      </c>
      <c r="W2065" s="15" t="s">
        <v>264</v>
      </c>
      <c r="X2065" s="15" t="str">
        <f>_xlfn.XLOOKUP(_LOOKUP[[#This Row],[AdjusterMemberName]],_Adjuster[Adjuster Name],_Adjuster[Email],,0)</f>
        <v>sBonnevie@knightcompany.com</v>
      </c>
      <c r="Y2065" s="15" t="str">
        <f>_xlfn.XLOOKUP(_LOOKUP[[#This Row],[AdjusterMemberName]],_Adjuster[Adjuster Name],_Adjuster[Phone Number],,0)</f>
        <v>323-692-4064</v>
      </c>
      <c r="Z2065" s="15" t="s">
        <v>30383</v>
      </c>
      <c r="AA20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136 W 61St St, Los Angeles  CA 90003</v>
      </c>
      <c r="AB2065" s="15"/>
    </row>
    <row r="2066" spans="1:28" x14ac:dyDescent="0.3">
      <c r="A2066" s="14">
        <v>1</v>
      </c>
      <c r="B2066" s="14">
        <v>1</v>
      </c>
      <c r="C2066" s="15" t="s">
        <v>30489</v>
      </c>
      <c r="D2066" s="15" t="s">
        <v>30490</v>
      </c>
      <c r="E2066" s="15">
        <v>45694</v>
      </c>
      <c r="F2066" s="15" t="s">
        <v>30491</v>
      </c>
      <c r="G2066" s="15">
        <v>45630</v>
      </c>
      <c r="H2066" s="15">
        <v>45812</v>
      </c>
      <c r="I2066" s="15" t="s">
        <v>30492</v>
      </c>
      <c r="J2066" s="15" t="s">
        <v>30493</v>
      </c>
      <c r="K2066" s="15" t="s">
        <v>45506</v>
      </c>
      <c r="L2066" s="15" t="s">
        <v>281</v>
      </c>
      <c r="M2066" s="15" t="s">
        <v>9025</v>
      </c>
      <c r="N2066" s="14">
        <v>2019</v>
      </c>
      <c r="O2066" s="15" t="s">
        <v>30494</v>
      </c>
      <c r="P2066" s="15" t="s">
        <v>81</v>
      </c>
      <c r="Q2066" s="15" t="s">
        <v>47065</v>
      </c>
      <c r="R2066" s="15" t="s">
        <v>30495</v>
      </c>
      <c r="S2066" s="15" t="s">
        <v>30496</v>
      </c>
      <c r="T2066" s="15" t="s">
        <v>174</v>
      </c>
      <c r="U2066" s="15" t="s">
        <v>53</v>
      </c>
      <c r="V2066" s="15" t="s">
        <v>45367</v>
      </c>
      <c r="W2066" s="15" t="s">
        <v>22473</v>
      </c>
      <c r="X2066" s="15" t="e">
        <f>_xlfn.XLOOKUP(_LOOKUP[[#This Row],[AdjusterMemberName]],_Adjuster[Adjuster Name],_Adjuster[Email],,0)</f>
        <v>#N/A</v>
      </c>
      <c r="Y2066" s="15" t="e">
        <f>_xlfn.XLOOKUP(_LOOKUP[[#This Row],[AdjusterMemberName]],_Adjuster[Adjuster Name],_Adjuster[Phone Number],,0)</f>
        <v>#N/A</v>
      </c>
      <c r="Z2066" s="15" t="s">
        <v>30497</v>
      </c>
      <c r="AA20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982 E 33Rd St, Los Angeles  CA 90011</v>
      </c>
      <c r="AB2066" s="15"/>
    </row>
    <row r="2067" spans="1:28" x14ac:dyDescent="0.3">
      <c r="A2067" s="14">
        <v>1</v>
      </c>
      <c r="B2067" s="14">
        <v>1</v>
      </c>
      <c r="C2067" s="15" t="s">
        <v>11289</v>
      </c>
      <c r="D2067" s="15" t="s">
        <v>11290</v>
      </c>
      <c r="E2067" s="15">
        <v>45694</v>
      </c>
      <c r="F2067" s="15" t="s">
        <v>28791</v>
      </c>
      <c r="G2067" s="15">
        <v>45600</v>
      </c>
      <c r="H2067" s="15">
        <v>45781</v>
      </c>
      <c r="I2067" s="15" t="s">
        <v>30585</v>
      </c>
      <c r="J2067" s="15" t="s">
        <v>30586</v>
      </c>
      <c r="K2067" s="15" t="s">
        <v>45407</v>
      </c>
      <c r="L2067" s="15" t="s">
        <v>441</v>
      </c>
      <c r="M2067" s="15" t="s">
        <v>579</v>
      </c>
      <c r="N2067" s="14">
        <v>2016</v>
      </c>
      <c r="O2067" s="15" t="s">
        <v>11294</v>
      </c>
      <c r="P2067" s="15" t="s">
        <v>106</v>
      </c>
      <c r="Q2067" s="15" t="s">
        <v>47073</v>
      </c>
      <c r="R2067" s="15" t="s">
        <v>11295</v>
      </c>
      <c r="S2067" s="15" t="s">
        <v>11296</v>
      </c>
      <c r="T2067" s="15" t="s">
        <v>122</v>
      </c>
      <c r="U2067" s="15" t="s">
        <v>53</v>
      </c>
      <c r="V2067" s="15" t="s">
        <v>45784</v>
      </c>
      <c r="W2067" s="15" t="s">
        <v>22473</v>
      </c>
      <c r="X2067" s="15" t="e">
        <f>_xlfn.XLOOKUP(_LOOKUP[[#This Row],[AdjusterMemberName]],_Adjuster[Adjuster Name],_Adjuster[Email],,0)</f>
        <v>#N/A</v>
      </c>
      <c r="Y2067" s="15" t="e">
        <f>_xlfn.XLOOKUP(_LOOKUP[[#This Row],[AdjusterMemberName]],_Adjuster[Adjuster Name],_Adjuster[Phone Number],,0)</f>
        <v>#N/A</v>
      </c>
      <c r="Z2067" s="15" t="s">
        <v>11297</v>
      </c>
      <c r="AA20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1560 W Westmont Ave, Hemet  CA 92543</v>
      </c>
      <c r="AB2067" s="15"/>
    </row>
    <row r="2068" spans="1:28" x14ac:dyDescent="0.3">
      <c r="A2068" s="14">
        <v>1</v>
      </c>
      <c r="B2068" s="14">
        <v>1</v>
      </c>
      <c r="C2068" s="15" t="s">
        <v>31242</v>
      </c>
      <c r="D2068" s="15" t="s">
        <v>31243</v>
      </c>
      <c r="E2068" s="15">
        <v>45694</v>
      </c>
      <c r="F2068" s="15" t="s">
        <v>31244</v>
      </c>
      <c r="G2068" s="15">
        <v>45579</v>
      </c>
      <c r="H2068" s="15">
        <v>45761</v>
      </c>
      <c r="I2068" s="15" t="s">
        <v>31245</v>
      </c>
      <c r="J2068" s="15" t="s">
        <v>31246</v>
      </c>
      <c r="K2068" s="15" t="s">
        <v>45872</v>
      </c>
      <c r="L2068" s="15" t="s">
        <v>103</v>
      </c>
      <c r="M2068" s="15" t="s">
        <v>890</v>
      </c>
      <c r="N2068" s="14">
        <v>2018</v>
      </c>
      <c r="O2068" s="15" t="s">
        <v>31247</v>
      </c>
      <c r="P2068" s="15" t="s">
        <v>106</v>
      </c>
      <c r="Q2068" s="15" t="s">
        <v>47061</v>
      </c>
      <c r="R2068" s="15" t="s">
        <v>1364</v>
      </c>
      <c r="S2068" s="15" t="s">
        <v>31248</v>
      </c>
      <c r="T2068" s="15" t="s">
        <v>286</v>
      </c>
      <c r="U2068" s="15" t="s">
        <v>53</v>
      </c>
      <c r="V2068" s="15" t="s">
        <v>45606</v>
      </c>
      <c r="W2068" s="15" t="s">
        <v>264</v>
      </c>
      <c r="X2068" s="15" t="str">
        <f>_xlfn.XLOOKUP(_LOOKUP[[#This Row],[AdjusterMemberName]],_Adjuster[Adjuster Name],_Adjuster[Email],,0)</f>
        <v>sBonnevie@knightcompany.com</v>
      </c>
      <c r="Y2068" s="15" t="str">
        <f>_xlfn.XLOOKUP(_LOOKUP[[#This Row],[AdjusterMemberName]],_Adjuster[Adjuster Name],_Adjuster[Phone Number],,0)</f>
        <v>323-692-4064</v>
      </c>
      <c r="Z2068" s="15" t="s">
        <v>31249</v>
      </c>
      <c r="AA20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301 E Ellis St, Long Beach  CA 90805</v>
      </c>
      <c r="AB2068" s="15"/>
    </row>
    <row r="2069" spans="1:28" x14ac:dyDescent="0.3">
      <c r="A2069" s="14">
        <v>1</v>
      </c>
      <c r="B2069" s="14">
        <v>1</v>
      </c>
      <c r="C2069" s="15" t="s">
        <v>30027</v>
      </c>
      <c r="D2069" s="15" t="s">
        <v>30027</v>
      </c>
      <c r="E2069" s="15">
        <v>45693</v>
      </c>
      <c r="F2069" s="15" t="s">
        <v>30028</v>
      </c>
      <c r="G2069" s="15">
        <v>45546</v>
      </c>
      <c r="H2069" s="15">
        <v>45727</v>
      </c>
      <c r="I2069" s="15" t="s">
        <v>30029</v>
      </c>
      <c r="J2069" s="15" t="s">
        <v>30030</v>
      </c>
      <c r="K2069" s="15" t="s">
        <v>45624</v>
      </c>
      <c r="L2069" s="15" t="s">
        <v>5327</v>
      </c>
      <c r="M2069" s="15" t="s">
        <v>30031</v>
      </c>
      <c r="N2069" s="14">
        <v>2004</v>
      </c>
      <c r="O2069" s="15" t="s">
        <v>30032</v>
      </c>
      <c r="P2069" s="15" t="s">
        <v>106</v>
      </c>
      <c r="Q2069" s="15" t="s">
        <v>47065</v>
      </c>
      <c r="R2069" s="15" t="s">
        <v>30033</v>
      </c>
      <c r="S2069" s="15" t="s">
        <v>30034</v>
      </c>
      <c r="T2069" s="15" t="s">
        <v>1138</v>
      </c>
      <c r="U2069" s="15" t="s">
        <v>53</v>
      </c>
      <c r="V2069" s="15" t="s">
        <v>45366</v>
      </c>
      <c r="W2069" s="15" t="s">
        <v>54</v>
      </c>
      <c r="X2069" s="15" t="str">
        <f>_xlfn.XLOOKUP(_LOOKUP[[#This Row],[AdjusterMemberName]],_Adjuster[Adjuster Name],_Adjuster[Email],,0)</f>
        <v>JRubalcava@knightcompany.com</v>
      </c>
      <c r="Y2069" s="15" t="str">
        <f>_xlfn.XLOOKUP(_LOOKUP[[#This Row],[AdjusterMemberName]],_Adjuster[Adjuster Name],_Adjuster[Phone Number],,0)</f>
        <v>424-559-5420</v>
      </c>
      <c r="Z2069" s="15" t="s">
        <v>30035</v>
      </c>
      <c r="AA20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8111 Willis Ave, Panorama City  CA 91402</v>
      </c>
      <c r="AB2069" s="15"/>
    </row>
    <row r="2070" spans="1:28" x14ac:dyDescent="0.3">
      <c r="A2070" s="14">
        <v>1</v>
      </c>
      <c r="B2070" s="14">
        <v>1</v>
      </c>
      <c r="C2070" s="15" t="s">
        <v>18134</v>
      </c>
      <c r="D2070" s="15" t="s">
        <v>30036</v>
      </c>
      <c r="E2070" s="15">
        <v>45693</v>
      </c>
      <c r="F2070" s="15" t="s">
        <v>30037</v>
      </c>
      <c r="G2070" s="15">
        <v>45646</v>
      </c>
      <c r="H2070" s="15">
        <v>45828</v>
      </c>
      <c r="I2070" s="15" t="s">
        <v>30038</v>
      </c>
      <c r="J2070" s="15" t="s">
        <v>30039</v>
      </c>
      <c r="K2070" s="15" t="s">
        <v>45604</v>
      </c>
      <c r="L2070" s="15" t="s">
        <v>103</v>
      </c>
      <c r="M2070" s="15" t="s">
        <v>104</v>
      </c>
      <c r="N2070" s="14">
        <v>2004</v>
      </c>
      <c r="O2070" s="15" t="s">
        <v>30040</v>
      </c>
      <c r="P2070" s="15" t="s">
        <v>106</v>
      </c>
      <c r="Q2070" s="15" t="s">
        <v>47065</v>
      </c>
      <c r="R2070" s="15" t="s">
        <v>18139</v>
      </c>
      <c r="S2070" s="15" t="s">
        <v>18140</v>
      </c>
      <c r="T2070" s="15" t="s">
        <v>2533</v>
      </c>
      <c r="U2070" s="15" t="s">
        <v>53</v>
      </c>
      <c r="V2070" s="15" t="s">
        <v>45667</v>
      </c>
      <c r="W2070" s="15" t="s">
        <v>3184</v>
      </c>
      <c r="X2070" s="15" t="str">
        <f>_xlfn.XLOOKUP(_LOOKUP[[#This Row],[AdjusterMemberName]],_Adjuster[Adjuster Name],_Adjuster[Email],,0)</f>
        <v>mQualls@knightcompany.com</v>
      </c>
      <c r="Y2070" s="15" t="str">
        <f>_xlfn.XLOOKUP(_LOOKUP[[#This Row],[AdjusterMemberName]],_Adjuster[Adjuster Name],_Adjuster[Phone Number],,0)</f>
        <v>424-559-5436</v>
      </c>
      <c r="Z2070" s="15" t="s">
        <v>18141</v>
      </c>
      <c r="AA20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3475 Hill St, Huntington Park  CA 90255</v>
      </c>
      <c r="AB2070" s="15"/>
    </row>
    <row r="2071" spans="1:28" x14ac:dyDescent="0.3">
      <c r="A2071" s="14">
        <v>1</v>
      </c>
      <c r="B2071" s="14">
        <v>1</v>
      </c>
      <c r="C2071" s="15" t="s">
        <v>30059</v>
      </c>
      <c r="D2071" s="15" t="s">
        <v>30059</v>
      </c>
      <c r="E2071" s="15">
        <v>45693</v>
      </c>
      <c r="F2071" s="15" t="s">
        <v>30060</v>
      </c>
      <c r="G2071" s="15">
        <v>45645</v>
      </c>
      <c r="H2071" s="15">
        <v>45827</v>
      </c>
      <c r="I2071" s="15" t="s">
        <v>30061</v>
      </c>
      <c r="J2071" s="15" t="s">
        <v>30062</v>
      </c>
      <c r="K2071" s="15" t="s">
        <v>46087</v>
      </c>
      <c r="L2071" s="15" t="s">
        <v>181</v>
      </c>
      <c r="M2071" s="15" t="s">
        <v>182</v>
      </c>
      <c r="N2071" s="14">
        <v>2021</v>
      </c>
      <c r="O2071" s="15" t="s">
        <v>30063</v>
      </c>
      <c r="P2071" s="15" t="s">
        <v>106</v>
      </c>
      <c r="Q2071" s="15" t="s">
        <v>47038</v>
      </c>
      <c r="R2071" s="15" t="s">
        <v>30064</v>
      </c>
      <c r="S2071" s="15" t="s">
        <v>30065</v>
      </c>
      <c r="T2071" s="15" t="s">
        <v>164</v>
      </c>
      <c r="U2071" s="15" t="s">
        <v>53</v>
      </c>
      <c r="V2071" s="15" t="s">
        <v>45622</v>
      </c>
      <c r="W2071" s="15" t="s">
        <v>1186</v>
      </c>
      <c r="X2071" s="15" t="str">
        <f>_xlfn.XLOOKUP(_LOOKUP[[#This Row],[AdjusterMemberName]],_Adjuster[Adjuster Name],_Adjuster[Email],,0)</f>
        <v>sAkinleye@knightcompany.com</v>
      </c>
      <c r="Y2071" s="15" t="str">
        <f>_xlfn.XLOOKUP(_LOOKUP[[#This Row],[AdjusterMemberName]],_Adjuster[Adjuster Name],_Adjuster[Phone Number],,0)</f>
        <v>424-559-5280</v>
      </c>
      <c r="Z2071" s="15" t="s">
        <v>30066</v>
      </c>
      <c r="AA20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312 W Whitesbridge Ave, Fresno  CA 93706</v>
      </c>
      <c r="AB2071" s="15"/>
    </row>
    <row r="2072" spans="1:28" x14ac:dyDescent="0.3">
      <c r="A2072" s="14">
        <v>1</v>
      </c>
      <c r="B2072" s="14">
        <v>1</v>
      </c>
      <c r="C2072" s="15" t="s">
        <v>18827</v>
      </c>
      <c r="D2072" s="15" t="s">
        <v>18828</v>
      </c>
      <c r="E2072" s="15">
        <v>45693</v>
      </c>
      <c r="F2072" s="15" t="s">
        <v>30067</v>
      </c>
      <c r="G2072" s="15">
        <v>45663</v>
      </c>
      <c r="H2072" s="15">
        <v>45844</v>
      </c>
      <c r="I2072" s="15" t="s">
        <v>30068</v>
      </c>
      <c r="J2072" s="15" t="s">
        <v>30069</v>
      </c>
      <c r="K2072" s="15" t="s">
        <v>45341</v>
      </c>
      <c r="L2072" s="15" t="s">
        <v>103</v>
      </c>
      <c r="M2072" s="15" t="s">
        <v>890</v>
      </c>
      <c r="N2072" s="14">
        <v>2013</v>
      </c>
      <c r="O2072" s="15" t="s">
        <v>18832</v>
      </c>
      <c r="P2072" s="15" t="s">
        <v>106</v>
      </c>
      <c r="Q2072" s="15" t="s">
        <v>46893</v>
      </c>
      <c r="R2072" s="15" t="s">
        <v>18833</v>
      </c>
      <c r="S2072" s="15" t="s">
        <v>18834</v>
      </c>
      <c r="T2072" s="15" t="s">
        <v>174</v>
      </c>
      <c r="U2072" s="15" t="s">
        <v>53</v>
      </c>
      <c r="V2072" s="15" t="s">
        <v>45400</v>
      </c>
      <c r="W2072" s="15" t="s">
        <v>264</v>
      </c>
      <c r="X2072" s="15" t="str">
        <f>_xlfn.XLOOKUP(_LOOKUP[[#This Row],[AdjusterMemberName]],_Adjuster[Adjuster Name],_Adjuster[Email],,0)</f>
        <v>sBonnevie@knightcompany.com</v>
      </c>
      <c r="Y2072" s="15" t="str">
        <f>_xlfn.XLOOKUP(_LOOKUP[[#This Row],[AdjusterMemberName]],_Adjuster[Adjuster Name],_Adjuster[Phone Number],,0)</f>
        <v>323-692-4064</v>
      </c>
      <c r="Z2072" s="15" t="s">
        <v>18835</v>
      </c>
      <c r="AA20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857 Chestnut Ave, Los Angeles  CA 90042</v>
      </c>
      <c r="AB2072" s="15"/>
    </row>
    <row r="2073" spans="1:28" x14ac:dyDescent="0.3">
      <c r="A2073" s="14">
        <v>1</v>
      </c>
      <c r="B2073" s="14">
        <v>1</v>
      </c>
      <c r="C2073" s="15" t="s">
        <v>30097</v>
      </c>
      <c r="D2073" s="15" t="s">
        <v>30097</v>
      </c>
      <c r="E2073" s="15">
        <v>45693</v>
      </c>
      <c r="F2073" s="15" t="s">
        <v>30098</v>
      </c>
      <c r="G2073" s="15">
        <v>45673</v>
      </c>
      <c r="H2073" s="15">
        <v>45854</v>
      </c>
      <c r="I2073" s="15" t="s">
        <v>30099</v>
      </c>
      <c r="J2073" s="15" t="s">
        <v>30100</v>
      </c>
      <c r="K2073" s="15" t="s">
        <v>45493</v>
      </c>
      <c r="L2073" s="15" t="s">
        <v>128</v>
      </c>
      <c r="M2073" s="15" t="s">
        <v>836</v>
      </c>
      <c r="N2073" s="14">
        <v>2022</v>
      </c>
      <c r="O2073" s="15" t="s">
        <v>30101</v>
      </c>
      <c r="P2073" s="15" t="s">
        <v>81</v>
      </c>
      <c r="Q2073" s="15" t="s">
        <v>47034</v>
      </c>
      <c r="R2073" s="15" t="s">
        <v>528</v>
      </c>
      <c r="S2073" s="15" t="s">
        <v>30102</v>
      </c>
      <c r="T2073" s="15" t="s">
        <v>1862</v>
      </c>
      <c r="U2073" s="15" t="s">
        <v>53</v>
      </c>
      <c r="V2073" s="15" t="s">
        <v>45724</v>
      </c>
      <c r="W2073" s="15" t="s">
        <v>1624</v>
      </c>
      <c r="X2073" s="15" t="e">
        <f>_xlfn.XLOOKUP(_LOOKUP[[#This Row],[AdjusterMemberName]],_Adjuster[Adjuster Name],_Adjuster[Email],,0)</f>
        <v>#N/A</v>
      </c>
      <c r="Y2073" s="15" t="e">
        <f>_xlfn.XLOOKUP(_LOOKUP[[#This Row],[AdjusterMemberName]],_Adjuster[Adjuster Name],_Adjuster[Phone Number],,0)</f>
        <v>#N/A</v>
      </c>
      <c r="Z2073" s="15" t="s">
        <v>30103</v>
      </c>
      <c r="AA20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32028 Corte Soledad, Temecula  CA 92592</v>
      </c>
      <c r="AB2073" s="15"/>
    </row>
    <row r="2074" spans="1:28" x14ac:dyDescent="0.3">
      <c r="A2074" s="14">
        <v>1</v>
      </c>
      <c r="B2074" s="14">
        <v>1</v>
      </c>
      <c r="C2074" s="15" t="s">
        <v>22217</v>
      </c>
      <c r="D2074" s="15" t="s">
        <v>22217</v>
      </c>
      <c r="E2074" s="15">
        <v>45693</v>
      </c>
      <c r="F2074" s="15" t="s">
        <v>22218</v>
      </c>
      <c r="G2074" s="15">
        <v>45569</v>
      </c>
      <c r="H2074" s="15">
        <v>45751</v>
      </c>
      <c r="I2074" s="15" t="s">
        <v>30104</v>
      </c>
      <c r="J2074" s="15" t="s">
        <v>30105</v>
      </c>
      <c r="K2074" s="15" t="s">
        <v>45648</v>
      </c>
      <c r="L2074" s="15" t="s">
        <v>292</v>
      </c>
      <c r="M2074" s="15" t="s">
        <v>2412</v>
      </c>
      <c r="N2074" s="14">
        <v>2003</v>
      </c>
      <c r="O2074" s="15" t="s">
        <v>30106</v>
      </c>
      <c r="P2074" s="15" t="s">
        <v>106</v>
      </c>
      <c r="Q2074" s="15" t="s">
        <v>47061</v>
      </c>
      <c r="R2074" s="15" t="s">
        <v>22222</v>
      </c>
      <c r="S2074" s="15" t="s">
        <v>22223</v>
      </c>
      <c r="T2074" s="15" t="s">
        <v>1421</v>
      </c>
      <c r="U2074" s="15" t="s">
        <v>53</v>
      </c>
      <c r="V2074" s="15" t="s">
        <v>46347</v>
      </c>
      <c r="W2074" s="15" t="s">
        <v>3307</v>
      </c>
      <c r="X2074" s="15" t="e">
        <f>_xlfn.XLOOKUP(_LOOKUP[[#This Row],[AdjusterMemberName]],_Adjuster[Adjuster Name],_Adjuster[Email],,0)</f>
        <v>#N/A</v>
      </c>
      <c r="Y2074" s="15" t="e">
        <f>_xlfn.XLOOKUP(_LOOKUP[[#This Row],[AdjusterMemberName]],_Adjuster[Adjuster Name],_Adjuster[Phone Number],,0)</f>
        <v>#N/A</v>
      </c>
      <c r="Z2074" s="15" t="s">
        <v>22224</v>
      </c>
      <c r="AA20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216 Melrose St, Modesto  CA 95354</v>
      </c>
      <c r="AB2074" s="15"/>
    </row>
    <row r="2075" spans="1:28" x14ac:dyDescent="0.3">
      <c r="A2075" s="14">
        <v>1</v>
      </c>
      <c r="B2075" s="14">
        <v>1</v>
      </c>
      <c r="C2075" s="15" t="s">
        <v>30107</v>
      </c>
      <c r="D2075" s="15" t="s">
        <v>30108</v>
      </c>
      <c r="E2075" s="15">
        <v>45693</v>
      </c>
      <c r="F2075" s="15" t="s">
        <v>30109</v>
      </c>
      <c r="G2075" s="15">
        <v>45673</v>
      </c>
      <c r="H2075" s="15">
        <v>45854</v>
      </c>
      <c r="I2075" s="15" t="s">
        <v>30110</v>
      </c>
      <c r="J2075" s="15" t="s">
        <v>30111</v>
      </c>
      <c r="K2075" s="15" t="s">
        <v>45750</v>
      </c>
      <c r="L2075" s="15" t="s">
        <v>441</v>
      </c>
      <c r="M2075" s="15" t="s">
        <v>517</v>
      </c>
      <c r="N2075" s="14">
        <v>2020</v>
      </c>
      <c r="O2075" s="15" t="s">
        <v>30112</v>
      </c>
      <c r="P2075" s="15" t="s">
        <v>81</v>
      </c>
      <c r="Q2075" s="15" t="s">
        <v>46922</v>
      </c>
      <c r="R2075" s="15" t="s">
        <v>30113</v>
      </c>
      <c r="S2075" s="15" t="s">
        <v>30114</v>
      </c>
      <c r="T2075" s="15" t="s">
        <v>174</v>
      </c>
      <c r="U2075" s="15" t="s">
        <v>53</v>
      </c>
      <c r="V2075" s="15" t="s">
        <v>46243</v>
      </c>
      <c r="W2075" s="15" t="s">
        <v>1544</v>
      </c>
      <c r="X2075" s="15" t="str">
        <f>_xlfn.XLOOKUP(_LOOKUP[[#This Row],[AdjusterMemberName]],_Adjuster[Adjuster Name],_Adjuster[Email],,0)</f>
        <v>CRodriguez5@knightcompany.com</v>
      </c>
      <c r="Y2075" s="15" t="str">
        <f>_xlfn.XLOOKUP(_LOOKUP[[#This Row],[AdjusterMemberName]],_Adjuster[Adjuster Name],_Adjuster[Phone Number],,0)</f>
        <v>323-456-1708</v>
      </c>
      <c r="Z2075" s="15" t="s">
        <v>30115</v>
      </c>
      <c r="AA20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8241 Blackburn Ave Apt 7, Los Angeles  CA 90048</v>
      </c>
      <c r="AB2075" s="15"/>
    </row>
    <row r="2076" spans="1:28" x14ac:dyDescent="0.3">
      <c r="A2076" s="14">
        <v>1</v>
      </c>
      <c r="B2076" s="14">
        <v>1</v>
      </c>
      <c r="C2076" s="15" t="s">
        <v>30144</v>
      </c>
      <c r="D2076" s="15" t="s">
        <v>30145</v>
      </c>
      <c r="E2076" s="15">
        <v>45693</v>
      </c>
      <c r="F2076" s="15" t="s">
        <v>30146</v>
      </c>
      <c r="G2076" s="15">
        <v>45649</v>
      </c>
      <c r="H2076" s="15">
        <v>45831</v>
      </c>
      <c r="I2076" s="15" t="s">
        <v>30147</v>
      </c>
      <c r="J2076" s="15" t="s">
        <v>30148</v>
      </c>
      <c r="K2076" s="15" t="s">
        <v>45663</v>
      </c>
      <c r="L2076" s="15" t="s">
        <v>292</v>
      </c>
      <c r="M2076" s="15" t="s">
        <v>12031</v>
      </c>
      <c r="N2076" s="14">
        <v>2017</v>
      </c>
      <c r="O2076" s="15" t="s">
        <v>30149</v>
      </c>
      <c r="P2076" s="15" t="s">
        <v>106</v>
      </c>
      <c r="Q2076" s="15" t="s">
        <v>46978</v>
      </c>
      <c r="R2076" s="15" t="s">
        <v>30150</v>
      </c>
      <c r="S2076" s="15" t="s">
        <v>30151</v>
      </c>
      <c r="T2076" s="15" t="s">
        <v>404</v>
      </c>
      <c r="U2076" s="15" t="s">
        <v>53</v>
      </c>
      <c r="V2076" s="15" t="s">
        <v>45971</v>
      </c>
      <c r="W2076" s="15" t="s">
        <v>264</v>
      </c>
      <c r="X2076" s="15" t="str">
        <f>_xlfn.XLOOKUP(_LOOKUP[[#This Row],[AdjusterMemberName]],_Adjuster[Adjuster Name],_Adjuster[Email],,0)</f>
        <v>sBonnevie@knightcompany.com</v>
      </c>
      <c r="Y2076" s="15" t="str">
        <f>_xlfn.XLOOKUP(_LOOKUP[[#This Row],[AdjusterMemberName]],_Adjuster[Adjuster Name],_Adjuster[Phone Number],,0)</f>
        <v>323-692-4064</v>
      </c>
      <c r="Z2076" s="15" t="s">
        <v>30152</v>
      </c>
      <c r="AA20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15715 E Avenue Q1, Palmdale  CA 93591</v>
      </c>
      <c r="AB2076" s="15"/>
    </row>
    <row r="2077" spans="1:28" x14ac:dyDescent="0.3">
      <c r="A2077" s="14">
        <v>1</v>
      </c>
      <c r="B2077" s="14">
        <v>0</v>
      </c>
      <c r="C2077" s="15" t="s">
        <v>30153</v>
      </c>
      <c r="D2077" s="15" t="s">
        <v>30154</v>
      </c>
      <c r="E2077" s="15">
        <v>45693</v>
      </c>
      <c r="F2077" s="15" t="s">
        <v>30155</v>
      </c>
      <c r="G2077" s="15">
        <v>45532</v>
      </c>
      <c r="H2077" s="15">
        <v>45716</v>
      </c>
      <c r="I2077" s="15" t="s">
        <v>30156</v>
      </c>
      <c r="J2077" s="15" t="s">
        <v>30157</v>
      </c>
      <c r="K2077" s="15" t="s">
        <v>45506</v>
      </c>
      <c r="L2077" s="15" t="s">
        <v>103</v>
      </c>
      <c r="M2077" s="15" t="s">
        <v>304</v>
      </c>
      <c r="N2077" s="14">
        <v>2015</v>
      </c>
      <c r="O2077" s="15" t="s">
        <v>30158</v>
      </c>
      <c r="P2077" s="15" t="s">
        <v>81</v>
      </c>
      <c r="Q2077" s="15" t="s">
        <v>47019</v>
      </c>
      <c r="R2077" s="15" t="s">
        <v>30159</v>
      </c>
      <c r="S2077" s="15" t="s">
        <v>30160</v>
      </c>
      <c r="T2077" s="15" t="s">
        <v>186</v>
      </c>
      <c r="U2077" s="15" t="s">
        <v>53</v>
      </c>
      <c r="V2077" s="15" t="s">
        <v>45877</v>
      </c>
      <c r="W2077" s="15" t="s">
        <v>850</v>
      </c>
      <c r="X2077" s="15" t="e">
        <f>_xlfn.XLOOKUP(_LOOKUP[[#This Row],[AdjusterMemberName]],_Adjuster[Adjuster Name],_Adjuster[Email],,0)</f>
        <v>#N/A</v>
      </c>
      <c r="Y2077" s="15" t="e">
        <f>_xlfn.XLOOKUP(_LOOKUP[[#This Row],[AdjusterMemberName]],_Adjuster[Adjuster Name],_Adjuster[Phone Number],,0)</f>
        <v>#N/A</v>
      </c>
      <c r="Z2077" s="15" t="s">
        <v>30161</v>
      </c>
      <c r="AA20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3630 Westminster Ave, Santa Ana  CA 92703</v>
      </c>
      <c r="AB2077" s="15"/>
    </row>
    <row r="2078" spans="1:28" x14ac:dyDescent="0.3">
      <c r="A2078" s="14">
        <v>1</v>
      </c>
      <c r="B2078" s="14">
        <v>1</v>
      </c>
      <c r="C2078" s="15" t="s">
        <v>30162</v>
      </c>
      <c r="D2078" s="15" t="s">
        <v>30162</v>
      </c>
      <c r="E2078" s="15">
        <v>45693</v>
      </c>
      <c r="F2078" s="15" t="s">
        <v>30163</v>
      </c>
      <c r="G2078" s="15">
        <v>45520</v>
      </c>
      <c r="H2078" s="15">
        <v>45704</v>
      </c>
      <c r="I2078" s="15" t="s">
        <v>30164</v>
      </c>
      <c r="J2078" s="15" t="s">
        <v>30165</v>
      </c>
      <c r="K2078" s="15" t="s">
        <v>46092</v>
      </c>
      <c r="L2078" s="15" t="s">
        <v>128</v>
      </c>
      <c r="M2078" s="15" t="s">
        <v>129</v>
      </c>
      <c r="N2078" s="14">
        <v>2024</v>
      </c>
      <c r="O2078" s="15" t="s">
        <v>30166</v>
      </c>
      <c r="P2078" s="15" t="s">
        <v>1273</v>
      </c>
      <c r="Q2078" s="15" t="s">
        <v>47073</v>
      </c>
      <c r="R2078" s="15" t="s">
        <v>3538</v>
      </c>
      <c r="S2078" s="15" t="s">
        <v>30167</v>
      </c>
      <c r="T2078" s="15" t="s">
        <v>174</v>
      </c>
      <c r="U2078" s="15" t="s">
        <v>53</v>
      </c>
      <c r="V2078" s="15" t="s">
        <v>45780</v>
      </c>
      <c r="W2078" s="15" t="s">
        <v>3307</v>
      </c>
      <c r="X2078" s="15" t="e">
        <f>_xlfn.XLOOKUP(_LOOKUP[[#This Row],[AdjusterMemberName]],_Adjuster[Adjuster Name],_Adjuster[Email],,0)</f>
        <v>#N/A</v>
      </c>
      <c r="Y2078" s="15" t="e">
        <f>_xlfn.XLOOKUP(_LOOKUP[[#This Row],[AdjusterMemberName]],_Adjuster[Adjuster Name],_Adjuster[Phone Number],,0)</f>
        <v>#N/A</v>
      </c>
      <c r="Z2078" s="15" t="s">
        <v>30168</v>
      </c>
      <c r="AA20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4817 W Martin Luther King Jr Blvd, Los Angeles  CA 90016</v>
      </c>
      <c r="AB2078" s="15"/>
    </row>
    <row r="2079" spans="1:28" x14ac:dyDescent="0.3">
      <c r="A2079" s="14">
        <v>1</v>
      </c>
      <c r="B2079" s="14">
        <v>1</v>
      </c>
      <c r="C2079" s="15" t="s">
        <v>30169</v>
      </c>
      <c r="D2079" s="15" t="s">
        <v>30170</v>
      </c>
      <c r="E2079" s="15">
        <v>45693</v>
      </c>
      <c r="F2079" s="15" t="s">
        <v>30171</v>
      </c>
      <c r="G2079" s="15">
        <v>45544</v>
      </c>
      <c r="H2079" s="15">
        <v>45725</v>
      </c>
      <c r="I2079" s="15" t="s">
        <v>30172</v>
      </c>
      <c r="J2079" s="15" t="s">
        <v>30173</v>
      </c>
      <c r="K2079" s="15" t="s">
        <v>45332</v>
      </c>
      <c r="L2079" s="15" t="s">
        <v>430</v>
      </c>
      <c r="M2079" s="15" t="s">
        <v>599</v>
      </c>
      <c r="N2079" s="14">
        <v>2021</v>
      </c>
      <c r="O2079" s="15" t="s">
        <v>30174</v>
      </c>
      <c r="P2079" s="15" t="s">
        <v>106</v>
      </c>
      <c r="Q2079" s="15" t="s">
        <v>47007</v>
      </c>
      <c r="R2079" s="15" t="s">
        <v>30175</v>
      </c>
      <c r="S2079" s="15" t="s">
        <v>30176</v>
      </c>
      <c r="T2079" s="15" t="s">
        <v>30177</v>
      </c>
      <c r="U2079" s="15" t="s">
        <v>53</v>
      </c>
      <c r="V2079" s="15" t="s">
        <v>46343</v>
      </c>
      <c r="W2079" s="15" t="s">
        <v>264</v>
      </c>
      <c r="X2079" s="15" t="str">
        <f>_xlfn.XLOOKUP(_LOOKUP[[#This Row],[AdjusterMemberName]],_Adjuster[Adjuster Name],_Adjuster[Email],,0)</f>
        <v>sBonnevie@knightcompany.com</v>
      </c>
      <c r="Y2079" s="15" t="str">
        <f>_xlfn.XLOOKUP(_LOOKUP[[#This Row],[AdjusterMemberName]],_Adjuster[Adjuster Name],_Adjuster[Phone Number],,0)</f>
        <v>323-692-4064</v>
      </c>
      <c r="Z2079" s="15" t="s">
        <v>30178</v>
      </c>
      <c r="AA20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1101 Hall Ave, Corcoran  CA 93212</v>
      </c>
      <c r="AB2079" s="15"/>
    </row>
    <row r="2080" spans="1:28" x14ac:dyDescent="0.3">
      <c r="A2080" s="14">
        <v>1</v>
      </c>
      <c r="B2080" s="14">
        <v>1</v>
      </c>
      <c r="C2080" s="15" t="s">
        <v>30179</v>
      </c>
      <c r="D2080" s="15" t="s">
        <v>30179</v>
      </c>
      <c r="E2080" s="15">
        <v>45693</v>
      </c>
      <c r="F2080" s="15" t="s">
        <v>30180</v>
      </c>
      <c r="G2080" s="15">
        <v>45611</v>
      </c>
      <c r="H2080" s="15">
        <v>45792</v>
      </c>
      <c r="I2080" s="15" t="s">
        <v>30181</v>
      </c>
      <c r="J2080" s="15" t="s">
        <v>30182</v>
      </c>
      <c r="K2080" s="15" t="s">
        <v>45611</v>
      </c>
      <c r="L2080" s="15" t="s">
        <v>103</v>
      </c>
      <c r="M2080" s="15" t="s">
        <v>104</v>
      </c>
      <c r="N2080" s="14">
        <v>2022</v>
      </c>
      <c r="O2080" s="15" t="s">
        <v>30183</v>
      </c>
      <c r="P2080" s="15" t="s">
        <v>81</v>
      </c>
      <c r="Q2080" s="15" t="s">
        <v>46978</v>
      </c>
      <c r="R2080" s="15" t="s">
        <v>30184</v>
      </c>
      <c r="S2080" s="15" t="s">
        <v>30185</v>
      </c>
      <c r="T2080" s="15" t="s">
        <v>30186</v>
      </c>
      <c r="U2080" s="15" t="s">
        <v>53</v>
      </c>
      <c r="V2080" s="15" t="s">
        <v>46002</v>
      </c>
      <c r="W2080" s="15" t="s">
        <v>1544</v>
      </c>
      <c r="X2080" s="15" t="str">
        <f>_xlfn.XLOOKUP(_LOOKUP[[#This Row],[AdjusterMemberName]],_Adjuster[Adjuster Name],_Adjuster[Email],,0)</f>
        <v>CRodriguez5@knightcompany.com</v>
      </c>
      <c r="Y2080" s="15" t="str">
        <f>_xlfn.XLOOKUP(_LOOKUP[[#This Row],[AdjusterMemberName]],_Adjuster[Adjuster Name],_Adjuster[Phone Number],,0)</f>
        <v>323-456-1708</v>
      </c>
      <c r="Z2080" s="15" t="s">
        <v>30187</v>
      </c>
      <c r="AA20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14101 Doty Ave , Hawthorne Apt 7  CA 90250</v>
      </c>
      <c r="AB2080" s="15">
        <v>45723</v>
      </c>
    </row>
    <row r="2081" spans="1:28" x14ac:dyDescent="0.3">
      <c r="A2081" s="14">
        <v>1</v>
      </c>
      <c r="B2081" s="14">
        <v>1</v>
      </c>
      <c r="C2081" s="15" t="s">
        <v>30197</v>
      </c>
      <c r="D2081" s="15" t="s">
        <v>30197</v>
      </c>
      <c r="E2081" s="15">
        <v>45693</v>
      </c>
      <c r="F2081" s="15" t="s">
        <v>30198</v>
      </c>
      <c r="G2081" s="15">
        <v>45510</v>
      </c>
      <c r="H2081" s="15">
        <v>45694</v>
      </c>
      <c r="I2081" s="15" t="s">
        <v>30199</v>
      </c>
      <c r="J2081" s="15" t="s">
        <v>30200</v>
      </c>
      <c r="K2081" s="15" t="s">
        <v>45750</v>
      </c>
      <c r="L2081" s="15" t="s">
        <v>181</v>
      </c>
      <c r="M2081" s="15" t="s">
        <v>779</v>
      </c>
      <c r="N2081" s="14">
        <v>2017</v>
      </c>
      <c r="O2081" s="15" t="s">
        <v>30201</v>
      </c>
      <c r="P2081" s="15" t="s">
        <v>81</v>
      </c>
      <c r="Q2081" s="15" t="s">
        <v>47019</v>
      </c>
      <c r="R2081" s="15" t="s">
        <v>162</v>
      </c>
      <c r="S2081" s="15" t="s">
        <v>30202</v>
      </c>
      <c r="T2081" s="15" t="s">
        <v>1366</v>
      </c>
      <c r="U2081" s="15" t="s">
        <v>53</v>
      </c>
      <c r="V2081" s="15" t="s">
        <v>46345</v>
      </c>
      <c r="W2081" s="15" t="s">
        <v>1357</v>
      </c>
      <c r="X2081" s="15" t="str">
        <f>_xlfn.XLOOKUP(_LOOKUP[[#This Row],[AdjusterMemberName]],_Adjuster[Adjuster Name],_Adjuster[Email],,0)</f>
        <v>jRivera1@knightcompany.com</v>
      </c>
      <c r="Y2081" s="15" t="str">
        <f>_xlfn.XLOOKUP(_LOOKUP[[#This Row],[AdjusterMemberName]],_Adjuster[Adjuster Name],_Adjuster[Phone Number],,0)</f>
        <v>424-559-5239</v>
      </c>
      <c r="Z2081" s="15" t="s">
        <v>30203</v>
      </c>
      <c r="AA20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13152 Briar St, Corona  CA 92880</v>
      </c>
      <c r="AB2081" s="15"/>
    </row>
    <row r="2082" spans="1:28" x14ac:dyDescent="0.3">
      <c r="A2082" s="14">
        <v>0</v>
      </c>
      <c r="B2082" s="14">
        <v>1</v>
      </c>
      <c r="C2082" s="15" t="s">
        <v>30261</v>
      </c>
      <c r="D2082" s="15" t="s">
        <v>30261</v>
      </c>
      <c r="E2082" s="15">
        <v>45693</v>
      </c>
      <c r="F2082" s="15" t="s">
        <v>30262</v>
      </c>
      <c r="G2082" s="15"/>
      <c r="H2082" s="15"/>
      <c r="I2082" s="15" t="s">
        <v>30263</v>
      </c>
      <c r="J2082" s="15" t="s">
        <v>30264</v>
      </c>
      <c r="K2082" s="15" t="s">
        <v>45434</v>
      </c>
      <c r="L2082" s="15" t="s">
        <v>30265</v>
      </c>
      <c r="M2082" s="15" t="s">
        <v>30266</v>
      </c>
      <c r="N2082" s="14">
        <v>2015</v>
      </c>
      <c r="O2082" s="15" t="s">
        <v>5970</v>
      </c>
      <c r="P2082" s="15" t="s">
        <v>106</v>
      </c>
      <c r="Q2082" s="15"/>
      <c r="R2082" s="15"/>
      <c r="S2082" s="15"/>
      <c r="T2082" s="15"/>
      <c r="U2082" s="15"/>
      <c r="V2082" s="15"/>
      <c r="W2082" s="15" t="s">
        <v>1357</v>
      </c>
      <c r="X2082" s="15" t="str">
        <f>_xlfn.XLOOKUP(_LOOKUP[[#This Row],[AdjusterMemberName]],_Adjuster[Adjuster Name],_Adjuster[Email],,0)</f>
        <v>jRivera1@knightcompany.com</v>
      </c>
      <c r="Y2082" s="15" t="str">
        <f>_xlfn.XLOOKUP(_LOOKUP[[#This Row],[AdjusterMemberName]],_Adjuster[Adjuster Name],_Adjuster[Phone Number],,0)</f>
        <v>424-559-5239</v>
      </c>
      <c r="Z2082" s="15"/>
      <c r="AA2082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2082" s="15"/>
    </row>
    <row r="2083" spans="1:28" x14ac:dyDescent="0.3">
      <c r="A2083" s="14">
        <v>1</v>
      </c>
      <c r="B2083" s="14">
        <v>1</v>
      </c>
      <c r="C2083" s="15" t="s">
        <v>32794</v>
      </c>
      <c r="D2083" s="15" t="s">
        <v>32795</v>
      </c>
      <c r="E2083" s="15">
        <v>45693</v>
      </c>
      <c r="F2083" s="15" t="s">
        <v>32796</v>
      </c>
      <c r="G2083" s="15">
        <v>45636</v>
      </c>
      <c r="H2083" s="15">
        <v>45818</v>
      </c>
      <c r="I2083" s="15" t="s">
        <v>32797</v>
      </c>
      <c r="J2083" s="15" t="s">
        <v>32798</v>
      </c>
      <c r="K2083" s="15" t="s">
        <v>45509</v>
      </c>
      <c r="L2083" s="15" t="s">
        <v>116</v>
      </c>
      <c r="M2083" s="15" t="s">
        <v>117</v>
      </c>
      <c r="N2083" s="14">
        <v>2010</v>
      </c>
      <c r="O2083" s="15" t="s">
        <v>32799</v>
      </c>
      <c r="P2083" s="15" t="s">
        <v>81</v>
      </c>
      <c r="Q2083" s="15" t="s">
        <v>47111</v>
      </c>
      <c r="R2083" s="15" t="s">
        <v>24389</v>
      </c>
      <c r="S2083" s="15" t="s">
        <v>32800</v>
      </c>
      <c r="T2083" s="15" t="s">
        <v>1872</v>
      </c>
      <c r="U2083" s="15" t="s">
        <v>53</v>
      </c>
      <c r="V2083" s="15" t="s">
        <v>45806</v>
      </c>
      <c r="W2083" s="15" t="s">
        <v>22473</v>
      </c>
      <c r="X2083" s="15" t="e">
        <f>_xlfn.XLOOKUP(_LOOKUP[[#This Row],[AdjusterMemberName]],_Adjuster[Adjuster Name],_Adjuster[Email],,0)</f>
        <v>#N/A</v>
      </c>
      <c r="Y2083" s="15" t="e">
        <f>_xlfn.XLOOKUP(_LOOKUP[[#This Row],[AdjusterMemberName]],_Adjuster[Adjuster Name],_Adjuster[Phone Number],,0)</f>
        <v>#N/A</v>
      </c>
      <c r="Z2083" s="15" t="s">
        <v>32801</v>
      </c>
      <c r="AA20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626 11Th St, Richmond  CA 94801</v>
      </c>
      <c r="AB2083" s="15"/>
    </row>
    <row r="2084" spans="1:28" x14ac:dyDescent="0.3">
      <c r="A2084" s="14">
        <v>1</v>
      </c>
      <c r="B2084" s="14">
        <v>1</v>
      </c>
      <c r="C2084" s="15" t="s">
        <v>36549</v>
      </c>
      <c r="D2084" s="15" t="s">
        <v>36550</v>
      </c>
      <c r="E2084" s="15">
        <v>45693</v>
      </c>
      <c r="F2084" s="15" t="s">
        <v>36551</v>
      </c>
      <c r="G2084" s="15">
        <v>45618</v>
      </c>
      <c r="H2084" s="15">
        <v>45799</v>
      </c>
      <c r="I2084" s="15" t="s">
        <v>36552</v>
      </c>
      <c r="J2084" s="15" t="s">
        <v>36553</v>
      </c>
      <c r="K2084" s="15" t="s">
        <v>45554</v>
      </c>
      <c r="L2084" s="15" t="s">
        <v>314</v>
      </c>
      <c r="M2084" s="15" t="s">
        <v>3946</v>
      </c>
      <c r="N2084" s="14">
        <v>2016</v>
      </c>
      <c r="O2084" s="15" t="s">
        <v>36554</v>
      </c>
      <c r="P2084" s="15" t="s">
        <v>81</v>
      </c>
      <c r="Q2084" s="15" t="s">
        <v>47006</v>
      </c>
      <c r="R2084" s="15" t="s">
        <v>2190</v>
      </c>
      <c r="S2084" s="15" t="s">
        <v>36555</v>
      </c>
      <c r="T2084" s="15" t="s">
        <v>2431</v>
      </c>
      <c r="U2084" s="15" t="s">
        <v>53</v>
      </c>
      <c r="V2084" s="15" t="s">
        <v>45727</v>
      </c>
      <c r="W2084" s="15" t="s">
        <v>1049</v>
      </c>
      <c r="X2084" s="15" t="str">
        <f>_xlfn.XLOOKUP(_LOOKUP[[#This Row],[AdjusterMemberName]],_Adjuster[Adjuster Name],_Adjuster[Email],,0)</f>
        <v>cPenate@knightcompany.com</v>
      </c>
      <c r="Y2084" s="15" t="str">
        <f>_xlfn.XLOOKUP(_LOOKUP[[#This Row],[AdjusterMemberName]],_Adjuster[Adjuster Name],_Adjuster[Phone Number],,0)</f>
        <v>424-559-5385</v>
      </c>
      <c r="Z2084" s="15" t="s">
        <v>36556</v>
      </c>
      <c r="AA20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251 E. Monterey Avenue , Pomona  CA 91767</v>
      </c>
      <c r="AB2084" s="15"/>
    </row>
    <row r="2085" spans="1:28" x14ac:dyDescent="0.3">
      <c r="A2085" s="14">
        <v>1</v>
      </c>
      <c r="B2085" s="14">
        <v>1</v>
      </c>
      <c r="C2085" s="15" t="s">
        <v>12596</v>
      </c>
      <c r="D2085" s="15" t="s">
        <v>12596</v>
      </c>
      <c r="E2085" s="15">
        <v>45692</v>
      </c>
      <c r="F2085" s="15" t="s">
        <v>29928</v>
      </c>
      <c r="G2085" s="15">
        <v>45541</v>
      </c>
      <c r="H2085" s="15">
        <v>45722</v>
      </c>
      <c r="I2085" s="15" t="s">
        <v>29929</v>
      </c>
      <c r="J2085" s="15" t="s">
        <v>29930</v>
      </c>
      <c r="K2085" s="15" t="s">
        <v>45458</v>
      </c>
      <c r="L2085" s="15" t="s">
        <v>139</v>
      </c>
      <c r="M2085" s="15" t="s">
        <v>9594</v>
      </c>
      <c r="N2085" s="14">
        <v>2004</v>
      </c>
      <c r="O2085" s="15" t="s">
        <v>29931</v>
      </c>
      <c r="P2085" s="15" t="s">
        <v>106</v>
      </c>
      <c r="Q2085" s="15" t="s">
        <v>47019</v>
      </c>
      <c r="R2085" s="15" t="s">
        <v>3538</v>
      </c>
      <c r="S2085" s="15" t="s">
        <v>29932</v>
      </c>
      <c r="T2085" s="15" t="s">
        <v>174</v>
      </c>
      <c r="U2085" s="15" t="s">
        <v>53</v>
      </c>
      <c r="V2085" s="15" t="s">
        <v>46097</v>
      </c>
      <c r="W2085" s="15" t="s">
        <v>1186</v>
      </c>
      <c r="X2085" s="15" t="str">
        <f>_xlfn.XLOOKUP(_LOOKUP[[#This Row],[AdjusterMemberName]],_Adjuster[Adjuster Name],_Adjuster[Email],,0)</f>
        <v>sAkinleye@knightcompany.com</v>
      </c>
      <c r="Y2085" s="15" t="str">
        <f>_xlfn.XLOOKUP(_LOOKUP[[#This Row],[AdjusterMemberName]],_Adjuster[Adjuster Name],_Adjuster[Phone Number],,0)</f>
        <v>424-559-5280</v>
      </c>
      <c r="Z2085" s="15" t="s">
        <v>29933</v>
      </c>
      <c r="AA20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1964 S Holt Ave Apt 2, Los Angeles  CA 90034</v>
      </c>
      <c r="AB2085" s="15"/>
    </row>
    <row r="2086" spans="1:28" x14ac:dyDescent="0.3">
      <c r="A2086" s="14">
        <v>1</v>
      </c>
      <c r="B2086" s="14">
        <v>1</v>
      </c>
      <c r="C2086" s="15" t="s">
        <v>18796</v>
      </c>
      <c r="D2086" s="15" t="s">
        <v>18796</v>
      </c>
      <c r="E2086" s="15">
        <v>45692</v>
      </c>
      <c r="F2086" s="15" t="s">
        <v>29934</v>
      </c>
      <c r="G2086" s="15">
        <v>45559</v>
      </c>
      <c r="H2086" s="15">
        <v>45740</v>
      </c>
      <c r="I2086" s="15" t="s">
        <v>29935</v>
      </c>
      <c r="J2086" s="15" t="s">
        <v>29936</v>
      </c>
      <c r="K2086" s="15" t="s">
        <v>46070</v>
      </c>
      <c r="L2086" s="15" t="s">
        <v>103</v>
      </c>
      <c r="M2086" s="15" t="s">
        <v>16567</v>
      </c>
      <c r="N2086" s="14">
        <v>2024</v>
      </c>
      <c r="O2086" s="15" t="s">
        <v>29937</v>
      </c>
      <c r="P2086" s="15" t="s">
        <v>106</v>
      </c>
      <c r="Q2086" s="15" t="s">
        <v>46978</v>
      </c>
      <c r="R2086" s="15" t="s">
        <v>29938</v>
      </c>
      <c r="S2086" s="15" t="s">
        <v>18802</v>
      </c>
      <c r="T2086" s="15" t="s">
        <v>174</v>
      </c>
      <c r="U2086" s="15" t="s">
        <v>53</v>
      </c>
      <c r="V2086" s="15" t="s">
        <v>45532</v>
      </c>
      <c r="W2086" s="15" t="s">
        <v>264</v>
      </c>
      <c r="X2086" s="15" t="str">
        <f>_xlfn.XLOOKUP(_LOOKUP[[#This Row],[AdjusterMemberName]],_Adjuster[Adjuster Name],_Adjuster[Email],,0)</f>
        <v>sBonnevie@knightcompany.com</v>
      </c>
      <c r="Y2086" s="15" t="str">
        <f>_xlfn.XLOOKUP(_LOOKUP[[#This Row],[AdjusterMemberName]],_Adjuster[Adjuster Name],_Adjuster[Phone Number],,0)</f>
        <v>323-692-4064</v>
      </c>
      <c r="Z2086" s="15" t="s">
        <v>29939</v>
      </c>
      <c r="AA20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5404 La Mirada Ave Apt 7, Los Angeles  CA 90029</v>
      </c>
      <c r="AB2086" s="15"/>
    </row>
    <row r="2087" spans="1:28" x14ac:dyDescent="0.3">
      <c r="A2087" s="14">
        <v>1</v>
      </c>
      <c r="B2087" s="14">
        <v>1</v>
      </c>
      <c r="C2087" s="15" t="s">
        <v>29964</v>
      </c>
      <c r="D2087" s="15" t="s">
        <v>29965</v>
      </c>
      <c r="E2087" s="15">
        <v>45692</v>
      </c>
      <c r="F2087" s="15" t="s">
        <v>29966</v>
      </c>
      <c r="G2087" s="15">
        <v>45687</v>
      </c>
      <c r="H2087" s="15">
        <v>45868</v>
      </c>
      <c r="I2087" s="15" t="s">
        <v>29967</v>
      </c>
      <c r="J2087" s="15" t="s">
        <v>29968</v>
      </c>
      <c r="K2087" s="15" t="s">
        <v>45327</v>
      </c>
      <c r="L2087" s="15" t="s">
        <v>441</v>
      </c>
      <c r="M2087" s="15" t="s">
        <v>1126</v>
      </c>
      <c r="N2087" s="14">
        <v>2025</v>
      </c>
      <c r="O2087" s="15" t="s">
        <v>29969</v>
      </c>
      <c r="P2087" s="15" t="s">
        <v>106</v>
      </c>
      <c r="Q2087" s="15" t="s">
        <v>47037</v>
      </c>
      <c r="R2087" s="15" t="s">
        <v>29970</v>
      </c>
      <c r="S2087" s="15" t="s">
        <v>29971</v>
      </c>
      <c r="T2087" s="15" t="s">
        <v>286</v>
      </c>
      <c r="U2087" s="15" t="s">
        <v>53</v>
      </c>
      <c r="V2087" s="15" t="s">
        <v>45606</v>
      </c>
      <c r="W2087" s="15" t="s">
        <v>3114</v>
      </c>
      <c r="X2087" s="15" t="str">
        <f>_xlfn.XLOOKUP(_LOOKUP[[#This Row],[AdjusterMemberName]],_Adjuster[Adjuster Name],_Adjuster[Email],,0)</f>
        <v>eExmundo@knightcompany.com</v>
      </c>
      <c r="Y2087" s="15" t="str">
        <f>_xlfn.XLOOKUP(_LOOKUP[[#This Row],[AdjusterMemberName]],_Adjuster[Adjuster Name],_Adjuster[Phone Number],,0)</f>
        <v>424-559-5400</v>
      </c>
      <c r="Z2087" s="15" t="s">
        <v>29972</v>
      </c>
      <c r="AA20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47 W 52Nd St Apt A, Long Beach  CA 90805</v>
      </c>
      <c r="AB2087" s="15"/>
    </row>
    <row r="2088" spans="1:28" x14ac:dyDescent="0.3">
      <c r="A2088" s="14">
        <v>1</v>
      </c>
      <c r="B2088" s="14">
        <v>1</v>
      </c>
      <c r="C2088" s="15" t="s">
        <v>30019</v>
      </c>
      <c r="D2088" s="15" t="s">
        <v>30019</v>
      </c>
      <c r="E2088" s="15">
        <v>45692</v>
      </c>
      <c r="F2088" s="15" t="s">
        <v>30020</v>
      </c>
      <c r="G2088" s="15">
        <v>45534</v>
      </c>
      <c r="H2088" s="15">
        <v>45716</v>
      </c>
      <c r="I2088" s="15" t="s">
        <v>30021</v>
      </c>
      <c r="J2088" s="15" t="s">
        <v>30022</v>
      </c>
      <c r="K2088" s="15" t="s">
        <v>45356</v>
      </c>
      <c r="L2088" s="15" t="s">
        <v>270</v>
      </c>
      <c r="M2088" s="15" t="s">
        <v>452</v>
      </c>
      <c r="N2088" s="14">
        <v>2024</v>
      </c>
      <c r="O2088" s="15" t="s">
        <v>30023</v>
      </c>
      <c r="P2088" s="15" t="s">
        <v>81</v>
      </c>
      <c r="Q2088" s="15" t="s">
        <v>47019</v>
      </c>
      <c r="R2088" s="15" t="s">
        <v>30024</v>
      </c>
      <c r="S2088" s="15" t="s">
        <v>30025</v>
      </c>
      <c r="T2088" s="15" t="s">
        <v>1483</v>
      </c>
      <c r="U2088" s="15" t="s">
        <v>53</v>
      </c>
      <c r="V2088" s="15" t="s">
        <v>45652</v>
      </c>
      <c r="W2088" s="15" t="s">
        <v>6921</v>
      </c>
      <c r="X2088" s="15" t="str">
        <f>_xlfn.XLOOKUP(_LOOKUP[[#This Row],[AdjusterMemberName]],_Adjuster[Adjuster Name],_Adjuster[Email],,0)</f>
        <v>AWallace@knightcompany.com</v>
      </c>
      <c r="Y2088" s="15" t="str">
        <f>_xlfn.XLOOKUP(_LOOKUP[[#This Row],[AdjusterMemberName]],_Adjuster[Adjuster Name],_Adjuster[Phone Number],,0)</f>
        <v>424-559-5734</v>
      </c>
      <c r="Z2088" s="15" t="s">
        <v>30026</v>
      </c>
      <c r="AA20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320 E Orange St, Vista  CA 92084</v>
      </c>
      <c r="AB2088" s="15"/>
    </row>
    <row r="2089" spans="1:28" x14ac:dyDescent="0.3">
      <c r="A2089" s="14">
        <v>1</v>
      </c>
      <c r="B2089" s="14">
        <v>1</v>
      </c>
      <c r="C2089" s="15" t="s">
        <v>30050</v>
      </c>
      <c r="D2089" s="15" t="s">
        <v>30051</v>
      </c>
      <c r="E2089" s="15">
        <v>45692</v>
      </c>
      <c r="F2089" s="15" t="s">
        <v>30052</v>
      </c>
      <c r="G2089" s="15">
        <v>45684</v>
      </c>
      <c r="H2089" s="15">
        <v>45865</v>
      </c>
      <c r="I2089" s="15" t="s">
        <v>30053</v>
      </c>
      <c r="J2089" s="15" t="s">
        <v>30054</v>
      </c>
      <c r="K2089" s="15" t="s">
        <v>45872</v>
      </c>
      <c r="L2089" s="15" t="s">
        <v>103</v>
      </c>
      <c r="M2089" s="15" t="s">
        <v>104</v>
      </c>
      <c r="N2089" s="14">
        <v>2025</v>
      </c>
      <c r="O2089" s="15" t="s">
        <v>30055</v>
      </c>
      <c r="P2089" s="15" t="s">
        <v>106</v>
      </c>
      <c r="Q2089" s="15" t="s">
        <v>46939</v>
      </c>
      <c r="R2089" s="15" t="s">
        <v>30056</v>
      </c>
      <c r="S2089" s="15" t="s">
        <v>30057</v>
      </c>
      <c r="T2089" s="15" t="s">
        <v>2950</v>
      </c>
      <c r="U2089" s="15" t="s">
        <v>53</v>
      </c>
      <c r="V2089" s="15" t="s">
        <v>45514</v>
      </c>
      <c r="W2089" s="15" t="s">
        <v>3307</v>
      </c>
      <c r="X2089" s="15" t="e">
        <f>_xlfn.XLOOKUP(_LOOKUP[[#This Row],[AdjusterMemberName]],_Adjuster[Adjuster Name],_Adjuster[Email],,0)</f>
        <v>#N/A</v>
      </c>
      <c r="Y2089" s="15" t="e">
        <f>_xlfn.XLOOKUP(_LOOKUP[[#This Row],[AdjusterMemberName]],_Adjuster[Adjuster Name],_Adjuster[Phone Number],,0)</f>
        <v>#N/A</v>
      </c>
      <c r="Z2089" s="15" t="s">
        <v>30058</v>
      </c>
      <c r="AA20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10500 Cayuga Ave, Pacoima  CA 91331</v>
      </c>
      <c r="AB2089" s="15">
        <v>45839</v>
      </c>
    </row>
    <row r="2090" spans="1:28" x14ac:dyDescent="0.3">
      <c r="A2090" s="14">
        <v>1</v>
      </c>
      <c r="B2090" s="14">
        <v>1</v>
      </c>
      <c r="C2090" s="15" t="s">
        <v>26570</v>
      </c>
      <c r="D2090" s="15" t="s">
        <v>26570</v>
      </c>
      <c r="E2090" s="15">
        <v>45692</v>
      </c>
      <c r="F2090" s="15" t="s">
        <v>26571</v>
      </c>
      <c r="G2090" s="15">
        <v>45632</v>
      </c>
      <c r="H2090" s="15">
        <v>45814</v>
      </c>
      <c r="I2090" s="15" t="s">
        <v>30077</v>
      </c>
      <c r="J2090" s="15" t="s">
        <v>30078</v>
      </c>
      <c r="K2090" s="15" t="s">
        <v>46348</v>
      </c>
      <c r="L2090" s="15" t="s">
        <v>536</v>
      </c>
      <c r="M2090" s="15" t="s">
        <v>2039</v>
      </c>
      <c r="N2090" s="14">
        <v>2018</v>
      </c>
      <c r="O2090" s="15" t="s">
        <v>26573</v>
      </c>
      <c r="P2090" s="15" t="s">
        <v>81</v>
      </c>
      <c r="Q2090" s="15" t="s">
        <v>47079</v>
      </c>
      <c r="R2090" s="15" t="s">
        <v>454</v>
      </c>
      <c r="S2090" s="15" t="s">
        <v>26574</v>
      </c>
      <c r="T2090" s="15" t="s">
        <v>2950</v>
      </c>
      <c r="U2090" s="15" t="s">
        <v>53</v>
      </c>
      <c r="V2090" s="15" t="s">
        <v>45514</v>
      </c>
      <c r="W2090" s="15" t="s">
        <v>1357</v>
      </c>
      <c r="X2090" s="15" t="str">
        <f>_xlfn.XLOOKUP(_LOOKUP[[#This Row],[AdjusterMemberName]],_Adjuster[Adjuster Name],_Adjuster[Email],,0)</f>
        <v>jRivera1@knightcompany.com</v>
      </c>
      <c r="Y2090" s="15" t="str">
        <f>_xlfn.XLOOKUP(_LOOKUP[[#This Row],[AdjusterMemberName]],_Adjuster[Adjuster Name],_Adjuster[Phone Number],,0)</f>
        <v>424-559-5239</v>
      </c>
      <c r="Z2090" s="15" t="s">
        <v>26575</v>
      </c>
      <c r="AA20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11120 Borden Ave, Pacoima  CA 91331</v>
      </c>
      <c r="AB2090" s="15">
        <v>45705</v>
      </c>
    </row>
    <row r="2091" spans="1:28" x14ac:dyDescent="0.3">
      <c r="A2091" s="14">
        <v>1</v>
      </c>
      <c r="B2091" s="14">
        <v>1</v>
      </c>
      <c r="C2091" s="15" t="s">
        <v>30087</v>
      </c>
      <c r="D2091" s="15" t="s">
        <v>30088</v>
      </c>
      <c r="E2091" s="15">
        <v>45692</v>
      </c>
      <c r="F2091" s="15" t="s">
        <v>30089</v>
      </c>
      <c r="G2091" s="15">
        <v>45688</v>
      </c>
      <c r="H2091" s="15">
        <v>45869</v>
      </c>
      <c r="I2091" s="15" t="s">
        <v>30090</v>
      </c>
      <c r="J2091" s="15" t="s">
        <v>30091</v>
      </c>
      <c r="K2091" s="15" t="s">
        <v>45332</v>
      </c>
      <c r="L2091" s="15" t="s">
        <v>181</v>
      </c>
      <c r="M2091" s="15" t="s">
        <v>2118</v>
      </c>
      <c r="N2091" s="14">
        <v>2020</v>
      </c>
      <c r="O2091" s="15" t="s">
        <v>30092</v>
      </c>
      <c r="P2091" s="15" t="s">
        <v>81</v>
      </c>
      <c r="Q2091" s="15" t="s">
        <v>46931</v>
      </c>
      <c r="R2091" s="15" t="s">
        <v>30093</v>
      </c>
      <c r="S2091" s="15" t="s">
        <v>30094</v>
      </c>
      <c r="T2091" s="15" t="s">
        <v>30095</v>
      </c>
      <c r="U2091" s="15" t="s">
        <v>53</v>
      </c>
      <c r="V2091" s="15" t="s">
        <v>46115</v>
      </c>
      <c r="W2091" s="15" t="s">
        <v>367</v>
      </c>
      <c r="X2091" s="15" t="str">
        <f>_xlfn.XLOOKUP(_LOOKUP[[#This Row],[AdjusterMemberName]],_Adjuster[Adjuster Name],_Adjuster[Email],,0)</f>
        <v>dHernandez4@knightcompany.com</v>
      </c>
      <c r="Y2091" s="15" t="str">
        <f>_xlfn.XLOOKUP(_LOOKUP[[#This Row],[AdjusterMemberName]],_Adjuster[Adjuster Name],_Adjuster[Phone Number],,0)</f>
        <v>323-315-7819</v>
      </c>
      <c r="Z2091" s="15" t="s">
        <v>30096</v>
      </c>
      <c r="AA20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47103 Navajo Ave, Coarsegold  CA 93614</v>
      </c>
      <c r="AB2091" s="15"/>
    </row>
    <row r="2092" spans="1:28" x14ac:dyDescent="0.3">
      <c r="A2092" s="14">
        <v>1</v>
      </c>
      <c r="B2092" s="14">
        <v>1</v>
      </c>
      <c r="C2092" s="15" t="s">
        <v>30228</v>
      </c>
      <c r="D2092" s="15" t="s">
        <v>30228</v>
      </c>
      <c r="E2092" s="15">
        <v>45692</v>
      </c>
      <c r="F2092" s="15" t="s">
        <v>30229</v>
      </c>
      <c r="G2092" s="15">
        <v>45605</v>
      </c>
      <c r="H2092" s="15">
        <v>45786</v>
      </c>
      <c r="I2092" s="15" t="s">
        <v>30230</v>
      </c>
      <c r="J2092" s="15" t="s">
        <v>30231</v>
      </c>
      <c r="K2092" s="15" t="s">
        <v>45506</v>
      </c>
      <c r="L2092" s="15" t="s">
        <v>128</v>
      </c>
      <c r="M2092" s="15" t="s">
        <v>170</v>
      </c>
      <c r="N2092" s="14">
        <v>2014</v>
      </c>
      <c r="O2092" s="15" t="s">
        <v>30232</v>
      </c>
      <c r="P2092" s="15" t="s">
        <v>106</v>
      </c>
      <c r="Q2092" s="15" t="s">
        <v>47061</v>
      </c>
      <c r="R2092" s="15" t="s">
        <v>30233</v>
      </c>
      <c r="S2092" s="15" t="s">
        <v>30234</v>
      </c>
      <c r="T2092" s="15" t="s">
        <v>174</v>
      </c>
      <c r="U2092" s="15" t="s">
        <v>53</v>
      </c>
      <c r="V2092" s="15" t="s">
        <v>45694</v>
      </c>
      <c r="W2092" s="15" t="s">
        <v>3974</v>
      </c>
      <c r="X2092" s="15" t="str">
        <f>_xlfn.XLOOKUP(_LOOKUP[[#This Row],[AdjusterMemberName]],_Adjuster[Adjuster Name],_Adjuster[Email],,0)</f>
        <v>LMiller@knightcompany.com</v>
      </c>
      <c r="Y2092" s="15" t="str">
        <f>_xlfn.XLOOKUP(_LOOKUP[[#This Row],[AdjusterMemberName]],_Adjuster[Adjuster Name],_Adjuster[Phone Number],,0)</f>
        <v>424-559-5378</v>
      </c>
      <c r="Z2092" s="15" t="s">
        <v>30235</v>
      </c>
      <c r="AA20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1402 E 59Th St, Los Angeles  CA 90001</v>
      </c>
      <c r="AB2092" s="15"/>
    </row>
    <row r="2093" spans="1:28" x14ac:dyDescent="0.3">
      <c r="A2093" s="14">
        <v>1</v>
      </c>
      <c r="B2093" s="14">
        <v>1</v>
      </c>
      <c r="C2093" s="15" t="s">
        <v>30244</v>
      </c>
      <c r="D2093" s="15" t="s">
        <v>30245</v>
      </c>
      <c r="E2093" s="15">
        <v>45692</v>
      </c>
      <c r="F2093" s="15" t="s">
        <v>30246</v>
      </c>
      <c r="G2093" s="15">
        <v>45632</v>
      </c>
      <c r="H2093" s="15">
        <v>45814</v>
      </c>
      <c r="I2093" s="15" t="s">
        <v>30247</v>
      </c>
      <c r="J2093" s="15" t="s">
        <v>30248</v>
      </c>
      <c r="K2093" s="15" t="s">
        <v>46342</v>
      </c>
      <c r="L2093" s="15" t="s">
        <v>27823</v>
      </c>
      <c r="M2093" s="15" t="s">
        <v>30249</v>
      </c>
      <c r="N2093" s="14">
        <v>2004</v>
      </c>
      <c r="O2093" s="15" t="s">
        <v>30250</v>
      </c>
      <c r="P2093" s="15" t="s">
        <v>106</v>
      </c>
      <c r="Q2093" s="15" t="s">
        <v>47065</v>
      </c>
      <c r="R2093" s="15" t="s">
        <v>30251</v>
      </c>
      <c r="S2093" s="15" t="s">
        <v>30252</v>
      </c>
      <c r="T2093" s="15" t="s">
        <v>286</v>
      </c>
      <c r="U2093" s="15" t="s">
        <v>53</v>
      </c>
      <c r="V2093" s="15" t="s">
        <v>45718</v>
      </c>
      <c r="W2093" s="15" t="s">
        <v>54</v>
      </c>
      <c r="X2093" s="15" t="str">
        <f>_xlfn.XLOOKUP(_LOOKUP[[#This Row],[AdjusterMemberName]],_Adjuster[Adjuster Name],_Adjuster[Email],,0)</f>
        <v>JRubalcava@knightcompany.com</v>
      </c>
      <c r="Y2093" s="15" t="str">
        <f>_xlfn.XLOOKUP(_LOOKUP[[#This Row],[AdjusterMemberName]],_Adjuster[Adjuster Name],_Adjuster[Phone Number],,0)</f>
        <v>424-559-5420</v>
      </c>
      <c r="Z2093" s="15" t="s">
        <v>30253</v>
      </c>
      <c r="AA20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647 Olive Ave Apt 4, Long Beach  CA 90802</v>
      </c>
      <c r="AB2093" s="15"/>
    </row>
    <row r="2094" spans="1:28" x14ac:dyDescent="0.3">
      <c r="A2094" s="14">
        <v>1</v>
      </c>
      <c r="B2094" s="14">
        <v>1</v>
      </c>
      <c r="C2094" s="15" t="s">
        <v>32505</v>
      </c>
      <c r="D2094" s="15" t="s">
        <v>32505</v>
      </c>
      <c r="E2094" s="15">
        <v>45692</v>
      </c>
      <c r="F2094" s="15" t="s">
        <v>32507</v>
      </c>
      <c r="G2094" s="15">
        <v>45677</v>
      </c>
      <c r="H2094" s="15">
        <v>45858</v>
      </c>
      <c r="I2094" s="15" t="s">
        <v>32871</v>
      </c>
      <c r="J2094" s="15" t="s">
        <v>32872</v>
      </c>
      <c r="K2094" s="15" t="s">
        <v>45345</v>
      </c>
      <c r="L2094" s="15" t="s">
        <v>2003</v>
      </c>
      <c r="M2094" s="15" t="s">
        <v>16961</v>
      </c>
      <c r="N2094" s="14">
        <v>2018</v>
      </c>
      <c r="O2094" s="15" t="s">
        <v>32510</v>
      </c>
      <c r="P2094" s="15" t="s">
        <v>106</v>
      </c>
      <c r="Q2094" s="15" t="s">
        <v>46939</v>
      </c>
      <c r="R2094" s="15" t="s">
        <v>32511</v>
      </c>
      <c r="S2094" s="15" t="s">
        <v>32512</v>
      </c>
      <c r="T2094" s="15" t="s">
        <v>1738</v>
      </c>
      <c r="U2094" s="15" t="s">
        <v>53</v>
      </c>
      <c r="V2094" s="15" t="s">
        <v>46256</v>
      </c>
      <c r="W2094" s="15" t="s">
        <v>3184</v>
      </c>
      <c r="X2094" s="15" t="str">
        <f>_xlfn.XLOOKUP(_LOOKUP[[#This Row],[AdjusterMemberName]],_Adjuster[Adjuster Name],_Adjuster[Email],,0)</f>
        <v>mQualls@knightcompany.com</v>
      </c>
      <c r="Y2094" s="15" t="str">
        <f>_xlfn.XLOOKUP(_LOOKUP[[#This Row],[AdjusterMemberName]],_Adjuster[Adjuster Name],_Adjuster[Phone Number],,0)</f>
        <v>424-559-5436</v>
      </c>
      <c r="Z2094" s="15" t="s">
        <v>32513</v>
      </c>
      <c r="AA20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4029 Ramsdell Ave Apt C, Glendale  CA 91214</v>
      </c>
      <c r="AB2094" s="15">
        <v>45770</v>
      </c>
    </row>
    <row r="2095" spans="1:28" x14ac:dyDescent="0.3">
      <c r="A2095" s="14">
        <v>1</v>
      </c>
      <c r="B2095" s="14">
        <v>1</v>
      </c>
      <c r="C2095" s="15" t="s">
        <v>41871</v>
      </c>
      <c r="D2095" s="15" t="s">
        <v>41871</v>
      </c>
      <c r="E2095" s="15">
        <v>45692</v>
      </c>
      <c r="F2095" s="15" t="s">
        <v>41872</v>
      </c>
      <c r="G2095" s="15">
        <v>45692</v>
      </c>
      <c r="H2095" s="15">
        <v>45873</v>
      </c>
      <c r="I2095" s="15" t="s">
        <v>41873</v>
      </c>
      <c r="J2095" s="15" t="s">
        <v>41874</v>
      </c>
      <c r="K2095" s="15" t="s">
        <v>45429</v>
      </c>
      <c r="L2095" s="15" t="s">
        <v>128</v>
      </c>
      <c r="M2095" s="15" t="s">
        <v>1064</v>
      </c>
      <c r="N2095" s="14">
        <v>2016</v>
      </c>
      <c r="O2095" s="15" t="s">
        <v>41875</v>
      </c>
      <c r="P2095" s="15" t="s">
        <v>106</v>
      </c>
      <c r="Q2095" s="15" t="s">
        <v>47023</v>
      </c>
      <c r="R2095" s="15" t="s">
        <v>41876</v>
      </c>
      <c r="S2095" s="15" t="s">
        <v>41877</v>
      </c>
      <c r="T2095" s="15" t="s">
        <v>174</v>
      </c>
      <c r="U2095" s="15" t="s">
        <v>53</v>
      </c>
      <c r="V2095" s="15" t="s">
        <v>45367</v>
      </c>
      <c r="W2095" s="15" t="s">
        <v>264</v>
      </c>
      <c r="X2095" s="15" t="str">
        <f>_xlfn.XLOOKUP(_LOOKUP[[#This Row],[AdjusterMemberName]],_Adjuster[Adjuster Name],_Adjuster[Email],,0)</f>
        <v>sBonnevie@knightcompany.com</v>
      </c>
      <c r="Y2095" s="15" t="str">
        <f>_xlfn.XLOOKUP(_LOOKUP[[#This Row],[AdjusterMemberName]],_Adjuster[Adjuster Name],_Adjuster[Phone Number],,0)</f>
        <v>323-692-4064</v>
      </c>
      <c r="Z2095" s="15" t="s">
        <v>41878</v>
      </c>
      <c r="AA20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301 E 51St St Apt 1, Los Angeles  CA 90011</v>
      </c>
      <c r="AB2095" s="15"/>
    </row>
    <row r="2096" spans="1:28" x14ac:dyDescent="0.3">
      <c r="A2096" s="14">
        <v>1</v>
      </c>
      <c r="B2096" s="14">
        <v>1</v>
      </c>
      <c r="C2096" s="15" t="s">
        <v>29820</v>
      </c>
      <c r="D2096" s="15" t="s">
        <v>29820</v>
      </c>
      <c r="E2096" s="15">
        <v>45691</v>
      </c>
      <c r="F2096" s="15" t="s">
        <v>29821</v>
      </c>
      <c r="G2096" s="15">
        <v>45641</v>
      </c>
      <c r="H2096" s="15">
        <v>45823</v>
      </c>
      <c r="I2096" s="15" t="s">
        <v>29837</v>
      </c>
      <c r="J2096" s="15" t="s">
        <v>29823</v>
      </c>
      <c r="K2096" s="15" t="s">
        <v>46191</v>
      </c>
      <c r="L2096" s="15" t="s">
        <v>128</v>
      </c>
      <c r="M2096" s="15" t="s">
        <v>170</v>
      </c>
      <c r="N2096" s="14">
        <v>2019</v>
      </c>
      <c r="O2096" s="15" t="s">
        <v>29824</v>
      </c>
      <c r="P2096" s="15" t="s">
        <v>81</v>
      </c>
      <c r="Q2096" s="15" t="s">
        <v>47006</v>
      </c>
      <c r="R2096" s="15" t="s">
        <v>29825</v>
      </c>
      <c r="S2096" s="15" t="s">
        <v>29826</v>
      </c>
      <c r="T2096" s="15" t="s">
        <v>29827</v>
      </c>
      <c r="U2096" s="15" t="s">
        <v>53</v>
      </c>
      <c r="V2096" s="15" t="s">
        <v>46065</v>
      </c>
      <c r="W2096" s="15" t="s">
        <v>850</v>
      </c>
      <c r="X2096" s="15" t="e">
        <f>_xlfn.XLOOKUP(_LOOKUP[[#This Row],[AdjusterMemberName]],_Adjuster[Adjuster Name],_Adjuster[Email],,0)</f>
        <v>#N/A</v>
      </c>
      <c r="Y2096" s="15" t="e">
        <f>_xlfn.XLOOKUP(_LOOKUP[[#This Row],[AdjusterMemberName]],_Adjuster[Adjuster Name],_Adjuster[Phone Number],,0)</f>
        <v>#N/A</v>
      </c>
      <c r="Z2096" s="15" t="s">
        <v>29828</v>
      </c>
      <c r="AA20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 Blackbird Cir, Watsonville  CA 95076</v>
      </c>
      <c r="AB2096" s="15"/>
    </row>
    <row r="2097" spans="1:28" x14ac:dyDescent="0.3">
      <c r="A2097" s="14">
        <v>1</v>
      </c>
      <c r="B2097" s="14">
        <v>1</v>
      </c>
      <c r="C2097" s="15" t="s">
        <v>29838</v>
      </c>
      <c r="D2097" s="15" t="s">
        <v>29838</v>
      </c>
      <c r="E2097" s="15">
        <v>45691</v>
      </c>
      <c r="F2097" s="15" t="s">
        <v>29839</v>
      </c>
      <c r="G2097" s="15">
        <v>45584</v>
      </c>
      <c r="H2097" s="15">
        <v>45766</v>
      </c>
      <c r="I2097" s="15" t="s">
        <v>29840</v>
      </c>
      <c r="J2097" s="15" t="s">
        <v>29841</v>
      </c>
      <c r="K2097" s="15" t="s">
        <v>45429</v>
      </c>
      <c r="L2097" s="15" t="s">
        <v>229</v>
      </c>
      <c r="M2097" s="15" t="s">
        <v>9648</v>
      </c>
      <c r="N2097" s="14">
        <v>2014</v>
      </c>
      <c r="O2097" s="15" t="s">
        <v>29842</v>
      </c>
      <c r="P2097" s="15" t="s">
        <v>81</v>
      </c>
      <c r="Q2097" s="15" t="s">
        <v>47019</v>
      </c>
      <c r="R2097" s="15" t="s">
        <v>13728</v>
      </c>
      <c r="S2097" s="15" t="s">
        <v>29843</v>
      </c>
      <c r="T2097" s="15" t="s">
        <v>29844</v>
      </c>
      <c r="U2097" s="15" t="s">
        <v>29845</v>
      </c>
      <c r="V2097" s="15" t="s">
        <v>46354</v>
      </c>
      <c r="W2097" s="15" t="s">
        <v>3307</v>
      </c>
      <c r="X2097" s="15" t="e">
        <f>_xlfn.XLOOKUP(_LOOKUP[[#This Row],[AdjusterMemberName]],_Adjuster[Adjuster Name],_Adjuster[Email],,0)</f>
        <v>#N/A</v>
      </c>
      <c r="Y2097" s="15" t="e">
        <f>_xlfn.XLOOKUP(_LOOKUP[[#This Row],[AdjusterMemberName]],_Adjuster[Adjuster Name],_Adjuster[Phone Number],,0)</f>
        <v>#N/A</v>
      </c>
      <c r="Z2097" s="15" t="s">
        <v>29846</v>
      </c>
      <c r="AA20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1621 Cactus Dr Apt D, Lancaster  CA 93535</v>
      </c>
      <c r="AB2097" s="15">
        <v>45747</v>
      </c>
    </row>
    <row r="2098" spans="1:28" x14ac:dyDescent="0.3">
      <c r="A2098" s="14">
        <v>1</v>
      </c>
      <c r="B2098" s="14">
        <v>1</v>
      </c>
      <c r="C2098" s="15" t="s">
        <v>29865</v>
      </c>
      <c r="D2098" s="15" t="s">
        <v>29866</v>
      </c>
      <c r="E2098" s="15">
        <v>45691</v>
      </c>
      <c r="F2098" s="15" t="s">
        <v>29867</v>
      </c>
      <c r="G2098" s="15">
        <v>45664</v>
      </c>
      <c r="H2098" s="15">
        <v>45845</v>
      </c>
      <c r="I2098" s="15" t="s">
        <v>29868</v>
      </c>
      <c r="J2098" s="15" t="s">
        <v>29869</v>
      </c>
      <c r="K2098" s="15" t="s">
        <v>45477</v>
      </c>
      <c r="L2098" s="15" t="s">
        <v>687</v>
      </c>
      <c r="M2098" s="15" t="s">
        <v>29870</v>
      </c>
      <c r="N2098" s="14">
        <v>2020</v>
      </c>
      <c r="O2098" s="15" t="s">
        <v>29871</v>
      </c>
      <c r="P2098" s="15" t="s">
        <v>106</v>
      </c>
      <c r="Q2098" s="15" t="s">
        <v>47018</v>
      </c>
      <c r="R2098" s="15" t="s">
        <v>1429</v>
      </c>
      <c r="S2098" s="15" t="s">
        <v>29872</v>
      </c>
      <c r="T2098" s="15" t="s">
        <v>7005</v>
      </c>
      <c r="U2098" s="15" t="s">
        <v>53</v>
      </c>
      <c r="V2098" s="15" t="s">
        <v>46013</v>
      </c>
      <c r="W2098" s="15" t="s">
        <v>264</v>
      </c>
      <c r="X2098" s="15" t="str">
        <f>_xlfn.XLOOKUP(_LOOKUP[[#This Row],[AdjusterMemberName]],_Adjuster[Adjuster Name],_Adjuster[Email],,0)</f>
        <v>sBonnevie@knightcompany.com</v>
      </c>
      <c r="Y2098" s="15" t="str">
        <f>_xlfn.XLOOKUP(_LOOKUP[[#This Row],[AdjusterMemberName]],_Adjuster[Adjuster Name],_Adjuster[Phone Number],,0)</f>
        <v>323-692-4064</v>
      </c>
      <c r="Z2098" s="15" t="s">
        <v>29873</v>
      </c>
      <c r="AA20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35902 Nord Ct, Winchester  CA 92596</v>
      </c>
      <c r="AB2098" s="15"/>
    </row>
    <row r="2099" spans="1:28" x14ac:dyDescent="0.3">
      <c r="A2099" s="14">
        <v>1</v>
      </c>
      <c r="B2099" s="14">
        <v>1</v>
      </c>
      <c r="C2099" s="15" t="s">
        <v>29883</v>
      </c>
      <c r="D2099" s="15" t="s">
        <v>29884</v>
      </c>
      <c r="E2099" s="15">
        <v>45691</v>
      </c>
      <c r="F2099" s="15" t="s">
        <v>29885</v>
      </c>
      <c r="G2099" s="15">
        <v>45586</v>
      </c>
      <c r="H2099" s="15">
        <v>45768</v>
      </c>
      <c r="I2099" s="15" t="s">
        <v>29886</v>
      </c>
      <c r="J2099" s="15" t="s">
        <v>14608</v>
      </c>
      <c r="K2099" s="15" t="s">
        <v>45477</v>
      </c>
      <c r="L2099" s="15" t="s">
        <v>128</v>
      </c>
      <c r="M2099" s="15" t="s">
        <v>170</v>
      </c>
      <c r="N2099" s="14">
        <v>2024</v>
      </c>
      <c r="O2099" s="15" t="s">
        <v>29887</v>
      </c>
      <c r="P2099" s="15" t="s">
        <v>106</v>
      </c>
      <c r="Q2099" s="15" t="s">
        <v>47012</v>
      </c>
      <c r="R2099" s="15" t="s">
        <v>931</v>
      </c>
      <c r="S2099" s="15" t="s">
        <v>29888</v>
      </c>
      <c r="T2099" s="15" t="s">
        <v>18652</v>
      </c>
      <c r="U2099" s="15" t="s">
        <v>53</v>
      </c>
      <c r="V2099" s="15" t="s">
        <v>45983</v>
      </c>
      <c r="W2099" s="15" t="s">
        <v>1049</v>
      </c>
      <c r="X2099" s="15" t="str">
        <f>_xlfn.XLOOKUP(_LOOKUP[[#This Row],[AdjusterMemberName]],_Adjuster[Adjuster Name],_Adjuster[Email],,0)</f>
        <v>cPenate@knightcompany.com</v>
      </c>
      <c r="Y2099" s="15" t="str">
        <f>_xlfn.XLOOKUP(_LOOKUP[[#This Row],[AdjusterMemberName]],_Adjuster[Adjuster Name],_Adjuster[Phone Number],,0)</f>
        <v>424-559-5385</v>
      </c>
      <c r="Z2099" s="15" t="s">
        <v>29889</v>
      </c>
      <c r="AA20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11733 Louis Ave, Whittier  CA 90605</v>
      </c>
      <c r="AB2099" s="15"/>
    </row>
    <row r="2100" spans="1:28" x14ac:dyDescent="0.3">
      <c r="A2100" s="14">
        <v>1</v>
      </c>
      <c r="B2100" s="14">
        <v>1</v>
      </c>
      <c r="C2100" s="15" t="s">
        <v>29893</v>
      </c>
      <c r="D2100" s="15" t="s">
        <v>29893</v>
      </c>
      <c r="E2100" s="15">
        <v>45691</v>
      </c>
      <c r="F2100" s="15" t="s">
        <v>29894</v>
      </c>
      <c r="G2100" s="15">
        <v>45565</v>
      </c>
      <c r="H2100" s="15">
        <v>45746</v>
      </c>
      <c r="I2100" s="15" t="s">
        <v>29895</v>
      </c>
      <c r="J2100" s="15" t="s">
        <v>29896</v>
      </c>
      <c r="K2100" s="15" t="s">
        <v>45341</v>
      </c>
      <c r="L2100" s="15" t="s">
        <v>139</v>
      </c>
      <c r="M2100" s="15" t="s">
        <v>470</v>
      </c>
      <c r="N2100" s="14">
        <v>2017</v>
      </c>
      <c r="O2100" s="15" t="s">
        <v>29897</v>
      </c>
      <c r="P2100" s="15" t="s">
        <v>106</v>
      </c>
      <c r="Q2100" s="15" t="s">
        <v>47130</v>
      </c>
      <c r="R2100" s="15" t="s">
        <v>29898</v>
      </c>
      <c r="S2100" s="15" t="s">
        <v>29899</v>
      </c>
      <c r="T2100" s="15" t="s">
        <v>29900</v>
      </c>
      <c r="U2100" s="15" t="s">
        <v>53</v>
      </c>
      <c r="V2100" s="15" t="s">
        <v>46352</v>
      </c>
      <c r="W2100" s="15" t="s">
        <v>3307</v>
      </c>
      <c r="X2100" s="15" t="e">
        <f>_xlfn.XLOOKUP(_LOOKUP[[#This Row],[AdjusterMemberName]],_Adjuster[Adjuster Name],_Adjuster[Email],,0)</f>
        <v>#N/A</v>
      </c>
      <c r="Y2100" s="15" t="e">
        <f>_xlfn.XLOOKUP(_LOOKUP[[#This Row],[AdjusterMemberName]],_Adjuster[Adjuster Name],_Adjuster[Phone Number],,0)</f>
        <v>#N/A</v>
      </c>
      <c r="Z2100" s="15" t="s">
        <v>29901</v>
      </c>
      <c r="AA21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218 Barbe Ct, Arbuckle  CA 95912</v>
      </c>
      <c r="AB2100" s="15">
        <v>45698</v>
      </c>
    </row>
    <row r="2101" spans="1:28" x14ac:dyDescent="0.3">
      <c r="A2101" s="14">
        <v>1</v>
      </c>
      <c r="B2101" s="14">
        <v>1</v>
      </c>
      <c r="C2101" s="15" t="s">
        <v>29902</v>
      </c>
      <c r="D2101" s="15" t="s">
        <v>29902</v>
      </c>
      <c r="E2101" s="15">
        <v>45691</v>
      </c>
      <c r="F2101" s="15" t="s">
        <v>29903</v>
      </c>
      <c r="G2101" s="15">
        <v>45629</v>
      </c>
      <c r="H2101" s="15">
        <v>45811</v>
      </c>
      <c r="I2101" s="15" t="s">
        <v>29904</v>
      </c>
      <c r="J2101" s="15" t="s">
        <v>29905</v>
      </c>
      <c r="K2101" s="15" t="s">
        <v>45520</v>
      </c>
      <c r="L2101" s="15" t="s">
        <v>103</v>
      </c>
      <c r="M2101" s="15" t="s">
        <v>890</v>
      </c>
      <c r="N2101" s="14">
        <v>2023</v>
      </c>
      <c r="O2101" s="15" t="s">
        <v>29906</v>
      </c>
      <c r="P2101" s="15" t="s">
        <v>106</v>
      </c>
      <c r="Q2101" s="15" t="s">
        <v>46922</v>
      </c>
      <c r="R2101" s="15" t="s">
        <v>345</v>
      </c>
      <c r="S2101" s="15" t="s">
        <v>29907</v>
      </c>
      <c r="T2101" s="15" t="s">
        <v>2089</v>
      </c>
      <c r="U2101" s="15" t="s">
        <v>53</v>
      </c>
      <c r="V2101" s="15" t="s">
        <v>46232</v>
      </c>
      <c r="W2101" s="15" t="s">
        <v>1544</v>
      </c>
      <c r="X2101" s="15" t="str">
        <f>_xlfn.XLOOKUP(_LOOKUP[[#This Row],[AdjusterMemberName]],_Adjuster[Adjuster Name],_Adjuster[Email],,0)</f>
        <v>CRodriguez5@knightcompany.com</v>
      </c>
      <c r="Y2101" s="15" t="str">
        <f>_xlfn.XLOOKUP(_LOOKUP[[#This Row],[AdjusterMemberName]],_Adjuster[Adjuster Name],_Adjuster[Phone Number],,0)</f>
        <v>323-456-1708</v>
      </c>
      <c r="Z2101" s="15" t="s">
        <v>29908</v>
      </c>
      <c r="AA21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6130 Winnetka Ave, Woodland Hills  CA 91367</v>
      </c>
      <c r="AB2101" s="15">
        <v>45722</v>
      </c>
    </row>
    <row r="2102" spans="1:28" x14ac:dyDescent="0.3">
      <c r="A2102" s="14">
        <v>1</v>
      </c>
      <c r="B2102" s="14">
        <v>0</v>
      </c>
      <c r="C2102" s="15" t="s">
        <v>29913</v>
      </c>
      <c r="D2102" s="15" t="s">
        <v>29914</v>
      </c>
      <c r="E2102" s="15">
        <v>45691</v>
      </c>
      <c r="F2102" s="15" t="s">
        <v>29915</v>
      </c>
      <c r="G2102" s="15">
        <v>45691</v>
      </c>
      <c r="H2102" s="15">
        <v>45872</v>
      </c>
      <c r="I2102" s="15" t="s">
        <v>29916</v>
      </c>
      <c r="J2102" s="15" t="s">
        <v>29917</v>
      </c>
      <c r="K2102" s="15" t="s">
        <v>45407</v>
      </c>
      <c r="L2102" s="15" t="s">
        <v>1566</v>
      </c>
      <c r="M2102" s="15" t="s">
        <v>5084</v>
      </c>
      <c r="N2102" s="14">
        <v>2018</v>
      </c>
      <c r="O2102" s="15" t="s">
        <v>29918</v>
      </c>
      <c r="P2102" s="15" t="s">
        <v>81</v>
      </c>
      <c r="Q2102" s="15" t="s">
        <v>46931</v>
      </c>
      <c r="R2102" s="15" t="s">
        <v>454</v>
      </c>
      <c r="S2102" s="15" t="s">
        <v>29919</v>
      </c>
      <c r="T2102" s="15" t="s">
        <v>530</v>
      </c>
      <c r="U2102" s="15" t="s">
        <v>53</v>
      </c>
      <c r="V2102" s="15" t="s">
        <v>45462</v>
      </c>
      <c r="W2102" s="15" t="s">
        <v>1658</v>
      </c>
      <c r="X2102" s="15" t="str">
        <f>_xlfn.XLOOKUP(_LOOKUP[[#This Row],[AdjusterMemberName]],_Adjuster[Adjuster Name],_Adjuster[Email],,0)</f>
        <v>RDavila@knightcompany.com</v>
      </c>
      <c r="Y2102" s="15" t="str">
        <f>_xlfn.XLOOKUP(_LOOKUP[[#This Row],[AdjusterMemberName]],_Adjuster[Adjuster Name],_Adjuster[Phone Number],,0)</f>
        <v>424-559-5663</v>
      </c>
      <c r="Z2102" s="15" t="s">
        <v>29920</v>
      </c>
      <c r="AA21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14435 Chumash Pl, Victorville  CA 92394</v>
      </c>
      <c r="AB2102" s="15"/>
    </row>
    <row r="2103" spans="1:28" x14ac:dyDescent="0.3">
      <c r="A2103" s="14">
        <v>1</v>
      </c>
      <c r="B2103" s="14">
        <v>1</v>
      </c>
      <c r="C2103" s="15" t="s">
        <v>29981</v>
      </c>
      <c r="D2103" s="15" t="s">
        <v>29981</v>
      </c>
      <c r="E2103" s="15">
        <v>45691</v>
      </c>
      <c r="F2103" s="15" t="s">
        <v>29982</v>
      </c>
      <c r="G2103" s="15">
        <v>45660</v>
      </c>
      <c r="H2103" s="15">
        <v>45841</v>
      </c>
      <c r="I2103" s="15" t="s">
        <v>29983</v>
      </c>
      <c r="J2103" s="15" t="s">
        <v>29984</v>
      </c>
      <c r="K2103" s="15" t="s">
        <v>46350</v>
      </c>
      <c r="L2103" s="15" t="s">
        <v>1493</v>
      </c>
      <c r="M2103" s="15" t="s">
        <v>1494</v>
      </c>
      <c r="N2103" s="14">
        <v>2021</v>
      </c>
      <c r="O2103" s="15" t="s">
        <v>29985</v>
      </c>
      <c r="P2103" s="15" t="s">
        <v>81</v>
      </c>
      <c r="Q2103" s="15" t="s">
        <v>46893</v>
      </c>
      <c r="R2103" s="15" t="s">
        <v>2673</v>
      </c>
      <c r="S2103" s="15" t="s">
        <v>29986</v>
      </c>
      <c r="T2103" s="15" t="s">
        <v>308</v>
      </c>
      <c r="U2103" s="15" t="s">
        <v>53</v>
      </c>
      <c r="V2103" s="15" t="s">
        <v>45432</v>
      </c>
      <c r="W2103" s="15" t="s">
        <v>3974</v>
      </c>
      <c r="X2103" s="15" t="str">
        <f>_xlfn.XLOOKUP(_LOOKUP[[#This Row],[AdjusterMemberName]],_Adjuster[Adjuster Name],_Adjuster[Email],,0)</f>
        <v>LMiller@knightcompany.com</v>
      </c>
      <c r="Y2103" s="15" t="str">
        <f>_xlfn.XLOOKUP(_LOOKUP[[#This Row],[AdjusterMemberName]],_Adjuster[Adjuster Name],_Adjuster[Phone Number],,0)</f>
        <v>424-559-5378</v>
      </c>
      <c r="Z2103" s="15" t="s">
        <v>29987</v>
      </c>
      <c r="AA21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7646 Remington Dr, Riverside  CA 92503</v>
      </c>
      <c r="AB2103" s="15"/>
    </row>
    <row r="2104" spans="1:28" x14ac:dyDescent="0.3">
      <c r="A2104" s="14">
        <v>1</v>
      </c>
      <c r="B2104" s="14">
        <v>1</v>
      </c>
      <c r="C2104" s="15" t="s">
        <v>29988</v>
      </c>
      <c r="D2104" s="15" t="s">
        <v>29988</v>
      </c>
      <c r="E2104" s="15">
        <v>45691</v>
      </c>
      <c r="F2104" s="15" t="s">
        <v>29989</v>
      </c>
      <c r="G2104" s="15">
        <v>45649</v>
      </c>
      <c r="H2104" s="15">
        <v>45831</v>
      </c>
      <c r="I2104" s="15" t="s">
        <v>29990</v>
      </c>
      <c r="J2104" s="15" t="s">
        <v>29991</v>
      </c>
      <c r="K2104" s="15" t="s">
        <v>45336</v>
      </c>
      <c r="L2104" s="15" t="s">
        <v>103</v>
      </c>
      <c r="M2104" s="15" t="s">
        <v>2946</v>
      </c>
      <c r="N2104" s="14">
        <v>2003</v>
      </c>
      <c r="O2104" s="15" t="s">
        <v>29992</v>
      </c>
      <c r="P2104" s="15" t="s">
        <v>106</v>
      </c>
      <c r="Q2104" s="15" t="s">
        <v>47023</v>
      </c>
      <c r="R2104" s="15" t="s">
        <v>29993</v>
      </c>
      <c r="S2104" s="15" t="s">
        <v>29994</v>
      </c>
      <c r="T2104" s="15" t="s">
        <v>424</v>
      </c>
      <c r="U2104" s="15" t="s">
        <v>53</v>
      </c>
      <c r="V2104" s="15" t="s">
        <v>45470</v>
      </c>
      <c r="W2104" s="15" t="s">
        <v>264</v>
      </c>
      <c r="X2104" s="15" t="str">
        <f>_xlfn.XLOOKUP(_LOOKUP[[#This Row],[AdjusterMemberName]],_Adjuster[Adjuster Name],_Adjuster[Email],,0)</f>
        <v>sBonnevie@knightcompany.com</v>
      </c>
      <c r="Y2104" s="15" t="str">
        <f>_xlfn.XLOOKUP(_LOOKUP[[#This Row],[AdjusterMemberName]],_Adjuster[Adjuster Name],_Adjuster[Phone Number],,0)</f>
        <v>323-692-4064</v>
      </c>
      <c r="Z2104" s="15" t="s">
        <v>29995</v>
      </c>
      <c r="AA21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3523 Wahington St, Riverside  CA 92504</v>
      </c>
      <c r="AB2104" s="15"/>
    </row>
    <row r="2105" spans="1:28" x14ac:dyDescent="0.3">
      <c r="A2105" s="14">
        <v>1</v>
      </c>
      <c r="B2105" s="14">
        <v>1</v>
      </c>
      <c r="C2105" s="15" t="s">
        <v>30119</v>
      </c>
      <c r="D2105" s="15" t="s">
        <v>30119</v>
      </c>
      <c r="E2105" s="15">
        <v>45691</v>
      </c>
      <c r="F2105" s="15" t="s">
        <v>30120</v>
      </c>
      <c r="G2105" s="15">
        <v>45648</v>
      </c>
      <c r="H2105" s="15">
        <v>45830</v>
      </c>
      <c r="I2105" s="15" t="s">
        <v>30121</v>
      </c>
      <c r="J2105" s="15" t="s">
        <v>30122</v>
      </c>
      <c r="K2105" s="15" t="s">
        <v>45451</v>
      </c>
      <c r="L2105" s="15" t="s">
        <v>314</v>
      </c>
      <c r="M2105" s="15" t="s">
        <v>315</v>
      </c>
      <c r="N2105" s="14">
        <v>2019</v>
      </c>
      <c r="O2105" s="15" t="s">
        <v>30123</v>
      </c>
      <c r="P2105" s="15" t="s">
        <v>106</v>
      </c>
      <c r="Q2105" s="15" t="s">
        <v>47079</v>
      </c>
      <c r="R2105" s="15" t="s">
        <v>30124</v>
      </c>
      <c r="S2105" s="15" t="s">
        <v>30125</v>
      </c>
      <c r="T2105" s="15" t="s">
        <v>174</v>
      </c>
      <c r="U2105" s="15" t="s">
        <v>53</v>
      </c>
      <c r="V2105" s="15" t="s">
        <v>45367</v>
      </c>
      <c r="W2105" s="15" t="s">
        <v>1186</v>
      </c>
      <c r="X2105" s="15" t="str">
        <f>_xlfn.XLOOKUP(_LOOKUP[[#This Row],[AdjusterMemberName]],_Adjuster[Adjuster Name],_Adjuster[Email],,0)</f>
        <v>sAkinleye@knightcompany.com</v>
      </c>
      <c r="Y2105" s="15" t="str">
        <f>_xlfn.XLOOKUP(_LOOKUP[[#This Row],[AdjusterMemberName]],_Adjuster[Adjuster Name],_Adjuster[Phone Number],,0)</f>
        <v>424-559-5280</v>
      </c>
      <c r="Z2105" s="15" t="s">
        <v>30126</v>
      </c>
      <c r="AA21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1244 E 42Nd Pl, Los Angeles  CA 90011</v>
      </c>
      <c r="AB2105" s="15"/>
    </row>
    <row r="2106" spans="1:28" x14ac:dyDescent="0.3">
      <c r="A2106" s="14">
        <v>1</v>
      </c>
      <c r="B2106" s="14">
        <v>0</v>
      </c>
      <c r="C2106" s="15" t="s">
        <v>30731</v>
      </c>
      <c r="D2106" s="15" t="s">
        <v>30732</v>
      </c>
      <c r="E2106" s="15">
        <v>45691</v>
      </c>
      <c r="F2106" s="15" t="s">
        <v>30733</v>
      </c>
      <c r="G2106" s="15">
        <v>45429</v>
      </c>
      <c r="H2106" s="15">
        <v>45613</v>
      </c>
      <c r="I2106" s="15" t="s">
        <v>30734</v>
      </c>
      <c r="J2106" s="15" t="s">
        <v>30735</v>
      </c>
      <c r="K2106" s="15" t="s">
        <v>45892</v>
      </c>
      <c r="L2106" s="15" t="s">
        <v>139</v>
      </c>
      <c r="M2106" s="15" t="s">
        <v>249</v>
      </c>
      <c r="N2106" s="14">
        <v>2019</v>
      </c>
      <c r="O2106" s="15" t="s">
        <v>30736</v>
      </c>
      <c r="P2106" s="15" t="s">
        <v>81</v>
      </c>
      <c r="Q2106" s="15" t="s">
        <v>119</v>
      </c>
      <c r="R2106" s="15" t="s">
        <v>30737</v>
      </c>
      <c r="S2106" s="15" t="s">
        <v>30738</v>
      </c>
      <c r="T2106" s="15" t="s">
        <v>133</v>
      </c>
      <c r="U2106" s="15" t="s">
        <v>53</v>
      </c>
      <c r="V2106" s="15" t="s">
        <v>45452</v>
      </c>
      <c r="W2106" s="15" t="s">
        <v>22473</v>
      </c>
      <c r="X2106" s="15" t="e">
        <f>_xlfn.XLOOKUP(_LOOKUP[[#This Row],[AdjusterMemberName]],_Adjuster[Adjuster Name],_Adjuster[Email],,0)</f>
        <v>#N/A</v>
      </c>
      <c r="Y2106" s="15" t="e">
        <f>_xlfn.XLOOKUP(_LOOKUP[[#This Row],[AdjusterMemberName]],_Adjuster[Adjuster Name],_Adjuster[Phone Number],,0)</f>
        <v>#N/A</v>
      </c>
      <c r="Z2106" s="15" t="s">
        <v>30739</v>
      </c>
      <c r="AA21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905 S Wester Ave 10, Anaheim  CA 92804</v>
      </c>
      <c r="AB2106" s="15">
        <v>45585</v>
      </c>
    </row>
    <row r="2107" spans="1:28" x14ac:dyDescent="0.3">
      <c r="A2107" s="14">
        <v>1</v>
      </c>
      <c r="B2107" s="14">
        <v>1</v>
      </c>
      <c r="C2107" s="15" t="s">
        <v>32242</v>
      </c>
      <c r="D2107" s="15" t="s">
        <v>32243</v>
      </c>
      <c r="E2107" s="15">
        <v>45691</v>
      </c>
      <c r="F2107" s="15" t="s">
        <v>32244</v>
      </c>
      <c r="G2107" s="15">
        <v>45510</v>
      </c>
      <c r="H2107" s="15">
        <v>45694</v>
      </c>
      <c r="I2107" s="15" t="s">
        <v>32245</v>
      </c>
      <c r="J2107" s="15" t="s">
        <v>32246</v>
      </c>
      <c r="K2107" s="15" t="s">
        <v>45407</v>
      </c>
      <c r="L2107" s="15" t="s">
        <v>25</v>
      </c>
      <c r="M2107" s="15" t="s">
        <v>1896</v>
      </c>
      <c r="N2107" s="14">
        <v>2023</v>
      </c>
      <c r="O2107" s="15" t="s">
        <v>32247</v>
      </c>
      <c r="P2107" s="15" t="s">
        <v>106</v>
      </c>
      <c r="Q2107" s="15" t="s">
        <v>47142</v>
      </c>
      <c r="R2107" s="15" t="s">
        <v>32248</v>
      </c>
      <c r="S2107" s="15" t="s">
        <v>32249</v>
      </c>
      <c r="T2107" s="15" t="s">
        <v>811</v>
      </c>
      <c r="U2107" s="15" t="s">
        <v>53</v>
      </c>
      <c r="V2107" s="15" t="s">
        <v>45558</v>
      </c>
      <c r="W2107" s="15" t="s">
        <v>1049</v>
      </c>
      <c r="X2107" s="15" t="str">
        <f>_xlfn.XLOOKUP(_LOOKUP[[#This Row],[AdjusterMemberName]],_Adjuster[Adjuster Name],_Adjuster[Email],,0)</f>
        <v>cPenate@knightcompany.com</v>
      </c>
      <c r="Y2107" s="15" t="str">
        <f>_xlfn.XLOOKUP(_LOOKUP[[#This Row],[AdjusterMemberName]],_Adjuster[Adjuster Name],_Adjuster[Phone Number],,0)</f>
        <v>424-559-5385</v>
      </c>
      <c r="Z2107" s="15" t="s">
        <v>32250</v>
      </c>
      <c r="AA21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3706 Sandstone Ct, Perris  CA 92570</v>
      </c>
      <c r="AB2107" s="15"/>
    </row>
    <row r="2108" spans="1:28" x14ac:dyDescent="0.3">
      <c r="A2108" s="14">
        <v>1</v>
      </c>
      <c r="B2108" s="14">
        <v>1</v>
      </c>
      <c r="C2108" s="15" t="s">
        <v>29793</v>
      </c>
      <c r="D2108" s="15" t="s">
        <v>29793</v>
      </c>
      <c r="E2108" s="15">
        <v>45690</v>
      </c>
      <c r="F2108" s="15" t="s">
        <v>29794</v>
      </c>
      <c r="G2108" s="15">
        <v>45609</v>
      </c>
      <c r="H2108" s="15">
        <v>45790</v>
      </c>
      <c r="I2108" s="15" t="s">
        <v>29795</v>
      </c>
      <c r="J2108" s="15" t="s">
        <v>29796</v>
      </c>
      <c r="K2108" s="15" t="s">
        <v>45379</v>
      </c>
      <c r="L2108" s="15" t="s">
        <v>139</v>
      </c>
      <c r="M2108" s="15" t="s">
        <v>5492</v>
      </c>
      <c r="N2108" s="14">
        <v>2020</v>
      </c>
      <c r="O2108" s="15" t="s">
        <v>29797</v>
      </c>
      <c r="P2108" s="15" t="s">
        <v>1273</v>
      </c>
      <c r="Q2108" s="15" t="s">
        <v>47065</v>
      </c>
      <c r="R2108" s="15" t="s">
        <v>29798</v>
      </c>
      <c r="S2108" s="15" t="s">
        <v>29799</v>
      </c>
      <c r="T2108" s="15" t="s">
        <v>174</v>
      </c>
      <c r="U2108" s="15" t="s">
        <v>53</v>
      </c>
      <c r="V2108" s="15" t="s">
        <v>45415</v>
      </c>
      <c r="W2108" s="15" t="s">
        <v>1658</v>
      </c>
      <c r="X2108" s="15" t="str">
        <f>_xlfn.XLOOKUP(_LOOKUP[[#This Row],[AdjusterMemberName]],_Adjuster[Adjuster Name],_Adjuster[Email],,0)</f>
        <v>RDavila@knightcompany.com</v>
      </c>
      <c r="Y2108" s="15" t="str">
        <f>_xlfn.XLOOKUP(_LOOKUP[[#This Row],[AdjusterMemberName]],_Adjuster[Adjuster Name],_Adjuster[Phone Number],,0)</f>
        <v>424-559-5663</v>
      </c>
      <c r="Z2108" s="15" t="s">
        <v>29800</v>
      </c>
      <c r="AA21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1167 W 37Th Dr, Los Angeles  CA 90007</v>
      </c>
      <c r="AB2108" s="15"/>
    </row>
    <row r="2109" spans="1:28" x14ac:dyDescent="0.3">
      <c r="A2109" s="14">
        <v>1</v>
      </c>
      <c r="B2109" s="14">
        <v>1</v>
      </c>
      <c r="C2109" s="15" t="s">
        <v>29947</v>
      </c>
      <c r="D2109" s="15" t="s">
        <v>29948</v>
      </c>
      <c r="E2109" s="15">
        <v>45690</v>
      </c>
      <c r="F2109" s="15" t="s">
        <v>29949</v>
      </c>
      <c r="G2109" s="15">
        <v>45593</v>
      </c>
      <c r="H2109" s="15">
        <v>45775</v>
      </c>
      <c r="I2109" s="15" t="s">
        <v>29950</v>
      </c>
      <c r="J2109" s="15" t="s">
        <v>29951</v>
      </c>
      <c r="K2109" s="15" t="s">
        <v>45752</v>
      </c>
      <c r="L2109" s="15" t="s">
        <v>116</v>
      </c>
      <c r="M2109" s="15" t="s">
        <v>18777</v>
      </c>
      <c r="N2109" s="14">
        <v>2016</v>
      </c>
      <c r="O2109" s="15" t="s">
        <v>29952</v>
      </c>
      <c r="P2109" s="15" t="s">
        <v>106</v>
      </c>
      <c r="Q2109" s="15" t="s">
        <v>47079</v>
      </c>
      <c r="R2109" s="15" t="s">
        <v>29953</v>
      </c>
      <c r="S2109" s="15" t="s">
        <v>29954</v>
      </c>
      <c r="T2109" s="15" t="s">
        <v>4707</v>
      </c>
      <c r="U2109" s="15" t="s">
        <v>53</v>
      </c>
      <c r="V2109" s="15" t="s">
        <v>46351</v>
      </c>
      <c r="W2109" s="15" t="s">
        <v>850</v>
      </c>
      <c r="X2109" s="15" t="e">
        <f>_xlfn.XLOOKUP(_LOOKUP[[#This Row],[AdjusterMemberName]],_Adjuster[Adjuster Name],_Adjuster[Email],,0)</f>
        <v>#N/A</v>
      </c>
      <c r="Y2109" s="15" t="e">
        <f>_xlfn.XLOOKUP(_LOOKUP[[#This Row],[AdjusterMemberName]],_Adjuster[Adjuster Name],_Adjuster[Phone Number],,0)</f>
        <v>#N/A</v>
      </c>
      <c r="Z2109" s="15" t="s">
        <v>29955</v>
      </c>
      <c r="AA21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22988 Ditz Ln, Lake Forest  CA 92630</v>
      </c>
      <c r="AB2109" s="15">
        <v>45747</v>
      </c>
    </row>
    <row r="2110" spans="1:28" x14ac:dyDescent="0.3">
      <c r="A2110" s="14">
        <v>1</v>
      </c>
      <c r="B2110" s="14">
        <v>1</v>
      </c>
      <c r="C2110" s="15" t="s">
        <v>30127</v>
      </c>
      <c r="D2110" s="15" t="s">
        <v>30128</v>
      </c>
      <c r="E2110" s="15">
        <v>45690</v>
      </c>
      <c r="F2110" s="15" t="s">
        <v>30129</v>
      </c>
      <c r="G2110" s="15">
        <v>45677</v>
      </c>
      <c r="H2110" s="15">
        <v>45858</v>
      </c>
      <c r="I2110" s="15" t="s">
        <v>30130</v>
      </c>
      <c r="J2110" s="15" t="s">
        <v>30131</v>
      </c>
      <c r="K2110" s="15" t="s">
        <v>45339</v>
      </c>
      <c r="L2110" s="15" t="s">
        <v>91</v>
      </c>
      <c r="M2110" s="15" t="s">
        <v>12483</v>
      </c>
      <c r="N2110" s="14">
        <v>2020</v>
      </c>
      <c r="O2110" s="15" t="s">
        <v>30132</v>
      </c>
      <c r="P2110" s="15" t="s">
        <v>106</v>
      </c>
      <c r="Q2110" s="15" t="s">
        <v>119</v>
      </c>
      <c r="R2110" s="15" t="s">
        <v>30133</v>
      </c>
      <c r="S2110" s="15" t="s">
        <v>30134</v>
      </c>
      <c r="T2110" s="15" t="s">
        <v>10387</v>
      </c>
      <c r="U2110" s="15" t="s">
        <v>53</v>
      </c>
      <c r="V2110" s="15" t="s">
        <v>45519</v>
      </c>
      <c r="W2110" s="15" t="s">
        <v>22473</v>
      </c>
      <c r="X2110" s="15" t="e">
        <f>_xlfn.XLOOKUP(_LOOKUP[[#This Row],[AdjusterMemberName]],_Adjuster[Adjuster Name],_Adjuster[Email],,0)</f>
        <v>#N/A</v>
      </c>
      <c r="Y2110" s="15" t="e">
        <f>_xlfn.XLOOKUP(_LOOKUP[[#This Row],[AdjusterMemberName]],_Adjuster[Adjuster Name],_Adjuster[Phone Number],,0)</f>
        <v>#N/A</v>
      </c>
      <c r="Z2110" s="15" t="s">
        <v>30135</v>
      </c>
      <c r="AA21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1113 Sullivan, Irvine  CA 92614</v>
      </c>
      <c r="AB2110" s="15">
        <v>45677</v>
      </c>
    </row>
    <row r="2111" spans="1:28" x14ac:dyDescent="0.3">
      <c r="A2111" s="14">
        <v>1</v>
      </c>
      <c r="B2111" s="14">
        <v>1</v>
      </c>
      <c r="C2111" s="15" t="s">
        <v>35420</v>
      </c>
      <c r="D2111" s="15" t="s">
        <v>35421</v>
      </c>
      <c r="E2111" s="15">
        <v>45690</v>
      </c>
      <c r="F2111" s="15" t="s">
        <v>35422</v>
      </c>
      <c r="G2111" s="15">
        <v>45547</v>
      </c>
      <c r="H2111" s="15">
        <v>45728</v>
      </c>
      <c r="I2111" s="15" t="s">
        <v>35423</v>
      </c>
      <c r="J2111" s="15" t="s">
        <v>24207</v>
      </c>
      <c r="K2111" s="15" t="s">
        <v>45339</v>
      </c>
      <c r="L2111" s="15" t="s">
        <v>128</v>
      </c>
      <c r="M2111" s="15" t="s">
        <v>129</v>
      </c>
      <c r="N2111" s="14">
        <v>2016</v>
      </c>
      <c r="O2111" s="15" t="s">
        <v>35424</v>
      </c>
      <c r="P2111" s="15" t="s">
        <v>106</v>
      </c>
      <c r="Q2111" s="15" t="s">
        <v>47116</v>
      </c>
      <c r="R2111" s="15" t="s">
        <v>35425</v>
      </c>
      <c r="S2111" s="15" t="s">
        <v>35426</v>
      </c>
      <c r="T2111" s="15" t="s">
        <v>19371</v>
      </c>
      <c r="U2111" s="15" t="s">
        <v>53</v>
      </c>
      <c r="V2111" s="15" t="s">
        <v>45982</v>
      </c>
      <c r="W2111" s="15" t="s">
        <v>1624</v>
      </c>
      <c r="X2111" s="15" t="e">
        <f>_xlfn.XLOOKUP(_LOOKUP[[#This Row],[AdjusterMemberName]],_Adjuster[Adjuster Name],_Adjuster[Email],,0)</f>
        <v>#N/A</v>
      </c>
      <c r="Y2111" s="15" t="e">
        <f>_xlfn.XLOOKUP(_LOOKUP[[#This Row],[AdjusterMemberName]],_Adjuster[Adjuster Name],_Adjuster[Phone Number],,0)</f>
        <v>#N/A</v>
      </c>
      <c r="Z2111" s="15" t="s">
        <v>35427</v>
      </c>
      <c r="AA21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870 S Amor St, Mountain House  CA 95391</v>
      </c>
      <c r="AB2111" s="15"/>
    </row>
    <row r="2112" spans="1:28" x14ac:dyDescent="0.3">
      <c r="A2112" s="14">
        <v>1</v>
      </c>
      <c r="B2112" s="14">
        <v>1</v>
      </c>
      <c r="C2112" s="15" t="s">
        <v>29768</v>
      </c>
      <c r="D2112" s="15" t="s">
        <v>29768</v>
      </c>
      <c r="E2112" s="15">
        <v>45689</v>
      </c>
      <c r="F2112" s="15" t="s">
        <v>29769</v>
      </c>
      <c r="G2112" s="15">
        <v>45511</v>
      </c>
      <c r="H2112" s="15">
        <v>45695</v>
      </c>
      <c r="I2112" s="15" t="s">
        <v>29770</v>
      </c>
      <c r="J2112" s="15" t="s">
        <v>29771</v>
      </c>
      <c r="K2112" s="15" t="s">
        <v>45998</v>
      </c>
      <c r="L2112" s="15" t="s">
        <v>441</v>
      </c>
      <c r="M2112" s="15" t="s">
        <v>1126</v>
      </c>
      <c r="N2112" s="14">
        <v>2017</v>
      </c>
      <c r="O2112" s="15" t="s">
        <v>29772</v>
      </c>
      <c r="P2112" s="15" t="s">
        <v>81</v>
      </c>
      <c r="Q2112" s="15" t="s">
        <v>47019</v>
      </c>
      <c r="R2112" s="15" t="s">
        <v>29773</v>
      </c>
      <c r="S2112" s="15" t="s">
        <v>29774</v>
      </c>
      <c r="T2112" s="15" t="s">
        <v>308</v>
      </c>
      <c r="U2112" s="15" t="s">
        <v>53</v>
      </c>
      <c r="V2112" s="15" t="s">
        <v>45530</v>
      </c>
      <c r="W2112" s="15" t="s">
        <v>1658</v>
      </c>
      <c r="X2112" s="15" t="str">
        <f>_xlfn.XLOOKUP(_LOOKUP[[#This Row],[AdjusterMemberName]],_Adjuster[Adjuster Name],_Adjuster[Email],,0)</f>
        <v>RDavila@knightcompany.com</v>
      </c>
      <c r="Y2112" s="15" t="str">
        <f>_xlfn.XLOOKUP(_LOOKUP[[#This Row],[AdjusterMemberName]],_Adjuster[Adjuster Name],_Adjuster[Phone Number],,0)</f>
        <v>424-559-5663</v>
      </c>
      <c r="Z2112" s="15" t="s">
        <v>29775</v>
      </c>
      <c r="AA21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2444 6Th St Apt 2, Riverside  CA 92506</v>
      </c>
      <c r="AB2112" s="15"/>
    </row>
    <row r="2113" spans="1:28" x14ac:dyDescent="0.3">
      <c r="A2113" s="14">
        <v>1</v>
      </c>
      <c r="B2113" s="14">
        <v>1</v>
      </c>
      <c r="C2113" s="15" t="s">
        <v>29776</v>
      </c>
      <c r="D2113" s="15" t="s">
        <v>29777</v>
      </c>
      <c r="E2113" s="15">
        <v>45689</v>
      </c>
      <c r="F2113" s="15" t="s">
        <v>29778</v>
      </c>
      <c r="G2113" s="15">
        <v>45550</v>
      </c>
      <c r="H2113" s="15">
        <v>45731</v>
      </c>
      <c r="I2113" s="15" t="s">
        <v>29779</v>
      </c>
      <c r="J2113" s="15" t="s">
        <v>29780</v>
      </c>
      <c r="K2113" s="15" t="s">
        <v>45506</v>
      </c>
      <c r="L2113" s="15" t="s">
        <v>128</v>
      </c>
      <c r="M2113" s="15" t="s">
        <v>170</v>
      </c>
      <c r="N2113" s="14">
        <v>2015</v>
      </c>
      <c r="O2113" s="15" t="s">
        <v>29781</v>
      </c>
      <c r="P2113" s="15" t="s">
        <v>106</v>
      </c>
      <c r="Q2113" s="15" t="s">
        <v>47006</v>
      </c>
      <c r="R2113" s="15" t="s">
        <v>17065</v>
      </c>
      <c r="S2113" s="15" t="s">
        <v>29782</v>
      </c>
      <c r="T2113" s="15" t="s">
        <v>1782</v>
      </c>
      <c r="U2113" s="15" t="s">
        <v>53</v>
      </c>
      <c r="V2113" s="15" t="s">
        <v>45758</v>
      </c>
      <c r="W2113" s="15" t="s">
        <v>1544</v>
      </c>
      <c r="X2113" s="15" t="str">
        <f>_xlfn.XLOOKUP(_LOOKUP[[#This Row],[AdjusterMemberName]],_Adjuster[Adjuster Name],_Adjuster[Email],,0)</f>
        <v>CRodriguez5@knightcompany.com</v>
      </c>
      <c r="Y2113" s="15" t="str">
        <f>_xlfn.XLOOKUP(_LOOKUP[[#This Row],[AdjusterMemberName]],_Adjuster[Adjuster Name],_Adjuster[Phone Number],,0)</f>
        <v>323-456-1708</v>
      </c>
      <c r="Z2113" s="15" t="s">
        <v>29783</v>
      </c>
      <c r="AA21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19009 S Laurel Park Rd, Compton  CA 90220</v>
      </c>
      <c r="AB2113" s="15"/>
    </row>
    <row r="2114" spans="1:28" x14ac:dyDescent="0.3">
      <c r="A2114" s="14">
        <v>1</v>
      </c>
      <c r="B2114" s="14">
        <v>1</v>
      </c>
      <c r="C2114" s="15" t="s">
        <v>29801</v>
      </c>
      <c r="D2114" s="15" t="s">
        <v>29801</v>
      </c>
      <c r="E2114" s="15">
        <v>45689</v>
      </c>
      <c r="F2114" s="15" t="s">
        <v>29802</v>
      </c>
      <c r="G2114" s="15">
        <v>45620</v>
      </c>
      <c r="H2114" s="15">
        <v>45801</v>
      </c>
      <c r="I2114" s="15" t="s">
        <v>29803</v>
      </c>
      <c r="J2114" s="15" t="s">
        <v>29804</v>
      </c>
      <c r="K2114" s="15" t="s">
        <v>45554</v>
      </c>
      <c r="L2114" s="15" t="s">
        <v>270</v>
      </c>
      <c r="M2114" s="15" t="s">
        <v>452</v>
      </c>
      <c r="N2114" s="14">
        <v>2019</v>
      </c>
      <c r="O2114" s="15" t="s">
        <v>29805</v>
      </c>
      <c r="P2114" s="15" t="s">
        <v>106</v>
      </c>
      <c r="Q2114" s="15" t="s">
        <v>47095</v>
      </c>
      <c r="R2114" s="15" t="s">
        <v>29806</v>
      </c>
      <c r="S2114" s="15" t="s">
        <v>29807</v>
      </c>
      <c r="T2114" s="15" t="s">
        <v>29808</v>
      </c>
      <c r="U2114" s="15" t="s">
        <v>53</v>
      </c>
      <c r="V2114" s="15" t="s">
        <v>45510</v>
      </c>
      <c r="W2114" s="15" t="s">
        <v>3184</v>
      </c>
      <c r="X2114" s="15" t="str">
        <f>_xlfn.XLOOKUP(_LOOKUP[[#This Row],[AdjusterMemberName]],_Adjuster[Adjuster Name],_Adjuster[Email],,0)</f>
        <v>mQualls@knightcompany.com</v>
      </c>
      <c r="Y2114" s="15" t="str">
        <f>_xlfn.XLOOKUP(_LOOKUP[[#This Row],[AdjusterMemberName]],_Adjuster[Adjuster Name],_Adjuster[Phone Number],,0)</f>
        <v>424-559-5436</v>
      </c>
      <c r="Z2114" s="15" t="s">
        <v>29809</v>
      </c>
      <c r="AA21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11391 Delphinium Ave, Fountain Valley  CA 92708</v>
      </c>
      <c r="AB2114" s="15"/>
    </row>
    <row r="2115" spans="1:28" x14ac:dyDescent="0.3">
      <c r="A2115" s="14">
        <v>1</v>
      </c>
      <c r="B2115" s="14">
        <v>1</v>
      </c>
      <c r="C2115" s="15" t="s">
        <v>29810</v>
      </c>
      <c r="D2115" s="15" t="s">
        <v>29811</v>
      </c>
      <c r="E2115" s="15">
        <v>45689</v>
      </c>
      <c r="F2115" s="15" t="s">
        <v>29812</v>
      </c>
      <c r="G2115" s="15">
        <v>45596</v>
      </c>
      <c r="H2115" s="15">
        <v>45777</v>
      </c>
      <c r="I2115" s="15" t="s">
        <v>29813</v>
      </c>
      <c r="J2115" s="15" t="s">
        <v>29814</v>
      </c>
      <c r="K2115" s="15" t="s">
        <v>45931</v>
      </c>
      <c r="L2115" s="15" t="s">
        <v>314</v>
      </c>
      <c r="M2115" s="15" t="s">
        <v>315</v>
      </c>
      <c r="N2115" s="14">
        <v>2015</v>
      </c>
      <c r="O2115" s="15" t="s">
        <v>29815</v>
      </c>
      <c r="P2115" s="15" t="s">
        <v>106</v>
      </c>
      <c r="Q2115" s="15" t="s">
        <v>47154</v>
      </c>
      <c r="R2115" s="15" t="s">
        <v>29816</v>
      </c>
      <c r="S2115" s="15" t="s">
        <v>29817</v>
      </c>
      <c r="T2115" s="15" t="s">
        <v>29818</v>
      </c>
      <c r="U2115" s="15" t="s">
        <v>53</v>
      </c>
      <c r="V2115" s="15" t="s">
        <v>46355</v>
      </c>
      <c r="W2115" s="15" t="s">
        <v>1186</v>
      </c>
      <c r="X2115" s="15" t="str">
        <f>_xlfn.XLOOKUP(_LOOKUP[[#This Row],[AdjusterMemberName]],_Adjuster[Adjuster Name],_Adjuster[Email],,0)</f>
        <v>sAkinleye@knightcompany.com</v>
      </c>
      <c r="Y2115" s="15" t="str">
        <f>_xlfn.XLOOKUP(_LOOKUP[[#This Row],[AdjusterMemberName]],_Adjuster[Adjuster Name],_Adjuster[Phone Number],,0)</f>
        <v>424-559-5280</v>
      </c>
      <c r="Z2115" s="15" t="s">
        <v>29819</v>
      </c>
      <c r="AA21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555 W Cleveland Rd, El Nido  CA 95317</v>
      </c>
      <c r="AB2115" s="15"/>
    </row>
    <row r="2116" spans="1:28" x14ac:dyDescent="0.3">
      <c r="A2116" s="14">
        <v>1</v>
      </c>
      <c r="B2116" s="14">
        <v>1</v>
      </c>
      <c r="C2116" s="15" t="s">
        <v>3309</v>
      </c>
      <c r="D2116" s="15" t="s">
        <v>3309</v>
      </c>
      <c r="E2116" s="15">
        <v>45689</v>
      </c>
      <c r="F2116" s="15" t="s">
        <v>29847</v>
      </c>
      <c r="G2116" s="15">
        <v>45565</v>
      </c>
      <c r="H2116" s="15">
        <v>45746</v>
      </c>
      <c r="I2116" s="15" t="s">
        <v>29848</v>
      </c>
      <c r="J2116" s="15" t="s">
        <v>29849</v>
      </c>
      <c r="K2116" s="15" t="s">
        <v>45416</v>
      </c>
      <c r="L2116" s="15" t="s">
        <v>314</v>
      </c>
      <c r="M2116" s="15" t="s">
        <v>3313</v>
      </c>
      <c r="N2116" s="14">
        <v>2021</v>
      </c>
      <c r="O2116" s="15" t="s">
        <v>3314</v>
      </c>
      <c r="P2116" s="15" t="s">
        <v>106</v>
      </c>
      <c r="Q2116" s="15" t="s">
        <v>47093</v>
      </c>
      <c r="R2116" s="15" t="s">
        <v>2579</v>
      </c>
      <c r="S2116" s="15" t="s">
        <v>3315</v>
      </c>
      <c r="T2116" s="15" t="s">
        <v>253</v>
      </c>
      <c r="U2116" s="15" t="s">
        <v>53</v>
      </c>
      <c r="V2116" s="15" t="s">
        <v>45487</v>
      </c>
      <c r="W2116" s="15" t="s">
        <v>1658</v>
      </c>
      <c r="X2116" s="15" t="str">
        <f>_xlfn.XLOOKUP(_LOOKUP[[#This Row],[AdjusterMemberName]],_Adjuster[Adjuster Name],_Adjuster[Email],,0)</f>
        <v>RDavila@knightcompany.com</v>
      </c>
      <c r="Y2116" s="15" t="str">
        <f>_xlfn.XLOOKUP(_LOOKUP[[#This Row],[AdjusterMemberName]],_Adjuster[Adjuster Name],_Adjuster[Phone Number],,0)</f>
        <v>424-559-5663</v>
      </c>
      <c r="Z2116" s="15" t="s">
        <v>3316</v>
      </c>
      <c r="AA21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10242 Darby Ave, Inglewood  CA 90303</v>
      </c>
      <c r="AB2116" s="15"/>
    </row>
    <row r="2117" spans="1:28" x14ac:dyDescent="0.3">
      <c r="A2117" s="14">
        <v>1</v>
      </c>
      <c r="B2117" s="14">
        <v>1</v>
      </c>
      <c r="C2117" s="15" t="s">
        <v>29850</v>
      </c>
      <c r="D2117" s="15" t="s">
        <v>29850</v>
      </c>
      <c r="E2117" s="15">
        <v>45689</v>
      </c>
      <c r="F2117" s="15" t="s">
        <v>29851</v>
      </c>
      <c r="G2117" s="15">
        <v>45626</v>
      </c>
      <c r="H2117" s="15">
        <v>45807</v>
      </c>
      <c r="I2117" s="15" t="s">
        <v>29852</v>
      </c>
      <c r="J2117" s="15" t="s">
        <v>29853</v>
      </c>
      <c r="K2117" s="15" t="s">
        <v>46101</v>
      </c>
      <c r="L2117" s="15" t="s">
        <v>281</v>
      </c>
      <c r="M2117" s="15" t="s">
        <v>4513</v>
      </c>
      <c r="N2117" s="14">
        <v>2025</v>
      </c>
      <c r="O2117" s="15" t="s">
        <v>29854</v>
      </c>
      <c r="P2117" s="15" t="s">
        <v>106</v>
      </c>
      <c r="Q2117" s="15" t="s">
        <v>47012</v>
      </c>
      <c r="R2117" s="15" t="s">
        <v>29855</v>
      </c>
      <c r="S2117" s="15" t="s">
        <v>29856</v>
      </c>
      <c r="T2117" s="15" t="s">
        <v>3973</v>
      </c>
      <c r="U2117" s="15" t="s">
        <v>53</v>
      </c>
      <c r="V2117" s="15" t="s">
        <v>45521</v>
      </c>
      <c r="W2117" s="15" t="s">
        <v>367</v>
      </c>
      <c r="X2117" s="15" t="str">
        <f>_xlfn.XLOOKUP(_LOOKUP[[#This Row],[AdjusterMemberName]],_Adjuster[Adjuster Name],_Adjuster[Email],,0)</f>
        <v>dHernandez4@knightcompany.com</v>
      </c>
      <c r="Y2117" s="15" t="str">
        <f>_xlfn.XLOOKUP(_LOOKUP[[#This Row],[AdjusterMemberName]],_Adjuster[Adjuster Name],_Adjuster[Phone Number],,0)</f>
        <v>323-315-7819</v>
      </c>
      <c r="Z2117" s="15" t="s">
        <v>29857</v>
      </c>
      <c r="AA21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18600 Colima Road Apt C107, Rowland Heights  CA 91748</v>
      </c>
      <c r="AB2117" s="15"/>
    </row>
    <row r="2118" spans="1:28" x14ac:dyDescent="0.3">
      <c r="A2118" s="14">
        <v>1</v>
      </c>
      <c r="B2118" s="14">
        <v>1</v>
      </c>
      <c r="C2118" s="15" t="s">
        <v>10760</v>
      </c>
      <c r="D2118" s="15" t="s">
        <v>10760</v>
      </c>
      <c r="E2118" s="15">
        <v>45689</v>
      </c>
      <c r="F2118" s="15" t="s">
        <v>22524</v>
      </c>
      <c r="G2118" s="15">
        <v>45556</v>
      </c>
      <c r="H2118" s="15">
        <v>45737</v>
      </c>
      <c r="I2118" s="15" t="s">
        <v>29891</v>
      </c>
      <c r="J2118" s="15" t="s">
        <v>29892</v>
      </c>
      <c r="K2118" s="15" t="s">
        <v>45554</v>
      </c>
      <c r="L2118" s="15" t="s">
        <v>103</v>
      </c>
      <c r="M2118" s="15" t="s">
        <v>304</v>
      </c>
      <c r="N2118" s="14">
        <v>2010</v>
      </c>
      <c r="O2118" s="15" t="s">
        <v>10764</v>
      </c>
      <c r="P2118" s="15" t="s">
        <v>106</v>
      </c>
      <c r="Q2118" s="15" t="s">
        <v>47065</v>
      </c>
      <c r="R2118" s="15" t="s">
        <v>10765</v>
      </c>
      <c r="S2118" s="15" t="s">
        <v>10766</v>
      </c>
      <c r="T2118" s="15" t="s">
        <v>1330</v>
      </c>
      <c r="U2118" s="15" t="s">
        <v>53</v>
      </c>
      <c r="V2118" s="15" t="s">
        <v>45669</v>
      </c>
      <c r="W2118" s="15" t="s">
        <v>1544</v>
      </c>
      <c r="X2118" s="15" t="str">
        <f>_xlfn.XLOOKUP(_LOOKUP[[#This Row],[AdjusterMemberName]],_Adjuster[Adjuster Name],_Adjuster[Email],,0)</f>
        <v>CRodriguez5@knightcompany.com</v>
      </c>
      <c r="Y2118" s="15" t="str">
        <f>_xlfn.XLOOKUP(_LOOKUP[[#This Row],[AdjusterMemberName]],_Adjuster[Adjuster Name],_Adjuster[Phone Number],,0)</f>
        <v>323-456-1708</v>
      </c>
      <c r="Z2118" s="15" t="s">
        <v>10767</v>
      </c>
      <c r="AA21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15555 Parthenia St Apt 105, North Hills  CA 91343</v>
      </c>
      <c r="AB2118" s="15">
        <v>45698</v>
      </c>
    </row>
    <row r="2119" spans="1:28" x14ac:dyDescent="0.3">
      <c r="A2119" s="14">
        <v>1</v>
      </c>
      <c r="B2119" s="14">
        <v>1</v>
      </c>
      <c r="C2119" s="15" t="s">
        <v>29921</v>
      </c>
      <c r="D2119" s="15" t="s">
        <v>29921</v>
      </c>
      <c r="E2119" s="15">
        <v>45689</v>
      </c>
      <c r="F2119" s="15" t="s">
        <v>29922</v>
      </c>
      <c r="G2119" s="15">
        <v>45623</v>
      </c>
      <c r="H2119" s="15">
        <v>45804</v>
      </c>
      <c r="I2119" s="15" t="s">
        <v>29923</v>
      </c>
      <c r="J2119" s="15" t="s">
        <v>29924</v>
      </c>
      <c r="K2119" s="15" t="s">
        <v>45386</v>
      </c>
      <c r="L2119" s="15" t="s">
        <v>128</v>
      </c>
      <c r="M2119" s="15" t="s">
        <v>2179</v>
      </c>
      <c r="N2119" s="14">
        <v>2025</v>
      </c>
      <c r="O2119" s="15" t="s">
        <v>29925</v>
      </c>
      <c r="P2119" s="15" t="s">
        <v>81</v>
      </c>
      <c r="Q2119" s="15" t="s">
        <v>47037</v>
      </c>
      <c r="R2119" s="15" t="s">
        <v>3921</v>
      </c>
      <c r="S2119" s="15" t="s">
        <v>29926</v>
      </c>
      <c r="T2119" s="15" t="s">
        <v>174</v>
      </c>
      <c r="U2119" s="15" t="s">
        <v>53</v>
      </c>
      <c r="V2119" s="15" t="s">
        <v>45337</v>
      </c>
      <c r="W2119" s="15" t="s">
        <v>1049</v>
      </c>
      <c r="X2119" s="15" t="str">
        <f>_xlfn.XLOOKUP(_LOOKUP[[#This Row],[AdjusterMemberName]],_Adjuster[Adjuster Name],_Adjuster[Email],,0)</f>
        <v>cPenate@knightcompany.com</v>
      </c>
      <c r="Y2119" s="15" t="str">
        <f>_xlfn.XLOOKUP(_LOOKUP[[#This Row],[AdjusterMemberName]],_Adjuster[Adjuster Name],_Adjuster[Phone Number],,0)</f>
        <v>424-559-5385</v>
      </c>
      <c r="Z2119" s="15" t="s">
        <v>29927</v>
      </c>
      <c r="AA21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619 S Westlake Apt 613, Los Angeles  CA 90057</v>
      </c>
      <c r="AB2119" s="15">
        <v>45700</v>
      </c>
    </row>
    <row r="2120" spans="1:28" x14ac:dyDescent="0.3">
      <c r="A2120" s="14">
        <v>1</v>
      </c>
      <c r="B2120" s="14">
        <v>1</v>
      </c>
      <c r="C2120" s="15" t="s">
        <v>29940</v>
      </c>
      <c r="D2120" s="15" t="s">
        <v>29940</v>
      </c>
      <c r="E2120" s="15">
        <v>45689</v>
      </c>
      <c r="F2120" s="15" t="s">
        <v>29941</v>
      </c>
      <c r="G2120" s="15">
        <v>45660</v>
      </c>
      <c r="H2120" s="15">
        <v>45841</v>
      </c>
      <c r="I2120" s="15" t="s">
        <v>29942</v>
      </c>
      <c r="J2120" s="15" t="s">
        <v>29943</v>
      </c>
      <c r="K2120" s="15" t="s">
        <v>45511</v>
      </c>
      <c r="L2120" s="15" t="s">
        <v>128</v>
      </c>
      <c r="M2120" s="15" t="s">
        <v>170</v>
      </c>
      <c r="N2120" s="14">
        <v>2024</v>
      </c>
      <c r="O2120" s="15" t="s">
        <v>29944</v>
      </c>
      <c r="P2120" s="15" t="s">
        <v>106</v>
      </c>
      <c r="Q2120" s="15" t="s">
        <v>46913</v>
      </c>
      <c r="R2120" s="15" t="s">
        <v>6124</v>
      </c>
      <c r="S2120" s="15" t="s">
        <v>29945</v>
      </c>
      <c r="T2120" s="15" t="s">
        <v>4679</v>
      </c>
      <c r="U2120" s="15" t="s">
        <v>53</v>
      </c>
      <c r="V2120" s="15" t="s">
        <v>46073</v>
      </c>
      <c r="W2120" s="15" t="s">
        <v>54</v>
      </c>
      <c r="X2120" s="15" t="str">
        <f>_xlfn.XLOOKUP(_LOOKUP[[#This Row],[AdjusterMemberName]],_Adjuster[Adjuster Name],_Adjuster[Email],,0)</f>
        <v>JRubalcava@knightcompany.com</v>
      </c>
      <c r="Y2120" s="15" t="str">
        <f>_xlfn.XLOOKUP(_LOOKUP[[#This Row],[AdjusterMemberName]],_Adjuster[Adjuster Name],_Adjuster[Phone Number],,0)</f>
        <v>424-559-5420</v>
      </c>
      <c r="Z2120" s="15" t="s">
        <v>29946</v>
      </c>
      <c r="AA21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1726 W 146Th St Apt 7, Gardena  CA 90247</v>
      </c>
      <c r="AB2120" s="15">
        <v>45813</v>
      </c>
    </row>
    <row r="2121" spans="1:28" x14ac:dyDescent="0.3">
      <c r="A2121" s="14">
        <v>1</v>
      </c>
      <c r="B2121" s="14">
        <v>1</v>
      </c>
      <c r="C2121" s="15" t="s">
        <v>29973</v>
      </c>
      <c r="D2121" s="15" t="s">
        <v>29973</v>
      </c>
      <c r="E2121" s="15">
        <v>45689</v>
      </c>
      <c r="F2121" s="15" t="s">
        <v>29974</v>
      </c>
      <c r="G2121" s="15">
        <v>45663</v>
      </c>
      <c r="H2121" s="15">
        <v>45844</v>
      </c>
      <c r="I2121" s="15" t="s">
        <v>29975</v>
      </c>
      <c r="J2121" s="15" t="s">
        <v>29976</v>
      </c>
      <c r="K2121" s="15" t="s">
        <v>45750</v>
      </c>
      <c r="L2121" s="15" t="s">
        <v>103</v>
      </c>
      <c r="M2121" s="15" t="s">
        <v>29977</v>
      </c>
      <c r="N2121" s="14">
        <v>2017</v>
      </c>
      <c r="O2121" s="15" t="s">
        <v>29978</v>
      </c>
      <c r="P2121" s="15" t="s">
        <v>106</v>
      </c>
      <c r="Q2121" s="15" t="s">
        <v>47037</v>
      </c>
      <c r="R2121" s="15" t="s">
        <v>610</v>
      </c>
      <c r="S2121" s="15" t="s">
        <v>29979</v>
      </c>
      <c r="T2121" s="15" t="s">
        <v>2533</v>
      </c>
      <c r="U2121" s="15" t="s">
        <v>53</v>
      </c>
      <c r="V2121" s="15" t="s">
        <v>45667</v>
      </c>
      <c r="W2121" s="15" t="s">
        <v>1544</v>
      </c>
      <c r="X2121" s="15" t="str">
        <f>_xlfn.XLOOKUP(_LOOKUP[[#This Row],[AdjusterMemberName]],_Adjuster[Adjuster Name],_Adjuster[Email],,0)</f>
        <v>CRodriguez5@knightcompany.com</v>
      </c>
      <c r="Y2121" s="15" t="str">
        <f>_xlfn.XLOOKUP(_LOOKUP[[#This Row],[AdjusterMemberName]],_Adjuster[Adjuster Name],_Adjuster[Phone Number],,0)</f>
        <v>323-456-1708</v>
      </c>
      <c r="Z2121" s="15" t="s">
        <v>29980</v>
      </c>
      <c r="AA21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7901 Salt Lake Ave, Huntington Park  CA 90255</v>
      </c>
      <c r="AB2121" s="15"/>
    </row>
    <row r="2122" spans="1:28" x14ac:dyDescent="0.3">
      <c r="A2122" s="14">
        <v>1</v>
      </c>
      <c r="B2122" s="14">
        <v>1</v>
      </c>
      <c r="C2122" s="15" t="s">
        <v>29998</v>
      </c>
      <c r="D2122" s="15" t="s">
        <v>29999</v>
      </c>
      <c r="E2122" s="15">
        <v>45689</v>
      </c>
      <c r="F2122" s="15" t="s">
        <v>30000</v>
      </c>
      <c r="G2122" s="15">
        <v>45567</v>
      </c>
      <c r="H2122" s="15">
        <v>45749</v>
      </c>
      <c r="I2122" s="15" t="s">
        <v>30001</v>
      </c>
      <c r="J2122" s="15" t="s">
        <v>14402</v>
      </c>
      <c r="K2122" s="15" t="s">
        <v>45506</v>
      </c>
      <c r="L2122" s="15" t="s">
        <v>314</v>
      </c>
      <c r="M2122" s="15" t="s">
        <v>315</v>
      </c>
      <c r="N2122" s="14">
        <v>2022</v>
      </c>
      <c r="O2122" s="15" t="s">
        <v>30002</v>
      </c>
      <c r="P2122" s="15" t="s">
        <v>106</v>
      </c>
      <c r="Q2122" s="15" t="s">
        <v>47019</v>
      </c>
      <c r="R2122" s="15" t="s">
        <v>30003</v>
      </c>
      <c r="S2122" s="15" t="s">
        <v>30004</v>
      </c>
      <c r="T2122" s="15" t="s">
        <v>286</v>
      </c>
      <c r="U2122" s="15" t="s">
        <v>53</v>
      </c>
      <c r="V2122" s="15" t="s">
        <v>45606</v>
      </c>
      <c r="W2122" s="15" t="s">
        <v>3307</v>
      </c>
      <c r="X2122" s="15" t="e">
        <f>_xlfn.XLOOKUP(_LOOKUP[[#This Row],[AdjusterMemberName]],_Adjuster[Adjuster Name],_Adjuster[Email],,0)</f>
        <v>#N/A</v>
      </c>
      <c r="Y2122" s="15" t="e">
        <f>_xlfn.XLOOKUP(_LOOKUP[[#This Row],[AdjusterMemberName]],_Adjuster[Adjuster Name],_Adjuster[Phone Number],,0)</f>
        <v>#N/A</v>
      </c>
      <c r="Z2122" s="15" t="s">
        <v>30005</v>
      </c>
      <c r="AA21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423 E Ellis St, Long Beach  CA 90805</v>
      </c>
      <c r="AB2122" s="15"/>
    </row>
    <row r="2123" spans="1:28" x14ac:dyDescent="0.3">
      <c r="A2123" s="14">
        <v>1</v>
      </c>
      <c r="B2123" s="14">
        <v>1</v>
      </c>
      <c r="C2123" s="15" t="s">
        <v>30010</v>
      </c>
      <c r="D2123" s="15" t="s">
        <v>30010</v>
      </c>
      <c r="E2123" s="15">
        <v>45689</v>
      </c>
      <c r="F2123" s="15" t="s">
        <v>30011</v>
      </c>
      <c r="G2123" s="15">
        <v>45664</v>
      </c>
      <c r="H2123" s="15">
        <v>45845</v>
      </c>
      <c r="I2123" s="15" t="s">
        <v>30012</v>
      </c>
      <c r="J2123" s="15" t="s">
        <v>30013</v>
      </c>
      <c r="K2123" s="15" t="s">
        <v>45334</v>
      </c>
      <c r="L2123" s="15" t="s">
        <v>430</v>
      </c>
      <c r="M2123" s="15" t="s">
        <v>8301</v>
      </c>
      <c r="N2123" s="14">
        <v>2023</v>
      </c>
      <c r="O2123" s="15" t="s">
        <v>30014</v>
      </c>
      <c r="P2123" s="15" t="s">
        <v>106</v>
      </c>
      <c r="Q2123" s="15" t="s">
        <v>46893</v>
      </c>
      <c r="R2123" s="15" t="s">
        <v>30015</v>
      </c>
      <c r="S2123" s="15" t="s">
        <v>30016</v>
      </c>
      <c r="T2123" s="15" t="s">
        <v>9357</v>
      </c>
      <c r="U2123" s="15" t="s">
        <v>53</v>
      </c>
      <c r="V2123" s="15" t="s">
        <v>46349</v>
      </c>
      <c r="W2123" s="15" t="s">
        <v>1186</v>
      </c>
      <c r="X2123" s="15" t="str">
        <f>_xlfn.XLOOKUP(_LOOKUP[[#This Row],[AdjusterMemberName]],_Adjuster[Adjuster Name],_Adjuster[Email],,0)</f>
        <v>sAkinleye@knightcompany.com</v>
      </c>
      <c r="Y2123" s="15" t="str">
        <f>_xlfn.XLOOKUP(_LOOKUP[[#This Row],[AdjusterMemberName]],_Adjuster[Adjuster Name],_Adjuster[Phone Number],,0)</f>
        <v>424-559-5280</v>
      </c>
      <c r="Z2123" s="15" t="s">
        <v>30017</v>
      </c>
      <c r="AA21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1100 Calle Del Cerro Apt 26B, San Clemente  CA 92672</v>
      </c>
      <c r="AB2123" s="15">
        <v>45833</v>
      </c>
    </row>
    <row r="2124" spans="1:28" x14ac:dyDescent="0.3">
      <c r="A2124" s="14">
        <v>1</v>
      </c>
      <c r="B2124" s="14">
        <v>1</v>
      </c>
      <c r="C2124" s="15" t="s">
        <v>30041</v>
      </c>
      <c r="D2124" s="15" t="s">
        <v>30041</v>
      </c>
      <c r="E2124" s="15">
        <v>45689</v>
      </c>
      <c r="F2124" s="15" t="s">
        <v>30042</v>
      </c>
      <c r="G2124" s="15">
        <v>45630</v>
      </c>
      <c r="H2124" s="15">
        <v>45812</v>
      </c>
      <c r="I2124" s="15" t="s">
        <v>30043</v>
      </c>
      <c r="J2124" s="15" t="s">
        <v>30044</v>
      </c>
      <c r="K2124" s="15" t="s">
        <v>45356</v>
      </c>
      <c r="L2124" s="15" t="s">
        <v>181</v>
      </c>
      <c r="M2124" s="15" t="s">
        <v>182</v>
      </c>
      <c r="N2124" s="14">
        <v>2017</v>
      </c>
      <c r="O2124" s="15" t="s">
        <v>30045</v>
      </c>
      <c r="P2124" s="15" t="s">
        <v>106</v>
      </c>
      <c r="Q2124" s="15" t="s">
        <v>47059</v>
      </c>
      <c r="R2124" s="15" t="s">
        <v>3243</v>
      </c>
      <c r="S2124" s="15" t="s">
        <v>30046</v>
      </c>
      <c r="T2124" s="15" t="s">
        <v>21780</v>
      </c>
      <c r="U2124" s="15" t="s">
        <v>53</v>
      </c>
      <c r="V2124" s="15" t="s">
        <v>46044</v>
      </c>
      <c r="W2124" s="15" t="s">
        <v>367</v>
      </c>
      <c r="X2124" s="15" t="str">
        <f>_xlfn.XLOOKUP(_LOOKUP[[#This Row],[AdjusterMemberName]],_Adjuster[Adjuster Name],_Adjuster[Email],,0)</f>
        <v>dHernandez4@knightcompany.com</v>
      </c>
      <c r="Y2124" s="15" t="str">
        <f>_xlfn.XLOOKUP(_LOOKUP[[#This Row],[AdjusterMemberName]],_Adjuster[Adjuster Name],_Adjuster[Phone Number],,0)</f>
        <v>323-315-7819</v>
      </c>
      <c r="Z2124" s="15" t="s">
        <v>30047</v>
      </c>
      <c r="AA21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712 Taylor Ave, Mc Farland  CA 93250</v>
      </c>
      <c r="AB2124" s="15"/>
    </row>
    <row r="2125" spans="1:28" x14ac:dyDescent="0.3">
      <c r="A2125" s="14">
        <v>1</v>
      </c>
      <c r="B2125" s="14">
        <v>1</v>
      </c>
      <c r="C2125" s="15" t="s">
        <v>30041</v>
      </c>
      <c r="D2125" s="15" t="s">
        <v>30041</v>
      </c>
      <c r="E2125" s="15">
        <v>45689</v>
      </c>
      <c r="F2125" s="15" t="s">
        <v>30042</v>
      </c>
      <c r="G2125" s="15">
        <v>45630</v>
      </c>
      <c r="H2125" s="15">
        <v>45812</v>
      </c>
      <c r="I2125" s="15" t="s">
        <v>30048</v>
      </c>
      <c r="J2125" s="15" t="s">
        <v>30049</v>
      </c>
      <c r="K2125" s="15" t="s">
        <v>45356</v>
      </c>
      <c r="L2125" s="15" t="s">
        <v>181</v>
      </c>
      <c r="M2125" s="15" t="s">
        <v>182</v>
      </c>
      <c r="N2125" s="14">
        <v>2017</v>
      </c>
      <c r="O2125" s="15" t="s">
        <v>30045</v>
      </c>
      <c r="P2125" s="15" t="s">
        <v>81</v>
      </c>
      <c r="Q2125" s="15" t="s">
        <v>47059</v>
      </c>
      <c r="R2125" s="15" t="s">
        <v>3243</v>
      </c>
      <c r="S2125" s="15" t="s">
        <v>30046</v>
      </c>
      <c r="T2125" s="15" t="s">
        <v>21780</v>
      </c>
      <c r="U2125" s="15" t="s">
        <v>53</v>
      </c>
      <c r="V2125" s="15" t="s">
        <v>46044</v>
      </c>
      <c r="W2125" s="15" t="s">
        <v>175</v>
      </c>
      <c r="X2125" s="15" t="e">
        <f>_xlfn.XLOOKUP(_LOOKUP[[#This Row],[AdjusterMemberName]],_Adjuster[Adjuster Name],_Adjuster[Email],,0)</f>
        <v>#N/A</v>
      </c>
      <c r="Y2125" s="15" t="e">
        <f>_xlfn.XLOOKUP(_LOOKUP[[#This Row],[AdjusterMemberName]],_Adjuster[Adjuster Name],_Adjuster[Phone Number],,0)</f>
        <v>#N/A</v>
      </c>
      <c r="Z2125" s="15" t="s">
        <v>30047</v>
      </c>
      <c r="AA21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712 Taylor Ave, Mc Farland  CA 93250</v>
      </c>
      <c r="AB2125" s="15"/>
    </row>
    <row r="2126" spans="1:28" x14ac:dyDescent="0.3">
      <c r="A2126" s="14">
        <v>1</v>
      </c>
      <c r="B2126" s="14">
        <v>0</v>
      </c>
      <c r="C2126" s="15" t="s">
        <v>30070</v>
      </c>
      <c r="D2126" s="15" t="s">
        <v>30071</v>
      </c>
      <c r="E2126" s="15">
        <v>45689</v>
      </c>
      <c r="F2126" s="15" t="s">
        <v>30072</v>
      </c>
      <c r="G2126" s="15">
        <v>45681</v>
      </c>
      <c r="H2126" s="15">
        <v>45862</v>
      </c>
      <c r="I2126" s="15" t="s">
        <v>30073</v>
      </c>
      <c r="J2126" s="15" t="s">
        <v>13921</v>
      </c>
      <c r="K2126" s="15" t="s">
        <v>45810</v>
      </c>
      <c r="L2126" s="15" t="s">
        <v>103</v>
      </c>
      <c r="M2126" s="15" t="s">
        <v>304</v>
      </c>
      <c r="N2126" s="14">
        <v>2010</v>
      </c>
      <c r="O2126" s="15" t="s">
        <v>30074</v>
      </c>
      <c r="P2126" s="15" t="s">
        <v>106</v>
      </c>
      <c r="Q2126" s="15" t="s">
        <v>46939</v>
      </c>
      <c r="R2126" s="15" t="s">
        <v>8240</v>
      </c>
      <c r="S2126" s="15" t="s">
        <v>30075</v>
      </c>
      <c r="T2126" s="15" t="s">
        <v>308</v>
      </c>
      <c r="U2126" s="15" t="s">
        <v>53</v>
      </c>
      <c r="V2126" s="15" t="s">
        <v>45530</v>
      </c>
      <c r="W2126" s="15" t="s">
        <v>850</v>
      </c>
      <c r="X2126" s="15" t="e">
        <f>_xlfn.XLOOKUP(_LOOKUP[[#This Row],[AdjusterMemberName]],_Adjuster[Adjuster Name],_Adjuster[Email],,0)</f>
        <v>#N/A</v>
      </c>
      <c r="Y2126" s="15" t="e">
        <f>_xlfn.XLOOKUP(_LOOKUP[[#This Row],[AdjusterMemberName]],_Adjuster[Adjuster Name],_Adjuster[Phone Number],,0)</f>
        <v>#N/A</v>
      </c>
      <c r="Z2126" s="15" t="s">
        <v>30076</v>
      </c>
      <c r="AA21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7407 Emerald St, Riverside  CA 92504</v>
      </c>
      <c r="AB2126" s="15"/>
    </row>
    <row r="2127" spans="1:28" x14ac:dyDescent="0.3">
      <c r="A2127" s="14">
        <v>1</v>
      </c>
      <c r="B2127" s="14">
        <v>1</v>
      </c>
      <c r="C2127" s="15" t="s">
        <v>30204</v>
      </c>
      <c r="D2127" s="15" t="s">
        <v>30204</v>
      </c>
      <c r="E2127" s="15">
        <v>45689</v>
      </c>
      <c r="F2127" s="15" t="s">
        <v>30205</v>
      </c>
      <c r="G2127" s="15">
        <v>45675</v>
      </c>
      <c r="H2127" s="15">
        <v>45856</v>
      </c>
      <c r="I2127" s="15" t="s">
        <v>30206</v>
      </c>
      <c r="J2127" s="15" t="s">
        <v>30207</v>
      </c>
      <c r="K2127" s="15" t="s">
        <v>46344</v>
      </c>
      <c r="L2127" s="15" t="s">
        <v>139</v>
      </c>
      <c r="M2127" s="15" t="s">
        <v>249</v>
      </c>
      <c r="N2127" s="14">
        <v>2017</v>
      </c>
      <c r="O2127" s="15" t="s">
        <v>30208</v>
      </c>
      <c r="P2127" s="15" t="s">
        <v>106</v>
      </c>
      <c r="Q2127" s="15" t="s">
        <v>46913</v>
      </c>
      <c r="R2127" s="15" t="s">
        <v>30209</v>
      </c>
      <c r="S2127" s="15" t="s">
        <v>30210</v>
      </c>
      <c r="T2127" s="15" t="s">
        <v>2940</v>
      </c>
      <c r="U2127" s="15" t="s">
        <v>53</v>
      </c>
      <c r="V2127" s="15" t="s">
        <v>46292</v>
      </c>
      <c r="W2127" s="15" t="s">
        <v>264</v>
      </c>
      <c r="X2127" s="15" t="str">
        <f>_xlfn.XLOOKUP(_LOOKUP[[#This Row],[AdjusterMemberName]],_Adjuster[Adjuster Name],_Adjuster[Email],,0)</f>
        <v>sBonnevie@knightcompany.com</v>
      </c>
      <c r="Y2127" s="15" t="str">
        <f>_xlfn.XLOOKUP(_LOOKUP[[#This Row],[AdjusterMemberName]],_Adjuster[Adjuster Name],_Adjuster[Phone Number],,0)</f>
        <v>323-692-4064</v>
      </c>
      <c r="Z2127" s="15" t="s">
        <v>30211</v>
      </c>
      <c r="AA21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1095 N Raymond Ave , Pasadena  CA 91103</v>
      </c>
      <c r="AB2127" s="15"/>
    </row>
    <row r="2128" spans="1:28" x14ac:dyDescent="0.3">
      <c r="A2128" s="14">
        <v>1</v>
      </c>
      <c r="B2128" s="14">
        <v>1</v>
      </c>
      <c r="C2128" s="15" t="s">
        <v>19687</v>
      </c>
      <c r="D2128" s="15" t="s">
        <v>19687</v>
      </c>
      <c r="E2128" s="15">
        <v>45688</v>
      </c>
      <c r="F2128" s="15" t="s">
        <v>29682</v>
      </c>
      <c r="G2128" s="15">
        <v>45628</v>
      </c>
      <c r="H2128" s="15">
        <v>45810</v>
      </c>
      <c r="I2128" s="15" t="s">
        <v>29683</v>
      </c>
      <c r="J2128" s="15" t="s">
        <v>29684</v>
      </c>
      <c r="K2128" s="15" t="s">
        <v>45582</v>
      </c>
      <c r="L2128" s="15" t="s">
        <v>103</v>
      </c>
      <c r="M2128" s="15" t="s">
        <v>890</v>
      </c>
      <c r="N2128" s="14">
        <v>2019</v>
      </c>
      <c r="O2128" s="15" t="s">
        <v>29685</v>
      </c>
      <c r="P2128" s="15" t="s">
        <v>106</v>
      </c>
      <c r="Q2128" s="15" t="s">
        <v>47019</v>
      </c>
      <c r="R2128" s="15" t="s">
        <v>19693</v>
      </c>
      <c r="S2128" s="15" t="s">
        <v>19694</v>
      </c>
      <c r="T2128" s="15" t="s">
        <v>174</v>
      </c>
      <c r="U2128" s="15" t="s">
        <v>53</v>
      </c>
      <c r="V2128" s="15" t="s">
        <v>45920</v>
      </c>
      <c r="W2128" s="15" t="s">
        <v>54</v>
      </c>
      <c r="X2128" s="15" t="str">
        <f>_xlfn.XLOOKUP(_LOOKUP[[#This Row],[AdjusterMemberName]],_Adjuster[Adjuster Name],_Adjuster[Email],,0)</f>
        <v>JRubalcava@knightcompany.com</v>
      </c>
      <c r="Y2128" s="15" t="str">
        <f>_xlfn.XLOOKUP(_LOOKUP[[#This Row],[AdjusterMemberName]],_Adjuster[Adjuster Name],_Adjuster[Phone Number],,0)</f>
        <v>424-559-5420</v>
      </c>
      <c r="Z2128" s="15" t="s">
        <v>19695</v>
      </c>
      <c r="AA21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6337 Brynhurst Ave, Los Angeles  CA 90043</v>
      </c>
      <c r="AB2128" s="15"/>
    </row>
    <row r="2129" spans="1:28" x14ac:dyDescent="0.3">
      <c r="A2129" s="14">
        <v>1</v>
      </c>
      <c r="B2129" s="14">
        <v>1</v>
      </c>
      <c r="C2129" s="15" t="s">
        <v>29726</v>
      </c>
      <c r="D2129" s="15" t="s">
        <v>29727</v>
      </c>
      <c r="E2129" s="15">
        <v>45688</v>
      </c>
      <c r="F2129" s="15" t="s">
        <v>29728</v>
      </c>
      <c r="G2129" s="15">
        <v>45574</v>
      </c>
      <c r="H2129" s="15">
        <v>45756</v>
      </c>
      <c r="I2129" s="15" t="s">
        <v>29729</v>
      </c>
      <c r="J2129" s="15" t="s">
        <v>29730</v>
      </c>
      <c r="K2129" s="15" t="s">
        <v>45341</v>
      </c>
      <c r="L2129" s="15" t="s">
        <v>91</v>
      </c>
      <c r="M2129" s="15" t="s">
        <v>2352</v>
      </c>
      <c r="N2129" s="14">
        <v>2017</v>
      </c>
      <c r="O2129" s="15" t="s">
        <v>29731</v>
      </c>
      <c r="P2129" s="15" t="s">
        <v>81</v>
      </c>
      <c r="Q2129" s="15" t="s">
        <v>46922</v>
      </c>
      <c r="R2129" s="15" t="s">
        <v>1745</v>
      </c>
      <c r="S2129" s="15" t="s">
        <v>29732</v>
      </c>
      <c r="T2129" s="15" t="s">
        <v>174</v>
      </c>
      <c r="U2129" s="15" t="s">
        <v>53</v>
      </c>
      <c r="V2129" s="15" t="s">
        <v>45662</v>
      </c>
      <c r="W2129" s="15" t="s">
        <v>3974</v>
      </c>
      <c r="X2129" s="15" t="str">
        <f>_xlfn.XLOOKUP(_LOOKUP[[#This Row],[AdjusterMemberName]],_Adjuster[Adjuster Name],_Adjuster[Email],,0)</f>
        <v>LMiller@knightcompany.com</v>
      </c>
      <c r="Y2129" s="15" t="str">
        <f>_xlfn.XLOOKUP(_LOOKUP[[#This Row],[AdjusterMemberName]],_Adjuster[Adjuster Name],_Adjuster[Phone Number],,0)</f>
        <v>424-559-5378</v>
      </c>
      <c r="Z2129" s="15" t="s">
        <v>29733</v>
      </c>
      <c r="AA21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3505 1/2 Atlantic St, Los Angeles  CA 90023</v>
      </c>
      <c r="AB2129" s="15"/>
    </row>
    <row r="2130" spans="1:28" x14ac:dyDescent="0.3">
      <c r="A2130" s="14">
        <v>1</v>
      </c>
      <c r="B2130" s="14">
        <v>1</v>
      </c>
      <c r="C2130" s="15" t="s">
        <v>29744</v>
      </c>
      <c r="D2130" s="15" t="s">
        <v>29744</v>
      </c>
      <c r="E2130" s="15">
        <v>45688</v>
      </c>
      <c r="F2130" s="15" t="s">
        <v>29745</v>
      </c>
      <c r="G2130" s="15">
        <v>45636</v>
      </c>
      <c r="H2130" s="15">
        <v>45818</v>
      </c>
      <c r="I2130" s="15" t="s">
        <v>29746</v>
      </c>
      <c r="J2130" s="15" t="s">
        <v>29747</v>
      </c>
      <c r="K2130" s="15" t="s">
        <v>46176</v>
      </c>
      <c r="L2130" s="15" t="s">
        <v>139</v>
      </c>
      <c r="M2130" s="15" t="s">
        <v>4296</v>
      </c>
      <c r="N2130" s="14">
        <v>2024</v>
      </c>
      <c r="O2130" s="15" t="s">
        <v>29748</v>
      </c>
      <c r="P2130" s="15" t="s">
        <v>106</v>
      </c>
      <c r="Q2130" s="15" t="s">
        <v>46980</v>
      </c>
      <c r="R2130" s="15" t="s">
        <v>29749</v>
      </c>
      <c r="S2130" s="15" t="s">
        <v>29750</v>
      </c>
      <c r="T2130" s="15" t="s">
        <v>4967</v>
      </c>
      <c r="U2130" s="15" t="s">
        <v>53</v>
      </c>
      <c r="V2130" s="15" t="s">
        <v>45436</v>
      </c>
      <c r="W2130" s="15" t="s">
        <v>54</v>
      </c>
      <c r="X2130" s="15" t="str">
        <f>_xlfn.XLOOKUP(_LOOKUP[[#This Row],[AdjusterMemberName]],_Adjuster[Adjuster Name],_Adjuster[Email],,0)</f>
        <v>JRubalcava@knightcompany.com</v>
      </c>
      <c r="Y2130" s="15" t="str">
        <f>_xlfn.XLOOKUP(_LOOKUP[[#This Row],[AdjusterMemberName]],_Adjuster[Adjuster Name],_Adjuster[Phone Number],,0)</f>
        <v>424-559-5420</v>
      </c>
      <c r="Z2130" s="15" t="s">
        <v>29751</v>
      </c>
      <c r="AA21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5625 Quinn St Apt P, Bell Gardens  CA 90201</v>
      </c>
      <c r="AB2130" s="15">
        <v>45768</v>
      </c>
    </row>
    <row r="2131" spans="1:28" x14ac:dyDescent="0.3">
      <c r="A2131" s="14">
        <v>1</v>
      </c>
      <c r="B2131" s="14">
        <v>1</v>
      </c>
      <c r="C2131" s="15" t="s">
        <v>29752</v>
      </c>
      <c r="D2131" s="15" t="s">
        <v>29752</v>
      </c>
      <c r="E2131" s="15">
        <v>45688</v>
      </c>
      <c r="F2131" s="15" t="s">
        <v>29753</v>
      </c>
      <c r="G2131" s="15">
        <v>45544</v>
      </c>
      <c r="H2131" s="15">
        <v>45725</v>
      </c>
      <c r="I2131" s="15" t="s">
        <v>29754</v>
      </c>
      <c r="J2131" s="15" t="s">
        <v>29755</v>
      </c>
      <c r="K2131" s="15" t="s">
        <v>45554</v>
      </c>
      <c r="L2131" s="15" t="s">
        <v>128</v>
      </c>
      <c r="M2131" s="15" t="s">
        <v>836</v>
      </c>
      <c r="N2131" s="14">
        <v>2021</v>
      </c>
      <c r="O2131" s="15" t="s">
        <v>29756</v>
      </c>
      <c r="P2131" s="15" t="s">
        <v>81</v>
      </c>
      <c r="Q2131" s="15" t="s">
        <v>47093</v>
      </c>
      <c r="R2131" s="15" t="s">
        <v>20516</v>
      </c>
      <c r="S2131" s="15" t="s">
        <v>29757</v>
      </c>
      <c r="T2131" s="15" t="s">
        <v>174</v>
      </c>
      <c r="U2131" s="15" t="s">
        <v>53</v>
      </c>
      <c r="V2131" s="15" t="s">
        <v>45367</v>
      </c>
      <c r="W2131" s="15" t="s">
        <v>850</v>
      </c>
      <c r="X2131" s="15" t="e">
        <f>_xlfn.XLOOKUP(_LOOKUP[[#This Row],[AdjusterMemberName]],_Adjuster[Adjuster Name],_Adjuster[Email],,0)</f>
        <v>#N/A</v>
      </c>
      <c r="Y2131" s="15" t="e">
        <f>_xlfn.XLOOKUP(_LOOKUP[[#This Row],[AdjusterMemberName]],_Adjuster[Adjuster Name],_Adjuster[Phone Number],,0)</f>
        <v>#N/A</v>
      </c>
      <c r="Z2131" s="15" t="s">
        <v>29758</v>
      </c>
      <c r="AA21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720 E 45Th St , Los Angeles  CA 90011</v>
      </c>
      <c r="AB2131" s="15">
        <v>45708</v>
      </c>
    </row>
    <row r="2132" spans="1:28" x14ac:dyDescent="0.3">
      <c r="A2132" s="14">
        <v>1</v>
      </c>
      <c r="B2132" s="14">
        <v>1</v>
      </c>
      <c r="C2132" s="15" t="s">
        <v>29759</v>
      </c>
      <c r="D2132" s="15" t="s">
        <v>29759</v>
      </c>
      <c r="E2132" s="15">
        <v>45688</v>
      </c>
      <c r="F2132" s="15" t="s">
        <v>29760</v>
      </c>
      <c r="G2132" s="15">
        <v>45647</v>
      </c>
      <c r="H2132" s="15">
        <v>45829</v>
      </c>
      <c r="I2132" s="15" t="s">
        <v>29761</v>
      </c>
      <c r="J2132" s="15" t="s">
        <v>29762</v>
      </c>
      <c r="K2132" s="15" t="s">
        <v>45732</v>
      </c>
      <c r="L2132" s="15" t="s">
        <v>201</v>
      </c>
      <c r="M2132" s="15" t="s">
        <v>29763</v>
      </c>
      <c r="N2132" s="14">
        <v>2020</v>
      </c>
      <c r="O2132" s="15" t="s">
        <v>29764</v>
      </c>
      <c r="P2132" s="15" t="s">
        <v>81</v>
      </c>
      <c r="Q2132" s="15" t="s">
        <v>46922</v>
      </c>
      <c r="R2132" s="15" t="s">
        <v>29765</v>
      </c>
      <c r="S2132" s="15" t="s">
        <v>29766</v>
      </c>
      <c r="T2132" s="15" t="s">
        <v>6448</v>
      </c>
      <c r="U2132" s="15" t="s">
        <v>53</v>
      </c>
      <c r="V2132" s="15" t="s">
        <v>45456</v>
      </c>
      <c r="W2132" s="15" t="s">
        <v>1544</v>
      </c>
      <c r="X2132" s="15" t="str">
        <f>_xlfn.XLOOKUP(_LOOKUP[[#This Row],[AdjusterMemberName]],_Adjuster[Adjuster Name],_Adjuster[Email],,0)</f>
        <v>CRodriguez5@knightcompany.com</v>
      </c>
      <c r="Y2132" s="15" t="str">
        <f>_xlfn.XLOOKUP(_LOOKUP[[#This Row],[AdjusterMemberName]],_Adjuster[Adjuster Name],_Adjuster[Phone Number],,0)</f>
        <v>323-456-1708</v>
      </c>
      <c r="Z2132" s="15" t="s">
        <v>29767</v>
      </c>
      <c r="AA21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2071 Galloping Way, Acton  CA 93510</v>
      </c>
      <c r="AB2132" s="15"/>
    </row>
    <row r="2133" spans="1:28" x14ac:dyDescent="0.3">
      <c r="A2133" s="14">
        <v>1</v>
      </c>
      <c r="B2133" s="14">
        <v>1</v>
      </c>
      <c r="C2133" s="15" t="s">
        <v>29784</v>
      </c>
      <c r="D2133" s="15" t="s">
        <v>29785</v>
      </c>
      <c r="E2133" s="15">
        <v>45688</v>
      </c>
      <c r="F2133" s="15" t="s">
        <v>29786</v>
      </c>
      <c r="G2133" s="15">
        <v>45667</v>
      </c>
      <c r="H2133" s="15">
        <v>45848</v>
      </c>
      <c r="I2133" s="15" t="s">
        <v>29787</v>
      </c>
      <c r="J2133" s="15" t="s">
        <v>29788</v>
      </c>
      <c r="K2133" s="15" t="s">
        <v>46356</v>
      </c>
      <c r="L2133" s="15" t="s">
        <v>139</v>
      </c>
      <c r="M2133" s="15" t="s">
        <v>470</v>
      </c>
      <c r="N2133" s="14">
        <v>2002</v>
      </c>
      <c r="O2133" s="15" t="s">
        <v>29789</v>
      </c>
      <c r="P2133" s="15" t="s">
        <v>106</v>
      </c>
      <c r="Q2133" s="15" t="s">
        <v>46976</v>
      </c>
      <c r="R2133" s="15" t="s">
        <v>29790</v>
      </c>
      <c r="S2133" s="15" t="s">
        <v>29791</v>
      </c>
      <c r="T2133" s="15" t="s">
        <v>624</v>
      </c>
      <c r="U2133" s="15" t="s">
        <v>53</v>
      </c>
      <c r="V2133" s="15" t="s">
        <v>45357</v>
      </c>
      <c r="W2133" s="15" t="s">
        <v>264</v>
      </c>
      <c r="X2133" s="15" t="str">
        <f>_xlfn.XLOOKUP(_LOOKUP[[#This Row],[AdjusterMemberName]],_Adjuster[Adjuster Name],_Adjuster[Email],,0)</f>
        <v>sBonnevie@knightcompany.com</v>
      </c>
      <c r="Y2133" s="15" t="str">
        <f>_xlfn.XLOOKUP(_LOOKUP[[#This Row],[AdjusterMemberName]],_Adjuster[Adjuster Name],_Adjuster[Phone Number],,0)</f>
        <v>323-692-4064</v>
      </c>
      <c r="Z2133" s="15" t="s">
        <v>29792</v>
      </c>
      <c r="AA21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43723 Santa Rosa Cir, Lancaster  CA 93535</v>
      </c>
      <c r="AB2133" s="15"/>
    </row>
    <row r="2134" spans="1:28" x14ac:dyDescent="0.3">
      <c r="A2134" s="14">
        <v>1</v>
      </c>
      <c r="B2134" s="14">
        <v>1</v>
      </c>
      <c r="C2134" s="15" t="s">
        <v>16281</v>
      </c>
      <c r="D2134" s="15" t="s">
        <v>16281</v>
      </c>
      <c r="E2134" s="15">
        <v>45688</v>
      </c>
      <c r="F2134" s="15" t="s">
        <v>30116</v>
      </c>
      <c r="G2134" s="15">
        <v>45688</v>
      </c>
      <c r="H2134" s="15">
        <v>45869</v>
      </c>
      <c r="I2134" s="15" t="s">
        <v>30117</v>
      </c>
      <c r="J2134" s="15" t="s">
        <v>30118</v>
      </c>
      <c r="K2134" s="15" t="s">
        <v>45356</v>
      </c>
      <c r="L2134" s="15" t="s">
        <v>103</v>
      </c>
      <c r="M2134" s="15" t="s">
        <v>104</v>
      </c>
      <c r="N2134" s="14">
        <v>2014</v>
      </c>
      <c r="O2134" s="15" t="s">
        <v>16285</v>
      </c>
      <c r="P2134" s="15" t="s">
        <v>106</v>
      </c>
      <c r="Q2134" s="15" t="s">
        <v>47010</v>
      </c>
      <c r="R2134" s="15" t="s">
        <v>16286</v>
      </c>
      <c r="S2134" s="15" t="s">
        <v>16287</v>
      </c>
      <c r="T2134" s="15" t="s">
        <v>16288</v>
      </c>
      <c r="U2134" s="15" t="s">
        <v>53</v>
      </c>
      <c r="V2134" s="15" t="s">
        <v>46346</v>
      </c>
      <c r="W2134" s="15" t="s">
        <v>3184</v>
      </c>
      <c r="X2134" s="15" t="str">
        <f>_xlfn.XLOOKUP(_LOOKUP[[#This Row],[AdjusterMemberName]],_Adjuster[Adjuster Name],_Adjuster[Email],,0)</f>
        <v>mQualls@knightcompany.com</v>
      </c>
      <c r="Y2134" s="15" t="str">
        <f>_xlfn.XLOOKUP(_LOOKUP[[#This Row],[AdjusterMemberName]],_Adjuster[Adjuster Name],_Adjuster[Phone Number],,0)</f>
        <v>424-559-5436</v>
      </c>
      <c r="Z2134" s="15" t="s">
        <v>16289</v>
      </c>
      <c r="AA21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22242 Loch Lomon Dr , Menifee  CA 92587</v>
      </c>
      <c r="AB2134" s="15">
        <v>45778</v>
      </c>
    </row>
    <row r="2135" spans="1:28" x14ac:dyDescent="0.3">
      <c r="A2135" s="14">
        <v>1</v>
      </c>
      <c r="B2135" s="14">
        <v>1</v>
      </c>
      <c r="C2135" s="15" t="s">
        <v>30221</v>
      </c>
      <c r="D2135" s="15" t="s">
        <v>30221</v>
      </c>
      <c r="E2135" s="15">
        <v>45688</v>
      </c>
      <c r="F2135" s="15" t="s">
        <v>30222</v>
      </c>
      <c r="G2135" s="15">
        <v>45670</v>
      </c>
      <c r="H2135" s="15">
        <v>45851</v>
      </c>
      <c r="I2135" s="15" t="s">
        <v>30223</v>
      </c>
      <c r="J2135" s="15" t="s">
        <v>30224</v>
      </c>
      <c r="K2135" s="15" t="s">
        <v>45489</v>
      </c>
      <c r="L2135" s="15" t="s">
        <v>314</v>
      </c>
      <c r="M2135" s="15" t="s">
        <v>978</v>
      </c>
      <c r="N2135" s="14">
        <v>2021</v>
      </c>
      <c r="O2135" s="15" t="s">
        <v>30225</v>
      </c>
      <c r="P2135" s="15" t="s">
        <v>81</v>
      </c>
      <c r="Q2135" s="15" t="s">
        <v>46922</v>
      </c>
      <c r="R2135" s="15" t="s">
        <v>2190</v>
      </c>
      <c r="S2135" s="15" t="s">
        <v>30226</v>
      </c>
      <c r="T2135" s="15" t="s">
        <v>30177</v>
      </c>
      <c r="U2135" s="15" t="s">
        <v>53</v>
      </c>
      <c r="V2135" s="15" t="s">
        <v>46343</v>
      </c>
      <c r="W2135" s="15" t="s">
        <v>3307</v>
      </c>
      <c r="X2135" s="15" t="e">
        <f>_xlfn.XLOOKUP(_LOOKUP[[#This Row],[AdjusterMemberName]],_Adjuster[Adjuster Name],_Adjuster[Email],,0)</f>
        <v>#N/A</v>
      </c>
      <c r="Y2135" s="15" t="e">
        <f>_xlfn.XLOOKUP(_LOOKUP[[#This Row],[AdjusterMemberName]],_Adjuster[Adjuster Name],_Adjuster[Phone Number],,0)</f>
        <v>#N/A</v>
      </c>
      <c r="Z2135" s="15" t="s">
        <v>30227</v>
      </c>
      <c r="AA21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1709 Dairy Ave, Corcoran  CA 93212</v>
      </c>
      <c r="AB2135" s="15">
        <v>45742</v>
      </c>
    </row>
    <row r="2136" spans="1:28" x14ac:dyDescent="0.3">
      <c r="A2136" s="14">
        <v>0</v>
      </c>
      <c r="B2136" s="14">
        <v>1</v>
      </c>
      <c r="C2136" s="15" t="s">
        <v>31301</v>
      </c>
      <c r="D2136" s="15" t="s">
        <v>31302</v>
      </c>
      <c r="E2136" s="15">
        <v>45688</v>
      </c>
      <c r="F2136" s="15" t="s">
        <v>31303</v>
      </c>
      <c r="G2136" s="15"/>
      <c r="H2136" s="15"/>
      <c r="I2136" s="15" t="s">
        <v>34066</v>
      </c>
      <c r="J2136" s="15" t="s">
        <v>34067</v>
      </c>
      <c r="K2136" s="15" t="s">
        <v>45332</v>
      </c>
      <c r="L2136" s="15" t="s">
        <v>34068</v>
      </c>
      <c r="M2136" s="15" t="s">
        <v>34069</v>
      </c>
      <c r="N2136" s="14">
        <v>2022</v>
      </c>
      <c r="O2136" s="15" t="s">
        <v>31308</v>
      </c>
      <c r="P2136" s="15" t="s">
        <v>81</v>
      </c>
      <c r="Q2136" s="15"/>
      <c r="R2136" s="15"/>
      <c r="S2136" s="15"/>
      <c r="T2136" s="15"/>
      <c r="U2136" s="15"/>
      <c r="V2136" s="15"/>
      <c r="W2136" s="15" t="s">
        <v>850</v>
      </c>
      <c r="X2136" s="15" t="e">
        <f>_xlfn.XLOOKUP(_LOOKUP[[#This Row],[AdjusterMemberName]],_Adjuster[Adjuster Name],_Adjuster[Email],,0)</f>
        <v>#N/A</v>
      </c>
      <c r="Y2136" s="15" t="e">
        <f>_xlfn.XLOOKUP(_LOOKUP[[#This Row],[AdjusterMemberName]],_Adjuster[Adjuster Name],_Adjuster[Phone Number],,0)</f>
        <v>#N/A</v>
      </c>
      <c r="Z2136" s="15"/>
      <c r="AA2136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2136" s="15"/>
    </row>
    <row r="2137" spans="1:28" x14ac:dyDescent="0.3">
      <c r="A2137" s="14">
        <v>1</v>
      </c>
      <c r="B2137" s="14">
        <v>1</v>
      </c>
      <c r="C2137" s="15" t="s">
        <v>2239</v>
      </c>
      <c r="D2137" s="15" t="s">
        <v>2240</v>
      </c>
      <c r="E2137" s="15">
        <v>45687</v>
      </c>
      <c r="F2137" s="15" t="s">
        <v>29509</v>
      </c>
      <c r="G2137" s="15">
        <v>45622</v>
      </c>
      <c r="H2137" s="15">
        <v>45803</v>
      </c>
      <c r="I2137" s="15" t="s">
        <v>29510</v>
      </c>
      <c r="J2137" s="15" t="s">
        <v>29511</v>
      </c>
      <c r="K2137" s="15" t="s">
        <v>45976</v>
      </c>
      <c r="L2137" s="15" t="s">
        <v>314</v>
      </c>
      <c r="M2137" s="15" t="s">
        <v>1409</v>
      </c>
      <c r="N2137" s="14">
        <v>2014</v>
      </c>
      <c r="O2137" s="15" t="s">
        <v>29512</v>
      </c>
      <c r="P2137" s="15" t="s">
        <v>81</v>
      </c>
      <c r="Q2137" s="15" t="s">
        <v>47061</v>
      </c>
      <c r="R2137" s="15" t="s">
        <v>2246</v>
      </c>
      <c r="S2137" s="15" t="s">
        <v>2247</v>
      </c>
      <c r="T2137" s="15" t="s">
        <v>530</v>
      </c>
      <c r="U2137" s="15" t="s">
        <v>53</v>
      </c>
      <c r="V2137" s="15" t="s">
        <v>45462</v>
      </c>
      <c r="W2137" s="15" t="s">
        <v>22473</v>
      </c>
      <c r="X2137" s="15" t="e">
        <f>_xlfn.XLOOKUP(_LOOKUP[[#This Row],[AdjusterMemberName]],_Adjuster[Adjuster Name],_Adjuster[Email],,0)</f>
        <v>#N/A</v>
      </c>
      <c r="Y2137" s="15" t="e">
        <f>_xlfn.XLOOKUP(_LOOKUP[[#This Row],[AdjusterMemberName]],_Adjuster[Adjuster Name],_Adjuster[Phone Number],,0)</f>
        <v>#N/A</v>
      </c>
      <c r="Z2137" s="15" t="s">
        <v>2248</v>
      </c>
      <c r="AA21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15849 Village Dr, Victorville  CA 92394</v>
      </c>
      <c r="AB2137" s="15"/>
    </row>
    <row r="2138" spans="1:28" x14ac:dyDescent="0.3">
      <c r="A2138" s="14">
        <v>1</v>
      </c>
      <c r="B2138" s="14">
        <v>1</v>
      </c>
      <c r="C2138" s="15" t="s">
        <v>29534</v>
      </c>
      <c r="D2138" s="15" t="s">
        <v>29534</v>
      </c>
      <c r="E2138" s="15">
        <v>45687</v>
      </c>
      <c r="F2138" s="15" t="s">
        <v>29535</v>
      </c>
      <c r="G2138" s="15">
        <v>45659</v>
      </c>
      <c r="H2138" s="15">
        <v>45840</v>
      </c>
      <c r="I2138" s="15" t="s">
        <v>29536</v>
      </c>
      <c r="J2138" s="15" t="s">
        <v>29537</v>
      </c>
      <c r="K2138" s="15" t="s">
        <v>45369</v>
      </c>
      <c r="L2138" s="15" t="s">
        <v>103</v>
      </c>
      <c r="M2138" s="15" t="s">
        <v>104</v>
      </c>
      <c r="N2138" s="14">
        <v>2015</v>
      </c>
      <c r="O2138" s="15" t="s">
        <v>29538</v>
      </c>
      <c r="P2138" s="15" t="s">
        <v>81</v>
      </c>
      <c r="Q2138" s="15" t="s">
        <v>46922</v>
      </c>
      <c r="R2138" s="15" t="s">
        <v>29539</v>
      </c>
      <c r="S2138" s="15" t="s">
        <v>29540</v>
      </c>
      <c r="T2138" s="15" t="s">
        <v>174</v>
      </c>
      <c r="U2138" s="15" t="s">
        <v>53</v>
      </c>
      <c r="V2138" s="15" t="s">
        <v>45351</v>
      </c>
      <c r="W2138" s="15" t="s">
        <v>1049</v>
      </c>
      <c r="X2138" s="15" t="str">
        <f>_xlfn.XLOOKUP(_LOOKUP[[#This Row],[AdjusterMemberName]],_Adjuster[Adjuster Name],_Adjuster[Email],,0)</f>
        <v>cPenate@knightcompany.com</v>
      </c>
      <c r="Y2138" s="15" t="str">
        <f>_xlfn.XLOOKUP(_LOOKUP[[#This Row],[AdjusterMemberName]],_Adjuster[Adjuster Name],_Adjuster[Phone Number],,0)</f>
        <v>424-559-5385</v>
      </c>
      <c r="Z2138" s="15" t="s">
        <v>29541</v>
      </c>
      <c r="AA21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125 1/2 W Vernon Ave, Los Angeles  CA 90037</v>
      </c>
      <c r="AB2138" s="15"/>
    </row>
    <row r="2139" spans="1:28" x14ac:dyDescent="0.3">
      <c r="A2139" s="14">
        <v>1</v>
      </c>
      <c r="B2139" s="14">
        <v>1</v>
      </c>
      <c r="C2139" s="15" t="s">
        <v>29611</v>
      </c>
      <c r="D2139" s="15" t="s">
        <v>29612</v>
      </c>
      <c r="E2139" s="15">
        <v>45687</v>
      </c>
      <c r="F2139" s="15" t="s">
        <v>29613</v>
      </c>
      <c r="G2139" s="15">
        <v>45512</v>
      </c>
      <c r="H2139" s="15">
        <v>45696</v>
      </c>
      <c r="I2139" s="15" t="s">
        <v>29614</v>
      </c>
      <c r="J2139" s="15" t="s">
        <v>29615</v>
      </c>
      <c r="K2139" s="15" t="s">
        <v>46014</v>
      </c>
      <c r="L2139" s="15" t="s">
        <v>687</v>
      </c>
      <c r="M2139" s="15" t="s">
        <v>2261</v>
      </c>
      <c r="N2139" s="14">
        <v>2021</v>
      </c>
      <c r="O2139" s="15" t="s">
        <v>29616</v>
      </c>
      <c r="P2139" s="15" t="s">
        <v>106</v>
      </c>
      <c r="Q2139" s="15" t="s">
        <v>47006</v>
      </c>
      <c r="R2139" s="15" t="s">
        <v>162</v>
      </c>
      <c r="S2139" s="15" t="s">
        <v>29617</v>
      </c>
      <c r="T2139" s="15" t="s">
        <v>592</v>
      </c>
      <c r="U2139" s="15" t="s">
        <v>53</v>
      </c>
      <c r="V2139" s="15" t="s">
        <v>45376</v>
      </c>
      <c r="W2139" s="15" t="s">
        <v>6921</v>
      </c>
      <c r="X2139" s="15" t="str">
        <f>_xlfn.XLOOKUP(_LOOKUP[[#This Row],[AdjusterMemberName]],_Adjuster[Adjuster Name],_Adjuster[Email],,0)</f>
        <v>AWallace@knightcompany.com</v>
      </c>
      <c r="Y2139" s="15" t="str">
        <f>_xlfn.XLOOKUP(_LOOKUP[[#This Row],[AdjusterMemberName]],_Adjuster[Adjuster Name],_Adjuster[Phone Number],,0)</f>
        <v>424-559-5734</v>
      </c>
      <c r="Z2139" s="15" t="s">
        <v>29618</v>
      </c>
      <c r="AA21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9400 Verdugo Ave, Hesperia  CA 92345</v>
      </c>
      <c r="AB2139" s="15"/>
    </row>
    <row r="2140" spans="1:28" x14ac:dyDescent="0.3">
      <c r="A2140" s="14">
        <v>1</v>
      </c>
      <c r="B2140" s="14">
        <v>1</v>
      </c>
      <c r="C2140" s="15" t="s">
        <v>29631</v>
      </c>
      <c r="D2140" s="15" t="s">
        <v>29631</v>
      </c>
      <c r="E2140" s="15">
        <v>45687</v>
      </c>
      <c r="F2140" s="15" t="s">
        <v>29632</v>
      </c>
      <c r="G2140" s="15">
        <v>45682</v>
      </c>
      <c r="H2140" s="15">
        <v>45863</v>
      </c>
      <c r="I2140" s="15" t="s">
        <v>29633</v>
      </c>
      <c r="J2140" s="15" t="s">
        <v>29634</v>
      </c>
      <c r="K2140" s="15" t="s">
        <v>45496</v>
      </c>
      <c r="L2140" s="15" t="s">
        <v>116</v>
      </c>
      <c r="M2140" s="15" t="s">
        <v>1550</v>
      </c>
      <c r="N2140" s="14">
        <v>2017</v>
      </c>
      <c r="O2140" s="15" t="s">
        <v>29635</v>
      </c>
      <c r="P2140" s="15" t="s">
        <v>81</v>
      </c>
      <c r="Q2140" s="15" t="s">
        <v>46893</v>
      </c>
      <c r="R2140" s="15" t="s">
        <v>5060</v>
      </c>
      <c r="S2140" s="15" t="s">
        <v>29636</v>
      </c>
      <c r="T2140" s="15" t="s">
        <v>830</v>
      </c>
      <c r="U2140" s="15" t="s">
        <v>53</v>
      </c>
      <c r="V2140" s="15" t="s">
        <v>45762</v>
      </c>
      <c r="W2140" s="15" t="s">
        <v>3307</v>
      </c>
      <c r="X2140" s="15" t="e">
        <f>_xlfn.XLOOKUP(_LOOKUP[[#This Row],[AdjusterMemberName]],_Adjuster[Adjuster Name],_Adjuster[Email],,0)</f>
        <v>#N/A</v>
      </c>
      <c r="Y2140" s="15" t="e">
        <f>_xlfn.XLOOKUP(_LOOKUP[[#This Row],[AdjusterMemberName]],_Adjuster[Adjuster Name],_Adjuster[Phone Number],,0)</f>
        <v>#N/A</v>
      </c>
      <c r="Z2140" s="15" t="s">
        <v>29637</v>
      </c>
      <c r="AA21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8017 Fontaine St, Oakland  CA 94605</v>
      </c>
      <c r="AB2140" s="15"/>
    </row>
    <row r="2141" spans="1:28" x14ac:dyDescent="0.3">
      <c r="A2141" s="14">
        <v>1</v>
      </c>
      <c r="B2141" s="14">
        <v>1</v>
      </c>
      <c r="C2141" s="15" t="s">
        <v>29658</v>
      </c>
      <c r="D2141" s="15" t="s">
        <v>29658</v>
      </c>
      <c r="E2141" s="15">
        <v>45687</v>
      </c>
      <c r="F2141" s="15" t="s">
        <v>29659</v>
      </c>
      <c r="G2141" s="15">
        <v>45647</v>
      </c>
      <c r="H2141" s="15">
        <v>45829</v>
      </c>
      <c r="I2141" s="15" t="s">
        <v>29660</v>
      </c>
      <c r="J2141" s="15" t="s">
        <v>29661</v>
      </c>
      <c r="K2141" s="15" t="s">
        <v>45506</v>
      </c>
      <c r="L2141" s="15" t="s">
        <v>103</v>
      </c>
      <c r="M2141" s="15" t="s">
        <v>890</v>
      </c>
      <c r="N2141" s="14">
        <v>2019</v>
      </c>
      <c r="O2141" s="15" t="s">
        <v>29662</v>
      </c>
      <c r="P2141" s="15" t="s">
        <v>81</v>
      </c>
      <c r="Q2141" s="15" t="s">
        <v>47155</v>
      </c>
      <c r="R2141" s="15" t="s">
        <v>29663</v>
      </c>
      <c r="S2141" s="15" t="s">
        <v>29664</v>
      </c>
      <c r="T2141" s="15" t="s">
        <v>186</v>
      </c>
      <c r="U2141" s="15" t="s">
        <v>53</v>
      </c>
      <c r="V2141" s="15" t="s">
        <v>45355</v>
      </c>
      <c r="W2141" s="15" t="s">
        <v>3184</v>
      </c>
      <c r="X2141" s="15" t="str">
        <f>_xlfn.XLOOKUP(_LOOKUP[[#This Row],[AdjusterMemberName]],_Adjuster[Adjuster Name],_Adjuster[Email],,0)</f>
        <v>mQualls@knightcompany.com</v>
      </c>
      <c r="Y2141" s="15" t="str">
        <f>_xlfn.XLOOKUP(_LOOKUP[[#This Row],[AdjusterMemberName]],_Adjuster[Adjuster Name],_Adjuster[Phone Number],,0)</f>
        <v>424-559-5436</v>
      </c>
      <c r="Z2141" s="15" t="s">
        <v>29665</v>
      </c>
      <c r="AA21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201 W Macarthur Blvd Apt H3, Santa Ana  CA 92707</v>
      </c>
      <c r="AB2141" s="15"/>
    </row>
    <row r="2142" spans="1:28" x14ac:dyDescent="0.3">
      <c r="A2142" s="14">
        <v>1</v>
      </c>
      <c r="B2142" s="14">
        <v>1</v>
      </c>
      <c r="C2142" s="15" t="s">
        <v>29673</v>
      </c>
      <c r="D2142" s="15" t="s">
        <v>29673</v>
      </c>
      <c r="E2142" s="15">
        <v>45687</v>
      </c>
      <c r="F2142" s="15" t="s">
        <v>29674</v>
      </c>
      <c r="G2142" s="15">
        <v>45685</v>
      </c>
      <c r="H2142" s="15">
        <v>45866</v>
      </c>
      <c r="I2142" s="15" t="s">
        <v>29675</v>
      </c>
      <c r="J2142" s="15" t="s">
        <v>29676</v>
      </c>
      <c r="K2142" s="15" t="s">
        <v>45358</v>
      </c>
      <c r="L2142" s="15" t="s">
        <v>103</v>
      </c>
      <c r="M2142" s="15" t="s">
        <v>1336</v>
      </c>
      <c r="N2142" s="14">
        <v>2016</v>
      </c>
      <c r="O2142" s="15" t="s">
        <v>29677</v>
      </c>
      <c r="P2142" s="15" t="s">
        <v>81</v>
      </c>
      <c r="Q2142" s="15" t="s">
        <v>46893</v>
      </c>
      <c r="R2142" s="15" t="s">
        <v>29678</v>
      </c>
      <c r="S2142" s="15" t="s">
        <v>29679</v>
      </c>
      <c r="T2142" s="15" t="s">
        <v>29680</v>
      </c>
      <c r="U2142" s="15" t="s">
        <v>53</v>
      </c>
      <c r="V2142" s="15" t="s">
        <v>45349</v>
      </c>
      <c r="W2142" s="15" t="s">
        <v>264</v>
      </c>
      <c r="X2142" s="15" t="str">
        <f>_xlfn.XLOOKUP(_LOOKUP[[#This Row],[AdjusterMemberName]],_Adjuster[Adjuster Name],_Adjuster[Email],,0)</f>
        <v>sBonnevie@knightcompany.com</v>
      </c>
      <c r="Y2142" s="15" t="str">
        <f>_xlfn.XLOOKUP(_LOOKUP[[#This Row],[AdjusterMemberName]],_Adjuster[Adjuster Name],_Adjuster[Phone Number],,0)</f>
        <v>323-692-4064</v>
      </c>
      <c r="Z2142" s="15" t="s">
        <v>29681</v>
      </c>
      <c r="AA21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13629 Wyandotte St Unit 111, Valley Glen  CA 91405</v>
      </c>
      <c r="AB2142" s="15">
        <v>45747</v>
      </c>
    </row>
    <row r="2143" spans="1:28" x14ac:dyDescent="0.3">
      <c r="A2143" s="14">
        <v>1</v>
      </c>
      <c r="B2143" s="14">
        <v>1</v>
      </c>
      <c r="C2143" s="15" t="s">
        <v>29686</v>
      </c>
      <c r="D2143" s="15" t="s">
        <v>29686</v>
      </c>
      <c r="E2143" s="15">
        <v>45687</v>
      </c>
      <c r="F2143" s="15" t="s">
        <v>29687</v>
      </c>
      <c r="G2143" s="15">
        <v>45576</v>
      </c>
      <c r="H2143" s="15">
        <v>45758</v>
      </c>
      <c r="I2143" s="15" t="s">
        <v>29688</v>
      </c>
      <c r="J2143" s="15" t="s">
        <v>29689</v>
      </c>
      <c r="K2143" s="15" t="s">
        <v>45489</v>
      </c>
      <c r="L2143" s="15" t="s">
        <v>103</v>
      </c>
      <c r="M2143" s="15" t="s">
        <v>1336</v>
      </c>
      <c r="N2143" s="14">
        <v>2013</v>
      </c>
      <c r="O2143" s="15" t="s">
        <v>29690</v>
      </c>
      <c r="P2143" s="15" t="s">
        <v>81</v>
      </c>
      <c r="Q2143" s="15" t="s">
        <v>47120</v>
      </c>
      <c r="R2143" s="15" t="s">
        <v>29691</v>
      </c>
      <c r="S2143" s="15" t="s">
        <v>29692</v>
      </c>
      <c r="T2143" s="15" t="s">
        <v>933</v>
      </c>
      <c r="U2143" s="15" t="s">
        <v>53</v>
      </c>
      <c r="V2143" s="15" t="s">
        <v>45925</v>
      </c>
      <c r="W2143" s="15" t="s">
        <v>3974</v>
      </c>
      <c r="X2143" s="15" t="str">
        <f>_xlfn.XLOOKUP(_LOOKUP[[#This Row],[AdjusterMemberName]],_Adjuster[Adjuster Name],_Adjuster[Email],,0)</f>
        <v>LMiller@knightcompany.com</v>
      </c>
      <c r="Y2143" s="15" t="str">
        <f>_xlfn.XLOOKUP(_LOOKUP[[#This Row],[AdjusterMemberName]],_Adjuster[Adjuster Name],_Adjuster[Phone Number],,0)</f>
        <v>424-559-5378</v>
      </c>
      <c r="Z2143" s="15" t="s">
        <v>29693</v>
      </c>
      <c r="AA21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14037 Ruby Ln Apt 3, Gardena  CA 90247</v>
      </c>
      <c r="AB2143" s="15"/>
    </row>
    <row r="2144" spans="1:28" x14ac:dyDescent="0.3">
      <c r="A2144" s="14">
        <v>1</v>
      </c>
      <c r="B2144" s="14">
        <v>1</v>
      </c>
      <c r="C2144" s="15" t="s">
        <v>29702</v>
      </c>
      <c r="D2144" s="15" t="s">
        <v>29703</v>
      </c>
      <c r="E2144" s="15">
        <v>45687</v>
      </c>
      <c r="F2144" s="15" t="s">
        <v>29704</v>
      </c>
      <c r="G2144" s="15">
        <v>45565</v>
      </c>
      <c r="H2144" s="15">
        <v>45746</v>
      </c>
      <c r="I2144" s="15" t="s">
        <v>29705</v>
      </c>
      <c r="J2144" s="15" t="s">
        <v>29706</v>
      </c>
      <c r="K2144" s="15" t="s">
        <v>45442</v>
      </c>
      <c r="L2144" s="15" t="s">
        <v>270</v>
      </c>
      <c r="M2144" s="15" t="s">
        <v>452</v>
      </c>
      <c r="N2144" s="14">
        <v>2015</v>
      </c>
      <c r="O2144" s="15" t="s">
        <v>29707</v>
      </c>
      <c r="P2144" s="15" t="s">
        <v>81</v>
      </c>
      <c r="Q2144" s="15" t="s">
        <v>47019</v>
      </c>
      <c r="R2144" s="15" t="s">
        <v>29708</v>
      </c>
      <c r="S2144" s="15" t="s">
        <v>29709</v>
      </c>
      <c r="T2144" s="15" t="s">
        <v>308</v>
      </c>
      <c r="U2144" s="15" t="s">
        <v>53</v>
      </c>
      <c r="V2144" s="15" t="s">
        <v>45530</v>
      </c>
      <c r="W2144" s="15" t="s">
        <v>3307</v>
      </c>
      <c r="X2144" s="15" t="e">
        <f>_xlfn.XLOOKUP(_LOOKUP[[#This Row],[AdjusterMemberName]],_Adjuster[Adjuster Name],_Adjuster[Email],,0)</f>
        <v>#N/A</v>
      </c>
      <c r="Y2144" s="15" t="e">
        <f>_xlfn.XLOOKUP(_LOOKUP[[#This Row],[AdjusterMemberName]],_Adjuster[Adjuster Name],_Adjuster[Phone Number],,0)</f>
        <v>#N/A</v>
      </c>
      <c r="Z2144" s="15" t="s">
        <v>29710</v>
      </c>
      <c r="AA21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17130 Van Buren Blvd Apt 566, Riverside  CA 92504</v>
      </c>
      <c r="AB2144" s="15"/>
    </row>
    <row r="2145" spans="1:28" x14ac:dyDescent="0.3">
      <c r="A2145" s="14">
        <v>1</v>
      </c>
      <c r="B2145" s="14">
        <v>1</v>
      </c>
      <c r="C2145" s="15" t="s">
        <v>9228</v>
      </c>
      <c r="D2145" s="15" t="s">
        <v>29721</v>
      </c>
      <c r="E2145" s="15">
        <v>45687</v>
      </c>
      <c r="F2145" s="15" t="s">
        <v>29722</v>
      </c>
      <c r="G2145" s="15">
        <v>45641</v>
      </c>
      <c r="H2145" s="15">
        <v>45823</v>
      </c>
      <c r="I2145" s="15" t="s">
        <v>29723</v>
      </c>
      <c r="J2145" s="15" t="s">
        <v>29724</v>
      </c>
      <c r="K2145" s="15" t="s">
        <v>45407</v>
      </c>
      <c r="L2145" s="15" t="s">
        <v>270</v>
      </c>
      <c r="M2145" s="15" t="s">
        <v>452</v>
      </c>
      <c r="N2145" s="14">
        <v>2021</v>
      </c>
      <c r="O2145" s="15" t="s">
        <v>29725</v>
      </c>
      <c r="P2145" s="15" t="s">
        <v>106</v>
      </c>
      <c r="Q2145" s="15" t="s">
        <v>47092</v>
      </c>
      <c r="R2145" s="15" t="s">
        <v>2510</v>
      </c>
      <c r="S2145" s="15" t="s">
        <v>9235</v>
      </c>
      <c r="T2145" s="15" t="s">
        <v>1120</v>
      </c>
      <c r="U2145" s="15" t="s">
        <v>53</v>
      </c>
      <c r="V2145" s="15" t="s">
        <v>45428</v>
      </c>
      <c r="W2145" s="15" t="s">
        <v>1357</v>
      </c>
      <c r="X2145" s="15" t="str">
        <f>_xlfn.XLOOKUP(_LOOKUP[[#This Row],[AdjusterMemberName]],_Adjuster[Adjuster Name],_Adjuster[Email],,0)</f>
        <v>jRivera1@knightcompany.com</v>
      </c>
      <c r="Y2145" s="15" t="str">
        <f>_xlfn.XLOOKUP(_LOOKUP[[#This Row],[AdjusterMemberName]],_Adjuster[Adjuster Name],_Adjuster[Phone Number],,0)</f>
        <v>424-559-5239</v>
      </c>
      <c r="Z2145" s="15" t="s">
        <v>9236</v>
      </c>
      <c r="AA21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241 E N St, Colton  CA 92324</v>
      </c>
      <c r="AB2145" s="15"/>
    </row>
    <row r="2146" spans="1:28" x14ac:dyDescent="0.3">
      <c r="A2146" s="14">
        <v>1</v>
      </c>
      <c r="B2146" s="14">
        <v>1</v>
      </c>
      <c r="C2146" s="15" t="s">
        <v>29734</v>
      </c>
      <c r="D2146" s="15" t="s">
        <v>29734</v>
      </c>
      <c r="E2146" s="15">
        <v>45687</v>
      </c>
      <c r="F2146" s="15" t="s">
        <v>29735</v>
      </c>
      <c r="G2146" s="15">
        <v>45678</v>
      </c>
      <c r="H2146" s="15">
        <v>45859</v>
      </c>
      <c r="I2146" s="15" t="s">
        <v>29736</v>
      </c>
      <c r="J2146" s="15" t="s">
        <v>24359</v>
      </c>
      <c r="K2146" s="15" t="s">
        <v>45332</v>
      </c>
      <c r="L2146" s="15" t="s">
        <v>128</v>
      </c>
      <c r="M2146" s="15" t="s">
        <v>129</v>
      </c>
      <c r="N2146" s="14">
        <v>2023</v>
      </c>
      <c r="O2146" s="15" t="s">
        <v>29737</v>
      </c>
      <c r="P2146" s="15" t="s">
        <v>106</v>
      </c>
      <c r="Q2146" s="15" t="s">
        <v>47037</v>
      </c>
      <c r="R2146" s="15" t="s">
        <v>1419</v>
      </c>
      <c r="S2146" s="15" t="s">
        <v>29738</v>
      </c>
      <c r="T2146" s="15" t="s">
        <v>9435</v>
      </c>
      <c r="U2146" s="15" t="s">
        <v>53</v>
      </c>
      <c r="V2146" s="15" t="s">
        <v>46358</v>
      </c>
      <c r="W2146" s="15" t="s">
        <v>1049</v>
      </c>
      <c r="X2146" s="15" t="str">
        <f>_xlfn.XLOOKUP(_LOOKUP[[#This Row],[AdjusterMemberName]],_Adjuster[Adjuster Name],_Adjuster[Email],,0)</f>
        <v>cPenate@knightcompany.com</v>
      </c>
      <c r="Y2146" s="15" t="str">
        <f>_xlfn.XLOOKUP(_LOOKUP[[#This Row],[AdjusterMemberName]],_Adjuster[Adjuster Name],_Adjuster[Phone Number],,0)</f>
        <v>424-559-5385</v>
      </c>
      <c r="Z2146" s="15" t="s">
        <v>29739</v>
      </c>
      <c r="AA21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2034 La Media Pkwy Unit 224, Chula Vista  CA 91913</v>
      </c>
      <c r="AB2146" s="15">
        <v>45722</v>
      </c>
    </row>
    <row r="2147" spans="1:28" x14ac:dyDescent="0.3">
      <c r="A2147" s="14">
        <v>1</v>
      </c>
      <c r="B2147" s="14">
        <v>1</v>
      </c>
      <c r="C2147" s="15" t="s">
        <v>30384</v>
      </c>
      <c r="D2147" s="15" t="s">
        <v>30384</v>
      </c>
      <c r="E2147" s="15">
        <v>45687</v>
      </c>
      <c r="F2147" s="15" t="s">
        <v>30385</v>
      </c>
      <c r="G2147" s="15">
        <v>45609</v>
      </c>
      <c r="H2147" s="15">
        <v>45790</v>
      </c>
      <c r="I2147" s="15" t="s">
        <v>30386</v>
      </c>
      <c r="J2147" s="15" t="s">
        <v>30387</v>
      </c>
      <c r="K2147" s="15" t="s">
        <v>45810</v>
      </c>
      <c r="L2147" s="15" t="s">
        <v>2199</v>
      </c>
      <c r="M2147" s="15" t="s">
        <v>30388</v>
      </c>
      <c r="N2147" s="14">
        <v>2013</v>
      </c>
      <c r="O2147" s="15" t="s">
        <v>30389</v>
      </c>
      <c r="P2147" s="15" t="s">
        <v>1273</v>
      </c>
      <c r="Q2147" s="15" t="s">
        <v>47006</v>
      </c>
      <c r="R2147" s="15" t="s">
        <v>922</v>
      </c>
      <c r="S2147" s="15" t="s">
        <v>30390</v>
      </c>
      <c r="T2147" s="15" t="s">
        <v>404</v>
      </c>
      <c r="U2147" s="15" t="s">
        <v>53</v>
      </c>
      <c r="V2147" s="15" t="s">
        <v>45417</v>
      </c>
      <c r="W2147" s="15" t="s">
        <v>1624</v>
      </c>
      <c r="X2147" s="15" t="e">
        <f>_xlfn.XLOOKUP(_LOOKUP[[#This Row],[AdjusterMemberName]],_Adjuster[Adjuster Name],_Adjuster[Email],,0)</f>
        <v>#N/A</v>
      </c>
      <c r="Y2147" s="15" t="e">
        <f>_xlfn.XLOOKUP(_LOOKUP[[#This Row],[AdjusterMemberName]],_Adjuster[Adjuster Name],_Adjuster[Phone Number],,0)</f>
        <v>#N/A</v>
      </c>
      <c r="Z2147" s="15" t="s">
        <v>30391</v>
      </c>
      <c r="AA21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38035 Rudall Ave, Palmdale  CA 93550</v>
      </c>
      <c r="AB2147" s="15"/>
    </row>
    <row r="2148" spans="1:28" x14ac:dyDescent="0.3">
      <c r="A2148" s="14">
        <v>0</v>
      </c>
      <c r="B2148" s="14">
        <v>1</v>
      </c>
      <c r="C2148" s="15" t="s">
        <v>31301</v>
      </c>
      <c r="D2148" s="15" t="s">
        <v>31302</v>
      </c>
      <c r="E2148" s="15">
        <v>45687</v>
      </c>
      <c r="F2148" s="15" t="s">
        <v>31303</v>
      </c>
      <c r="G2148" s="15"/>
      <c r="H2148" s="15"/>
      <c r="I2148" s="15" t="s">
        <v>31304</v>
      </c>
      <c r="J2148" s="15" t="s">
        <v>31305</v>
      </c>
      <c r="K2148" s="15" t="s">
        <v>46299</v>
      </c>
      <c r="L2148" s="15" t="s">
        <v>31306</v>
      </c>
      <c r="M2148" s="15" t="s">
        <v>31307</v>
      </c>
      <c r="N2148" s="14">
        <v>2022</v>
      </c>
      <c r="O2148" s="15" t="s">
        <v>31308</v>
      </c>
      <c r="P2148" s="15" t="s">
        <v>106</v>
      </c>
      <c r="Q2148" s="15"/>
      <c r="R2148" s="15"/>
      <c r="S2148" s="15"/>
      <c r="T2148" s="15"/>
      <c r="U2148" s="15"/>
      <c r="V2148" s="15"/>
      <c r="W2148" s="15" t="s">
        <v>850</v>
      </c>
      <c r="X2148" s="15" t="e">
        <f>_xlfn.XLOOKUP(_LOOKUP[[#This Row],[AdjusterMemberName]],_Adjuster[Adjuster Name],_Adjuster[Email],,0)</f>
        <v>#N/A</v>
      </c>
      <c r="Y2148" s="15" t="e">
        <f>_xlfn.XLOOKUP(_LOOKUP[[#This Row],[AdjusterMemberName]],_Adjuster[Adjuster Name],_Adjuster[Phone Number],,0)</f>
        <v>#N/A</v>
      </c>
      <c r="Z2148" s="15"/>
      <c r="AA2148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2148" s="15"/>
    </row>
    <row r="2149" spans="1:28" x14ac:dyDescent="0.3">
      <c r="A2149" s="14">
        <v>1</v>
      </c>
      <c r="B2149" s="14">
        <v>1</v>
      </c>
      <c r="C2149" s="15" t="s">
        <v>29424</v>
      </c>
      <c r="D2149" s="15" t="s">
        <v>29425</v>
      </c>
      <c r="E2149" s="15">
        <v>45686</v>
      </c>
      <c r="F2149" s="15" t="s">
        <v>29426</v>
      </c>
      <c r="G2149" s="15">
        <v>45617</v>
      </c>
      <c r="H2149" s="15">
        <v>45798</v>
      </c>
      <c r="I2149" s="15" t="s">
        <v>29427</v>
      </c>
      <c r="J2149" s="15" t="s">
        <v>29428</v>
      </c>
      <c r="K2149" s="15" t="s">
        <v>45477</v>
      </c>
      <c r="L2149" s="15" t="s">
        <v>139</v>
      </c>
      <c r="M2149" s="15" t="s">
        <v>697</v>
      </c>
      <c r="N2149" s="14">
        <v>2017</v>
      </c>
      <c r="O2149" s="15" t="s">
        <v>29429</v>
      </c>
      <c r="P2149" s="15" t="s">
        <v>81</v>
      </c>
      <c r="Q2149" s="15" t="s">
        <v>119</v>
      </c>
      <c r="R2149" s="15" t="s">
        <v>29430</v>
      </c>
      <c r="S2149" s="15" t="s">
        <v>29431</v>
      </c>
      <c r="T2149" s="15" t="s">
        <v>174</v>
      </c>
      <c r="U2149" s="15" t="s">
        <v>53</v>
      </c>
      <c r="V2149" s="15" t="s">
        <v>45920</v>
      </c>
      <c r="W2149" s="15" t="s">
        <v>22473</v>
      </c>
      <c r="X2149" s="15" t="e">
        <f>_xlfn.XLOOKUP(_LOOKUP[[#This Row],[AdjusterMemberName]],_Adjuster[Adjuster Name],_Adjuster[Email],,0)</f>
        <v>#N/A</v>
      </c>
      <c r="Y2149" s="15" t="e">
        <f>_xlfn.XLOOKUP(_LOOKUP[[#This Row],[AdjusterMemberName]],_Adjuster[Adjuster Name],_Adjuster[Phone Number],,0)</f>
        <v>#N/A</v>
      </c>
      <c r="Z2149" s="15" t="s">
        <v>29432</v>
      </c>
      <c r="AA21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3300 W 48Th St, Los Angeles  CA 90043</v>
      </c>
      <c r="AB2149" s="15">
        <v>45680</v>
      </c>
    </row>
    <row r="2150" spans="1:28" x14ac:dyDescent="0.3">
      <c r="A2150" s="14">
        <v>1</v>
      </c>
      <c r="B2150" s="14">
        <v>1</v>
      </c>
      <c r="C2150" s="15" t="s">
        <v>29486</v>
      </c>
      <c r="D2150" s="15" t="s">
        <v>29487</v>
      </c>
      <c r="E2150" s="15">
        <v>45686</v>
      </c>
      <c r="F2150" s="15" t="s">
        <v>29488</v>
      </c>
      <c r="G2150" s="15">
        <v>45573</v>
      </c>
      <c r="H2150" s="15">
        <v>45755</v>
      </c>
      <c r="I2150" s="15" t="s">
        <v>29489</v>
      </c>
      <c r="J2150" s="15" t="s">
        <v>29490</v>
      </c>
      <c r="K2150" s="15" t="s">
        <v>45386</v>
      </c>
      <c r="L2150" s="15" t="s">
        <v>281</v>
      </c>
      <c r="M2150" s="15" t="s">
        <v>282</v>
      </c>
      <c r="N2150" s="14">
        <v>2015</v>
      </c>
      <c r="O2150" s="15" t="s">
        <v>29491</v>
      </c>
      <c r="P2150" s="15" t="s">
        <v>81</v>
      </c>
      <c r="Q2150" s="15" t="s">
        <v>47018</v>
      </c>
      <c r="R2150" s="15" t="s">
        <v>29492</v>
      </c>
      <c r="S2150" s="15" t="s">
        <v>29493</v>
      </c>
      <c r="T2150" s="15" t="s">
        <v>3540</v>
      </c>
      <c r="U2150" s="15" t="s">
        <v>53</v>
      </c>
      <c r="V2150" s="15" t="s">
        <v>45340</v>
      </c>
      <c r="W2150" s="15" t="s">
        <v>22473</v>
      </c>
      <c r="X2150" s="15" t="e">
        <f>_xlfn.XLOOKUP(_LOOKUP[[#This Row],[AdjusterMemberName]],_Adjuster[Adjuster Name],_Adjuster[Email],,0)</f>
        <v>#N/A</v>
      </c>
      <c r="Y2150" s="15" t="e">
        <f>_xlfn.XLOOKUP(_LOOKUP[[#This Row],[AdjusterMemberName]],_Adjuster[Adjuster Name],_Adjuster[Phone Number],,0)</f>
        <v>#N/A</v>
      </c>
      <c r="Z2150" s="15" t="s">
        <v>29494</v>
      </c>
      <c r="AA21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3367 Bartlett Ave, Rosemead  CA 91770</v>
      </c>
      <c r="AB2150" s="15"/>
    </row>
    <row r="2151" spans="1:28" x14ac:dyDescent="0.3">
      <c r="A2151" s="14">
        <v>1</v>
      </c>
      <c r="B2151" s="14">
        <v>1</v>
      </c>
      <c r="C2151" s="15" t="s">
        <v>29495</v>
      </c>
      <c r="D2151" s="15" t="s">
        <v>29495</v>
      </c>
      <c r="E2151" s="15">
        <v>45686</v>
      </c>
      <c r="F2151" s="15" t="s">
        <v>29496</v>
      </c>
      <c r="G2151" s="15">
        <v>45531</v>
      </c>
      <c r="H2151" s="15">
        <v>45715</v>
      </c>
      <c r="I2151" s="15" t="s">
        <v>29497</v>
      </c>
      <c r="J2151" s="15" t="s">
        <v>29498</v>
      </c>
      <c r="K2151" s="15" t="s">
        <v>45663</v>
      </c>
      <c r="L2151" s="15" t="s">
        <v>128</v>
      </c>
      <c r="M2151" s="15" t="s">
        <v>909</v>
      </c>
      <c r="N2151" s="14">
        <v>2022</v>
      </c>
      <c r="O2151" s="15" t="s">
        <v>29499</v>
      </c>
      <c r="P2151" s="15" t="s">
        <v>106</v>
      </c>
      <c r="Q2151" s="15" t="s">
        <v>47019</v>
      </c>
      <c r="R2151" s="15" t="s">
        <v>433</v>
      </c>
      <c r="S2151" s="15" t="s">
        <v>29500</v>
      </c>
      <c r="T2151" s="15" t="s">
        <v>530</v>
      </c>
      <c r="U2151" s="15" t="s">
        <v>53</v>
      </c>
      <c r="V2151" s="15" t="s">
        <v>45858</v>
      </c>
      <c r="W2151" s="15" t="s">
        <v>850</v>
      </c>
      <c r="X2151" s="15" t="e">
        <f>_xlfn.XLOOKUP(_LOOKUP[[#This Row],[AdjusterMemberName]],_Adjuster[Adjuster Name],_Adjuster[Email],,0)</f>
        <v>#N/A</v>
      </c>
      <c r="Y2151" s="15" t="e">
        <f>_xlfn.XLOOKUP(_LOOKUP[[#This Row],[AdjusterMemberName]],_Adjuster[Adjuster Name],_Adjuster[Phone Number],,0)</f>
        <v>#N/A</v>
      </c>
      <c r="Z2151" s="15" t="s">
        <v>29501</v>
      </c>
      <c r="AA21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13050 Deep Water St, Victorville  CA 92392</v>
      </c>
      <c r="AB2151" s="15"/>
    </row>
    <row r="2152" spans="1:28" x14ac:dyDescent="0.3">
      <c r="A2152" s="14">
        <v>1</v>
      </c>
      <c r="B2152" s="14">
        <v>0</v>
      </c>
      <c r="C2152" s="15" t="s">
        <v>29567</v>
      </c>
      <c r="D2152" s="15" t="s">
        <v>29568</v>
      </c>
      <c r="E2152" s="15">
        <v>45686</v>
      </c>
      <c r="F2152" s="15" t="s">
        <v>29569</v>
      </c>
      <c r="G2152" s="15">
        <v>45675</v>
      </c>
      <c r="H2152" s="15">
        <v>45856</v>
      </c>
      <c r="I2152" s="15" t="s">
        <v>29570</v>
      </c>
      <c r="J2152" s="15" t="s">
        <v>29571</v>
      </c>
      <c r="K2152" s="15" t="s">
        <v>45481</v>
      </c>
      <c r="L2152" s="15" t="s">
        <v>314</v>
      </c>
      <c r="M2152" s="15" t="s">
        <v>978</v>
      </c>
      <c r="N2152" s="14">
        <v>2018</v>
      </c>
      <c r="O2152" s="15" t="s">
        <v>29572</v>
      </c>
      <c r="P2152" s="15" t="s">
        <v>106</v>
      </c>
      <c r="Q2152" s="15" t="s">
        <v>47001</v>
      </c>
      <c r="R2152" s="15" t="s">
        <v>29573</v>
      </c>
      <c r="S2152" s="15" t="s">
        <v>29574</v>
      </c>
      <c r="T2152" s="15" t="s">
        <v>5621</v>
      </c>
      <c r="U2152" s="15" t="s">
        <v>53</v>
      </c>
      <c r="V2152" s="15" t="s">
        <v>45436</v>
      </c>
      <c r="W2152" s="15" t="s">
        <v>1544</v>
      </c>
      <c r="X2152" s="15" t="str">
        <f>_xlfn.XLOOKUP(_LOOKUP[[#This Row],[AdjusterMemberName]],_Adjuster[Adjuster Name],_Adjuster[Email],,0)</f>
        <v>CRodriguez5@knightcompany.com</v>
      </c>
      <c r="Y2152" s="15" t="str">
        <f>_xlfn.XLOOKUP(_LOOKUP[[#This Row],[AdjusterMemberName]],_Adjuster[Adjuster Name],_Adjuster[Phone Number],,0)</f>
        <v>323-456-1708</v>
      </c>
      <c r="Z2152" s="15" t="s">
        <v>29575</v>
      </c>
      <c r="AA21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7100 Chanslor Ave, Bell Gardens  CA 90201</v>
      </c>
      <c r="AB2152" s="15">
        <v>45785</v>
      </c>
    </row>
    <row r="2153" spans="1:28" x14ac:dyDescent="0.3">
      <c r="A2153" s="14">
        <v>1</v>
      </c>
      <c r="B2153" s="14">
        <v>1</v>
      </c>
      <c r="C2153" s="15" t="s">
        <v>29576</v>
      </c>
      <c r="D2153" s="15" t="s">
        <v>29577</v>
      </c>
      <c r="E2153" s="15">
        <v>45686</v>
      </c>
      <c r="F2153" s="15" t="s">
        <v>29578</v>
      </c>
      <c r="G2153" s="15">
        <v>45562</v>
      </c>
      <c r="H2153" s="15">
        <v>45743</v>
      </c>
      <c r="I2153" s="15" t="s">
        <v>29579</v>
      </c>
      <c r="J2153" s="15" t="s">
        <v>29580</v>
      </c>
      <c r="K2153" s="15" t="s">
        <v>45892</v>
      </c>
      <c r="L2153" s="15" t="s">
        <v>103</v>
      </c>
      <c r="M2153" s="15" t="s">
        <v>304</v>
      </c>
      <c r="N2153" s="14">
        <v>2022</v>
      </c>
      <c r="O2153" s="15" t="s">
        <v>29581</v>
      </c>
      <c r="P2153" s="15" t="s">
        <v>106</v>
      </c>
      <c r="Q2153" s="15" t="s">
        <v>47094</v>
      </c>
      <c r="R2153" s="15" t="s">
        <v>19993</v>
      </c>
      <c r="S2153" s="15" t="s">
        <v>29582</v>
      </c>
      <c r="T2153" s="15" t="s">
        <v>1483</v>
      </c>
      <c r="U2153" s="15" t="s">
        <v>53</v>
      </c>
      <c r="V2153" s="15" t="s">
        <v>45652</v>
      </c>
      <c r="W2153" s="15" t="s">
        <v>264</v>
      </c>
      <c r="X2153" s="15" t="str">
        <f>_xlfn.XLOOKUP(_LOOKUP[[#This Row],[AdjusterMemberName]],_Adjuster[Adjuster Name],_Adjuster[Email],,0)</f>
        <v>sBonnevie@knightcompany.com</v>
      </c>
      <c r="Y2153" s="15" t="str">
        <f>_xlfn.XLOOKUP(_LOOKUP[[#This Row],[AdjusterMemberName]],_Adjuster[Adjuster Name],_Adjuster[Phone Number],,0)</f>
        <v>323-692-4064</v>
      </c>
      <c r="Z2153" s="15" t="s">
        <v>29583</v>
      </c>
      <c r="AA21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722 N Citrus Ave, Vista  CA 92084</v>
      </c>
      <c r="AB2153" s="15"/>
    </row>
    <row r="2154" spans="1:28" x14ac:dyDescent="0.3">
      <c r="A2154" s="14">
        <v>1</v>
      </c>
      <c r="B2154" s="14">
        <v>1</v>
      </c>
      <c r="C2154" s="15" t="s">
        <v>29638</v>
      </c>
      <c r="D2154" s="15" t="s">
        <v>29638</v>
      </c>
      <c r="E2154" s="15">
        <v>45686</v>
      </c>
      <c r="F2154" s="15" t="s">
        <v>29639</v>
      </c>
      <c r="G2154" s="15">
        <v>45534</v>
      </c>
      <c r="H2154" s="15">
        <v>45716</v>
      </c>
      <c r="I2154" s="15" t="s">
        <v>29640</v>
      </c>
      <c r="J2154" s="15" t="s">
        <v>29641</v>
      </c>
      <c r="K2154" s="15" t="s">
        <v>45803</v>
      </c>
      <c r="L2154" s="15" t="s">
        <v>314</v>
      </c>
      <c r="M2154" s="15" t="s">
        <v>3946</v>
      </c>
      <c r="N2154" s="14">
        <v>2013</v>
      </c>
      <c r="O2154" s="15" t="s">
        <v>29642</v>
      </c>
      <c r="P2154" s="15" t="s">
        <v>106</v>
      </c>
      <c r="Q2154" s="15" t="s">
        <v>47065</v>
      </c>
      <c r="R2154" s="15" t="s">
        <v>29643</v>
      </c>
      <c r="S2154" s="15" t="s">
        <v>29644</v>
      </c>
      <c r="T2154" s="15" t="s">
        <v>174</v>
      </c>
      <c r="U2154" s="15" t="s">
        <v>53</v>
      </c>
      <c r="V2154" s="15" t="s">
        <v>45946</v>
      </c>
      <c r="W2154" s="15" t="s">
        <v>54</v>
      </c>
      <c r="X2154" s="15" t="str">
        <f>_xlfn.XLOOKUP(_LOOKUP[[#This Row],[AdjusterMemberName]],_Adjuster[Adjuster Name],_Adjuster[Email],,0)</f>
        <v>JRubalcava@knightcompany.com</v>
      </c>
      <c r="Y2154" s="15" t="str">
        <f>_xlfn.XLOOKUP(_LOOKUP[[#This Row],[AdjusterMemberName]],_Adjuster[Adjuster Name],_Adjuster[Phone Number],,0)</f>
        <v>424-559-5420</v>
      </c>
      <c r="Z2154" s="15" t="s">
        <v>29645</v>
      </c>
      <c r="AA21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1006 N Ridgewood Pl, Los Angeles  CA 90038</v>
      </c>
      <c r="AB2154" s="15"/>
    </row>
    <row r="2155" spans="1:28" x14ac:dyDescent="0.3">
      <c r="A2155" s="14">
        <v>1</v>
      </c>
      <c r="B2155" s="14">
        <v>1</v>
      </c>
      <c r="C2155" s="15" t="s">
        <v>29649</v>
      </c>
      <c r="D2155" s="15" t="s">
        <v>29650</v>
      </c>
      <c r="E2155" s="15">
        <v>45686</v>
      </c>
      <c r="F2155" s="15" t="s">
        <v>29651</v>
      </c>
      <c r="G2155" s="15">
        <v>45654</v>
      </c>
      <c r="H2155" s="15">
        <v>45836</v>
      </c>
      <c r="I2155" s="15" t="s">
        <v>29652</v>
      </c>
      <c r="J2155" s="15" t="s">
        <v>29653</v>
      </c>
      <c r="K2155" s="15" t="s">
        <v>45356</v>
      </c>
      <c r="L2155" s="15" t="s">
        <v>128</v>
      </c>
      <c r="M2155" s="15" t="s">
        <v>129</v>
      </c>
      <c r="N2155" s="14">
        <v>2021</v>
      </c>
      <c r="O2155" s="15" t="s">
        <v>29654</v>
      </c>
      <c r="P2155" s="15" t="s">
        <v>106</v>
      </c>
      <c r="Q2155" s="15" t="s">
        <v>46922</v>
      </c>
      <c r="R2155" s="15" t="s">
        <v>29655</v>
      </c>
      <c r="S2155" s="15" t="s">
        <v>29656</v>
      </c>
      <c r="T2155" s="15" t="s">
        <v>3287</v>
      </c>
      <c r="U2155" s="15" t="s">
        <v>53</v>
      </c>
      <c r="V2155" s="15" t="s">
        <v>46213</v>
      </c>
      <c r="W2155" s="15" t="s">
        <v>1544</v>
      </c>
      <c r="X2155" s="15" t="str">
        <f>_xlfn.XLOOKUP(_LOOKUP[[#This Row],[AdjusterMemberName]],_Adjuster[Adjuster Name],_Adjuster[Email],,0)</f>
        <v>CRodriguez5@knightcompany.com</v>
      </c>
      <c r="Y2155" s="15" t="str">
        <f>_xlfn.XLOOKUP(_LOOKUP[[#This Row],[AdjusterMemberName]],_Adjuster[Adjuster Name],_Adjuster[Phone Number],,0)</f>
        <v>323-456-1708</v>
      </c>
      <c r="Z2155" s="15" t="s">
        <v>29657</v>
      </c>
      <c r="AA21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7606 Danby Ave, Whittier  CA 90606</v>
      </c>
      <c r="AB2155" s="15">
        <v>45687</v>
      </c>
    </row>
    <row r="2156" spans="1:28" x14ac:dyDescent="0.3">
      <c r="A2156" s="14">
        <v>1</v>
      </c>
      <c r="B2156" s="14">
        <v>1</v>
      </c>
      <c r="C2156" s="15" t="s">
        <v>29694</v>
      </c>
      <c r="D2156" s="15" t="s">
        <v>29694</v>
      </c>
      <c r="E2156" s="15">
        <v>45686</v>
      </c>
      <c r="F2156" s="15" t="s">
        <v>29695</v>
      </c>
      <c r="G2156" s="15">
        <v>45648</v>
      </c>
      <c r="H2156" s="15">
        <v>45830</v>
      </c>
      <c r="I2156" s="15" t="s">
        <v>29696</v>
      </c>
      <c r="J2156" s="15" t="s">
        <v>29697</v>
      </c>
      <c r="K2156" s="15" t="s">
        <v>45397</v>
      </c>
      <c r="L2156" s="15" t="s">
        <v>128</v>
      </c>
      <c r="M2156" s="15" t="s">
        <v>27375</v>
      </c>
      <c r="N2156" s="14">
        <v>2024</v>
      </c>
      <c r="O2156" s="15" t="s">
        <v>29698</v>
      </c>
      <c r="P2156" s="15" t="s">
        <v>81</v>
      </c>
      <c r="Q2156" s="15" t="s">
        <v>47037</v>
      </c>
      <c r="R2156" s="15" t="s">
        <v>29699</v>
      </c>
      <c r="S2156" s="15" t="s">
        <v>29700</v>
      </c>
      <c r="T2156" s="15" t="s">
        <v>424</v>
      </c>
      <c r="U2156" s="15" t="s">
        <v>53</v>
      </c>
      <c r="V2156" s="15" t="s">
        <v>45402</v>
      </c>
      <c r="W2156" s="15" t="s">
        <v>3184</v>
      </c>
      <c r="X2156" s="15" t="str">
        <f>_xlfn.XLOOKUP(_LOOKUP[[#This Row],[AdjusterMemberName]],_Adjuster[Adjuster Name],_Adjuster[Email],,0)</f>
        <v>mQualls@knightcompany.com</v>
      </c>
      <c r="Y2156" s="15" t="str">
        <f>_xlfn.XLOOKUP(_LOOKUP[[#This Row],[AdjusterMemberName]],_Adjuster[Adjuster Name],_Adjuster[Phone Number],,0)</f>
        <v>424-559-5436</v>
      </c>
      <c r="Z2156" s="15" t="s">
        <v>29701</v>
      </c>
      <c r="AA21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201 S Pennsylvania Ave, San Bernardino  CA 92410</v>
      </c>
      <c r="AB2156" s="15"/>
    </row>
    <row r="2157" spans="1:28" x14ac:dyDescent="0.3">
      <c r="A2157" s="14">
        <v>1</v>
      </c>
      <c r="B2157" s="14">
        <v>1</v>
      </c>
      <c r="C2157" s="15" t="s">
        <v>29829</v>
      </c>
      <c r="D2157" s="15" t="s">
        <v>29829</v>
      </c>
      <c r="E2157" s="15">
        <v>45686</v>
      </c>
      <c r="F2157" s="15" t="s">
        <v>29830</v>
      </c>
      <c r="G2157" s="15">
        <v>45616</v>
      </c>
      <c r="H2157" s="15">
        <v>45797</v>
      </c>
      <c r="I2157" s="15" t="s">
        <v>29831</v>
      </c>
      <c r="J2157" s="15" t="s">
        <v>29832</v>
      </c>
      <c r="K2157" s="15" t="s">
        <v>45379</v>
      </c>
      <c r="L2157" s="15" t="s">
        <v>128</v>
      </c>
      <c r="M2157" s="15" t="s">
        <v>170</v>
      </c>
      <c r="N2157" s="14">
        <v>2025</v>
      </c>
      <c r="O2157" s="15" t="s">
        <v>29833</v>
      </c>
      <c r="P2157" s="15" t="s">
        <v>106</v>
      </c>
      <c r="Q2157" s="15" t="s">
        <v>47109</v>
      </c>
      <c r="R2157" s="15" t="s">
        <v>29834</v>
      </c>
      <c r="S2157" s="15" t="s">
        <v>29835</v>
      </c>
      <c r="T2157" s="15" t="s">
        <v>286</v>
      </c>
      <c r="U2157" s="15" t="s">
        <v>53</v>
      </c>
      <c r="V2157" s="15" t="s">
        <v>45475</v>
      </c>
      <c r="W2157" s="15" t="s">
        <v>1544</v>
      </c>
      <c r="X2157" s="15" t="str">
        <f>_xlfn.XLOOKUP(_LOOKUP[[#This Row],[AdjusterMemberName]],_Adjuster[Adjuster Name],_Adjuster[Email],,0)</f>
        <v>CRodriguez5@knightcompany.com</v>
      </c>
      <c r="Y2157" s="15" t="str">
        <f>_xlfn.XLOOKUP(_LOOKUP[[#This Row],[AdjusterMemberName]],_Adjuster[Adjuster Name],_Adjuster[Phone Number],,0)</f>
        <v>323-456-1708</v>
      </c>
      <c r="Z2157" s="15" t="s">
        <v>29836</v>
      </c>
      <c r="AA21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845 Martin Luther King Jr Ave A, Long Beach  CA 90813</v>
      </c>
      <c r="AB2157" s="15"/>
    </row>
    <row r="2158" spans="1:28" x14ac:dyDescent="0.3">
      <c r="A2158" s="14">
        <v>1</v>
      </c>
      <c r="B2158" s="14">
        <v>1</v>
      </c>
      <c r="C2158" s="15" t="s">
        <v>19761</v>
      </c>
      <c r="D2158" s="15" t="s">
        <v>19762</v>
      </c>
      <c r="E2158" s="15">
        <v>45686</v>
      </c>
      <c r="F2158" s="15" t="s">
        <v>30873</v>
      </c>
      <c r="G2158" s="15">
        <v>45630</v>
      </c>
      <c r="H2158" s="15">
        <v>45812</v>
      </c>
      <c r="I2158" s="15" t="s">
        <v>30874</v>
      </c>
      <c r="J2158" s="15" t="s">
        <v>30875</v>
      </c>
      <c r="K2158" s="15" t="s">
        <v>45940</v>
      </c>
      <c r="L2158" s="15" t="s">
        <v>314</v>
      </c>
      <c r="M2158" s="15" t="s">
        <v>3313</v>
      </c>
      <c r="N2158" s="14">
        <v>2019</v>
      </c>
      <c r="O2158" s="15" t="s">
        <v>19766</v>
      </c>
      <c r="P2158" s="15" t="s">
        <v>106</v>
      </c>
      <c r="Q2158" s="15" t="s">
        <v>47078</v>
      </c>
      <c r="R2158" s="15" t="s">
        <v>19767</v>
      </c>
      <c r="S2158" s="15" t="s">
        <v>19768</v>
      </c>
      <c r="T2158" s="15" t="s">
        <v>174</v>
      </c>
      <c r="U2158" s="15" t="s">
        <v>53</v>
      </c>
      <c r="V2158" s="15" t="s">
        <v>45351</v>
      </c>
      <c r="W2158" s="15" t="s">
        <v>1186</v>
      </c>
      <c r="X2158" s="15" t="str">
        <f>_xlfn.XLOOKUP(_LOOKUP[[#This Row],[AdjusterMemberName]],_Adjuster[Adjuster Name],_Adjuster[Email],,0)</f>
        <v>sAkinleye@knightcompany.com</v>
      </c>
      <c r="Y2158" s="15" t="str">
        <f>_xlfn.XLOOKUP(_LOOKUP[[#This Row],[AdjusterMemberName]],_Adjuster[Adjuster Name],_Adjuster[Phone Number],,0)</f>
        <v>424-559-5280</v>
      </c>
      <c r="Z2158" s="15" t="s">
        <v>19769</v>
      </c>
      <c r="AA21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443 1/2 W 49Th St, Los Angeles  CA 90037</v>
      </c>
      <c r="AB2158" s="15"/>
    </row>
    <row r="2159" spans="1:28" x14ac:dyDescent="0.3">
      <c r="A2159" s="14">
        <v>1</v>
      </c>
      <c r="B2159" s="14">
        <v>1</v>
      </c>
      <c r="C2159" s="15" t="s">
        <v>29323</v>
      </c>
      <c r="D2159" s="15" t="s">
        <v>29324</v>
      </c>
      <c r="E2159" s="15">
        <v>45685</v>
      </c>
      <c r="F2159" s="15" t="s">
        <v>29325</v>
      </c>
      <c r="G2159" s="15">
        <v>45657</v>
      </c>
      <c r="H2159" s="15">
        <v>45838</v>
      </c>
      <c r="I2159" s="15" t="s">
        <v>29326</v>
      </c>
      <c r="J2159" s="15" t="s">
        <v>29327</v>
      </c>
      <c r="K2159" s="15" t="s">
        <v>45458</v>
      </c>
      <c r="L2159" s="15" t="s">
        <v>116</v>
      </c>
      <c r="M2159" s="15" t="s">
        <v>18777</v>
      </c>
      <c r="N2159" s="14">
        <v>2024</v>
      </c>
      <c r="O2159" s="15" t="s">
        <v>29328</v>
      </c>
      <c r="P2159" s="15" t="s">
        <v>81</v>
      </c>
      <c r="Q2159" s="15" t="s">
        <v>47019</v>
      </c>
      <c r="R2159" s="15" t="s">
        <v>29329</v>
      </c>
      <c r="S2159" s="15" t="s">
        <v>29330</v>
      </c>
      <c r="T2159" s="15" t="s">
        <v>308</v>
      </c>
      <c r="U2159" s="15" t="s">
        <v>53</v>
      </c>
      <c r="V2159" s="15" t="s">
        <v>45432</v>
      </c>
      <c r="W2159" s="15" t="s">
        <v>1357</v>
      </c>
      <c r="X2159" s="15" t="str">
        <f>_xlfn.XLOOKUP(_LOOKUP[[#This Row],[AdjusterMemberName]],_Adjuster[Adjuster Name],_Adjuster[Email],,0)</f>
        <v>jRivera1@knightcompany.com</v>
      </c>
      <c r="Y2159" s="15" t="str">
        <f>_xlfn.XLOOKUP(_LOOKUP[[#This Row],[AdjusterMemberName]],_Adjuster[Adjuster Name],_Adjuster[Phone Number],,0)</f>
        <v>424-559-5239</v>
      </c>
      <c r="Z2159" s="15" t="s">
        <v>29331</v>
      </c>
      <c r="AA21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8955 Arlington Ave, Riverside  CA 92503</v>
      </c>
      <c r="AB2159" s="15"/>
    </row>
    <row r="2160" spans="1:28" x14ac:dyDescent="0.3">
      <c r="A2160" s="14">
        <v>1</v>
      </c>
      <c r="B2160" s="14">
        <v>1</v>
      </c>
      <c r="C2160" s="15" t="s">
        <v>29366</v>
      </c>
      <c r="D2160" s="15" t="s">
        <v>29367</v>
      </c>
      <c r="E2160" s="15">
        <v>45685</v>
      </c>
      <c r="F2160" s="15" t="s">
        <v>29368</v>
      </c>
      <c r="G2160" s="15">
        <v>45653</v>
      </c>
      <c r="H2160" s="15">
        <v>45835</v>
      </c>
      <c r="I2160" s="15" t="s">
        <v>29369</v>
      </c>
      <c r="J2160" s="15" t="s">
        <v>29370</v>
      </c>
      <c r="K2160" s="15" t="s">
        <v>46363</v>
      </c>
      <c r="L2160" s="15" t="s">
        <v>139</v>
      </c>
      <c r="M2160" s="15" t="s">
        <v>470</v>
      </c>
      <c r="N2160" s="14">
        <v>2001</v>
      </c>
      <c r="O2160" s="15" t="s">
        <v>29371</v>
      </c>
      <c r="P2160" s="15" t="s">
        <v>81</v>
      </c>
      <c r="Q2160" s="15" t="s">
        <v>47095</v>
      </c>
      <c r="R2160" s="15" t="s">
        <v>29372</v>
      </c>
      <c r="S2160" s="15" t="s">
        <v>29373</v>
      </c>
      <c r="T2160" s="15" t="s">
        <v>1138</v>
      </c>
      <c r="U2160" s="15" t="s">
        <v>53</v>
      </c>
      <c r="V2160" s="15" t="s">
        <v>45366</v>
      </c>
      <c r="W2160" s="15" t="s">
        <v>1049</v>
      </c>
      <c r="X2160" s="15" t="str">
        <f>_xlfn.XLOOKUP(_LOOKUP[[#This Row],[AdjusterMemberName]],_Adjuster[Adjuster Name],_Adjuster[Email],,0)</f>
        <v>cPenate@knightcompany.com</v>
      </c>
      <c r="Y2160" s="15" t="str">
        <f>_xlfn.XLOOKUP(_LOOKUP[[#This Row],[AdjusterMemberName]],_Adjuster[Adjuster Name],_Adjuster[Phone Number],,0)</f>
        <v>424-559-5385</v>
      </c>
      <c r="Z2160" s="15" t="s">
        <v>29374</v>
      </c>
      <c r="AA21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9019 Cedros Ave Apt 8, Panorama City  CA 91402</v>
      </c>
      <c r="AB2160" s="15"/>
    </row>
    <row r="2161" spans="1:28" x14ac:dyDescent="0.3">
      <c r="A2161" s="14">
        <v>1</v>
      </c>
      <c r="B2161" s="14">
        <v>1</v>
      </c>
      <c r="C2161" s="15" t="s">
        <v>29391</v>
      </c>
      <c r="D2161" s="15" t="s">
        <v>29392</v>
      </c>
      <c r="E2161" s="15">
        <v>45685</v>
      </c>
      <c r="F2161" s="15" t="s">
        <v>29393</v>
      </c>
      <c r="G2161" s="15">
        <v>45505</v>
      </c>
      <c r="H2161" s="15">
        <v>45689</v>
      </c>
      <c r="I2161" s="15" t="s">
        <v>29394</v>
      </c>
      <c r="J2161" s="15" t="s">
        <v>29395</v>
      </c>
      <c r="K2161" s="15" t="s">
        <v>45339</v>
      </c>
      <c r="L2161" s="15" t="s">
        <v>128</v>
      </c>
      <c r="M2161" s="15" t="s">
        <v>170</v>
      </c>
      <c r="N2161" s="14">
        <v>2008</v>
      </c>
      <c r="O2161" s="15" t="s">
        <v>29396</v>
      </c>
      <c r="P2161" s="15" t="s">
        <v>81</v>
      </c>
      <c r="Q2161" s="15" t="s">
        <v>47061</v>
      </c>
      <c r="R2161" s="15" t="s">
        <v>17415</v>
      </c>
      <c r="S2161" s="15" t="s">
        <v>29397</v>
      </c>
      <c r="T2161" s="15" t="s">
        <v>503</v>
      </c>
      <c r="U2161" s="15" t="s">
        <v>53</v>
      </c>
      <c r="V2161" s="15" t="s">
        <v>45730</v>
      </c>
      <c r="W2161" s="15" t="s">
        <v>264</v>
      </c>
      <c r="X2161" s="15" t="str">
        <f>_xlfn.XLOOKUP(_LOOKUP[[#This Row],[AdjusterMemberName]],_Adjuster[Adjuster Name],_Adjuster[Email],,0)</f>
        <v>sBonnevie@knightcompany.com</v>
      </c>
      <c r="Y2161" s="15" t="str">
        <f>_xlfn.XLOOKUP(_LOOKUP[[#This Row],[AdjusterMemberName]],_Adjuster[Adjuster Name],_Adjuster[Phone Number],,0)</f>
        <v>323-692-4064</v>
      </c>
      <c r="Z2161" s="15" t="s">
        <v>29398</v>
      </c>
      <c r="AA21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8587 Traynor Way, Sacramento  CA 95828</v>
      </c>
      <c r="AB2161" s="15"/>
    </row>
    <row r="2162" spans="1:28" x14ac:dyDescent="0.3">
      <c r="A2162" s="14">
        <v>1</v>
      </c>
      <c r="B2162" s="14">
        <v>1</v>
      </c>
      <c r="C2162" s="15" t="s">
        <v>29399</v>
      </c>
      <c r="D2162" s="15" t="s">
        <v>29399</v>
      </c>
      <c r="E2162" s="15">
        <v>45685</v>
      </c>
      <c r="F2162" s="15" t="s">
        <v>29400</v>
      </c>
      <c r="G2162" s="15">
        <v>45652</v>
      </c>
      <c r="H2162" s="15">
        <v>45834</v>
      </c>
      <c r="I2162" s="15" t="s">
        <v>29401</v>
      </c>
      <c r="J2162" s="15" t="s">
        <v>29402</v>
      </c>
      <c r="K2162" s="15" t="s">
        <v>45379</v>
      </c>
      <c r="L2162" s="15" t="s">
        <v>281</v>
      </c>
      <c r="M2162" s="15" t="s">
        <v>4161</v>
      </c>
      <c r="N2162" s="14">
        <v>2025</v>
      </c>
      <c r="O2162" s="15" t="s">
        <v>29403</v>
      </c>
      <c r="P2162" s="15" t="s">
        <v>81</v>
      </c>
      <c r="Q2162" s="15" t="s">
        <v>47072</v>
      </c>
      <c r="R2162" s="15" t="s">
        <v>2958</v>
      </c>
      <c r="S2162" s="15" t="s">
        <v>29404</v>
      </c>
      <c r="T2162" s="15" t="s">
        <v>5374</v>
      </c>
      <c r="U2162" s="15" t="s">
        <v>53</v>
      </c>
      <c r="V2162" s="15" t="s">
        <v>46240</v>
      </c>
      <c r="W2162" s="15" t="s">
        <v>175</v>
      </c>
      <c r="X2162" s="15" t="e">
        <f>_xlfn.XLOOKUP(_LOOKUP[[#This Row],[AdjusterMemberName]],_Adjuster[Adjuster Name],_Adjuster[Email],,0)</f>
        <v>#N/A</v>
      </c>
      <c r="Y2162" s="15" t="e">
        <f>_xlfn.XLOOKUP(_LOOKUP[[#This Row],[AdjusterMemberName]],_Adjuster[Adjuster Name],_Adjuster[Phone Number],,0)</f>
        <v>#N/A</v>
      </c>
      <c r="Z2162" s="15" t="s">
        <v>29405</v>
      </c>
      <c r="AA21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463 Birchwood Ave, Los Banos  CA 93635</v>
      </c>
      <c r="AB2162" s="15"/>
    </row>
    <row r="2163" spans="1:28" x14ac:dyDescent="0.3">
      <c r="A2163" s="14">
        <v>1</v>
      </c>
      <c r="B2163" s="14">
        <v>1</v>
      </c>
      <c r="C2163" s="15" t="s">
        <v>29413</v>
      </c>
      <c r="D2163" s="15" t="s">
        <v>29413</v>
      </c>
      <c r="E2163" s="15">
        <v>45685</v>
      </c>
      <c r="F2163" s="15" t="s">
        <v>29414</v>
      </c>
      <c r="G2163" s="15">
        <v>45611</v>
      </c>
      <c r="H2163" s="15">
        <v>45792</v>
      </c>
      <c r="I2163" s="15" t="s">
        <v>29415</v>
      </c>
      <c r="J2163" s="15" t="s">
        <v>29416</v>
      </c>
      <c r="K2163" s="15" t="s">
        <v>45611</v>
      </c>
      <c r="L2163" s="15" t="s">
        <v>25</v>
      </c>
      <c r="M2163" s="15" t="s">
        <v>1896</v>
      </c>
      <c r="N2163" s="14">
        <v>2022</v>
      </c>
      <c r="O2163" s="15" t="s">
        <v>29417</v>
      </c>
      <c r="P2163" s="15" t="s">
        <v>81</v>
      </c>
      <c r="Q2163" s="15" t="s">
        <v>47019</v>
      </c>
      <c r="R2163" s="15" t="s">
        <v>29418</v>
      </c>
      <c r="S2163" s="15" t="s">
        <v>29419</v>
      </c>
      <c r="T2163" s="15" t="s">
        <v>174</v>
      </c>
      <c r="U2163" s="15" t="s">
        <v>53</v>
      </c>
      <c r="V2163" s="15" t="s">
        <v>46361</v>
      </c>
      <c r="W2163" s="15" t="s">
        <v>1186</v>
      </c>
      <c r="X2163" s="15" t="str">
        <f>_xlfn.XLOOKUP(_LOOKUP[[#This Row],[AdjusterMemberName]],_Adjuster[Adjuster Name],_Adjuster[Email],,0)</f>
        <v>sAkinleye@knightcompany.com</v>
      </c>
      <c r="Y2163" s="15" t="str">
        <f>_xlfn.XLOOKUP(_LOOKUP[[#This Row],[AdjusterMemberName]],_Adjuster[Adjuster Name],_Adjuster[Phone Number],,0)</f>
        <v>424-559-5280</v>
      </c>
      <c r="Z2163" s="15" t="s">
        <v>29420</v>
      </c>
      <c r="AA21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6254 Morley Ave, Los Angeles  CA 90056</v>
      </c>
      <c r="AB2163" s="15"/>
    </row>
    <row r="2164" spans="1:28" x14ac:dyDescent="0.3">
      <c r="A2164" s="14">
        <v>1</v>
      </c>
      <c r="B2164" s="14">
        <v>1</v>
      </c>
      <c r="C2164" s="15" t="s">
        <v>29450</v>
      </c>
      <c r="D2164" s="15" t="s">
        <v>29450</v>
      </c>
      <c r="E2164" s="15">
        <v>45685</v>
      </c>
      <c r="F2164" s="15" t="s">
        <v>29451</v>
      </c>
      <c r="G2164" s="15">
        <v>45563</v>
      </c>
      <c r="H2164" s="15">
        <v>45744</v>
      </c>
      <c r="I2164" s="15" t="s">
        <v>29452</v>
      </c>
      <c r="J2164" s="15" t="s">
        <v>29453</v>
      </c>
      <c r="K2164" s="15" t="s">
        <v>45547</v>
      </c>
      <c r="L2164" s="15" t="s">
        <v>91</v>
      </c>
      <c r="M2164" s="15" t="s">
        <v>3016</v>
      </c>
      <c r="N2164" s="14">
        <v>2013</v>
      </c>
      <c r="O2164" s="15" t="s">
        <v>29454</v>
      </c>
      <c r="P2164" s="15" t="s">
        <v>106</v>
      </c>
      <c r="Q2164" s="15" t="s">
        <v>47019</v>
      </c>
      <c r="R2164" s="15" t="s">
        <v>29455</v>
      </c>
      <c r="S2164" s="15" t="s">
        <v>29456</v>
      </c>
      <c r="T2164" s="15" t="s">
        <v>1964</v>
      </c>
      <c r="U2164" s="15" t="s">
        <v>53</v>
      </c>
      <c r="V2164" s="15" t="s">
        <v>45852</v>
      </c>
      <c r="W2164" s="15" t="s">
        <v>1544</v>
      </c>
      <c r="X2164" s="15" t="str">
        <f>_xlfn.XLOOKUP(_LOOKUP[[#This Row],[AdjusterMemberName]],_Adjuster[Adjuster Name],_Adjuster[Email],,0)</f>
        <v>CRodriguez5@knightcompany.com</v>
      </c>
      <c r="Y2164" s="15" t="str">
        <f>_xlfn.XLOOKUP(_LOOKUP[[#This Row],[AdjusterMemberName]],_Adjuster[Adjuster Name],_Adjuster[Phone Number],,0)</f>
        <v>323-456-1708</v>
      </c>
      <c r="Z2164" s="15" t="s">
        <v>29457</v>
      </c>
      <c r="AA21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10000 Imperial Hwy Apt G106, Downey  CA 90242</v>
      </c>
      <c r="AB2164" s="15"/>
    </row>
    <row r="2165" spans="1:28" x14ac:dyDescent="0.3">
      <c r="A2165" s="14">
        <v>1</v>
      </c>
      <c r="B2165" s="14">
        <v>1</v>
      </c>
      <c r="C2165" s="15" t="s">
        <v>23523</v>
      </c>
      <c r="D2165" s="15" t="s">
        <v>23523</v>
      </c>
      <c r="E2165" s="15">
        <v>45685</v>
      </c>
      <c r="F2165" s="15" t="s">
        <v>23525</v>
      </c>
      <c r="G2165" s="15">
        <v>45558</v>
      </c>
      <c r="H2165" s="15">
        <v>45739</v>
      </c>
      <c r="I2165" s="15" t="s">
        <v>29619</v>
      </c>
      <c r="J2165" s="15" t="s">
        <v>29620</v>
      </c>
      <c r="K2165" s="15" t="s">
        <v>45834</v>
      </c>
      <c r="L2165" s="15" t="s">
        <v>103</v>
      </c>
      <c r="M2165" s="15" t="s">
        <v>104</v>
      </c>
      <c r="N2165" s="14">
        <v>2023</v>
      </c>
      <c r="O2165" s="15" t="s">
        <v>29621</v>
      </c>
      <c r="P2165" s="15" t="s">
        <v>106</v>
      </c>
      <c r="Q2165" s="15" t="s">
        <v>47050</v>
      </c>
      <c r="R2165" s="15" t="s">
        <v>23529</v>
      </c>
      <c r="S2165" s="15" t="s">
        <v>23530</v>
      </c>
      <c r="T2165" s="15" t="s">
        <v>811</v>
      </c>
      <c r="U2165" s="15" t="s">
        <v>53</v>
      </c>
      <c r="V2165" s="15" t="s">
        <v>45837</v>
      </c>
      <c r="W2165" s="15" t="s">
        <v>1544</v>
      </c>
      <c r="X2165" s="15" t="str">
        <f>_xlfn.XLOOKUP(_LOOKUP[[#This Row],[AdjusterMemberName]],_Adjuster[Adjuster Name],_Adjuster[Email],,0)</f>
        <v>CRodriguez5@knightcompany.com</v>
      </c>
      <c r="Y2165" s="15" t="str">
        <f>_xlfn.XLOOKUP(_LOOKUP[[#This Row],[AdjusterMemberName]],_Adjuster[Adjuster Name],_Adjuster[Phone Number],,0)</f>
        <v>323-456-1708</v>
      </c>
      <c r="Z2165" s="15" t="s">
        <v>23531</v>
      </c>
      <c r="AA21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278 Momento Pl, Perris  CA 92571</v>
      </c>
      <c r="AB2165" s="15"/>
    </row>
    <row r="2166" spans="1:28" x14ac:dyDescent="0.3">
      <c r="A2166" s="14">
        <v>1</v>
      </c>
      <c r="B2166" s="14">
        <v>0</v>
      </c>
      <c r="C2166" s="15" t="s">
        <v>156</v>
      </c>
      <c r="D2166" s="15" t="s">
        <v>29909</v>
      </c>
      <c r="E2166" s="15">
        <v>45685</v>
      </c>
      <c r="F2166" s="15" t="s">
        <v>29910</v>
      </c>
      <c r="G2166" s="15">
        <v>45655</v>
      </c>
      <c r="H2166" s="15">
        <v>45837</v>
      </c>
      <c r="I2166" s="15" t="s">
        <v>29911</v>
      </c>
      <c r="J2166" s="15" t="s">
        <v>29912</v>
      </c>
      <c r="K2166" s="15" t="s">
        <v>45332</v>
      </c>
      <c r="L2166" s="15" t="s">
        <v>103</v>
      </c>
      <c r="M2166" s="15" t="s">
        <v>160</v>
      </c>
      <c r="N2166" s="14">
        <v>2011</v>
      </c>
      <c r="O2166" s="15" t="s">
        <v>161</v>
      </c>
      <c r="P2166" s="15" t="s">
        <v>81</v>
      </c>
      <c r="Q2166" s="15" t="s">
        <v>47153</v>
      </c>
      <c r="R2166" s="15" t="s">
        <v>162</v>
      </c>
      <c r="S2166" s="15" t="s">
        <v>163</v>
      </c>
      <c r="T2166" s="15" t="s">
        <v>164</v>
      </c>
      <c r="U2166" s="15" t="s">
        <v>53</v>
      </c>
      <c r="V2166" s="15" t="s">
        <v>46039</v>
      </c>
      <c r="W2166" s="15" t="s">
        <v>25229</v>
      </c>
      <c r="X2166" s="15" t="str">
        <f>_xlfn.XLOOKUP(_LOOKUP[[#This Row],[AdjusterMemberName]],_Adjuster[Adjuster Name],_Adjuster[Email],,0)</f>
        <v>rMartinez4@knightcompany.com</v>
      </c>
      <c r="Y2166" s="15" t="str">
        <f>_xlfn.XLOOKUP(_LOOKUP[[#This Row],[AdjusterMemberName]],_Adjuster[Adjuster Name],_Adjuster[Phone Number],,0)</f>
        <v>424-559-5605</v>
      </c>
      <c r="Z2166" s="15" t="s">
        <v>165</v>
      </c>
      <c r="AA21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 W Kaviland Ave, Fresno  CA 93703</v>
      </c>
      <c r="AB2166" s="15"/>
    </row>
    <row r="2167" spans="1:28" x14ac:dyDescent="0.3">
      <c r="A2167" s="14">
        <v>1</v>
      </c>
      <c r="B2167" s="14">
        <v>1</v>
      </c>
      <c r="C2167" s="15" t="s">
        <v>30506</v>
      </c>
      <c r="D2167" s="15" t="s">
        <v>30507</v>
      </c>
      <c r="E2167" s="15">
        <v>45685</v>
      </c>
      <c r="F2167" s="15" t="s">
        <v>30508</v>
      </c>
      <c r="G2167" s="15">
        <v>45631</v>
      </c>
      <c r="H2167" s="15">
        <v>45813</v>
      </c>
      <c r="I2167" s="15" t="s">
        <v>30509</v>
      </c>
      <c r="J2167" s="15" t="s">
        <v>30510</v>
      </c>
      <c r="K2167" s="15" t="s">
        <v>45695</v>
      </c>
      <c r="L2167" s="15" t="s">
        <v>1452</v>
      </c>
      <c r="M2167" s="15" t="s">
        <v>2022</v>
      </c>
      <c r="N2167" s="14">
        <v>2020</v>
      </c>
      <c r="O2167" s="15" t="s">
        <v>30511</v>
      </c>
      <c r="P2167" s="15" t="s">
        <v>106</v>
      </c>
      <c r="Q2167" s="15" t="s">
        <v>47023</v>
      </c>
      <c r="R2167" s="15" t="s">
        <v>30512</v>
      </c>
      <c r="S2167" s="15" t="s">
        <v>30513</v>
      </c>
      <c r="T2167" s="15" t="s">
        <v>30317</v>
      </c>
      <c r="U2167" s="15" t="s">
        <v>53</v>
      </c>
      <c r="V2167" s="15" t="s">
        <v>46210</v>
      </c>
      <c r="W2167" s="15" t="s">
        <v>850</v>
      </c>
      <c r="X2167" s="15" t="e">
        <f>_xlfn.XLOOKUP(_LOOKUP[[#This Row],[AdjusterMemberName]],_Adjuster[Adjuster Name],_Adjuster[Email],,0)</f>
        <v>#N/A</v>
      </c>
      <c r="Y2167" s="15" t="e">
        <f>_xlfn.XLOOKUP(_LOOKUP[[#This Row],[AdjusterMemberName]],_Adjuster[Adjuster Name],_Adjuster[Phone Number],,0)</f>
        <v>#N/A</v>
      </c>
      <c r="Z2167" s="15" t="s">
        <v>30514</v>
      </c>
      <c r="AA21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3519 Miflin Ave, El Sobrante  CA 94803</v>
      </c>
      <c r="AB2167" s="15"/>
    </row>
    <row r="2168" spans="1:28" x14ac:dyDescent="0.3">
      <c r="A2168" s="14">
        <v>1</v>
      </c>
      <c r="B2168" s="14">
        <v>1</v>
      </c>
      <c r="C2168" s="15" t="s">
        <v>30707</v>
      </c>
      <c r="D2168" s="15" t="s">
        <v>30707</v>
      </c>
      <c r="E2168" s="15">
        <v>45685</v>
      </c>
      <c r="F2168" s="15" t="s">
        <v>30708</v>
      </c>
      <c r="G2168" s="15">
        <v>45604</v>
      </c>
      <c r="H2168" s="15">
        <v>45785</v>
      </c>
      <c r="I2168" s="15" t="s">
        <v>30709</v>
      </c>
      <c r="J2168" s="15" t="s">
        <v>30710</v>
      </c>
      <c r="K2168" s="15" t="s">
        <v>45879</v>
      </c>
      <c r="L2168" s="15" t="s">
        <v>103</v>
      </c>
      <c r="M2168" s="15" t="s">
        <v>1336</v>
      </c>
      <c r="N2168" s="14">
        <v>2017</v>
      </c>
      <c r="O2168" s="15" t="s">
        <v>30711</v>
      </c>
      <c r="P2168" s="15" t="s">
        <v>106</v>
      </c>
      <c r="Q2168" s="15" t="s">
        <v>47006</v>
      </c>
      <c r="R2168" s="15" t="s">
        <v>30712</v>
      </c>
      <c r="S2168" s="15" t="s">
        <v>30713</v>
      </c>
      <c r="T2168" s="15" t="s">
        <v>2228</v>
      </c>
      <c r="U2168" s="15" t="s">
        <v>53</v>
      </c>
      <c r="V2168" s="15" t="s">
        <v>46327</v>
      </c>
      <c r="W2168" s="15" t="s">
        <v>850</v>
      </c>
      <c r="X2168" s="15" t="e">
        <f>_xlfn.XLOOKUP(_LOOKUP[[#This Row],[AdjusterMemberName]],_Adjuster[Adjuster Name],_Adjuster[Email],,0)</f>
        <v>#N/A</v>
      </c>
      <c r="Y2168" s="15" t="e">
        <f>_xlfn.XLOOKUP(_LOOKUP[[#This Row],[AdjusterMemberName]],_Adjuster[Adjuster Name],_Adjuster[Phone Number],,0)</f>
        <v>#N/A</v>
      </c>
      <c r="Z2168" s="15" t="s">
        <v>30714</v>
      </c>
      <c r="AA21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1903 Lemon St, Alhambra  CA 91803</v>
      </c>
      <c r="AB2168" s="15">
        <v>45766</v>
      </c>
    </row>
    <row r="2169" spans="1:28" x14ac:dyDescent="0.3">
      <c r="A2169" s="14">
        <v>1</v>
      </c>
      <c r="B2169" s="14">
        <v>1</v>
      </c>
      <c r="C2169" s="15" t="s">
        <v>20790</v>
      </c>
      <c r="D2169" s="15" t="s">
        <v>20790</v>
      </c>
      <c r="E2169" s="15">
        <v>45685</v>
      </c>
      <c r="F2169" s="15" t="s">
        <v>32067</v>
      </c>
      <c r="G2169" s="15">
        <v>45520</v>
      </c>
      <c r="H2169" s="15">
        <v>45704</v>
      </c>
      <c r="I2169" s="15" t="s">
        <v>32068</v>
      </c>
      <c r="J2169" s="15" t="s">
        <v>32069</v>
      </c>
      <c r="K2169" s="15" t="s">
        <v>45505</v>
      </c>
      <c r="L2169" s="15" t="s">
        <v>139</v>
      </c>
      <c r="M2169" s="15" t="s">
        <v>249</v>
      </c>
      <c r="N2169" s="14">
        <v>2017</v>
      </c>
      <c r="O2169" s="15" t="s">
        <v>32070</v>
      </c>
      <c r="P2169" s="15" t="s">
        <v>106</v>
      </c>
      <c r="Q2169" s="15" t="s">
        <v>47073</v>
      </c>
      <c r="R2169" s="15" t="s">
        <v>120</v>
      </c>
      <c r="S2169" s="15" t="s">
        <v>32071</v>
      </c>
      <c r="T2169" s="15" t="s">
        <v>4967</v>
      </c>
      <c r="U2169" s="15" t="s">
        <v>53</v>
      </c>
      <c r="V2169" s="15" t="s">
        <v>45436</v>
      </c>
      <c r="W2169" s="15" t="s">
        <v>54</v>
      </c>
      <c r="X2169" s="15" t="str">
        <f>_xlfn.XLOOKUP(_LOOKUP[[#This Row],[AdjusterMemberName]],_Adjuster[Adjuster Name],_Adjuster[Email],,0)</f>
        <v>JRubalcava@knightcompany.com</v>
      </c>
      <c r="Y2169" s="15" t="str">
        <f>_xlfn.XLOOKUP(_LOOKUP[[#This Row],[AdjusterMemberName]],_Adjuster[Adjuster Name],_Adjuster[Phone Number],,0)</f>
        <v>424-559-5420</v>
      </c>
      <c r="Z2169" s="15" t="s">
        <v>32072</v>
      </c>
      <c r="AA21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6801 Granger Ave, Bell Gardens  CA 90201</v>
      </c>
      <c r="AB2169" s="15"/>
    </row>
    <row r="2170" spans="1:28" x14ac:dyDescent="0.3">
      <c r="A2170" s="14">
        <v>1</v>
      </c>
      <c r="B2170" s="14">
        <v>1</v>
      </c>
      <c r="C2170" s="15" t="s">
        <v>13287</v>
      </c>
      <c r="D2170" s="15" t="s">
        <v>35550</v>
      </c>
      <c r="E2170" s="15">
        <v>45685</v>
      </c>
      <c r="F2170" s="15" t="s">
        <v>35551</v>
      </c>
      <c r="G2170" s="15">
        <v>45618</v>
      </c>
      <c r="H2170" s="15">
        <v>45799</v>
      </c>
      <c r="I2170" s="15" t="s">
        <v>35552</v>
      </c>
      <c r="J2170" s="15" t="s">
        <v>35553</v>
      </c>
      <c r="K2170" s="15" t="s">
        <v>45767</v>
      </c>
      <c r="L2170" s="15" t="s">
        <v>25</v>
      </c>
      <c r="M2170" s="15" t="s">
        <v>79</v>
      </c>
      <c r="N2170" s="14">
        <v>2004</v>
      </c>
      <c r="O2170" s="15" t="s">
        <v>35554</v>
      </c>
      <c r="P2170" s="15" t="s">
        <v>81</v>
      </c>
      <c r="Q2170" s="15" t="s">
        <v>47065</v>
      </c>
      <c r="R2170" s="15" t="s">
        <v>13293</v>
      </c>
      <c r="S2170" s="15" t="s">
        <v>13294</v>
      </c>
      <c r="T2170" s="15" t="s">
        <v>174</v>
      </c>
      <c r="U2170" s="15" t="s">
        <v>53</v>
      </c>
      <c r="V2170" s="15" t="s">
        <v>45351</v>
      </c>
      <c r="W2170" s="15" t="s">
        <v>6921</v>
      </c>
      <c r="X2170" s="15" t="str">
        <f>_xlfn.XLOOKUP(_LOOKUP[[#This Row],[AdjusterMemberName]],_Adjuster[Adjuster Name],_Adjuster[Email],,0)</f>
        <v>AWallace@knightcompany.com</v>
      </c>
      <c r="Y2170" s="15" t="str">
        <f>_xlfn.XLOOKUP(_LOOKUP[[#This Row],[AdjusterMemberName]],_Adjuster[Adjuster Name],_Adjuster[Phone Number],,0)</f>
        <v>424-559-5734</v>
      </c>
      <c r="Z2170" s="15" t="s">
        <v>13295</v>
      </c>
      <c r="AA21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903 W 41St St, Los Angeles  CA 90037</v>
      </c>
      <c r="AB2170" s="15"/>
    </row>
    <row r="2171" spans="1:28" x14ac:dyDescent="0.3">
      <c r="A2171" s="14">
        <v>1</v>
      </c>
      <c r="B2171" s="14">
        <v>1</v>
      </c>
      <c r="C2171" s="15" t="s">
        <v>29171</v>
      </c>
      <c r="D2171" s="15" t="s">
        <v>29172</v>
      </c>
      <c r="E2171" s="15">
        <v>45684</v>
      </c>
      <c r="F2171" s="15" t="s">
        <v>29173</v>
      </c>
      <c r="G2171" s="15">
        <v>45509</v>
      </c>
      <c r="H2171" s="15">
        <v>45693</v>
      </c>
      <c r="I2171" s="15" t="s">
        <v>29174</v>
      </c>
      <c r="J2171" s="15" t="s">
        <v>29175</v>
      </c>
      <c r="K2171" s="15" t="s">
        <v>45604</v>
      </c>
      <c r="L2171" s="15" t="s">
        <v>103</v>
      </c>
      <c r="M2171" s="15" t="s">
        <v>304</v>
      </c>
      <c r="N2171" s="14">
        <v>2009</v>
      </c>
      <c r="O2171" s="15" t="s">
        <v>29176</v>
      </c>
      <c r="P2171" s="15" t="s">
        <v>106</v>
      </c>
      <c r="Q2171" s="15" t="s">
        <v>47019</v>
      </c>
      <c r="R2171" s="15" t="s">
        <v>29177</v>
      </c>
      <c r="S2171" s="15" t="s">
        <v>29178</v>
      </c>
      <c r="T2171" s="15" t="s">
        <v>5775</v>
      </c>
      <c r="U2171" s="15" t="s">
        <v>53</v>
      </c>
      <c r="V2171" s="15" t="s">
        <v>45961</v>
      </c>
      <c r="W2171" s="15" t="s">
        <v>3184</v>
      </c>
      <c r="X2171" s="15" t="str">
        <f>_xlfn.XLOOKUP(_LOOKUP[[#This Row],[AdjusterMemberName]],_Adjuster[Adjuster Name],_Adjuster[Email],,0)</f>
        <v>mQualls@knightcompany.com</v>
      </c>
      <c r="Y2171" s="15" t="str">
        <f>_xlfn.XLOOKUP(_LOOKUP[[#This Row],[AdjusterMemberName]],_Adjuster[Adjuster Name],_Adjuster[Phone Number],,0)</f>
        <v>424-559-5436</v>
      </c>
      <c r="Z2171" s="15" t="s">
        <v>29179</v>
      </c>
      <c r="AA21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18600 Burbank Blvd Apt 206, Tarzana  CA 91356</v>
      </c>
      <c r="AB2171" s="15"/>
    </row>
    <row r="2172" spans="1:28" x14ac:dyDescent="0.3">
      <c r="A2172" s="14">
        <v>1</v>
      </c>
      <c r="B2172" s="14">
        <v>1</v>
      </c>
      <c r="C2172" s="15" t="s">
        <v>29300</v>
      </c>
      <c r="D2172" s="15" t="s">
        <v>29300</v>
      </c>
      <c r="E2172" s="15">
        <v>45684</v>
      </c>
      <c r="F2172" s="15" t="s">
        <v>29301</v>
      </c>
      <c r="G2172" s="15">
        <v>45574</v>
      </c>
      <c r="H2172" s="15">
        <v>45756</v>
      </c>
      <c r="I2172" s="15" t="s">
        <v>29302</v>
      </c>
      <c r="J2172" s="15" t="s">
        <v>29303</v>
      </c>
      <c r="K2172" s="15" t="s">
        <v>45451</v>
      </c>
      <c r="L2172" s="15" t="s">
        <v>139</v>
      </c>
      <c r="M2172" s="15" t="s">
        <v>249</v>
      </c>
      <c r="N2172" s="14">
        <v>2019</v>
      </c>
      <c r="O2172" s="15" t="s">
        <v>29304</v>
      </c>
      <c r="P2172" s="15" t="s">
        <v>81</v>
      </c>
      <c r="Q2172" s="15" t="s">
        <v>47019</v>
      </c>
      <c r="R2172" s="15" t="s">
        <v>7917</v>
      </c>
      <c r="S2172" s="15" t="s">
        <v>29305</v>
      </c>
      <c r="T2172" s="15" t="s">
        <v>308</v>
      </c>
      <c r="U2172" s="15" t="s">
        <v>53</v>
      </c>
      <c r="V2172" s="15" t="s">
        <v>45476</v>
      </c>
      <c r="W2172" s="15" t="s">
        <v>3307</v>
      </c>
      <c r="X2172" s="15" t="e">
        <f>_xlfn.XLOOKUP(_LOOKUP[[#This Row],[AdjusterMemberName]],_Adjuster[Adjuster Name],_Adjuster[Email],,0)</f>
        <v>#N/A</v>
      </c>
      <c r="Y2172" s="15" t="e">
        <f>_xlfn.XLOOKUP(_LOOKUP[[#This Row],[AdjusterMemberName]],_Adjuster[Adjuster Name],_Adjuster[Phone Number],,0)</f>
        <v>#N/A</v>
      </c>
      <c r="Z2172" s="15" t="s">
        <v>29306</v>
      </c>
      <c r="AA21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482 Peachwood Pl, Riverside  CA 92506</v>
      </c>
      <c r="AB2172" s="15">
        <v>45697</v>
      </c>
    </row>
    <row r="2173" spans="1:28" x14ac:dyDescent="0.3">
      <c r="A2173" s="14">
        <v>1</v>
      </c>
      <c r="B2173" s="14">
        <v>1</v>
      </c>
      <c r="C2173" s="15" t="s">
        <v>29315</v>
      </c>
      <c r="D2173" s="15" t="s">
        <v>29315</v>
      </c>
      <c r="E2173" s="15">
        <v>45684</v>
      </c>
      <c r="F2173" s="15" t="s">
        <v>29316</v>
      </c>
      <c r="G2173" s="15">
        <v>45584</v>
      </c>
      <c r="H2173" s="15">
        <v>45766</v>
      </c>
      <c r="I2173" s="15" t="s">
        <v>29317</v>
      </c>
      <c r="J2173" s="15" t="s">
        <v>29318</v>
      </c>
      <c r="K2173" s="15" t="s">
        <v>45875</v>
      </c>
      <c r="L2173" s="15" t="s">
        <v>281</v>
      </c>
      <c r="M2173" s="15" t="s">
        <v>9025</v>
      </c>
      <c r="N2173" s="14">
        <v>2012</v>
      </c>
      <c r="O2173" s="15" t="s">
        <v>29319</v>
      </c>
      <c r="P2173" s="15" t="s">
        <v>81</v>
      </c>
      <c r="Q2173" s="15" t="s">
        <v>47019</v>
      </c>
      <c r="R2173" s="15" t="s">
        <v>29320</v>
      </c>
      <c r="S2173" s="15" t="s">
        <v>29321</v>
      </c>
      <c r="T2173" s="15" t="s">
        <v>96</v>
      </c>
      <c r="U2173" s="15" t="s">
        <v>53</v>
      </c>
      <c r="V2173" s="15" t="s">
        <v>45731</v>
      </c>
      <c r="W2173" s="15" t="s">
        <v>1658</v>
      </c>
      <c r="X2173" s="15" t="str">
        <f>_xlfn.XLOOKUP(_LOOKUP[[#This Row],[AdjusterMemberName]],_Adjuster[Adjuster Name],_Adjuster[Email],,0)</f>
        <v>RDavila@knightcompany.com</v>
      </c>
      <c r="Y2173" s="15" t="str">
        <f>_xlfn.XLOOKUP(_LOOKUP[[#This Row],[AdjusterMemberName]],_Adjuster[Adjuster Name],_Adjuster[Phone Number],,0)</f>
        <v>424-559-5663</v>
      </c>
      <c r="Z2173" s="15" t="s">
        <v>29322</v>
      </c>
      <c r="AA21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12678 Memorial Way Apt 2032, Moreno Valley  CA 92553</v>
      </c>
      <c r="AB2173" s="15"/>
    </row>
    <row r="2174" spans="1:28" x14ac:dyDescent="0.3">
      <c r="A2174" s="14">
        <v>1</v>
      </c>
      <c r="B2174" s="14">
        <v>1</v>
      </c>
      <c r="C2174" s="15" t="s">
        <v>29342</v>
      </c>
      <c r="D2174" s="15" t="s">
        <v>29343</v>
      </c>
      <c r="E2174" s="15">
        <v>45684</v>
      </c>
      <c r="F2174" s="15" t="s">
        <v>29344</v>
      </c>
      <c r="G2174" s="15">
        <v>45639</v>
      </c>
      <c r="H2174" s="15">
        <v>45821</v>
      </c>
      <c r="I2174" s="15" t="s">
        <v>29345</v>
      </c>
      <c r="J2174" s="15" t="s">
        <v>29346</v>
      </c>
      <c r="K2174" s="15" t="s">
        <v>45434</v>
      </c>
      <c r="L2174" s="15" t="s">
        <v>687</v>
      </c>
      <c r="M2174" s="15" t="s">
        <v>2261</v>
      </c>
      <c r="N2174" s="14">
        <v>2014</v>
      </c>
      <c r="O2174" s="15" t="s">
        <v>29347</v>
      </c>
      <c r="P2174" s="15" t="s">
        <v>106</v>
      </c>
      <c r="Q2174" s="15" t="s">
        <v>47079</v>
      </c>
      <c r="R2174" s="15" t="s">
        <v>8479</v>
      </c>
      <c r="S2174" s="15" t="s">
        <v>29348</v>
      </c>
      <c r="T2174" s="15" t="s">
        <v>971</v>
      </c>
      <c r="U2174" s="15" t="s">
        <v>53</v>
      </c>
      <c r="V2174" s="15" t="s">
        <v>45438</v>
      </c>
      <c r="W2174" s="15" t="s">
        <v>1544</v>
      </c>
      <c r="X2174" s="15" t="str">
        <f>_xlfn.XLOOKUP(_LOOKUP[[#This Row],[AdjusterMemberName]],_Adjuster[Adjuster Name],_Adjuster[Email],,0)</f>
        <v>CRodriguez5@knightcompany.com</v>
      </c>
      <c r="Y2174" s="15" t="str">
        <f>_xlfn.XLOOKUP(_LOOKUP[[#This Row],[AdjusterMemberName]],_Adjuster[Adjuster Name],_Adjuster[Phone Number],,0)</f>
        <v>323-456-1708</v>
      </c>
      <c r="Z2174" s="15" t="s">
        <v>29349</v>
      </c>
      <c r="AA21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32876 Crescent Ave, Lake Elsinore  CA 92530</v>
      </c>
      <c r="AB2174" s="15"/>
    </row>
    <row r="2175" spans="1:28" x14ac:dyDescent="0.3">
      <c r="A2175" s="14">
        <v>1</v>
      </c>
      <c r="B2175" s="14">
        <v>1</v>
      </c>
      <c r="C2175" s="15" t="s">
        <v>29359</v>
      </c>
      <c r="D2175" s="15" t="s">
        <v>29359</v>
      </c>
      <c r="E2175" s="15">
        <v>45684</v>
      </c>
      <c r="F2175" s="15" t="s">
        <v>29360</v>
      </c>
      <c r="G2175" s="15">
        <v>45591</v>
      </c>
      <c r="H2175" s="15">
        <v>45773</v>
      </c>
      <c r="I2175" s="15" t="s">
        <v>29361</v>
      </c>
      <c r="J2175" s="15" t="s">
        <v>29362</v>
      </c>
      <c r="K2175" s="15" t="s">
        <v>45496</v>
      </c>
      <c r="L2175" s="15" t="s">
        <v>281</v>
      </c>
      <c r="M2175" s="15" t="s">
        <v>526</v>
      </c>
      <c r="N2175" s="14">
        <v>2017</v>
      </c>
      <c r="O2175" s="15" t="s">
        <v>29363</v>
      </c>
      <c r="P2175" s="15" t="s">
        <v>81</v>
      </c>
      <c r="Q2175" s="15" t="s">
        <v>47158</v>
      </c>
      <c r="R2175" s="15" t="s">
        <v>3268</v>
      </c>
      <c r="S2175" s="15" t="s">
        <v>29364</v>
      </c>
      <c r="T2175" s="15" t="s">
        <v>2072</v>
      </c>
      <c r="U2175" s="15" t="s">
        <v>53</v>
      </c>
      <c r="V2175" s="15" t="s">
        <v>46168</v>
      </c>
      <c r="W2175" s="15" t="s">
        <v>850</v>
      </c>
      <c r="X2175" s="15" t="e">
        <f>_xlfn.XLOOKUP(_LOOKUP[[#This Row],[AdjusterMemberName]],_Adjuster[Adjuster Name],_Adjuster[Email],,0)</f>
        <v>#N/A</v>
      </c>
      <c r="Y2175" s="15" t="e">
        <f>_xlfn.XLOOKUP(_LOOKUP[[#This Row],[AdjusterMemberName]],_Adjuster[Adjuster Name],_Adjuster[Phone Number],,0)</f>
        <v>#N/A</v>
      </c>
      <c r="Z2175" s="15" t="s">
        <v>29365</v>
      </c>
      <c r="AA21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11446 Woodthrush Way, Fontana  CA 92337</v>
      </c>
      <c r="AB2175" s="15"/>
    </row>
    <row r="2176" spans="1:28" x14ac:dyDescent="0.3">
      <c r="A2176" s="14">
        <v>1</v>
      </c>
      <c r="B2176" s="14">
        <v>1</v>
      </c>
      <c r="C2176" s="15" t="s">
        <v>31508</v>
      </c>
      <c r="D2176" s="15" t="s">
        <v>31509</v>
      </c>
      <c r="E2176" s="15">
        <v>45684</v>
      </c>
      <c r="F2176" s="15" t="s">
        <v>31510</v>
      </c>
      <c r="G2176" s="15">
        <v>45598</v>
      </c>
      <c r="H2176" s="15">
        <v>45779</v>
      </c>
      <c r="I2176" s="15" t="s">
        <v>31511</v>
      </c>
      <c r="J2176" s="15" t="s">
        <v>31512</v>
      </c>
      <c r="K2176" s="15" t="s">
        <v>45966</v>
      </c>
      <c r="L2176" s="15" t="s">
        <v>270</v>
      </c>
      <c r="M2176" s="15" t="s">
        <v>3172</v>
      </c>
      <c r="N2176" s="14">
        <v>2018</v>
      </c>
      <c r="O2176" s="15" t="s">
        <v>31513</v>
      </c>
      <c r="P2176" s="15" t="s">
        <v>81</v>
      </c>
      <c r="Q2176" s="15" t="s">
        <v>47015</v>
      </c>
      <c r="R2176" s="15" t="s">
        <v>31514</v>
      </c>
      <c r="S2176" s="15" t="s">
        <v>31515</v>
      </c>
      <c r="T2176" s="15" t="s">
        <v>3331</v>
      </c>
      <c r="U2176" s="15" t="s">
        <v>53</v>
      </c>
      <c r="V2176" s="15" t="s">
        <v>46042</v>
      </c>
      <c r="W2176" s="15" t="s">
        <v>1658</v>
      </c>
      <c r="X2176" s="15" t="str">
        <f>_xlfn.XLOOKUP(_LOOKUP[[#This Row],[AdjusterMemberName]],_Adjuster[Adjuster Name],_Adjuster[Email],,0)</f>
        <v>RDavila@knightcompany.com</v>
      </c>
      <c r="Y2176" s="15" t="str">
        <f>_xlfn.XLOOKUP(_LOOKUP[[#This Row],[AdjusterMemberName]],_Adjuster[Adjuster Name],_Adjuster[Phone Number],,0)</f>
        <v>424-559-5663</v>
      </c>
      <c r="Z2176" s="15" t="s">
        <v>31516</v>
      </c>
      <c r="AA21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1574 Appian Way, San Jacinto  CA 92583</v>
      </c>
      <c r="AB2176" s="15"/>
    </row>
    <row r="2177" spans="1:28" x14ac:dyDescent="0.3">
      <c r="A2177" s="14">
        <v>1</v>
      </c>
      <c r="B2177" s="14">
        <v>1</v>
      </c>
      <c r="C2177" s="15" t="s">
        <v>29154</v>
      </c>
      <c r="D2177" s="15" t="s">
        <v>29155</v>
      </c>
      <c r="E2177" s="15">
        <v>45683</v>
      </c>
      <c r="F2177" s="15" t="s">
        <v>29156</v>
      </c>
      <c r="G2177" s="15">
        <v>45524</v>
      </c>
      <c r="H2177" s="15">
        <v>45708</v>
      </c>
      <c r="I2177" s="15" t="s">
        <v>29157</v>
      </c>
      <c r="J2177" s="15" t="s">
        <v>29158</v>
      </c>
      <c r="K2177" s="15" t="s">
        <v>46095</v>
      </c>
      <c r="L2177" s="15" t="s">
        <v>536</v>
      </c>
      <c r="M2177" s="15" t="s">
        <v>29159</v>
      </c>
      <c r="N2177" s="14">
        <v>2020</v>
      </c>
      <c r="O2177" s="15" t="s">
        <v>29160</v>
      </c>
      <c r="P2177" s="15" t="s">
        <v>106</v>
      </c>
      <c r="Q2177" s="15" t="s">
        <v>47019</v>
      </c>
      <c r="R2177" s="15" t="s">
        <v>29161</v>
      </c>
      <c r="S2177" s="15" t="s">
        <v>29162</v>
      </c>
      <c r="T2177" s="15" t="s">
        <v>1782</v>
      </c>
      <c r="U2177" s="15" t="s">
        <v>53</v>
      </c>
      <c r="V2177" s="15" t="s">
        <v>45807</v>
      </c>
      <c r="W2177" s="15" t="s">
        <v>367</v>
      </c>
      <c r="X2177" s="15" t="str">
        <f>_xlfn.XLOOKUP(_LOOKUP[[#This Row],[AdjusterMemberName]],_Adjuster[Adjuster Name],_Adjuster[Email],,0)</f>
        <v>dHernandez4@knightcompany.com</v>
      </c>
      <c r="Y2177" s="15" t="str">
        <f>_xlfn.XLOOKUP(_LOOKUP[[#This Row],[AdjusterMemberName]],_Adjuster[Adjuster Name],_Adjuster[Phone Number],,0)</f>
        <v>323-315-7819</v>
      </c>
      <c r="Z2177" s="15" t="s">
        <v>29163</v>
      </c>
      <c r="AA21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14608 S Lime Ave, Compton  CA 90221</v>
      </c>
      <c r="AB2177" s="15"/>
    </row>
    <row r="2178" spans="1:28" x14ac:dyDescent="0.3">
      <c r="A2178" s="14">
        <v>1</v>
      </c>
      <c r="B2178" s="14">
        <v>1</v>
      </c>
      <c r="C2178" s="15" t="s">
        <v>29184</v>
      </c>
      <c r="D2178" s="15" t="s">
        <v>29184</v>
      </c>
      <c r="E2178" s="15">
        <v>45683</v>
      </c>
      <c r="F2178" s="15" t="s">
        <v>29185</v>
      </c>
      <c r="G2178" s="15">
        <v>45629</v>
      </c>
      <c r="H2178" s="15">
        <v>45811</v>
      </c>
      <c r="I2178" s="15" t="s">
        <v>29186</v>
      </c>
      <c r="J2178" s="15" t="s">
        <v>29187</v>
      </c>
      <c r="K2178" s="15" t="s">
        <v>45388</v>
      </c>
      <c r="L2178" s="15" t="s">
        <v>314</v>
      </c>
      <c r="M2178" s="15" t="s">
        <v>1409</v>
      </c>
      <c r="N2178" s="14">
        <v>2024</v>
      </c>
      <c r="O2178" s="15" t="s">
        <v>29188</v>
      </c>
      <c r="P2178" s="15" t="s">
        <v>106</v>
      </c>
      <c r="Q2178" s="15" t="s">
        <v>47006</v>
      </c>
      <c r="R2178" s="15" t="s">
        <v>1928</v>
      </c>
      <c r="S2178" s="15" t="s">
        <v>29189</v>
      </c>
      <c r="T2178" s="15" t="s">
        <v>308</v>
      </c>
      <c r="U2178" s="15" t="s">
        <v>53</v>
      </c>
      <c r="V2178" s="15" t="s">
        <v>45398</v>
      </c>
      <c r="W2178" s="15" t="s">
        <v>264</v>
      </c>
      <c r="X2178" s="15" t="str">
        <f>_xlfn.XLOOKUP(_LOOKUP[[#This Row],[AdjusterMemberName]],_Adjuster[Adjuster Name],_Adjuster[Email],,0)</f>
        <v>sBonnevie@knightcompany.com</v>
      </c>
      <c r="Y2178" s="15" t="str">
        <f>_xlfn.XLOOKUP(_LOOKUP[[#This Row],[AdjusterMemberName]],_Adjuster[Adjuster Name],_Adjuster[Phone Number],,0)</f>
        <v>323-692-4064</v>
      </c>
      <c r="Z2178" s="15" t="s">
        <v>29190</v>
      </c>
      <c r="AA21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2726 Date St, Riverside  CA 92507</v>
      </c>
      <c r="AB2178" s="15"/>
    </row>
    <row r="2179" spans="1:28" x14ac:dyDescent="0.3">
      <c r="A2179" s="14">
        <v>1</v>
      </c>
      <c r="B2179" s="14">
        <v>1</v>
      </c>
      <c r="C2179" s="15" t="s">
        <v>29218</v>
      </c>
      <c r="D2179" s="15" t="s">
        <v>29218</v>
      </c>
      <c r="E2179" s="15">
        <v>45683</v>
      </c>
      <c r="F2179" s="15" t="s">
        <v>29219</v>
      </c>
      <c r="G2179" s="15">
        <v>45662</v>
      </c>
      <c r="H2179" s="15">
        <v>45843</v>
      </c>
      <c r="I2179" s="15" t="s">
        <v>29220</v>
      </c>
      <c r="J2179" s="15" t="s">
        <v>29221</v>
      </c>
      <c r="K2179" s="15" t="s">
        <v>45635</v>
      </c>
      <c r="L2179" s="15" t="s">
        <v>181</v>
      </c>
      <c r="M2179" s="15" t="s">
        <v>182</v>
      </c>
      <c r="N2179" s="14">
        <v>2011</v>
      </c>
      <c r="O2179" s="15" t="s">
        <v>29222</v>
      </c>
      <c r="P2179" s="15" t="s">
        <v>106</v>
      </c>
      <c r="Q2179" s="15" t="s">
        <v>46931</v>
      </c>
      <c r="R2179" s="15" t="s">
        <v>2838</v>
      </c>
      <c r="S2179" s="15" t="s">
        <v>29223</v>
      </c>
      <c r="T2179" s="15" t="s">
        <v>29224</v>
      </c>
      <c r="U2179" s="15" t="s">
        <v>53</v>
      </c>
      <c r="V2179" s="15" t="s">
        <v>46334</v>
      </c>
      <c r="W2179" s="15" t="s">
        <v>3184</v>
      </c>
      <c r="X2179" s="15" t="str">
        <f>_xlfn.XLOOKUP(_LOOKUP[[#This Row],[AdjusterMemberName]],_Adjuster[Adjuster Name],_Adjuster[Email],,0)</f>
        <v>mQualls@knightcompany.com</v>
      </c>
      <c r="Y2179" s="15" t="str">
        <f>_xlfn.XLOOKUP(_LOOKUP[[#This Row],[AdjusterMemberName]],_Adjuster[Adjuster Name],_Adjuster[Phone Number],,0)</f>
        <v>424-559-5436</v>
      </c>
      <c r="Z2179" s="15" t="s">
        <v>29225</v>
      </c>
      <c r="AA21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12874 S Mack Rd, Grass Valley  CA 95949</v>
      </c>
      <c r="AB2179" s="15"/>
    </row>
    <row r="2180" spans="1:28" x14ac:dyDescent="0.3">
      <c r="A2180" s="14">
        <v>1</v>
      </c>
      <c r="B2180" s="14">
        <v>1</v>
      </c>
      <c r="C2180" s="15" t="s">
        <v>19645</v>
      </c>
      <c r="D2180" s="15" t="s">
        <v>19646</v>
      </c>
      <c r="E2180" s="15">
        <v>45683</v>
      </c>
      <c r="F2180" s="15" t="s">
        <v>29243</v>
      </c>
      <c r="G2180" s="15">
        <v>45540</v>
      </c>
      <c r="H2180" s="15">
        <v>45721</v>
      </c>
      <c r="I2180" s="15" t="s">
        <v>29244</v>
      </c>
      <c r="J2180" s="15" t="s">
        <v>29245</v>
      </c>
      <c r="K2180" s="15" t="s">
        <v>45407</v>
      </c>
      <c r="L2180" s="15" t="s">
        <v>128</v>
      </c>
      <c r="M2180" s="15" t="s">
        <v>170</v>
      </c>
      <c r="N2180" s="14">
        <v>2024</v>
      </c>
      <c r="O2180" s="15" t="s">
        <v>19650</v>
      </c>
      <c r="P2180" s="15" t="s">
        <v>81</v>
      </c>
      <c r="Q2180" s="15" t="s">
        <v>47073</v>
      </c>
      <c r="R2180" s="15" t="s">
        <v>8176</v>
      </c>
      <c r="S2180" s="15" t="s">
        <v>19651</v>
      </c>
      <c r="T2180" s="15" t="s">
        <v>174</v>
      </c>
      <c r="U2180" s="15" t="s">
        <v>53</v>
      </c>
      <c r="V2180" s="15" t="s">
        <v>45342</v>
      </c>
      <c r="W2180" s="15" t="s">
        <v>54</v>
      </c>
      <c r="X2180" s="15" t="str">
        <f>_xlfn.XLOOKUP(_LOOKUP[[#This Row],[AdjusterMemberName]],_Adjuster[Adjuster Name],_Adjuster[Email],,0)</f>
        <v>JRubalcava@knightcompany.com</v>
      </c>
      <c r="Y2180" s="15" t="str">
        <f>_xlfn.XLOOKUP(_LOOKUP[[#This Row],[AdjusterMemberName]],_Adjuster[Adjuster Name],_Adjuster[Phone Number],,0)</f>
        <v>424-559-5420</v>
      </c>
      <c r="Z2180" s="15" t="s">
        <v>19652</v>
      </c>
      <c r="AA21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322 W 73Rd St, Los Angeles  CA 90003</v>
      </c>
      <c r="AB2180" s="15"/>
    </row>
    <row r="2181" spans="1:28" x14ac:dyDescent="0.3">
      <c r="A2181" s="14">
        <v>1</v>
      </c>
      <c r="B2181" s="14">
        <v>1</v>
      </c>
      <c r="C2181" s="15" t="s">
        <v>29246</v>
      </c>
      <c r="D2181" s="15" t="s">
        <v>29246</v>
      </c>
      <c r="E2181" s="15">
        <v>45683</v>
      </c>
      <c r="F2181" s="15" t="s">
        <v>29247</v>
      </c>
      <c r="G2181" s="15">
        <v>45604</v>
      </c>
      <c r="H2181" s="15">
        <v>45785</v>
      </c>
      <c r="I2181" s="15" t="s">
        <v>29248</v>
      </c>
      <c r="J2181" s="15" t="s">
        <v>29249</v>
      </c>
      <c r="K2181" s="15" t="s">
        <v>45642</v>
      </c>
      <c r="L2181" s="15" t="s">
        <v>139</v>
      </c>
      <c r="M2181" s="15" t="s">
        <v>12196</v>
      </c>
      <c r="N2181" s="14">
        <v>2003</v>
      </c>
      <c r="O2181" s="15" t="s">
        <v>29250</v>
      </c>
      <c r="P2181" s="15" t="s">
        <v>81</v>
      </c>
      <c r="Q2181" s="15" t="s">
        <v>47019</v>
      </c>
      <c r="R2181" s="15" t="s">
        <v>29251</v>
      </c>
      <c r="S2181" s="15" t="s">
        <v>29252</v>
      </c>
      <c r="T2181" s="15" t="s">
        <v>174</v>
      </c>
      <c r="U2181" s="15" t="s">
        <v>53</v>
      </c>
      <c r="V2181" s="15" t="s">
        <v>45878</v>
      </c>
      <c r="W2181" s="15" t="s">
        <v>3114</v>
      </c>
      <c r="X2181" s="15" t="str">
        <f>_xlfn.XLOOKUP(_LOOKUP[[#This Row],[AdjusterMemberName]],_Adjuster[Adjuster Name],_Adjuster[Email],,0)</f>
        <v>eExmundo@knightcompany.com</v>
      </c>
      <c r="Y2181" s="15" t="str">
        <f>_xlfn.XLOOKUP(_LOOKUP[[#This Row],[AdjusterMemberName]],_Adjuster[Adjuster Name],_Adjuster[Phone Number],,0)</f>
        <v>424-559-5400</v>
      </c>
      <c r="Z2181" s="15" t="s">
        <v>29253</v>
      </c>
      <c r="AA21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4058 Coco Ave Apt 2, Los Angeles  CA 90008</v>
      </c>
      <c r="AB2181" s="15"/>
    </row>
    <row r="2182" spans="1:28" x14ac:dyDescent="0.3">
      <c r="A2182" s="14">
        <v>1</v>
      </c>
      <c r="B2182" s="14">
        <v>1</v>
      </c>
      <c r="C2182" s="15" t="s">
        <v>29270</v>
      </c>
      <c r="D2182" s="15" t="s">
        <v>29271</v>
      </c>
      <c r="E2182" s="15">
        <v>45683</v>
      </c>
      <c r="F2182" s="15" t="s">
        <v>29272</v>
      </c>
      <c r="G2182" s="15">
        <v>45646</v>
      </c>
      <c r="H2182" s="15">
        <v>45828</v>
      </c>
      <c r="I2182" s="15" t="s">
        <v>29273</v>
      </c>
      <c r="J2182" s="15" t="s">
        <v>29274</v>
      </c>
      <c r="K2182" s="15" t="s">
        <v>45388</v>
      </c>
      <c r="L2182" s="15" t="s">
        <v>128</v>
      </c>
      <c r="M2182" s="15" t="s">
        <v>170</v>
      </c>
      <c r="N2182" s="14">
        <v>2018</v>
      </c>
      <c r="O2182" s="15" t="s">
        <v>29275</v>
      </c>
      <c r="P2182" s="15" t="s">
        <v>81</v>
      </c>
      <c r="Q2182" s="15" t="s">
        <v>47095</v>
      </c>
      <c r="R2182" s="15" t="s">
        <v>12647</v>
      </c>
      <c r="S2182" s="15" t="s">
        <v>29276</v>
      </c>
      <c r="T2182" s="15" t="s">
        <v>424</v>
      </c>
      <c r="U2182" s="15" t="s">
        <v>53</v>
      </c>
      <c r="V2182" s="15" t="s">
        <v>45977</v>
      </c>
      <c r="W2182" s="15" t="s">
        <v>850</v>
      </c>
      <c r="X2182" s="15" t="e">
        <f>_xlfn.XLOOKUP(_LOOKUP[[#This Row],[AdjusterMemberName]],_Adjuster[Adjuster Name],_Adjuster[Email],,0)</f>
        <v>#N/A</v>
      </c>
      <c r="Y2182" s="15" t="e">
        <f>_xlfn.XLOOKUP(_LOOKUP[[#This Row],[AdjusterMemberName]],_Adjuster[Adjuster Name],_Adjuster[Phone Number],,0)</f>
        <v>#N/A</v>
      </c>
      <c r="Z2182" s="15" t="s">
        <v>29277</v>
      </c>
      <c r="AA21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330 Weir Rd Apt 2101, San Bernardino  CA 92408</v>
      </c>
      <c r="AB2182" s="15">
        <v>45826</v>
      </c>
    </row>
    <row r="2183" spans="1:28" x14ac:dyDescent="0.3">
      <c r="A2183" s="14">
        <v>1</v>
      </c>
      <c r="B2183" s="14">
        <v>1</v>
      </c>
      <c r="C2183" s="15" t="s">
        <v>29270</v>
      </c>
      <c r="D2183" s="15" t="s">
        <v>29270</v>
      </c>
      <c r="E2183" s="15">
        <v>45683</v>
      </c>
      <c r="F2183" s="15" t="s">
        <v>29272</v>
      </c>
      <c r="G2183" s="15">
        <v>45646</v>
      </c>
      <c r="H2183" s="15">
        <v>45828</v>
      </c>
      <c r="I2183" s="15" t="s">
        <v>29286</v>
      </c>
      <c r="J2183" s="15" t="s">
        <v>29274</v>
      </c>
      <c r="K2183" s="15" t="s">
        <v>45388</v>
      </c>
      <c r="L2183" s="15" t="s">
        <v>116</v>
      </c>
      <c r="M2183" s="15" t="s">
        <v>7344</v>
      </c>
      <c r="N2183" s="14">
        <v>2022</v>
      </c>
      <c r="O2183" s="15" t="s">
        <v>29287</v>
      </c>
      <c r="P2183" s="15" t="s">
        <v>81</v>
      </c>
      <c r="Q2183" s="15" t="s">
        <v>47095</v>
      </c>
      <c r="R2183" s="15" t="s">
        <v>12647</v>
      </c>
      <c r="S2183" s="15" t="s">
        <v>29276</v>
      </c>
      <c r="T2183" s="15" t="s">
        <v>424</v>
      </c>
      <c r="U2183" s="15" t="s">
        <v>53</v>
      </c>
      <c r="V2183" s="15" t="s">
        <v>45977</v>
      </c>
      <c r="W2183" s="15" t="s">
        <v>850</v>
      </c>
      <c r="X2183" s="15" t="e">
        <f>_xlfn.XLOOKUP(_LOOKUP[[#This Row],[AdjusterMemberName]],_Adjuster[Adjuster Name],_Adjuster[Email],,0)</f>
        <v>#N/A</v>
      </c>
      <c r="Y2183" s="15" t="e">
        <f>_xlfn.XLOOKUP(_LOOKUP[[#This Row],[AdjusterMemberName]],_Adjuster[Adjuster Name],_Adjuster[Phone Number],,0)</f>
        <v>#N/A</v>
      </c>
      <c r="Z2183" s="15" t="s">
        <v>29277</v>
      </c>
      <c r="AA21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330 Weir Rd Apt 2101, San Bernardino  CA 92408</v>
      </c>
      <c r="AB2183" s="15"/>
    </row>
    <row r="2184" spans="1:28" x14ac:dyDescent="0.3">
      <c r="A2184" s="14">
        <v>1</v>
      </c>
      <c r="B2184" s="14">
        <v>0</v>
      </c>
      <c r="C2184" s="15" t="s">
        <v>29292</v>
      </c>
      <c r="D2184" s="15" t="s">
        <v>29293</v>
      </c>
      <c r="E2184" s="15">
        <v>45683</v>
      </c>
      <c r="F2184" s="15" t="s">
        <v>29294</v>
      </c>
      <c r="G2184" s="15">
        <v>45598</v>
      </c>
      <c r="H2184" s="15">
        <v>45779</v>
      </c>
      <c r="I2184" s="15" t="s">
        <v>29295</v>
      </c>
      <c r="J2184" s="15" t="s">
        <v>29296</v>
      </c>
      <c r="K2184" s="15" t="s">
        <v>45336</v>
      </c>
      <c r="L2184" s="15" t="s">
        <v>201</v>
      </c>
      <c r="M2184" s="15" t="s">
        <v>21414</v>
      </c>
      <c r="N2184" s="14">
        <v>2021</v>
      </c>
      <c r="O2184" s="15" t="s">
        <v>29297</v>
      </c>
      <c r="P2184" s="15" t="s">
        <v>81</v>
      </c>
      <c r="Q2184" s="15" t="s">
        <v>47073</v>
      </c>
      <c r="R2184" s="15" t="s">
        <v>762</v>
      </c>
      <c r="S2184" s="15" t="s">
        <v>29298</v>
      </c>
      <c r="T2184" s="15" t="s">
        <v>9898</v>
      </c>
      <c r="U2184" s="15" t="s">
        <v>53</v>
      </c>
      <c r="V2184" s="15" t="s">
        <v>45881</v>
      </c>
      <c r="W2184" s="15" t="s">
        <v>1658</v>
      </c>
      <c r="X2184" s="15" t="str">
        <f>_xlfn.XLOOKUP(_LOOKUP[[#This Row],[AdjusterMemberName]],_Adjuster[Adjuster Name],_Adjuster[Email],,0)</f>
        <v>RDavila@knightcompany.com</v>
      </c>
      <c r="Y2184" s="15" t="str">
        <f>_xlfn.XLOOKUP(_LOOKUP[[#This Row],[AdjusterMemberName]],_Adjuster[Adjuster Name],_Adjuster[Phone Number],,0)</f>
        <v>424-559-5663</v>
      </c>
      <c r="Z2184" s="15" t="s">
        <v>29299</v>
      </c>
      <c r="AA21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16235 17Th Ave, Lemoore  CA 93245</v>
      </c>
      <c r="AB2184" s="15">
        <v>45759</v>
      </c>
    </row>
    <row r="2185" spans="1:28" x14ac:dyDescent="0.3">
      <c r="A2185" s="14">
        <v>1</v>
      </c>
      <c r="B2185" s="14">
        <v>1</v>
      </c>
      <c r="C2185" s="15" t="s">
        <v>29350</v>
      </c>
      <c r="D2185" s="15" t="s">
        <v>29351</v>
      </c>
      <c r="E2185" s="15">
        <v>45683</v>
      </c>
      <c r="F2185" s="15" t="s">
        <v>29352</v>
      </c>
      <c r="G2185" s="15">
        <v>45526</v>
      </c>
      <c r="H2185" s="15">
        <v>45710</v>
      </c>
      <c r="I2185" s="15" t="s">
        <v>29353</v>
      </c>
      <c r="J2185" s="15" t="s">
        <v>29354</v>
      </c>
      <c r="K2185" s="15" t="s">
        <v>45818</v>
      </c>
      <c r="L2185" s="15" t="s">
        <v>25</v>
      </c>
      <c r="M2185" s="15" t="s">
        <v>3418</v>
      </c>
      <c r="N2185" s="14">
        <v>2013</v>
      </c>
      <c r="O2185" s="15" t="s">
        <v>29355</v>
      </c>
      <c r="P2185" s="15" t="s">
        <v>81</v>
      </c>
      <c r="Q2185" s="15" t="s">
        <v>47081</v>
      </c>
      <c r="R2185" s="15" t="s">
        <v>29356</v>
      </c>
      <c r="S2185" s="15" t="s">
        <v>29357</v>
      </c>
      <c r="T2185" s="15" t="s">
        <v>243</v>
      </c>
      <c r="U2185" s="15" t="s">
        <v>53</v>
      </c>
      <c r="V2185" s="15" t="s">
        <v>45906</v>
      </c>
      <c r="W2185" s="15" t="s">
        <v>1049</v>
      </c>
      <c r="X2185" s="15" t="str">
        <f>_xlfn.XLOOKUP(_LOOKUP[[#This Row],[AdjusterMemberName]],_Adjuster[Adjuster Name],_Adjuster[Email],,0)</f>
        <v>cPenate@knightcompany.com</v>
      </c>
      <c r="Y2185" s="15" t="str">
        <f>_xlfn.XLOOKUP(_LOOKUP[[#This Row],[AdjusterMemberName]],_Adjuster[Adjuster Name],_Adjuster[Phone Number],,0)</f>
        <v>424-559-5385</v>
      </c>
      <c r="Z2185" s="15" t="s">
        <v>29358</v>
      </c>
      <c r="AA21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26240 Pine Valley Rd, Menifee  CA 92586</v>
      </c>
      <c r="AB2185" s="15"/>
    </row>
    <row r="2186" spans="1:28" x14ac:dyDescent="0.3">
      <c r="A2186" s="14">
        <v>1</v>
      </c>
      <c r="B2186" s="14">
        <v>1</v>
      </c>
      <c r="C2186" s="15" t="s">
        <v>29520</v>
      </c>
      <c r="D2186" s="15" t="s">
        <v>29520</v>
      </c>
      <c r="E2186" s="15">
        <v>45683</v>
      </c>
      <c r="F2186" s="15" t="s">
        <v>29521</v>
      </c>
      <c r="G2186" s="15">
        <v>45533</v>
      </c>
      <c r="H2186" s="15">
        <v>45716</v>
      </c>
      <c r="I2186" s="15" t="s">
        <v>29522</v>
      </c>
      <c r="J2186" s="15" t="s">
        <v>29523</v>
      </c>
      <c r="K2186" s="15" t="s">
        <v>45663</v>
      </c>
      <c r="L2186" s="15" t="s">
        <v>25</v>
      </c>
      <c r="M2186" s="15" t="s">
        <v>1896</v>
      </c>
      <c r="N2186" s="14">
        <v>2017</v>
      </c>
      <c r="O2186" s="15" t="s">
        <v>29524</v>
      </c>
      <c r="P2186" s="15" t="s">
        <v>106</v>
      </c>
      <c r="Q2186" s="15" t="s">
        <v>47116</v>
      </c>
      <c r="R2186" s="15" t="s">
        <v>16620</v>
      </c>
      <c r="S2186" s="15" t="s">
        <v>29525</v>
      </c>
      <c r="T2186" s="15" t="s">
        <v>4809</v>
      </c>
      <c r="U2186" s="15" t="s">
        <v>53</v>
      </c>
      <c r="V2186" s="15" t="s">
        <v>45573</v>
      </c>
      <c r="W2186" s="15" t="s">
        <v>1658</v>
      </c>
      <c r="X2186" s="15" t="str">
        <f>_xlfn.XLOOKUP(_LOOKUP[[#This Row],[AdjusterMemberName]],_Adjuster[Adjuster Name],_Adjuster[Email],,0)</f>
        <v>RDavila@knightcompany.com</v>
      </c>
      <c r="Y2186" s="15" t="str">
        <f>_xlfn.XLOOKUP(_LOOKUP[[#This Row],[AdjusterMemberName]],_Adjuster[Adjuster Name],_Adjuster[Phone Number],,0)</f>
        <v>424-559-5663</v>
      </c>
      <c r="Z2186" s="15" t="s">
        <v>29526</v>
      </c>
      <c r="AA21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11575 2Nd Pl, Hanford  CA 93230</v>
      </c>
      <c r="AB2186" s="15"/>
    </row>
    <row r="2187" spans="1:28" x14ac:dyDescent="0.3">
      <c r="A2187" s="14">
        <v>1</v>
      </c>
      <c r="B2187" s="14">
        <v>1</v>
      </c>
      <c r="C2187" s="15" t="s">
        <v>29560</v>
      </c>
      <c r="D2187" s="15" t="s">
        <v>29560</v>
      </c>
      <c r="E2187" s="15">
        <v>45683</v>
      </c>
      <c r="F2187" s="15" t="s">
        <v>29561</v>
      </c>
      <c r="G2187" s="15">
        <v>45633</v>
      </c>
      <c r="H2187" s="15">
        <v>45815</v>
      </c>
      <c r="I2187" s="15" t="s">
        <v>29562</v>
      </c>
      <c r="J2187" s="15" t="s">
        <v>29563</v>
      </c>
      <c r="K2187" s="15" t="s">
        <v>45561</v>
      </c>
      <c r="L2187" s="15" t="s">
        <v>314</v>
      </c>
      <c r="M2187" s="15" t="s">
        <v>315</v>
      </c>
      <c r="N2187" s="14">
        <v>2022</v>
      </c>
      <c r="O2187" s="15" t="s">
        <v>29564</v>
      </c>
      <c r="P2187" s="15" t="s">
        <v>106</v>
      </c>
      <c r="Q2187" s="15" t="s">
        <v>47093</v>
      </c>
      <c r="R2187" s="15" t="s">
        <v>5823</v>
      </c>
      <c r="S2187" s="15" t="s">
        <v>29565</v>
      </c>
      <c r="T2187" s="15" t="s">
        <v>174</v>
      </c>
      <c r="U2187" s="15" t="s">
        <v>53</v>
      </c>
      <c r="V2187" s="15" t="s">
        <v>45367</v>
      </c>
      <c r="W2187" s="15" t="s">
        <v>54</v>
      </c>
      <c r="X2187" s="15" t="str">
        <f>_xlfn.XLOOKUP(_LOOKUP[[#This Row],[AdjusterMemberName]],_Adjuster[Adjuster Name],_Adjuster[Email],,0)</f>
        <v>JRubalcava@knightcompany.com</v>
      </c>
      <c r="Y2187" s="15" t="str">
        <f>_xlfn.XLOOKUP(_LOOKUP[[#This Row],[AdjusterMemberName]],_Adjuster[Adjuster Name],_Adjuster[Phone Number],,0)</f>
        <v>424-559-5420</v>
      </c>
      <c r="Z2187" s="15" t="s">
        <v>29566</v>
      </c>
      <c r="AA21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2108 Maple Ave Apt 102, Los Angeles  CA 90011</v>
      </c>
      <c r="AB2187" s="15"/>
    </row>
    <row r="2188" spans="1:28" x14ac:dyDescent="0.3">
      <c r="A2188" s="14">
        <v>1</v>
      </c>
      <c r="B2188" s="14">
        <v>1</v>
      </c>
      <c r="C2188" s="15" t="s">
        <v>29593</v>
      </c>
      <c r="D2188" s="15" t="s">
        <v>29594</v>
      </c>
      <c r="E2188" s="15">
        <v>45683</v>
      </c>
      <c r="F2188" s="15" t="s">
        <v>29595</v>
      </c>
      <c r="G2188" s="15">
        <v>45677</v>
      </c>
      <c r="H2188" s="15">
        <v>45858</v>
      </c>
      <c r="I2188" s="15" t="s">
        <v>29596</v>
      </c>
      <c r="J2188" s="15" t="s">
        <v>29597</v>
      </c>
      <c r="K2188" s="15" t="s">
        <v>45354</v>
      </c>
      <c r="L2188" s="15" t="s">
        <v>128</v>
      </c>
      <c r="M2188" s="15" t="s">
        <v>836</v>
      </c>
      <c r="N2188" s="14">
        <v>2021</v>
      </c>
      <c r="O2188" s="15" t="s">
        <v>29598</v>
      </c>
      <c r="P2188" s="15" t="s">
        <v>81</v>
      </c>
      <c r="Q2188" s="15" t="s">
        <v>46913</v>
      </c>
      <c r="R2188" s="15" t="s">
        <v>29599</v>
      </c>
      <c r="S2188" s="15" t="s">
        <v>29600</v>
      </c>
      <c r="T2188" s="15" t="s">
        <v>174</v>
      </c>
      <c r="U2188" s="15" t="s">
        <v>53</v>
      </c>
      <c r="V2188" s="15" t="s">
        <v>45946</v>
      </c>
      <c r="W2188" s="15" t="s">
        <v>1357</v>
      </c>
      <c r="X2188" s="15" t="str">
        <f>_xlfn.XLOOKUP(_LOOKUP[[#This Row],[AdjusterMemberName]],_Adjuster[Adjuster Name],_Adjuster[Email],,0)</f>
        <v>jRivera1@knightcompany.com</v>
      </c>
      <c r="Y2188" s="15" t="str">
        <f>_xlfn.XLOOKUP(_LOOKUP[[#This Row],[AdjusterMemberName]],_Adjuster[Adjuster Name],_Adjuster[Phone Number],,0)</f>
        <v>424-559-5239</v>
      </c>
      <c r="Z2188" s="15" t="s">
        <v>29601</v>
      </c>
      <c r="AA21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1205 1/2 Gordon St, Los Angeles  CA 90038</v>
      </c>
      <c r="AB2188" s="15"/>
    </row>
    <row r="2189" spans="1:28" x14ac:dyDescent="0.3">
      <c r="A2189" s="14">
        <v>1</v>
      </c>
      <c r="B2189" s="14">
        <v>1</v>
      </c>
      <c r="C2189" s="15" t="s">
        <v>813</v>
      </c>
      <c r="D2189" s="15" t="s">
        <v>813</v>
      </c>
      <c r="E2189" s="15">
        <v>45683</v>
      </c>
      <c r="F2189" s="15" t="s">
        <v>29646</v>
      </c>
      <c r="G2189" s="15">
        <v>45565</v>
      </c>
      <c r="H2189" s="15">
        <v>45746</v>
      </c>
      <c r="I2189" s="15" t="s">
        <v>29647</v>
      </c>
      <c r="J2189" s="15" t="s">
        <v>29648</v>
      </c>
      <c r="K2189" s="15" t="s">
        <v>45763</v>
      </c>
      <c r="L2189" s="15" t="s">
        <v>128</v>
      </c>
      <c r="M2189" s="15" t="s">
        <v>817</v>
      </c>
      <c r="N2189" s="14">
        <v>2012</v>
      </c>
      <c r="O2189" s="15" t="s">
        <v>818</v>
      </c>
      <c r="P2189" s="15" t="s">
        <v>106</v>
      </c>
      <c r="Q2189" s="15" t="s">
        <v>47019</v>
      </c>
      <c r="R2189" s="15" t="s">
        <v>819</v>
      </c>
      <c r="S2189" s="15" t="s">
        <v>820</v>
      </c>
      <c r="T2189" s="15" t="s">
        <v>821</v>
      </c>
      <c r="U2189" s="15" t="s">
        <v>53</v>
      </c>
      <c r="V2189" s="15" t="s">
        <v>45616</v>
      </c>
      <c r="W2189" s="15" t="s">
        <v>3307</v>
      </c>
      <c r="X2189" s="15" t="e">
        <f>_xlfn.XLOOKUP(_LOOKUP[[#This Row],[AdjusterMemberName]],_Adjuster[Adjuster Name],_Adjuster[Email],,0)</f>
        <v>#N/A</v>
      </c>
      <c r="Y2189" s="15" t="e">
        <f>_xlfn.XLOOKUP(_LOOKUP[[#This Row],[AdjusterMemberName]],_Adjuster[Adjuster Name],_Adjuster[Phone Number],,0)</f>
        <v>#N/A</v>
      </c>
      <c r="Z2189" s="15" t="s">
        <v>822</v>
      </c>
      <c r="AA21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14225 Burbank Bl Apt 7, Van Nuys  CA 91401</v>
      </c>
      <c r="AB2189" s="15"/>
    </row>
    <row r="2190" spans="1:28" x14ac:dyDescent="0.3">
      <c r="A2190" s="14">
        <v>1</v>
      </c>
      <c r="B2190" s="14">
        <v>1</v>
      </c>
      <c r="C2190" s="15" t="s">
        <v>16153</v>
      </c>
      <c r="D2190" s="15" t="s">
        <v>22546</v>
      </c>
      <c r="E2190" s="15">
        <v>45683</v>
      </c>
      <c r="F2190" s="15" t="s">
        <v>29666</v>
      </c>
      <c r="G2190" s="15">
        <v>45586</v>
      </c>
      <c r="H2190" s="15">
        <v>45768</v>
      </c>
      <c r="I2190" s="15" t="s">
        <v>29667</v>
      </c>
      <c r="J2190" s="15" t="s">
        <v>29668</v>
      </c>
      <c r="K2190" s="15" t="s">
        <v>46114</v>
      </c>
      <c r="L2190" s="15" t="s">
        <v>103</v>
      </c>
      <c r="M2190" s="15" t="s">
        <v>104</v>
      </c>
      <c r="N2190" s="14">
        <v>2007</v>
      </c>
      <c r="O2190" s="15" t="s">
        <v>22549</v>
      </c>
      <c r="P2190" s="15" t="s">
        <v>106</v>
      </c>
      <c r="Q2190" s="15" t="s">
        <v>47065</v>
      </c>
      <c r="R2190" s="15" t="s">
        <v>16159</v>
      </c>
      <c r="S2190" s="15" t="s">
        <v>16160</v>
      </c>
      <c r="T2190" s="15" t="s">
        <v>16161</v>
      </c>
      <c r="U2190" s="15" t="s">
        <v>53</v>
      </c>
      <c r="V2190" s="15" t="s">
        <v>46359</v>
      </c>
      <c r="W2190" s="15" t="s">
        <v>6921</v>
      </c>
      <c r="X2190" s="15" t="str">
        <f>_xlfn.XLOOKUP(_LOOKUP[[#This Row],[AdjusterMemberName]],_Adjuster[Adjuster Name],_Adjuster[Email],,0)</f>
        <v>AWallace@knightcompany.com</v>
      </c>
      <c r="Y2190" s="15" t="str">
        <f>_xlfn.XLOOKUP(_LOOKUP[[#This Row],[AdjusterMemberName]],_Adjuster[Adjuster Name],_Adjuster[Phone Number],,0)</f>
        <v>424-559-5734</v>
      </c>
      <c r="Z2190" s="15" t="s">
        <v>29669</v>
      </c>
      <c r="AA21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3065 Appaloosa St, Norco  CA 92860</v>
      </c>
      <c r="AB2190" s="15"/>
    </row>
    <row r="2191" spans="1:28" x14ac:dyDescent="0.3">
      <c r="A2191" s="14">
        <v>1</v>
      </c>
      <c r="B2191" s="14">
        <v>0</v>
      </c>
      <c r="C2191" s="15" t="s">
        <v>29200</v>
      </c>
      <c r="D2191" s="15" t="s">
        <v>29201</v>
      </c>
      <c r="E2191" s="15">
        <v>45682</v>
      </c>
      <c r="F2191" s="15" t="s">
        <v>29202</v>
      </c>
      <c r="G2191" s="15">
        <v>45530</v>
      </c>
      <c r="H2191" s="15">
        <v>45714</v>
      </c>
      <c r="I2191" s="15" t="s">
        <v>29203</v>
      </c>
      <c r="J2191" s="15" t="s">
        <v>29204</v>
      </c>
      <c r="K2191" s="15" t="s">
        <v>46368</v>
      </c>
      <c r="L2191" s="15" t="s">
        <v>150</v>
      </c>
      <c r="M2191" s="15" t="s">
        <v>7286</v>
      </c>
      <c r="N2191" s="14">
        <v>2001</v>
      </c>
      <c r="O2191" s="15" t="s">
        <v>29205</v>
      </c>
      <c r="P2191" s="15" t="s">
        <v>81</v>
      </c>
      <c r="Q2191" s="15" t="s">
        <v>47155</v>
      </c>
      <c r="R2191" s="15" t="s">
        <v>29206</v>
      </c>
      <c r="S2191" s="15" t="s">
        <v>29207</v>
      </c>
      <c r="T2191" s="15" t="s">
        <v>2192</v>
      </c>
      <c r="U2191" s="15" t="s">
        <v>53</v>
      </c>
      <c r="V2191" s="15" t="s">
        <v>46131</v>
      </c>
      <c r="W2191" s="15" t="s">
        <v>367</v>
      </c>
      <c r="X2191" s="15" t="str">
        <f>_xlfn.XLOOKUP(_LOOKUP[[#This Row],[AdjusterMemberName]],_Adjuster[Adjuster Name],_Adjuster[Email],,0)</f>
        <v>dHernandez4@knightcompany.com</v>
      </c>
      <c r="Y2191" s="15" t="str">
        <f>_xlfn.XLOOKUP(_LOOKUP[[#This Row],[AdjusterMemberName]],_Adjuster[Adjuster Name],_Adjuster[Phone Number],,0)</f>
        <v>323-315-7819</v>
      </c>
      <c r="Z2191" s="15" t="s">
        <v>29208</v>
      </c>
      <c r="AA21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360 John Tee Dr, Yuba City  CA 95991</v>
      </c>
      <c r="AB2191" s="15"/>
    </row>
    <row r="2192" spans="1:28" x14ac:dyDescent="0.3">
      <c r="A2192" s="14">
        <v>1</v>
      </c>
      <c r="B2192" s="14">
        <v>1</v>
      </c>
      <c r="C2192" s="15" t="s">
        <v>29209</v>
      </c>
      <c r="D2192" s="15" t="s">
        <v>29210</v>
      </c>
      <c r="E2192" s="15">
        <v>45682</v>
      </c>
      <c r="F2192" s="15" t="s">
        <v>29211</v>
      </c>
      <c r="G2192" s="15">
        <v>45519</v>
      </c>
      <c r="H2192" s="15">
        <v>45703</v>
      </c>
      <c r="I2192" s="15" t="s">
        <v>29212</v>
      </c>
      <c r="J2192" s="15" t="s">
        <v>29213</v>
      </c>
      <c r="K2192" s="15" t="s">
        <v>45624</v>
      </c>
      <c r="L2192" s="15" t="s">
        <v>139</v>
      </c>
      <c r="M2192" s="15" t="s">
        <v>249</v>
      </c>
      <c r="N2192" s="14">
        <v>2019</v>
      </c>
      <c r="O2192" s="15" t="s">
        <v>29214</v>
      </c>
      <c r="P2192" s="15" t="s">
        <v>81</v>
      </c>
      <c r="Q2192" s="15" t="s">
        <v>47159</v>
      </c>
      <c r="R2192" s="15" t="s">
        <v>29215</v>
      </c>
      <c r="S2192" s="15" t="s">
        <v>29216</v>
      </c>
      <c r="T2192" s="15" t="s">
        <v>3020</v>
      </c>
      <c r="U2192" s="15" t="s">
        <v>53</v>
      </c>
      <c r="V2192" s="15" t="s">
        <v>46173</v>
      </c>
      <c r="W2192" s="15" t="s">
        <v>1357</v>
      </c>
      <c r="X2192" s="15" t="str">
        <f>_xlfn.XLOOKUP(_LOOKUP[[#This Row],[AdjusterMemberName]],_Adjuster[Adjuster Name],_Adjuster[Email],,0)</f>
        <v>jRivera1@knightcompany.com</v>
      </c>
      <c r="Y2192" s="15" t="str">
        <f>_xlfn.XLOOKUP(_LOOKUP[[#This Row],[AdjusterMemberName]],_Adjuster[Adjuster Name],_Adjuster[Phone Number],,0)</f>
        <v>424-559-5239</v>
      </c>
      <c r="Z2192" s="15" t="s">
        <v>29217</v>
      </c>
      <c r="AA21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164 E Warner St, Ventura  CA 93001</v>
      </c>
      <c r="AB2192" s="15"/>
    </row>
    <row r="2193" spans="1:28" x14ac:dyDescent="0.3">
      <c r="A2193" s="14">
        <v>1</v>
      </c>
      <c r="B2193" s="14">
        <v>1</v>
      </c>
      <c r="C2193" s="15" t="s">
        <v>29234</v>
      </c>
      <c r="D2193" s="15" t="s">
        <v>29235</v>
      </c>
      <c r="E2193" s="15">
        <v>45682</v>
      </c>
      <c r="F2193" s="15" t="s">
        <v>29236</v>
      </c>
      <c r="G2193" s="15">
        <v>45640</v>
      </c>
      <c r="H2193" s="15">
        <v>45822</v>
      </c>
      <c r="I2193" s="15" t="s">
        <v>29237</v>
      </c>
      <c r="J2193" s="15" t="s">
        <v>29238</v>
      </c>
      <c r="K2193" s="15" t="s">
        <v>45448</v>
      </c>
      <c r="L2193" s="15" t="s">
        <v>25</v>
      </c>
      <c r="M2193" s="15" t="s">
        <v>373</v>
      </c>
      <c r="N2193" s="14">
        <v>2015</v>
      </c>
      <c r="O2193" s="15" t="s">
        <v>29239</v>
      </c>
      <c r="P2193" s="15" t="s">
        <v>81</v>
      </c>
      <c r="Q2193" s="15" t="s">
        <v>47019</v>
      </c>
      <c r="R2193" s="15" t="s">
        <v>29240</v>
      </c>
      <c r="S2193" s="15" t="s">
        <v>29241</v>
      </c>
      <c r="T2193" s="15" t="s">
        <v>308</v>
      </c>
      <c r="U2193" s="15" t="s">
        <v>53</v>
      </c>
      <c r="V2193" s="15" t="s">
        <v>45690</v>
      </c>
      <c r="W2193" s="15" t="s">
        <v>367</v>
      </c>
      <c r="X2193" s="15" t="str">
        <f>_xlfn.XLOOKUP(_LOOKUP[[#This Row],[AdjusterMemberName]],_Adjuster[Adjuster Name],_Adjuster[Email],,0)</f>
        <v>dHernandez4@knightcompany.com</v>
      </c>
      <c r="Y2193" s="15" t="str">
        <f>_xlfn.XLOOKUP(_LOOKUP[[#This Row],[AdjusterMemberName]],_Adjuster[Adjuster Name],_Adjuster[Phone Number],,0)</f>
        <v>323-315-7819</v>
      </c>
      <c r="Z2193" s="15" t="s">
        <v>29242</v>
      </c>
      <c r="AA21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4631 Hedrick Ave Apt 120, Riverside  CA 92505</v>
      </c>
      <c r="AB2193" s="15"/>
    </row>
    <row r="2194" spans="1:28" x14ac:dyDescent="0.3">
      <c r="A2194" s="14">
        <v>1</v>
      </c>
      <c r="B2194" s="14">
        <v>1</v>
      </c>
      <c r="C2194" s="15" t="s">
        <v>29246</v>
      </c>
      <c r="D2194" s="15" t="s">
        <v>29246</v>
      </c>
      <c r="E2194" s="15">
        <v>45682</v>
      </c>
      <c r="F2194" s="15" t="s">
        <v>29247</v>
      </c>
      <c r="G2194" s="15">
        <v>45604</v>
      </c>
      <c r="H2194" s="15">
        <v>45785</v>
      </c>
      <c r="I2194" s="15" t="s">
        <v>29262</v>
      </c>
      <c r="J2194" s="15" t="s">
        <v>29263</v>
      </c>
      <c r="K2194" s="15" t="s">
        <v>45329</v>
      </c>
      <c r="L2194" s="15" t="s">
        <v>139</v>
      </c>
      <c r="M2194" s="15" t="s">
        <v>12196</v>
      </c>
      <c r="N2194" s="14">
        <v>2003</v>
      </c>
      <c r="O2194" s="15" t="s">
        <v>29250</v>
      </c>
      <c r="P2194" s="15" t="s">
        <v>106</v>
      </c>
      <c r="Q2194" s="15" t="s">
        <v>47019</v>
      </c>
      <c r="R2194" s="15" t="s">
        <v>29251</v>
      </c>
      <c r="S2194" s="15" t="s">
        <v>29252</v>
      </c>
      <c r="T2194" s="15" t="s">
        <v>174</v>
      </c>
      <c r="U2194" s="15" t="s">
        <v>53</v>
      </c>
      <c r="V2194" s="15" t="s">
        <v>45878</v>
      </c>
      <c r="W2194" s="15" t="s">
        <v>175</v>
      </c>
      <c r="X2194" s="15" t="e">
        <f>_xlfn.XLOOKUP(_LOOKUP[[#This Row],[AdjusterMemberName]],_Adjuster[Adjuster Name],_Adjuster[Email],,0)</f>
        <v>#N/A</v>
      </c>
      <c r="Y2194" s="15" t="e">
        <f>_xlfn.XLOOKUP(_LOOKUP[[#This Row],[AdjusterMemberName]],_Adjuster[Adjuster Name],_Adjuster[Phone Number],,0)</f>
        <v>#N/A</v>
      </c>
      <c r="Z2194" s="15" t="s">
        <v>29253</v>
      </c>
      <c r="AA21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4058 Coco Ave Apt 2, Los Angeles  CA 90008</v>
      </c>
      <c r="AB2194" s="15"/>
    </row>
    <row r="2195" spans="1:28" x14ac:dyDescent="0.3">
      <c r="A2195" s="14">
        <v>1</v>
      </c>
      <c r="B2195" s="14">
        <v>1</v>
      </c>
      <c r="C2195" s="15" t="s">
        <v>29307</v>
      </c>
      <c r="D2195" s="15" t="s">
        <v>29308</v>
      </c>
      <c r="E2195" s="15">
        <v>45682</v>
      </c>
      <c r="F2195" s="15" t="s">
        <v>29309</v>
      </c>
      <c r="G2195" s="15">
        <v>45518</v>
      </c>
      <c r="H2195" s="15">
        <v>45702</v>
      </c>
      <c r="I2195" s="15" t="s">
        <v>29310</v>
      </c>
      <c r="J2195" s="15" t="s">
        <v>29311</v>
      </c>
      <c r="K2195" s="15" t="s">
        <v>46365</v>
      </c>
      <c r="L2195" s="15" t="s">
        <v>806</v>
      </c>
      <c r="M2195" s="15" t="s">
        <v>807</v>
      </c>
      <c r="N2195" s="14">
        <v>2015</v>
      </c>
      <c r="O2195" s="15" t="s">
        <v>29312</v>
      </c>
      <c r="P2195" s="15" t="s">
        <v>81</v>
      </c>
      <c r="Q2195" s="15" t="s">
        <v>47093</v>
      </c>
      <c r="R2195" s="15" t="s">
        <v>12647</v>
      </c>
      <c r="S2195" s="15" t="s">
        <v>29313</v>
      </c>
      <c r="T2195" s="15" t="s">
        <v>4679</v>
      </c>
      <c r="U2195" s="15" t="s">
        <v>53</v>
      </c>
      <c r="V2195" s="15" t="s">
        <v>46037</v>
      </c>
      <c r="W2195" s="15" t="s">
        <v>3307</v>
      </c>
      <c r="X2195" s="15" t="e">
        <f>_xlfn.XLOOKUP(_LOOKUP[[#This Row],[AdjusterMemberName]],_Adjuster[Adjuster Name],_Adjuster[Email],,0)</f>
        <v>#N/A</v>
      </c>
      <c r="Y2195" s="15" t="e">
        <f>_xlfn.XLOOKUP(_LOOKUP[[#This Row],[AdjusterMemberName]],_Adjuster[Adjuster Name],_Adjuster[Phone Number],,0)</f>
        <v>#N/A</v>
      </c>
      <c r="Z2195" s="15" t="s">
        <v>29314</v>
      </c>
      <c r="AA21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1913 W 150Th St , Gardena  CA 90249</v>
      </c>
      <c r="AB2195" s="15"/>
    </row>
    <row r="2196" spans="1:28" x14ac:dyDescent="0.3">
      <c r="A2196" s="14">
        <v>1</v>
      </c>
      <c r="B2196" s="14">
        <v>1</v>
      </c>
      <c r="C2196" s="15" t="s">
        <v>29375</v>
      </c>
      <c r="D2196" s="15" t="s">
        <v>29375</v>
      </c>
      <c r="E2196" s="15">
        <v>45682</v>
      </c>
      <c r="F2196" s="15" t="s">
        <v>29376</v>
      </c>
      <c r="G2196" s="15">
        <v>45637</v>
      </c>
      <c r="H2196" s="15">
        <v>45819</v>
      </c>
      <c r="I2196" s="15" t="s">
        <v>29377</v>
      </c>
      <c r="J2196" s="15" t="s">
        <v>29378</v>
      </c>
      <c r="K2196" s="15" t="s">
        <v>45352</v>
      </c>
      <c r="L2196" s="15" t="s">
        <v>103</v>
      </c>
      <c r="M2196" s="15" t="s">
        <v>2946</v>
      </c>
      <c r="N2196" s="14">
        <v>2022</v>
      </c>
      <c r="O2196" s="15" t="s">
        <v>29379</v>
      </c>
      <c r="P2196" s="15" t="s">
        <v>106</v>
      </c>
      <c r="Q2196" s="15" t="s">
        <v>47157</v>
      </c>
      <c r="R2196" s="15" t="s">
        <v>29380</v>
      </c>
      <c r="S2196" s="15" t="s">
        <v>29381</v>
      </c>
      <c r="T2196" s="15" t="s">
        <v>13610</v>
      </c>
      <c r="U2196" s="15" t="s">
        <v>53</v>
      </c>
      <c r="V2196" s="15" t="s">
        <v>46050</v>
      </c>
      <c r="W2196" s="15" t="s">
        <v>1357</v>
      </c>
      <c r="X2196" s="15" t="str">
        <f>_xlfn.XLOOKUP(_LOOKUP[[#This Row],[AdjusterMemberName]],_Adjuster[Adjuster Name],_Adjuster[Email],,0)</f>
        <v>jRivera1@knightcompany.com</v>
      </c>
      <c r="Y2196" s="15" t="str">
        <f>_xlfn.XLOOKUP(_LOOKUP[[#This Row],[AdjusterMemberName]],_Adjuster[Adjuster Name],_Adjuster[Phone Number],,0)</f>
        <v>424-559-5239</v>
      </c>
      <c r="Z2196" s="15" t="s">
        <v>29382</v>
      </c>
      <c r="AA21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587 E Duane Ave, Sunnyvale  CA 94085</v>
      </c>
      <c r="AB2196" s="15"/>
    </row>
    <row r="2197" spans="1:28" x14ac:dyDescent="0.3">
      <c r="A2197" s="14">
        <v>1</v>
      </c>
      <c r="B2197" s="14">
        <v>1</v>
      </c>
      <c r="C2197" s="15" t="s">
        <v>29479</v>
      </c>
      <c r="D2197" s="15" t="s">
        <v>29479</v>
      </c>
      <c r="E2197" s="15">
        <v>45682</v>
      </c>
      <c r="F2197" s="15" t="s">
        <v>29480</v>
      </c>
      <c r="G2197" s="15">
        <v>45635</v>
      </c>
      <c r="H2197" s="15">
        <v>45817</v>
      </c>
      <c r="I2197" s="15" t="s">
        <v>29481</v>
      </c>
      <c r="J2197" s="15" t="s">
        <v>29482</v>
      </c>
      <c r="K2197" s="15" t="s">
        <v>46189</v>
      </c>
      <c r="L2197" s="15" t="s">
        <v>128</v>
      </c>
      <c r="M2197" s="15" t="s">
        <v>13318</v>
      </c>
      <c r="N2197" s="14">
        <v>2010</v>
      </c>
      <c r="O2197" s="15" t="s">
        <v>29483</v>
      </c>
      <c r="P2197" s="15" t="s">
        <v>106</v>
      </c>
      <c r="Q2197" s="15" t="s">
        <v>47073</v>
      </c>
      <c r="R2197" s="15" t="s">
        <v>13793</v>
      </c>
      <c r="S2197" s="15" t="s">
        <v>29484</v>
      </c>
      <c r="T2197" s="15" t="s">
        <v>174</v>
      </c>
      <c r="U2197" s="15" t="s">
        <v>53</v>
      </c>
      <c r="V2197" s="15" t="s">
        <v>45979</v>
      </c>
      <c r="W2197" s="15" t="s">
        <v>1049</v>
      </c>
      <c r="X2197" s="15" t="str">
        <f>_xlfn.XLOOKUP(_LOOKUP[[#This Row],[AdjusterMemberName]],_Adjuster[Adjuster Name],_Adjuster[Email],,0)</f>
        <v>cPenate@knightcompany.com</v>
      </c>
      <c r="Y2197" s="15" t="str">
        <f>_xlfn.XLOOKUP(_LOOKUP[[#This Row],[AdjusterMemberName]],_Adjuster[Adjuster Name],_Adjuster[Phone Number],,0)</f>
        <v>424-559-5385</v>
      </c>
      <c r="Z2197" s="15" t="s">
        <v>29485</v>
      </c>
      <c r="AA21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6225 S Van Ness Ave , Los Angeles  CA 90047</v>
      </c>
      <c r="AB2197" s="15"/>
    </row>
    <row r="2198" spans="1:28" x14ac:dyDescent="0.3">
      <c r="A2198" s="14">
        <v>1</v>
      </c>
      <c r="B2198" s="14">
        <v>1</v>
      </c>
      <c r="C2198" s="15" t="s">
        <v>12776</v>
      </c>
      <c r="D2198" s="15" t="s">
        <v>12777</v>
      </c>
      <c r="E2198" s="15">
        <v>45682</v>
      </c>
      <c r="F2198" s="15" t="s">
        <v>29740</v>
      </c>
      <c r="G2198" s="15">
        <v>45642</v>
      </c>
      <c r="H2198" s="15">
        <v>45824</v>
      </c>
      <c r="I2198" s="15" t="s">
        <v>29741</v>
      </c>
      <c r="J2198" s="15" t="s">
        <v>29742</v>
      </c>
      <c r="K2198" s="15" t="s">
        <v>45732</v>
      </c>
      <c r="L2198" s="15" t="s">
        <v>292</v>
      </c>
      <c r="M2198" s="15" t="s">
        <v>1885</v>
      </c>
      <c r="N2198" s="14">
        <v>2012</v>
      </c>
      <c r="O2198" s="15" t="s">
        <v>29743</v>
      </c>
      <c r="P2198" s="15" t="s">
        <v>106</v>
      </c>
      <c r="Q2198" s="15" t="s">
        <v>47120</v>
      </c>
      <c r="R2198" s="15" t="s">
        <v>12781</v>
      </c>
      <c r="S2198" s="15" t="s">
        <v>12782</v>
      </c>
      <c r="T2198" s="15" t="s">
        <v>11639</v>
      </c>
      <c r="U2198" s="15" t="s">
        <v>53</v>
      </c>
      <c r="V2198" s="15" t="s">
        <v>46357</v>
      </c>
      <c r="W2198" s="15" t="s">
        <v>1624</v>
      </c>
      <c r="X2198" s="15" t="e">
        <f>_xlfn.XLOOKUP(_LOOKUP[[#This Row],[AdjusterMemberName]],_Adjuster[Adjuster Name],_Adjuster[Email],,0)</f>
        <v>#N/A</v>
      </c>
      <c r="Y2198" s="15" t="e">
        <f>_xlfn.XLOOKUP(_LOOKUP[[#This Row],[AdjusterMemberName]],_Adjuster[Adjuster Name],_Adjuster[Phone Number],,0)</f>
        <v>#N/A</v>
      </c>
      <c r="Z2198" s="15" t="s">
        <v>12783</v>
      </c>
      <c r="AA21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925 Hensley Ave, San Bruno  CA 94066</v>
      </c>
      <c r="AB2198" s="15"/>
    </row>
    <row r="2199" spans="1:28" x14ac:dyDescent="0.3">
      <c r="A2199" s="14">
        <v>1</v>
      </c>
      <c r="B2199" s="14">
        <v>1</v>
      </c>
      <c r="C2199" s="15" t="s">
        <v>31630</v>
      </c>
      <c r="D2199" s="15" t="s">
        <v>31630</v>
      </c>
      <c r="E2199" s="15">
        <v>45682</v>
      </c>
      <c r="F2199" s="15" t="s">
        <v>31631</v>
      </c>
      <c r="G2199" s="15">
        <v>45644</v>
      </c>
      <c r="H2199" s="15">
        <v>45826</v>
      </c>
      <c r="I2199" s="15" t="s">
        <v>31632</v>
      </c>
      <c r="J2199" s="15" t="s">
        <v>31633</v>
      </c>
      <c r="K2199" s="15" t="s">
        <v>45489</v>
      </c>
      <c r="L2199" s="15" t="s">
        <v>181</v>
      </c>
      <c r="M2199" s="15" t="s">
        <v>779</v>
      </c>
      <c r="N2199" s="14">
        <v>2003</v>
      </c>
      <c r="O2199" s="15" t="s">
        <v>31634</v>
      </c>
      <c r="P2199" s="15" t="s">
        <v>106</v>
      </c>
      <c r="Q2199" s="15" t="s">
        <v>47061</v>
      </c>
      <c r="R2199" s="15" t="s">
        <v>31635</v>
      </c>
      <c r="S2199" s="15" t="s">
        <v>31636</v>
      </c>
      <c r="T2199" s="15" t="s">
        <v>830</v>
      </c>
      <c r="U2199" s="15" t="s">
        <v>53</v>
      </c>
      <c r="V2199" s="15" t="s">
        <v>45848</v>
      </c>
      <c r="W2199" s="15" t="s">
        <v>1357</v>
      </c>
      <c r="X2199" s="15" t="str">
        <f>_xlfn.XLOOKUP(_LOOKUP[[#This Row],[AdjusterMemberName]],_Adjuster[Adjuster Name],_Adjuster[Email],,0)</f>
        <v>jRivera1@knightcompany.com</v>
      </c>
      <c r="Y2199" s="15" t="str">
        <f>_xlfn.XLOOKUP(_LOOKUP[[#This Row],[AdjusterMemberName]],_Adjuster[Adjuster Name],_Adjuster[Phone Number],,0)</f>
        <v>424-559-5239</v>
      </c>
      <c r="Z2199" s="15" t="s">
        <v>31637</v>
      </c>
      <c r="AA21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2555 Foothill Blvd Apt 200, Oakland  CA 94601</v>
      </c>
      <c r="AB2199" s="15"/>
    </row>
    <row r="2200" spans="1:28" x14ac:dyDescent="0.3">
      <c r="A2200" s="14">
        <v>1</v>
      </c>
      <c r="B2200" s="14">
        <v>1</v>
      </c>
      <c r="C2200" s="15" t="s">
        <v>29078</v>
      </c>
      <c r="D2200" s="15" t="s">
        <v>29079</v>
      </c>
      <c r="E2200" s="15">
        <v>45681</v>
      </c>
      <c r="F2200" s="15" t="s">
        <v>29080</v>
      </c>
      <c r="G2200" s="15">
        <v>45519</v>
      </c>
      <c r="H2200" s="15">
        <v>45703</v>
      </c>
      <c r="I2200" s="15" t="s">
        <v>29081</v>
      </c>
      <c r="J2200" s="15" t="s">
        <v>29082</v>
      </c>
      <c r="K2200" s="15" t="s">
        <v>45919</v>
      </c>
      <c r="L2200" s="15" t="s">
        <v>430</v>
      </c>
      <c r="M2200" s="15" t="s">
        <v>599</v>
      </c>
      <c r="N2200" s="14">
        <v>2012</v>
      </c>
      <c r="O2200" s="15" t="s">
        <v>29083</v>
      </c>
      <c r="P2200" s="15" t="s">
        <v>106</v>
      </c>
      <c r="Q2200" s="15" t="s">
        <v>47053</v>
      </c>
      <c r="R2200" s="15" t="s">
        <v>5045</v>
      </c>
      <c r="S2200" s="15" t="s">
        <v>29084</v>
      </c>
      <c r="T2200" s="15" t="s">
        <v>3521</v>
      </c>
      <c r="U2200" s="15" t="s">
        <v>53</v>
      </c>
      <c r="V2200" s="15" t="s">
        <v>45362</v>
      </c>
      <c r="W2200" s="15" t="s">
        <v>54</v>
      </c>
      <c r="X2200" s="15" t="str">
        <f>_xlfn.XLOOKUP(_LOOKUP[[#This Row],[AdjusterMemberName]],_Adjuster[Adjuster Name],_Adjuster[Email],,0)</f>
        <v>JRubalcava@knightcompany.com</v>
      </c>
      <c r="Y2200" s="15" t="str">
        <f>_xlfn.XLOOKUP(_LOOKUP[[#This Row],[AdjusterMemberName]],_Adjuster[Adjuster Name],_Adjuster[Phone Number],,0)</f>
        <v>424-559-5420</v>
      </c>
      <c r="Z2200" s="15" t="s">
        <v>29085</v>
      </c>
      <c r="AA22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8935 E Mountain View Ave, Selma  CA 93662</v>
      </c>
      <c r="AB2200" s="15"/>
    </row>
    <row r="2201" spans="1:28" x14ac:dyDescent="0.3">
      <c r="A2201" s="14">
        <v>1</v>
      </c>
      <c r="B2201" s="14">
        <v>1</v>
      </c>
      <c r="C2201" s="15" t="s">
        <v>29142</v>
      </c>
      <c r="D2201" s="15" t="s">
        <v>29143</v>
      </c>
      <c r="E2201" s="15">
        <v>45681</v>
      </c>
      <c r="F2201" s="15" t="s">
        <v>29144</v>
      </c>
      <c r="G2201" s="15">
        <v>45532</v>
      </c>
      <c r="H2201" s="15">
        <v>45716</v>
      </c>
      <c r="I2201" s="15" t="s">
        <v>29145</v>
      </c>
      <c r="J2201" s="15" t="s">
        <v>29146</v>
      </c>
      <c r="K2201" s="15" t="s">
        <v>45407</v>
      </c>
      <c r="L2201" s="15" t="s">
        <v>103</v>
      </c>
      <c r="M2201" s="15" t="s">
        <v>104</v>
      </c>
      <c r="N2201" s="14">
        <v>2007</v>
      </c>
      <c r="O2201" s="15" t="s">
        <v>29147</v>
      </c>
      <c r="P2201" s="15" t="s">
        <v>106</v>
      </c>
      <c r="Q2201" s="15" t="s">
        <v>47065</v>
      </c>
      <c r="R2201" s="15" t="s">
        <v>22323</v>
      </c>
      <c r="S2201" s="15" t="s">
        <v>29148</v>
      </c>
      <c r="T2201" s="15" t="s">
        <v>2072</v>
      </c>
      <c r="U2201" s="15" t="s">
        <v>53</v>
      </c>
      <c r="V2201" s="15" t="s">
        <v>45733</v>
      </c>
      <c r="W2201" s="15" t="s">
        <v>1357</v>
      </c>
      <c r="X2201" s="15" t="str">
        <f>_xlfn.XLOOKUP(_LOOKUP[[#This Row],[AdjusterMemberName]],_Adjuster[Adjuster Name],_Adjuster[Email],,0)</f>
        <v>jRivera1@knightcompany.com</v>
      </c>
      <c r="Y2201" s="15" t="str">
        <f>_xlfn.XLOOKUP(_LOOKUP[[#This Row],[AdjusterMemberName]],_Adjuster[Adjuster Name],_Adjuster[Phone Number],,0)</f>
        <v>424-559-5239</v>
      </c>
      <c r="Z2201" s="15" t="s">
        <v>29149</v>
      </c>
      <c r="AA22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8413 Banana Ave, Fontana  CA 92335</v>
      </c>
      <c r="AB2201" s="15"/>
    </row>
    <row r="2202" spans="1:28" x14ac:dyDescent="0.3">
      <c r="A2202" s="14">
        <v>1</v>
      </c>
      <c r="B2202" s="14">
        <v>1</v>
      </c>
      <c r="C2202" s="15" t="s">
        <v>29254</v>
      </c>
      <c r="D2202" s="15" t="s">
        <v>29254</v>
      </c>
      <c r="E2202" s="15">
        <v>45681</v>
      </c>
      <c r="F2202" s="15" t="s">
        <v>29255</v>
      </c>
      <c r="G2202" s="15">
        <v>45512</v>
      </c>
      <c r="H2202" s="15">
        <v>45696</v>
      </c>
      <c r="I2202" s="15" t="s">
        <v>29256</v>
      </c>
      <c r="J2202" s="15" t="s">
        <v>29257</v>
      </c>
      <c r="K2202" s="15" t="s">
        <v>45646</v>
      </c>
      <c r="L2202" s="15" t="s">
        <v>536</v>
      </c>
      <c r="M2202" s="15" t="s">
        <v>4864</v>
      </c>
      <c r="N2202" s="14">
        <v>2018</v>
      </c>
      <c r="O2202" s="15" t="s">
        <v>29258</v>
      </c>
      <c r="P2202" s="15" t="s">
        <v>81</v>
      </c>
      <c r="Q2202" s="15" t="s">
        <v>47019</v>
      </c>
      <c r="R2202" s="15" t="s">
        <v>29259</v>
      </c>
      <c r="S2202" s="15" t="s">
        <v>29260</v>
      </c>
      <c r="T2202" s="15" t="s">
        <v>1366</v>
      </c>
      <c r="U2202" s="15" t="s">
        <v>53</v>
      </c>
      <c r="V2202" s="15" t="s">
        <v>46130</v>
      </c>
      <c r="W2202" s="15" t="s">
        <v>7479</v>
      </c>
      <c r="X2202" s="15" t="e">
        <f>_xlfn.XLOOKUP(_LOOKUP[[#This Row],[AdjusterMemberName]],_Adjuster[Adjuster Name],_Adjuster[Email],,0)</f>
        <v>#N/A</v>
      </c>
      <c r="Y2202" s="15" t="e">
        <f>_xlfn.XLOOKUP(_LOOKUP[[#This Row],[AdjusterMemberName]],_Adjuster[Adjuster Name],_Adjuster[Phone Number],,0)</f>
        <v>#N/A</v>
      </c>
      <c r="Z2202" s="15" t="s">
        <v>29261</v>
      </c>
      <c r="AA22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2731 Ridgeline Dr Apt 106, Corona  CA 92882</v>
      </c>
      <c r="AB2202" s="15"/>
    </row>
    <row r="2203" spans="1:28" x14ac:dyDescent="0.3">
      <c r="A2203" s="14">
        <v>1</v>
      </c>
      <c r="B2203" s="14">
        <v>1</v>
      </c>
      <c r="C2203" s="15" t="s">
        <v>31352</v>
      </c>
      <c r="D2203" s="15" t="s">
        <v>31352</v>
      </c>
      <c r="E2203" s="15">
        <v>45681</v>
      </c>
      <c r="F2203" s="15" t="s">
        <v>31353</v>
      </c>
      <c r="G2203" s="15">
        <v>45569</v>
      </c>
      <c r="H2203" s="15">
        <v>45751</v>
      </c>
      <c r="I2203" s="15" t="s">
        <v>31354</v>
      </c>
      <c r="J2203" s="15" t="s">
        <v>31355</v>
      </c>
      <c r="K2203" s="15" t="s">
        <v>45407</v>
      </c>
      <c r="L2203" s="15" t="s">
        <v>314</v>
      </c>
      <c r="M2203" s="15" t="s">
        <v>978</v>
      </c>
      <c r="N2203" s="14">
        <v>2018</v>
      </c>
      <c r="O2203" s="15" t="s">
        <v>31356</v>
      </c>
      <c r="P2203" s="15" t="s">
        <v>81</v>
      </c>
      <c r="Q2203" s="15" t="s">
        <v>119</v>
      </c>
      <c r="R2203" s="15" t="s">
        <v>345</v>
      </c>
      <c r="S2203" s="15" t="s">
        <v>31357</v>
      </c>
      <c r="T2203" s="15" t="s">
        <v>8363</v>
      </c>
      <c r="U2203" s="15" t="s">
        <v>53</v>
      </c>
      <c r="V2203" s="15" t="s">
        <v>46265</v>
      </c>
      <c r="W2203" s="15" t="s">
        <v>22473</v>
      </c>
      <c r="X2203" s="15" t="e">
        <f>_xlfn.XLOOKUP(_LOOKUP[[#This Row],[AdjusterMemberName]],_Adjuster[Adjuster Name],_Adjuster[Email],,0)</f>
        <v>#N/A</v>
      </c>
      <c r="Y2203" s="15" t="e">
        <f>_xlfn.XLOOKUP(_LOOKUP[[#This Row],[AdjusterMemberName]],_Adjuster[Adjuster Name],_Adjuster[Phone Number],,0)</f>
        <v>#N/A</v>
      </c>
      <c r="Z2203" s="15" t="s">
        <v>31358</v>
      </c>
      <c r="AA22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1223 W Gage Ave, Fullerton  CA 92833</v>
      </c>
      <c r="AB2203" s="15">
        <v>45673</v>
      </c>
    </row>
    <row r="2204" spans="1:28" x14ac:dyDescent="0.3">
      <c r="A2204" s="14">
        <v>1</v>
      </c>
      <c r="B2204" s="14">
        <v>1</v>
      </c>
      <c r="C2204" s="15" t="s">
        <v>29008</v>
      </c>
      <c r="D2204" s="15" t="s">
        <v>29008</v>
      </c>
      <c r="E2204" s="15">
        <v>45680</v>
      </c>
      <c r="F2204" s="15" t="s">
        <v>29009</v>
      </c>
      <c r="G2204" s="15">
        <v>45678</v>
      </c>
      <c r="H2204" s="15">
        <v>45859</v>
      </c>
      <c r="I2204" s="15" t="s">
        <v>29010</v>
      </c>
      <c r="J2204" s="15" t="s">
        <v>29011</v>
      </c>
      <c r="K2204" s="15" t="s">
        <v>45369</v>
      </c>
      <c r="L2204" s="15" t="s">
        <v>314</v>
      </c>
      <c r="M2204" s="15" t="s">
        <v>315</v>
      </c>
      <c r="N2204" s="14">
        <v>2025</v>
      </c>
      <c r="O2204" s="15" t="s">
        <v>29012</v>
      </c>
      <c r="P2204" s="15" t="s">
        <v>81</v>
      </c>
      <c r="Q2204" s="15" t="s">
        <v>46893</v>
      </c>
      <c r="R2204" s="15" t="s">
        <v>29013</v>
      </c>
      <c r="S2204" s="15" t="s">
        <v>29014</v>
      </c>
      <c r="T2204" s="15" t="s">
        <v>2237</v>
      </c>
      <c r="U2204" s="15" t="s">
        <v>53</v>
      </c>
      <c r="V2204" s="15" t="s">
        <v>45384</v>
      </c>
      <c r="W2204" s="15" t="s">
        <v>1544</v>
      </c>
      <c r="X2204" s="15" t="str">
        <f>_xlfn.XLOOKUP(_LOOKUP[[#This Row],[AdjusterMemberName]],_Adjuster[Adjuster Name],_Adjuster[Email],,0)</f>
        <v>CRodriguez5@knightcompany.com</v>
      </c>
      <c r="Y2204" s="15" t="str">
        <f>_xlfn.XLOOKUP(_LOOKUP[[#This Row],[AdjusterMemberName]],_Adjuster[Adjuster Name],_Adjuster[Phone Number],,0)</f>
        <v>323-456-1708</v>
      </c>
      <c r="Z2204" s="15" t="s">
        <v>29015</v>
      </c>
      <c r="AA22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11582 Greene Ct, Adelanto  CA 92301</v>
      </c>
      <c r="AB2204" s="15">
        <v>45722</v>
      </c>
    </row>
    <row r="2205" spans="1:28" x14ac:dyDescent="0.3">
      <c r="A2205" s="14">
        <v>1</v>
      </c>
      <c r="B2205" s="14">
        <v>1</v>
      </c>
      <c r="C2205" s="15" t="s">
        <v>18756</v>
      </c>
      <c r="D2205" s="15" t="s">
        <v>18756</v>
      </c>
      <c r="E2205" s="15">
        <v>45680</v>
      </c>
      <c r="F2205" s="15" t="s">
        <v>27572</v>
      </c>
      <c r="G2205" s="15">
        <v>45562</v>
      </c>
      <c r="H2205" s="15">
        <v>45743</v>
      </c>
      <c r="I2205" s="15" t="s">
        <v>29033</v>
      </c>
      <c r="J2205" s="15" t="s">
        <v>29034</v>
      </c>
      <c r="K2205" s="15" t="s">
        <v>45875</v>
      </c>
      <c r="L2205" s="15" t="s">
        <v>103</v>
      </c>
      <c r="M2205" s="15" t="s">
        <v>1336</v>
      </c>
      <c r="N2205" s="14">
        <v>2010</v>
      </c>
      <c r="O2205" s="15" t="s">
        <v>29035</v>
      </c>
      <c r="P2205" s="15" t="s">
        <v>81</v>
      </c>
      <c r="Q2205" s="15" t="s">
        <v>47079</v>
      </c>
      <c r="R2205" s="15" t="s">
        <v>18762</v>
      </c>
      <c r="S2205" s="15" t="s">
        <v>18763</v>
      </c>
      <c r="T2205" s="15" t="s">
        <v>3342</v>
      </c>
      <c r="U2205" s="15" t="s">
        <v>53</v>
      </c>
      <c r="V2205" s="15" t="s">
        <v>45720</v>
      </c>
      <c r="W2205" s="15" t="s">
        <v>1049</v>
      </c>
      <c r="X2205" s="15" t="str">
        <f>_xlfn.XLOOKUP(_LOOKUP[[#This Row],[AdjusterMemberName]],_Adjuster[Adjuster Name],_Adjuster[Email],,0)</f>
        <v>cPenate@knightcompany.com</v>
      </c>
      <c r="Y2205" s="15" t="str">
        <f>_xlfn.XLOOKUP(_LOOKUP[[#This Row],[AdjusterMemberName]],_Adjuster[Adjuster Name],_Adjuster[Phone Number],,0)</f>
        <v>424-559-5385</v>
      </c>
      <c r="Z2205" s="15" t="s">
        <v>18764</v>
      </c>
      <c r="AA22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6050 Pedley Rd, Jurupa Valley  CA 92509</v>
      </c>
      <c r="AB2205" s="15"/>
    </row>
    <row r="2206" spans="1:28" x14ac:dyDescent="0.3">
      <c r="A2206" s="14">
        <v>1</v>
      </c>
      <c r="B2206" s="14">
        <v>1</v>
      </c>
      <c r="C2206" s="15" t="s">
        <v>29036</v>
      </c>
      <c r="D2206" s="15" t="s">
        <v>29036</v>
      </c>
      <c r="E2206" s="15">
        <v>45680</v>
      </c>
      <c r="F2206" s="15" t="s">
        <v>29037</v>
      </c>
      <c r="G2206" s="15">
        <v>45667</v>
      </c>
      <c r="H2206" s="15">
        <v>45848</v>
      </c>
      <c r="I2206" s="15" t="s">
        <v>29038</v>
      </c>
      <c r="J2206" s="15" t="s">
        <v>29039</v>
      </c>
      <c r="K2206" s="15" t="s">
        <v>45663</v>
      </c>
      <c r="L2206" s="15" t="s">
        <v>139</v>
      </c>
      <c r="M2206" s="15" t="s">
        <v>29040</v>
      </c>
      <c r="N2206" s="14">
        <v>2013</v>
      </c>
      <c r="O2206" s="15" t="s">
        <v>29041</v>
      </c>
      <c r="P2206" s="15" t="s">
        <v>106</v>
      </c>
      <c r="Q2206" s="15" t="s">
        <v>46893</v>
      </c>
      <c r="R2206" s="15" t="s">
        <v>7656</v>
      </c>
      <c r="S2206" s="15" t="s">
        <v>29042</v>
      </c>
      <c r="T2206" s="15" t="s">
        <v>1964</v>
      </c>
      <c r="U2206" s="15" t="s">
        <v>53</v>
      </c>
      <c r="V2206" s="15" t="s">
        <v>46149</v>
      </c>
      <c r="W2206" s="15" t="s">
        <v>54</v>
      </c>
      <c r="X2206" s="15" t="str">
        <f>_xlfn.XLOOKUP(_LOOKUP[[#This Row],[AdjusterMemberName]],_Adjuster[Adjuster Name],_Adjuster[Email],,0)</f>
        <v>JRubalcava@knightcompany.com</v>
      </c>
      <c r="Y2206" s="15" t="str">
        <f>_xlfn.XLOOKUP(_LOOKUP[[#This Row],[AdjusterMemberName]],_Adjuster[Adjuster Name],_Adjuster[Phone Number],,0)</f>
        <v>424-559-5420</v>
      </c>
      <c r="Z2206" s="15" t="s">
        <v>29043</v>
      </c>
      <c r="AA22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10331 Western Ave Apt 1, Downey  CA 90241</v>
      </c>
      <c r="AB2206" s="15">
        <v>45829</v>
      </c>
    </row>
    <row r="2207" spans="1:28" x14ac:dyDescent="0.3">
      <c r="A2207" s="14">
        <v>1</v>
      </c>
      <c r="B2207" s="14">
        <v>1</v>
      </c>
      <c r="C2207" s="15" t="s">
        <v>29052</v>
      </c>
      <c r="D2207" s="15" t="s">
        <v>29053</v>
      </c>
      <c r="E2207" s="15">
        <v>45680</v>
      </c>
      <c r="F2207" s="15" t="s">
        <v>29054</v>
      </c>
      <c r="G2207" s="15">
        <v>45622</v>
      </c>
      <c r="H2207" s="15">
        <v>45803</v>
      </c>
      <c r="I2207" s="15" t="s">
        <v>29055</v>
      </c>
      <c r="J2207" s="15" t="s">
        <v>29056</v>
      </c>
      <c r="K2207" s="15" t="s">
        <v>45810</v>
      </c>
      <c r="L2207" s="15" t="s">
        <v>128</v>
      </c>
      <c r="M2207" s="15" t="s">
        <v>129</v>
      </c>
      <c r="N2207" s="14">
        <v>2022</v>
      </c>
      <c r="O2207" s="15" t="s">
        <v>29057</v>
      </c>
      <c r="P2207" s="15" t="s">
        <v>106</v>
      </c>
      <c r="Q2207" s="15" t="s">
        <v>47073</v>
      </c>
      <c r="R2207" s="15" t="s">
        <v>12317</v>
      </c>
      <c r="S2207" s="15" t="s">
        <v>29058</v>
      </c>
      <c r="T2207" s="15" t="s">
        <v>4967</v>
      </c>
      <c r="U2207" s="15" t="s">
        <v>53</v>
      </c>
      <c r="V2207" s="15" t="s">
        <v>45436</v>
      </c>
      <c r="W2207" s="15" t="s">
        <v>3114</v>
      </c>
      <c r="X2207" s="15" t="str">
        <f>_xlfn.XLOOKUP(_LOOKUP[[#This Row],[AdjusterMemberName]],_Adjuster[Adjuster Name],_Adjuster[Email],,0)</f>
        <v>eExmundo@knightcompany.com</v>
      </c>
      <c r="Y2207" s="15" t="str">
        <f>_xlfn.XLOOKUP(_LOOKUP[[#This Row],[AdjusterMemberName]],_Adjuster[Adjuster Name],_Adjuster[Phone Number],,0)</f>
        <v>424-559-5400</v>
      </c>
      <c r="Z2207" s="15" t="s">
        <v>29059</v>
      </c>
      <c r="AA22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5647 Muller St, Bell Gardens  CA 90201</v>
      </c>
      <c r="AB2207" s="15"/>
    </row>
    <row r="2208" spans="1:28" x14ac:dyDescent="0.3">
      <c r="A2208" s="14">
        <v>1</v>
      </c>
      <c r="B2208" s="14">
        <v>1</v>
      </c>
      <c r="C2208" s="15" t="s">
        <v>29060</v>
      </c>
      <c r="D2208" s="15" t="s">
        <v>29060</v>
      </c>
      <c r="E2208" s="15">
        <v>45680</v>
      </c>
      <c r="F2208" s="15" t="s">
        <v>29061</v>
      </c>
      <c r="G2208" s="15">
        <v>45565</v>
      </c>
      <c r="H2208" s="15">
        <v>45746</v>
      </c>
      <c r="I2208" s="15" t="s">
        <v>29062</v>
      </c>
      <c r="J2208" s="15" t="s">
        <v>29063</v>
      </c>
      <c r="K2208" s="15" t="s">
        <v>45855</v>
      </c>
      <c r="L2208" s="15" t="s">
        <v>103</v>
      </c>
      <c r="M2208" s="15" t="s">
        <v>1336</v>
      </c>
      <c r="N2208" s="14">
        <v>2012</v>
      </c>
      <c r="O2208" s="15" t="s">
        <v>29064</v>
      </c>
      <c r="P2208" s="15" t="s">
        <v>81</v>
      </c>
      <c r="Q2208" s="15" t="s">
        <v>47065</v>
      </c>
      <c r="R2208" s="15" t="s">
        <v>29065</v>
      </c>
      <c r="S2208" s="15" t="s">
        <v>29066</v>
      </c>
      <c r="T2208" s="15" t="s">
        <v>385</v>
      </c>
      <c r="U2208" s="15" t="s">
        <v>53</v>
      </c>
      <c r="V2208" s="15" t="s">
        <v>45538</v>
      </c>
      <c r="W2208" s="15" t="s">
        <v>1357</v>
      </c>
      <c r="X2208" s="15" t="str">
        <f>_xlfn.XLOOKUP(_LOOKUP[[#This Row],[AdjusterMemberName]],_Adjuster[Adjuster Name],_Adjuster[Email],,0)</f>
        <v>jRivera1@knightcompany.com</v>
      </c>
      <c r="Y2208" s="15" t="str">
        <f>_xlfn.XLOOKUP(_LOOKUP[[#This Row],[AdjusterMemberName]],_Adjuster[Adjuster Name],_Adjuster[Phone Number],,0)</f>
        <v>424-559-5239</v>
      </c>
      <c r="Z2208" s="15" t="s">
        <v>29067</v>
      </c>
      <c r="AA22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3424 Whistler Ave, El Monte  CA 91732</v>
      </c>
      <c r="AB2208" s="15"/>
    </row>
    <row r="2209" spans="1:28" x14ac:dyDescent="0.3">
      <c r="A2209" s="14">
        <v>1</v>
      </c>
      <c r="B2209" s="14">
        <v>0</v>
      </c>
      <c r="C2209" s="15" t="s">
        <v>29191</v>
      </c>
      <c r="D2209" s="15" t="s">
        <v>29192</v>
      </c>
      <c r="E2209" s="15">
        <v>45680</v>
      </c>
      <c r="F2209" s="15" t="s">
        <v>29193</v>
      </c>
      <c r="G2209" s="15">
        <v>45645</v>
      </c>
      <c r="H2209" s="15">
        <v>45827</v>
      </c>
      <c r="I2209" s="15" t="s">
        <v>29194</v>
      </c>
      <c r="J2209" s="15" t="s">
        <v>29195</v>
      </c>
      <c r="K2209" s="15" t="s">
        <v>45661</v>
      </c>
      <c r="L2209" s="15" t="s">
        <v>314</v>
      </c>
      <c r="M2209" s="15" t="s">
        <v>3946</v>
      </c>
      <c r="N2209" s="14">
        <v>2019</v>
      </c>
      <c r="O2209" s="15" t="s">
        <v>29196</v>
      </c>
      <c r="P2209" s="15" t="s">
        <v>106</v>
      </c>
      <c r="Q2209" s="15" t="s">
        <v>47012</v>
      </c>
      <c r="R2209" s="15" t="s">
        <v>29197</v>
      </c>
      <c r="S2209" s="15" t="s">
        <v>29198</v>
      </c>
      <c r="T2209" s="15" t="s">
        <v>3904</v>
      </c>
      <c r="U2209" s="15" t="s">
        <v>53</v>
      </c>
      <c r="V2209" s="15" t="s">
        <v>45821</v>
      </c>
      <c r="W2209" s="15" t="s">
        <v>1544</v>
      </c>
      <c r="X2209" s="15" t="str">
        <f>_xlfn.XLOOKUP(_LOOKUP[[#This Row],[AdjusterMemberName]],_Adjuster[Adjuster Name],_Adjuster[Email],,0)</f>
        <v>CRodriguez5@knightcompany.com</v>
      </c>
      <c r="Y2209" s="15" t="str">
        <f>_xlfn.XLOOKUP(_LOOKUP[[#This Row],[AdjusterMemberName]],_Adjuster[Adjuster Name],_Adjuster[Phone Number],,0)</f>
        <v>323-456-1708</v>
      </c>
      <c r="Z2209" s="15" t="s">
        <v>29199</v>
      </c>
      <c r="AA22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1118 S Enns Ave, Reedley  CA 93654</v>
      </c>
      <c r="AB2209" s="15"/>
    </row>
    <row r="2210" spans="1:28" x14ac:dyDescent="0.3">
      <c r="A2210" s="14">
        <v>1</v>
      </c>
      <c r="B2210" s="14">
        <v>1</v>
      </c>
      <c r="C2210" s="15" t="s">
        <v>32012</v>
      </c>
      <c r="D2210" s="15" t="s">
        <v>32012</v>
      </c>
      <c r="E2210" s="15">
        <v>45680</v>
      </c>
      <c r="F2210" s="15" t="s">
        <v>32013</v>
      </c>
      <c r="G2210" s="15">
        <v>45624</v>
      </c>
      <c r="H2210" s="15">
        <v>45805</v>
      </c>
      <c r="I2210" s="15" t="s">
        <v>32014</v>
      </c>
      <c r="J2210" s="15" t="s">
        <v>32015</v>
      </c>
      <c r="K2210" s="15" t="s">
        <v>45748</v>
      </c>
      <c r="L2210" s="15" t="s">
        <v>25</v>
      </c>
      <c r="M2210" s="15" t="s">
        <v>480</v>
      </c>
      <c r="N2210" s="14">
        <v>2010</v>
      </c>
      <c r="O2210" s="15" t="s">
        <v>32016</v>
      </c>
      <c r="P2210" s="15" t="s">
        <v>81</v>
      </c>
      <c r="Q2210" s="15" t="s">
        <v>47061</v>
      </c>
      <c r="R2210" s="15" t="s">
        <v>32017</v>
      </c>
      <c r="S2210" s="15" t="s">
        <v>32018</v>
      </c>
      <c r="T2210" s="15" t="s">
        <v>174</v>
      </c>
      <c r="U2210" s="15" t="s">
        <v>53</v>
      </c>
      <c r="V2210" s="15" t="s">
        <v>45694</v>
      </c>
      <c r="W2210" s="15" t="s">
        <v>1544</v>
      </c>
      <c r="X2210" s="15" t="str">
        <f>_xlfn.XLOOKUP(_LOOKUP[[#This Row],[AdjusterMemberName]],_Adjuster[Adjuster Name],_Adjuster[Email],,0)</f>
        <v>CRodriguez5@knightcompany.com</v>
      </c>
      <c r="Y2210" s="15" t="str">
        <f>_xlfn.XLOOKUP(_LOOKUP[[#This Row],[AdjusterMemberName]],_Adjuster[Adjuster Name],_Adjuster[Phone Number],,0)</f>
        <v>323-456-1708</v>
      </c>
      <c r="Z2210" s="15" t="s">
        <v>32019</v>
      </c>
      <c r="AA22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1353 E 59Th St, Los Angeles  CA 90059</v>
      </c>
      <c r="AB2210" s="15">
        <v>45778</v>
      </c>
    </row>
    <row r="2211" spans="1:28" x14ac:dyDescent="0.3">
      <c r="A2211" s="14">
        <v>1</v>
      </c>
      <c r="B2211" s="14">
        <v>1</v>
      </c>
      <c r="C2211" s="15" t="s">
        <v>34018</v>
      </c>
      <c r="D2211" s="15" t="s">
        <v>34018</v>
      </c>
      <c r="E2211" s="15">
        <v>45680</v>
      </c>
      <c r="F2211" s="15" t="s">
        <v>34019</v>
      </c>
      <c r="G2211" s="15">
        <v>45681</v>
      </c>
      <c r="H2211" s="15">
        <v>45862</v>
      </c>
      <c r="I2211" s="15" t="s">
        <v>34020</v>
      </c>
      <c r="J2211" s="15" t="s">
        <v>34021</v>
      </c>
      <c r="K2211" s="15" t="s">
        <v>45506</v>
      </c>
      <c r="L2211" s="15" t="s">
        <v>314</v>
      </c>
      <c r="M2211" s="15" t="s">
        <v>315</v>
      </c>
      <c r="N2211" s="14">
        <v>2018</v>
      </c>
      <c r="O2211" s="15" t="s">
        <v>34022</v>
      </c>
      <c r="P2211" s="15" t="s">
        <v>106</v>
      </c>
      <c r="Q2211" s="15" t="s">
        <v>119</v>
      </c>
      <c r="R2211" s="15" t="s">
        <v>34023</v>
      </c>
      <c r="S2211" s="15" t="s">
        <v>34024</v>
      </c>
      <c r="T2211" s="15" t="s">
        <v>2072</v>
      </c>
      <c r="U2211" s="15" t="s">
        <v>53</v>
      </c>
      <c r="V2211" s="15" t="s">
        <v>45733</v>
      </c>
      <c r="W2211" s="15" t="s">
        <v>22473</v>
      </c>
      <c r="X2211" s="15" t="e">
        <f>_xlfn.XLOOKUP(_LOOKUP[[#This Row],[AdjusterMemberName]],_Adjuster[Adjuster Name],_Adjuster[Email],,0)</f>
        <v>#N/A</v>
      </c>
      <c r="Y2211" s="15" t="e">
        <f>_xlfn.XLOOKUP(_LOOKUP[[#This Row],[AdjusterMemberName]],_Adjuster[Adjuster Name],_Adjuster[Phone Number],,0)</f>
        <v>#N/A</v>
      </c>
      <c r="Z2211" s="15" t="s">
        <v>34025</v>
      </c>
      <c r="AA22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9081 Junipier Av Apt 4 , Fontana  CA 92335</v>
      </c>
      <c r="AB2211" s="15"/>
    </row>
    <row r="2212" spans="1:28" x14ac:dyDescent="0.3">
      <c r="A2212" s="14">
        <v>1</v>
      </c>
      <c r="B2212" s="14">
        <v>1</v>
      </c>
      <c r="C2212" s="15" t="s">
        <v>34018</v>
      </c>
      <c r="D2212" s="15" t="s">
        <v>34018</v>
      </c>
      <c r="E2212" s="15">
        <v>45680</v>
      </c>
      <c r="F2212" s="15" t="s">
        <v>34360</v>
      </c>
      <c r="G2212" s="15">
        <v>45495</v>
      </c>
      <c r="H2212" s="15">
        <v>45679</v>
      </c>
      <c r="I2212" s="15" t="s">
        <v>34361</v>
      </c>
      <c r="J2212" s="15" t="s">
        <v>34362</v>
      </c>
      <c r="K2212" s="15" t="s">
        <v>45506</v>
      </c>
      <c r="L2212" s="15" t="s">
        <v>314</v>
      </c>
      <c r="M2212" s="15" t="s">
        <v>315</v>
      </c>
      <c r="N2212" s="14">
        <v>2018</v>
      </c>
      <c r="O2212" s="15" t="s">
        <v>34022</v>
      </c>
      <c r="P2212" s="15" t="s">
        <v>106</v>
      </c>
      <c r="Q2212" s="15" t="s">
        <v>119</v>
      </c>
      <c r="R2212" s="15" t="s">
        <v>34023</v>
      </c>
      <c r="S2212" s="15" t="s">
        <v>34024</v>
      </c>
      <c r="T2212" s="15" t="s">
        <v>2072</v>
      </c>
      <c r="U2212" s="15" t="s">
        <v>53</v>
      </c>
      <c r="V2212" s="15" t="s">
        <v>45733</v>
      </c>
      <c r="W2212" s="15" t="s">
        <v>22473</v>
      </c>
      <c r="X2212" s="15" t="e">
        <f>_xlfn.XLOOKUP(_LOOKUP[[#This Row],[AdjusterMemberName]],_Adjuster[Adjuster Name],_Adjuster[Email],,0)</f>
        <v>#N/A</v>
      </c>
      <c r="Y2212" s="15" t="e">
        <f>_xlfn.XLOOKUP(_LOOKUP[[#This Row],[AdjusterMemberName]],_Adjuster[Adjuster Name],_Adjuster[Phone Number],,0)</f>
        <v>#N/A</v>
      </c>
      <c r="Z2212" s="15" t="s">
        <v>34363</v>
      </c>
      <c r="AA22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4137 1/2 North F St, Arrowhed Farm  CA 92407</v>
      </c>
      <c r="AB2212" s="15"/>
    </row>
    <row r="2213" spans="1:28" x14ac:dyDescent="0.3">
      <c r="A2213" s="14">
        <v>1</v>
      </c>
      <c r="B2213" s="14">
        <v>1</v>
      </c>
      <c r="C2213" s="15" t="s">
        <v>28890</v>
      </c>
      <c r="D2213" s="15" t="s">
        <v>28890</v>
      </c>
      <c r="E2213" s="15">
        <v>45679</v>
      </c>
      <c r="F2213" s="15" t="s">
        <v>28891</v>
      </c>
      <c r="G2213" s="15">
        <v>45672</v>
      </c>
      <c r="H2213" s="15">
        <v>45853</v>
      </c>
      <c r="I2213" s="15" t="s">
        <v>28892</v>
      </c>
      <c r="J2213" s="15" t="s">
        <v>28893</v>
      </c>
      <c r="K2213" s="15" t="s">
        <v>45429</v>
      </c>
      <c r="L2213" s="15" t="s">
        <v>103</v>
      </c>
      <c r="M2213" s="15" t="s">
        <v>2261</v>
      </c>
      <c r="N2213" s="14">
        <v>1990</v>
      </c>
      <c r="O2213" s="15" t="s">
        <v>28894</v>
      </c>
      <c r="P2213" s="15" t="s">
        <v>81</v>
      </c>
      <c r="Q2213" s="15" t="s">
        <v>46939</v>
      </c>
      <c r="R2213" s="15" t="s">
        <v>781</v>
      </c>
      <c r="S2213" s="15" t="s">
        <v>28895</v>
      </c>
      <c r="T2213" s="15" t="s">
        <v>4165</v>
      </c>
      <c r="U2213" s="15" t="s">
        <v>53</v>
      </c>
      <c r="V2213" s="15" t="s">
        <v>45832</v>
      </c>
      <c r="W2213" s="15" t="s">
        <v>22473</v>
      </c>
      <c r="X2213" s="15" t="e">
        <f>_xlfn.XLOOKUP(_LOOKUP[[#This Row],[AdjusterMemberName]],_Adjuster[Adjuster Name],_Adjuster[Email],,0)</f>
        <v>#N/A</v>
      </c>
      <c r="Y2213" s="15" t="e">
        <f>_xlfn.XLOOKUP(_LOOKUP[[#This Row],[AdjusterMemberName]],_Adjuster[Adjuster Name],_Adjuster[Phone Number],,0)</f>
        <v>#N/A</v>
      </c>
      <c r="Z2213" s="15" t="s">
        <v>28896</v>
      </c>
      <c r="AA22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14385 Cyrene Pl, Sylmar  CA 91342</v>
      </c>
      <c r="AB2213" s="15"/>
    </row>
    <row r="2214" spans="1:28" x14ac:dyDescent="0.3">
      <c r="A2214" s="14">
        <v>1</v>
      </c>
      <c r="B2214" s="14">
        <v>1</v>
      </c>
      <c r="C2214" s="15" t="s">
        <v>22116</v>
      </c>
      <c r="D2214" s="15" t="s">
        <v>22116</v>
      </c>
      <c r="E2214" s="15">
        <v>45679</v>
      </c>
      <c r="F2214" s="15" t="s">
        <v>22117</v>
      </c>
      <c r="G2214" s="15">
        <v>45513</v>
      </c>
      <c r="H2214" s="15">
        <v>45697</v>
      </c>
      <c r="I2214" s="15" t="s">
        <v>28904</v>
      </c>
      <c r="J2214" s="15" t="s">
        <v>28905</v>
      </c>
      <c r="K2214" s="15" t="s">
        <v>45759</v>
      </c>
      <c r="L2214" s="15" t="s">
        <v>103</v>
      </c>
      <c r="M2214" s="15" t="s">
        <v>890</v>
      </c>
      <c r="N2214" s="14">
        <v>2023</v>
      </c>
      <c r="O2214" s="15" t="s">
        <v>22120</v>
      </c>
      <c r="P2214" s="15" t="s">
        <v>106</v>
      </c>
      <c r="Q2214" s="15" t="s">
        <v>47134</v>
      </c>
      <c r="R2214" s="15" t="s">
        <v>22121</v>
      </c>
      <c r="S2214" s="15" t="s">
        <v>22122</v>
      </c>
      <c r="T2214" s="15" t="s">
        <v>22123</v>
      </c>
      <c r="U2214" s="15" t="s">
        <v>53</v>
      </c>
      <c r="V2214" s="15" t="s">
        <v>46375</v>
      </c>
      <c r="W2214" s="15" t="s">
        <v>54</v>
      </c>
      <c r="X2214" s="15" t="str">
        <f>_xlfn.XLOOKUP(_LOOKUP[[#This Row],[AdjusterMemberName]],_Adjuster[Adjuster Name],_Adjuster[Email],,0)</f>
        <v>JRubalcava@knightcompany.com</v>
      </c>
      <c r="Y2214" s="15" t="str">
        <f>_xlfn.XLOOKUP(_LOOKUP[[#This Row],[AdjusterMemberName]],_Adjuster[Adjuster Name],_Adjuster[Phone Number],,0)</f>
        <v>424-559-5420</v>
      </c>
      <c r="Z2214" s="15" t="s">
        <v>22124</v>
      </c>
      <c r="AA22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46171 S Fork Dr, Three Rivers  CA 93271</v>
      </c>
      <c r="AB2214" s="15"/>
    </row>
    <row r="2215" spans="1:28" x14ac:dyDescent="0.3">
      <c r="A2215" s="14">
        <v>1</v>
      </c>
      <c r="B2215" s="14">
        <v>1</v>
      </c>
      <c r="C2215" s="15" t="s">
        <v>28980</v>
      </c>
      <c r="D2215" s="15" t="s">
        <v>28981</v>
      </c>
      <c r="E2215" s="15">
        <v>45679</v>
      </c>
      <c r="F2215" s="15" t="s">
        <v>28982</v>
      </c>
      <c r="G2215" s="15">
        <v>45497</v>
      </c>
      <c r="H2215" s="15">
        <v>45681</v>
      </c>
      <c r="I2215" s="15" t="s">
        <v>28983</v>
      </c>
      <c r="J2215" s="15" t="s">
        <v>28984</v>
      </c>
      <c r="K2215" s="15" t="s">
        <v>45336</v>
      </c>
      <c r="L2215" s="15" t="s">
        <v>281</v>
      </c>
      <c r="M2215" s="15" t="s">
        <v>526</v>
      </c>
      <c r="N2215" s="14">
        <v>2024</v>
      </c>
      <c r="O2215" s="15" t="s">
        <v>28985</v>
      </c>
      <c r="P2215" s="15" t="s">
        <v>81</v>
      </c>
      <c r="Q2215" s="15" t="s">
        <v>47108</v>
      </c>
      <c r="R2215" s="15" t="s">
        <v>28986</v>
      </c>
      <c r="S2215" s="15" t="s">
        <v>28987</v>
      </c>
      <c r="T2215" s="15" t="s">
        <v>530</v>
      </c>
      <c r="U2215" s="15" t="s">
        <v>53</v>
      </c>
      <c r="V2215" s="15" t="s">
        <v>45858</v>
      </c>
      <c r="W2215" s="15" t="s">
        <v>1186</v>
      </c>
      <c r="X2215" s="15" t="str">
        <f>_xlfn.XLOOKUP(_LOOKUP[[#This Row],[AdjusterMemberName]],_Adjuster[Adjuster Name],_Adjuster[Email],,0)</f>
        <v>sAkinleye@knightcompany.com</v>
      </c>
      <c r="Y2215" s="15" t="str">
        <f>_xlfn.XLOOKUP(_LOOKUP[[#This Row],[AdjusterMemberName]],_Adjuster[Adjuster Name],_Adjuster[Phone Number],,0)</f>
        <v>424-559-5280</v>
      </c>
      <c r="Z2215" s="15" t="s">
        <v>28988</v>
      </c>
      <c r="AA22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12541 Lucero, Victorville  CA 92392</v>
      </c>
      <c r="AB2215" s="15"/>
    </row>
    <row r="2216" spans="1:28" x14ac:dyDescent="0.3">
      <c r="A2216" s="14">
        <v>1</v>
      </c>
      <c r="B2216" s="14">
        <v>1</v>
      </c>
      <c r="C2216" s="15" t="s">
        <v>29091</v>
      </c>
      <c r="D2216" s="15" t="s">
        <v>29091</v>
      </c>
      <c r="E2216" s="15">
        <v>45679</v>
      </c>
      <c r="F2216" s="15" t="s">
        <v>29092</v>
      </c>
      <c r="G2216" s="15">
        <v>45605</v>
      </c>
      <c r="H2216" s="15">
        <v>45786</v>
      </c>
      <c r="I2216" s="15" t="s">
        <v>29093</v>
      </c>
      <c r="J2216" s="15" t="s">
        <v>29094</v>
      </c>
      <c r="K2216" s="15" t="s">
        <v>45493</v>
      </c>
      <c r="L2216" s="15" t="s">
        <v>128</v>
      </c>
      <c r="M2216" s="15" t="s">
        <v>170</v>
      </c>
      <c r="N2216" s="14">
        <v>2024</v>
      </c>
      <c r="O2216" s="15" t="s">
        <v>29095</v>
      </c>
      <c r="P2216" s="15" t="s">
        <v>106</v>
      </c>
      <c r="Q2216" s="15" t="s">
        <v>46922</v>
      </c>
      <c r="R2216" s="15" t="s">
        <v>29096</v>
      </c>
      <c r="S2216" s="15" t="s">
        <v>29097</v>
      </c>
      <c r="T2216" s="15" t="s">
        <v>672</v>
      </c>
      <c r="U2216" s="15" t="s">
        <v>53</v>
      </c>
      <c r="V2216" s="15" t="s">
        <v>45553</v>
      </c>
      <c r="W2216" s="15" t="s">
        <v>1357</v>
      </c>
      <c r="X2216" s="15" t="str">
        <f>_xlfn.XLOOKUP(_LOOKUP[[#This Row],[AdjusterMemberName]],_Adjuster[Adjuster Name],_Adjuster[Email],,0)</f>
        <v>jRivera1@knightcompany.com</v>
      </c>
      <c r="Y2216" s="15" t="str">
        <f>_xlfn.XLOOKUP(_LOOKUP[[#This Row],[AdjusterMemberName]],_Adjuster[Adjuster Name],_Adjuster[Phone Number],,0)</f>
        <v>424-559-5239</v>
      </c>
      <c r="Z2216" s="15" t="s">
        <v>29098</v>
      </c>
      <c r="AA22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7033 Nestle Ave, Reseda  CA 91335</v>
      </c>
      <c r="AB2216" s="15"/>
    </row>
    <row r="2217" spans="1:28" x14ac:dyDescent="0.3">
      <c r="A2217" s="14">
        <v>1</v>
      </c>
      <c r="B2217" s="14">
        <v>1</v>
      </c>
      <c r="C2217" s="15" t="s">
        <v>25881</v>
      </c>
      <c r="D2217" s="15" t="s">
        <v>25881</v>
      </c>
      <c r="E2217" s="15">
        <v>45679</v>
      </c>
      <c r="F2217" s="15" t="s">
        <v>25883</v>
      </c>
      <c r="G2217" s="15">
        <v>45614</v>
      </c>
      <c r="H2217" s="15">
        <v>45795</v>
      </c>
      <c r="I2217" s="15" t="s">
        <v>29332</v>
      </c>
      <c r="J2217" s="15" t="s">
        <v>29333</v>
      </c>
      <c r="K2217" s="15" t="s">
        <v>46364</v>
      </c>
      <c r="L2217" s="15" t="s">
        <v>128</v>
      </c>
      <c r="M2217" s="15" t="s">
        <v>170</v>
      </c>
      <c r="N2217" s="14">
        <v>2019</v>
      </c>
      <c r="O2217" s="15" t="s">
        <v>25886</v>
      </c>
      <c r="P2217" s="15" t="s">
        <v>81</v>
      </c>
      <c r="Q2217" s="15" t="s">
        <v>47019</v>
      </c>
      <c r="R2217" s="15" t="s">
        <v>25887</v>
      </c>
      <c r="S2217" s="15" t="s">
        <v>25888</v>
      </c>
      <c r="T2217" s="15" t="s">
        <v>2581</v>
      </c>
      <c r="U2217" s="15" t="s">
        <v>53</v>
      </c>
      <c r="V2217" s="15" t="s">
        <v>45880</v>
      </c>
      <c r="W2217" s="15" t="s">
        <v>367</v>
      </c>
      <c r="X2217" s="15" t="str">
        <f>_xlfn.XLOOKUP(_LOOKUP[[#This Row],[AdjusterMemberName]],_Adjuster[Adjuster Name],_Adjuster[Email],,0)</f>
        <v>dHernandez4@knightcompany.com</v>
      </c>
      <c r="Y2217" s="15" t="str">
        <f>_xlfn.XLOOKUP(_LOOKUP[[#This Row],[AdjusterMemberName]],_Adjuster[Adjuster Name],_Adjuster[Phone Number],,0)</f>
        <v>323-315-7819</v>
      </c>
      <c r="Z2217" s="15" t="s">
        <v>25889</v>
      </c>
      <c r="AA22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17627 Mcwethy Dr Apt S, Fontana  CA 92336</v>
      </c>
      <c r="AB2217" s="15"/>
    </row>
    <row r="2218" spans="1:28" x14ac:dyDescent="0.3">
      <c r="A2218" s="14">
        <v>1</v>
      </c>
      <c r="B2218" s="14">
        <v>1</v>
      </c>
      <c r="C2218" s="15" t="s">
        <v>30858</v>
      </c>
      <c r="D2218" s="15" t="s">
        <v>30859</v>
      </c>
      <c r="E2218" s="15">
        <v>45679</v>
      </c>
      <c r="F2218" s="15" t="s">
        <v>30860</v>
      </c>
      <c r="G2218" s="15">
        <v>45600</v>
      </c>
      <c r="H2218" s="15">
        <v>45781</v>
      </c>
      <c r="I2218" s="15" t="s">
        <v>30861</v>
      </c>
      <c r="J2218" s="15" t="s">
        <v>30862</v>
      </c>
      <c r="K2218" s="15" t="s">
        <v>45756</v>
      </c>
      <c r="L2218" s="15" t="s">
        <v>128</v>
      </c>
      <c r="M2218" s="15" t="s">
        <v>129</v>
      </c>
      <c r="N2218" s="14">
        <v>2023</v>
      </c>
      <c r="O2218" s="15" t="s">
        <v>30863</v>
      </c>
      <c r="P2218" s="15" t="s">
        <v>81</v>
      </c>
      <c r="Q2218" s="15" t="s">
        <v>47019</v>
      </c>
      <c r="R2218" s="15" t="s">
        <v>762</v>
      </c>
      <c r="S2218" s="15" t="s">
        <v>30864</v>
      </c>
      <c r="T2218" s="15" t="s">
        <v>624</v>
      </c>
      <c r="U2218" s="15" t="s">
        <v>53</v>
      </c>
      <c r="V2218" s="15" t="s">
        <v>45357</v>
      </c>
      <c r="W2218" s="15" t="s">
        <v>264</v>
      </c>
      <c r="X2218" s="15" t="str">
        <f>_xlfn.XLOOKUP(_LOOKUP[[#This Row],[AdjusterMemberName]],_Adjuster[Adjuster Name],_Adjuster[Email],,0)</f>
        <v>sBonnevie@knightcompany.com</v>
      </c>
      <c r="Y2218" s="15" t="str">
        <f>_xlfn.XLOOKUP(_LOOKUP[[#This Row],[AdjusterMemberName]],_Adjuster[Adjuster Name],_Adjuster[Phone Number],,0)</f>
        <v>323-692-4064</v>
      </c>
      <c r="Z2218" s="15" t="s">
        <v>30865</v>
      </c>
      <c r="AA22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43948 17Th St E, Lancaster  CA 93535</v>
      </c>
      <c r="AB2218" s="15"/>
    </row>
    <row r="2219" spans="1:28" x14ac:dyDescent="0.3">
      <c r="A2219" s="14">
        <v>1</v>
      </c>
      <c r="B2219" s="14">
        <v>1</v>
      </c>
      <c r="C2219" s="15" t="s">
        <v>28769</v>
      </c>
      <c r="D2219" s="15" t="s">
        <v>28769</v>
      </c>
      <c r="E2219" s="15">
        <v>45678</v>
      </c>
      <c r="F2219" s="15" t="s">
        <v>28770</v>
      </c>
      <c r="G2219" s="15">
        <v>45537</v>
      </c>
      <c r="H2219" s="15">
        <v>45718</v>
      </c>
      <c r="I2219" s="15" t="s">
        <v>28771</v>
      </c>
      <c r="J2219" s="15" t="s">
        <v>28772</v>
      </c>
      <c r="K2219" s="15" t="s">
        <v>46381</v>
      </c>
      <c r="L2219" s="15" t="s">
        <v>128</v>
      </c>
      <c r="M2219" s="15" t="s">
        <v>129</v>
      </c>
      <c r="N2219" s="14">
        <v>2017</v>
      </c>
      <c r="O2219" s="15" t="s">
        <v>28773</v>
      </c>
      <c r="P2219" s="15" t="s">
        <v>81</v>
      </c>
      <c r="Q2219" s="15" t="s">
        <v>47065</v>
      </c>
      <c r="R2219" s="15" t="s">
        <v>24389</v>
      </c>
      <c r="S2219" s="15" t="s">
        <v>28774</v>
      </c>
      <c r="T2219" s="15" t="s">
        <v>1964</v>
      </c>
      <c r="U2219" s="15" t="s">
        <v>53</v>
      </c>
      <c r="V2219" s="15" t="s">
        <v>45852</v>
      </c>
      <c r="W2219" s="15" t="s">
        <v>54</v>
      </c>
      <c r="X2219" s="15" t="str">
        <f>_xlfn.XLOOKUP(_LOOKUP[[#This Row],[AdjusterMemberName]],_Adjuster[Adjuster Name],_Adjuster[Email],,0)</f>
        <v>JRubalcava@knightcompany.com</v>
      </c>
      <c r="Y2219" s="15" t="str">
        <f>_xlfn.XLOOKUP(_LOOKUP[[#This Row],[AdjusterMemberName]],_Adjuster[Adjuster Name],_Adjuster[Phone Number],,0)</f>
        <v>424-559-5420</v>
      </c>
      <c r="Z2219" s="15" t="s">
        <v>28775</v>
      </c>
      <c r="AA22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12345 Paramount Blvd Apt 110, Downey  CA 90242</v>
      </c>
      <c r="AB2219" s="15"/>
    </row>
    <row r="2220" spans="1:28" x14ac:dyDescent="0.3">
      <c r="A2220" s="14">
        <v>1</v>
      </c>
      <c r="B2220" s="14">
        <v>1</v>
      </c>
      <c r="C2220" s="15" t="s">
        <v>23492</v>
      </c>
      <c r="D2220" s="15" t="s">
        <v>23492</v>
      </c>
      <c r="E2220" s="15">
        <v>45678</v>
      </c>
      <c r="F2220" s="15" t="s">
        <v>28878</v>
      </c>
      <c r="G2220" s="15">
        <v>45633</v>
      </c>
      <c r="H2220" s="15">
        <v>45815</v>
      </c>
      <c r="I2220" s="15" t="s">
        <v>28879</v>
      </c>
      <c r="J2220" s="15" t="s">
        <v>28880</v>
      </c>
      <c r="K2220" s="15" t="s">
        <v>45611</v>
      </c>
      <c r="L2220" s="15" t="s">
        <v>281</v>
      </c>
      <c r="M2220" s="15" t="s">
        <v>9025</v>
      </c>
      <c r="N2220" s="14">
        <v>2021</v>
      </c>
      <c r="O2220" s="15" t="s">
        <v>28881</v>
      </c>
      <c r="P2220" s="15" t="s">
        <v>81</v>
      </c>
      <c r="Q2220" s="15" t="s">
        <v>47081</v>
      </c>
      <c r="R2220" s="15" t="s">
        <v>23497</v>
      </c>
      <c r="S2220" s="15" t="s">
        <v>23498</v>
      </c>
      <c r="T2220" s="15" t="s">
        <v>308</v>
      </c>
      <c r="U2220" s="15" t="s">
        <v>53</v>
      </c>
      <c r="V2220" s="15" t="s">
        <v>45432</v>
      </c>
      <c r="W2220" s="15" t="s">
        <v>175</v>
      </c>
      <c r="X2220" s="15" t="e">
        <f>_xlfn.XLOOKUP(_LOOKUP[[#This Row],[AdjusterMemberName]],_Adjuster[Adjuster Name],_Adjuster[Email],,0)</f>
        <v>#N/A</v>
      </c>
      <c r="Y2220" s="15" t="e">
        <f>_xlfn.XLOOKUP(_LOOKUP[[#This Row],[AdjusterMemberName]],_Adjuster[Adjuster Name],_Adjuster[Phone Number],,0)</f>
        <v>#N/A</v>
      </c>
      <c r="Z2220" s="15" t="s">
        <v>23499</v>
      </c>
      <c r="AA22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3495 Albany St, Riverside  CA 92503</v>
      </c>
      <c r="AB2220" s="15"/>
    </row>
    <row r="2221" spans="1:28" x14ac:dyDescent="0.3">
      <c r="A2221" s="14">
        <v>1</v>
      </c>
      <c r="B2221" s="14">
        <v>1</v>
      </c>
      <c r="C2221" s="15" t="s">
        <v>28882</v>
      </c>
      <c r="D2221" s="15" t="s">
        <v>28883</v>
      </c>
      <c r="E2221" s="15">
        <v>45678</v>
      </c>
      <c r="F2221" s="15" t="s">
        <v>28884</v>
      </c>
      <c r="G2221" s="15">
        <v>45533</v>
      </c>
      <c r="H2221" s="15">
        <v>45716</v>
      </c>
      <c r="I2221" s="15" t="s">
        <v>28885</v>
      </c>
      <c r="J2221" s="15" t="s">
        <v>28886</v>
      </c>
      <c r="K2221" s="15" t="s">
        <v>45481</v>
      </c>
      <c r="L2221" s="15" t="s">
        <v>139</v>
      </c>
      <c r="M2221" s="15" t="s">
        <v>797</v>
      </c>
      <c r="N2221" s="14">
        <v>2024</v>
      </c>
      <c r="O2221" s="15" t="s">
        <v>28887</v>
      </c>
      <c r="P2221" s="15" t="s">
        <v>81</v>
      </c>
      <c r="Q2221" s="15" t="s">
        <v>47019</v>
      </c>
      <c r="R2221" s="15" t="s">
        <v>2345</v>
      </c>
      <c r="S2221" s="15" t="s">
        <v>28888</v>
      </c>
      <c r="T2221" s="15" t="s">
        <v>1964</v>
      </c>
      <c r="U2221" s="15" t="s">
        <v>53</v>
      </c>
      <c r="V2221" s="15" t="s">
        <v>45852</v>
      </c>
      <c r="W2221" s="15" t="s">
        <v>1049</v>
      </c>
      <c r="X2221" s="15" t="str">
        <f>_xlfn.XLOOKUP(_LOOKUP[[#This Row],[AdjusterMemberName]],_Adjuster[Adjuster Name],_Adjuster[Email],,0)</f>
        <v>cPenate@knightcompany.com</v>
      </c>
      <c r="Y2221" s="15" t="str">
        <f>_xlfn.XLOOKUP(_LOOKUP[[#This Row],[AdjusterMemberName]],_Adjuster[Adjuster Name],_Adjuster[Phone Number],,0)</f>
        <v>424-559-5385</v>
      </c>
      <c r="Z2221" s="15" t="s">
        <v>28889</v>
      </c>
      <c r="AA22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12450 Lakewood Blvd Apt 216, Downey  CA 90242</v>
      </c>
      <c r="AB2221" s="15"/>
    </row>
    <row r="2222" spans="1:28" x14ac:dyDescent="0.3">
      <c r="A2222" s="14">
        <v>1</v>
      </c>
      <c r="B2222" s="14">
        <v>1</v>
      </c>
      <c r="C2222" s="15" t="s">
        <v>28915</v>
      </c>
      <c r="D2222" s="15" t="s">
        <v>28916</v>
      </c>
      <c r="E2222" s="15">
        <v>45678</v>
      </c>
      <c r="F2222" s="15" t="s">
        <v>28917</v>
      </c>
      <c r="G2222" s="15">
        <v>45500</v>
      </c>
      <c r="H2222" s="15">
        <v>45684</v>
      </c>
      <c r="I2222" s="15" t="s">
        <v>28918</v>
      </c>
      <c r="J2222" s="15" t="s">
        <v>28919</v>
      </c>
      <c r="K2222" s="15" t="s">
        <v>45568</v>
      </c>
      <c r="L2222" s="15" t="s">
        <v>314</v>
      </c>
      <c r="M2222" s="15" t="s">
        <v>3946</v>
      </c>
      <c r="N2222" s="14">
        <v>2017</v>
      </c>
      <c r="O2222" s="15" t="s">
        <v>28920</v>
      </c>
      <c r="P2222" s="15" t="s">
        <v>81</v>
      </c>
      <c r="Q2222" s="15" t="s">
        <v>47061</v>
      </c>
      <c r="R2222" s="15" t="s">
        <v>28921</v>
      </c>
      <c r="S2222" s="15" t="s">
        <v>28922</v>
      </c>
      <c r="T2222" s="15" t="s">
        <v>14632</v>
      </c>
      <c r="U2222" s="15" t="s">
        <v>53</v>
      </c>
      <c r="V2222" s="15" t="s">
        <v>46194</v>
      </c>
      <c r="W2222" s="15" t="s">
        <v>1544</v>
      </c>
      <c r="X2222" s="15" t="str">
        <f>_xlfn.XLOOKUP(_LOOKUP[[#This Row],[AdjusterMemberName]],_Adjuster[Adjuster Name],_Adjuster[Email],,0)</f>
        <v>CRodriguez5@knightcompany.com</v>
      </c>
      <c r="Y2222" s="15" t="str">
        <f>_xlfn.XLOOKUP(_LOOKUP[[#This Row],[AdjusterMemberName]],_Adjuster[Adjuster Name],_Adjuster[Phone Number],,0)</f>
        <v>323-456-1708</v>
      </c>
      <c r="Z2222" s="15" t="s">
        <v>28923</v>
      </c>
      <c r="AA22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27802 Sun Flower Ct , Valley Center  CA 92082</v>
      </c>
      <c r="AB2222" s="15"/>
    </row>
    <row r="2223" spans="1:28" x14ac:dyDescent="0.3">
      <c r="A2223" s="14">
        <v>1</v>
      </c>
      <c r="B2223" s="14">
        <v>1</v>
      </c>
      <c r="C2223" s="15" t="s">
        <v>28932</v>
      </c>
      <c r="D2223" s="15" t="s">
        <v>28932</v>
      </c>
      <c r="E2223" s="15">
        <v>45678</v>
      </c>
      <c r="F2223" s="15" t="s">
        <v>28933</v>
      </c>
      <c r="G2223" s="15">
        <v>45488</v>
      </c>
      <c r="H2223" s="15">
        <v>45672</v>
      </c>
      <c r="I2223" s="15" t="s">
        <v>28934</v>
      </c>
      <c r="J2223" s="15" t="s">
        <v>28935</v>
      </c>
      <c r="K2223" s="15" t="s">
        <v>45520</v>
      </c>
      <c r="L2223" s="15" t="s">
        <v>103</v>
      </c>
      <c r="M2223" s="15" t="s">
        <v>104</v>
      </c>
      <c r="N2223" s="14">
        <v>2008</v>
      </c>
      <c r="O2223" s="15" t="s">
        <v>28936</v>
      </c>
      <c r="P2223" s="15" t="s">
        <v>81</v>
      </c>
      <c r="Q2223" s="15" t="s">
        <v>119</v>
      </c>
      <c r="R2223" s="15" t="s">
        <v>2673</v>
      </c>
      <c r="S2223" s="15" t="s">
        <v>28937</v>
      </c>
      <c r="T2223" s="15" t="s">
        <v>2237</v>
      </c>
      <c r="U2223" s="15" t="s">
        <v>53</v>
      </c>
      <c r="V2223" s="15" t="s">
        <v>45384</v>
      </c>
      <c r="W2223" s="15" t="s">
        <v>22473</v>
      </c>
      <c r="X2223" s="15" t="e">
        <f>_xlfn.XLOOKUP(_LOOKUP[[#This Row],[AdjusterMemberName]],_Adjuster[Adjuster Name],_Adjuster[Email],,0)</f>
        <v>#N/A</v>
      </c>
      <c r="Y2223" s="15" t="e">
        <f>_xlfn.XLOOKUP(_LOOKUP[[#This Row],[AdjusterMemberName]],_Adjuster[Adjuster Name],_Adjuster[Phone Number],,0)</f>
        <v>#N/A</v>
      </c>
      <c r="Z2223" s="15" t="s">
        <v>28938</v>
      </c>
      <c r="AA22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11200 Chamberlaine Way Apt 8, Adelanto  CA 92301</v>
      </c>
      <c r="AB2223" s="15"/>
    </row>
    <row r="2224" spans="1:28" x14ac:dyDescent="0.3">
      <c r="A2224" s="14">
        <v>1</v>
      </c>
      <c r="B2224" s="14">
        <v>1</v>
      </c>
      <c r="C2224" s="15" t="s">
        <v>28962</v>
      </c>
      <c r="D2224" s="15" t="s">
        <v>28963</v>
      </c>
      <c r="E2224" s="15">
        <v>45678</v>
      </c>
      <c r="F2224" s="15" t="s">
        <v>28964</v>
      </c>
      <c r="G2224" s="15">
        <v>45663</v>
      </c>
      <c r="H2224" s="15">
        <v>45844</v>
      </c>
      <c r="I2224" s="15" t="s">
        <v>28965</v>
      </c>
      <c r="J2224" s="15" t="s">
        <v>28966</v>
      </c>
      <c r="K2224" s="15" t="s">
        <v>45416</v>
      </c>
      <c r="L2224" s="15" t="s">
        <v>128</v>
      </c>
      <c r="M2224" s="15" t="s">
        <v>170</v>
      </c>
      <c r="N2224" s="14">
        <v>2011</v>
      </c>
      <c r="O2224" s="15" t="s">
        <v>28967</v>
      </c>
      <c r="P2224" s="15" t="s">
        <v>81</v>
      </c>
      <c r="Q2224" s="15" t="s">
        <v>46976</v>
      </c>
      <c r="R2224" s="15" t="s">
        <v>28968</v>
      </c>
      <c r="S2224" s="15" t="s">
        <v>28969</v>
      </c>
      <c r="T2224" s="15" t="s">
        <v>3904</v>
      </c>
      <c r="U2224" s="15" t="s">
        <v>53</v>
      </c>
      <c r="V2224" s="15" t="s">
        <v>45821</v>
      </c>
      <c r="W2224" s="15" t="s">
        <v>3307</v>
      </c>
      <c r="X2224" s="15" t="e">
        <f>_xlfn.XLOOKUP(_LOOKUP[[#This Row],[AdjusterMemberName]],_Adjuster[Adjuster Name],_Adjuster[Email],,0)</f>
        <v>#N/A</v>
      </c>
      <c r="Y2224" s="15" t="e">
        <f>_xlfn.XLOOKUP(_LOOKUP[[#This Row],[AdjusterMemberName]],_Adjuster[Adjuster Name],_Adjuster[Phone Number],,0)</f>
        <v>#N/A</v>
      </c>
      <c r="Z2224" s="15" t="s">
        <v>28970</v>
      </c>
      <c r="AA22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2081 N Church Ave, Reedley  CA 93654</v>
      </c>
      <c r="AB2224" s="15"/>
    </row>
    <row r="2225" spans="1:28" x14ac:dyDescent="0.3">
      <c r="A2225" s="14">
        <v>1</v>
      </c>
      <c r="B2225" s="14">
        <v>1</v>
      </c>
      <c r="C2225" s="15" t="s">
        <v>28999</v>
      </c>
      <c r="D2225" s="15" t="s">
        <v>29000</v>
      </c>
      <c r="E2225" s="15">
        <v>45678</v>
      </c>
      <c r="F2225" s="15" t="s">
        <v>29001</v>
      </c>
      <c r="G2225" s="15">
        <v>45498</v>
      </c>
      <c r="H2225" s="15">
        <v>45682</v>
      </c>
      <c r="I2225" s="15" t="s">
        <v>29002</v>
      </c>
      <c r="J2225" s="15" t="s">
        <v>29003</v>
      </c>
      <c r="K2225" s="15" t="s">
        <v>46341</v>
      </c>
      <c r="L2225" s="15" t="s">
        <v>128</v>
      </c>
      <c r="M2225" s="15" t="s">
        <v>129</v>
      </c>
      <c r="N2225" s="14">
        <v>2020</v>
      </c>
      <c r="O2225" s="15" t="s">
        <v>29004</v>
      </c>
      <c r="P2225" s="15" t="s">
        <v>81</v>
      </c>
      <c r="Q2225" s="15" t="s">
        <v>47155</v>
      </c>
      <c r="R2225" s="15" t="s">
        <v>29005</v>
      </c>
      <c r="S2225" s="15" t="s">
        <v>29006</v>
      </c>
      <c r="T2225" s="15" t="s">
        <v>2072</v>
      </c>
      <c r="U2225" s="15" t="s">
        <v>53</v>
      </c>
      <c r="V2225" s="15" t="s">
        <v>45733</v>
      </c>
      <c r="W2225" s="15" t="s">
        <v>1357</v>
      </c>
      <c r="X2225" s="15" t="str">
        <f>_xlfn.XLOOKUP(_LOOKUP[[#This Row],[AdjusterMemberName]],_Adjuster[Adjuster Name],_Adjuster[Email],,0)</f>
        <v>jRivera1@knightcompany.com</v>
      </c>
      <c r="Y2225" s="15" t="str">
        <f>_xlfn.XLOOKUP(_LOOKUP[[#This Row],[AdjusterMemberName]],_Adjuster[Adjuster Name],_Adjuster[Phone Number],,0)</f>
        <v>424-559-5239</v>
      </c>
      <c r="Z2225" s="15" t="s">
        <v>29007</v>
      </c>
      <c r="AA22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16159 San Bernadino Ave, Fontana  CA 92335</v>
      </c>
      <c r="AB2225" s="15"/>
    </row>
    <row r="2226" spans="1:28" x14ac:dyDescent="0.3">
      <c r="A2226" s="14">
        <v>1</v>
      </c>
      <c r="B2226" s="14">
        <v>1</v>
      </c>
      <c r="C2226" s="15" t="s">
        <v>29024</v>
      </c>
      <c r="D2226" s="15" t="s">
        <v>29024</v>
      </c>
      <c r="E2226" s="15">
        <v>45678</v>
      </c>
      <c r="F2226" s="15" t="s">
        <v>29025</v>
      </c>
      <c r="G2226" s="15">
        <v>45511</v>
      </c>
      <c r="H2226" s="15">
        <v>45695</v>
      </c>
      <c r="I2226" s="15" t="s">
        <v>29026</v>
      </c>
      <c r="J2226" s="15" t="s">
        <v>29027</v>
      </c>
      <c r="K2226" s="15" t="s">
        <v>45709</v>
      </c>
      <c r="L2226" s="15" t="s">
        <v>2306</v>
      </c>
      <c r="M2226" s="15" t="s">
        <v>22135</v>
      </c>
      <c r="N2226" s="14">
        <v>2009</v>
      </c>
      <c r="O2226" s="15" t="s">
        <v>29028</v>
      </c>
      <c r="P2226" s="15" t="s">
        <v>81</v>
      </c>
      <c r="Q2226" s="15" t="s">
        <v>47006</v>
      </c>
      <c r="R2226" s="15" t="s">
        <v>10883</v>
      </c>
      <c r="S2226" s="15" t="s">
        <v>29029</v>
      </c>
      <c r="T2226" s="15" t="s">
        <v>3342</v>
      </c>
      <c r="U2226" s="15" t="s">
        <v>53</v>
      </c>
      <c r="V2226" s="15" t="s">
        <v>45720</v>
      </c>
      <c r="W2226" s="15" t="s">
        <v>1544</v>
      </c>
      <c r="X2226" s="15" t="str">
        <f>_xlfn.XLOOKUP(_LOOKUP[[#This Row],[AdjusterMemberName]],_Adjuster[Adjuster Name],_Adjuster[Email],,0)</f>
        <v>CRodriguez5@knightcompany.com</v>
      </c>
      <c r="Y2226" s="15" t="str">
        <f>_xlfn.XLOOKUP(_LOOKUP[[#This Row],[AdjusterMemberName]],_Adjuster[Adjuster Name],_Adjuster[Phone Number],,0)</f>
        <v>323-456-1708</v>
      </c>
      <c r="Z2226" s="15" t="s">
        <v>29030</v>
      </c>
      <c r="AA22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5961 De La Vista, Jurupa Valley  CA 92509</v>
      </c>
      <c r="AB2226" s="15"/>
    </row>
    <row r="2227" spans="1:28" x14ac:dyDescent="0.3">
      <c r="A2227" s="14">
        <v>1</v>
      </c>
      <c r="B2227" s="14">
        <v>1</v>
      </c>
      <c r="C2227" s="15" t="s">
        <v>29127</v>
      </c>
      <c r="D2227" s="15" t="s">
        <v>29127</v>
      </c>
      <c r="E2227" s="15">
        <v>45678</v>
      </c>
      <c r="F2227" s="15" t="s">
        <v>29128</v>
      </c>
      <c r="G2227" s="15">
        <v>45611</v>
      </c>
      <c r="H2227" s="15">
        <v>45792</v>
      </c>
      <c r="I2227" s="15" t="s">
        <v>29129</v>
      </c>
      <c r="J2227" s="15" t="s">
        <v>29130</v>
      </c>
      <c r="K2227" s="15" t="s">
        <v>45336</v>
      </c>
      <c r="L2227" s="15" t="s">
        <v>441</v>
      </c>
      <c r="M2227" s="15" t="s">
        <v>517</v>
      </c>
      <c r="N2227" s="14">
        <v>2017</v>
      </c>
      <c r="O2227" s="15" t="s">
        <v>29131</v>
      </c>
      <c r="P2227" s="15" t="s">
        <v>81</v>
      </c>
      <c r="Q2227" s="15" t="s">
        <v>47019</v>
      </c>
      <c r="R2227" s="15" t="s">
        <v>306</v>
      </c>
      <c r="S2227" s="15" t="s">
        <v>29132</v>
      </c>
      <c r="T2227" s="15" t="s">
        <v>2431</v>
      </c>
      <c r="U2227" s="15" t="s">
        <v>53</v>
      </c>
      <c r="V2227" s="15" t="s">
        <v>45576</v>
      </c>
      <c r="W2227" s="15" t="s">
        <v>1186</v>
      </c>
      <c r="X2227" s="15" t="str">
        <f>_xlfn.XLOOKUP(_LOOKUP[[#This Row],[AdjusterMemberName]],_Adjuster[Adjuster Name],_Adjuster[Email],,0)</f>
        <v>sAkinleye@knightcompany.com</v>
      </c>
      <c r="Y2227" s="15" t="str">
        <f>_xlfn.XLOOKUP(_LOOKUP[[#This Row],[AdjusterMemberName]],_Adjuster[Adjuster Name],_Adjuster[Phone Number],,0)</f>
        <v>424-559-5280</v>
      </c>
      <c r="Z2227" s="15" t="s">
        <v>29133</v>
      </c>
      <c r="AA22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1255 W Fernleaf Ave, Pomona  CA 91766</v>
      </c>
      <c r="AB2227" s="15"/>
    </row>
    <row r="2228" spans="1:28" x14ac:dyDescent="0.3">
      <c r="A2228" s="14">
        <v>1</v>
      </c>
      <c r="B2228" s="14">
        <v>1</v>
      </c>
      <c r="C2228" s="15" t="s">
        <v>29164</v>
      </c>
      <c r="D2228" s="15" t="s">
        <v>29164</v>
      </c>
      <c r="E2228" s="15">
        <v>45678</v>
      </c>
      <c r="F2228" s="15" t="s">
        <v>29165</v>
      </c>
      <c r="G2228" s="15">
        <v>45631</v>
      </c>
      <c r="H2228" s="15">
        <v>45813</v>
      </c>
      <c r="I2228" s="15" t="s">
        <v>29166</v>
      </c>
      <c r="J2228" s="15" t="s">
        <v>29167</v>
      </c>
      <c r="K2228" s="15" t="s">
        <v>46294</v>
      </c>
      <c r="L2228" s="15" t="s">
        <v>201</v>
      </c>
      <c r="M2228" s="15" t="s">
        <v>18293</v>
      </c>
      <c r="N2228" s="14">
        <v>2012</v>
      </c>
      <c r="O2228" s="15" t="s">
        <v>29168</v>
      </c>
      <c r="P2228" s="15" t="s">
        <v>81</v>
      </c>
      <c r="Q2228" s="15" t="s">
        <v>46978</v>
      </c>
      <c r="R2228" s="15" t="s">
        <v>753</v>
      </c>
      <c r="S2228" s="15" t="s">
        <v>29169</v>
      </c>
      <c r="T2228" s="15" t="s">
        <v>12019</v>
      </c>
      <c r="U2228" s="15" t="s">
        <v>53</v>
      </c>
      <c r="V2228" s="15" t="s">
        <v>45972</v>
      </c>
      <c r="W2228" s="15" t="s">
        <v>3307</v>
      </c>
      <c r="X2228" s="15" t="e">
        <f>_xlfn.XLOOKUP(_LOOKUP[[#This Row],[AdjusterMemberName]],_Adjuster[Adjuster Name],_Adjuster[Email],,0)</f>
        <v>#N/A</v>
      </c>
      <c r="Y2228" s="15" t="e">
        <f>_xlfn.XLOOKUP(_LOOKUP[[#This Row],[AdjusterMemberName]],_Adjuster[Adjuster Name],_Adjuster[Phone Number],,0)</f>
        <v>#N/A</v>
      </c>
      <c r="Z2228" s="15" t="s">
        <v>29170</v>
      </c>
      <c r="AA22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7696 Encinas Cir, Westminster  CA 92683</v>
      </c>
      <c r="AB2228" s="15"/>
    </row>
    <row r="2229" spans="1:28" x14ac:dyDescent="0.3">
      <c r="A2229" s="14">
        <v>1</v>
      </c>
      <c r="B2229" s="14">
        <v>1</v>
      </c>
      <c r="C2229" s="15" t="s">
        <v>29406</v>
      </c>
      <c r="D2229" s="15" t="s">
        <v>29406</v>
      </c>
      <c r="E2229" s="15">
        <v>45678</v>
      </c>
      <c r="F2229" s="15" t="s">
        <v>29407</v>
      </c>
      <c r="G2229" s="15">
        <v>45664</v>
      </c>
      <c r="H2229" s="15">
        <v>45845</v>
      </c>
      <c r="I2229" s="15" t="s">
        <v>29408</v>
      </c>
      <c r="J2229" s="15" t="s">
        <v>29409</v>
      </c>
      <c r="K2229" s="15" t="s">
        <v>46362</v>
      </c>
      <c r="L2229" s="15" t="s">
        <v>441</v>
      </c>
      <c r="M2229" s="15" t="s">
        <v>442</v>
      </c>
      <c r="N2229" s="14">
        <v>2017</v>
      </c>
      <c r="O2229" s="15" t="s">
        <v>29410</v>
      </c>
      <c r="P2229" s="15" t="s">
        <v>81</v>
      </c>
      <c r="Q2229" s="15" t="s">
        <v>47018</v>
      </c>
      <c r="R2229" s="15" t="s">
        <v>12548</v>
      </c>
      <c r="S2229" s="15" t="s">
        <v>29411</v>
      </c>
      <c r="T2229" s="15" t="s">
        <v>5400</v>
      </c>
      <c r="U2229" s="15" t="s">
        <v>53</v>
      </c>
      <c r="V2229" s="15" t="s">
        <v>45536</v>
      </c>
      <c r="W2229" s="15" t="s">
        <v>3307</v>
      </c>
      <c r="X2229" s="15" t="e">
        <f>_xlfn.XLOOKUP(_LOOKUP[[#This Row],[AdjusterMemberName]],_Adjuster[Adjuster Name],_Adjuster[Email],,0)</f>
        <v>#N/A</v>
      </c>
      <c r="Y2229" s="15" t="e">
        <f>_xlfn.XLOOKUP(_LOOKUP[[#This Row],[AdjusterMemberName]],_Adjuster[Adjuster Name],_Adjuster[Phone Number],,0)</f>
        <v>#N/A</v>
      </c>
      <c r="Z2229" s="15" t="s">
        <v>29412</v>
      </c>
      <c r="AA22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1140 Petree St Apt 126, El Cajon  CA 92020</v>
      </c>
      <c r="AB2229" s="15"/>
    </row>
    <row r="2230" spans="1:28" x14ac:dyDescent="0.3">
      <c r="A2230" s="14">
        <v>1</v>
      </c>
      <c r="B2230" s="14">
        <v>1</v>
      </c>
      <c r="C2230" s="15" t="s">
        <v>17315</v>
      </c>
      <c r="D2230" s="15" t="s">
        <v>17315</v>
      </c>
      <c r="E2230" s="15">
        <v>45678</v>
      </c>
      <c r="F2230" s="15" t="s">
        <v>29476</v>
      </c>
      <c r="G2230" s="15">
        <v>45591</v>
      </c>
      <c r="H2230" s="15">
        <v>45773</v>
      </c>
      <c r="I2230" s="15" t="s">
        <v>29477</v>
      </c>
      <c r="J2230" s="15" t="s">
        <v>29478</v>
      </c>
      <c r="K2230" s="15" t="s">
        <v>45611</v>
      </c>
      <c r="L2230" s="15" t="s">
        <v>103</v>
      </c>
      <c r="M2230" s="15" t="s">
        <v>104</v>
      </c>
      <c r="N2230" s="14">
        <v>2023</v>
      </c>
      <c r="O2230" s="15" t="s">
        <v>17319</v>
      </c>
      <c r="P2230" s="15" t="s">
        <v>106</v>
      </c>
      <c r="Q2230" s="15" t="s">
        <v>47081</v>
      </c>
      <c r="R2230" s="15" t="s">
        <v>17320</v>
      </c>
      <c r="S2230" s="15" t="s">
        <v>17321</v>
      </c>
      <c r="T2230" s="15" t="s">
        <v>1834</v>
      </c>
      <c r="U2230" s="15" t="s">
        <v>53</v>
      </c>
      <c r="V2230" s="15" t="s">
        <v>45886</v>
      </c>
      <c r="W2230" s="15" t="s">
        <v>3307</v>
      </c>
      <c r="X2230" s="15" t="e">
        <f>_xlfn.XLOOKUP(_LOOKUP[[#This Row],[AdjusterMemberName]],_Adjuster[Adjuster Name],_Adjuster[Email],,0)</f>
        <v>#N/A</v>
      </c>
      <c r="Y2230" s="15" t="e">
        <f>_xlfn.XLOOKUP(_LOOKUP[[#This Row],[AdjusterMemberName]],_Adjuster[Adjuster Name],_Adjuster[Phone Number],,0)</f>
        <v>#N/A</v>
      </c>
      <c r="Z2230" s="15" t="s">
        <v>17322</v>
      </c>
      <c r="AA22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733 N Ash St, Escondido  CA 92027</v>
      </c>
      <c r="AB2230" s="15">
        <v>45684</v>
      </c>
    </row>
    <row r="2231" spans="1:28" x14ac:dyDescent="0.3">
      <c r="A2231" s="14">
        <v>1</v>
      </c>
      <c r="B2231" s="14">
        <v>1</v>
      </c>
      <c r="C2231" s="15" t="s">
        <v>28776</v>
      </c>
      <c r="D2231" s="15" t="s">
        <v>28776</v>
      </c>
      <c r="E2231" s="15">
        <v>45677</v>
      </c>
      <c r="F2231" s="15" t="s">
        <v>28777</v>
      </c>
      <c r="G2231" s="15">
        <v>45507</v>
      </c>
      <c r="H2231" s="15">
        <v>45691</v>
      </c>
      <c r="I2231" s="15" t="s">
        <v>28778</v>
      </c>
      <c r="J2231" s="15" t="s">
        <v>28779</v>
      </c>
      <c r="K2231" s="15" t="s">
        <v>45365</v>
      </c>
      <c r="L2231" s="15" t="s">
        <v>103</v>
      </c>
      <c r="M2231" s="15" t="s">
        <v>1503</v>
      </c>
      <c r="N2231" s="14">
        <v>2016</v>
      </c>
      <c r="O2231" s="15" t="s">
        <v>28780</v>
      </c>
      <c r="P2231" s="15" t="s">
        <v>81</v>
      </c>
      <c r="Q2231" s="15" t="s">
        <v>47093</v>
      </c>
      <c r="R2231" s="15" t="s">
        <v>2190</v>
      </c>
      <c r="S2231" s="15" t="s">
        <v>28781</v>
      </c>
      <c r="T2231" s="15" t="s">
        <v>174</v>
      </c>
      <c r="U2231" s="15" t="s">
        <v>53</v>
      </c>
      <c r="V2231" s="15" t="s">
        <v>45742</v>
      </c>
      <c r="W2231" s="15" t="s">
        <v>264</v>
      </c>
      <c r="X2231" s="15" t="str">
        <f>_xlfn.XLOOKUP(_LOOKUP[[#This Row],[AdjusterMemberName]],_Adjuster[Adjuster Name],_Adjuster[Email],,0)</f>
        <v>sBonnevie@knightcompany.com</v>
      </c>
      <c r="Y2231" s="15" t="str">
        <f>_xlfn.XLOOKUP(_LOOKUP[[#This Row],[AdjusterMemberName]],_Adjuster[Adjuster Name],_Adjuster[Phone Number],,0)</f>
        <v>323-692-4064</v>
      </c>
      <c r="Z2231" s="15" t="s">
        <v>28782</v>
      </c>
      <c r="AA22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1211 W 11Th St Apt 210, Los Angeles  CA 90015</v>
      </c>
      <c r="AB2231" s="15"/>
    </row>
    <row r="2232" spans="1:28" x14ac:dyDescent="0.3">
      <c r="A2232" s="14">
        <v>1</v>
      </c>
      <c r="B2232" s="14">
        <v>1</v>
      </c>
      <c r="C2232" s="15" t="s">
        <v>11289</v>
      </c>
      <c r="D2232" s="15" t="s">
        <v>11290</v>
      </c>
      <c r="E2232" s="15">
        <v>45677</v>
      </c>
      <c r="F2232" s="15" t="s">
        <v>28791</v>
      </c>
      <c r="G2232" s="15">
        <v>45600</v>
      </c>
      <c r="H2232" s="15">
        <v>45781</v>
      </c>
      <c r="I2232" s="15" t="s">
        <v>28792</v>
      </c>
      <c r="J2232" s="15" t="s">
        <v>28793</v>
      </c>
      <c r="K2232" s="15" t="s">
        <v>45559</v>
      </c>
      <c r="L2232" s="15" t="s">
        <v>441</v>
      </c>
      <c r="M2232" s="15" t="s">
        <v>579</v>
      </c>
      <c r="N2232" s="14">
        <v>2016</v>
      </c>
      <c r="O2232" s="15" t="s">
        <v>11294</v>
      </c>
      <c r="P2232" s="15" t="s">
        <v>81</v>
      </c>
      <c r="Q2232" s="15" t="s">
        <v>47073</v>
      </c>
      <c r="R2232" s="15" t="s">
        <v>11295</v>
      </c>
      <c r="S2232" s="15" t="s">
        <v>11296</v>
      </c>
      <c r="T2232" s="15" t="s">
        <v>122</v>
      </c>
      <c r="U2232" s="15" t="s">
        <v>53</v>
      </c>
      <c r="V2232" s="15" t="s">
        <v>45784</v>
      </c>
      <c r="W2232" s="15" t="s">
        <v>3307</v>
      </c>
      <c r="X2232" s="15" t="e">
        <f>_xlfn.XLOOKUP(_LOOKUP[[#This Row],[AdjusterMemberName]],_Adjuster[Adjuster Name],_Adjuster[Email],,0)</f>
        <v>#N/A</v>
      </c>
      <c r="Y2232" s="15" t="e">
        <f>_xlfn.XLOOKUP(_LOOKUP[[#This Row],[AdjusterMemberName]],_Adjuster[Adjuster Name],_Adjuster[Phone Number],,0)</f>
        <v>#N/A</v>
      </c>
      <c r="Z2232" s="15" t="s">
        <v>11297</v>
      </c>
      <c r="AA22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1560 W Westmont Ave, Hemet  CA 92543</v>
      </c>
      <c r="AB2232" s="15"/>
    </row>
    <row r="2233" spans="1:28" x14ac:dyDescent="0.3">
      <c r="A2233" s="14">
        <v>1</v>
      </c>
      <c r="B2233" s="14">
        <v>1</v>
      </c>
      <c r="C2233" s="15" t="s">
        <v>28806</v>
      </c>
      <c r="D2233" s="15" t="s">
        <v>28806</v>
      </c>
      <c r="E2233" s="15">
        <v>45677</v>
      </c>
      <c r="F2233" s="15" t="s">
        <v>28807</v>
      </c>
      <c r="G2233" s="15">
        <v>45638</v>
      </c>
      <c r="H2233" s="15">
        <v>45820</v>
      </c>
      <c r="I2233" s="15" t="s">
        <v>28808</v>
      </c>
      <c r="J2233" s="15" t="s">
        <v>28809</v>
      </c>
      <c r="K2233" s="15" t="s">
        <v>45635</v>
      </c>
      <c r="L2233" s="15" t="s">
        <v>128</v>
      </c>
      <c r="M2233" s="15" t="s">
        <v>909</v>
      </c>
      <c r="N2233" s="14">
        <v>2021</v>
      </c>
      <c r="O2233" s="15" t="s">
        <v>28810</v>
      </c>
      <c r="P2233" s="15" t="s">
        <v>81</v>
      </c>
      <c r="Q2233" s="15" t="s">
        <v>47019</v>
      </c>
      <c r="R2233" s="15" t="s">
        <v>4986</v>
      </c>
      <c r="S2233" s="15" t="s">
        <v>28811</v>
      </c>
      <c r="T2233" s="15" t="s">
        <v>253</v>
      </c>
      <c r="U2233" s="15" t="s">
        <v>53</v>
      </c>
      <c r="V2233" s="15" t="s">
        <v>45359</v>
      </c>
      <c r="W2233" s="15" t="s">
        <v>3184</v>
      </c>
      <c r="X2233" s="15" t="str">
        <f>_xlfn.XLOOKUP(_LOOKUP[[#This Row],[AdjusterMemberName]],_Adjuster[Adjuster Name],_Adjuster[Email],,0)</f>
        <v>mQualls@knightcompany.com</v>
      </c>
      <c r="Y2233" s="15" t="str">
        <f>_xlfn.XLOOKUP(_LOOKUP[[#This Row],[AdjusterMemberName]],_Adjuster[Adjuster Name],_Adjuster[Phone Number],,0)</f>
        <v>424-559-5436</v>
      </c>
      <c r="Z2233" s="15" t="s">
        <v>28812</v>
      </c>
      <c r="AA22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532 E Queen St, Inglewood  CA 90301</v>
      </c>
      <c r="AB2233" s="15">
        <v>45740</v>
      </c>
    </row>
    <row r="2234" spans="1:28" x14ac:dyDescent="0.3">
      <c r="A2234" s="14">
        <v>1</v>
      </c>
      <c r="B2234" s="14">
        <v>1</v>
      </c>
      <c r="C2234" s="15" t="s">
        <v>28813</v>
      </c>
      <c r="D2234" s="15" t="s">
        <v>28813</v>
      </c>
      <c r="E2234" s="15">
        <v>45677</v>
      </c>
      <c r="F2234" s="15" t="s">
        <v>28814</v>
      </c>
      <c r="G2234" s="15">
        <v>45573</v>
      </c>
      <c r="H2234" s="15">
        <v>45755</v>
      </c>
      <c r="I2234" s="15" t="s">
        <v>28815</v>
      </c>
      <c r="J2234" s="15" t="s">
        <v>28816</v>
      </c>
      <c r="K2234" s="15" t="s">
        <v>45663</v>
      </c>
      <c r="L2234" s="15" t="s">
        <v>314</v>
      </c>
      <c r="M2234" s="15" t="s">
        <v>978</v>
      </c>
      <c r="N2234" s="14">
        <v>2021</v>
      </c>
      <c r="O2234" s="15" t="s">
        <v>28817</v>
      </c>
      <c r="P2234" s="15" t="s">
        <v>106</v>
      </c>
      <c r="Q2234" s="15" t="s">
        <v>46922</v>
      </c>
      <c r="R2234" s="15" t="s">
        <v>28818</v>
      </c>
      <c r="S2234" s="15" t="s">
        <v>28819</v>
      </c>
      <c r="T2234" s="15" t="s">
        <v>1067</v>
      </c>
      <c r="U2234" s="15" t="s">
        <v>53</v>
      </c>
      <c r="V2234" s="15" t="s">
        <v>46379</v>
      </c>
      <c r="W2234" s="15" t="s">
        <v>1049</v>
      </c>
      <c r="X2234" s="15" t="str">
        <f>_xlfn.XLOOKUP(_LOOKUP[[#This Row],[AdjusterMemberName]],_Adjuster[Adjuster Name],_Adjuster[Email],,0)</f>
        <v>cPenate@knightcompany.com</v>
      </c>
      <c r="Y2234" s="15" t="str">
        <f>_xlfn.XLOOKUP(_LOOKUP[[#This Row],[AdjusterMemberName]],_Adjuster[Adjuster Name],_Adjuster[Phone Number],,0)</f>
        <v>424-559-5385</v>
      </c>
      <c r="Z2234" s="15" t="s">
        <v>28820</v>
      </c>
      <c r="AA22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765 Ofarrell St Apt 41, San Francisco  CA 94109</v>
      </c>
      <c r="AB2234" s="15"/>
    </row>
    <row r="2235" spans="1:28" x14ac:dyDescent="0.3">
      <c r="A2235" s="14">
        <v>1</v>
      </c>
      <c r="B2235" s="14">
        <v>1</v>
      </c>
      <c r="C2235" s="15" t="s">
        <v>28844</v>
      </c>
      <c r="D2235" s="15" t="s">
        <v>28844</v>
      </c>
      <c r="E2235" s="15">
        <v>45677</v>
      </c>
      <c r="F2235" s="15" t="s">
        <v>28845</v>
      </c>
      <c r="G2235" s="15">
        <v>45641</v>
      </c>
      <c r="H2235" s="15">
        <v>45823</v>
      </c>
      <c r="I2235" s="15" t="s">
        <v>28846</v>
      </c>
      <c r="J2235" s="15" t="s">
        <v>28847</v>
      </c>
      <c r="K2235" s="15" t="s">
        <v>45379</v>
      </c>
      <c r="L2235" s="15" t="s">
        <v>103</v>
      </c>
      <c r="M2235" s="15" t="s">
        <v>104</v>
      </c>
      <c r="N2235" s="14">
        <v>2025</v>
      </c>
      <c r="O2235" s="15" t="s">
        <v>28848</v>
      </c>
      <c r="P2235" s="15" t="s">
        <v>106</v>
      </c>
      <c r="Q2235" s="15" t="s">
        <v>47152</v>
      </c>
      <c r="R2235" s="15" t="s">
        <v>2190</v>
      </c>
      <c r="S2235" s="15" t="s">
        <v>28849</v>
      </c>
      <c r="T2235" s="15" t="s">
        <v>8330</v>
      </c>
      <c r="U2235" s="15" t="s">
        <v>53</v>
      </c>
      <c r="V2235" s="15" t="s">
        <v>45525</v>
      </c>
      <c r="W2235" s="15" t="s">
        <v>1357</v>
      </c>
      <c r="X2235" s="15" t="str">
        <f>_xlfn.XLOOKUP(_LOOKUP[[#This Row],[AdjusterMemberName]],_Adjuster[Adjuster Name],_Adjuster[Email],,0)</f>
        <v>jRivera1@knightcompany.com</v>
      </c>
      <c r="Y2235" s="15" t="str">
        <f>_xlfn.XLOOKUP(_LOOKUP[[#This Row],[AdjusterMemberName]],_Adjuster[Adjuster Name],_Adjuster[Phone Number],,0)</f>
        <v>424-559-5239</v>
      </c>
      <c r="Z2235" s="15" t="s">
        <v>28850</v>
      </c>
      <c r="AA22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138 W Adams Ave, Fowler  CA 93625</v>
      </c>
      <c r="AB2235" s="15"/>
    </row>
    <row r="2236" spans="1:28" x14ac:dyDescent="0.3">
      <c r="A2236" s="14">
        <v>1</v>
      </c>
      <c r="B2236" s="14">
        <v>1</v>
      </c>
      <c r="C2236" s="15" t="s">
        <v>28897</v>
      </c>
      <c r="D2236" s="15" t="s">
        <v>28897</v>
      </c>
      <c r="E2236" s="15">
        <v>45677</v>
      </c>
      <c r="F2236" s="15" t="s">
        <v>28898</v>
      </c>
      <c r="G2236" s="15">
        <v>45590</v>
      </c>
      <c r="H2236" s="15">
        <v>45772</v>
      </c>
      <c r="I2236" s="15" t="s">
        <v>28899</v>
      </c>
      <c r="J2236" s="15" t="s">
        <v>28900</v>
      </c>
      <c r="K2236" s="15" t="s">
        <v>45332</v>
      </c>
      <c r="L2236" s="15" t="s">
        <v>441</v>
      </c>
      <c r="M2236" s="15" t="s">
        <v>1126</v>
      </c>
      <c r="N2236" s="14">
        <v>2013</v>
      </c>
      <c r="O2236" s="15" t="s">
        <v>28901</v>
      </c>
      <c r="P2236" s="15" t="s">
        <v>81</v>
      </c>
      <c r="Q2236" s="15" t="s">
        <v>46978</v>
      </c>
      <c r="R2236" s="15" t="s">
        <v>15933</v>
      </c>
      <c r="S2236" s="15" t="s">
        <v>28902</v>
      </c>
      <c r="T2236" s="15" t="s">
        <v>727</v>
      </c>
      <c r="U2236" s="15" t="s">
        <v>53</v>
      </c>
      <c r="V2236" s="15" t="s">
        <v>45574</v>
      </c>
      <c r="W2236" s="15" t="s">
        <v>9508</v>
      </c>
      <c r="X2236" s="15" t="e">
        <f>_xlfn.XLOOKUP(_LOOKUP[[#This Row],[AdjusterMemberName]],_Adjuster[Adjuster Name],_Adjuster[Email],,0)</f>
        <v>#N/A</v>
      </c>
      <c r="Y2236" s="15" t="e">
        <f>_xlfn.XLOOKUP(_LOOKUP[[#This Row],[AdjusterMemberName]],_Adjuster[Adjuster Name],_Adjuster[Phone Number],,0)</f>
        <v>#N/A</v>
      </c>
      <c r="Z2236" s="15" t="s">
        <v>28903</v>
      </c>
      <c r="AA22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4616 Marsh Pl, Antioch  CA 94531</v>
      </c>
      <c r="AB2236" s="15">
        <v>45694</v>
      </c>
    </row>
    <row r="2237" spans="1:28" x14ac:dyDescent="0.3">
      <c r="A2237" s="14">
        <v>1</v>
      </c>
      <c r="B2237" s="14">
        <v>1</v>
      </c>
      <c r="C2237" s="15" t="s">
        <v>28924</v>
      </c>
      <c r="D2237" s="15" t="s">
        <v>28924</v>
      </c>
      <c r="E2237" s="15">
        <v>45677</v>
      </c>
      <c r="F2237" s="15" t="s">
        <v>28925</v>
      </c>
      <c r="G2237" s="15">
        <v>45656</v>
      </c>
      <c r="H2237" s="15">
        <v>45838</v>
      </c>
      <c r="I2237" s="15" t="s">
        <v>28926</v>
      </c>
      <c r="J2237" s="15" t="s">
        <v>28927</v>
      </c>
      <c r="K2237" s="15" t="s">
        <v>45356</v>
      </c>
      <c r="L2237" s="15" t="s">
        <v>25</v>
      </c>
      <c r="M2237" s="15" t="s">
        <v>79</v>
      </c>
      <c r="N2237" s="14">
        <v>2020</v>
      </c>
      <c r="O2237" s="15" t="s">
        <v>28928</v>
      </c>
      <c r="P2237" s="15" t="s">
        <v>106</v>
      </c>
      <c r="Q2237" s="15" t="s">
        <v>46978</v>
      </c>
      <c r="R2237" s="15" t="s">
        <v>28929</v>
      </c>
      <c r="S2237" s="15" t="s">
        <v>28930</v>
      </c>
      <c r="T2237" s="15" t="s">
        <v>174</v>
      </c>
      <c r="U2237" s="15" t="s">
        <v>53</v>
      </c>
      <c r="V2237" s="15" t="s">
        <v>45367</v>
      </c>
      <c r="W2237" s="15" t="s">
        <v>1357</v>
      </c>
      <c r="X2237" s="15" t="str">
        <f>_xlfn.XLOOKUP(_LOOKUP[[#This Row],[AdjusterMemberName]],_Adjuster[Adjuster Name],_Adjuster[Email],,0)</f>
        <v>jRivera1@knightcompany.com</v>
      </c>
      <c r="Y2237" s="15" t="str">
        <f>_xlfn.XLOOKUP(_LOOKUP[[#This Row],[AdjusterMemberName]],_Adjuster[Adjuster Name],_Adjuster[Phone Number],,0)</f>
        <v>424-559-5239</v>
      </c>
      <c r="Z2237" s="15" t="s">
        <v>28931</v>
      </c>
      <c r="AA22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4818 Avalon Blvd. Apt.1, Los Angeles  CA 90001</v>
      </c>
      <c r="AB2237" s="15">
        <v>45729</v>
      </c>
    </row>
    <row r="2238" spans="1:28" x14ac:dyDescent="0.3">
      <c r="A2238" s="14">
        <v>1</v>
      </c>
      <c r="B2238" s="14">
        <v>1</v>
      </c>
      <c r="C2238" s="15" t="s">
        <v>17878</v>
      </c>
      <c r="D2238" s="15" t="s">
        <v>17879</v>
      </c>
      <c r="E2238" s="15">
        <v>45677</v>
      </c>
      <c r="F2238" s="15" t="s">
        <v>29288</v>
      </c>
      <c r="G2238" s="15">
        <v>45664</v>
      </c>
      <c r="H2238" s="15">
        <v>45845</v>
      </c>
      <c r="I2238" s="15" t="s">
        <v>29289</v>
      </c>
      <c r="J2238" s="15" t="s">
        <v>29290</v>
      </c>
      <c r="K2238" s="15" t="s">
        <v>45332</v>
      </c>
      <c r="L2238" s="15" t="s">
        <v>128</v>
      </c>
      <c r="M2238" s="15" t="s">
        <v>129</v>
      </c>
      <c r="N2238" s="14">
        <v>2022</v>
      </c>
      <c r="O2238" s="15" t="s">
        <v>29291</v>
      </c>
      <c r="P2238" s="15" t="s">
        <v>106</v>
      </c>
      <c r="Q2238" s="15" t="s">
        <v>47003</v>
      </c>
      <c r="R2238" s="15" t="s">
        <v>306</v>
      </c>
      <c r="S2238" s="15" t="s">
        <v>17884</v>
      </c>
      <c r="T2238" s="15" t="s">
        <v>6892</v>
      </c>
      <c r="U2238" s="15" t="s">
        <v>53</v>
      </c>
      <c r="V2238" s="15" t="s">
        <v>46366</v>
      </c>
      <c r="W2238" s="15" t="s">
        <v>3184</v>
      </c>
      <c r="X2238" s="15" t="str">
        <f>_xlfn.XLOOKUP(_LOOKUP[[#This Row],[AdjusterMemberName]],_Adjuster[Adjuster Name],_Adjuster[Email],,0)</f>
        <v>mQualls@knightcompany.com</v>
      </c>
      <c r="Y2238" s="15" t="str">
        <f>_xlfn.XLOOKUP(_LOOKUP[[#This Row],[AdjusterMemberName]],_Adjuster[Adjuster Name],_Adjuster[Phone Number],,0)</f>
        <v>424-559-5436</v>
      </c>
      <c r="Z2238" s="15" t="s">
        <v>17885</v>
      </c>
      <c r="AA22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220 E Valencia Ave Apt 1, Burbank  CA 91502</v>
      </c>
      <c r="AB2238" s="15"/>
    </row>
    <row r="2239" spans="1:28" x14ac:dyDescent="0.3">
      <c r="A2239" s="14">
        <v>1</v>
      </c>
      <c r="B2239" s="14">
        <v>0</v>
      </c>
      <c r="C2239" s="15" t="s">
        <v>29622</v>
      </c>
      <c r="D2239" s="15" t="s">
        <v>29623</v>
      </c>
      <c r="E2239" s="15">
        <v>45677</v>
      </c>
      <c r="F2239" s="15" t="s">
        <v>29624</v>
      </c>
      <c r="G2239" s="15">
        <v>45659</v>
      </c>
      <c r="H2239" s="15">
        <v>45840</v>
      </c>
      <c r="I2239" s="15" t="s">
        <v>29625</v>
      </c>
      <c r="J2239" s="15" t="s">
        <v>29626</v>
      </c>
      <c r="K2239" s="15" t="s">
        <v>45334</v>
      </c>
      <c r="L2239" s="15" t="s">
        <v>139</v>
      </c>
      <c r="M2239" s="15" t="s">
        <v>470</v>
      </c>
      <c r="N2239" s="14">
        <v>2008</v>
      </c>
      <c r="O2239" s="15" t="s">
        <v>29627</v>
      </c>
      <c r="P2239" s="15" t="s">
        <v>81</v>
      </c>
      <c r="Q2239" s="15" t="s">
        <v>47001</v>
      </c>
      <c r="R2239" s="15" t="s">
        <v>6401</v>
      </c>
      <c r="S2239" s="15" t="s">
        <v>29628</v>
      </c>
      <c r="T2239" s="15" t="s">
        <v>624</v>
      </c>
      <c r="U2239" s="15" t="s">
        <v>53</v>
      </c>
      <c r="V2239" s="15" t="s">
        <v>45357</v>
      </c>
      <c r="W2239" s="15" t="s">
        <v>29629</v>
      </c>
      <c r="X2239" s="15" t="str">
        <f>_xlfn.XLOOKUP(_LOOKUP[[#This Row],[AdjusterMemberName]],_Adjuster[Adjuster Name],_Adjuster[Email],,0)</f>
        <v>LYoung2@knightcompany.com</v>
      </c>
      <c r="Y2239" s="15" t="str">
        <f>_xlfn.XLOOKUP(_LOOKUP[[#This Row],[AdjusterMemberName]],_Adjuster[Adjuster Name],_Adjuster[Phone Number],,0)</f>
        <v>323-456-1714</v>
      </c>
      <c r="Z2239" s="15" t="s">
        <v>29630</v>
      </c>
      <c r="AA22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44719 17Th St E, Lancaster  CA 93535</v>
      </c>
      <c r="AB2239" s="15"/>
    </row>
    <row r="2240" spans="1:28" x14ac:dyDescent="0.3">
      <c r="A2240" s="14">
        <v>0</v>
      </c>
      <c r="B2240" s="14">
        <v>0</v>
      </c>
      <c r="C2240" s="15" t="s">
        <v>29858</v>
      </c>
      <c r="D2240" s="15" t="s">
        <v>29859</v>
      </c>
      <c r="E2240" s="15">
        <v>45677</v>
      </c>
      <c r="F2240" s="15" t="s">
        <v>29860</v>
      </c>
      <c r="G2240" s="15"/>
      <c r="H2240" s="15"/>
      <c r="I2240" s="15" t="s">
        <v>29861</v>
      </c>
      <c r="J2240" s="15" t="s">
        <v>29862</v>
      </c>
      <c r="K2240" s="15" t="s">
        <v>45339</v>
      </c>
      <c r="L2240" s="15" t="s">
        <v>29863</v>
      </c>
      <c r="M2240" s="15" t="s">
        <v>29864</v>
      </c>
      <c r="N2240" s="14">
        <v>2024</v>
      </c>
      <c r="O2240" s="15" t="s">
        <v>9130</v>
      </c>
      <c r="P2240" s="15" t="s">
        <v>106</v>
      </c>
      <c r="Q2240" s="15"/>
      <c r="R2240" s="15"/>
      <c r="S2240" s="15"/>
      <c r="T2240" s="15"/>
      <c r="U2240" s="15"/>
      <c r="V2240" s="15"/>
      <c r="W2240" s="15" t="s">
        <v>1049</v>
      </c>
      <c r="X2240" s="15" t="str">
        <f>_xlfn.XLOOKUP(_LOOKUP[[#This Row],[AdjusterMemberName]],_Adjuster[Adjuster Name],_Adjuster[Email],,0)</f>
        <v>cPenate@knightcompany.com</v>
      </c>
      <c r="Y2240" s="15" t="str">
        <f>_xlfn.XLOOKUP(_LOOKUP[[#This Row],[AdjusterMemberName]],_Adjuster[Adjuster Name],_Adjuster[Phone Number],,0)</f>
        <v>424-559-5385</v>
      </c>
      <c r="Z2240" s="15"/>
      <c r="AA2240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2240" s="15"/>
    </row>
    <row r="2241" spans="1:28" x14ac:dyDescent="0.3">
      <c r="A2241" s="14">
        <v>1</v>
      </c>
      <c r="B2241" s="14">
        <v>1</v>
      </c>
      <c r="C2241" s="15" t="s">
        <v>28882</v>
      </c>
      <c r="D2241" s="15" t="s">
        <v>28883</v>
      </c>
      <c r="E2241" s="15">
        <v>45677</v>
      </c>
      <c r="F2241" s="15" t="s">
        <v>28884</v>
      </c>
      <c r="G2241" s="15">
        <v>45533</v>
      </c>
      <c r="H2241" s="15">
        <v>45716</v>
      </c>
      <c r="I2241" s="15" t="s">
        <v>30018</v>
      </c>
      <c r="J2241" s="15" t="s">
        <v>29862</v>
      </c>
      <c r="K2241" s="15" t="s">
        <v>45339</v>
      </c>
      <c r="L2241" s="15" t="s">
        <v>139</v>
      </c>
      <c r="M2241" s="15" t="s">
        <v>797</v>
      </c>
      <c r="N2241" s="14">
        <v>2024</v>
      </c>
      <c r="O2241" s="15" t="s">
        <v>28887</v>
      </c>
      <c r="P2241" s="15" t="s">
        <v>106</v>
      </c>
      <c r="Q2241" s="15" t="s">
        <v>47019</v>
      </c>
      <c r="R2241" s="15" t="s">
        <v>2345</v>
      </c>
      <c r="S2241" s="15" t="s">
        <v>28888</v>
      </c>
      <c r="T2241" s="15" t="s">
        <v>1964</v>
      </c>
      <c r="U2241" s="15" t="s">
        <v>53</v>
      </c>
      <c r="V2241" s="15" t="s">
        <v>45852</v>
      </c>
      <c r="W2241" s="15" t="s">
        <v>1186</v>
      </c>
      <c r="X2241" s="15" t="str">
        <f>_xlfn.XLOOKUP(_LOOKUP[[#This Row],[AdjusterMemberName]],_Adjuster[Adjuster Name],_Adjuster[Email],,0)</f>
        <v>sAkinleye@knightcompany.com</v>
      </c>
      <c r="Y2241" s="15" t="str">
        <f>_xlfn.XLOOKUP(_LOOKUP[[#This Row],[AdjusterMemberName]],_Adjuster[Adjuster Name],_Adjuster[Phone Number],,0)</f>
        <v>424-559-5280</v>
      </c>
      <c r="Z2241" s="15" t="s">
        <v>28889</v>
      </c>
      <c r="AA22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12450 Lakewood Blvd Apt 216, Downey  CA 90242</v>
      </c>
      <c r="AB2241" s="15"/>
    </row>
    <row r="2242" spans="1:28" x14ac:dyDescent="0.3">
      <c r="A2242" s="14">
        <v>1</v>
      </c>
      <c r="B2242" s="14">
        <v>1</v>
      </c>
      <c r="C2242" s="15" t="s">
        <v>28720</v>
      </c>
      <c r="D2242" s="15" t="s">
        <v>28720</v>
      </c>
      <c r="E2242" s="15">
        <v>45676</v>
      </c>
      <c r="F2242" s="15" t="s">
        <v>28721</v>
      </c>
      <c r="G2242" s="15">
        <v>45546</v>
      </c>
      <c r="H2242" s="15">
        <v>45727</v>
      </c>
      <c r="I2242" s="15" t="s">
        <v>28722</v>
      </c>
      <c r="J2242" s="15" t="s">
        <v>28723</v>
      </c>
      <c r="K2242" s="15" t="s">
        <v>45341</v>
      </c>
      <c r="L2242" s="15" t="s">
        <v>441</v>
      </c>
      <c r="M2242" s="15" t="s">
        <v>517</v>
      </c>
      <c r="N2242" s="14">
        <v>2020</v>
      </c>
      <c r="O2242" s="15" t="s">
        <v>28724</v>
      </c>
      <c r="P2242" s="15" t="s">
        <v>106</v>
      </c>
      <c r="Q2242" s="15" t="s">
        <v>47128</v>
      </c>
      <c r="R2242" s="15" t="s">
        <v>2024</v>
      </c>
      <c r="S2242" s="15" t="s">
        <v>28725</v>
      </c>
      <c r="T2242" s="15" t="s">
        <v>592</v>
      </c>
      <c r="U2242" s="15" t="s">
        <v>53</v>
      </c>
      <c r="V2242" s="15" t="s">
        <v>45376</v>
      </c>
      <c r="W2242" s="15" t="s">
        <v>3307</v>
      </c>
      <c r="X2242" s="15" t="e">
        <f>_xlfn.XLOOKUP(_LOOKUP[[#This Row],[AdjusterMemberName]],_Adjuster[Adjuster Name],_Adjuster[Email],,0)</f>
        <v>#N/A</v>
      </c>
      <c r="Y2242" s="15" t="e">
        <f>_xlfn.XLOOKUP(_LOOKUP[[#This Row],[AdjusterMemberName]],_Adjuster[Adjuster Name],_Adjuster[Phone Number],,0)</f>
        <v>#N/A</v>
      </c>
      <c r="Z2242" s="15" t="s">
        <v>28726</v>
      </c>
      <c r="AA22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10385 Shangri La Ave, Hesperia  CA 92345</v>
      </c>
      <c r="AB2242" s="15"/>
    </row>
    <row r="2243" spans="1:28" x14ac:dyDescent="0.3">
      <c r="A2243" s="14">
        <v>1</v>
      </c>
      <c r="B2243" s="14">
        <v>1</v>
      </c>
      <c r="C2243" s="15" t="s">
        <v>26570</v>
      </c>
      <c r="D2243" s="15" t="s">
        <v>26570</v>
      </c>
      <c r="E2243" s="15">
        <v>45676</v>
      </c>
      <c r="F2243" s="15" t="s">
        <v>26571</v>
      </c>
      <c r="G2243" s="15">
        <v>45632</v>
      </c>
      <c r="H2243" s="15">
        <v>45814</v>
      </c>
      <c r="I2243" s="15" t="s">
        <v>28735</v>
      </c>
      <c r="J2243" s="15" t="s">
        <v>28736</v>
      </c>
      <c r="K2243" s="15" t="s">
        <v>45951</v>
      </c>
      <c r="L2243" s="15" t="s">
        <v>536</v>
      </c>
      <c r="M2243" s="15" t="s">
        <v>2039</v>
      </c>
      <c r="N2243" s="14">
        <v>2018</v>
      </c>
      <c r="O2243" s="15" t="s">
        <v>26573</v>
      </c>
      <c r="P2243" s="15" t="s">
        <v>81</v>
      </c>
      <c r="Q2243" s="15" t="s">
        <v>47079</v>
      </c>
      <c r="R2243" s="15" t="s">
        <v>454</v>
      </c>
      <c r="S2243" s="15" t="s">
        <v>26574</v>
      </c>
      <c r="T2243" s="15" t="s">
        <v>2950</v>
      </c>
      <c r="U2243" s="15" t="s">
        <v>53</v>
      </c>
      <c r="V2243" s="15" t="s">
        <v>45514</v>
      </c>
      <c r="W2243" s="15" t="s">
        <v>1357</v>
      </c>
      <c r="X2243" s="15" t="str">
        <f>_xlfn.XLOOKUP(_LOOKUP[[#This Row],[AdjusterMemberName]],_Adjuster[Adjuster Name],_Adjuster[Email],,0)</f>
        <v>jRivera1@knightcompany.com</v>
      </c>
      <c r="Y2243" s="15" t="str">
        <f>_xlfn.XLOOKUP(_LOOKUP[[#This Row],[AdjusterMemberName]],_Adjuster[Adjuster Name],_Adjuster[Phone Number],,0)</f>
        <v>424-559-5239</v>
      </c>
      <c r="Z2243" s="15" t="s">
        <v>26575</v>
      </c>
      <c r="AA22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11120 Borden Ave, Pacoima  CA 91331</v>
      </c>
      <c r="AB2243" s="15">
        <v>45705</v>
      </c>
    </row>
    <row r="2244" spans="1:28" x14ac:dyDescent="0.3">
      <c r="A2244" s="14">
        <v>1</v>
      </c>
      <c r="B2244" s="14">
        <v>1</v>
      </c>
      <c r="C2244" s="15" t="s">
        <v>28737</v>
      </c>
      <c r="D2244" s="15" t="s">
        <v>28737</v>
      </c>
      <c r="E2244" s="15">
        <v>45676</v>
      </c>
      <c r="F2244" s="15" t="s">
        <v>28738</v>
      </c>
      <c r="G2244" s="15">
        <v>45516</v>
      </c>
      <c r="H2244" s="15">
        <v>45700</v>
      </c>
      <c r="I2244" s="15" t="s">
        <v>28739</v>
      </c>
      <c r="J2244" s="15" t="s">
        <v>28740</v>
      </c>
      <c r="K2244" s="15" t="s">
        <v>45815</v>
      </c>
      <c r="L2244" s="15" t="s">
        <v>128</v>
      </c>
      <c r="M2244" s="15" t="s">
        <v>129</v>
      </c>
      <c r="N2244" s="14">
        <v>2019</v>
      </c>
      <c r="O2244" s="15" t="s">
        <v>28741</v>
      </c>
      <c r="P2244" s="15" t="s">
        <v>81</v>
      </c>
      <c r="Q2244" s="15" t="s">
        <v>47073</v>
      </c>
      <c r="R2244" s="15" t="s">
        <v>28742</v>
      </c>
      <c r="S2244" s="15" t="s">
        <v>28743</v>
      </c>
      <c r="T2244" s="15" t="s">
        <v>174</v>
      </c>
      <c r="U2244" s="15" t="s">
        <v>53</v>
      </c>
      <c r="V2244" s="15" t="s">
        <v>45537</v>
      </c>
      <c r="W2244" s="15" t="s">
        <v>3184</v>
      </c>
      <c r="X2244" s="15" t="str">
        <f>_xlfn.XLOOKUP(_LOOKUP[[#This Row],[AdjusterMemberName]],_Adjuster[Adjuster Name],_Adjuster[Email],,0)</f>
        <v>mQualls@knightcompany.com</v>
      </c>
      <c r="Y2244" s="15" t="str">
        <f>_xlfn.XLOOKUP(_LOOKUP[[#This Row],[AdjusterMemberName]],_Adjuster[Adjuster Name],_Adjuster[Phone Number],,0)</f>
        <v>424-559-5436</v>
      </c>
      <c r="Z2244" s="15" t="s">
        <v>28744</v>
      </c>
      <c r="AA22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1863 W 11Th Pl Apt 9, Los Angeles  CA 90006</v>
      </c>
      <c r="AB2244" s="15"/>
    </row>
    <row r="2245" spans="1:28" x14ac:dyDescent="0.3">
      <c r="A2245" s="14">
        <v>1</v>
      </c>
      <c r="B2245" s="14">
        <v>1</v>
      </c>
      <c r="C2245" s="15" t="s">
        <v>28783</v>
      </c>
      <c r="D2245" s="15" t="s">
        <v>28783</v>
      </c>
      <c r="E2245" s="15">
        <v>45676</v>
      </c>
      <c r="F2245" s="15" t="s">
        <v>28784</v>
      </c>
      <c r="G2245" s="15">
        <v>45632</v>
      </c>
      <c r="H2245" s="15">
        <v>45814</v>
      </c>
      <c r="I2245" s="15" t="s">
        <v>28785</v>
      </c>
      <c r="J2245" s="15" t="s">
        <v>28786</v>
      </c>
      <c r="K2245" s="15" t="s">
        <v>46380</v>
      </c>
      <c r="L2245" s="15" t="s">
        <v>314</v>
      </c>
      <c r="M2245" s="15" t="s">
        <v>3946</v>
      </c>
      <c r="N2245" s="14">
        <v>2018</v>
      </c>
      <c r="O2245" s="15" t="s">
        <v>28787</v>
      </c>
      <c r="P2245" s="15" t="s">
        <v>106</v>
      </c>
      <c r="Q2245" s="15" t="s">
        <v>46922</v>
      </c>
      <c r="R2245" s="15" t="s">
        <v>28788</v>
      </c>
      <c r="S2245" s="15" t="s">
        <v>28789</v>
      </c>
      <c r="T2245" s="15" t="s">
        <v>503</v>
      </c>
      <c r="U2245" s="15" t="s">
        <v>53</v>
      </c>
      <c r="V2245" s="15" t="s">
        <v>45730</v>
      </c>
      <c r="W2245" s="15" t="s">
        <v>1186</v>
      </c>
      <c r="X2245" s="15" t="str">
        <f>_xlfn.XLOOKUP(_LOOKUP[[#This Row],[AdjusterMemberName]],_Adjuster[Adjuster Name],_Adjuster[Email],,0)</f>
        <v>sAkinleye@knightcompany.com</v>
      </c>
      <c r="Y2245" s="15" t="str">
        <f>_xlfn.XLOOKUP(_LOOKUP[[#This Row],[AdjusterMemberName]],_Adjuster[Adjuster Name],_Adjuster[Phone Number],,0)</f>
        <v>424-559-5280</v>
      </c>
      <c r="Z2245" s="15" t="s">
        <v>28790</v>
      </c>
      <c r="AA22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6655 Camp Verde Way, Sacramento  CA 95828</v>
      </c>
      <c r="AB2245" s="15">
        <v>45746</v>
      </c>
    </row>
    <row r="2246" spans="1:28" x14ac:dyDescent="0.3">
      <c r="A2246" s="14">
        <v>1</v>
      </c>
      <c r="B2246" s="14">
        <v>1</v>
      </c>
      <c r="C2246" s="15" t="s">
        <v>28687</v>
      </c>
      <c r="D2246" s="15" t="s">
        <v>28688</v>
      </c>
      <c r="E2246" s="15">
        <v>45675</v>
      </c>
      <c r="F2246" s="15" t="s">
        <v>28689</v>
      </c>
      <c r="G2246" s="15">
        <v>45619</v>
      </c>
      <c r="H2246" s="15">
        <v>45800</v>
      </c>
      <c r="I2246" s="15" t="s">
        <v>28690</v>
      </c>
      <c r="J2246" s="15" t="s">
        <v>28691</v>
      </c>
      <c r="K2246" s="15" t="s">
        <v>45575</v>
      </c>
      <c r="L2246" s="15" t="s">
        <v>128</v>
      </c>
      <c r="M2246" s="15" t="s">
        <v>170</v>
      </c>
      <c r="N2246" s="14">
        <v>2025</v>
      </c>
      <c r="O2246" s="15" t="s">
        <v>28692</v>
      </c>
      <c r="P2246" s="15" t="s">
        <v>106</v>
      </c>
      <c r="Q2246" s="15" t="s">
        <v>47037</v>
      </c>
      <c r="R2246" s="15" t="s">
        <v>28693</v>
      </c>
      <c r="S2246" s="15" t="s">
        <v>28694</v>
      </c>
      <c r="T2246" s="15" t="s">
        <v>174</v>
      </c>
      <c r="U2246" s="15" t="s">
        <v>53</v>
      </c>
      <c r="V2246" s="15" t="s">
        <v>45441</v>
      </c>
      <c r="W2246" s="15" t="s">
        <v>22473</v>
      </c>
      <c r="X2246" s="15" t="e">
        <f>_xlfn.XLOOKUP(_LOOKUP[[#This Row],[AdjusterMemberName]],_Adjuster[Adjuster Name],_Adjuster[Email],,0)</f>
        <v>#N/A</v>
      </c>
      <c r="Y2246" s="15" t="e">
        <f>_xlfn.XLOOKUP(_LOOKUP[[#This Row],[AdjusterMemberName]],_Adjuster[Adjuster Name],_Adjuster[Phone Number],,0)</f>
        <v>#N/A</v>
      </c>
      <c r="Z2246" s="15" t="s">
        <v>28695</v>
      </c>
      <c r="AA22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602 W 75Th St Apt 2, Los Angeles  CA 90044</v>
      </c>
      <c r="AB2246" s="15"/>
    </row>
    <row r="2247" spans="1:28" x14ac:dyDescent="0.3">
      <c r="A2247" s="14">
        <v>1</v>
      </c>
      <c r="B2247" s="14">
        <v>1</v>
      </c>
      <c r="C2247" s="15" t="s">
        <v>20461</v>
      </c>
      <c r="D2247" s="15" t="s">
        <v>20461</v>
      </c>
      <c r="E2247" s="15">
        <v>45675</v>
      </c>
      <c r="F2247" s="15" t="s">
        <v>20462</v>
      </c>
      <c r="G2247" s="15">
        <v>45534</v>
      </c>
      <c r="H2247" s="15">
        <v>45716</v>
      </c>
      <c r="I2247" s="15" t="s">
        <v>28753</v>
      </c>
      <c r="J2247" s="15" t="s">
        <v>28754</v>
      </c>
      <c r="K2247" s="15" t="s">
        <v>46383</v>
      </c>
      <c r="L2247" s="15" t="s">
        <v>103</v>
      </c>
      <c r="M2247" s="15" t="s">
        <v>104</v>
      </c>
      <c r="N2247" s="14">
        <v>2025</v>
      </c>
      <c r="O2247" s="15" t="s">
        <v>20465</v>
      </c>
      <c r="P2247" s="15" t="s">
        <v>81</v>
      </c>
      <c r="Q2247" s="15" t="s">
        <v>47079</v>
      </c>
      <c r="R2247" s="15" t="s">
        <v>1364</v>
      </c>
      <c r="S2247" s="15" t="s">
        <v>20466</v>
      </c>
      <c r="T2247" s="15" t="s">
        <v>174</v>
      </c>
      <c r="U2247" s="15" t="s">
        <v>53</v>
      </c>
      <c r="V2247" s="15" t="s">
        <v>45367</v>
      </c>
      <c r="W2247" s="15" t="s">
        <v>3307</v>
      </c>
      <c r="X2247" s="15" t="e">
        <f>_xlfn.XLOOKUP(_LOOKUP[[#This Row],[AdjusterMemberName]],_Adjuster[Adjuster Name],_Adjuster[Email],,0)</f>
        <v>#N/A</v>
      </c>
      <c r="Y2247" s="15" t="e">
        <f>_xlfn.XLOOKUP(_LOOKUP[[#This Row],[AdjusterMemberName]],_Adjuster[Adjuster Name],_Adjuster[Phone Number],,0)</f>
        <v>#N/A</v>
      </c>
      <c r="Z2247" s="15" t="s">
        <v>20467</v>
      </c>
      <c r="AA22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733 E 24Th St, Los Angeles  CA 90011</v>
      </c>
      <c r="AB2247" s="15"/>
    </row>
    <row r="2248" spans="1:28" x14ac:dyDescent="0.3">
      <c r="A2248" s="14">
        <v>1</v>
      </c>
      <c r="B2248" s="14">
        <v>1</v>
      </c>
      <c r="C2248" s="15" t="s">
        <v>28862</v>
      </c>
      <c r="D2248" s="15" t="s">
        <v>28862</v>
      </c>
      <c r="E2248" s="15">
        <v>45675</v>
      </c>
      <c r="F2248" s="15" t="s">
        <v>28863</v>
      </c>
      <c r="G2248" s="15">
        <v>45614</v>
      </c>
      <c r="H2248" s="15">
        <v>45795</v>
      </c>
      <c r="I2248" s="15" t="s">
        <v>28864</v>
      </c>
      <c r="J2248" s="15" t="s">
        <v>28865</v>
      </c>
      <c r="K2248" s="15" t="s">
        <v>45429</v>
      </c>
      <c r="L2248" s="15" t="s">
        <v>806</v>
      </c>
      <c r="M2248" s="15" t="s">
        <v>1026</v>
      </c>
      <c r="N2248" s="14">
        <v>2018</v>
      </c>
      <c r="O2248" s="15" t="s">
        <v>28866</v>
      </c>
      <c r="P2248" s="15" t="s">
        <v>81</v>
      </c>
      <c r="Q2248" s="15" t="s">
        <v>47012</v>
      </c>
      <c r="R2248" s="15" t="s">
        <v>28867</v>
      </c>
      <c r="S2248" s="15" t="s">
        <v>28868</v>
      </c>
      <c r="T2248" s="15" t="s">
        <v>1834</v>
      </c>
      <c r="U2248" s="15" t="s">
        <v>53</v>
      </c>
      <c r="V2248" s="15" t="s">
        <v>45886</v>
      </c>
      <c r="W2248" s="15" t="s">
        <v>264</v>
      </c>
      <c r="X2248" s="15" t="str">
        <f>_xlfn.XLOOKUP(_LOOKUP[[#This Row],[AdjusterMemberName]],_Adjuster[Adjuster Name],_Adjuster[Email],,0)</f>
        <v>sBonnevie@knightcompany.com</v>
      </c>
      <c r="Y2248" s="15" t="str">
        <f>_xlfn.XLOOKUP(_LOOKUP[[#This Row],[AdjusterMemberName]],_Adjuster[Adjuster Name],_Adjuster[Phone Number],,0)</f>
        <v>323-692-4064</v>
      </c>
      <c r="Z2248" s="15" t="s">
        <v>28869</v>
      </c>
      <c r="AA22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590 Alta Meadow Ln, Escondido  CA 92027</v>
      </c>
      <c r="AB2248" s="15"/>
    </row>
    <row r="2249" spans="1:28" x14ac:dyDescent="0.3">
      <c r="A2249" s="14">
        <v>1</v>
      </c>
      <c r="B2249" s="14">
        <v>1</v>
      </c>
      <c r="C2249" s="15" t="s">
        <v>28954</v>
      </c>
      <c r="D2249" s="15" t="s">
        <v>28955</v>
      </c>
      <c r="E2249" s="15">
        <v>45675</v>
      </c>
      <c r="F2249" s="15" t="s">
        <v>28956</v>
      </c>
      <c r="G2249" s="15">
        <v>45664</v>
      </c>
      <c r="H2249" s="15">
        <v>45845</v>
      </c>
      <c r="I2249" s="15" t="s">
        <v>28957</v>
      </c>
      <c r="J2249" s="15" t="s">
        <v>28958</v>
      </c>
      <c r="K2249" s="15" t="s">
        <v>46374</v>
      </c>
      <c r="L2249" s="15" t="s">
        <v>1493</v>
      </c>
      <c r="M2249" s="15" t="s">
        <v>22779</v>
      </c>
      <c r="N2249" s="14">
        <v>2018</v>
      </c>
      <c r="O2249" s="15" t="s">
        <v>28959</v>
      </c>
      <c r="P2249" s="15" t="s">
        <v>81</v>
      </c>
      <c r="Q2249" s="15" t="s">
        <v>47044</v>
      </c>
      <c r="R2249" s="15" t="s">
        <v>2097</v>
      </c>
      <c r="S2249" s="15" t="s">
        <v>28960</v>
      </c>
      <c r="T2249" s="15" t="s">
        <v>2320</v>
      </c>
      <c r="U2249" s="15" t="s">
        <v>53</v>
      </c>
      <c r="V2249" s="15" t="s">
        <v>45713</v>
      </c>
      <c r="W2249" s="15" t="s">
        <v>264</v>
      </c>
      <c r="X2249" s="15" t="str">
        <f>_xlfn.XLOOKUP(_LOOKUP[[#This Row],[AdjusterMemberName]],_Adjuster[Adjuster Name],_Adjuster[Email],,0)</f>
        <v>sBonnevie@knightcompany.com</v>
      </c>
      <c r="Y2249" s="15" t="str">
        <f>_xlfn.XLOOKUP(_LOOKUP[[#This Row],[AdjusterMemberName]],_Adjuster[Adjuster Name],_Adjuster[Phone Number],,0)</f>
        <v>323-692-4064</v>
      </c>
      <c r="Z2249" s="15" t="s">
        <v>28961</v>
      </c>
      <c r="AA22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8421 Stara St, Elk Grove  CA 95758</v>
      </c>
      <c r="AB2249" s="15">
        <v>45712</v>
      </c>
    </row>
    <row r="2250" spans="1:28" x14ac:dyDescent="0.3">
      <c r="A2250" s="14">
        <v>1</v>
      </c>
      <c r="B2250" s="14">
        <v>1</v>
      </c>
      <c r="C2250" s="15" t="s">
        <v>23824</v>
      </c>
      <c r="D2250" s="15" t="s">
        <v>29122</v>
      </c>
      <c r="E2250" s="15">
        <v>45675</v>
      </c>
      <c r="F2250" s="15" t="s">
        <v>29123</v>
      </c>
      <c r="G2250" s="15">
        <v>45622</v>
      </c>
      <c r="H2250" s="15">
        <v>45803</v>
      </c>
      <c r="I2250" s="15" t="s">
        <v>29124</v>
      </c>
      <c r="J2250" s="15" t="s">
        <v>29125</v>
      </c>
      <c r="K2250" s="15" t="s">
        <v>45379</v>
      </c>
      <c r="L2250" s="15" t="s">
        <v>103</v>
      </c>
      <c r="M2250" s="15" t="s">
        <v>1523</v>
      </c>
      <c r="N2250" s="14">
        <v>2021</v>
      </c>
      <c r="O2250" s="15" t="s">
        <v>29126</v>
      </c>
      <c r="P2250" s="15" t="s">
        <v>106</v>
      </c>
      <c r="Q2250" s="15" t="s">
        <v>47019</v>
      </c>
      <c r="R2250" s="15" t="s">
        <v>23829</v>
      </c>
      <c r="S2250" s="15" t="s">
        <v>23830</v>
      </c>
      <c r="T2250" s="15" t="s">
        <v>174</v>
      </c>
      <c r="U2250" s="15" t="s">
        <v>53</v>
      </c>
      <c r="V2250" s="15" t="s">
        <v>45662</v>
      </c>
      <c r="W2250" s="15" t="s">
        <v>22473</v>
      </c>
      <c r="X2250" s="15" t="e">
        <f>_xlfn.XLOOKUP(_LOOKUP[[#This Row],[AdjusterMemberName]],_Adjuster[Adjuster Name],_Adjuster[Email],,0)</f>
        <v>#N/A</v>
      </c>
      <c r="Y2250" s="15" t="e">
        <f>_xlfn.XLOOKUP(_LOOKUP[[#This Row],[AdjusterMemberName]],_Adjuster[Adjuster Name],_Adjuster[Phone Number],,0)</f>
        <v>#N/A</v>
      </c>
      <c r="Z2250" s="15" t="s">
        <v>23831</v>
      </c>
      <c r="AA22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963 1/2 Lorena St, Los Angeles  CA 90022</v>
      </c>
      <c r="AB2250" s="15"/>
    </row>
    <row r="2251" spans="1:28" x14ac:dyDescent="0.3">
      <c r="A2251" s="14">
        <v>1</v>
      </c>
      <c r="B2251" s="14">
        <v>1</v>
      </c>
      <c r="C2251" s="15" t="s">
        <v>29278</v>
      </c>
      <c r="D2251" s="15" t="s">
        <v>29279</v>
      </c>
      <c r="E2251" s="15">
        <v>45675</v>
      </c>
      <c r="F2251" s="15" t="s">
        <v>29280</v>
      </c>
      <c r="G2251" s="15">
        <v>45547</v>
      </c>
      <c r="H2251" s="15">
        <v>45728</v>
      </c>
      <c r="I2251" s="15" t="s">
        <v>29281</v>
      </c>
      <c r="J2251" s="15" t="s">
        <v>29282</v>
      </c>
      <c r="K2251" s="15" t="s">
        <v>45646</v>
      </c>
      <c r="L2251" s="15" t="s">
        <v>441</v>
      </c>
      <c r="M2251" s="15" t="s">
        <v>1126</v>
      </c>
      <c r="N2251" s="14">
        <v>2013</v>
      </c>
      <c r="O2251" s="15" t="s">
        <v>29283</v>
      </c>
      <c r="P2251" s="15" t="s">
        <v>81</v>
      </c>
      <c r="Q2251" s="15" t="s">
        <v>47050</v>
      </c>
      <c r="R2251" s="15" t="s">
        <v>14657</v>
      </c>
      <c r="S2251" s="15" t="s">
        <v>29284</v>
      </c>
      <c r="T2251" s="15" t="s">
        <v>356</v>
      </c>
      <c r="U2251" s="15" t="s">
        <v>53</v>
      </c>
      <c r="V2251" s="15" t="s">
        <v>45405</v>
      </c>
      <c r="W2251" s="15" t="s">
        <v>264</v>
      </c>
      <c r="X2251" s="15" t="str">
        <f>_xlfn.XLOOKUP(_LOOKUP[[#This Row],[AdjusterMemberName]],_Adjuster[Adjuster Name],_Adjuster[Email],,0)</f>
        <v>sBonnevie@knightcompany.com</v>
      </c>
      <c r="Y2251" s="15" t="str">
        <f>_xlfn.XLOOKUP(_LOOKUP[[#This Row],[AdjusterMemberName]],_Adjuster[Adjuster Name],_Adjuster[Phone Number],,0)</f>
        <v>323-692-4064</v>
      </c>
      <c r="Z2251" s="15" t="s">
        <v>29285</v>
      </c>
      <c r="AA22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2075 S Hope Pl, Ontario  CA 91761</v>
      </c>
      <c r="AB2251" s="15"/>
    </row>
    <row r="2252" spans="1:28" x14ac:dyDescent="0.3">
      <c r="A2252" s="14">
        <v>1</v>
      </c>
      <c r="B2252" s="14">
        <v>1</v>
      </c>
      <c r="C2252" s="15" t="s">
        <v>19612</v>
      </c>
      <c r="D2252" s="15" t="s">
        <v>19613</v>
      </c>
      <c r="E2252" s="15">
        <v>45675</v>
      </c>
      <c r="F2252" s="15" t="s">
        <v>29502</v>
      </c>
      <c r="G2252" s="15">
        <v>45652</v>
      </c>
      <c r="H2252" s="15">
        <v>45834</v>
      </c>
      <c r="I2252" s="15" t="s">
        <v>29503</v>
      </c>
      <c r="J2252" s="15" t="s">
        <v>29504</v>
      </c>
      <c r="K2252" s="15" t="s">
        <v>45709</v>
      </c>
      <c r="L2252" s="15" t="s">
        <v>281</v>
      </c>
      <c r="M2252" s="15" t="s">
        <v>9830</v>
      </c>
      <c r="N2252" s="14">
        <v>2024</v>
      </c>
      <c r="O2252" s="15" t="s">
        <v>19617</v>
      </c>
      <c r="P2252" s="15" t="s">
        <v>81</v>
      </c>
      <c r="Q2252" s="15" t="s">
        <v>47079</v>
      </c>
      <c r="R2252" s="15" t="s">
        <v>6721</v>
      </c>
      <c r="S2252" s="15" t="s">
        <v>19618</v>
      </c>
      <c r="T2252" s="15" t="s">
        <v>174</v>
      </c>
      <c r="U2252" s="15" t="s">
        <v>53</v>
      </c>
      <c r="V2252" s="15" t="s">
        <v>46097</v>
      </c>
      <c r="W2252" s="15" t="s">
        <v>1357</v>
      </c>
      <c r="X2252" s="15" t="str">
        <f>_xlfn.XLOOKUP(_LOOKUP[[#This Row],[AdjusterMemberName]],_Adjuster[Adjuster Name],_Adjuster[Email],,0)</f>
        <v>jRivera1@knightcompany.com</v>
      </c>
      <c r="Y2252" s="15" t="str">
        <f>_xlfn.XLOOKUP(_LOOKUP[[#This Row],[AdjusterMemberName]],_Adjuster[Adjuster Name],_Adjuster[Phone Number],,0)</f>
        <v>424-559-5239</v>
      </c>
      <c r="Z2252" s="15" t="s">
        <v>19619</v>
      </c>
      <c r="AA22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3308 Castle Heights Ave Apt 3, Los Angeles  CA 90034</v>
      </c>
      <c r="AB2252" s="15">
        <v>45804</v>
      </c>
    </row>
    <row r="2253" spans="1:28" x14ac:dyDescent="0.3">
      <c r="A2253" s="14">
        <v>1</v>
      </c>
      <c r="B2253" s="14">
        <v>1</v>
      </c>
      <c r="C2253" s="15" t="s">
        <v>29584</v>
      </c>
      <c r="D2253" s="15" t="s">
        <v>29585</v>
      </c>
      <c r="E2253" s="15">
        <v>45675</v>
      </c>
      <c r="F2253" s="15" t="s">
        <v>29586</v>
      </c>
      <c r="G2253" s="15">
        <v>45512</v>
      </c>
      <c r="H2253" s="15">
        <v>45696</v>
      </c>
      <c r="I2253" s="15" t="s">
        <v>29587</v>
      </c>
      <c r="J2253" s="15" t="s">
        <v>29588</v>
      </c>
      <c r="K2253" s="15" t="s">
        <v>45879</v>
      </c>
      <c r="L2253" s="15" t="s">
        <v>25</v>
      </c>
      <c r="M2253" s="15" t="s">
        <v>480</v>
      </c>
      <c r="N2253" s="14">
        <v>2015</v>
      </c>
      <c r="O2253" s="15" t="s">
        <v>29589</v>
      </c>
      <c r="P2253" s="15" t="s">
        <v>81</v>
      </c>
      <c r="Q2253" s="15" t="s">
        <v>47079</v>
      </c>
      <c r="R2253" s="15" t="s">
        <v>29590</v>
      </c>
      <c r="S2253" s="15" t="s">
        <v>29591</v>
      </c>
      <c r="T2253" s="15" t="s">
        <v>109</v>
      </c>
      <c r="U2253" s="15" t="s">
        <v>53</v>
      </c>
      <c r="V2253" s="15" t="s">
        <v>45418</v>
      </c>
      <c r="W2253" s="15" t="s">
        <v>3184</v>
      </c>
      <c r="X2253" s="15" t="str">
        <f>_xlfn.XLOOKUP(_LOOKUP[[#This Row],[AdjusterMemberName]],_Adjuster[Adjuster Name],_Adjuster[Email],,0)</f>
        <v>mQualls@knightcompany.com</v>
      </c>
      <c r="Y2253" s="15" t="str">
        <f>_xlfn.XLOOKUP(_LOOKUP[[#This Row],[AdjusterMemberName]],_Adjuster[Adjuster Name],_Adjuster[Phone Number],,0)</f>
        <v>424-559-5436</v>
      </c>
      <c r="Z2253" s="15" t="s">
        <v>29592</v>
      </c>
      <c r="AA22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25425 Blackwood Rd, Murrieta  CA 92563</v>
      </c>
      <c r="AB2253" s="15"/>
    </row>
    <row r="2254" spans="1:28" x14ac:dyDescent="0.3">
      <c r="A2254" s="14">
        <v>1</v>
      </c>
      <c r="B2254" s="14">
        <v>0</v>
      </c>
      <c r="C2254" s="15" t="s">
        <v>31740</v>
      </c>
      <c r="D2254" s="15" t="s">
        <v>31741</v>
      </c>
      <c r="E2254" s="15">
        <v>45675</v>
      </c>
      <c r="F2254" s="15" t="s">
        <v>31742</v>
      </c>
      <c r="G2254" s="15">
        <v>45627</v>
      </c>
      <c r="H2254" s="15">
        <v>45809</v>
      </c>
      <c r="I2254" s="15" t="s">
        <v>31743</v>
      </c>
      <c r="J2254" s="15" t="s">
        <v>31744</v>
      </c>
      <c r="K2254" s="15" t="s">
        <v>45336</v>
      </c>
      <c r="L2254" s="15" t="s">
        <v>128</v>
      </c>
      <c r="M2254" s="15" t="s">
        <v>836</v>
      </c>
      <c r="N2254" s="14">
        <v>2024</v>
      </c>
      <c r="O2254" s="15" t="s">
        <v>31745</v>
      </c>
      <c r="P2254" s="15" t="s">
        <v>81</v>
      </c>
      <c r="Q2254" s="15" t="s">
        <v>47073</v>
      </c>
      <c r="R2254" s="15" t="s">
        <v>31746</v>
      </c>
      <c r="S2254" s="15" t="s">
        <v>31747</v>
      </c>
      <c r="T2254" s="15" t="s">
        <v>174</v>
      </c>
      <c r="U2254" s="15" t="s">
        <v>53</v>
      </c>
      <c r="V2254" s="15" t="s">
        <v>45694</v>
      </c>
      <c r="W2254" s="15" t="s">
        <v>1544</v>
      </c>
      <c r="X2254" s="15" t="str">
        <f>_xlfn.XLOOKUP(_LOOKUP[[#This Row],[AdjusterMemberName]],_Adjuster[Adjuster Name],_Adjuster[Email],,0)</f>
        <v>CRodriguez5@knightcompany.com</v>
      </c>
      <c r="Y2254" s="15" t="str">
        <f>_xlfn.XLOOKUP(_LOOKUP[[#This Row],[AdjusterMemberName]],_Adjuster[Adjuster Name],_Adjuster[Phone Number],,0)</f>
        <v>323-456-1708</v>
      </c>
      <c r="Z2254" s="15" t="s">
        <v>31748</v>
      </c>
      <c r="AA22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6415 Makee Ave, Los Angeles  CA 90001</v>
      </c>
      <c r="AB2254" s="15"/>
    </row>
    <row r="2255" spans="1:28" x14ac:dyDescent="0.3">
      <c r="A2255" s="14">
        <v>1</v>
      </c>
      <c r="B2255" s="14">
        <v>1</v>
      </c>
      <c r="C2255" s="15" t="s">
        <v>28679</v>
      </c>
      <c r="D2255" s="15" t="s">
        <v>28679</v>
      </c>
      <c r="E2255" s="15">
        <v>45674</v>
      </c>
      <c r="F2255" s="15" t="s">
        <v>28680</v>
      </c>
      <c r="G2255" s="15">
        <v>45506</v>
      </c>
      <c r="H2255" s="15">
        <v>45690</v>
      </c>
      <c r="I2255" s="15" t="s">
        <v>28681</v>
      </c>
      <c r="J2255" s="15" t="s">
        <v>28682</v>
      </c>
      <c r="K2255" s="15" t="s">
        <v>45422</v>
      </c>
      <c r="L2255" s="15" t="s">
        <v>116</v>
      </c>
      <c r="M2255" s="15" t="s">
        <v>117</v>
      </c>
      <c r="N2255" s="14">
        <v>2019</v>
      </c>
      <c r="O2255" s="15" t="s">
        <v>28683</v>
      </c>
      <c r="P2255" s="15" t="s">
        <v>81</v>
      </c>
      <c r="Q2255" s="15" t="s">
        <v>47006</v>
      </c>
      <c r="R2255" s="15" t="s">
        <v>28684</v>
      </c>
      <c r="S2255" s="15" t="s">
        <v>28685</v>
      </c>
      <c r="T2255" s="15" t="s">
        <v>3331</v>
      </c>
      <c r="U2255" s="15" t="s">
        <v>53</v>
      </c>
      <c r="V2255" s="15" t="s">
        <v>46042</v>
      </c>
      <c r="W2255" s="15" t="s">
        <v>264</v>
      </c>
      <c r="X2255" s="15" t="str">
        <f>_xlfn.XLOOKUP(_LOOKUP[[#This Row],[AdjusterMemberName]],_Adjuster[Adjuster Name],_Adjuster[Email],,0)</f>
        <v>sBonnevie@knightcompany.com</v>
      </c>
      <c r="Y2255" s="15" t="str">
        <f>_xlfn.XLOOKUP(_LOOKUP[[#This Row],[AdjusterMemberName]],_Adjuster[Adjuster Name],_Adjuster[Phone Number],,0)</f>
        <v>323-692-4064</v>
      </c>
      <c r="Z2255" s="15" t="s">
        <v>28686</v>
      </c>
      <c r="AA22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967 Yorkshire Ln, San Jacinto  CA 92583</v>
      </c>
      <c r="AB2255" s="15"/>
    </row>
    <row r="2256" spans="1:28" x14ac:dyDescent="0.3">
      <c r="A2256" s="14">
        <v>1</v>
      </c>
      <c r="B2256" s="14">
        <v>1</v>
      </c>
      <c r="C2256" s="15" t="s">
        <v>28696</v>
      </c>
      <c r="D2256" s="15" t="s">
        <v>28696</v>
      </c>
      <c r="E2256" s="15">
        <v>45674</v>
      </c>
      <c r="F2256" s="15" t="s">
        <v>28697</v>
      </c>
      <c r="G2256" s="15">
        <v>45646</v>
      </c>
      <c r="H2256" s="15">
        <v>45828</v>
      </c>
      <c r="I2256" s="15" t="s">
        <v>28698</v>
      </c>
      <c r="J2256" s="15" t="s">
        <v>28699</v>
      </c>
      <c r="K2256" s="15" t="s">
        <v>46271</v>
      </c>
      <c r="L2256" s="15" t="s">
        <v>139</v>
      </c>
      <c r="M2256" s="15" t="s">
        <v>470</v>
      </c>
      <c r="N2256" s="14">
        <v>2022</v>
      </c>
      <c r="O2256" s="15" t="s">
        <v>28700</v>
      </c>
      <c r="P2256" s="15" t="s">
        <v>81</v>
      </c>
      <c r="Q2256" s="15" t="s">
        <v>47019</v>
      </c>
      <c r="R2256" s="15" t="s">
        <v>28701</v>
      </c>
      <c r="S2256" s="15" t="s">
        <v>28702</v>
      </c>
      <c r="T2256" s="15" t="s">
        <v>2431</v>
      </c>
      <c r="U2256" s="15" t="s">
        <v>53</v>
      </c>
      <c r="V2256" s="15" t="s">
        <v>45576</v>
      </c>
      <c r="W2256" s="15" t="s">
        <v>850</v>
      </c>
      <c r="X2256" s="15" t="e">
        <f>_xlfn.XLOOKUP(_LOOKUP[[#This Row],[AdjusterMemberName]],_Adjuster[Adjuster Name],_Adjuster[Email],,0)</f>
        <v>#N/A</v>
      </c>
      <c r="Y2256" s="15" t="e">
        <f>_xlfn.XLOOKUP(_LOOKUP[[#This Row],[AdjusterMemberName]],_Adjuster[Adjuster Name],_Adjuster[Phone Number],,0)</f>
        <v>#N/A</v>
      </c>
      <c r="Z2256" s="15" t="s">
        <v>28703</v>
      </c>
      <c r="AA22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1702 Bainbridge St, Pomona  CA 91766</v>
      </c>
      <c r="AB2256" s="15"/>
    </row>
    <row r="2257" spans="1:28" x14ac:dyDescent="0.3">
      <c r="A2257" s="14">
        <v>1</v>
      </c>
      <c r="B2257" s="14">
        <v>0</v>
      </c>
      <c r="C2257" s="15" t="s">
        <v>28711</v>
      </c>
      <c r="D2257" s="15" t="s">
        <v>28712</v>
      </c>
      <c r="E2257" s="15">
        <v>45674</v>
      </c>
      <c r="F2257" s="15" t="s">
        <v>28713</v>
      </c>
      <c r="G2257" s="15">
        <v>45534</v>
      </c>
      <c r="H2257" s="15">
        <v>45716</v>
      </c>
      <c r="I2257" s="15" t="s">
        <v>28714</v>
      </c>
      <c r="J2257" s="15" t="s">
        <v>28715</v>
      </c>
      <c r="K2257" s="15" t="s">
        <v>45590</v>
      </c>
      <c r="L2257" s="15" t="s">
        <v>314</v>
      </c>
      <c r="M2257" s="15" t="s">
        <v>978</v>
      </c>
      <c r="N2257" s="14">
        <v>2014</v>
      </c>
      <c r="O2257" s="15" t="s">
        <v>28716</v>
      </c>
      <c r="P2257" s="15" t="s">
        <v>81</v>
      </c>
      <c r="Q2257" s="15" t="s">
        <v>47081</v>
      </c>
      <c r="R2257" s="15" t="s">
        <v>28717</v>
      </c>
      <c r="S2257" s="15" t="s">
        <v>28718</v>
      </c>
      <c r="T2257" s="15" t="s">
        <v>3033</v>
      </c>
      <c r="U2257" s="15" t="s">
        <v>53</v>
      </c>
      <c r="V2257" s="15" t="s">
        <v>46384</v>
      </c>
      <c r="W2257" s="15" t="s">
        <v>1658</v>
      </c>
      <c r="X2257" s="15" t="str">
        <f>_xlfn.XLOOKUP(_LOOKUP[[#This Row],[AdjusterMemberName]],_Adjuster[Adjuster Name],_Adjuster[Email],,0)</f>
        <v>RDavila@knightcompany.com</v>
      </c>
      <c r="Y2257" s="15" t="str">
        <f>_xlfn.XLOOKUP(_LOOKUP[[#This Row],[AdjusterMemberName]],_Adjuster[Adjuster Name],_Adjuster[Phone Number],,0)</f>
        <v>424-559-5663</v>
      </c>
      <c r="Z2257" s="15" t="s">
        <v>28719</v>
      </c>
      <c r="AA22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2545 Glen Ave, Merced  CA 95340</v>
      </c>
      <c r="AB2257" s="15"/>
    </row>
    <row r="2258" spans="1:28" x14ac:dyDescent="0.3">
      <c r="A2258" s="14">
        <v>1</v>
      </c>
      <c r="B2258" s="14">
        <v>1</v>
      </c>
      <c r="C2258" s="15" t="s">
        <v>28755</v>
      </c>
      <c r="D2258" s="15" t="s">
        <v>28755</v>
      </c>
      <c r="E2258" s="15">
        <v>45674</v>
      </c>
      <c r="F2258" s="15" t="s">
        <v>28756</v>
      </c>
      <c r="G2258" s="15">
        <v>45532</v>
      </c>
      <c r="H2258" s="15">
        <v>45716</v>
      </c>
      <c r="I2258" s="15" t="s">
        <v>28757</v>
      </c>
      <c r="J2258" s="15" t="s">
        <v>28758</v>
      </c>
      <c r="K2258" s="15" t="s">
        <v>45646</v>
      </c>
      <c r="L2258" s="15" t="s">
        <v>441</v>
      </c>
      <c r="M2258" s="15" t="s">
        <v>1126</v>
      </c>
      <c r="N2258" s="14">
        <v>2019</v>
      </c>
      <c r="O2258" s="15" t="s">
        <v>28759</v>
      </c>
      <c r="P2258" s="15" t="s">
        <v>1273</v>
      </c>
      <c r="Q2258" s="15" t="s">
        <v>47033</v>
      </c>
      <c r="R2258" s="15" t="s">
        <v>28760</v>
      </c>
      <c r="S2258" s="15" t="s">
        <v>28761</v>
      </c>
      <c r="T2258" s="15" t="s">
        <v>28762</v>
      </c>
      <c r="U2258" s="15" t="s">
        <v>53</v>
      </c>
      <c r="V2258" s="15" t="s">
        <v>46382</v>
      </c>
      <c r="W2258" s="15" t="s">
        <v>1186</v>
      </c>
      <c r="X2258" s="15" t="str">
        <f>_xlfn.XLOOKUP(_LOOKUP[[#This Row],[AdjusterMemberName]],_Adjuster[Adjuster Name],_Adjuster[Email],,0)</f>
        <v>sAkinleye@knightcompany.com</v>
      </c>
      <c r="Y2258" s="15" t="str">
        <f>_xlfn.XLOOKUP(_LOOKUP[[#This Row],[AdjusterMemberName]],_Adjuster[Adjuster Name],_Adjuster[Phone Number],,0)</f>
        <v>424-559-5280</v>
      </c>
      <c r="Z2258" s="15" t="s">
        <v>28763</v>
      </c>
      <c r="AA22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8205 Tamarisk Rd, Onyx  CA 93255</v>
      </c>
      <c r="AB2258" s="15"/>
    </row>
    <row r="2259" spans="1:28" x14ac:dyDescent="0.3">
      <c r="A2259" s="14">
        <v>1</v>
      </c>
      <c r="B2259" s="14">
        <v>0</v>
      </c>
      <c r="C2259" s="15" t="s">
        <v>28798</v>
      </c>
      <c r="D2259" s="15" t="s">
        <v>28799</v>
      </c>
      <c r="E2259" s="15">
        <v>45674</v>
      </c>
      <c r="F2259" s="15" t="s">
        <v>28800</v>
      </c>
      <c r="G2259" s="15">
        <v>45573</v>
      </c>
      <c r="H2259" s="15">
        <v>45755</v>
      </c>
      <c r="I2259" s="15" t="s">
        <v>28801</v>
      </c>
      <c r="J2259" s="15" t="s">
        <v>28802</v>
      </c>
      <c r="K2259" s="15" t="s">
        <v>45329</v>
      </c>
      <c r="L2259" s="15" t="s">
        <v>25</v>
      </c>
      <c r="M2259" s="15" t="s">
        <v>373</v>
      </c>
      <c r="N2259" s="14">
        <v>2018</v>
      </c>
      <c r="O2259" s="15" t="s">
        <v>28803</v>
      </c>
      <c r="P2259" s="15" t="s">
        <v>106</v>
      </c>
      <c r="Q2259" s="15" t="s">
        <v>47019</v>
      </c>
      <c r="R2259" s="15" t="s">
        <v>2510</v>
      </c>
      <c r="S2259" s="15" t="s">
        <v>28804</v>
      </c>
      <c r="T2259" s="15" t="s">
        <v>308</v>
      </c>
      <c r="U2259" s="15" t="s">
        <v>53</v>
      </c>
      <c r="V2259" s="15" t="s">
        <v>46112</v>
      </c>
      <c r="W2259" s="15" t="s">
        <v>1357</v>
      </c>
      <c r="X2259" s="15" t="str">
        <f>_xlfn.XLOOKUP(_LOOKUP[[#This Row],[AdjusterMemberName]],_Adjuster[Adjuster Name],_Adjuster[Email],,0)</f>
        <v>jRivera1@knightcompany.com</v>
      </c>
      <c r="Y2259" s="15" t="str">
        <f>_xlfn.XLOOKUP(_LOOKUP[[#This Row],[AdjusterMemberName]],_Adjuster[Adjuster Name],_Adjuster[Phone Number],,0)</f>
        <v>424-559-5239</v>
      </c>
      <c r="Z2259" s="15" t="s">
        <v>28805</v>
      </c>
      <c r="AA22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1548 Marsh Way, Riverside  CA 92501</v>
      </c>
      <c r="AB2259" s="15"/>
    </row>
    <row r="2260" spans="1:28" x14ac:dyDescent="0.3">
      <c r="A2260" s="14">
        <v>1</v>
      </c>
      <c r="B2260" s="14">
        <v>1</v>
      </c>
      <c r="C2260" s="15" t="s">
        <v>7523</v>
      </c>
      <c r="D2260" s="15" t="s">
        <v>29086</v>
      </c>
      <c r="E2260" s="15">
        <v>45674</v>
      </c>
      <c r="F2260" s="15" t="s">
        <v>29087</v>
      </c>
      <c r="G2260" s="15">
        <v>45660</v>
      </c>
      <c r="H2260" s="15">
        <v>45841</v>
      </c>
      <c r="I2260" s="15" t="s">
        <v>29088</v>
      </c>
      <c r="J2260" s="15" t="s">
        <v>29089</v>
      </c>
      <c r="K2260" s="15" t="s">
        <v>45834</v>
      </c>
      <c r="L2260" s="15" t="s">
        <v>441</v>
      </c>
      <c r="M2260" s="15" t="s">
        <v>3284</v>
      </c>
      <c r="N2260" s="14">
        <v>2015</v>
      </c>
      <c r="O2260" s="15" t="s">
        <v>29090</v>
      </c>
      <c r="P2260" s="15" t="s">
        <v>106</v>
      </c>
      <c r="Q2260" s="15" t="s">
        <v>47039</v>
      </c>
      <c r="R2260" s="15" t="s">
        <v>7528</v>
      </c>
      <c r="S2260" s="15" t="s">
        <v>7529</v>
      </c>
      <c r="T2260" s="15" t="s">
        <v>308</v>
      </c>
      <c r="U2260" s="15" t="s">
        <v>53</v>
      </c>
      <c r="V2260" s="15" t="s">
        <v>45432</v>
      </c>
      <c r="W2260" s="15" t="s">
        <v>8635</v>
      </c>
      <c r="X2260" s="15" t="e">
        <f>_xlfn.XLOOKUP(_LOOKUP[[#This Row],[AdjusterMemberName]],_Adjuster[Adjuster Name],_Adjuster[Email],,0)</f>
        <v>#N/A</v>
      </c>
      <c r="Y2260" s="15" t="e">
        <f>_xlfn.XLOOKUP(_LOOKUP[[#This Row],[AdjusterMemberName]],_Adjuster[Adjuster Name],_Adjuster[Phone Number],,0)</f>
        <v>#N/A</v>
      </c>
      <c r="Z2260" s="15" t="s">
        <v>7530</v>
      </c>
      <c r="AA22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6158 Tyler St Apt 2, Riverside  CA 92503</v>
      </c>
      <c r="AB2260" s="15"/>
    </row>
    <row r="2261" spans="1:28" x14ac:dyDescent="0.3">
      <c r="A2261" s="14">
        <v>1</v>
      </c>
      <c r="B2261" s="14">
        <v>1</v>
      </c>
      <c r="C2261" s="15" t="s">
        <v>23824</v>
      </c>
      <c r="D2261" s="15" t="s">
        <v>29122</v>
      </c>
      <c r="E2261" s="15">
        <v>45674</v>
      </c>
      <c r="F2261" s="15" t="s">
        <v>29123</v>
      </c>
      <c r="G2261" s="15">
        <v>45622</v>
      </c>
      <c r="H2261" s="15">
        <v>45803</v>
      </c>
      <c r="I2261" s="15" t="s">
        <v>32036</v>
      </c>
      <c r="J2261" s="15" t="s">
        <v>32037</v>
      </c>
      <c r="K2261" s="15" t="s">
        <v>45512</v>
      </c>
      <c r="L2261" s="15" t="s">
        <v>103</v>
      </c>
      <c r="M2261" s="15" t="s">
        <v>1523</v>
      </c>
      <c r="N2261" s="14">
        <v>2021</v>
      </c>
      <c r="O2261" s="15" t="s">
        <v>29126</v>
      </c>
      <c r="P2261" s="15" t="s">
        <v>106</v>
      </c>
      <c r="Q2261" s="15" t="s">
        <v>47019</v>
      </c>
      <c r="R2261" s="15" t="s">
        <v>23829</v>
      </c>
      <c r="S2261" s="15" t="s">
        <v>23830</v>
      </c>
      <c r="T2261" s="15" t="s">
        <v>174</v>
      </c>
      <c r="U2261" s="15" t="s">
        <v>53</v>
      </c>
      <c r="V2261" s="15" t="s">
        <v>45662</v>
      </c>
      <c r="W2261" s="15" t="s">
        <v>22473</v>
      </c>
      <c r="X2261" s="15" t="e">
        <f>_xlfn.XLOOKUP(_LOOKUP[[#This Row],[AdjusterMemberName]],_Adjuster[Adjuster Name],_Adjuster[Email],,0)</f>
        <v>#N/A</v>
      </c>
      <c r="Y2261" s="15" t="e">
        <f>_xlfn.XLOOKUP(_LOOKUP[[#This Row],[AdjusterMemberName]],_Adjuster[Adjuster Name],_Adjuster[Phone Number],,0)</f>
        <v>#N/A</v>
      </c>
      <c r="Z2261" s="15" t="s">
        <v>23831</v>
      </c>
      <c r="AA22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963 1/2 Lorena St, Los Angeles  CA 90022</v>
      </c>
      <c r="AB2261" s="15"/>
    </row>
    <row r="2262" spans="1:28" x14ac:dyDescent="0.3">
      <c r="A2262" s="14">
        <v>1</v>
      </c>
      <c r="B2262" s="14">
        <v>0</v>
      </c>
      <c r="C2262" s="15" t="s">
        <v>34717</v>
      </c>
      <c r="D2262" s="15" t="s">
        <v>34718</v>
      </c>
      <c r="E2262" s="15">
        <v>45674</v>
      </c>
      <c r="F2262" s="15" t="s">
        <v>34719</v>
      </c>
      <c r="G2262" s="15">
        <v>45550</v>
      </c>
      <c r="H2262" s="15">
        <v>45731</v>
      </c>
      <c r="I2262" s="15" t="s">
        <v>34720</v>
      </c>
      <c r="J2262" s="15" t="s">
        <v>34721</v>
      </c>
      <c r="K2262" s="15" t="s">
        <v>45668</v>
      </c>
      <c r="L2262" s="15" t="s">
        <v>139</v>
      </c>
      <c r="M2262" s="15" t="s">
        <v>470</v>
      </c>
      <c r="N2262" s="14">
        <v>2001</v>
      </c>
      <c r="O2262" s="15" t="s">
        <v>34722</v>
      </c>
      <c r="P2262" s="15" t="s">
        <v>81</v>
      </c>
      <c r="Q2262" s="15" t="s">
        <v>47125</v>
      </c>
      <c r="R2262" s="15" t="s">
        <v>34723</v>
      </c>
      <c r="S2262" s="15" t="s">
        <v>34724</v>
      </c>
      <c r="T2262" s="15" t="s">
        <v>541</v>
      </c>
      <c r="U2262" s="15" t="s">
        <v>53</v>
      </c>
      <c r="V2262" s="15" t="s">
        <v>45801</v>
      </c>
      <c r="W2262" s="15" t="s">
        <v>1186</v>
      </c>
      <c r="X2262" s="15" t="str">
        <f>_xlfn.XLOOKUP(_LOOKUP[[#This Row],[AdjusterMemberName]],_Adjuster[Adjuster Name],_Adjuster[Email],,0)</f>
        <v>sAkinleye@knightcompany.com</v>
      </c>
      <c r="Y2262" s="15" t="str">
        <f>_xlfn.XLOOKUP(_LOOKUP[[#This Row],[AdjusterMemberName]],_Adjuster[Adjuster Name],_Adjuster[Phone Number],,0)</f>
        <v>424-559-5280</v>
      </c>
      <c r="Z2262" s="15" t="s">
        <v>34725</v>
      </c>
      <c r="AA22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2235 La Joya Dr, Stockton  CA 95204</v>
      </c>
      <c r="AB2262" s="15"/>
    </row>
    <row r="2263" spans="1:28" x14ac:dyDescent="0.3">
      <c r="A2263" s="14">
        <v>1</v>
      </c>
      <c r="B2263" s="14">
        <v>1</v>
      </c>
      <c r="C2263" s="15" t="s">
        <v>28520</v>
      </c>
      <c r="D2263" s="15" t="s">
        <v>28520</v>
      </c>
      <c r="E2263" s="15">
        <v>45673</v>
      </c>
      <c r="F2263" s="15" t="s">
        <v>28521</v>
      </c>
      <c r="G2263" s="15">
        <v>45625</v>
      </c>
      <c r="H2263" s="15">
        <v>45806</v>
      </c>
      <c r="I2263" s="15" t="s">
        <v>28522</v>
      </c>
      <c r="J2263" s="15" t="s">
        <v>28523</v>
      </c>
      <c r="K2263" s="15" t="s">
        <v>45722</v>
      </c>
      <c r="L2263" s="15" t="s">
        <v>441</v>
      </c>
      <c r="M2263" s="15" t="s">
        <v>579</v>
      </c>
      <c r="N2263" s="14">
        <v>2017</v>
      </c>
      <c r="O2263" s="15" t="s">
        <v>28524</v>
      </c>
      <c r="P2263" s="15" t="s">
        <v>106</v>
      </c>
      <c r="Q2263" s="15" t="s">
        <v>47037</v>
      </c>
      <c r="R2263" s="15" t="s">
        <v>28525</v>
      </c>
      <c r="S2263" s="15" t="s">
        <v>28526</v>
      </c>
      <c r="T2263" s="15" t="s">
        <v>4809</v>
      </c>
      <c r="U2263" s="15" t="s">
        <v>53</v>
      </c>
      <c r="V2263" s="15" t="s">
        <v>45573</v>
      </c>
      <c r="W2263" s="15" t="s">
        <v>54</v>
      </c>
      <c r="X2263" s="15" t="str">
        <f>_xlfn.XLOOKUP(_LOOKUP[[#This Row],[AdjusterMemberName]],_Adjuster[Adjuster Name],_Adjuster[Email],,0)</f>
        <v>JRubalcava@knightcompany.com</v>
      </c>
      <c r="Y2263" s="15" t="str">
        <f>_xlfn.XLOOKUP(_LOOKUP[[#This Row],[AdjusterMemberName]],_Adjuster[Adjuster Name],_Adjuster[Phone Number],,0)</f>
        <v>424-559-5420</v>
      </c>
      <c r="Z2263" s="15" t="s">
        <v>28527</v>
      </c>
      <c r="AA22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748 Jana Way Apt C, Hanford  CA 93230</v>
      </c>
      <c r="AB2263" s="15"/>
    </row>
    <row r="2264" spans="1:28" x14ac:dyDescent="0.3">
      <c r="A2264" s="14">
        <v>1</v>
      </c>
      <c r="B2264" s="14">
        <v>1</v>
      </c>
      <c r="C2264" s="15" t="s">
        <v>28545</v>
      </c>
      <c r="D2264" s="15" t="s">
        <v>28546</v>
      </c>
      <c r="E2264" s="15">
        <v>45673</v>
      </c>
      <c r="F2264" s="15" t="s">
        <v>28547</v>
      </c>
      <c r="G2264" s="15">
        <v>45627</v>
      </c>
      <c r="H2264" s="15">
        <v>45809</v>
      </c>
      <c r="I2264" s="15" t="s">
        <v>28548</v>
      </c>
      <c r="J2264" s="15" t="s">
        <v>28549</v>
      </c>
      <c r="K2264" s="15" t="s">
        <v>45765</v>
      </c>
      <c r="L2264" s="15" t="s">
        <v>128</v>
      </c>
      <c r="M2264" s="15" t="s">
        <v>129</v>
      </c>
      <c r="N2264" s="14">
        <v>2018</v>
      </c>
      <c r="O2264" s="15" t="s">
        <v>28550</v>
      </c>
      <c r="P2264" s="15" t="s">
        <v>106</v>
      </c>
      <c r="Q2264" s="15" t="s">
        <v>47019</v>
      </c>
      <c r="R2264" s="15" t="s">
        <v>28551</v>
      </c>
      <c r="S2264" s="15" t="s">
        <v>28552</v>
      </c>
      <c r="T2264" s="15" t="s">
        <v>5747</v>
      </c>
      <c r="U2264" s="15" t="s">
        <v>53</v>
      </c>
      <c r="V2264" s="15" t="s">
        <v>45736</v>
      </c>
      <c r="W2264" s="15" t="s">
        <v>850</v>
      </c>
      <c r="X2264" s="15" t="e">
        <f>_xlfn.XLOOKUP(_LOOKUP[[#This Row],[AdjusterMemberName]],_Adjuster[Adjuster Name],_Adjuster[Email],,0)</f>
        <v>#N/A</v>
      </c>
      <c r="Y2264" s="15" t="e">
        <f>_xlfn.XLOOKUP(_LOOKUP[[#This Row],[AdjusterMemberName]],_Adjuster[Adjuster Name],_Adjuster[Phone Number],,0)</f>
        <v>#N/A</v>
      </c>
      <c r="Z2264" s="15" t="s">
        <v>28553</v>
      </c>
      <c r="AA22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10235 E Avenue S4, Littlerock  CA 93543</v>
      </c>
      <c r="AB2264" s="15"/>
    </row>
    <row r="2265" spans="1:28" x14ac:dyDescent="0.3">
      <c r="A2265" s="14">
        <v>1</v>
      </c>
      <c r="B2265" s="14">
        <v>1</v>
      </c>
      <c r="C2265" s="15" t="s">
        <v>28571</v>
      </c>
      <c r="D2265" s="15" t="s">
        <v>28571</v>
      </c>
      <c r="E2265" s="15">
        <v>45673</v>
      </c>
      <c r="F2265" s="15" t="s">
        <v>28572</v>
      </c>
      <c r="G2265" s="15">
        <v>45575</v>
      </c>
      <c r="H2265" s="15">
        <v>45757</v>
      </c>
      <c r="I2265" s="15" t="s">
        <v>28573</v>
      </c>
      <c r="J2265" s="15" t="s">
        <v>28574</v>
      </c>
      <c r="K2265" s="15" t="s">
        <v>46104</v>
      </c>
      <c r="L2265" s="15" t="s">
        <v>103</v>
      </c>
      <c r="M2265" s="15" t="s">
        <v>104</v>
      </c>
      <c r="N2265" s="14">
        <v>2019</v>
      </c>
      <c r="O2265" s="15" t="s">
        <v>28575</v>
      </c>
      <c r="P2265" s="15" t="s">
        <v>106</v>
      </c>
      <c r="Q2265" s="15" t="s">
        <v>47019</v>
      </c>
      <c r="R2265" s="15" t="s">
        <v>931</v>
      </c>
      <c r="S2265" s="15" t="s">
        <v>28576</v>
      </c>
      <c r="T2265" s="15" t="s">
        <v>122</v>
      </c>
      <c r="U2265" s="15" t="s">
        <v>53</v>
      </c>
      <c r="V2265" s="15" t="s">
        <v>45784</v>
      </c>
      <c r="W2265" s="15" t="s">
        <v>367</v>
      </c>
      <c r="X2265" s="15" t="str">
        <f>_xlfn.XLOOKUP(_LOOKUP[[#This Row],[AdjusterMemberName]],_Adjuster[Adjuster Name],_Adjuster[Email],,0)</f>
        <v>dHernandez4@knightcompany.com</v>
      </c>
      <c r="Y2265" s="15" t="str">
        <f>_xlfn.XLOOKUP(_LOOKUP[[#This Row],[AdjusterMemberName]],_Adjuster[Adjuster Name],_Adjuster[Phone Number],,0)</f>
        <v>323-315-7819</v>
      </c>
      <c r="Z2265" s="15" t="s">
        <v>28577</v>
      </c>
      <c r="AA22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1260 Regency Ave, Hemet  CA 92543</v>
      </c>
      <c r="AB2265" s="15"/>
    </row>
    <row r="2266" spans="1:28" x14ac:dyDescent="0.3">
      <c r="A2266" s="14">
        <v>1</v>
      </c>
      <c r="B2266" s="14">
        <v>1</v>
      </c>
      <c r="C2266" s="15" t="s">
        <v>27841</v>
      </c>
      <c r="D2266" s="15" t="s">
        <v>27841</v>
      </c>
      <c r="E2266" s="15">
        <v>45673</v>
      </c>
      <c r="F2266" s="15" t="s">
        <v>28621</v>
      </c>
      <c r="G2266" s="15">
        <v>45664</v>
      </c>
      <c r="H2266" s="15">
        <v>45845</v>
      </c>
      <c r="I2266" s="15" t="s">
        <v>28622</v>
      </c>
      <c r="J2266" s="15" t="s">
        <v>28623</v>
      </c>
      <c r="K2266" s="15" t="s">
        <v>45763</v>
      </c>
      <c r="L2266" s="15" t="s">
        <v>181</v>
      </c>
      <c r="M2266" s="15" t="s">
        <v>182</v>
      </c>
      <c r="N2266" s="14">
        <v>2015</v>
      </c>
      <c r="O2266" s="15" t="s">
        <v>27845</v>
      </c>
      <c r="P2266" s="15" t="s">
        <v>81</v>
      </c>
      <c r="Q2266" s="15" t="s">
        <v>47036</v>
      </c>
      <c r="R2266" s="15" t="s">
        <v>27846</v>
      </c>
      <c r="S2266" s="15" t="s">
        <v>27847</v>
      </c>
      <c r="T2266" s="15" t="s">
        <v>4679</v>
      </c>
      <c r="U2266" s="15" t="s">
        <v>53</v>
      </c>
      <c r="V2266" s="15" t="s">
        <v>46037</v>
      </c>
      <c r="W2266" s="15" t="s">
        <v>367</v>
      </c>
      <c r="X2266" s="15" t="str">
        <f>_xlfn.XLOOKUP(_LOOKUP[[#This Row],[AdjusterMemberName]],_Adjuster[Adjuster Name],_Adjuster[Email],,0)</f>
        <v>dHernandez4@knightcompany.com</v>
      </c>
      <c r="Y2266" s="15" t="str">
        <f>_xlfn.XLOOKUP(_LOOKUP[[#This Row],[AdjusterMemberName]],_Adjuster[Adjuster Name],_Adjuster[Phone Number],,0)</f>
        <v>323-315-7819</v>
      </c>
      <c r="Z2266" s="15" t="s">
        <v>27848</v>
      </c>
      <c r="AA22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14800 Lemoli Ave Apt 9, Gardena  CA 90249</v>
      </c>
      <c r="AB2266" s="15"/>
    </row>
    <row r="2267" spans="1:28" x14ac:dyDescent="0.3">
      <c r="A2267" s="14">
        <v>0</v>
      </c>
      <c r="B2267" s="14">
        <v>1</v>
      </c>
      <c r="C2267" s="15" t="s">
        <v>27193</v>
      </c>
      <c r="D2267" s="15" t="s">
        <v>28764</v>
      </c>
      <c r="E2267" s="15">
        <v>45673</v>
      </c>
      <c r="F2267" s="15" t="s">
        <v>27195</v>
      </c>
      <c r="G2267" s="15"/>
      <c r="H2267" s="15"/>
      <c r="I2267" s="15" t="s">
        <v>28765</v>
      </c>
      <c r="J2267" s="15" t="s">
        <v>28766</v>
      </c>
      <c r="K2267" s="15" t="s">
        <v>46018</v>
      </c>
      <c r="L2267" s="15" t="s">
        <v>139</v>
      </c>
      <c r="M2267" s="15" t="s">
        <v>28767</v>
      </c>
      <c r="N2267" s="14">
        <v>2011</v>
      </c>
      <c r="O2267" s="15" t="s">
        <v>28768</v>
      </c>
      <c r="P2267" s="15" t="s">
        <v>81</v>
      </c>
      <c r="Q2267" s="15"/>
      <c r="R2267" s="15"/>
      <c r="S2267" s="15"/>
      <c r="T2267" s="15"/>
      <c r="U2267" s="15"/>
      <c r="V2267" s="15"/>
      <c r="W2267" s="15" t="s">
        <v>8635</v>
      </c>
      <c r="X2267" s="15" t="e">
        <f>_xlfn.XLOOKUP(_LOOKUP[[#This Row],[AdjusterMemberName]],_Adjuster[Adjuster Name],_Adjuster[Email],,0)</f>
        <v>#N/A</v>
      </c>
      <c r="Y2267" s="15" t="e">
        <f>_xlfn.XLOOKUP(_LOOKUP[[#This Row],[AdjusterMemberName]],_Adjuster[Adjuster Name],_Adjuster[Phone Number],,0)</f>
        <v>#N/A</v>
      </c>
      <c r="Z2267" s="15"/>
      <c r="AA2267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2267" s="15"/>
    </row>
    <row r="2268" spans="1:28" x14ac:dyDescent="0.3">
      <c r="A2268" s="14">
        <v>1</v>
      </c>
      <c r="B2268" s="14">
        <v>1</v>
      </c>
      <c r="C2268" s="15" t="s">
        <v>29442</v>
      </c>
      <c r="D2268" s="15" t="s">
        <v>29443</v>
      </c>
      <c r="E2268" s="15">
        <v>45673</v>
      </c>
      <c r="F2268" s="15" t="s">
        <v>29444</v>
      </c>
      <c r="G2268" s="15">
        <v>45510</v>
      </c>
      <c r="H2268" s="15">
        <v>45694</v>
      </c>
      <c r="I2268" s="15" t="s">
        <v>29445</v>
      </c>
      <c r="J2268" s="15" t="s">
        <v>29446</v>
      </c>
      <c r="K2268" s="15" t="s">
        <v>45951</v>
      </c>
      <c r="L2268" s="15" t="s">
        <v>314</v>
      </c>
      <c r="M2268" s="15" t="s">
        <v>2466</v>
      </c>
      <c r="N2268" s="14">
        <v>2012</v>
      </c>
      <c r="O2268" s="15" t="s">
        <v>29447</v>
      </c>
      <c r="P2268" s="15" t="s">
        <v>81</v>
      </c>
      <c r="Q2268" s="15" t="s">
        <v>47019</v>
      </c>
      <c r="R2268" s="15" t="s">
        <v>11892</v>
      </c>
      <c r="S2268" s="15" t="s">
        <v>29448</v>
      </c>
      <c r="T2268" s="15" t="s">
        <v>4874</v>
      </c>
      <c r="U2268" s="15" t="s">
        <v>53</v>
      </c>
      <c r="V2268" s="15" t="s">
        <v>45372</v>
      </c>
      <c r="W2268" s="15" t="s">
        <v>850</v>
      </c>
      <c r="X2268" s="15" t="e">
        <f>_xlfn.XLOOKUP(_LOOKUP[[#This Row],[AdjusterMemberName]],_Adjuster[Adjuster Name],_Adjuster[Email],,0)</f>
        <v>#N/A</v>
      </c>
      <c r="Y2268" s="15" t="e">
        <f>_xlfn.XLOOKUP(_LOOKUP[[#This Row],[AdjusterMemberName]],_Adjuster[Adjuster Name],_Adjuster[Phone Number],,0)</f>
        <v>#N/A</v>
      </c>
      <c r="Z2268" s="15" t="s">
        <v>29449</v>
      </c>
      <c r="AA22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34088 Walnut Creek Rd, Wildomar  CA 92595</v>
      </c>
      <c r="AB2268" s="15"/>
    </row>
    <row r="2269" spans="1:28" x14ac:dyDescent="0.3">
      <c r="A2269" s="14">
        <v>1</v>
      </c>
      <c r="B2269" s="14">
        <v>1</v>
      </c>
      <c r="C2269" s="15" t="s">
        <v>13684</v>
      </c>
      <c r="D2269" s="15" t="s">
        <v>13684</v>
      </c>
      <c r="E2269" s="15">
        <v>45673</v>
      </c>
      <c r="F2269" s="15" t="s">
        <v>30319</v>
      </c>
      <c r="G2269" s="15">
        <v>45514</v>
      </c>
      <c r="H2269" s="15">
        <v>45698</v>
      </c>
      <c r="I2269" s="15" t="s">
        <v>30320</v>
      </c>
      <c r="J2269" s="15" t="s">
        <v>30321</v>
      </c>
      <c r="K2269" s="15" t="s">
        <v>45646</v>
      </c>
      <c r="L2269" s="15" t="s">
        <v>103</v>
      </c>
      <c r="M2269" s="15" t="s">
        <v>160</v>
      </c>
      <c r="N2269" s="14">
        <v>2016</v>
      </c>
      <c r="O2269" s="15" t="s">
        <v>30322</v>
      </c>
      <c r="P2269" s="15" t="s">
        <v>106</v>
      </c>
      <c r="Q2269" s="15" t="s">
        <v>47125</v>
      </c>
      <c r="R2269" s="15" t="s">
        <v>13691</v>
      </c>
      <c r="S2269" s="15" t="s">
        <v>13692</v>
      </c>
      <c r="T2269" s="15" t="s">
        <v>1067</v>
      </c>
      <c r="U2269" s="15" t="s">
        <v>53</v>
      </c>
      <c r="V2269" s="15" t="s">
        <v>45788</v>
      </c>
      <c r="W2269" s="15" t="s">
        <v>1544</v>
      </c>
      <c r="X2269" s="15" t="str">
        <f>_xlfn.XLOOKUP(_LOOKUP[[#This Row],[AdjusterMemberName]],_Adjuster[Adjuster Name],_Adjuster[Email],,0)</f>
        <v>CRodriguez5@knightcompany.com</v>
      </c>
      <c r="Y2269" s="15" t="str">
        <f>_xlfn.XLOOKUP(_LOOKUP[[#This Row],[AdjusterMemberName]],_Adjuster[Adjuster Name],_Adjuster[Phone Number],,0)</f>
        <v>323-456-1708</v>
      </c>
      <c r="Z2269" s="15" t="s">
        <v>13693</v>
      </c>
      <c r="AA22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5925A Mission St, San Francisco  CA 94112</v>
      </c>
      <c r="AB2269" s="15"/>
    </row>
    <row r="2270" spans="1:28" x14ac:dyDescent="0.3">
      <c r="A2270" s="14">
        <v>1</v>
      </c>
      <c r="B2270" s="14">
        <v>1</v>
      </c>
      <c r="C2270" s="15" t="s">
        <v>31645</v>
      </c>
      <c r="D2270" s="15" t="s">
        <v>31645</v>
      </c>
      <c r="E2270" s="15">
        <v>45673</v>
      </c>
      <c r="F2270" s="15" t="s">
        <v>31646</v>
      </c>
      <c r="G2270" s="15">
        <v>45593</v>
      </c>
      <c r="H2270" s="15">
        <v>45775</v>
      </c>
      <c r="I2270" s="15" t="s">
        <v>31647</v>
      </c>
      <c r="J2270" s="15" t="s">
        <v>31648</v>
      </c>
      <c r="K2270" s="15" t="s">
        <v>45339</v>
      </c>
      <c r="L2270" s="15" t="s">
        <v>103</v>
      </c>
      <c r="M2270" s="15" t="s">
        <v>104</v>
      </c>
      <c r="N2270" s="14">
        <v>2019</v>
      </c>
      <c r="O2270" s="15" t="s">
        <v>31649</v>
      </c>
      <c r="P2270" s="15" t="s">
        <v>106</v>
      </c>
      <c r="Q2270" s="15" t="s">
        <v>47065</v>
      </c>
      <c r="R2270" s="15" t="s">
        <v>31650</v>
      </c>
      <c r="S2270" s="15" t="s">
        <v>31651</v>
      </c>
      <c r="T2270" s="15" t="s">
        <v>821</v>
      </c>
      <c r="U2270" s="15" t="s">
        <v>53</v>
      </c>
      <c r="V2270" s="15" t="s">
        <v>46274</v>
      </c>
      <c r="W2270" s="15" t="s">
        <v>54</v>
      </c>
      <c r="X2270" s="15" t="str">
        <f>_xlfn.XLOOKUP(_LOOKUP[[#This Row],[AdjusterMemberName]],_Adjuster[Adjuster Name],_Adjuster[Email],,0)</f>
        <v>JRubalcava@knightcompany.com</v>
      </c>
      <c r="Y2270" s="15" t="str">
        <f>_xlfn.XLOOKUP(_LOOKUP[[#This Row],[AdjusterMemberName]],_Adjuster[Adjuster Name],_Adjuster[Phone Number],,0)</f>
        <v>424-559-5420</v>
      </c>
      <c r="Z2270" s="15" t="s">
        <v>31652</v>
      </c>
      <c r="AA22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14744 Friar St # 12, Van Nuys  CA 91411</v>
      </c>
      <c r="AB2270" s="15"/>
    </row>
    <row r="2271" spans="1:28" x14ac:dyDescent="0.3">
      <c r="A2271" s="14">
        <v>1</v>
      </c>
      <c r="B2271" s="14">
        <v>1</v>
      </c>
      <c r="C2271" s="15" t="s">
        <v>28595</v>
      </c>
      <c r="D2271" s="15" t="s">
        <v>28595</v>
      </c>
      <c r="E2271" s="15">
        <v>45673</v>
      </c>
      <c r="F2271" s="15" t="s">
        <v>28596</v>
      </c>
      <c r="G2271" s="15">
        <v>45573</v>
      </c>
      <c r="H2271" s="15">
        <v>45755</v>
      </c>
      <c r="I2271" s="15" t="s">
        <v>35461</v>
      </c>
      <c r="J2271" s="15" t="s">
        <v>35462</v>
      </c>
      <c r="K2271" s="15" t="s">
        <v>45336</v>
      </c>
      <c r="L2271" s="15" t="s">
        <v>103</v>
      </c>
      <c r="M2271" s="15" t="s">
        <v>1336</v>
      </c>
      <c r="N2271" s="14">
        <v>2011</v>
      </c>
      <c r="O2271" s="15" t="s">
        <v>28599</v>
      </c>
      <c r="P2271" s="15" t="s">
        <v>106</v>
      </c>
      <c r="Q2271" s="15" t="s">
        <v>47061</v>
      </c>
      <c r="R2271" s="15" t="s">
        <v>28600</v>
      </c>
      <c r="S2271" s="15" t="s">
        <v>28601</v>
      </c>
      <c r="T2271" s="15" t="s">
        <v>96</v>
      </c>
      <c r="U2271" s="15" t="s">
        <v>53</v>
      </c>
      <c r="V2271" s="15" t="s">
        <v>45731</v>
      </c>
      <c r="W2271" s="15" t="s">
        <v>1186</v>
      </c>
      <c r="X2271" s="15" t="str">
        <f>_xlfn.XLOOKUP(_LOOKUP[[#This Row],[AdjusterMemberName]],_Adjuster[Adjuster Name],_Adjuster[Email],,0)</f>
        <v>sAkinleye@knightcompany.com</v>
      </c>
      <c r="Y2271" s="15" t="str">
        <f>_xlfn.XLOOKUP(_LOOKUP[[#This Row],[AdjusterMemberName]],_Adjuster[Adjuster Name],_Adjuster[Phone Number],,0)</f>
        <v>424-559-5280</v>
      </c>
      <c r="Z2271" s="15" t="s">
        <v>28602</v>
      </c>
      <c r="AA22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24563 Eucalyptus Ave, Moreno Valley  CA 92553</v>
      </c>
      <c r="AB2271" s="15">
        <v>45699</v>
      </c>
    </row>
    <row r="2272" spans="1:28" x14ac:dyDescent="0.3">
      <c r="A2272" s="14">
        <v>1</v>
      </c>
      <c r="B2272" s="14">
        <v>1</v>
      </c>
      <c r="C2272" s="15" t="s">
        <v>23400</v>
      </c>
      <c r="D2272" s="15" t="s">
        <v>23400</v>
      </c>
      <c r="E2272" s="15">
        <v>45672</v>
      </c>
      <c r="F2272" s="15" t="s">
        <v>23401</v>
      </c>
      <c r="G2272" s="15">
        <v>45562</v>
      </c>
      <c r="H2272" s="15">
        <v>45743</v>
      </c>
      <c r="I2272" s="15" t="s">
        <v>28401</v>
      </c>
      <c r="J2272" s="15" t="s">
        <v>28402</v>
      </c>
      <c r="K2272" s="15" t="s">
        <v>46392</v>
      </c>
      <c r="L2272" s="15" t="s">
        <v>128</v>
      </c>
      <c r="M2272" s="15" t="s">
        <v>129</v>
      </c>
      <c r="N2272" s="14">
        <v>2020</v>
      </c>
      <c r="O2272" s="15" t="s">
        <v>23404</v>
      </c>
      <c r="P2272" s="15" t="s">
        <v>106</v>
      </c>
      <c r="Q2272" s="15" t="s">
        <v>47012</v>
      </c>
      <c r="R2272" s="15" t="s">
        <v>23405</v>
      </c>
      <c r="S2272" s="15" t="s">
        <v>23406</v>
      </c>
      <c r="T2272" s="15" t="s">
        <v>971</v>
      </c>
      <c r="U2272" s="15" t="s">
        <v>53</v>
      </c>
      <c r="V2272" s="15" t="s">
        <v>45625</v>
      </c>
      <c r="W2272" s="15" t="s">
        <v>850</v>
      </c>
      <c r="X2272" s="15" t="e">
        <f>_xlfn.XLOOKUP(_LOOKUP[[#This Row],[AdjusterMemberName]],_Adjuster[Adjuster Name],_Adjuster[Email],,0)</f>
        <v>#N/A</v>
      </c>
      <c r="Y2272" s="15" t="e">
        <f>_xlfn.XLOOKUP(_LOOKUP[[#This Row],[AdjusterMemberName]],_Adjuster[Adjuster Name],_Adjuster[Phone Number],,0)</f>
        <v>#N/A</v>
      </c>
      <c r="Z2272" s="15" t="s">
        <v>23407</v>
      </c>
      <c r="AA22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31605 Boulder Vista Dr, Lake Elsinore  CA 92532</v>
      </c>
      <c r="AB2272" s="15"/>
    </row>
    <row r="2273" spans="1:28" x14ac:dyDescent="0.3">
      <c r="A2273" s="14">
        <v>1</v>
      </c>
      <c r="B2273" s="14">
        <v>1</v>
      </c>
      <c r="C2273" s="15" t="s">
        <v>28562</v>
      </c>
      <c r="D2273" s="15" t="s">
        <v>28563</v>
      </c>
      <c r="E2273" s="15">
        <v>45672</v>
      </c>
      <c r="F2273" s="15" t="s">
        <v>28564</v>
      </c>
      <c r="G2273" s="15">
        <v>45609</v>
      </c>
      <c r="H2273" s="15">
        <v>45790</v>
      </c>
      <c r="I2273" s="15" t="s">
        <v>28565</v>
      </c>
      <c r="J2273" s="15" t="s">
        <v>28566</v>
      </c>
      <c r="K2273" s="15" t="s">
        <v>45611</v>
      </c>
      <c r="L2273" s="15" t="s">
        <v>139</v>
      </c>
      <c r="M2273" s="15" t="s">
        <v>620</v>
      </c>
      <c r="N2273" s="14">
        <v>2014</v>
      </c>
      <c r="O2273" s="15" t="s">
        <v>28567</v>
      </c>
      <c r="P2273" s="15" t="s">
        <v>106</v>
      </c>
      <c r="Q2273" s="15" t="s">
        <v>47162</v>
      </c>
      <c r="R2273" s="15" t="s">
        <v>28568</v>
      </c>
      <c r="S2273" s="15" t="s">
        <v>28569</v>
      </c>
      <c r="T2273" s="15" t="s">
        <v>643</v>
      </c>
      <c r="U2273" s="15" t="s">
        <v>53</v>
      </c>
      <c r="V2273" s="15" t="s">
        <v>45866</v>
      </c>
      <c r="W2273" s="15" t="s">
        <v>1357</v>
      </c>
      <c r="X2273" s="15" t="str">
        <f>_xlfn.XLOOKUP(_LOOKUP[[#This Row],[AdjusterMemberName]],_Adjuster[Adjuster Name],_Adjuster[Email],,0)</f>
        <v>jRivera1@knightcompany.com</v>
      </c>
      <c r="Y2273" s="15" t="str">
        <f>_xlfn.XLOOKUP(_LOOKUP[[#This Row],[AdjusterMemberName]],_Adjuster[Adjuster Name],_Adjuster[Phone Number],,0)</f>
        <v>424-559-5239</v>
      </c>
      <c r="Z2273" s="15" t="s">
        <v>28570</v>
      </c>
      <c r="AA22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1621 Pine St , Concord  CA 94520</v>
      </c>
      <c r="AB2273" s="15"/>
    </row>
    <row r="2274" spans="1:28" x14ac:dyDescent="0.3">
      <c r="A2274" s="14">
        <v>1</v>
      </c>
      <c r="B2274" s="14">
        <v>1</v>
      </c>
      <c r="C2274" s="15" t="s">
        <v>28595</v>
      </c>
      <c r="D2274" s="15" t="s">
        <v>28595</v>
      </c>
      <c r="E2274" s="15">
        <v>45672</v>
      </c>
      <c r="F2274" s="15" t="s">
        <v>28596</v>
      </c>
      <c r="G2274" s="15">
        <v>45573</v>
      </c>
      <c r="H2274" s="15">
        <v>45755</v>
      </c>
      <c r="I2274" s="15" t="s">
        <v>28597</v>
      </c>
      <c r="J2274" s="15" t="s">
        <v>28598</v>
      </c>
      <c r="K2274" s="15" t="s">
        <v>45336</v>
      </c>
      <c r="L2274" s="15" t="s">
        <v>103</v>
      </c>
      <c r="M2274" s="15" t="s">
        <v>1336</v>
      </c>
      <c r="N2274" s="14">
        <v>2011</v>
      </c>
      <c r="O2274" s="15" t="s">
        <v>28599</v>
      </c>
      <c r="P2274" s="15" t="s">
        <v>81</v>
      </c>
      <c r="Q2274" s="15" t="s">
        <v>47061</v>
      </c>
      <c r="R2274" s="15" t="s">
        <v>28600</v>
      </c>
      <c r="S2274" s="15" t="s">
        <v>28601</v>
      </c>
      <c r="T2274" s="15" t="s">
        <v>96</v>
      </c>
      <c r="U2274" s="15" t="s">
        <v>53</v>
      </c>
      <c r="V2274" s="15" t="s">
        <v>45731</v>
      </c>
      <c r="W2274" s="15" t="s">
        <v>1186</v>
      </c>
      <c r="X2274" s="15" t="str">
        <f>_xlfn.XLOOKUP(_LOOKUP[[#This Row],[AdjusterMemberName]],_Adjuster[Adjuster Name],_Adjuster[Email],,0)</f>
        <v>sAkinleye@knightcompany.com</v>
      </c>
      <c r="Y2274" s="15" t="str">
        <f>_xlfn.XLOOKUP(_LOOKUP[[#This Row],[AdjusterMemberName]],_Adjuster[Adjuster Name],_Adjuster[Phone Number],,0)</f>
        <v>424-559-5280</v>
      </c>
      <c r="Z2274" s="15" t="s">
        <v>28602</v>
      </c>
      <c r="AA22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24563 Eucalyptus Ave, Moreno Valley  CA 92553</v>
      </c>
      <c r="AB2274" s="15">
        <v>45699</v>
      </c>
    </row>
    <row r="2275" spans="1:28" x14ac:dyDescent="0.3">
      <c r="A2275" s="14">
        <v>1</v>
      </c>
      <c r="B2275" s="14">
        <v>1</v>
      </c>
      <c r="C2275" s="15" t="s">
        <v>28624</v>
      </c>
      <c r="D2275" s="15" t="s">
        <v>28624</v>
      </c>
      <c r="E2275" s="15">
        <v>45672</v>
      </c>
      <c r="F2275" s="15" t="s">
        <v>28625</v>
      </c>
      <c r="G2275" s="15">
        <v>45535</v>
      </c>
      <c r="H2275" s="15">
        <v>45716</v>
      </c>
      <c r="I2275" s="15" t="s">
        <v>28626</v>
      </c>
      <c r="J2275" s="15" t="s">
        <v>28627</v>
      </c>
      <c r="K2275" s="15" t="s">
        <v>45722</v>
      </c>
      <c r="L2275" s="15" t="s">
        <v>103</v>
      </c>
      <c r="M2275" s="15" t="s">
        <v>104</v>
      </c>
      <c r="N2275" s="14">
        <v>2021</v>
      </c>
      <c r="O2275" s="15" t="s">
        <v>28628</v>
      </c>
      <c r="P2275" s="15" t="s">
        <v>106</v>
      </c>
      <c r="Q2275" s="15" t="s">
        <v>47161</v>
      </c>
      <c r="R2275" s="15" t="s">
        <v>28629</v>
      </c>
      <c r="S2275" s="15" t="s">
        <v>28630</v>
      </c>
      <c r="T2275" s="15" t="s">
        <v>164</v>
      </c>
      <c r="U2275" s="15" t="s">
        <v>53</v>
      </c>
      <c r="V2275" s="15" t="s">
        <v>45598</v>
      </c>
      <c r="W2275" s="15" t="s">
        <v>22473</v>
      </c>
      <c r="X2275" s="15" t="e">
        <f>_xlfn.XLOOKUP(_LOOKUP[[#This Row],[AdjusterMemberName]],_Adjuster[Adjuster Name],_Adjuster[Email],,0)</f>
        <v>#N/A</v>
      </c>
      <c r="Y2275" s="15" t="e">
        <f>_xlfn.XLOOKUP(_LOOKUP[[#This Row],[AdjusterMemberName]],_Adjuster[Adjuster Name],_Adjuster[Phone Number],,0)</f>
        <v>#N/A</v>
      </c>
      <c r="Z2275" s="15" t="s">
        <v>28631</v>
      </c>
      <c r="AA22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4719 E Garrett Ave, Fresno  CA 93725</v>
      </c>
      <c r="AB2275" s="15"/>
    </row>
    <row r="2276" spans="1:28" x14ac:dyDescent="0.3">
      <c r="A2276" s="14">
        <v>1</v>
      </c>
      <c r="B2276" s="14">
        <v>1</v>
      </c>
      <c r="C2276" s="15" t="s">
        <v>28671</v>
      </c>
      <c r="D2276" s="15" t="s">
        <v>28672</v>
      </c>
      <c r="E2276" s="15">
        <v>45672</v>
      </c>
      <c r="F2276" s="15" t="s">
        <v>28673</v>
      </c>
      <c r="G2276" s="15">
        <v>45626</v>
      </c>
      <c r="H2276" s="15">
        <v>45807</v>
      </c>
      <c r="I2276" s="15" t="s">
        <v>28674</v>
      </c>
      <c r="J2276" s="15" t="s">
        <v>28675</v>
      </c>
      <c r="K2276" s="15" t="s">
        <v>45635</v>
      </c>
      <c r="L2276" s="15" t="s">
        <v>103</v>
      </c>
      <c r="M2276" s="15" t="s">
        <v>1292</v>
      </c>
      <c r="N2276" s="14">
        <v>2020</v>
      </c>
      <c r="O2276" s="15" t="s">
        <v>28676</v>
      </c>
      <c r="P2276" s="15" t="s">
        <v>106</v>
      </c>
      <c r="Q2276" s="15" t="s">
        <v>47019</v>
      </c>
      <c r="R2276" s="15" t="s">
        <v>4120</v>
      </c>
      <c r="S2276" s="15" t="s">
        <v>28677</v>
      </c>
      <c r="T2276" s="15" t="s">
        <v>1366</v>
      </c>
      <c r="U2276" s="15" t="s">
        <v>53</v>
      </c>
      <c r="V2276" s="15" t="s">
        <v>46130</v>
      </c>
      <c r="W2276" s="15" t="s">
        <v>54</v>
      </c>
      <c r="X2276" s="15" t="str">
        <f>_xlfn.XLOOKUP(_LOOKUP[[#This Row],[AdjusterMemberName]],_Adjuster[Adjuster Name],_Adjuster[Email],,0)</f>
        <v>JRubalcava@knightcompany.com</v>
      </c>
      <c r="Y2276" s="15" t="str">
        <f>_xlfn.XLOOKUP(_LOOKUP[[#This Row],[AdjusterMemberName]],_Adjuster[Adjuster Name],_Adjuster[Phone Number],,0)</f>
        <v>424-559-5420</v>
      </c>
      <c r="Z2276" s="15" t="s">
        <v>28678</v>
      </c>
      <c r="AA22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260 W Sur St Apt 102, Corona  CA 92882</v>
      </c>
      <c r="AB2276" s="15"/>
    </row>
    <row r="2277" spans="1:28" x14ac:dyDescent="0.3">
      <c r="A2277" s="14">
        <v>0</v>
      </c>
      <c r="B2277" s="14">
        <v>1</v>
      </c>
      <c r="C2277" s="15" t="s">
        <v>5987</v>
      </c>
      <c r="D2277" s="15" t="s">
        <v>5988</v>
      </c>
      <c r="E2277" s="15">
        <v>45672</v>
      </c>
      <c r="F2277" s="15" t="s">
        <v>5989</v>
      </c>
      <c r="G2277" s="15"/>
      <c r="H2277" s="15"/>
      <c r="I2277" s="15" t="s">
        <v>29421</v>
      </c>
      <c r="J2277" s="15" t="s">
        <v>29422</v>
      </c>
      <c r="K2277" s="15" t="s">
        <v>45976</v>
      </c>
      <c r="L2277" s="15" t="s">
        <v>25</v>
      </c>
      <c r="M2277" s="15" t="s">
        <v>11861</v>
      </c>
      <c r="N2277" s="14">
        <v>2015</v>
      </c>
      <c r="O2277" s="15" t="s">
        <v>29423</v>
      </c>
      <c r="P2277" s="15" t="s">
        <v>106</v>
      </c>
      <c r="Q2277" s="15"/>
      <c r="R2277" s="15"/>
      <c r="S2277" s="15"/>
      <c r="T2277" s="15"/>
      <c r="U2277" s="15"/>
      <c r="V2277" s="15"/>
      <c r="W2277" s="15" t="s">
        <v>22473</v>
      </c>
      <c r="X2277" s="15" t="e">
        <f>_xlfn.XLOOKUP(_LOOKUP[[#This Row],[AdjusterMemberName]],_Adjuster[Adjuster Name],_Adjuster[Email],,0)</f>
        <v>#N/A</v>
      </c>
      <c r="Y2277" s="15" t="e">
        <f>_xlfn.XLOOKUP(_LOOKUP[[#This Row],[AdjusterMemberName]],_Adjuster[Adjuster Name],_Adjuster[Phone Number],,0)</f>
        <v>#N/A</v>
      </c>
      <c r="Z2277" s="15"/>
      <c r="AA2277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2277" s="15"/>
    </row>
    <row r="2278" spans="1:28" x14ac:dyDescent="0.3">
      <c r="A2278" s="14">
        <v>1</v>
      </c>
      <c r="B2278" s="14">
        <v>1</v>
      </c>
      <c r="C2278" s="15" t="s">
        <v>33012</v>
      </c>
      <c r="D2278" s="15" t="s">
        <v>33013</v>
      </c>
      <c r="E2278" s="15">
        <v>45672</v>
      </c>
      <c r="F2278" s="15" t="s">
        <v>33014</v>
      </c>
      <c r="G2278" s="15">
        <v>45584</v>
      </c>
      <c r="H2278" s="15">
        <v>45766</v>
      </c>
      <c r="I2278" s="15" t="s">
        <v>33015</v>
      </c>
      <c r="J2278" s="15" t="s">
        <v>33016</v>
      </c>
      <c r="K2278" s="15" t="s">
        <v>46252</v>
      </c>
      <c r="L2278" s="15" t="s">
        <v>314</v>
      </c>
      <c r="M2278" s="15" t="s">
        <v>978</v>
      </c>
      <c r="N2278" s="14">
        <v>2015</v>
      </c>
      <c r="O2278" s="15" t="s">
        <v>33017</v>
      </c>
      <c r="P2278" s="15" t="s">
        <v>106</v>
      </c>
      <c r="Q2278" s="15" t="s">
        <v>47137</v>
      </c>
      <c r="R2278" s="15" t="s">
        <v>23882</v>
      </c>
      <c r="S2278" s="15" t="s">
        <v>33018</v>
      </c>
      <c r="T2278" s="15" t="s">
        <v>13202</v>
      </c>
      <c r="U2278" s="15" t="s">
        <v>53</v>
      </c>
      <c r="V2278" s="15" t="s">
        <v>46067</v>
      </c>
      <c r="W2278" s="15" t="s">
        <v>264</v>
      </c>
      <c r="X2278" s="15" t="str">
        <f>_xlfn.XLOOKUP(_LOOKUP[[#This Row],[AdjusterMemberName]],_Adjuster[Adjuster Name],_Adjuster[Email],,0)</f>
        <v>sBonnevie@knightcompany.com</v>
      </c>
      <c r="Y2278" s="15" t="str">
        <f>_xlfn.XLOOKUP(_LOOKUP[[#This Row],[AdjusterMemberName]],_Adjuster[Adjuster Name],_Adjuster[Phone Number],,0)</f>
        <v>323-692-4064</v>
      </c>
      <c r="Z2278" s="15" t="s">
        <v>33019</v>
      </c>
      <c r="AA22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25975 Redlands Blvd Apt A, Redlands  CA 92373</v>
      </c>
      <c r="AB2278" s="15"/>
    </row>
    <row r="2279" spans="1:28" x14ac:dyDescent="0.3">
      <c r="A2279" s="14">
        <v>1</v>
      </c>
      <c r="B2279" s="14">
        <v>1</v>
      </c>
      <c r="C2279" s="15" t="s">
        <v>28215</v>
      </c>
      <c r="D2279" s="15" t="s">
        <v>28215</v>
      </c>
      <c r="E2279" s="15">
        <v>45671</v>
      </c>
      <c r="F2279" s="15" t="s">
        <v>28216</v>
      </c>
      <c r="G2279" s="15">
        <v>45647</v>
      </c>
      <c r="H2279" s="15">
        <v>45829</v>
      </c>
      <c r="I2279" s="15" t="s">
        <v>28217</v>
      </c>
      <c r="J2279" s="15" t="s">
        <v>28218</v>
      </c>
      <c r="K2279" s="15" t="s">
        <v>45635</v>
      </c>
      <c r="L2279" s="15" t="s">
        <v>25</v>
      </c>
      <c r="M2279" s="15" t="s">
        <v>4576</v>
      </c>
      <c r="N2279" s="14">
        <v>2011</v>
      </c>
      <c r="O2279" s="15" t="s">
        <v>28219</v>
      </c>
      <c r="P2279" s="15" t="s">
        <v>106</v>
      </c>
      <c r="Q2279" s="15" t="s">
        <v>47061</v>
      </c>
      <c r="R2279" s="15" t="s">
        <v>4387</v>
      </c>
      <c r="S2279" s="15" t="s">
        <v>28220</v>
      </c>
      <c r="T2279" s="15" t="s">
        <v>530</v>
      </c>
      <c r="U2279" s="15" t="s">
        <v>53</v>
      </c>
      <c r="V2279" s="15" t="s">
        <v>45858</v>
      </c>
      <c r="W2279" s="15" t="s">
        <v>3307</v>
      </c>
      <c r="X2279" s="15" t="e">
        <f>_xlfn.XLOOKUP(_LOOKUP[[#This Row],[AdjusterMemberName]],_Adjuster[Adjuster Name],_Adjuster[Email],,0)</f>
        <v>#N/A</v>
      </c>
      <c r="Y2279" s="15" t="e">
        <f>_xlfn.XLOOKUP(_LOOKUP[[#This Row],[AdjusterMemberName]],_Adjuster[Adjuster Name],_Adjuster[Phone Number],,0)</f>
        <v>#N/A</v>
      </c>
      <c r="Z2279" s="15" t="s">
        <v>28221</v>
      </c>
      <c r="AA22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15150 Luna Rd, Victorville  CA 92392</v>
      </c>
      <c r="AB2279" s="15"/>
    </row>
    <row r="2280" spans="1:28" x14ac:dyDescent="0.3">
      <c r="A2280" s="14">
        <v>1</v>
      </c>
      <c r="B2280" s="14">
        <v>1</v>
      </c>
      <c r="C2280" s="15" t="s">
        <v>4184</v>
      </c>
      <c r="D2280" s="15" t="s">
        <v>28238</v>
      </c>
      <c r="E2280" s="15">
        <v>45671</v>
      </c>
      <c r="F2280" s="15" t="s">
        <v>28239</v>
      </c>
      <c r="G2280" s="15">
        <v>45644</v>
      </c>
      <c r="H2280" s="15">
        <v>45826</v>
      </c>
      <c r="I2280" s="15" t="s">
        <v>28240</v>
      </c>
      <c r="J2280" s="15" t="s">
        <v>28241</v>
      </c>
      <c r="K2280" s="15" t="s">
        <v>45369</v>
      </c>
      <c r="L2280" s="15" t="s">
        <v>116</v>
      </c>
      <c r="M2280" s="15" t="s">
        <v>117</v>
      </c>
      <c r="N2280" s="14">
        <v>2012</v>
      </c>
      <c r="O2280" s="15" t="s">
        <v>28242</v>
      </c>
      <c r="P2280" s="15" t="s">
        <v>81</v>
      </c>
      <c r="Q2280" s="15" t="s">
        <v>47061</v>
      </c>
      <c r="R2280" s="15" t="s">
        <v>2510</v>
      </c>
      <c r="S2280" s="15" t="s">
        <v>27485</v>
      </c>
      <c r="T2280" s="15" t="s">
        <v>612</v>
      </c>
      <c r="U2280" s="15" t="s">
        <v>53</v>
      </c>
      <c r="V2280" s="15" t="s">
        <v>45659</v>
      </c>
      <c r="W2280" s="15" t="s">
        <v>850</v>
      </c>
      <c r="X2280" s="15" t="e">
        <f>_xlfn.XLOOKUP(_LOOKUP[[#This Row],[AdjusterMemberName]],_Adjuster[Adjuster Name],_Adjuster[Email],,0)</f>
        <v>#N/A</v>
      </c>
      <c r="Y2280" s="15" t="e">
        <f>_xlfn.XLOOKUP(_LOOKUP[[#This Row],[AdjusterMemberName]],_Adjuster[Adjuster Name],_Adjuster[Phone Number],,0)</f>
        <v>#N/A</v>
      </c>
      <c r="Z2280" s="15" t="s">
        <v>27486</v>
      </c>
      <c r="AA22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867 Hay St, Montebello  CA 90640</v>
      </c>
      <c r="AB2280" s="15"/>
    </row>
    <row r="2281" spans="1:28" x14ac:dyDescent="0.3">
      <c r="A2281" s="14">
        <v>1</v>
      </c>
      <c r="B2281" s="14">
        <v>1</v>
      </c>
      <c r="C2281" s="15" t="s">
        <v>28286</v>
      </c>
      <c r="D2281" s="15" t="s">
        <v>28287</v>
      </c>
      <c r="E2281" s="15">
        <v>45671</v>
      </c>
      <c r="F2281" s="15" t="s">
        <v>28288</v>
      </c>
      <c r="G2281" s="15">
        <v>45507</v>
      </c>
      <c r="H2281" s="15">
        <v>45691</v>
      </c>
      <c r="I2281" s="15" t="s">
        <v>28289</v>
      </c>
      <c r="J2281" s="15" t="s">
        <v>28290</v>
      </c>
      <c r="K2281" s="15" t="s">
        <v>45381</v>
      </c>
      <c r="L2281" s="15" t="s">
        <v>128</v>
      </c>
      <c r="M2281" s="15" t="s">
        <v>129</v>
      </c>
      <c r="N2281" s="14">
        <v>2025</v>
      </c>
      <c r="O2281" s="15" t="s">
        <v>28291</v>
      </c>
      <c r="P2281" s="15" t="s">
        <v>106</v>
      </c>
      <c r="Q2281" s="15" t="s">
        <v>47093</v>
      </c>
      <c r="R2281" s="15" t="s">
        <v>345</v>
      </c>
      <c r="S2281" s="15" t="s">
        <v>28292</v>
      </c>
      <c r="T2281" s="15" t="s">
        <v>174</v>
      </c>
      <c r="U2281" s="15" t="s">
        <v>53</v>
      </c>
      <c r="V2281" s="15" t="s">
        <v>45400</v>
      </c>
      <c r="W2281" s="15" t="s">
        <v>54</v>
      </c>
      <c r="X2281" s="15" t="str">
        <f>_xlfn.XLOOKUP(_LOOKUP[[#This Row],[AdjusterMemberName]],_Adjuster[Adjuster Name],_Adjuster[Email],,0)</f>
        <v>JRubalcava@knightcompany.com</v>
      </c>
      <c r="Y2281" s="15" t="str">
        <f>_xlfn.XLOOKUP(_LOOKUP[[#This Row],[AdjusterMemberName]],_Adjuster[Adjuster Name],_Adjuster[Phone Number],,0)</f>
        <v>424-559-5420</v>
      </c>
      <c r="Z2281" s="15" t="s">
        <v>28293</v>
      </c>
      <c r="AA22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371 Leslie Way, Los Angeles  CA 90042</v>
      </c>
      <c r="AB2281" s="15"/>
    </row>
    <row r="2282" spans="1:28" x14ac:dyDescent="0.3">
      <c r="A2282" s="14">
        <v>1</v>
      </c>
      <c r="B2282" s="14">
        <v>1</v>
      </c>
      <c r="C2282" s="15" t="s">
        <v>28362</v>
      </c>
      <c r="D2282" s="15" t="s">
        <v>28363</v>
      </c>
      <c r="E2282" s="15">
        <v>45671</v>
      </c>
      <c r="F2282" s="15" t="s">
        <v>28364</v>
      </c>
      <c r="G2282" s="15">
        <v>45590</v>
      </c>
      <c r="H2282" s="15">
        <v>45772</v>
      </c>
      <c r="I2282" s="15" t="s">
        <v>28365</v>
      </c>
      <c r="J2282" s="15" t="s">
        <v>28366</v>
      </c>
      <c r="K2282" s="15" t="s">
        <v>45434</v>
      </c>
      <c r="L2282" s="15" t="s">
        <v>687</v>
      </c>
      <c r="M2282" s="15" t="s">
        <v>2261</v>
      </c>
      <c r="N2282" s="14">
        <v>2020</v>
      </c>
      <c r="O2282" s="15" t="s">
        <v>28367</v>
      </c>
      <c r="P2282" s="15" t="s">
        <v>106</v>
      </c>
      <c r="Q2282" s="15" t="s">
        <v>47019</v>
      </c>
      <c r="R2282" s="15" t="s">
        <v>28368</v>
      </c>
      <c r="S2282" s="15" t="s">
        <v>28369</v>
      </c>
      <c r="T2282" s="15" t="s">
        <v>4165</v>
      </c>
      <c r="U2282" s="15" t="s">
        <v>53</v>
      </c>
      <c r="V2282" s="15" t="s">
        <v>45832</v>
      </c>
      <c r="W2282" s="15" t="s">
        <v>3307</v>
      </c>
      <c r="X2282" s="15" t="e">
        <f>_xlfn.XLOOKUP(_LOOKUP[[#This Row],[AdjusterMemberName]],_Adjuster[Adjuster Name],_Adjuster[Email],,0)</f>
        <v>#N/A</v>
      </c>
      <c r="Y2282" s="15" t="e">
        <f>_xlfn.XLOOKUP(_LOOKUP[[#This Row],[AdjusterMemberName]],_Adjuster[Adjuster Name],_Adjuster[Phone Number],,0)</f>
        <v>#N/A</v>
      </c>
      <c r="Z2282" s="15" t="s">
        <v>28370</v>
      </c>
      <c r="AA22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14266 Beaver St, Sylmar  CA 91342</v>
      </c>
      <c r="AB2282" s="15"/>
    </row>
    <row r="2283" spans="1:28" x14ac:dyDescent="0.3">
      <c r="A2283" s="14">
        <v>1</v>
      </c>
      <c r="B2283" s="14">
        <v>1</v>
      </c>
      <c r="C2283" s="15" t="s">
        <v>8203</v>
      </c>
      <c r="D2283" s="15" t="s">
        <v>28437</v>
      </c>
      <c r="E2283" s="15">
        <v>45671</v>
      </c>
      <c r="F2283" s="15" t="s">
        <v>21732</v>
      </c>
      <c r="G2283" s="15">
        <v>45548</v>
      </c>
      <c r="H2283" s="15">
        <v>45729</v>
      </c>
      <c r="I2283" s="15" t="s">
        <v>28438</v>
      </c>
      <c r="J2283" s="15" t="s">
        <v>28439</v>
      </c>
      <c r="K2283" s="15" t="s">
        <v>45875</v>
      </c>
      <c r="L2283" s="15" t="s">
        <v>103</v>
      </c>
      <c r="M2283" s="15" t="s">
        <v>890</v>
      </c>
      <c r="N2283" s="14">
        <v>2024</v>
      </c>
      <c r="O2283" s="15" t="s">
        <v>28440</v>
      </c>
      <c r="P2283" s="15" t="s">
        <v>106</v>
      </c>
      <c r="Q2283" s="15" t="s">
        <v>47019</v>
      </c>
      <c r="R2283" s="15" t="s">
        <v>8209</v>
      </c>
      <c r="S2283" s="15" t="s">
        <v>8210</v>
      </c>
      <c r="T2283" s="15" t="s">
        <v>830</v>
      </c>
      <c r="U2283" s="15" t="s">
        <v>53</v>
      </c>
      <c r="V2283" s="15" t="s">
        <v>45848</v>
      </c>
      <c r="W2283" s="15" t="s">
        <v>1658</v>
      </c>
      <c r="X2283" s="15" t="str">
        <f>_xlfn.XLOOKUP(_LOOKUP[[#This Row],[AdjusterMemberName]],_Adjuster[Adjuster Name],_Adjuster[Email],,0)</f>
        <v>RDavila@knightcompany.com</v>
      </c>
      <c r="Y2283" s="15" t="str">
        <f>_xlfn.XLOOKUP(_LOOKUP[[#This Row],[AdjusterMemberName]],_Adjuster[Adjuster Name],_Adjuster[Phone Number],,0)</f>
        <v>424-559-5663</v>
      </c>
      <c r="Z2283" s="15" t="s">
        <v>8211</v>
      </c>
      <c r="AA22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1536 40Th Ave, Oakland  CA 94601</v>
      </c>
      <c r="AB2283" s="15"/>
    </row>
    <row r="2284" spans="1:28" x14ac:dyDescent="0.3">
      <c r="A2284" s="14">
        <v>1</v>
      </c>
      <c r="B2284" s="14">
        <v>1</v>
      </c>
      <c r="C2284" s="15" t="s">
        <v>28704</v>
      </c>
      <c r="D2284" s="15" t="s">
        <v>28704</v>
      </c>
      <c r="E2284" s="15">
        <v>45671</v>
      </c>
      <c r="F2284" s="15" t="s">
        <v>28705</v>
      </c>
      <c r="G2284" s="15">
        <v>45659</v>
      </c>
      <c r="H2284" s="15">
        <v>45840</v>
      </c>
      <c r="I2284" s="15" t="s">
        <v>28706</v>
      </c>
      <c r="J2284" s="15" t="s">
        <v>28707</v>
      </c>
      <c r="K2284" s="15" t="s">
        <v>45397</v>
      </c>
      <c r="L2284" s="15" t="s">
        <v>103</v>
      </c>
      <c r="M2284" s="15" t="s">
        <v>304</v>
      </c>
      <c r="N2284" s="14">
        <v>2013</v>
      </c>
      <c r="O2284" s="15" t="s">
        <v>28708</v>
      </c>
      <c r="P2284" s="15" t="s">
        <v>106</v>
      </c>
      <c r="Q2284" s="15" t="s">
        <v>46976</v>
      </c>
      <c r="R2284" s="15" t="s">
        <v>2380</v>
      </c>
      <c r="S2284" s="15" t="s">
        <v>28709</v>
      </c>
      <c r="T2284" s="15" t="s">
        <v>3565</v>
      </c>
      <c r="U2284" s="15" t="s">
        <v>53</v>
      </c>
      <c r="V2284" s="15" t="s">
        <v>45338</v>
      </c>
      <c r="W2284" s="15" t="s">
        <v>1357</v>
      </c>
      <c r="X2284" s="15" t="str">
        <f>_xlfn.XLOOKUP(_LOOKUP[[#This Row],[AdjusterMemberName]],_Adjuster[Adjuster Name],_Adjuster[Email],,0)</f>
        <v>jRivera1@knightcompany.com</v>
      </c>
      <c r="Y2284" s="15" t="str">
        <f>_xlfn.XLOOKUP(_LOOKUP[[#This Row],[AdjusterMemberName]],_Adjuster[Adjuster Name],_Adjuster[Phone Number],,0)</f>
        <v>424-559-5239</v>
      </c>
      <c r="Z2284" s="15" t="s">
        <v>28710</v>
      </c>
      <c r="AA22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6150 Woodward , Maywood  CA 90270</v>
      </c>
      <c r="AB2284" s="15"/>
    </row>
    <row r="2285" spans="1:28" x14ac:dyDescent="0.3">
      <c r="A2285" s="14">
        <v>1</v>
      </c>
      <c r="B2285" s="14">
        <v>1</v>
      </c>
      <c r="C2285" s="15" t="s">
        <v>16170</v>
      </c>
      <c r="D2285" s="15" t="s">
        <v>29150</v>
      </c>
      <c r="E2285" s="15">
        <v>45671</v>
      </c>
      <c r="F2285" s="15" t="s">
        <v>29151</v>
      </c>
      <c r="G2285" s="15">
        <v>45565</v>
      </c>
      <c r="H2285" s="15">
        <v>45746</v>
      </c>
      <c r="I2285" s="15" t="s">
        <v>29152</v>
      </c>
      <c r="J2285" s="15" t="s">
        <v>29153</v>
      </c>
      <c r="K2285" s="15" t="s">
        <v>45479</v>
      </c>
      <c r="L2285" s="15" t="s">
        <v>91</v>
      </c>
      <c r="M2285" s="15" t="s">
        <v>92</v>
      </c>
      <c r="N2285" s="14">
        <v>2019</v>
      </c>
      <c r="O2285" s="15" t="s">
        <v>16174</v>
      </c>
      <c r="P2285" s="15" t="s">
        <v>106</v>
      </c>
      <c r="Q2285" s="15" t="s">
        <v>47019</v>
      </c>
      <c r="R2285" s="15" t="s">
        <v>16175</v>
      </c>
      <c r="S2285" s="15" t="s">
        <v>16176</v>
      </c>
      <c r="T2285" s="15" t="s">
        <v>366</v>
      </c>
      <c r="U2285" s="15" t="s">
        <v>53</v>
      </c>
      <c r="V2285" s="15" t="s">
        <v>46369</v>
      </c>
      <c r="W2285" s="15" t="s">
        <v>264</v>
      </c>
      <c r="X2285" s="15" t="str">
        <f>_xlfn.XLOOKUP(_LOOKUP[[#This Row],[AdjusterMemberName]],_Adjuster[Adjuster Name],_Adjuster[Email],,0)</f>
        <v>sBonnevie@knightcompany.com</v>
      </c>
      <c r="Y2285" s="15" t="str">
        <f>_xlfn.XLOOKUP(_LOOKUP[[#This Row],[AdjusterMemberName]],_Adjuster[Adjuster Name],_Adjuster[Phone Number],,0)</f>
        <v>323-692-4064</v>
      </c>
      <c r="Z2285" s="15" t="s">
        <v>16177</v>
      </c>
      <c r="AA22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5152 San Bernardino St Apt E, Montclair  CA 91763</v>
      </c>
      <c r="AB2285" s="15">
        <v>45719</v>
      </c>
    </row>
    <row r="2286" spans="1:28" x14ac:dyDescent="0.3">
      <c r="A2286" s="14">
        <v>1</v>
      </c>
      <c r="B2286" s="14">
        <v>1</v>
      </c>
      <c r="C2286" s="15" t="s">
        <v>28278</v>
      </c>
      <c r="D2286" s="15" t="s">
        <v>28278</v>
      </c>
      <c r="E2286" s="15">
        <v>45670</v>
      </c>
      <c r="F2286" s="15" t="s">
        <v>28279</v>
      </c>
      <c r="G2286" s="15">
        <v>45566</v>
      </c>
      <c r="H2286" s="15">
        <v>45748</v>
      </c>
      <c r="I2286" s="15" t="s">
        <v>28280</v>
      </c>
      <c r="J2286" s="15" t="s">
        <v>28281</v>
      </c>
      <c r="K2286" s="15" t="s">
        <v>45663</v>
      </c>
      <c r="L2286" s="15" t="s">
        <v>103</v>
      </c>
      <c r="M2286" s="15" t="s">
        <v>1523</v>
      </c>
      <c r="N2286" s="14">
        <v>2014</v>
      </c>
      <c r="O2286" s="15" t="s">
        <v>28282</v>
      </c>
      <c r="P2286" s="15" t="s">
        <v>81</v>
      </c>
      <c r="Q2286" s="15" t="s">
        <v>47165</v>
      </c>
      <c r="R2286" s="15" t="s">
        <v>28283</v>
      </c>
      <c r="S2286" s="15" t="s">
        <v>28284</v>
      </c>
      <c r="T2286" s="15" t="s">
        <v>530</v>
      </c>
      <c r="U2286" s="15" t="s">
        <v>53</v>
      </c>
      <c r="V2286" s="15" t="s">
        <v>45858</v>
      </c>
      <c r="W2286" s="15" t="s">
        <v>1186</v>
      </c>
      <c r="X2286" s="15" t="str">
        <f>_xlfn.XLOOKUP(_LOOKUP[[#This Row],[AdjusterMemberName]],_Adjuster[Adjuster Name],_Adjuster[Email],,0)</f>
        <v>sAkinleye@knightcompany.com</v>
      </c>
      <c r="Y2286" s="15" t="str">
        <f>_xlfn.XLOOKUP(_LOOKUP[[#This Row],[AdjusterMemberName]],_Adjuster[Adjuster Name],_Adjuster[Phone Number],,0)</f>
        <v>424-559-5280</v>
      </c>
      <c r="Z2286" s="15" t="s">
        <v>28285</v>
      </c>
      <c r="AA22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13852 Burning Tree Dr Apt 21, Victorville  CA 92395</v>
      </c>
      <c r="AB2286" s="15"/>
    </row>
    <row r="2287" spans="1:28" x14ac:dyDescent="0.3">
      <c r="A2287" s="14">
        <v>1</v>
      </c>
      <c r="B2287" s="14">
        <v>1</v>
      </c>
      <c r="C2287" s="15" t="s">
        <v>28337</v>
      </c>
      <c r="D2287" s="15" t="s">
        <v>28337</v>
      </c>
      <c r="E2287" s="15">
        <v>45670</v>
      </c>
      <c r="F2287" s="15" t="s">
        <v>28338</v>
      </c>
      <c r="G2287" s="15">
        <v>45537</v>
      </c>
      <c r="H2287" s="15">
        <v>45718</v>
      </c>
      <c r="I2287" s="15" t="s">
        <v>28339</v>
      </c>
      <c r="J2287" s="15" t="s">
        <v>28340</v>
      </c>
      <c r="K2287" s="15" t="s">
        <v>45386</v>
      </c>
      <c r="L2287" s="15" t="s">
        <v>128</v>
      </c>
      <c r="M2287" s="15" t="s">
        <v>129</v>
      </c>
      <c r="N2287" s="14">
        <v>2020</v>
      </c>
      <c r="O2287" s="15" t="s">
        <v>28341</v>
      </c>
      <c r="P2287" s="15" t="s">
        <v>81</v>
      </c>
      <c r="Q2287" s="15" t="s">
        <v>47164</v>
      </c>
      <c r="R2287" s="15" t="s">
        <v>28342</v>
      </c>
      <c r="S2287" s="15" t="s">
        <v>28343</v>
      </c>
      <c r="T2287" s="15" t="s">
        <v>174</v>
      </c>
      <c r="U2287" s="15" t="s">
        <v>53</v>
      </c>
      <c r="V2287" s="15" t="s">
        <v>45770</v>
      </c>
      <c r="W2287" s="15" t="s">
        <v>3184</v>
      </c>
      <c r="X2287" s="15" t="str">
        <f>_xlfn.XLOOKUP(_LOOKUP[[#This Row],[AdjusterMemberName]],_Adjuster[Adjuster Name],_Adjuster[Email],,0)</f>
        <v>mQualls@knightcompany.com</v>
      </c>
      <c r="Y2287" s="15" t="str">
        <f>_xlfn.XLOOKUP(_LOOKUP[[#This Row],[AdjusterMemberName]],_Adjuster[Adjuster Name],_Adjuster[Phone Number],,0)</f>
        <v>424-559-5436</v>
      </c>
      <c r="Z2287" s="15" t="s">
        <v>28344</v>
      </c>
      <c r="AA22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1835 S Van Ness Ave, Los Angeles  CA 90019</v>
      </c>
      <c r="AB2287" s="15"/>
    </row>
    <row r="2288" spans="1:28" x14ac:dyDescent="0.3">
      <c r="A2288" s="14">
        <v>1</v>
      </c>
      <c r="B2288" s="14">
        <v>1</v>
      </c>
      <c r="C2288" s="15" t="s">
        <v>16178</v>
      </c>
      <c r="D2288" s="15" t="s">
        <v>16178</v>
      </c>
      <c r="E2288" s="15">
        <v>45670</v>
      </c>
      <c r="F2288" s="15" t="s">
        <v>28542</v>
      </c>
      <c r="G2288" s="15">
        <v>45559</v>
      </c>
      <c r="H2288" s="15">
        <v>45740</v>
      </c>
      <c r="I2288" s="15" t="s">
        <v>28543</v>
      </c>
      <c r="J2288" s="15" t="s">
        <v>28544</v>
      </c>
      <c r="K2288" s="15" t="s">
        <v>45332</v>
      </c>
      <c r="L2288" s="15" t="s">
        <v>128</v>
      </c>
      <c r="M2288" s="15" t="s">
        <v>6861</v>
      </c>
      <c r="N2288" s="14">
        <v>1999</v>
      </c>
      <c r="O2288" s="15" t="s">
        <v>16182</v>
      </c>
      <c r="P2288" s="15" t="s">
        <v>106</v>
      </c>
      <c r="Q2288" s="15" t="s">
        <v>47065</v>
      </c>
      <c r="R2288" s="15" t="s">
        <v>7665</v>
      </c>
      <c r="S2288" s="15" t="s">
        <v>16183</v>
      </c>
      <c r="T2288" s="15" t="s">
        <v>286</v>
      </c>
      <c r="U2288" s="15" t="s">
        <v>53</v>
      </c>
      <c r="V2288" s="15" t="s">
        <v>45475</v>
      </c>
      <c r="W2288" s="15" t="s">
        <v>1544</v>
      </c>
      <c r="X2288" s="15" t="str">
        <f>_xlfn.XLOOKUP(_LOOKUP[[#This Row],[AdjusterMemberName]],_Adjuster[Adjuster Name],_Adjuster[Email],,0)</f>
        <v>CRodriguez5@knightcompany.com</v>
      </c>
      <c r="Y2288" s="15" t="str">
        <f>_xlfn.XLOOKUP(_LOOKUP[[#This Row],[AdjusterMemberName]],_Adjuster[Adjuster Name],_Adjuster[Phone Number],,0)</f>
        <v>323-456-1708</v>
      </c>
      <c r="Z2288" s="15" t="s">
        <v>16184</v>
      </c>
      <c r="AA22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1235 Long Beach Blvd Apt 224, Long Beach  CA 90813</v>
      </c>
      <c r="AB2288" s="15"/>
    </row>
    <row r="2289" spans="1:28" x14ac:dyDescent="0.3">
      <c r="A2289" s="14">
        <v>1</v>
      </c>
      <c r="B2289" s="14">
        <v>1</v>
      </c>
      <c r="C2289" s="15" t="s">
        <v>28587</v>
      </c>
      <c r="D2289" s="15" t="s">
        <v>28587</v>
      </c>
      <c r="E2289" s="15">
        <v>45670</v>
      </c>
      <c r="F2289" s="15" t="s">
        <v>28588</v>
      </c>
      <c r="G2289" s="15">
        <v>45587</v>
      </c>
      <c r="H2289" s="15">
        <v>45769</v>
      </c>
      <c r="I2289" s="15" t="s">
        <v>28589</v>
      </c>
      <c r="J2289" s="15" t="s">
        <v>28590</v>
      </c>
      <c r="K2289" s="15" t="s">
        <v>45407</v>
      </c>
      <c r="L2289" s="15" t="s">
        <v>103</v>
      </c>
      <c r="M2289" s="15" t="s">
        <v>890</v>
      </c>
      <c r="N2289" s="14">
        <v>2024</v>
      </c>
      <c r="O2289" s="15" t="s">
        <v>28591</v>
      </c>
      <c r="P2289" s="15" t="s">
        <v>81</v>
      </c>
      <c r="Q2289" s="15" t="s">
        <v>46922</v>
      </c>
      <c r="R2289" s="15" t="s">
        <v>28592</v>
      </c>
      <c r="S2289" s="15" t="s">
        <v>28593</v>
      </c>
      <c r="T2289" s="15" t="s">
        <v>174</v>
      </c>
      <c r="U2289" s="15" t="s">
        <v>53</v>
      </c>
      <c r="V2289" s="15" t="s">
        <v>45516</v>
      </c>
      <c r="W2289" s="15" t="s">
        <v>7479</v>
      </c>
      <c r="X2289" s="15" t="e">
        <f>_xlfn.XLOOKUP(_LOOKUP[[#This Row],[AdjusterMemberName]],_Adjuster[Adjuster Name],_Adjuster[Email],,0)</f>
        <v>#N/A</v>
      </c>
      <c r="Y2289" s="15" t="e">
        <f>_xlfn.XLOOKUP(_LOOKUP[[#This Row],[AdjusterMemberName]],_Adjuster[Adjuster Name],_Adjuster[Phone Number],,0)</f>
        <v>#N/A</v>
      </c>
      <c r="Z2289" s="15" t="s">
        <v>28594</v>
      </c>
      <c r="AA22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1818 N Cherokee Ave Apt 209, Los Angeles  CA 90028</v>
      </c>
      <c r="AB2289" s="15"/>
    </row>
    <row r="2290" spans="1:28" x14ac:dyDescent="0.3">
      <c r="A2290" s="14">
        <v>1</v>
      </c>
      <c r="B2290" s="14">
        <v>1</v>
      </c>
      <c r="C2290" s="15" t="s">
        <v>28745</v>
      </c>
      <c r="D2290" s="15" t="s">
        <v>28745</v>
      </c>
      <c r="E2290" s="15">
        <v>45670</v>
      </c>
      <c r="F2290" s="15" t="s">
        <v>28746</v>
      </c>
      <c r="G2290" s="15">
        <v>45597</v>
      </c>
      <c r="H2290" s="15">
        <v>45778</v>
      </c>
      <c r="I2290" s="15" t="s">
        <v>28747</v>
      </c>
      <c r="J2290" s="15" t="s">
        <v>28748</v>
      </c>
      <c r="K2290" s="15" t="s">
        <v>45397</v>
      </c>
      <c r="L2290" s="15" t="s">
        <v>229</v>
      </c>
      <c r="M2290" s="15" t="s">
        <v>230</v>
      </c>
      <c r="N2290" s="14">
        <v>2008</v>
      </c>
      <c r="O2290" s="15" t="s">
        <v>28749</v>
      </c>
      <c r="P2290" s="15" t="s">
        <v>81</v>
      </c>
      <c r="Q2290" s="15" t="s">
        <v>47006</v>
      </c>
      <c r="R2290" s="15" t="s">
        <v>28750</v>
      </c>
      <c r="S2290" s="15" t="s">
        <v>28751</v>
      </c>
      <c r="T2290" s="15" t="s">
        <v>592</v>
      </c>
      <c r="U2290" s="15" t="s">
        <v>53</v>
      </c>
      <c r="V2290" s="15" t="s">
        <v>45376</v>
      </c>
      <c r="W2290" s="15" t="s">
        <v>7479</v>
      </c>
      <c r="X2290" s="15" t="e">
        <f>_xlfn.XLOOKUP(_LOOKUP[[#This Row],[AdjusterMemberName]],_Adjuster[Adjuster Name],_Adjuster[Email],,0)</f>
        <v>#N/A</v>
      </c>
      <c r="Y2290" s="15" t="e">
        <f>_xlfn.XLOOKUP(_LOOKUP[[#This Row],[AdjusterMemberName]],_Adjuster[Adjuster Name],_Adjuster[Phone Number],,0)</f>
        <v>#N/A</v>
      </c>
      <c r="Z2290" s="15" t="s">
        <v>28752</v>
      </c>
      <c r="AA22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16344 Sultana St Apt 18, Hesperia  CA 92345</v>
      </c>
      <c r="AB2290" s="15"/>
    </row>
    <row r="2291" spans="1:28" x14ac:dyDescent="0.3">
      <c r="A2291" s="14">
        <v>1</v>
      </c>
      <c r="B2291" s="14">
        <v>1</v>
      </c>
      <c r="C2291" s="15" t="s">
        <v>28829</v>
      </c>
      <c r="D2291" s="15" t="s">
        <v>28829</v>
      </c>
      <c r="E2291" s="15">
        <v>45670</v>
      </c>
      <c r="F2291" s="15" t="s">
        <v>28830</v>
      </c>
      <c r="G2291" s="15">
        <v>45619</v>
      </c>
      <c r="H2291" s="15">
        <v>45800</v>
      </c>
      <c r="I2291" s="15" t="s">
        <v>28831</v>
      </c>
      <c r="J2291" s="15" t="s">
        <v>28832</v>
      </c>
      <c r="K2291" s="15" t="s">
        <v>45339</v>
      </c>
      <c r="L2291" s="15" t="s">
        <v>139</v>
      </c>
      <c r="M2291" s="15" t="s">
        <v>470</v>
      </c>
      <c r="N2291" s="14">
        <v>2020</v>
      </c>
      <c r="O2291" s="15" t="s">
        <v>28833</v>
      </c>
      <c r="P2291" s="15" t="s">
        <v>81</v>
      </c>
      <c r="Q2291" s="15" t="s">
        <v>47082</v>
      </c>
      <c r="R2291" s="15" t="s">
        <v>28834</v>
      </c>
      <c r="S2291" s="15" t="s">
        <v>28835</v>
      </c>
      <c r="T2291" s="15" t="s">
        <v>28836</v>
      </c>
      <c r="U2291" s="15" t="s">
        <v>53</v>
      </c>
      <c r="V2291" s="15" t="s">
        <v>46378</v>
      </c>
      <c r="W2291" s="15" t="s">
        <v>22473</v>
      </c>
      <c r="X2291" s="15" t="e">
        <f>_xlfn.XLOOKUP(_LOOKUP[[#This Row],[AdjusterMemberName]],_Adjuster[Adjuster Name],_Adjuster[Email],,0)</f>
        <v>#N/A</v>
      </c>
      <c r="Y2291" s="15" t="e">
        <f>_xlfn.XLOOKUP(_LOOKUP[[#This Row],[AdjusterMemberName]],_Adjuster[Adjuster Name],_Adjuster[Phone Number],,0)</f>
        <v>#N/A</v>
      </c>
      <c r="Z2291" s="15" t="s">
        <v>28837</v>
      </c>
      <c r="AA22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2831 Highway 97, Weed  CA 96094</v>
      </c>
      <c r="AB2291" s="15"/>
    </row>
    <row r="2292" spans="1:28" x14ac:dyDescent="0.3">
      <c r="A2292" s="14">
        <v>1</v>
      </c>
      <c r="B2292" s="14">
        <v>1</v>
      </c>
      <c r="C2292" s="15" t="s">
        <v>30568</v>
      </c>
      <c r="D2292" s="15" t="s">
        <v>30568</v>
      </c>
      <c r="E2292" s="15">
        <v>45670</v>
      </c>
      <c r="F2292" s="15" t="s">
        <v>30569</v>
      </c>
      <c r="G2292" s="15">
        <v>45615</v>
      </c>
      <c r="H2292" s="15">
        <v>45796</v>
      </c>
      <c r="I2292" s="15" t="s">
        <v>30570</v>
      </c>
      <c r="J2292" s="15" t="s">
        <v>30571</v>
      </c>
      <c r="K2292" s="15" t="s">
        <v>45505</v>
      </c>
      <c r="L2292" s="15" t="s">
        <v>103</v>
      </c>
      <c r="M2292" s="15" t="s">
        <v>1503</v>
      </c>
      <c r="N2292" s="14">
        <v>2007</v>
      </c>
      <c r="O2292" s="15" t="s">
        <v>30572</v>
      </c>
      <c r="P2292" s="15" t="s">
        <v>106</v>
      </c>
      <c r="Q2292" s="15" t="s">
        <v>46976</v>
      </c>
      <c r="R2292" s="15" t="s">
        <v>30573</v>
      </c>
      <c r="S2292" s="15" t="s">
        <v>30574</v>
      </c>
      <c r="T2292" s="15" t="s">
        <v>2868</v>
      </c>
      <c r="U2292" s="15" t="s">
        <v>53</v>
      </c>
      <c r="V2292" s="15" t="s">
        <v>46102</v>
      </c>
      <c r="W2292" s="15" t="s">
        <v>264</v>
      </c>
      <c r="X2292" s="15" t="str">
        <f>_xlfn.XLOOKUP(_LOOKUP[[#This Row],[AdjusterMemberName]],_Adjuster[Adjuster Name],_Adjuster[Email],,0)</f>
        <v>sBonnevie@knightcompany.com</v>
      </c>
      <c r="Y2292" s="15" t="str">
        <f>_xlfn.XLOOKUP(_LOOKUP[[#This Row],[AdjusterMemberName]],_Adjuster[Adjuster Name],_Adjuster[Phone Number],,0)</f>
        <v>323-692-4064</v>
      </c>
      <c r="Z2292" s="15" t="s">
        <v>30575</v>
      </c>
      <c r="AA22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11622 169Th St, Artesia  CA 90701</v>
      </c>
      <c r="AB2292" s="15"/>
    </row>
    <row r="2293" spans="1:28" x14ac:dyDescent="0.3">
      <c r="A2293" s="14">
        <v>1</v>
      </c>
      <c r="B2293" s="14">
        <v>1</v>
      </c>
      <c r="C2293" s="15" t="s">
        <v>31709</v>
      </c>
      <c r="D2293" s="15" t="s">
        <v>31709</v>
      </c>
      <c r="E2293" s="15">
        <v>45670</v>
      </c>
      <c r="F2293" s="15" t="s">
        <v>31710</v>
      </c>
      <c r="G2293" s="15">
        <v>45589</v>
      </c>
      <c r="H2293" s="15">
        <v>45771</v>
      </c>
      <c r="I2293" s="15" t="s">
        <v>31711</v>
      </c>
      <c r="J2293" s="15" t="s">
        <v>31712</v>
      </c>
      <c r="K2293" s="15" t="s">
        <v>45661</v>
      </c>
      <c r="L2293" s="15" t="s">
        <v>128</v>
      </c>
      <c r="M2293" s="15" t="s">
        <v>170</v>
      </c>
      <c r="N2293" s="14">
        <v>2024</v>
      </c>
      <c r="O2293" s="15" t="s">
        <v>31713</v>
      </c>
      <c r="P2293" s="15" t="s">
        <v>106</v>
      </c>
      <c r="Q2293" s="15" t="s">
        <v>47073</v>
      </c>
      <c r="R2293" s="15" t="s">
        <v>6369</v>
      </c>
      <c r="S2293" s="15" t="s">
        <v>31714</v>
      </c>
      <c r="T2293" s="15" t="s">
        <v>174</v>
      </c>
      <c r="U2293" s="15" t="s">
        <v>53</v>
      </c>
      <c r="V2293" s="15" t="s">
        <v>45474</v>
      </c>
      <c r="W2293" s="15" t="s">
        <v>54</v>
      </c>
      <c r="X2293" s="15" t="str">
        <f>_xlfn.XLOOKUP(_LOOKUP[[#This Row],[AdjusterMemberName]],_Adjuster[Adjuster Name],_Adjuster[Email],,0)</f>
        <v>JRubalcava@knightcompany.com</v>
      </c>
      <c r="Y2293" s="15" t="str">
        <f>_xlfn.XLOOKUP(_LOOKUP[[#This Row],[AdjusterMemberName]],_Adjuster[Adjuster Name],_Adjuster[Phone Number],,0)</f>
        <v>424-559-5420</v>
      </c>
      <c r="Z2293" s="15" t="s">
        <v>31715</v>
      </c>
      <c r="AA22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1629 W 46Th St , Los Angeles  CA 90062</v>
      </c>
      <c r="AB2293" s="15">
        <v>45681</v>
      </c>
    </row>
    <row r="2294" spans="1:28" x14ac:dyDescent="0.3">
      <c r="A2294" s="14">
        <v>1</v>
      </c>
      <c r="B2294" s="14">
        <v>1</v>
      </c>
      <c r="C2294" s="15" t="s">
        <v>3219</v>
      </c>
      <c r="D2294" s="15" t="s">
        <v>3219</v>
      </c>
      <c r="E2294" s="15">
        <v>45669</v>
      </c>
      <c r="F2294" s="15" t="s">
        <v>28359</v>
      </c>
      <c r="G2294" s="15">
        <v>45607</v>
      </c>
      <c r="H2294" s="15">
        <v>45788</v>
      </c>
      <c r="I2294" s="15" t="s">
        <v>28360</v>
      </c>
      <c r="J2294" s="15" t="s">
        <v>28361</v>
      </c>
      <c r="K2294" s="15" t="s">
        <v>46393</v>
      </c>
      <c r="L2294" s="15" t="s">
        <v>229</v>
      </c>
      <c r="M2294" s="15" t="s">
        <v>3223</v>
      </c>
      <c r="N2294" s="14">
        <v>2011</v>
      </c>
      <c r="O2294" s="15" t="s">
        <v>3224</v>
      </c>
      <c r="P2294" s="15" t="s">
        <v>81</v>
      </c>
      <c r="Q2294" s="15" t="s">
        <v>47006</v>
      </c>
      <c r="R2294" s="15" t="s">
        <v>3225</v>
      </c>
      <c r="S2294" s="15" t="s">
        <v>3226</v>
      </c>
      <c r="T2294" s="15" t="s">
        <v>174</v>
      </c>
      <c r="U2294" s="15" t="s">
        <v>53</v>
      </c>
      <c r="V2294" s="15" t="s">
        <v>45537</v>
      </c>
      <c r="W2294" s="15" t="s">
        <v>3307</v>
      </c>
      <c r="X2294" s="15" t="e">
        <f>_xlfn.XLOOKUP(_LOOKUP[[#This Row],[AdjusterMemberName]],_Adjuster[Adjuster Name],_Adjuster[Email],,0)</f>
        <v>#N/A</v>
      </c>
      <c r="Y2294" s="15" t="e">
        <f>_xlfn.XLOOKUP(_LOOKUP[[#This Row],[AdjusterMemberName]],_Adjuster[Adjuster Name],_Adjuster[Phone Number],,0)</f>
        <v>#N/A</v>
      </c>
      <c r="Z2294" s="15" t="s">
        <v>3227</v>
      </c>
      <c r="AA22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2199 Cambridge St, Los Angeles  CA 90006</v>
      </c>
      <c r="AB2294" s="15"/>
    </row>
    <row r="2295" spans="1:28" x14ac:dyDescent="0.3">
      <c r="A2295" s="14">
        <v>1</v>
      </c>
      <c r="B2295" s="14">
        <v>1</v>
      </c>
      <c r="C2295" s="15" t="s">
        <v>28428</v>
      </c>
      <c r="D2295" s="15" t="s">
        <v>28429</v>
      </c>
      <c r="E2295" s="15">
        <v>45669</v>
      </c>
      <c r="F2295" s="15" t="s">
        <v>28430</v>
      </c>
      <c r="G2295" s="15">
        <v>45628</v>
      </c>
      <c r="H2295" s="15">
        <v>45810</v>
      </c>
      <c r="I2295" s="15" t="s">
        <v>28431</v>
      </c>
      <c r="J2295" s="15" t="s">
        <v>28432</v>
      </c>
      <c r="K2295" s="15" t="s">
        <v>45611</v>
      </c>
      <c r="L2295" s="15" t="s">
        <v>441</v>
      </c>
      <c r="M2295" s="15" t="s">
        <v>579</v>
      </c>
      <c r="N2295" s="14">
        <v>2020</v>
      </c>
      <c r="O2295" s="15" t="s">
        <v>28433</v>
      </c>
      <c r="P2295" s="15" t="s">
        <v>81</v>
      </c>
      <c r="Q2295" s="15" t="s">
        <v>47038</v>
      </c>
      <c r="R2295" s="15" t="s">
        <v>28434</v>
      </c>
      <c r="S2295" s="15" t="s">
        <v>28435</v>
      </c>
      <c r="T2295" s="15" t="s">
        <v>164</v>
      </c>
      <c r="U2295" s="15" t="s">
        <v>53</v>
      </c>
      <c r="V2295" s="15" t="s">
        <v>45371</v>
      </c>
      <c r="W2295" s="15" t="s">
        <v>1544</v>
      </c>
      <c r="X2295" s="15" t="str">
        <f>_xlfn.XLOOKUP(_LOOKUP[[#This Row],[AdjusterMemberName]],_Adjuster[Adjuster Name],_Adjuster[Email],,0)</f>
        <v>CRodriguez5@knightcompany.com</v>
      </c>
      <c r="Y2295" s="15" t="str">
        <f>_xlfn.XLOOKUP(_LOOKUP[[#This Row],[AdjusterMemberName]],_Adjuster[Adjuster Name],_Adjuster[Phone Number],,0)</f>
        <v>323-456-1708</v>
      </c>
      <c r="Z2295" s="15" t="s">
        <v>28436</v>
      </c>
      <c r="AA22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4022 W Fender Ave, Fresno  CA 93722</v>
      </c>
      <c r="AB2295" s="15"/>
    </row>
    <row r="2296" spans="1:28" x14ac:dyDescent="0.3">
      <c r="A2296" s="14">
        <v>1</v>
      </c>
      <c r="B2296" s="14">
        <v>1</v>
      </c>
      <c r="C2296" s="15" t="s">
        <v>25558</v>
      </c>
      <c r="D2296" s="15" t="s">
        <v>25558</v>
      </c>
      <c r="E2296" s="15">
        <v>45669</v>
      </c>
      <c r="F2296" s="15" t="s">
        <v>25560</v>
      </c>
      <c r="G2296" s="15">
        <v>45483</v>
      </c>
      <c r="H2296" s="15">
        <v>45667</v>
      </c>
      <c r="I2296" s="15" t="s">
        <v>28619</v>
      </c>
      <c r="J2296" s="15" t="s">
        <v>28620</v>
      </c>
      <c r="K2296" s="15" t="s">
        <v>46052</v>
      </c>
      <c r="L2296" s="15" t="s">
        <v>128</v>
      </c>
      <c r="M2296" s="15" t="s">
        <v>129</v>
      </c>
      <c r="N2296" s="14">
        <v>2021</v>
      </c>
      <c r="O2296" s="15" t="s">
        <v>25563</v>
      </c>
      <c r="P2296" s="15" t="s">
        <v>81</v>
      </c>
      <c r="Q2296" s="15" t="s">
        <v>119</v>
      </c>
      <c r="R2296" s="15" t="s">
        <v>1364</v>
      </c>
      <c r="S2296" s="15" t="s">
        <v>25564</v>
      </c>
      <c r="T2296" s="15" t="s">
        <v>4533</v>
      </c>
      <c r="U2296" s="15" t="s">
        <v>53</v>
      </c>
      <c r="V2296" s="15" t="s">
        <v>46386</v>
      </c>
      <c r="W2296" s="15" t="s">
        <v>22473</v>
      </c>
      <c r="X2296" s="15" t="e">
        <f>_xlfn.XLOOKUP(_LOOKUP[[#This Row],[AdjusterMemberName]],_Adjuster[Adjuster Name],_Adjuster[Email],,0)</f>
        <v>#N/A</v>
      </c>
      <c r="Y2296" s="15" t="e">
        <f>_xlfn.XLOOKUP(_LOOKUP[[#This Row],[AdjusterMemberName]],_Adjuster[Adjuster Name],_Adjuster[Phone Number],,0)</f>
        <v>#N/A</v>
      </c>
      <c r="Z2296" s="15" t="s">
        <v>25565</v>
      </c>
      <c r="AA22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2874 Malabar Ave, Santa Clara  CA 95051</v>
      </c>
      <c r="AB2296" s="15"/>
    </row>
    <row r="2297" spans="1:28" x14ac:dyDescent="0.3">
      <c r="A2297" s="14">
        <v>1</v>
      </c>
      <c r="B2297" s="14">
        <v>1</v>
      </c>
      <c r="C2297" s="15" t="s">
        <v>29383</v>
      </c>
      <c r="D2297" s="15" t="s">
        <v>29383</v>
      </c>
      <c r="E2297" s="15">
        <v>45669</v>
      </c>
      <c r="F2297" s="15" t="s">
        <v>29384</v>
      </c>
      <c r="G2297" s="15">
        <v>45620</v>
      </c>
      <c r="H2297" s="15">
        <v>45801</v>
      </c>
      <c r="I2297" s="15" t="s">
        <v>29385</v>
      </c>
      <c r="J2297" s="15" t="s">
        <v>29386</v>
      </c>
      <c r="K2297" s="15" t="s">
        <v>46101</v>
      </c>
      <c r="L2297" s="15" t="s">
        <v>5627</v>
      </c>
      <c r="M2297" s="15" t="s">
        <v>4380</v>
      </c>
      <c r="N2297" s="14">
        <v>2014</v>
      </c>
      <c r="O2297" s="15" t="s">
        <v>29387</v>
      </c>
      <c r="P2297" s="15" t="s">
        <v>81</v>
      </c>
      <c r="Q2297" s="15" t="s">
        <v>47019</v>
      </c>
      <c r="R2297" s="15" t="s">
        <v>29388</v>
      </c>
      <c r="S2297" s="15" t="s">
        <v>29389</v>
      </c>
      <c r="T2297" s="15" t="s">
        <v>2950</v>
      </c>
      <c r="U2297" s="15" t="s">
        <v>53</v>
      </c>
      <c r="V2297" s="15" t="s">
        <v>45514</v>
      </c>
      <c r="W2297" s="15" t="s">
        <v>264</v>
      </c>
      <c r="X2297" s="15" t="str">
        <f>_xlfn.XLOOKUP(_LOOKUP[[#This Row],[AdjusterMemberName]],_Adjuster[Adjuster Name],_Adjuster[Email],,0)</f>
        <v>sBonnevie@knightcompany.com</v>
      </c>
      <c r="Y2297" s="15" t="str">
        <f>_xlfn.XLOOKUP(_LOOKUP[[#This Row],[AdjusterMemberName]],_Adjuster[Adjuster Name],_Adjuster[Phone Number],,0)</f>
        <v>323-692-4064</v>
      </c>
      <c r="Z2297" s="15" t="s">
        <v>29390</v>
      </c>
      <c r="AA22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11300 Adelphia Ave, Pacoima  CA 91331</v>
      </c>
      <c r="AB2297" s="15"/>
    </row>
    <row r="2298" spans="1:28" x14ac:dyDescent="0.3">
      <c r="A2298" s="14">
        <v>1</v>
      </c>
      <c r="B2298" s="14">
        <v>1</v>
      </c>
      <c r="C2298" s="15" t="s">
        <v>29468</v>
      </c>
      <c r="D2298" s="15" t="s">
        <v>29468</v>
      </c>
      <c r="E2298" s="15">
        <v>45669</v>
      </c>
      <c r="F2298" s="15" t="s">
        <v>29469</v>
      </c>
      <c r="G2298" s="15">
        <v>45556</v>
      </c>
      <c r="H2298" s="15">
        <v>45737</v>
      </c>
      <c r="I2298" s="15" t="s">
        <v>29470</v>
      </c>
      <c r="J2298" s="15" t="s">
        <v>29471</v>
      </c>
      <c r="K2298" s="15" t="s">
        <v>45332</v>
      </c>
      <c r="L2298" s="15" t="s">
        <v>139</v>
      </c>
      <c r="M2298" s="15" t="s">
        <v>697</v>
      </c>
      <c r="N2298" s="14">
        <v>2022</v>
      </c>
      <c r="O2298" s="15" t="s">
        <v>29472</v>
      </c>
      <c r="P2298" s="15" t="s">
        <v>106</v>
      </c>
      <c r="Q2298" s="15" t="s">
        <v>46992</v>
      </c>
      <c r="R2298" s="15" t="s">
        <v>29473</v>
      </c>
      <c r="S2298" s="15" t="s">
        <v>29474</v>
      </c>
      <c r="T2298" s="15" t="s">
        <v>8975</v>
      </c>
      <c r="U2298" s="15" t="s">
        <v>53</v>
      </c>
      <c r="V2298" s="15" t="s">
        <v>45887</v>
      </c>
      <c r="W2298" s="15" t="s">
        <v>264</v>
      </c>
      <c r="X2298" s="15" t="str">
        <f>_xlfn.XLOOKUP(_LOOKUP[[#This Row],[AdjusterMemberName]],_Adjuster[Adjuster Name],_Adjuster[Email],,0)</f>
        <v>sBonnevie@knightcompany.com</v>
      </c>
      <c r="Y2298" s="15" t="str">
        <f>_xlfn.XLOOKUP(_LOOKUP[[#This Row],[AdjusterMemberName]],_Adjuster[Adjuster Name],_Adjuster[Phone Number],,0)</f>
        <v>323-692-4064</v>
      </c>
      <c r="Z2298" s="15" t="s">
        <v>29475</v>
      </c>
      <c r="AA22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625 S C St, Madera  CA 93638</v>
      </c>
      <c r="AB2298" s="15"/>
    </row>
    <row r="2299" spans="1:28" x14ac:dyDescent="0.3">
      <c r="A2299" s="14">
        <v>1</v>
      </c>
      <c r="B2299" s="14">
        <v>1</v>
      </c>
      <c r="C2299" s="15" t="s">
        <v>2331</v>
      </c>
      <c r="D2299" s="15" t="s">
        <v>30421</v>
      </c>
      <c r="E2299" s="15">
        <v>45669</v>
      </c>
      <c r="F2299" s="15" t="s">
        <v>30422</v>
      </c>
      <c r="G2299" s="15">
        <v>45648</v>
      </c>
      <c r="H2299" s="15">
        <v>45830</v>
      </c>
      <c r="I2299" s="15" t="s">
        <v>30423</v>
      </c>
      <c r="J2299" s="15" t="s">
        <v>30424</v>
      </c>
      <c r="K2299" s="15" t="s">
        <v>45509</v>
      </c>
      <c r="L2299" s="15" t="s">
        <v>441</v>
      </c>
      <c r="M2299" s="15" t="s">
        <v>10364</v>
      </c>
      <c r="N2299" s="14">
        <v>2010</v>
      </c>
      <c r="O2299" s="15" t="s">
        <v>30425</v>
      </c>
      <c r="P2299" s="15" t="s">
        <v>106</v>
      </c>
      <c r="Q2299" s="15" t="s">
        <v>47061</v>
      </c>
      <c r="R2299" s="15" t="s">
        <v>2337</v>
      </c>
      <c r="S2299" s="15" t="s">
        <v>2338</v>
      </c>
      <c r="T2299" s="15" t="s">
        <v>356</v>
      </c>
      <c r="U2299" s="15" t="s">
        <v>53</v>
      </c>
      <c r="V2299" s="15" t="s">
        <v>46260</v>
      </c>
      <c r="W2299" s="15" t="s">
        <v>1658</v>
      </c>
      <c r="X2299" s="15" t="str">
        <f>_xlfn.XLOOKUP(_LOOKUP[[#This Row],[AdjusterMemberName]],_Adjuster[Adjuster Name],_Adjuster[Email],,0)</f>
        <v>RDavila@knightcompany.com</v>
      </c>
      <c r="Y2299" s="15" t="str">
        <f>_xlfn.XLOOKUP(_LOOKUP[[#This Row],[AdjusterMemberName]],_Adjuster[Adjuster Name],_Adjuster[Phone Number],,0)</f>
        <v>424-559-5663</v>
      </c>
      <c r="Z2299" s="15" t="s">
        <v>2339</v>
      </c>
      <c r="AA22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202 N Allyn Ave Spc 13, Ontario  CA 91764</v>
      </c>
      <c r="AB2299" s="15"/>
    </row>
    <row r="2300" spans="1:28" x14ac:dyDescent="0.3">
      <c r="A2300" s="14">
        <v>1</v>
      </c>
      <c r="B2300" s="14">
        <v>1</v>
      </c>
      <c r="C2300" s="15" t="s">
        <v>31276</v>
      </c>
      <c r="D2300" s="15" t="s">
        <v>31277</v>
      </c>
      <c r="E2300" s="15">
        <v>45669</v>
      </c>
      <c r="F2300" s="15" t="s">
        <v>31278</v>
      </c>
      <c r="G2300" s="15">
        <v>45617</v>
      </c>
      <c r="H2300" s="15">
        <v>45798</v>
      </c>
      <c r="I2300" s="15" t="s">
        <v>31279</v>
      </c>
      <c r="J2300" s="15" t="s">
        <v>31280</v>
      </c>
      <c r="K2300" s="15" t="s">
        <v>45373</v>
      </c>
      <c r="L2300" s="15" t="s">
        <v>314</v>
      </c>
      <c r="M2300" s="15" t="s">
        <v>315</v>
      </c>
      <c r="N2300" s="14">
        <v>2021</v>
      </c>
      <c r="O2300" s="15" t="s">
        <v>31281</v>
      </c>
      <c r="P2300" s="15" t="s">
        <v>106</v>
      </c>
      <c r="Q2300" s="15" t="s">
        <v>47019</v>
      </c>
      <c r="R2300" s="15" t="s">
        <v>31282</v>
      </c>
      <c r="S2300" s="15" t="s">
        <v>31283</v>
      </c>
      <c r="T2300" s="15" t="s">
        <v>4596</v>
      </c>
      <c r="U2300" s="15" t="s">
        <v>53</v>
      </c>
      <c r="V2300" s="15" t="s">
        <v>45485</v>
      </c>
      <c r="W2300" s="15" t="s">
        <v>264</v>
      </c>
      <c r="X2300" s="15" t="str">
        <f>_xlfn.XLOOKUP(_LOOKUP[[#This Row],[AdjusterMemberName]],_Adjuster[Adjuster Name],_Adjuster[Email],,0)</f>
        <v>sBonnevie@knightcompany.com</v>
      </c>
      <c r="Y2300" s="15" t="str">
        <f>_xlfn.XLOOKUP(_LOOKUP[[#This Row],[AdjusterMemberName]],_Adjuster[Adjuster Name],_Adjuster[Phone Number],,0)</f>
        <v>323-692-4064</v>
      </c>
      <c r="Z2300" s="15" t="s">
        <v>31284</v>
      </c>
      <c r="AA23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415 W G St, Wilmington  CA 90744</v>
      </c>
      <c r="AB2300" s="15"/>
    </row>
    <row r="2301" spans="1:28" x14ac:dyDescent="0.3">
      <c r="A2301" s="14">
        <v>1</v>
      </c>
      <c r="B2301" s="14">
        <v>1</v>
      </c>
      <c r="C2301" s="15" t="s">
        <v>28119</v>
      </c>
      <c r="D2301" s="15" t="s">
        <v>28120</v>
      </c>
      <c r="E2301" s="15">
        <v>45668</v>
      </c>
      <c r="F2301" s="15" t="s">
        <v>28121</v>
      </c>
      <c r="G2301" s="15">
        <v>45533</v>
      </c>
      <c r="H2301" s="15">
        <v>45716</v>
      </c>
      <c r="I2301" s="15" t="s">
        <v>28122</v>
      </c>
      <c r="J2301" s="15" t="s">
        <v>28123</v>
      </c>
      <c r="K2301" s="15" t="s">
        <v>45818</v>
      </c>
      <c r="L2301" s="15" t="s">
        <v>536</v>
      </c>
      <c r="M2301" s="15" t="s">
        <v>3391</v>
      </c>
      <c r="N2301" s="14">
        <v>2019</v>
      </c>
      <c r="O2301" s="15" t="s">
        <v>28124</v>
      </c>
      <c r="P2301" s="15" t="s">
        <v>106</v>
      </c>
      <c r="Q2301" s="15" t="s">
        <v>47073</v>
      </c>
      <c r="R2301" s="15" t="s">
        <v>28125</v>
      </c>
      <c r="S2301" s="15" t="s">
        <v>28126</v>
      </c>
      <c r="T2301" s="15" t="s">
        <v>253</v>
      </c>
      <c r="U2301" s="15" t="s">
        <v>53</v>
      </c>
      <c r="V2301" s="15" t="s">
        <v>45500</v>
      </c>
      <c r="W2301" s="15" t="s">
        <v>850</v>
      </c>
      <c r="X2301" s="15" t="e">
        <f>_xlfn.XLOOKUP(_LOOKUP[[#This Row],[AdjusterMemberName]],_Adjuster[Adjuster Name],_Adjuster[Email],,0)</f>
        <v>#N/A</v>
      </c>
      <c r="Y2301" s="15" t="e">
        <f>_xlfn.XLOOKUP(_LOOKUP[[#This Row],[AdjusterMemberName]],_Adjuster[Adjuster Name],_Adjuster[Phone Number],,0)</f>
        <v>#N/A</v>
      </c>
      <c r="Z2301" s="15" t="s">
        <v>28127</v>
      </c>
      <c r="AA23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817 N Inglewood Ave Apt 3, Inglewood  CA 90302</v>
      </c>
      <c r="AB2301" s="15"/>
    </row>
    <row r="2302" spans="1:28" x14ac:dyDescent="0.3">
      <c r="A2302" s="14">
        <v>1</v>
      </c>
      <c r="B2302" s="14">
        <v>1</v>
      </c>
      <c r="C2302" s="15" t="s">
        <v>28296</v>
      </c>
      <c r="D2302" s="15" t="s">
        <v>28297</v>
      </c>
      <c r="E2302" s="15">
        <v>45668</v>
      </c>
      <c r="F2302" s="15" t="s">
        <v>28298</v>
      </c>
      <c r="G2302" s="15">
        <v>45625</v>
      </c>
      <c r="H2302" s="15">
        <v>45806</v>
      </c>
      <c r="I2302" s="15" t="s">
        <v>28299</v>
      </c>
      <c r="J2302" s="15" t="s">
        <v>28300</v>
      </c>
      <c r="K2302" s="15" t="s">
        <v>45828</v>
      </c>
      <c r="L2302" s="15" t="s">
        <v>25</v>
      </c>
      <c r="M2302" s="15" t="s">
        <v>79</v>
      </c>
      <c r="N2302" s="14">
        <v>2005</v>
      </c>
      <c r="O2302" s="15" t="s">
        <v>28301</v>
      </c>
      <c r="P2302" s="15" t="s">
        <v>81</v>
      </c>
      <c r="Q2302" s="15" t="s">
        <v>46976</v>
      </c>
      <c r="R2302" s="15" t="s">
        <v>28302</v>
      </c>
      <c r="S2302" s="15" t="s">
        <v>28303</v>
      </c>
      <c r="T2302" s="15" t="s">
        <v>174</v>
      </c>
      <c r="U2302" s="15" t="s">
        <v>53</v>
      </c>
      <c r="V2302" s="15" t="s">
        <v>45694</v>
      </c>
      <c r="W2302" s="15" t="s">
        <v>3114</v>
      </c>
      <c r="X2302" s="15" t="str">
        <f>_xlfn.XLOOKUP(_LOOKUP[[#This Row],[AdjusterMemberName]],_Adjuster[Adjuster Name],_Adjuster[Email],,0)</f>
        <v>eExmundo@knightcompany.com</v>
      </c>
      <c r="Y2302" s="15" t="str">
        <f>_xlfn.XLOOKUP(_LOOKUP[[#This Row],[AdjusterMemberName]],_Adjuster[Adjuster Name],_Adjuster[Phone Number],,0)</f>
        <v>424-559-5400</v>
      </c>
      <c r="Z2302" s="15" t="s">
        <v>28304</v>
      </c>
      <c r="AA23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7309 Whitsett Ave, Los Angeles  CA 90001</v>
      </c>
      <c r="AB2302" s="15"/>
    </row>
    <row r="2303" spans="1:28" x14ac:dyDescent="0.3">
      <c r="A2303" s="14">
        <v>1</v>
      </c>
      <c r="B2303" s="14">
        <v>1</v>
      </c>
      <c r="C2303" s="15" t="s">
        <v>28305</v>
      </c>
      <c r="D2303" s="15" t="s">
        <v>28305</v>
      </c>
      <c r="E2303" s="15">
        <v>45668</v>
      </c>
      <c r="F2303" s="15" t="s">
        <v>28306</v>
      </c>
      <c r="G2303" s="15">
        <v>45632</v>
      </c>
      <c r="H2303" s="15">
        <v>45814</v>
      </c>
      <c r="I2303" s="15" t="s">
        <v>28307</v>
      </c>
      <c r="J2303" s="15" t="s">
        <v>28308</v>
      </c>
      <c r="K2303" s="15" t="s">
        <v>45838</v>
      </c>
      <c r="L2303" s="15" t="s">
        <v>281</v>
      </c>
      <c r="M2303" s="15" t="s">
        <v>4161</v>
      </c>
      <c r="N2303" s="14">
        <v>2025</v>
      </c>
      <c r="O2303" s="15" t="s">
        <v>28309</v>
      </c>
      <c r="P2303" s="15" t="s">
        <v>106</v>
      </c>
      <c r="Q2303" s="15" t="s">
        <v>47108</v>
      </c>
      <c r="R2303" s="15" t="s">
        <v>28310</v>
      </c>
      <c r="S2303" s="15" t="s">
        <v>28311</v>
      </c>
      <c r="T2303" s="15" t="s">
        <v>840</v>
      </c>
      <c r="U2303" s="15" t="s">
        <v>53</v>
      </c>
      <c r="V2303" s="15" t="s">
        <v>45391</v>
      </c>
      <c r="W2303" s="15" t="s">
        <v>1624</v>
      </c>
      <c r="X2303" s="15" t="e">
        <f>_xlfn.XLOOKUP(_LOOKUP[[#This Row],[AdjusterMemberName]],_Adjuster[Adjuster Name],_Adjuster[Email],,0)</f>
        <v>#N/A</v>
      </c>
      <c r="Y2303" s="15" t="e">
        <f>_xlfn.XLOOKUP(_LOOKUP[[#This Row],[AdjusterMemberName]],_Adjuster[Adjuster Name],_Adjuster[Phone Number],,0)</f>
        <v>#N/A</v>
      </c>
      <c r="Z2303" s="15" t="s">
        <v>28312</v>
      </c>
      <c r="AA23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19432 Chuparosa Rd, Apple Valley  CA 92307</v>
      </c>
      <c r="AB2303" s="15"/>
    </row>
    <row r="2304" spans="1:28" x14ac:dyDescent="0.3">
      <c r="A2304" s="14">
        <v>1</v>
      </c>
      <c r="B2304" s="14">
        <v>1</v>
      </c>
      <c r="C2304" s="15" t="s">
        <v>28345</v>
      </c>
      <c r="D2304" s="15" t="s">
        <v>28346</v>
      </c>
      <c r="E2304" s="15">
        <v>45668</v>
      </c>
      <c r="F2304" s="15" t="s">
        <v>28347</v>
      </c>
      <c r="G2304" s="15">
        <v>45580</v>
      </c>
      <c r="H2304" s="15">
        <v>45762</v>
      </c>
      <c r="I2304" s="15" t="s">
        <v>28348</v>
      </c>
      <c r="J2304" s="15" t="s">
        <v>28349</v>
      </c>
      <c r="K2304" s="15" t="s">
        <v>45635</v>
      </c>
      <c r="L2304" s="15" t="s">
        <v>116</v>
      </c>
      <c r="M2304" s="15" t="s">
        <v>117</v>
      </c>
      <c r="N2304" s="14">
        <v>2006</v>
      </c>
      <c r="O2304" s="15" t="s">
        <v>28350</v>
      </c>
      <c r="P2304" s="15" t="s">
        <v>106</v>
      </c>
      <c r="Q2304" s="15" t="s">
        <v>47065</v>
      </c>
      <c r="R2304" s="15" t="s">
        <v>28351</v>
      </c>
      <c r="S2304" s="15" t="s">
        <v>28352</v>
      </c>
      <c r="T2304" s="15" t="s">
        <v>3020</v>
      </c>
      <c r="U2304" s="15" t="s">
        <v>53</v>
      </c>
      <c r="V2304" s="15" t="s">
        <v>46173</v>
      </c>
      <c r="W2304" s="15" t="s">
        <v>367</v>
      </c>
      <c r="X2304" s="15" t="str">
        <f>_xlfn.XLOOKUP(_LOOKUP[[#This Row],[AdjusterMemberName]],_Adjuster[Adjuster Name],_Adjuster[Email],,0)</f>
        <v>dHernandez4@knightcompany.com</v>
      </c>
      <c r="Y2304" s="15" t="str">
        <f>_xlfn.XLOOKUP(_LOOKUP[[#This Row],[AdjusterMemberName]],_Adjuster[Adjuster Name],_Adjuster[Phone Number],,0)</f>
        <v>323-315-7819</v>
      </c>
      <c r="Z2304" s="15" t="s">
        <v>28353</v>
      </c>
      <c r="AA23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 W Ramona St, Ventura  CA 93001</v>
      </c>
      <c r="AB2304" s="15"/>
    </row>
    <row r="2305" spans="1:28" x14ac:dyDescent="0.3">
      <c r="A2305" s="14">
        <v>1</v>
      </c>
      <c r="B2305" s="14">
        <v>1</v>
      </c>
      <c r="C2305" s="15" t="s">
        <v>28554</v>
      </c>
      <c r="D2305" s="15" t="s">
        <v>28554</v>
      </c>
      <c r="E2305" s="15">
        <v>45668</v>
      </c>
      <c r="F2305" s="15" t="s">
        <v>28555</v>
      </c>
      <c r="G2305" s="15">
        <v>45538</v>
      </c>
      <c r="H2305" s="15">
        <v>45719</v>
      </c>
      <c r="I2305" s="15" t="s">
        <v>28556</v>
      </c>
      <c r="J2305" s="15" t="s">
        <v>28557</v>
      </c>
      <c r="K2305" s="15" t="s">
        <v>46388</v>
      </c>
      <c r="L2305" s="15" t="s">
        <v>333</v>
      </c>
      <c r="M2305" s="15" t="s">
        <v>334</v>
      </c>
      <c r="N2305" s="14">
        <v>2013</v>
      </c>
      <c r="O2305" s="15" t="s">
        <v>28558</v>
      </c>
      <c r="P2305" s="15" t="s">
        <v>106</v>
      </c>
      <c r="Q2305" s="15" t="s">
        <v>119</v>
      </c>
      <c r="R2305" s="15" t="s">
        <v>28559</v>
      </c>
      <c r="S2305" s="15" t="s">
        <v>28560</v>
      </c>
      <c r="T2305" s="15" t="s">
        <v>1738</v>
      </c>
      <c r="U2305" s="15" t="s">
        <v>53</v>
      </c>
      <c r="V2305" s="15" t="s">
        <v>46387</v>
      </c>
      <c r="W2305" s="15" t="s">
        <v>22473</v>
      </c>
      <c r="X2305" s="15" t="e">
        <f>_xlfn.XLOOKUP(_LOOKUP[[#This Row],[AdjusterMemberName]],_Adjuster[Adjuster Name],_Adjuster[Email],,0)</f>
        <v>#N/A</v>
      </c>
      <c r="Y2305" s="15" t="e">
        <f>_xlfn.XLOOKUP(_LOOKUP[[#This Row],[AdjusterMemberName]],_Adjuster[Adjuster Name],_Adjuster[Phone Number],,0)</f>
        <v>#N/A</v>
      </c>
      <c r="Z2305" s="15" t="s">
        <v>28561</v>
      </c>
      <c r="AA23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2121 Valderas Dr Apt 37, Glendale  CA 91208</v>
      </c>
      <c r="AB2305" s="15">
        <v>45603</v>
      </c>
    </row>
    <row r="2306" spans="1:28" x14ac:dyDescent="0.3">
      <c r="A2306" s="14">
        <v>1</v>
      </c>
      <c r="B2306" s="14">
        <v>1</v>
      </c>
      <c r="C2306" s="15" t="s">
        <v>26356</v>
      </c>
      <c r="D2306" s="15" t="s">
        <v>29180</v>
      </c>
      <c r="E2306" s="15">
        <v>45668</v>
      </c>
      <c r="F2306" s="15" t="s">
        <v>26357</v>
      </c>
      <c r="G2306" s="15">
        <v>45611</v>
      </c>
      <c r="H2306" s="15">
        <v>45792</v>
      </c>
      <c r="I2306" s="15" t="s">
        <v>29181</v>
      </c>
      <c r="J2306" s="15" t="s">
        <v>29182</v>
      </c>
      <c r="K2306" s="15" t="s">
        <v>45611</v>
      </c>
      <c r="L2306" s="15" t="s">
        <v>128</v>
      </c>
      <c r="M2306" s="15" t="s">
        <v>170</v>
      </c>
      <c r="N2306" s="14">
        <v>2021</v>
      </c>
      <c r="O2306" s="15" t="s">
        <v>29183</v>
      </c>
      <c r="P2306" s="15" t="s">
        <v>81</v>
      </c>
      <c r="Q2306" s="15" t="s">
        <v>47095</v>
      </c>
      <c r="R2306" s="15" t="s">
        <v>26361</v>
      </c>
      <c r="S2306" s="15" t="s">
        <v>26362</v>
      </c>
      <c r="T2306" s="15" t="s">
        <v>253</v>
      </c>
      <c r="U2306" s="15" t="s">
        <v>53</v>
      </c>
      <c r="V2306" s="15" t="s">
        <v>45487</v>
      </c>
      <c r="W2306" s="15" t="s">
        <v>22473</v>
      </c>
      <c r="X2306" s="15" t="e">
        <f>_xlfn.XLOOKUP(_LOOKUP[[#This Row],[AdjusterMemberName]],_Adjuster[Adjuster Name],_Adjuster[Email],,0)</f>
        <v>#N/A</v>
      </c>
      <c r="Y2306" s="15" t="e">
        <f>_xlfn.XLOOKUP(_LOOKUP[[#This Row],[AdjusterMemberName]],_Adjuster[Adjuster Name],_Adjuster[Phone Number],,0)</f>
        <v>#N/A</v>
      </c>
      <c r="Z2306" s="15" t="s">
        <v>26363</v>
      </c>
      <c r="AA23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3627 W 104Th St Apt 3, Inglewood  CA 90303</v>
      </c>
      <c r="AB2306" s="15"/>
    </row>
    <row r="2307" spans="1:28" x14ac:dyDescent="0.3">
      <c r="A2307" s="14">
        <v>1</v>
      </c>
      <c r="B2307" s="14">
        <v>1</v>
      </c>
      <c r="C2307" s="15" t="s">
        <v>35728</v>
      </c>
      <c r="D2307" s="15" t="s">
        <v>35728</v>
      </c>
      <c r="E2307" s="15">
        <v>45668</v>
      </c>
      <c r="F2307" s="15" t="s">
        <v>35729</v>
      </c>
      <c r="G2307" s="15">
        <v>45627</v>
      </c>
      <c r="H2307" s="15">
        <v>45809</v>
      </c>
      <c r="I2307" s="15" t="s">
        <v>35730</v>
      </c>
      <c r="J2307" s="15" t="s">
        <v>35731</v>
      </c>
      <c r="K2307" s="15" t="s">
        <v>45638</v>
      </c>
      <c r="L2307" s="15" t="s">
        <v>270</v>
      </c>
      <c r="M2307" s="15" t="s">
        <v>2388</v>
      </c>
      <c r="N2307" s="14">
        <v>2019</v>
      </c>
      <c r="O2307" s="15" t="s">
        <v>35732</v>
      </c>
      <c r="P2307" s="15" t="s">
        <v>106</v>
      </c>
      <c r="Q2307" s="15" t="s">
        <v>47078</v>
      </c>
      <c r="R2307" s="15" t="s">
        <v>35733</v>
      </c>
      <c r="S2307" s="15" t="s">
        <v>35734</v>
      </c>
      <c r="T2307" s="15" t="s">
        <v>840</v>
      </c>
      <c r="U2307" s="15" t="s">
        <v>53</v>
      </c>
      <c r="V2307" s="15" t="s">
        <v>45450</v>
      </c>
      <c r="W2307" s="15" t="s">
        <v>3974</v>
      </c>
      <c r="X2307" s="15" t="str">
        <f>_xlfn.XLOOKUP(_LOOKUP[[#This Row],[AdjusterMemberName]],_Adjuster[Adjuster Name],_Adjuster[Email],,0)</f>
        <v>LMiller@knightcompany.com</v>
      </c>
      <c r="Y2307" s="15" t="str">
        <f>_xlfn.XLOOKUP(_LOOKUP[[#This Row],[AdjusterMemberName]],_Adjuster[Adjuster Name],_Adjuster[Phone Number],,0)</f>
        <v>424-559-5378</v>
      </c>
      <c r="Z2307" s="15" t="s">
        <v>35735</v>
      </c>
      <c r="AA23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19265 Elm Dr , Apple Valley  CA 92308</v>
      </c>
      <c r="AB2307" s="15"/>
    </row>
    <row r="2308" spans="1:28" x14ac:dyDescent="0.3">
      <c r="A2308" s="14">
        <v>1</v>
      </c>
      <c r="B2308" s="14">
        <v>1</v>
      </c>
      <c r="C2308" s="15" t="s">
        <v>8823</v>
      </c>
      <c r="D2308" s="15" t="s">
        <v>8823</v>
      </c>
      <c r="E2308" s="15">
        <v>45667</v>
      </c>
      <c r="F2308" s="15" t="s">
        <v>28095</v>
      </c>
      <c r="G2308" s="15">
        <v>45607</v>
      </c>
      <c r="H2308" s="15">
        <v>45788</v>
      </c>
      <c r="I2308" s="15" t="s">
        <v>28096</v>
      </c>
      <c r="J2308" s="15" t="s">
        <v>28097</v>
      </c>
      <c r="K2308" s="15" t="s">
        <v>45759</v>
      </c>
      <c r="L2308" s="15" t="s">
        <v>139</v>
      </c>
      <c r="M2308" s="15" t="s">
        <v>7940</v>
      </c>
      <c r="N2308" s="14">
        <v>2011</v>
      </c>
      <c r="O2308" s="15" t="s">
        <v>28098</v>
      </c>
      <c r="P2308" s="15" t="s">
        <v>106</v>
      </c>
      <c r="Q2308" s="15" t="s">
        <v>47019</v>
      </c>
      <c r="R2308" s="15" t="s">
        <v>2190</v>
      </c>
      <c r="S2308" s="15" t="s">
        <v>28099</v>
      </c>
      <c r="T2308" s="15" t="s">
        <v>8975</v>
      </c>
      <c r="U2308" s="15" t="s">
        <v>53</v>
      </c>
      <c r="V2308" s="15" t="s">
        <v>45887</v>
      </c>
      <c r="W2308" s="15" t="s">
        <v>3184</v>
      </c>
      <c r="X2308" s="15" t="str">
        <f>_xlfn.XLOOKUP(_LOOKUP[[#This Row],[AdjusterMemberName]],_Adjuster[Adjuster Name],_Adjuster[Email],,0)</f>
        <v>mQualls@knightcompany.com</v>
      </c>
      <c r="Y2308" s="15" t="str">
        <f>_xlfn.XLOOKUP(_LOOKUP[[#This Row],[AdjusterMemberName]],_Adjuster[Adjuster Name],_Adjuster[Phone Number],,0)</f>
        <v>424-559-5436</v>
      </c>
      <c r="Z2308" s="15" t="s">
        <v>28100</v>
      </c>
      <c r="AA23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18795 Auburn Way, Madera  CA 93638</v>
      </c>
      <c r="AB2308" s="15"/>
    </row>
    <row r="2309" spans="1:28" x14ac:dyDescent="0.3">
      <c r="A2309" s="14">
        <v>1</v>
      </c>
      <c r="B2309" s="14">
        <v>1</v>
      </c>
      <c r="C2309" s="15" t="s">
        <v>28175</v>
      </c>
      <c r="D2309" s="15" t="s">
        <v>28175</v>
      </c>
      <c r="E2309" s="15">
        <v>45667</v>
      </c>
      <c r="F2309" s="15" t="s">
        <v>28176</v>
      </c>
      <c r="G2309" s="15">
        <v>45639</v>
      </c>
      <c r="H2309" s="15">
        <v>45821</v>
      </c>
      <c r="I2309" s="15" t="s">
        <v>28177</v>
      </c>
      <c r="J2309" s="15" t="s">
        <v>28178</v>
      </c>
      <c r="K2309" s="15" t="s">
        <v>45458</v>
      </c>
      <c r="L2309" s="15" t="s">
        <v>139</v>
      </c>
      <c r="M2309" s="15" t="s">
        <v>470</v>
      </c>
      <c r="N2309" s="14">
        <v>2019</v>
      </c>
      <c r="O2309" s="15" t="s">
        <v>28179</v>
      </c>
      <c r="P2309" s="15" t="s">
        <v>106</v>
      </c>
      <c r="Q2309" s="15" t="s">
        <v>47019</v>
      </c>
      <c r="R2309" s="15" t="s">
        <v>28180</v>
      </c>
      <c r="S2309" s="15" t="s">
        <v>28181</v>
      </c>
      <c r="T2309" s="15" t="s">
        <v>1266</v>
      </c>
      <c r="U2309" s="15" t="s">
        <v>53</v>
      </c>
      <c r="V2309" s="15" t="s">
        <v>45797</v>
      </c>
      <c r="W2309" s="15" t="s">
        <v>1186</v>
      </c>
      <c r="X2309" s="15" t="str">
        <f>_xlfn.XLOOKUP(_LOOKUP[[#This Row],[AdjusterMemberName]],_Adjuster[Adjuster Name],_Adjuster[Email],,0)</f>
        <v>sAkinleye@knightcompany.com</v>
      </c>
      <c r="Y2309" s="15" t="str">
        <f>_xlfn.XLOOKUP(_LOOKUP[[#This Row],[AdjusterMemberName]],_Adjuster[Adjuster Name],_Adjuster[Phone Number],,0)</f>
        <v>424-559-5280</v>
      </c>
      <c r="Z2309" s="15" t="s">
        <v>28182</v>
      </c>
      <c r="AA23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3383 Los Flores Blvd Apt G, Lynwood  CA 90262</v>
      </c>
      <c r="AB2309" s="15"/>
    </row>
    <row r="2310" spans="1:28" x14ac:dyDescent="0.3">
      <c r="A2310" s="14">
        <v>1</v>
      </c>
      <c r="B2310" s="14">
        <v>1</v>
      </c>
      <c r="C2310" s="15" t="s">
        <v>28199</v>
      </c>
      <c r="D2310" s="15" t="s">
        <v>28199</v>
      </c>
      <c r="E2310" s="15">
        <v>45667</v>
      </c>
      <c r="F2310" s="15" t="s">
        <v>28200</v>
      </c>
      <c r="G2310" s="15">
        <v>45666</v>
      </c>
      <c r="H2310" s="15">
        <v>45847</v>
      </c>
      <c r="I2310" s="15" t="s">
        <v>28201</v>
      </c>
      <c r="J2310" s="15" t="s">
        <v>28202</v>
      </c>
      <c r="K2310" s="15" t="s">
        <v>45336</v>
      </c>
      <c r="L2310" s="15" t="s">
        <v>103</v>
      </c>
      <c r="M2310" s="15" t="s">
        <v>2188</v>
      </c>
      <c r="N2310" s="14">
        <v>2013</v>
      </c>
      <c r="O2310" s="15" t="s">
        <v>28203</v>
      </c>
      <c r="P2310" s="15" t="s">
        <v>106</v>
      </c>
      <c r="Q2310" s="15" t="s">
        <v>46922</v>
      </c>
      <c r="R2310" s="15" t="s">
        <v>28204</v>
      </c>
      <c r="S2310" s="15" t="s">
        <v>28205</v>
      </c>
      <c r="T2310" s="15" t="s">
        <v>1650</v>
      </c>
      <c r="U2310" s="15" t="s">
        <v>53</v>
      </c>
      <c r="V2310" s="15" t="s">
        <v>45863</v>
      </c>
      <c r="W2310" s="15" t="s">
        <v>1658</v>
      </c>
      <c r="X2310" s="15" t="str">
        <f>_xlfn.XLOOKUP(_LOOKUP[[#This Row],[AdjusterMemberName]],_Adjuster[Adjuster Name],_Adjuster[Email],,0)</f>
        <v>RDavila@knightcompany.com</v>
      </c>
      <c r="Y2310" s="15" t="str">
        <f>_xlfn.XLOOKUP(_LOOKUP[[#This Row],[AdjusterMemberName]],_Adjuster[Adjuster Name],_Adjuster[Phone Number],,0)</f>
        <v>424-559-5663</v>
      </c>
      <c r="Z2310" s="15" t="s">
        <v>28206</v>
      </c>
      <c r="AA23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859 N Montano Ave Apt 28A, Upland  CA 91786</v>
      </c>
      <c r="AB2310" s="15"/>
    </row>
    <row r="2311" spans="1:28" x14ac:dyDescent="0.3">
      <c r="A2311" s="14">
        <v>1</v>
      </c>
      <c r="B2311" s="14">
        <v>1</v>
      </c>
      <c r="C2311" s="15" t="s">
        <v>28230</v>
      </c>
      <c r="D2311" s="15" t="s">
        <v>28231</v>
      </c>
      <c r="E2311" s="15">
        <v>45667</v>
      </c>
      <c r="F2311" s="15" t="s">
        <v>28232</v>
      </c>
      <c r="G2311" s="15">
        <v>45644</v>
      </c>
      <c r="H2311" s="15">
        <v>45826</v>
      </c>
      <c r="I2311" s="15" t="s">
        <v>28233</v>
      </c>
      <c r="J2311" s="15" t="s">
        <v>28234</v>
      </c>
      <c r="K2311" s="15" t="s">
        <v>45575</v>
      </c>
      <c r="L2311" s="15" t="s">
        <v>270</v>
      </c>
      <c r="M2311" s="15" t="s">
        <v>452</v>
      </c>
      <c r="N2311" s="14">
        <v>2021</v>
      </c>
      <c r="O2311" s="15" t="s">
        <v>28235</v>
      </c>
      <c r="P2311" s="15" t="s">
        <v>106</v>
      </c>
      <c r="Q2311" s="15" t="s">
        <v>47166</v>
      </c>
      <c r="R2311" s="15" t="s">
        <v>345</v>
      </c>
      <c r="S2311" s="15" t="s">
        <v>28236</v>
      </c>
      <c r="T2311" s="15" t="s">
        <v>503</v>
      </c>
      <c r="U2311" s="15" t="s">
        <v>53</v>
      </c>
      <c r="V2311" s="15" t="s">
        <v>45730</v>
      </c>
      <c r="W2311" s="15" t="s">
        <v>54</v>
      </c>
      <c r="X2311" s="15" t="str">
        <f>_xlfn.XLOOKUP(_LOOKUP[[#This Row],[AdjusterMemberName]],_Adjuster[Adjuster Name],_Adjuster[Email],,0)</f>
        <v>JRubalcava@knightcompany.com</v>
      </c>
      <c r="Y2311" s="15" t="str">
        <f>_xlfn.XLOOKUP(_LOOKUP[[#This Row],[AdjusterMemberName]],_Adjuster[Adjuster Name],_Adjuster[Phone Number],,0)</f>
        <v>424-559-5420</v>
      </c>
      <c r="Z2311" s="15" t="s">
        <v>28237</v>
      </c>
      <c r="AA23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8764 Esperia Way, Sacramento  CA 95828</v>
      </c>
      <c r="AB2311" s="15"/>
    </row>
    <row r="2312" spans="1:28" x14ac:dyDescent="0.3">
      <c r="A2312" s="14">
        <v>1</v>
      </c>
      <c r="B2312" s="14">
        <v>1</v>
      </c>
      <c r="C2312" s="15" t="s">
        <v>28268</v>
      </c>
      <c r="D2312" s="15" t="s">
        <v>28268</v>
      </c>
      <c r="E2312" s="15">
        <v>45667</v>
      </c>
      <c r="F2312" s="15" t="s">
        <v>28269</v>
      </c>
      <c r="G2312" s="15">
        <v>45499</v>
      </c>
      <c r="H2312" s="15">
        <v>45683</v>
      </c>
      <c r="I2312" s="15" t="s">
        <v>28270</v>
      </c>
      <c r="J2312" s="15" t="s">
        <v>28271</v>
      </c>
      <c r="K2312" s="15" t="s">
        <v>45388</v>
      </c>
      <c r="L2312" s="15" t="s">
        <v>103</v>
      </c>
      <c r="M2312" s="15" t="s">
        <v>890</v>
      </c>
      <c r="N2312" s="14">
        <v>2022</v>
      </c>
      <c r="O2312" s="15" t="s">
        <v>28272</v>
      </c>
      <c r="P2312" s="15" t="s">
        <v>81</v>
      </c>
      <c r="Q2312" s="15" t="s">
        <v>47093</v>
      </c>
      <c r="R2312" s="15" t="s">
        <v>28273</v>
      </c>
      <c r="S2312" s="15" t="s">
        <v>28274</v>
      </c>
      <c r="T2312" s="15" t="s">
        <v>174</v>
      </c>
      <c r="U2312" s="15" t="s">
        <v>53</v>
      </c>
      <c r="V2312" s="15" t="s">
        <v>45694</v>
      </c>
      <c r="W2312" s="15" t="s">
        <v>1624</v>
      </c>
      <c r="X2312" s="15" t="e">
        <f>_xlfn.XLOOKUP(_LOOKUP[[#This Row],[AdjusterMemberName]],_Adjuster[Adjuster Name],_Adjuster[Email],,0)</f>
        <v>#N/A</v>
      </c>
      <c r="Y2312" s="15" t="e">
        <f>_xlfn.XLOOKUP(_LOOKUP[[#This Row],[AdjusterMemberName]],_Adjuster[Adjuster Name],_Adjuster[Phone Number],,0)</f>
        <v>#N/A</v>
      </c>
      <c r="Z2312" s="15" t="s">
        <v>28275</v>
      </c>
      <c r="AA23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8130 S Hoover St , Los Angeles  CA 90044</v>
      </c>
      <c r="AB2312" s="15"/>
    </row>
    <row r="2313" spans="1:28" x14ac:dyDescent="0.3">
      <c r="A2313" s="14">
        <v>1</v>
      </c>
      <c r="B2313" s="14">
        <v>1</v>
      </c>
      <c r="C2313" s="15" t="s">
        <v>28321</v>
      </c>
      <c r="D2313" s="15" t="s">
        <v>28321</v>
      </c>
      <c r="E2313" s="15">
        <v>45667</v>
      </c>
      <c r="F2313" s="15" t="s">
        <v>28322</v>
      </c>
      <c r="G2313" s="15">
        <v>45526</v>
      </c>
      <c r="H2313" s="15">
        <v>45710</v>
      </c>
      <c r="I2313" s="15" t="s">
        <v>28323</v>
      </c>
      <c r="J2313" s="15" t="s">
        <v>28324</v>
      </c>
      <c r="K2313" s="15" t="s">
        <v>45493</v>
      </c>
      <c r="L2313" s="15" t="s">
        <v>128</v>
      </c>
      <c r="M2313" s="15" t="s">
        <v>170</v>
      </c>
      <c r="N2313" s="14">
        <v>2021</v>
      </c>
      <c r="O2313" s="15" t="s">
        <v>28325</v>
      </c>
      <c r="P2313" s="15" t="s">
        <v>106</v>
      </c>
      <c r="Q2313" s="15" t="s">
        <v>47019</v>
      </c>
      <c r="R2313" s="15" t="s">
        <v>28326</v>
      </c>
      <c r="S2313" s="15" t="s">
        <v>28327</v>
      </c>
      <c r="T2313" s="15" t="s">
        <v>971</v>
      </c>
      <c r="U2313" s="15" t="s">
        <v>53</v>
      </c>
      <c r="V2313" s="15" t="s">
        <v>45438</v>
      </c>
      <c r="W2313" s="15" t="s">
        <v>850</v>
      </c>
      <c r="X2313" s="15" t="e">
        <f>_xlfn.XLOOKUP(_LOOKUP[[#This Row],[AdjusterMemberName]],_Adjuster[Adjuster Name],_Adjuster[Email],,0)</f>
        <v>#N/A</v>
      </c>
      <c r="Y2313" s="15" t="e">
        <f>_xlfn.XLOOKUP(_LOOKUP[[#This Row],[AdjusterMemberName]],_Adjuster[Adjuster Name],_Adjuster[Phone Number],,0)</f>
        <v>#N/A</v>
      </c>
      <c r="Z2313" s="15" t="s">
        <v>28328</v>
      </c>
      <c r="AA23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17266 Mcbride Ave, Lake Elsinore  CA 92530</v>
      </c>
      <c r="AB2313" s="15"/>
    </row>
    <row r="2314" spans="1:28" x14ac:dyDescent="0.3">
      <c r="A2314" s="14">
        <v>1</v>
      </c>
      <c r="B2314" s="14">
        <v>1</v>
      </c>
      <c r="C2314" s="15" t="s">
        <v>28371</v>
      </c>
      <c r="D2314" s="15" t="s">
        <v>28371</v>
      </c>
      <c r="E2314" s="15">
        <v>45667</v>
      </c>
      <c r="F2314" s="15" t="s">
        <v>28372</v>
      </c>
      <c r="G2314" s="15">
        <v>45250</v>
      </c>
      <c r="H2314" s="15">
        <v>45432</v>
      </c>
      <c r="I2314" s="15" t="s">
        <v>28373</v>
      </c>
      <c r="J2314" s="15" t="s">
        <v>28374</v>
      </c>
      <c r="K2314" s="15" t="s">
        <v>46296</v>
      </c>
      <c r="L2314" s="15" t="s">
        <v>116</v>
      </c>
      <c r="M2314" s="15" t="s">
        <v>18777</v>
      </c>
      <c r="N2314" s="14">
        <v>2012</v>
      </c>
      <c r="O2314" s="15" t="s">
        <v>28375</v>
      </c>
      <c r="P2314" s="15" t="s">
        <v>106</v>
      </c>
      <c r="Q2314" s="15" t="s">
        <v>119</v>
      </c>
      <c r="R2314" s="15" t="s">
        <v>28376</v>
      </c>
      <c r="S2314" s="15" t="s">
        <v>28377</v>
      </c>
      <c r="T2314" s="15" t="s">
        <v>1650</v>
      </c>
      <c r="U2314" s="15" t="s">
        <v>53</v>
      </c>
      <c r="V2314" s="15" t="s">
        <v>45863</v>
      </c>
      <c r="W2314" s="15" t="s">
        <v>22473</v>
      </c>
      <c r="X2314" s="15" t="e">
        <f>_xlfn.XLOOKUP(_LOOKUP[[#This Row],[AdjusterMemberName]],_Adjuster[Adjuster Name],_Adjuster[Email],,0)</f>
        <v>#N/A</v>
      </c>
      <c r="Y2314" s="15" t="e">
        <f>_xlfn.XLOOKUP(_LOOKUP[[#This Row],[AdjusterMemberName]],_Adjuster[Adjuster Name],_Adjuster[Phone Number],,0)</f>
        <v>#N/A</v>
      </c>
      <c r="Z2314" s="15" t="s">
        <v>28378</v>
      </c>
      <c r="AA23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1319 E 9Th St Apt 1, Upland  CA 91786</v>
      </c>
      <c r="AB2314" s="15"/>
    </row>
    <row r="2315" spans="1:28" x14ac:dyDescent="0.3">
      <c r="A2315" s="14">
        <v>1</v>
      </c>
      <c r="B2315" s="14">
        <v>1</v>
      </c>
      <c r="C2315" s="15" t="s">
        <v>21394</v>
      </c>
      <c r="D2315" s="15" t="s">
        <v>21394</v>
      </c>
      <c r="E2315" s="15">
        <v>45667</v>
      </c>
      <c r="F2315" s="15" t="s">
        <v>28457</v>
      </c>
      <c r="G2315" s="15">
        <v>45660</v>
      </c>
      <c r="H2315" s="15">
        <v>45841</v>
      </c>
      <c r="I2315" s="15" t="s">
        <v>28458</v>
      </c>
      <c r="J2315" s="15" t="s">
        <v>28459</v>
      </c>
      <c r="K2315" s="15" t="s">
        <v>45861</v>
      </c>
      <c r="L2315" s="15" t="s">
        <v>128</v>
      </c>
      <c r="M2315" s="15" t="s">
        <v>836</v>
      </c>
      <c r="N2315" s="14">
        <v>2016</v>
      </c>
      <c r="O2315" s="15" t="s">
        <v>28460</v>
      </c>
      <c r="P2315" s="15" t="s">
        <v>106</v>
      </c>
      <c r="Q2315" s="15" t="s">
        <v>46913</v>
      </c>
      <c r="R2315" s="15" t="s">
        <v>21399</v>
      </c>
      <c r="S2315" s="15" t="s">
        <v>28461</v>
      </c>
      <c r="T2315" s="15" t="s">
        <v>3763</v>
      </c>
      <c r="U2315" s="15" t="s">
        <v>53</v>
      </c>
      <c r="V2315" s="15" t="s">
        <v>46390</v>
      </c>
      <c r="W2315" s="15" t="s">
        <v>54</v>
      </c>
      <c r="X2315" s="15" t="str">
        <f>_xlfn.XLOOKUP(_LOOKUP[[#This Row],[AdjusterMemberName]],_Adjuster[Adjuster Name],_Adjuster[Email],,0)</f>
        <v>JRubalcava@knightcompany.com</v>
      </c>
      <c r="Y2315" s="15" t="str">
        <f>_xlfn.XLOOKUP(_LOOKUP[[#This Row],[AdjusterMemberName]],_Adjuster[Adjuster Name],_Adjuster[Phone Number],,0)</f>
        <v>424-559-5420</v>
      </c>
      <c r="Z2315" s="15" t="s">
        <v>21401</v>
      </c>
      <c r="AA23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1668 E Mlk Blvd, Los Angeles  CA 90011</v>
      </c>
      <c r="AB2315" s="15"/>
    </row>
    <row r="2316" spans="1:28" x14ac:dyDescent="0.3">
      <c r="A2316" s="14">
        <v>1</v>
      </c>
      <c r="B2316" s="14">
        <v>1</v>
      </c>
      <c r="C2316" s="15" t="s">
        <v>16385</v>
      </c>
      <c r="D2316" s="15" t="s">
        <v>16386</v>
      </c>
      <c r="E2316" s="15">
        <v>45667</v>
      </c>
      <c r="F2316" s="15" t="s">
        <v>28462</v>
      </c>
      <c r="G2316" s="15">
        <v>45591</v>
      </c>
      <c r="H2316" s="15">
        <v>45773</v>
      </c>
      <c r="I2316" s="15" t="s">
        <v>28463</v>
      </c>
      <c r="J2316" s="15" t="s">
        <v>28464</v>
      </c>
      <c r="K2316" s="15" t="s">
        <v>45642</v>
      </c>
      <c r="L2316" s="15" t="s">
        <v>139</v>
      </c>
      <c r="M2316" s="15" t="s">
        <v>249</v>
      </c>
      <c r="N2316" s="14">
        <v>2018</v>
      </c>
      <c r="O2316" s="15" t="s">
        <v>16390</v>
      </c>
      <c r="P2316" s="15" t="s">
        <v>106</v>
      </c>
      <c r="Q2316" s="15" t="s">
        <v>47019</v>
      </c>
      <c r="R2316" s="15" t="s">
        <v>10541</v>
      </c>
      <c r="S2316" s="15" t="s">
        <v>16391</v>
      </c>
      <c r="T2316" s="15" t="s">
        <v>327</v>
      </c>
      <c r="U2316" s="15" t="s">
        <v>53</v>
      </c>
      <c r="V2316" s="15" t="s">
        <v>45527</v>
      </c>
      <c r="W2316" s="15" t="s">
        <v>1624</v>
      </c>
      <c r="X2316" s="15" t="e">
        <f>_xlfn.XLOOKUP(_LOOKUP[[#This Row],[AdjusterMemberName]],_Adjuster[Adjuster Name],_Adjuster[Email],,0)</f>
        <v>#N/A</v>
      </c>
      <c r="Y2316" s="15" t="e">
        <f>_xlfn.XLOOKUP(_LOOKUP[[#This Row],[AdjusterMemberName]],_Adjuster[Adjuster Name],_Adjuster[Phone Number],,0)</f>
        <v>#N/A</v>
      </c>
      <c r="Z2316" s="15" t="s">
        <v>16392</v>
      </c>
      <c r="AA23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10004 Capistrano Ave, South Gate  CA 90280</v>
      </c>
      <c r="AB2316" s="15">
        <v>45716</v>
      </c>
    </row>
    <row r="2317" spans="1:28" x14ac:dyDescent="0.3">
      <c r="A2317" s="14">
        <v>1</v>
      </c>
      <c r="B2317" s="14">
        <v>1</v>
      </c>
      <c r="C2317" s="15" t="s">
        <v>22426</v>
      </c>
      <c r="D2317" s="15" t="s">
        <v>28528</v>
      </c>
      <c r="E2317" s="15">
        <v>45667</v>
      </c>
      <c r="F2317" s="15" t="s">
        <v>28529</v>
      </c>
      <c r="G2317" s="15">
        <v>45598</v>
      </c>
      <c r="H2317" s="15">
        <v>45779</v>
      </c>
      <c r="I2317" s="15" t="s">
        <v>28530</v>
      </c>
      <c r="J2317" s="15" t="s">
        <v>28531</v>
      </c>
      <c r="K2317" s="15" t="s">
        <v>45493</v>
      </c>
      <c r="L2317" s="15" t="s">
        <v>281</v>
      </c>
      <c r="M2317" s="15" t="s">
        <v>4513</v>
      </c>
      <c r="N2317" s="14">
        <v>2024</v>
      </c>
      <c r="O2317" s="15" t="s">
        <v>28532</v>
      </c>
      <c r="P2317" s="15" t="s">
        <v>106</v>
      </c>
      <c r="Q2317" s="15" t="s">
        <v>47120</v>
      </c>
      <c r="R2317" s="15" t="s">
        <v>22432</v>
      </c>
      <c r="S2317" s="15" t="s">
        <v>22433</v>
      </c>
      <c r="T2317" s="15" t="s">
        <v>811</v>
      </c>
      <c r="U2317" s="15" t="s">
        <v>53</v>
      </c>
      <c r="V2317" s="15" t="s">
        <v>45558</v>
      </c>
      <c r="W2317" s="15" t="s">
        <v>22473</v>
      </c>
      <c r="X2317" s="15" t="e">
        <f>_xlfn.XLOOKUP(_LOOKUP[[#This Row],[AdjusterMemberName]],_Adjuster[Adjuster Name],_Adjuster[Email],,0)</f>
        <v>#N/A</v>
      </c>
      <c r="Y2317" s="15" t="e">
        <f>_xlfn.XLOOKUP(_LOOKUP[[#This Row],[AdjusterMemberName]],_Adjuster[Adjuster Name],_Adjuster[Phone Number],,0)</f>
        <v>#N/A</v>
      </c>
      <c r="Z2317" s="15" t="s">
        <v>22435</v>
      </c>
      <c r="AA23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19345 Castlerock Trl, Lake Mathews  CA 92570</v>
      </c>
      <c r="AB2317" s="15"/>
    </row>
    <row r="2318" spans="1:28" x14ac:dyDescent="0.3">
      <c r="A2318" s="14">
        <v>1</v>
      </c>
      <c r="B2318" s="14">
        <v>1</v>
      </c>
      <c r="C2318" s="15" t="s">
        <v>28578</v>
      </c>
      <c r="D2318" s="15" t="s">
        <v>28579</v>
      </c>
      <c r="E2318" s="15">
        <v>45667</v>
      </c>
      <c r="F2318" s="15" t="s">
        <v>28580</v>
      </c>
      <c r="G2318" s="15">
        <v>45594</v>
      </c>
      <c r="H2318" s="15">
        <v>45776</v>
      </c>
      <c r="I2318" s="15" t="s">
        <v>28581</v>
      </c>
      <c r="J2318" s="15" t="s">
        <v>28582</v>
      </c>
      <c r="K2318" s="15" t="s">
        <v>45696</v>
      </c>
      <c r="L2318" s="15" t="s">
        <v>181</v>
      </c>
      <c r="M2318" s="15" t="s">
        <v>2118</v>
      </c>
      <c r="N2318" s="14">
        <v>2014</v>
      </c>
      <c r="O2318" s="15" t="s">
        <v>28583</v>
      </c>
      <c r="P2318" s="15" t="s">
        <v>106</v>
      </c>
      <c r="Q2318" s="15" t="s">
        <v>46978</v>
      </c>
      <c r="R2318" s="15" t="s">
        <v>28584</v>
      </c>
      <c r="S2318" s="15" t="s">
        <v>28585</v>
      </c>
      <c r="T2318" s="15" t="s">
        <v>1001</v>
      </c>
      <c r="U2318" s="15" t="s">
        <v>53</v>
      </c>
      <c r="V2318" s="15" t="s">
        <v>45660</v>
      </c>
      <c r="W2318" s="15" t="s">
        <v>3307</v>
      </c>
      <c r="X2318" s="15" t="e">
        <f>_xlfn.XLOOKUP(_LOOKUP[[#This Row],[AdjusterMemberName]],_Adjuster[Adjuster Name],_Adjuster[Email],,0)</f>
        <v>#N/A</v>
      </c>
      <c r="Y2318" s="15" t="e">
        <f>_xlfn.XLOOKUP(_LOOKUP[[#This Row],[AdjusterMemberName]],_Adjuster[Adjuster Name],_Adjuster[Phone Number],,0)</f>
        <v>#N/A</v>
      </c>
      <c r="Z2318" s="15" t="s">
        <v>28586</v>
      </c>
      <c r="AA23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166 S Garfield Ave, Oxnard  CA 93030</v>
      </c>
      <c r="AB2318" s="15"/>
    </row>
    <row r="2319" spans="1:28" x14ac:dyDescent="0.3">
      <c r="A2319" s="14">
        <v>1</v>
      </c>
      <c r="B2319" s="14">
        <v>1</v>
      </c>
      <c r="C2319" s="15" t="s">
        <v>28870</v>
      </c>
      <c r="D2319" s="15" t="s">
        <v>28870</v>
      </c>
      <c r="E2319" s="15">
        <v>45667</v>
      </c>
      <c r="F2319" s="15" t="s">
        <v>28871</v>
      </c>
      <c r="G2319" s="15">
        <v>45574</v>
      </c>
      <c r="H2319" s="15">
        <v>45756</v>
      </c>
      <c r="I2319" s="15" t="s">
        <v>28872</v>
      </c>
      <c r="J2319" s="15" t="s">
        <v>28873</v>
      </c>
      <c r="K2319" s="15" t="s">
        <v>45354</v>
      </c>
      <c r="L2319" s="15" t="s">
        <v>536</v>
      </c>
      <c r="M2319" s="15" t="s">
        <v>3391</v>
      </c>
      <c r="N2319" s="14">
        <v>2021</v>
      </c>
      <c r="O2319" s="15" t="s">
        <v>28874</v>
      </c>
      <c r="P2319" s="15" t="s">
        <v>106</v>
      </c>
      <c r="Q2319" s="15" t="s">
        <v>47160</v>
      </c>
      <c r="R2319" s="15" t="s">
        <v>28875</v>
      </c>
      <c r="S2319" s="15" t="s">
        <v>28876</v>
      </c>
      <c r="T2319" s="15" t="s">
        <v>1067</v>
      </c>
      <c r="U2319" s="15" t="s">
        <v>53</v>
      </c>
      <c r="V2319" s="15" t="s">
        <v>46376</v>
      </c>
      <c r="W2319" s="15" t="s">
        <v>3307</v>
      </c>
      <c r="X2319" s="15" t="e">
        <f>_xlfn.XLOOKUP(_LOOKUP[[#This Row],[AdjusterMemberName]],_Adjuster[Adjuster Name],_Adjuster[Email],,0)</f>
        <v>#N/A</v>
      </c>
      <c r="Y2319" s="15" t="e">
        <f>_xlfn.XLOOKUP(_LOOKUP[[#This Row],[AdjusterMemberName]],_Adjuster[Adjuster Name],_Adjuster[Phone Number],,0)</f>
        <v>#N/A</v>
      </c>
      <c r="Z2319" s="15" t="s">
        <v>28877</v>
      </c>
      <c r="AA23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355 Berry St, Apt 216, San Francisco  CA 94158</v>
      </c>
      <c r="AB2319" s="15">
        <v>45744</v>
      </c>
    </row>
    <row r="2320" spans="1:28" x14ac:dyDescent="0.3">
      <c r="A2320" s="14">
        <v>1</v>
      </c>
      <c r="B2320" s="14">
        <v>1</v>
      </c>
      <c r="C2320" s="15" t="s">
        <v>29134</v>
      </c>
      <c r="D2320" s="15" t="s">
        <v>29134</v>
      </c>
      <c r="E2320" s="15">
        <v>45667</v>
      </c>
      <c r="F2320" s="15" t="s">
        <v>29135</v>
      </c>
      <c r="G2320" s="15">
        <v>45525</v>
      </c>
      <c r="H2320" s="15">
        <v>45709</v>
      </c>
      <c r="I2320" s="15" t="s">
        <v>29136</v>
      </c>
      <c r="J2320" s="15" t="s">
        <v>29137</v>
      </c>
      <c r="K2320" s="15" t="s">
        <v>45635</v>
      </c>
      <c r="L2320" s="15" t="s">
        <v>139</v>
      </c>
      <c r="M2320" s="15" t="s">
        <v>1152</v>
      </c>
      <c r="N2320" s="14">
        <v>2015</v>
      </c>
      <c r="O2320" s="15" t="s">
        <v>29138</v>
      </c>
      <c r="P2320" s="15" t="s">
        <v>81</v>
      </c>
      <c r="Q2320" s="15" t="s">
        <v>47006</v>
      </c>
      <c r="R2320" s="15" t="s">
        <v>29139</v>
      </c>
      <c r="S2320" s="15" t="s">
        <v>29140</v>
      </c>
      <c r="T2320" s="15" t="s">
        <v>530</v>
      </c>
      <c r="U2320" s="15" t="s">
        <v>53</v>
      </c>
      <c r="V2320" s="15" t="s">
        <v>45858</v>
      </c>
      <c r="W2320" s="15" t="s">
        <v>850</v>
      </c>
      <c r="X2320" s="15" t="e">
        <f>_xlfn.XLOOKUP(_LOOKUP[[#This Row],[AdjusterMemberName]],_Adjuster[Adjuster Name],_Adjuster[Email],,0)</f>
        <v>#N/A</v>
      </c>
      <c r="Y2320" s="15" t="e">
        <f>_xlfn.XLOOKUP(_LOOKUP[[#This Row],[AdjusterMemberName]],_Adjuster[Adjuster Name],_Adjuster[Phone Number],,0)</f>
        <v>#N/A</v>
      </c>
      <c r="Z2320" s="15" t="s">
        <v>29141</v>
      </c>
      <c r="AA23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12413 Deborah Dr, Victorville  CA 92392</v>
      </c>
      <c r="AB2320" s="15"/>
    </row>
    <row r="2321" spans="1:28" x14ac:dyDescent="0.3">
      <c r="A2321" s="14">
        <v>1</v>
      </c>
      <c r="B2321" s="14">
        <v>1</v>
      </c>
      <c r="C2321" s="15" t="s">
        <v>29711</v>
      </c>
      <c r="D2321" s="15" t="s">
        <v>29712</v>
      </c>
      <c r="E2321" s="15">
        <v>45667</v>
      </c>
      <c r="F2321" s="15" t="s">
        <v>29713</v>
      </c>
      <c r="G2321" s="15">
        <v>45457</v>
      </c>
      <c r="H2321" s="15">
        <v>45640</v>
      </c>
      <c r="I2321" s="15" t="s">
        <v>29714</v>
      </c>
      <c r="J2321" s="15" t="s">
        <v>29715</v>
      </c>
      <c r="K2321" s="15" t="s">
        <v>45756</v>
      </c>
      <c r="L2321" s="15" t="s">
        <v>150</v>
      </c>
      <c r="M2321" s="15" t="s">
        <v>29716</v>
      </c>
      <c r="N2321" s="14">
        <v>1993</v>
      </c>
      <c r="O2321" s="15" t="s">
        <v>29717</v>
      </c>
      <c r="P2321" s="15" t="s">
        <v>106</v>
      </c>
      <c r="Q2321" s="15" t="s">
        <v>119</v>
      </c>
      <c r="R2321" s="15" t="s">
        <v>29718</v>
      </c>
      <c r="S2321" s="15" t="s">
        <v>29719</v>
      </c>
      <c r="T2321" s="15" t="s">
        <v>308</v>
      </c>
      <c r="U2321" s="15" t="s">
        <v>53</v>
      </c>
      <c r="V2321" s="15" t="s">
        <v>45476</v>
      </c>
      <c r="W2321" s="15" t="s">
        <v>22473</v>
      </c>
      <c r="X2321" s="15" t="e">
        <f>_xlfn.XLOOKUP(_LOOKUP[[#This Row],[AdjusterMemberName]],_Adjuster[Adjuster Name],_Adjuster[Email],,0)</f>
        <v>#N/A</v>
      </c>
      <c r="Y2321" s="15" t="e">
        <f>_xlfn.XLOOKUP(_LOOKUP[[#This Row],[AdjusterMemberName]],_Adjuster[Adjuster Name],_Adjuster[Phone Number],,0)</f>
        <v>#N/A</v>
      </c>
      <c r="Z2321" s="15" t="s">
        <v>29720</v>
      </c>
      <c r="AA23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4747 Jurupa Ave Apt 69, Riverside  CA 92506</v>
      </c>
      <c r="AB2321" s="15">
        <v>45583</v>
      </c>
    </row>
    <row r="2322" spans="1:28" x14ac:dyDescent="0.3">
      <c r="A2322" s="14">
        <v>1</v>
      </c>
      <c r="B2322" s="14">
        <v>1</v>
      </c>
      <c r="C2322" s="15" t="s">
        <v>30611</v>
      </c>
      <c r="D2322" s="15" t="s">
        <v>30611</v>
      </c>
      <c r="E2322" s="15">
        <v>45667</v>
      </c>
      <c r="F2322" s="15" t="s">
        <v>30612</v>
      </c>
      <c r="G2322" s="15">
        <v>45492</v>
      </c>
      <c r="H2322" s="15">
        <v>45676</v>
      </c>
      <c r="I2322" s="15" t="s">
        <v>30613</v>
      </c>
      <c r="J2322" s="15" t="s">
        <v>30614</v>
      </c>
      <c r="K2322" s="15" t="s">
        <v>45818</v>
      </c>
      <c r="L2322" s="15" t="s">
        <v>25</v>
      </c>
      <c r="M2322" s="15" t="s">
        <v>16218</v>
      </c>
      <c r="N2322" s="14">
        <v>2012</v>
      </c>
      <c r="O2322" s="15" t="s">
        <v>30615</v>
      </c>
      <c r="P2322" s="15" t="s">
        <v>81</v>
      </c>
      <c r="Q2322" s="15" t="s">
        <v>47065</v>
      </c>
      <c r="R2322" s="15" t="s">
        <v>30616</v>
      </c>
      <c r="S2322" s="15" t="s">
        <v>30617</v>
      </c>
      <c r="T2322" s="15" t="s">
        <v>3010</v>
      </c>
      <c r="U2322" s="15" t="s">
        <v>53</v>
      </c>
      <c r="V2322" s="15" t="s">
        <v>45393</v>
      </c>
      <c r="W2322" s="15" t="s">
        <v>3307</v>
      </c>
      <c r="X2322" s="15" t="e">
        <f>_xlfn.XLOOKUP(_LOOKUP[[#This Row],[AdjusterMemberName]],_Adjuster[Adjuster Name],_Adjuster[Email],,0)</f>
        <v>#N/A</v>
      </c>
      <c r="Y2322" s="15" t="e">
        <f>_xlfn.XLOOKUP(_LOOKUP[[#This Row],[AdjusterMemberName]],_Adjuster[Adjuster Name],_Adjuster[Phone Number],,0)</f>
        <v>#N/A</v>
      </c>
      <c r="Z2322" s="15" t="s">
        <v>30618</v>
      </c>
      <c r="AA23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7617 De Soto Ave, Canoga Park  CA 91304</v>
      </c>
      <c r="AB2322" s="15"/>
    </row>
    <row r="2323" spans="1:28" x14ac:dyDescent="0.3">
      <c r="A2323" s="14">
        <v>1</v>
      </c>
      <c r="B2323" s="14">
        <v>0</v>
      </c>
      <c r="C2323" s="15" t="s">
        <v>39479</v>
      </c>
      <c r="D2323" s="15" t="s">
        <v>39873</v>
      </c>
      <c r="E2323" s="15">
        <v>45667</v>
      </c>
      <c r="F2323" s="15" t="s">
        <v>39481</v>
      </c>
      <c r="G2323" s="15">
        <v>45664</v>
      </c>
      <c r="H2323" s="15">
        <v>45845</v>
      </c>
      <c r="I2323" s="15" t="s">
        <v>39874</v>
      </c>
      <c r="J2323" s="15" t="s">
        <v>39875</v>
      </c>
      <c r="K2323" s="15" t="s">
        <v>45424</v>
      </c>
      <c r="L2323" s="15" t="s">
        <v>103</v>
      </c>
      <c r="M2323" s="15" t="s">
        <v>1336</v>
      </c>
      <c r="N2323" s="14">
        <v>2004</v>
      </c>
      <c r="O2323" s="15" t="s">
        <v>39876</v>
      </c>
      <c r="P2323" s="15" t="s">
        <v>81</v>
      </c>
      <c r="Q2323" s="15" t="s">
        <v>46939</v>
      </c>
      <c r="R2323" s="15" t="s">
        <v>4154</v>
      </c>
      <c r="S2323" s="15" t="s">
        <v>39485</v>
      </c>
      <c r="T2323" s="15" t="s">
        <v>12916</v>
      </c>
      <c r="U2323" s="15" t="s">
        <v>53</v>
      </c>
      <c r="V2323" s="15" t="s">
        <v>45954</v>
      </c>
      <c r="W2323" s="15" t="s">
        <v>264</v>
      </c>
      <c r="X2323" s="15" t="str">
        <f>_xlfn.XLOOKUP(_LOOKUP[[#This Row],[AdjusterMemberName]],_Adjuster[Adjuster Name],_Adjuster[Email],,0)</f>
        <v>sBonnevie@knightcompany.com</v>
      </c>
      <c r="Y2323" s="15" t="str">
        <f>_xlfn.XLOOKUP(_LOOKUP[[#This Row],[AdjusterMemberName]],_Adjuster[Adjuster Name],_Adjuster[Phone Number],,0)</f>
        <v>323-692-4064</v>
      </c>
      <c r="Z2323" s="15" t="s">
        <v>39486</v>
      </c>
      <c r="AA23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1775 Milmont Dr Apt M305, Milpitas  CA 95035</v>
      </c>
      <c r="AB2323" s="15"/>
    </row>
    <row r="2324" spans="1:28" x14ac:dyDescent="0.3">
      <c r="A2324" s="14">
        <v>1</v>
      </c>
      <c r="B2324" s="14">
        <v>0</v>
      </c>
      <c r="C2324" s="15" t="s">
        <v>41654</v>
      </c>
      <c r="D2324" s="15" t="s">
        <v>41655</v>
      </c>
      <c r="E2324" s="15">
        <v>45667</v>
      </c>
      <c r="F2324" s="15" t="s">
        <v>41656</v>
      </c>
      <c r="G2324" s="15">
        <v>45626</v>
      </c>
      <c r="H2324" s="15">
        <v>45807</v>
      </c>
      <c r="I2324" s="15" t="s">
        <v>41657</v>
      </c>
      <c r="J2324" s="15" t="s">
        <v>41658</v>
      </c>
      <c r="K2324" s="15" t="s">
        <v>45388</v>
      </c>
      <c r="L2324" s="15" t="s">
        <v>3642</v>
      </c>
      <c r="M2324" s="15" t="s">
        <v>3643</v>
      </c>
      <c r="N2324" s="14">
        <v>2018</v>
      </c>
      <c r="O2324" s="15" t="s">
        <v>41659</v>
      </c>
      <c r="P2324" s="15" t="s">
        <v>81</v>
      </c>
      <c r="Q2324" s="15" t="s">
        <v>47061</v>
      </c>
      <c r="R2324" s="15" t="s">
        <v>120</v>
      </c>
      <c r="S2324" s="15" t="s">
        <v>41660</v>
      </c>
      <c r="T2324" s="15" t="s">
        <v>821</v>
      </c>
      <c r="U2324" s="15" t="s">
        <v>53</v>
      </c>
      <c r="V2324" s="15" t="s">
        <v>45616</v>
      </c>
      <c r="W2324" s="15" t="s">
        <v>1186</v>
      </c>
      <c r="X2324" s="15" t="str">
        <f>_xlfn.XLOOKUP(_LOOKUP[[#This Row],[AdjusterMemberName]],_Adjuster[Adjuster Name],_Adjuster[Email],,0)</f>
        <v>sAkinleye@knightcompany.com</v>
      </c>
      <c r="Y2324" s="15" t="str">
        <f>_xlfn.XLOOKUP(_LOOKUP[[#This Row],[AdjusterMemberName]],_Adjuster[Adjuster Name],_Adjuster[Phone Number],,0)</f>
        <v>424-559-5280</v>
      </c>
      <c r="Z2324" s="15" t="s">
        <v>41661</v>
      </c>
      <c r="AA23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13313 Oxnard St Apt 244, Van Nuys  CA 91401</v>
      </c>
      <c r="AB2324" s="15"/>
    </row>
    <row r="2325" spans="1:28" x14ac:dyDescent="0.3">
      <c r="A2325" s="14">
        <v>1</v>
      </c>
      <c r="B2325" s="14">
        <v>1</v>
      </c>
      <c r="C2325" s="15" t="s">
        <v>28145</v>
      </c>
      <c r="D2325" s="15" t="s">
        <v>28146</v>
      </c>
      <c r="E2325" s="15">
        <v>45666</v>
      </c>
      <c r="F2325" s="15" t="s">
        <v>28147</v>
      </c>
      <c r="G2325" s="15">
        <v>45557</v>
      </c>
      <c r="H2325" s="15">
        <v>45738</v>
      </c>
      <c r="I2325" s="15" t="s">
        <v>28148</v>
      </c>
      <c r="J2325" s="15" t="s">
        <v>28149</v>
      </c>
      <c r="K2325" s="15" t="s">
        <v>45486</v>
      </c>
      <c r="L2325" s="15" t="s">
        <v>270</v>
      </c>
      <c r="M2325" s="15" t="s">
        <v>16189</v>
      </c>
      <c r="N2325" s="14">
        <v>2021</v>
      </c>
      <c r="O2325" s="15" t="s">
        <v>28150</v>
      </c>
      <c r="P2325" s="15" t="s">
        <v>106</v>
      </c>
      <c r="Q2325" s="15" t="s">
        <v>47019</v>
      </c>
      <c r="R2325" s="15" t="s">
        <v>28151</v>
      </c>
      <c r="S2325" s="15" t="s">
        <v>28152</v>
      </c>
      <c r="T2325" s="15" t="s">
        <v>2617</v>
      </c>
      <c r="U2325" s="15" t="s">
        <v>53</v>
      </c>
      <c r="V2325" s="15" t="s">
        <v>45490</v>
      </c>
      <c r="W2325" s="15" t="s">
        <v>264</v>
      </c>
      <c r="X2325" s="15" t="str">
        <f>_xlfn.XLOOKUP(_LOOKUP[[#This Row],[AdjusterMemberName]],_Adjuster[Adjuster Name],_Adjuster[Email],,0)</f>
        <v>sBonnevie@knightcompany.com</v>
      </c>
      <c r="Y2325" s="15" t="str">
        <f>_xlfn.XLOOKUP(_LOOKUP[[#This Row],[AdjusterMemberName]],_Adjuster[Adjuster Name],_Adjuster[Phone Number],,0)</f>
        <v>323-692-4064</v>
      </c>
      <c r="Z2325" s="15" t="s">
        <v>28153</v>
      </c>
      <c r="AA23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20836 Saticoy St, Winnetka  CA 91306</v>
      </c>
      <c r="AB2325" s="15"/>
    </row>
    <row r="2326" spans="1:28" x14ac:dyDescent="0.3">
      <c r="A2326" s="14">
        <v>1</v>
      </c>
      <c r="B2326" s="14">
        <v>1</v>
      </c>
      <c r="C2326" s="15" t="s">
        <v>28039</v>
      </c>
      <c r="D2326" s="15" t="s">
        <v>28040</v>
      </c>
      <c r="E2326" s="15">
        <v>45665</v>
      </c>
      <c r="F2326" s="15" t="s">
        <v>28041</v>
      </c>
      <c r="G2326" s="15">
        <v>45568</v>
      </c>
      <c r="H2326" s="15">
        <v>45750</v>
      </c>
      <c r="I2326" s="15" t="s">
        <v>28042</v>
      </c>
      <c r="J2326" s="15" t="s">
        <v>28043</v>
      </c>
      <c r="K2326" s="15" t="s">
        <v>45477</v>
      </c>
      <c r="L2326" s="15" t="s">
        <v>128</v>
      </c>
      <c r="M2326" s="15" t="s">
        <v>129</v>
      </c>
      <c r="N2326" s="14">
        <v>2004</v>
      </c>
      <c r="O2326" s="15" t="s">
        <v>28044</v>
      </c>
      <c r="P2326" s="15" t="s">
        <v>106</v>
      </c>
      <c r="Q2326" s="15" t="s">
        <v>47065</v>
      </c>
      <c r="R2326" s="15" t="s">
        <v>28045</v>
      </c>
      <c r="S2326" s="15" t="s">
        <v>28046</v>
      </c>
      <c r="T2326" s="15" t="s">
        <v>3838</v>
      </c>
      <c r="U2326" s="15" t="s">
        <v>53</v>
      </c>
      <c r="V2326" s="15" t="s">
        <v>45596</v>
      </c>
      <c r="W2326" s="15" t="s">
        <v>1357</v>
      </c>
      <c r="X2326" s="15" t="str">
        <f>_xlfn.XLOOKUP(_LOOKUP[[#This Row],[AdjusterMemberName]],_Adjuster[Adjuster Name],_Adjuster[Email],,0)</f>
        <v>jRivera1@knightcompany.com</v>
      </c>
      <c r="Y2326" s="15" t="str">
        <f>_xlfn.XLOOKUP(_LOOKUP[[#This Row],[AdjusterMemberName]],_Adjuster[Adjuster Name],_Adjuster[Phone Number],,0)</f>
        <v>424-559-5239</v>
      </c>
      <c r="Z2326" s="15" t="s">
        <v>28047</v>
      </c>
      <c r="AA23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6900 Coldwater Canyon Apt 2, North Hollywood  CA 91605</v>
      </c>
      <c r="AB2326" s="15"/>
    </row>
    <row r="2327" spans="1:28" x14ac:dyDescent="0.3">
      <c r="A2327" s="14">
        <v>1</v>
      </c>
      <c r="B2327" s="14">
        <v>1</v>
      </c>
      <c r="C2327" s="15" t="s">
        <v>28056</v>
      </c>
      <c r="D2327" s="15" t="s">
        <v>28057</v>
      </c>
      <c r="E2327" s="15">
        <v>45665</v>
      </c>
      <c r="F2327" s="15" t="s">
        <v>28058</v>
      </c>
      <c r="G2327" s="15">
        <v>45589</v>
      </c>
      <c r="H2327" s="15">
        <v>45771</v>
      </c>
      <c r="I2327" s="15" t="s">
        <v>28059</v>
      </c>
      <c r="J2327" s="15" t="s">
        <v>28060</v>
      </c>
      <c r="K2327" s="15" t="s">
        <v>46406</v>
      </c>
      <c r="L2327" s="15" t="s">
        <v>314</v>
      </c>
      <c r="M2327" s="15" t="s">
        <v>978</v>
      </c>
      <c r="N2327" s="14">
        <v>2016</v>
      </c>
      <c r="O2327" s="15" t="s">
        <v>28061</v>
      </c>
      <c r="P2327" s="15" t="s">
        <v>81</v>
      </c>
      <c r="Q2327" s="15" t="s">
        <v>47019</v>
      </c>
      <c r="R2327" s="15" t="s">
        <v>28062</v>
      </c>
      <c r="S2327" s="15" t="s">
        <v>28063</v>
      </c>
      <c r="T2327" s="15" t="s">
        <v>144</v>
      </c>
      <c r="U2327" s="15" t="s">
        <v>53</v>
      </c>
      <c r="V2327" s="15" t="s">
        <v>46405</v>
      </c>
      <c r="W2327" s="15" t="s">
        <v>6921</v>
      </c>
      <c r="X2327" s="15" t="str">
        <f>_xlfn.XLOOKUP(_LOOKUP[[#This Row],[AdjusterMemberName]],_Adjuster[Adjuster Name],_Adjuster[Email],,0)</f>
        <v>AWallace@knightcompany.com</v>
      </c>
      <c r="Y2327" s="15" t="str">
        <f>_xlfn.XLOOKUP(_LOOKUP[[#This Row],[AdjusterMemberName]],_Adjuster[Adjuster Name],_Adjuster[Phone Number],,0)</f>
        <v>424-559-5734</v>
      </c>
      <c r="Z2327" s="15" t="s">
        <v>28064</v>
      </c>
      <c r="AA23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2575 Alvin Ave Apt 230, San Jose  CA 95121</v>
      </c>
      <c r="AB2327" s="15"/>
    </row>
    <row r="2328" spans="1:28" x14ac:dyDescent="0.3">
      <c r="A2328" s="14">
        <v>1</v>
      </c>
      <c r="B2328" s="14">
        <v>1</v>
      </c>
      <c r="C2328" s="15" t="s">
        <v>27672</v>
      </c>
      <c r="D2328" s="15" t="s">
        <v>28134</v>
      </c>
      <c r="E2328" s="15">
        <v>45665</v>
      </c>
      <c r="F2328" s="15" t="s">
        <v>27673</v>
      </c>
      <c r="G2328" s="15">
        <v>45541</v>
      </c>
      <c r="H2328" s="15">
        <v>45722</v>
      </c>
      <c r="I2328" s="15" t="s">
        <v>28135</v>
      </c>
      <c r="J2328" s="15" t="s">
        <v>28136</v>
      </c>
      <c r="K2328" s="15" t="s">
        <v>45341</v>
      </c>
      <c r="L2328" s="15" t="s">
        <v>25</v>
      </c>
      <c r="M2328" s="15" t="s">
        <v>373</v>
      </c>
      <c r="N2328" s="14">
        <v>2008</v>
      </c>
      <c r="O2328" s="15" t="s">
        <v>28137</v>
      </c>
      <c r="P2328" s="15" t="s">
        <v>106</v>
      </c>
      <c r="Q2328" s="15" t="s">
        <v>47065</v>
      </c>
      <c r="R2328" s="15" t="s">
        <v>27678</v>
      </c>
      <c r="S2328" s="15" t="s">
        <v>27679</v>
      </c>
      <c r="T2328" s="15" t="s">
        <v>4274</v>
      </c>
      <c r="U2328" s="15" t="s">
        <v>53</v>
      </c>
      <c r="V2328" s="15" t="s">
        <v>45751</v>
      </c>
      <c r="W2328" s="15" t="s">
        <v>1624</v>
      </c>
      <c r="X2328" s="15" t="e">
        <f>_xlfn.XLOOKUP(_LOOKUP[[#This Row],[AdjusterMemberName]],_Adjuster[Adjuster Name],_Adjuster[Email],,0)</f>
        <v>#N/A</v>
      </c>
      <c r="Y2328" s="15" t="e">
        <f>_xlfn.XLOOKUP(_LOOKUP[[#This Row],[AdjusterMemberName]],_Adjuster[Adjuster Name],_Adjuster[Phone Number],,0)</f>
        <v>#N/A</v>
      </c>
      <c r="Z2328" s="15" t="s">
        <v>27680</v>
      </c>
      <c r="AA23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2081 El Molino Ave Apt 2, Altadena  CA 91001</v>
      </c>
      <c r="AB2328" s="15"/>
    </row>
    <row r="2329" spans="1:28" x14ac:dyDescent="0.3">
      <c r="A2329" s="14">
        <v>1</v>
      </c>
      <c r="B2329" s="14">
        <v>1</v>
      </c>
      <c r="C2329" s="15" t="s">
        <v>28207</v>
      </c>
      <c r="D2329" s="15" t="s">
        <v>28207</v>
      </c>
      <c r="E2329" s="15">
        <v>45665</v>
      </c>
      <c r="F2329" s="15" t="s">
        <v>28208</v>
      </c>
      <c r="G2329" s="15">
        <v>45603</v>
      </c>
      <c r="H2329" s="15">
        <v>45784</v>
      </c>
      <c r="I2329" s="15" t="s">
        <v>28209</v>
      </c>
      <c r="J2329" s="15" t="s">
        <v>28210</v>
      </c>
      <c r="K2329" s="15" t="s">
        <v>45663</v>
      </c>
      <c r="L2329" s="15" t="s">
        <v>103</v>
      </c>
      <c r="M2329" s="15" t="s">
        <v>104</v>
      </c>
      <c r="N2329" s="14">
        <v>2007</v>
      </c>
      <c r="O2329" s="15" t="s">
        <v>28211</v>
      </c>
      <c r="P2329" s="15" t="s">
        <v>106</v>
      </c>
      <c r="Q2329" s="15" t="s">
        <v>47165</v>
      </c>
      <c r="R2329" s="15" t="s">
        <v>28212</v>
      </c>
      <c r="S2329" s="15" t="s">
        <v>28213</v>
      </c>
      <c r="T2329" s="15" t="s">
        <v>164</v>
      </c>
      <c r="U2329" s="15" t="s">
        <v>53</v>
      </c>
      <c r="V2329" s="15" t="s">
        <v>45579</v>
      </c>
      <c r="W2329" s="15" t="s">
        <v>1357</v>
      </c>
      <c r="X2329" s="15" t="str">
        <f>_xlfn.XLOOKUP(_LOOKUP[[#This Row],[AdjusterMemberName]],_Adjuster[Adjuster Name],_Adjuster[Email],,0)</f>
        <v>jRivera1@knightcompany.com</v>
      </c>
      <c r="Y2329" s="15" t="str">
        <f>_xlfn.XLOOKUP(_LOOKUP[[#This Row],[AdjusterMemberName]],_Adjuster[Adjuster Name],_Adjuster[Phone Number],,0)</f>
        <v>424-559-5239</v>
      </c>
      <c r="Z2329" s="15" t="s">
        <v>28214</v>
      </c>
      <c r="AA23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5685 E Laurite Ave, Fresno  CA 93727</v>
      </c>
      <c r="AB2329" s="15"/>
    </row>
    <row r="2330" spans="1:28" x14ac:dyDescent="0.3">
      <c r="A2330" s="14">
        <v>1</v>
      </c>
      <c r="B2330" s="14">
        <v>1</v>
      </c>
      <c r="C2330" s="15" t="s">
        <v>28259</v>
      </c>
      <c r="D2330" s="15" t="s">
        <v>28260</v>
      </c>
      <c r="E2330" s="15">
        <v>45665</v>
      </c>
      <c r="F2330" s="15" t="s">
        <v>28261</v>
      </c>
      <c r="G2330" s="15">
        <v>45612</v>
      </c>
      <c r="H2330" s="15">
        <v>45793</v>
      </c>
      <c r="I2330" s="15" t="s">
        <v>28262</v>
      </c>
      <c r="J2330" s="15" t="s">
        <v>28263</v>
      </c>
      <c r="K2330" s="15" t="s">
        <v>45668</v>
      </c>
      <c r="L2330" s="15" t="s">
        <v>25</v>
      </c>
      <c r="M2330" s="15" t="s">
        <v>3418</v>
      </c>
      <c r="N2330" s="14">
        <v>2022</v>
      </c>
      <c r="O2330" s="15" t="s">
        <v>28264</v>
      </c>
      <c r="P2330" s="15" t="s">
        <v>106</v>
      </c>
      <c r="Q2330" s="15" t="s">
        <v>46922</v>
      </c>
      <c r="R2330" s="15" t="s">
        <v>28265</v>
      </c>
      <c r="S2330" s="15" t="s">
        <v>28266</v>
      </c>
      <c r="T2330" s="15" t="s">
        <v>672</v>
      </c>
      <c r="U2330" s="15" t="s">
        <v>53</v>
      </c>
      <c r="V2330" s="15" t="s">
        <v>45553</v>
      </c>
      <c r="W2330" s="15" t="s">
        <v>3184</v>
      </c>
      <c r="X2330" s="15" t="str">
        <f>_xlfn.XLOOKUP(_LOOKUP[[#This Row],[AdjusterMemberName]],_Adjuster[Adjuster Name],_Adjuster[Email],,0)</f>
        <v>mQualls@knightcompany.com</v>
      </c>
      <c r="Y2330" s="15" t="str">
        <f>_xlfn.XLOOKUP(_LOOKUP[[#This Row],[AdjusterMemberName]],_Adjuster[Adjuster Name],_Adjuster[Phone Number],,0)</f>
        <v>424-559-5436</v>
      </c>
      <c r="Z2330" s="15" t="s">
        <v>28267</v>
      </c>
      <c r="AA23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7050 Etiwanda Ave Apt 106 # , Reseda  CA 91335</v>
      </c>
      <c r="AB2330" s="15"/>
    </row>
    <row r="2331" spans="1:28" x14ac:dyDescent="0.3">
      <c r="A2331" s="14">
        <v>1</v>
      </c>
      <c r="B2331" s="14">
        <v>1</v>
      </c>
      <c r="C2331" s="15" t="s">
        <v>28023</v>
      </c>
      <c r="D2331" s="15" t="s">
        <v>28023</v>
      </c>
      <c r="E2331" s="15">
        <v>45665</v>
      </c>
      <c r="F2331" s="15" t="s">
        <v>28024</v>
      </c>
      <c r="G2331" s="15">
        <v>45513</v>
      </c>
      <c r="H2331" s="15">
        <v>45697</v>
      </c>
      <c r="I2331" s="15" t="s">
        <v>28294</v>
      </c>
      <c r="J2331" s="15" t="s">
        <v>28295</v>
      </c>
      <c r="K2331" s="15" t="s">
        <v>46396</v>
      </c>
      <c r="L2331" s="15" t="s">
        <v>128</v>
      </c>
      <c r="M2331" s="15" t="s">
        <v>170</v>
      </c>
      <c r="N2331" s="14">
        <v>2012</v>
      </c>
      <c r="O2331" s="15" t="s">
        <v>28027</v>
      </c>
      <c r="P2331" s="15" t="s">
        <v>106</v>
      </c>
      <c r="Q2331" s="15" t="s">
        <v>47065</v>
      </c>
      <c r="R2331" s="15" t="s">
        <v>28028</v>
      </c>
      <c r="S2331" s="15" t="s">
        <v>28029</v>
      </c>
      <c r="T2331" s="15" t="s">
        <v>308</v>
      </c>
      <c r="U2331" s="15" t="s">
        <v>53</v>
      </c>
      <c r="V2331" s="15" t="s">
        <v>45690</v>
      </c>
      <c r="W2331" s="15" t="s">
        <v>54</v>
      </c>
      <c r="X2331" s="15" t="str">
        <f>_xlfn.XLOOKUP(_LOOKUP[[#This Row],[AdjusterMemberName]],_Adjuster[Adjuster Name],_Adjuster[Email],,0)</f>
        <v>JRubalcava@knightcompany.com</v>
      </c>
      <c r="Y2331" s="15" t="str">
        <f>_xlfn.XLOOKUP(_LOOKUP[[#This Row],[AdjusterMemberName]],_Adjuster[Adjuster Name],_Adjuster[Phone Number],,0)</f>
        <v>424-559-5420</v>
      </c>
      <c r="Z2331" s="15" t="s">
        <v>28030</v>
      </c>
      <c r="AA23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3850 Skofstad St Apt 36, Riverside  CA 92505</v>
      </c>
      <c r="AB2331" s="15"/>
    </row>
    <row r="2332" spans="1:28" x14ac:dyDescent="0.3">
      <c r="A2332" s="14">
        <v>1</v>
      </c>
      <c r="B2332" s="14">
        <v>1</v>
      </c>
      <c r="C2332" s="15" t="s">
        <v>28533</v>
      </c>
      <c r="D2332" s="15" t="s">
        <v>28533</v>
      </c>
      <c r="E2332" s="15">
        <v>45665</v>
      </c>
      <c r="F2332" s="15" t="s">
        <v>28534</v>
      </c>
      <c r="G2332" s="15">
        <v>45586</v>
      </c>
      <c r="H2332" s="15">
        <v>45768</v>
      </c>
      <c r="I2332" s="15" t="s">
        <v>28535</v>
      </c>
      <c r="J2332" s="15" t="s">
        <v>28536</v>
      </c>
      <c r="K2332" s="15" t="s">
        <v>45528</v>
      </c>
      <c r="L2332" s="15" t="s">
        <v>201</v>
      </c>
      <c r="M2332" s="15" t="s">
        <v>28537</v>
      </c>
      <c r="N2332" s="14">
        <v>2020</v>
      </c>
      <c r="O2332" s="15" t="s">
        <v>28538</v>
      </c>
      <c r="P2332" s="15" t="s">
        <v>81</v>
      </c>
      <c r="Q2332" s="15" t="s">
        <v>47019</v>
      </c>
      <c r="R2332" s="15" t="s">
        <v>28539</v>
      </c>
      <c r="S2332" s="15" t="s">
        <v>28540</v>
      </c>
      <c r="T2332" s="15" t="s">
        <v>5164</v>
      </c>
      <c r="U2332" s="15" t="s">
        <v>53</v>
      </c>
      <c r="V2332" s="15" t="s">
        <v>45637</v>
      </c>
      <c r="W2332" s="15" t="s">
        <v>54</v>
      </c>
      <c r="X2332" s="15" t="str">
        <f>_xlfn.XLOOKUP(_LOOKUP[[#This Row],[AdjusterMemberName]],_Adjuster[Adjuster Name],_Adjuster[Email],,0)</f>
        <v>JRubalcava@knightcompany.com</v>
      </c>
      <c r="Y2332" s="15" t="str">
        <f>_xlfn.XLOOKUP(_LOOKUP[[#This Row],[AdjusterMemberName]],_Adjuster[Adjuster Name],_Adjuster[Phone Number],,0)</f>
        <v>424-559-5420</v>
      </c>
      <c r="Z2332" s="15" t="s">
        <v>28541</v>
      </c>
      <c r="AA23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27354 Manzanita Ln , Canyon Country  CA 91387</v>
      </c>
      <c r="AB2332" s="15"/>
    </row>
    <row r="2333" spans="1:28" x14ac:dyDescent="0.3">
      <c r="A2333" s="14">
        <v>1</v>
      </c>
      <c r="B2333" s="14">
        <v>1</v>
      </c>
      <c r="C2333" s="15" t="s">
        <v>28639</v>
      </c>
      <c r="D2333" s="15" t="s">
        <v>28639</v>
      </c>
      <c r="E2333" s="15">
        <v>45665</v>
      </c>
      <c r="F2333" s="15" t="s">
        <v>28640</v>
      </c>
      <c r="G2333" s="15">
        <v>45531</v>
      </c>
      <c r="H2333" s="15">
        <v>45715</v>
      </c>
      <c r="I2333" s="15" t="s">
        <v>28641</v>
      </c>
      <c r="J2333" s="15" t="s">
        <v>28642</v>
      </c>
      <c r="K2333" s="15" t="s">
        <v>45434</v>
      </c>
      <c r="L2333" s="15" t="s">
        <v>25</v>
      </c>
      <c r="M2333" s="15" t="s">
        <v>2170</v>
      </c>
      <c r="N2333" s="14">
        <v>2016</v>
      </c>
      <c r="O2333" s="15" t="s">
        <v>28643</v>
      </c>
      <c r="P2333" s="15" t="s">
        <v>106</v>
      </c>
      <c r="Q2333" s="15" t="s">
        <v>46978</v>
      </c>
      <c r="R2333" s="15" t="s">
        <v>8800</v>
      </c>
      <c r="S2333" s="15" t="s">
        <v>28644</v>
      </c>
      <c r="T2333" s="15" t="s">
        <v>2089</v>
      </c>
      <c r="U2333" s="15" t="s">
        <v>53</v>
      </c>
      <c r="V2333" s="15" t="s">
        <v>46317</v>
      </c>
      <c r="W2333" s="15" t="s">
        <v>3307</v>
      </c>
      <c r="X2333" s="15" t="e">
        <f>_xlfn.XLOOKUP(_LOOKUP[[#This Row],[AdjusterMemberName]],_Adjuster[Adjuster Name],_Adjuster[Email],,0)</f>
        <v>#N/A</v>
      </c>
      <c r="Y2333" s="15" t="e">
        <f>_xlfn.XLOOKUP(_LOOKUP[[#This Row],[AdjusterMemberName]],_Adjuster[Adjuster Name],_Adjuster[Phone Number],,0)</f>
        <v>#N/A</v>
      </c>
      <c r="Z2333" s="15" t="s">
        <v>28645</v>
      </c>
      <c r="AA23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22223 Buena Ventura St, Woodland Hills  CA 91364</v>
      </c>
      <c r="AB2333" s="15"/>
    </row>
    <row r="2334" spans="1:28" x14ac:dyDescent="0.3">
      <c r="A2334" s="14">
        <v>1</v>
      </c>
      <c r="B2334" s="14">
        <v>1</v>
      </c>
      <c r="C2334" s="15" t="s">
        <v>30293</v>
      </c>
      <c r="D2334" s="15" t="s">
        <v>30293</v>
      </c>
      <c r="E2334" s="15">
        <v>45665</v>
      </c>
      <c r="F2334" s="15" t="s">
        <v>30294</v>
      </c>
      <c r="G2334" s="15">
        <v>45610</v>
      </c>
      <c r="H2334" s="15">
        <v>45791</v>
      </c>
      <c r="I2334" s="15" t="s">
        <v>30295</v>
      </c>
      <c r="J2334" s="15" t="s">
        <v>30296</v>
      </c>
      <c r="K2334" s="15" t="s">
        <v>46341</v>
      </c>
      <c r="L2334" s="15" t="s">
        <v>150</v>
      </c>
      <c r="M2334" s="15" t="s">
        <v>2746</v>
      </c>
      <c r="N2334" s="14">
        <v>1997</v>
      </c>
      <c r="O2334" s="15" t="s">
        <v>30297</v>
      </c>
      <c r="P2334" s="15" t="s">
        <v>81</v>
      </c>
      <c r="Q2334" s="15" t="s">
        <v>47054</v>
      </c>
      <c r="R2334" s="15" t="s">
        <v>30298</v>
      </c>
      <c r="S2334" s="15" t="s">
        <v>30299</v>
      </c>
      <c r="T2334" s="15" t="s">
        <v>28228</v>
      </c>
      <c r="U2334" s="15" t="s">
        <v>53</v>
      </c>
      <c r="V2334" s="15" t="s">
        <v>45700</v>
      </c>
      <c r="W2334" s="15" t="s">
        <v>264</v>
      </c>
      <c r="X2334" s="15" t="str">
        <f>_xlfn.XLOOKUP(_LOOKUP[[#This Row],[AdjusterMemberName]],_Adjuster[Adjuster Name],_Adjuster[Email],,0)</f>
        <v>sBonnevie@knightcompany.com</v>
      </c>
      <c r="Y2334" s="15" t="str">
        <f>_xlfn.XLOOKUP(_LOOKUP[[#This Row],[AdjusterMemberName]],_Adjuster[Adjuster Name],_Adjuster[Phone Number],,0)</f>
        <v>323-692-4064</v>
      </c>
      <c r="Z2334" s="15" t="s">
        <v>30300</v>
      </c>
      <c r="AA23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857 Castellona Dr, Newman  CA 95360</v>
      </c>
      <c r="AB2334" s="15"/>
    </row>
    <row r="2335" spans="1:28" x14ac:dyDescent="0.3">
      <c r="A2335" s="14">
        <v>1</v>
      </c>
      <c r="B2335" s="14">
        <v>0</v>
      </c>
      <c r="C2335" s="15" t="s">
        <v>27964</v>
      </c>
      <c r="D2335" s="15" t="s">
        <v>27965</v>
      </c>
      <c r="E2335" s="15">
        <v>45664</v>
      </c>
      <c r="F2335" s="15" t="s">
        <v>27966</v>
      </c>
      <c r="G2335" s="15">
        <v>45553</v>
      </c>
      <c r="H2335" s="15">
        <v>45734</v>
      </c>
      <c r="I2335" s="15" t="s">
        <v>27967</v>
      </c>
      <c r="J2335" s="15" t="s">
        <v>27968</v>
      </c>
      <c r="K2335" s="15" t="s">
        <v>45358</v>
      </c>
      <c r="L2335" s="15" t="s">
        <v>139</v>
      </c>
      <c r="M2335" s="15" t="s">
        <v>249</v>
      </c>
      <c r="N2335" s="14">
        <v>2017</v>
      </c>
      <c r="O2335" s="15" t="s">
        <v>27969</v>
      </c>
      <c r="P2335" s="15" t="s">
        <v>106</v>
      </c>
      <c r="Q2335" s="15" t="s">
        <v>47127</v>
      </c>
      <c r="R2335" s="15" t="s">
        <v>27970</v>
      </c>
      <c r="S2335" s="15" t="s">
        <v>27971</v>
      </c>
      <c r="T2335" s="15" t="s">
        <v>186</v>
      </c>
      <c r="U2335" s="15" t="s">
        <v>53</v>
      </c>
      <c r="V2335" s="15" t="s">
        <v>45785</v>
      </c>
      <c r="W2335" s="15" t="s">
        <v>850</v>
      </c>
      <c r="X2335" s="15" t="e">
        <f>_xlfn.XLOOKUP(_LOOKUP[[#This Row],[AdjusterMemberName]],_Adjuster[Adjuster Name],_Adjuster[Email],,0)</f>
        <v>#N/A</v>
      </c>
      <c r="Y2335" s="15" t="e">
        <f>_xlfn.XLOOKUP(_LOOKUP[[#This Row],[AdjusterMemberName]],_Adjuster[Adjuster Name],_Adjuster[Phone Number],,0)</f>
        <v>#N/A</v>
      </c>
      <c r="Z2335" s="15" t="s">
        <v>27972</v>
      </c>
      <c r="AA23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1002 Cypress Ave Unit 10, Santa Ana  CA 92701</v>
      </c>
      <c r="AB2335" s="15"/>
    </row>
    <row r="2336" spans="1:28" x14ac:dyDescent="0.3">
      <c r="A2336" s="14">
        <v>1</v>
      </c>
      <c r="B2336" s="14">
        <v>1</v>
      </c>
      <c r="C2336" s="15" t="s">
        <v>27973</v>
      </c>
      <c r="D2336" s="15" t="s">
        <v>27974</v>
      </c>
      <c r="E2336" s="15">
        <v>45664</v>
      </c>
      <c r="F2336" s="15" t="s">
        <v>27975</v>
      </c>
      <c r="G2336" s="15">
        <v>45544</v>
      </c>
      <c r="H2336" s="15">
        <v>45725</v>
      </c>
      <c r="I2336" s="15" t="s">
        <v>27976</v>
      </c>
      <c r="J2336" s="15" t="s">
        <v>27977</v>
      </c>
      <c r="K2336" s="15" t="s">
        <v>45356</v>
      </c>
      <c r="L2336" s="15" t="s">
        <v>139</v>
      </c>
      <c r="M2336" s="15" t="s">
        <v>620</v>
      </c>
      <c r="N2336" s="14">
        <v>2018</v>
      </c>
      <c r="O2336" s="15" t="s">
        <v>27978</v>
      </c>
      <c r="P2336" s="15" t="s">
        <v>106</v>
      </c>
      <c r="Q2336" s="15" t="s">
        <v>46922</v>
      </c>
      <c r="R2336" s="15" t="s">
        <v>27979</v>
      </c>
      <c r="S2336" s="15" t="s">
        <v>27980</v>
      </c>
      <c r="T2336" s="15" t="s">
        <v>133</v>
      </c>
      <c r="U2336" s="15" t="s">
        <v>53</v>
      </c>
      <c r="V2336" s="15" t="s">
        <v>45482</v>
      </c>
      <c r="W2336" s="15" t="s">
        <v>1357</v>
      </c>
      <c r="X2336" s="15" t="str">
        <f>_xlfn.XLOOKUP(_LOOKUP[[#This Row],[AdjusterMemberName]],_Adjuster[Adjuster Name],_Adjuster[Email],,0)</f>
        <v>jRivera1@knightcompany.com</v>
      </c>
      <c r="Y2336" s="15" t="str">
        <f>_xlfn.XLOOKUP(_LOOKUP[[#This Row],[AdjusterMemberName]],_Adjuster[Adjuster Name],_Adjuster[Phone Number],,0)</f>
        <v>424-559-5239</v>
      </c>
      <c r="Z2336" s="15" t="s">
        <v>27981</v>
      </c>
      <c r="AA23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801 N Loara St Apt 147, Anaheim  CA 92801</v>
      </c>
      <c r="AB2336" s="15"/>
    </row>
    <row r="2337" spans="1:28" x14ac:dyDescent="0.3">
      <c r="A2337" s="14">
        <v>1</v>
      </c>
      <c r="B2337" s="14">
        <v>1</v>
      </c>
      <c r="C2337" s="15" t="s">
        <v>27982</v>
      </c>
      <c r="D2337" s="15" t="s">
        <v>27983</v>
      </c>
      <c r="E2337" s="15">
        <v>45664</v>
      </c>
      <c r="F2337" s="15" t="s">
        <v>27984</v>
      </c>
      <c r="G2337" s="15">
        <v>45516</v>
      </c>
      <c r="H2337" s="15">
        <v>45700</v>
      </c>
      <c r="I2337" s="15" t="s">
        <v>27985</v>
      </c>
      <c r="J2337" s="15" t="s">
        <v>27986</v>
      </c>
      <c r="K2337" s="15" t="s">
        <v>45336</v>
      </c>
      <c r="L2337" s="15" t="s">
        <v>128</v>
      </c>
      <c r="M2337" s="15" t="s">
        <v>170</v>
      </c>
      <c r="N2337" s="14">
        <v>2023</v>
      </c>
      <c r="O2337" s="15" t="s">
        <v>27987</v>
      </c>
      <c r="P2337" s="15" t="s">
        <v>106</v>
      </c>
      <c r="Q2337" s="15" t="s">
        <v>47081</v>
      </c>
      <c r="R2337" s="15" t="s">
        <v>27988</v>
      </c>
      <c r="S2337" s="15" t="s">
        <v>27989</v>
      </c>
      <c r="T2337" s="15" t="s">
        <v>122</v>
      </c>
      <c r="U2337" s="15" t="s">
        <v>53</v>
      </c>
      <c r="V2337" s="15" t="s">
        <v>45524</v>
      </c>
      <c r="W2337" s="15" t="s">
        <v>3974</v>
      </c>
      <c r="X2337" s="15" t="str">
        <f>_xlfn.XLOOKUP(_LOOKUP[[#This Row],[AdjusterMemberName]],_Adjuster[Adjuster Name],_Adjuster[Email],,0)</f>
        <v>LMiller@knightcompany.com</v>
      </c>
      <c r="Y2337" s="15" t="str">
        <f>_xlfn.XLOOKUP(_LOOKUP[[#This Row],[AdjusterMemberName]],_Adjuster[Adjuster Name],_Adjuster[Phone Number],,0)</f>
        <v>424-559-5378</v>
      </c>
      <c r="Z2337" s="15" t="s">
        <v>27990</v>
      </c>
      <c r="AA23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1757 Bronco Rd, Hemet  CA 92545</v>
      </c>
      <c r="AB2337" s="15"/>
    </row>
    <row r="2338" spans="1:28" x14ac:dyDescent="0.3">
      <c r="A2338" s="14">
        <v>1</v>
      </c>
      <c r="B2338" s="14">
        <v>1</v>
      </c>
      <c r="C2338" s="15" t="s">
        <v>27991</v>
      </c>
      <c r="D2338" s="15" t="s">
        <v>27991</v>
      </c>
      <c r="E2338" s="15">
        <v>45664</v>
      </c>
      <c r="F2338" s="15" t="s">
        <v>27992</v>
      </c>
      <c r="G2338" s="15">
        <v>45540</v>
      </c>
      <c r="H2338" s="15">
        <v>45721</v>
      </c>
      <c r="I2338" s="15" t="s">
        <v>27993</v>
      </c>
      <c r="J2338" s="15" t="s">
        <v>27994</v>
      </c>
      <c r="K2338" s="15" t="s">
        <v>45407</v>
      </c>
      <c r="L2338" s="15" t="s">
        <v>103</v>
      </c>
      <c r="M2338" s="15" t="s">
        <v>104</v>
      </c>
      <c r="N2338" s="14">
        <v>2023</v>
      </c>
      <c r="O2338" s="15" t="s">
        <v>27995</v>
      </c>
      <c r="P2338" s="15" t="s">
        <v>106</v>
      </c>
      <c r="Q2338" s="15" t="s">
        <v>47019</v>
      </c>
      <c r="R2338" s="15" t="s">
        <v>650</v>
      </c>
      <c r="S2338" s="15" t="s">
        <v>27996</v>
      </c>
      <c r="T2338" s="15" t="s">
        <v>5164</v>
      </c>
      <c r="U2338" s="15" t="s">
        <v>53</v>
      </c>
      <c r="V2338" s="15" t="s">
        <v>45423</v>
      </c>
      <c r="W2338" s="15" t="s">
        <v>367</v>
      </c>
      <c r="X2338" s="15" t="str">
        <f>_xlfn.XLOOKUP(_LOOKUP[[#This Row],[AdjusterMemberName]],_Adjuster[Adjuster Name],_Adjuster[Email],,0)</f>
        <v>dHernandez4@knightcompany.com</v>
      </c>
      <c r="Y2338" s="15" t="str">
        <f>_xlfn.XLOOKUP(_LOOKUP[[#This Row],[AdjusterMemberName]],_Adjuster[Adjuster Name],_Adjuster[Phone Number],,0)</f>
        <v>323-315-7819</v>
      </c>
      <c r="Z2338" s="15" t="s">
        <v>27997</v>
      </c>
      <c r="AA23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27520 Sierra Hwy Apt S 202, Canyon Country  CA 91351</v>
      </c>
      <c r="AB2338" s="15"/>
    </row>
    <row r="2339" spans="1:28" x14ac:dyDescent="0.3">
      <c r="A2339" s="14">
        <v>1</v>
      </c>
      <c r="B2339" s="14">
        <v>1</v>
      </c>
      <c r="C2339" s="15" t="s">
        <v>22486</v>
      </c>
      <c r="D2339" s="15" t="s">
        <v>22486</v>
      </c>
      <c r="E2339" s="15">
        <v>45664</v>
      </c>
      <c r="F2339" s="15" t="s">
        <v>25317</v>
      </c>
      <c r="G2339" s="15">
        <v>45618</v>
      </c>
      <c r="H2339" s="15">
        <v>45799</v>
      </c>
      <c r="I2339" s="15" t="s">
        <v>28017</v>
      </c>
      <c r="J2339" s="15" t="s">
        <v>28018</v>
      </c>
      <c r="K2339" s="15" t="s">
        <v>45336</v>
      </c>
      <c r="L2339" s="15" t="s">
        <v>25</v>
      </c>
      <c r="M2339" s="15" t="s">
        <v>1584</v>
      </c>
      <c r="N2339" s="14">
        <v>2019</v>
      </c>
      <c r="O2339" s="15" t="s">
        <v>28019</v>
      </c>
      <c r="P2339" s="15" t="s">
        <v>106</v>
      </c>
      <c r="Q2339" s="15" t="s">
        <v>47018</v>
      </c>
      <c r="R2339" s="15" t="s">
        <v>3103</v>
      </c>
      <c r="S2339" s="15" t="s">
        <v>9549</v>
      </c>
      <c r="T2339" s="15" t="s">
        <v>2847</v>
      </c>
      <c r="U2339" s="15" t="s">
        <v>53</v>
      </c>
      <c r="V2339" s="15" t="s">
        <v>45672</v>
      </c>
      <c r="W2339" s="15" t="s">
        <v>1624</v>
      </c>
      <c r="X2339" s="15" t="e">
        <f>_xlfn.XLOOKUP(_LOOKUP[[#This Row],[AdjusterMemberName]],_Adjuster[Adjuster Name],_Adjuster[Email],,0)</f>
        <v>#N/A</v>
      </c>
      <c r="Y2339" s="15" t="e">
        <f>_xlfn.XLOOKUP(_LOOKUP[[#This Row],[AdjusterMemberName]],_Adjuster[Adjuster Name],_Adjuster[Phone Number],,0)</f>
        <v>#N/A</v>
      </c>
      <c r="Z2339" s="15" t="s">
        <v>22491</v>
      </c>
      <c r="AA23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626 N Azusa Ave, Azusa  CA 91702</v>
      </c>
      <c r="AB2339" s="15"/>
    </row>
    <row r="2340" spans="1:28" x14ac:dyDescent="0.3">
      <c r="A2340" s="14">
        <v>1</v>
      </c>
      <c r="B2340" s="14">
        <v>1</v>
      </c>
      <c r="C2340" s="15" t="s">
        <v>22486</v>
      </c>
      <c r="D2340" s="15" t="s">
        <v>28020</v>
      </c>
      <c r="E2340" s="15">
        <v>45664</v>
      </c>
      <c r="F2340" s="15" t="s">
        <v>25317</v>
      </c>
      <c r="G2340" s="15">
        <v>45618</v>
      </c>
      <c r="H2340" s="15">
        <v>45799</v>
      </c>
      <c r="I2340" s="15" t="s">
        <v>28021</v>
      </c>
      <c r="J2340" s="15" t="s">
        <v>28018</v>
      </c>
      <c r="K2340" s="15" t="s">
        <v>45336</v>
      </c>
      <c r="L2340" s="15" t="s">
        <v>103</v>
      </c>
      <c r="M2340" s="15" t="s">
        <v>304</v>
      </c>
      <c r="N2340" s="14">
        <v>2020</v>
      </c>
      <c r="O2340" s="15" t="s">
        <v>28022</v>
      </c>
      <c r="P2340" s="15" t="s">
        <v>106</v>
      </c>
      <c r="Q2340" s="15" t="s">
        <v>47018</v>
      </c>
      <c r="R2340" s="15" t="s">
        <v>3103</v>
      </c>
      <c r="S2340" s="15" t="s">
        <v>9549</v>
      </c>
      <c r="T2340" s="15" t="s">
        <v>2847</v>
      </c>
      <c r="U2340" s="15" t="s">
        <v>53</v>
      </c>
      <c r="V2340" s="15" t="s">
        <v>45672</v>
      </c>
      <c r="W2340" s="15" t="s">
        <v>1624</v>
      </c>
      <c r="X2340" s="15" t="e">
        <f>_xlfn.XLOOKUP(_LOOKUP[[#This Row],[AdjusterMemberName]],_Adjuster[Adjuster Name],_Adjuster[Email],,0)</f>
        <v>#N/A</v>
      </c>
      <c r="Y2340" s="15" t="e">
        <f>_xlfn.XLOOKUP(_LOOKUP[[#This Row],[AdjusterMemberName]],_Adjuster[Adjuster Name],_Adjuster[Phone Number],,0)</f>
        <v>#N/A</v>
      </c>
      <c r="Z2340" s="15" t="s">
        <v>22491</v>
      </c>
      <c r="AA23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626 N Azusa Ave, Azusa  CA 91702</v>
      </c>
      <c r="AB2340" s="15"/>
    </row>
    <row r="2341" spans="1:28" x14ac:dyDescent="0.3">
      <c r="A2341" s="14">
        <v>1</v>
      </c>
      <c r="B2341" s="14">
        <v>1</v>
      </c>
      <c r="C2341" s="15" t="s">
        <v>28441</v>
      </c>
      <c r="D2341" s="15" t="s">
        <v>28442</v>
      </c>
      <c r="E2341" s="15">
        <v>45664</v>
      </c>
      <c r="F2341" s="15" t="s">
        <v>28443</v>
      </c>
      <c r="G2341" s="15">
        <v>45555</v>
      </c>
      <c r="H2341" s="15">
        <v>45736</v>
      </c>
      <c r="I2341" s="15" t="s">
        <v>28444</v>
      </c>
      <c r="J2341" s="15" t="s">
        <v>28445</v>
      </c>
      <c r="K2341" s="15" t="s">
        <v>45761</v>
      </c>
      <c r="L2341" s="15" t="s">
        <v>103</v>
      </c>
      <c r="M2341" s="15" t="s">
        <v>304</v>
      </c>
      <c r="N2341" s="14">
        <v>2021</v>
      </c>
      <c r="O2341" s="15" t="s">
        <v>28446</v>
      </c>
      <c r="P2341" s="15" t="s">
        <v>106</v>
      </c>
      <c r="Q2341" s="15" t="s">
        <v>47019</v>
      </c>
      <c r="R2341" s="15" t="s">
        <v>4506</v>
      </c>
      <c r="S2341" s="15" t="s">
        <v>28447</v>
      </c>
      <c r="T2341" s="15" t="s">
        <v>3838</v>
      </c>
      <c r="U2341" s="15" t="s">
        <v>53</v>
      </c>
      <c r="V2341" s="15" t="s">
        <v>46279</v>
      </c>
      <c r="W2341" s="15" t="s">
        <v>264</v>
      </c>
      <c r="X2341" s="15" t="str">
        <f>_xlfn.XLOOKUP(_LOOKUP[[#This Row],[AdjusterMemberName]],_Adjuster[Adjuster Name],_Adjuster[Email],,0)</f>
        <v>sBonnevie@knightcompany.com</v>
      </c>
      <c r="Y2341" s="15" t="str">
        <f>_xlfn.XLOOKUP(_LOOKUP[[#This Row],[AdjusterMemberName]],_Adjuster[Adjuster Name],_Adjuster[Phone Number],,0)</f>
        <v>323-692-4064</v>
      </c>
      <c r="Z2341" s="15" t="s">
        <v>28448</v>
      </c>
      <c r="AA23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12360 Magnolia Blvd Apt 6, North Hollywood  CA 91607</v>
      </c>
      <c r="AB2341" s="15"/>
    </row>
    <row r="2342" spans="1:28" x14ac:dyDescent="0.3">
      <c r="A2342" s="14">
        <v>1</v>
      </c>
      <c r="B2342" s="14">
        <v>0</v>
      </c>
      <c r="C2342" s="15" t="s">
        <v>28646</v>
      </c>
      <c r="D2342" s="15" t="s">
        <v>28647</v>
      </c>
      <c r="E2342" s="15">
        <v>45664</v>
      </c>
      <c r="F2342" s="15" t="s">
        <v>28648</v>
      </c>
      <c r="G2342" s="15">
        <v>45528</v>
      </c>
      <c r="H2342" s="15">
        <v>45712</v>
      </c>
      <c r="I2342" s="15" t="s">
        <v>28649</v>
      </c>
      <c r="J2342" s="15" t="s">
        <v>28650</v>
      </c>
      <c r="K2342" s="15" t="s">
        <v>45628</v>
      </c>
      <c r="L2342" s="15" t="s">
        <v>128</v>
      </c>
      <c r="M2342" s="15" t="s">
        <v>836</v>
      </c>
      <c r="N2342" s="14">
        <v>2013</v>
      </c>
      <c r="O2342" s="15" t="s">
        <v>28651</v>
      </c>
      <c r="P2342" s="15" t="s">
        <v>81</v>
      </c>
      <c r="Q2342" s="15" t="s">
        <v>47093</v>
      </c>
      <c r="R2342" s="15" t="s">
        <v>610</v>
      </c>
      <c r="S2342" s="15" t="s">
        <v>28652</v>
      </c>
      <c r="T2342" s="15" t="s">
        <v>174</v>
      </c>
      <c r="U2342" s="15" t="s">
        <v>53</v>
      </c>
      <c r="V2342" s="15" t="s">
        <v>45351</v>
      </c>
      <c r="W2342" s="15" t="s">
        <v>264</v>
      </c>
      <c r="X2342" s="15" t="str">
        <f>_xlfn.XLOOKUP(_LOOKUP[[#This Row],[AdjusterMemberName]],_Adjuster[Adjuster Name],_Adjuster[Email],,0)</f>
        <v>sBonnevie@knightcompany.com</v>
      </c>
      <c r="Y2342" s="15" t="str">
        <f>_xlfn.XLOOKUP(_LOOKUP[[#This Row],[AdjusterMemberName]],_Adjuster[Adjuster Name],_Adjuster[Phone Number],,0)</f>
        <v>323-692-4064</v>
      </c>
      <c r="Z2342" s="15" t="s">
        <v>28653</v>
      </c>
      <c r="AA23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4416 S Broadway , Los Angeles  CA 90037</v>
      </c>
      <c r="AB2342" s="15">
        <v>45674</v>
      </c>
    </row>
    <row r="2343" spans="1:28" x14ac:dyDescent="0.3">
      <c r="A2343" s="14">
        <v>0</v>
      </c>
      <c r="B2343" s="14">
        <v>0</v>
      </c>
      <c r="C2343" s="15" t="s">
        <v>29099</v>
      </c>
      <c r="D2343" s="15" t="s">
        <v>29100</v>
      </c>
      <c r="E2343" s="15">
        <v>45664</v>
      </c>
      <c r="F2343" s="15" t="s">
        <v>29101</v>
      </c>
      <c r="G2343" s="15"/>
      <c r="H2343" s="15"/>
      <c r="I2343" s="15" t="s">
        <v>29102</v>
      </c>
      <c r="J2343" s="15" t="s">
        <v>29103</v>
      </c>
      <c r="K2343" s="15" t="s">
        <v>46367</v>
      </c>
      <c r="L2343" s="15" t="s">
        <v>103</v>
      </c>
      <c r="M2343" s="15" t="s">
        <v>6990</v>
      </c>
      <c r="N2343" s="14">
        <v>2022</v>
      </c>
      <c r="O2343" s="15" t="s">
        <v>29104</v>
      </c>
      <c r="P2343" s="15" t="s">
        <v>106</v>
      </c>
      <c r="Q2343" s="15"/>
      <c r="R2343" s="15"/>
      <c r="S2343" s="15"/>
      <c r="T2343" s="15"/>
      <c r="U2343" s="15"/>
      <c r="V2343" s="15"/>
      <c r="W2343" s="15" t="s">
        <v>1049</v>
      </c>
      <c r="X2343" s="15" t="str">
        <f>_xlfn.XLOOKUP(_LOOKUP[[#This Row],[AdjusterMemberName]],_Adjuster[Adjuster Name],_Adjuster[Email],,0)</f>
        <v>cPenate@knightcompany.com</v>
      </c>
      <c r="Y2343" s="15" t="str">
        <f>_xlfn.XLOOKUP(_LOOKUP[[#This Row],[AdjusterMemberName]],_Adjuster[Adjuster Name],_Adjuster[Phone Number],,0)</f>
        <v>424-559-5385</v>
      </c>
      <c r="Z2343" s="15"/>
      <c r="AA2343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2343" s="15"/>
    </row>
    <row r="2344" spans="1:28" x14ac:dyDescent="0.3">
      <c r="A2344" s="14">
        <v>1</v>
      </c>
      <c r="B2344" s="14">
        <v>1</v>
      </c>
      <c r="C2344" s="15" t="s">
        <v>29264</v>
      </c>
      <c r="D2344" s="15" t="s">
        <v>29264</v>
      </c>
      <c r="E2344" s="15">
        <v>45664</v>
      </c>
      <c r="F2344" s="15" t="s">
        <v>29265</v>
      </c>
      <c r="G2344" s="15">
        <v>45545</v>
      </c>
      <c r="H2344" s="15">
        <v>45726</v>
      </c>
      <c r="I2344" s="15" t="s">
        <v>29266</v>
      </c>
      <c r="J2344" s="15" t="s">
        <v>29103</v>
      </c>
      <c r="K2344" s="15" t="s">
        <v>46367</v>
      </c>
      <c r="L2344" s="15" t="s">
        <v>103</v>
      </c>
      <c r="M2344" s="15" t="s">
        <v>1336</v>
      </c>
      <c r="N2344" s="14">
        <v>2022</v>
      </c>
      <c r="O2344" s="15" t="s">
        <v>29104</v>
      </c>
      <c r="P2344" s="15" t="s">
        <v>106</v>
      </c>
      <c r="Q2344" s="15" t="s">
        <v>47006</v>
      </c>
      <c r="R2344" s="15" t="s">
        <v>29267</v>
      </c>
      <c r="S2344" s="15" t="s">
        <v>29268</v>
      </c>
      <c r="T2344" s="15" t="s">
        <v>821</v>
      </c>
      <c r="U2344" s="15" t="s">
        <v>53</v>
      </c>
      <c r="V2344" s="15" t="s">
        <v>45513</v>
      </c>
      <c r="W2344" s="15" t="s">
        <v>1049</v>
      </c>
      <c r="X2344" s="15" t="str">
        <f>_xlfn.XLOOKUP(_LOOKUP[[#This Row],[AdjusterMemberName]],_Adjuster[Adjuster Name],_Adjuster[Email],,0)</f>
        <v>cPenate@knightcompany.com</v>
      </c>
      <c r="Y2344" s="15" t="str">
        <f>_xlfn.XLOOKUP(_LOOKUP[[#This Row],[AdjusterMemberName]],_Adjuster[Adjuster Name],_Adjuster[Phone Number],,0)</f>
        <v>424-559-5385</v>
      </c>
      <c r="Z2344" s="15" t="s">
        <v>29269</v>
      </c>
      <c r="AA23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15928 Vanowen St Apt 206, Van Nuys  CA 91406</v>
      </c>
      <c r="AB2344" s="15"/>
    </row>
    <row r="2345" spans="1:28" x14ac:dyDescent="0.3">
      <c r="A2345" s="14">
        <v>1</v>
      </c>
      <c r="B2345" s="14">
        <v>1</v>
      </c>
      <c r="C2345" s="15" t="s">
        <v>32028</v>
      </c>
      <c r="D2345" s="15" t="s">
        <v>32029</v>
      </c>
      <c r="E2345" s="15">
        <v>45664</v>
      </c>
      <c r="F2345" s="15" t="s">
        <v>32030</v>
      </c>
      <c r="G2345" s="15">
        <v>45665</v>
      </c>
      <c r="H2345" s="15">
        <v>45846</v>
      </c>
      <c r="I2345" s="15" t="s">
        <v>32031</v>
      </c>
      <c r="J2345" s="15" t="s">
        <v>32032</v>
      </c>
      <c r="K2345" s="15" t="s">
        <v>45646</v>
      </c>
      <c r="L2345" s="15" t="s">
        <v>281</v>
      </c>
      <c r="M2345" s="15" t="s">
        <v>4161</v>
      </c>
      <c r="N2345" s="14">
        <v>2021</v>
      </c>
      <c r="O2345" s="15" t="s">
        <v>32033</v>
      </c>
      <c r="P2345" s="15" t="s">
        <v>106</v>
      </c>
      <c r="Q2345" s="15" t="s">
        <v>119</v>
      </c>
      <c r="R2345" s="15" t="s">
        <v>7248</v>
      </c>
      <c r="S2345" s="15" t="s">
        <v>32034</v>
      </c>
      <c r="T2345" s="15" t="s">
        <v>308</v>
      </c>
      <c r="U2345" s="15" t="s">
        <v>53</v>
      </c>
      <c r="V2345" s="15" t="s">
        <v>45690</v>
      </c>
      <c r="W2345" s="15" t="s">
        <v>22473</v>
      </c>
      <c r="X2345" s="15" t="e">
        <f>_xlfn.XLOOKUP(_LOOKUP[[#This Row],[AdjusterMemberName]],_Adjuster[Adjuster Name],_Adjuster[Email],,0)</f>
        <v>#N/A</v>
      </c>
      <c r="Y2345" s="15" t="e">
        <f>_xlfn.XLOOKUP(_LOOKUP[[#This Row],[AdjusterMemberName]],_Adjuster[Adjuster Name],_Adjuster[Phone Number],,0)</f>
        <v>#N/A</v>
      </c>
      <c r="Z2345" s="15" t="s">
        <v>32035</v>
      </c>
      <c r="AA23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3944 Polk St Unit E, Riverside  CA 92505</v>
      </c>
      <c r="AB2345" s="15">
        <v>45735</v>
      </c>
    </row>
    <row r="2346" spans="1:28" x14ac:dyDescent="0.3">
      <c r="A2346" s="14">
        <v>1</v>
      </c>
      <c r="B2346" s="14">
        <v>1</v>
      </c>
      <c r="C2346" s="15" t="s">
        <v>27829</v>
      </c>
      <c r="D2346" s="15" t="s">
        <v>27829</v>
      </c>
      <c r="E2346" s="15">
        <v>45663</v>
      </c>
      <c r="F2346" s="15" t="s">
        <v>27830</v>
      </c>
      <c r="G2346" s="15">
        <v>45481</v>
      </c>
      <c r="H2346" s="15">
        <v>45665</v>
      </c>
      <c r="I2346" s="15" t="s">
        <v>27831</v>
      </c>
      <c r="J2346" s="15" t="s">
        <v>27832</v>
      </c>
      <c r="K2346" s="15" t="s">
        <v>45759</v>
      </c>
      <c r="L2346" s="15" t="s">
        <v>281</v>
      </c>
      <c r="M2346" s="15" t="s">
        <v>526</v>
      </c>
      <c r="N2346" s="14">
        <v>2021</v>
      </c>
      <c r="O2346" s="15" t="s">
        <v>27833</v>
      </c>
      <c r="P2346" s="15" t="s">
        <v>106</v>
      </c>
      <c r="Q2346" s="15" t="s">
        <v>47079</v>
      </c>
      <c r="R2346" s="15" t="s">
        <v>5475</v>
      </c>
      <c r="S2346" s="15" t="s">
        <v>27834</v>
      </c>
      <c r="T2346" s="15" t="s">
        <v>894</v>
      </c>
      <c r="U2346" s="15" t="s">
        <v>53</v>
      </c>
      <c r="V2346" s="15" t="s">
        <v>45849</v>
      </c>
      <c r="W2346" s="15" t="s">
        <v>54</v>
      </c>
      <c r="X2346" s="15" t="str">
        <f>_xlfn.XLOOKUP(_LOOKUP[[#This Row],[AdjusterMemberName]],_Adjuster[Adjuster Name],_Adjuster[Email],,0)</f>
        <v>JRubalcava@knightcompany.com</v>
      </c>
      <c r="Y2346" s="15" t="str">
        <f>_xlfn.XLOOKUP(_LOOKUP[[#This Row],[AdjusterMemberName]],_Adjuster[Adjuster Name],_Adjuster[Phone Number],,0)</f>
        <v>424-559-5420</v>
      </c>
      <c r="Z2346" s="15" t="s">
        <v>27835</v>
      </c>
      <c r="AA23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2622 Grove St , San Diego  CA 91950</v>
      </c>
      <c r="AB2346" s="15"/>
    </row>
    <row r="2347" spans="1:28" x14ac:dyDescent="0.3">
      <c r="A2347" s="14">
        <v>1</v>
      </c>
      <c r="B2347" s="14">
        <v>1</v>
      </c>
      <c r="C2347" s="15" t="s">
        <v>16869</v>
      </c>
      <c r="D2347" s="15" t="s">
        <v>16870</v>
      </c>
      <c r="E2347" s="15">
        <v>45663</v>
      </c>
      <c r="F2347" s="15" t="s">
        <v>27895</v>
      </c>
      <c r="G2347" s="15">
        <v>45553</v>
      </c>
      <c r="H2347" s="15">
        <v>45734</v>
      </c>
      <c r="I2347" s="15" t="s">
        <v>27896</v>
      </c>
      <c r="J2347" s="15" t="s">
        <v>27897</v>
      </c>
      <c r="K2347" s="15" t="s">
        <v>46070</v>
      </c>
      <c r="L2347" s="15" t="s">
        <v>103</v>
      </c>
      <c r="M2347" s="15" t="s">
        <v>1336</v>
      </c>
      <c r="N2347" s="14">
        <v>2013</v>
      </c>
      <c r="O2347" s="15" t="s">
        <v>16874</v>
      </c>
      <c r="P2347" s="15" t="s">
        <v>106</v>
      </c>
      <c r="Q2347" s="15" t="s">
        <v>47065</v>
      </c>
      <c r="R2347" s="15" t="s">
        <v>16875</v>
      </c>
      <c r="S2347" s="15" t="s">
        <v>16876</v>
      </c>
      <c r="T2347" s="15" t="s">
        <v>15379</v>
      </c>
      <c r="U2347" s="15" t="s">
        <v>53</v>
      </c>
      <c r="V2347" s="15" t="s">
        <v>45608</v>
      </c>
      <c r="W2347" s="15" t="s">
        <v>1658</v>
      </c>
      <c r="X2347" s="15" t="str">
        <f>_xlfn.XLOOKUP(_LOOKUP[[#This Row],[AdjusterMemberName]],_Adjuster[Adjuster Name],_Adjuster[Email],,0)</f>
        <v>RDavila@knightcompany.com</v>
      </c>
      <c r="Y2347" s="15" t="str">
        <f>_xlfn.XLOOKUP(_LOOKUP[[#This Row],[AdjusterMemberName]],_Adjuster[Adjuster Name],_Adjuster[Phone Number],,0)</f>
        <v>424-559-5663</v>
      </c>
      <c r="Z2347" s="15" t="s">
        <v>16877</v>
      </c>
      <c r="AA23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339 W Loma Alta Dr, Altadena  CA 91001</v>
      </c>
      <c r="AB2347" s="15"/>
    </row>
    <row r="2348" spans="1:28" x14ac:dyDescent="0.3">
      <c r="A2348" s="14">
        <v>1</v>
      </c>
      <c r="B2348" s="14">
        <v>1</v>
      </c>
      <c r="C2348" s="15" t="s">
        <v>27207</v>
      </c>
      <c r="D2348" s="15" t="s">
        <v>27913</v>
      </c>
      <c r="E2348" s="15">
        <v>45663</v>
      </c>
      <c r="F2348" s="15" t="s">
        <v>27914</v>
      </c>
      <c r="G2348" s="15">
        <v>45601</v>
      </c>
      <c r="H2348" s="15">
        <v>45782</v>
      </c>
      <c r="I2348" s="15" t="s">
        <v>27915</v>
      </c>
      <c r="J2348" s="15" t="s">
        <v>27916</v>
      </c>
      <c r="K2348" s="15" t="s">
        <v>45332</v>
      </c>
      <c r="L2348" s="15" t="s">
        <v>25</v>
      </c>
      <c r="M2348" s="15" t="s">
        <v>3418</v>
      </c>
      <c r="N2348" s="14">
        <v>2013</v>
      </c>
      <c r="O2348" s="15" t="s">
        <v>27917</v>
      </c>
      <c r="P2348" s="15" t="s">
        <v>106</v>
      </c>
      <c r="Q2348" s="15" t="s">
        <v>47079</v>
      </c>
      <c r="R2348" s="15" t="s">
        <v>10748</v>
      </c>
      <c r="S2348" s="15" t="s">
        <v>27918</v>
      </c>
      <c r="T2348" s="15" t="s">
        <v>424</v>
      </c>
      <c r="U2348" s="15" t="s">
        <v>53</v>
      </c>
      <c r="V2348" s="15" t="s">
        <v>45402</v>
      </c>
      <c r="W2348" s="15" t="s">
        <v>1186</v>
      </c>
      <c r="X2348" s="15" t="str">
        <f>_xlfn.XLOOKUP(_LOOKUP[[#This Row],[AdjusterMemberName]],_Adjuster[Adjuster Name],_Adjuster[Email],,0)</f>
        <v>sAkinleye@knightcompany.com</v>
      </c>
      <c r="Y2348" s="15" t="str">
        <f>_xlfn.XLOOKUP(_LOOKUP[[#This Row],[AdjusterMemberName]],_Adjuster[Adjuster Name],_Adjuster[Phone Number],,0)</f>
        <v>424-559-5280</v>
      </c>
      <c r="Z2348" s="15" t="s">
        <v>27919</v>
      </c>
      <c r="AA23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1188 Chestnut St, San Bernardino  CA 92410</v>
      </c>
      <c r="AB2348" s="15"/>
    </row>
    <row r="2349" spans="1:28" x14ac:dyDescent="0.3">
      <c r="A2349" s="14">
        <v>1</v>
      </c>
      <c r="B2349" s="14">
        <v>1</v>
      </c>
      <c r="C2349" s="15" t="s">
        <v>27937</v>
      </c>
      <c r="D2349" s="15" t="s">
        <v>27938</v>
      </c>
      <c r="E2349" s="15">
        <v>45663</v>
      </c>
      <c r="F2349" s="15" t="s">
        <v>27939</v>
      </c>
      <c r="G2349" s="15">
        <v>45548</v>
      </c>
      <c r="H2349" s="15">
        <v>45729</v>
      </c>
      <c r="I2349" s="15" t="s">
        <v>27940</v>
      </c>
      <c r="J2349" s="15" t="s">
        <v>27941</v>
      </c>
      <c r="K2349" s="15" t="s">
        <v>45818</v>
      </c>
      <c r="L2349" s="15" t="s">
        <v>91</v>
      </c>
      <c r="M2349" s="15" t="s">
        <v>2352</v>
      </c>
      <c r="N2349" s="14">
        <v>2018</v>
      </c>
      <c r="O2349" s="15" t="s">
        <v>27942</v>
      </c>
      <c r="P2349" s="15" t="s">
        <v>106</v>
      </c>
      <c r="Q2349" s="15" t="s">
        <v>47006</v>
      </c>
      <c r="R2349" s="15" t="s">
        <v>26636</v>
      </c>
      <c r="S2349" s="15" t="s">
        <v>27943</v>
      </c>
      <c r="T2349" s="15" t="s">
        <v>308</v>
      </c>
      <c r="U2349" s="15" t="s">
        <v>53</v>
      </c>
      <c r="V2349" s="15" t="s">
        <v>45432</v>
      </c>
      <c r="W2349" s="15" t="s">
        <v>367</v>
      </c>
      <c r="X2349" s="15" t="str">
        <f>_xlfn.XLOOKUP(_LOOKUP[[#This Row],[AdjusterMemberName]],_Adjuster[Adjuster Name],_Adjuster[Email],,0)</f>
        <v>dHernandez4@knightcompany.com</v>
      </c>
      <c r="Y2349" s="15" t="str">
        <f>_xlfn.XLOOKUP(_LOOKUP[[#This Row],[AdjusterMemberName]],_Adjuster[Adjuster Name],_Adjuster[Phone Number],,0)</f>
        <v>323-315-7819</v>
      </c>
      <c r="Z2349" s="15" t="s">
        <v>27944</v>
      </c>
      <c r="AA23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10711 Orchard View Ln, Riverside  CA 92503</v>
      </c>
      <c r="AB2349" s="15"/>
    </row>
    <row r="2350" spans="1:28" x14ac:dyDescent="0.3">
      <c r="A2350" s="14">
        <v>1</v>
      </c>
      <c r="B2350" s="14">
        <v>1</v>
      </c>
      <c r="C2350" s="15" t="s">
        <v>27998</v>
      </c>
      <c r="D2350" s="15" t="s">
        <v>27998</v>
      </c>
      <c r="E2350" s="15">
        <v>45663</v>
      </c>
      <c r="F2350" s="15" t="s">
        <v>27999</v>
      </c>
      <c r="G2350" s="15">
        <v>45518</v>
      </c>
      <c r="H2350" s="15">
        <v>45702</v>
      </c>
      <c r="I2350" s="15" t="s">
        <v>28000</v>
      </c>
      <c r="J2350" s="15" t="s">
        <v>28001</v>
      </c>
      <c r="K2350" s="15" t="s">
        <v>45336</v>
      </c>
      <c r="L2350" s="15" t="s">
        <v>128</v>
      </c>
      <c r="M2350" s="15" t="s">
        <v>129</v>
      </c>
      <c r="N2350" s="14">
        <v>2020</v>
      </c>
      <c r="O2350" s="15" t="s">
        <v>28002</v>
      </c>
      <c r="P2350" s="15" t="s">
        <v>106</v>
      </c>
      <c r="Q2350" s="15" t="s">
        <v>47073</v>
      </c>
      <c r="R2350" s="15" t="s">
        <v>28003</v>
      </c>
      <c r="S2350" s="15" t="s">
        <v>28004</v>
      </c>
      <c r="T2350" s="15" t="s">
        <v>174</v>
      </c>
      <c r="U2350" s="15" t="s">
        <v>53</v>
      </c>
      <c r="V2350" s="15" t="s">
        <v>45537</v>
      </c>
      <c r="W2350" s="15" t="s">
        <v>3307</v>
      </c>
      <c r="X2350" s="15" t="e">
        <f>_xlfn.XLOOKUP(_LOOKUP[[#This Row],[AdjusterMemberName]],_Adjuster[Adjuster Name],_Adjuster[Email],,0)</f>
        <v>#N/A</v>
      </c>
      <c r="Y2350" s="15" t="e">
        <f>_xlfn.XLOOKUP(_LOOKUP[[#This Row],[AdjusterMemberName]],_Adjuster[Adjuster Name],_Adjuster[Phone Number],,0)</f>
        <v>#N/A</v>
      </c>
      <c r="Z2350" s="15" t="s">
        <v>28005</v>
      </c>
      <c r="AA23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1233 S Westlake Ave, Los Angeles  CA 90006</v>
      </c>
      <c r="AB2350" s="15"/>
    </row>
    <row r="2351" spans="1:28" x14ac:dyDescent="0.3">
      <c r="A2351" s="14">
        <v>1</v>
      </c>
      <c r="B2351" s="14">
        <v>1</v>
      </c>
      <c r="C2351" s="15" t="s">
        <v>28088</v>
      </c>
      <c r="D2351" s="15" t="s">
        <v>28088</v>
      </c>
      <c r="E2351" s="15">
        <v>45663</v>
      </c>
      <c r="F2351" s="15" t="s">
        <v>28089</v>
      </c>
      <c r="G2351" s="15">
        <v>45649</v>
      </c>
      <c r="H2351" s="15">
        <v>45831</v>
      </c>
      <c r="I2351" s="15" t="s">
        <v>28090</v>
      </c>
      <c r="J2351" s="15" t="s">
        <v>28091</v>
      </c>
      <c r="K2351" s="15" t="s">
        <v>46402</v>
      </c>
      <c r="L2351" s="15" t="s">
        <v>128</v>
      </c>
      <c r="M2351" s="15" t="s">
        <v>129</v>
      </c>
      <c r="N2351" s="14">
        <v>2024</v>
      </c>
      <c r="O2351" s="15" t="s">
        <v>28092</v>
      </c>
      <c r="P2351" s="15" t="s">
        <v>106</v>
      </c>
      <c r="Q2351" s="15" t="s">
        <v>47130</v>
      </c>
      <c r="R2351" s="15" t="s">
        <v>4154</v>
      </c>
      <c r="S2351" s="15" t="s">
        <v>28093</v>
      </c>
      <c r="T2351" s="15" t="s">
        <v>243</v>
      </c>
      <c r="U2351" s="15" t="s">
        <v>53</v>
      </c>
      <c r="V2351" s="15" t="s">
        <v>45830</v>
      </c>
      <c r="W2351" s="15" t="s">
        <v>1357</v>
      </c>
      <c r="X2351" s="15" t="str">
        <f>_xlfn.XLOOKUP(_LOOKUP[[#This Row],[AdjusterMemberName]],_Adjuster[Adjuster Name],_Adjuster[Email],,0)</f>
        <v>jRivera1@knightcompany.com</v>
      </c>
      <c r="Y2351" s="15" t="str">
        <f>_xlfn.XLOOKUP(_LOOKUP[[#This Row],[AdjusterMemberName]],_Adjuster[Adjuster Name],_Adjuster[Phone Number],,0)</f>
        <v>424-559-5239</v>
      </c>
      <c r="Z2351" s="15" t="s">
        <v>28094</v>
      </c>
      <c r="AA23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30951 Hanover Ln Apt 2301, Menifee  CA 92584</v>
      </c>
      <c r="AB2351" s="15">
        <v>45814</v>
      </c>
    </row>
    <row r="2352" spans="1:28" x14ac:dyDescent="0.3">
      <c r="A2352" s="14">
        <v>1</v>
      </c>
      <c r="B2352" s="14">
        <v>1</v>
      </c>
      <c r="C2352" s="15" t="s">
        <v>28167</v>
      </c>
      <c r="D2352" s="15" t="s">
        <v>28167</v>
      </c>
      <c r="E2352" s="15">
        <v>45663</v>
      </c>
      <c r="F2352" s="15" t="s">
        <v>28168</v>
      </c>
      <c r="G2352" s="15">
        <v>45568</v>
      </c>
      <c r="H2352" s="15">
        <v>45750</v>
      </c>
      <c r="I2352" s="15" t="s">
        <v>28169</v>
      </c>
      <c r="J2352" s="15" t="s">
        <v>28170</v>
      </c>
      <c r="K2352" s="15" t="s">
        <v>46399</v>
      </c>
      <c r="L2352" s="15" t="s">
        <v>128</v>
      </c>
      <c r="M2352" s="15" t="s">
        <v>836</v>
      </c>
      <c r="N2352" s="14">
        <v>2021</v>
      </c>
      <c r="O2352" s="15" t="s">
        <v>28171</v>
      </c>
      <c r="P2352" s="15" t="s">
        <v>106</v>
      </c>
      <c r="Q2352" s="15" t="s">
        <v>47019</v>
      </c>
      <c r="R2352" s="15" t="s">
        <v>28172</v>
      </c>
      <c r="S2352" s="15" t="s">
        <v>28173</v>
      </c>
      <c r="T2352" s="15" t="s">
        <v>727</v>
      </c>
      <c r="U2352" s="15" t="s">
        <v>53</v>
      </c>
      <c r="V2352" s="15" t="s">
        <v>45480</v>
      </c>
      <c r="W2352" s="15" t="s">
        <v>3184</v>
      </c>
      <c r="X2352" s="15" t="str">
        <f>_xlfn.XLOOKUP(_LOOKUP[[#This Row],[AdjusterMemberName]],_Adjuster[Adjuster Name],_Adjuster[Email],,0)</f>
        <v>mQualls@knightcompany.com</v>
      </c>
      <c r="Y2352" s="15" t="str">
        <f>_xlfn.XLOOKUP(_LOOKUP[[#This Row],[AdjusterMemberName]],_Adjuster[Adjuster Name],_Adjuster[Phone Number],,0)</f>
        <v>424-559-5436</v>
      </c>
      <c r="Z2352" s="15" t="s">
        <v>28174</v>
      </c>
      <c r="AA23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3915 Delta Fsir Blvd Apt C19, Antioch  CA 94509</v>
      </c>
      <c r="AB2352" s="15"/>
    </row>
    <row r="2353" spans="1:28" x14ac:dyDescent="0.3">
      <c r="A2353" s="14">
        <v>0</v>
      </c>
      <c r="B2353" s="14">
        <v>1</v>
      </c>
      <c r="C2353" s="15" t="s">
        <v>28354</v>
      </c>
      <c r="D2353" s="15" t="s">
        <v>28355</v>
      </c>
      <c r="E2353" s="15">
        <v>45663</v>
      </c>
      <c r="F2353" s="15" t="s">
        <v>28356</v>
      </c>
      <c r="G2353" s="15"/>
      <c r="H2353" s="15"/>
      <c r="I2353" s="15" t="s">
        <v>28357</v>
      </c>
      <c r="J2353" s="15" t="s">
        <v>28358</v>
      </c>
      <c r="K2353" s="15" t="s">
        <v>46394</v>
      </c>
      <c r="L2353" s="15" t="s">
        <v>201</v>
      </c>
      <c r="M2353" s="15" t="s">
        <v>202</v>
      </c>
      <c r="N2353" s="14">
        <v>2013</v>
      </c>
      <c r="O2353" s="15" t="s">
        <v>8015</v>
      </c>
      <c r="P2353" s="15" t="s">
        <v>106</v>
      </c>
      <c r="Q2353" s="15"/>
      <c r="R2353" s="15"/>
      <c r="S2353" s="15"/>
      <c r="T2353" s="15"/>
      <c r="U2353" s="15"/>
      <c r="V2353" s="15"/>
      <c r="W2353" s="15" t="s">
        <v>1186</v>
      </c>
      <c r="X2353" s="15" t="str">
        <f>_xlfn.XLOOKUP(_LOOKUP[[#This Row],[AdjusterMemberName]],_Adjuster[Adjuster Name],_Adjuster[Email],,0)</f>
        <v>sAkinleye@knightcompany.com</v>
      </c>
      <c r="Y2353" s="15" t="str">
        <f>_xlfn.XLOOKUP(_LOOKUP[[#This Row],[AdjusterMemberName]],_Adjuster[Adjuster Name],_Adjuster[Phone Number],,0)</f>
        <v>424-559-5280</v>
      </c>
      <c r="Z2353" s="15"/>
      <c r="AA2353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2353" s="15"/>
    </row>
    <row r="2354" spans="1:28" x14ac:dyDescent="0.3">
      <c r="A2354" s="14">
        <v>1</v>
      </c>
      <c r="B2354" s="14">
        <v>1</v>
      </c>
      <c r="C2354" s="15" t="s">
        <v>29542</v>
      </c>
      <c r="D2354" s="15" t="s">
        <v>29543</v>
      </c>
      <c r="E2354" s="15">
        <v>45663</v>
      </c>
      <c r="F2354" s="15" t="s">
        <v>29544</v>
      </c>
      <c r="G2354" s="15">
        <v>45596</v>
      </c>
      <c r="H2354" s="15">
        <v>45777</v>
      </c>
      <c r="I2354" s="15" t="s">
        <v>29545</v>
      </c>
      <c r="J2354" s="15" t="s">
        <v>29546</v>
      </c>
      <c r="K2354" s="15" t="s">
        <v>46077</v>
      </c>
      <c r="L2354" s="15" t="s">
        <v>139</v>
      </c>
      <c r="M2354" s="15" t="s">
        <v>12315</v>
      </c>
      <c r="N2354" s="14">
        <v>2005</v>
      </c>
      <c r="O2354" s="15" t="s">
        <v>29547</v>
      </c>
      <c r="P2354" s="15" t="s">
        <v>106</v>
      </c>
      <c r="Q2354" s="15" t="s">
        <v>47065</v>
      </c>
      <c r="R2354" s="15" t="s">
        <v>29548</v>
      </c>
      <c r="S2354" s="15" t="s">
        <v>29549</v>
      </c>
      <c r="T2354" s="15" t="s">
        <v>2431</v>
      </c>
      <c r="U2354" s="15" t="s">
        <v>53</v>
      </c>
      <c r="V2354" s="15" t="s">
        <v>45776</v>
      </c>
      <c r="W2354" s="15" t="s">
        <v>3307</v>
      </c>
      <c r="X2354" s="15" t="e">
        <f>_xlfn.XLOOKUP(_LOOKUP[[#This Row],[AdjusterMemberName]],_Adjuster[Adjuster Name],_Adjuster[Email],,0)</f>
        <v>#N/A</v>
      </c>
      <c r="Y2354" s="15" t="e">
        <f>_xlfn.XLOOKUP(_LOOKUP[[#This Row],[AdjusterMemberName]],_Adjuster[Adjuster Name],_Adjuster[Phone Number],,0)</f>
        <v>#N/A</v>
      </c>
      <c r="Z2354" s="15" t="s">
        <v>29550</v>
      </c>
      <c r="AA23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1337 Laurel Ave, Pomona  CA 91768</v>
      </c>
      <c r="AB2354" s="15"/>
    </row>
    <row r="2355" spans="1:28" x14ac:dyDescent="0.3">
      <c r="A2355" s="14">
        <v>1</v>
      </c>
      <c r="B2355" s="14">
        <v>1</v>
      </c>
      <c r="C2355" s="15" t="s">
        <v>27841</v>
      </c>
      <c r="D2355" s="15" t="s">
        <v>27841</v>
      </c>
      <c r="E2355" s="15">
        <v>45662</v>
      </c>
      <c r="F2355" s="15" t="s">
        <v>27842</v>
      </c>
      <c r="G2355" s="15">
        <v>45480</v>
      </c>
      <c r="H2355" s="15">
        <v>45664</v>
      </c>
      <c r="I2355" s="15" t="s">
        <v>27843</v>
      </c>
      <c r="J2355" s="15" t="s">
        <v>27844</v>
      </c>
      <c r="K2355" s="15" t="s">
        <v>45506</v>
      </c>
      <c r="L2355" s="15" t="s">
        <v>181</v>
      </c>
      <c r="M2355" s="15" t="s">
        <v>182</v>
      </c>
      <c r="N2355" s="14">
        <v>2015</v>
      </c>
      <c r="O2355" s="15" t="s">
        <v>27845</v>
      </c>
      <c r="P2355" s="15" t="s">
        <v>106</v>
      </c>
      <c r="Q2355" s="15" t="s">
        <v>47120</v>
      </c>
      <c r="R2355" s="15" t="s">
        <v>27846</v>
      </c>
      <c r="S2355" s="15" t="s">
        <v>27847</v>
      </c>
      <c r="T2355" s="15" t="s">
        <v>4679</v>
      </c>
      <c r="U2355" s="15" t="s">
        <v>53</v>
      </c>
      <c r="V2355" s="15" t="s">
        <v>46037</v>
      </c>
      <c r="W2355" s="15" t="s">
        <v>6921</v>
      </c>
      <c r="X2355" s="15" t="str">
        <f>_xlfn.XLOOKUP(_LOOKUP[[#This Row],[AdjusterMemberName]],_Adjuster[Adjuster Name],_Adjuster[Email],,0)</f>
        <v>AWallace@knightcompany.com</v>
      </c>
      <c r="Y2355" s="15" t="str">
        <f>_xlfn.XLOOKUP(_LOOKUP[[#This Row],[AdjusterMemberName]],_Adjuster[Adjuster Name],_Adjuster[Phone Number],,0)</f>
        <v>424-559-5734</v>
      </c>
      <c r="Z2355" s="15" t="s">
        <v>27848</v>
      </c>
      <c r="AA23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14800 Lemoli Ave Apt 9, Gardena  CA 90249</v>
      </c>
      <c r="AB2355" s="15"/>
    </row>
    <row r="2356" spans="1:28" x14ac:dyDescent="0.3">
      <c r="A2356" s="14">
        <v>1</v>
      </c>
      <c r="B2356" s="14">
        <v>1</v>
      </c>
      <c r="C2356" s="15" t="s">
        <v>28420</v>
      </c>
      <c r="D2356" s="15" t="s">
        <v>28420</v>
      </c>
      <c r="E2356" s="15">
        <v>45662</v>
      </c>
      <c r="F2356" s="15" t="s">
        <v>28421</v>
      </c>
      <c r="G2356" s="15">
        <v>45623</v>
      </c>
      <c r="H2356" s="15">
        <v>45804</v>
      </c>
      <c r="I2356" s="15" t="s">
        <v>28422</v>
      </c>
      <c r="J2356" s="15" t="s">
        <v>28423</v>
      </c>
      <c r="K2356" s="15" t="s">
        <v>45332</v>
      </c>
      <c r="L2356" s="15" t="s">
        <v>128</v>
      </c>
      <c r="M2356" s="15" t="s">
        <v>170</v>
      </c>
      <c r="N2356" s="14">
        <v>2022</v>
      </c>
      <c r="O2356" s="15" t="s">
        <v>28424</v>
      </c>
      <c r="P2356" s="15" t="s">
        <v>81</v>
      </c>
      <c r="Q2356" s="15" t="s">
        <v>47006</v>
      </c>
      <c r="R2356" s="15" t="s">
        <v>28425</v>
      </c>
      <c r="S2356" s="15" t="s">
        <v>28426</v>
      </c>
      <c r="T2356" s="15" t="s">
        <v>16309</v>
      </c>
      <c r="U2356" s="15" t="s">
        <v>53</v>
      </c>
      <c r="V2356" s="15" t="s">
        <v>46391</v>
      </c>
      <c r="W2356" s="15" t="s">
        <v>3184</v>
      </c>
      <c r="X2356" s="15" t="str">
        <f>_xlfn.XLOOKUP(_LOOKUP[[#This Row],[AdjusterMemberName]],_Adjuster[Adjuster Name],_Adjuster[Email],,0)</f>
        <v>mQualls@knightcompany.com</v>
      </c>
      <c r="Y2356" s="15" t="str">
        <f>_xlfn.XLOOKUP(_LOOKUP[[#This Row],[AdjusterMemberName]],_Adjuster[Adjuster Name],_Adjuster[Phone Number],,0)</f>
        <v>424-559-5436</v>
      </c>
      <c r="Z2356" s="15" t="s">
        <v>28427</v>
      </c>
      <c r="AA23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21114 Pioneer Blvd Apt 101 Bldg 2, Lakewood  CA 90715</v>
      </c>
      <c r="AB2356" s="15"/>
    </row>
    <row r="2357" spans="1:28" x14ac:dyDescent="0.3">
      <c r="A2357" s="14">
        <v>1</v>
      </c>
      <c r="B2357" s="14">
        <v>0</v>
      </c>
      <c r="C2357" s="15" t="s">
        <v>28512</v>
      </c>
      <c r="D2357" s="15" t="s">
        <v>28513</v>
      </c>
      <c r="E2357" s="15">
        <v>45662</v>
      </c>
      <c r="F2357" s="15" t="s">
        <v>28514</v>
      </c>
      <c r="G2357" s="15">
        <v>45653</v>
      </c>
      <c r="H2357" s="15">
        <v>45835</v>
      </c>
      <c r="I2357" s="15" t="s">
        <v>28515</v>
      </c>
      <c r="J2357" s="15" t="s">
        <v>28516</v>
      </c>
      <c r="K2357" s="15" t="s">
        <v>46389</v>
      </c>
      <c r="L2357" s="15" t="s">
        <v>292</v>
      </c>
      <c r="M2357" s="15" t="s">
        <v>8912</v>
      </c>
      <c r="N2357" s="14">
        <v>2007</v>
      </c>
      <c r="O2357" s="15" t="s">
        <v>28517</v>
      </c>
      <c r="P2357" s="15" t="s">
        <v>81</v>
      </c>
      <c r="Q2357" s="15" t="s">
        <v>47065</v>
      </c>
      <c r="R2357" s="15" t="s">
        <v>345</v>
      </c>
      <c r="S2357" s="15" t="s">
        <v>28518</v>
      </c>
      <c r="T2357" s="15" t="s">
        <v>1782</v>
      </c>
      <c r="U2357" s="15" t="s">
        <v>53</v>
      </c>
      <c r="V2357" s="15" t="s">
        <v>45758</v>
      </c>
      <c r="W2357" s="15" t="s">
        <v>1186</v>
      </c>
      <c r="X2357" s="15" t="str">
        <f>_xlfn.XLOOKUP(_LOOKUP[[#This Row],[AdjusterMemberName]],_Adjuster[Adjuster Name],_Adjuster[Email],,0)</f>
        <v>sAkinleye@knightcompany.com</v>
      </c>
      <c r="Y2357" s="15" t="str">
        <f>_xlfn.XLOOKUP(_LOOKUP[[#This Row],[AdjusterMemberName]],_Adjuster[Adjuster Name],_Adjuster[Phone Number],,0)</f>
        <v>424-559-5280</v>
      </c>
      <c r="Z2357" s="15" t="s">
        <v>28519</v>
      </c>
      <c r="AA23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19009 S Laurel Park Rd Spc 150, Compton  CA 90220</v>
      </c>
      <c r="AB2357" s="15"/>
    </row>
    <row r="2358" spans="1:28" x14ac:dyDescent="0.3">
      <c r="A2358" s="14">
        <v>1</v>
      </c>
      <c r="B2358" s="14">
        <v>1</v>
      </c>
      <c r="C2358" s="15" t="s">
        <v>23885</v>
      </c>
      <c r="D2358" s="15" t="s">
        <v>23885</v>
      </c>
      <c r="E2358" s="15">
        <v>45662</v>
      </c>
      <c r="F2358" s="15" t="s">
        <v>23886</v>
      </c>
      <c r="G2358" s="15">
        <v>45589</v>
      </c>
      <c r="H2358" s="15">
        <v>45771</v>
      </c>
      <c r="I2358" s="15" t="s">
        <v>29881</v>
      </c>
      <c r="J2358" s="15" t="s">
        <v>29882</v>
      </c>
      <c r="K2358" s="15" t="s">
        <v>45489</v>
      </c>
      <c r="L2358" s="15" t="s">
        <v>103</v>
      </c>
      <c r="M2358" s="15" t="s">
        <v>304</v>
      </c>
      <c r="N2358" s="14">
        <v>2022</v>
      </c>
      <c r="O2358" s="15" t="s">
        <v>23889</v>
      </c>
      <c r="P2358" s="15" t="s">
        <v>106</v>
      </c>
      <c r="Q2358" s="15" t="s">
        <v>47019</v>
      </c>
      <c r="R2358" s="15" t="s">
        <v>23890</v>
      </c>
      <c r="S2358" s="15" t="s">
        <v>23891</v>
      </c>
      <c r="T2358" s="15" t="s">
        <v>23892</v>
      </c>
      <c r="U2358" s="15" t="s">
        <v>53</v>
      </c>
      <c r="V2358" s="15" t="s">
        <v>46353</v>
      </c>
      <c r="W2358" s="15" t="s">
        <v>1544</v>
      </c>
      <c r="X2358" s="15" t="str">
        <f>_xlfn.XLOOKUP(_LOOKUP[[#This Row],[AdjusterMemberName]],_Adjuster[Adjuster Name],_Adjuster[Email],,0)</f>
        <v>CRodriguez5@knightcompany.com</v>
      </c>
      <c r="Y2358" s="15" t="str">
        <f>_xlfn.XLOOKUP(_LOOKUP[[#This Row],[AdjusterMemberName]],_Adjuster[Adjuster Name],_Adjuster[Phone Number],,0)</f>
        <v>323-456-1708</v>
      </c>
      <c r="Z2358" s="15" t="s">
        <v>23893</v>
      </c>
      <c r="AA23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8320 S Butte Rd, Sutter  CA 95982</v>
      </c>
      <c r="AB2358" s="15"/>
    </row>
    <row r="2359" spans="1:28" x14ac:dyDescent="0.3">
      <c r="A2359" s="14">
        <v>1</v>
      </c>
      <c r="B2359" s="14">
        <v>1</v>
      </c>
      <c r="C2359" s="15" t="s">
        <v>26646</v>
      </c>
      <c r="D2359" s="15" t="s">
        <v>30006</v>
      </c>
      <c r="E2359" s="15">
        <v>45662</v>
      </c>
      <c r="F2359" s="15" t="s">
        <v>26648</v>
      </c>
      <c r="G2359" s="15">
        <v>45635</v>
      </c>
      <c r="H2359" s="15">
        <v>45817</v>
      </c>
      <c r="I2359" s="15" t="s">
        <v>30007</v>
      </c>
      <c r="J2359" s="15" t="s">
        <v>30008</v>
      </c>
      <c r="K2359" s="15" t="s">
        <v>45332</v>
      </c>
      <c r="L2359" s="15" t="s">
        <v>103</v>
      </c>
      <c r="M2359" s="15" t="s">
        <v>27676</v>
      </c>
      <c r="N2359" s="14">
        <v>2002</v>
      </c>
      <c r="O2359" s="15" t="s">
        <v>30009</v>
      </c>
      <c r="P2359" s="15" t="s">
        <v>81</v>
      </c>
      <c r="Q2359" s="15" t="s">
        <v>47023</v>
      </c>
      <c r="R2359" s="15" t="s">
        <v>26652</v>
      </c>
      <c r="S2359" s="15" t="s">
        <v>26653</v>
      </c>
      <c r="T2359" s="15" t="s">
        <v>2950</v>
      </c>
      <c r="U2359" s="15" t="s">
        <v>53</v>
      </c>
      <c r="V2359" s="15" t="s">
        <v>45514</v>
      </c>
      <c r="W2359" s="15" t="s">
        <v>22473</v>
      </c>
      <c r="X2359" s="15" t="e">
        <f>_xlfn.XLOOKUP(_LOOKUP[[#This Row],[AdjusterMemberName]],_Adjuster[Adjuster Name],_Adjuster[Email],,0)</f>
        <v>#N/A</v>
      </c>
      <c r="Y2359" s="15" t="e">
        <f>_xlfn.XLOOKUP(_LOOKUP[[#This Row],[AdjusterMemberName]],_Adjuster[Adjuster Name],_Adjuster[Phone Number],,0)</f>
        <v>#N/A</v>
      </c>
      <c r="Z2359" s="15" t="s">
        <v>26654</v>
      </c>
      <c r="AA23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12368 Osborne St Unit 15, Pacoima  CA 91331</v>
      </c>
      <c r="AB2359" s="15"/>
    </row>
    <row r="2360" spans="1:28" x14ac:dyDescent="0.3">
      <c r="A2360" s="14">
        <v>1</v>
      </c>
      <c r="B2360" s="14">
        <v>1</v>
      </c>
      <c r="C2360" s="15" t="s">
        <v>2148</v>
      </c>
      <c r="D2360" s="15" t="s">
        <v>26763</v>
      </c>
      <c r="E2360" s="15">
        <v>45661</v>
      </c>
      <c r="F2360" s="15" t="s">
        <v>27814</v>
      </c>
      <c r="G2360" s="15">
        <v>45649</v>
      </c>
      <c r="H2360" s="15">
        <v>45831</v>
      </c>
      <c r="I2360" s="15" t="s">
        <v>27815</v>
      </c>
      <c r="J2360" s="15" t="s">
        <v>27816</v>
      </c>
      <c r="K2360" s="15" t="s">
        <v>45356</v>
      </c>
      <c r="L2360" s="15" t="s">
        <v>139</v>
      </c>
      <c r="M2360" s="15" t="s">
        <v>697</v>
      </c>
      <c r="N2360" s="14">
        <v>2016</v>
      </c>
      <c r="O2360" s="15" t="s">
        <v>27817</v>
      </c>
      <c r="P2360" s="15" t="s">
        <v>106</v>
      </c>
      <c r="Q2360" s="15" t="s">
        <v>47079</v>
      </c>
      <c r="R2360" s="15" t="s">
        <v>2153</v>
      </c>
      <c r="S2360" s="15" t="s">
        <v>2154</v>
      </c>
      <c r="T2360" s="15" t="s">
        <v>1156</v>
      </c>
      <c r="U2360" s="15" t="s">
        <v>53</v>
      </c>
      <c r="V2360" s="15" t="s">
        <v>46047</v>
      </c>
      <c r="W2360" s="15" t="s">
        <v>1544</v>
      </c>
      <c r="X2360" s="15" t="str">
        <f>_xlfn.XLOOKUP(_LOOKUP[[#This Row],[AdjusterMemberName]],_Adjuster[Adjuster Name],_Adjuster[Email],,0)</f>
        <v>CRodriguez5@knightcompany.com</v>
      </c>
      <c r="Y2360" s="15" t="str">
        <f>_xlfn.XLOOKUP(_LOOKUP[[#This Row],[AdjusterMemberName]],_Adjuster[Adjuster Name],_Adjuster[Phone Number],,0)</f>
        <v>323-456-1708</v>
      </c>
      <c r="Z2360" s="15" t="s">
        <v>27818</v>
      </c>
      <c r="AA23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1435 167Th Ave Apt 21, San Leandro  CA 94578</v>
      </c>
      <c r="AB2360" s="15"/>
    </row>
    <row r="2361" spans="1:28" x14ac:dyDescent="0.3">
      <c r="A2361" s="14">
        <v>1</v>
      </c>
      <c r="B2361" s="14">
        <v>1</v>
      </c>
      <c r="C2361" s="15" t="s">
        <v>27849</v>
      </c>
      <c r="D2361" s="15" t="s">
        <v>27849</v>
      </c>
      <c r="E2361" s="15">
        <v>45661</v>
      </c>
      <c r="F2361" s="15" t="s">
        <v>27850</v>
      </c>
      <c r="G2361" s="15">
        <v>45644</v>
      </c>
      <c r="H2361" s="15">
        <v>45826</v>
      </c>
      <c r="I2361" s="15" t="s">
        <v>27851</v>
      </c>
      <c r="J2361" s="15" t="s">
        <v>27852</v>
      </c>
      <c r="K2361" s="15" t="s">
        <v>45506</v>
      </c>
      <c r="L2361" s="15" t="s">
        <v>314</v>
      </c>
      <c r="M2361" s="15" t="s">
        <v>978</v>
      </c>
      <c r="N2361" s="14">
        <v>2006</v>
      </c>
      <c r="O2361" s="15" t="s">
        <v>27853</v>
      </c>
      <c r="P2361" s="15" t="s">
        <v>106</v>
      </c>
      <c r="Q2361" s="15" t="s">
        <v>47095</v>
      </c>
      <c r="R2361" s="15" t="s">
        <v>27854</v>
      </c>
      <c r="S2361" s="15" t="s">
        <v>27855</v>
      </c>
      <c r="T2361" s="15" t="s">
        <v>1623</v>
      </c>
      <c r="U2361" s="15" t="s">
        <v>53</v>
      </c>
      <c r="V2361" s="15" t="s">
        <v>46412</v>
      </c>
      <c r="W2361" s="15" t="s">
        <v>3184</v>
      </c>
      <c r="X2361" s="15" t="str">
        <f>_xlfn.XLOOKUP(_LOOKUP[[#This Row],[AdjusterMemberName]],_Adjuster[Adjuster Name],_Adjuster[Email],,0)</f>
        <v>mQualls@knightcompany.com</v>
      </c>
      <c r="Y2361" s="15" t="str">
        <f>_xlfn.XLOOKUP(_LOOKUP[[#This Row],[AdjusterMemberName]],_Adjuster[Adjuster Name],_Adjuster[Phone Number],,0)</f>
        <v>424-559-5436</v>
      </c>
      <c r="Z2361" s="15" t="s">
        <v>27856</v>
      </c>
      <c r="AA23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1630 Loretta St, Oceanside  CA 92058</v>
      </c>
      <c r="AB2361" s="15"/>
    </row>
    <row r="2362" spans="1:28" x14ac:dyDescent="0.3">
      <c r="A2362" s="14">
        <v>1</v>
      </c>
      <c r="B2362" s="14">
        <v>1</v>
      </c>
      <c r="C2362" s="15" t="s">
        <v>27857</v>
      </c>
      <c r="D2362" s="15" t="s">
        <v>27857</v>
      </c>
      <c r="E2362" s="15">
        <v>45661</v>
      </c>
      <c r="F2362" s="15" t="s">
        <v>27858</v>
      </c>
      <c r="G2362" s="15">
        <v>45580</v>
      </c>
      <c r="H2362" s="15">
        <v>45762</v>
      </c>
      <c r="I2362" s="15" t="s">
        <v>27859</v>
      </c>
      <c r="J2362" s="15" t="s">
        <v>27860</v>
      </c>
      <c r="K2362" s="15" t="s">
        <v>45332</v>
      </c>
      <c r="L2362" s="15" t="s">
        <v>103</v>
      </c>
      <c r="M2362" s="15" t="s">
        <v>1336</v>
      </c>
      <c r="N2362" s="14">
        <v>2012</v>
      </c>
      <c r="O2362" s="15" t="s">
        <v>27861</v>
      </c>
      <c r="P2362" s="15" t="s">
        <v>106</v>
      </c>
      <c r="Q2362" s="15" t="s">
        <v>47061</v>
      </c>
      <c r="R2362" s="15" t="s">
        <v>2097</v>
      </c>
      <c r="S2362" s="15" t="s">
        <v>27862</v>
      </c>
      <c r="T2362" s="15" t="s">
        <v>10021</v>
      </c>
      <c r="U2362" s="15" t="s">
        <v>53</v>
      </c>
      <c r="V2362" s="15" t="s">
        <v>46411</v>
      </c>
      <c r="W2362" s="15" t="s">
        <v>1658</v>
      </c>
      <c r="X2362" s="15" t="str">
        <f>_xlfn.XLOOKUP(_LOOKUP[[#This Row],[AdjusterMemberName]],_Adjuster[Adjuster Name],_Adjuster[Email],,0)</f>
        <v>RDavila@knightcompany.com</v>
      </c>
      <c r="Y2362" s="15" t="str">
        <f>_xlfn.XLOOKUP(_LOOKUP[[#This Row],[AdjusterMemberName]],_Adjuster[Adjuster Name],_Adjuster[Phone Number],,0)</f>
        <v>424-559-5663</v>
      </c>
      <c r="Z2362" s="15" t="s">
        <v>27863</v>
      </c>
      <c r="AA23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5923 White Oak Ave, Encino  CA 91316</v>
      </c>
      <c r="AB2362" s="15"/>
    </row>
    <row r="2363" spans="1:28" x14ac:dyDescent="0.3">
      <c r="A2363" s="14">
        <v>1</v>
      </c>
      <c r="B2363" s="14">
        <v>1</v>
      </c>
      <c r="C2363" s="15" t="s">
        <v>12294</v>
      </c>
      <c r="D2363" s="15" t="s">
        <v>12294</v>
      </c>
      <c r="E2363" s="15">
        <v>45661</v>
      </c>
      <c r="F2363" s="15" t="s">
        <v>28006</v>
      </c>
      <c r="G2363" s="15">
        <v>45556</v>
      </c>
      <c r="H2363" s="15">
        <v>45737</v>
      </c>
      <c r="I2363" s="15" t="s">
        <v>28007</v>
      </c>
      <c r="J2363" s="15" t="s">
        <v>28008</v>
      </c>
      <c r="K2363" s="15" t="s">
        <v>45458</v>
      </c>
      <c r="L2363" s="15" t="s">
        <v>128</v>
      </c>
      <c r="M2363" s="15" t="s">
        <v>836</v>
      </c>
      <c r="N2363" s="14">
        <v>2020</v>
      </c>
      <c r="O2363" s="15" t="s">
        <v>28009</v>
      </c>
      <c r="P2363" s="15" t="s">
        <v>106</v>
      </c>
      <c r="Q2363" s="15" t="s">
        <v>47019</v>
      </c>
      <c r="R2363" s="15" t="s">
        <v>12299</v>
      </c>
      <c r="S2363" s="15" t="s">
        <v>12300</v>
      </c>
      <c r="T2363" s="15" t="s">
        <v>624</v>
      </c>
      <c r="U2363" s="15" t="s">
        <v>53</v>
      </c>
      <c r="V2363" s="15" t="s">
        <v>46174</v>
      </c>
      <c r="W2363" s="15" t="s">
        <v>264</v>
      </c>
      <c r="X2363" s="15" t="str">
        <f>_xlfn.XLOOKUP(_LOOKUP[[#This Row],[AdjusterMemberName]],_Adjuster[Adjuster Name],_Adjuster[Email],,0)</f>
        <v>sBonnevie@knightcompany.com</v>
      </c>
      <c r="Y2363" s="15" t="str">
        <f>_xlfn.XLOOKUP(_LOOKUP[[#This Row],[AdjusterMemberName]],_Adjuster[Adjuster Name],_Adjuster[Phone Number],,0)</f>
        <v>323-692-4064</v>
      </c>
      <c r="Z2363" s="15" t="s">
        <v>12301</v>
      </c>
      <c r="AA23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43759 Gadsden Ave, Lancaster  CA 93534</v>
      </c>
      <c r="AB2363" s="15"/>
    </row>
    <row r="2364" spans="1:28" x14ac:dyDescent="0.3">
      <c r="A2364" s="14">
        <v>1</v>
      </c>
      <c r="B2364" s="14">
        <v>1</v>
      </c>
      <c r="C2364" s="15" t="s">
        <v>28010</v>
      </c>
      <c r="D2364" s="15" t="s">
        <v>28010</v>
      </c>
      <c r="E2364" s="15">
        <v>45661</v>
      </c>
      <c r="F2364" s="15" t="s">
        <v>28011</v>
      </c>
      <c r="G2364" s="15">
        <v>45516</v>
      </c>
      <c r="H2364" s="15">
        <v>45700</v>
      </c>
      <c r="I2364" s="15" t="s">
        <v>28012</v>
      </c>
      <c r="J2364" s="15" t="s">
        <v>28013</v>
      </c>
      <c r="K2364" s="15" t="s">
        <v>45379</v>
      </c>
      <c r="L2364" s="15" t="s">
        <v>128</v>
      </c>
      <c r="M2364" s="15" t="s">
        <v>170</v>
      </c>
      <c r="N2364" s="14">
        <v>2020</v>
      </c>
      <c r="O2364" s="15" t="s">
        <v>28014</v>
      </c>
      <c r="P2364" s="15" t="s">
        <v>106</v>
      </c>
      <c r="Q2364" s="15" t="s">
        <v>47019</v>
      </c>
      <c r="R2364" s="15" t="s">
        <v>6141</v>
      </c>
      <c r="S2364" s="15" t="s">
        <v>28015</v>
      </c>
      <c r="T2364" s="15" t="s">
        <v>174</v>
      </c>
      <c r="U2364" s="15" t="s">
        <v>53</v>
      </c>
      <c r="V2364" s="15" t="s">
        <v>45367</v>
      </c>
      <c r="W2364" s="15" t="s">
        <v>175</v>
      </c>
      <c r="X2364" s="15" t="e">
        <f>_xlfn.XLOOKUP(_LOOKUP[[#This Row],[AdjusterMemberName]],_Adjuster[Adjuster Name],_Adjuster[Email],,0)</f>
        <v>#N/A</v>
      </c>
      <c r="Y2364" s="15" t="e">
        <f>_xlfn.XLOOKUP(_LOOKUP[[#This Row],[AdjusterMemberName]],_Adjuster[Adjuster Name],_Adjuster[Phone Number],,0)</f>
        <v>#N/A</v>
      </c>
      <c r="Z2364" s="15" t="s">
        <v>28016</v>
      </c>
      <c r="AA23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1185 E Vernon Ave Apt 24, Los Angeles  CA 90011</v>
      </c>
      <c r="AB2364" s="15"/>
    </row>
    <row r="2365" spans="1:28" x14ac:dyDescent="0.3">
      <c r="A2365" s="14">
        <v>1</v>
      </c>
      <c r="B2365" s="14">
        <v>1</v>
      </c>
      <c r="C2365" s="15" t="s">
        <v>28138</v>
      </c>
      <c r="D2365" s="15" t="s">
        <v>28138</v>
      </c>
      <c r="E2365" s="15">
        <v>45661</v>
      </c>
      <c r="F2365" s="15" t="s">
        <v>28139</v>
      </c>
      <c r="G2365" s="15">
        <v>45609</v>
      </c>
      <c r="H2365" s="15">
        <v>45790</v>
      </c>
      <c r="I2365" s="15" t="s">
        <v>28140</v>
      </c>
      <c r="J2365" s="15" t="s">
        <v>26519</v>
      </c>
      <c r="K2365" s="15" t="s">
        <v>45481</v>
      </c>
      <c r="L2365" s="15" t="s">
        <v>139</v>
      </c>
      <c r="M2365" s="15" t="s">
        <v>249</v>
      </c>
      <c r="N2365" s="14">
        <v>2014</v>
      </c>
      <c r="O2365" s="15" t="s">
        <v>28141</v>
      </c>
      <c r="P2365" s="15" t="s">
        <v>106</v>
      </c>
      <c r="Q2365" s="15" t="s">
        <v>47019</v>
      </c>
      <c r="R2365" s="15" t="s">
        <v>28142</v>
      </c>
      <c r="S2365" s="15" t="s">
        <v>28143</v>
      </c>
      <c r="T2365" s="15" t="s">
        <v>5038</v>
      </c>
      <c r="U2365" s="15" t="s">
        <v>53</v>
      </c>
      <c r="V2365" s="15" t="s">
        <v>46401</v>
      </c>
      <c r="W2365" s="15" t="s">
        <v>367</v>
      </c>
      <c r="X2365" s="15" t="str">
        <f>_xlfn.XLOOKUP(_LOOKUP[[#This Row],[AdjusterMemberName]],_Adjuster[Adjuster Name],_Adjuster[Email],,0)</f>
        <v>dHernandez4@knightcompany.com</v>
      </c>
      <c r="Y2365" s="15" t="str">
        <f>_xlfn.XLOOKUP(_LOOKUP[[#This Row],[AdjusterMemberName]],_Adjuster[Adjuster Name],_Adjuster[Phone Number],,0)</f>
        <v>323-315-7819</v>
      </c>
      <c r="Z2365" s="15" t="s">
        <v>28144</v>
      </c>
      <c r="AA23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210 Calderon Ave, Mountain View  CA 94041</v>
      </c>
      <c r="AB2365" s="15">
        <v>45691</v>
      </c>
    </row>
    <row r="2366" spans="1:28" x14ac:dyDescent="0.3">
      <c r="A2366" s="14">
        <v>1</v>
      </c>
      <c r="B2366" s="14">
        <v>1</v>
      </c>
      <c r="C2366" s="15" t="s">
        <v>23018</v>
      </c>
      <c r="D2366" s="15" t="s">
        <v>23018</v>
      </c>
      <c r="E2366" s="15">
        <v>45661</v>
      </c>
      <c r="F2366" s="15" t="s">
        <v>28154</v>
      </c>
      <c r="G2366" s="15">
        <v>45637</v>
      </c>
      <c r="H2366" s="15">
        <v>45819</v>
      </c>
      <c r="I2366" s="15" t="s">
        <v>28155</v>
      </c>
      <c r="J2366" s="15" t="s">
        <v>28156</v>
      </c>
      <c r="K2366" s="15" t="s">
        <v>45388</v>
      </c>
      <c r="L2366" s="15" t="s">
        <v>128</v>
      </c>
      <c r="M2366" s="15" t="s">
        <v>170</v>
      </c>
      <c r="N2366" s="14">
        <v>2024</v>
      </c>
      <c r="O2366" s="15" t="s">
        <v>23022</v>
      </c>
      <c r="P2366" s="15" t="s">
        <v>106</v>
      </c>
      <c r="Q2366" s="15" t="s">
        <v>47079</v>
      </c>
      <c r="R2366" s="15" t="s">
        <v>23023</v>
      </c>
      <c r="S2366" s="15" t="s">
        <v>23024</v>
      </c>
      <c r="T2366" s="15" t="s">
        <v>174</v>
      </c>
      <c r="U2366" s="15" t="s">
        <v>53</v>
      </c>
      <c r="V2366" s="15" t="s">
        <v>45552</v>
      </c>
      <c r="W2366" s="15" t="s">
        <v>3307</v>
      </c>
      <c r="X2366" s="15" t="e">
        <f>_xlfn.XLOOKUP(_LOOKUP[[#This Row],[AdjusterMemberName]],_Adjuster[Adjuster Name],_Adjuster[Email],,0)</f>
        <v>#N/A</v>
      </c>
      <c r="Y2366" s="15" t="e">
        <f>_xlfn.XLOOKUP(_LOOKUP[[#This Row],[AdjusterMemberName]],_Adjuster[Adjuster Name],_Adjuster[Phone Number],,0)</f>
        <v>#N/A</v>
      </c>
      <c r="Z2366" s="15" t="s">
        <v>28157</v>
      </c>
      <c r="AA23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1221 W3Rd St Apt 324, Los Angeles  CA 90017</v>
      </c>
      <c r="AB2366" s="15"/>
    </row>
    <row r="2367" spans="1:28" x14ac:dyDescent="0.3">
      <c r="A2367" s="14">
        <v>1</v>
      </c>
      <c r="B2367" s="14">
        <v>1</v>
      </c>
      <c r="C2367" s="15" t="s">
        <v>28474</v>
      </c>
      <c r="D2367" s="15" t="s">
        <v>28475</v>
      </c>
      <c r="E2367" s="15">
        <v>45661</v>
      </c>
      <c r="F2367" s="15" t="s">
        <v>28476</v>
      </c>
      <c r="G2367" s="15">
        <v>45593</v>
      </c>
      <c r="H2367" s="15">
        <v>45775</v>
      </c>
      <c r="I2367" s="15" t="s">
        <v>28477</v>
      </c>
      <c r="J2367" s="15" t="s">
        <v>28478</v>
      </c>
      <c r="K2367" s="15" t="s">
        <v>45329</v>
      </c>
      <c r="L2367" s="15" t="s">
        <v>103</v>
      </c>
      <c r="M2367" s="15" t="s">
        <v>2946</v>
      </c>
      <c r="N2367" s="14">
        <v>2024</v>
      </c>
      <c r="O2367" s="15" t="s">
        <v>28479</v>
      </c>
      <c r="P2367" s="15" t="s">
        <v>81</v>
      </c>
      <c r="Q2367" s="15" t="s">
        <v>47163</v>
      </c>
      <c r="R2367" s="15" t="s">
        <v>23006</v>
      </c>
      <c r="S2367" s="15" t="s">
        <v>28480</v>
      </c>
      <c r="T2367" s="15" t="s">
        <v>308</v>
      </c>
      <c r="U2367" s="15" t="s">
        <v>53</v>
      </c>
      <c r="V2367" s="15" t="s">
        <v>45530</v>
      </c>
      <c r="W2367" s="15" t="s">
        <v>1357</v>
      </c>
      <c r="X2367" s="15" t="str">
        <f>_xlfn.XLOOKUP(_LOOKUP[[#This Row],[AdjusterMemberName]],_Adjuster[Adjuster Name],_Adjuster[Email],,0)</f>
        <v>jRivera1@knightcompany.com</v>
      </c>
      <c r="Y2367" s="15" t="str">
        <f>_xlfn.XLOOKUP(_LOOKUP[[#This Row],[AdjusterMemberName]],_Adjuster[Adjuster Name],_Adjuster[Phone Number],,0)</f>
        <v>424-559-5239</v>
      </c>
      <c r="Z2367" s="15" t="s">
        <v>28481</v>
      </c>
      <c r="AA23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2240 Jefferson St, Riverside  CA 92504</v>
      </c>
      <c r="AB2367" s="15"/>
    </row>
    <row r="2368" spans="1:28" x14ac:dyDescent="0.3">
      <c r="A2368" s="14">
        <v>1</v>
      </c>
      <c r="B2368" s="14">
        <v>1</v>
      </c>
      <c r="C2368" s="15" t="s">
        <v>27806</v>
      </c>
      <c r="D2368" s="15" t="s">
        <v>27806</v>
      </c>
      <c r="E2368" s="15">
        <v>45660</v>
      </c>
      <c r="F2368" s="15" t="s">
        <v>27807</v>
      </c>
      <c r="G2368" s="15">
        <v>45541</v>
      </c>
      <c r="H2368" s="15">
        <v>45722</v>
      </c>
      <c r="I2368" s="15" t="s">
        <v>27808</v>
      </c>
      <c r="J2368" s="15" t="s">
        <v>27809</v>
      </c>
      <c r="K2368" s="15" t="s">
        <v>45781</v>
      </c>
      <c r="L2368" s="15" t="s">
        <v>139</v>
      </c>
      <c r="M2368" s="15" t="s">
        <v>470</v>
      </c>
      <c r="N2368" s="14">
        <v>2015</v>
      </c>
      <c r="O2368" s="15" t="s">
        <v>27810</v>
      </c>
      <c r="P2368" s="15" t="s">
        <v>106</v>
      </c>
      <c r="Q2368" s="15" t="s">
        <v>47168</v>
      </c>
      <c r="R2368" s="15" t="s">
        <v>27811</v>
      </c>
      <c r="S2368" s="15" t="s">
        <v>27812</v>
      </c>
      <c r="T2368" s="15" t="s">
        <v>727</v>
      </c>
      <c r="U2368" s="15" t="s">
        <v>53</v>
      </c>
      <c r="V2368" s="15" t="s">
        <v>45480</v>
      </c>
      <c r="W2368" s="15" t="s">
        <v>3184</v>
      </c>
      <c r="X2368" s="15" t="str">
        <f>_xlfn.XLOOKUP(_LOOKUP[[#This Row],[AdjusterMemberName]],_Adjuster[Adjuster Name],_Adjuster[Email],,0)</f>
        <v>mQualls@knightcompany.com</v>
      </c>
      <c r="Y2368" s="15" t="str">
        <f>_xlfn.XLOOKUP(_LOOKUP[[#This Row],[AdjusterMemberName]],_Adjuster[Adjuster Name],_Adjuster[Phone Number],,0)</f>
        <v>424-559-5436</v>
      </c>
      <c r="Z2368" s="15" t="s">
        <v>27813</v>
      </c>
      <c r="AA23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3140 G St, Antioch  CA 94509</v>
      </c>
      <c r="AB2368" s="15"/>
    </row>
    <row r="2369" spans="1:28" x14ac:dyDescent="0.3">
      <c r="A2369" s="14">
        <v>1</v>
      </c>
      <c r="B2369" s="14">
        <v>1</v>
      </c>
      <c r="C2369" s="15" t="s">
        <v>27819</v>
      </c>
      <c r="D2369" s="15" t="s">
        <v>27819</v>
      </c>
      <c r="E2369" s="15">
        <v>45660</v>
      </c>
      <c r="F2369" s="15" t="s">
        <v>27820</v>
      </c>
      <c r="G2369" s="15">
        <v>44991</v>
      </c>
      <c r="H2369" s="15">
        <v>45175</v>
      </c>
      <c r="I2369" s="15" t="s">
        <v>27821</v>
      </c>
      <c r="J2369" s="15" t="s">
        <v>27822</v>
      </c>
      <c r="K2369" s="15" t="s">
        <v>45812</v>
      </c>
      <c r="L2369" s="15" t="s">
        <v>27823</v>
      </c>
      <c r="M2369" s="15" t="s">
        <v>27824</v>
      </c>
      <c r="N2369" s="14">
        <v>2005</v>
      </c>
      <c r="O2369" s="15" t="s">
        <v>27825</v>
      </c>
      <c r="P2369" s="15" t="s">
        <v>106</v>
      </c>
      <c r="Q2369" s="15" t="s">
        <v>119</v>
      </c>
      <c r="R2369" s="15" t="s">
        <v>27826</v>
      </c>
      <c r="S2369" s="15" t="s">
        <v>27827</v>
      </c>
      <c r="T2369" s="15" t="s">
        <v>122</v>
      </c>
      <c r="U2369" s="15" t="s">
        <v>53</v>
      </c>
      <c r="V2369" s="15" t="s">
        <v>45784</v>
      </c>
      <c r="W2369" s="15" t="s">
        <v>22473</v>
      </c>
      <c r="X2369" s="15" t="e">
        <f>_xlfn.XLOOKUP(_LOOKUP[[#This Row],[AdjusterMemberName]],_Adjuster[Adjuster Name],_Adjuster[Email],,0)</f>
        <v>#N/A</v>
      </c>
      <c r="Y2369" s="15" t="e">
        <f>_xlfn.XLOOKUP(_LOOKUP[[#This Row],[AdjusterMemberName]],_Adjuster[Adjuster Name],_Adjuster[Phone Number],,0)</f>
        <v>#N/A</v>
      </c>
      <c r="Z2369" s="15" t="s">
        <v>27828</v>
      </c>
      <c r="AA23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1455 S State St Spc 59, Hemet  CA 92543</v>
      </c>
      <c r="AB2369" s="15">
        <v>45086</v>
      </c>
    </row>
    <row r="2370" spans="1:28" x14ac:dyDescent="0.3">
      <c r="A2370" s="14">
        <v>1</v>
      </c>
      <c r="B2370" s="14">
        <v>1</v>
      </c>
      <c r="C2370" s="15" t="s">
        <v>27873</v>
      </c>
      <c r="D2370" s="15" t="s">
        <v>27874</v>
      </c>
      <c r="E2370" s="15">
        <v>45660</v>
      </c>
      <c r="F2370" s="15" t="s">
        <v>27875</v>
      </c>
      <c r="G2370" s="15">
        <v>45528</v>
      </c>
      <c r="H2370" s="15">
        <v>45712</v>
      </c>
      <c r="I2370" s="15" t="s">
        <v>27876</v>
      </c>
      <c r="J2370" s="15" t="s">
        <v>27877</v>
      </c>
      <c r="K2370" s="15" t="s">
        <v>46410</v>
      </c>
      <c r="L2370" s="15" t="s">
        <v>314</v>
      </c>
      <c r="M2370" s="15" t="s">
        <v>315</v>
      </c>
      <c r="N2370" s="14">
        <v>2020</v>
      </c>
      <c r="O2370" s="15" t="s">
        <v>27878</v>
      </c>
      <c r="P2370" s="15" t="s">
        <v>106</v>
      </c>
      <c r="Q2370" s="15" t="s">
        <v>47071</v>
      </c>
      <c r="R2370" s="15" t="s">
        <v>799</v>
      </c>
      <c r="S2370" s="15" t="s">
        <v>27879</v>
      </c>
      <c r="T2370" s="15" t="s">
        <v>13067</v>
      </c>
      <c r="U2370" s="15" t="s">
        <v>53</v>
      </c>
      <c r="V2370" s="15" t="s">
        <v>45865</v>
      </c>
      <c r="W2370" s="15" t="s">
        <v>3307</v>
      </c>
      <c r="X2370" s="15" t="e">
        <f>_xlfn.XLOOKUP(_LOOKUP[[#This Row],[AdjusterMemberName]],_Adjuster[Adjuster Name],_Adjuster[Email],,0)</f>
        <v>#N/A</v>
      </c>
      <c r="Y2370" s="15" t="e">
        <f>_xlfn.XLOOKUP(_LOOKUP[[#This Row],[AdjusterMemberName]],_Adjuster[Adjuster Name],_Adjuster[Phone Number],,0)</f>
        <v>#N/A</v>
      </c>
      <c r="Z2370" s="15" t="s">
        <v>27880</v>
      </c>
      <c r="AA23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291 Autumn Dr Apt 345, San Marcos  CA 92069</v>
      </c>
      <c r="AB2370" s="15"/>
    </row>
    <row r="2371" spans="1:28" x14ac:dyDescent="0.3">
      <c r="A2371" s="14">
        <v>1</v>
      </c>
      <c r="B2371" s="14">
        <v>1</v>
      </c>
      <c r="C2371" s="15" t="s">
        <v>28192</v>
      </c>
      <c r="D2371" s="15" t="s">
        <v>28192</v>
      </c>
      <c r="E2371" s="15">
        <v>45660</v>
      </c>
      <c r="F2371" s="15" t="s">
        <v>28193</v>
      </c>
      <c r="G2371" s="15">
        <v>45584</v>
      </c>
      <c r="H2371" s="15">
        <v>45766</v>
      </c>
      <c r="I2371" s="15" t="s">
        <v>28194</v>
      </c>
      <c r="J2371" s="15" t="s">
        <v>28195</v>
      </c>
      <c r="K2371" s="15" t="s">
        <v>46397</v>
      </c>
      <c r="L2371" s="15" t="s">
        <v>314</v>
      </c>
      <c r="M2371" s="15" t="s">
        <v>1640</v>
      </c>
      <c r="N2371" s="14">
        <v>2004</v>
      </c>
      <c r="O2371" s="15" t="s">
        <v>28196</v>
      </c>
      <c r="P2371" s="15" t="s">
        <v>106</v>
      </c>
      <c r="Q2371" s="15" t="s">
        <v>47065</v>
      </c>
      <c r="R2371" s="15" t="s">
        <v>3268</v>
      </c>
      <c r="S2371" s="15" t="s">
        <v>28197</v>
      </c>
      <c r="T2371" s="15" t="s">
        <v>174</v>
      </c>
      <c r="U2371" s="15" t="s">
        <v>53</v>
      </c>
      <c r="V2371" s="15" t="s">
        <v>45367</v>
      </c>
      <c r="W2371" s="15" t="s">
        <v>1544</v>
      </c>
      <c r="X2371" s="15" t="str">
        <f>_xlfn.XLOOKUP(_LOOKUP[[#This Row],[AdjusterMemberName]],_Adjuster[Adjuster Name],_Adjuster[Email],,0)</f>
        <v>CRodriguez5@knightcompany.com</v>
      </c>
      <c r="Y2371" s="15" t="str">
        <f>_xlfn.XLOOKUP(_LOOKUP[[#This Row],[AdjusterMemberName]],_Adjuster[Adjuster Name],_Adjuster[Phone Number],,0)</f>
        <v>323-456-1708</v>
      </c>
      <c r="Z2371" s="15" t="s">
        <v>28198</v>
      </c>
      <c r="AA23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170 E 36Th St, Los Angeles  CA 90011</v>
      </c>
      <c r="AB2371" s="15"/>
    </row>
    <row r="2372" spans="1:28" x14ac:dyDescent="0.3">
      <c r="A2372" s="14">
        <v>1</v>
      </c>
      <c r="B2372" s="14">
        <v>1</v>
      </c>
      <c r="C2372" s="15" t="s">
        <v>28243</v>
      </c>
      <c r="D2372" s="15" t="s">
        <v>28243</v>
      </c>
      <c r="E2372" s="15">
        <v>45660</v>
      </c>
      <c r="F2372" s="15" t="s">
        <v>28244</v>
      </c>
      <c r="G2372" s="15">
        <v>45622</v>
      </c>
      <c r="H2372" s="15">
        <v>45803</v>
      </c>
      <c r="I2372" s="15" t="s">
        <v>28245</v>
      </c>
      <c r="J2372" s="15" t="s">
        <v>28246</v>
      </c>
      <c r="K2372" s="15" t="s">
        <v>45663</v>
      </c>
      <c r="L2372" s="15" t="s">
        <v>103</v>
      </c>
      <c r="M2372" s="15" t="s">
        <v>1523</v>
      </c>
      <c r="N2372" s="14">
        <v>2023</v>
      </c>
      <c r="O2372" s="15" t="s">
        <v>28247</v>
      </c>
      <c r="P2372" s="15" t="s">
        <v>106</v>
      </c>
      <c r="Q2372" s="15" t="s">
        <v>47019</v>
      </c>
      <c r="R2372" s="15" t="s">
        <v>28248</v>
      </c>
      <c r="S2372" s="15" t="s">
        <v>28249</v>
      </c>
      <c r="T2372" s="15" t="s">
        <v>2533</v>
      </c>
      <c r="U2372" s="15" t="s">
        <v>53</v>
      </c>
      <c r="V2372" s="15" t="s">
        <v>45667</v>
      </c>
      <c r="W2372" s="15" t="s">
        <v>1049</v>
      </c>
      <c r="X2372" s="15" t="str">
        <f>_xlfn.XLOOKUP(_LOOKUP[[#This Row],[AdjusterMemberName]],_Adjuster[Adjuster Name],_Adjuster[Email],,0)</f>
        <v>cPenate@knightcompany.com</v>
      </c>
      <c r="Y2372" s="15" t="str">
        <f>_xlfn.XLOOKUP(_LOOKUP[[#This Row],[AdjusterMemberName]],_Adjuster[Adjuster Name],_Adjuster[Phone Number],,0)</f>
        <v>424-559-5385</v>
      </c>
      <c r="Z2372" s="15" t="s">
        <v>28250</v>
      </c>
      <c r="AA23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2863 Walnut St, Huntington Park  CA 90255</v>
      </c>
      <c r="AB2372" s="15"/>
    </row>
    <row r="2373" spans="1:28" x14ac:dyDescent="0.3">
      <c r="A2373" s="14">
        <v>1</v>
      </c>
      <c r="B2373" s="14">
        <v>1</v>
      </c>
      <c r="C2373" s="15" t="s">
        <v>29820</v>
      </c>
      <c r="D2373" s="15" t="s">
        <v>29820</v>
      </c>
      <c r="E2373" s="15">
        <v>45660</v>
      </c>
      <c r="F2373" s="15" t="s">
        <v>29821</v>
      </c>
      <c r="G2373" s="15">
        <v>45641</v>
      </c>
      <c r="H2373" s="15">
        <v>45823</v>
      </c>
      <c r="I2373" s="15" t="s">
        <v>29822</v>
      </c>
      <c r="J2373" s="15" t="s">
        <v>29823</v>
      </c>
      <c r="K2373" s="15" t="s">
        <v>45481</v>
      </c>
      <c r="L2373" s="15" t="s">
        <v>128</v>
      </c>
      <c r="M2373" s="15" t="s">
        <v>170</v>
      </c>
      <c r="N2373" s="14">
        <v>2019</v>
      </c>
      <c r="O2373" s="15" t="s">
        <v>29824</v>
      </c>
      <c r="P2373" s="15" t="s">
        <v>81</v>
      </c>
      <c r="Q2373" s="15" t="s">
        <v>47006</v>
      </c>
      <c r="R2373" s="15" t="s">
        <v>29825</v>
      </c>
      <c r="S2373" s="15" t="s">
        <v>29826</v>
      </c>
      <c r="T2373" s="15" t="s">
        <v>29827</v>
      </c>
      <c r="U2373" s="15" t="s">
        <v>53</v>
      </c>
      <c r="V2373" s="15" t="s">
        <v>46065</v>
      </c>
      <c r="W2373" s="15" t="s">
        <v>54</v>
      </c>
      <c r="X2373" s="15" t="str">
        <f>_xlfn.XLOOKUP(_LOOKUP[[#This Row],[AdjusterMemberName]],_Adjuster[Adjuster Name],_Adjuster[Email],,0)</f>
        <v>JRubalcava@knightcompany.com</v>
      </c>
      <c r="Y2373" s="15" t="str">
        <f>_xlfn.XLOOKUP(_LOOKUP[[#This Row],[AdjusterMemberName]],_Adjuster[Adjuster Name],_Adjuster[Phone Number],,0)</f>
        <v>424-559-5420</v>
      </c>
      <c r="Z2373" s="15" t="s">
        <v>29828</v>
      </c>
      <c r="AA23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 Blackbird Cir, Watsonville  CA 95076</v>
      </c>
      <c r="AB2373" s="15"/>
    </row>
    <row r="2374" spans="1:28" x14ac:dyDescent="0.3">
      <c r="A2374" s="14">
        <v>1</v>
      </c>
      <c r="B2374" s="14">
        <v>1</v>
      </c>
      <c r="C2374" s="15" t="s">
        <v>31458</v>
      </c>
      <c r="D2374" s="15" t="s">
        <v>31459</v>
      </c>
      <c r="E2374" s="15">
        <v>45660</v>
      </c>
      <c r="F2374" s="15" t="s">
        <v>31460</v>
      </c>
      <c r="G2374" s="15">
        <v>45547</v>
      </c>
      <c r="H2374" s="15">
        <v>45728</v>
      </c>
      <c r="I2374" s="15" t="s">
        <v>31461</v>
      </c>
      <c r="J2374" s="15" t="s">
        <v>31462</v>
      </c>
      <c r="K2374" s="15" t="s">
        <v>45919</v>
      </c>
      <c r="L2374" s="15" t="s">
        <v>128</v>
      </c>
      <c r="M2374" s="15" t="s">
        <v>2179</v>
      </c>
      <c r="N2374" s="14">
        <v>2006</v>
      </c>
      <c r="O2374" s="15" t="s">
        <v>31463</v>
      </c>
      <c r="P2374" s="15" t="s">
        <v>106</v>
      </c>
      <c r="Q2374" s="15" t="s">
        <v>47006</v>
      </c>
      <c r="R2374" s="15" t="s">
        <v>2673</v>
      </c>
      <c r="S2374" s="15" t="s">
        <v>31464</v>
      </c>
      <c r="T2374" s="15" t="s">
        <v>404</v>
      </c>
      <c r="U2374" s="15" t="s">
        <v>53</v>
      </c>
      <c r="V2374" s="15" t="s">
        <v>45417</v>
      </c>
      <c r="W2374" s="15" t="s">
        <v>1544</v>
      </c>
      <c r="X2374" s="15" t="str">
        <f>_xlfn.XLOOKUP(_LOOKUP[[#This Row],[AdjusterMemberName]],_Adjuster[Adjuster Name],_Adjuster[Email],,0)</f>
        <v>CRodriguez5@knightcompany.com</v>
      </c>
      <c r="Y2374" s="15" t="str">
        <f>_xlfn.XLOOKUP(_LOOKUP[[#This Row],[AdjusterMemberName]],_Adjuster[Adjuster Name],_Adjuster[Phone Number],,0)</f>
        <v>323-456-1708</v>
      </c>
      <c r="Z2374" s="15" t="s">
        <v>31465</v>
      </c>
      <c r="AA23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1525 E Avenue R1, Palmdale  CA 93550</v>
      </c>
      <c r="AB2374" s="15"/>
    </row>
    <row r="2375" spans="1:28" x14ac:dyDescent="0.3">
      <c r="A2375" s="14">
        <v>1</v>
      </c>
      <c r="B2375" s="14">
        <v>1</v>
      </c>
      <c r="C2375" s="15" t="s">
        <v>27688</v>
      </c>
      <c r="D2375" s="15" t="s">
        <v>27688</v>
      </c>
      <c r="E2375" s="15">
        <v>45659</v>
      </c>
      <c r="F2375" s="15" t="s">
        <v>27689</v>
      </c>
      <c r="G2375" s="15">
        <v>45608</v>
      </c>
      <c r="H2375" s="15">
        <v>45789</v>
      </c>
      <c r="I2375" s="15" t="s">
        <v>27690</v>
      </c>
      <c r="J2375" s="15" t="s">
        <v>27691</v>
      </c>
      <c r="K2375" s="15" t="s">
        <v>45407</v>
      </c>
      <c r="L2375" s="15" t="s">
        <v>103</v>
      </c>
      <c r="M2375" s="15" t="s">
        <v>104</v>
      </c>
      <c r="N2375" s="14">
        <v>2009</v>
      </c>
      <c r="O2375" s="15" t="s">
        <v>27692</v>
      </c>
      <c r="P2375" s="15" t="s">
        <v>106</v>
      </c>
      <c r="Q2375" s="15" t="s">
        <v>47037</v>
      </c>
      <c r="R2375" s="15" t="s">
        <v>27693</v>
      </c>
      <c r="S2375" s="15" t="s">
        <v>27694</v>
      </c>
      <c r="T2375" s="15" t="s">
        <v>821</v>
      </c>
      <c r="U2375" s="15" t="s">
        <v>53</v>
      </c>
      <c r="V2375" s="15" t="s">
        <v>45513</v>
      </c>
      <c r="W2375" s="15" t="s">
        <v>3974</v>
      </c>
      <c r="X2375" s="15" t="str">
        <f>_xlfn.XLOOKUP(_LOOKUP[[#This Row],[AdjusterMemberName]],_Adjuster[Adjuster Name],_Adjuster[Email],,0)</f>
        <v>LMiller@knightcompany.com</v>
      </c>
      <c r="Y2375" s="15" t="str">
        <f>_xlfn.XLOOKUP(_LOOKUP[[#This Row],[AdjusterMemberName]],_Adjuster[Adjuster Name],_Adjuster[Phone Number],,0)</f>
        <v>424-559-5378</v>
      </c>
      <c r="Z2375" s="15" t="s">
        <v>27695</v>
      </c>
      <c r="AA23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7443 Woodley Ave Apt C, Van Nuys  CA 91406</v>
      </c>
      <c r="AB2375" s="15">
        <v>45711</v>
      </c>
    </row>
    <row r="2376" spans="1:28" x14ac:dyDescent="0.3">
      <c r="A2376" s="14">
        <v>1</v>
      </c>
      <c r="B2376" s="14">
        <v>1</v>
      </c>
      <c r="C2376" s="15" t="s">
        <v>27704</v>
      </c>
      <c r="D2376" s="15" t="s">
        <v>27704</v>
      </c>
      <c r="E2376" s="15">
        <v>45659</v>
      </c>
      <c r="F2376" s="15" t="s">
        <v>27705</v>
      </c>
      <c r="G2376" s="15">
        <v>45567</v>
      </c>
      <c r="H2376" s="15">
        <v>45749</v>
      </c>
      <c r="I2376" s="15" t="s">
        <v>27706</v>
      </c>
      <c r="J2376" s="15" t="s">
        <v>27707</v>
      </c>
      <c r="K2376" s="15" t="s">
        <v>46101</v>
      </c>
      <c r="L2376" s="15" t="s">
        <v>441</v>
      </c>
      <c r="M2376" s="15" t="s">
        <v>579</v>
      </c>
      <c r="N2376" s="14">
        <v>2014</v>
      </c>
      <c r="O2376" s="15" t="s">
        <v>27708</v>
      </c>
      <c r="P2376" s="15" t="s">
        <v>106</v>
      </c>
      <c r="Q2376" s="15" t="s">
        <v>47065</v>
      </c>
      <c r="R2376" s="15" t="s">
        <v>4120</v>
      </c>
      <c r="S2376" s="15" t="s">
        <v>27709</v>
      </c>
      <c r="T2376" s="15" t="s">
        <v>174</v>
      </c>
      <c r="U2376" s="15" t="s">
        <v>53</v>
      </c>
      <c r="V2376" s="15" t="s">
        <v>45367</v>
      </c>
      <c r="W2376" s="15" t="s">
        <v>1357</v>
      </c>
      <c r="X2376" s="15" t="str">
        <f>_xlfn.XLOOKUP(_LOOKUP[[#This Row],[AdjusterMemberName]],_Adjuster[Adjuster Name],_Adjuster[Email],,0)</f>
        <v>jRivera1@knightcompany.com</v>
      </c>
      <c r="Y2376" s="15" t="str">
        <f>_xlfn.XLOOKUP(_LOOKUP[[#This Row],[AdjusterMemberName]],_Adjuster[Adjuster Name],_Adjuster[Phone Number],,0)</f>
        <v>424-559-5239</v>
      </c>
      <c r="Z2376" s="15" t="s">
        <v>27710</v>
      </c>
      <c r="AA23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3022 Maple Ave, Los Angeles  CA 90011</v>
      </c>
      <c r="AB2376" s="15">
        <v>45704</v>
      </c>
    </row>
    <row r="2377" spans="1:28" x14ac:dyDescent="0.3">
      <c r="A2377" s="14">
        <v>1</v>
      </c>
      <c r="B2377" s="14">
        <v>1</v>
      </c>
      <c r="C2377" s="15" t="s">
        <v>27749</v>
      </c>
      <c r="D2377" s="15" t="s">
        <v>27749</v>
      </c>
      <c r="E2377" s="15">
        <v>45659</v>
      </c>
      <c r="F2377" s="15" t="s">
        <v>27750</v>
      </c>
      <c r="G2377" s="15">
        <v>45634</v>
      </c>
      <c r="H2377" s="15">
        <v>45816</v>
      </c>
      <c r="I2377" s="15" t="s">
        <v>27751</v>
      </c>
      <c r="J2377" s="15" t="s">
        <v>27752</v>
      </c>
      <c r="K2377" s="15" t="s">
        <v>45416</v>
      </c>
      <c r="L2377" s="15" t="s">
        <v>441</v>
      </c>
      <c r="M2377" s="15" t="s">
        <v>10364</v>
      </c>
      <c r="N2377" s="14">
        <v>2011</v>
      </c>
      <c r="O2377" s="15" t="s">
        <v>27753</v>
      </c>
      <c r="P2377" s="15" t="s">
        <v>106</v>
      </c>
      <c r="Q2377" s="15" t="s">
        <v>47065</v>
      </c>
      <c r="R2377" s="15" t="s">
        <v>27754</v>
      </c>
      <c r="S2377" s="15" t="s">
        <v>27755</v>
      </c>
      <c r="T2377" s="15" t="s">
        <v>2072</v>
      </c>
      <c r="U2377" s="15" t="s">
        <v>53</v>
      </c>
      <c r="V2377" s="15" t="s">
        <v>45907</v>
      </c>
      <c r="W2377" s="15" t="s">
        <v>54</v>
      </c>
      <c r="X2377" s="15" t="str">
        <f>_xlfn.XLOOKUP(_LOOKUP[[#This Row],[AdjusterMemberName]],_Adjuster[Adjuster Name],_Adjuster[Email],,0)</f>
        <v>JRubalcava@knightcompany.com</v>
      </c>
      <c r="Y2377" s="15" t="str">
        <f>_xlfn.XLOOKUP(_LOOKUP[[#This Row],[AdjusterMemberName]],_Adjuster[Adjuster Name],_Adjuster[Phone Number],,0)</f>
        <v>424-559-5420</v>
      </c>
      <c r="Z2377" s="15" t="s">
        <v>27756</v>
      </c>
      <c r="AA23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16001 Chase Rd Unit 26, Fontana  CA 92336</v>
      </c>
      <c r="AB2377" s="15"/>
    </row>
    <row r="2378" spans="1:28" x14ac:dyDescent="0.3">
      <c r="A2378" s="14">
        <v>1</v>
      </c>
      <c r="B2378" s="14">
        <v>1</v>
      </c>
      <c r="C2378" s="15" t="s">
        <v>27757</v>
      </c>
      <c r="D2378" s="15" t="s">
        <v>27757</v>
      </c>
      <c r="E2378" s="15">
        <v>45659</v>
      </c>
      <c r="F2378" s="15" t="s">
        <v>27758</v>
      </c>
      <c r="G2378" s="15">
        <v>45580</v>
      </c>
      <c r="H2378" s="15">
        <v>45762</v>
      </c>
      <c r="I2378" s="15" t="s">
        <v>27759</v>
      </c>
      <c r="J2378" s="15" t="s">
        <v>27760</v>
      </c>
      <c r="K2378" s="15" t="s">
        <v>45790</v>
      </c>
      <c r="L2378" s="15" t="s">
        <v>103</v>
      </c>
      <c r="M2378" s="15" t="s">
        <v>104</v>
      </c>
      <c r="N2378" s="14">
        <v>2015</v>
      </c>
      <c r="O2378" s="15" t="s">
        <v>27761</v>
      </c>
      <c r="P2378" s="15" t="s">
        <v>106</v>
      </c>
      <c r="Q2378" s="15" t="s">
        <v>46978</v>
      </c>
      <c r="R2378" s="15" t="s">
        <v>27762</v>
      </c>
      <c r="S2378" s="15" t="s">
        <v>27763</v>
      </c>
      <c r="T2378" s="15" t="s">
        <v>174</v>
      </c>
      <c r="U2378" s="15" t="s">
        <v>53</v>
      </c>
      <c r="V2378" s="15" t="s">
        <v>45507</v>
      </c>
      <c r="W2378" s="15" t="s">
        <v>850</v>
      </c>
      <c r="X2378" s="15" t="e">
        <f>_xlfn.XLOOKUP(_LOOKUP[[#This Row],[AdjusterMemberName]],_Adjuster[Adjuster Name],_Adjuster[Email],,0)</f>
        <v>#N/A</v>
      </c>
      <c r="Y2378" s="15" t="e">
        <f>_xlfn.XLOOKUP(_LOOKUP[[#This Row],[AdjusterMemberName]],_Adjuster[Adjuster Name],_Adjuster[Phone Number],,0)</f>
        <v>#N/A</v>
      </c>
      <c r="Z2378" s="15" t="s">
        <v>27764</v>
      </c>
      <c r="AA23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247 S Kenmore Ave Apt 3, Los Angeles  CA 90004</v>
      </c>
      <c r="AB2378" s="15"/>
    </row>
    <row r="2379" spans="1:28" x14ac:dyDescent="0.3">
      <c r="A2379" s="14">
        <v>1</v>
      </c>
      <c r="B2379" s="14">
        <v>1</v>
      </c>
      <c r="C2379" s="15" t="s">
        <v>27765</v>
      </c>
      <c r="D2379" s="15" t="s">
        <v>27765</v>
      </c>
      <c r="E2379" s="15">
        <v>45659</v>
      </c>
      <c r="F2379" s="15" t="s">
        <v>27766</v>
      </c>
      <c r="G2379" s="15">
        <v>45544</v>
      </c>
      <c r="H2379" s="15">
        <v>45725</v>
      </c>
      <c r="I2379" s="15" t="s">
        <v>27767</v>
      </c>
      <c r="J2379" s="15" t="s">
        <v>27768</v>
      </c>
      <c r="K2379" s="15" t="s">
        <v>45506</v>
      </c>
      <c r="L2379" s="15" t="s">
        <v>181</v>
      </c>
      <c r="M2379" s="15" t="s">
        <v>182</v>
      </c>
      <c r="N2379" s="14">
        <v>2015</v>
      </c>
      <c r="O2379" s="15" t="s">
        <v>27769</v>
      </c>
      <c r="P2379" s="15" t="s">
        <v>106</v>
      </c>
      <c r="Q2379" s="15" t="s">
        <v>47170</v>
      </c>
      <c r="R2379" s="15" t="s">
        <v>27770</v>
      </c>
      <c r="S2379" s="15" t="s">
        <v>27771</v>
      </c>
      <c r="T2379" s="15" t="s">
        <v>9435</v>
      </c>
      <c r="U2379" s="15" t="s">
        <v>53</v>
      </c>
      <c r="V2379" s="15" t="s">
        <v>46413</v>
      </c>
      <c r="W2379" s="15" t="s">
        <v>1357</v>
      </c>
      <c r="X2379" s="15" t="str">
        <f>_xlfn.XLOOKUP(_LOOKUP[[#This Row],[AdjusterMemberName]],_Adjuster[Adjuster Name],_Adjuster[Email],,0)</f>
        <v>jRivera1@knightcompany.com</v>
      </c>
      <c r="Y2379" s="15" t="str">
        <f>_xlfn.XLOOKUP(_LOOKUP[[#This Row],[AdjusterMemberName]],_Adjuster[Adjuster Name],_Adjuster[Phone Number],,0)</f>
        <v>424-559-5239</v>
      </c>
      <c r="Z2379" s="15" t="s">
        <v>27772</v>
      </c>
      <c r="AA23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550 Oxford St Apt 1007, Chula Vista  CA 91911</v>
      </c>
      <c r="AB2379" s="15"/>
    </row>
    <row r="2380" spans="1:28" x14ac:dyDescent="0.3">
      <c r="A2380" s="14">
        <v>1</v>
      </c>
      <c r="B2380" s="14">
        <v>1</v>
      </c>
      <c r="C2380" s="15" t="s">
        <v>27773</v>
      </c>
      <c r="D2380" s="15" t="s">
        <v>27773</v>
      </c>
      <c r="E2380" s="15">
        <v>45659</v>
      </c>
      <c r="F2380" s="15" t="s">
        <v>27774</v>
      </c>
      <c r="G2380" s="15">
        <v>45505</v>
      </c>
      <c r="H2380" s="15">
        <v>45689</v>
      </c>
      <c r="I2380" s="15" t="s">
        <v>27775</v>
      </c>
      <c r="J2380" s="15" t="s">
        <v>27776</v>
      </c>
      <c r="K2380" s="15" t="s">
        <v>45458</v>
      </c>
      <c r="L2380" s="15" t="s">
        <v>128</v>
      </c>
      <c r="M2380" s="15" t="s">
        <v>836</v>
      </c>
      <c r="N2380" s="14">
        <v>2025</v>
      </c>
      <c r="O2380" s="15" t="s">
        <v>27777</v>
      </c>
      <c r="P2380" s="15" t="s">
        <v>106</v>
      </c>
      <c r="Q2380" s="15" t="s">
        <v>47169</v>
      </c>
      <c r="R2380" s="15" t="s">
        <v>27778</v>
      </c>
      <c r="S2380" s="15" t="s">
        <v>27779</v>
      </c>
      <c r="T2380" s="15" t="s">
        <v>1067</v>
      </c>
      <c r="U2380" s="15" t="s">
        <v>53</v>
      </c>
      <c r="V2380" s="15" t="s">
        <v>45788</v>
      </c>
      <c r="W2380" s="15" t="s">
        <v>1624</v>
      </c>
      <c r="X2380" s="15" t="e">
        <f>_xlfn.XLOOKUP(_LOOKUP[[#This Row],[AdjusterMemberName]],_Adjuster[Adjuster Name],_Adjuster[Email],,0)</f>
        <v>#N/A</v>
      </c>
      <c r="Y2380" s="15" t="e">
        <f>_xlfn.XLOOKUP(_LOOKUP[[#This Row],[AdjusterMemberName]],_Adjuster[Adjuster Name],_Adjuster[Phone Number],,0)</f>
        <v>#N/A</v>
      </c>
      <c r="Z2380" s="15" t="s">
        <v>27780</v>
      </c>
      <c r="AA23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163 Rae Ave, San Francisco  CA 94112</v>
      </c>
      <c r="AB2380" s="15"/>
    </row>
    <row r="2381" spans="1:28" x14ac:dyDescent="0.3">
      <c r="A2381" s="14">
        <v>1</v>
      </c>
      <c r="B2381" s="14">
        <v>1</v>
      </c>
      <c r="C2381" s="15" t="s">
        <v>27798</v>
      </c>
      <c r="D2381" s="15" t="s">
        <v>27798</v>
      </c>
      <c r="E2381" s="15">
        <v>45659</v>
      </c>
      <c r="F2381" s="15" t="s">
        <v>27799</v>
      </c>
      <c r="G2381" s="15">
        <v>45517</v>
      </c>
      <c r="H2381" s="15">
        <v>45701</v>
      </c>
      <c r="I2381" s="15" t="s">
        <v>27800</v>
      </c>
      <c r="J2381" s="15" t="s">
        <v>27801</v>
      </c>
      <c r="K2381" s="15" t="s">
        <v>45646</v>
      </c>
      <c r="L2381" s="15" t="s">
        <v>103</v>
      </c>
      <c r="M2381" s="15" t="s">
        <v>304</v>
      </c>
      <c r="N2381" s="14">
        <v>2020</v>
      </c>
      <c r="O2381" s="15" t="s">
        <v>27802</v>
      </c>
      <c r="P2381" s="15" t="s">
        <v>106</v>
      </c>
      <c r="Q2381" s="15" t="s">
        <v>47073</v>
      </c>
      <c r="R2381" s="15" t="s">
        <v>27803</v>
      </c>
      <c r="S2381" s="15" t="s">
        <v>27804</v>
      </c>
      <c r="T2381" s="15" t="s">
        <v>144</v>
      </c>
      <c r="U2381" s="15" t="s">
        <v>53</v>
      </c>
      <c r="V2381" s="15" t="s">
        <v>45683</v>
      </c>
      <c r="W2381" s="15" t="s">
        <v>3114</v>
      </c>
      <c r="X2381" s="15" t="str">
        <f>_xlfn.XLOOKUP(_LOOKUP[[#This Row],[AdjusterMemberName]],_Adjuster[Adjuster Name],_Adjuster[Email],,0)</f>
        <v>eExmundo@knightcompany.com</v>
      </c>
      <c r="Y2381" s="15" t="str">
        <f>_xlfn.XLOOKUP(_LOOKUP[[#This Row],[AdjusterMemberName]],_Adjuster[Adjuster Name],_Adjuster[Phone Number],,0)</f>
        <v>424-559-5400</v>
      </c>
      <c r="Z2381" s="15" t="s">
        <v>27805</v>
      </c>
      <c r="AA23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240 S 21St St , San Jose  CA 95116</v>
      </c>
      <c r="AB2381" s="15">
        <v>45660</v>
      </c>
    </row>
    <row r="2382" spans="1:28" x14ac:dyDescent="0.3">
      <c r="A2382" s="14">
        <v>1</v>
      </c>
      <c r="B2382" s="14">
        <v>1</v>
      </c>
      <c r="C2382" s="15" t="s">
        <v>27905</v>
      </c>
      <c r="D2382" s="15" t="s">
        <v>27906</v>
      </c>
      <c r="E2382" s="15">
        <v>45659</v>
      </c>
      <c r="F2382" s="15" t="s">
        <v>27907</v>
      </c>
      <c r="G2382" s="15">
        <v>45623</v>
      </c>
      <c r="H2382" s="15">
        <v>45804</v>
      </c>
      <c r="I2382" s="15" t="s">
        <v>27908</v>
      </c>
      <c r="J2382" s="15" t="s">
        <v>27909</v>
      </c>
      <c r="K2382" s="15" t="s">
        <v>45691</v>
      </c>
      <c r="L2382" s="15" t="s">
        <v>128</v>
      </c>
      <c r="M2382" s="15" t="s">
        <v>836</v>
      </c>
      <c r="N2382" s="14">
        <v>2004</v>
      </c>
      <c r="O2382" s="15" t="s">
        <v>27910</v>
      </c>
      <c r="P2382" s="15" t="s">
        <v>106</v>
      </c>
      <c r="Q2382" s="15" t="s">
        <v>47061</v>
      </c>
      <c r="R2382" s="15" t="s">
        <v>1728</v>
      </c>
      <c r="S2382" s="15" t="s">
        <v>27911</v>
      </c>
      <c r="T2382" s="15" t="s">
        <v>3540</v>
      </c>
      <c r="U2382" s="15" t="s">
        <v>53</v>
      </c>
      <c r="V2382" s="15" t="s">
        <v>45340</v>
      </c>
      <c r="W2382" s="15" t="s">
        <v>3974</v>
      </c>
      <c r="X2382" s="15" t="str">
        <f>_xlfn.XLOOKUP(_LOOKUP[[#This Row],[AdjusterMemberName]],_Adjuster[Adjuster Name],_Adjuster[Email],,0)</f>
        <v>LMiller@knightcompany.com</v>
      </c>
      <c r="Y2382" s="15" t="str">
        <f>_xlfn.XLOOKUP(_LOOKUP[[#This Row],[AdjusterMemberName]],_Adjuster[Adjuster Name],_Adjuster[Phone Number],,0)</f>
        <v>424-559-5378</v>
      </c>
      <c r="Z2382" s="15" t="s">
        <v>27912</v>
      </c>
      <c r="AA23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9215 Glendon Way Apt 10, Rosemead  CA 91770</v>
      </c>
      <c r="AB2382" s="15"/>
    </row>
    <row r="2383" spans="1:28" x14ac:dyDescent="0.3">
      <c r="A2383" s="14">
        <v>1</v>
      </c>
      <c r="B2383" s="14">
        <v>1</v>
      </c>
      <c r="C2383" s="15" t="s">
        <v>28611</v>
      </c>
      <c r="D2383" s="15" t="s">
        <v>28611</v>
      </c>
      <c r="E2383" s="15">
        <v>45659</v>
      </c>
      <c r="F2383" s="15" t="s">
        <v>28612</v>
      </c>
      <c r="G2383" s="15">
        <v>45553</v>
      </c>
      <c r="H2383" s="15">
        <v>45734</v>
      </c>
      <c r="I2383" s="15" t="s">
        <v>28613</v>
      </c>
      <c r="J2383" s="15" t="s">
        <v>28614</v>
      </c>
      <c r="K2383" s="15" t="s">
        <v>45388</v>
      </c>
      <c r="L2383" s="15" t="s">
        <v>536</v>
      </c>
      <c r="M2383" s="15" t="s">
        <v>28615</v>
      </c>
      <c r="N2383" s="14">
        <v>2014</v>
      </c>
      <c r="O2383" s="15" t="s">
        <v>28616</v>
      </c>
      <c r="P2383" s="15" t="s">
        <v>81</v>
      </c>
      <c r="Q2383" s="15" t="s">
        <v>47019</v>
      </c>
      <c r="R2383" s="15" t="s">
        <v>23413</v>
      </c>
      <c r="S2383" s="15" t="s">
        <v>28617</v>
      </c>
      <c r="T2383" s="15" t="s">
        <v>174</v>
      </c>
      <c r="U2383" s="15" t="s">
        <v>53</v>
      </c>
      <c r="V2383" s="15" t="s">
        <v>45367</v>
      </c>
      <c r="W2383" s="15" t="s">
        <v>1357</v>
      </c>
      <c r="X2383" s="15" t="str">
        <f>_xlfn.XLOOKUP(_LOOKUP[[#This Row],[AdjusterMemberName]],_Adjuster[Adjuster Name],_Adjuster[Email],,0)</f>
        <v>jRivera1@knightcompany.com</v>
      </c>
      <c r="Y2383" s="15" t="str">
        <f>_xlfn.XLOOKUP(_LOOKUP[[#This Row],[AdjusterMemberName]],_Adjuster[Adjuster Name],_Adjuster[Phone Number],,0)</f>
        <v>424-559-5239</v>
      </c>
      <c r="Z2383" s="15" t="s">
        <v>28618</v>
      </c>
      <c r="AA23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4920 Avalon Blvd, Los Angeles  CA 90011</v>
      </c>
      <c r="AB2383" s="15"/>
    </row>
    <row r="2384" spans="1:28" x14ac:dyDescent="0.3">
      <c r="A2384" s="14">
        <v>1</v>
      </c>
      <c r="B2384" s="14">
        <v>1</v>
      </c>
      <c r="C2384" s="15" t="s">
        <v>28727</v>
      </c>
      <c r="D2384" s="15" t="s">
        <v>28727</v>
      </c>
      <c r="E2384" s="15">
        <v>45659</v>
      </c>
      <c r="F2384" s="15" t="s">
        <v>28728</v>
      </c>
      <c r="G2384" s="15">
        <v>45560</v>
      </c>
      <c r="H2384" s="15">
        <v>45741</v>
      </c>
      <c r="I2384" s="15" t="s">
        <v>28729</v>
      </c>
      <c r="J2384" s="15" t="s">
        <v>28730</v>
      </c>
      <c r="K2384" s="15" t="s">
        <v>46018</v>
      </c>
      <c r="L2384" s="15" t="s">
        <v>116</v>
      </c>
      <c r="M2384" s="15" t="s">
        <v>117</v>
      </c>
      <c r="N2384" s="14">
        <v>2017</v>
      </c>
      <c r="O2384" s="15" t="s">
        <v>28731</v>
      </c>
      <c r="P2384" s="15" t="s">
        <v>81</v>
      </c>
      <c r="Q2384" s="15" t="s">
        <v>47033</v>
      </c>
      <c r="R2384" s="15" t="s">
        <v>28732</v>
      </c>
      <c r="S2384" s="15" t="s">
        <v>28733</v>
      </c>
      <c r="T2384" s="15" t="s">
        <v>164</v>
      </c>
      <c r="U2384" s="15" t="s">
        <v>53</v>
      </c>
      <c r="V2384" s="15" t="s">
        <v>46039</v>
      </c>
      <c r="W2384" s="15" t="s">
        <v>1186</v>
      </c>
      <c r="X2384" s="15" t="str">
        <f>_xlfn.XLOOKUP(_LOOKUP[[#This Row],[AdjusterMemberName]],_Adjuster[Adjuster Name],_Adjuster[Email],,0)</f>
        <v>sAkinleye@knightcompany.com</v>
      </c>
      <c r="Y2384" s="15" t="str">
        <f>_xlfn.XLOOKUP(_LOOKUP[[#This Row],[AdjusterMemberName]],_Adjuster[Adjuster Name],_Adjuster[Phone Number],,0)</f>
        <v>424-559-5280</v>
      </c>
      <c r="Z2384" s="15" t="s">
        <v>28734</v>
      </c>
      <c r="AA23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3266 E Michigan Ave, Fresno  CA 93703</v>
      </c>
      <c r="AB2384" s="15"/>
    </row>
    <row r="2385" spans="1:28" x14ac:dyDescent="0.3">
      <c r="A2385" s="14">
        <v>1</v>
      </c>
      <c r="B2385" s="14">
        <v>1</v>
      </c>
      <c r="C2385" s="15" t="s">
        <v>31915</v>
      </c>
      <c r="D2385" s="15" t="s">
        <v>31915</v>
      </c>
      <c r="E2385" s="15">
        <v>45659</v>
      </c>
      <c r="F2385" s="15" t="s">
        <v>31916</v>
      </c>
      <c r="G2385" s="15">
        <v>45517</v>
      </c>
      <c r="H2385" s="15">
        <v>45701</v>
      </c>
      <c r="I2385" s="15" t="s">
        <v>31917</v>
      </c>
      <c r="J2385" s="15" t="s">
        <v>31918</v>
      </c>
      <c r="K2385" s="15" t="s">
        <v>46282</v>
      </c>
      <c r="L2385" s="15" t="s">
        <v>25</v>
      </c>
      <c r="M2385" s="15" t="s">
        <v>79</v>
      </c>
      <c r="N2385" s="14">
        <v>2004</v>
      </c>
      <c r="O2385" s="15" t="s">
        <v>31919</v>
      </c>
      <c r="P2385" s="15" t="s">
        <v>106</v>
      </c>
      <c r="Q2385" s="15" t="s">
        <v>47065</v>
      </c>
      <c r="R2385" s="15" t="s">
        <v>31920</v>
      </c>
      <c r="S2385" s="15" t="s">
        <v>31921</v>
      </c>
      <c r="T2385" s="15" t="s">
        <v>31922</v>
      </c>
      <c r="U2385" s="15" t="s">
        <v>53</v>
      </c>
      <c r="V2385" s="15" t="s">
        <v>46281</v>
      </c>
      <c r="W2385" s="15" t="s">
        <v>1186</v>
      </c>
      <c r="X2385" s="15" t="str">
        <f>_xlfn.XLOOKUP(_LOOKUP[[#This Row],[AdjusterMemberName]],_Adjuster[Adjuster Name],_Adjuster[Email],,0)</f>
        <v>sAkinleye@knightcompany.com</v>
      </c>
      <c r="Y2385" s="15" t="str">
        <f>_xlfn.XLOOKUP(_LOOKUP[[#This Row],[AdjusterMemberName]],_Adjuster[Adjuster Name],_Adjuster[Phone Number],,0)</f>
        <v>424-559-5280</v>
      </c>
      <c r="Z2385" s="15" t="s">
        <v>31923</v>
      </c>
      <c r="AA23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1387 Hetrick Ave, Arroyo Grande  CA 93420</v>
      </c>
      <c r="AB2385" s="15"/>
    </row>
    <row r="2386" spans="1:28" x14ac:dyDescent="0.3">
      <c r="A2386" s="14">
        <v>1</v>
      </c>
      <c r="B2386" s="14">
        <v>1</v>
      </c>
      <c r="C2386" s="15" t="s">
        <v>27592</v>
      </c>
      <c r="D2386" s="15" t="s">
        <v>27592</v>
      </c>
      <c r="E2386" s="15">
        <v>45658</v>
      </c>
      <c r="F2386" s="15" t="s">
        <v>27593</v>
      </c>
      <c r="G2386" s="15">
        <v>45596</v>
      </c>
      <c r="H2386" s="15">
        <v>45777</v>
      </c>
      <c r="I2386" s="15" t="s">
        <v>27594</v>
      </c>
      <c r="J2386" s="15" t="s">
        <v>27595</v>
      </c>
      <c r="K2386" s="15" t="s">
        <v>45332</v>
      </c>
      <c r="L2386" s="15" t="s">
        <v>91</v>
      </c>
      <c r="M2386" s="15" t="s">
        <v>3016</v>
      </c>
      <c r="N2386" s="14">
        <v>2010</v>
      </c>
      <c r="O2386" s="15" t="s">
        <v>27596</v>
      </c>
      <c r="P2386" s="15" t="s">
        <v>106</v>
      </c>
      <c r="Q2386" s="15" t="s">
        <v>46978</v>
      </c>
      <c r="R2386" s="15" t="s">
        <v>27597</v>
      </c>
      <c r="S2386" s="15" t="s">
        <v>27598</v>
      </c>
      <c r="T2386" s="15" t="s">
        <v>2750</v>
      </c>
      <c r="U2386" s="15" t="s">
        <v>53</v>
      </c>
      <c r="V2386" s="15" t="s">
        <v>45681</v>
      </c>
      <c r="W2386" s="15" t="s">
        <v>3307</v>
      </c>
      <c r="X2386" s="15" t="e">
        <f>_xlfn.XLOOKUP(_LOOKUP[[#This Row],[AdjusterMemberName]],_Adjuster[Adjuster Name],_Adjuster[Email],,0)</f>
        <v>#N/A</v>
      </c>
      <c r="Y2386" s="15" t="e">
        <f>_xlfn.XLOOKUP(_LOOKUP[[#This Row],[AdjusterMemberName]],_Adjuster[Adjuster Name],_Adjuster[Phone Number],,0)</f>
        <v>#N/A</v>
      </c>
      <c r="Z2386" s="15" t="s">
        <v>27599</v>
      </c>
      <c r="AA23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12345 Old Pomerado Rd Apt 23, Poway  CA 92064</v>
      </c>
      <c r="AB2386" s="15"/>
    </row>
    <row r="2387" spans="1:28" x14ac:dyDescent="0.3">
      <c r="A2387" s="14">
        <v>1</v>
      </c>
      <c r="B2387" s="14">
        <v>1</v>
      </c>
      <c r="C2387" s="15" t="s">
        <v>27612</v>
      </c>
      <c r="D2387" s="15" t="s">
        <v>27613</v>
      </c>
      <c r="E2387" s="15">
        <v>45658</v>
      </c>
      <c r="F2387" s="15" t="s">
        <v>27614</v>
      </c>
      <c r="G2387" s="15">
        <v>45628</v>
      </c>
      <c r="H2387" s="15">
        <v>45810</v>
      </c>
      <c r="I2387" s="15" t="s">
        <v>27615</v>
      </c>
      <c r="J2387" s="15" t="s">
        <v>27616</v>
      </c>
      <c r="K2387" s="15" t="s">
        <v>45512</v>
      </c>
      <c r="L2387" s="15" t="s">
        <v>139</v>
      </c>
      <c r="M2387" s="15" t="s">
        <v>249</v>
      </c>
      <c r="N2387" s="14">
        <v>2018</v>
      </c>
      <c r="O2387" s="15" t="s">
        <v>27617</v>
      </c>
      <c r="P2387" s="15" t="s">
        <v>106</v>
      </c>
      <c r="Q2387" s="15" t="s">
        <v>46978</v>
      </c>
      <c r="R2387" s="15" t="s">
        <v>27618</v>
      </c>
      <c r="S2387" s="15" t="s">
        <v>27619</v>
      </c>
      <c r="T2387" s="15" t="s">
        <v>4842</v>
      </c>
      <c r="U2387" s="15" t="s">
        <v>53</v>
      </c>
      <c r="V2387" s="15" t="s">
        <v>45570</v>
      </c>
      <c r="W2387" s="15" t="s">
        <v>54</v>
      </c>
      <c r="X2387" s="15" t="str">
        <f>_xlfn.XLOOKUP(_LOOKUP[[#This Row],[AdjusterMemberName]],_Adjuster[Adjuster Name],_Adjuster[Email],,0)</f>
        <v>JRubalcava@knightcompany.com</v>
      </c>
      <c r="Y2387" s="15" t="str">
        <f>_xlfn.XLOOKUP(_LOOKUP[[#This Row],[AdjusterMemberName]],_Adjuster[Adjuster Name],_Adjuster[Phone Number],,0)</f>
        <v>424-559-5420</v>
      </c>
      <c r="Z2387" s="15" t="s">
        <v>27620</v>
      </c>
      <c r="AA23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18421 Mclaren St, La Puente  CA 91744</v>
      </c>
      <c r="AB2387" s="15"/>
    </row>
    <row r="2388" spans="1:28" x14ac:dyDescent="0.3">
      <c r="A2388" s="14">
        <v>1</v>
      </c>
      <c r="B2388" s="14">
        <v>1</v>
      </c>
      <c r="C2388" s="15" t="s">
        <v>20089</v>
      </c>
      <c r="D2388" s="15" t="s">
        <v>20089</v>
      </c>
      <c r="E2388" s="15">
        <v>45658</v>
      </c>
      <c r="F2388" s="15" t="s">
        <v>27621</v>
      </c>
      <c r="G2388" s="15">
        <v>45613</v>
      </c>
      <c r="H2388" s="15">
        <v>45794</v>
      </c>
      <c r="I2388" s="15" t="s">
        <v>27622</v>
      </c>
      <c r="J2388" s="15" t="s">
        <v>27623</v>
      </c>
      <c r="K2388" s="15" t="s">
        <v>45635</v>
      </c>
      <c r="L2388" s="15" t="s">
        <v>139</v>
      </c>
      <c r="M2388" s="15" t="s">
        <v>678</v>
      </c>
      <c r="N2388" s="14">
        <v>2023</v>
      </c>
      <c r="O2388" s="15" t="s">
        <v>27624</v>
      </c>
      <c r="P2388" s="15" t="s">
        <v>106</v>
      </c>
      <c r="Q2388" s="15" t="s">
        <v>47092</v>
      </c>
      <c r="R2388" s="15" t="s">
        <v>20095</v>
      </c>
      <c r="S2388" s="15" t="s">
        <v>20096</v>
      </c>
      <c r="T2388" s="15" t="s">
        <v>424</v>
      </c>
      <c r="U2388" s="15" t="s">
        <v>53</v>
      </c>
      <c r="V2388" s="15" t="s">
        <v>45717</v>
      </c>
      <c r="W2388" s="15" t="s">
        <v>264</v>
      </c>
      <c r="X2388" s="15" t="str">
        <f>_xlfn.XLOOKUP(_LOOKUP[[#This Row],[AdjusterMemberName]],_Adjuster[Adjuster Name],_Adjuster[Email],,0)</f>
        <v>sBonnevie@knightcompany.com</v>
      </c>
      <c r="Y2388" s="15" t="str">
        <f>_xlfn.XLOOKUP(_LOOKUP[[#This Row],[AdjusterMemberName]],_Adjuster[Adjuster Name],_Adjuster[Phone Number],,0)</f>
        <v>323-692-4064</v>
      </c>
      <c r="Z2388" s="15" t="s">
        <v>20097</v>
      </c>
      <c r="AA23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7175 Fairfax Dr, San Bernardino  CA 92404</v>
      </c>
      <c r="AB2388" s="15"/>
    </row>
    <row r="2389" spans="1:28" x14ac:dyDescent="0.3">
      <c r="A2389" s="14">
        <v>1</v>
      </c>
      <c r="B2389" s="14">
        <v>1</v>
      </c>
      <c r="C2389" s="15" t="s">
        <v>27650</v>
      </c>
      <c r="D2389" s="15" t="s">
        <v>27650</v>
      </c>
      <c r="E2389" s="15">
        <v>45658</v>
      </c>
      <c r="F2389" s="15" t="s">
        <v>27651</v>
      </c>
      <c r="G2389" s="15">
        <v>45641</v>
      </c>
      <c r="H2389" s="15">
        <v>45823</v>
      </c>
      <c r="I2389" s="15" t="s">
        <v>27652</v>
      </c>
      <c r="J2389" s="15" t="s">
        <v>27653</v>
      </c>
      <c r="K2389" s="15" t="s">
        <v>45388</v>
      </c>
      <c r="L2389" s="15" t="s">
        <v>128</v>
      </c>
      <c r="M2389" s="15" t="s">
        <v>129</v>
      </c>
      <c r="N2389" s="14">
        <v>2019</v>
      </c>
      <c r="O2389" s="15" t="s">
        <v>27654</v>
      </c>
      <c r="P2389" s="15" t="s">
        <v>106</v>
      </c>
      <c r="Q2389" s="15" t="s">
        <v>47127</v>
      </c>
      <c r="R2389" s="15" t="s">
        <v>27655</v>
      </c>
      <c r="S2389" s="15" t="s">
        <v>27656</v>
      </c>
      <c r="T2389" s="15" t="s">
        <v>15379</v>
      </c>
      <c r="U2389" s="15" t="s">
        <v>53</v>
      </c>
      <c r="V2389" s="15" t="s">
        <v>45608</v>
      </c>
      <c r="W2389" s="15" t="s">
        <v>1186</v>
      </c>
      <c r="X2389" s="15" t="str">
        <f>_xlfn.XLOOKUP(_LOOKUP[[#This Row],[AdjusterMemberName]],_Adjuster[Adjuster Name],_Adjuster[Email],,0)</f>
        <v>sAkinleye@knightcompany.com</v>
      </c>
      <c r="Y2389" s="15" t="str">
        <f>_xlfn.XLOOKUP(_LOOKUP[[#This Row],[AdjusterMemberName]],_Adjuster[Adjuster Name],_Adjuster[Phone Number],,0)</f>
        <v>424-559-5280</v>
      </c>
      <c r="Z2389" s="15" t="s">
        <v>27657</v>
      </c>
      <c r="AA23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478 Archwood Pl, Altadena  CA 91001</v>
      </c>
      <c r="AB2389" s="15"/>
    </row>
    <row r="2390" spans="1:28" x14ac:dyDescent="0.3">
      <c r="A2390" s="14">
        <v>1</v>
      </c>
      <c r="B2390" s="14">
        <v>1</v>
      </c>
      <c r="C2390" s="15" t="s">
        <v>14890</v>
      </c>
      <c r="D2390" s="15" t="s">
        <v>14890</v>
      </c>
      <c r="E2390" s="15">
        <v>45658</v>
      </c>
      <c r="F2390" s="15" t="s">
        <v>27660</v>
      </c>
      <c r="G2390" s="15">
        <v>45574</v>
      </c>
      <c r="H2390" s="15">
        <v>45756</v>
      </c>
      <c r="I2390" s="15" t="s">
        <v>27661</v>
      </c>
      <c r="J2390" s="15" t="s">
        <v>27662</v>
      </c>
      <c r="K2390" s="15" t="s">
        <v>45528</v>
      </c>
      <c r="L2390" s="15" t="s">
        <v>281</v>
      </c>
      <c r="M2390" s="15" t="s">
        <v>4161</v>
      </c>
      <c r="N2390" s="14">
        <v>2022</v>
      </c>
      <c r="O2390" s="15" t="s">
        <v>14894</v>
      </c>
      <c r="P2390" s="15" t="s">
        <v>106</v>
      </c>
      <c r="Q2390" s="15" t="s">
        <v>47019</v>
      </c>
      <c r="R2390" s="15" t="s">
        <v>2024</v>
      </c>
      <c r="S2390" s="15" t="s">
        <v>14895</v>
      </c>
      <c r="T2390" s="15" t="s">
        <v>3342</v>
      </c>
      <c r="U2390" s="15" t="s">
        <v>53</v>
      </c>
      <c r="V2390" s="15" t="s">
        <v>45720</v>
      </c>
      <c r="W2390" s="15" t="s">
        <v>1357</v>
      </c>
      <c r="X2390" s="15" t="str">
        <f>_xlfn.XLOOKUP(_LOOKUP[[#This Row],[AdjusterMemberName]],_Adjuster[Adjuster Name],_Adjuster[Email],,0)</f>
        <v>jRivera1@knightcompany.com</v>
      </c>
      <c r="Y2390" s="15" t="str">
        <f>_xlfn.XLOOKUP(_LOOKUP[[#This Row],[AdjusterMemberName]],_Adjuster[Adjuster Name],_Adjuster[Phone Number],,0)</f>
        <v>424-559-5239</v>
      </c>
      <c r="Z2390" s="15" t="s">
        <v>14896</v>
      </c>
      <c r="AA23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5233 Sierra Cross Way, Jurupa Valley  CA 92509</v>
      </c>
      <c r="AB2390" s="15"/>
    </row>
    <row r="2391" spans="1:28" x14ac:dyDescent="0.3">
      <c r="A2391" s="14">
        <v>1</v>
      </c>
      <c r="B2391" s="14">
        <v>1</v>
      </c>
      <c r="C2391" s="15" t="s">
        <v>27663</v>
      </c>
      <c r="D2391" s="15" t="s">
        <v>27664</v>
      </c>
      <c r="E2391" s="15">
        <v>45658</v>
      </c>
      <c r="F2391" s="15" t="s">
        <v>27665</v>
      </c>
      <c r="G2391" s="15">
        <v>45566</v>
      </c>
      <c r="H2391" s="15">
        <v>45748</v>
      </c>
      <c r="I2391" s="15" t="s">
        <v>27666</v>
      </c>
      <c r="J2391" s="15" t="s">
        <v>27667</v>
      </c>
      <c r="K2391" s="15" t="s">
        <v>46416</v>
      </c>
      <c r="L2391" s="15" t="s">
        <v>314</v>
      </c>
      <c r="M2391" s="15" t="s">
        <v>315</v>
      </c>
      <c r="N2391" s="14">
        <v>2022</v>
      </c>
      <c r="O2391" s="15" t="s">
        <v>27668</v>
      </c>
      <c r="P2391" s="15" t="s">
        <v>106</v>
      </c>
      <c r="Q2391" s="15" t="s">
        <v>47171</v>
      </c>
      <c r="R2391" s="15" t="s">
        <v>27669</v>
      </c>
      <c r="S2391" s="15" t="s">
        <v>27670</v>
      </c>
      <c r="T2391" s="15" t="s">
        <v>164</v>
      </c>
      <c r="U2391" s="15" t="s">
        <v>53</v>
      </c>
      <c r="V2391" s="15" t="s">
        <v>46295</v>
      </c>
      <c r="W2391" s="15" t="s">
        <v>264</v>
      </c>
      <c r="X2391" s="15" t="str">
        <f>_xlfn.XLOOKUP(_LOOKUP[[#This Row],[AdjusterMemberName]],_Adjuster[Adjuster Name],_Adjuster[Email],,0)</f>
        <v>sBonnevie@knightcompany.com</v>
      </c>
      <c r="Y2391" s="15" t="str">
        <f>_xlfn.XLOOKUP(_LOOKUP[[#This Row],[AdjusterMemberName]],_Adjuster[Adjuster Name],_Adjuster[Phone Number],,0)</f>
        <v>323-692-4064</v>
      </c>
      <c r="Z2391" s="15" t="s">
        <v>27671</v>
      </c>
      <c r="AA23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3393 N Millbrook Ave Apt 31, Fresno  CA 93726</v>
      </c>
      <c r="AB2391" s="15">
        <v>45686</v>
      </c>
    </row>
    <row r="2392" spans="1:28" x14ac:dyDescent="0.3">
      <c r="A2392" s="14">
        <v>1</v>
      </c>
      <c r="B2392" s="14">
        <v>1</v>
      </c>
      <c r="C2392" s="15" t="s">
        <v>27681</v>
      </c>
      <c r="D2392" s="15" t="s">
        <v>27681</v>
      </c>
      <c r="E2392" s="15">
        <v>45658</v>
      </c>
      <c r="F2392" s="15" t="s">
        <v>27682</v>
      </c>
      <c r="G2392" s="15">
        <v>45587</v>
      </c>
      <c r="H2392" s="15">
        <v>45769</v>
      </c>
      <c r="I2392" s="15" t="s">
        <v>27683</v>
      </c>
      <c r="J2392" s="15" t="s">
        <v>27684</v>
      </c>
      <c r="K2392" s="15" t="s">
        <v>45496</v>
      </c>
      <c r="L2392" s="15" t="s">
        <v>229</v>
      </c>
      <c r="M2392" s="15" t="s">
        <v>723</v>
      </c>
      <c r="N2392" s="14">
        <v>2017</v>
      </c>
      <c r="O2392" s="15" t="s">
        <v>27685</v>
      </c>
      <c r="P2392" s="15" t="s">
        <v>106</v>
      </c>
      <c r="Q2392" s="15" t="s">
        <v>47019</v>
      </c>
      <c r="R2392" s="15" t="s">
        <v>5045</v>
      </c>
      <c r="S2392" s="15" t="s">
        <v>27686</v>
      </c>
      <c r="T2392" s="15" t="s">
        <v>894</v>
      </c>
      <c r="U2392" s="15" t="s">
        <v>53</v>
      </c>
      <c r="V2392" s="15" t="s">
        <v>46208</v>
      </c>
      <c r="W2392" s="15" t="s">
        <v>3114</v>
      </c>
      <c r="X2392" s="15" t="str">
        <f>_xlfn.XLOOKUP(_LOOKUP[[#This Row],[AdjusterMemberName]],_Adjuster[Adjuster Name],_Adjuster[Email],,0)</f>
        <v>eExmundo@knightcompany.com</v>
      </c>
      <c r="Y2392" s="15" t="str">
        <f>_xlfn.XLOOKUP(_LOOKUP[[#This Row],[AdjusterMemberName]],_Adjuster[Adjuster Name],_Adjuster[Phone Number],,0)</f>
        <v>424-559-5400</v>
      </c>
      <c r="Z2392" s="15" t="s">
        <v>27687</v>
      </c>
      <c r="AA23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512 S 36Th St, San Diego  CA 92113</v>
      </c>
      <c r="AB2392" s="15">
        <v>45659</v>
      </c>
    </row>
    <row r="2393" spans="1:28" x14ac:dyDescent="0.3">
      <c r="A2393" s="14">
        <v>1</v>
      </c>
      <c r="B2393" s="14">
        <v>1</v>
      </c>
      <c r="C2393" s="15" t="s">
        <v>27696</v>
      </c>
      <c r="D2393" s="15" t="s">
        <v>27696</v>
      </c>
      <c r="E2393" s="15">
        <v>45658</v>
      </c>
      <c r="F2393" s="15" t="s">
        <v>27697</v>
      </c>
      <c r="G2393" s="15">
        <v>45644</v>
      </c>
      <c r="H2393" s="15">
        <v>45826</v>
      </c>
      <c r="I2393" s="15" t="s">
        <v>27698</v>
      </c>
      <c r="J2393" s="15" t="s">
        <v>27699</v>
      </c>
      <c r="K2393" s="15" t="s">
        <v>45590</v>
      </c>
      <c r="L2393" s="15" t="s">
        <v>103</v>
      </c>
      <c r="M2393" s="15" t="s">
        <v>304</v>
      </c>
      <c r="N2393" s="14">
        <v>2016</v>
      </c>
      <c r="O2393" s="15" t="s">
        <v>27700</v>
      </c>
      <c r="P2393" s="15" t="s">
        <v>106</v>
      </c>
      <c r="Q2393" s="15" t="s">
        <v>47073</v>
      </c>
      <c r="R2393" s="15" t="s">
        <v>27701</v>
      </c>
      <c r="S2393" s="15" t="s">
        <v>27702</v>
      </c>
      <c r="T2393" s="15" t="s">
        <v>174</v>
      </c>
      <c r="U2393" s="15" t="s">
        <v>53</v>
      </c>
      <c r="V2393" s="15" t="s">
        <v>45367</v>
      </c>
      <c r="W2393" s="15" t="s">
        <v>54</v>
      </c>
      <c r="X2393" s="15" t="str">
        <f>_xlfn.XLOOKUP(_LOOKUP[[#This Row],[AdjusterMemberName]],_Adjuster[Adjuster Name],_Adjuster[Email],,0)</f>
        <v>JRubalcava@knightcompany.com</v>
      </c>
      <c r="Y2393" s="15" t="str">
        <f>_xlfn.XLOOKUP(_LOOKUP[[#This Row],[AdjusterMemberName]],_Adjuster[Adjuster Name],_Adjuster[Phone Number],,0)</f>
        <v>424-559-5420</v>
      </c>
      <c r="Z2393" s="15" t="s">
        <v>27703</v>
      </c>
      <c r="AA23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1063 E 49Th Pl, Los Angeles  CA 90011</v>
      </c>
      <c r="AB2393" s="15">
        <v>45677</v>
      </c>
    </row>
    <row r="2394" spans="1:28" x14ac:dyDescent="0.3">
      <c r="A2394" s="14">
        <v>1</v>
      </c>
      <c r="B2394" s="14">
        <v>1</v>
      </c>
      <c r="C2394" s="15" t="s">
        <v>21256</v>
      </c>
      <c r="D2394" s="15" t="s">
        <v>27790</v>
      </c>
      <c r="E2394" s="15">
        <v>45658</v>
      </c>
      <c r="F2394" s="15" t="s">
        <v>27791</v>
      </c>
      <c r="G2394" s="15">
        <v>45576</v>
      </c>
      <c r="H2394" s="15">
        <v>45758</v>
      </c>
      <c r="I2394" s="15" t="s">
        <v>27792</v>
      </c>
      <c r="J2394" s="15" t="s">
        <v>27793</v>
      </c>
      <c r="K2394" s="15" t="s">
        <v>45542</v>
      </c>
      <c r="L2394" s="15" t="s">
        <v>270</v>
      </c>
      <c r="M2394" s="15" t="s">
        <v>3172</v>
      </c>
      <c r="N2394" s="14">
        <v>2017</v>
      </c>
      <c r="O2394" s="15" t="s">
        <v>27794</v>
      </c>
      <c r="P2394" s="15" t="s">
        <v>106</v>
      </c>
      <c r="Q2394" s="15" t="s">
        <v>47093</v>
      </c>
      <c r="R2394" s="15" t="s">
        <v>21261</v>
      </c>
      <c r="S2394" s="15" t="s">
        <v>21262</v>
      </c>
      <c r="T2394" s="15" t="s">
        <v>16345</v>
      </c>
      <c r="U2394" s="15" t="s">
        <v>53</v>
      </c>
      <c r="V2394" s="15" t="s">
        <v>45692</v>
      </c>
      <c r="W2394" s="15" t="s">
        <v>3307</v>
      </c>
      <c r="X2394" s="15" t="e">
        <f>_xlfn.XLOOKUP(_LOOKUP[[#This Row],[AdjusterMemberName]],_Adjuster[Adjuster Name],_Adjuster[Email],,0)</f>
        <v>#N/A</v>
      </c>
      <c r="Y2394" s="15" t="e">
        <f>_xlfn.XLOOKUP(_LOOKUP[[#This Row],[AdjusterMemberName]],_Adjuster[Adjuster Name],_Adjuster[Phone Number],,0)</f>
        <v>#N/A</v>
      </c>
      <c r="Z2394" s="15" t="s">
        <v>21263</v>
      </c>
      <c r="AA23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193 S Mirage Ave, Lindsay  CA 93247</v>
      </c>
      <c r="AB2394" s="15"/>
    </row>
    <row r="2395" spans="1:28" x14ac:dyDescent="0.3">
      <c r="A2395" s="14">
        <v>1</v>
      </c>
      <c r="B2395" s="14">
        <v>1</v>
      </c>
      <c r="C2395" s="15" t="s">
        <v>7564</v>
      </c>
      <c r="D2395" s="15" t="s">
        <v>26187</v>
      </c>
      <c r="E2395" s="15">
        <v>45658</v>
      </c>
      <c r="F2395" s="15" t="s">
        <v>27795</v>
      </c>
      <c r="G2395" s="15">
        <v>45653</v>
      </c>
      <c r="H2395" s="15">
        <v>45835</v>
      </c>
      <c r="I2395" s="15" t="s">
        <v>27796</v>
      </c>
      <c r="J2395" s="15" t="s">
        <v>27797</v>
      </c>
      <c r="K2395" s="15" t="s">
        <v>45397</v>
      </c>
      <c r="L2395" s="15" t="s">
        <v>139</v>
      </c>
      <c r="M2395" s="15" t="s">
        <v>470</v>
      </c>
      <c r="N2395" s="14">
        <v>2007</v>
      </c>
      <c r="O2395" s="15" t="s">
        <v>17952</v>
      </c>
      <c r="P2395" s="15" t="s">
        <v>106</v>
      </c>
      <c r="Q2395" s="15" t="s">
        <v>47006</v>
      </c>
      <c r="R2395" s="15" t="s">
        <v>17953</v>
      </c>
      <c r="S2395" s="15" t="s">
        <v>17954</v>
      </c>
      <c r="T2395" s="15" t="s">
        <v>174</v>
      </c>
      <c r="U2395" s="15" t="s">
        <v>53</v>
      </c>
      <c r="V2395" s="15" t="s">
        <v>45819</v>
      </c>
      <c r="W2395" s="15" t="s">
        <v>264</v>
      </c>
      <c r="X2395" s="15" t="str">
        <f>_xlfn.XLOOKUP(_LOOKUP[[#This Row],[AdjusterMemberName]],_Adjuster[Adjuster Name],_Adjuster[Email],,0)</f>
        <v>sBonnevie@knightcompany.com</v>
      </c>
      <c r="Y2395" s="15" t="str">
        <f>_xlfn.XLOOKUP(_LOOKUP[[#This Row],[AdjusterMemberName]],_Adjuster[Adjuster Name],_Adjuster[Phone Number],,0)</f>
        <v>323-692-4064</v>
      </c>
      <c r="Z2395" s="15" t="s">
        <v>26191</v>
      </c>
      <c r="AA23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659 Eastmont Ave , Los Angeles  CA 90022</v>
      </c>
      <c r="AB2395" s="15"/>
    </row>
    <row r="2396" spans="1:28" x14ac:dyDescent="0.3">
      <c r="A2396" s="14">
        <v>1</v>
      </c>
      <c r="B2396" s="14">
        <v>1</v>
      </c>
      <c r="C2396" s="15" t="s">
        <v>27898</v>
      </c>
      <c r="D2396" s="15" t="s">
        <v>27898</v>
      </c>
      <c r="E2396" s="15">
        <v>45658</v>
      </c>
      <c r="F2396" s="15" t="s">
        <v>27899</v>
      </c>
      <c r="G2396" s="15">
        <v>45600</v>
      </c>
      <c r="H2396" s="15">
        <v>45781</v>
      </c>
      <c r="I2396" s="15" t="s">
        <v>27900</v>
      </c>
      <c r="J2396" s="15" t="s">
        <v>27901</v>
      </c>
      <c r="K2396" s="15" t="s">
        <v>45332</v>
      </c>
      <c r="L2396" s="15" t="s">
        <v>1452</v>
      </c>
      <c r="M2396" s="15" t="s">
        <v>2022</v>
      </c>
      <c r="N2396" s="14">
        <v>2021</v>
      </c>
      <c r="O2396" s="15" t="s">
        <v>27902</v>
      </c>
      <c r="P2396" s="15" t="s">
        <v>106</v>
      </c>
      <c r="Q2396" s="15" t="s">
        <v>46978</v>
      </c>
      <c r="R2396" s="15" t="s">
        <v>162</v>
      </c>
      <c r="S2396" s="15" t="s">
        <v>27903</v>
      </c>
      <c r="T2396" s="15" t="s">
        <v>1834</v>
      </c>
      <c r="U2396" s="15" t="s">
        <v>53</v>
      </c>
      <c r="V2396" s="15" t="s">
        <v>45607</v>
      </c>
      <c r="W2396" s="15" t="s">
        <v>850</v>
      </c>
      <c r="X2396" s="15" t="e">
        <f>_xlfn.XLOOKUP(_LOOKUP[[#This Row],[AdjusterMemberName]],_Adjuster[Adjuster Name],_Adjuster[Email],,0)</f>
        <v>#N/A</v>
      </c>
      <c r="Y2396" s="15" t="e">
        <f>_xlfn.XLOOKUP(_LOOKUP[[#This Row],[AdjusterMemberName]],_Adjuster[Adjuster Name],_Adjuster[Phone Number],,0)</f>
        <v>#N/A</v>
      </c>
      <c r="Z2396" s="15" t="s">
        <v>27904</v>
      </c>
      <c r="AA23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880 La Terraza Blvd, Escondido  CA 92025</v>
      </c>
      <c r="AB2396" s="15">
        <v>45670</v>
      </c>
    </row>
    <row r="2397" spans="1:28" x14ac:dyDescent="0.3">
      <c r="A2397" s="14">
        <v>1</v>
      </c>
      <c r="B2397" s="14">
        <v>1</v>
      </c>
      <c r="C2397" s="15" t="s">
        <v>30079</v>
      </c>
      <c r="D2397" s="15" t="s">
        <v>30079</v>
      </c>
      <c r="E2397" s="15">
        <v>45658</v>
      </c>
      <c r="F2397" s="15" t="s">
        <v>30080</v>
      </c>
      <c r="G2397" s="15">
        <v>45483</v>
      </c>
      <c r="H2397" s="15">
        <v>45667</v>
      </c>
      <c r="I2397" s="15" t="s">
        <v>30081</v>
      </c>
      <c r="J2397" s="15" t="s">
        <v>30082</v>
      </c>
      <c r="K2397" s="15" t="s">
        <v>45506</v>
      </c>
      <c r="L2397" s="15" t="s">
        <v>128</v>
      </c>
      <c r="M2397" s="15" t="s">
        <v>129</v>
      </c>
      <c r="N2397" s="14">
        <v>2025</v>
      </c>
      <c r="O2397" s="15" t="s">
        <v>30083</v>
      </c>
      <c r="P2397" s="15" t="s">
        <v>81</v>
      </c>
      <c r="Q2397" s="15" t="s">
        <v>119</v>
      </c>
      <c r="R2397" s="15" t="s">
        <v>30084</v>
      </c>
      <c r="S2397" s="15" t="s">
        <v>30085</v>
      </c>
      <c r="T2397" s="15" t="s">
        <v>174</v>
      </c>
      <c r="U2397" s="15" t="s">
        <v>53</v>
      </c>
      <c r="V2397" s="15" t="s">
        <v>45367</v>
      </c>
      <c r="W2397" s="15" t="s">
        <v>22473</v>
      </c>
      <c r="X2397" s="15" t="e">
        <f>_xlfn.XLOOKUP(_LOOKUP[[#This Row],[AdjusterMemberName]],_Adjuster[Adjuster Name],_Adjuster[Email],,0)</f>
        <v>#N/A</v>
      </c>
      <c r="Y2397" s="15" t="e">
        <f>_xlfn.XLOOKUP(_LOOKUP[[#This Row],[AdjusterMemberName]],_Adjuster[Adjuster Name],_Adjuster[Phone Number],,0)</f>
        <v>#N/A</v>
      </c>
      <c r="Z2397" s="15" t="s">
        <v>30086</v>
      </c>
      <c r="AA23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4062 Mckinley Ave, Los Angeles  CA 90011</v>
      </c>
      <c r="AB2397" s="15">
        <v>45647</v>
      </c>
    </row>
    <row r="2398" spans="1:28" x14ac:dyDescent="0.3">
      <c r="A2398" s="14">
        <v>1</v>
      </c>
      <c r="B2398" s="14">
        <v>1</v>
      </c>
      <c r="C2398" s="15" t="s">
        <v>34685</v>
      </c>
      <c r="D2398" s="15" t="s">
        <v>34686</v>
      </c>
      <c r="E2398" s="15">
        <v>45658</v>
      </c>
      <c r="F2398" s="15" t="s">
        <v>34687</v>
      </c>
      <c r="G2398" s="15">
        <v>45544</v>
      </c>
      <c r="H2398" s="15">
        <v>45725</v>
      </c>
      <c r="I2398" s="15" t="s">
        <v>34688</v>
      </c>
      <c r="J2398" s="15" t="s">
        <v>34689</v>
      </c>
      <c r="K2398" s="15" t="s">
        <v>45756</v>
      </c>
      <c r="L2398" s="15" t="s">
        <v>128</v>
      </c>
      <c r="M2398" s="15" t="s">
        <v>129</v>
      </c>
      <c r="N2398" s="14">
        <v>2024</v>
      </c>
      <c r="O2398" s="15" t="s">
        <v>34690</v>
      </c>
      <c r="P2398" s="15" t="s">
        <v>106</v>
      </c>
      <c r="Q2398" s="15" t="s">
        <v>47097</v>
      </c>
      <c r="R2398" s="15" t="s">
        <v>34691</v>
      </c>
      <c r="S2398" s="15" t="s">
        <v>34692</v>
      </c>
      <c r="T2398" s="15" t="s">
        <v>174</v>
      </c>
      <c r="U2398" s="15" t="s">
        <v>53</v>
      </c>
      <c r="V2398" s="15" t="s">
        <v>45508</v>
      </c>
      <c r="W2398" s="15" t="s">
        <v>22473</v>
      </c>
      <c r="X2398" s="15" t="e">
        <f>_xlfn.XLOOKUP(_LOOKUP[[#This Row],[AdjusterMemberName]],_Adjuster[Adjuster Name],_Adjuster[Email],,0)</f>
        <v>#N/A</v>
      </c>
      <c r="Y2398" s="15" t="e">
        <f>_xlfn.XLOOKUP(_LOOKUP[[#This Row],[AdjusterMemberName]],_Adjuster[Adjuster Name],_Adjuster[Phone Number],,0)</f>
        <v>#N/A</v>
      </c>
      <c r="Z2398" s="15" t="s">
        <v>34693</v>
      </c>
      <c r="AA23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855 E 120Th St Apt 2, Los Angeles  CA 90059</v>
      </c>
      <c r="AB2398" s="15"/>
    </row>
    <row r="2399" spans="1:28" x14ac:dyDescent="0.3">
      <c r="A2399" s="14">
        <v>1</v>
      </c>
      <c r="B2399" s="14">
        <v>1</v>
      </c>
      <c r="C2399" s="15" t="s">
        <v>27547</v>
      </c>
      <c r="D2399" s="15" t="s">
        <v>27547</v>
      </c>
      <c r="E2399" s="15">
        <v>45657</v>
      </c>
      <c r="F2399" s="15" t="s">
        <v>27548</v>
      </c>
      <c r="G2399" s="15">
        <v>45493</v>
      </c>
      <c r="H2399" s="15">
        <v>45677</v>
      </c>
      <c r="I2399" s="15" t="s">
        <v>27549</v>
      </c>
      <c r="J2399" s="15" t="s">
        <v>27550</v>
      </c>
      <c r="K2399" s="15" t="s">
        <v>45759</v>
      </c>
      <c r="L2399" s="15" t="s">
        <v>103</v>
      </c>
      <c r="M2399" s="15" t="s">
        <v>304</v>
      </c>
      <c r="N2399" s="14">
        <v>2021</v>
      </c>
      <c r="O2399" s="15" t="s">
        <v>27551</v>
      </c>
      <c r="P2399" s="15" t="s">
        <v>106</v>
      </c>
      <c r="Q2399" s="15" t="s">
        <v>119</v>
      </c>
      <c r="R2399" s="15" t="s">
        <v>8811</v>
      </c>
      <c r="S2399" s="15" t="s">
        <v>27552</v>
      </c>
      <c r="T2399" s="15" t="s">
        <v>96</v>
      </c>
      <c r="U2399" s="15" t="s">
        <v>53</v>
      </c>
      <c r="V2399" s="15" t="s">
        <v>45731</v>
      </c>
      <c r="W2399" s="15" t="s">
        <v>22473</v>
      </c>
      <c r="X2399" s="15" t="e">
        <f>_xlfn.XLOOKUP(_LOOKUP[[#This Row],[AdjusterMemberName]],_Adjuster[Adjuster Name],_Adjuster[Email],,0)</f>
        <v>#N/A</v>
      </c>
      <c r="Y2399" s="15" t="e">
        <f>_xlfn.XLOOKUP(_LOOKUP[[#This Row],[AdjusterMemberName]],_Adjuster[Adjuster Name],_Adjuster[Phone Number],,0)</f>
        <v>#N/A</v>
      </c>
      <c r="Z2399" s="15" t="s">
        <v>27553</v>
      </c>
      <c r="AA23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24540 Cottonwood Ave Apt 2103, Moreno Valley  CA 92553</v>
      </c>
      <c r="AB2399" s="15">
        <v>45646</v>
      </c>
    </row>
    <row r="2400" spans="1:28" x14ac:dyDescent="0.3">
      <c r="A2400" s="14">
        <v>1</v>
      </c>
      <c r="B2400" s="14">
        <v>1</v>
      </c>
      <c r="C2400" s="15" t="s">
        <v>27633</v>
      </c>
      <c r="D2400" s="15" t="s">
        <v>27634</v>
      </c>
      <c r="E2400" s="15">
        <v>45657</v>
      </c>
      <c r="F2400" s="15" t="s">
        <v>27635</v>
      </c>
      <c r="G2400" s="15">
        <v>45632</v>
      </c>
      <c r="H2400" s="15">
        <v>45814</v>
      </c>
      <c r="I2400" s="15" t="s">
        <v>27636</v>
      </c>
      <c r="J2400" s="15" t="s">
        <v>27637</v>
      </c>
      <c r="K2400" s="15" t="s">
        <v>45332</v>
      </c>
      <c r="L2400" s="15" t="s">
        <v>128</v>
      </c>
      <c r="M2400" s="15" t="s">
        <v>170</v>
      </c>
      <c r="N2400" s="14">
        <v>2024</v>
      </c>
      <c r="O2400" s="15" t="s">
        <v>27638</v>
      </c>
      <c r="P2400" s="15" t="s">
        <v>106</v>
      </c>
      <c r="Q2400" s="15" t="s">
        <v>47020</v>
      </c>
      <c r="R2400" s="15" t="s">
        <v>27639</v>
      </c>
      <c r="S2400" s="15" t="s">
        <v>27640</v>
      </c>
      <c r="T2400" s="15" t="s">
        <v>592</v>
      </c>
      <c r="U2400" s="15" t="s">
        <v>53</v>
      </c>
      <c r="V2400" s="15" t="s">
        <v>45910</v>
      </c>
      <c r="W2400" s="15" t="s">
        <v>3184</v>
      </c>
      <c r="X2400" s="15" t="str">
        <f>_xlfn.XLOOKUP(_LOOKUP[[#This Row],[AdjusterMemberName]],_Adjuster[Adjuster Name],_Adjuster[Email],,0)</f>
        <v>mQualls@knightcompany.com</v>
      </c>
      <c r="Y2400" s="15" t="str">
        <f>_xlfn.XLOOKUP(_LOOKUP[[#This Row],[AdjusterMemberName]],_Adjuster[Adjuster Name],_Adjuster[Phone Number],,0)</f>
        <v>424-559-5436</v>
      </c>
      <c r="Z2400" s="15" t="s">
        <v>27641</v>
      </c>
      <c r="AA24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12976 Altadena St , Hesperia  CA 92344</v>
      </c>
      <c r="AB2400" s="15"/>
    </row>
    <row r="2401" spans="1:28" x14ac:dyDescent="0.3">
      <c r="A2401" s="14">
        <v>1</v>
      </c>
      <c r="B2401" s="14">
        <v>1</v>
      </c>
      <c r="C2401" s="15" t="s">
        <v>27642</v>
      </c>
      <c r="D2401" s="15" t="s">
        <v>27642</v>
      </c>
      <c r="E2401" s="15">
        <v>45657</v>
      </c>
      <c r="F2401" s="15" t="s">
        <v>27643</v>
      </c>
      <c r="G2401" s="15">
        <v>45531</v>
      </c>
      <c r="H2401" s="15">
        <v>45715</v>
      </c>
      <c r="I2401" s="15" t="s">
        <v>27644</v>
      </c>
      <c r="J2401" s="15" t="s">
        <v>27645</v>
      </c>
      <c r="K2401" s="15" t="s">
        <v>45334</v>
      </c>
      <c r="L2401" s="15" t="s">
        <v>139</v>
      </c>
      <c r="M2401" s="15" t="s">
        <v>1219</v>
      </c>
      <c r="N2401" s="14">
        <v>2019</v>
      </c>
      <c r="O2401" s="15" t="s">
        <v>27646</v>
      </c>
      <c r="P2401" s="15" t="s">
        <v>81</v>
      </c>
      <c r="Q2401" s="15" t="s">
        <v>47019</v>
      </c>
      <c r="R2401" s="15" t="s">
        <v>27647</v>
      </c>
      <c r="S2401" s="15" t="s">
        <v>27648</v>
      </c>
      <c r="T2401" s="15" t="s">
        <v>308</v>
      </c>
      <c r="U2401" s="15" t="s">
        <v>53</v>
      </c>
      <c r="V2401" s="15" t="s">
        <v>45476</v>
      </c>
      <c r="W2401" s="15" t="s">
        <v>3307</v>
      </c>
      <c r="X2401" s="15" t="e">
        <f>_xlfn.XLOOKUP(_LOOKUP[[#This Row],[AdjusterMemberName]],_Adjuster[Adjuster Name],_Adjuster[Email],,0)</f>
        <v>#N/A</v>
      </c>
      <c r="Y2401" s="15" t="e">
        <f>_xlfn.XLOOKUP(_LOOKUP[[#This Row],[AdjusterMemberName]],_Adjuster[Adjuster Name],_Adjuster[Phone Number],,0)</f>
        <v>#N/A</v>
      </c>
      <c r="Z2401" s="15" t="s">
        <v>27649</v>
      </c>
      <c r="AA24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2893 Priscilla St, Riverside  CA 92506</v>
      </c>
      <c r="AB2401" s="15">
        <v>45658</v>
      </c>
    </row>
    <row r="2402" spans="1:28" x14ac:dyDescent="0.3">
      <c r="A2402" s="14">
        <v>1</v>
      </c>
      <c r="B2402" s="14">
        <v>1</v>
      </c>
      <c r="C2402" s="15" t="s">
        <v>22125</v>
      </c>
      <c r="D2402" s="15" t="s">
        <v>22125</v>
      </c>
      <c r="E2402" s="15">
        <v>45657</v>
      </c>
      <c r="F2402" s="15" t="s">
        <v>22126</v>
      </c>
      <c r="G2402" s="15">
        <v>45553</v>
      </c>
      <c r="H2402" s="15">
        <v>45734</v>
      </c>
      <c r="I2402" s="15" t="s">
        <v>27741</v>
      </c>
      <c r="J2402" s="15" t="s">
        <v>27742</v>
      </c>
      <c r="K2402" s="15" t="s">
        <v>45506</v>
      </c>
      <c r="L2402" s="15" t="s">
        <v>441</v>
      </c>
      <c r="M2402" s="15" t="s">
        <v>1126</v>
      </c>
      <c r="N2402" s="14">
        <v>2013</v>
      </c>
      <c r="O2402" s="15" t="s">
        <v>22129</v>
      </c>
      <c r="P2402" s="15" t="s">
        <v>106</v>
      </c>
      <c r="Q2402" s="15" t="s">
        <v>47065</v>
      </c>
      <c r="R2402" s="15" t="s">
        <v>3208</v>
      </c>
      <c r="S2402" s="15" t="s">
        <v>22130</v>
      </c>
      <c r="T2402" s="15" t="s">
        <v>164</v>
      </c>
      <c r="U2402" s="15" t="s">
        <v>53</v>
      </c>
      <c r="V2402" s="15" t="s">
        <v>45800</v>
      </c>
      <c r="W2402" s="15" t="s">
        <v>175</v>
      </c>
      <c r="X2402" s="15" t="e">
        <f>_xlfn.XLOOKUP(_LOOKUP[[#This Row],[AdjusterMemberName]],_Adjuster[Adjuster Name],_Adjuster[Email],,0)</f>
        <v>#N/A</v>
      </c>
      <c r="Y2402" s="15" t="e">
        <f>_xlfn.XLOOKUP(_LOOKUP[[#This Row],[AdjusterMemberName]],_Adjuster[Adjuster Name],_Adjuster[Phone Number],,0)</f>
        <v>#N/A</v>
      </c>
      <c r="Z2402" s="15" t="s">
        <v>22131</v>
      </c>
      <c r="AA24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5149 N Valentine Ave Apt 105, Fresno  CA 93711</v>
      </c>
      <c r="AB2402" s="15"/>
    </row>
    <row r="2403" spans="1:28" x14ac:dyDescent="0.3">
      <c r="A2403" s="14">
        <v>1</v>
      </c>
      <c r="B2403" s="14">
        <v>1</v>
      </c>
      <c r="C2403" s="15" t="s">
        <v>27457</v>
      </c>
      <c r="D2403" s="15" t="s">
        <v>27457</v>
      </c>
      <c r="E2403" s="15">
        <v>45656</v>
      </c>
      <c r="F2403" s="15" t="s">
        <v>27458</v>
      </c>
      <c r="G2403" s="15">
        <v>45645</v>
      </c>
      <c r="H2403" s="15">
        <v>45827</v>
      </c>
      <c r="I2403" s="15" t="s">
        <v>27459</v>
      </c>
      <c r="J2403" s="15" t="s">
        <v>27460</v>
      </c>
      <c r="K2403" s="15" t="s">
        <v>45931</v>
      </c>
      <c r="L2403" s="15" t="s">
        <v>128</v>
      </c>
      <c r="M2403" s="15" t="s">
        <v>170</v>
      </c>
      <c r="N2403" s="14">
        <v>2021</v>
      </c>
      <c r="O2403" s="15" t="s">
        <v>27461</v>
      </c>
      <c r="P2403" s="15" t="s">
        <v>106</v>
      </c>
      <c r="Q2403" s="15" t="s">
        <v>47020</v>
      </c>
      <c r="R2403" s="15" t="s">
        <v>2362</v>
      </c>
      <c r="S2403" s="15" t="s">
        <v>27462</v>
      </c>
      <c r="T2403" s="15" t="s">
        <v>174</v>
      </c>
      <c r="U2403" s="15" t="s">
        <v>53</v>
      </c>
      <c r="V2403" s="15" t="s">
        <v>45342</v>
      </c>
      <c r="W2403" s="15" t="s">
        <v>1049</v>
      </c>
      <c r="X2403" s="15" t="str">
        <f>_xlfn.XLOOKUP(_LOOKUP[[#This Row],[AdjusterMemberName]],_Adjuster[Adjuster Name],_Adjuster[Email],,0)</f>
        <v>cPenate@knightcompany.com</v>
      </c>
      <c r="Y2403" s="15" t="str">
        <f>_xlfn.XLOOKUP(_LOOKUP[[#This Row],[AdjusterMemberName]],_Adjuster[Adjuster Name],_Adjuster[Phone Number],,0)</f>
        <v>424-559-5385</v>
      </c>
      <c r="Z2403" s="15" t="s">
        <v>27463</v>
      </c>
      <c r="AA24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9514 South Avalon Blvd 21, Los Angeles  CA 90003</v>
      </c>
      <c r="AB2403" s="15">
        <v>45678</v>
      </c>
    </row>
    <row r="2404" spans="1:28" x14ac:dyDescent="0.3">
      <c r="A2404" s="14">
        <v>1</v>
      </c>
      <c r="B2404" s="14">
        <v>1</v>
      </c>
      <c r="C2404" s="15" t="s">
        <v>27513</v>
      </c>
      <c r="D2404" s="15" t="s">
        <v>27514</v>
      </c>
      <c r="E2404" s="15">
        <v>45656</v>
      </c>
      <c r="F2404" s="15" t="s">
        <v>27515</v>
      </c>
      <c r="G2404" s="15">
        <v>45600</v>
      </c>
      <c r="H2404" s="15">
        <v>45781</v>
      </c>
      <c r="I2404" s="15" t="s">
        <v>27516</v>
      </c>
      <c r="J2404" s="15" t="s">
        <v>27517</v>
      </c>
      <c r="K2404" s="15" t="s">
        <v>46140</v>
      </c>
      <c r="L2404" s="15" t="s">
        <v>91</v>
      </c>
      <c r="M2404" s="15" t="s">
        <v>5662</v>
      </c>
      <c r="N2404" s="14">
        <v>2010</v>
      </c>
      <c r="O2404" s="15" t="s">
        <v>27518</v>
      </c>
      <c r="P2404" s="15" t="s">
        <v>106</v>
      </c>
      <c r="Q2404" s="15" t="s">
        <v>47065</v>
      </c>
      <c r="R2404" s="15" t="s">
        <v>27519</v>
      </c>
      <c r="S2404" s="15" t="s">
        <v>27520</v>
      </c>
      <c r="T2404" s="15" t="s">
        <v>9384</v>
      </c>
      <c r="U2404" s="15" t="s">
        <v>53</v>
      </c>
      <c r="V2404" s="15" t="s">
        <v>46418</v>
      </c>
      <c r="W2404" s="15" t="s">
        <v>3184</v>
      </c>
      <c r="X2404" s="15" t="str">
        <f>_xlfn.XLOOKUP(_LOOKUP[[#This Row],[AdjusterMemberName]],_Adjuster[Adjuster Name],_Adjuster[Email],,0)</f>
        <v>mQualls@knightcompany.com</v>
      </c>
      <c r="Y2404" s="15" t="str">
        <f>_xlfn.XLOOKUP(_LOOKUP[[#This Row],[AdjusterMemberName]],_Adjuster[Adjuster Name],_Adjuster[Phone Number],,0)</f>
        <v>424-559-5436</v>
      </c>
      <c r="Z2404" s="15" t="s">
        <v>27521</v>
      </c>
      <c r="AA24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2279 Nice Ave Apt A, Mentone  CA 92359</v>
      </c>
      <c r="AB2404" s="15"/>
    </row>
    <row r="2405" spans="1:28" x14ac:dyDescent="0.3">
      <c r="A2405" s="14">
        <v>1</v>
      </c>
      <c r="B2405" s="14">
        <v>1</v>
      </c>
      <c r="C2405" s="15" t="s">
        <v>27530</v>
      </c>
      <c r="D2405" s="15" t="s">
        <v>27530</v>
      </c>
      <c r="E2405" s="15">
        <v>45656</v>
      </c>
      <c r="F2405" s="15" t="s">
        <v>27531</v>
      </c>
      <c r="G2405" s="15">
        <v>45611</v>
      </c>
      <c r="H2405" s="15">
        <v>45792</v>
      </c>
      <c r="I2405" s="15" t="s">
        <v>27532</v>
      </c>
      <c r="J2405" s="15" t="s">
        <v>27533</v>
      </c>
      <c r="K2405" s="15" t="s">
        <v>45379</v>
      </c>
      <c r="L2405" s="15" t="s">
        <v>103</v>
      </c>
      <c r="M2405" s="15" t="s">
        <v>104</v>
      </c>
      <c r="N2405" s="14">
        <v>2021</v>
      </c>
      <c r="O2405" s="15" t="s">
        <v>27534</v>
      </c>
      <c r="P2405" s="15" t="s">
        <v>106</v>
      </c>
      <c r="Q2405" s="15" t="s">
        <v>47015</v>
      </c>
      <c r="R2405" s="15" t="s">
        <v>27535</v>
      </c>
      <c r="S2405" s="15" t="s">
        <v>27536</v>
      </c>
      <c r="T2405" s="15" t="s">
        <v>4842</v>
      </c>
      <c r="U2405" s="15" t="s">
        <v>53</v>
      </c>
      <c r="V2405" s="15" t="s">
        <v>45570</v>
      </c>
      <c r="W2405" s="15" t="s">
        <v>264</v>
      </c>
      <c r="X2405" s="15" t="str">
        <f>_xlfn.XLOOKUP(_LOOKUP[[#This Row],[AdjusterMemberName]],_Adjuster[Adjuster Name],_Adjuster[Email],,0)</f>
        <v>sBonnevie@knightcompany.com</v>
      </c>
      <c r="Y2405" s="15" t="str">
        <f>_xlfn.XLOOKUP(_LOOKUP[[#This Row],[AdjusterMemberName]],_Adjuster[Adjuster Name],_Adjuster[Phone Number],,0)</f>
        <v>323-692-4064</v>
      </c>
      <c r="Z2405" s="15" t="s">
        <v>27537</v>
      </c>
      <c r="AA24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900 N Hacienda Blvd Apt 354, La Puente  CA 91744</v>
      </c>
      <c r="AB2405" s="15"/>
    </row>
    <row r="2406" spans="1:28" x14ac:dyDescent="0.3">
      <c r="A2406" s="14">
        <v>1</v>
      </c>
      <c r="B2406" s="14">
        <v>1</v>
      </c>
      <c r="C2406" s="15" t="s">
        <v>18756</v>
      </c>
      <c r="D2406" s="15" t="s">
        <v>27571</v>
      </c>
      <c r="E2406" s="15">
        <v>45656</v>
      </c>
      <c r="F2406" s="15" t="s">
        <v>27572</v>
      </c>
      <c r="G2406" s="15">
        <v>45562</v>
      </c>
      <c r="H2406" s="15">
        <v>45743</v>
      </c>
      <c r="I2406" s="15" t="s">
        <v>27573</v>
      </c>
      <c r="J2406" s="15" t="s">
        <v>27574</v>
      </c>
      <c r="K2406" s="15" t="s">
        <v>45339</v>
      </c>
      <c r="L2406" s="15" t="s">
        <v>281</v>
      </c>
      <c r="M2406" s="15" t="s">
        <v>8183</v>
      </c>
      <c r="N2406" s="14">
        <v>2021</v>
      </c>
      <c r="O2406" s="15" t="s">
        <v>27575</v>
      </c>
      <c r="P2406" s="15" t="s">
        <v>106</v>
      </c>
      <c r="Q2406" s="15" t="s">
        <v>47079</v>
      </c>
      <c r="R2406" s="15" t="s">
        <v>18762</v>
      </c>
      <c r="S2406" s="15" t="s">
        <v>18763</v>
      </c>
      <c r="T2406" s="15" t="s">
        <v>3342</v>
      </c>
      <c r="U2406" s="15" t="s">
        <v>53</v>
      </c>
      <c r="V2406" s="15" t="s">
        <v>45720</v>
      </c>
      <c r="W2406" s="15" t="s">
        <v>1357</v>
      </c>
      <c r="X2406" s="15" t="str">
        <f>_xlfn.XLOOKUP(_LOOKUP[[#This Row],[AdjusterMemberName]],_Adjuster[Adjuster Name],_Adjuster[Email],,0)</f>
        <v>jRivera1@knightcompany.com</v>
      </c>
      <c r="Y2406" s="15" t="str">
        <f>_xlfn.XLOOKUP(_LOOKUP[[#This Row],[AdjusterMemberName]],_Adjuster[Adjuster Name],_Adjuster[Phone Number],,0)</f>
        <v>424-559-5239</v>
      </c>
      <c r="Z2406" s="15" t="s">
        <v>18764</v>
      </c>
      <c r="AA24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6050 Pedley Rd, Jurupa Valley  CA 92509</v>
      </c>
      <c r="AB2406" s="15"/>
    </row>
    <row r="2407" spans="1:28" x14ac:dyDescent="0.3">
      <c r="A2407" s="14">
        <v>1</v>
      </c>
      <c r="B2407" s="14">
        <v>1</v>
      </c>
      <c r="C2407" s="15" t="s">
        <v>27576</v>
      </c>
      <c r="D2407" s="15" t="s">
        <v>27576</v>
      </c>
      <c r="E2407" s="15">
        <v>45656</v>
      </c>
      <c r="F2407" s="15" t="s">
        <v>27577</v>
      </c>
      <c r="G2407" s="15">
        <v>45528</v>
      </c>
      <c r="H2407" s="15">
        <v>45712</v>
      </c>
      <c r="I2407" s="15" t="s">
        <v>27578</v>
      </c>
      <c r="J2407" s="15" t="s">
        <v>27579</v>
      </c>
      <c r="K2407" s="15" t="s">
        <v>45575</v>
      </c>
      <c r="L2407" s="15" t="s">
        <v>150</v>
      </c>
      <c r="M2407" s="15" t="s">
        <v>7286</v>
      </c>
      <c r="N2407" s="14">
        <v>2017</v>
      </c>
      <c r="O2407" s="15" t="s">
        <v>27580</v>
      </c>
      <c r="P2407" s="15" t="s">
        <v>106</v>
      </c>
      <c r="Q2407" s="15" t="s">
        <v>46922</v>
      </c>
      <c r="R2407" s="15" t="s">
        <v>27581</v>
      </c>
      <c r="S2407" s="15" t="s">
        <v>27582</v>
      </c>
      <c r="T2407" s="15" t="s">
        <v>5038</v>
      </c>
      <c r="U2407" s="15" t="s">
        <v>53</v>
      </c>
      <c r="V2407" s="15" t="s">
        <v>46401</v>
      </c>
      <c r="W2407" s="15" t="s">
        <v>367</v>
      </c>
      <c r="X2407" s="15" t="str">
        <f>_xlfn.XLOOKUP(_LOOKUP[[#This Row],[AdjusterMemberName]],_Adjuster[Adjuster Name],_Adjuster[Email],,0)</f>
        <v>dHernandez4@knightcompany.com</v>
      </c>
      <c r="Y2407" s="15" t="str">
        <f>_xlfn.XLOOKUP(_LOOKUP[[#This Row],[AdjusterMemberName]],_Adjuster[Adjuster Name],_Adjuster[Phone Number],,0)</f>
        <v>323-315-7819</v>
      </c>
      <c r="Z2407" s="15" t="s">
        <v>27583</v>
      </c>
      <c r="AA24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1701 W El Camino Real Apt 208, Mountain View  CA 94040</v>
      </c>
      <c r="AB2407" s="15"/>
    </row>
    <row r="2408" spans="1:28" x14ac:dyDescent="0.3">
      <c r="A2408" s="14">
        <v>1</v>
      </c>
      <c r="B2408" s="14">
        <v>1</v>
      </c>
      <c r="C2408" s="15" t="s">
        <v>27711</v>
      </c>
      <c r="D2408" s="15" t="s">
        <v>27711</v>
      </c>
      <c r="E2408" s="15">
        <v>45656</v>
      </c>
      <c r="F2408" s="15" t="s">
        <v>27712</v>
      </c>
      <c r="G2408" s="15">
        <v>45613</v>
      </c>
      <c r="H2408" s="15">
        <v>45794</v>
      </c>
      <c r="I2408" s="15" t="s">
        <v>27713</v>
      </c>
      <c r="J2408" s="15" t="s">
        <v>27714</v>
      </c>
      <c r="K2408" s="15" t="s">
        <v>45329</v>
      </c>
      <c r="L2408" s="15" t="s">
        <v>103</v>
      </c>
      <c r="M2408" s="15" t="s">
        <v>1336</v>
      </c>
      <c r="N2408" s="14">
        <v>2011</v>
      </c>
      <c r="O2408" s="15" t="s">
        <v>27715</v>
      </c>
      <c r="P2408" s="15" t="s">
        <v>106</v>
      </c>
      <c r="Q2408" s="15" t="s">
        <v>47019</v>
      </c>
      <c r="R2408" s="15" t="s">
        <v>27716</v>
      </c>
      <c r="S2408" s="15" t="s">
        <v>27717</v>
      </c>
      <c r="T2408" s="15" t="s">
        <v>5366</v>
      </c>
      <c r="U2408" s="15" t="s">
        <v>53</v>
      </c>
      <c r="V2408" s="15" t="s">
        <v>45423</v>
      </c>
      <c r="W2408" s="15" t="s">
        <v>1357</v>
      </c>
      <c r="X2408" s="15" t="str">
        <f>_xlfn.XLOOKUP(_LOOKUP[[#This Row],[AdjusterMemberName]],_Adjuster[Adjuster Name],_Adjuster[Email],,0)</f>
        <v>jRivera1@knightcompany.com</v>
      </c>
      <c r="Y2408" s="15" t="str">
        <f>_xlfn.XLOOKUP(_LOOKUP[[#This Row],[AdjusterMemberName]],_Adjuster[Adjuster Name],_Adjuster[Phone Number],,0)</f>
        <v>424-559-5239</v>
      </c>
      <c r="Z2408" s="15" t="s">
        <v>27718</v>
      </c>
      <c r="AA24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26705 Isabellla Pkwy Apt 204, Santa Clarita  CA 91351</v>
      </c>
      <c r="AB2408" s="15"/>
    </row>
    <row r="2409" spans="1:28" x14ac:dyDescent="0.3">
      <c r="A2409" s="14">
        <v>1</v>
      </c>
      <c r="B2409" s="14">
        <v>1</v>
      </c>
      <c r="C2409" s="15" t="s">
        <v>21936</v>
      </c>
      <c r="D2409" s="15" t="s">
        <v>27719</v>
      </c>
      <c r="E2409" s="15">
        <v>45656</v>
      </c>
      <c r="F2409" s="15" t="s">
        <v>21937</v>
      </c>
      <c r="G2409" s="15">
        <v>45528</v>
      </c>
      <c r="H2409" s="15">
        <v>45712</v>
      </c>
      <c r="I2409" s="15" t="s">
        <v>27720</v>
      </c>
      <c r="J2409" s="15" t="s">
        <v>27721</v>
      </c>
      <c r="K2409" s="15" t="s">
        <v>45732</v>
      </c>
      <c r="L2409" s="15" t="s">
        <v>441</v>
      </c>
      <c r="M2409" s="15" t="s">
        <v>442</v>
      </c>
      <c r="N2409" s="14">
        <v>2025</v>
      </c>
      <c r="O2409" s="15" t="s">
        <v>27722</v>
      </c>
      <c r="P2409" s="15" t="s">
        <v>106</v>
      </c>
      <c r="Q2409" s="15" t="s">
        <v>47073</v>
      </c>
      <c r="R2409" s="15" t="s">
        <v>21941</v>
      </c>
      <c r="S2409" s="15" t="s">
        <v>21942</v>
      </c>
      <c r="T2409" s="15" t="s">
        <v>174</v>
      </c>
      <c r="U2409" s="15" t="s">
        <v>53</v>
      </c>
      <c r="V2409" s="15" t="s">
        <v>45946</v>
      </c>
      <c r="W2409" s="15" t="s">
        <v>1658</v>
      </c>
      <c r="X2409" s="15" t="str">
        <f>_xlfn.XLOOKUP(_LOOKUP[[#This Row],[AdjusterMemberName]],_Adjuster[Adjuster Name],_Adjuster[Email],,0)</f>
        <v>RDavila@knightcompany.com</v>
      </c>
      <c r="Y2409" s="15" t="str">
        <f>_xlfn.XLOOKUP(_LOOKUP[[#This Row],[AdjusterMemberName]],_Adjuster[Adjuster Name],_Adjuster[Phone Number],,0)</f>
        <v>424-559-5663</v>
      </c>
      <c r="Z2409" s="15" t="s">
        <v>21943</v>
      </c>
      <c r="AA24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920 N El Centro Ave 1, Los Angeles  CA 90038</v>
      </c>
      <c r="AB2409" s="15"/>
    </row>
    <row r="2410" spans="1:28" x14ac:dyDescent="0.3">
      <c r="A2410" s="14">
        <v>1</v>
      </c>
      <c r="B2410" s="14">
        <v>0</v>
      </c>
      <c r="C2410" s="15" t="s">
        <v>28971</v>
      </c>
      <c r="D2410" s="15" t="s">
        <v>28972</v>
      </c>
      <c r="E2410" s="15">
        <v>45656</v>
      </c>
      <c r="F2410" s="15" t="s">
        <v>28973</v>
      </c>
      <c r="G2410" s="15">
        <v>45593</v>
      </c>
      <c r="H2410" s="15">
        <v>45775</v>
      </c>
      <c r="I2410" s="15" t="s">
        <v>28974</v>
      </c>
      <c r="J2410" s="15" t="s">
        <v>28975</v>
      </c>
      <c r="K2410" s="15" t="s">
        <v>45388</v>
      </c>
      <c r="L2410" s="15" t="s">
        <v>314</v>
      </c>
      <c r="M2410" s="15" t="s">
        <v>978</v>
      </c>
      <c r="N2410" s="14">
        <v>2015</v>
      </c>
      <c r="O2410" s="15" t="s">
        <v>28976</v>
      </c>
      <c r="P2410" s="15" t="s">
        <v>106</v>
      </c>
      <c r="Q2410" s="15" t="s">
        <v>47023</v>
      </c>
      <c r="R2410" s="15" t="s">
        <v>28977</v>
      </c>
      <c r="S2410" s="15" t="s">
        <v>28978</v>
      </c>
      <c r="T2410" s="15" t="s">
        <v>5721</v>
      </c>
      <c r="U2410" s="15" t="s">
        <v>53</v>
      </c>
      <c r="V2410" s="15" t="s">
        <v>45613</v>
      </c>
      <c r="W2410" s="15" t="s">
        <v>1186</v>
      </c>
      <c r="X2410" s="15" t="str">
        <f>_xlfn.XLOOKUP(_LOOKUP[[#This Row],[AdjusterMemberName]],_Adjuster[Adjuster Name],_Adjuster[Email],,0)</f>
        <v>sAkinleye@knightcompany.com</v>
      </c>
      <c r="Y2410" s="15" t="str">
        <f>_xlfn.XLOOKUP(_LOOKUP[[#This Row],[AdjusterMemberName]],_Adjuster[Adjuster Name],_Adjuster[Phone Number],,0)</f>
        <v>424-559-5280</v>
      </c>
      <c r="Z2410" s="15" t="s">
        <v>28979</v>
      </c>
      <c r="AA24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4553 W 159Th St Apt 15, Lawndale  CA 90260</v>
      </c>
      <c r="AB2410" s="15"/>
    </row>
    <row r="2411" spans="1:28" x14ac:dyDescent="0.3">
      <c r="A2411" s="14">
        <v>1</v>
      </c>
      <c r="B2411" s="14">
        <v>1</v>
      </c>
      <c r="C2411" s="15" t="s">
        <v>39158</v>
      </c>
      <c r="D2411" s="15" t="s">
        <v>39158</v>
      </c>
      <c r="E2411" s="15">
        <v>45656</v>
      </c>
      <c r="F2411" s="15" t="s">
        <v>39159</v>
      </c>
      <c r="G2411" s="15">
        <v>45601</v>
      </c>
      <c r="H2411" s="15">
        <v>45782</v>
      </c>
      <c r="I2411" s="15" t="s">
        <v>39160</v>
      </c>
      <c r="J2411" s="15" t="s">
        <v>39161</v>
      </c>
      <c r="K2411" s="15" t="s">
        <v>45750</v>
      </c>
      <c r="L2411" s="15" t="s">
        <v>139</v>
      </c>
      <c r="M2411" s="15" t="s">
        <v>470</v>
      </c>
      <c r="N2411" s="14">
        <v>2020</v>
      </c>
      <c r="O2411" s="15" t="s">
        <v>39162</v>
      </c>
      <c r="P2411" s="15" t="s">
        <v>106</v>
      </c>
      <c r="Q2411" s="15" t="s">
        <v>47006</v>
      </c>
      <c r="R2411" s="15" t="s">
        <v>39163</v>
      </c>
      <c r="S2411" s="15" t="s">
        <v>39164</v>
      </c>
      <c r="T2411" s="15" t="s">
        <v>9009</v>
      </c>
      <c r="U2411" s="15" t="s">
        <v>53</v>
      </c>
      <c r="V2411" s="15" t="s">
        <v>45443</v>
      </c>
      <c r="W2411" s="15" t="s">
        <v>1357</v>
      </c>
      <c r="X2411" s="15" t="str">
        <f>_xlfn.XLOOKUP(_LOOKUP[[#This Row],[AdjusterMemberName]],_Adjuster[Adjuster Name],_Adjuster[Email],,0)</f>
        <v>jRivera1@knightcompany.com</v>
      </c>
      <c r="Y2411" s="15" t="str">
        <f>_xlfn.XLOOKUP(_LOOKUP[[#This Row],[AdjusterMemberName]],_Adjuster[Adjuster Name],_Adjuster[Phone Number],,0)</f>
        <v>424-559-5239</v>
      </c>
      <c r="Z2411" s="15" t="s">
        <v>39165</v>
      </c>
      <c r="AA24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1823 3Rd St, Simi Valley  CA 93065</v>
      </c>
      <c r="AB2411" s="15"/>
    </row>
    <row r="2412" spans="1:28" x14ac:dyDescent="0.3">
      <c r="A2412" s="14">
        <v>1</v>
      </c>
      <c r="B2412" s="14">
        <v>1</v>
      </c>
      <c r="C2412" s="15" t="s">
        <v>27562</v>
      </c>
      <c r="D2412" s="15" t="s">
        <v>27562</v>
      </c>
      <c r="E2412" s="15">
        <v>45655</v>
      </c>
      <c r="F2412" s="15" t="s">
        <v>27563</v>
      </c>
      <c r="G2412" s="15">
        <v>45543</v>
      </c>
      <c r="H2412" s="15">
        <v>45724</v>
      </c>
      <c r="I2412" s="15" t="s">
        <v>27564</v>
      </c>
      <c r="J2412" s="15" t="s">
        <v>53</v>
      </c>
      <c r="K2412" s="15" t="s">
        <v>45336</v>
      </c>
      <c r="L2412" s="15" t="s">
        <v>314</v>
      </c>
      <c r="M2412" s="15" t="s">
        <v>1640</v>
      </c>
      <c r="N2412" s="14">
        <v>2024</v>
      </c>
      <c r="O2412" s="15" t="s">
        <v>27565</v>
      </c>
      <c r="P2412" s="15" t="s">
        <v>106</v>
      </c>
      <c r="Q2412" s="15" t="s">
        <v>47093</v>
      </c>
      <c r="R2412" s="15" t="s">
        <v>27566</v>
      </c>
      <c r="S2412" s="15" t="s">
        <v>27567</v>
      </c>
      <c r="T2412" s="15" t="s">
        <v>2431</v>
      </c>
      <c r="U2412" s="15" t="s">
        <v>53</v>
      </c>
      <c r="V2412" s="15" t="s">
        <v>45576</v>
      </c>
      <c r="W2412" s="15" t="s">
        <v>1624</v>
      </c>
      <c r="X2412" s="15" t="e">
        <f>_xlfn.XLOOKUP(_LOOKUP[[#This Row],[AdjusterMemberName]],_Adjuster[Adjuster Name],_Adjuster[Email],,0)</f>
        <v>#N/A</v>
      </c>
      <c r="Y2412" s="15" t="e">
        <f>_xlfn.XLOOKUP(_LOOKUP[[#This Row],[AdjusterMemberName]],_Adjuster[Adjuster Name],_Adjuster[Phone Number],,0)</f>
        <v>#N/A</v>
      </c>
      <c r="Z2412" s="15" t="s">
        <v>27568</v>
      </c>
      <c r="AA24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590 E Olive St, Pomona  CA 91766</v>
      </c>
      <c r="AB2412" s="15"/>
    </row>
    <row r="2413" spans="1:28" x14ac:dyDescent="0.3">
      <c r="A2413" s="14">
        <v>1</v>
      </c>
      <c r="B2413" s="14">
        <v>1</v>
      </c>
      <c r="C2413" s="15" t="s">
        <v>27584</v>
      </c>
      <c r="D2413" s="15" t="s">
        <v>27584</v>
      </c>
      <c r="E2413" s="15">
        <v>45655</v>
      </c>
      <c r="F2413" s="15" t="s">
        <v>27585</v>
      </c>
      <c r="G2413" s="15">
        <v>45649</v>
      </c>
      <c r="H2413" s="15">
        <v>45831</v>
      </c>
      <c r="I2413" s="15" t="s">
        <v>27586</v>
      </c>
      <c r="J2413" s="15" t="s">
        <v>27587</v>
      </c>
      <c r="K2413" s="15" t="s">
        <v>45434</v>
      </c>
      <c r="L2413" s="15" t="s">
        <v>25</v>
      </c>
      <c r="M2413" s="15" t="s">
        <v>373</v>
      </c>
      <c r="N2413" s="14">
        <v>2019</v>
      </c>
      <c r="O2413" s="15" t="s">
        <v>27588</v>
      </c>
      <c r="P2413" s="15" t="s">
        <v>106</v>
      </c>
      <c r="Q2413" s="15" t="s">
        <v>47168</v>
      </c>
      <c r="R2413" s="15" t="s">
        <v>27589</v>
      </c>
      <c r="S2413" s="15" t="s">
        <v>27590</v>
      </c>
      <c r="T2413" s="15" t="s">
        <v>1067</v>
      </c>
      <c r="U2413" s="15" t="s">
        <v>53</v>
      </c>
      <c r="V2413" s="15" t="s">
        <v>46379</v>
      </c>
      <c r="W2413" s="15" t="s">
        <v>264</v>
      </c>
      <c r="X2413" s="15" t="str">
        <f>_xlfn.XLOOKUP(_LOOKUP[[#This Row],[AdjusterMemberName]],_Adjuster[Adjuster Name],_Adjuster[Email],,0)</f>
        <v>sBonnevie@knightcompany.com</v>
      </c>
      <c r="Y2413" s="15" t="str">
        <f>_xlfn.XLOOKUP(_LOOKUP[[#This Row],[AdjusterMemberName]],_Adjuster[Adjuster Name],_Adjuster[Phone Number],,0)</f>
        <v>323-692-4064</v>
      </c>
      <c r="Z2413" s="15" t="s">
        <v>27591</v>
      </c>
      <c r="AA24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540 Leavenworth St #407, San Francisco  CA 94109</v>
      </c>
      <c r="AB2413" s="15"/>
    </row>
    <row r="2414" spans="1:28" x14ac:dyDescent="0.3">
      <c r="A2414" s="14">
        <v>1</v>
      </c>
      <c r="B2414" s="14">
        <v>1</v>
      </c>
      <c r="C2414" s="15" t="s">
        <v>28023</v>
      </c>
      <c r="D2414" s="15" t="s">
        <v>28023</v>
      </c>
      <c r="E2414" s="15">
        <v>45655</v>
      </c>
      <c r="F2414" s="15" t="s">
        <v>28024</v>
      </c>
      <c r="G2414" s="15">
        <v>45513</v>
      </c>
      <c r="H2414" s="15">
        <v>45697</v>
      </c>
      <c r="I2414" s="15" t="s">
        <v>28025</v>
      </c>
      <c r="J2414" s="15" t="s">
        <v>28026</v>
      </c>
      <c r="K2414" s="15" t="s">
        <v>45855</v>
      </c>
      <c r="L2414" s="15" t="s">
        <v>128</v>
      </c>
      <c r="M2414" s="15" t="s">
        <v>170</v>
      </c>
      <c r="N2414" s="14">
        <v>2012</v>
      </c>
      <c r="O2414" s="15" t="s">
        <v>28027</v>
      </c>
      <c r="P2414" s="15" t="s">
        <v>106</v>
      </c>
      <c r="Q2414" s="15" t="s">
        <v>47065</v>
      </c>
      <c r="R2414" s="15" t="s">
        <v>28028</v>
      </c>
      <c r="S2414" s="15" t="s">
        <v>28029</v>
      </c>
      <c r="T2414" s="15" t="s">
        <v>308</v>
      </c>
      <c r="U2414" s="15" t="s">
        <v>53</v>
      </c>
      <c r="V2414" s="15" t="s">
        <v>45690</v>
      </c>
      <c r="W2414" s="15" t="s">
        <v>54</v>
      </c>
      <c r="X2414" s="15" t="str">
        <f>_xlfn.XLOOKUP(_LOOKUP[[#This Row],[AdjusterMemberName]],_Adjuster[Adjuster Name],_Adjuster[Email],,0)</f>
        <v>JRubalcava@knightcompany.com</v>
      </c>
      <c r="Y2414" s="15" t="str">
        <f>_xlfn.XLOOKUP(_LOOKUP[[#This Row],[AdjusterMemberName]],_Adjuster[Adjuster Name],_Adjuster[Phone Number],,0)</f>
        <v>424-559-5420</v>
      </c>
      <c r="Z2414" s="15" t="s">
        <v>28030</v>
      </c>
      <c r="AA24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3850 Skofstad St Apt 36, Riverside  CA 92505</v>
      </c>
      <c r="AB2414" s="15"/>
    </row>
    <row r="2415" spans="1:28" x14ac:dyDescent="0.3">
      <c r="A2415" s="14">
        <v>1</v>
      </c>
      <c r="B2415" s="14">
        <v>0</v>
      </c>
      <c r="C2415" s="15" t="s">
        <v>28386</v>
      </c>
      <c r="D2415" s="15" t="s">
        <v>28387</v>
      </c>
      <c r="E2415" s="15">
        <v>45655</v>
      </c>
      <c r="F2415" s="15" t="s">
        <v>28388</v>
      </c>
      <c r="G2415" s="15">
        <v>45656</v>
      </c>
      <c r="H2415" s="15">
        <v>45838</v>
      </c>
      <c r="I2415" s="15" t="s">
        <v>28389</v>
      </c>
      <c r="J2415" s="15" t="s">
        <v>28390</v>
      </c>
      <c r="K2415" s="15" t="s">
        <v>45341</v>
      </c>
      <c r="L2415" s="15" t="s">
        <v>103</v>
      </c>
      <c r="M2415" s="15" t="s">
        <v>3356</v>
      </c>
      <c r="N2415" s="14">
        <v>2018</v>
      </c>
      <c r="O2415" s="15" t="s">
        <v>28391</v>
      </c>
      <c r="P2415" s="15" t="s">
        <v>106</v>
      </c>
      <c r="Q2415" s="15" t="s">
        <v>119</v>
      </c>
      <c r="R2415" s="15" t="s">
        <v>7024</v>
      </c>
      <c r="S2415" s="15" t="s">
        <v>28392</v>
      </c>
      <c r="T2415" s="15" t="s">
        <v>96</v>
      </c>
      <c r="U2415" s="15" t="s">
        <v>53</v>
      </c>
      <c r="V2415" s="15" t="s">
        <v>45731</v>
      </c>
      <c r="W2415" s="15" t="s">
        <v>22473</v>
      </c>
      <c r="X2415" s="15" t="e">
        <f>_xlfn.XLOOKUP(_LOOKUP[[#This Row],[AdjusterMemberName]],_Adjuster[Adjuster Name],_Adjuster[Email],,0)</f>
        <v>#N/A</v>
      </c>
      <c r="Y2415" s="15" t="e">
        <f>_xlfn.XLOOKUP(_LOOKUP[[#This Row],[AdjusterMemberName]],_Adjuster[Adjuster Name],_Adjuster[Phone Number],,0)</f>
        <v>#N/A</v>
      </c>
      <c r="Z2415" s="15" t="s">
        <v>28393</v>
      </c>
      <c r="AA24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13909 Chagall Ct Apt 62, Moreno Valley  CA 92553</v>
      </c>
      <c r="AB2415" s="15">
        <v>45690</v>
      </c>
    </row>
    <row r="2416" spans="1:28" x14ac:dyDescent="0.3">
      <c r="A2416" s="14">
        <v>1</v>
      </c>
      <c r="B2416" s="14">
        <v>1</v>
      </c>
      <c r="C2416" s="15" t="s">
        <v>24041</v>
      </c>
      <c r="D2416" s="15" t="s">
        <v>24041</v>
      </c>
      <c r="E2416" s="15">
        <v>45655</v>
      </c>
      <c r="F2416" s="15" t="s">
        <v>28838</v>
      </c>
      <c r="G2416" s="15">
        <v>45632</v>
      </c>
      <c r="H2416" s="15">
        <v>45814</v>
      </c>
      <c r="I2416" s="15" t="s">
        <v>28839</v>
      </c>
      <c r="J2416" s="15" t="s">
        <v>28840</v>
      </c>
      <c r="K2416" s="15" t="s">
        <v>45803</v>
      </c>
      <c r="L2416" s="15" t="s">
        <v>181</v>
      </c>
      <c r="M2416" s="15" t="s">
        <v>182</v>
      </c>
      <c r="N2416" s="14">
        <v>2016</v>
      </c>
      <c r="O2416" s="15" t="s">
        <v>28841</v>
      </c>
      <c r="P2416" s="15" t="s">
        <v>81</v>
      </c>
      <c r="Q2416" s="15" t="s">
        <v>47019</v>
      </c>
      <c r="R2416" s="15" t="s">
        <v>1419</v>
      </c>
      <c r="S2416" s="15" t="s">
        <v>28842</v>
      </c>
      <c r="T2416" s="15" t="s">
        <v>3838</v>
      </c>
      <c r="U2416" s="15" t="s">
        <v>53</v>
      </c>
      <c r="V2416" s="15" t="s">
        <v>45596</v>
      </c>
      <c r="W2416" s="15" t="s">
        <v>850</v>
      </c>
      <c r="X2416" s="15" t="e">
        <f>_xlfn.XLOOKUP(_LOOKUP[[#This Row],[AdjusterMemberName]],_Adjuster[Adjuster Name],_Adjuster[Email],,0)</f>
        <v>#N/A</v>
      </c>
      <c r="Y2416" s="15" t="e">
        <f>_xlfn.XLOOKUP(_LOOKUP[[#This Row],[AdjusterMemberName]],_Adjuster[Adjuster Name],_Adjuster[Phone Number],,0)</f>
        <v>#N/A</v>
      </c>
      <c r="Z2416" s="15" t="s">
        <v>28843</v>
      </c>
      <c r="AA24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13061 Vanowen St Apt 15, North Hollywood  CA 91605</v>
      </c>
      <c r="AB2416" s="15"/>
    </row>
    <row r="2417" spans="1:28" x14ac:dyDescent="0.3">
      <c r="A2417" s="14">
        <v>1</v>
      </c>
      <c r="B2417" s="14">
        <v>1</v>
      </c>
      <c r="C2417" s="15" t="s">
        <v>24041</v>
      </c>
      <c r="D2417" s="15" t="s">
        <v>24041</v>
      </c>
      <c r="E2417" s="15">
        <v>45654</v>
      </c>
      <c r="F2417" s="15" t="s">
        <v>27474</v>
      </c>
      <c r="G2417" s="15">
        <v>45566</v>
      </c>
      <c r="H2417" s="15">
        <v>45748</v>
      </c>
      <c r="I2417" s="15" t="s">
        <v>27475</v>
      </c>
      <c r="J2417" s="15" t="s">
        <v>27476</v>
      </c>
      <c r="K2417" s="15" t="s">
        <v>45332</v>
      </c>
      <c r="L2417" s="15" t="s">
        <v>103</v>
      </c>
      <c r="M2417" s="15" t="s">
        <v>890</v>
      </c>
      <c r="N2417" s="14">
        <v>2020</v>
      </c>
      <c r="O2417" s="15" t="s">
        <v>27477</v>
      </c>
      <c r="P2417" s="15" t="s">
        <v>106</v>
      </c>
      <c r="Q2417" s="15" t="s">
        <v>47073</v>
      </c>
      <c r="R2417" s="15" t="s">
        <v>1419</v>
      </c>
      <c r="S2417" s="15" t="s">
        <v>27478</v>
      </c>
      <c r="T2417" s="15" t="s">
        <v>174</v>
      </c>
      <c r="U2417" s="15" t="s">
        <v>53</v>
      </c>
      <c r="V2417" s="15" t="s">
        <v>45425</v>
      </c>
      <c r="W2417" s="15" t="s">
        <v>3307</v>
      </c>
      <c r="X2417" s="15" t="e">
        <f>_xlfn.XLOOKUP(_LOOKUP[[#This Row],[AdjusterMemberName]],_Adjuster[Adjuster Name],_Adjuster[Email],,0)</f>
        <v>#N/A</v>
      </c>
      <c r="Y2417" s="15" t="e">
        <f>_xlfn.XLOOKUP(_LOOKUP[[#This Row],[AdjusterMemberName]],_Adjuster[Adjuster Name],_Adjuster[Phone Number],,0)</f>
        <v>#N/A</v>
      </c>
      <c r="Z2417" s="15" t="s">
        <v>27479</v>
      </c>
      <c r="AA24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2506 S La Salle Ave , Los Angeles  CA 90018</v>
      </c>
      <c r="AB2417" s="15"/>
    </row>
    <row r="2418" spans="1:28" x14ac:dyDescent="0.3">
      <c r="A2418" s="14">
        <v>1</v>
      </c>
      <c r="B2418" s="14">
        <v>1</v>
      </c>
      <c r="C2418" s="15" t="s">
        <v>27490</v>
      </c>
      <c r="D2418" s="15" t="s">
        <v>27490</v>
      </c>
      <c r="E2418" s="15">
        <v>45654</v>
      </c>
      <c r="F2418" s="15" t="s">
        <v>27491</v>
      </c>
      <c r="G2418" s="15">
        <v>45536</v>
      </c>
      <c r="H2418" s="15">
        <v>45717</v>
      </c>
      <c r="I2418" s="15" t="s">
        <v>27492</v>
      </c>
      <c r="J2418" s="15" t="s">
        <v>27493</v>
      </c>
      <c r="K2418" s="15" t="s">
        <v>45386</v>
      </c>
      <c r="L2418" s="15" t="s">
        <v>128</v>
      </c>
      <c r="M2418" s="15" t="s">
        <v>170</v>
      </c>
      <c r="N2418" s="14">
        <v>2024</v>
      </c>
      <c r="O2418" s="15" t="s">
        <v>27494</v>
      </c>
      <c r="P2418" s="15" t="s">
        <v>106</v>
      </c>
      <c r="Q2418" s="15" t="s">
        <v>47078</v>
      </c>
      <c r="R2418" s="15" t="s">
        <v>1928</v>
      </c>
      <c r="S2418" s="15" t="s">
        <v>27495</v>
      </c>
      <c r="T2418" s="15" t="s">
        <v>174</v>
      </c>
      <c r="U2418" s="15" t="s">
        <v>53</v>
      </c>
      <c r="V2418" s="15" t="s">
        <v>45694</v>
      </c>
      <c r="W2418" s="15" t="s">
        <v>1658</v>
      </c>
      <c r="X2418" s="15" t="str">
        <f>_xlfn.XLOOKUP(_LOOKUP[[#This Row],[AdjusterMemberName]],_Adjuster[Adjuster Name],_Adjuster[Email],,0)</f>
        <v>RDavila@knightcompany.com</v>
      </c>
      <c r="Y2418" s="15" t="str">
        <f>_xlfn.XLOOKUP(_LOOKUP[[#This Row],[AdjusterMemberName]],_Adjuster[Adjuster Name],_Adjuster[Phone Number],,0)</f>
        <v>424-559-5663</v>
      </c>
      <c r="Z2418" s="15" t="s">
        <v>27496</v>
      </c>
      <c r="AA24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1717 E 62Nd St, Los Angeles  CA 90001</v>
      </c>
      <c r="AB2418" s="15"/>
    </row>
    <row r="2419" spans="1:28" x14ac:dyDescent="0.3">
      <c r="A2419" s="14">
        <v>1</v>
      </c>
      <c r="B2419" s="14">
        <v>1</v>
      </c>
      <c r="C2419" s="15" t="s">
        <v>27505</v>
      </c>
      <c r="D2419" s="15" t="s">
        <v>27505</v>
      </c>
      <c r="E2419" s="15">
        <v>45654</v>
      </c>
      <c r="F2419" s="15" t="s">
        <v>27506</v>
      </c>
      <c r="G2419" s="15">
        <v>45631</v>
      </c>
      <c r="H2419" s="15">
        <v>45813</v>
      </c>
      <c r="I2419" s="15" t="s">
        <v>27507</v>
      </c>
      <c r="J2419" s="15" t="s">
        <v>27508</v>
      </c>
      <c r="K2419" s="15" t="s">
        <v>45489</v>
      </c>
      <c r="L2419" s="15" t="s">
        <v>128</v>
      </c>
      <c r="M2419" s="15" t="s">
        <v>836</v>
      </c>
      <c r="N2419" s="14">
        <v>2009</v>
      </c>
      <c r="O2419" s="15" t="s">
        <v>27509</v>
      </c>
      <c r="P2419" s="15" t="s">
        <v>106</v>
      </c>
      <c r="Q2419" s="15" t="s">
        <v>47019</v>
      </c>
      <c r="R2419" s="15" t="s">
        <v>27510</v>
      </c>
      <c r="S2419" s="15" t="s">
        <v>27511</v>
      </c>
      <c r="T2419" s="15" t="s">
        <v>821</v>
      </c>
      <c r="U2419" s="15" t="s">
        <v>53</v>
      </c>
      <c r="V2419" s="15" t="s">
        <v>45349</v>
      </c>
      <c r="W2419" s="15" t="s">
        <v>1357</v>
      </c>
      <c r="X2419" s="15" t="str">
        <f>_xlfn.XLOOKUP(_LOOKUP[[#This Row],[AdjusterMemberName]],_Adjuster[Adjuster Name],_Adjuster[Email],,0)</f>
        <v>jRivera1@knightcompany.com</v>
      </c>
      <c r="Y2419" s="15" t="str">
        <f>_xlfn.XLOOKUP(_LOOKUP[[#This Row],[AdjusterMemberName]],_Adjuster[Adjuster Name],_Adjuster[Phone Number],,0)</f>
        <v>424-559-5239</v>
      </c>
      <c r="Z2419" s="15" t="s">
        <v>27512</v>
      </c>
      <c r="AA24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7425 Sepulveda Blvd Apt 70, Van Nuys  CA 91405</v>
      </c>
      <c r="AB2419" s="15"/>
    </row>
    <row r="2420" spans="1:28" x14ac:dyDescent="0.3">
      <c r="A2420" s="14">
        <v>1</v>
      </c>
      <c r="B2420" s="14">
        <v>1</v>
      </c>
      <c r="C2420" s="15" t="s">
        <v>27945</v>
      </c>
      <c r="D2420" s="15" t="s">
        <v>27946</v>
      </c>
      <c r="E2420" s="15">
        <v>45654</v>
      </c>
      <c r="F2420" s="15" t="s">
        <v>27947</v>
      </c>
      <c r="G2420" s="15">
        <v>45619</v>
      </c>
      <c r="H2420" s="15">
        <v>45800</v>
      </c>
      <c r="I2420" s="15" t="s">
        <v>27948</v>
      </c>
      <c r="J2420" s="15" t="s">
        <v>27949</v>
      </c>
      <c r="K2420" s="15" t="s">
        <v>45329</v>
      </c>
      <c r="L2420" s="15" t="s">
        <v>128</v>
      </c>
      <c r="M2420" s="15" t="s">
        <v>170</v>
      </c>
      <c r="N2420" s="14">
        <v>2025</v>
      </c>
      <c r="O2420" s="15" t="s">
        <v>27950</v>
      </c>
      <c r="P2420" s="15" t="s">
        <v>106</v>
      </c>
      <c r="Q2420" s="15" t="s">
        <v>47073</v>
      </c>
      <c r="R2420" s="15" t="s">
        <v>3727</v>
      </c>
      <c r="S2420" s="15" t="s">
        <v>27951</v>
      </c>
      <c r="T2420" s="15" t="s">
        <v>174</v>
      </c>
      <c r="U2420" s="15" t="s">
        <v>53</v>
      </c>
      <c r="V2420" s="15" t="s">
        <v>45565</v>
      </c>
      <c r="W2420" s="15" t="s">
        <v>54</v>
      </c>
      <c r="X2420" s="15" t="str">
        <f>_xlfn.XLOOKUP(_LOOKUP[[#This Row],[AdjusterMemberName]],_Adjuster[Adjuster Name],_Adjuster[Email],,0)</f>
        <v>JRubalcava@knightcompany.com</v>
      </c>
      <c r="Y2420" s="15" t="str">
        <f>_xlfn.XLOOKUP(_LOOKUP[[#This Row],[AdjusterMemberName]],_Adjuster[Adjuster Name],_Adjuster[Phone Number],,0)</f>
        <v>424-559-5420</v>
      </c>
      <c r="Z2420" s="15" t="s">
        <v>27952</v>
      </c>
      <c r="AA24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434 S Ardmore Ave Apt 239, Los Angeles  CA 90020</v>
      </c>
      <c r="AB2420" s="15"/>
    </row>
    <row r="2421" spans="1:28" x14ac:dyDescent="0.3">
      <c r="A2421" s="14">
        <v>1</v>
      </c>
      <c r="B2421" s="14">
        <v>1</v>
      </c>
      <c r="C2421" s="15" t="s">
        <v>26811</v>
      </c>
      <c r="D2421" s="15" t="s">
        <v>26811</v>
      </c>
      <c r="E2421" s="15">
        <v>45654</v>
      </c>
      <c r="F2421" s="15" t="s">
        <v>26812</v>
      </c>
      <c r="G2421" s="15">
        <v>45573</v>
      </c>
      <c r="H2421" s="15">
        <v>45755</v>
      </c>
      <c r="I2421" s="15" t="s">
        <v>29031</v>
      </c>
      <c r="J2421" s="15" t="s">
        <v>29032</v>
      </c>
      <c r="K2421" s="15" t="s">
        <v>45339</v>
      </c>
      <c r="L2421" s="15" t="s">
        <v>103</v>
      </c>
      <c r="M2421" s="15" t="s">
        <v>6410</v>
      </c>
      <c r="N2421" s="14">
        <v>2021</v>
      </c>
      <c r="O2421" s="15" t="s">
        <v>26815</v>
      </c>
      <c r="P2421" s="15" t="s">
        <v>106</v>
      </c>
      <c r="Q2421" s="15" t="s">
        <v>47073</v>
      </c>
      <c r="R2421" s="15" t="s">
        <v>26816</v>
      </c>
      <c r="S2421" s="15" t="s">
        <v>26817</v>
      </c>
      <c r="T2421" s="15" t="s">
        <v>5400</v>
      </c>
      <c r="U2421" s="15" t="s">
        <v>53</v>
      </c>
      <c r="V2421" s="15" t="s">
        <v>45536</v>
      </c>
      <c r="W2421" s="15" t="s">
        <v>1544</v>
      </c>
      <c r="X2421" s="15" t="str">
        <f>_xlfn.XLOOKUP(_LOOKUP[[#This Row],[AdjusterMemberName]],_Adjuster[Adjuster Name],_Adjuster[Email],,0)</f>
        <v>CRodriguez5@knightcompany.com</v>
      </c>
      <c r="Y2421" s="15" t="str">
        <f>_xlfn.XLOOKUP(_LOOKUP[[#This Row],[AdjusterMemberName]],_Adjuster[Adjuster Name],_Adjuster[Phone Number],,0)</f>
        <v>323-456-1708</v>
      </c>
      <c r="Z2421" s="15" t="s">
        <v>26818</v>
      </c>
      <c r="AA24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770 S Magnolia Ave, El Cajon  CA 92020</v>
      </c>
      <c r="AB2421" s="15"/>
    </row>
    <row r="2422" spans="1:28" x14ac:dyDescent="0.3">
      <c r="A2422" s="14">
        <v>1</v>
      </c>
      <c r="B2422" s="14">
        <v>1</v>
      </c>
      <c r="C2422" s="15" t="s">
        <v>27371</v>
      </c>
      <c r="D2422" s="15" t="s">
        <v>27371</v>
      </c>
      <c r="E2422" s="15">
        <v>45653</v>
      </c>
      <c r="F2422" s="15" t="s">
        <v>27372</v>
      </c>
      <c r="G2422" s="15">
        <v>45552</v>
      </c>
      <c r="H2422" s="15">
        <v>45733</v>
      </c>
      <c r="I2422" s="15" t="s">
        <v>27373</v>
      </c>
      <c r="J2422" s="15" t="s">
        <v>27374</v>
      </c>
      <c r="K2422" s="15" t="s">
        <v>45458</v>
      </c>
      <c r="L2422" s="15" t="s">
        <v>128</v>
      </c>
      <c r="M2422" s="15" t="s">
        <v>27375</v>
      </c>
      <c r="N2422" s="14">
        <v>2024</v>
      </c>
      <c r="O2422" s="15" t="s">
        <v>27376</v>
      </c>
      <c r="P2422" s="15" t="s">
        <v>106</v>
      </c>
      <c r="Q2422" s="15" t="s">
        <v>47037</v>
      </c>
      <c r="R2422" s="15" t="s">
        <v>27377</v>
      </c>
      <c r="S2422" s="15" t="s">
        <v>27378</v>
      </c>
      <c r="T2422" s="15" t="s">
        <v>4687</v>
      </c>
      <c r="U2422" s="15" t="s">
        <v>53</v>
      </c>
      <c r="V2422" s="15" t="s">
        <v>46421</v>
      </c>
      <c r="W2422" s="15" t="s">
        <v>54</v>
      </c>
      <c r="X2422" s="15" t="str">
        <f>_xlfn.XLOOKUP(_LOOKUP[[#This Row],[AdjusterMemberName]],_Adjuster[Adjuster Name],_Adjuster[Email],,0)</f>
        <v>JRubalcava@knightcompany.com</v>
      </c>
      <c r="Y2422" s="15" t="str">
        <f>_xlfn.XLOOKUP(_LOOKUP[[#This Row],[AdjusterMemberName]],_Adjuster[Adjuster Name],_Adjuster[Phone Number],,0)</f>
        <v>424-559-5420</v>
      </c>
      <c r="Z2422" s="15" t="s">
        <v>27379</v>
      </c>
      <c r="AA24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375 Keller St, Monterey Park  CA 91755</v>
      </c>
      <c r="AB2422" s="15"/>
    </row>
    <row r="2423" spans="1:28" x14ac:dyDescent="0.3">
      <c r="A2423" s="14">
        <v>1</v>
      </c>
      <c r="B2423" s="14">
        <v>1</v>
      </c>
      <c r="C2423" s="15" t="s">
        <v>23444</v>
      </c>
      <c r="D2423" s="15" t="s">
        <v>27437</v>
      </c>
      <c r="E2423" s="15">
        <v>45653</v>
      </c>
      <c r="F2423" s="15" t="s">
        <v>27438</v>
      </c>
      <c r="G2423" s="15">
        <v>45647</v>
      </c>
      <c r="H2423" s="15">
        <v>45829</v>
      </c>
      <c r="I2423" s="15" t="s">
        <v>27439</v>
      </c>
      <c r="J2423" s="15" t="s">
        <v>27440</v>
      </c>
      <c r="K2423" s="15" t="s">
        <v>45416</v>
      </c>
      <c r="L2423" s="15" t="s">
        <v>128</v>
      </c>
      <c r="M2423" s="15" t="s">
        <v>129</v>
      </c>
      <c r="N2423" s="14">
        <v>2025</v>
      </c>
      <c r="O2423" s="15" t="s">
        <v>27441</v>
      </c>
      <c r="P2423" s="15" t="s">
        <v>106</v>
      </c>
      <c r="Q2423" s="15" t="s">
        <v>47006</v>
      </c>
      <c r="R2423" s="15" t="s">
        <v>1364</v>
      </c>
      <c r="S2423" s="15" t="s">
        <v>23450</v>
      </c>
      <c r="T2423" s="15" t="s">
        <v>746</v>
      </c>
      <c r="U2423" s="15" t="s">
        <v>53</v>
      </c>
      <c r="V2423" s="15" t="s">
        <v>46203</v>
      </c>
      <c r="W2423" s="15" t="s">
        <v>54</v>
      </c>
      <c r="X2423" s="15" t="str">
        <f>_xlfn.XLOOKUP(_LOOKUP[[#This Row],[AdjusterMemberName]],_Adjuster[Adjuster Name],_Adjuster[Email],,0)</f>
        <v>JRubalcava@knightcompany.com</v>
      </c>
      <c r="Y2423" s="15" t="str">
        <f>_xlfn.XLOOKUP(_LOOKUP[[#This Row],[AdjusterMemberName]],_Adjuster[Adjuster Name],_Adjuster[Phone Number],,0)</f>
        <v>424-559-5420</v>
      </c>
      <c r="Z2423" s="15" t="s">
        <v>23451</v>
      </c>
      <c r="AA24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4839 Fir St, Pico Rivera  CA 90660</v>
      </c>
      <c r="AB2423" s="15"/>
    </row>
    <row r="2424" spans="1:28" x14ac:dyDescent="0.3">
      <c r="A2424" s="14">
        <v>1</v>
      </c>
      <c r="B2424" s="14">
        <v>1</v>
      </c>
      <c r="C2424" s="15" t="s">
        <v>27522</v>
      </c>
      <c r="D2424" s="15" t="s">
        <v>27523</v>
      </c>
      <c r="E2424" s="15">
        <v>45653</v>
      </c>
      <c r="F2424" s="15" t="s">
        <v>27524</v>
      </c>
      <c r="G2424" s="15">
        <v>45652</v>
      </c>
      <c r="H2424" s="15">
        <v>45834</v>
      </c>
      <c r="I2424" s="15" t="s">
        <v>27525</v>
      </c>
      <c r="J2424" s="15" t="s">
        <v>27526</v>
      </c>
      <c r="K2424" s="15" t="s">
        <v>45505</v>
      </c>
      <c r="L2424" s="15" t="s">
        <v>128</v>
      </c>
      <c r="M2424" s="15" t="s">
        <v>129</v>
      </c>
      <c r="N2424" s="14">
        <v>2012</v>
      </c>
      <c r="O2424" s="15" t="s">
        <v>27527</v>
      </c>
      <c r="P2424" s="15" t="s">
        <v>106</v>
      </c>
      <c r="Q2424" s="15" t="s">
        <v>47119</v>
      </c>
      <c r="R2424" s="15" t="s">
        <v>3719</v>
      </c>
      <c r="S2424" s="15" t="s">
        <v>27528</v>
      </c>
      <c r="T2424" s="15" t="s">
        <v>811</v>
      </c>
      <c r="U2424" s="15" t="s">
        <v>53</v>
      </c>
      <c r="V2424" s="15" t="s">
        <v>45837</v>
      </c>
      <c r="W2424" s="15" t="s">
        <v>1186</v>
      </c>
      <c r="X2424" s="15" t="str">
        <f>_xlfn.XLOOKUP(_LOOKUP[[#This Row],[AdjusterMemberName]],_Adjuster[Adjuster Name],_Adjuster[Email],,0)</f>
        <v>sAkinleye@knightcompany.com</v>
      </c>
      <c r="Y2424" s="15" t="str">
        <f>_xlfn.XLOOKUP(_LOOKUP[[#This Row],[AdjusterMemberName]],_Adjuster[Adjuster Name],_Adjuster[Phone Number],,0)</f>
        <v>424-559-5280</v>
      </c>
      <c r="Z2424" s="15" t="s">
        <v>27529</v>
      </c>
      <c r="AA24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 E Jarvis St Apt 115D, Perris  CA 92571</v>
      </c>
      <c r="AB2424" s="15"/>
    </row>
    <row r="2425" spans="1:28" x14ac:dyDescent="0.3">
      <c r="A2425" s="14">
        <v>1</v>
      </c>
      <c r="B2425" s="14">
        <v>1</v>
      </c>
      <c r="C2425" s="15" t="s">
        <v>27420</v>
      </c>
      <c r="D2425" s="15" t="s">
        <v>27420</v>
      </c>
      <c r="E2425" s="15">
        <v>45653</v>
      </c>
      <c r="F2425" s="15" t="s">
        <v>27421</v>
      </c>
      <c r="G2425" s="15">
        <v>45628</v>
      </c>
      <c r="H2425" s="15">
        <v>45810</v>
      </c>
      <c r="I2425" s="15" t="s">
        <v>27545</v>
      </c>
      <c r="J2425" s="15" t="s">
        <v>27546</v>
      </c>
      <c r="K2425" s="15" t="s">
        <v>45638</v>
      </c>
      <c r="L2425" s="15" t="s">
        <v>292</v>
      </c>
      <c r="M2425" s="15" t="s">
        <v>499</v>
      </c>
      <c r="N2425" s="14">
        <v>2009</v>
      </c>
      <c r="O2425" s="15" t="s">
        <v>27424</v>
      </c>
      <c r="P2425" s="15" t="s">
        <v>106</v>
      </c>
      <c r="Q2425" s="15" t="s">
        <v>47019</v>
      </c>
      <c r="R2425" s="15" t="s">
        <v>27425</v>
      </c>
      <c r="S2425" s="15" t="s">
        <v>27426</v>
      </c>
      <c r="T2425" s="15" t="s">
        <v>5790</v>
      </c>
      <c r="U2425" s="15" t="s">
        <v>53</v>
      </c>
      <c r="V2425" s="15" t="s">
        <v>45647</v>
      </c>
      <c r="W2425" s="15" t="s">
        <v>1049</v>
      </c>
      <c r="X2425" s="15" t="str">
        <f>_xlfn.XLOOKUP(_LOOKUP[[#This Row],[AdjusterMemberName]],_Adjuster[Adjuster Name],_Adjuster[Email],,0)</f>
        <v>cPenate@knightcompany.com</v>
      </c>
      <c r="Y2425" s="15" t="str">
        <f>_xlfn.XLOOKUP(_LOOKUP[[#This Row],[AdjusterMemberName]],_Adjuster[Adjuster Name],_Adjuster[Phone Number],,0)</f>
        <v>424-559-5385</v>
      </c>
      <c r="Z2425" s="15" t="s">
        <v>27427</v>
      </c>
      <c r="AA24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12642 Dottie Cir, Garden Grove  CA 92841</v>
      </c>
      <c r="AB2425" s="15"/>
    </row>
    <row r="2426" spans="1:28" x14ac:dyDescent="0.3">
      <c r="A2426" s="14">
        <v>1</v>
      </c>
      <c r="B2426" s="14">
        <v>1</v>
      </c>
      <c r="C2426" s="15" t="s">
        <v>29044</v>
      </c>
      <c r="D2426" s="15" t="s">
        <v>29045</v>
      </c>
      <c r="E2426" s="15">
        <v>45653</v>
      </c>
      <c r="F2426" s="15" t="s">
        <v>29046</v>
      </c>
      <c r="G2426" s="15">
        <v>45646</v>
      </c>
      <c r="H2426" s="15">
        <v>45828</v>
      </c>
      <c r="I2426" s="15" t="s">
        <v>29047</v>
      </c>
      <c r="J2426" s="15" t="s">
        <v>29048</v>
      </c>
      <c r="K2426" s="15" t="s">
        <v>45840</v>
      </c>
      <c r="L2426" s="15" t="s">
        <v>139</v>
      </c>
      <c r="M2426" s="15" t="s">
        <v>1152</v>
      </c>
      <c r="N2426" s="14">
        <v>2001</v>
      </c>
      <c r="O2426" s="15" t="s">
        <v>29049</v>
      </c>
      <c r="P2426" s="15" t="s">
        <v>81</v>
      </c>
      <c r="Q2426" s="15" t="s">
        <v>47065</v>
      </c>
      <c r="R2426" s="15" t="s">
        <v>670</v>
      </c>
      <c r="S2426" s="15" t="s">
        <v>29050</v>
      </c>
      <c r="T2426" s="15" t="s">
        <v>1782</v>
      </c>
      <c r="U2426" s="15" t="s">
        <v>53</v>
      </c>
      <c r="V2426" s="15" t="s">
        <v>45758</v>
      </c>
      <c r="W2426" s="15" t="s">
        <v>1186</v>
      </c>
      <c r="X2426" s="15" t="str">
        <f>_xlfn.XLOOKUP(_LOOKUP[[#This Row],[AdjusterMemberName]],_Adjuster[Adjuster Name],_Adjuster[Email],,0)</f>
        <v>sAkinleye@knightcompany.com</v>
      </c>
      <c r="Y2426" s="15" t="str">
        <f>_xlfn.XLOOKUP(_LOOKUP[[#This Row],[AdjusterMemberName]],_Adjuster[Adjuster Name],_Adjuster[Phone Number],,0)</f>
        <v>424-559-5280</v>
      </c>
      <c r="Z2426" s="15" t="s">
        <v>29051</v>
      </c>
      <c r="AA24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1314 S Cliveden Ave, Compton  CA 90220</v>
      </c>
      <c r="AB2426" s="15"/>
    </row>
    <row r="2427" spans="1:28" x14ac:dyDescent="0.3">
      <c r="A2427" s="14">
        <v>1</v>
      </c>
      <c r="B2427" s="14">
        <v>1</v>
      </c>
      <c r="C2427" s="15" t="s">
        <v>27364</v>
      </c>
      <c r="D2427" s="15" t="s">
        <v>27364</v>
      </c>
      <c r="E2427" s="15">
        <v>45652</v>
      </c>
      <c r="F2427" s="15" t="s">
        <v>27365</v>
      </c>
      <c r="G2427" s="15">
        <v>45448</v>
      </c>
      <c r="H2427" s="15">
        <v>45631</v>
      </c>
      <c r="I2427" s="15" t="s">
        <v>27366</v>
      </c>
      <c r="J2427" s="15" t="s">
        <v>27367</v>
      </c>
      <c r="K2427" s="15" t="s">
        <v>45373</v>
      </c>
      <c r="L2427" s="15" t="s">
        <v>103</v>
      </c>
      <c r="M2427" s="15" t="s">
        <v>304</v>
      </c>
      <c r="N2427" s="14">
        <v>2019</v>
      </c>
      <c r="O2427" s="15" t="s">
        <v>27368</v>
      </c>
      <c r="P2427" s="15" t="s">
        <v>106</v>
      </c>
      <c r="Q2427" s="15" t="s">
        <v>119</v>
      </c>
      <c r="R2427" s="15" t="s">
        <v>19080</v>
      </c>
      <c r="S2427" s="15" t="s">
        <v>27369</v>
      </c>
      <c r="T2427" s="15" t="s">
        <v>783</v>
      </c>
      <c r="U2427" s="15" t="s">
        <v>53</v>
      </c>
      <c r="V2427" s="15" t="s">
        <v>46422</v>
      </c>
      <c r="W2427" s="15" t="s">
        <v>22473</v>
      </c>
      <c r="X2427" s="15" t="e">
        <f>_xlfn.XLOOKUP(_LOOKUP[[#This Row],[AdjusterMemberName]],_Adjuster[Adjuster Name],_Adjuster[Email],,0)</f>
        <v>#N/A</v>
      </c>
      <c r="Y2427" s="15" t="e">
        <f>_xlfn.XLOOKUP(_LOOKUP[[#This Row],[AdjusterMemberName]],_Adjuster[Adjuster Name],_Adjuster[Phone Number],,0)</f>
        <v>#N/A</v>
      </c>
      <c r="Z2427" s="15" t="s">
        <v>27370</v>
      </c>
      <c r="AA24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575 E Kamala St, Oxnard  CA 93033</v>
      </c>
      <c r="AB2427" s="15">
        <v>45613</v>
      </c>
    </row>
    <row r="2428" spans="1:28" x14ac:dyDescent="0.3">
      <c r="A2428" s="14">
        <v>1</v>
      </c>
      <c r="B2428" s="14">
        <v>1</v>
      </c>
      <c r="C2428" s="15" t="s">
        <v>27410</v>
      </c>
      <c r="D2428" s="15" t="s">
        <v>27410</v>
      </c>
      <c r="E2428" s="15">
        <v>45652</v>
      </c>
      <c r="F2428" s="15" t="s">
        <v>27411</v>
      </c>
      <c r="G2428" s="15">
        <v>45643</v>
      </c>
      <c r="H2428" s="15">
        <v>45825</v>
      </c>
      <c r="I2428" s="15" t="s">
        <v>27412</v>
      </c>
      <c r="J2428" s="15" t="s">
        <v>27413</v>
      </c>
      <c r="K2428" s="15" t="s">
        <v>45356</v>
      </c>
      <c r="L2428" s="15" t="s">
        <v>139</v>
      </c>
      <c r="M2428" s="15" t="s">
        <v>697</v>
      </c>
      <c r="N2428" s="14">
        <v>2015</v>
      </c>
      <c r="O2428" s="15" t="s">
        <v>27414</v>
      </c>
      <c r="P2428" s="15" t="s">
        <v>106</v>
      </c>
      <c r="Q2428" s="15" t="s">
        <v>47172</v>
      </c>
      <c r="R2428" s="15" t="s">
        <v>27415</v>
      </c>
      <c r="S2428" s="15" t="s">
        <v>27416</v>
      </c>
      <c r="T2428" s="15" t="s">
        <v>1275</v>
      </c>
      <c r="U2428" s="15" t="s">
        <v>53</v>
      </c>
      <c r="V2428" s="15" t="s">
        <v>45634</v>
      </c>
      <c r="W2428" s="15" t="s">
        <v>3184</v>
      </c>
      <c r="X2428" s="15" t="str">
        <f>_xlfn.XLOOKUP(_LOOKUP[[#This Row],[AdjusterMemberName]],_Adjuster[Adjuster Name],_Adjuster[Email],,0)</f>
        <v>mQualls@knightcompany.com</v>
      </c>
      <c r="Y2428" s="15" t="str">
        <f>_xlfn.XLOOKUP(_LOOKUP[[#This Row],[AdjusterMemberName]],_Adjuster[Adjuster Name],_Adjuster[Phone Number],,0)</f>
        <v>424-559-5436</v>
      </c>
      <c r="Z2428" s="15" t="s">
        <v>27417</v>
      </c>
      <c r="AA24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17650 Ardmore Avenue, Bellflower  CA 90706</v>
      </c>
      <c r="AB2428" s="15"/>
    </row>
    <row r="2429" spans="1:28" x14ac:dyDescent="0.3">
      <c r="A2429" s="14">
        <v>1</v>
      </c>
      <c r="B2429" s="14">
        <v>1</v>
      </c>
      <c r="C2429" s="15" t="s">
        <v>27420</v>
      </c>
      <c r="D2429" s="15" t="s">
        <v>27420</v>
      </c>
      <c r="E2429" s="15">
        <v>45652</v>
      </c>
      <c r="F2429" s="15" t="s">
        <v>27421</v>
      </c>
      <c r="G2429" s="15">
        <v>45628</v>
      </c>
      <c r="H2429" s="15">
        <v>45810</v>
      </c>
      <c r="I2429" s="15" t="s">
        <v>27422</v>
      </c>
      <c r="J2429" s="15" t="s">
        <v>27423</v>
      </c>
      <c r="K2429" s="15" t="s">
        <v>46408</v>
      </c>
      <c r="L2429" s="15" t="s">
        <v>292</v>
      </c>
      <c r="M2429" s="15" t="s">
        <v>499</v>
      </c>
      <c r="N2429" s="14">
        <v>2009</v>
      </c>
      <c r="O2429" s="15" t="s">
        <v>27424</v>
      </c>
      <c r="P2429" s="15" t="s">
        <v>106</v>
      </c>
      <c r="Q2429" s="15" t="s">
        <v>47019</v>
      </c>
      <c r="R2429" s="15" t="s">
        <v>27425</v>
      </c>
      <c r="S2429" s="15" t="s">
        <v>27426</v>
      </c>
      <c r="T2429" s="15" t="s">
        <v>5790</v>
      </c>
      <c r="U2429" s="15" t="s">
        <v>53</v>
      </c>
      <c r="V2429" s="15" t="s">
        <v>45647</v>
      </c>
      <c r="W2429" s="15" t="s">
        <v>175</v>
      </c>
      <c r="X2429" s="15" t="e">
        <f>_xlfn.XLOOKUP(_LOOKUP[[#This Row],[AdjusterMemberName]],_Adjuster[Adjuster Name],_Adjuster[Email],,0)</f>
        <v>#N/A</v>
      </c>
      <c r="Y2429" s="15" t="e">
        <f>_xlfn.XLOOKUP(_LOOKUP[[#This Row],[AdjusterMemberName]],_Adjuster[Adjuster Name],_Adjuster[Phone Number],,0)</f>
        <v>#N/A</v>
      </c>
      <c r="Z2429" s="15" t="s">
        <v>27427</v>
      </c>
      <c r="AA24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12642 Dottie Cir, Garden Grove  CA 92841</v>
      </c>
      <c r="AB2429" s="15"/>
    </row>
    <row r="2430" spans="1:28" x14ac:dyDescent="0.3">
      <c r="A2430" s="14">
        <v>1</v>
      </c>
      <c r="B2430" s="14">
        <v>1</v>
      </c>
      <c r="C2430" s="15" t="s">
        <v>24040</v>
      </c>
      <c r="D2430" s="15" t="s">
        <v>24041</v>
      </c>
      <c r="E2430" s="15">
        <v>45652</v>
      </c>
      <c r="F2430" s="15" t="s">
        <v>24042</v>
      </c>
      <c r="G2430" s="15">
        <v>45521</v>
      </c>
      <c r="H2430" s="15">
        <v>45705</v>
      </c>
      <c r="I2430" s="15" t="s">
        <v>27435</v>
      </c>
      <c r="J2430" s="15" t="s">
        <v>27436</v>
      </c>
      <c r="K2430" s="15" t="s">
        <v>45458</v>
      </c>
      <c r="L2430" s="15" t="s">
        <v>103</v>
      </c>
      <c r="M2430" s="15" t="s">
        <v>1523</v>
      </c>
      <c r="N2430" s="14">
        <v>2020</v>
      </c>
      <c r="O2430" s="15" t="s">
        <v>24045</v>
      </c>
      <c r="P2430" s="15" t="s">
        <v>106</v>
      </c>
      <c r="Q2430" s="15" t="s">
        <v>47019</v>
      </c>
      <c r="R2430" s="15" t="s">
        <v>1419</v>
      </c>
      <c r="S2430" s="15" t="s">
        <v>24046</v>
      </c>
      <c r="T2430" s="15" t="s">
        <v>308</v>
      </c>
      <c r="U2430" s="15" t="s">
        <v>53</v>
      </c>
      <c r="V2430" s="15" t="s">
        <v>45432</v>
      </c>
      <c r="W2430" s="15" t="s">
        <v>3974</v>
      </c>
      <c r="X2430" s="15" t="str">
        <f>_xlfn.XLOOKUP(_LOOKUP[[#This Row],[AdjusterMemberName]],_Adjuster[Adjuster Name],_Adjuster[Email],,0)</f>
        <v>LMiller@knightcompany.com</v>
      </c>
      <c r="Y2430" s="15" t="str">
        <f>_xlfn.XLOOKUP(_LOOKUP[[#This Row],[AdjusterMemberName]],_Adjuster[Adjuster Name],_Adjuster[Phone Number],,0)</f>
        <v>424-559-5378</v>
      </c>
      <c r="Z2430" s="15" t="s">
        <v>24047</v>
      </c>
      <c r="AA24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3547 Albany St, Riverside  CA 92503</v>
      </c>
      <c r="AB2430" s="15"/>
    </row>
    <row r="2431" spans="1:28" x14ac:dyDescent="0.3">
      <c r="A2431" s="14">
        <v>0</v>
      </c>
      <c r="B2431" s="14">
        <v>1</v>
      </c>
      <c r="C2431" s="15" t="s">
        <v>27743</v>
      </c>
      <c r="D2431" s="15" t="s">
        <v>27743</v>
      </c>
      <c r="E2431" s="15">
        <v>45652</v>
      </c>
      <c r="F2431" s="15" t="s">
        <v>27744</v>
      </c>
      <c r="G2431" s="15"/>
      <c r="H2431" s="15"/>
      <c r="I2431" s="15" t="s">
        <v>27745</v>
      </c>
      <c r="J2431" s="15" t="s">
        <v>27746</v>
      </c>
      <c r="K2431" s="15" t="s">
        <v>45336</v>
      </c>
      <c r="L2431" s="15" t="s">
        <v>150</v>
      </c>
      <c r="M2431" s="15" t="s">
        <v>27747</v>
      </c>
      <c r="N2431" s="14">
        <v>2006</v>
      </c>
      <c r="O2431" s="15" t="s">
        <v>27748</v>
      </c>
      <c r="P2431" s="15" t="s">
        <v>106</v>
      </c>
      <c r="Q2431" s="15"/>
      <c r="R2431" s="15"/>
      <c r="S2431" s="15"/>
      <c r="T2431" s="15"/>
      <c r="U2431" s="15"/>
      <c r="V2431" s="15"/>
      <c r="W2431" s="15" t="s">
        <v>1186</v>
      </c>
      <c r="X2431" s="15" t="str">
        <f>_xlfn.XLOOKUP(_LOOKUP[[#This Row],[AdjusterMemberName]],_Adjuster[Adjuster Name],_Adjuster[Email],,0)</f>
        <v>sAkinleye@knightcompany.com</v>
      </c>
      <c r="Y2431" s="15" t="str">
        <f>_xlfn.XLOOKUP(_LOOKUP[[#This Row],[AdjusterMemberName]],_Adjuster[Adjuster Name],_Adjuster[Phone Number],,0)</f>
        <v>424-559-5280</v>
      </c>
      <c r="Z2431" s="15"/>
      <c r="AA2431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2431" s="15"/>
    </row>
    <row r="2432" spans="1:28" x14ac:dyDescent="0.3">
      <c r="A2432" s="14">
        <v>1</v>
      </c>
      <c r="B2432" s="14">
        <v>1</v>
      </c>
      <c r="C2432" s="15" t="s">
        <v>28403</v>
      </c>
      <c r="D2432" s="15" t="s">
        <v>28404</v>
      </c>
      <c r="E2432" s="15">
        <v>45652</v>
      </c>
      <c r="F2432" s="15" t="s">
        <v>28405</v>
      </c>
      <c r="G2432" s="15">
        <v>45596</v>
      </c>
      <c r="H2432" s="15">
        <v>45777</v>
      </c>
      <c r="I2432" s="15" t="s">
        <v>28406</v>
      </c>
      <c r="J2432" s="15" t="s">
        <v>28407</v>
      </c>
      <c r="K2432" s="15" t="s">
        <v>45339</v>
      </c>
      <c r="L2432" s="15" t="s">
        <v>128</v>
      </c>
      <c r="M2432" s="15" t="s">
        <v>836</v>
      </c>
      <c r="N2432" s="14">
        <v>2020</v>
      </c>
      <c r="O2432" s="15" t="s">
        <v>28408</v>
      </c>
      <c r="P2432" s="15" t="s">
        <v>81</v>
      </c>
      <c r="Q2432" s="15" t="s">
        <v>47019</v>
      </c>
      <c r="R2432" s="15" t="s">
        <v>28409</v>
      </c>
      <c r="S2432" s="15" t="s">
        <v>28410</v>
      </c>
      <c r="T2432" s="15" t="s">
        <v>2072</v>
      </c>
      <c r="U2432" s="15" t="s">
        <v>53</v>
      </c>
      <c r="V2432" s="15" t="s">
        <v>45907</v>
      </c>
      <c r="W2432" s="15" t="s">
        <v>1357</v>
      </c>
      <c r="X2432" s="15" t="str">
        <f>_xlfn.XLOOKUP(_LOOKUP[[#This Row],[AdjusterMemberName]],_Adjuster[Adjuster Name],_Adjuster[Email],,0)</f>
        <v>jRivera1@knightcompany.com</v>
      </c>
      <c r="Y2432" s="15" t="str">
        <f>_xlfn.XLOOKUP(_LOOKUP[[#This Row],[AdjusterMemberName]],_Adjuster[Adjuster Name],_Adjuster[Phone Number],,0)</f>
        <v>424-559-5239</v>
      </c>
      <c r="Z2432" s="15" t="s">
        <v>28411</v>
      </c>
      <c r="AA24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15949 San Leandro Dr, Fontana  CA 92336</v>
      </c>
      <c r="AB2432" s="15"/>
    </row>
    <row r="2433" spans="1:28" x14ac:dyDescent="0.3">
      <c r="A2433" s="14">
        <v>1</v>
      </c>
      <c r="B2433" s="14">
        <v>1</v>
      </c>
      <c r="C2433" s="15" t="s">
        <v>9819</v>
      </c>
      <c r="D2433" s="15" t="s">
        <v>29874</v>
      </c>
      <c r="E2433" s="15">
        <v>45652</v>
      </c>
      <c r="F2433" s="15" t="s">
        <v>29875</v>
      </c>
      <c r="G2433" s="15">
        <v>45546</v>
      </c>
      <c r="H2433" s="15">
        <v>45727</v>
      </c>
      <c r="I2433" s="15" t="s">
        <v>29876</v>
      </c>
      <c r="J2433" s="15" t="s">
        <v>29877</v>
      </c>
      <c r="K2433" s="15" t="s">
        <v>45506</v>
      </c>
      <c r="L2433" s="15" t="s">
        <v>103</v>
      </c>
      <c r="M2433" s="15" t="s">
        <v>304</v>
      </c>
      <c r="N2433" s="14">
        <v>2012</v>
      </c>
      <c r="O2433" s="15" t="s">
        <v>29878</v>
      </c>
      <c r="P2433" s="15" t="s">
        <v>81</v>
      </c>
      <c r="Q2433" s="15" t="s">
        <v>47065</v>
      </c>
      <c r="R2433" s="15" t="s">
        <v>2190</v>
      </c>
      <c r="S2433" s="15" t="s">
        <v>29879</v>
      </c>
      <c r="T2433" s="15" t="s">
        <v>174</v>
      </c>
      <c r="U2433" s="15" t="s">
        <v>53</v>
      </c>
      <c r="V2433" s="15" t="s">
        <v>45614</v>
      </c>
      <c r="W2433" s="15" t="s">
        <v>22473</v>
      </c>
      <c r="X2433" s="15" t="e">
        <f>_xlfn.XLOOKUP(_LOOKUP[[#This Row],[AdjusterMemberName]],_Adjuster[Adjuster Name],_Adjuster[Email],,0)</f>
        <v>#N/A</v>
      </c>
      <c r="Y2433" s="15" t="e">
        <f>_xlfn.XLOOKUP(_LOOKUP[[#This Row],[AdjusterMemberName]],_Adjuster[Adjuster Name],_Adjuster[Phone Number],,0)</f>
        <v>#N/A</v>
      </c>
      <c r="Z2433" s="15" t="s">
        <v>29880</v>
      </c>
      <c r="AA24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284 S Union Ave Apt A, Los Angeles  CA 90026</v>
      </c>
      <c r="AB2433" s="15"/>
    </row>
    <row r="2434" spans="1:28" x14ac:dyDescent="0.3">
      <c r="A2434" s="14">
        <v>0</v>
      </c>
      <c r="B2434" s="14">
        <v>1</v>
      </c>
      <c r="C2434" s="15" t="s">
        <v>25852</v>
      </c>
      <c r="D2434" s="15" t="s">
        <v>25853</v>
      </c>
      <c r="E2434" s="15">
        <v>45652</v>
      </c>
      <c r="F2434" s="15" t="s">
        <v>25854</v>
      </c>
      <c r="G2434" s="15"/>
      <c r="H2434" s="15"/>
      <c r="I2434" s="15" t="s">
        <v>33640</v>
      </c>
      <c r="J2434" s="15" t="s">
        <v>33641</v>
      </c>
      <c r="K2434" s="15" t="s">
        <v>45332</v>
      </c>
      <c r="L2434" s="15" t="s">
        <v>987</v>
      </c>
      <c r="M2434" s="15" t="s">
        <v>33642</v>
      </c>
      <c r="N2434" s="14">
        <v>2023</v>
      </c>
      <c r="O2434" s="15" t="s">
        <v>33643</v>
      </c>
      <c r="P2434" s="15" t="s">
        <v>106</v>
      </c>
      <c r="Q2434" s="15"/>
      <c r="R2434" s="15"/>
      <c r="S2434" s="15"/>
      <c r="T2434" s="15"/>
      <c r="U2434" s="15"/>
      <c r="V2434" s="15"/>
      <c r="W2434" s="15" t="s">
        <v>1186</v>
      </c>
      <c r="X2434" s="15" t="str">
        <f>_xlfn.XLOOKUP(_LOOKUP[[#This Row],[AdjusterMemberName]],_Adjuster[Adjuster Name],_Adjuster[Email],,0)</f>
        <v>sAkinleye@knightcompany.com</v>
      </c>
      <c r="Y2434" s="15" t="str">
        <f>_xlfn.XLOOKUP(_LOOKUP[[#This Row],[AdjusterMemberName]],_Adjuster[Adjuster Name],_Adjuster[Phone Number],,0)</f>
        <v>424-559-5280</v>
      </c>
      <c r="Z2434" s="15"/>
      <c r="AA2434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2434" s="15"/>
    </row>
    <row r="2435" spans="1:28" x14ac:dyDescent="0.3">
      <c r="A2435" s="14">
        <v>1</v>
      </c>
      <c r="B2435" s="14">
        <v>1</v>
      </c>
      <c r="C2435" s="15" t="s">
        <v>25367</v>
      </c>
      <c r="D2435" s="15" t="s">
        <v>25367</v>
      </c>
      <c r="E2435" s="15">
        <v>45652</v>
      </c>
      <c r="F2435" s="15" t="s">
        <v>25368</v>
      </c>
      <c r="G2435" s="15">
        <v>45615</v>
      </c>
      <c r="H2435" s="15">
        <v>45796</v>
      </c>
      <c r="I2435" s="15" t="s">
        <v>35787</v>
      </c>
      <c r="J2435" s="15" t="s">
        <v>35788</v>
      </c>
      <c r="K2435" s="15" t="s">
        <v>45332</v>
      </c>
      <c r="L2435" s="15" t="s">
        <v>1261</v>
      </c>
      <c r="M2435" s="15" t="s">
        <v>25371</v>
      </c>
      <c r="N2435" s="14">
        <v>2024</v>
      </c>
      <c r="O2435" s="15" t="s">
        <v>25372</v>
      </c>
      <c r="P2435" s="15" t="s">
        <v>81</v>
      </c>
      <c r="Q2435" s="15" t="s">
        <v>46922</v>
      </c>
      <c r="R2435" s="15" t="s">
        <v>25373</v>
      </c>
      <c r="S2435" s="15" t="s">
        <v>25374</v>
      </c>
      <c r="T2435" s="15" t="s">
        <v>811</v>
      </c>
      <c r="U2435" s="15" t="s">
        <v>53</v>
      </c>
      <c r="V2435" s="15" t="s">
        <v>45837</v>
      </c>
      <c r="W2435" s="15" t="s">
        <v>5071</v>
      </c>
      <c r="X2435" s="15" t="str">
        <f>_xlfn.XLOOKUP(_LOOKUP[[#This Row],[AdjusterMemberName]],_Adjuster[Adjuster Name],_Adjuster[Email],,0)</f>
        <v>AMontelongo@knightcompany.com</v>
      </c>
      <c r="Y2435" s="15" t="str">
        <f>_xlfn.XLOOKUP(_LOOKUP[[#This Row],[AdjusterMemberName]],_Adjuster[Adjuster Name],_Adjuster[Phone Number],,0)</f>
        <v>424-559-5425</v>
      </c>
      <c r="Z2435" s="15" t="s">
        <v>25375</v>
      </c>
      <c r="AA24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350 E San Jacinto Ave Spc 107, Perris  CA 92571</v>
      </c>
      <c r="AB2435" s="15"/>
    </row>
    <row r="2436" spans="1:28" x14ac:dyDescent="0.3">
      <c r="A2436" s="14">
        <v>1</v>
      </c>
      <c r="B2436" s="14">
        <v>1</v>
      </c>
      <c r="C2436" s="15" t="s">
        <v>27276</v>
      </c>
      <c r="D2436" s="15" t="s">
        <v>27276</v>
      </c>
      <c r="E2436" s="15">
        <v>45651</v>
      </c>
      <c r="F2436" s="15" t="s">
        <v>27277</v>
      </c>
      <c r="G2436" s="15">
        <v>45584</v>
      </c>
      <c r="H2436" s="15">
        <v>45766</v>
      </c>
      <c r="I2436" s="15" t="s">
        <v>27284</v>
      </c>
      <c r="J2436" s="15" t="s">
        <v>25319</v>
      </c>
      <c r="K2436" s="15" t="s">
        <v>45332</v>
      </c>
      <c r="L2436" s="15" t="s">
        <v>128</v>
      </c>
      <c r="M2436" s="15" t="s">
        <v>129</v>
      </c>
      <c r="N2436" s="14">
        <v>2018</v>
      </c>
      <c r="O2436" s="15" t="s">
        <v>27280</v>
      </c>
      <c r="P2436" s="15" t="s">
        <v>106</v>
      </c>
      <c r="Q2436" s="15" t="s">
        <v>47073</v>
      </c>
      <c r="R2436" s="15" t="s">
        <v>27281</v>
      </c>
      <c r="S2436" s="15" t="s">
        <v>27282</v>
      </c>
      <c r="T2436" s="15" t="s">
        <v>174</v>
      </c>
      <c r="U2436" s="15" t="s">
        <v>53</v>
      </c>
      <c r="V2436" s="15" t="s">
        <v>45474</v>
      </c>
      <c r="W2436" s="15" t="s">
        <v>54</v>
      </c>
      <c r="X2436" s="15" t="str">
        <f>_xlfn.XLOOKUP(_LOOKUP[[#This Row],[AdjusterMemberName]],_Adjuster[Adjuster Name],_Adjuster[Email],,0)</f>
        <v>JRubalcava@knightcompany.com</v>
      </c>
      <c r="Y2436" s="15" t="str">
        <f>_xlfn.XLOOKUP(_LOOKUP[[#This Row],[AdjusterMemberName]],_Adjuster[Adjuster Name],_Adjuster[Phone Number],,0)</f>
        <v>424-559-5420</v>
      </c>
      <c r="Z2436" s="15" t="s">
        <v>27283</v>
      </c>
      <c r="AA24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1857 W 43Rd Pl, Los Angeles  CA 90062</v>
      </c>
      <c r="AB2436" s="15">
        <v>45763</v>
      </c>
    </row>
    <row r="2437" spans="1:28" x14ac:dyDescent="0.3">
      <c r="A2437" s="14">
        <v>1</v>
      </c>
      <c r="B2437" s="14">
        <v>1</v>
      </c>
      <c r="C2437" s="15" t="s">
        <v>27308</v>
      </c>
      <c r="D2437" s="15" t="s">
        <v>27308</v>
      </c>
      <c r="E2437" s="15">
        <v>45651</v>
      </c>
      <c r="F2437" s="15" t="s">
        <v>27309</v>
      </c>
      <c r="G2437" s="15">
        <v>45621</v>
      </c>
      <c r="H2437" s="15">
        <v>45802</v>
      </c>
      <c r="I2437" s="15" t="s">
        <v>27310</v>
      </c>
      <c r="J2437" s="15" t="s">
        <v>27311</v>
      </c>
      <c r="K2437" s="15" t="s">
        <v>45604</v>
      </c>
      <c r="L2437" s="15" t="s">
        <v>270</v>
      </c>
      <c r="M2437" s="15" t="s">
        <v>16189</v>
      </c>
      <c r="N2437" s="14">
        <v>2020</v>
      </c>
      <c r="O2437" s="15" t="s">
        <v>27312</v>
      </c>
      <c r="P2437" s="15" t="s">
        <v>106</v>
      </c>
      <c r="Q2437" s="15" t="s">
        <v>47019</v>
      </c>
      <c r="R2437" s="15" t="s">
        <v>27313</v>
      </c>
      <c r="S2437" s="15" t="s">
        <v>27314</v>
      </c>
      <c r="T2437" s="15" t="s">
        <v>308</v>
      </c>
      <c r="U2437" s="15" t="s">
        <v>53</v>
      </c>
      <c r="V2437" s="15" t="s">
        <v>45432</v>
      </c>
      <c r="W2437" s="15" t="s">
        <v>3114</v>
      </c>
      <c r="X2437" s="15" t="str">
        <f>_xlfn.XLOOKUP(_LOOKUP[[#This Row],[AdjusterMemberName]],_Adjuster[Adjuster Name],_Adjuster[Email],,0)</f>
        <v>eExmundo@knightcompany.com</v>
      </c>
      <c r="Y2437" s="15" t="str">
        <f>_xlfn.XLOOKUP(_LOOKUP[[#This Row],[AdjusterMemberName]],_Adjuster[Adjuster Name],_Adjuster[Phone Number],,0)</f>
        <v>424-559-5400</v>
      </c>
      <c r="Z2437" s="15" t="s">
        <v>27315</v>
      </c>
      <c r="AA24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4865 Corwin Ln, Riverside  CA 92503</v>
      </c>
      <c r="AB2437" s="15"/>
    </row>
    <row r="2438" spans="1:28" x14ac:dyDescent="0.3">
      <c r="A2438" s="14">
        <v>1</v>
      </c>
      <c r="B2438" s="14">
        <v>1</v>
      </c>
      <c r="C2438" s="15" t="s">
        <v>9826</v>
      </c>
      <c r="D2438" s="15" t="s">
        <v>10489</v>
      </c>
      <c r="E2438" s="15">
        <v>45651</v>
      </c>
      <c r="F2438" s="15" t="s">
        <v>27325</v>
      </c>
      <c r="G2438" s="15">
        <v>45580</v>
      </c>
      <c r="H2438" s="15">
        <v>45762</v>
      </c>
      <c r="I2438" s="15" t="s">
        <v>27326</v>
      </c>
      <c r="J2438" s="15" t="s">
        <v>27327</v>
      </c>
      <c r="K2438" s="15" t="s">
        <v>46423</v>
      </c>
      <c r="L2438" s="15" t="s">
        <v>103</v>
      </c>
      <c r="M2438" s="15" t="s">
        <v>304</v>
      </c>
      <c r="N2438" s="14">
        <v>2017</v>
      </c>
      <c r="O2438" s="15" t="s">
        <v>10492</v>
      </c>
      <c r="P2438" s="15" t="s">
        <v>106</v>
      </c>
      <c r="Q2438" s="15" t="s">
        <v>47079</v>
      </c>
      <c r="R2438" s="15" t="s">
        <v>9832</v>
      </c>
      <c r="S2438" s="15" t="s">
        <v>9833</v>
      </c>
      <c r="T2438" s="15" t="s">
        <v>572</v>
      </c>
      <c r="U2438" s="15" t="s">
        <v>53</v>
      </c>
      <c r="V2438" s="15" t="s">
        <v>45754</v>
      </c>
      <c r="W2438" s="15" t="s">
        <v>1186</v>
      </c>
      <c r="X2438" s="15" t="str">
        <f>_xlfn.XLOOKUP(_LOOKUP[[#This Row],[AdjusterMemberName]],_Adjuster[Adjuster Name],_Adjuster[Email],,0)</f>
        <v>sAkinleye@knightcompany.com</v>
      </c>
      <c r="Y2438" s="15" t="str">
        <f>_xlfn.XLOOKUP(_LOOKUP[[#This Row],[AdjusterMemberName]],_Adjuster[Adjuster Name],_Adjuster[Phone Number],,0)</f>
        <v>424-559-5280</v>
      </c>
      <c r="Z2438" s="15" t="s">
        <v>9834</v>
      </c>
      <c r="AA24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8201 Stonecrest Way, Bakersfield  CA 93313</v>
      </c>
      <c r="AB2438" s="15"/>
    </row>
    <row r="2439" spans="1:28" x14ac:dyDescent="0.3">
      <c r="A2439" s="14">
        <v>1</v>
      </c>
      <c r="B2439" s="14">
        <v>1</v>
      </c>
      <c r="C2439" s="15" t="s">
        <v>27258</v>
      </c>
      <c r="D2439" s="15" t="s">
        <v>27258</v>
      </c>
      <c r="E2439" s="15">
        <v>45650</v>
      </c>
      <c r="F2439" s="15" t="s">
        <v>27259</v>
      </c>
      <c r="G2439" s="15">
        <v>45646</v>
      </c>
      <c r="H2439" s="15">
        <v>45828</v>
      </c>
      <c r="I2439" s="15" t="s">
        <v>27260</v>
      </c>
      <c r="J2439" s="15" t="s">
        <v>27261</v>
      </c>
      <c r="K2439" s="15" t="s">
        <v>45605</v>
      </c>
      <c r="L2439" s="15" t="s">
        <v>292</v>
      </c>
      <c r="M2439" s="15" t="s">
        <v>8912</v>
      </c>
      <c r="N2439" s="14">
        <v>2008</v>
      </c>
      <c r="O2439" s="15" t="s">
        <v>27262</v>
      </c>
      <c r="P2439" s="15" t="s">
        <v>106</v>
      </c>
      <c r="Q2439" s="15" t="s">
        <v>47023</v>
      </c>
      <c r="R2439" s="15" t="s">
        <v>27263</v>
      </c>
      <c r="S2439" s="15" t="s">
        <v>27264</v>
      </c>
      <c r="T2439" s="15" t="s">
        <v>21186</v>
      </c>
      <c r="U2439" s="15" t="s">
        <v>53</v>
      </c>
      <c r="V2439" s="15" t="s">
        <v>45353</v>
      </c>
      <c r="W2439" s="15" t="s">
        <v>1049</v>
      </c>
      <c r="X2439" s="15" t="str">
        <f>_xlfn.XLOOKUP(_LOOKUP[[#This Row],[AdjusterMemberName]],_Adjuster[Adjuster Name],_Adjuster[Email],,0)</f>
        <v>cPenate@knightcompany.com</v>
      </c>
      <c r="Y2439" s="15" t="str">
        <f>_xlfn.XLOOKUP(_LOOKUP[[#This Row],[AdjusterMemberName]],_Adjuster[Adjuster Name],_Adjuster[Phone Number],,0)</f>
        <v>424-559-5385</v>
      </c>
      <c r="Z2439" s="15" t="s">
        <v>27265</v>
      </c>
      <c r="AA24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11171 Oakwood Dr Apt E205, Loma Linda  CA 92354</v>
      </c>
      <c r="AB2439" s="15"/>
    </row>
    <row r="2440" spans="1:28" x14ac:dyDescent="0.3">
      <c r="A2440" s="14">
        <v>1</v>
      </c>
      <c r="B2440" s="14">
        <v>1</v>
      </c>
      <c r="C2440" s="15" t="s">
        <v>27276</v>
      </c>
      <c r="D2440" s="15" t="s">
        <v>27276</v>
      </c>
      <c r="E2440" s="15">
        <v>45650</v>
      </c>
      <c r="F2440" s="15" t="s">
        <v>27277</v>
      </c>
      <c r="G2440" s="15">
        <v>45584</v>
      </c>
      <c r="H2440" s="15">
        <v>45766</v>
      </c>
      <c r="I2440" s="15" t="s">
        <v>27278</v>
      </c>
      <c r="J2440" s="15" t="s">
        <v>27279</v>
      </c>
      <c r="K2440" s="15" t="s">
        <v>45496</v>
      </c>
      <c r="L2440" s="15" t="s">
        <v>128</v>
      </c>
      <c r="M2440" s="15" t="s">
        <v>129</v>
      </c>
      <c r="N2440" s="14">
        <v>2018</v>
      </c>
      <c r="O2440" s="15" t="s">
        <v>27280</v>
      </c>
      <c r="P2440" s="15" t="s">
        <v>106</v>
      </c>
      <c r="Q2440" s="15" t="s">
        <v>47073</v>
      </c>
      <c r="R2440" s="15" t="s">
        <v>27281</v>
      </c>
      <c r="S2440" s="15" t="s">
        <v>27282</v>
      </c>
      <c r="T2440" s="15" t="s">
        <v>174</v>
      </c>
      <c r="U2440" s="15" t="s">
        <v>53</v>
      </c>
      <c r="V2440" s="15" t="s">
        <v>45474</v>
      </c>
      <c r="W2440" s="15" t="s">
        <v>1049</v>
      </c>
      <c r="X2440" s="15" t="str">
        <f>_xlfn.XLOOKUP(_LOOKUP[[#This Row],[AdjusterMemberName]],_Adjuster[Adjuster Name],_Adjuster[Email],,0)</f>
        <v>cPenate@knightcompany.com</v>
      </c>
      <c r="Y2440" s="15" t="str">
        <f>_xlfn.XLOOKUP(_LOOKUP[[#This Row],[AdjusterMemberName]],_Adjuster[Adjuster Name],_Adjuster[Phone Number],,0)</f>
        <v>424-559-5385</v>
      </c>
      <c r="Z2440" s="15" t="s">
        <v>27283</v>
      </c>
      <c r="AA24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1857 W 43Rd Pl, Los Angeles  CA 90062</v>
      </c>
      <c r="AB2440" s="15">
        <v>45763</v>
      </c>
    </row>
    <row r="2441" spans="1:28" x14ac:dyDescent="0.3">
      <c r="A2441" s="14">
        <v>1</v>
      </c>
      <c r="B2441" s="14">
        <v>1</v>
      </c>
      <c r="C2441" s="15" t="s">
        <v>27328</v>
      </c>
      <c r="D2441" s="15" t="s">
        <v>27328</v>
      </c>
      <c r="E2441" s="15">
        <v>45650</v>
      </c>
      <c r="F2441" s="15" t="s">
        <v>27329</v>
      </c>
      <c r="G2441" s="15">
        <v>45579</v>
      </c>
      <c r="H2441" s="15">
        <v>45761</v>
      </c>
      <c r="I2441" s="15" t="s">
        <v>27330</v>
      </c>
      <c r="J2441" s="15" t="s">
        <v>27331</v>
      </c>
      <c r="K2441" s="15" t="s">
        <v>45509</v>
      </c>
      <c r="L2441" s="15" t="s">
        <v>281</v>
      </c>
      <c r="M2441" s="15" t="s">
        <v>1106</v>
      </c>
      <c r="N2441" s="14">
        <v>2020</v>
      </c>
      <c r="O2441" s="15" t="s">
        <v>27332</v>
      </c>
      <c r="P2441" s="15" t="s">
        <v>106</v>
      </c>
      <c r="Q2441" s="15" t="s">
        <v>47173</v>
      </c>
      <c r="R2441" s="15" t="s">
        <v>2510</v>
      </c>
      <c r="S2441" s="15" t="s">
        <v>27333</v>
      </c>
      <c r="T2441" s="15" t="s">
        <v>385</v>
      </c>
      <c r="U2441" s="15" t="s">
        <v>53</v>
      </c>
      <c r="V2441" s="15" t="s">
        <v>45538</v>
      </c>
      <c r="W2441" s="15" t="s">
        <v>3307</v>
      </c>
      <c r="X2441" s="15" t="e">
        <f>_xlfn.XLOOKUP(_LOOKUP[[#This Row],[AdjusterMemberName]],_Adjuster[Adjuster Name],_Adjuster[Email],,0)</f>
        <v>#N/A</v>
      </c>
      <c r="Y2441" s="15" t="e">
        <f>_xlfn.XLOOKUP(_LOOKUP[[#This Row],[AdjusterMemberName]],_Adjuster[Adjuster Name],_Adjuster[Phone Number],,0)</f>
        <v>#N/A</v>
      </c>
      <c r="Z2441" s="15" t="s">
        <v>27334</v>
      </c>
      <c r="AA24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4125 Whistler Ave, El Monte  CA 91732</v>
      </c>
      <c r="AB2441" s="15"/>
    </row>
    <row r="2442" spans="1:28" x14ac:dyDescent="0.3">
      <c r="A2442" s="14">
        <v>1</v>
      </c>
      <c r="B2442" s="14">
        <v>1</v>
      </c>
      <c r="C2442" s="15" t="s">
        <v>27342</v>
      </c>
      <c r="D2442" s="15" t="s">
        <v>27343</v>
      </c>
      <c r="E2442" s="15">
        <v>45650</v>
      </c>
      <c r="F2442" s="15" t="s">
        <v>27344</v>
      </c>
      <c r="G2442" s="15">
        <v>45639</v>
      </c>
      <c r="H2442" s="15">
        <v>45821</v>
      </c>
      <c r="I2442" s="15" t="s">
        <v>27345</v>
      </c>
      <c r="J2442" s="15" t="s">
        <v>27346</v>
      </c>
      <c r="K2442" s="15" t="s">
        <v>45734</v>
      </c>
      <c r="L2442" s="15" t="s">
        <v>103</v>
      </c>
      <c r="M2442" s="15" t="s">
        <v>890</v>
      </c>
      <c r="N2442" s="14">
        <v>2020</v>
      </c>
      <c r="O2442" s="15" t="s">
        <v>27347</v>
      </c>
      <c r="P2442" s="15" t="s">
        <v>106</v>
      </c>
      <c r="Q2442" s="15" t="s">
        <v>47015</v>
      </c>
      <c r="R2442" s="15" t="s">
        <v>670</v>
      </c>
      <c r="S2442" s="15" t="s">
        <v>27348</v>
      </c>
      <c r="T2442" s="15" t="s">
        <v>308</v>
      </c>
      <c r="U2442" s="15" t="s">
        <v>53</v>
      </c>
      <c r="V2442" s="15" t="s">
        <v>45530</v>
      </c>
      <c r="W2442" s="15" t="s">
        <v>3307</v>
      </c>
      <c r="X2442" s="15" t="e">
        <f>_xlfn.XLOOKUP(_LOOKUP[[#This Row],[AdjusterMemberName]],_Adjuster[Adjuster Name],_Adjuster[Email],,0)</f>
        <v>#N/A</v>
      </c>
      <c r="Y2442" s="15" t="e">
        <f>_xlfn.XLOOKUP(_LOOKUP[[#This Row],[AdjusterMemberName]],_Adjuster[Adjuster Name],_Adjuster[Phone Number],,0)</f>
        <v>#N/A</v>
      </c>
      <c r="Z2442" s="15" t="s">
        <v>27349</v>
      </c>
      <c r="AA24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7614 Casa Blanca St, Riverside  CA 92504</v>
      </c>
      <c r="AB2442" s="15"/>
    </row>
    <row r="2443" spans="1:28" x14ac:dyDescent="0.3">
      <c r="A2443" s="14">
        <v>1</v>
      </c>
      <c r="B2443" s="14">
        <v>1</v>
      </c>
      <c r="C2443" s="15" t="s">
        <v>26670</v>
      </c>
      <c r="D2443" s="15" t="s">
        <v>26670</v>
      </c>
      <c r="E2443" s="15">
        <v>45650</v>
      </c>
      <c r="F2443" s="15" t="s">
        <v>26671</v>
      </c>
      <c r="G2443" s="15">
        <v>45569</v>
      </c>
      <c r="H2443" s="15">
        <v>45751</v>
      </c>
      <c r="I2443" s="15" t="s">
        <v>27388</v>
      </c>
      <c r="J2443" s="15" t="s">
        <v>27389</v>
      </c>
      <c r="K2443" s="15" t="s">
        <v>45695</v>
      </c>
      <c r="L2443" s="15" t="s">
        <v>103</v>
      </c>
      <c r="M2443" s="15" t="s">
        <v>104</v>
      </c>
      <c r="N2443" s="14">
        <v>2008</v>
      </c>
      <c r="O2443" s="15" t="s">
        <v>26674</v>
      </c>
      <c r="P2443" s="15" t="s">
        <v>106</v>
      </c>
      <c r="Q2443" s="15" t="s">
        <v>47023</v>
      </c>
      <c r="R2443" s="15" t="s">
        <v>26675</v>
      </c>
      <c r="S2443" s="15" t="s">
        <v>26676</v>
      </c>
      <c r="T2443" s="15" t="s">
        <v>109</v>
      </c>
      <c r="U2443" s="15" t="s">
        <v>53</v>
      </c>
      <c r="V2443" s="15" t="s">
        <v>45632</v>
      </c>
      <c r="W2443" s="15" t="s">
        <v>175</v>
      </c>
      <c r="X2443" s="15" t="e">
        <f>_xlfn.XLOOKUP(_LOOKUP[[#This Row],[AdjusterMemberName]],_Adjuster[Adjuster Name],_Adjuster[Email],,0)</f>
        <v>#N/A</v>
      </c>
      <c r="Y2443" s="15" t="e">
        <f>_xlfn.XLOOKUP(_LOOKUP[[#This Row],[AdjusterMemberName]],_Adjuster[Adjuster Name],_Adjuster[Phone Number],,0)</f>
        <v>#N/A</v>
      </c>
      <c r="Z2443" s="15" t="s">
        <v>26677</v>
      </c>
      <c r="AA24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41229 Engelmann Oak St, Murrieta  CA 92562</v>
      </c>
      <c r="AB2443" s="15">
        <v>45703</v>
      </c>
    </row>
    <row r="2444" spans="1:28" x14ac:dyDescent="0.3">
      <c r="A2444" s="14">
        <v>1</v>
      </c>
      <c r="B2444" s="14">
        <v>1</v>
      </c>
      <c r="C2444" s="15" t="s">
        <v>27390</v>
      </c>
      <c r="D2444" s="15" t="s">
        <v>27390</v>
      </c>
      <c r="E2444" s="15">
        <v>45650</v>
      </c>
      <c r="F2444" s="15" t="s">
        <v>27391</v>
      </c>
      <c r="G2444" s="15">
        <v>45516</v>
      </c>
      <c r="H2444" s="15">
        <v>45700</v>
      </c>
      <c r="I2444" s="15" t="s">
        <v>27392</v>
      </c>
      <c r="J2444" s="15" t="s">
        <v>27393</v>
      </c>
      <c r="K2444" s="15" t="s">
        <v>45489</v>
      </c>
      <c r="L2444" s="15" t="s">
        <v>91</v>
      </c>
      <c r="M2444" s="15" t="s">
        <v>2352</v>
      </c>
      <c r="N2444" s="14">
        <v>2023</v>
      </c>
      <c r="O2444" s="15" t="s">
        <v>27394</v>
      </c>
      <c r="P2444" s="15" t="s">
        <v>106</v>
      </c>
      <c r="Q2444" s="15" t="s">
        <v>47019</v>
      </c>
      <c r="R2444" s="15" t="s">
        <v>27395</v>
      </c>
      <c r="S2444" s="15" t="s">
        <v>27396</v>
      </c>
      <c r="T2444" s="15" t="s">
        <v>308</v>
      </c>
      <c r="U2444" s="15" t="s">
        <v>53</v>
      </c>
      <c r="V2444" s="15" t="s">
        <v>45398</v>
      </c>
      <c r="W2444" s="15" t="s">
        <v>3114</v>
      </c>
      <c r="X2444" s="15" t="str">
        <f>_xlfn.XLOOKUP(_LOOKUP[[#This Row],[AdjusterMemberName]],_Adjuster[Adjuster Name],_Adjuster[Email],,0)</f>
        <v>eExmundo@knightcompany.com</v>
      </c>
      <c r="Y2444" s="15" t="str">
        <f>_xlfn.XLOOKUP(_LOOKUP[[#This Row],[AdjusterMemberName]],_Adjuster[Adjuster Name],_Adjuster[Phone Number],,0)</f>
        <v>424-559-5400</v>
      </c>
      <c r="Z2444" s="15" t="s">
        <v>27397</v>
      </c>
      <c r="AA24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950 Via Zapata Apt 9, Riverside  CA 92507</v>
      </c>
      <c r="AB2444" s="15"/>
    </row>
    <row r="2445" spans="1:28" x14ac:dyDescent="0.3">
      <c r="A2445" s="14">
        <v>1</v>
      </c>
      <c r="B2445" s="14">
        <v>1</v>
      </c>
      <c r="C2445" s="15" t="s">
        <v>27398</v>
      </c>
      <c r="D2445" s="15" t="s">
        <v>27398</v>
      </c>
      <c r="E2445" s="15">
        <v>45650</v>
      </c>
      <c r="F2445" s="15" t="s">
        <v>27399</v>
      </c>
      <c r="G2445" s="15">
        <v>45610</v>
      </c>
      <c r="H2445" s="15">
        <v>45791</v>
      </c>
      <c r="I2445" s="15" t="s">
        <v>27400</v>
      </c>
      <c r="J2445" s="15" t="s">
        <v>27401</v>
      </c>
      <c r="K2445" s="15" t="s">
        <v>45332</v>
      </c>
      <c r="L2445" s="15" t="s">
        <v>103</v>
      </c>
      <c r="M2445" s="15" t="s">
        <v>104</v>
      </c>
      <c r="N2445" s="14">
        <v>2011</v>
      </c>
      <c r="O2445" s="15" t="s">
        <v>27402</v>
      </c>
      <c r="P2445" s="15" t="s">
        <v>106</v>
      </c>
      <c r="Q2445" s="15" t="s">
        <v>46922</v>
      </c>
      <c r="R2445" s="15" t="s">
        <v>27403</v>
      </c>
      <c r="S2445" s="15" t="s">
        <v>27404</v>
      </c>
      <c r="T2445" s="15" t="s">
        <v>96</v>
      </c>
      <c r="U2445" s="15" t="s">
        <v>53</v>
      </c>
      <c r="V2445" s="15" t="s">
        <v>45731</v>
      </c>
      <c r="W2445" s="15" t="s">
        <v>850</v>
      </c>
      <c r="X2445" s="15" t="e">
        <f>_xlfn.XLOOKUP(_LOOKUP[[#This Row],[AdjusterMemberName]],_Adjuster[Adjuster Name],_Adjuster[Email],,0)</f>
        <v>#N/A</v>
      </c>
      <c r="Y2445" s="15" t="e">
        <f>_xlfn.XLOOKUP(_LOOKUP[[#This Row],[AdjusterMemberName]],_Adjuster[Adjuster Name],_Adjuster[Phone Number],,0)</f>
        <v>#N/A</v>
      </c>
      <c r="Z2445" s="15" t="s">
        <v>27405</v>
      </c>
      <c r="AA24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24450 Atwood Ave Apt 12, Moreno Valley  CA 92553</v>
      </c>
      <c r="AB2445" s="15">
        <v>45673</v>
      </c>
    </row>
    <row r="2446" spans="1:28" x14ac:dyDescent="0.3">
      <c r="A2446" s="14">
        <v>1</v>
      </c>
      <c r="B2446" s="14">
        <v>1</v>
      </c>
      <c r="C2446" s="15" t="s">
        <v>27497</v>
      </c>
      <c r="D2446" s="15" t="s">
        <v>27497</v>
      </c>
      <c r="E2446" s="15">
        <v>45650</v>
      </c>
      <c r="F2446" s="15" t="s">
        <v>27498</v>
      </c>
      <c r="G2446" s="15">
        <v>45579</v>
      </c>
      <c r="H2446" s="15">
        <v>45761</v>
      </c>
      <c r="I2446" s="15" t="s">
        <v>27499</v>
      </c>
      <c r="J2446" s="15" t="s">
        <v>27500</v>
      </c>
      <c r="K2446" s="15" t="s">
        <v>46420</v>
      </c>
      <c r="L2446" s="15" t="s">
        <v>103</v>
      </c>
      <c r="M2446" s="15" t="s">
        <v>1503</v>
      </c>
      <c r="N2446" s="14">
        <v>2017</v>
      </c>
      <c r="O2446" s="15" t="s">
        <v>27501</v>
      </c>
      <c r="P2446" s="15" t="s">
        <v>106</v>
      </c>
      <c r="Q2446" s="15" t="s">
        <v>47037</v>
      </c>
      <c r="R2446" s="15" t="s">
        <v>27502</v>
      </c>
      <c r="S2446" s="15" t="s">
        <v>27503</v>
      </c>
      <c r="T2446" s="15" t="s">
        <v>830</v>
      </c>
      <c r="U2446" s="15" t="s">
        <v>53</v>
      </c>
      <c r="V2446" s="15" t="s">
        <v>46419</v>
      </c>
      <c r="W2446" s="15" t="s">
        <v>3114</v>
      </c>
      <c r="X2446" s="15" t="str">
        <f>_xlfn.XLOOKUP(_LOOKUP[[#This Row],[AdjusterMemberName]],_Adjuster[Adjuster Name],_Adjuster[Email],,0)</f>
        <v>eExmundo@knightcompany.com</v>
      </c>
      <c r="Y2446" s="15" t="str">
        <f>_xlfn.XLOOKUP(_LOOKUP[[#This Row],[AdjusterMemberName]],_Adjuster[Adjuster Name],_Adjuster[Phone Number],,0)</f>
        <v>424-559-5400</v>
      </c>
      <c r="Z2446" s="15" t="s">
        <v>27504</v>
      </c>
      <c r="AA24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5424 Thomas Ave, Oakland  CA 94618</v>
      </c>
      <c r="AB2446" s="15">
        <v>45651</v>
      </c>
    </row>
    <row r="2447" spans="1:28" x14ac:dyDescent="0.3">
      <c r="A2447" s="14">
        <v>1</v>
      </c>
      <c r="B2447" s="14">
        <v>1</v>
      </c>
      <c r="C2447" s="15" t="s">
        <v>26850</v>
      </c>
      <c r="D2447" s="15" t="s">
        <v>26850</v>
      </c>
      <c r="E2447" s="15">
        <v>45650</v>
      </c>
      <c r="F2447" s="15" t="s">
        <v>26851</v>
      </c>
      <c r="G2447" s="15">
        <v>45570</v>
      </c>
      <c r="H2447" s="15">
        <v>45752</v>
      </c>
      <c r="I2447" s="15" t="s">
        <v>27884</v>
      </c>
      <c r="J2447" s="15" t="s">
        <v>27885</v>
      </c>
      <c r="K2447" s="15" t="s">
        <v>46409</v>
      </c>
      <c r="L2447" s="15" t="s">
        <v>430</v>
      </c>
      <c r="M2447" s="15" t="s">
        <v>431</v>
      </c>
      <c r="N2447" s="14">
        <v>2015</v>
      </c>
      <c r="O2447" s="15" t="s">
        <v>27886</v>
      </c>
      <c r="P2447" s="15" t="s">
        <v>106</v>
      </c>
      <c r="Q2447" s="15" t="s">
        <v>47019</v>
      </c>
      <c r="R2447" s="15" t="s">
        <v>2510</v>
      </c>
      <c r="S2447" s="15" t="s">
        <v>26855</v>
      </c>
      <c r="T2447" s="15" t="s">
        <v>4842</v>
      </c>
      <c r="U2447" s="15" t="s">
        <v>53</v>
      </c>
      <c r="V2447" s="15" t="s">
        <v>45570</v>
      </c>
      <c r="W2447" s="15" t="s">
        <v>54</v>
      </c>
      <c r="X2447" s="15" t="str">
        <f>_xlfn.XLOOKUP(_LOOKUP[[#This Row],[AdjusterMemberName]],_Adjuster[Adjuster Name],_Adjuster[Email],,0)</f>
        <v>JRubalcava@knightcompany.com</v>
      </c>
      <c r="Y2447" s="15" t="str">
        <f>_xlfn.XLOOKUP(_LOOKUP[[#This Row],[AdjusterMemberName]],_Adjuster[Adjuster Name],_Adjuster[Phone Number],,0)</f>
        <v>424-559-5420</v>
      </c>
      <c r="Z2447" s="15" t="s">
        <v>26856</v>
      </c>
      <c r="AA24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16136 Bluebonnet St, La Puente  CA 91744</v>
      </c>
      <c r="AB2447" s="15"/>
    </row>
    <row r="2448" spans="1:28" x14ac:dyDescent="0.3">
      <c r="A2448" s="14">
        <v>1</v>
      </c>
      <c r="B2448" s="14">
        <v>1</v>
      </c>
      <c r="C2448" s="15" t="s">
        <v>28071</v>
      </c>
      <c r="D2448" s="15" t="s">
        <v>28071</v>
      </c>
      <c r="E2448" s="15">
        <v>45650</v>
      </c>
      <c r="F2448" s="15" t="s">
        <v>28072</v>
      </c>
      <c r="G2448" s="15">
        <v>45631</v>
      </c>
      <c r="H2448" s="15">
        <v>45813</v>
      </c>
      <c r="I2448" s="15" t="s">
        <v>28073</v>
      </c>
      <c r="J2448" s="15" t="s">
        <v>28074</v>
      </c>
      <c r="K2448" s="15" t="s">
        <v>45493</v>
      </c>
      <c r="L2448" s="15" t="s">
        <v>128</v>
      </c>
      <c r="M2448" s="15" t="s">
        <v>129</v>
      </c>
      <c r="N2448" s="14">
        <v>2016</v>
      </c>
      <c r="O2448" s="15" t="s">
        <v>28075</v>
      </c>
      <c r="P2448" s="15" t="s">
        <v>106</v>
      </c>
      <c r="Q2448" s="15" t="s">
        <v>47095</v>
      </c>
      <c r="R2448" s="15" t="s">
        <v>9650</v>
      </c>
      <c r="S2448" s="15" t="s">
        <v>28076</v>
      </c>
      <c r="T2448" s="15" t="s">
        <v>2533</v>
      </c>
      <c r="U2448" s="15" t="s">
        <v>53</v>
      </c>
      <c r="V2448" s="15" t="s">
        <v>45667</v>
      </c>
      <c r="W2448" s="15" t="s">
        <v>54</v>
      </c>
      <c r="X2448" s="15" t="str">
        <f>_xlfn.XLOOKUP(_LOOKUP[[#This Row],[AdjusterMemberName]],_Adjuster[Adjuster Name],_Adjuster[Email],,0)</f>
        <v>JRubalcava@knightcompany.com</v>
      </c>
      <c r="Y2448" s="15" t="str">
        <f>_xlfn.XLOOKUP(_LOOKUP[[#This Row],[AdjusterMemberName]],_Adjuster[Adjuster Name],_Adjuster[Phone Number],,0)</f>
        <v>424-559-5420</v>
      </c>
      <c r="Z2448" s="15" t="s">
        <v>28077</v>
      </c>
      <c r="AA24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3600 Hill St Unit A, Huntington Park  CA 90255</v>
      </c>
      <c r="AB2448" s="15"/>
    </row>
    <row r="2449" spans="1:28" x14ac:dyDescent="0.3">
      <c r="A2449" s="14">
        <v>1</v>
      </c>
      <c r="B2449" s="14">
        <v>1</v>
      </c>
      <c r="C2449" s="15" t="s">
        <v>28078</v>
      </c>
      <c r="D2449" s="15" t="s">
        <v>28078</v>
      </c>
      <c r="E2449" s="15">
        <v>45650</v>
      </c>
      <c r="F2449" s="15" t="s">
        <v>28079</v>
      </c>
      <c r="G2449" s="15">
        <v>45593</v>
      </c>
      <c r="H2449" s="15">
        <v>45775</v>
      </c>
      <c r="I2449" s="15" t="s">
        <v>28080</v>
      </c>
      <c r="J2449" s="15" t="s">
        <v>28081</v>
      </c>
      <c r="K2449" s="15" t="s">
        <v>45493</v>
      </c>
      <c r="L2449" s="15" t="s">
        <v>139</v>
      </c>
      <c r="M2449" s="15" t="s">
        <v>470</v>
      </c>
      <c r="N2449" s="14">
        <v>2021</v>
      </c>
      <c r="O2449" s="15" t="s">
        <v>28082</v>
      </c>
      <c r="P2449" s="15" t="s">
        <v>106</v>
      </c>
      <c r="Q2449" s="15" t="s">
        <v>47019</v>
      </c>
      <c r="R2449" s="15" t="s">
        <v>28083</v>
      </c>
      <c r="S2449" s="15" t="s">
        <v>28084</v>
      </c>
      <c r="T2449" s="15" t="s">
        <v>643</v>
      </c>
      <c r="U2449" s="15" t="s">
        <v>53</v>
      </c>
      <c r="V2449" s="15" t="s">
        <v>45866</v>
      </c>
      <c r="W2449" s="15" t="s">
        <v>850</v>
      </c>
      <c r="X2449" s="15" t="e">
        <f>_xlfn.XLOOKUP(_LOOKUP[[#This Row],[AdjusterMemberName]],_Adjuster[Adjuster Name],_Adjuster[Email],,0)</f>
        <v>#N/A</v>
      </c>
      <c r="Y2449" s="15" t="e">
        <f>_xlfn.XLOOKUP(_LOOKUP[[#This Row],[AdjusterMemberName]],_Adjuster[Adjuster Name],_Adjuster[Phone Number],,0)</f>
        <v>#N/A</v>
      </c>
      <c r="Z2449" s="15" t="s">
        <v>28085</v>
      </c>
      <c r="AA24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1731 Adelante St Apt 9, Concord  CA 94520</v>
      </c>
      <c r="AB2449" s="15"/>
    </row>
    <row r="2450" spans="1:28" x14ac:dyDescent="0.3">
      <c r="A2450" s="14">
        <v>1</v>
      </c>
      <c r="B2450" s="14">
        <v>1</v>
      </c>
      <c r="C2450" s="15" t="s">
        <v>31630</v>
      </c>
      <c r="D2450" s="15" t="s">
        <v>31630</v>
      </c>
      <c r="E2450" s="15">
        <v>45650</v>
      </c>
      <c r="F2450" s="15" t="s">
        <v>31631</v>
      </c>
      <c r="G2450" s="15">
        <v>45644</v>
      </c>
      <c r="H2450" s="15">
        <v>45826</v>
      </c>
      <c r="I2450" s="15" t="s">
        <v>32676</v>
      </c>
      <c r="J2450" s="15" t="s">
        <v>32677</v>
      </c>
      <c r="K2450" s="15" t="s">
        <v>45489</v>
      </c>
      <c r="L2450" s="15" t="s">
        <v>181</v>
      </c>
      <c r="M2450" s="15" t="s">
        <v>779</v>
      </c>
      <c r="N2450" s="14">
        <v>2003</v>
      </c>
      <c r="O2450" s="15" t="s">
        <v>31634</v>
      </c>
      <c r="P2450" s="15" t="s">
        <v>106</v>
      </c>
      <c r="Q2450" s="15" t="s">
        <v>47061</v>
      </c>
      <c r="R2450" s="15" t="s">
        <v>31635</v>
      </c>
      <c r="S2450" s="15" t="s">
        <v>31636</v>
      </c>
      <c r="T2450" s="15" t="s">
        <v>830</v>
      </c>
      <c r="U2450" s="15" t="s">
        <v>53</v>
      </c>
      <c r="V2450" s="15" t="s">
        <v>45848</v>
      </c>
      <c r="W2450" s="15" t="s">
        <v>1357</v>
      </c>
      <c r="X2450" s="15" t="str">
        <f>_xlfn.XLOOKUP(_LOOKUP[[#This Row],[AdjusterMemberName]],_Adjuster[Adjuster Name],_Adjuster[Email],,0)</f>
        <v>jRivera1@knightcompany.com</v>
      </c>
      <c r="Y2450" s="15" t="str">
        <f>_xlfn.XLOOKUP(_LOOKUP[[#This Row],[AdjusterMemberName]],_Adjuster[Adjuster Name],_Adjuster[Phone Number],,0)</f>
        <v>424-559-5239</v>
      </c>
      <c r="Z2450" s="15" t="s">
        <v>31637</v>
      </c>
      <c r="AA24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2555 Foothill Blvd Apt 200, Oakland  CA 94601</v>
      </c>
      <c r="AB2450" s="15"/>
    </row>
    <row r="2451" spans="1:28" x14ac:dyDescent="0.3">
      <c r="A2451" s="14">
        <v>1</v>
      </c>
      <c r="B2451" s="14">
        <v>1</v>
      </c>
      <c r="C2451" s="15" t="s">
        <v>7175</v>
      </c>
      <c r="D2451" s="15" t="s">
        <v>35941</v>
      </c>
      <c r="E2451" s="15">
        <v>45650</v>
      </c>
      <c r="F2451" s="15" t="s">
        <v>35942</v>
      </c>
      <c r="G2451" s="15">
        <v>45563</v>
      </c>
      <c r="H2451" s="15">
        <v>45744</v>
      </c>
      <c r="I2451" s="15" t="s">
        <v>35943</v>
      </c>
      <c r="J2451" s="15" t="s">
        <v>35944</v>
      </c>
      <c r="K2451" s="15" t="s">
        <v>45339</v>
      </c>
      <c r="L2451" s="15" t="s">
        <v>25</v>
      </c>
      <c r="M2451" s="15" t="s">
        <v>5268</v>
      </c>
      <c r="N2451" s="14">
        <v>2015</v>
      </c>
      <c r="O2451" s="15" t="s">
        <v>35945</v>
      </c>
      <c r="P2451" s="15" t="s">
        <v>106</v>
      </c>
      <c r="Q2451" s="15" t="s">
        <v>47117</v>
      </c>
      <c r="R2451" s="15" t="s">
        <v>7181</v>
      </c>
      <c r="S2451" s="15" t="s">
        <v>7182</v>
      </c>
      <c r="T2451" s="15" t="s">
        <v>2129</v>
      </c>
      <c r="U2451" s="15" t="s">
        <v>53</v>
      </c>
      <c r="V2451" s="15" t="s">
        <v>45636</v>
      </c>
      <c r="W2451" s="15" t="s">
        <v>29629</v>
      </c>
      <c r="X2451" s="15" t="str">
        <f>_xlfn.XLOOKUP(_LOOKUP[[#This Row],[AdjusterMemberName]],_Adjuster[Adjuster Name],_Adjuster[Email],,0)</f>
        <v>LYoung2@knightcompany.com</v>
      </c>
      <c r="Y2451" s="15" t="str">
        <f>_xlfn.XLOOKUP(_LOOKUP[[#This Row],[AdjusterMemberName]],_Adjuster[Adjuster Name],_Adjuster[Phone Number],,0)</f>
        <v>323-456-1714</v>
      </c>
      <c r="Z2451" s="15" t="s">
        <v>7183</v>
      </c>
      <c r="AA24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26562 Via Mondelo, Mission Viejo  CA 92692</v>
      </c>
      <c r="AB2451" s="15"/>
    </row>
    <row r="2452" spans="1:28" x14ac:dyDescent="0.3">
      <c r="A2452" s="14">
        <v>1</v>
      </c>
      <c r="B2452" s="14">
        <v>1</v>
      </c>
      <c r="C2452" s="15" t="s">
        <v>15014</v>
      </c>
      <c r="D2452" s="15" t="s">
        <v>15014</v>
      </c>
      <c r="E2452" s="15">
        <v>45649</v>
      </c>
      <c r="F2452" s="15" t="s">
        <v>25666</v>
      </c>
      <c r="G2452" s="15">
        <v>45520</v>
      </c>
      <c r="H2452" s="15">
        <v>45704</v>
      </c>
      <c r="I2452" s="15" t="s">
        <v>27167</v>
      </c>
      <c r="J2452" s="15" t="s">
        <v>27168</v>
      </c>
      <c r="K2452" s="15" t="s">
        <v>45759</v>
      </c>
      <c r="L2452" s="15" t="s">
        <v>128</v>
      </c>
      <c r="M2452" s="15" t="s">
        <v>836</v>
      </c>
      <c r="N2452" s="14">
        <v>2010</v>
      </c>
      <c r="O2452" s="15" t="s">
        <v>15018</v>
      </c>
      <c r="P2452" s="15" t="s">
        <v>106</v>
      </c>
      <c r="Q2452" s="15" t="s">
        <v>47019</v>
      </c>
      <c r="R2452" s="15" t="s">
        <v>735</v>
      </c>
      <c r="S2452" s="15" t="s">
        <v>15019</v>
      </c>
      <c r="T2452" s="15" t="s">
        <v>424</v>
      </c>
      <c r="U2452" s="15" t="s">
        <v>53</v>
      </c>
      <c r="V2452" s="15" t="s">
        <v>45470</v>
      </c>
      <c r="W2452" s="15" t="s">
        <v>367</v>
      </c>
      <c r="X2452" s="15" t="str">
        <f>_xlfn.XLOOKUP(_LOOKUP[[#This Row],[AdjusterMemberName]],_Adjuster[Adjuster Name],_Adjuster[Email],,0)</f>
        <v>dHernandez4@knightcompany.com</v>
      </c>
      <c r="Y2452" s="15" t="str">
        <f>_xlfn.XLOOKUP(_LOOKUP[[#This Row],[AdjusterMemberName]],_Adjuster[Adjuster Name],_Adjuster[Phone Number],,0)</f>
        <v>323-315-7819</v>
      </c>
      <c r="Z2452" s="15" t="s">
        <v>15020</v>
      </c>
      <c r="AA24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2497 W 3Rd Ave, San Bernardino  CA 92407</v>
      </c>
      <c r="AB2452" s="15"/>
    </row>
    <row r="2453" spans="1:28" x14ac:dyDescent="0.3">
      <c r="A2453" s="14">
        <v>1</v>
      </c>
      <c r="B2453" s="14">
        <v>1</v>
      </c>
      <c r="C2453" s="15" t="s">
        <v>27215</v>
      </c>
      <c r="D2453" s="15" t="s">
        <v>23547</v>
      </c>
      <c r="E2453" s="15">
        <v>45649</v>
      </c>
      <c r="F2453" s="15" t="s">
        <v>27216</v>
      </c>
      <c r="G2453" s="15">
        <v>45639</v>
      </c>
      <c r="H2453" s="15">
        <v>45821</v>
      </c>
      <c r="I2453" s="15" t="s">
        <v>27217</v>
      </c>
      <c r="J2453" s="15" t="s">
        <v>27218</v>
      </c>
      <c r="K2453" s="15" t="s">
        <v>45506</v>
      </c>
      <c r="L2453" s="15" t="s">
        <v>687</v>
      </c>
      <c r="M2453" s="15" t="s">
        <v>2261</v>
      </c>
      <c r="N2453" s="14">
        <v>2023</v>
      </c>
      <c r="O2453" s="15" t="s">
        <v>27219</v>
      </c>
      <c r="P2453" s="15" t="s">
        <v>106</v>
      </c>
      <c r="Q2453" s="15" t="s">
        <v>47006</v>
      </c>
      <c r="R2453" s="15" t="s">
        <v>27220</v>
      </c>
      <c r="S2453" s="15" t="s">
        <v>27221</v>
      </c>
      <c r="T2453" s="15" t="s">
        <v>624</v>
      </c>
      <c r="U2453" s="15" t="s">
        <v>53</v>
      </c>
      <c r="V2453" s="15" t="s">
        <v>46174</v>
      </c>
      <c r="W2453" s="15" t="s">
        <v>1049</v>
      </c>
      <c r="X2453" s="15" t="str">
        <f>_xlfn.XLOOKUP(_LOOKUP[[#This Row],[AdjusterMemberName]],_Adjuster[Adjuster Name],_Adjuster[Email],,0)</f>
        <v>cPenate@knightcompany.com</v>
      </c>
      <c r="Y2453" s="15" t="str">
        <f>_xlfn.XLOOKUP(_LOOKUP[[#This Row],[AdjusterMemberName]],_Adjuster[Adjuster Name],_Adjuster[Phone Number],,0)</f>
        <v>424-559-5385</v>
      </c>
      <c r="Z2453" s="15" t="s">
        <v>27222</v>
      </c>
      <c r="AA24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1521 W Avenue J8 Apt 167, Lancaster  CA 93534</v>
      </c>
      <c r="AB2453" s="15"/>
    </row>
    <row r="2454" spans="1:28" x14ac:dyDescent="0.3">
      <c r="A2454" s="14">
        <v>1</v>
      </c>
      <c r="B2454" s="14">
        <v>1</v>
      </c>
      <c r="C2454" s="15" t="s">
        <v>27243</v>
      </c>
      <c r="D2454" s="15" t="s">
        <v>27243</v>
      </c>
      <c r="E2454" s="15">
        <v>45649</v>
      </c>
      <c r="F2454" s="15" t="s">
        <v>27244</v>
      </c>
      <c r="G2454" s="15">
        <v>45584</v>
      </c>
      <c r="H2454" s="15">
        <v>45766</v>
      </c>
      <c r="I2454" s="15" t="s">
        <v>27245</v>
      </c>
      <c r="J2454" s="15" t="s">
        <v>27246</v>
      </c>
      <c r="K2454" s="15" t="s">
        <v>45339</v>
      </c>
      <c r="L2454" s="15" t="s">
        <v>128</v>
      </c>
      <c r="M2454" s="15" t="s">
        <v>836</v>
      </c>
      <c r="N2454" s="14">
        <v>2020</v>
      </c>
      <c r="O2454" s="15" t="s">
        <v>27247</v>
      </c>
      <c r="P2454" s="15" t="s">
        <v>106</v>
      </c>
      <c r="Q2454" s="15" t="s">
        <v>47019</v>
      </c>
      <c r="R2454" s="15" t="s">
        <v>153</v>
      </c>
      <c r="S2454" s="15" t="s">
        <v>27248</v>
      </c>
      <c r="T2454" s="15" t="s">
        <v>174</v>
      </c>
      <c r="U2454" s="15" t="s">
        <v>53</v>
      </c>
      <c r="V2454" s="15" t="s">
        <v>45920</v>
      </c>
      <c r="W2454" s="15" t="s">
        <v>1658</v>
      </c>
      <c r="X2454" s="15" t="str">
        <f>_xlfn.XLOOKUP(_LOOKUP[[#This Row],[AdjusterMemberName]],_Adjuster[Adjuster Name],_Adjuster[Email],,0)</f>
        <v>RDavila@knightcompany.com</v>
      </c>
      <c r="Y2454" s="15" t="str">
        <f>_xlfn.XLOOKUP(_LOOKUP[[#This Row],[AdjusterMemberName]],_Adjuster[Adjuster Name],_Adjuster[Phone Number],,0)</f>
        <v>424-559-5663</v>
      </c>
      <c r="Z2454" s="15" t="s">
        <v>27249</v>
      </c>
      <c r="AA24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6345 11Th Ave, Los Angeles  CA 90043</v>
      </c>
      <c r="AB2454" s="15"/>
    </row>
    <row r="2455" spans="1:28" x14ac:dyDescent="0.3">
      <c r="A2455" s="14">
        <v>1</v>
      </c>
      <c r="B2455" s="14">
        <v>1</v>
      </c>
      <c r="C2455" s="15" t="s">
        <v>27300</v>
      </c>
      <c r="D2455" s="15" t="s">
        <v>27300</v>
      </c>
      <c r="E2455" s="15">
        <v>45649</v>
      </c>
      <c r="F2455" s="15" t="s">
        <v>27301</v>
      </c>
      <c r="G2455" s="15">
        <v>45591</v>
      </c>
      <c r="H2455" s="15">
        <v>45773</v>
      </c>
      <c r="I2455" s="15" t="s">
        <v>27302</v>
      </c>
      <c r="J2455" s="15" t="s">
        <v>27303</v>
      </c>
      <c r="K2455" s="15" t="s">
        <v>46191</v>
      </c>
      <c r="L2455" s="15" t="s">
        <v>25</v>
      </c>
      <c r="M2455" s="15" t="s">
        <v>373</v>
      </c>
      <c r="N2455" s="14">
        <v>2022</v>
      </c>
      <c r="O2455" s="15" t="s">
        <v>27304</v>
      </c>
      <c r="P2455" s="15" t="s">
        <v>106</v>
      </c>
      <c r="Q2455" s="15" t="s">
        <v>47006</v>
      </c>
      <c r="R2455" s="15" t="s">
        <v>27305</v>
      </c>
      <c r="S2455" s="15" t="s">
        <v>27306</v>
      </c>
      <c r="T2455" s="15" t="s">
        <v>3818</v>
      </c>
      <c r="U2455" s="15" t="s">
        <v>53</v>
      </c>
      <c r="V2455" s="15" t="s">
        <v>46424</v>
      </c>
      <c r="W2455" s="15" t="s">
        <v>54</v>
      </c>
      <c r="X2455" s="15" t="str">
        <f>_xlfn.XLOOKUP(_LOOKUP[[#This Row],[AdjusterMemberName]],_Adjuster[Adjuster Name],_Adjuster[Email],,0)</f>
        <v>JRubalcava@knightcompany.com</v>
      </c>
      <c r="Y2455" s="15" t="str">
        <f>_xlfn.XLOOKUP(_LOOKUP[[#This Row],[AdjusterMemberName]],_Adjuster[Adjuster Name],_Adjuster[Phone Number],,0)</f>
        <v>424-559-5420</v>
      </c>
      <c r="Z2455" s="15" t="s">
        <v>27307</v>
      </c>
      <c r="AA24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318 Cliff St Apt B, Santa Cruz  CA 95060</v>
      </c>
      <c r="AB2455" s="15">
        <v>45681</v>
      </c>
    </row>
    <row r="2456" spans="1:28" x14ac:dyDescent="0.3">
      <c r="A2456" s="14">
        <v>1</v>
      </c>
      <c r="B2456" s="14">
        <v>1</v>
      </c>
      <c r="C2456" s="15" t="s">
        <v>27316</v>
      </c>
      <c r="D2456" s="15" t="s">
        <v>27317</v>
      </c>
      <c r="E2456" s="15">
        <v>45649</v>
      </c>
      <c r="F2456" s="15" t="s">
        <v>27318</v>
      </c>
      <c r="G2456" s="15">
        <v>45591</v>
      </c>
      <c r="H2456" s="15">
        <v>45773</v>
      </c>
      <c r="I2456" s="15" t="s">
        <v>27319</v>
      </c>
      <c r="J2456" s="15" t="s">
        <v>27320</v>
      </c>
      <c r="K2456" s="15" t="s">
        <v>45486</v>
      </c>
      <c r="L2456" s="15" t="s">
        <v>25</v>
      </c>
      <c r="M2456" s="15" t="s">
        <v>10796</v>
      </c>
      <c r="N2456" s="14">
        <v>2024</v>
      </c>
      <c r="O2456" s="15" t="s">
        <v>27321</v>
      </c>
      <c r="P2456" s="15" t="s">
        <v>106</v>
      </c>
      <c r="Q2456" s="15" t="s">
        <v>47019</v>
      </c>
      <c r="R2456" s="15" t="s">
        <v>27322</v>
      </c>
      <c r="S2456" s="15" t="s">
        <v>27323</v>
      </c>
      <c r="T2456" s="15" t="s">
        <v>174</v>
      </c>
      <c r="U2456" s="15" t="s">
        <v>53</v>
      </c>
      <c r="V2456" s="15" t="s">
        <v>45614</v>
      </c>
      <c r="W2456" s="15" t="s">
        <v>175</v>
      </c>
      <c r="X2456" s="15" t="e">
        <f>_xlfn.XLOOKUP(_LOOKUP[[#This Row],[AdjusterMemberName]],_Adjuster[Adjuster Name],_Adjuster[Email],,0)</f>
        <v>#N/A</v>
      </c>
      <c r="Y2456" s="15" t="e">
        <f>_xlfn.XLOOKUP(_LOOKUP[[#This Row],[AdjusterMemberName]],_Adjuster[Adjuster Name],_Adjuster[Phone Number],,0)</f>
        <v>#N/A</v>
      </c>
      <c r="Z2456" s="15" t="s">
        <v>27324</v>
      </c>
      <c r="AA24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306 N Alvarado St Apt 207, Los Angeles  CA 90026</v>
      </c>
      <c r="AB2456" s="15"/>
    </row>
    <row r="2457" spans="1:28" x14ac:dyDescent="0.3">
      <c r="A2457" s="14">
        <v>1</v>
      </c>
      <c r="B2457" s="14">
        <v>1</v>
      </c>
      <c r="C2457" s="15" t="s">
        <v>27215</v>
      </c>
      <c r="D2457" s="15" t="s">
        <v>23547</v>
      </c>
      <c r="E2457" s="15">
        <v>45649</v>
      </c>
      <c r="F2457" s="15" t="s">
        <v>27216</v>
      </c>
      <c r="G2457" s="15">
        <v>45639</v>
      </c>
      <c r="H2457" s="15">
        <v>45821</v>
      </c>
      <c r="I2457" s="15" t="s">
        <v>27353</v>
      </c>
      <c r="J2457" s="15" t="s">
        <v>27354</v>
      </c>
      <c r="K2457" s="15" t="s">
        <v>45605</v>
      </c>
      <c r="L2457" s="15" t="s">
        <v>687</v>
      </c>
      <c r="M2457" s="15" t="s">
        <v>2261</v>
      </c>
      <c r="N2457" s="14">
        <v>2023</v>
      </c>
      <c r="O2457" s="15" t="s">
        <v>27219</v>
      </c>
      <c r="P2457" s="15" t="s">
        <v>106</v>
      </c>
      <c r="Q2457" s="15" t="s">
        <v>47006</v>
      </c>
      <c r="R2457" s="15" t="s">
        <v>27220</v>
      </c>
      <c r="S2457" s="15" t="s">
        <v>27221</v>
      </c>
      <c r="T2457" s="15" t="s">
        <v>624</v>
      </c>
      <c r="U2457" s="15" t="s">
        <v>53</v>
      </c>
      <c r="V2457" s="15" t="s">
        <v>46174</v>
      </c>
      <c r="W2457" s="15" t="s">
        <v>1049</v>
      </c>
      <c r="X2457" s="15" t="str">
        <f>_xlfn.XLOOKUP(_LOOKUP[[#This Row],[AdjusterMemberName]],_Adjuster[Adjuster Name],_Adjuster[Email],,0)</f>
        <v>cPenate@knightcompany.com</v>
      </c>
      <c r="Y2457" s="15" t="str">
        <f>_xlfn.XLOOKUP(_LOOKUP[[#This Row],[AdjusterMemberName]],_Adjuster[Adjuster Name],_Adjuster[Phone Number],,0)</f>
        <v>424-559-5385</v>
      </c>
      <c r="Z2457" s="15" t="s">
        <v>27222</v>
      </c>
      <c r="AA24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1521 W Avenue J8 Apt 167, Lancaster  CA 93534</v>
      </c>
      <c r="AB2457" s="15"/>
    </row>
    <row r="2458" spans="1:28" x14ac:dyDescent="0.3">
      <c r="A2458" s="14">
        <v>1</v>
      </c>
      <c r="B2458" s="14">
        <v>1</v>
      </c>
      <c r="C2458" s="15" t="s">
        <v>27355</v>
      </c>
      <c r="D2458" s="15" t="s">
        <v>27356</v>
      </c>
      <c r="E2458" s="15">
        <v>45649</v>
      </c>
      <c r="F2458" s="15" t="s">
        <v>27357</v>
      </c>
      <c r="G2458" s="15">
        <v>45532</v>
      </c>
      <c r="H2458" s="15">
        <v>45716</v>
      </c>
      <c r="I2458" s="15" t="s">
        <v>27358</v>
      </c>
      <c r="J2458" s="15" t="s">
        <v>27359</v>
      </c>
      <c r="K2458" s="15" t="s">
        <v>45334</v>
      </c>
      <c r="L2458" s="15" t="s">
        <v>201</v>
      </c>
      <c r="M2458" s="15" t="s">
        <v>202</v>
      </c>
      <c r="N2458" s="14">
        <v>2014</v>
      </c>
      <c r="O2458" s="15" t="s">
        <v>27360</v>
      </c>
      <c r="P2458" s="15" t="s">
        <v>106</v>
      </c>
      <c r="Q2458" s="15" t="s">
        <v>47065</v>
      </c>
      <c r="R2458" s="15" t="s">
        <v>27361</v>
      </c>
      <c r="S2458" s="15" t="s">
        <v>27362</v>
      </c>
      <c r="T2458" s="15" t="s">
        <v>1483</v>
      </c>
      <c r="U2458" s="15" t="s">
        <v>53</v>
      </c>
      <c r="V2458" s="15" t="s">
        <v>45934</v>
      </c>
      <c r="W2458" s="15" t="s">
        <v>3307</v>
      </c>
      <c r="X2458" s="15" t="e">
        <f>_xlfn.XLOOKUP(_LOOKUP[[#This Row],[AdjusterMemberName]],_Adjuster[Adjuster Name],_Adjuster[Email],,0)</f>
        <v>#N/A</v>
      </c>
      <c r="Y2458" s="15" t="e">
        <f>_xlfn.XLOOKUP(_LOOKUP[[#This Row],[AdjusterMemberName]],_Adjuster[Adjuster Name],_Adjuster[Phone Number],,0)</f>
        <v>#N/A</v>
      </c>
      <c r="Z2458" s="15" t="s">
        <v>27363</v>
      </c>
      <c r="AA24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322 Ferrara Way, Vista  CA 92083</v>
      </c>
      <c r="AB2458" s="15"/>
    </row>
    <row r="2459" spans="1:28" x14ac:dyDescent="0.3">
      <c r="A2459" s="14">
        <v>1</v>
      </c>
      <c r="B2459" s="14">
        <v>0</v>
      </c>
      <c r="C2459" s="15" t="s">
        <v>27428</v>
      </c>
      <c r="D2459" s="15" t="s">
        <v>27429</v>
      </c>
      <c r="E2459" s="15">
        <v>45649</v>
      </c>
      <c r="F2459" s="15" t="s">
        <v>27430</v>
      </c>
      <c r="G2459" s="15">
        <v>45625</v>
      </c>
      <c r="H2459" s="15">
        <v>45806</v>
      </c>
      <c r="I2459" s="15" t="s">
        <v>27431</v>
      </c>
      <c r="J2459" s="15" t="s">
        <v>16448</v>
      </c>
      <c r="K2459" s="15" t="s">
        <v>45635</v>
      </c>
      <c r="L2459" s="15" t="s">
        <v>314</v>
      </c>
      <c r="M2459" s="15" t="s">
        <v>978</v>
      </c>
      <c r="N2459" s="14">
        <v>2015</v>
      </c>
      <c r="O2459" s="15" t="s">
        <v>27432</v>
      </c>
      <c r="P2459" s="15" t="s">
        <v>106</v>
      </c>
      <c r="Q2459" s="15" t="s">
        <v>47037</v>
      </c>
      <c r="R2459" s="15" t="s">
        <v>82</v>
      </c>
      <c r="S2459" s="15" t="s">
        <v>27433</v>
      </c>
      <c r="T2459" s="15" t="s">
        <v>13202</v>
      </c>
      <c r="U2459" s="15" t="s">
        <v>53</v>
      </c>
      <c r="V2459" s="15" t="s">
        <v>45768</v>
      </c>
      <c r="W2459" s="15" t="s">
        <v>1186</v>
      </c>
      <c r="X2459" s="15" t="str">
        <f>_xlfn.XLOOKUP(_LOOKUP[[#This Row],[AdjusterMemberName]],_Adjuster[Adjuster Name],_Adjuster[Email],,0)</f>
        <v>sAkinleye@knightcompany.com</v>
      </c>
      <c r="Y2459" s="15" t="str">
        <f>_xlfn.XLOOKUP(_LOOKUP[[#This Row],[AdjusterMemberName]],_Adjuster[Adjuster Name],_Adjuster[Phone Number],,0)</f>
        <v>424-559-5280</v>
      </c>
      <c r="Z2459" s="15" t="s">
        <v>27434</v>
      </c>
      <c r="AA24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106 W Pennsylvania Ave, Redlands  CA 92374</v>
      </c>
      <c r="AB2459" s="15">
        <v>45718</v>
      </c>
    </row>
    <row r="2460" spans="1:28" x14ac:dyDescent="0.3">
      <c r="A2460" s="14">
        <v>1</v>
      </c>
      <c r="B2460" s="14">
        <v>1</v>
      </c>
      <c r="C2460" s="15" t="s">
        <v>27554</v>
      </c>
      <c r="D2460" s="15" t="s">
        <v>27554</v>
      </c>
      <c r="E2460" s="15">
        <v>45649</v>
      </c>
      <c r="F2460" s="15" t="s">
        <v>27555</v>
      </c>
      <c r="G2460" s="15">
        <v>45531</v>
      </c>
      <c r="H2460" s="15">
        <v>45715</v>
      </c>
      <c r="I2460" s="15" t="s">
        <v>27556</v>
      </c>
      <c r="J2460" s="15" t="s">
        <v>27557</v>
      </c>
      <c r="K2460" s="15" t="s">
        <v>45329</v>
      </c>
      <c r="L2460" s="15" t="s">
        <v>419</v>
      </c>
      <c r="M2460" s="15" t="s">
        <v>3196</v>
      </c>
      <c r="N2460" s="14">
        <v>2012</v>
      </c>
      <c r="O2460" s="15" t="s">
        <v>27558</v>
      </c>
      <c r="P2460" s="15" t="s">
        <v>106</v>
      </c>
      <c r="Q2460" s="15" t="s">
        <v>47019</v>
      </c>
      <c r="R2460" s="15" t="s">
        <v>27559</v>
      </c>
      <c r="S2460" s="15" t="s">
        <v>27560</v>
      </c>
      <c r="T2460" s="15" t="s">
        <v>541</v>
      </c>
      <c r="U2460" s="15" t="s">
        <v>53</v>
      </c>
      <c r="V2460" s="15" t="s">
        <v>46287</v>
      </c>
      <c r="W2460" s="15" t="s">
        <v>264</v>
      </c>
      <c r="X2460" s="15" t="str">
        <f>_xlfn.XLOOKUP(_LOOKUP[[#This Row],[AdjusterMemberName]],_Adjuster[Adjuster Name],_Adjuster[Email],,0)</f>
        <v>sBonnevie@knightcompany.com</v>
      </c>
      <c r="Y2460" s="15" t="str">
        <f>_xlfn.XLOOKUP(_LOOKUP[[#This Row],[AdjusterMemberName]],_Adjuster[Adjuster Name],_Adjuster[Phone Number],,0)</f>
        <v>323-692-4064</v>
      </c>
      <c r="Z2460" s="15" t="s">
        <v>27561</v>
      </c>
      <c r="AA24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527 Kolher St, Stockton  CA 95206</v>
      </c>
      <c r="AB2460" s="15"/>
    </row>
    <row r="2461" spans="1:28" x14ac:dyDescent="0.3">
      <c r="A2461" s="14">
        <v>1</v>
      </c>
      <c r="B2461" s="14">
        <v>1</v>
      </c>
      <c r="C2461" s="15" t="s">
        <v>27781</v>
      </c>
      <c r="D2461" s="15" t="s">
        <v>27782</v>
      </c>
      <c r="E2461" s="15">
        <v>45649</v>
      </c>
      <c r="F2461" s="15" t="s">
        <v>27783</v>
      </c>
      <c r="G2461" s="15">
        <v>45471</v>
      </c>
      <c r="H2461" s="15">
        <v>45654</v>
      </c>
      <c r="I2461" s="15" t="s">
        <v>27784</v>
      </c>
      <c r="J2461" s="15" t="s">
        <v>27785</v>
      </c>
      <c r="K2461" s="15" t="s">
        <v>45940</v>
      </c>
      <c r="L2461" s="15" t="s">
        <v>128</v>
      </c>
      <c r="M2461" s="15" t="s">
        <v>129</v>
      </c>
      <c r="N2461" s="14">
        <v>2009</v>
      </c>
      <c r="O2461" s="15" t="s">
        <v>27786</v>
      </c>
      <c r="P2461" s="15" t="s">
        <v>106</v>
      </c>
      <c r="Q2461" s="15" t="s">
        <v>47019</v>
      </c>
      <c r="R2461" s="15" t="s">
        <v>27787</v>
      </c>
      <c r="S2461" s="15" t="s">
        <v>27788</v>
      </c>
      <c r="T2461" s="15" t="s">
        <v>186</v>
      </c>
      <c r="U2461" s="15" t="s">
        <v>53</v>
      </c>
      <c r="V2461" s="15" t="s">
        <v>45987</v>
      </c>
      <c r="W2461" s="15" t="s">
        <v>367</v>
      </c>
      <c r="X2461" s="15" t="str">
        <f>_xlfn.XLOOKUP(_LOOKUP[[#This Row],[AdjusterMemberName]],_Adjuster[Adjuster Name],_Adjuster[Email],,0)</f>
        <v>dHernandez4@knightcompany.com</v>
      </c>
      <c r="Y2461" s="15" t="str">
        <f>_xlfn.XLOOKUP(_LOOKUP[[#This Row],[AdjusterMemberName]],_Adjuster[Adjuster Name],_Adjuster[Phone Number],,0)</f>
        <v>323-315-7819</v>
      </c>
      <c r="Z2461" s="15" t="s">
        <v>27789</v>
      </c>
      <c r="AA24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613 S Harmon St, Santa Ana  CA 92704</v>
      </c>
      <c r="AB2461" s="15"/>
    </row>
    <row r="2462" spans="1:28" x14ac:dyDescent="0.3">
      <c r="A2462" s="14">
        <v>1</v>
      </c>
      <c r="B2462" s="14">
        <v>1</v>
      </c>
      <c r="C2462" s="15" t="s">
        <v>19620</v>
      </c>
      <c r="D2462" s="15" t="s">
        <v>19620</v>
      </c>
      <c r="E2462" s="15">
        <v>45649</v>
      </c>
      <c r="F2462" s="15" t="s">
        <v>19621</v>
      </c>
      <c r="G2462" s="15">
        <v>45509</v>
      </c>
      <c r="H2462" s="15">
        <v>45693</v>
      </c>
      <c r="I2462" s="15" t="s">
        <v>38379</v>
      </c>
      <c r="J2462" s="15" t="s">
        <v>38380</v>
      </c>
      <c r="K2462" s="15" t="s">
        <v>45336</v>
      </c>
      <c r="L2462" s="15" t="s">
        <v>103</v>
      </c>
      <c r="M2462" s="15" t="s">
        <v>1503</v>
      </c>
      <c r="N2462" s="14">
        <v>2016</v>
      </c>
      <c r="O2462" s="15" t="s">
        <v>19624</v>
      </c>
      <c r="P2462" s="15" t="s">
        <v>106</v>
      </c>
      <c r="Q2462" s="15" t="s">
        <v>47019</v>
      </c>
      <c r="R2462" s="15" t="s">
        <v>19625</v>
      </c>
      <c r="S2462" s="15" t="s">
        <v>19626</v>
      </c>
      <c r="T2462" s="15" t="s">
        <v>133</v>
      </c>
      <c r="U2462" s="15" t="s">
        <v>53</v>
      </c>
      <c r="V2462" s="15" t="s">
        <v>45452</v>
      </c>
      <c r="W2462" s="15" t="s">
        <v>1357</v>
      </c>
      <c r="X2462" s="15" t="str">
        <f>_xlfn.XLOOKUP(_LOOKUP[[#This Row],[AdjusterMemberName]],_Adjuster[Adjuster Name],_Adjuster[Email],,0)</f>
        <v>jRivera1@knightcompany.com</v>
      </c>
      <c r="Y2462" s="15" t="str">
        <f>_xlfn.XLOOKUP(_LOOKUP[[#This Row],[AdjusterMemberName]],_Adjuster[Adjuster Name],_Adjuster[Phone Number],,0)</f>
        <v>424-559-5239</v>
      </c>
      <c r="Z2462" s="15" t="s">
        <v>19627</v>
      </c>
      <c r="AA24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420 S Beach Blvd, Anaheim  CA 92804</v>
      </c>
      <c r="AB2462" s="15"/>
    </row>
    <row r="2463" spans="1:28" x14ac:dyDescent="0.3">
      <c r="A2463" s="14">
        <v>1</v>
      </c>
      <c r="B2463" s="14">
        <v>1</v>
      </c>
      <c r="C2463" s="15" t="s">
        <v>27125</v>
      </c>
      <c r="D2463" s="15" t="s">
        <v>27125</v>
      </c>
      <c r="E2463" s="15">
        <v>45648</v>
      </c>
      <c r="F2463" s="15" t="s">
        <v>27126</v>
      </c>
      <c r="G2463" s="15">
        <v>45571</v>
      </c>
      <c r="H2463" s="15">
        <v>45753</v>
      </c>
      <c r="I2463" s="15" t="s">
        <v>27127</v>
      </c>
      <c r="J2463" s="15" t="s">
        <v>27128</v>
      </c>
      <c r="K2463" s="15" t="s">
        <v>46428</v>
      </c>
      <c r="L2463" s="15" t="s">
        <v>536</v>
      </c>
      <c r="M2463" s="15" t="s">
        <v>4479</v>
      </c>
      <c r="N2463" s="14">
        <v>2018</v>
      </c>
      <c r="O2463" s="15" t="s">
        <v>27129</v>
      </c>
      <c r="P2463" s="15" t="s">
        <v>106</v>
      </c>
      <c r="Q2463" s="15" t="s">
        <v>47006</v>
      </c>
      <c r="R2463" s="15" t="s">
        <v>27130</v>
      </c>
      <c r="S2463" s="15" t="s">
        <v>27131</v>
      </c>
      <c r="T2463" s="15" t="s">
        <v>174</v>
      </c>
      <c r="U2463" s="15" t="s">
        <v>53</v>
      </c>
      <c r="V2463" s="15" t="s">
        <v>45537</v>
      </c>
      <c r="W2463" s="15" t="s">
        <v>3307</v>
      </c>
      <c r="X2463" s="15" t="e">
        <f>_xlfn.XLOOKUP(_LOOKUP[[#This Row],[AdjusterMemberName]],_Adjuster[Adjuster Name],_Adjuster[Email],,0)</f>
        <v>#N/A</v>
      </c>
      <c r="Y2463" s="15" t="e">
        <f>_xlfn.XLOOKUP(_LOOKUP[[#This Row],[AdjusterMemberName]],_Adjuster[Adjuster Name],_Adjuster[Phone Number],,0)</f>
        <v>#N/A</v>
      </c>
      <c r="Z2463" s="15" t="s">
        <v>27132</v>
      </c>
      <c r="AA24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964 S New Hampshire Ave Apt 3, Los Angeles  CA 90006</v>
      </c>
      <c r="AB2463" s="15"/>
    </row>
    <row r="2464" spans="1:28" x14ac:dyDescent="0.3">
      <c r="A2464" s="14">
        <v>1</v>
      </c>
      <c r="B2464" s="14">
        <v>1</v>
      </c>
      <c r="C2464" s="15" t="s">
        <v>27158</v>
      </c>
      <c r="D2464" s="15" t="s">
        <v>27158</v>
      </c>
      <c r="E2464" s="15">
        <v>45648</v>
      </c>
      <c r="F2464" s="15" t="s">
        <v>27159</v>
      </c>
      <c r="G2464" s="15">
        <v>45630</v>
      </c>
      <c r="H2464" s="15">
        <v>45812</v>
      </c>
      <c r="I2464" s="15" t="s">
        <v>27160</v>
      </c>
      <c r="J2464" s="15" t="s">
        <v>27161</v>
      </c>
      <c r="K2464" s="15" t="s">
        <v>46018</v>
      </c>
      <c r="L2464" s="15" t="s">
        <v>103</v>
      </c>
      <c r="M2464" s="15" t="s">
        <v>1503</v>
      </c>
      <c r="N2464" s="14">
        <v>2025</v>
      </c>
      <c r="O2464" s="15" t="s">
        <v>27162</v>
      </c>
      <c r="P2464" s="15" t="s">
        <v>106</v>
      </c>
      <c r="Q2464" s="15" t="s">
        <v>47015</v>
      </c>
      <c r="R2464" s="15" t="s">
        <v>27163</v>
      </c>
      <c r="S2464" s="15" t="s">
        <v>27164</v>
      </c>
      <c r="T2464" s="15" t="s">
        <v>13067</v>
      </c>
      <c r="U2464" s="15" t="s">
        <v>53</v>
      </c>
      <c r="V2464" s="15" t="s">
        <v>45928</v>
      </c>
      <c r="W2464" s="15" t="s">
        <v>27165</v>
      </c>
      <c r="X2464" s="15" t="e">
        <f>_xlfn.XLOOKUP(_LOOKUP[[#This Row],[AdjusterMemberName]],_Adjuster[Adjuster Name],_Adjuster[Email],,0)</f>
        <v>#N/A</v>
      </c>
      <c r="Y2464" s="15" t="e">
        <f>_xlfn.XLOOKUP(_LOOKUP[[#This Row],[AdjusterMemberName]],_Adjuster[Adjuster Name],_Adjuster[Phone Number],,0)</f>
        <v>#N/A</v>
      </c>
      <c r="Z2464" s="15" t="s">
        <v>27166</v>
      </c>
      <c r="AA24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607 Hillhaven Dr, San Marcos  CA 92078</v>
      </c>
      <c r="AB2464" s="15"/>
    </row>
    <row r="2465" spans="1:28" x14ac:dyDescent="0.3">
      <c r="A2465" s="14">
        <v>1</v>
      </c>
      <c r="B2465" s="14">
        <v>1</v>
      </c>
      <c r="C2465" s="15" t="s">
        <v>27223</v>
      </c>
      <c r="D2465" s="15" t="s">
        <v>27223</v>
      </c>
      <c r="E2465" s="15">
        <v>45648</v>
      </c>
      <c r="F2465" s="15" t="s">
        <v>27224</v>
      </c>
      <c r="G2465" s="15">
        <v>45473</v>
      </c>
      <c r="H2465" s="15">
        <v>45656</v>
      </c>
      <c r="I2465" s="15" t="s">
        <v>27225</v>
      </c>
      <c r="J2465" s="15" t="s">
        <v>27226</v>
      </c>
      <c r="K2465" s="15" t="s">
        <v>45752</v>
      </c>
      <c r="L2465" s="15" t="s">
        <v>25</v>
      </c>
      <c r="M2465" s="15" t="s">
        <v>373</v>
      </c>
      <c r="N2465" s="14">
        <v>2013</v>
      </c>
      <c r="O2465" s="15" t="s">
        <v>27227</v>
      </c>
      <c r="P2465" s="15" t="s">
        <v>106</v>
      </c>
      <c r="Q2465" s="15" t="s">
        <v>47139</v>
      </c>
      <c r="R2465" s="15" t="s">
        <v>182</v>
      </c>
      <c r="S2465" s="15" t="s">
        <v>27228</v>
      </c>
      <c r="T2465" s="15" t="s">
        <v>263</v>
      </c>
      <c r="U2465" s="15" t="s">
        <v>53</v>
      </c>
      <c r="V2465" s="15" t="s">
        <v>46425</v>
      </c>
      <c r="W2465" s="15" t="s">
        <v>7479</v>
      </c>
      <c r="X2465" s="15" t="e">
        <f>_xlfn.XLOOKUP(_LOOKUP[[#This Row],[AdjusterMemberName]],_Adjuster[Adjuster Name],_Adjuster[Email],,0)</f>
        <v>#N/A</v>
      </c>
      <c r="Y2465" s="15" t="e">
        <f>_xlfn.XLOOKUP(_LOOKUP[[#This Row],[AdjusterMemberName]],_Adjuster[Adjuster Name],_Adjuster[Phone Number],,0)</f>
        <v>#N/A</v>
      </c>
      <c r="Z2465" s="15" t="s">
        <v>27229</v>
      </c>
      <c r="AA24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42411 Rd 144 Apt B, Orosi  CA 93647</v>
      </c>
      <c r="AB2465" s="15"/>
    </row>
    <row r="2466" spans="1:28" x14ac:dyDescent="0.3">
      <c r="A2466" s="14">
        <v>1</v>
      </c>
      <c r="B2466" s="14">
        <v>1</v>
      </c>
      <c r="C2466" s="15" t="s">
        <v>22477</v>
      </c>
      <c r="D2466" s="15" t="s">
        <v>22477</v>
      </c>
      <c r="E2466" s="15">
        <v>45648</v>
      </c>
      <c r="F2466" s="15" t="s">
        <v>22478</v>
      </c>
      <c r="G2466" s="15">
        <v>45575</v>
      </c>
      <c r="H2466" s="15">
        <v>45757</v>
      </c>
      <c r="I2466" s="15" t="s">
        <v>27487</v>
      </c>
      <c r="J2466" s="15" t="s">
        <v>27488</v>
      </c>
      <c r="K2466" s="15" t="s">
        <v>45709</v>
      </c>
      <c r="L2466" s="15" t="s">
        <v>281</v>
      </c>
      <c r="M2466" s="15" t="s">
        <v>4161</v>
      </c>
      <c r="N2466" s="14">
        <v>2025</v>
      </c>
      <c r="O2466" s="15" t="s">
        <v>27489</v>
      </c>
      <c r="P2466" s="15" t="s">
        <v>106</v>
      </c>
      <c r="Q2466" s="15" t="s">
        <v>47126</v>
      </c>
      <c r="R2466" s="15" t="s">
        <v>21663</v>
      </c>
      <c r="S2466" s="15" t="s">
        <v>22482</v>
      </c>
      <c r="T2466" s="15" t="s">
        <v>243</v>
      </c>
      <c r="U2466" s="15" t="s">
        <v>53</v>
      </c>
      <c r="V2466" s="15" t="s">
        <v>45595</v>
      </c>
      <c r="W2466" s="15" t="s">
        <v>54</v>
      </c>
      <c r="X2466" s="15" t="str">
        <f>_xlfn.XLOOKUP(_LOOKUP[[#This Row],[AdjusterMemberName]],_Adjuster[Adjuster Name],_Adjuster[Email],,0)</f>
        <v>JRubalcava@knightcompany.com</v>
      </c>
      <c r="Y2466" s="15" t="str">
        <f>_xlfn.XLOOKUP(_LOOKUP[[#This Row],[AdjusterMemberName]],_Adjuster[Adjuster Name],_Adjuster[Phone Number],,0)</f>
        <v>424-559-5420</v>
      </c>
      <c r="Z2466" s="15" t="s">
        <v>22483</v>
      </c>
      <c r="AA24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27781 Van Buren Ave, Menifee  CA 92585</v>
      </c>
      <c r="AB2466" s="15"/>
    </row>
    <row r="2467" spans="1:28" x14ac:dyDescent="0.3">
      <c r="A2467" s="14">
        <v>1</v>
      </c>
      <c r="B2467" s="14">
        <v>1</v>
      </c>
      <c r="C2467" s="15" t="s">
        <v>28329</v>
      </c>
      <c r="D2467" s="15" t="s">
        <v>28329</v>
      </c>
      <c r="E2467" s="15">
        <v>45648</v>
      </c>
      <c r="F2467" s="15" t="s">
        <v>28330</v>
      </c>
      <c r="G2467" s="15">
        <v>45566</v>
      </c>
      <c r="H2467" s="15">
        <v>45748</v>
      </c>
      <c r="I2467" s="15" t="s">
        <v>28331</v>
      </c>
      <c r="J2467" s="15" t="s">
        <v>28332</v>
      </c>
      <c r="K2467" s="15" t="s">
        <v>45545</v>
      </c>
      <c r="L2467" s="15" t="s">
        <v>128</v>
      </c>
      <c r="M2467" s="15" t="s">
        <v>909</v>
      </c>
      <c r="N2467" s="14">
        <v>2025</v>
      </c>
      <c r="O2467" s="15" t="s">
        <v>28333</v>
      </c>
      <c r="P2467" s="15" t="s">
        <v>81</v>
      </c>
      <c r="Q2467" s="15" t="s">
        <v>47020</v>
      </c>
      <c r="R2467" s="15" t="s">
        <v>28334</v>
      </c>
      <c r="S2467" s="15" t="s">
        <v>28335</v>
      </c>
      <c r="T2467" s="15" t="s">
        <v>174</v>
      </c>
      <c r="U2467" s="15" t="s">
        <v>53</v>
      </c>
      <c r="V2467" s="15" t="s">
        <v>45415</v>
      </c>
      <c r="W2467" s="15" t="s">
        <v>1357</v>
      </c>
      <c r="X2467" s="15" t="str">
        <f>_xlfn.XLOOKUP(_LOOKUP[[#This Row],[AdjusterMemberName]],_Adjuster[Adjuster Name],_Adjuster[Email],,0)</f>
        <v>jRivera1@knightcompany.com</v>
      </c>
      <c r="Y2467" s="15" t="str">
        <f>_xlfn.XLOOKUP(_LOOKUP[[#This Row],[AdjusterMemberName]],_Adjuster[Adjuster Name],_Adjuster[Phone Number],,0)</f>
        <v>424-559-5239</v>
      </c>
      <c r="Z2467" s="15" t="s">
        <v>28336</v>
      </c>
      <c r="AA24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1401 W 20Th St, Los Angeles  CA 90007</v>
      </c>
      <c r="AB2467" s="15"/>
    </row>
    <row r="2468" spans="1:28" x14ac:dyDescent="0.3">
      <c r="A2468" s="14">
        <v>1</v>
      </c>
      <c r="B2468" s="14">
        <v>1</v>
      </c>
      <c r="C2468" s="15" t="s">
        <v>28662</v>
      </c>
      <c r="D2468" s="15" t="s">
        <v>28663</v>
      </c>
      <c r="E2468" s="15">
        <v>45648</v>
      </c>
      <c r="F2468" s="15" t="s">
        <v>28664</v>
      </c>
      <c r="G2468" s="15">
        <v>45643</v>
      </c>
      <c r="H2468" s="15">
        <v>45825</v>
      </c>
      <c r="I2468" s="15" t="s">
        <v>28665</v>
      </c>
      <c r="J2468" s="15" t="s">
        <v>28666</v>
      </c>
      <c r="K2468" s="15" t="s">
        <v>46385</v>
      </c>
      <c r="L2468" s="15" t="s">
        <v>128</v>
      </c>
      <c r="M2468" s="15" t="s">
        <v>129</v>
      </c>
      <c r="N2468" s="14">
        <v>2023</v>
      </c>
      <c r="O2468" s="15" t="s">
        <v>28667</v>
      </c>
      <c r="P2468" s="15" t="s">
        <v>81</v>
      </c>
      <c r="Q2468" s="15" t="s">
        <v>47050</v>
      </c>
      <c r="R2468" s="15" t="s">
        <v>28668</v>
      </c>
      <c r="S2468" s="15" t="s">
        <v>28669</v>
      </c>
      <c r="T2468" s="15" t="s">
        <v>286</v>
      </c>
      <c r="U2468" s="15" t="s">
        <v>53</v>
      </c>
      <c r="V2468" s="15" t="s">
        <v>46233</v>
      </c>
      <c r="W2468" s="15" t="s">
        <v>1049</v>
      </c>
      <c r="X2468" s="15" t="str">
        <f>_xlfn.XLOOKUP(_LOOKUP[[#This Row],[AdjusterMemberName]],_Adjuster[Adjuster Name],_Adjuster[Email],,0)</f>
        <v>cPenate@knightcompany.com</v>
      </c>
      <c r="Y2468" s="15" t="str">
        <f>_xlfn.XLOOKUP(_LOOKUP[[#This Row],[AdjusterMemberName]],_Adjuster[Adjuster Name],_Adjuster[Phone Number],,0)</f>
        <v>424-559-5385</v>
      </c>
      <c r="Z2468" s="15" t="s">
        <v>28670</v>
      </c>
      <c r="AA24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3210 Charlemagne Ave, Long Beach  CA 90808</v>
      </c>
      <c r="AB2468" s="15"/>
    </row>
    <row r="2469" spans="1:28" x14ac:dyDescent="0.3">
      <c r="A2469" s="14">
        <v>1</v>
      </c>
      <c r="B2469" s="14">
        <v>1</v>
      </c>
      <c r="C2469" s="15" t="s">
        <v>27169</v>
      </c>
      <c r="D2469" s="15" t="s">
        <v>27169</v>
      </c>
      <c r="E2469" s="15">
        <v>45647</v>
      </c>
      <c r="F2469" s="15" t="s">
        <v>27170</v>
      </c>
      <c r="G2469" s="15">
        <v>45602</v>
      </c>
      <c r="H2469" s="15">
        <v>45783</v>
      </c>
      <c r="I2469" s="15" t="s">
        <v>27171</v>
      </c>
      <c r="J2469" s="15" t="s">
        <v>27172</v>
      </c>
      <c r="K2469" s="15" t="s">
        <v>45998</v>
      </c>
      <c r="L2469" s="15" t="s">
        <v>441</v>
      </c>
      <c r="M2469" s="15" t="s">
        <v>1126</v>
      </c>
      <c r="N2469" s="14">
        <v>2020</v>
      </c>
      <c r="O2469" s="15" t="s">
        <v>27173</v>
      </c>
      <c r="P2469" s="15" t="s">
        <v>106</v>
      </c>
      <c r="Q2469" s="15" t="s">
        <v>47111</v>
      </c>
      <c r="R2469" s="15" t="s">
        <v>27174</v>
      </c>
      <c r="S2469" s="15" t="s">
        <v>27175</v>
      </c>
      <c r="T2469" s="15" t="s">
        <v>243</v>
      </c>
      <c r="U2469" s="15" t="s">
        <v>53</v>
      </c>
      <c r="V2469" s="15" t="s">
        <v>45830</v>
      </c>
      <c r="W2469" s="15" t="s">
        <v>22473</v>
      </c>
      <c r="X2469" s="15" t="e">
        <f>_xlfn.XLOOKUP(_LOOKUP[[#This Row],[AdjusterMemberName]],_Adjuster[Adjuster Name],_Adjuster[Email],,0)</f>
        <v>#N/A</v>
      </c>
      <c r="Y2469" s="15" t="e">
        <f>_xlfn.XLOOKUP(_LOOKUP[[#This Row],[AdjusterMemberName]],_Adjuster[Adjuster Name],_Adjuster[Phone Number],,0)</f>
        <v>#N/A</v>
      </c>
      <c r="Z2469" s="15" t="s">
        <v>27176</v>
      </c>
      <c r="AA24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31214 Bell Mountain Rd, Menifee  CA 92584</v>
      </c>
      <c r="AB2469" s="15"/>
    </row>
    <row r="2470" spans="1:28" x14ac:dyDescent="0.3">
      <c r="A2470" s="14">
        <v>1</v>
      </c>
      <c r="B2470" s="14">
        <v>1</v>
      </c>
      <c r="C2470" s="15" t="s">
        <v>27207</v>
      </c>
      <c r="D2470" s="15" t="s">
        <v>27208</v>
      </c>
      <c r="E2470" s="15">
        <v>45647</v>
      </c>
      <c r="F2470" s="15" t="s">
        <v>27209</v>
      </c>
      <c r="G2470" s="15">
        <v>45575</v>
      </c>
      <c r="H2470" s="15">
        <v>45757</v>
      </c>
      <c r="I2470" s="15" t="s">
        <v>27210</v>
      </c>
      <c r="J2470" s="15" t="s">
        <v>27211</v>
      </c>
      <c r="K2470" s="15" t="s">
        <v>45336</v>
      </c>
      <c r="L2470" s="15" t="s">
        <v>128</v>
      </c>
      <c r="M2470" s="15" t="s">
        <v>13318</v>
      </c>
      <c r="N2470" s="14">
        <v>2010</v>
      </c>
      <c r="O2470" s="15" t="s">
        <v>27212</v>
      </c>
      <c r="P2470" s="15" t="s">
        <v>106</v>
      </c>
      <c r="Q2470" s="15" t="s">
        <v>47019</v>
      </c>
      <c r="R2470" s="15" t="s">
        <v>10748</v>
      </c>
      <c r="S2470" s="15" t="s">
        <v>27213</v>
      </c>
      <c r="T2470" s="15" t="s">
        <v>327</v>
      </c>
      <c r="U2470" s="15" t="s">
        <v>53</v>
      </c>
      <c r="V2470" s="15" t="s">
        <v>45527</v>
      </c>
      <c r="W2470" s="15" t="s">
        <v>6921</v>
      </c>
      <c r="X2470" s="15" t="str">
        <f>_xlfn.XLOOKUP(_LOOKUP[[#This Row],[AdjusterMemberName]],_Adjuster[Adjuster Name],_Adjuster[Email],,0)</f>
        <v>AWallace@knightcompany.com</v>
      </c>
      <c r="Y2470" s="15" t="str">
        <f>_xlfn.XLOOKUP(_LOOKUP[[#This Row],[AdjusterMemberName]],_Adjuster[Adjuster Name],_Adjuster[Phone Number],,0)</f>
        <v>424-559-5734</v>
      </c>
      <c r="Z2470" s="15" t="s">
        <v>27214</v>
      </c>
      <c r="AA24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10339 Atlantic Ave Apt E, South Gate  CA 90280</v>
      </c>
      <c r="AB2470" s="15"/>
    </row>
    <row r="2471" spans="1:28" x14ac:dyDescent="0.3">
      <c r="A2471" s="14">
        <v>1</v>
      </c>
      <c r="B2471" s="14">
        <v>1</v>
      </c>
      <c r="C2471" s="15" t="s">
        <v>7315</v>
      </c>
      <c r="D2471" s="15" t="s">
        <v>27335</v>
      </c>
      <c r="E2471" s="15">
        <v>45647</v>
      </c>
      <c r="F2471" s="15" t="s">
        <v>27336</v>
      </c>
      <c r="G2471" s="15">
        <v>45642</v>
      </c>
      <c r="H2471" s="15">
        <v>45824</v>
      </c>
      <c r="I2471" s="15" t="s">
        <v>27337</v>
      </c>
      <c r="J2471" s="15" t="s">
        <v>27338</v>
      </c>
      <c r="K2471" s="15" t="s">
        <v>45339</v>
      </c>
      <c r="L2471" s="15" t="s">
        <v>103</v>
      </c>
      <c r="M2471" s="15" t="s">
        <v>304</v>
      </c>
      <c r="N2471" s="14">
        <v>2018</v>
      </c>
      <c r="O2471" s="15" t="s">
        <v>27339</v>
      </c>
      <c r="P2471" s="15" t="s">
        <v>106</v>
      </c>
      <c r="Q2471" s="15" t="s">
        <v>46922</v>
      </c>
      <c r="R2471" s="15" t="s">
        <v>2510</v>
      </c>
      <c r="S2471" s="15" t="s">
        <v>27340</v>
      </c>
      <c r="T2471" s="15" t="s">
        <v>13778</v>
      </c>
      <c r="U2471" s="15" t="s">
        <v>53</v>
      </c>
      <c r="V2471" s="15" t="s">
        <v>45498</v>
      </c>
      <c r="W2471" s="15" t="s">
        <v>3184</v>
      </c>
      <c r="X2471" s="15" t="str">
        <f>_xlfn.XLOOKUP(_LOOKUP[[#This Row],[AdjusterMemberName]],_Adjuster[Adjuster Name],_Adjuster[Email],,0)</f>
        <v>mQualls@knightcompany.com</v>
      </c>
      <c r="Y2471" s="15" t="str">
        <f>_xlfn.XLOOKUP(_LOOKUP[[#This Row],[AdjusterMemberName]],_Adjuster[Adjuster Name],_Adjuster[Phone Number],,0)</f>
        <v>424-559-5436</v>
      </c>
      <c r="Z2471" s="15" t="s">
        <v>27341</v>
      </c>
      <c r="AA24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18219 Valley Blvd Spc 22, Bloomington  CA 92316</v>
      </c>
      <c r="AB2471" s="15"/>
    </row>
    <row r="2472" spans="1:28" x14ac:dyDescent="0.3">
      <c r="A2472" s="14">
        <v>0</v>
      </c>
      <c r="B2472" s="14">
        <v>1</v>
      </c>
      <c r="C2472" s="15" t="s">
        <v>22931</v>
      </c>
      <c r="D2472" s="15" t="s">
        <v>22931</v>
      </c>
      <c r="E2472" s="15">
        <v>45647</v>
      </c>
      <c r="F2472" s="15" t="s">
        <v>22932</v>
      </c>
      <c r="G2472" s="15"/>
      <c r="H2472" s="15"/>
      <c r="I2472" s="15" t="s">
        <v>27569</v>
      </c>
      <c r="J2472" s="15" t="s">
        <v>27570</v>
      </c>
      <c r="K2472" s="15" t="s">
        <v>45618</v>
      </c>
      <c r="L2472" s="15" t="s">
        <v>9130</v>
      </c>
      <c r="M2472" s="15" t="s">
        <v>9130</v>
      </c>
      <c r="N2472" s="14">
        <v>1900</v>
      </c>
      <c r="O2472" s="15" t="s">
        <v>24359</v>
      </c>
      <c r="P2472" s="15" t="s">
        <v>106</v>
      </c>
      <c r="Q2472" s="15"/>
      <c r="R2472" s="15"/>
      <c r="S2472" s="15"/>
      <c r="T2472" s="15"/>
      <c r="U2472" s="15"/>
      <c r="V2472" s="15"/>
      <c r="W2472" s="15" t="s">
        <v>3184</v>
      </c>
      <c r="X2472" s="15" t="str">
        <f>_xlfn.XLOOKUP(_LOOKUP[[#This Row],[AdjusterMemberName]],_Adjuster[Adjuster Name],_Adjuster[Email],,0)</f>
        <v>mQualls@knightcompany.com</v>
      </c>
      <c r="Y2472" s="15" t="str">
        <f>_xlfn.XLOOKUP(_LOOKUP[[#This Row],[AdjusterMemberName]],_Adjuster[Adjuster Name],_Adjuster[Phone Number],,0)</f>
        <v>424-559-5436</v>
      </c>
      <c r="Z2472" s="15"/>
      <c r="AA2472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2472" s="15"/>
    </row>
    <row r="2473" spans="1:28" x14ac:dyDescent="0.3">
      <c r="A2473" s="14">
        <v>1</v>
      </c>
      <c r="B2473" s="14">
        <v>1</v>
      </c>
      <c r="C2473" s="15" t="s">
        <v>27731</v>
      </c>
      <c r="D2473" s="15" t="s">
        <v>27731</v>
      </c>
      <c r="E2473" s="15">
        <v>45647</v>
      </c>
      <c r="F2473" s="15" t="s">
        <v>27732</v>
      </c>
      <c r="G2473" s="15">
        <v>45647</v>
      </c>
      <c r="H2473" s="15">
        <v>45829</v>
      </c>
      <c r="I2473" s="15" t="s">
        <v>27733</v>
      </c>
      <c r="J2473" s="15" t="s">
        <v>27734</v>
      </c>
      <c r="K2473" s="15" t="s">
        <v>45695</v>
      </c>
      <c r="L2473" s="15" t="s">
        <v>441</v>
      </c>
      <c r="M2473" s="15" t="s">
        <v>579</v>
      </c>
      <c r="N2473" s="14">
        <v>2016</v>
      </c>
      <c r="O2473" s="15" t="s">
        <v>27735</v>
      </c>
      <c r="P2473" s="15" t="s">
        <v>106</v>
      </c>
      <c r="Q2473" s="15" t="s">
        <v>47019</v>
      </c>
      <c r="R2473" s="15" t="s">
        <v>27736</v>
      </c>
      <c r="S2473" s="15" t="s">
        <v>27737</v>
      </c>
      <c r="T2473" s="15" t="s">
        <v>5994</v>
      </c>
      <c r="U2473" s="15" t="s">
        <v>53</v>
      </c>
      <c r="V2473" s="15" t="s">
        <v>46414</v>
      </c>
      <c r="W2473" s="15" t="s">
        <v>264</v>
      </c>
      <c r="X2473" s="15" t="str">
        <f>_xlfn.XLOOKUP(_LOOKUP[[#This Row],[AdjusterMemberName]],_Adjuster[Adjuster Name],_Adjuster[Email],,0)</f>
        <v>sBonnevie@knightcompany.com</v>
      </c>
      <c r="Y2473" s="15" t="str">
        <f>_xlfn.XLOOKUP(_LOOKUP[[#This Row],[AdjusterMemberName]],_Adjuster[Adjuster Name],_Adjuster[Phone Number],,0)</f>
        <v>323-692-4064</v>
      </c>
      <c r="Z2473" s="15" t="s">
        <v>27738</v>
      </c>
      <c r="AA24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3925 Riverton Ave Apt 111, Studio City  CA 91604</v>
      </c>
      <c r="AB2473" s="15">
        <v>45779</v>
      </c>
    </row>
    <row r="2474" spans="1:28" x14ac:dyDescent="0.3">
      <c r="A2474" s="14">
        <v>1</v>
      </c>
      <c r="B2474" s="14">
        <v>1</v>
      </c>
      <c r="C2474" s="15" t="s">
        <v>29956</v>
      </c>
      <c r="D2474" s="15" t="s">
        <v>29956</v>
      </c>
      <c r="E2474" s="15">
        <v>45647</v>
      </c>
      <c r="F2474" s="15" t="s">
        <v>29957</v>
      </c>
      <c r="G2474" s="15">
        <v>45583</v>
      </c>
      <c r="H2474" s="15">
        <v>45765</v>
      </c>
      <c r="I2474" s="15" t="s">
        <v>29958</v>
      </c>
      <c r="J2474" s="15" t="s">
        <v>29959</v>
      </c>
      <c r="K2474" s="15" t="s">
        <v>45339</v>
      </c>
      <c r="L2474" s="15" t="s">
        <v>128</v>
      </c>
      <c r="M2474" s="15" t="s">
        <v>129</v>
      </c>
      <c r="N2474" s="14">
        <v>2025</v>
      </c>
      <c r="O2474" s="15" t="s">
        <v>29960</v>
      </c>
      <c r="P2474" s="15" t="s">
        <v>81</v>
      </c>
      <c r="Q2474" s="15" t="s">
        <v>47073</v>
      </c>
      <c r="R2474" s="15" t="s">
        <v>29961</v>
      </c>
      <c r="S2474" s="15" t="s">
        <v>29962</v>
      </c>
      <c r="T2474" s="15" t="s">
        <v>174</v>
      </c>
      <c r="U2474" s="15" t="s">
        <v>53</v>
      </c>
      <c r="V2474" s="15" t="s">
        <v>45552</v>
      </c>
      <c r="W2474" s="15" t="s">
        <v>1357</v>
      </c>
      <c r="X2474" s="15" t="str">
        <f>_xlfn.XLOOKUP(_LOOKUP[[#This Row],[AdjusterMemberName]],_Adjuster[Adjuster Name],_Adjuster[Email],,0)</f>
        <v>jRivera1@knightcompany.com</v>
      </c>
      <c r="Y2474" s="15" t="str">
        <f>_xlfn.XLOOKUP(_LOOKUP[[#This Row],[AdjusterMemberName]],_Adjuster[Adjuster Name],_Adjuster[Phone Number],,0)</f>
        <v>424-559-5239</v>
      </c>
      <c r="Z2474" s="15" t="s">
        <v>29963</v>
      </c>
      <c r="AA24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734 Valencia St Apt 307, Los Angeles  CA 90017</v>
      </c>
      <c r="AB2474" s="15"/>
    </row>
    <row r="2475" spans="1:28" x14ac:dyDescent="0.3">
      <c r="A2475" s="14">
        <v>0</v>
      </c>
      <c r="B2475" s="14">
        <v>1</v>
      </c>
      <c r="C2475" s="15" t="s">
        <v>38460</v>
      </c>
      <c r="D2475" s="15" t="s">
        <v>38461</v>
      </c>
      <c r="E2475" s="15">
        <v>45647</v>
      </c>
      <c r="F2475" s="15" t="s">
        <v>38462</v>
      </c>
      <c r="G2475" s="15"/>
      <c r="H2475" s="15"/>
      <c r="I2475" s="15" t="s">
        <v>38463</v>
      </c>
      <c r="J2475" s="15" t="s">
        <v>6298</v>
      </c>
      <c r="K2475" s="15" t="s">
        <v>45332</v>
      </c>
      <c r="L2475" s="15" t="s">
        <v>15617</v>
      </c>
      <c r="M2475" s="15" t="s">
        <v>38464</v>
      </c>
      <c r="N2475" s="14">
        <v>2025</v>
      </c>
      <c r="O2475" s="15" t="s">
        <v>38465</v>
      </c>
      <c r="P2475" s="15" t="s">
        <v>106</v>
      </c>
      <c r="Q2475" s="15"/>
      <c r="R2475" s="15"/>
      <c r="S2475" s="15"/>
      <c r="T2475" s="15"/>
      <c r="U2475" s="15"/>
      <c r="V2475" s="15"/>
      <c r="W2475" s="15" t="s">
        <v>1544</v>
      </c>
      <c r="X2475" s="15" t="str">
        <f>_xlfn.XLOOKUP(_LOOKUP[[#This Row],[AdjusterMemberName]],_Adjuster[Adjuster Name],_Adjuster[Email],,0)</f>
        <v>CRodriguez5@knightcompany.com</v>
      </c>
      <c r="Y2475" s="15" t="str">
        <f>_xlfn.XLOOKUP(_LOOKUP[[#This Row],[AdjusterMemberName]],_Adjuster[Adjuster Name],_Adjuster[Phone Number],,0)</f>
        <v>323-456-1708</v>
      </c>
      <c r="Z2475" s="15"/>
      <c r="AA2475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2475" s="15"/>
    </row>
    <row r="2476" spans="1:28" x14ac:dyDescent="0.3">
      <c r="A2476" s="14">
        <v>1</v>
      </c>
      <c r="B2476" s="14">
        <v>1</v>
      </c>
      <c r="C2476" s="15" t="s">
        <v>27052</v>
      </c>
      <c r="D2476" s="15" t="s">
        <v>27053</v>
      </c>
      <c r="E2476" s="15">
        <v>45646</v>
      </c>
      <c r="F2476" s="15" t="s">
        <v>27054</v>
      </c>
      <c r="G2476" s="15">
        <v>45618</v>
      </c>
      <c r="H2476" s="15">
        <v>45799</v>
      </c>
      <c r="I2476" s="15" t="s">
        <v>27055</v>
      </c>
      <c r="J2476" s="15" t="s">
        <v>16448</v>
      </c>
      <c r="K2476" s="15" t="s">
        <v>45341</v>
      </c>
      <c r="L2476" s="15" t="s">
        <v>128</v>
      </c>
      <c r="M2476" s="15" t="s">
        <v>129</v>
      </c>
      <c r="N2476" s="14">
        <v>2015</v>
      </c>
      <c r="O2476" s="15" t="s">
        <v>27056</v>
      </c>
      <c r="P2476" s="15" t="s">
        <v>106</v>
      </c>
      <c r="Q2476" s="15" t="s">
        <v>47065</v>
      </c>
      <c r="R2476" s="15" t="s">
        <v>27057</v>
      </c>
      <c r="S2476" s="15" t="s">
        <v>27058</v>
      </c>
      <c r="T2476" s="15" t="s">
        <v>4028</v>
      </c>
      <c r="U2476" s="15" t="s">
        <v>53</v>
      </c>
      <c r="V2476" s="15" t="s">
        <v>46345</v>
      </c>
      <c r="W2476" s="15" t="s">
        <v>175</v>
      </c>
      <c r="X2476" s="15" t="e">
        <f>_xlfn.XLOOKUP(_LOOKUP[[#This Row],[AdjusterMemberName]],_Adjuster[Adjuster Name],_Adjuster[Email],,0)</f>
        <v>#N/A</v>
      </c>
      <c r="Y2476" s="15" t="e">
        <f>_xlfn.XLOOKUP(_LOOKUP[[#This Row],[AdjusterMemberName]],_Adjuster[Adjuster Name],_Adjuster[Phone Number],,0)</f>
        <v>#N/A</v>
      </c>
      <c r="Z2476" s="15" t="s">
        <v>27059</v>
      </c>
      <c r="AA24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6838 Lokai Ct, Eastvale  CA 92880</v>
      </c>
      <c r="AB2476" s="15"/>
    </row>
    <row r="2477" spans="1:28" x14ac:dyDescent="0.3">
      <c r="A2477" s="14">
        <v>1</v>
      </c>
      <c r="B2477" s="14">
        <v>1</v>
      </c>
      <c r="C2477" s="15" t="s">
        <v>4184</v>
      </c>
      <c r="D2477" s="15" t="s">
        <v>27102</v>
      </c>
      <c r="E2477" s="15">
        <v>45646</v>
      </c>
      <c r="F2477" s="15" t="s">
        <v>27103</v>
      </c>
      <c r="G2477" s="15">
        <v>45470</v>
      </c>
      <c r="H2477" s="15">
        <v>45653</v>
      </c>
      <c r="I2477" s="15" t="s">
        <v>27104</v>
      </c>
      <c r="J2477" s="15" t="s">
        <v>27105</v>
      </c>
      <c r="K2477" s="15" t="s">
        <v>45339</v>
      </c>
      <c r="L2477" s="15" t="s">
        <v>128</v>
      </c>
      <c r="M2477" s="15" t="s">
        <v>129</v>
      </c>
      <c r="N2477" s="14">
        <v>2000</v>
      </c>
      <c r="O2477" s="15" t="s">
        <v>27106</v>
      </c>
      <c r="P2477" s="15" t="s">
        <v>106</v>
      </c>
      <c r="Q2477" s="15" t="s">
        <v>47065</v>
      </c>
      <c r="R2477" s="15" t="s">
        <v>2510</v>
      </c>
      <c r="S2477" s="15" t="s">
        <v>27107</v>
      </c>
      <c r="T2477" s="15" t="s">
        <v>404</v>
      </c>
      <c r="U2477" s="15" t="s">
        <v>53</v>
      </c>
      <c r="V2477" s="15" t="s">
        <v>45417</v>
      </c>
      <c r="W2477" s="15" t="s">
        <v>2618</v>
      </c>
      <c r="X2477" s="15" t="str">
        <f>_xlfn.XLOOKUP(_LOOKUP[[#This Row],[AdjusterMemberName]],_Adjuster[Adjuster Name],_Adjuster[Email],,0)</f>
        <v>Canglim@knightcompany.com</v>
      </c>
      <c r="Y2477" s="15" t="str">
        <f>_xlfn.XLOOKUP(_LOOKUP[[#This Row],[AdjusterMemberName]],_Adjuster[Adjuster Name],_Adjuster[Phone Number],,0)</f>
        <v>323-456-1707</v>
      </c>
      <c r="Z2477" s="15" t="s">
        <v>27108</v>
      </c>
      <c r="AA24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1829 Sweetbrier St, Palmdale  CA 93550</v>
      </c>
      <c r="AB2477" s="15"/>
    </row>
    <row r="2478" spans="1:28" x14ac:dyDescent="0.3">
      <c r="A2478" s="14">
        <v>1</v>
      </c>
      <c r="B2478" s="14">
        <v>1</v>
      </c>
      <c r="C2478" s="15" t="s">
        <v>27177</v>
      </c>
      <c r="D2478" s="15" t="s">
        <v>27177</v>
      </c>
      <c r="E2478" s="15">
        <v>45646</v>
      </c>
      <c r="F2478" s="15" t="s">
        <v>27178</v>
      </c>
      <c r="G2478" s="15">
        <v>45642</v>
      </c>
      <c r="H2478" s="15">
        <v>45824</v>
      </c>
      <c r="I2478" s="15" t="s">
        <v>27179</v>
      </c>
      <c r="J2478" s="15" t="s">
        <v>27180</v>
      </c>
      <c r="K2478" s="15" t="s">
        <v>45875</v>
      </c>
      <c r="L2478" s="15" t="s">
        <v>25</v>
      </c>
      <c r="M2478" s="15" t="s">
        <v>373</v>
      </c>
      <c r="N2478" s="14">
        <v>2017</v>
      </c>
      <c r="O2478" s="15" t="s">
        <v>27181</v>
      </c>
      <c r="P2478" s="15" t="s">
        <v>106</v>
      </c>
      <c r="Q2478" s="15" t="s">
        <v>47152</v>
      </c>
      <c r="R2478" s="15" t="s">
        <v>27182</v>
      </c>
      <c r="S2478" s="15" t="s">
        <v>27183</v>
      </c>
      <c r="T2478" s="15" t="s">
        <v>4809</v>
      </c>
      <c r="U2478" s="15" t="s">
        <v>53</v>
      </c>
      <c r="V2478" s="15" t="s">
        <v>45573</v>
      </c>
      <c r="W2478" s="15" t="s">
        <v>2618</v>
      </c>
      <c r="X2478" s="15" t="str">
        <f>_xlfn.XLOOKUP(_LOOKUP[[#This Row],[AdjusterMemberName]],_Adjuster[Adjuster Name],_Adjuster[Email],,0)</f>
        <v>Canglim@knightcompany.com</v>
      </c>
      <c r="Y2478" s="15" t="str">
        <f>_xlfn.XLOOKUP(_LOOKUP[[#This Row],[AdjusterMemberName]],_Adjuster[Adjuster Name],_Adjuster[Phone Number],,0)</f>
        <v>323-456-1707</v>
      </c>
      <c r="Z2478" s="15" t="s">
        <v>27184</v>
      </c>
      <c r="AA24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1206 S 12Th Ave, Hanford  CA 93230</v>
      </c>
      <c r="AB2478" s="15">
        <v>45647</v>
      </c>
    </row>
    <row r="2479" spans="1:28" x14ac:dyDescent="0.3">
      <c r="A2479" s="14">
        <v>1</v>
      </c>
      <c r="B2479" s="14">
        <v>1</v>
      </c>
      <c r="C2479" s="15" t="s">
        <v>27250</v>
      </c>
      <c r="D2479" s="15" t="s">
        <v>27250</v>
      </c>
      <c r="E2479" s="15">
        <v>45646</v>
      </c>
      <c r="F2479" s="15" t="s">
        <v>27251</v>
      </c>
      <c r="G2479" s="15">
        <v>45493</v>
      </c>
      <c r="H2479" s="15">
        <v>45677</v>
      </c>
      <c r="I2479" s="15" t="s">
        <v>27252</v>
      </c>
      <c r="J2479" s="15" t="s">
        <v>27253</v>
      </c>
      <c r="K2479" s="15" t="s">
        <v>45369</v>
      </c>
      <c r="L2479" s="15" t="s">
        <v>281</v>
      </c>
      <c r="M2479" s="15" t="s">
        <v>282</v>
      </c>
      <c r="N2479" s="14">
        <v>2018</v>
      </c>
      <c r="O2479" s="15" t="s">
        <v>27254</v>
      </c>
      <c r="P2479" s="15" t="s">
        <v>106</v>
      </c>
      <c r="Q2479" s="15" t="s">
        <v>47019</v>
      </c>
      <c r="R2479" s="15" t="s">
        <v>27255</v>
      </c>
      <c r="S2479" s="15" t="s">
        <v>27256</v>
      </c>
      <c r="T2479" s="15" t="s">
        <v>3287</v>
      </c>
      <c r="U2479" s="15" t="s">
        <v>53</v>
      </c>
      <c r="V2479" s="15" t="s">
        <v>45348</v>
      </c>
      <c r="W2479" s="15" t="s">
        <v>54</v>
      </c>
      <c r="X2479" s="15" t="str">
        <f>_xlfn.XLOOKUP(_LOOKUP[[#This Row],[AdjusterMemberName]],_Adjuster[Adjuster Name],_Adjuster[Email],,0)</f>
        <v>JRubalcava@knightcompany.com</v>
      </c>
      <c r="Y2479" s="15" t="str">
        <f>_xlfn.XLOOKUP(_LOOKUP[[#This Row],[AdjusterMemberName]],_Adjuster[Adjuster Name],_Adjuster[Phone Number],,0)</f>
        <v>424-559-5420</v>
      </c>
      <c r="Z2479" s="15" t="s">
        <v>27257</v>
      </c>
      <c r="AA24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8733 Lucia Ave, Whittier  CA 90605</v>
      </c>
      <c r="AB2479" s="15"/>
    </row>
    <row r="2480" spans="1:28" x14ac:dyDescent="0.3">
      <c r="A2480" s="14">
        <v>1</v>
      </c>
      <c r="B2480" s="14">
        <v>1</v>
      </c>
      <c r="C2480" s="15" t="s">
        <v>27864</v>
      </c>
      <c r="D2480" s="15" t="s">
        <v>27865</v>
      </c>
      <c r="E2480" s="15">
        <v>45646</v>
      </c>
      <c r="F2480" s="15" t="s">
        <v>27866</v>
      </c>
      <c r="G2480" s="15">
        <v>45588</v>
      </c>
      <c r="H2480" s="15">
        <v>45770</v>
      </c>
      <c r="I2480" s="15" t="s">
        <v>27867</v>
      </c>
      <c r="J2480" s="15" t="s">
        <v>27868</v>
      </c>
      <c r="K2480" s="15" t="s">
        <v>46070</v>
      </c>
      <c r="L2480" s="15" t="s">
        <v>128</v>
      </c>
      <c r="M2480" s="15" t="s">
        <v>170</v>
      </c>
      <c r="N2480" s="14">
        <v>2022</v>
      </c>
      <c r="O2480" s="15" t="s">
        <v>27869</v>
      </c>
      <c r="P2480" s="15" t="s">
        <v>106</v>
      </c>
      <c r="Q2480" s="15" t="s">
        <v>47081</v>
      </c>
      <c r="R2480" s="15" t="s">
        <v>27870</v>
      </c>
      <c r="S2480" s="15" t="s">
        <v>27871</v>
      </c>
      <c r="T2480" s="15" t="s">
        <v>592</v>
      </c>
      <c r="U2480" s="15" t="s">
        <v>53</v>
      </c>
      <c r="V2480" s="15" t="s">
        <v>45376</v>
      </c>
      <c r="W2480" s="15" t="s">
        <v>264</v>
      </c>
      <c r="X2480" s="15" t="str">
        <f>_xlfn.XLOOKUP(_LOOKUP[[#This Row],[AdjusterMemberName]],_Adjuster[Adjuster Name],_Adjuster[Email],,0)</f>
        <v>sBonnevie@knightcompany.com</v>
      </c>
      <c r="Y2480" s="15" t="str">
        <f>_xlfn.XLOOKUP(_LOOKUP[[#This Row],[AdjusterMemberName]],_Adjuster[Adjuster Name],_Adjuster[Phone Number],,0)</f>
        <v>323-692-4064</v>
      </c>
      <c r="Z2480" s="15" t="s">
        <v>27872</v>
      </c>
      <c r="AA24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9055 Santa Fe Ave E Apt 120, Hesperia  CA 92345</v>
      </c>
      <c r="AB2480" s="15"/>
    </row>
    <row r="2481" spans="1:28" x14ac:dyDescent="0.3">
      <c r="A2481" s="14">
        <v>0</v>
      </c>
      <c r="B2481" s="14">
        <v>1</v>
      </c>
      <c r="C2481" s="15" t="s">
        <v>28128</v>
      </c>
      <c r="D2481" s="15" t="s">
        <v>28129</v>
      </c>
      <c r="E2481" s="15">
        <v>45646</v>
      </c>
      <c r="F2481" s="15" t="s">
        <v>28130</v>
      </c>
      <c r="G2481" s="15"/>
      <c r="H2481" s="15"/>
      <c r="I2481" s="15" t="s">
        <v>28131</v>
      </c>
      <c r="J2481" s="15" t="s">
        <v>28132</v>
      </c>
      <c r="K2481" s="15" t="s">
        <v>45861</v>
      </c>
      <c r="L2481" s="15" t="s">
        <v>181</v>
      </c>
      <c r="M2481" s="15" t="s">
        <v>2118</v>
      </c>
      <c r="N2481" s="14">
        <v>2019</v>
      </c>
      <c r="O2481" s="15" t="s">
        <v>28133</v>
      </c>
      <c r="P2481" s="15" t="s">
        <v>106</v>
      </c>
      <c r="Q2481" s="15"/>
      <c r="R2481" s="15"/>
      <c r="S2481" s="15"/>
      <c r="T2481" s="15"/>
      <c r="U2481" s="15"/>
      <c r="V2481" s="15"/>
      <c r="W2481" s="15" t="s">
        <v>1357</v>
      </c>
      <c r="X2481" s="15" t="str">
        <f>_xlfn.XLOOKUP(_LOOKUP[[#This Row],[AdjusterMemberName]],_Adjuster[Adjuster Name],_Adjuster[Email],,0)</f>
        <v>jRivera1@knightcompany.com</v>
      </c>
      <c r="Y2481" s="15" t="str">
        <f>_xlfn.XLOOKUP(_LOOKUP[[#This Row],[AdjusterMemberName]],_Adjuster[Adjuster Name],_Adjuster[Phone Number],,0)</f>
        <v>424-559-5239</v>
      </c>
      <c r="Z2481" s="15"/>
      <c r="AA2481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2481" s="15"/>
    </row>
    <row r="2482" spans="1:28" x14ac:dyDescent="0.3">
      <c r="A2482" s="14">
        <v>1</v>
      </c>
      <c r="B2482" s="14">
        <v>1</v>
      </c>
      <c r="C2482" s="15" t="s">
        <v>28465</v>
      </c>
      <c r="D2482" s="15" t="s">
        <v>28466</v>
      </c>
      <c r="E2482" s="15">
        <v>45646</v>
      </c>
      <c r="F2482" s="15" t="s">
        <v>28467</v>
      </c>
      <c r="G2482" s="15">
        <v>45623</v>
      </c>
      <c r="H2482" s="15">
        <v>45804</v>
      </c>
      <c r="I2482" s="15" t="s">
        <v>28468</v>
      </c>
      <c r="J2482" s="15" t="s">
        <v>28469</v>
      </c>
      <c r="K2482" s="15" t="s">
        <v>45329</v>
      </c>
      <c r="L2482" s="15" t="s">
        <v>128</v>
      </c>
      <c r="M2482" s="15" t="s">
        <v>129</v>
      </c>
      <c r="N2482" s="14">
        <v>2024</v>
      </c>
      <c r="O2482" s="15" t="s">
        <v>28470</v>
      </c>
      <c r="P2482" s="15" t="s">
        <v>81</v>
      </c>
      <c r="Q2482" s="15" t="s">
        <v>47130</v>
      </c>
      <c r="R2482" s="15" t="s">
        <v>28471</v>
      </c>
      <c r="S2482" s="15" t="s">
        <v>28472</v>
      </c>
      <c r="T2482" s="15" t="s">
        <v>821</v>
      </c>
      <c r="U2482" s="15" t="s">
        <v>53</v>
      </c>
      <c r="V2482" s="15" t="s">
        <v>45616</v>
      </c>
      <c r="W2482" s="15" t="s">
        <v>850</v>
      </c>
      <c r="X2482" s="15" t="e">
        <f>_xlfn.XLOOKUP(_LOOKUP[[#This Row],[AdjusterMemberName]],_Adjuster[Adjuster Name],_Adjuster[Email],,0)</f>
        <v>#N/A</v>
      </c>
      <c r="Y2482" s="15" t="e">
        <f>_xlfn.XLOOKUP(_LOOKUP[[#This Row],[AdjusterMemberName]],_Adjuster[Adjuster Name],_Adjuster[Phone Number],,0)</f>
        <v>#N/A</v>
      </c>
      <c r="Z2482" s="15" t="s">
        <v>28473</v>
      </c>
      <c r="AA24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6558 Buffalo Ave, Van Nuys  CA 91401</v>
      </c>
      <c r="AB2482" s="15"/>
    </row>
    <row r="2483" spans="1:28" x14ac:dyDescent="0.3">
      <c r="A2483" s="14">
        <v>1</v>
      </c>
      <c r="B2483" s="14">
        <v>1</v>
      </c>
      <c r="C2483" s="15" t="s">
        <v>26506</v>
      </c>
      <c r="D2483" s="15" t="s">
        <v>26506</v>
      </c>
      <c r="E2483" s="15">
        <v>45646</v>
      </c>
      <c r="F2483" s="15" t="s">
        <v>26508</v>
      </c>
      <c r="G2483" s="15">
        <v>45544</v>
      </c>
      <c r="H2483" s="15">
        <v>45725</v>
      </c>
      <c r="I2483" s="15" t="s">
        <v>28654</v>
      </c>
      <c r="J2483" s="15" t="s">
        <v>28655</v>
      </c>
      <c r="K2483" s="15" t="s">
        <v>45356</v>
      </c>
      <c r="L2483" s="15" t="s">
        <v>25</v>
      </c>
      <c r="M2483" s="15" t="s">
        <v>1896</v>
      </c>
      <c r="N2483" s="14">
        <v>2018</v>
      </c>
      <c r="O2483" s="15" t="s">
        <v>28656</v>
      </c>
      <c r="P2483" s="15" t="s">
        <v>81</v>
      </c>
      <c r="Q2483" s="15" t="s">
        <v>47019</v>
      </c>
      <c r="R2483" s="15" t="s">
        <v>26512</v>
      </c>
      <c r="S2483" s="15" t="s">
        <v>26513</v>
      </c>
      <c r="T2483" s="15" t="s">
        <v>10858</v>
      </c>
      <c r="U2483" s="15" t="s">
        <v>53</v>
      </c>
      <c r="V2483" s="15" t="s">
        <v>45774</v>
      </c>
      <c r="W2483" s="15" t="s">
        <v>264</v>
      </c>
      <c r="X2483" s="15" t="str">
        <f>_xlfn.XLOOKUP(_LOOKUP[[#This Row],[AdjusterMemberName]],_Adjuster[Adjuster Name],_Adjuster[Email],,0)</f>
        <v>sBonnevie@knightcompany.com</v>
      </c>
      <c r="Y2483" s="15" t="str">
        <f>_xlfn.XLOOKUP(_LOOKUP[[#This Row],[AdjusterMemberName]],_Adjuster[Adjuster Name],_Adjuster[Phone Number],,0)</f>
        <v>323-692-4064</v>
      </c>
      <c r="Z2483" s="15" t="s">
        <v>26514</v>
      </c>
      <c r="AA24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12775 Garvey Ave Trlr 20, Baldwin Park  CA 91706</v>
      </c>
      <c r="AB2483" s="15"/>
    </row>
    <row r="2484" spans="1:28" x14ac:dyDescent="0.3">
      <c r="A2484" s="14">
        <v>1</v>
      </c>
      <c r="B2484" s="14">
        <v>1</v>
      </c>
      <c r="C2484" s="15" t="s">
        <v>26973</v>
      </c>
      <c r="D2484" s="15" t="s">
        <v>26973</v>
      </c>
      <c r="E2484" s="15">
        <v>45645</v>
      </c>
      <c r="F2484" s="15" t="s">
        <v>26974</v>
      </c>
      <c r="G2484" s="15">
        <v>45534</v>
      </c>
      <c r="H2484" s="15">
        <v>45716</v>
      </c>
      <c r="I2484" s="15" t="s">
        <v>26975</v>
      </c>
      <c r="J2484" s="15" t="s">
        <v>26976</v>
      </c>
      <c r="K2484" s="15" t="s">
        <v>45763</v>
      </c>
      <c r="L2484" s="15" t="s">
        <v>314</v>
      </c>
      <c r="M2484" s="15" t="s">
        <v>7214</v>
      </c>
      <c r="N2484" s="14">
        <v>2024</v>
      </c>
      <c r="O2484" s="15" t="s">
        <v>26977</v>
      </c>
      <c r="P2484" s="15" t="s">
        <v>106</v>
      </c>
      <c r="Q2484" s="15" t="s">
        <v>47006</v>
      </c>
      <c r="R2484" s="15" t="s">
        <v>26978</v>
      </c>
      <c r="S2484" s="15" t="s">
        <v>26979</v>
      </c>
      <c r="T2484" s="15" t="s">
        <v>308</v>
      </c>
      <c r="U2484" s="15" t="s">
        <v>53</v>
      </c>
      <c r="V2484" s="15" t="s">
        <v>45690</v>
      </c>
      <c r="W2484" s="15" t="s">
        <v>3184</v>
      </c>
      <c r="X2484" s="15" t="str">
        <f>_xlfn.XLOOKUP(_LOOKUP[[#This Row],[AdjusterMemberName]],_Adjuster[Adjuster Name],_Adjuster[Email],,0)</f>
        <v>mQualls@knightcompany.com</v>
      </c>
      <c r="Y2484" s="15" t="str">
        <f>_xlfn.XLOOKUP(_LOOKUP[[#This Row],[AdjusterMemberName]],_Adjuster[Adjuster Name],_Adjuster[Phone Number],,0)</f>
        <v>424-559-5436</v>
      </c>
      <c r="Z2484" s="15" t="s">
        <v>26980</v>
      </c>
      <c r="AA24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5360 Olivewood Ave Apt 41, Riverside  CA 92506</v>
      </c>
      <c r="AB2484" s="15"/>
    </row>
    <row r="2485" spans="1:28" x14ac:dyDescent="0.3">
      <c r="A2485" s="14">
        <v>1</v>
      </c>
      <c r="B2485" s="14">
        <v>1</v>
      </c>
      <c r="C2485" s="15" t="s">
        <v>26991</v>
      </c>
      <c r="D2485" s="15" t="s">
        <v>26992</v>
      </c>
      <c r="E2485" s="15">
        <v>45645</v>
      </c>
      <c r="F2485" s="15" t="s">
        <v>26993</v>
      </c>
      <c r="G2485" s="15">
        <v>45623</v>
      </c>
      <c r="H2485" s="15">
        <v>45804</v>
      </c>
      <c r="I2485" s="15" t="s">
        <v>26994</v>
      </c>
      <c r="J2485" s="15" t="s">
        <v>26995</v>
      </c>
      <c r="K2485" s="15" t="s">
        <v>45611</v>
      </c>
      <c r="L2485" s="15" t="s">
        <v>103</v>
      </c>
      <c r="M2485" s="15" t="s">
        <v>304</v>
      </c>
      <c r="N2485" s="14">
        <v>2021</v>
      </c>
      <c r="O2485" s="15" t="s">
        <v>26996</v>
      </c>
      <c r="P2485" s="15" t="s">
        <v>106</v>
      </c>
      <c r="Q2485" s="15" t="s">
        <v>46922</v>
      </c>
      <c r="R2485" s="15" t="s">
        <v>26997</v>
      </c>
      <c r="S2485" s="15" t="s">
        <v>26998</v>
      </c>
      <c r="T2485" s="15" t="s">
        <v>26999</v>
      </c>
      <c r="U2485" s="15" t="s">
        <v>53</v>
      </c>
      <c r="V2485" s="15" t="s">
        <v>46431</v>
      </c>
      <c r="W2485" s="15" t="s">
        <v>3307</v>
      </c>
      <c r="X2485" s="15" t="e">
        <f>_xlfn.XLOOKUP(_LOOKUP[[#This Row],[AdjusterMemberName]],_Adjuster[Adjuster Name],_Adjuster[Email],,0)</f>
        <v>#N/A</v>
      </c>
      <c r="Y2485" s="15" t="e">
        <f>_xlfn.XLOOKUP(_LOOKUP[[#This Row],[AdjusterMemberName]],_Adjuster[Adjuster Name],_Adjuster[Phone Number],,0)</f>
        <v>#N/A</v>
      </c>
      <c r="Z2485" s="15" t="s">
        <v>27000</v>
      </c>
      <c r="AA24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685 Cristina Najar St, Brawley  CA 92227</v>
      </c>
      <c r="AB2485" s="15"/>
    </row>
    <row r="2486" spans="1:28" x14ac:dyDescent="0.3">
      <c r="A2486" s="14">
        <v>1</v>
      </c>
      <c r="B2486" s="14">
        <v>1</v>
      </c>
      <c r="C2486" s="15" t="s">
        <v>27024</v>
      </c>
      <c r="D2486" s="15" t="s">
        <v>27025</v>
      </c>
      <c r="E2486" s="15">
        <v>45645</v>
      </c>
      <c r="F2486" s="15" t="s">
        <v>27026</v>
      </c>
      <c r="G2486" s="15">
        <v>45636</v>
      </c>
      <c r="H2486" s="15">
        <v>45818</v>
      </c>
      <c r="I2486" s="15" t="s">
        <v>27027</v>
      </c>
      <c r="J2486" s="15" t="s">
        <v>27028</v>
      </c>
      <c r="K2486" s="15" t="s">
        <v>45786</v>
      </c>
      <c r="L2486" s="15" t="s">
        <v>128</v>
      </c>
      <c r="M2486" s="15" t="s">
        <v>129</v>
      </c>
      <c r="N2486" s="14">
        <v>2006</v>
      </c>
      <c r="O2486" s="15" t="s">
        <v>27029</v>
      </c>
      <c r="P2486" s="15" t="s">
        <v>106</v>
      </c>
      <c r="Q2486" s="15" t="s">
        <v>46976</v>
      </c>
      <c r="R2486" s="15" t="s">
        <v>27030</v>
      </c>
      <c r="S2486" s="15" t="s">
        <v>27031</v>
      </c>
      <c r="T2486" s="15" t="s">
        <v>385</v>
      </c>
      <c r="U2486" s="15" t="s">
        <v>53</v>
      </c>
      <c r="V2486" s="15" t="s">
        <v>46430</v>
      </c>
      <c r="W2486" s="15" t="s">
        <v>54</v>
      </c>
      <c r="X2486" s="15" t="str">
        <f>_xlfn.XLOOKUP(_LOOKUP[[#This Row],[AdjusterMemberName]],_Adjuster[Adjuster Name],_Adjuster[Email],,0)</f>
        <v>JRubalcava@knightcompany.com</v>
      </c>
      <c r="Y2486" s="15" t="str">
        <f>_xlfn.XLOOKUP(_LOOKUP[[#This Row],[AdjusterMemberName]],_Adjuster[Adjuster Name],_Adjuster[Phone Number],,0)</f>
        <v>424-559-5420</v>
      </c>
      <c r="Z2486" s="15" t="s">
        <v>27032</v>
      </c>
      <c r="AA24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11104 Lambert Ave Apt 6, El Monte  CA 91731</v>
      </c>
      <c r="AB2486" s="15"/>
    </row>
    <row r="2487" spans="1:28" x14ac:dyDescent="0.3">
      <c r="A2487" s="14">
        <v>1</v>
      </c>
      <c r="B2487" s="14">
        <v>1</v>
      </c>
      <c r="C2487" s="15" t="s">
        <v>27041</v>
      </c>
      <c r="D2487" s="15" t="s">
        <v>27042</v>
      </c>
      <c r="E2487" s="15">
        <v>45645</v>
      </c>
      <c r="F2487" s="15" t="s">
        <v>27043</v>
      </c>
      <c r="G2487" s="15">
        <v>45519</v>
      </c>
      <c r="H2487" s="15">
        <v>45703</v>
      </c>
      <c r="I2487" s="15" t="s">
        <v>27044</v>
      </c>
      <c r="J2487" s="15" t="s">
        <v>27045</v>
      </c>
      <c r="K2487" s="15" t="s">
        <v>45815</v>
      </c>
      <c r="L2487" s="15" t="s">
        <v>128</v>
      </c>
      <c r="M2487" s="15" t="s">
        <v>129</v>
      </c>
      <c r="N2487" s="14">
        <v>2014</v>
      </c>
      <c r="O2487" s="15" t="s">
        <v>27046</v>
      </c>
      <c r="P2487" s="15" t="s">
        <v>106</v>
      </c>
      <c r="Q2487" s="15" t="s">
        <v>47174</v>
      </c>
      <c r="R2487" s="15" t="s">
        <v>18809</v>
      </c>
      <c r="S2487" s="15" t="s">
        <v>27047</v>
      </c>
      <c r="T2487" s="15" t="s">
        <v>356</v>
      </c>
      <c r="U2487" s="15" t="s">
        <v>53</v>
      </c>
      <c r="V2487" s="15" t="s">
        <v>46260</v>
      </c>
      <c r="W2487" s="15" t="s">
        <v>54</v>
      </c>
      <c r="X2487" s="15" t="str">
        <f>_xlfn.XLOOKUP(_LOOKUP[[#This Row],[AdjusterMemberName]],_Adjuster[Adjuster Name],_Adjuster[Email],,0)</f>
        <v>JRubalcava@knightcompany.com</v>
      </c>
      <c r="Y2487" s="15" t="str">
        <f>_xlfn.XLOOKUP(_LOOKUP[[#This Row],[AdjusterMemberName]],_Adjuster[Adjuster Name],_Adjuster[Phone Number],,0)</f>
        <v>424-559-5420</v>
      </c>
      <c r="Z2487" s="15" t="s">
        <v>27048</v>
      </c>
      <c r="AA24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1050 Calaveras Ave, Ontario  CA 91764</v>
      </c>
      <c r="AB2487" s="15"/>
    </row>
    <row r="2488" spans="1:28" x14ac:dyDescent="0.3">
      <c r="A2488" s="14">
        <v>1</v>
      </c>
      <c r="B2488" s="14">
        <v>1</v>
      </c>
      <c r="C2488" s="15" t="s">
        <v>27060</v>
      </c>
      <c r="D2488" s="15" t="s">
        <v>27060</v>
      </c>
      <c r="E2488" s="15">
        <v>45645</v>
      </c>
      <c r="F2488" s="15" t="s">
        <v>27061</v>
      </c>
      <c r="G2488" s="15">
        <v>45518</v>
      </c>
      <c r="H2488" s="15">
        <v>45702</v>
      </c>
      <c r="I2488" s="15" t="s">
        <v>27062</v>
      </c>
      <c r="J2488" s="15" t="s">
        <v>27063</v>
      </c>
      <c r="K2488" s="15" t="s">
        <v>45388</v>
      </c>
      <c r="L2488" s="15" t="s">
        <v>270</v>
      </c>
      <c r="M2488" s="15" t="s">
        <v>271</v>
      </c>
      <c r="N2488" s="14">
        <v>2003</v>
      </c>
      <c r="O2488" s="15" t="s">
        <v>27064</v>
      </c>
      <c r="P2488" s="15" t="s">
        <v>106</v>
      </c>
      <c r="Q2488" s="15" t="s">
        <v>47097</v>
      </c>
      <c r="R2488" s="15" t="s">
        <v>3243</v>
      </c>
      <c r="S2488" s="15" t="s">
        <v>27065</v>
      </c>
      <c r="T2488" s="15" t="s">
        <v>27066</v>
      </c>
      <c r="U2488" s="15" t="s">
        <v>53</v>
      </c>
      <c r="V2488" s="15" t="s">
        <v>46429</v>
      </c>
      <c r="W2488" s="15" t="s">
        <v>1357</v>
      </c>
      <c r="X2488" s="15" t="str">
        <f>_xlfn.XLOOKUP(_LOOKUP[[#This Row],[AdjusterMemberName]],_Adjuster[Adjuster Name],_Adjuster[Email],,0)</f>
        <v>jRivera1@knightcompany.com</v>
      </c>
      <c r="Y2488" s="15" t="str">
        <f>_xlfn.XLOOKUP(_LOOKUP[[#This Row],[AdjusterMemberName]],_Adjuster[Adjuster Name],_Adjuster[Phone Number],,0)</f>
        <v>424-559-5239</v>
      </c>
      <c r="Z2488" s="15" t="s">
        <v>27067</v>
      </c>
      <c r="AA24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503 Antonio St, Cloverdale  CA 95425</v>
      </c>
      <c r="AB2488" s="15"/>
    </row>
    <row r="2489" spans="1:28" x14ac:dyDescent="0.3">
      <c r="A2489" s="14">
        <v>1</v>
      </c>
      <c r="B2489" s="14">
        <v>1</v>
      </c>
      <c r="C2489" s="15" t="s">
        <v>13466</v>
      </c>
      <c r="D2489" s="15" t="s">
        <v>27098</v>
      </c>
      <c r="E2489" s="15">
        <v>45645</v>
      </c>
      <c r="F2489" s="15" t="s">
        <v>27099</v>
      </c>
      <c r="G2489" s="15">
        <v>45512</v>
      </c>
      <c r="H2489" s="15">
        <v>45696</v>
      </c>
      <c r="I2489" s="15" t="s">
        <v>27100</v>
      </c>
      <c r="J2489" s="15" t="s">
        <v>27101</v>
      </c>
      <c r="K2489" s="15" t="s">
        <v>45756</v>
      </c>
      <c r="L2489" s="15" t="s">
        <v>139</v>
      </c>
      <c r="M2489" s="15" t="s">
        <v>470</v>
      </c>
      <c r="N2489" s="14">
        <v>2021</v>
      </c>
      <c r="O2489" s="15" t="s">
        <v>13470</v>
      </c>
      <c r="P2489" s="15" t="s">
        <v>106</v>
      </c>
      <c r="Q2489" s="15" t="s">
        <v>47006</v>
      </c>
      <c r="R2489" s="15" t="s">
        <v>13471</v>
      </c>
      <c r="S2489" s="15" t="s">
        <v>13472</v>
      </c>
      <c r="T2489" s="15" t="s">
        <v>551</v>
      </c>
      <c r="U2489" s="15" t="s">
        <v>53</v>
      </c>
      <c r="V2489" s="15" t="s">
        <v>46058</v>
      </c>
      <c r="W2489" s="15" t="s">
        <v>3307</v>
      </c>
      <c r="X2489" s="15" t="e">
        <f>_xlfn.XLOOKUP(_LOOKUP[[#This Row],[AdjusterMemberName]],_Adjuster[Adjuster Name],_Adjuster[Email],,0)</f>
        <v>#N/A</v>
      </c>
      <c r="Y2489" s="15" t="e">
        <f>_xlfn.XLOOKUP(_LOOKUP[[#This Row],[AdjusterMemberName]],_Adjuster[Adjuster Name],_Adjuster[Phone Number],,0)</f>
        <v>#N/A</v>
      </c>
      <c r="Z2489" s="15" t="s">
        <v>13473</v>
      </c>
      <c r="AA24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1108 Nardo Rd, Encinitas  CA 92024</v>
      </c>
      <c r="AB2489" s="15"/>
    </row>
    <row r="2490" spans="1:28" x14ac:dyDescent="0.3">
      <c r="A2490" s="14">
        <v>1</v>
      </c>
      <c r="B2490" s="14">
        <v>1</v>
      </c>
      <c r="C2490" s="15" t="s">
        <v>11632</v>
      </c>
      <c r="D2490" s="15" t="s">
        <v>11632</v>
      </c>
      <c r="E2490" s="15">
        <v>45645</v>
      </c>
      <c r="F2490" s="15" t="s">
        <v>27117</v>
      </c>
      <c r="G2490" s="15">
        <v>45491</v>
      </c>
      <c r="H2490" s="15">
        <v>45675</v>
      </c>
      <c r="I2490" s="15" t="s">
        <v>27118</v>
      </c>
      <c r="J2490" s="15" t="s">
        <v>27119</v>
      </c>
      <c r="K2490" s="15" t="s">
        <v>45329</v>
      </c>
      <c r="L2490" s="15" t="s">
        <v>103</v>
      </c>
      <c r="M2490" s="15" t="s">
        <v>1336</v>
      </c>
      <c r="N2490" s="14">
        <v>2013</v>
      </c>
      <c r="O2490" s="15" t="s">
        <v>11636</v>
      </c>
      <c r="P2490" s="15" t="s">
        <v>106</v>
      </c>
      <c r="Q2490" s="15" t="s">
        <v>47120</v>
      </c>
      <c r="R2490" s="15" t="s">
        <v>11637</v>
      </c>
      <c r="S2490" s="15" t="s">
        <v>11638</v>
      </c>
      <c r="T2490" s="15" t="s">
        <v>11639</v>
      </c>
      <c r="U2490" s="15" t="s">
        <v>53</v>
      </c>
      <c r="V2490" s="15" t="s">
        <v>46357</v>
      </c>
      <c r="W2490" s="15" t="s">
        <v>54</v>
      </c>
      <c r="X2490" s="15" t="str">
        <f>_xlfn.XLOOKUP(_LOOKUP[[#This Row],[AdjusterMemberName]],_Adjuster[Adjuster Name],_Adjuster[Email],,0)</f>
        <v>JRubalcava@knightcompany.com</v>
      </c>
      <c r="Y2490" s="15" t="str">
        <f>_xlfn.XLOOKUP(_LOOKUP[[#This Row],[AdjusterMemberName]],_Adjuster[Adjuster Name],_Adjuster[Phone Number],,0)</f>
        <v>424-559-5420</v>
      </c>
      <c r="Z2490" s="15" t="s">
        <v>11640</v>
      </c>
      <c r="AA24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1000 National Ave Apt 225, San Bruno  CA 94066</v>
      </c>
      <c r="AB2490" s="15"/>
    </row>
    <row r="2491" spans="1:28" x14ac:dyDescent="0.3">
      <c r="A2491" s="14">
        <v>1</v>
      </c>
      <c r="B2491" s="14">
        <v>1</v>
      </c>
      <c r="C2491" s="15" t="s">
        <v>27266</v>
      </c>
      <c r="D2491" s="15" t="s">
        <v>27266</v>
      </c>
      <c r="E2491" s="15">
        <v>45645</v>
      </c>
      <c r="F2491" s="15" t="s">
        <v>27267</v>
      </c>
      <c r="G2491" s="15">
        <v>45563</v>
      </c>
      <c r="H2491" s="15">
        <v>45744</v>
      </c>
      <c r="I2491" s="15" t="s">
        <v>27268</v>
      </c>
      <c r="J2491" s="15" t="s">
        <v>27269</v>
      </c>
      <c r="K2491" s="15" t="s">
        <v>45388</v>
      </c>
      <c r="L2491" s="15" t="s">
        <v>536</v>
      </c>
      <c r="M2491" s="15" t="s">
        <v>4479</v>
      </c>
      <c r="N2491" s="14">
        <v>2019</v>
      </c>
      <c r="O2491" s="15" t="s">
        <v>27270</v>
      </c>
      <c r="P2491" s="15" t="s">
        <v>106</v>
      </c>
      <c r="Q2491" s="15" t="s">
        <v>47168</v>
      </c>
      <c r="R2491" s="15" t="s">
        <v>27271</v>
      </c>
      <c r="S2491" s="15" t="s">
        <v>27272</v>
      </c>
      <c r="T2491" s="15" t="s">
        <v>1067</v>
      </c>
      <c r="U2491" s="15" t="s">
        <v>53</v>
      </c>
      <c r="V2491" s="15" t="s">
        <v>45401</v>
      </c>
      <c r="W2491" s="15" t="s">
        <v>6921</v>
      </c>
      <c r="X2491" s="15" t="str">
        <f>_xlfn.XLOOKUP(_LOOKUP[[#This Row],[AdjusterMemberName]],_Adjuster[Adjuster Name],_Adjuster[Email],,0)</f>
        <v>AWallace@knightcompany.com</v>
      </c>
      <c r="Y2491" s="15" t="str">
        <f>_xlfn.XLOOKUP(_LOOKUP[[#This Row],[AdjusterMemberName]],_Adjuster[Adjuster Name],_Adjuster[Phone Number],,0)</f>
        <v>424-559-5734</v>
      </c>
      <c r="Z2491" s="15" t="s">
        <v>27273</v>
      </c>
      <c r="AA24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940 Santiago St, San Francisco  CA 94116</v>
      </c>
      <c r="AB2491" s="15"/>
    </row>
    <row r="2492" spans="1:28" x14ac:dyDescent="0.3">
      <c r="A2492" s="14">
        <v>1</v>
      </c>
      <c r="B2492" s="14">
        <v>1</v>
      </c>
      <c r="C2492" s="15" t="s">
        <v>21766</v>
      </c>
      <c r="D2492" s="15" t="s">
        <v>757</v>
      </c>
      <c r="E2492" s="15">
        <v>45645</v>
      </c>
      <c r="F2492" s="15" t="s">
        <v>21768</v>
      </c>
      <c r="G2492" s="15">
        <v>45498</v>
      </c>
      <c r="H2492" s="15">
        <v>45682</v>
      </c>
      <c r="I2492" s="15" t="s">
        <v>27350</v>
      </c>
      <c r="J2492" s="15" t="s">
        <v>27351</v>
      </c>
      <c r="K2492" s="15" t="s">
        <v>45373</v>
      </c>
      <c r="L2492" s="15" t="s">
        <v>103</v>
      </c>
      <c r="M2492" s="15" t="s">
        <v>890</v>
      </c>
      <c r="N2492" s="14">
        <v>2021</v>
      </c>
      <c r="O2492" s="15" t="s">
        <v>27352</v>
      </c>
      <c r="P2492" s="15" t="s">
        <v>106</v>
      </c>
      <c r="Q2492" s="15" t="s">
        <v>47118</v>
      </c>
      <c r="R2492" s="15" t="s">
        <v>21772</v>
      </c>
      <c r="S2492" s="15" t="s">
        <v>21773</v>
      </c>
      <c r="T2492" s="15" t="s">
        <v>174</v>
      </c>
      <c r="U2492" s="15" t="s">
        <v>53</v>
      </c>
      <c r="V2492" s="15" t="s">
        <v>45351</v>
      </c>
      <c r="W2492" s="15" t="s">
        <v>175</v>
      </c>
      <c r="X2492" s="15" t="e">
        <f>_xlfn.XLOOKUP(_LOOKUP[[#This Row],[AdjusterMemberName]],_Adjuster[Adjuster Name],_Adjuster[Email],,0)</f>
        <v>#N/A</v>
      </c>
      <c r="Y2492" s="15" t="e">
        <f>_xlfn.XLOOKUP(_LOOKUP[[#This Row],[AdjusterMemberName]],_Adjuster[Adjuster Name],_Adjuster[Phone Number],,0)</f>
        <v>#N/A</v>
      </c>
      <c r="Z2492" s="15" t="s">
        <v>21774</v>
      </c>
      <c r="AA24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194 W Vernon Ave, Los Angeles  CA 90037</v>
      </c>
      <c r="AB2492" s="15"/>
    </row>
    <row r="2493" spans="1:28" x14ac:dyDescent="0.3">
      <c r="A2493" s="14">
        <v>1</v>
      </c>
      <c r="B2493" s="14">
        <v>1</v>
      </c>
      <c r="C2493" s="15" t="s">
        <v>27450</v>
      </c>
      <c r="D2493" s="15" t="s">
        <v>27450</v>
      </c>
      <c r="E2493" s="15">
        <v>45645</v>
      </c>
      <c r="F2493" s="15" t="s">
        <v>27451</v>
      </c>
      <c r="G2493" s="15">
        <v>45570</v>
      </c>
      <c r="H2493" s="15">
        <v>45752</v>
      </c>
      <c r="I2493" s="15" t="s">
        <v>27452</v>
      </c>
      <c r="J2493" s="15" t="s">
        <v>27453</v>
      </c>
      <c r="K2493" s="15" t="s">
        <v>45663</v>
      </c>
      <c r="L2493" s="15" t="s">
        <v>103</v>
      </c>
      <c r="M2493" s="15" t="s">
        <v>890</v>
      </c>
      <c r="N2493" s="14">
        <v>2005</v>
      </c>
      <c r="O2493" s="15" t="s">
        <v>27454</v>
      </c>
      <c r="P2493" s="15" t="s">
        <v>106</v>
      </c>
      <c r="Q2493" s="15" t="s">
        <v>47065</v>
      </c>
      <c r="R2493" s="15" t="s">
        <v>15933</v>
      </c>
      <c r="S2493" s="15" t="s">
        <v>27455</v>
      </c>
      <c r="T2493" s="15" t="s">
        <v>25491</v>
      </c>
      <c r="U2493" s="15" t="s">
        <v>53</v>
      </c>
      <c r="V2493" s="15" t="s">
        <v>45609</v>
      </c>
      <c r="W2493" s="15" t="s">
        <v>1357</v>
      </c>
      <c r="X2493" s="15" t="str">
        <f>_xlfn.XLOOKUP(_LOOKUP[[#This Row],[AdjusterMemberName]],_Adjuster[Adjuster Name],_Adjuster[Email],,0)</f>
        <v>jRivera1@knightcompany.com</v>
      </c>
      <c r="Y2493" s="15" t="str">
        <f>_xlfn.XLOOKUP(_LOOKUP[[#This Row],[AdjusterMemberName]],_Adjuster[Adjuster Name],_Adjuster[Phone Number],,0)</f>
        <v>424-559-5239</v>
      </c>
      <c r="Z2493" s="15" t="s">
        <v>27456</v>
      </c>
      <c r="AA24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5935 Auburn Blvd Spc 73, Citrus Heights  CA 95621</v>
      </c>
      <c r="AB2493" s="15"/>
    </row>
    <row r="2494" spans="1:28" x14ac:dyDescent="0.3">
      <c r="A2494" s="14">
        <v>1</v>
      </c>
      <c r="B2494" s="14">
        <v>1</v>
      </c>
      <c r="C2494" s="15" t="s">
        <v>13070</v>
      </c>
      <c r="D2494" s="15" t="s">
        <v>13070</v>
      </c>
      <c r="E2494" s="15">
        <v>45645</v>
      </c>
      <c r="F2494" s="15" t="s">
        <v>28989</v>
      </c>
      <c r="G2494" s="15">
        <v>45490</v>
      </c>
      <c r="H2494" s="15">
        <v>45674</v>
      </c>
      <c r="I2494" s="15" t="s">
        <v>28990</v>
      </c>
      <c r="J2494" s="15" t="s">
        <v>1025</v>
      </c>
      <c r="K2494" s="15" t="s">
        <v>45332</v>
      </c>
      <c r="L2494" s="15" t="s">
        <v>25</v>
      </c>
      <c r="M2494" s="15" t="s">
        <v>557</v>
      </c>
      <c r="N2494" s="14">
        <v>2013</v>
      </c>
      <c r="O2494" s="15" t="s">
        <v>28991</v>
      </c>
      <c r="P2494" s="15" t="s">
        <v>81</v>
      </c>
      <c r="Q2494" s="15" t="s">
        <v>47065</v>
      </c>
      <c r="R2494" s="15" t="s">
        <v>120</v>
      </c>
      <c r="S2494" s="15" t="s">
        <v>28992</v>
      </c>
      <c r="T2494" s="15" t="s">
        <v>1623</v>
      </c>
      <c r="U2494" s="15" t="s">
        <v>53</v>
      </c>
      <c r="V2494" s="15" t="s">
        <v>46373</v>
      </c>
      <c r="W2494" s="15" t="s">
        <v>850</v>
      </c>
      <c r="X2494" s="15" t="e">
        <f>_xlfn.XLOOKUP(_LOOKUP[[#This Row],[AdjusterMemberName]],_Adjuster[Adjuster Name],_Adjuster[Email],,0)</f>
        <v>#N/A</v>
      </c>
      <c r="Y2494" s="15" t="e">
        <f>_xlfn.XLOOKUP(_LOOKUP[[#This Row],[AdjusterMemberName]],_Adjuster[Adjuster Name],_Adjuster[Phone Number],,0)</f>
        <v>#N/A</v>
      </c>
      <c r="Z2494" s="15" t="s">
        <v>28993</v>
      </c>
      <c r="AA24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3304 Carolyn Cir, Oceanside  CA 92054</v>
      </c>
      <c r="AB2494" s="15"/>
    </row>
    <row r="2495" spans="1:28" x14ac:dyDescent="0.3">
      <c r="A2495" s="14">
        <v>1</v>
      </c>
      <c r="B2495" s="14">
        <v>1</v>
      </c>
      <c r="C2495" s="15" t="s">
        <v>31023</v>
      </c>
      <c r="D2495" s="15" t="s">
        <v>31023</v>
      </c>
      <c r="E2495" s="15">
        <v>45645</v>
      </c>
      <c r="F2495" s="15" t="s">
        <v>31024</v>
      </c>
      <c r="G2495" s="15">
        <v>45526</v>
      </c>
      <c r="H2495" s="15">
        <v>45710</v>
      </c>
      <c r="I2495" s="15" t="s">
        <v>31025</v>
      </c>
      <c r="J2495" s="15" t="s">
        <v>31026</v>
      </c>
      <c r="K2495" s="15" t="s">
        <v>45339</v>
      </c>
      <c r="L2495" s="15" t="s">
        <v>139</v>
      </c>
      <c r="M2495" s="15" t="s">
        <v>140</v>
      </c>
      <c r="N2495" s="14">
        <v>2018</v>
      </c>
      <c r="O2495" s="15" t="s">
        <v>31027</v>
      </c>
      <c r="P2495" s="15" t="s">
        <v>106</v>
      </c>
      <c r="Q2495" s="15" t="s">
        <v>47019</v>
      </c>
      <c r="R2495" s="15" t="s">
        <v>23919</v>
      </c>
      <c r="S2495" s="15" t="s">
        <v>31028</v>
      </c>
      <c r="T2495" s="15" t="s">
        <v>13202</v>
      </c>
      <c r="U2495" s="15" t="s">
        <v>53</v>
      </c>
      <c r="V2495" s="15" t="s">
        <v>45768</v>
      </c>
      <c r="W2495" s="15" t="s">
        <v>850</v>
      </c>
      <c r="X2495" s="15" t="e">
        <f>_xlfn.XLOOKUP(_LOOKUP[[#This Row],[AdjusterMemberName]],_Adjuster[Adjuster Name],_Adjuster[Email],,0)</f>
        <v>#N/A</v>
      </c>
      <c r="Y2495" s="15" t="e">
        <f>_xlfn.XLOOKUP(_LOOKUP[[#This Row],[AdjusterMemberName]],_Adjuster[Adjuster Name],_Adjuster[Phone Number],,0)</f>
        <v>#N/A</v>
      </c>
      <c r="Z2495" s="15" t="s">
        <v>31029</v>
      </c>
      <c r="AA24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1033 Washington St, Redlands  CA 92374</v>
      </c>
      <c r="AB2495" s="15"/>
    </row>
    <row r="2496" spans="1:28" x14ac:dyDescent="0.3">
      <c r="A2496" s="14">
        <v>1</v>
      </c>
      <c r="B2496" s="14">
        <v>1</v>
      </c>
      <c r="C2496" s="15" t="s">
        <v>27998</v>
      </c>
      <c r="D2496" s="15" t="s">
        <v>27998</v>
      </c>
      <c r="E2496" s="15">
        <v>45645</v>
      </c>
      <c r="F2496" s="15" t="s">
        <v>27999</v>
      </c>
      <c r="G2496" s="15">
        <v>45518</v>
      </c>
      <c r="H2496" s="15">
        <v>45702</v>
      </c>
      <c r="I2496" s="15" t="s">
        <v>33889</v>
      </c>
      <c r="J2496" s="15" t="s">
        <v>33890</v>
      </c>
      <c r="K2496" s="15" t="s">
        <v>45861</v>
      </c>
      <c r="L2496" s="15" t="s">
        <v>103</v>
      </c>
      <c r="M2496" s="15" t="s">
        <v>104</v>
      </c>
      <c r="N2496" s="14">
        <v>2021</v>
      </c>
      <c r="O2496" s="15" t="s">
        <v>33891</v>
      </c>
      <c r="P2496" s="15" t="s">
        <v>106</v>
      </c>
      <c r="Q2496" s="15" t="s">
        <v>47073</v>
      </c>
      <c r="R2496" s="15" t="s">
        <v>28003</v>
      </c>
      <c r="S2496" s="15" t="s">
        <v>28004</v>
      </c>
      <c r="T2496" s="15" t="s">
        <v>174</v>
      </c>
      <c r="U2496" s="15" t="s">
        <v>53</v>
      </c>
      <c r="V2496" s="15" t="s">
        <v>45537</v>
      </c>
      <c r="W2496" s="15" t="s">
        <v>264</v>
      </c>
      <c r="X2496" s="15" t="str">
        <f>_xlfn.XLOOKUP(_LOOKUP[[#This Row],[AdjusterMemberName]],_Adjuster[Adjuster Name],_Adjuster[Email],,0)</f>
        <v>sBonnevie@knightcompany.com</v>
      </c>
      <c r="Y2496" s="15" t="str">
        <f>_xlfn.XLOOKUP(_LOOKUP[[#This Row],[AdjusterMemberName]],_Adjuster[Adjuster Name],_Adjuster[Phone Number],,0)</f>
        <v>323-692-4064</v>
      </c>
      <c r="Z2496" s="15" t="s">
        <v>28005</v>
      </c>
      <c r="AA24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1233 S Westlake Ave, Los Angeles  CA 90006</v>
      </c>
      <c r="AB2496" s="15"/>
    </row>
    <row r="2497" spans="1:28" x14ac:dyDescent="0.3">
      <c r="A2497" s="14">
        <v>1</v>
      </c>
      <c r="B2497" s="14">
        <v>1</v>
      </c>
      <c r="C2497" s="15" t="s">
        <v>18126</v>
      </c>
      <c r="D2497" s="15" t="s">
        <v>18126</v>
      </c>
      <c r="E2497" s="15">
        <v>45644</v>
      </c>
      <c r="F2497" s="15" t="s">
        <v>26879</v>
      </c>
      <c r="G2497" s="15">
        <v>45629</v>
      </c>
      <c r="H2497" s="15">
        <v>45811</v>
      </c>
      <c r="I2497" s="15" t="s">
        <v>26880</v>
      </c>
      <c r="J2497" s="15" t="s">
        <v>26881</v>
      </c>
      <c r="K2497" s="15" t="s">
        <v>45339</v>
      </c>
      <c r="L2497" s="15" t="s">
        <v>139</v>
      </c>
      <c r="M2497" s="15" t="s">
        <v>1152</v>
      </c>
      <c r="N2497" s="14">
        <v>2016</v>
      </c>
      <c r="O2497" s="15" t="s">
        <v>18130</v>
      </c>
      <c r="P2497" s="15" t="s">
        <v>106</v>
      </c>
      <c r="Q2497" s="15" t="s">
        <v>47176</v>
      </c>
      <c r="R2497" s="15" t="s">
        <v>18131</v>
      </c>
      <c r="S2497" s="15" t="s">
        <v>18132</v>
      </c>
      <c r="T2497" s="15" t="s">
        <v>10574</v>
      </c>
      <c r="U2497" s="15" t="s">
        <v>53</v>
      </c>
      <c r="V2497" s="15" t="s">
        <v>46434</v>
      </c>
      <c r="W2497" s="15" t="s">
        <v>3307</v>
      </c>
      <c r="X2497" s="15" t="e">
        <f>_xlfn.XLOOKUP(_LOOKUP[[#This Row],[AdjusterMemberName]],_Adjuster[Adjuster Name],_Adjuster[Email],,0)</f>
        <v>#N/A</v>
      </c>
      <c r="Y2497" s="15" t="e">
        <f>_xlfn.XLOOKUP(_LOOKUP[[#This Row],[AdjusterMemberName]],_Adjuster[Adjuster Name],_Adjuster[Phone Number],,0)</f>
        <v>#N/A</v>
      </c>
      <c r="Z2497" s="15" t="s">
        <v>18133</v>
      </c>
      <c r="AA24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5988 Wallace Dr, Clayton  CA 94517</v>
      </c>
      <c r="AB2497" s="15"/>
    </row>
    <row r="2498" spans="1:28" x14ac:dyDescent="0.3">
      <c r="A2498" s="14">
        <v>1</v>
      </c>
      <c r="B2498" s="14">
        <v>1</v>
      </c>
      <c r="C2498" s="15" t="s">
        <v>26894</v>
      </c>
      <c r="D2498" s="15" t="s">
        <v>26894</v>
      </c>
      <c r="E2498" s="15">
        <v>45644</v>
      </c>
      <c r="F2498" s="15" t="s">
        <v>26895</v>
      </c>
      <c r="G2498" s="15">
        <v>45601</v>
      </c>
      <c r="H2498" s="15">
        <v>45782</v>
      </c>
      <c r="I2498" s="15" t="s">
        <v>26896</v>
      </c>
      <c r="J2498" s="15" t="s">
        <v>26897</v>
      </c>
      <c r="K2498" s="15" t="s">
        <v>45734</v>
      </c>
      <c r="L2498" s="15" t="s">
        <v>128</v>
      </c>
      <c r="M2498" s="15" t="s">
        <v>170</v>
      </c>
      <c r="N2498" s="14">
        <v>2024</v>
      </c>
      <c r="O2498" s="15" t="s">
        <v>26898</v>
      </c>
      <c r="P2498" s="15" t="s">
        <v>106</v>
      </c>
      <c r="Q2498" s="15" t="s">
        <v>47079</v>
      </c>
      <c r="R2498" s="15" t="s">
        <v>3538</v>
      </c>
      <c r="S2498" s="15" t="s">
        <v>26899</v>
      </c>
      <c r="T2498" s="15" t="s">
        <v>174</v>
      </c>
      <c r="U2498" s="15" t="s">
        <v>53</v>
      </c>
      <c r="V2498" s="15" t="s">
        <v>45742</v>
      </c>
      <c r="W2498" s="15" t="s">
        <v>3184</v>
      </c>
      <c r="X2498" s="15" t="str">
        <f>_xlfn.XLOOKUP(_LOOKUP[[#This Row],[AdjusterMemberName]],_Adjuster[Adjuster Name],_Adjuster[Email],,0)</f>
        <v>mQualls@knightcompany.com</v>
      </c>
      <c r="Y2498" s="15" t="str">
        <f>_xlfn.XLOOKUP(_LOOKUP[[#This Row],[AdjusterMemberName]],_Adjuster[Adjuster Name],_Adjuster[Phone Number],,0)</f>
        <v>424-559-5436</v>
      </c>
      <c r="Z2498" s="15" t="s">
        <v>26900</v>
      </c>
      <c r="AA24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1029 S Union Ave Apt 11, Los Angeles  CA 90015</v>
      </c>
      <c r="AB2498" s="15"/>
    </row>
    <row r="2499" spans="1:28" x14ac:dyDescent="0.3">
      <c r="A2499" s="14">
        <v>1</v>
      </c>
      <c r="B2499" s="14">
        <v>1</v>
      </c>
      <c r="C2499" s="15" t="s">
        <v>26922</v>
      </c>
      <c r="D2499" s="15" t="s">
        <v>26923</v>
      </c>
      <c r="E2499" s="15">
        <v>45644</v>
      </c>
      <c r="F2499" s="15" t="s">
        <v>26924</v>
      </c>
      <c r="G2499" s="15">
        <v>45582</v>
      </c>
      <c r="H2499" s="15">
        <v>45764</v>
      </c>
      <c r="I2499" s="15" t="s">
        <v>26925</v>
      </c>
      <c r="J2499" s="15" t="s">
        <v>26926</v>
      </c>
      <c r="K2499" s="15" t="s">
        <v>45477</v>
      </c>
      <c r="L2499" s="15" t="s">
        <v>103</v>
      </c>
      <c r="M2499" s="15" t="s">
        <v>304</v>
      </c>
      <c r="N2499" s="14">
        <v>2016</v>
      </c>
      <c r="O2499" s="15" t="s">
        <v>26927</v>
      </c>
      <c r="P2499" s="15" t="s">
        <v>106</v>
      </c>
      <c r="Q2499" s="15" t="s">
        <v>47018</v>
      </c>
      <c r="R2499" s="15" t="s">
        <v>26928</v>
      </c>
      <c r="S2499" s="15" t="s">
        <v>26929</v>
      </c>
      <c r="T2499" s="15" t="s">
        <v>6670</v>
      </c>
      <c r="U2499" s="15" t="s">
        <v>53</v>
      </c>
      <c r="V2499" s="15" t="s">
        <v>46040</v>
      </c>
      <c r="W2499" s="15" t="s">
        <v>1357</v>
      </c>
      <c r="X2499" s="15" t="str">
        <f>_xlfn.XLOOKUP(_LOOKUP[[#This Row],[AdjusterMemberName]],_Adjuster[Adjuster Name],_Adjuster[Email],,0)</f>
        <v>jRivera1@knightcompany.com</v>
      </c>
      <c r="Y2499" s="15" t="str">
        <f>_xlfn.XLOOKUP(_LOOKUP[[#This Row],[AdjusterMemberName]],_Adjuster[Adjuster Name],_Adjuster[Phone Number],,0)</f>
        <v>424-559-5239</v>
      </c>
      <c r="Z2499" s="15" t="s">
        <v>26930</v>
      </c>
      <c r="AA24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1175 E Nicolet St , Banning  CA 92220</v>
      </c>
      <c r="AB2499" s="15"/>
    </row>
    <row r="2500" spans="1:28" x14ac:dyDescent="0.3">
      <c r="A2500" s="14">
        <v>1</v>
      </c>
      <c r="B2500" s="14">
        <v>1</v>
      </c>
      <c r="C2500" s="15" t="s">
        <v>26931</v>
      </c>
      <c r="D2500" s="15" t="s">
        <v>26931</v>
      </c>
      <c r="E2500" s="15">
        <v>45644</v>
      </c>
      <c r="F2500" s="15" t="s">
        <v>26932</v>
      </c>
      <c r="G2500" s="15">
        <v>45510</v>
      </c>
      <c r="H2500" s="15">
        <v>45694</v>
      </c>
      <c r="I2500" s="15" t="s">
        <v>26933</v>
      </c>
      <c r="J2500" s="15" t="s">
        <v>26934</v>
      </c>
      <c r="K2500" s="15" t="s">
        <v>45388</v>
      </c>
      <c r="L2500" s="15" t="s">
        <v>2306</v>
      </c>
      <c r="M2500" s="15" t="s">
        <v>2455</v>
      </c>
      <c r="N2500" s="14">
        <v>2014</v>
      </c>
      <c r="O2500" s="15" t="s">
        <v>26935</v>
      </c>
      <c r="P2500" s="15" t="s">
        <v>106</v>
      </c>
      <c r="Q2500" s="15" t="s">
        <v>119</v>
      </c>
      <c r="R2500" s="15" t="s">
        <v>26936</v>
      </c>
      <c r="S2500" s="15" t="s">
        <v>26937</v>
      </c>
      <c r="T2500" s="15" t="s">
        <v>1067</v>
      </c>
      <c r="U2500" s="15" t="s">
        <v>53</v>
      </c>
      <c r="V2500" s="15" t="s">
        <v>46432</v>
      </c>
      <c r="W2500" s="15" t="s">
        <v>22473</v>
      </c>
      <c r="X2500" s="15" t="e">
        <f>_xlfn.XLOOKUP(_LOOKUP[[#This Row],[AdjusterMemberName]],_Adjuster[Adjuster Name],_Adjuster[Email],,0)</f>
        <v>#N/A</v>
      </c>
      <c r="Y2500" s="15" t="e">
        <f>_xlfn.XLOOKUP(_LOOKUP[[#This Row],[AdjusterMemberName]],_Adjuster[Adjuster Name],_Adjuster[Phone Number],,0)</f>
        <v>#N/A</v>
      </c>
      <c r="Z2500" s="15" t="s">
        <v>26938</v>
      </c>
      <c r="AA25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519 Minna St #301, San Francisco  CA 94103</v>
      </c>
      <c r="AB2500" s="15">
        <v>45543</v>
      </c>
    </row>
    <row r="2501" spans="1:28" x14ac:dyDescent="0.3">
      <c r="A2501" s="14">
        <v>1</v>
      </c>
      <c r="B2501" s="14">
        <v>1</v>
      </c>
      <c r="C2501" s="15" t="s">
        <v>26939</v>
      </c>
      <c r="D2501" s="15" t="s">
        <v>26939</v>
      </c>
      <c r="E2501" s="15">
        <v>45644</v>
      </c>
      <c r="F2501" s="15" t="s">
        <v>26940</v>
      </c>
      <c r="G2501" s="15">
        <v>45594</v>
      </c>
      <c r="H2501" s="15">
        <v>45776</v>
      </c>
      <c r="I2501" s="15" t="s">
        <v>26941</v>
      </c>
      <c r="J2501" s="15" t="s">
        <v>26942</v>
      </c>
      <c r="K2501" s="15" t="s">
        <v>45506</v>
      </c>
      <c r="L2501" s="15" t="s">
        <v>25</v>
      </c>
      <c r="M2501" s="15" t="s">
        <v>1896</v>
      </c>
      <c r="N2501" s="14">
        <v>2024</v>
      </c>
      <c r="O2501" s="15" t="s">
        <v>26943</v>
      </c>
      <c r="P2501" s="15" t="s">
        <v>106</v>
      </c>
      <c r="Q2501" s="15" t="s">
        <v>47037</v>
      </c>
      <c r="R2501" s="15" t="s">
        <v>6566</v>
      </c>
      <c r="S2501" s="15" t="s">
        <v>26944</v>
      </c>
      <c r="T2501" s="15" t="s">
        <v>1483</v>
      </c>
      <c r="U2501" s="15" t="s">
        <v>53</v>
      </c>
      <c r="V2501" s="15" t="s">
        <v>45652</v>
      </c>
      <c r="W2501" s="15" t="s">
        <v>3184</v>
      </c>
      <c r="X2501" s="15" t="str">
        <f>_xlfn.XLOOKUP(_LOOKUP[[#This Row],[AdjusterMemberName]],_Adjuster[Adjuster Name],_Adjuster[Email],,0)</f>
        <v>mQualls@knightcompany.com</v>
      </c>
      <c r="Y2501" s="15" t="str">
        <f>_xlfn.XLOOKUP(_LOOKUP[[#This Row],[AdjusterMemberName]],_Adjuster[Adjuster Name],_Adjuster[Phone Number],,0)</f>
        <v>424-559-5436</v>
      </c>
      <c r="Z2501" s="15" t="s">
        <v>26945</v>
      </c>
      <c r="AA25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1075 Meadow Lake Dr Apt 10, Vista  CA 92084</v>
      </c>
      <c r="AB2501" s="15"/>
    </row>
    <row r="2502" spans="1:28" x14ac:dyDescent="0.3">
      <c r="A2502" s="14">
        <v>1</v>
      </c>
      <c r="B2502" s="14">
        <v>1</v>
      </c>
      <c r="C2502" s="15" t="s">
        <v>26537</v>
      </c>
      <c r="D2502" s="15" t="s">
        <v>26538</v>
      </c>
      <c r="E2502" s="15">
        <v>45644</v>
      </c>
      <c r="F2502" s="15" t="s">
        <v>26539</v>
      </c>
      <c r="G2502" s="15">
        <v>45487</v>
      </c>
      <c r="H2502" s="15">
        <v>45671</v>
      </c>
      <c r="I2502" s="15" t="s">
        <v>26949</v>
      </c>
      <c r="J2502" s="15" t="s">
        <v>26950</v>
      </c>
      <c r="K2502" s="15" t="s">
        <v>45336</v>
      </c>
      <c r="L2502" s="15" t="s">
        <v>103</v>
      </c>
      <c r="M2502" s="15" t="s">
        <v>2946</v>
      </c>
      <c r="N2502" s="14">
        <v>2023</v>
      </c>
      <c r="O2502" s="15" t="s">
        <v>26541</v>
      </c>
      <c r="P2502" s="15" t="s">
        <v>106</v>
      </c>
      <c r="Q2502" s="15" t="s">
        <v>47102</v>
      </c>
      <c r="R2502" s="15" t="s">
        <v>762</v>
      </c>
      <c r="S2502" s="15" t="s">
        <v>26542</v>
      </c>
      <c r="T2502" s="15" t="s">
        <v>96</v>
      </c>
      <c r="U2502" s="15" t="s">
        <v>53</v>
      </c>
      <c r="V2502" s="15" t="s">
        <v>45410</v>
      </c>
      <c r="W2502" s="15" t="s">
        <v>264</v>
      </c>
      <c r="X2502" s="15" t="str">
        <f>_xlfn.XLOOKUP(_LOOKUP[[#This Row],[AdjusterMemberName]],_Adjuster[Adjuster Name],_Adjuster[Email],,0)</f>
        <v>sBonnevie@knightcompany.com</v>
      </c>
      <c r="Y2502" s="15" t="str">
        <f>_xlfn.XLOOKUP(_LOOKUP[[#This Row],[AdjusterMemberName]],_Adjuster[Adjuster Name],_Adjuster[Phone Number],,0)</f>
        <v>323-692-4064</v>
      </c>
      <c r="Z2502" s="15" t="s">
        <v>26543</v>
      </c>
      <c r="AA25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11257 Miners Trl, Moreno Valley  CA 92557</v>
      </c>
      <c r="AB2502" s="15"/>
    </row>
    <row r="2503" spans="1:28" x14ac:dyDescent="0.3">
      <c r="A2503" s="14">
        <v>1</v>
      </c>
      <c r="B2503" s="14">
        <v>0</v>
      </c>
      <c r="C2503" s="15" t="s">
        <v>26966</v>
      </c>
      <c r="D2503" s="15" t="s">
        <v>4756</v>
      </c>
      <c r="E2503" s="15">
        <v>45644</v>
      </c>
      <c r="F2503" s="15" t="s">
        <v>26967</v>
      </c>
      <c r="G2503" s="15">
        <v>45543</v>
      </c>
      <c r="H2503" s="15">
        <v>45724</v>
      </c>
      <c r="I2503" s="15" t="s">
        <v>26968</v>
      </c>
      <c r="J2503" s="15" t="s">
        <v>26969</v>
      </c>
      <c r="K2503" s="15" t="s">
        <v>45489</v>
      </c>
      <c r="L2503" s="15" t="s">
        <v>201</v>
      </c>
      <c r="M2503" s="15" t="s">
        <v>220</v>
      </c>
      <c r="N2503" s="14">
        <v>2014</v>
      </c>
      <c r="O2503" s="15" t="s">
        <v>26970</v>
      </c>
      <c r="P2503" s="15" t="s">
        <v>106</v>
      </c>
      <c r="Q2503" s="15" t="s">
        <v>46976</v>
      </c>
      <c r="R2503" s="15" t="s">
        <v>24751</v>
      </c>
      <c r="S2503" s="15" t="s">
        <v>26971</v>
      </c>
      <c r="T2503" s="15" t="s">
        <v>96</v>
      </c>
      <c r="U2503" s="15" t="s">
        <v>53</v>
      </c>
      <c r="V2503" s="15" t="s">
        <v>45731</v>
      </c>
      <c r="W2503" s="15" t="s">
        <v>1049</v>
      </c>
      <c r="X2503" s="15" t="str">
        <f>_xlfn.XLOOKUP(_LOOKUP[[#This Row],[AdjusterMemberName]],_Adjuster[Adjuster Name],_Adjuster[Email],,0)</f>
        <v>cPenate@knightcompany.com</v>
      </c>
      <c r="Y2503" s="15" t="str">
        <f>_xlfn.XLOOKUP(_LOOKUP[[#This Row],[AdjusterMemberName]],_Adjuster[Adjuster Name],_Adjuster[Phone Number],,0)</f>
        <v>424-559-5385</v>
      </c>
      <c r="Z2503" s="15" t="s">
        <v>26972</v>
      </c>
      <c r="AA25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24692 Ferndell St, Moreno Valley  CA 92553</v>
      </c>
      <c r="AB2503" s="15"/>
    </row>
    <row r="2504" spans="1:28" x14ac:dyDescent="0.3">
      <c r="A2504" s="14">
        <v>1</v>
      </c>
      <c r="B2504" s="14">
        <v>1</v>
      </c>
      <c r="C2504" s="15" t="s">
        <v>27001</v>
      </c>
      <c r="D2504" s="15" t="s">
        <v>27001</v>
      </c>
      <c r="E2504" s="15">
        <v>45644</v>
      </c>
      <c r="F2504" s="15" t="s">
        <v>27002</v>
      </c>
      <c r="G2504" s="15">
        <v>45519</v>
      </c>
      <c r="H2504" s="15">
        <v>45703</v>
      </c>
      <c r="I2504" s="15" t="s">
        <v>27003</v>
      </c>
      <c r="J2504" s="15" t="s">
        <v>27004</v>
      </c>
      <c r="K2504" s="15" t="s">
        <v>45329</v>
      </c>
      <c r="L2504" s="15" t="s">
        <v>281</v>
      </c>
      <c r="M2504" s="15" t="s">
        <v>282</v>
      </c>
      <c r="N2504" s="14">
        <v>2019</v>
      </c>
      <c r="O2504" s="15" t="s">
        <v>27005</v>
      </c>
      <c r="P2504" s="15" t="s">
        <v>106</v>
      </c>
      <c r="Q2504" s="15" t="s">
        <v>47097</v>
      </c>
      <c r="R2504" s="15" t="s">
        <v>27006</v>
      </c>
      <c r="S2504" s="15" t="s">
        <v>27007</v>
      </c>
      <c r="T2504" s="15" t="s">
        <v>2192</v>
      </c>
      <c r="U2504" s="15" t="s">
        <v>53</v>
      </c>
      <c r="V2504" s="15" t="s">
        <v>46131</v>
      </c>
      <c r="W2504" s="15" t="s">
        <v>175</v>
      </c>
      <c r="X2504" s="15" t="e">
        <f>_xlfn.XLOOKUP(_LOOKUP[[#This Row],[AdjusterMemberName]],_Adjuster[Adjuster Name],_Adjuster[Email],,0)</f>
        <v>#N/A</v>
      </c>
      <c r="Y2504" s="15" t="e">
        <f>_xlfn.XLOOKUP(_LOOKUP[[#This Row],[AdjusterMemberName]],_Adjuster[Adjuster Name],_Adjuster[Phone Number],,0)</f>
        <v>#N/A</v>
      </c>
      <c r="Z2504" s="15" t="s">
        <v>27008</v>
      </c>
      <c r="AA25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1290 Northgate Dr Apt 29, Yuba City  CA 95991</v>
      </c>
      <c r="AB2504" s="15"/>
    </row>
    <row r="2505" spans="1:28" x14ac:dyDescent="0.3">
      <c r="A2505" s="14">
        <v>1</v>
      </c>
      <c r="B2505" s="14">
        <v>1</v>
      </c>
      <c r="C2505" s="15" t="s">
        <v>27009</v>
      </c>
      <c r="D2505" s="15" t="s">
        <v>27010</v>
      </c>
      <c r="E2505" s="15">
        <v>45644</v>
      </c>
      <c r="F2505" s="15" t="s">
        <v>27011</v>
      </c>
      <c r="G2505" s="15">
        <v>45640</v>
      </c>
      <c r="H2505" s="15">
        <v>45822</v>
      </c>
      <c r="I2505" s="15" t="s">
        <v>27012</v>
      </c>
      <c r="J2505" s="15" t="s">
        <v>27013</v>
      </c>
      <c r="K2505" s="15" t="s">
        <v>45336</v>
      </c>
      <c r="L2505" s="15" t="s">
        <v>128</v>
      </c>
      <c r="M2505" s="15" t="s">
        <v>129</v>
      </c>
      <c r="N2505" s="14">
        <v>2016</v>
      </c>
      <c r="O2505" s="15" t="s">
        <v>27014</v>
      </c>
      <c r="P2505" s="15" t="s">
        <v>106</v>
      </c>
      <c r="Q2505" s="15" t="s">
        <v>46976</v>
      </c>
      <c r="R2505" s="15" t="s">
        <v>27015</v>
      </c>
      <c r="S2505" s="15" t="s">
        <v>27016</v>
      </c>
      <c r="T2505" s="15" t="s">
        <v>1834</v>
      </c>
      <c r="U2505" s="15" t="s">
        <v>53</v>
      </c>
      <c r="V2505" s="15" t="s">
        <v>45942</v>
      </c>
      <c r="W2505" s="15" t="s">
        <v>1049</v>
      </c>
      <c r="X2505" s="15" t="str">
        <f>_xlfn.XLOOKUP(_LOOKUP[[#This Row],[AdjusterMemberName]],_Adjuster[Adjuster Name],_Adjuster[Email],,0)</f>
        <v>cPenate@knightcompany.com</v>
      </c>
      <c r="Y2505" s="15" t="str">
        <f>_xlfn.XLOOKUP(_LOOKUP[[#This Row],[AdjusterMemberName]],_Adjuster[Adjuster Name],_Adjuster[Phone Number],,0)</f>
        <v>424-559-5385</v>
      </c>
      <c r="Z2505" s="15" t="s">
        <v>27017</v>
      </c>
      <c r="AA25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770 E Mission Ave Apt A, Escondido  CA 92025</v>
      </c>
      <c r="AB2505" s="15"/>
    </row>
    <row r="2506" spans="1:28" x14ac:dyDescent="0.3">
      <c r="A2506" s="14">
        <v>1</v>
      </c>
      <c r="B2506" s="14">
        <v>1</v>
      </c>
      <c r="C2506" s="15" t="s">
        <v>21805</v>
      </c>
      <c r="D2506" s="15" t="s">
        <v>27020</v>
      </c>
      <c r="E2506" s="15">
        <v>45644</v>
      </c>
      <c r="F2506" s="15" t="s">
        <v>21806</v>
      </c>
      <c r="G2506" s="15">
        <v>45555</v>
      </c>
      <c r="H2506" s="15">
        <v>45736</v>
      </c>
      <c r="I2506" s="15" t="s">
        <v>27021</v>
      </c>
      <c r="J2506" s="15" t="s">
        <v>27022</v>
      </c>
      <c r="K2506" s="15" t="s">
        <v>45969</v>
      </c>
      <c r="L2506" s="15" t="s">
        <v>103</v>
      </c>
      <c r="M2506" s="15" t="s">
        <v>1336</v>
      </c>
      <c r="N2506" s="14">
        <v>2012</v>
      </c>
      <c r="O2506" s="15" t="s">
        <v>27023</v>
      </c>
      <c r="P2506" s="15" t="s">
        <v>106</v>
      </c>
      <c r="Q2506" s="15" t="s">
        <v>47081</v>
      </c>
      <c r="R2506" s="15" t="s">
        <v>21810</v>
      </c>
      <c r="S2506" s="15" t="s">
        <v>21811</v>
      </c>
      <c r="T2506" s="15" t="s">
        <v>174</v>
      </c>
      <c r="U2506" s="15" t="s">
        <v>53</v>
      </c>
      <c r="V2506" s="15" t="s">
        <v>45469</v>
      </c>
      <c r="W2506" s="15" t="s">
        <v>264</v>
      </c>
      <c r="X2506" s="15" t="str">
        <f>_xlfn.XLOOKUP(_LOOKUP[[#This Row],[AdjusterMemberName]],_Adjuster[Adjuster Name],_Adjuster[Email],,0)</f>
        <v>sBonnevie@knightcompany.com</v>
      </c>
      <c r="Y2506" s="15" t="str">
        <f>_xlfn.XLOOKUP(_LOOKUP[[#This Row],[AdjusterMemberName]],_Adjuster[Adjuster Name],_Adjuster[Phone Number],,0)</f>
        <v>323-692-4064</v>
      </c>
      <c r="Z2506" s="15" t="s">
        <v>21812</v>
      </c>
      <c r="AA25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3301 Griffin Ave Apt 13, Los Angeles  CA 90031</v>
      </c>
      <c r="AB2506" s="15"/>
    </row>
    <row r="2507" spans="1:28" x14ac:dyDescent="0.3">
      <c r="A2507" s="14">
        <v>1</v>
      </c>
      <c r="B2507" s="14">
        <v>1</v>
      </c>
      <c r="C2507" s="15" t="s">
        <v>27033</v>
      </c>
      <c r="D2507" s="15" t="s">
        <v>27033</v>
      </c>
      <c r="E2507" s="15">
        <v>45644</v>
      </c>
      <c r="F2507" s="15" t="s">
        <v>27034</v>
      </c>
      <c r="G2507" s="15">
        <v>45588</v>
      </c>
      <c r="H2507" s="15">
        <v>45770</v>
      </c>
      <c r="I2507" s="15" t="s">
        <v>27035</v>
      </c>
      <c r="J2507" s="15" t="s">
        <v>27036</v>
      </c>
      <c r="K2507" s="15" t="s">
        <v>45611</v>
      </c>
      <c r="L2507" s="15" t="s">
        <v>139</v>
      </c>
      <c r="M2507" s="15" t="s">
        <v>470</v>
      </c>
      <c r="N2507" s="14">
        <v>2017</v>
      </c>
      <c r="O2507" s="15" t="s">
        <v>27037</v>
      </c>
      <c r="P2507" s="15" t="s">
        <v>106</v>
      </c>
      <c r="Q2507" s="15" t="s">
        <v>119</v>
      </c>
      <c r="R2507" s="15" t="s">
        <v>27038</v>
      </c>
      <c r="S2507" s="15" t="s">
        <v>27039</v>
      </c>
      <c r="T2507" s="15" t="s">
        <v>1964</v>
      </c>
      <c r="U2507" s="15" t="s">
        <v>53</v>
      </c>
      <c r="V2507" s="15" t="s">
        <v>45852</v>
      </c>
      <c r="W2507" s="15" t="s">
        <v>22473</v>
      </c>
      <c r="X2507" s="15" t="e">
        <f>_xlfn.XLOOKUP(_LOOKUP[[#This Row],[AdjusterMemberName]],_Adjuster[Adjuster Name],_Adjuster[Email],,0)</f>
        <v>#N/A</v>
      </c>
      <c r="Y2507" s="15" t="e">
        <f>_xlfn.XLOOKUP(_LOOKUP[[#This Row],[AdjusterMemberName]],_Adjuster[Adjuster Name],_Adjuster[Phone Number],,0)</f>
        <v>#N/A</v>
      </c>
      <c r="Z2507" s="15" t="s">
        <v>27040</v>
      </c>
      <c r="AA25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8599 Imperial Hwy, Downey  CA 90242</v>
      </c>
      <c r="AB2507" s="15">
        <v>45623</v>
      </c>
    </row>
    <row r="2508" spans="1:28" x14ac:dyDescent="0.3">
      <c r="A2508" s="14">
        <v>1</v>
      </c>
      <c r="B2508" s="14">
        <v>1</v>
      </c>
      <c r="C2508" s="15" t="s">
        <v>25558</v>
      </c>
      <c r="D2508" s="15" t="s">
        <v>25559</v>
      </c>
      <c r="E2508" s="15">
        <v>45644</v>
      </c>
      <c r="F2508" s="15" t="s">
        <v>25560</v>
      </c>
      <c r="G2508" s="15">
        <v>45483</v>
      </c>
      <c r="H2508" s="15">
        <v>45667</v>
      </c>
      <c r="I2508" s="15" t="s">
        <v>27076</v>
      </c>
      <c r="J2508" s="15" t="s">
        <v>27077</v>
      </c>
      <c r="K2508" s="15" t="s">
        <v>45496</v>
      </c>
      <c r="L2508" s="15" t="s">
        <v>128</v>
      </c>
      <c r="M2508" s="15" t="s">
        <v>129</v>
      </c>
      <c r="N2508" s="14">
        <v>2021</v>
      </c>
      <c r="O2508" s="15" t="s">
        <v>25563</v>
      </c>
      <c r="P2508" s="15" t="s">
        <v>106</v>
      </c>
      <c r="Q2508" s="15" t="s">
        <v>47006</v>
      </c>
      <c r="R2508" s="15" t="s">
        <v>1364</v>
      </c>
      <c r="S2508" s="15" t="s">
        <v>25564</v>
      </c>
      <c r="T2508" s="15" t="s">
        <v>4533</v>
      </c>
      <c r="U2508" s="15" t="s">
        <v>53</v>
      </c>
      <c r="V2508" s="15" t="s">
        <v>46386</v>
      </c>
      <c r="W2508" s="15" t="s">
        <v>6921</v>
      </c>
      <c r="X2508" s="15" t="str">
        <f>_xlfn.XLOOKUP(_LOOKUP[[#This Row],[AdjusterMemberName]],_Adjuster[Adjuster Name],_Adjuster[Email],,0)</f>
        <v>AWallace@knightcompany.com</v>
      </c>
      <c r="Y2508" s="15" t="str">
        <f>_xlfn.XLOOKUP(_LOOKUP[[#This Row],[AdjusterMemberName]],_Adjuster[Adjuster Name],_Adjuster[Phone Number],,0)</f>
        <v>424-559-5734</v>
      </c>
      <c r="Z2508" s="15" t="s">
        <v>25565</v>
      </c>
      <c r="AA25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2874 Malabar Ave, Santa Clara  CA 95051</v>
      </c>
      <c r="AB2508" s="15"/>
    </row>
    <row r="2509" spans="1:28" x14ac:dyDescent="0.3">
      <c r="A2509" s="14">
        <v>1</v>
      </c>
      <c r="B2509" s="14">
        <v>0</v>
      </c>
      <c r="C2509" s="15" t="s">
        <v>10792</v>
      </c>
      <c r="D2509" s="15" t="s">
        <v>4756</v>
      </c>
      <c r="E2509" s="15">
        <v>45644</v>
      </c>
      <c r="F2509" s="15" t="s">
        <v>27120</v>
      </c>
      <c r="G2509" s="15">
        <v>45631</v>
      </c>
      <c r="H2509" s="15">
        <v>45813</v>
      </c>
      <c r="I2509" s="15" t="s">
        <v>27121</v>
      </c>
      <c r="J2509" s="15" t="s">
        <v>27122</v>
      </c>
      <c r="K2509" s="15" t="s">
        <v>45790</v>
      </c>
      <c r="L2509" s="15" t="s">
        <v>116</v>
      </c>
      <c r="M2509" s="15" t="s">
        <v>27123</v>
      </c>
      <c r="N2509" s="14">
        <v>2003</v>
      </c>
      <c r="O2509" s="15" t="s">
        <v>27124</v>
      </c>
      <c r="P2509" s="15" t="s">
        <v>106</v>
      </c>
      <c r="Q2509" s="15" t="s">
        <v>47061</v>
      </c>
      <c r="R2509" s="15" t="s">
        <v>10798</v>
      </c>
      <c r="S2509" s="15" t="s">
        <v>10799</v>
      </c>
      <c r="T2509" s="15" t="s">
        <v>1834</v>
      </c>
      <c r="U2509" s="15" t="s">
        <v>53</v>
      </c>
      <c r="V2509" s="15" t="s">
        <v>45886</v>
      </c>
      <c r="W2509" s="15" t="s">
        <v>850</v>
      </c>
      <c r="X2509" s="15" t="e">
        <f>_xlfn.XLOOKUP(_LOOKUP[[#This Row],[AdjusterMemberName]],_Adjuster[Adjuster Name],_Adjuster[Email],,0)</f>
        <v>#N/A</v>
      </c>
      <c r="Y2509" s="15" t="e">
        <f>_xlfn.XLOOKUP(_LOOKUP[[#This Row],[AdjusterMemberName]],_Adjuster[Adjuster Name],_Adjuster[Phone Number],,0)</f>
        <v>#N/A</v>
      </c>
      <c r="Z2509" s="15" t="s">
        <v>10800</v>
      </c>
      <c r="AA25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750 Begonia St, Escondido  CA 92027</v>
      </c>
      <c r="AB2509" s="15"/>
    </row>
    <row r="2510" spans="1:28" x14ac:dyDescent="0.3">
      <c r="A2510" s="14">
        <v>1</v>
      </c>
      <c r="B2510" s="14">
        <v>1</v>
      </c>
      <c r="C2510" s="15" t="s">
        <v>27199</v>
      </c>
      <c r="D2510" s="15" t="s">
        <v>27200</v>
      </c>
      <c r="E2510" s="15">
        <v>45644</v>
      </c>
      <c r="F2510" s="15" t="s">
        <v>27201</v>
      </c>
      <c r="G2510" s="15">
        <v>45597</v>
      </c>
      <c r="H2510" s="15">
        <v>45778</v>
      </c>
      <c r="I2510" s="15" t="s">
        <v>27202</v>
      </c>
      <c r="J2510" s="15" t="s">
        <v>27203</v>
      </c>
      <c r="K2510" s="15" t="s">
        <v>45635</v>
      </c>
      <c r="L2510" s="15" t="s">
        <v>150</v>
      </c>
      <c r="M2510" s="15" t="s">
        <v>8517</v>
      </c>
      <c r="N2510" s="14">
        <v>2012</v>
      </c>
      <c r="O2510" s="15" t="s">
        <v>27204</v>
      </c>
      <c r="P2510" s="15" t="s">
        <v>106</v>
      </c>
      <c r="Q2510" s="15" t="s">
        <v>47019</v>
      </c>
      <c r="R2510" s="15" t="s">
        <v>1237</v>
      </c>
      <c r="S2510" s="15" t="s">
        <v>27205</v>
      </c>
      <c r="T2510" s="15" t="s">
        <v>308</v>
      </c>
      <c r="U2510" s="15" t="s">
        <v>53</v>
      </c>
      <c r="V2510" s="15" t="s">
        <v>45398</v>
      </c>
      <c r="W2510" s="15" t="s">
        <v>1544</v>
      </c>
      <c r="X2510" s="15" t="str">
        <f>_xlfn.XLOOKUP(_LOOKUP[[#This Row],[AdjusterMemberName]],_Adjuster[Adjuster Name],_Adjuster[Email],,0)</f>
        <v>CRodriguez5@knightcompany.com</v>
      </c>
      <c r="Y2510" s="15" t="str">
        <f>_xlfn.XLOOKUP(_LOOKUP[[#This Row],[AdjusterMemberName]],_Adjuster[Adjuster Name],_Adjuster[Phone Number],,0)</f>
        <v>323-456-1708</v>
      </c>
      <c r="Z2510" s="15" t="s">
        <v>27206</v>
      </c>
      <c r="AA25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1805 Loma Vista St Apt E, Riverside  CA 92507</v>
      </c>
      <c r="AB2510" s="15">
        <v>45660</v>
      </c>
    </row>
    <row r="2511" spans="1:28" x14ac:dyDescent="0.3">
      <c r="A2511" s="14">
        <v>1</v>
      </c>
      <c r="B2511" s="14">
        <v>1</v>
      </c>
      <c r="C2511" s="15" t="s">
        <v>27293</v>
      </c>
      <c r="D2511" s="15" t="s">
        <v>27293</v>
      </c>
      <c r="E2511" s="15">
        <v>45644</v>
      </c>
      <c r="F2511" s="15" t="s">
        <v>27294</v>
      </c>
      <c r="G2511" s="15">
        <v>45638</v>
      </c>
      <c r="H2511" s="15">
        <v>45820</v>
      </c>
      <c r="I2511" s="15" t="s">
        <v>27295</v>
      </c>
      <c r="J2511" s="15" t="s">
        <v>27296</v>
      </c>
      <c r="K2511" s="15" t="s">
        <v>45917</v>
      </c>
      <c r="L2511" s="15" t="s">
        <v>25</v>
      </c>
      <c r="M2511" s="15" t="s">
        <v>79</v>
      </c>
      <c r="N2511" s="14">
        <v>2020</v>
      </c>
      <c r="O2511" s="15" t="s">
        <v>27297</v>
      </c>
      <c r="P2511" s="15" t="s">
        <v>106</v>
      </c>
      <c r="Q2511" s="15" t="s">
        <v>47108</v>
      </c>
      <c r="R2511" s="15" t="s">
        <v>24389</v>
      </c>
      <c r="S2511" s="15" t="s">
        <v>27298</v>
      </c>
      <c r="T2511" s="15" t="s">
        <v>530</v>
      </c>
      <c r="U2511" s="15" t="s">
        <v>53</v>
      </c>
      <c r="V2511" s="15" t="s">
        <v>45603</v>
      </c>
      <c r="W2511" s="15" t="s">
        <v>3307</v>
      </c>
      <c r="X2511" s="15" t="e">
        <f>_xlfn.XLOOKUP(_LOOKUP[[#This Row],[AdjusterMemberName]],_Adjuster[Adjuster Name],_Adjuster[Email],,0)</f>
        <v>#N/A</v>
      </c>
      <c r="Y2511" s="15" t="e">
        <f>_xlfn.XLOOKUP(_LOOKUP[[#This Row],[AdjusterMemberName]],_Adjuster[Adjuster Name],_Adjuster[Phone Number],,0)</f>
        <v>#N/A</v>
      </c>
      <c r="Z2511" s="15" t="s">
        <v>27299</v>
      </c>
      <c r="AA25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14641 Mesa Dr, Victorville  CA 92395</v>
      </c>
      <c r="AB2511" s="15"/>
    </row>
    <row r="2512" spans="1:28" x14ac:dyDescent="0.3">
      <c r="A2512" s="14">
        <v>1</v>
      </c>
      <c r="B2512" s="14">
        <v>1</v>
      </c>
      <c r="C2512" s="15" t="s">
        <v>27538</v>
      </c>
      <c r="D2512" s="15" t="s">
        <v>27538</v>
      </c>
      <c r="E2512" s="15">
        <v>45644</v>
      </c>
      <c r="F2512" s="15" t="s">
        <v>27539</v>
      </c>
      <c r="G2512" s="15">
        <v>45614</v>
      </c>
      <c r="H2512" s="15">
        <v>45795</v>
      </c>
      <c r="I2512" s="15" t="s">
        <v>27540</v>
      </c>
      <c r="J2512" s="15" t="s">
        <v>27541</v>
      </c>
      <c r="K2512" s="15" t="s">
        <v>45646</v>
      </c>
      <c r="L2512" s="15" t="s">
        <v>281</v>
      </c>
      <c r="M2512" s="15" t="s">
        <v>4143</v>
      </c>
      <c r="N2512" s="14">
        <v>2021</v>
      </c>
      <c r="O2512" s="15" t="s">
        <v>27542</v>
      </c>
      <c r="P2512" s="15" t="s">
        <v>106</v>
      </c>
      <c r="Q2512" s="15" t="s">
        <v>46922</v>
      </c>
      <c r="R2512" s="15" t="s">
        <v>3208</v>
      </c>
      <c r="S2512" s="15" t="s">
        <v>27543</v>
      </c>
      <c r="T2512" s="15" t="s">
        <v>174</v>
      </c>
      <c r="U2512" s="15" t="s">
        <v>53</v>
      </c>
      <c r="V2512" s="15" t="s">
        <v>45565</v>
      </c>
      <c r="W2512" s="15" t="s">
        <v>175</v>
      </c>
      <c r="X2512" s="15" t="e">
        <f>_xlfn.XLOOKUP(_LOOKUP[[#This Row],[AdjusterMemberName]],_Adjuster[Adjuster Name],_Adjuster[Email],,0)</f>
        <v>#N/A</v>
      </c>
      <c r="Y2512" s="15" t="e">
        <f>_xlfn.XLOOKUP(_LOOKUP[[#This Row],[AdjusterMemberName]],_Adjuster[Adjuster Name],_Adjuster[Phone Number],,0)</f>
        <v>#N/A</v>
      </c>
      <c r="Z2512" s="15" t="s">
        <v>27544</v>
      </c>
      <c r="AA25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505 N Figueroa St Apt 315, Los Angeles  CA 90012</v>
      </c>
      <c r="AB2512" s="15"/>
    </row>
    <row r="2513" spans="1:28" x14ac:dyDescent="0.3">
      <c r="A2513" s="14">
        <v>1</v>
      </c>
      <c r="B2513" s="14">
        <v>1</v>
      </c>
      <c r="C2513" s="15" t="s">
        <v>27380</v>
      </c>
      <c r="D2513" s="15" t="s">
        <v>27380</v>
      </c>
      <c r="E2513" s="15">
        <v>45644</v>
      </c>
      <c r="F2513" s="15" t="s">
        <v>27381</v>
      </c>
      <c r="G2513" s="15">
        <v>45615</v>
      </c>
      <c r="H2513" s="15">
        <v>45796</v>
      </c>
      <c r="I2513" s="15" t="s">
        <v>28086</v>
      </c>
      <c r="J2513" s="15" t="s">
        <v>28087</v>
      </c>
      <c r="K2513" s="15" t="s">
        <v>45646</v>
      </c>
      <c r="L2513" s="15" t="s">
        <v>181</v>
      </c>
      <c r="M2513" s="15" t="s">
        <v>16852</v>
      </c>
      <c r="N2513" s="14">
        <v>2015</v>
      </c>
      <c r="O2513" s="15" t="s">
        <v>27384</v>
      </c>
      <c r="P2513" s="15" t="s">
        <v>106</v>
      </c>
      <c r="Q2513" s="15" t="s">
        <v>47019</v>
      </c>
      <c r="R2513" s="15" t="s">
        <v>27385</v>
      </c>
      <c r="S2513" s="15" t="s">
        <v>27386</v>
      </c>
      <c r="T2513" s="15" t="s">
        <v>1330</v>
      </c>
      <c r="U2513" s="15" t="s">
        <v>53</v>
      </c>
      <c r="V2513" s="15" t="s">
        <v>45669</v>
      </c>
      <c r="W2513" s="15" t="s">
        <v>1049</v>
      </c>
      <c r="X2513" s="15" t="str">
        <f>_xlfn.XLOOKUP(_LOOKUP[[#This Row],[AdjusterMemberName]],_Adjuster[Adjuster Name],_Adjuster[Email],,0)</f>
        <v>cPenate@knightcompany.com</v>
      </c>
      <c r="Y2513" s="15" t="str">
        <f>_xlfn.XLOOKUP(_LOOKUP[[#This Row],[AdjusterMemberName]],_Adjuster[Adjuster Name],_Adjuster[Phone Number],,0)</f>
        <v>424-559-5385</v>
      </c>
      <c r="Z2513" s="15" t="s">
        <v>27387</v>
      </c>
      <c r="AA25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8639 Columbus Ave Apt 11, North Hills  CA 91343</v>
      </c>
      <c r="AB2513" s="15">
        <v>45708</v>
      </c>
    </row>
    <row r="2514" spans="1:28" x14ac:dyDescent="0.3">
      <c r="A2514" s="14">
        <v>1</v>
      </c>
      <c r="B2514" s="14">
        <v>1</v>
      </c>
      <c r="C2514" s="15" t="s">
        <v>28821</v>
      </c>
      <c r="D2514" s="15" t="s">
        <v>28821</v>
      </c>
      <c r="E2514" s="15">
        <v>45644</v>
      </c>
      <c r="F2514" s="15" t="s">
        <v>28822</v>
      </c>
      <c r="G2514" s="15">
        <v>45609</v>
      </c>
      <c r="H2514" s="15">
        <v>45790</v>
      </c>
      <c r="I2514" s="15" t="s">
        <v>28823</v>
      </c>
      <c r="J2514" s="15" t="s">
        <v>28824</v>
      </c>
      <c r="K2514" s="15" t="s">
        <v>45458</v>
      </c>
      <c r="L2514" s="15" t="s">
        <v>139</v>
      </c>
      <c r="M2514" s="15" t="s">
        <v>470</v>
      </c>
      <c r="N2514" s="14">
        <v>2017</v>
      </c>
      <c r="O2514" s="15" t="s">
        <v>28825</v>
      </c>
      <c r="P2514" s="15" t="s">
        <v>106</v>
      </c>
      <c r="Q2514" s="15" t="s">
        <v>46992</v>
      </c>
      <c r="R2514" s="15" t="s">
        <v>28826</v>
      </c>
      <c r="S2514" s="15" t="s">
        <v>28827</v>
      </c>
      <c r="T2514" s="15" t="s">
        <v>4165</v>
      </c>
      <c r="U2514" s="15" t="s">
        <v>53</v>
      </c>
      <c r="V2514" s="15" t="s">
        <v>45832</v>
      </c>
      <c r="W2514" s="15" t="s">
        <v>1049</v>
      </c>
      <c r="X2514" s="15" t="str">
        <f>_xlfn.XLOOKUP(_LOOKUP[[#This Row],[AdjusterMemberName]],_Adjuster[Adjuster Name],_Adjuster[Email],,0)</f>
        <v>cPenate@knightcompany.com</v>
      </c>
      <c r="Y2514" s="15" t="str">
        <f>_xlfn.XLOOKUP(_LOOKUP[[#This Row],[AdjusterMemberName]],_Adjuster[Adjuster Name],_Adjuster[Phone Number],,0)</f>
        <v>424-559-5385</v>
      </c>
      <c r="Z2514" s="15" t="s">
        <v>28828</v>
      </c>
      <c r="AA25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12722 Norris Ave, Sylmar  CA 91342</v>
      </c>
      <c r="AB2514" s="15"/>
    </row>
    <row r="2515" spans="1:28" x14ac:dyDescent="0.3">
      <c r="A2515" s="14">
        <v>1</v>
      </c>
      <c r="B2515" s="14">
        <v>1</v>
      </c>
      <c r="C2515" s="15" t="s">
        <v>31974</v>
      </c>
      <c r="D2515" s="15" t="s">
        <v>31974</v>
      </c>
      <c r="E2515" s="15">
        <v>45644</v>
      </c>
      <c r="F2515" s="15" t="s">
        <v>31975</v>
      </c>
      <c r="G2515" s="15">
        <v>45560</v>
      </c>
      <c r="H2515" s="15">
        <v>45741</v>
      </c>
      <c r="I2515" s="15" t="s">
        <v>31976</v>
      </c>
      <c r="J2515" s="15" t="s">
        <v>31977</v>
      </c>
      <c r="K2515" s="15" t="s">
        <v>45955</v>
      </c>
      <c r="L2515" s="15" t="s">
        <v>128</v>
      </c>
      <c r="M2515" s="15" t="s">
        <v>129</v>
      </c>
      <c r="N2515" s="14">
        <v>2003</v>
      </c>
      <c r="O2515" s="15" t="s">
        <v>31978</v>
      </c>
      <c r="P2515" s="15" t="s">
        <v>106</v>
      </c>
      <c r="Q2515" s="15" t="s">
        <v>47111</v>
      </c>
      <c r="R2515" s="15" t="s">
        <v>31979</v>
      </c>
      <c r="S2515" s="15" t="s">
        <v>31980</v>
      </c>
      <c r="T2515" s="15" t="s">
        <v>308</v>
      </c>
      <c r="U2515" s="15" t="s">
        <v>53</v>
      </c>
      <c r="V2515" s="15" t="s">
        <v>45398</v>
      </c>
      <c r="W2515" s="15" t="s">
        <v>3307</v>
      </c>
      <c r="X2515" s="15" t="e">
        <f>_xlfn.XLOOKUP(_LOOKUP[[#This Row],[AdjusterMemberName]],_Adjuster[Adjuster Name],_Adjuster[Email],,0)</f>
        <v>#N/A</v>
      </c>
      <c r="Y2515" s="15" t="e">
        <f>_xlfn.XLOOKUP(_LOOKUP[[#This Row],[AdjusterMemberName]],_Adjuster[Adjuster Name],_Adjuster[Phone Number],,0)</f>
        <v>#N/A</v>
      </c>
      <c r="Z2515" s="15" t="s">
        <v>31981</v>
      </c>
      <c r="AA25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2611 12Th St, Riverside  CA 92507</v>
      </c>
      <c r="AB2515" s="15"/>
    </row>
    <row r="2516" spans="1:28" x14ac:dyDescent="0.3">
      <c r="A2516" s="14">
        <v>1</v>
      </c>
      <c r="B2516" s="14">
        <v>1</v>
      </c>
      <c r="C2516" s="15" t="s">
        <v>34963</v>
      </c>
      <c r="D2516" s="15" t="s">
        <v>34963</v>
      </c>
      <c r="E2516" s="15">
        <v>45644</v>
      </c>
      <c r="F2516" s="15" t="s">
        <v>34964</v>
      </c>
      <c r="G2516" s="15">
        <v>45576</v>
      </c>
      <c r="H2516" s="15">
        <v>45758</v>
      </c>
      <c r="I2516" s="15" t="s">
        <v>34965</v>
      </c>
      <c r="J2516" s="15" t="s">
        <v>34966</v>
      </c>
      <c r="K2516" s="15" t="s">
        <v>45407</v>
      </c>
      <c r="L2516" s="15" t="s">
        <v>430</v>
      </c>
      <c r="M2516" s="15" t="s">
        <v>599</v>
      </c>
      <c r="N2516" s="14">
        <v>2016</v>
      </c>
      <c r="O2516" s="15" t="s">
        <v>34967</v>
      </c>
      <c r="P2516" s="15" t="s">
        <v>81</v>
      </c>
      <c r="Q2516" s="15" t="s">
        <v>47019</v>
      </c>
      <c r="R2516" s="15" t="s">
        <v>34968</v>
      </c>
      <c r="S2516" s="15" t="s">
        <v>34969</v>
      </c>
      <c r="T2516" s="15" t="s">
        <v>34970</v>
      </c>
      <c r="U2516" s="15" t="s">
        <v>53</v>
      </c>
      <c r="V2516" s="15" t="s">
        <v>46181</v>
      </c>
      <c r="W2516" s="15" t="s">
        <v>1624</v>
      </c>
      <c r="X2516" s="15" t="e">
        <f>_xlfn.XLOOKUP(_LOOKUP[[#This Row],[AdjusterMemberName]],_Adjuster[Adjuster Name],_Adjuster[Email],,0)</f>
        <v>#N/A</v>
      </c>
      <c r="Y2516" s="15" t="e">
        <f>_xlfn.XLOOKUP(_LOOKUP[[#This Row],[AdjusterMemberName]],_Adjuster[Adjuster Name],_Adjuster[Phone Number],,0)</f>
        <v>#N/A</v>
      </c>
      <c r="Z2516" s="15" t="s">
        <v>34971</v>
      </c>
      <c r="AA25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14215 River Road, Walnut Grove  CA 95690</v>
      </c>
      <c r="AB2516" s="15"/>
    </row>
    <row r="2517" spans="1:28" x14ac:dyDescent="0.3">
      <c r="A2517" s="14">
        <v>1</v>
      </c>
      <c r="B2517" s="14">
        <v>1</v>
      </c>
      <c r="C2517" s="15" t="s">
        <v>26755</v>
      </c>
      <c r="D2517" s="15" t="s">
        <v>26755</v>
      </c>
      <c r="E2517" s="15">
        <v>45643</v>
      </c>
      <c r="F2517" s="15" t="s">
        <v>26756</v>
      </c>
      <c r="G2517" s="15">
        <v>45632</v>
      </c>
      <c r="H2517" s="15">
        <v>45814</v>
      </c>
      <c r="I2517" s="15" t="s">
        <v>26757</v>
      </c>
      <c r="J2517" s="15" t="s">
        <v>26758</v>
      </c>
      <c r="K2517" s="15" t="s">
        <v>45339</v>
      </c>
      <c r="L2517" s="15" t="s">
        <v>128</v>
      </c>
      <c r="M2517" s="15" t="s">
        <v>170</v>
      </c>
      <c r="N2517" s="14">
        <v>2024</v>
      </c>
      <c r="O2517" s="15" t="s">
        <v>26759</v>
      </c>
      <c r="P2517" s="15" t="s">
        <v>106</v>
      </c>
      <c r="Q2517" s="15" t="s">
        <v>47006</v>
      </c>
      <c r="R2517" s="15" t="s">
        <v>4154</v>
      </c>
      <c r="S2517" s="15" t="s">
        <v>26760</v>
      </c>
      <c r="T2517" s="15" t="s">
        <v>26761</v>
      </c>
      <c r="U2517" s="15" t="s">
        <v>53</v>
      </c>
      <c r="V2517" s="15" t="s">
        <v>45470</v>
      </c>
      <c r="W2517" s="15" t="s">
        <v>54</v>
      </c>
      <c r="X2517" s="15" t="str">
        <f>_xlfn.XLOOKUP(_LOOKUP[[#This Row],[AdjusterMemberName]],_Adjuster[Adjuster Name],_Adjuster[Email],,0)</f>
        <v>JRubalcava@knightcompany.com</v>
      </c>
      <c r="Y2517" s="15" t="str">
        <f>_xlfn.XLOOKUP(_LOOKUP[[#This Row],[AdjusterMemberName]],_Adjuster[Adjuster Name],_Adjuster[Phone Number],,0)</f>
        <v>424-559-5420</v>
      </c>
      <c r="Z2517" s="15" t="s">
        <v>26762</v>
      </c>
      <c r="AA25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1949 Adams St Apt 2, Arrowhead Farms  CA 92407</v>
      </c>
      <c r="AB2517" s="15"/>
    </row>
    <row r="2518" spans="1:28" x14ac:dyDescent="0.3">
      <c r="A2518" s="14">
        <v>1</v>
      </c>
      <c r="B2518" s="14">
        <v>1</v>
      </c>
      <c r="C2518" s="15" t="s">
        <v>18594</v>
      </c>
      <c r="D2518" s="15" t="s">
        <v>18594</v>
      </c>
      <c r="E2518" s="15">
        <v>45643</v>
      </c>
      <c r="F2518" s="15" t="s">
        <v>26828</v>
      </c>
      <c r="G2518" s="15">
        <v>45524</v>
      </c>
      <c r="H2518" s="15">
        <v>45708</v>
      </c>
      <c r="I2518" s="15" t="s">
        <v>26829</v>
      </c>
      <c r="J2518" s="15" t="s">
        <v>26830</v>
      </c>
      <c r="K2518" s="15" t="s">
        <v>45381</v>
      </c>
      <c r="L2518" s="15" t="s">
        <v>441</v>
      </c>
      <c r="M2518" s="15" t="s">
        <v>1126</v>
      </c>
      <c r="N2518" s="14">
        <v>2024</v>
      </c>
      <c r="O2518" s="15" t="s">
        <v>26831</v>
      </c>
      <c r="P2518" s="15" t="s">
        <v>106</v>
      </c>
      <c r="Q2518" s="15" t="s">
        <v>47092</v>
      </c>
      <c r="R2518" s="15" t="s">
        <v>2510</v>
      </c>
      <c r="S2518" s="15" t="s">
        <v>26832</v>
      </c>
      <c r="T2518" s="15" t="s">
        <v>243</v>
      </c>
      <c r="U2518" s="15" t="s">
        <v>53</v>
      </c>
      <c r="V2518" s="15" t="s">
        <v>45906</v>
      </c>
      <c r="W2518" s="15" t="s">
        <v>54</v>
      </c>
      <c r="X2518" s="15" t="str">
        <f>_xlfn.XLOOKUP(_LOOKUP[[#This Row],[AdjusterMemberName]],_Adjuster[Adjuster Name],_Adjuster[Email],,0)</f>
        <v>JRubalcava@knightcompany.com</v>
      </c>
      <c r="Y2518" s="15" t="str">
        <f>_xlfn.XLOOKUP(_LOOKUP[[#This Row],[AdjusterMemberName]],_Adjuster[Adjuster Name],_Adjuster[Phone Number],,0)</f>
        <v>424-559-5420</v>
      </c>
      <c r="Z2518" s="15" t="s">
        <v>26833</v>
      </c>
      <c r="AA25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27438 El Rancho Dr, Menifee  CA 92586</v>
      </c>
      <c r="AB2518" s="15"/>
    </row>
    <row r="2519" spans="1:28" x14ac:dyDescent="0.3">
      <c r="A2519" s="14">
        <v>1</v>
      </c>
      <c r="B2519" s="14">
        <v>0</v>
      </c>
      <c r="C2519" s="15" t="s">
        <v>26841</v>
      </c>
      <c r="D2519" s="15" t="s">
        <v>26842</v>
      </c>
      <c r="E2519" s="15">
        <v>45643</v>
      </c>
      <c r="F2519" s="15" t="s">
        <v>26843</v>
      </c>
      <c r="G2519" s="15">
        <v>45514</v>
      </c>
      <c r="H2519" s="15">
        <v>45698</v>
      </c>
      <c r="I2519" s="15" t="s">
        <v>26844</v>
      </c>
      <c r="J2519" s="15" t="s">
        <v>26845</v>
      </c>
      <c r="K2519" s="15" t="s">
        <v>45422</v>
      </c>
      <c r="L2519" s="15" t="s">
        <v>139</v>
      </c>
      <c r="M2519" s="15" t="s">
        <v>697</v>
      </c>
      <c r="N2519" s="14">
        <v>2017</v>
      </c>
      <c r="O2519" s="15" t="s">
        <v>26846</v>
      </c>
      <c r="P2519" s="15" t="s">
        <v>106</v>
      </c>
      <c r="Q2519" s="15" t="s">
        <v>47019</v>
      </c>
      <c r="R2519" s="15" t="s">
        <v>26847</v>
      </c>
      <c r="S2519" s="15" t="s">
        <v>26848</v>
      </c>
      <c r="T2519" s="15" t="s">
        <v>1456</v>
      </c>
      <c r="U2519" s="15" t="s">
        <v>53</v>
      </c>
      <c r="V2519" s="15" t="s">
        <v>45986</v>
      </c>
      <c r="W2519" s="15" t="s">
        <v>1186</v>
      </c>
      <c r="X2519" s="15" t="str">
        <f>_xlfn.XLOOKUP(_LOOKUP[[#This Row],[AdjusterMemberName]],_Adjuster[Adjuster Name],_Adjuster[Email],,0)</f>
        <v>sAkinleye@knightcompany.com</v>
      </c>
      <c r="Y2519" s="15" t="str">
        <f>_xlfn.XLOOKUP(_LOOKUP[[#This Row],[AdjusterMemberName]],_Adjuster[Adjuster Name],_Adjuster[Phone Number],,0)</f>
        <v>424-559-5280</v>
      </c>
      <c r="Z2519" s="15" t="s">
        <v>26849</v>
      </c>
      <c r="AA25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26297 Baseline St Spc 25, Highland  CA 92346</v>
      </c>
      <c r="AB2519" s="15"/>
    </row>
    <row r="2520" spans="1:28" x14ac:dyDescent="0.3">
      <c r="A2520" s="14">
        <v>1</v>
      </c>
      <c r="B2520" s="14">
        <v>1</v>
      </c>
      <c r="C2520" s="15" t="s">
        <v>26857</v>
      </c>
      <c r="D2520" s="15" t="s">
        <v>26857</v>
      </c>
      <c r="E2520" s="15">
        <v>45643</v>
      </c>
      <c r="F2520" s="15" t="s">
        <v>26858</v>
      </c>
      <c r="G2520" s="15">
        <v>45507</v>
      </c>
      <c r="H2520" s="15">
        <v>45691</v>
      </c>
      <c r="I2520" s="15" t="s">
        <v>26859</v>
      </c>
      <c r="J2520" s="15" t="s">
        <v>26860</v>
      </c>
      <c r="K2520" s="15" t="s">
        <v>45512</v>
      </c>
      <c r="L2520" s="15" t="s">
        <v>128</v>
      </c>
      <c r="M2520" s="15" t="s">
        <v>909</v>
      </c>
      <c r="N2520" s="14">
        <v>2022</v>
      </c>
      <c r="O2520" s="15" t="s">
        <v>26861</v>
      </c>
      <c r="P2520" s="15" t="s">
        <v>106</v>
      </c>
      <c r="Q2520" s="15" t="s">
        <v>47073</v>
      </c>
      <c r="R2520" s="15" t="s">
        <v>26862</v>
      </c>
      <c r="S2520" s="15" t="s">
        <v>26863</v>
      </c>
      <c r="T2520" s="15" t="s">
        <v>174</v>
      </c>
      <c r="U2520" s="15" t="s">
        <v>53</v>
      </c>
      <c r="V2520" s="15" t="s">
        <v>45946</v>
      </c>
      <c r="W2520" s="15" t="s">
        <v>1544</v>
      </c>
      <c r="X2520" s="15" t="str">
        <f>_xlfn.XLOOKUP(_LOOKUP[[#This Row],[AdjusterMemberName]],_Adjuster[Adjuster Name],_Adjuster[Email],,0)</f>
        <v>CRodriguez5@knightcompany.com</v>
      </c>
      <c r="Y2520" s="15" t="str">
        <f>_xlfn.XLOOKUP(_LOOKUP[[#This Row],[AdjusterMemberName]],_Adjuster[Adjuster Name],_Adjuster[Phone Number],,0)</f>
        <v>323-456-1708</v>
      </c>
      <c r="Z2520" s="15" t="s">
        <v>26864</v>
      </c>
      <c r="AA25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843 N Ridgewood Pl 101, Los Angeles  CA 90038</v>
      </c>
      <c r="AB2520" s="15"/>
    </row>
    <row r="2521" spans="1:28" x14ac:dyDescent="0.3">
      <c r="A2521" s="14">
        <v>1</v>
      </c>
      <c r="B2521" s="14">
        <v>1</v>
      </c>
      <c r="C2521" s="15" t="s">
        <v>26958</v>
      </c>
      <c r="D2521" s="15" t="s">
        <v>26958</v>
      </c>
      <c r="E2521" s="15">
        <v>45643</v>
      </c>
      <c r="F2521" s="15" t="s">
        <v>26959</v>
      </c>
      <c r="G2521" s="15">
        <v>45604</v>
      </c>
      <c r="H2521" s="15">
        <v>45785</v>
      </c>
      <c r="I2521" s="15" t="s">
        <v>26960</v>
      </c>
      <c r="J2521" s="15" t="s">
        <v>26961</v>
      </c>
      <c r="K2521" s="15" t="s">
        <v>45818</v>
      </c>
      <c r="L2521" s="15" t="s">
        <v>103</v>
      </c>
      <c r="M2521" s="15" t="s">
        <v>8389</v>
      </c>
      <c r="N2521" s="14">
        <v>2010</v>
      </c>
      <c r="O2521" s="15" t="s">
        <v>26962</v>
      </c>
      <c r="P2521" s="15" t="s">
        <v>106</v>
      </c>
      <c r="Q2521" s="15" t="s">
        <v>47006</v>
      </c>
      <c r="R2521" s="15" t="s">
        <v>26963</v>
      </c>
      <c r="S2521" s="15" t="s">
        <v>26964</v>
      </c>
      <c r="T2521" s="15" t="s">
        <v>4078</v>
      </c>
      <c r="U2521" s="15" t="s">
        <v>53</v>
      </c>
      <c r="V2521" s="15" t="s">
        <v>46211</v>
      </c>
      <c r="W2521" s="15" t="s">
        <v>1186</v>
      </c>
      <c r="X2521" s="15" t="str">
        <f>_xlfn.XLOOKUP(_LOOKUP[[#This Row],[AdjusterMemberName]],_Adjuster[Adjuster Name],_Adjuster[Email],,0)</f>
        <v>sAkinleye@knightcompany.com</v>
      </c>
      <c r="Y2521" s="15" t="str">
        <f>_xlfn.XLOOKUP(_LOOKUP[[#This Row],[AdjusterMemberName]],_Adjuster[Adjuster Name],_Adjuster[Phone Number],,0)</f>
        <v>424-559-5280</v>
      </c>
      <c r="Z2521" s="15" t="s">
        <v>26965</v>
      </c>
      <c r="AA25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1025 Estes Dr, Santa Rosa  CA 95409</v>
      </c>
      <c r="AB2521" s="15"/>
    </row>
    <row r="2522" spans="1:28" x14ac:dyDescent="0.3">
      <c r="A2522" s="14">
        <v>1</v>
      </c>
      <c r="B2522" s="14">
        <v>1</v>
      </c>
      <c r="C2522" s="15" t="s">
        <v>27068</v>
      </c>
      <c r="D2522" s="15" t="s">
        <v>27068</v>
      </c>
      <c r="E2522" s="15">
        <v>45643</v>
      </c>
      <c r="F2522" s="15" t="s">
        <v>27069</v>
      </c>
      <c r="G2522" s="15">
        <v>45517</v>
      </c>
      <c r="H2522" s="15">
        <v>45701</v>
      </c>
      <c r="I2522" s="15" t="s">
        <v>27070</v>
      </c>
      <c r="J2522" s="15" t="s">
        <v>27071</v>
      </c>
      <c r="K2522" s="15" t="s">
        <v>45356</v>
      </c>
      <c r="L2522" s="15" t="s">
        <v>103</v>
      </c>
      <c r="M2522" s="15" t="s">
        <v>2946</v>
      </c>
      <c r="N2522" s="14">
        <v>2024</v>
      </c>
      <c r="O2522" s="15" t="s">
        <v>27072</v>
      </c>
      <c r="P2522" s="15" t="s">
        <v>106</v>
      </c>
      <c r="Q2522" s="15" t="s">
        <v>47019</v>
      </c>
      <c r="R2522" s="15" t="s">
        <v>27073</v>
      </c>
      <c r="S2522" s="15" t="s">
        <v>27074</v>
      </c>
      <c r="T2522" s="15" t="s">
        <v>174</v>
      </c>
      <c r="U2522" s="15" t="s">
        <v>53</v>
      </c>
      <c r="V2522" s="15" t="s">
        <v>45591</v>
      </c>
      <c r="W2522" s="15" t="s">
        <v>3184</v>
      </c>
      <c r="X2522" s="15" t="str">
        <f>_xlfn.XLOOKUP(_LOOKUP[[#This Row],[AdjusterMemberName]],_Adjuster[Adjuster Name],_Adjuster[Email],,0)</f>
        <v>mQualls@knightcompany.com</v>
      </c>
      <c r="Y2522" s="15" t="str">
        <f>_xlfn.XLOOKUP(_LOOKUP[[#This Row],[AdjusterMemberName]],_Adjuster[Adjuster Name],_Adjuster[Phone Number],,0)</f>
        <v>424-559-5436</v>
      </c>
      <c r="Z2522" s="15" t="s">
        <v>27075</v>
      </c>
      <c r="AA25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4224 Michigan Ave, Los Angeles  CA 90063</v>
      </c>
      <c r="AB2522" s="15"/>
    </row>
    <row r="2523" spans="1:28" x14ac:dyDescent="0.3">
      <c r="A2523" s="14">
        <v>1</v>
      </c>
      <c r="B2523" s="14">
        <v>1</v>
      </c>
      <c r="C2523" s="15" t="s">
        <v>27380</v>
      </c>
      <c r="D2523" s="15" t="s">
        <v>27380</v>
      </c>
      <c r="E2523" s="15">
        <v>45643</v>
      </c>
      <c r="F2523" s="15" t="s">
        <v>27381</v>
      </c>
      <c r="G2523" s="15">
        <v>45615</v>
      </c>
      <c r="H2523" s="15">
        <v>45796</v>
      </c>
      <c r="I2523" s="15" t="s">
        <v>27382</v>
      </c>
      <c r="J2523" s="15" t="s">
        <v>27383</v>
      </c>
      <c r="K2523" s="15" t="s">
        <v>45646</v>
      </c>
      <c r="L2523" s="15" t="s">
        <v>181</v>
      </c>
      <c r="M2523" s="15" t="s">
        <v>16852</v>
      </c>
      <c r="N2523" s="14">
        <v>2015</v>
      </c>
      <c r="O2523" s="15" t="s">
        <v>27384</v>
      </c>
      <c r="P2523" s="15" t="s">
        <v>106</v>
      </c>
      <c r="Q2523" s="15" t="s">
        <v>47019</v>
      </c>
      <c r="R2523" s="15" t="s">
        <v>27385</v>
      </c>
      <c r="S2523" s="15" t="s">
        <v>27386</v>
      </c>
      <c r="T2523" s="15" t="s">
        <v>1330</v>
      </c>
      <c r="U2523" s="15" t="s">
        <v>53</v>
      </c>
      <c r="V2523" s="15" t="s">
        <v>45669</v>
      </c>
      <c r="W2523" s="15" t="s">
        <v>1049</v>
      </c>
      <c r="X2523" s="15" t="str">
        <f>_xlfn.XLOOKUP(_LOOKUP[[#This Row],[AdjusterMemberName]],_Adjuster[Adjuster Name],_Adjuster[Email],,0)</f>
        <v>cPenate@knightcompany.com</v>
      </c>
      <c r="Y2523" s="15" t="str">
        <f>_xlfn.XLOOKUP(_LOOKUP[[#This Row],[AdjusterMemberName]],_Adjuster[Adjuster Name],_Adjuster[Phone Number],,0)</f>
        <v>424-559-5385</v>
      </c>
      <c r="Z2523" s="15" t="s">
        <v>27387</v>
      </c>
      <c r="AA25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8639 Columbus Ave Apt 11, North Hills  CA 91343</v>
      </c>
      <c r="AB2523" s="15">
        <v>45708</v>
      </c>
    </row>
    <row r="2524" spans="1:28" x14ac:dyDescent="0.3">
      <c r="A2524" s="14">
        <v>1</v>
      </c>
      <c r="B2524" s="14">
        <v>1</v>
      </c>
      <c r="C2524" s="15" t="s">
        <v>4184</v>
      </c>
      <c r="D2524" s="15" t="s">
        <v>27480</v>
      </c>
      <c r="E2524" s="15">
        <v>45643</v>
      </c>
      <c r="F2524" s="15" t="s">
        <v>27481</v>
      </c>
      <c r="G2524" s="15">
        <v>45461</v>
      </c>
      <c r="H2524" s="15">
        <v>45644</v>
      </c>
      <c r="I2524" s="15" t="s">
        <v>27482</v>
      </c>
      <c r="J2524" s="15" t="s">
        <v>27483</v>
      </c>
      <c r="K2524" s="15" t="s">
        <v>45743</v>
      </c>
      <c r="L2524" s="15" t="s">
        <v>103</v>
      </c>
      <c r="M2524" s="15" t="s">
        <v>304</v>
      </c>
      <c r="N2524" s="14">
        <v>2020</v>
      </c>
      <c r="O2524" s="15" t="s">
        <v>27484</v>
      </c>
      <c r="P2524" s="15" t="s">
        <v>106</v>
      </c>
      <c r="Q2524" s="15" t="s">
        <v>47078</v>
      </c>
      <c r="R2524" s="15" t="s">
        <v>2510</v>
      </c>
      <c r="S2524" s="15" t="s">
        <v>27485</v>
      </c>
      <c r="T2524" s="15" t="s">
        <v>612</v>
      </c>
      <c r="U2524" s="15" t="s">
        <v>53</v>
      </c>
      <c r="V2524" s="15" t="s">
        <v>45659</v>
      </c>
      <c r="W2524" s="15" t="s">
        <v>175</v>
      </c>
      <c r="X2524" s="15" t="e">
        <f>_xlfn.XLOOKUP(_LOOKUP[[#This Row],[AdjusterMemberName]],_Adjuster[Adjuster Name],_Adjuster[Email],,0)</f>
        <v>#N/A</v>
      </c>
      <c r="Y2524" s="15" t="e">
        <f>_xlfn.XLOOKUP(_LOOKUP[[#This Row],[AdjusterMemberName]],_Adjuster[Adjuster Name],_Adjuster[Phone Number],,0)</f>
        <v>#N/A</v>
      </c>
      <c r="Z2524" s="15" t="s">
        <v>27486</v>
      </c>
      <c r="AA25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867 Hay St, Montebello  CA 90640</v>
      </c>
      <c r="AB2524" s="15"/>
    </row>
    <row r="2525" spans="1:28" x14ac:dyDescent="0.3">
      <c r="A2525" s="14">
        <v>1</v>
      </c>
      <c r="B2525" s="14">
        <v>1</v>
      </c>
      <c r="C2525" s="15" t="s">
        <v>14240</v>
      </c>
      <c r="D2525" s="15" t="s">
        <v>14241</v>
      </c>
      <c r="E2525" s="15">
        <v>45643</v>
      </c>
      <c r="F2525" s="15" t="s">
        <v>28065</v>
      </c>
      <c r="G2525" s="15">
        <v>45554</v>
      </c>
      <c r="H2525" s="15">
        <v>45735</v>
      </c>
      <c r="I2525" s="15" t="s">
        <v>28066</v>
      </c>
      <c r="J2525" s="15" t="s">
        <v>28067</v>
      </c>
      <c r="K2525" s="15" t="s">
        <v>45594</v>
      </c>
      <c r="L2525" s="15" t="s">
        <v>128</v>
      </c>
      <c r="M2525" s="15" t="s">
        <v>170</v>
      </c>
      <c r="N2525" s="14">
        <v>2003</v>
      </c>
      <c r="O2525" s="15" t="s">
        <v>28068</v>
      </c>
      <c r="P2525" s="15" t="s">
        <v>81</v>
      </c>
      <c r="Q2525" s="15" t="s">
        <v>47006</v>
      </c>
      <c r="R2525" s="15" t="s">
        <v>1237</v>
      </c>
      <c r="S2525" s="15" t="s">
        <v>14247</v>
      </c>
      <c r="T2525" s="15" t="s">
        <v>8849</v>
      </c>
      <c r="U2525" s="15" t="s">
        <v>53</v>
      </c>
      <c r="V2525" s="15" t="s">
        <v>46404</v>
      </c>
      <c r="W2525" s="15" t="s">
        <v>3307</v>
      </c>
      <c r="X2525" s="15" t="e">
        <f>_xlfn.XLOOKUP(_LOOKUP[[#This Row],[AdjusterMemberName]],_Adjuster[Adjuster Name],_Adjuster[Email],,0)</f>
        <v>#N/A</v>
      </c>
      <c r="Y2525" s="15" t="e">
        <f>_xlfn.XLOOKUP(_LOOKUP[[#This Row],[AdjusterMemberName]],_Adjuster[Adjuster Name],_Adjuster[Phone Number],,0)</f>
        <v>#N/A</v>
      </c>
      <c r="Z2525" s="15" t="s">
        <v>14248</v>
      </c>
      <c r="AA25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650 Tamarack Ave Apt 2603, Brea  CA 92821</v>
      </c>
      <c r="AB2525" s="15"/>
    </row>
    <row r="2526" spans="1:28" x14ac:dyDescent="0.3">
      <c r="A2526" s="14">
        <v>1</v>
      </c>
      <c r="B2526" s="14">
        <v>1</v>
      </c>
      <c r="C2526" s="15" t="s">
        <v>28110</v>
      </c>
      <c r="D2526" s="15" t="s">
        <v>28111</v>
      </c>
      <c r="E2526" s="15">
        <v>45643</v>
      </c>
      <c r="F2526" s="15" t="s">
        <v>28112</v>
      </c>
      <c r="G2526" s="15">
        <v>45623</v>
      </c>
      <c r="H2526" s="15">
        <v>45804</v>
      </c>
      <c r="I2526" s="15" t="s">
        <v>28113</v>
      </c>
      <c r="J2526" s="15" t="s">
        <v>28114</v>
      </c>
      <c r="K2526" s="15" t="s">
        <v>45386</v>
      </c>
      <c r="L2526" s="15" t="s">
        <v>281</v>
      </c>
      <c r="M2526" s="15" t="s">
        <v>4161</v>
      </c>
      <c r="N2526" s="14">
        <v>2025</v>
      </c>
      <c r="O2526" s="15" t="s">
        <v>28115</v>
      </c>
      <c r="P2526" s="15" t="s">
        <v>106</v>
      </c>
      <c r="Q2526" s="15" t="s">
        <v>47019</v>
      </c>
      <c r="R2526" s="15" t="s">
        <v>28116</v>
      </c>
      <c r="S2526" s="15" t="s">
        <v>28117</v>
      </c>
      <c r="T2526" s="15" t="s">
        <v>530</v>
      </c>
      <c r="U2526" s="15" t="s">
        <v>53</v>
      </c>
      <c r="V2526" s="15" t="s">
        <v>45603</v>
      </c>
      <c r="W2526" s="15" t="s">
        <v>54</v>
      </c>
      <c r="X2526" s="15" t="str">
        <f>_xlfn.XLOOKUP(_LOOKUP[[#This Row],[AdjusterMemberName]],_Adjuster[Adjuster Name],_Adjuster[Email],,0)</f>
        <v>JRubalcava@knightcompany.com</v>
      </c>
      <c r="Y2526" s="15" t="str">
        <f>_xlfn.XLOOKUP(_LOOKUP[[#This Row],[AdjusterMemberName]],_Adjuster[Adjuster Name],_Adjuster[Phone Number],,0)</f>
        <v>424-559-5420</v>
      </c>
      <c r="Z2526" s="15" t="s">
        <v>28118</v>
      </c>
      <c r="AA25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15316 Tokay St, Victorville  CA 92395</v>
      </c>
      <c r="AB2526" s="15"/>
    </row>
    <row r="2527" spans="1:28" x14ac:dyDescent="0.3">
      <c r="A2527" s="14">
        <v>1</v>
      </c>
      <c r="B2527" s="14">
        <v>1</v>
      </c>
      <c r="C2527" s="15" t="s">
        <v>13474</v>
      </c>
      <c r="D2527" s="15" t="s">
        <v>13474</v>
      </c>
      <c r="E2527" s="15">
        <v>45643</v>
      </c>
      <c r="F2527" s="15" t="s">
        <v>34220</v>
      </c>
      <c r="G2527" s="15">
        <v>45581</v>
      </c>
      <c r="H2527" s="15">
        <v>45763</v>
      </c>
      <c r="I2527" s="15" t="s">
        <v>34221</v>
      </c>
      <c r="J2527" s="15" t="s">
        <v>34222</v>
      </c>
      <c r="K2527" s="15" t="s">
        <v>45505</v>
      </c>
      <c r="L2527" s="15" t="s">
        <v>103</v>
      </c>
      <c r="M2527" s="15" t="s">
        <v>1336</v>
      </c>
      <c r="N2527" s="14">
        <v>2013</v>
      </c>
      <c r="O2527" s="15" t="s">
        <v>13478</v>
      </c>
      <c r="P2527" s="15" t="s">
        <v>81</v>
      </c>
      <c r="Q2527" s="15" t="s">
        <v>47093</v>
      </c>
      <c r="R2527" s="15" t="s">
        <v>13479</v>
      </c>
      <c r="S2527" s="15" t="s">
        <v>34223</v>
      </c>
      <c r="T2527" s="15" t="s">
        <v>144</v>
      </c>
      <c r="U2527" s="15" t="s">
        <v>53</v>
      </c>
      <c r="V2527" s="15" t="s">
        <v>45683</v>
      </c>
      <c r="W2527" s="15" t="s">
        <v>54</v>
      </c>
      <c r="X2527" s="15" t="str">
        <f>_xlfn.XLOOKUP(_LOOKUP[[#This Row],[AdjusterMemberName]],_Adjuster[Adjuster Name],_Adjuster[Email],,0)</f>
        <v>JRubalcava@knightcompany.com</v>
      </c>
      <c r="Y2527" s="15" t="str">
        <f>_xlfn.XLOOKUP(_LOOKUP[[#This Row],[AdjusterMemberName]],_Adjuster[Adjuster Name],_Adjuster[Phone Number],,0)</f>
        <v>424-559-5420</v>
      </c>
      <c r="Z2527" s="15" t="s">
        <v>34224</v>
      </c>
      <c r="AA25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1439 Little Orchard St, San Jose  CA 95110</v>
      </c>
      <c r="AB2527" s="15">
        <v>45712</v>
      </c>
    </row>
    <row r="2528" spans="1:28" x14ac:dyDescent="0.3">
      <c r="A2528" s="14">
        <v>1</v>
      </c>
      <c r="B2528" s="14">
        <v>1</v>
      </c>
      <c r="C2528" s="15" t="s">
        <v>35797</v>
      </c>
      <c r="D2528" s="15" t="s">
        <v>35797</v>
      </c>
      <c r="E2528" s="15">
        <v>45643</v>
      </c>
      <c r="F2528" s="15" t="s">
        <v>35798</v>
      </c>
      <c r="G2528" s="15">
        <v>45474</v>
      </c>
      <c r="H2528" s="15">
        <v>45658</v>
      </c>
      <c r="I2528" s="15" t="s">
        <v>35799</v>
      </c>
      <c r="J2528" s="15" t="s">
        <v>35800</v>
      </c>
      <c r="K2528" s="15" t="s">
        <v>45332</v>
      </c>
      <c r="L2528" s="15" t="s">
        <v>116</v>
      </c>
      <c r="M2528" s="15" t="s">
        <v>1550</v>
      </c>
      <c r="N2528" s="14">
        <v>2016</v>
      </c>
      <c r="O2528" s="15" t="s">
        <v>35801</v>
      </c>
      <c r="P2528" s="15" t="s">
        <v>106</v>
      </c>
      <c r="Q2528" s="15" t="s">
        <v>119</v>
      </c>
      <c r="R2528" s="15" t="s">
        <v>8052</v>
      </c>
      <c r="S2528" s="15" t="s">
        <v>35802</v>
      </c>
      <c r="T2528" s="15" t="s">
        <v>17160</v>
      </c>
      <c r="U2528" s="15" t="s">
        <v>53</v>
      </c>
      <c r="V2528" s="15" t="s">
        <v>45370</v>
      </c>
      <c r="W2528" s="15" t="s">
        <v>22473</v>
      </c>
      <c r="X2528" s="15" t="e">
        <f>_xlfn.XLOOKUP(_LOOKUP[[#This Row],[AdjusterMemberName]],_Adjuster[Adjuster Name],_Adjuster[Email],,0)</f>
        <v>#N/A</v>
      </c>
      <c r="Y2528" s="15" t="e">
        <f>_xlfn.XLOOKUP(_LOOKUP[[#This Row],[AdjusterMemberName]],_Adjuster[Adjuster Name],_Adjuster[Phone Number],,0)</f>
        <v>#N/A</v>
      </c>
      <c r="Z2528" s="15" t="s">
        <v>35803</v>
      </c>
      <c r="AA25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82323 Nancy Dr, Indio  CA 92201</v>
      </c>
      <c r="AB2528" s="15">
        <v>45611</v>
      </c>
    </row>
    <row r="2529" spans="1:28" x14ac:dyDescent="0.3">
      <c r="A2529" s="14">
        <v>1</v>
      </c>
      <c r="B2529" s="14">
        <v>1</v>
      </c>
      <c r="C2529" s="15" t="s">
        <v>26562</v>
      </c>
      <c r="D2529" s="15" t="s">
        <v>26562</v>
      </c>
      <c r="E2529" s="15">
        <v>45642</v>
      </c>
      <c r="F2529" s="15" t="s">
        <v>26563</v>
      </c>
      <c r="G2529" s="15">
        <v>45638</v>
      </c>
      <c r="H2529" s="15">
        <v>45820</v>
      </c>
      <c r="I2529" s="15" t="s">
        <v>26564</v>
      </c>
      <c r="J2529" s="15" t="s">
        <v>26565</v>
      </c>
      <c r="K2529" s="15" t="s">
        <v>45493</v>
      </c>
      <c r="L2529" s="15" t="s">
        <v>139</v>
      </c>
      <c r="M2529" s="15" t="s">
        <v>470</v>
      </c>
      <c r="N2529" s="14">
        <v>2015</v>
      </c>
      <c r="O2529" s="15" t="s">
        <v>26566</v>
      </c>
      <c r="P2529" s="15" t="s">
        <v>106</v>
      </c>
      <c r="Q2529" s="15" t="s">
        <v>46922</v>
      </c>
      <c r="R2529" s="15" t="s">
        <v>26567</v>
      </c>
      <c r="S2529" s="15" t="s">
        <v>26568</v>
      </c>
      <c r="T2529" s="15" t="s">
        <v>96</v>
      </c>
      <c r="U2529" s="15" t="s">
        <v>53</v>
      </c>
      <c r="V2529" s="15" t="s">
        <v>45731</v>
      </c>
      <c r="W2529" s="15" t="s">
        <v>3307</v>
      </c>
      <c r="X2529" s="15" t="e">
        <f>_xlfn.XLOOKUP(_LOOKUP[[#This Row],[AdjusterMemberName]],_Adjuster[Adjuster Name],_Adjuster[Email],,0)</f>
        <v>#N/A</v>
      </c>
      <c r="Y2529" s="15" t="e">
        <f>_xlfn.XLOOKUP(_LOOKUP[[#This Row],[AdjusterMemberName]],_Adjuster[Adjuster Name],_Adjuster[Phone Number],,0)</f>
        <v>#N/A</v>
      </c>
      <c r="Z2529" s="15" t="s">
        <v>26569</v>
      </c>
      <c r="AA25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24934 Dracaea Ave, Moreno Valley  CA 92553</v>
      </c>
      <c r="AB2529" s="15">
        <v>45690</v>
      </c>
    </row>
    <row r="2530" spans="1:28" x14ac:dyDescent="0.3">
      <c r="A2530" s="14">
        <v>1</v>
      </c>
      <c r="B2530" s="14">
        <v>1</v>
      </c>
      <c r="C2530" s="15" t="s">
        <v>26630</v>
      </c>
      <c r="D2530" s="15" t="s">
        <v>26631</v>
      </c>
      <c r="E2530" s="15">
        <v>45642</v>
      </c>
      <c r="F2530" s="15" t="s">
        <v>26632</v>
      </c>
      <c r="G2530" s="15">
        <v>45496</v>
      </c>
      <c r="H2530" s="15">
        <v>45680</v>
      </c>
      <c r="I2530" s="15" t="s">
        <v>26633</v>
      </c>
      <c r="J2530" s="15" t="s">
        <v>26634</v>
      </c>
      <c r="K2530" s="15" t="s">
        <v>46442</v>
      </c>
      <c r="L2530" s="15" t="s">
        <v>128</v>
      </c>
      <c r="M2530" s="15" t="s">
        <v>129</v>
      </c>
      <c r="N2530" s="14">
        <v>2021</v>
      </c>
      <c r="O2530" s="15" t="s">
        <v>26635</v>
      </c>
      <c r="P2530" s="15" t="s">
        <v>106</v>
      </c>
      <c r="Q2530" s="15" t="s">
        <v>47019</v>
      </c>
      <c r="R2530" s="15" t="s">
        <v>26636</v>
      </c>
      <c r="S2530" s="15" t="s">
        <v>26637</v>
      </c>
      <c r="T2530" s="15" t="s">
        <v>1366</v>
      </c>
      <c r="U2530" s="15" t="s">
        <v>53</v>
      </c>
      <c r="V2530" s="15" t="s">
        <v>45671</v>
      </c>
      <c r="W2530" s="15" t="s">
        <v>3184</v>
      </c>
      <c r="X2530" s="15" t="str">
        <f>_xlfn.XLOOKUP(_LOOKUP[[#This Row],[AdjusterMemberName]],_Adjuster[Adjuster Name],_Adjuster[Email],,0)</f>
        <v>mQualls@knightcompany.com</v>
      </c>
      <c r="Y2530" s="15" t="str">
        <f>_xlfn.XLOOKUP(_LOOKUP[[#This Row],[AdjusterMemberName]],_Adjuster[Adjuster Name],_Adjuster[Phone Number],,0)</f>
        <v>424-559-5436</v>
      </c>
      <c r="Z2530" s="15" t="s">
        <v>26638</v>
      </c>
      <c r="AA25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939 E Francis St, Corona  CA 92879</v>
      </c>
      <c r="AB2530" s="15"/>
    </row>
    <row r="2531" spans="1:28" x14ac:dyDescent="0.3">
      <c r="A2531" s="14">
        <v>1</v>
      </c>
      <c r="B2531" s="14">
        <v>1</v>
      </c>
      <c r="C2531" s="15" t="s">
        <v>26646</v>
      </c>
      <c r="D2531" s="15" t="s">
        <v>26647</v>
      </c>
      <c r="E2531" s="15">
        <v>45642</v>
      </c>
      <c r="F2531" s="15" t="s">
        <v>26648</v>
      </c>
      <c r="G2531" s="15">
        <v>45635</v>
      </c>
      <c r="H2531" s="15">
        <v>45817</v>
      </c>
      <c r="I2531" s="15" t="s">
        <v>26649</v>
      </c>
      <c r="J2531" s="15" t="s">
        <v>26650</v>
      </c>
      <c r="K2531" s="15" t="s">
        <v>45695</v>
      </c>
      <c r="L2531" s="15" t="s">
        <v>441</v>
      </c>
      <c r="M2531" s="15" t="s">
        <v>1126</v>
      </c>
      <c r="N2531" s="14">
        <v>2021</v>
      </c>
      <c r="O2531" s="15" t="s">
        <v>26651</v>
      </c>
      <c r="P2531" s="15" t="s">
        <v>106</v>
      </c>
      <c r="Q2531" s="15" t="s">
        <v>47034</v>
      </c>
      <c r="R2531" s="15" t="s">
        <v>26652</v>
      </c>
      <c r="S2531" s="15" t="s">
        <v>26653</v>
      </c>
      <c r="T2531" s="15" t="s">
        <v>2950</v>
      </c>
      <c r="U2531" s="15" t="s">
        <v>53</v>
      </c>
      <c r="V2531" s="15" t="s">
        <v>45514</v>
      </c>
      <c r="W2531" s="15" t="s">
        <v>3184</v>
      </c>
      <c r="X2531" s="15" t="str">
        <f>_xlfn.XLOOKUP(_LOOKUP[[#This Row],[AdjusterMemberName]],_Adjuster[Adjuster Name],_Adjuster[Email],,0)</f>
        <v>mQualls@knightcompany.com</v>
      </c>
      <c r="Y2531" s="15" t="str">
        <f>_xlfn.XLOOKUP(_LOOKUP[[#This Row],[AdjusterMemberName]],_Adjuster[Adjuster Name],_Adjuster[Phone Number],,0)</f>
        <v>424-559-5436</v>
      </c>
      <c r="Z2531" s="15" t="s">
        <v>26654</v>
      </c>
      <c r="AA25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12368 Osborne St Unit 15, Pacoima  CA 91331</v>
      </c>
      <c r="AB2531" s="15"/>
    </row>
    <row r="2532" spans="1:28" x14ac:dyDescent="0.3">
      <c r="A2532" s="14">
        <v>1</v>
      </c>
      <c r="B2532" s="14">
        <v>1</v>
      </c>
      <c r="C2532" s="15" t="s">
        <v>26702</v>
      </c>
      <c r="D2532" s="15" t="s">
        <v>26703</v>
      </c>
      <c r="E2532" s="15">
        <v>45642</v>
      </c>
      <c r="F2532" s="15" t="s">
        <v>26704</v>
      </c>
      <c r="G2532" s="15">
        <v>45470</v>
      </c>
      <c r="H2532" s="15">
        <v>45653</v>
      </c>
      <c r="I2532" s="15" t="s">
        <v>26705</v>
      </c>
      <c r="J2532" s="15" t="s">
        <v>26706</v>
      </c>
      <c r="K2532" s="15" t="s">
        <v>45356</v>
      </c>
      <c r="L2532" s="15" t="s">
        <v>25</v>
      </c>
      <c r="M2532" s="15" t="s">
        <v>1896</v>
      </c>
      <c r="N2532" s="14">
        <v>2013</v>
      </c>
      <c r="O2532" s="15" t="s">
        <v>26707</v>
      </c>
      <c r="P2532" s="15" t="s">
        <v>106</v>
      </c>
      <c r="Q2532" s="15" t="s">
        <v>47019</v>
      </c>
      <c r="R2532" s="15" t="s">
        <v>26708</v>
      </c>
      <c r="S2532" s="15" t="s">
        <v>26709</v>
      </c>
      <c r="T2532" s="15" t="s">
        <v>404</v>
      </c>
      <c r="U2532" s="15" t="s">
        <v>53</v>
      </c>
      <c r="V2532" s="15" t="s">
        <v>45417</v>
      </c>
      <c r="W2532" s="15" t="s">
        <v>367</v>
      </c>
      <c r="X2532" s="15" t="str">
        <f>_xlfn.XLOOKUP(_LOOKUP[[#This Row],[AdjusterMemberName]],_Adjuster[Adjuster Name],_Adjuster[Email],,0)</f>
        <v>dHernandez4@knightcompany.com</v>
      </c>
      <c r="Y2532" s="15" t="str">
        <f>_xlfn.XLOOKUP(_LOOKUP[[#This Row],[AdjusterMemberName]],_Adjuster[Adjuster Name],_Adjuster[Phone Number],,0)</f>
        <v>323-315-7819</v>
      </c>
      <c r="Z2532" s="15" t="s">
        <v>26710</v>
      </c>
      <c r="AA25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1633 Georgetown Ave, Palmdale  CA 93550</v>
      </c>
      <c r="AB2532" s="15"/>
    </row>
    <row r="2533" spans="1:28" x14ac:dyDescent="0.3">
      <c r="A2533" s="14">
        <v>1</v>
      </c>
      <c r="B2533" s="14">
        <v>1</v>
      </c>
      <c r="C2533" s="15" t="s">
        <v>26747</v>
      </c>
      <c r="D2533" s="15" t="s">
        <v>26747</v>
      </c>
      <c r="E2533" s="15">
        <v>45642</v>
      </c>
      <c r="F2533" s="15" t="s">
        <v>26748</v>
      </c>
      <c r="G2533" s="15">
        <v>45574</v>
      </c>
      <c r="H2533" s="15">
        <v>45756</v>
      </c>
      <c r="I2533" s="15" t="s">
        <v>26749</v>
      </c>
      <c r="J2533" s="15" t="s">
        <v>26750</v>
      </c>
      <c r="K2533" s="15" t="s">
        <v>45407</v>
      </c>
      <c r="L2533" s="15" t="s">
        <v>103</v>
      </c>
      <c r="M2533" s="15" t="s">
        <v>104</v>
      </c>
      <c r="N2533" s="14">
        <v>2019</v>
      </c>
      <c r="O2533" s="15" t="s">
        <v>26751</v>
      </c>
      <c r="P2533" s="15" t="s">
        <v>106</v>
      </c>
      <c r="Q2533" s="15" t="s">
        <v>47127</v>
      </c>
      <c r="R2533" s="15" t="s">
        <v>26752</v>
      </c>
      <c r="S2533" s="15" t="s">
        <v>26753</v>
      </c>
      <c r="T2533" s="15" t="s">
        <v>821</v>
      </c>
      <c r="U2533" s="15" t="s">
        <v>53</v>
      </c>
      <c r="V2533" s="15" t="s">
        <v>46274</v>
      </c>
      <c r="W2533" s="15" t="s">
        <v>850</v>
      </c>
      <c r="X2533" s="15" t="e">
        <f>_xlfn.XLOOKUP(_LOOKUP[[#This Row],[AdjusterMemberName]],_Adjuster[Adjuster Name],_Adjuster[Email],,0)</f>
        <v>#N/A</v>
      </c>
      <c r="Y2533" s="15" t="e">
        <f>_xlfn.XLOOKUP(_LOOKUP[[#This Row],[AdjusterMemberName]],_Adjuster[Adjuster Name],_Adjuster[Phone Number],,0)</f>
        <v>#N/A</v>
      </c>
      <c r="Z2533" s="15" t="s">
        <v>26754</v>
      </c>
      <c r="AA25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6640 Sepulveda Blvd Apt 236, Van Nuys  CA 91411</v>
      </c>
      <c r="AB2533" s="15"/>
    </row>
    <row r="2534" spans="1:28" x14ac:dyDescent="0.3">
      <c r="A2534" s="14">
        <v>1</v>
      </c>
      <c r="B2534" s="14">
        <v>1</v>
      </c>
      <c r="C2534" s="15" t="s">
        <v>26779</v>
      </c>
      <c r="D2534" s="15" t="s">
        <v>26779</v>
      </c>
      <c r="E2534" s="15">
        <v>45642</v>
      </c>
      <c r="F2534" s="15" t="s">
        <v>26780</v>
      </c>
      <c r="G2534" s="15">
        <v>45468</v>
      </c>
      <c r="H2534" s="15">
        <v>45651</v>
      </c>
      <c r="I2534" s="15" t="s">
        <v>26781</v>
      </c>
      <c r="J2534" s="15" t="s">
        <v>26782</v>
      </c>
      <c r="K2534" s="15" t="s">
        <v>45505</v>
      </c>
      <c r="L2534" s="15" t="s">
        <v>128</v>
      </c>
      <c r="M2534" s="15" t="s">
        <v>129</v>
      </c>
      <c r="N2534" s="14">
        <v>2024</v>
      </c>
      <c r="O2534" s="15" t="s">
        <v>26783</v>
      </c>
      <c r="P2534" s="15" t="s">
        <v>106</v>
      </c>
      <c r="Q2534" s="15" t="s">
        <v>47019</v>
      </c>
      <c r="R2534" s="15" t="s">
        <v>26784</v>
      </c>
      <c r="S2534" s="15" t="s">
        <v>26785</v>
      </c>
      <c r="T2534" s="15" t="s">
        <v>96</v>
      </c>
      <c r="U2534" s="15" t="s">
        <v>53</v>
      </c>
      <c r="V2534" s="15" t="s">
        <v>45534</v>
      </c>
      <c r="W2534" s="15" t="s">
        <v>175</v>
      </c>
      <c r="X2534" s="15" t="e">
        <f>_xlfn.XLOOKUP(_LOOKUP[[#This Row],[AdjusterMemberName]],_Adjuster[Adjuster Name],_Adjuster[Email],,0)</f>
        <v>#N/A</v>
      </c>
      <c r="Y2534" s="15" t="e">
        <f>_xlfn.XLOOKUP(_LOOKUP[[#This Row],[AdjusterMemberName]],_Adjuster[Adjuster Name],_Adjuster[Phone Number],,0)</f>
        <v>#N/A</v>
      </c>
      <c r="Z2534" s="15" t="s">
        <v>26786</v>
      </c>
      <c r="AA25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24475 Fiji Dr, Moreno Valley  CA 92551</v>
      </c>
      <c r="AB2534" s="15"/>
    </row>
    <row r="2535" spans="1:28" x14ac:dyDescent="0.3">
      <c r="A2535" s="14">
        <v>1</v>
      </c>
      <c r="B2535" s="14">
        <v>1</v>
      </c>
      <c r="C2535" s="15" t="s">
        <v>320</v>
      </c>
      <c r="D2535" s="15" t="s">
        <v>320</v>
      </c>
      <c r="E2535" s="15">
        <v>45642</v>
      </c>
      <c r="F2535" s="15" t="s">
        <v>26795</v>
      </c>
      <c r="G2535" s="15">
        <v>45575</v>
      </c>
      <c r="H2535" s="15">
        <v>45757</v>
      </c>
      <c r="I2535" s="15" t="s">
        <v>26796</v>
      </c>
      <c r="J2535" s="15" t="s">
        <v>26797</v>
      </c>
      <c r="K2535" s="15" t="s">
        <v>45332</v>
      </c>
      <c r="L2535" s="15" t="s">
        <v>128</v>
      </c>
      <c r="M2535" s="15" t="s">
        <v>129</v>
      </c>
      <c r="N2535" s="14">
        <v>2025</v>
      </c>
      <c r="O2535" s="15" t="s">
        <v>26798</v>
      </c>
      <c r="P2535" s="15" t="s">
        <v>106</v>
      </c>
      <c r="Q2535" s="15" t="s">
        <v>47019</v>
      </c>
      <c r="R2535" s="15" t="s">
        <v>325</v>
      </c>
      <c r="S2535" s="15" t="s">
        <v>326</v>
      </c>
      <c r="T2535" s="15" t="s">
        <v>327</v>
      </c>
      <c r="U2535" s="15" t="s">
        <v>53</v>
      </c>
      <c r="V2535" s="15" t="s">
        <v>45527</v>
      </c>
      <c r="W2535" s="15" t="s">
        <v>367</v>
      </c>
      <c r="X2535" s="15" t="str">
        <f>_xlfn.XLOOKUP(_LOOKUP[[#This Row],[AdjusterMemberName]],_Adjuster[Adjuster Name],_Adjuster[Email],,0)</f>
        <v>dHernandez4@knightcompany.com</v>
      </c>
      <c r="Y2535" s="15" t="str">
        <f>_xlfn.XLOOKUP(_LOOKUP[[#This Row],[AdjusterMemberName]],_Adjuster[Adjuster Name],_Adjuster[Phone Number],,0)</f>
        <v>323-315-7819</v>
      </c>
      <c r="Z2535" s="15" t="s">
        <v>328</v>
      </c>
      <c r="AA25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10438 San Anselmo Ave, South Gate  CA 90280</v>
      </c>
      <c r="AB2535" s="15"/>
    </row>
    <row r="2536" spans="1:28" x14ac:dyDescent="0.3">
      <c r="A2536" s="14">
        <v>1</v>
      </c>
      <c r="B2536" s="14">
        <v>1</v>
      </c>
      <c r="C2536" s="15" t="s">
        <v>26834</v>
      </c>
      <c r="D2536" s="15" t="s">
        <v>26834</v>
      </c>
      <c r="E2536" s="15">
        <v>45642</v>
      </c>
      <c r="F2536" s="15" t="s">
        <v>26835</v>
      </c>
      <c r="G2536" s="15">
        <v>45638</v>
      </c>
      <c r="H2536" s="15">
        <v>45820</v>
      </c>
      <c r="I2536" s="15" t="s">
        <v>26836</v>
      </c>
      <c r="J2536" s="15" t="s">
        <v>26837</v>
      </c>
      <c r="K2536" s="15" t="s">
        <v>45358</v>
      </c>
      <c r="L2536" s="15" t="s">
        <v>128</v>
      </c>
      <c r="M2536" s="15" t="s">
        <v>2179</v>
      </c>
      <c r="N2536" s="14">
        <v>2016</v>
      </c>
      <c r="O2536" s="15" t="s">
        <v>26838</v>
      </c>
      <c r="P2536" s="15" t="s">
        <v>106</v>
      </c>
      <c r="Q2536" s="15" t="s">
        <v>46922</v>
      </c>
      <c r="R2536" s="15" t="s">
        <v>12420</v>
      </c>
      <c r="S2536" s="15" t="s">
        <v>26839</v>
      </c>
      <c r="T2536" s="15" t="s">
        <v>1721</v>
      </c>
      <c r="U2536" s="15" t="s">
        <v>53</v>
      </c>
      <c r="V2536" s="15" t="s">
        <v>46262</v>
      </c>
      <c r="W2536" s="15" t="s">
        <v>3114</v>
      </c>
      <c r="X2536" s="15" t="str">
        <f>_xlfn.XLOOKUP(_LOOKUP[[#This Row],[AdjusterMemberName]],_Adjuster[Adjuster Name],_Adjuster[Email],,0)</f>
        <v>eExmundo@knightcompany.com</v>
      </c>
      <c r="Y2536" s="15" t="str">
        <f>_xlfn.XLOOKUP(_LOOKUP[[#This Row],[AdjusterMemberName]],_Adjuster[Adjuster Name],_Adjuster[Phone Number],,0)</f>
        <v>424-559-5400</v>
      </c>
      <c r="Z2536" s="15" t="s">
        <v>26840</v>
      </c>
      <c r="AA25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572 Railroad Ave, South San Francisco  CA 94080</v>
      </c>
      <c r="AB2536" s="15">
        <v>45701</v>
      </c>
    </row>
    <row r="2537" spans="1:28" x14ac:dyDescent="0.3">
      <c r="A2537" s="14">
        <v>1</v>
      </c>
      <c r="B2537" s="14">
        <v>1</v>
      </c>
      <c r="C2537" s="15" t="s">
        <v>26873</v>
      </c>
      <c r="D2537" s="15" t="s">
        <v>26873</v>
      </c>
      <c r="E2537" s="15">
        <v>45642</v>
      </c>
      <c r="F2537" s="15" t="s">
        <v>26874</v>
      </c>
      <c r="G2537" s="15">
        <v>45548</v>
      </c>
      <c r="H2537" s="15">
        <v>45729</v>
      </c>
      <c r="I2537" s="15" t="s">
        <v>26875</v>
      </c>
      <c r="J2537" s="15" t="s">
        <v>15910</v>
      </c>
      <c r="K2537" s="15" t="s">
        <v>45917</v>
      </c>
      <c r="L2537" s="15" t="s">
        <v>441</v>
      </c>
      <c r="M2537" s="15" t="s">
        <v>1126</v>
      </c>
      <c r="N2537" s="14">
        <v>2020</v>
      </c>
      <c r="O2537" s="15" t="s">
        <v>26876</v>
      </c>
      <c r="P2537" s="15" t="s">
        <v>106</v>
      </c>
      <c r="Q2537" s="15" t="s">
        <v>47034</v>
      </c>
      <c r="R2537" s="15" t="s">
        <v>2397</v>
      </c>
      <c r="S2537" s="15" t="s">
        <v>26877</v>
      </c>
      <c r="T2537" s="15" t="s">
        <v>830</v>
      </c>
      <c r="U2537" s="15" t="s">
        <v>53</v>
      </c>
      <c r="V2537" s="15" t="s">
        <v>46435</v>
      </c>
      <c r="W2537" s="15" t="s">
        <v>264</v>
      </c>
      <c r="X2537" s="15" t="str">
        <f>_xlfn.XLOOKUP(_LOOKUP[[#This Row],[AdjusterMemberName]],_Adjuster[Adjuster Name],_Adjuster[Email],,0)</f>
        <v>sBonnevie@knightcompany.com</v>
      </c>
      <c r="Y2537" s="15" t="str">
        <f>_xlfn.XLOOKUP(_LOOKUP[[#This Row],[AdjusterMemberName]],_Adjuster[Adjuster Name],_Adjuster[Phone Number],,0)</f>
        <v>323-692-4064</v>
      </c>
      <c r="Z2537" s="15" t="s">
        <v>26878</v>
      </c>
      <c r="AA25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1146 Mckinley Ave Apt 1, Oakland  CA 94610</v>
      </c>
      <c r="AB2537" s="15"/>
    </row>
    <row r="2538" spans="1:28" x14ac:dyDescent="0.3">
      <c r="A2538" s="14">
        <v>1</v>
      </c>
      <c r="B2538" s="14">
        <v>1</v>
      </c>
      <c r="C2538" s="15" t="s">
        <v>11756</v>
      </c>
      <c r="D2538" s="15" t="s">
        <v>11756</v>
      </c>
      <c r="E2538" s="15">
        <v>45642</v>
      </c>
      <c r="F2538" s="15" t="s">
        <v>26919</v>
      </c>
      <c r="G2538" s="15">
        <v>45492</v>
      </c>
      <c r="H2538" s="15">
        <v>45676</v>
      </c>
      <c r="I2538" s="15" t="s">
        <v>26920</v>
      </c>
      <c r="J2538" s="15" t="s">
        <v>26921</v>
      </c>
      <c r="K2538" s="15" t="s">
        <v>45493</v>
      </c>
      <c r="L2538" s="15" t="s">
        <v>314</v>
      </c>
      <c r="M2538" s="15" t="s">
        <v>315</v>
      </c>
      <c r="N2538" s="14">
        <v>2016</v>
      </c>
      <c r="O2538" s="15" t="s">
        <v>11761</v>
      </c>
      <c r="P2538" s="15" t="s">
        <v>106</v>
      </c>
      <c r="Q2538" s="15" t="s">
        <v>47065</v>
      </c>
      <c r="R2538" s="15" t="s">
        <v>11762</v>
      </c>
      <c r="S2538" s="15" t="s">
        <v>11763</v>
      </c>
      <c r="T2538" s="15" t="s">
        <v>96</v>
      </c>
      <c r="U2538" s="15" t="s">
        <v>53</v>
      </c>
      <c r="V2538" s="15" t="s">
        <v>45731</v>
      </c>
      <c r="W2538" s="15" t="s">
        <v>850</v>
      </c>
      <c r="X2538" s="15" t="e">
        <f>_xlfn.XLOOKUP(_LOOKUP[[#This Row],[AdjusterMemberName]],_Adjuster[Adjuster Name],_Adjuster[Email],,0)</f>
        <v>#N/A</v>
      </c>
      <c r="Y2538" s="15" t="e">
        <f>_xlfn.XLOOKUP(_LOOKUP[[#This Row],[AdjusterMemberName]],_Adjuster[Adjuster Name],_Adjuster[Phone Number],,0)</f>
        <v>#N/A</v>
      </c>
      <c r="Z2538" s="15" t="s">
        <v>11764</v>
      </c>
      <c r="AA25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23079 Vought St, Moreno Valley  CA 92553</v>
      </c>
      <c r="AB2538" s="15"/>
    </row>
    <row r="2539" spans="1:28" x14ac:dyDescent="0.3">
      <c r="A2539" s="14">
        <v>1</v>
      </c>
      <c r="B2539" s="14">
        <v>1</v>
      </c>
      <c r="C2539" s="15" t="s">
        <v>12036</v>
      </c>
      <c r="D2539" s="15" t="s">
        <v>12036</v>
      </c>
      <c r="E2539" s="15">
        <v>45642</v>
      </c>
      <c r="F2539" s="15" t="s">
        <v>28398</v>
      </c>
      <c r="G2539" s="15">
        <v>45635</v>
      </c>
      <c r="H2539" s="15">
        <v>45817</v>
      </c>
      <c r="I2539" s="15" t="s">
        <v>28399</v>
      </c>
      <c r="J2539" s="15" t="s">
        <v>28400</v>
      </c>
      <c r="K2539" s="15" t="s">
        <v>45756</v>
      </c>
      <c r="L2539" s="15" t="s">
        <v>139</v>
      </c>
      <c r="M2539" s="15" t="s">
        <v>12040</v>
      </c>
      <c r="N2539" s="14">
        <v>2021</v>
      </c>
      <c r="O2539" s="15" t="s">
        <v>12041</v>
      </c>
      <c r="P2539" s="15" t="s">
        <v>81</v>
      </c>
      <c r="Q2539" s="15" t="s">
        <v>47117</v>
      </c>
      <c r="R2539" s="15" t="s">
        <v>162</v>
      </c>
      <c r="S2539" s="15" t="s">
        <v>12042</v>
      </c>
      <c r="T2539" s="15" t="s">
        <v>5747</v>
      </c>
      <c r="U2539" s="15" t="s">
        <v>53</v>
      </c>
      <c r="V2539" s="15" t="s">
        <v>45736</v>
      </c>
      <c r="W2539" s="15" t="s">
        <v>54</v>
      </c>
      <c r="X2539" s="15" t="str">
        <f>_xlfn.XLOOKUP(_LOOKUP[[#This Row],[AdjusterMemberName]],_Adjuster[Adjuster Name],_Adjuster[Email],,0)</f>
        <v>JRubalcava@knightcompany.com</v>
      </c>
      <c r="Y2539" s="15" t="str">
        <f>_xlfn.XLOOKUP(_LOOKUP[[#This Row],[AdjusterMemberName]],_Adjuster[Adjuster Name],_Adjuster[Phone Number],,0)</f>
        <v>424-559-5420</v>
      </c>
      <c r="Z2539" s="15" t="s">
        <v>12043</v>
      </c>
      <c r="AA25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36844 Kanow Ave, Littlerock  CA 93543</v>
      </c>
      <c r="AB2539" s="15"/>
    </row>
    <row r="2540" spans="1:28" x14ac:dyDescent="0.3">
      <c r="A2540" s="14">
        <v>1</v>
      </c>
      <c r="B2540" s="14">
        <v>1</v>
      </c>
      <c r="C2540" s="15" t="s">
        <v>29433</v>
      </c>
      <c r="D2540" s="15" t="s">
        <v>29434</v>
      </c>
      <c r="E2540" s="15">
        <v>45642</v>
      </c>
      <c r="F2540" s="15" t="s">
        <v>29435</v>
      </c>
      <c r="G2540" s="15">
        <v>45521</v>
      </c>
      <c r="H2540" s="15">
        <v>45705</v>
      </c>
      <c r="I2540" s="15" t="s">
        <v>29436</v>
      </c>
      <c r="J2540" s="15" t="s">
        <v>29437</v>
      </c>
      <c r="K2540" s="15" t="s">
        <v>45329</v>
      </c>
      <c r="L2540" s="15" t="s">
        <v>116</v>
      </c>
      <c r="M2540" s="15" t="s">
        <v>2421</v>
      </c>
      <c r="N2540" s="14">
        <v>2019</v>
      </c>
      <c r="O2540" s="15" t="s">
        <v>29438</v>
      </c>
      <c r="P2540" s="15" t="s">
        <v>81</v>
      </c>
      <c r="Q2540" s="15" t="s">
        <v>47019</v>
      </c>
      <c r="R2540" s="15" t="s">
        <v>29439</v>
      </c>
      <c r="S2540" s="15" t="s">
        <v>29440</v>
      </c>
      <c r="T2540" s="15" t="s">
        <v>5419</v>
      </c>
      <c r="U2540" s="15" t="s">
        <v>53</v>
      </c>
      <c r="V2540" s="15" t="s">
        <v>45645</v>
      </c>
      <c r="W2540" s="15" t="s">
        <v>54</v>
      </c>
      <c r="X2540" s="15" t="str">
        <f>_xlfn.XLOOKUP(_LOOKUP[[#This Row],[AdjusterMemberName]],_Adjuster[Adjuster Name],_Adjuster[Email],,0)</f>
        <v>JRubalcava@knightcompany.com</v>
      </c>
      <c r="Y2540" s="15" t="str">
        <f>_xlfn.XLOOKUP(_LOOKUP[[#This Row],[AdjusterMemberName]],_Adjuster[Adjuster Name],_Adjuster[Phone Number],,0)</f>
        <v>424-559-5420</v>
      </c>
      <c r="Z2540" s="15" t="s">
        <v>29441</v>
      </c>
      <c r="AA25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18620 Sunburst St, Northridge  CA 91324</v>
      </c>
      <c r="AB2540" s="15"/>
    </row>
    <row r="2541" spans="1:28" x14ac:dyDescent="0.3">
      <c r="A2541" s="14">
        <v>1</v>
      </c>
      <c r="B2541" s="14">
        <v>1</v>
      </c>
      <c r="C2541" s="15" t="s">
        <v>26553</v>
      </c>
      <c r="D2541" s="15" t="s">
        <v>26554</v>
      </c>
      <c r="E2541" s="15">
        <v>45641</v>
      </c>
      <c r="F2541" s="15" t="s">
        <v>26555</v>
      </c>
      <c r="G2541" s="15">
        <v>45588</v>
      </c>
      <c r="H2541" s="15">
        <v>45770</v>
      </c>
      <c r="I2541" s="15" t="s">
        <v>26556</v>
      </c>
      <c r="J2541" s="15" t="s">
        <v>26557</v>
      </c>
      <c r="K2541" s="15" t="s">
        <v>46296</v>
      </c>
      <c r="L2541" s="15" t="s">
        <v>314</v>
      </c>
      <c r="M2541" s="15" t="s">
        <v>978</v>
      </c>
      <c r="N2541" s="14">
        <v>2021</v>
      </c>
      <c r="O2541" s="15" t="s">
        <v>26558</v>
      </c>
      <c r="P2541" s="15" t="s">
        <v>106</v>
      </c>
      <c r="Q2541" s="15" t="s">
        <v>47116</v>
      </c>
      <c r="R2541" s="15" t="s">
        <v>20666</v>
      </c>
      <c r="S2541" s="15" t="s">
        <v>26559</v>
      </c>
      <c r="T2541" s="15" t="s">
        <v>26560</v>
      </c>
      <c r="U2541" s="15" t="s">
        <v>53</v>
      </c>
      <c r="V2541" s="15" t="s">
        <v>46445</v>
      </c>
      <c r="W2541" s="15" t="s">
        <v>9508</v>
      </c>
      <c r="X2541" s="15" t="e">
        <f>_xlfn.XLOOKUP(_LOOKUP[[#This Row],[AdjusterMemberName]],_Adjuster[Adjuster Name],_Adjuster[Email],,0)</f>
        <v>#N/A</v>
      </c>
      <c r="Y2541" s="15" t="e">
        <f>_xlfn.XLOOKUP(_LOOKUP[[#This Row],[AdjusterMemberName]],_Adjuster[Adjuster Name],_Adjuster[Phone Number],,0)</f>
        <v>#N/A</v>
      </c>
      <c r="Z2541" s="15" t="s">
        <v>26561</v>
      </c>
      <c r="AA25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625 Livingston Cir, Westley  CA 95387</v>
      </c>
      <c r="AB2541" s="15"/>
    </row>
    <row r="2542" spans="1:28" x14ac:dyDescent="0.3">
      <c r="A2542" s="14">
        <v>1</v>
      </c>
      <c r="B2542" s="14">
        <v>1</v>
      </c>
      <c r="C2542" s="15" t="s">
        <v>26570</v>
      </c>
      <c r="D2542" s="15" t="s">
        <v>26570</v>
      </c>
      <c r="E2542" s="15">
        <v>45641</v>
      </c>
      <c r="F2542" s="15" t="s">
        <v>26571</v>
      </c>
      <c r="G2542" s="15">
        <v>45632</v>
      </c>
      <c r="H2542" s="15">
        <v>45814</v>
      </c>
      <c r="I2542" s="15" t="s">
        <v>26572</v>
      </c>
      <c r="J2542" s="15" t="s">
        <v>23136</v>
      </c>
      <c r="K2542" s="15" t="s">
        <v>45356</v>
      </c>
      <c r="L2542" s="15" t="s">
        <v>536</v>
      </c>
      <c r="M2542" s="15" t="s">
        <v>2039</v>
      </c>
      <c r="N2542" s="14">
        <v>2018</v>
      </c>
      <c r="O2542" s="15" t="s">
        <v>26573</v>
      </c>
      <c r="P2542" s="15" t="s">
        <v>106</v>
      </c>
      <c r="Q2542" s="15" t="s">
        <v>47079</v>
      </c>
      <c r="R2542" s="15" t="s">
        <v>454</v>
      </c>
      <c r="S2542" s="15" t="s">
        <v>26574</v>
      </c>
      <c r="T2542" s="15" t="s">
        <v>2950</v>
      </c>
      <c r="U2542" s="15" t="s">
        <v>53</v>
      </c>
      <c r="V2542" s="15" t="s">
        <v>45514</v>
      </c>
      <c r="W2542" s="15" t="s">
        <v>175</v>
      </c>
      <c r="X2542" s="15" t="e">
        <f>_xlfn.XLOOKUP(_LOOKUP[[#This Row],[AdjusterMemberName]],_Adjuster[Adjuster Name],_Adjuster[Email],,0)</f>
        <v>#N/A</v>
      </c>
      <c r="Y2542" s="15" t="e">
        <f>_xlfn.XLOOKUP(_LOOKUP[[#This Row],[AdjusterMemberName]],_Adjuster[Adjuster Name],_Adjuster[Phone Number],,0)</f>
        <v>#N/A</v>
      </c>
      <c r="Z2542" s="15" t="s">
        <v>26575</v>
      </c>
      <c r="AA25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11120 Borden Ave, Pacoima  CA 91331</v>
      </c>
      <c r="AB2542" s="15">
        <v>45705</v>
      </c>
    </row>
    <row r="2543" spans="1:28" x14ac:dyDescent="0.3">
      <c r="A2543" s="14">
        <v>1</v>
      </c>
      <c r="B2543" s="14">
        <v>1</v>
      </c>
      <c r="C2543" s="15" t="s">
        <v>26576</v>
      </c>
      <c r="D2543" s="15" t="s">
        <v>26576</v>
      </c>
      <c r="E2543" s="15">
        <v>45641</v>
      </c>
      <c r="F2543" s="15" t="s">
        <v>26577</v>
      </c>
      <c r="G2543" s="15">
        <v>45578</v>
      </c>
      <c r="H2543" s="15">
        <v>45760</v>
      </c>
      <c r="I2543" s="15" t="s">
        <v>26578</v>
      </c>
      <c r="J2543" s="15" t="s">
        <v>7742</v>
      </c>
      <c r="K2543" s="15" t="s">
        <v>46162</v>
      </c>
      <c r="L2543" s="15" t="s">
        <v>25</v>
      </c>
      <c r="M2543" s="15" t="s">
        <v>373</v>
      </c>
      <c r="N2543" s="14">
        <v>2016</v>
      </c>
      <c r="O2543" s="15" t="s">
        <v>26579</v>
      </c>
      <c r="P2543" s="15" t="s">
        <v>106</v>
      </c>
      <c r="Q2543" s="15" t="s">
        <v>47127</v>
      </c>
      <c r="R2543" s="15" t="s">
        <v>26580</v>
      </c>
      <c r="S2543" s="15" t="s">
        <v>26581</v>
      </c>
      <c r="T2543" s="15" t="s">
        <v>16336</v>
      </c>
      <c r="U2543" s="15" t="s">
        <v>53</v>
      </c>
      <c r="V2543" s="15" t="s">
        <v>46444</v>
      </c>
      <c r="W2543" s="15" t="s">
        <v>54</v>
      </c>
      <c r="X2543" s="15" t="str">
        <f>_xlfn.XLOOKUP(_LOOKUP[[#This Row],[AdjusterMemberName]],_Adjuster[Adjuster Name],_Adjuster[Email],,0)</f>
        <v>JRubalcava@knightcompany.com</v>
      </c>
      <c r="Y2543" s="15" t="str">
        <f>_xlfn.XLOOKUP(_LOOKUP[[#This Row],[AdjusterMemberName]],_Adjuster[Adjuster Name],_Adjuster[Phone Number],,0)</f>
        <v>424-559-5420</v>
      </c>
      <c r="Z2543" s="15" t="s">
        <v>26582</v>
      </c>
      <c r="AA25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211 Brookside Dr, Suisun City  CA 94585</v>
      </c>
      <c r="AB2543" s="15">
        <v>45702</v>
      </c>
    </row>
    <row r="2544" spans="1:28" x14ac:dyDescent="0.3">
      <c r="A2544" s="14">
        <v>1</v>
      </c>
      <c r="B2544" s="14">
        <v>1</v>
      </c>
      <c r="C2544" s="15" t="s">
        <v>26583</v>
      </c>
      <c r="D2544" s="15" t="s">
        <v>26583</v>
      </c>
      <c r="E2544" s="15">
        <v>45641</v>
      </c>
      <c r="F2544" s="15" t="s">
        <v>26584</v>
      </c>
      <c r="G2544" s="15">
        <v>45603</v>
      </c>
      <c r="H2544" s="15">
        <v>45784</v>
      </c>
      <c r="I2544" s="15" t="s">
        <v>26585</v>
      </c>
      <c r="J2544" s="15" t="s">
        <v>26586</v>
      </c>
      <c r="K2544" s="15" t="s">
        <v>45341</v>
      </c>
      <c r="L2544" s="15" t="s">
        <v>103</v>
      </c>
      <c r="M2544" s="15" t="s">
        <v>304</v>
      </c>
      <c r="N2544" s="14">
        <v>2021</v>
      </c>
      <c r="O2544" s="15" t="s">
        <v>26587</v>
      </c>
      <c r="P2544" s="15" t="s">
        <v>106</v>
      </c>
      <c r="Q2544" s="15" t="s">
        <v>47073</v>
      </c>
      <c r="R2544" s="15" t="s">
        <v>26588</v>
      </c>
      <c r="S2544" s="15" t="s">
        <v>26589</v>
      </c>
      <c r="T2544" s="15" t="s">
        <v>174</v>
      </c>
      <c r="U2544" s="15" t="s">
        <v>53</v>
      </c>
      <c r="V2544" s="15" t="s">
        <v>45367</v>
      </c>
      <c r="W2544" s="15" t="s">
        <v>1186</v>
      </c>
      <c r="X2544" s="15" t="str">
        <f>_xlfn.XLOOKUP(_LOOKUP[[#This Row],[AdjusterMemberName]],_Adjuster[Adjuster Name],_Adjuster[Email],,0)</f>
        <v>sAkinleye@knightcompany.com</v>
      </c>
      <c r="Y2544" s="15" t="str">
        <f>_xlfn.XLOOKUP(_LOOKUP[[#This Row],[AdjusterMemberName]],_Adjuster[Adjuster Name],_Adjuster[Phone Number],,0)</f>
        <v>424-559-5280</v>
      </c>
      <c r="Z2544" s="15" t="s">
        <v>26590</v>
      </c>
      <c r="AA25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1114 1/2 E 23Rd St, Los Angeles  CA 90011</v>
      </c>
      <c r="AB2544" s="15"/>
    </row>
    <row r="2545" spans="1:28" x14ac:dyDescent="0.3">
      <c r="A2545" s="14">
        <v>1</v>
      </c>
      <c r="B2545" s="14">
        <v>1</v>
      </c>
      <c r="C2545" s="15" t="s">
        <v>26614</v>
      </c>
      <c r="D2545" s="15" t="s">
        <v>26614</v>
      </c>
      <c r="E2545" s="15">
        <v>45641</v>
      </c>
      <c r="F2545" s="15" t="s">
        <v>26615</v>
      </c>
      <c r="G2545" s="15">
        <v>45485</v>
      </c>
      <c r="H2545" s="15">
        <v>45669</v>
      </c>
      <c r="I2545" s="15" t="s">
        <v>26616</v>
      </c>
      <c r="J2545" s="15" t="s">
        <v>26617</v>
      </c>
      <c r="K2545" s="15" t="s">
        <v>45458</v>
      </c>
      <c r="L2545" s="15" t="s">
        <v>25</v>
      </c>
      <c r="M2545" s="15" t="s">
        <v>1584</v>
      </c>
      <c r="N2545" s="14">
        <v>2017</v>
      </c>
      <c r="O2545" s="15" t="s">
        <v>26618</v>
      </c>
      <c r="P2545" s="15" t="s">
        <v>106</v>
      </c>
      <c r="Q2545" s="15" t="s">
        <v>47079</v>
      </c>
      <c r="R2545" s="15" t="s">
        <v>26619</v>
      </c>
      <c r="S2545" s="15" t="s">
        <v>26620</v>
      </c>
      <c r="T2545" s="15" t="s">
        <v>133</v>
      </c>
      <c r="U2545" s="15" t="s">
        <v>53</v>
      </c>
      <c r="V2545" s="15" t="s">
        <v>46198</v>
      </c>
      <c r="W2545" s="15" t="s">
        <v>367</v>
      </c>
      <c r="X2545" s="15" t="str">
        <f>_xlfn.XLOOKUP(_LOOKUP[[#This Row],[AdjusterMemberName]],_Adjuster[Adjuster Name],_Adjuster[Email],,0)</f>
        <v>dHernandez4@knightcompany.com</v>
      </c>
      <c r="Y2545" s="15" t="str">
        <f>_xlfn.XLOOKUP(_LOOKUP[[#This Row],[AdjusterMemberName]],_Adjuster[Adjuster Name],_Adjuster[Phone Number],,0)</f>
        <v>323-315-7819</v>
      </c>
      <c r="Z2545" s="15" t="s">
        <v>26621</v>
      </c>
      <c r="AA25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319 Bryce Canyon Ave, Oxnard  CA 93033</v>
      </c>
      <c r="AB2545" s="15"/>
    </row>
    <row r="2546" spans="1:28" x14ac:dyDescent="0.3">
      <c r="A2546" s="14">
        <v>1</v>
      </c>
      <c r="B2546" s="14">
        <v>1</v>
      </c>
      <c r="C2546" s="15" t="s">
        <v>26639</v>
      </c>
      <c r="D2546" s="15" t="s">
        <v>26639</v>
      </c>
      <c r="E2546" s="15">
        <v>45641</v>
      </c>
      <c r="F2546" s="15" t="s">
        <v>26640</v>
      </c>
      <c r="G2546" s="15">
        <v>45642</v>
      </c>
      <c r="H2546" s="15">
        <v>45824</v>
      </c>
      <c r="I2546" s="15" t="s">
        <v>26641</v>
      </c>
      <c r="J2546" s="15" t="s">
        <v>26642</v>
      </c>
      <c r="K2546" s="15" t="s">
        <v>45663</v>
      </c>
      <c r="L2546" s="15" t="s">
        <v>314</v>
      </c>
      <c r="M2546" s="15" t="s">
        <v>7214</v>
      </c>
      <c r="N2546" s="14">
        <v>2020</v>
      </c>
      <c r="O2546" s="15" t="s">
        <v>26643</v>
      </c>
      <c r="P2546" s="15" t="s">
        <v>106</v>
      </c>
      <c r="Q2546" s="15" t="s">
        <v>119</v>
      </c>
      <c r="R2546" s="15" t="s">
        <v>25849</v>
      </c>
      <c r="S2546" s="15" t="s">
        <v>26644</v>
      </c>
      <c r="T2546" s="15" t="s">
        <v>96</v>
      </c>
      <c r="U2546" s="15" t="s">
        <v>53</v>
      </c>
      <c r="V2546" s="15" t="s">
        <v>45731</v>
      </c>
      <c r="W2546" s="15" t="s">
        <v>22473</v>
      </c>
      <c r="X2546" s="15" t="e">
        <f>_xlfn.XLOOKUP(_LOOKUP[[#This Row],[AdjusterMemberName]],_Adjuster[Adjuster Name],_Adjuster[Email],,0)</f>
        <v>#N/A</v>
      </c>
      <c r="Y2546" s="15" t="e">
        <f>_xlfn.XLOOKUP(_LOOKUP[[#This Row],[AdjusterMemberName]],_Adjuster[Adjuster Name],_Adjuster[Phone Number],,0)</f>
        <v>#N/A</v>
      </c>
      <c r="Z2546" s="15" t="s">
        <v>26645</v>
      </c>
      <c r="AA25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13109 Running Deer Rd, Moreno Valley  CA 92553</v>
      </c>
      <c r="AB2546" s="15">
        <v>45705</v>
      </c>
    </row>
    <row r="2547" spans="1:28" x14ac:dyDescent="0.3">
      <c r="A2547" s="14">
        <v>1</v>
      </c>
      <c r="B2547" s="14">
        <v>1</v>
      </c>
      <c r="C2547" s="15" t="s">
        <v>26716</v>
      </c>
      <c r="D2547" s="15" t="s">
        <v>26716</v>
      </c>
      <c r="E2547" s="15">
        <v>45641</v>
      </c>
      <c r="F2547" s="15" t="s">
        <v>26717</v>
      </c>
      <c r="G2547" s="15">
        <v>45477</v>
      </c>
      <c r="H2547" s="15">
        <v>45661</v>
      </c>
      <c r="I2547" s="15" t="s">
        <v>26718</v>
      </c>
      <c r="J2547" s="15" t="s">
        <v>26719</v>
      </c>
      <c r="K2547" s="15" t="s">
        <v>46440</v>
      </c>
      <c r="L2547" s="15" t="s">
        <v>128</v>
      </c>
      <c r="M2547" s="15" t="s">
        <v>129</v>
      </c>
      <c r="N2547" s="14">
        <v>2024</v>
      </c>
      <c r="O2547" s="15" t="s">
        <v>26720</v>
      </c>
      <c r="P2547" s="15" t="s">
        <v>106</v>
      </c>
      <c r="Q2547" s="15" t="s">
        <v>47093</v>
      </c>
      <c r="R2547" s="15" t="s">
        <v>610</v>
      </c>
      <c r="S2547" s="15" t="s">
        <v>26721</v>
      </c>
      <c r="T2547" s="15" t="s">
        <v>174</v>
      </c>
      <c r="U2547" s="15" t="s">
        <v>53</v>
      </c>
      <c r="V2547" s="15" t="s">
        <v>45367</v>
      </c>
      <c r="W2547" s="15" t="s">
        <v>3307</v>
      </c>
      <c r="X2547" s="15" t="e">
        <f>_xlfn.XLOOKUP(_LOOKUP[[#This Row],[AdjusterMemberName]],_Adjuster[Adjuster Name],_Adjuster[Email],,0)</f>
        <v>#N/A</v>
      </c>
      <c r="Y2547" s="15" t="e">
        <f>_xlfn.XLOOKUP(_LOOKUP[[#This Row],[AdjusterMemberName]],_Adjuster[Adjuster Name],_Adjuster[Phone Number],,0)</f>
        <v>#N/A</v>
      </c>
      <c r="Z2547" s="15" t="s">
        <v>26722</v>
      </c>
      <c r="AA25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1346 1/2 E Vermon Ave , Los Angeles  CA 90011</v>
      </c>
      <c r="AB2547" s="15">
        <v>45656</v>
      </c>
    </row>
    <row r="2548" spans="1:28" x14ac:dyDescent="0.3">
      <c r="A2548" s="14">
        <v>1</v>
      </c>
      <c r="B2548" s="14">
        <v>1</v>
      </c>
      <c r="C2548" s="15" t="s">
        <v>26738</v>
      </c>
      <c r="D2548" s="15" t="s">
        <v>26739</v>
      </c>
      <c r="E2548" s="15">
        <v>45641</v>
      </c>
      <c r="F2548" s="15" t="s">
        <v>26740</v>
      </c>
      <c r="G2548" s="15">
        <v>45558</v>
      </c>
      <c r="H2548" s="15">
        <v>45739</v>
      </c>
      <c r="I2548" s="15" t="s">
        <v>26741</v>
      </c>
      <c r="J2548" s="15" t="s">
        <v>26742</v>
      </c>
      <c r="K2548" s="15" t="s">
        <v>45559</v>
      </c>
      <c r="L2548" s="15" t="s">
        <v>150</v>
      </c>
      <c r="M2548" s="15" t="s">
        <v>7286</v>
      </c>
      <c r="N2548" s="14">
        <v>2020</v>
      </c>
      <c r="O2548" s="15" t="s">
        <v>26743</v>
      </c>
      <c r="P2548" s="15" t="s">
        <v>106</v>
      </c>
      <c r="Q2548" s="15" t="s">
        <v>47019</v>
      </c>
      <c r="R2548" s="15" t="s">
        <v>26744</v>
      </c>
      <c r="S2548" s="15" t="s">
        <v>26745</v>
      </c>
      <c r="T2548" s="15" t="s">
        <v>133</v>
      </c>
      <c r="U2548" s="15" t="s">
        <v>53</v>
      </c>
      <c r="V2548" s="15" t="s">
        <v>45396</v>
      </c>
      <c r="W2548" s="15" t="s">
        <v>3307</v>
      </c>
      <c r="X2548" s="15" t="e">
        <f>_xlfn.XLOOKUP(_LOOKUP[[#This Row],[AdjusterMemberName]],_Adjuster[Adjuster Name],_Adjuster[Email],,0)</f>
        <v>#N/A</v>
      </c>
      <c r="Y2548" s="15" t="e">
        <f>_xlfn.XLOOKUP(_LOOKUP[[#This Row],[AdjusterMemberName]],_Adjuster[Adjuster Name],_Adjuster[Phone Number],,0)</f>
        <v>#N/A</v>
      </c>
      <c r="Z2548" s="15" t="s">
        <v>26746</v>
      </c>
      <c r="AA25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1582 W Ball Rd Apt 8, Anaheim  CA 92802</v>
      </c>
      <c r="AB2548" s="15"/>
    </row>
    <row r="2549" spans="1:28" x14ac:dyDescent="0.3">
      <c r="A2549" s="14">
        <v>1</v>
      </c>
      <c r="B2549" s="14">
        <v>1</v>
      </c>
      <c r="C2549" s="15" t="s">
        <v>26799</v>
      </c>
      <c r="D2549" s="15" t="s">
        <v>26799</v>
      </c>
      <c r="E2549" s="15">
        <v>45641</v>
      </c>
      <c r="F2549" s="15" t="s">
        <v>26800</v>
      </c>
      <c r="G2549" s="15">
        <v>45575</v>
      </c>
      <c r="H2549" s="15">
        <v>45757</v>
      </c>
      <c r="I2549" s="15" t="s">
        <v>26801</v>
      </c>
      <c r="J2549" s="15" t="s">
        <v>26802</v>
      </c>
      <c r="K2549" s="15" t="s">
        <v>46436</v>
      </c>
      <c r="L2549" s="15" t="s">
        <v>292</v>
      </c>
      <c r="M2549" s="15" t="s">
        <v>499</v>
      </c>
      <c r="N2549" s="14">
        <v>2008</v>
      </c>
      <c r="O2549" s="15" t="s">
        <v>26803</v>
      </c>
      <c r="P2549" s="15" t="s">
        <v>106</v>
      </c>
      <c r="Q2549" s="15" t="s">
        <v>47079</v>
      </c>
      <c r="R2549" s="15" t="s">
        <v>26804</v>
      </c>
      <c r="S2549" s="15" t="s">
        <v>26805</v>
      </c>
      <c r="T2549" s="15" t="s">
        <v>11815</v>
      </c>
      <c r="U2549" s="15" t="s">
        <v>53</v>
      </c>
      <c r="V2549" s="15" t="s">
        <v>45916</v>
      </c>
      <c r="W2549" s="15" t="s">
        <v>264</v>
      </c>
      <c r="X2549" s="15" t="str">
        <f>_xlfn.XLOOKUP(_LOOKUP[[#This Row],[AdjusterMemberName]],_Adjuster[Adjuster Name],_Adjuster[Email],,0)</f>
        <v>sBonnevie@knightcompany.com</v>
      </c>
      <c r="Y2549" s="15" t="str">
        <f>_xlfn.XLOOKUP(_LOOKUP[[#This Row],[AdjusterMemberName]],_Adjuster[Adjuster Name],_Adjuster[Phone Number],,0)</f>
        <v>323-692-4064</v>
      </c>
      <c r="Z2549" s="15" t="s">
        <v>26806</v>
      </c>
      <c r="AA25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2189 Coventry Ave, Clovis  CA 93611</v>
      </c>
      <c r="AB2549" s="15"/>
    </row>
    <row r="2550" spans="1:28" x14ac:dyDescent="0.3">
      <c r="A2550" s="14">
        <v>1</v>
      </c>
      <c r="B2550" s="14">
        <v>1</v>
      </c>
      <c r="C2550" s="15" t="s">
        <v>2601</v>
      </c>
      <c r="D2550" s="15" t="s">
        <v>2601</v>
      </c>
      <c r="E2550" s="15">
        <v>45641</v>
      </c>
      <c r="F2550" s="15" t="s">
        <v>27049</v>
      </c>
      <c r="G2550" s="15">
        <v>45483</v>
      </c>
      <c r="H2550" s="15">
        <v>45667</v>
      </c>
      <c r="I2550" s="15" t="s">
        <v>27050</v>
      </c>
      <c r="J2550" s="15" t="s">
        <v>27051</v>
      </c>
      <c r="K2550" s="15" t="s">
        <v>45547</v>
      </c>
      <c r="L2550" s="15" t="s">
        <v>430</v>
      </c>
      <c r="M2550" s="15" t="s">
        <v>2605</v>
      </c>
      <c r="N2550" s="14">
        <v>2014</v>
      </c>
      <c r="O2550" s="15" t="s">
        <v>2606</v>
      </c>
      <c r="P2550" s="15" t="s">
        <v>106</v>
      </c>
      <c r="Q2550" s="15" t="s">
        <v>47108</v>
      </c>
      <c r="R2550" s="15" t="s">
        <v>2607</v>
      </c>
      <c r="S2550" s="15" t="s">
        <v>2608</v>
      </c>
      <c r="T2550" s="15" t="s">
        <v>122</v>
      </c>
      <c r="U2550" s="15" t="s">
        <v>53</v>
      </c>
      <c r="V2550" s="15" t="s">
        <v>45548</v>
      </c>
      <c r="W2550" s="15" t="s">
        <v>3114</v>
      </c>
      <c r="X2550" s="15" t="str">
        <f>_xlfn.XLOOKUP(_LOOKUP[[#This Row],[AdjusterMemberName]],_Adjuster[Adjuster Name],_Adjuster[Email],,0)</f>
        <v>eExmundo@knightcompany.com</v>
      </c>
      <c r="Y2550" s="15" t="str">
        <f>_xlfn.XLOOKUP(_LOOKUP[[#This Row],[AdjusterMemberName]],_Adjuster[Adjuster Name],_Adjuster[Phone Number],,0)</f>
        <v>424-559-5400</v>
      </c>
      <c r="Z2550" s="15" t="s">
        <v>14540</v>
      </c>
      <c r="AA25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26491 Columbia St, Hemet  CA 92544</v>
      </c>
      <c r="AB2550" s="15"/>
    </row>
    <row r="2551" spans="1:28" x14ac:dyDescent="0.3">
      <c r="A2551" s="14">
        <v>1</v>
      </c>
      <c r="B2551" s="14">
        <v>1</v>
      </c>
      <c r="C2551" s="15" t="s">
        <v>27285</v>
      </c>
      <c r="D2551" s="15" t="s">
        <v>27285</v>
      </c>
      <c r="E2551" s="15">
        <v>45641</v>
      </c>
      <c r="F2551" s="15" t="s">
        <v>27286</v>
      </c>
      <c r="G2551" s="15">
        <v>45625</v>
      </c>
      <c r="H2551" s="15">
        <v>45806</v>
      </c>
      <c r="I2551" s="15" t="s">
        <v>27287</v>
      </c>
      <c r="J2551" s="15" t="s">
        <v>27288</v>
      </c>
      <c r="K2551" s="15" t="s">
        <v>45336</v>
      </c>
      <c r="L2551" s="15" t="s">
        <v>139</v>
      </c>
      <c r="M2551" s="15" t="s">
        <v>4296</v>
      </c>
      <c r="N2551" s="14">
        <v>2024</v>
      </c>
      <c r="O2551" s="15" t="s">
        <v>27289</v>
      </c>
      <c r="P2551" s="15" t="s">
        <v>106</v>
      </c>
      <c r="Q2551" s="15" t="s">
        <v>46976</v>
      </c>
      <c r="R2551" s="15" t="s">
        <v>27290</v>
      </c>
      <c r="S2551" s="15" t="s">
        <v>27291</v>
      </c>
      <c r="T2551" s="15" t="s">
        <v>174</v>
      </c>
      <c r="U2551" s="15" t="s">
        <v>53</v>
      </c>
      <c r="V2551" s="15" t="s">
        <v>45441</v>
      </c>
      <c r="W2551" s="15" t="s">
        <v>3184</v>
      </c>
      <c r="X2551" s="15" t="str">
        <f>_xlfn.XLOOKUP(_LOOKUP[[#This Row],[AdjusterMemberName]],_Adjuster[Adjuster Name],_Adjuster[Email],,0)</f>
        <v>mQualls@knightcompany.com</v>
      </c>
      <c r="Y2551" s="15" t="str">
        <f>_xlfn.XLOOKUP(_LOOKUP[[#This Row],[AdjusterMemberName]],_Adjuster[Adjuster Name],_Adjuster[Phone Number],,0)</f>
        <v>424-559-5436</v>
      </c>
      <c r="Z2551" s="15" t="s">
        <v>27292</v>
      </c>
      <c r="AA25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8645 Orchard Ave, Los Angeles  CA 90044</v>
      </c>
      <c r="AB2551" s="15">
        <v>45697</v>
      </c>
    </row>
    <row r="2552" spans="1:28" x14ac:dyDescent="0.3">
      <c r="A2552" s="14">
        <v>1</v>
      </c>
      <c r="B2552" s="14">
        <v>1</v>
      </c>
      <c r="C2552" s="15" t="s">
        <v>18182</v>
      </c>
      <c r="D2552" s="15" t="s">
        <v>27406</v>
      </c>
      <c r="E2552" s="15">
        <v>45641</v>
      </c>
      <c r="F2552" s="15" t="s">
        <v>27407</v>
      </c>
      <c r="G2552" s="15">
        <v>45623</v>
      </c>
      <c r="H2552" s="15">
        <v>45804</v>
      </c>
      <c r="I2552" s="15" t="s">
        <v>27408</v>
      </c>
      <c r="J2552" s="15" t="s">
        <v>6844</v>
      </c>
      <c r="K2552" s="15" t="s">
        <v>45332</v>
      </c>
      <c r="L2552" s="15" t="s">
        <v>536</v>
      </c>
      <c r="M2552" s="15" t="s">
        <v>2039</v>
      </c>
      <c r="N2552" s="14">
        <v>2015</v>
      </c>
      <c r="O2552" s="15" t="s">
        <v>27409</v>
      </c>
      <c r="P2552" s="15" t="s">
        <v>106</v>
      </c>
      <c r="Q2552" s="15" t="s">
        <v>47006</v>
      </c>
      <c r="R2552" s="15" t="s">
        <v>931</v>
      </c>
      <c r="S2552" s="15" t="s">
        <v>18188</v>
      </c>
      <c r="T2552" s="15" t="s">
        <v>96</v>
      </c>
      <c r="U2552" s="15" t="s">
        <v>53</v>
      </c>
      <c r="V2552" s="15" t="s">
        <v>45410</v>
      </c>
      <c r="W2552" s="15" t="s">
        <v>1357</v>
      </c>
      <c r="X2552" s="15" t="str">
        <f>_xlfn.XLOOKUP(_LOOKUP[[#This Row],[AdjusterMemberName]],_Adjuster[Adjuster Name],_Adjuster[Email],,0)</f>
        <v>jRivera1@knightcompany.com</v>
      </c>
      <c r="Y2552" s="15" t="str">
        <f>_xlfn.XLOOKUP(_LOOKUP[[#This Row],[AdjusterMemberName]],_Adjuster[Adjuster Name],_Adjuster[Phone Number],,0)</f>
        <v>424-559-5239</v>
      </c>
      <c r="Z2552" s="15" t="s">
        <v>18189</v>
      </c>
      <c r="AA25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11468 Gold Bluff Rd, Moreno Valley  CA 92557</v>
      </c>
      <c r="AB2552" s="15"/>
    </row>
    <row r="2553" spans="1:28" x14ac:dyDescent="0.3">
      <c r="A2553" s="14">
        <v>1</v>
      </c>
      <c r="B2553" s="14">
        <v>1</v>
      </c>
      <c r="C2553" s="15" t="s">
        <v>29068</v>
      </c>
      <c r="D2553" s="15" t="s">
        <v>29069</v>
      </c>
      <c r="E2553" s="15">
        <v>45641</v>
      </c>
      <c r="F2553" s="15" t="s">
        <v>29070</v>
      </c>
      <c r="G2553" s="15">
        <v>45585</v>
      </c>
      <c r="H2553" s="15">
        <v>45767</v>
      </c>
      <c r="I2553" s="15" t="s">
        <v>29071</v>
      </c>
      <c r="J2553" s="15" t="s">
        <v>29072</v>
      </c>
      <c r="K2553" s="15" t="s">
        <v>46054</v>
      </c>
      <c r="L2553" s="15" t="s">
        <v>292</v>
      </c>
      <c r="M2553" s="15" t="s">
        <v>29073</v>
      </c>
      <c r="N2553" s="14">
        <v>2006</v>
      </c>
      <c r="O2553" s="15" t="s">
        <v>29074</v>
      </c>
      <c r="P2553" s="15" t="s">
        <v>81</v>
      </c>
      <c r="Q2553" s="15" t="s">
        <v>47065</v>
      </c>
      <c r="R2553" s="15" t="s">
        <v>29075</v>
      </c>
      <c r="S2553" s="15" t="s">
        <v>29076</v>
      </c>
      <c r="T2553" s="15" t="s">
        <v>755</v>
      </c>
      <c r="U2553" s="15" t="s">
        <v>53</v>
      </c>
      <c r="V2553" s="15" t="s">
        <v>45740</v>
      </c>
      <c r="W2553" s="15" t="s">
        <v>264</v>
      </c>
      <c r="X2553" s="15" t="str">
        <f>_xlfn.XLOOKUP(_LOOKUP[[#This Row],[AdjusterMemberName]],_Adjuster[Adjuster Name],_Adjuster[Email],,0)</f>
        <v>sBonnevie@knightcompany.com</v>
      </c>
      <c r="Y2553" s="15" t="str">
        <f>_xlfn.XLOOKUP(_LOOKUP[[#This Row],[AdjusterMemberName]],_Adjuster[Adjuster Name],_Adjuster[Phone Number],,0)</f>
        <v>323-692-4064</v>
      </c>
      <c r="Z2553" s="15" t="s">
        <v>29077</v>
      </c>
      <c r="AA25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1215 Pennsylvania Ave, Beaumont  CA 92223</v>
      </c>
      <c r="AB2553" s="15"/>
    </row>
    <row r="2554" spans="1:28" x14ac:dyDescent="0.3">
      <c r="A2554" s="14">
        <v>1</v>
      </c>
      <c r="B2554" s="14">
        <v>1</v>
      </c>
      <c r="C2554" s="15" t="s">
        <v>29334</v>
      </c>
      <c r="D2554" s="15" t="s">
        <v>29334</v>
      </c>
      <c r="E2554" s="15">
        <v>45641</v>
      </c>
      <c r="F2554" s="15" t="s">
        <v>29335</v>
      </c>
      <c r="G2554" s="15">
        <v>45560</v>
      </c>
      <c r="H2554" s="15">
        <v>45741</v>
      </c>
      <c r="I2554" s="15" t="s">
        <v>29336</v>
      </c>
      <c r="J2554" s="15" t="s">
        <v>29337</v>
      </c>
      <c r="K2554" s="15" t="s">
        <v>46185</v>
      </c>
      <c r="L2554" s="15" t="s">
        <v>128</v>
      </c>
      <c r="M2554" s="15" t="s">
        <v>170</v>
      </c>
      <c r="N2554" s="14">
        <v>2016</v>
      </c>
      <c r="O2554" s="15" t="s">
        <v>29338</v>
      </c>
      <c r="P2554" s="15" t="s">
        <v>106</v>
      </c>
      <c r="Q2554" s="15" t="s">
        <v>47073</v>
      </c>
      <c r="R2554" s="15" t="s">
        <v>29339</v>
      </c>
      <c r="S2554" s="15" t="s">
        <v>29340</v>
      </c>
      <c r="T2554" s="15" t="s">
        <v>174</v>
      </c>
      <c r="U2554" s="15" t="s">
        <v>53</v>
      </c>
      <c r="V2554" s="15" t="s">
        <v>45529</v>
      </c>
      <c r="W2554" s="15" t="s">
        <v>54</v>
      </c>
      <c r="X2554" s="15" t="str">
        <f>_xlfn.XLOOKUP(_LOOKUP[[#This Row],[AdjusterMemberName]],_Adjuster[Adjuster Name],_Adjuster[Email],,0)</f>
        <v>JRubalcava@knightcompany.com</v>
      </c>
      <c r="Y2554" s="15" t="str">
        <f>_xlfn.XLOOKUP(_LOOKUP[[#This Row],[AdjusterMemberName]],_Adjuster[Adjuster Name],_Adjuster[Phone Number],,0)</f>
        <v>424-559-5420</v>
      </c>
      <c r="Z2554" s="15" t="s">
        <v>29341</v>
      </c>
      <c r="AA25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9516 Anzac Ave , Los Angeles  CA 90002</v>
      </c>
      <c r="AB2554" s="15"/>
    </row>
    <row r="2555" spans="1:28" x14ac:dyDescent="0.3">
      <c r="A2555" s="14">
        <v>1</v>
      </c>
      <c r="B2555" s="14">
        <v>1</v>
      </c>
      <c r="C2555" s="15" t="s">
        <v>30136</v>
      </c>
      <c r="D2555" s="15" t="s">
        <v>30137</v>
      </c>
      <c r="E2555" s="15">
        <v>45641</v>
      </c>
      <c r="F2555" s="15" t="s">
        <v>30138</v>
      </c>
      <c r="G2555" s="15">
        <v>45520</v>
      </c>
      <c r="H2555" s="15">
        <v>45704</v>
      </c>
      <c r="I2555" s="15" t="s">
        <v>30139</v>
      </c>
      <c r="J2555" s="15" t="s">
        <v>30140</v>
      </c>
      <c r="K2555" s="15" t="s">
        <v>45332</v>
      </c>
      <c r="L2555" s="15" t="s">
        <v>103</v>
      </c>
      <c r="M2555" s="15" t="s">
        <v>104</v>
      </c>
      <c r="N2555" s="14">
        <v>2020</v>
      </c>
      <c r="O2555" s="15" t="s">
        <v>30141</v>
      </c>
      <c r="P2555" s="15" t="s">
        <v>106</v>
      </c>
      <c r="Q2555" s="15" t="s">
        <v>119</v>
      </c>
      <c r="R2555" s="15" t="s">
        <v>4645</v>
      </c>
      <c r="S2555" s="15" t="s">
        <v>30142</v>
      </c>
      <c r="T2555" s="15" t="s">
        <v>612</v>
      </c>
      <c r="U2555" s="15" t="s">
        <v>53</v>
      </c>
      <c r="V2555" s="15" t="s">
        <v>45659</v>
      </c>
      <c r="W2555" s="15" t="s">
        <v>22473</v>
      </c>
      <c r="X2555" s="15" t="e">
        <f>_xlfn.XLOOKUP(_LOOKUP[[#This Row],[AdjusterMemberName]],_Adjuster[Adjuster Name],_Adjuster[Email],,0)</f>
        <v>#N/A</v>
      </c>
      <c r="Y2555" s="15" t="e">
        <f>_xlfn.XLOOKUP(_LOOKUP[[#This Row],[AdjusterMemberName]],_Adjuster[Adjuster Name],_Adjuster[Phone Number],,0)</f>
        <v>#N/A</v>
      </c>
      <c r="Z2555" s="15" t="s">
        <v>30143</v>
      </c>
      <c r="AA25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825 S Taylor Ave Apt 11, Montebello  CA 90640</v>
      </c>
      <c r="AB2555" s="15">
        <v>45520</v>
      </c>
    </row>
    <row r="2556" spans="1:28" x14ac:dyDescent="0.3">
      <c r="A2556" s="14">
        <v>1</v>
      </c>
      <c r="B2556" s="14">
        <v>1</v>
      </c>
      <c r="C2556" s="15" t="s">
        <v>32281</v>
      </c>
      <c r="D2556" s="15" t="s">
        <v>32281</v>
      </c>
      <c r="E2556" s="15">
        <v>45641</v>
      </c>
      <c r="F2556" s="15" t="s">
        <v>32282</v>
      </c>
      <c r="G2556" s="15">
        <v>45520</v>
      </c>
      <c r="H2556" s="15">
        <v>45704</v>
      </c>
      <c r="I2556" s="15" t="s">
        <v>32283</v>
      </c>
      <c r="J2556" s="15" t="s">
        <v>30140</v>
      </c>
      <c r="K2556" s="15" t="s">
        <v>45332</v>
      </c>
      <c r="L2556" s="15" t="s">
        <v>103</v>
      </c>
      <c r="M2556" s="15" t="s">
        <v>104</v>
      </c>
      <c r="N2556" s="14">
        <v>2020</v>
      </c>
      <c r="O2556" s="15" t="s">
        <v>30141</v>
      </c>
      <c r="P2556" s="15" t="s">
        <v>106</v>
      </c>
      <c r="Q2556" s="15" t="s">
        <v>47019</v>
      </c>
      <c r="R2556" s="15" t="s">
        <v>32284</v>
      </c>
      <c r="S2556" s="15" t="s">
        <v>32285</v>
      </c>
      <c r="T2556" s="15" t="s">
        <v>2228</v>
      </c>
      <c r="U2556" s="15" t="s">
        <v>53</v>
      </c>
      <c r="V2556" s="15" t="s">
        <v>45484</v>
      </c>
      <c r="W2556" s="15" t="s">
        <v>1544</v>
      </c>
      <c r="X2556" s="15" t="str">
        <f>_xlfn.XLOOKUP(_LOOKUP[[#This Row],[AdjusterMemberName]],_Adjuster[Adjuster Name],_Adjuster[Email],,0)</f>
        <v>CRodriguez5@knightcompany.com</v>
      </c>
      <c r="Y2556" s="15" t="str">
        <f>_xlfn.XLOOKUP(_LOOKUP[[#This Row],[AdjusterMemberName]],_Adjuster[Adjuster Name],_Adjuster[Phone Number],,0)</f>
        <v>323-456-1708</v>
      </c>
      <c r="Z2556" s="15" t="s">
        <v>30143</v>
      </c>
      <c r="AA25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825 S Taylor Ave Apt 11, Montebello  CA 90640</v>
      </c>
      <c r="AB2556" s="15"/>
    </row>
    <row r="2557" spans="1:28" x14ac:dyDescent="0.3">
      <c r="A2557" s="14">
        <v>1</v>
      </c>
      <c r="B2557" s="14">
        <v>1</v>
      </c>
      <c r="C2557" s="15" t="s">
        <v>26531</v>
      </c>
      <c r="D2557" s="15" t="s">
        <v>26531</v>
      </c>
      <c r="E2557" s="15">
        <v>45640</v>
      </c>
      <c r="F2557" s="15" t="s">
        <v>26532</v>
      </c>
      <c r="G2557" s="15">
        <v>45468</v>
      </c>
      <c r="H2557" s="15">
        <v>45651</v>
      </c>
      <c r="I2557" s="15" t="s">
        <v>26533</v>
      </c>
      <c r="J2557" s="15" t="s">
        <v>1492</v>
      </c>
      <c r="K2557" s="15" t="s">
        <v>45496</v>
      </c>
      <c r="L2557" s="15" t="s">
        <v>128</v>
      </c>
      <c r="M2557" s="15" t="s">
        <v>836</v>
      </c>
      <c r="N2557" s="14">
        <v>2024</v>
      </c>
      <c r="O2557" s="15" t="s">
        <v>26534</v>
      </c>
      <c r="P2557" s="15" t="s">
        <v>106</v>
      </c>
      <c r="Q2557" s="15" t="s">
        <v>47127</v>
      </c>
      <c r="R2557" s="15" t="s">
        <v>2510</v>
      </c>
      <c r="S2557" s="15" t="s">
        <v>26535</v>
      </c>
      <c r="T2557" s="15" t="s">
        <v>174</v>
      </c>
      <c r="U2557" s="15" t="s">
        <v>53</v>
      </c>
      <c r="V2557" s="15" t="s">
        <v>45742</v>
      </c>
      <c r="W2557" s="15" t="s">
        <v>850</v>
      </c>
      <c r="X2557" s="15" t="e">
        <f>_xlfn.XLOOKUP(_LOOKUP[[#This Row],[AdjusterMemberName]],_Adjuster[Adjuster Name],_Adjuster[Email],,0)</f>
        <v>#N/A</v>
      </c>
      <c r="Y2557" s="15" t="e">
        <f>_xlfn.XLOOKUP(_LOOKUP[[#This Row],[AdjusterMemberName]],_Adjuster[Adjuster Name],_Adjuster[Phone Number],,0)</f>
        <v>#N/A</v>
      </c>
      <c r="Z2557" s="15" t="s">
        <v>26536</v>
      </c>
      <c r="AA25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1355 S Hope St Apt 111, Los Angeles  CA 90015</v>
      </c>
      <c r="AB2557" s="15"/>
    </row>
    <row r="2558" spans="1:28" x14ac:dyDescent="0.3">
      <c r="A2558" s="14">
        <v>1</v>
      </c>
      <c r="B2558" s="14">
        <v>1</v>
      </c>
      <c r="C2558" s="15" t="s">
        <v>26655</v>
      </c>
      <c r="D2558" s="15" t="s">
        <v>26655</v>
      </c>
      <c r="E2558" s="15">
        <v>45640</v>
      </c>
      <c r="F2558" s="15" t="s">
        <v>26656</v>
      </c>
      <c r="G2558" s="15">
        <v>45584</v>
      </c>
      <c r="H2558" s="15">
        <v>45766</v>
      </c>
      <c r="I2558" s="15" t="s">
        <v>26657</v>
      </c>
      <c r="J2558" s="15" t="s">
        <v>26658</v>
      </c>
      <c r="K2558" s="15" t="s">
        <v>45397</v>
      </c>
      <c r="L2558" s="15" t="s">
        <v>103</v>
      </c>
      <c r="M2558" s="15" t="s">
        <v>1336</v>
      </c>
      <c r="N2558" s="14">
        <v>2013</v>
      </c>
      <c r="O2558" s="15" t="s">
        <v>26659</v>
      </c>
      <c r="P2558" s="15" t="s">
        <v>106</v>
      </c>
      <c r="Q2558" s="15" t="s">
        <v>47120</v>
      </c>
      <c r="R2558" s="15" t="s">
        <v>26660</v>
      </c>
      <c r="S2558" s="15" t="s">
        <v>26661</v>
      </c>
      <c r="T2558" s="15" t="s">
        <v>385</v>
      </c>
      <c r="U2558" s="15" t="s">
        <v>53</v>
      </c>
      <c r="V2558" s="15" t="s">
        <v>45538</v>
      </c>
      <c r="W2558" s="15" t="s">
        <v>264</v>
      </c>
      <c r="X2558" s="15" t="str">
        <f>_xlfn.XLOOKUP(_LOOKUP[[#This Row],[AdjusterMemberName]],_Adjuster[Adjuster Name],_Adjuster[Email],,0)</f>
        <v>sBonnevie@knightcompany.com</v>
      </c>
      <c r="Y2558" s="15" t="str">
        <f>_xlfn.XLOOKUP(_LOOKUP[[#This Row],[AdjusterMemberName]],_Adjuster[Adjuster Name],_Adjuster[Phone Number],,0)</f>
        <v>323-692-4064</v>
      </c>
      <c r="Z2558" s="15" t="s">
        <v>26662</v>
      </c>
      <c r="AA25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3500 Maxson Rd, El Monte  CA 91732</v>
      </c>
      <c r="AB2558" s="15"/>
    </row>
    <row r="2559" spans="1:28" x14ac:dyDescent="0.3">
      <c r="A2559" s="14">
        <v>1</v>
      </c>
      <c r="B2559" s="14">
        <v>1</v>
      </c>
      <c r="C2559" s="15" t="s">
        <v>26663</v>
      </c>
      <c r="D2559" s="15" t="s">
        <v>26663</v>
      </c>
      <c r="E2559" s="15">
        <v>45640</v>
      </c>
      <c r="F2559" s="15" t="s">
        <v>26664</v>
      </c>
      <c r="G2559" s="15">
        <v>45536</v>
      </c>
      <c r="H2559" s="15">
        <v>45717</v>
      </c>
      <c r="I2559" s="15" t="s">
        <v>26665</v>
      </c>
      <c r="J2559" s="15" t="s">
        <v>26666</v>
      </c>
      <c r="K2559" s="15" t="s">
        <v>45386</v>
      </c>
      <c r="L2559" s="15" t="s">
        <v>181</v>
      </c>
      <c r="M2559" s="15" t="s">
        <v>182</v>
      </c>
      <c r="N2559" s="14">
        <v>2021</v>
      </c>
      <c r="O2559" s="15" t="s">
        <v>26667</v>
      </c>
      <c r="P2559" s="15" t="s">
        <v>106</v>
      </c>
      <c r="Q2559" s="15" t="s">
        <v>47171</v>
      </c>
      <c r="R2559" s="15" t="s">
        <v>14448</v>
      </c>
      <c r="S2559" s="15" t="s">
        <v>26668</v>
      </c>
      <c r="T2559" s="15" t="s">
        <v>3521</v>
      </c>
      <c r="U2559" s="15" t="s">
        <v>53</v>
      </c>
      <c r="V2559" s="15" t="s">
        <v>45362</v>
      </c>
      <c r="W2559" s="15" t="s">
        <v>3307</v>
      </c>
      <c r="X2559" s="15" t="e">
        <f>_xlfn.XLOOKUP(_LOOKUP[[#This Row],[AdjusterMemberName]],_Adjuster[Adjuster Name],_Adjuster[Email],,0)</f>
        <v>#N/A</v>
      </c>
      <c r="Y2559" s="15" t="e">
        <f>_xlfn.XLOOKUP(_LOOKUP[[#This Row],[AdjusterMemberName]],_Adjuster[Adjuster Name],_Adjuster[Phone Number],,0)</f>
        <v>#N/A</v>
      </c>
      <c r="Z2559" s="15" t="s">
        <v>26669</v>
      </c>
      <c r="AA25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2320 Stillman St Apt 114, Selma  CA 93662</v>
      </c>
      <c r="AB2559" s="15"/>
    </row>
    <row r="2560" spans="1:28" x14ac:dyDescent="0.3">
      <c r="A2560" s="14">
        <v>1</v>
      </c>
      <c r="B2560" s="14">
        <v>1</v>
      </c>
      <c r="C2560" s="15" t="s">
        <v>26670</v>
      </c>
      <c r="D2560" s="15" t="s">
        <v>26670</v>
      </c>
      <c r="E2560" s="15">
        <v>45640</v>
      </c>
      <c r="F2560" s="15" t="s">
        <v>26671</v>
      </c>
      <c r="G2560" s="15">
        <v>45569</v>
      </c>
      <c r="H2560" s="15">
        <v>45751</v>
      </c>
      <c r="I2560" s="15" t="s">
        <v>26672</v>
      </c>
      <c r="J2560" s="15" t="s">
        <v>26673</v>
      </c>
      <c r="K2560" s="15" t="s">
        <v>46406</v>
      </c>
      <c r="L2560" s="15" t="s">
        <v>103</v>
      </c>
      <c r="M2560" s="15" t="s">
        <v>104</v>
      </c>
      <c r="N2560" s="14">
        <v>2008</v>
      </c>
      <c r="O2560" s="15" t="s">
        <v>26674</v>
      </c>
      <c r="P2560" s="15" t="s">
        <v>106</v>
      </c>
      <c r="Q2560" s="15" t="s">
        <v>47023</v>
      </c>
      <c r="R2560" s="15" t="s">
        <v>26675</v>
      </c>
      <c r="S2560" s="15" t="s">
        <v>26676</v>
      </c>
      <c r="T2560" s="15" t="s">
        <v>109</v>
      </c>
      <c r="U2560" s="15" t="s">
        <v>53</v>
      </c>
      <c r="V2560" s="15" t="s">
        <v>45632</v>
      </c>
      <c r="W2560" s="15" t="s">
        <v>1049</v>
      </c>
      <c r="X2560" s="15" t="str">
        <f>_xlfn.XLOOKUP(_LOOKUP[[#This Row],[AdjusterMemberName]],_Adjuster[Adjuster Name],_Adjuster[Email],,0)</f>
        <v>cPenate@knightcompany.com</v>
      </c>
      <c r="Y2560" s="15" t="str">
        <f>_xlfn.XLOOKUP(_LOOKUP[[#This Row],[AdjusterMemberName]],_Adjuster[Adjuster Name],_Adjuster[Phone Number],,0)</f>
        <v>424-559-5385</v>
      </c>
      <c r="Z2560" s="15" t="s">
        <v>26677</v>
      </c>
      <c r="AA25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41229 Engelmann Oak St, Murrieta  CA 92562</v>
      </c>
      <c r="AB2560" s="15">
        <v>45703</v>
      </c>
    </row>
    <row r="2561" spans="1:28" x14ac:dyDescent="0.3">
      <c r="A2561" s="14">
        <v>1</v>
      </c>
      <c r="B2561" s="14">
        <v>1</v>
      </c>
      <c r="C2561" s="15" t="s">
        <v>26723</v>
      </c>
      <c r="D2561" s="15" t="s">
        <v>26723</v>
      </c>
      <c r="E2561" s="15">
        <v>45640</v>
      </c>
      <c r="F2561" s="15" t="s">
        <v>26724</v>
      </c>
      <c r="G2561" s="15">
        <v>45472</v>
      </c>
      <c r="H2561" s="15">
        <v>45655</v>
      </c>
      <c r="I2561" s="15" t="s">
        <v>26725</v>
      </c>
      <c r="J2561" s="15" t="s">
        <v>26726</v>
      </c>
      <c r="K2561" s="15" t="s">
        <v>45611</v>
      </c>
      <c r="L2561" s="15" t="s">
        <v>270</v>
      </c>
      <c r="M2561" s="15" t="s">
        <v>2388</v>
      </c>
      <c r="N2561" s="14">
        <v>2019</v>
      </c>
      <c r="O2561" s="15" t="s">
        <v>26727</v>
      </c>
      <c r="P2561" s="15" t="s">
        <v>106</v>
      </c>
      <c r="Q2561" s="15" t="s">
        <v>47065</v>
      </c>
      <c r="R2561" s="15" t="s">
        <v>26728</v>
      </c>
      <c r="S2561" s="15" t="s">
        <v>26729</v>
      </c>
      <c r="T2561" s="15" t="s">
        <v>2192</v>
      </c>
      <c r="U2561" s="15" t="s">
        <v>53</v>
      </c>
      <c r="V2561" s="15" t="s">
        <v>46439</v>
      </c>
      <c r="W2561" s="15" t="s">
        <v>3184</v>
      </c>
      <c r="X2561" s="15" t="str">
        <f>_xlfn.XLOOKUP(_LOOKUP[[#This Row],[AdjusterMemberName]],_Adjuster[Adjuster Name],_Adjuster[Email],,0)</f>
        <v>mQualls@knightcompany.com</v>
      </c>
      <c r="Y2561" s="15" t="str">
        <f>_xlfn.XLOOKUP(_LOOKUP[[#This Row],[AdjusterMemberName]],_Adjuster[Adjuster Name],_Adjuster[Phone Number],,0)</f>
        <v>424-559-5436</v>
      </c>
      <c r="Z2561" s="15" t="s">
        <v>26730</v>
      </c>
      <c r="AA25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1358 Ruth Ave, Yuba City  CA 95993</v>
      </c>
      <c r="AB2561" s="15"/>
    </row>
    <row r="2562" spans="1:28" x14ac:dyDescent="0.3">
      <c r="A2562" s="14">
        <v>1</v>
      </c>
      <c r="B2562" s="14">
        <v>1</v>
      </c>
      <c r="C2562" s="15" t="s">
        <v>6561</v>
      </c>
      <c r="D2562" s="15" t="s">
        <v>6561</v>
      </c>
      <c r="E2562" s="15">
        <v>45640</v>
      </c>
      <c r="F2562" s="15" t="s">
        <v>26946</v>
      </c>
      <c r="G2562" s="15">
        <v>45533</v>
      </c>
      <c r="H2562" s="15">
        <v>45716</v>
      </c>
      <c r="I2562" s="15" t="s">
        <v>26947</v>
      </c>
      <c r="J2562" s="15" t="s">
        <v>26948</v>
      </c>
      <c r="K2562" s="15" t="s">
        <v>45332</v>
      </c>
      <c r="L2562" s="15" t="s">
        <v>128</v>
      </c>
      <c r="M2562" s="15" t="s">
        <v>2179</v>
      </c>
      <c r="N2562" s="14">
        <v>2017</v>
      </c>
      <c r="O2562" s="15" t="s">
        <v>6565</v>
      </c>
      <c r="P2562" s="15" t="s">
        <v>106</v>
      </c>
      <c r="Q2562" s="15" t="s">
        <v>47019</v>
      </c>
      <c r="R2562" s="15" t="s">
        <v>6566</v>
      </c>
      <c r="S2562" s="15" t="s">
        <v>6567</v>
      </c>
      <c r="T2562" s="15" t="s">
        <v>174</v>
      </c>
      <c r="U2562" s="15" t="s">
        <v>53</v>
      </c>
      <c r="V2562" s="15" t="s">
        <v>45474</v>
      </c>
      <c r="W2562" s="15" t="s">
        <v>6921</v>
      </c>
      <c r="X2562" s="15" t="str">
        <f>_xlfn.XLOOKUP(_LOOKUP[[#This Row],[AdjusterMemberName]],_Adjuster[Adjuster Name],_Adjuster[Email],,0)</f>
        <v>AWallace@knightcompany.com</v>
      </c>
      <c r="Y2562" s="15" t="str">
        <f>_xlfn.XLOOKUP(_LOOKUP[[#This Row],[AdjusterMemberName]],_Adjuster[Adjuster Name],_Adjuster[Phone Number],,0)</f>
        <v>424-559-5734</v>
      </c>
      <c r="Z2562" s="15" t="s">
        <v>6568</v>
      </c>
      <c r="AA25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3917 Denker Ave, Los Angeles  CA 90062</v>
      </c>
      <c r="AB2562" s="15"/>
    </row>
    <row r="2563" spans="1:28" x14ac:dyDescent="0.3">
      <c r="A2563" s="14">
        <v>1</v>
      </c>
      <c r="B2563" s="14">
        <v>0</v>
      </c>
      <c r="C2563" s="15" t="s">
        <v>27081</v>
      </c>
      <c r="D2563" s="15" t="s">
        <v>27082</v>
      </c>
      <c r="E2563" s="15">
        <v>45640</v>
      </c>
      <c r="F2563" s="15" t="s">
        <v>27083</v>
      </c>
      <c r="G2563" s="15">
        <v>45618</v>
      </c>
      <c r="H2563" s="15">
        <v>45799</v>
      </c>
      <c r="I2563" s="15" t="s">
        <v>27084</v>
      </c>
      <c r="J2563" s="15" t="s">
        <v>27085</v>
      </c>
      <c r="K2563" s="15" t="s">
        <v>45790</v>
      </c>
      <c r="L2563" s="15" t="s">
        <v>128</v>
      </c>
      <c r="M2563" s="15" t="s">
        <v>170</v>
      </c>
      <c r="N2563" s="14">
        <v>2020</v>
      </c>
      <c r="O2563" s="15" t="s">
        <v>27086</v>
      </c>
      <c r="P2563" s="15" t="s">
        <v>106</v>
      </c>
      <c r="Q2563" s="15" t="s">
        <v>47152</v>
      </c>
      <c r="R2563" s="15" t="s">
        <v>27087</v>
      </c>
      <c r="S2563" s="15" t="s">
        <v>27088</v>
      </c>
      <c r="T2563" s="15" t="s">
        <v>572</v>
      </c>
      <c r="U2563" s="15" t="s">
        <v>53</v>
      </c>
      <c r="V2563" s="15" t="s">
        <v>45687</v>
      </c>
      <c r="W2563" s="15" t="s">
        <v>1544</v>
      </c>
      <c r="X2563" s="15" t="str">
        <f>_xlfn.XLOOKUP(_LOOKUP[[#This Row],[AdjusterMemberName]],_Adjuster[Adjuster Name],_Adjuster[Email],,0)</f>
        <v>CRodriguez5@knightcompany.com</v>
      </c>
      <c r="Y2563" s="15" t="str">
        <f>_xlfn.XLOOKUP(_LOOKUP[[#This Row],[AdjusterMemberName]],_Adjuster[Adjuster Name],_Adjuster[Phone Number],,0)</f>
        <v>323-456-1708</v>
      </c>
      <c r="Z2563" s="15" t="s">
        <v>27089</v>
      </c>
      <c r="AA25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241 L St, Bakersfield  CA 93304</v>
      </c>
      <c r="AB2563" s="15"/>
    </row>
    <row r="2564" spans="1:28" x14ac:dyDescent="0.3">
      <c r="A2564" s="14">
        <v>1</v>
      </c>
      <c r="B2564" s="14">
        <v>1</v>
      </c>
      <c r="C2564" s="15" t="s">
        <v>27146</v>
      </c>
      <c r="D2564" s="15" t="s">
        <v>27146</v>
      </c>
      <c r="E2564" s="15">
        <v>45640</v>
      </c>
      <c r="F2564" s="15" t="s">
        <v>27147</v>
      </c>
      <c r="G2564" s="15">
        <v>45481</v>
      </c>
      <c r="H2564" s="15">
        <v>45665</v>
      </c>
      <c r="I2564" s="15" t="s">
        <v>27148</v>
      </c>
      <c r="J2564" s="15" t="s">
        <v>27149</v>
      </c>
      <c r="K2564" s="15" t="s">
        <v>45759</v>
      </c>
      <c r="L2564" s="15" t="s">
        <v>314</v>
      </c>
      <c r="M2564" s="15" t="s">
        <v>315</v>
      </c>
      <c r="N2564" s="14">
        <v>2017</v>
      </c>
      <c r="O2564" s="15" t="s">
        <v>27150</v>
      </c>
      <c r="P2564" s="15" t="s">
        <v>106</v>
      </c>
      <c r="Q2564" s="15" t="s">
        <v>119</v>
      </c>
      <c r="R2564" s="15" t="s">
        <v>27151</v>
      </c>
      <c r="S2564" s="15" t="s">
        <v>27152</v>
      </c>
      <c r="T2564" s="15" t="s">
        <v>4679</v>
      </c>
      <c r="U2564" s="15" t="s">
        <v>53</v>
      </c>
      <c r="V2564" s="15" t="s">
        <v>46037</v>
      </c>
      <c r="W2564" s="15" t="s">
        <v>22473</v>
      </c>
      <c r="X2564" s="15" t="e">
        <f>_xlfn.XLOOKUP(_LOOKUP[[#This Row],[AdjusterMemberName]],_Adjuster[Adjuster Name],_Adjuster[Email],,0)</f>
        <v>#N/A</v>
      </c>
      <c r="Y2564" s="15" t="e">
        <f>_xlfn.XLOOKUP(_LOOKUP[[#This Row],[AdjusterMemberName]],_Adjuster[Adjuster Name],_Adjuster[Phone Number],,0)</f>
        <v>#N/A</v>
      </c>
      <c r="Z2564" s="15" t="s">
        <v>27153</v>
      </c>
      <c r="AA25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1014 Berkeley St, Santa Ana  CA 92707</v>
      </c>
      <c r="AB2564" s="15">
        <v>45525</v>
      </c>
    </row>
    <row r="2565" spans="1:28" x14ac:dyDescent="0.3">
      <c r="A2565" s="14">
        <v>0</v>
      </c>
      <c r="B2565" s="14">
        <v>1</v>
      </c>
      <c r="C2565" s="15" t="s">
        <v>27193</v>
      </c>
      <c r="D2565" s="15" t="s">
        <v>27194</v>
      </c>
      <c r="E2565" s="15">
        <v>45640</v>
      </c>
      <c r="F2565" s="15" t="s">
        <v>27195</v>
      </c>
      <c r="G2565" s="15"/>
      <c r="H2565" s="15"/>
      <c r="I2565" s="15" t="s">
        <v>27196</v>
      </c>
      <c r="J2565" s="15" t="s">
        <v>27197</v>
      </c>
      <c r="K2565" s="15" t="s">
        <v>46426</v>
      </c>
      <c r="L2565" s="15" t="s">
        <v>128</v>
      </c>
      <c r="M2565" s="15" t="s">
        <v>18212</v>
      </c>
      <c r="N2565" s="14">
        <v>2005</v>
      </c>
      <c r="O2565" s="15" t="s">
        <v>27198</v>
      </c>
      <c r="P2565" s="15" t="s">
        <v>106</v>
      </c>
      <c r="Q2565" s="15"/>
      <c r="R2565" s="15"/>
      <c r="S2565" s="15"/>
      <c r="T2565" s="15"/>
      <c r="U2565" s="15"/>
      <c r="V2565" s="15"/>
      <c r="W2565" s="15" t="s">
        <v>3184</v>
      </c>
      <c r="X2565" s="15" t="str">
        <f>_xlfn.XLOOKUP(_LOOKUP[[#This Row],[AdjusterMemberName]],_Adjuster[Adjuster Name],_Adjuster[Email],,0)</f>
        <v>mQualls@knightcompany.com</v>
      </c>
      <c r="Y2565" s="15" t="str">
        <f>_xlfn.XLOOKUP(_LOOKUP[[#This Row],[AdjusterMemberName]],_Adjuster[Adjuster Name],_Adjuster[Phone Number],,0)</f>
        <v>424-559-5436</v>
      </c>
      <c r="Z2565" s="15"/>
      <c r="AA2565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2565" s="15"/>
    </row>
    <row r="2566" spans="1:28" x14ac:dyDescent="0.3">
      <c r="A2566" s="14">
        <v>1</v>
      </c>
      <c r="B2566" s="14">
        <v>1</v>
      </c>
      <c r="C2566" s="15" t="s">
        <v>26614</v>
      </c>
      <c r="D2566" s="15" t="s">
        <v>26614</v>
      </c>
      <c r="E2566" s="15">
        <v>45640</v>
      </c>
      <c r="F2566" s="15" t="s">
        <v>26615</v>
      </c>
      <c r="G2566" s="15">
        <v>45485</v>
      </c>
      <c r="H2566" s="15">
        <v>45669</v>
      </c>
      <c r="I2566" s="15" t="s">
        <v>27232</v>
      </c>
      <c r="J2566" s="15" t="s">
        <v>27233</v>
      </c>
      <c r="K2566" s="15" t="s">
        <v>45458</v>
      </c>
      <c r="L2566" s="15" t="s">
        <v>25</v>
      </c>
      <c r="M2566" s="15" t="s">
        <v>1584</v>
      </c>
      <c r="N2566" s="14">
        <v>2017</v>
      </c>
      <c r="O2566" s="15" t="s">
        <v>26618</v>
      </c>
      <c r="P2566" s="15" t="s">
        <v>106</v>
      </c>
      <c r="Q2566" s="15" t="s">
        <v>47079</v>
      </c>
      <c r="R2566" s="15" t="s">
        <v>26619</v>
      </c>
      <c r="S2566" s="15" t="s">
        <v>26620</v>
      </c>
      <c r="T2566" s="15" t="s">
        <v>133</v>
      </c>
      <c r="U2566" s="15" t="s">
        <v>53</v>
      </c>
      <c r="V2566" s="15" t="s">
        <v>46198</v>
      </c>
      <c r="W2566" s="15" t="s">
        <v>3307</v>
      </c>
      <c r="X2566" s="15" t="e">
        <f>_xlfn.XLOOKUP(_LOOKUP[[#This Row],[AdjusterMemberName]],_Adjuster[Adjuster Name],_Adjuster[Email],,0)</f>
        <v>#N/A</v>
      </c>
      <c r="Y2566" s="15" t="e">
        <f>_xlfn.XLOOKUP(_LOOKUP[[#This Row],[AdjusterMemberName]],_Adjuster[Adjuster Name],_Adjuster[Phone Number],,0)</f>
        <v>#N/A</v>
      </c>
      <c r="Z2566" s="15" t="s">
        <v>26621</v>
      </c>
      <c r="AA25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319 Bryce Canyon Ave, Oxnard  CA 93033</v>
      </c>
      <c r="AB2566" s="15"/>
    </row>
    <row r="2567" spans="1:28" x14ac:dyDescent="0.3">
      <c r="A2567" s="14">
        <v>0</v>
      </c>
      <c r="B2567" s="14">
        <v>0</v>
      </c>
      <c r="C2567" s="15" t="s">
        <v>27464</v>
      </c>
      <c r="D2567" s="15" t="s">
        <v>27465</v>
      </c>
      <c r="E2567" s="15">
        <v>45640</v>
      </c>
      <c r="F2567" s="15" t="s">
        <v>27466</v>
      </c>
      <c r="G2567" s="15">
        <v>45615</v>
      </c>
      <c r="H2567" s="15">
        <v>45796</v>
      </c>
      <c r="I2567" s="15" t="s">
        <v>27467</v>
      </c>
      <c r="J2567" s="15" t="s">
        <v>27468</v>
      </c>
      <c r="K2567" s="15" t="s">
        <v>45339</v>
      </c>
      <c r="L2567" s="15" t="s">
        <v>103</v>
      </c>
      <c r="M2567" s="15" t="s">
        <v>27469</v>
      </c>
      <c r="N2567" s="14">
        <v>2004</v>
      </c>
      <c r="O2567" s="15" t="s">
        <v>27470</v>
      </c>
      <c r="P2567" s="15" t="s">
        <v>106</v>
      </c>
      <c r="Q2567" s="15" t="s">
        <v>119</v>
      </c>
      <c r="R2567" s="15" t="s">
        <v>27471</v>
      </c>
      <c r="S2567" s="15" t="s">
        <v>27472</v>
      </c>
      <c r="T2567" s="15" t="s">
        <v>592</v>
      </c>
      <c r="U2567" s="15" t="s">
        <v>53</v>
      </c>
      <c r="V2567" s="15" t="s">
        <v>45376</v>
      </c>
      <c r="W2567" s="15" t="s">
        <v>264</v>
      </c>
      <c r="X2567" s="15" t="str">
        <f>_xlfn.XLOOKUP(_LOOKUP[[#This Row],[AdjusterMemberName]],_Adjuster[Adjuster Name],_Adjuster[Email],,0)</f>
        <v>sBonnevie@knightcompany.com</v>
      </c>
      <c r="Y2567" s="15" t="str">
        <f>_xlfn.XLOOKUP(_LOOKUP[[#This Row],[AdjusterMemberName]],_Adjuster[Adjuster Name],_Adjuster[Phone Number],,0)</f>
        <v>323-692-4064</v>
      </c>
      <c r="Z2567" s="15" t="s">
        <v>27473</v>
      </c>
      <c r="AA25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11917 A Ave Apt 7, Hesperia  CA 92345</v>
      </c>
      <c r="AB2567" s="15"/>
    </row>
    <row r="2568" spans="1:28" x14ac:dyDescent="0.3">
      <c r="A2568" s="14">
        <v>1</v>
      </c>
      <c r="B2568" s="14">
        <v>1</v>
      </c>
      <c r="C2568" s="15" t="s">
        <v>27887</v>
      </c>
      <c r="D2568" s="15" t="s">
        <v>27887</v>
      </c>
      <c r="E2568" s="15">
        <v>45640</v>
      </c>
      <c r="F2568" s="15" t="s">
        <v>27888</v>
      </c>
      <c r="G2568" s="15">
        <v>45577</v>
      </c>
      <c r="H2568" s="15">
        <v>45759</v>
      </c>
      <c r="I2568" s="15" t="s">
        <v>27889</v>
      </c>
      <c r="J2568" s="15" t="s">
        <v>27890</v>
      </c>
      <c r="K2568" s="15" t="s">
        <v>46408</v>
      </c>
      <c r="L2568" s="15" t="s">
        <v>314</v>
      </c>
      <c r="M2568" s="15" t="s">
        <v>6071</v>
      </c>
      <c r="N2568" s="14">
        <v>2017</v>
      </c>
      <c r="O2568" s="15" t="s">
        <v>27891</v>
      </c>
      <c r="P2568" s="15" t="s">
        <v>106</v>
      </c>
      <c r="Q2568" s="15" t="s">
        <v>47065</v>
      </c>
      <c r="R2568" s="15" t="s">
        <v>27892</v>
      </c>
      <c r="S2568" s="15" t="s">
        <v>27893</v>
      </c>
      <c r="T2568" s="15" t="s">
        <v>356</v>
      </c>
      <c r="U2568" s="15" t="s">
        <v>53</v>
      </c>
      <c r="V2568" s="15" t="s">
        <v>45843</v>
      </c>
      <c r="W2568" s="15" t="s">
        <v>367</v>
      </c>
      <c r="X2568" s="15" t="str">
        <f>_xlfn.XLOOKUP(_LOOKUP[[#This Row],[AdjusterMemberName]],_Adjuster[Adjuster Name],_Adjuster[Email],,0)</f>
        <v>dHernandez4@knightcompany.com</v>
      </c>
      <c r="Y2568" s="15" t="str">
        <f>_xlfn.XLOOKUP(_LOOKUP[[#This Row],[AdjusterMemberName]],_Adjuster[Adjuster Name],_Adjuster[Phone Number],,0)</f>
        <v>323-315-7819</v>
      </c>
      <c r="Z2568" s="15" t="s">
        <v>27894</v>
      </c>
      <c r="AA25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1434 W Philadelphia St, Ontario  CA 91762</v>
      </c>
      <c r="AB2568" s="15"/>
    </row>
    <row r="2569" spans="1:28" x14ac:dyDescent="0.3">
      <c r="A2569" s="14">
        <v>1</v>
      </c>
      <c r="B2569" s="14">
        <v>1</v>
      </c>
      <c r="C2569" s="15" t="s">
        <v>30267</v>
      </c>
      <c r="D2569" s="15" t="s">
        <v>30268</v>
      </c>
      <c r="E2569" s="15">
        <v>45640</v>
      </c>
      <c r="F2569" s="15" t="s">
        <v>30269</v>
      </c>
      <c r="G2569" s="15">
        <v>45493</v>
      </c>
      <c r="H2569" s="15">
        <v>45677</v>
      </c>
      <c r="I2569" s="15" t="s">
        <v>30270</v>
      </c>
      <c r="J2569" s="15" t="s">
        <v>30271</v>
      </c>
      <c r="K2569" s="15" t="s">
        <v>45381</v>
      </c>
      <c r="L2569" s="15" t="s">
        <v>314</v>
      </c>
      <c r="M2569" s="15" t="s">
        <v>1301</v>
      </c>
      <c r="N2569" s="14">
        <v>2005</v>
      </c>
      <c r="O2569" s="15" t="s">
        <v>30272</v>
      </c>
      <c r="P2569" s="15" t="s">
        <v>106</v>
      </c>
      <c r="Q2569" s="15" t="s">
        <v>119</v>
      </c>
      <c r="R2569" s="15" t="s">
        <v>22214</v>
      </c>
      <c r="S2569" s="15" t="s">
        <v>30273</v>
      </c>
      <c r="T2569" s="15" t="s">
        <v>1067</v>
      </c>
      <c r="U2569" s="15" t="s">
        <v>53</v>
      </c>
      <c r="V2569" s="15" t="s">
        <v>46288</v>
      </c>
      <c r="W2569" s="15" t="s">
        <v>22473</v>
      </c>
      <c r="X2569" s="15" t="e">
        <f>_xlfn.XLOOKUP(_LOOKUP[[#This Row],[AdjusterMemberName]],_Adjuster[Adjuster Name],_Adjuster[Email],,0)</f>
        <v>#N/A</v>
      </c>
      <c r="Y2569" s="15" t="e">
        <f>_xlfn.XLOOKUP(_LOOKUP[[#This Row],[AdjusterMemberName]],_Adjuster[Adjuster Name],_Adjuster[Phone Number],,0)</f>
        <v>#N/A</v>
      </c>
      <c r="Z2569" s="15" t="s">
        <v>30274</v>
      </c>
      <c r="AA25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258 Victoria St, San Francisco  CA 94132</v>
      </c>
      <c r="AB2569" s="15">
        <v>45619</v>
      </c>
    </row>
    <row r="2570" spans="1:28" x14ac:dyDescent="0.3">
      <c r="A2570" s="14">
        <v>1</v>
      </c>
      <c r="B2570" s="14">
        <v>1</v>
      </c>
      <c r="C2570" s="15" t="s">
        <v>26524</v>
      </c>
      <c r="D2570" s="15" t="s">
        <v>26524</v>
      </c>
      <c r="E2570" s="15">
        <v>45639</v>
      </c>
      <c r="F2570" s="15" t="s">
        <v>26525</v>
      </c>
      <c r="G2570" s="15">
        <v>45534</v>
      </c>
      <c r="H2570" s="15">
        <v>45716</v>
      </c>
      <c r="I2570" s="15" t="s">
        <v>26526</v>
      </c>
      <c r="J2570" s="15" t="s">
        <v>26527</v>
      </c>
      <c r="K2570" s="15" t="s">
        <v>45506</v>
      </c>
      <c r="L2570" s="15" t="s">
        <v>103</v>
      </c>
      <c r="M2570" s="15" t="s">
        <v>160</v>
      </c>
      <c r="N2570" s="14">
        <v>2015</v>
      </c>
      <c r="O2570" s="15" t="s">
        <v>26528</v>
      </c>
      <c r="P2570" s="15" t="s">
        <v>106</v>
      </c>
      <c r="Q2570" s="15" t="s">
        <v>47177</v>
      </c>
      <c r="R2570" s="15" t="s">
        <v>5003</v>
      </c>
      <c r="S2570" s="15" t="s">
        <v>26529</v>
      </c>
      <c r="T2570" s="15" t="s">
        <v>2237</v>
      </c>
      <c r="U2570" s="15" t="s">
        <v>53</v>
      </c>
      <c r="V2570" s="15" t="s">
        <v>45384</v>
      </c>
      <c r="W2570" s="15" t="s">
        <v>1544</v>
      </c>
      <c r="X2570" s="15" t="str">
        <f>_xlfn.XLOOKUP(_LOOKUP[[#This Row],[AdjusterMemberName]],_Adjuster[Adjuster Name],_Adjuster[Email],,0)</f>
        <v>CRodriguez5@knightcompany.com</v>
      </c>
      <c r="Y2570" s="15" t="str">
        <f>_xlfn.XLOOKUP(_LOOKUP[[#This Row],[AdjusterMemberName]],_Adjuster[Adjuster Name],_Adjuster[Phone Number],,0)</f>
        <v>323-456-1708</v>
      </c>
      <c r="Z2570" s="15" t="s">
        <v>26530</v>
      </c>
      <c r="AA25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14921 Daisy Rd, Adelanto  CA 92301</v>
      </c>
      <c r="AB2570" s="15"/>
    </row>
    <row r="2571" spans="1:28" x14ac:dyDescent="0.3">
      <c r="A2571" s="14">
        <v>1</v>
      </c>
      <c r="B2571" s="14">
        <v>1</v>
      </c>
      <c r="C2571" s="15" t="s">
        <v>26537</v>
      </c>
      <c r="D2571" s="15" t="s">
        <v>26538</v>
      </c>
      <c r="E2571" s="15">
        <v>45639</v>
      </c>
      <c r="F2571" s="15" t="s">
        <v>26539</v>
      </c>
      <c r="G2571" s="15">
        <v>45487</v>
      </c>
      <c r="H2571" s="15">
        <v>45671</v>
      </c>
      <c r="I2571" s="15" t="s">
        <v>26540</v>
      </c>
      <c r="J2571" s="15" t="s">
        <v>14293</v>
      </c>
      <c r="K2571" s="15" t="s">
        <v>45506</v>
      </c>
      <c r="L2571" s="15" t="s">
        <v>103</v>
      </c>
      <c r="M2571" s="15" t="s">
        <v>2946</v>
      </c>
      <c r="N2571" s="14">
        <v>2023</v>
      </c>
      <c r="O2571" s="15" t="s">
        <v>26541</v>
      </c>
      <c r="P2571" s="15" t="s">
        <v>106</v>
      </c>
      <c r="Q2571" s="15" t="s">
        <v>47102</v>
      </c>
      <c r="R2571" s="15" t="s">
        <v>762</v>
      </c>
      <c r="S2571" s="15" t="s">
        <v>26542</v>
      </c>
      <c r="T2571" s="15" t="s">
        <v>96</v>
      </c>
      <c r="U2571" s="15" t="s">
        <v>53</v>
      </c>
      <c r="V2571" s="15" t="s">
        <v>45410</v>
      </c>
      <c r="W2571" s="15" t="s">
        <v>6921</v>
      </c>
      <c r="X2571" s="15" t="str">
        <f>_xlfn.XLOOKUP(_LOOKUP[[#This Row],[AdjusterMemberName]],_Adjuster[Adjuster Name],_Adjuster[Email],,0)</f>
        <v>AWallace@knightcompany.com</v>
      </c>
      <c r="Y2571" s="15" t="str">
        <f>_xlfn.XLOOKUP(_LOOKUP[[#This Row],[AdjusterMemberName]],_Adjuster[Adjuster Name],_Adjuster[Phone Number],,0)</f>
        <v>424-559-5734</v>
      </c>
      <c r="Z2571" s="15" t="s">
        <v>26543</v>
      </c>
      <c r="AA25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11257 Miners Trl, Moreno Valley  CA 92557</v>
      </c>
      <c r="AB2571" s="15"/>
    </row>
    <row r="2572" spans="1:28" x14ac:dyDescent="0.3">
      <c r="A2572" s="14">
        <v>1</v>
      </c>
      <c r="B2572" s="14">
        <v>1</v>
      </c>
      <c r="C2572" s="15" t="s">
        <v>26678</v>
      </c>
      <c r="D2572" s="15" t="s">
        <v>26678</v>
      </c>
      <c r="E2572" s="15">
        <v>45639</v>
      </c>
      <c r="F2572" s="15" t="s">
        <v>26679</v>
      </c>
      <c r="G2572" s="15">
        <v>45548</v>
      </c>
      <c r="H2572" s="15">
        <v>45729</v>
      </c>
      <c r="I2572" s="15" t="s">
        <v>26680</v>
      </c>
      <c r="J2572" s="15" t="s">
        <v>26681</v>
      </c>
      <c r="K2572" s="15" t="s">
        <v>45388</v>
      </c>
      <c r="L2572" s="15" t="s">
        <v>116</v>
      </c>
      <c r="M2572" s="15" t="s">
        <v>18777</v>
      </c>
      <c r="N2572" s="14">
        <v>2009</v>
      </c>
      <c r="O2572" s="15" t="s">
        <v>26682</v>
      </c>
      <c r="P2572" s="15" t="s">
        <v>106</v>
      </c>
      <c r="Q2572" s="15" t="s">
        <v>47079</v>
      </c>
      <c r="R2572" s="15" t="s">
        <v>345</v>
      </c>
      <c r="S2572" s="15" t="s">
        <v>26683</v>
      </c>
      <c r="T2572" s="15" t="s">
        <v>1356</v>
      </c>
      <c r="U2572" s="15" t="s">
        <v>53</v>
      </c>
      <c r="V2572" s="15" t="s">
        <v>45533</v>
      </c>
      <c r="W2572" s="15" t="s">
        <v>1186</v>
      </c>
      <c r="X2572" s="15" t="str">
        <f>_xlfn.XLOOKUP(_LOOKUP[[#This Row],[AdjusterMemberName]],_Adjuster[Adjuster Name],_Adjuster[Email],,0)</f>
        <v>sAkinleye@knightcompany.com</v>
      </c>
      <c r="Y2572" s="15" t="str">
        <f>_xlfn.XLOOKUP(_LOOKUP[[#This Row],[AdjusterMemberName]],_Adjuster[Adjuster Name],_Adjuster[Phone Number],,0)</f>
        <v>424-559-5280</v>
      </c>
      <c r="Z2572" s="15" t="s">
        <v>26684</v>
      </c>
      <c r="AA25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627 S Teakwood Ave, Rialto  CA 92376</v>
      </c>
      <c r="AB2572" s="15"/>
    </row>
    <row r="2573" spans="1:28" x14ac:dyDescent="0.3">
      <c r="A2573" s="14">
        <v>1</v>
      </c>
      <c r="B2573" s="14">
        <v>1</v>
      </c>
      <c r="C2573" s="15" t="s">
        <v>26685</v>
      </c>
      <c r="D2573" s="15" t="s">
        <v>26685</v>
      </c>
      <c r="E2573" s="15">
        <v>45639</v>
      </c>
      <c r="F2573" s="15" t="s">
        <v>26686</v>
      </c>
      <c r="G2573" s="15">
        <v>45466</v>
      </c>
      <c r="H2573" s="15">
        <v>45649</v>
      </c>
      <c r="I2573" s="15" t="s">
        <v>26687</v>
      </c>
      <c r="J2573" s="15" t="s">
        <v>21536</v>
      </c>
      <c r="K2573" s="15" t="s">
        <v>46441</v>
      </c>
      <c r="L2573" s="15" t="s">
        <v>314</v>
      </c>
      <c r="M2573" s="15" t="s">
        <v>5866</v>
      </c>
      <c r="N2573" s="14">
        <v>2015</v>
      </c>
      <c r="O2573" s="15" t="s">
        <v>26688</v>
      </c>
      <c r="P2573" s="15" t="s">
        <v>106</v>
      </c>
      <c r="Q2573" s="15" t="s">
        <v>47019</v>
      </c>
      <c r="R2573" s="15" t="s">
        <v>26689</v>
      </c>
      <c r="S2573" s="15" t="s">
        <v>26690</v>
      </c>
      <c r="T2573" s="15" t="s">
        <v>624</v>
      </c>
      <c r="U2573" s="15" t="s">
        <v>53</v>
      </c>
      <c r="V2573" s="15" t="s">
        <v>45357</v>
      </c>
      <c r="W2573" s="15" t="s">
        <v>54</v>
      </c>
      <c r="X2573" s="15" t="str">
        <f>_xlfn.XLOOKUP(_LOOKUP[[#This Row],[AdjusterMemberName]],_Adjuster[Adjuster Name],_Adjuster[Email],,0)</f>
        <v>JRubalcava@knightcompany.com</v>
      </c>
      <c r="Y2573" s="15" t="str">
        <f>_xlfn.XLOOKUP(_LOOKUP[[#This Row],[AdjusterMemberName]],_Adjuster[Adjuster Name],_Adjuster[Phone Number],,0)</f>
        <v>424-559-5420</v>
      </c>
      <c r="Z2573" s="15" t="s">
        <v>26691</v>
      </c>
      <c r="AA25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1244 Camran Ave, Lancaster  CA 93535</v>
      </c>
      <c r="AB2573" s="15"/>
    </row>
    <row r="2574" spans="1:28" x14ac:dyDescent="0.3">
      <c r="A2574" s="14">
        <v>1</v>
      </c>
      <c r="B2574" s="14">
        <v>1</v>
      </c>
      <c r="C2574" s="15" t="s">
        <v>22678</v>
      </c>
      <c r="D2574" s="15" t="s">
        <v>22678</v>
      </c>
      <c r="E2574" s="15">
        <v>45639</v>
      </c>
      <c r="F2574" s="15" t="s">
        <v>22679</v>
      </c>
      <c r="G2574" s="15">
        <v>45566</v>
      </c>
      <c r="H2574" s="15">
        <v>45748</v>
      </c>
      <c r="I2574" s="15" t="s">
        <v>26699</v>
      </c>
      <c r="J2574" s="15" t="s">
        <v>26700</v>
      </c>
      <c r="K2574" s="15" t="s">
        <v>45696</v>
      </c>
      <c r="L2574" s="15" t="s">
        <v>103</v>
      </c>
      <c r="M2574" s="15" t="s">
        <v>1336</v>
      </c>
      <c r="N2574" s="14">
        <v>2015</v>
      </c>
      <c r="O2574" s="15" t="s">
        <v>26701</v>
      </c>
      <c r="P2574" s="15" t="s">
        <v>106</v>
      </c>
      <c r="Q2574" s="15" t="s">
        <v>46922</v>
      </c>
      <c r="R2574" s="15" t="s">
        <v>22683</v>
      </c>
      <c r="S2574" s="15" t="s">
        <v>22684</v>
      </c>
      <c r="T2574" s="15" t="s">
        <v>4707</v>
      </c>
      <c r="U2574" s="15" t="s">
        <v>53</v>
      </c>
      <c r="V2574" s="15" t="s">
        <v>46351</v>
      </c>
      <c r="W2574" s="15" t="s">
        <v>3184</v>
      </c>
      <c r="X2574" s="15" t="str">
        <f>_xlfn.XLOOKUP(_LOOKUP[[#This Row],[AdjusterMemberName]],_Adjuster[Adjuster Name],_Adjuster[Email],,0)</f>
        <v>mQualls@knightcompany.com</v>
      </c>
      <c r="Y2574" s="15" t="str">
        <f>_xlfn.XLOOKUP(_LOOKUP[[#This Row],[AdjusterMemberName]],_Adjuster[Adjuster Name],_Adjuster[Phone Number],,0)</f>
        <v>424-559-5436</v>
      </c>
      <c r="Z2574" s="15" t="s">
        <v>22685</v>
      </c>
      <c r="AA25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2921 Lupine, Lake Forest  CA 92630</v>
      </c>
      <c r="AB2574" s="15"/>
    </row>
    <row r="2575" spans="1:28" x14ac:dyDescent="0.3">
      <c r="A2575" s="14">
        <v>1</v>
      </c>
      <c r="B2575" s="14">
        <v>1</v>
      </c>
      <c r="C2575" s="15" t="s">
        <v>26731</v>
      </c>
      <c r="D2575" s="15" t="s">
        <v>26731</v>
      </c>
      <c r="E2575" s="15">
        <v>45639</v>
      </c>
      <c r="F2575" s="15" t="s">
        <v>26732</v>
      </c>
      <c r="G2575" s="15">
        <v>45589</v>
      </c>
      <c r="H2575" s="15">
        <v>45771</v>
      </c>
      <c r="I2575" s="15" t="s">
        <v>26733</v>
      </c>
      <c r="J2575" s="15" t="s">
        <v>26734</v>
      </c>
      <c r="K2575" s="15" t="s">
        <v>45332</v>
      </c>
      <c r="L2575" s="15" t="s">
        <v>314</v>
      </c>
      <c r="M2575" s="15" t="s">
        <v>315</v>
      </c>
      <c r="N2575" s="14">
        <v>2024</v>
      </c>
      <c r="O2575" s="15" t="s">
        <v>26735</v>
      </c>
      <c r="P2575" s="15" t="s">
        <v>106</v>
      </c>
      <c r="Q2575" s="15" t="s">
        <v>47072</v>
      </c>
      <c r="R2575" s="15" t="s">
        <v>3208</v>
      </c>
      <c r="S2575" s="15" t="s">
        <v>26736</v>
      </c>
      <c r="T2575" s="15" t="s">
        <v>20392</v>
      </c>
      <c r="U2575" s="15" t="s">
        <v>53</v>
      </c>
      <c r="V2575" s="15" t="s">
        <v>46438</v>
      </c>
      <c r="W2575" s="15" t="s">
        <v>54</v>
      </c>
      <c r="X2575" s="15" t="str">
        <f>_xlfn.XLOOKUP(_LOOKUP[[#This Row],[AdjusterMemberName]],_Adjuster[Adjuster Name],_Adjuster[Email],,0)</f>
        <v>JRubalcava@knightcompany.com</v>
      </c>
      <c r="Y2575" s="15" t="str">
        <f>_xlfn.XLOOKUP(_LOOKUP[[#This Row],[AdjusterMemberName]],_Adjuster[Adjuster Name],_Adjuster[Phone Number],,0)</f>
        <v>424-559-5420</v>
      </c>
      <c r="Z2575" s="15" t="s">
        <v>26737</v>
      </c>
      <c r="AA25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7992 Gander Way, Antelope  CA 95843</v>
      </c>
      <c r="AB2575" s="15"/>
    </row>
    <row r="2576" spans="1:28" x14ac:dyDescent="0.3">
      <c r="A2576" s="14">
        <v>1</v>
      </c>
      <c r="B2576" s="14">
        <v>1</v>
      </c>
      <c r="C2576" s="15" t="s">
        <v>26901</v>
      </c>
      <c r="D2576" s="15" t="s">
        <v>26902</v>
      </c>
      <c r="E2576" s="15">
        <v>45639</v>
      </c>
      <c r="F2576" s="15" t="s">
        <v>26903</v>
      </c>
      <c r="G2576" s="15">
        <v>45531</v>
      </c>
      <c r="H2576" s="15">
        <v>45715</v>
      </c>
      <c r="I2576" s="15" t="s">
        <v>26904</v>
      </c>
      <c r="J2576" s="15" t="s">
        <v>26905</v>
      </c>
      <c r="K2576" s="15" t="s">
        <v>45481</v>
      </c>
      <c r="L2576" s="15" t="s">
        <v>128</v>
      </c>
      <c r="M2576" s="15" t="s">
        <v>836</v>
      </c>
      <c r="N2576" s="14">
        <v>2024</v>
      </c>
      <c r="O2576" s="15" t="s">
        <v>26906</v>
      </c>
      <c r="P2576" s="15" t="s">
        <v>106</v>
      </c>
      <c r="Q2576" s="15" t="s">
        <v>47073</v>
      </c>
      <c r="R2576" s="15" t="s">
        <v>26907</v>
      </c>
      <c r="S2576" s="15" t="s">
        <v>26908</v>
      </c>
      <c r="T2576" s="15" t="s">
        <v>174</v>
      </c>
      <c r="U2576" s="15" t="s">
        <v>53</v>
      </c>
      <c r="V2576" s="15" t="s">
        <v>46433</v>
      </c>
      <c r="W2576" s="15" t="s">
        <v>1357</v>
      </c>
      <c r="X2576" s="15" t="str">
        <f>_xlfn.XLOOKUP(_LOOKUP[[#This Row],[AdjusterMemberName]],_Adjuster[Adjuster Name],_Adjuster[Email],,0)</f>
        <v>jRivera1@knightcompany.com</v>
      </c>
      <c r="Y2576" s="15" t="str">
        <f>_xlfn.XLOOKUP(_LOOKUP[[#This Row],[AdjusterMemberName]],_Adjuster[Adjuster Name],_Adjuster[Phone Number],,0)</f>
        <v>424-559-5239</v>
      </c>
      <c r="Z2576" s="15" t="s">
        <v>26909</v>
      </c>
      <c r="AA25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5705 West Blvd, Los Angeles  CA 90043</v>
      </c>
      <c r="AB2576" s="15"/>
    </row>
    <row r="2577" spans="1:28" x14ac:dyDescent="0.3">
      <c r="A2577" s="14">
        <v>1</v>
      </c>
      <c r="B2577" s="14">
        <v>1</v>
      </c>
      <c r="C2577" s="15" t="s">
        <v>11323</v>
      </c>
      <c r="D2577" s="15" t="s">
        <v>11323</v>
      </c>
      <c r="E2577" s="15">
        <v>45639</v>
      </c>
      <c r="F2577" s="15" t="s">
        <v>26988</v>
      </c>
      <c r="G2577" s="15">
        <v>45506</v>
      </c>
      <c r="H2577" s="15">
        <v>45690</v>
      </c>
      <c r="I2577" s="15" t="s">
        <v>26989</v>
      </c>
      <c r="J2577" s="15" t="s">
        <v>26990</v>
      </c>
      <c r="K2577" s="15" t="s">
        <v>45855</v>
      </c>
      <c r="L2577" s="15" t="s">
        <v>201</v>
      </c>
      <c r="M2577" s="15" t="s">
        <v>11327</v>
      </c>
      <c r="N2577" s="14">
        <v>2015</v>
      </c>
      <c r="O2577" s="15" t="s">
        <v>11328</v>
      </c>
      <c r="P2577" s="15" t="s">
        <v>106</v>
      </c>
      <c r="Q2577" s="15" t="s">
        <v>47065</v>
      </c>
      <c r="R2577" s="15" t="s">
        <v>7656</v>
      </c>
      <c r="S2577" s="15" t="s">
        <v>11329</v>
      </c>
      <c r="T2577" s="15" t="s">
        <v>6635</v>
      </c>
      <c r="U2577" s="15" t="s">
        <v>53</v>
      </c>
      <c r="V2577" s="15" t="s">
        <v>45723</v>
      </c>
      <c r="W2577" s="15" t="s">
        <v>1186</v>
      </c>
      <c r="X2577" s="15" t="str">
        <f>_xlfn.XLOOKUP(_LOOKUP[[#This Row],[AdjusterMemberName]],_Adjuster[Adjuster Name],_Adjuster[Email],,0)</f>
        <v>sAkinleye@knightcompany.com</v>
      </c>
      <c r="Y2577" s="15" t="str">
        <f>_xlfn.XLOOKUP(_LOOKUP[[#This Row],[AdjusterMemberName]],_Adjuster[Adjuster Name],_Adjuster[Phone Number],,0)</f>
        <v>424-559-5280</v>
      </c>
      <c r="Z2577" s="15" t="s">
        <v>11330</v>
      </c>
      <c r="AA25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888 N San Mateo Dr Apt A403, San Mateo  CA 94401</v>
      </c>
      <c r="AB2577" s="15">
        <v>45657</v>
      </c>
    </row>
    <row r="2578" spans="1:28" x14ac:dyDescent="0.3">
      <c r="A2578" s="14">
        <v>1</v>
      </c>
      <c r="B2578" s="14">
        <v>1</v>
      </c>
      <c r="C2578" s="15" t="s">
        <v>27234</v>
      </c>
      <c r="D2578" s="15" t="s">
        <v>27235</v>
      </c>
      <c r="E2578" s="15">
        <v>45639</v>
      </c>
      <c r="F2578" s="15" t="s">
        <v>27236</v>
      </c>
      <c r="G2578" s="15">
        <v>45519</v>
      </c>
      <c r="H2578" s="15">
        <v>45703</v>
      </c>
      <c r="I2578" s="15" t="s">
        <v>27237</v>
      </c>
      <c r="J2578" s="15" t="s">
        <v>27238</v>
      </c>
      <c r="K2578" s="15" t="s">
        <v>45678</v>
      </c>
      <c r="L2578" s="15" t="s">
        <v>128</v>
      </c>
      <c r="M2578" s="15" t="s">
        <v>170</v>
      </c>
      <c r="N2578" s="14">
        <v>2020</v>
      </c>
      <c r="O2578" s="15" t="s">
        <v>27239</v>
      </c>
      <c r="P2578" s="15" t="s">
        <v>106</v>
      </c>
      <c r="Q2578" s="15" t="s">
        <v>47073</v>
      </c>
      <c r="R2578" s="15" t="s">
        <v>27240</v>
      </c>
      <c r="S2578" s="15" t="s">
        <v>27241</v>
      </c>
      <c r="T2578" s="15" t="s">
        <v>3838</v>
      </c>
      <c r="U2578" s="15" t="s">
        <v>53</v>
      </c>
      <c r="V2578" s="15" t="s">
        <v>45596</v>
      </c>
      <c r="W2578" s="15" t="s">
        <v>175</v>
      </c>
      <c r="X2578" s="15" t="e">
        <f>_xlfn.XLOOKUP(_LOOKUP[[#This Row],[AdjusterMemberName]],_Adjuster[Adjuster Name],_Adjuster[Email],,0)</f>
        <v>#N/A</v>
      </c>
      <c r="Y2578" s="15" t="e">
        <f>_xlfn.XLOOKUP(_LOOKUP[[#This Row],[AdjusterMemberName]],_Adjuster[Adjuster Name],_Adjuster[Phone Number],,0)</f>
        <v>#N/A</v>
      </c>
      <c r="Z2578" s="15" t="s">
        <v>27242</v>
      </c>
      <c r="AA25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11530 Cantlay St, North Hollywood  CA 91605</v>
      </c>
      <c r="AB2578" s="15"/>
    </row>
    <row r="2579" spans="1:28" x14ac:dyDescent="0.3">
      <c r="A2579" s="14">
        <v>1</v>
      </c>
      <c r="B2579" s="14">
        <v>0</v>
      </c>
      <c r="C2579" s="15" t="s">
        <v>27442</v>
      </c>
      <c r="D2579" s="15" t="s">
        <v>4756</v>
      </c>
      <c r="E2579" s="15">
        <v>45639</v>
      </c>
      <c r="F2579" s="15" t="s">
        <v>27443</v>
      </c>
      <c r="G2579" s="15">
        <v>45604</v>
      </c>
      <c r="H2579" s="15">
        <v>45785</v>
      </c>
      <c r="I2579" s="15" t="s">
        <v>27444</v>
      </c>
      <c r="J2579" s="15" t="s">
        <v>27445</v>
      </c>
      <c r="K2579" s="15" t="s">
        <v>45352</v>
      </c>
      <c r="L2579" s="15" t="s">
        <v>987</v>
      </c>
      <c r="M2579" s="15" t="s">
        <v>17165</v>
      </c>
      <c r="N2579" s="14">
        <v>2009</v>
      </c>
      <c r="O2579" s="15" t="s">
        <v>27446</v>
      </c>
      <c r="P2579" s="15" t="s">
        <v>106</v>
      </c>
      <c r="Q2579" s="15" t="s">
        <v>47065</v>
      </c>
      <c r="R2579" s="15" t="s">
        <v>27447</v>
      </c>
      <c r="S2579" s="15" t="s">
        <v>27448</v>
      </c>
      <c r="T2579" s="15" t="s">
        <v>286</v>
      </c>
      <c r="U2579" s="15" t="s">
        <v>53</v>
      </c>
      <c r="V2579" s="15" t="s">
        <v>45606</v>
      </c>
      <c r="W2579" s="15" t="s">
        <v>1186</v>
      </c>
      <c r="X2579" s="15" t="str">
        <f>_xlfn.XLOOKUP(_LOOKUP[[#This Row],[AdjusterMemberName]],_Adjuster[Adjuster Name],_Adjuster[Email],,0)</f>
        <v>sAkinleye@knightcompany.com</v>
      </c>
      <c r="Y2579" s="15" t="str">
        <f>_xlfn.XLOOKUP(_LOOKUP[[#This Row],[AdjusterMemberName]],_Adjuster[Adjuster Name],_Adjuster[Phone Number],,0)</f>
        <v>424-559-5280</v>
      </c>
      <c r="Z2579" s="15" t="s">
        <v>27449</v>
      </c>
      <c r="AA25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6485 Atlantic Ave Apt 58, Long Beach  CA 90805</v>
      </c>
      <c r="AB2579" s="15">
        <v>45676</v>
      </c>
    </row>
    <row r="2580" spans="1:28" x14ac:dyDescent="0.3">
      <c r="A2580" s="14">
        <v>1</v>
      </c>
      <c r="B2580" s="14">
        <v>1</v>
      </c>
      <c r="C2580" s="15" t="s">
        <v>27600</v>
      </c>
      <c r="D2580" s="15" t="s">
        <v>27600</v>
      </c>
      <c r="E2580" s="15">
        <v>45639</v>
      </c>
      <c r="F2580" s="15" t="s">
        <v>27601</v>
      </c>
      <c r="G2580" s="15">
        <v>45616</v>
      </c>
      <c r="H2580" s="15">
        <v>45797</v>
      </c>
      <c r="I2580" s="15" t="s">
        <v>27602</v>
      </c>
      <c r="J2580" s="15" t="s">
        <v>27603</v>
      </c>
      <c r="K2580" s="15" t="s">
        <v>45559</v>
      </c>
      <c r="L2580" s="15" t="s">
        <v>687</v>
      </c>
      <c r="M2580" s="15" t="s">
        <v>2261</v>
      </c>
      <c r="N2580" s="14">
        <v>2019</v>
      </c>
      <c r="O2580" s="15" t="s">
        <v>27604</v>
      </c>
      <c r="P2580" s="15" t="s">
        <v>106</v>
      </c>
      <c r="Q2580" s="15" t="s">
        <v>47019</v>
      </c>
      <c r="R2580" s="15" t="s">
        <v>27605</v>
      </c>
      <c r="S2580" s="15" t="s">
        <v>27606</v>
      </c>
      <c r="T2580" s="15" t="s">
        <v>174</v>
      </c>
      <c r="U2580" s="15" t="s">
        <v>53</v>
      </c>
      <c r="V2580" s="15" t="s">
        <v>45694</v>
      </c>
      <c r="W2580" s="15" t="s">
        <v>1624</v>
      </c>
      <c r="X2580" s="15" t="e">
        <f>_xlfn.XLOOKUP(_LOOKUP[[#This Row],[AdjusterMemberName]],_Adjuster[Adjuster Name],_Adjuster[Email],,0)</f>
        <v>#N/A</v>
      </c>
      <c r="Y2580" s="15" t="e">
        <f>_xlfn.XLOOKUP(_LOOKUP[[#This Row],[AdjusterMemberName]],_Adjuster[Adjuster Name],_Adjuster[Phone Number],,0)</f>
        <v>#N/A</v>
      </c>
      <c r="Z2580" s="15" t="s">
        <v>27607</v>
      </c>
      <c r="AA25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809 E 80Th St, Los Angeles  CA 90001</v>
      </c>
      <c r="AB2580" s="15"/>
    </row>
    <row r="2581" spans="1:28" x14ac:dyDescent="0.3">
      <c r="A2581" s="14">
        <v>1</v>
      </c>
      <c r="B2581" s="14">
        <v>1</v>
      </c>
      <c r="C2581" s="15" t="s">
        <v>27672</v>
      </c>
      <c r="D2581" s="15" t="s">
        <v>27672</v>
      </c>
      <c r="E2581" s="15">
        <v>45639</v>
      </c>
      <c r="F2581" s="15" t="s">
        <v>27673</v>
      </c>
      <c r="G2581" s="15">
        <v>45541</v>
      </c>
      <c r="H2581" s="15">
        <v>45722</v>
      </c>
      <c r="I2581" s="15" t="s">
        <v>27674</v>
      </c>
      <c r="J2581" s="15" t="s">
        <v>27675</v>
      </c>
      <c r="K2581" s="15" t="s">
        <v>45388</v>
      </c>
      <c r="L2581" s="15" t="s">
        <v>103</v>
      </c>
      <c r="M2581" s="15" t="s">
        <v>27676</v>
      </c>
      <c r="N2581" s="14">
        <v>2008</v>
      </c>
      <c r="O2581" s="15" t="s">
        <v>27677</v>
      </c>
      <c r="P2581" s="15" t="s">
        <v>106</v>
      </c>
      <c r="Q2581" s="15" t="s">
        <v>47019</v>
      </c>
      <c r="R2581" s="15" t="s">
        <v>27678</v>
      </c>
      <c r="S2581" s="15" t="s">
        <v>27679</v>
      </c>
      <c r="T2581" s="15" t="s">
        <v>4274</v>
      </c>
      <c r="U2581" s="15" t="s">
        <v>53</v>
      </c>
      <c r="V2581" s="15" t="s">
        <v>45751</v>
      </c>
      <c r="W2581" s="15" t="s">
        <v>3184</v>
      </c>
      <c r="X2581" s="15" t="str">
        <f>_xlfn.XLOOKUP(_LOOKUP[[#This Row],[AdjusterMemberName]],_Adjuster[Adjuster Name],_Adjuster[Email],,0)</f>
        <v>mQualls@knightcompany.com</v>
      </c>
      <c r="Y2581" s="15" t="str">
        <f>_xlfn.XLOOKUP(_LOOKUP[[#This Row],[AdjusterMemberName]],_Adjuster[Adjuster Name],_Adjuster[Phone Number],,0)</f>
        <v>424-559-5436</v>
      </c>
      <c r="Z2581" s="15" t="s">
        <v>27680</v>
      </c>
      <c r="AA25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2081 El Molino Ave Apt 2, Altadena  CA 91001</v>
      </c>
      <c r="AB2581" s="15"/>
    </row>
    <row r="2582" spans="1:28" x14ac:dyDescent="0.3">
      <c r="A2582" s="14">
        <v>1</v>
      </c>
      <c r="B2582" s="14">
        <v>1</v>
      </c>
      <c r="C2582" s="15" t="s">
        <v>26378</v>
      </c>
      <c r="D2582" s="15" t="s">
        <v>26378</v>
      </c>
      <c r="E2582" s="15">
        <v>45638</v>
      </c>
      <c r="F2582" s="15" t="s">
        <v>26379</v>
      </c>
      <c r="G2582" s="15">
        <v>45585</v>
      </c>
      <c r="H2582" s="15">
        <v>45767</v>
      </c>
      <c r="I2582" s="15" t="s">
        <v>26380</v>
      </c>
      <c r="J2582" s="15" t="s">
        <v>26381</v>
      </c>
      <c r="K2582" s="15" t="s">
        <v>45861</v>
      </c>
      <c r="L2582" s="15" t="s">
        <v>1493</v>
      </c>
      <c r="M2582" s="15" t="s">
        <v>22779</v>
      </c>
      <c r="N2582" s="14">
        <v>2020</v>
      </c>
      <c r="O2582" s="15" t="s">
        <v>26382</v>
      </c>
      <c r="P2582" s="15" t="s">
        <v>106</v>
      </c>
      <c r="Q2582" s="15" t="s">
        <v>47059</v>
      </c>
      <c r="R2582" s="15" t="s">
        <v>26383</v>
      </c>
      <c r="S2582" s="15" t="s">
        <v>26384</v>
      </c>
      <c r="T2582" s="15" t="s">
        <v>164</v>
      </c>
      <c r="U2582" s="15" t="s">
        <v>53</v>
      </c>
      <c r="V2582" s="15" t="s">
        <v>45371</v>
      </c>
      <c r="W2582" s="15" t="s">
        <v>175</v>
      </c>
      <c r="X2582" s="15" t="e">
        <f>_xlfn.XLOOKUP(_LOOKUP[[#This Row],[AdjusterMemberName]],_Adjuster[Adjuster Name],_Adjuster[Email],,0)</f>
        <v>#N/A</v>
      </c>
      <c r="Y2582" s="15" t="e">
        <f>_xlfn.XLOOKUP(_LOOKUP[[#This Row],[AdjusterMemberName]],_Adjuster[Adjuster Name],_Adjuster[Phone Number],,0)</f>
        <v>#N/A</v>
      </c>
      <c r="Z2582" s="15" t="s">
        <v>26385</v>
      </c>
      <c r="AA25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4310 W Weldon Ave, Fresno  CA 93722</v>
      </c>
      <c r="AB2582" s="15"/>
    </row>
    <row r="2583" spans="1:28" x14ac:dyDescent="0.3">
      <c r="A2583" s="14">
        <v>1</v>
      </c>
      <c r="B2583" s="14">
        <v>1</v>
      </c>
      <c r="C2583" s="15" t="s">
        <v>14493</v>
      </c>
      <c r="D2583" s="15" t="s">
        <v>26401</v>
      </c>
      <c r="E2583" s="15">
        <v>45638</v>
      </c>
      <c r="F2583" s="15" t="s">
        <v>26402</v>
      </c>
      <c r="G2583" s="15">
        <v>45463</v>
      </c>
      <c r="H2583" s="15">
        <v>45646</v>
      </c>
      <c r="I2583" s="15" t="s">
        <v>26403</v>
      </c>
      <c r="J2583" s="15" t="s">
        <v>26404</v>
      </c>
      <c r="K2583" s="15" t="s">
        <v>45379</v>
      </c>
      <c r="L2583" s="15" t="s">
        <v>314</v>
      </c>
      <c r="M2583" s="15" t="s">
        <v>978</v>
      </c>
      <c r="N2583" s="14">
        <v>2021</v>
      </c>
      <c r="O2583" s="15" t="s">
        <v>26405</v>
      </c>
      <c r="P2583" s="15" t="s">
        <v>106</v>
      </c>
      <c r="Q2583" s="15" t="s">
        <v>47079</v>
      </c>
      <c r="R2583" s="15" t="s">
        <v>14498</v>
      </c>
      <c r="S2583" s="15" t="s">
        <v>14499</v>
      </c>
      <c r="T2583" s="15" t="s">
        <v>3565</v>
      </c>
      <c r="U2583" s="15" t="s">
        <v>53</v>
      </c>
      <c r="V2583" s="15" t="s">
        <v>45338</v>
      </c>
      <c r="W2583" s="15" t="s">
        <v>1186</v>
      </c>
      <c r="X2583" s="15" t="str">
        <f>_xlfn.XLOOKUP(_LOOKUP[[#This Row],[AdjusterMemberName]],_Adjuster[Adjuster Name],_Adjuster[Email],,0)</f>
        <v>sAkinleye@knightcompany.com</v>
      </c>
      <c r="Y2583" s="15" t="str">
        <f>_xlfn.XLOOKUP(_LOOKUP[[#This Row],[AdjusterMemberName]],_Adjuster[Adjuster Name],_Adjuster[Phone Number],,0)</f>
        <v>424-559-5280</v>
      </c>
      <c r="Z2583" s="15" t="s">
        <v>14500</v>
      </c>
      <c r="AA25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4625 E 59Th Pl Apt A, Maywood  CA 90270</v>
      </c>
      <c r="AB2583" s="15"/>
    </row>
    <row r="2584" spans="1:28" x14ac:dyDescent="0.3">
      <c r="A2584" s="14">
        <v>1</v>
      </c>
      <c r="B2584" s="14">
        <v>1</v>
      </c>
      <c r="C2584" s="15" t="s">
        <v>26457</v>
      </c>
      <c r="D2584" s="15" t="s">
        <v>26458</v>
      </c>
      <c r="E2584" s="15">
        <v>45638</v>
      </c>
      <c r="F2584" s="15" t="s">
        <v>26459</v>
      </c>
      <c r="G2584" s="15">
        <v>45532</v>
      </c>
      <c r="H2584" s="15">
        <v>45716</v>
      </c>
      <c r="I2584" s="15" t="s">
        <v>26460</v>
      </c>
      <c r="J2584" s="15" t="s">
        <v>26461</v>
      </c>
      <c r="K2584" s="15" t="s">
        <v>45358</v>
      </c>
      <c r="L2584" s="15" t="s">
        <v>128</v>
      </c>
      <c r="M2584" s="15" t="s">
        <v>129</v>
      </c>
      <c r="N2584" s="14">
        <v>2024</v>
      </c>
      <c r="O2584" s="15" t="s">
        <v>26462</v>
      </c>
      <c r="P2584" s="15" t="s">
        <v>106</v>
      </c>
      <c r="Q2584" s="15" t="s">
        <v>47079</v>
      </c>
      <c r="R2584" s="15" t="s">
        <v>26463</v>
      </c>
      <c r="S2584" s="15" t="s">
        <v>26464</v>
      </c>
      <c r="T2584" s="15" t="s">
        <v>253</v>
      </c>
      <c r="U2584" s="15" t="s">
        <v>53</v>
      </c>
      <c r="V2584" s="15" t="s">
        <v>45359</v>
      </c>
      <c r="W2584" s="15" t="s">
        <v>3307</v>
      </c>
      <c r="X2584" s="15" t="e">
        <f>_xlfn.XLOOKUP(_LOOKUP[[#This Row],[AdjusterMemberName]],_Adjuster[Adjuster Name],_Adjuster[Email],,0)</f>
        <v>#N/A</v>
      </c>
      <c r="Y2584" s="15" t="e">
        <f>_xlfn.XLOOKUP(_LOOKUP[[#This Row],[AdjusterMemberName]],_Adjuster[Adjuster Name],_Adjuster[Phone Number],,0)</f>
        <v>#N/A</v>
      </c>
      <c r="Z2584" s="15" t="s">
        <v>26465</v>
      </c>
      <c r="AA25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825 Walnut St Apt 5, Inglewood  CA 90301</v>
      </c>
      <c r="AB2584" s="15"/>
    </row>
    <row r="2585" spans="1:28" x14ac:dyDescent="0.3">
      <c r="A2585" s="14">
        <v>1</v>
      </c>
      <c r="B2585" s="14">
        <v>1</v>
      </c>
      <c r="C2585" s="15" t="s">
        <v>26466</v>
      </c>
      <c r="D2585" s="15" t="s">
        <v>26467</v>
      </c>
      <c r="E2585" s="15">
        <v>45638</v>
      </c>
      <c r="F2585" s="15" t="s">
        <v>26468</v>
      </c>
      <c r="G2585" s="15">
        <v>45611</v>
      </c>
      <c r="H2585" s="15">
        <v>45792</v>
      </c>
      <c r="I2585" s="15" t="s">
        <v>26469</v>
      </c>
      <c r="J2585" s="15" t="s">
        <v>26470</v>
      </c>
      <c r="K2585" s="15" t="s">
        <v>45442</v>
      </c>
      <c r="L2585" s="15" t="s">
        <v>128</v>
      </c>
      <c r="M2585" s="15" t="s">
        <v>129</v>
      </c>
      <c r="N2585" s="14">
        <v>2014</v>
      </c>
      <c r="O2585" s="15" t="s">
        <v>26471</v>
      </c>
      <c r="P2585" s="15" t="s">
        <v>106</v>
      </c>
      <c r="Q2585" s="15" t="s">
        <v>47012</v>
      </c>
      <c r="R2585" s="15" t="s">
        <v>12229</v>
      </c>
      <c r="S2585" s="15" t="s">
        <v>26472</v>
      </c>
      <c r="T2585" s="15" t="s">
        <v>5790</v>
      </c>
      <c r="U2585" s="15" t="s">
        <v>53</v>
      </c>
      <c r="V2585" s="15" t="s">
        <v>46447</v>
      </c>
      <c r="W2585" s="15" t="s">
        <v>1186</v>
      </c>
      <c r="X2585" s="15" t="str">
        <f>_xlfn.XLOOKUP(_LOOKUP[[#This Row],[AdjusterMemberName]],_Adjuster[Adjuster Name],_Adjuster[Email],,0)</f>
        <v>sAkinleye@knightcompany.com</v>
      </c>
      <c r="Y2585" s="15" t="str">
        <f>_xlfn.XLOOKUP(_LOOKUP[[#This Row],[AdjusterMemberName]],_Adjuster[Adjuster Name],_Adjuster[Phone Number],,0)</f>
        <v>424-559-5280</v>
      </c>
      <c r="Z2585" s="15" t="s">
        <v>26473</v>
      </c>
      <c r="AA25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12801 Brookhurst St Unit 1249, Garden Grove  CA 92840</v>
      </c>
      <c r="AB2585" s="15"/>
    </row>
    <row r="2586" spans="1:28" x14ac:dyDescent="0.3">
      <c r="A2586" s="14">
        <v>1</v>
      </c>
      <c r="B2586" s="14">
        <v>1</v>
      </c>
      <c r="C2586" s="15" t="s">
        <v>26478</v>
      </c>
      <c r="D2586" s="15" t="s">
        <v>26478</v>
      </c>
      <c r="E2586" s="15">
        <v>45638</v>
      </c>
      <c r="F2586" s="15" t="s">
        <v>26479</v>
      </c>
      <c r="G2586" s="15">
        <v>45605</v>
      </c>
      <c r="H2586" s="15">
        <v>45786</v>
      </c>
      <c r="I2586" s="15" t="s">
        <v>26480</v>
      </c>
      <c r="J2586" s="15" t="s">
        <v>26481</v>
      </c>
      <c r="K2586" s="15" t="s">
        <v>45329</v>
      </c>
      <c r="L2586" s="15" t="s">
        <v>139</v>
      </c>
      <c r="M2586" s="15" t="s">
        <v>140</v>
      </c>
      <c r="N2586" s="14">
        <v>2020</v>
      </c>
      <c r="O2586" s="15" t="s">
        <v>26482</v>
      </c>
      <c r="P2586" s="15" t="s">
        <v>106</v>
      </c>
      <c r="Q2586" s="15" t="s">
        <v>47019</v>
      </c>
      <c r="R2586" s="15" t="s">
        <v>26483</v>
      </c>
      <c r="S2586" s="15" t="s">
        <v>26484</v>
      </c>
      <c r="T2586" s="15" t="s">
        <v>1067</v>
      </c>
      <c r="U2586" s="15" t="s">
        <v>53</v>
      </c>
      <c r="V2586" s="15" t="s">
        <v>45675</v>
      </c>
      <c r="W2586" s="15" t="s">
        <v>850</v>
      </c>
      <c r="X2586" s="15" t="e">
        <f>_xlfn.XLOOKUP(_LOOKUP[[#This Row],[AdjusterMemberName]],_Adjuster[Adjuster Name],_Adjuster[Email],,0)</f>
        <v>#N/A</v>
      </c>
      <c r="Y2586" s="15" t="e">
        <f>_xlfn.XLOOKUP(_LOOKUP[[#This Row],[AdjusterMemberName]],_Adjuster[Adjuster Name],_Adjuster[Phone Number],,0)</f>
        <v>#N/A</v>
      </c>
      <c r="Z2586" s="15" t="s">
        <v>26485</v>
      </c>
      <c r="AA25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2700 Arelious Walker Dr Apt 515, San Francisco  CA 94124</v>
      </c>
      <c r="AB2586" s="15"/>
    </row>
    <row r="2587" spans="1:28" x14ac:dyDescent="0.3">
      <c r="A2587" s="14">
        <v>1</v>
      </c>
      <c r="B2587" s="14">
        <v>1</v>
      </c>
      <c r="C2587" s="15" t="s">
        <v>26478</v>
      </c>
      <c r="D2587" s="15" t="s">
        <v>26478</v>
      </c>
      <c r="E2587" s="15">
        <v>45638</v>
      </c>
      <c r="F2587" s="15" t="s">
        <v>26479</v>
      </c>
      <c r="G2587" s="15">
        <v>45605</v>
      </c>
      <c r="H2587" s="15">
        <v>45786</v>
      </c>
      <c r="I2587" s="15" t="s">
        <v>26486</v>
      </c>
      <c r="J2587" s="15" t="s">
        <v>26487</v>
      </c>
      <c r="K2587" s="15" t="s">
        <v>45329</v>
      </c>
      <c r="L2587" s="15" t="s">
        <v>139</v>
      </c>
      <c r="M2587" s="15" t="s">
        <v>140</v>
      </c>
      <c r="N2587" s="14">
        <v>2020</v>
      </c>
      <c r="O2587" s="15" t="s">
        <v>26482</v>
      </c>
      <c r="P2587" s="15" t="s">
        <v>106</v>
      </c>
      <c r="Q2587" s="15" t="s">
        <v>47019</v>
      </c>
      <c r="R2587" s="15" t="s">
        <v>26483</v>
      </c>
      <c r="S2587" s="15" t="s">
        <v>26484</v>
      </c>
      <c r="T2587" s="15" t="s">
        <v>1067</v>
      </c>
      <c r="U2587" s="15" t="s">
        <v>53</v>
      </c>
      <c r="V2587" s="15" t="s">
        <v>45675</v>
      </c>
      <c r="W2587" s="15" t="s">
        <v>850</v>
      </c>
      <c r="X2587" s="15" t="e">
        <f>_xlfn.XLOOKUP(_LOOKUP[[#This Row],[AdjusterMemberName]],_Adjuster[Adjuster Name],_Adjuster[Email],,0)</f>
        <v>#N/A</v>
      </c>
      <c r="Y2587" s="15" t="e">
        <f>_xlfn.XLOOKUP(_LOOKUP[[#This Row],[AdjusterMemberName]],_Adjuster[Adjuster Name],_Adjuster[Phone Number],,0)</f>
        <v>#N/A</v>
      </c>
      <c r="Z2587" s="15" t="s">
        <v>26485</v>
      </c>
      <c r="AA25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2700 Arelious Walker Dr Apt 515, San Francisco  CA 94124</v>
      </c>
      <c r="AB2587" s="15"/>
    </row>
    <row r="2588" spans="1:28" x14ac:dyDescent="0.3">
      <c r="A2588" s="14">
        <v>1</v>
      </c>
      <c r="B2588" s="14">
        <v>1</v>
      </c>
      <c r="C2588" s="15" t="s">
        <v>26515</v>
      </c>
      <c r="D2588" s="15" t="s">
        <v>26516</v>
      </c>
      <c r="E2588" s="15">
        <v>45638</v>
      </c>
      <c r="F2588" s="15" t="s">
        <v>26517</v>
      </c>
      <c r="G2588" s="15">
        <v>45595</v>
      </c>
      <c r="H2588" s="15">
        <v>45777</v>
      </c>
      <c r="I2588" s="15" t="s">
        <v>26518</v>
      </c>
      <c r="J2588" s="15" t="s">
        <v>26519</v>
      </c>
      <c r="K2588" s="15" t="s">
        <v>45332</v>
      </c>
      <c r="L2588" s="15" t="s">
        <v>281</v>
      </c>
      <c r="M2588" s="15" t="s">
        <v>8183</v>
      </c>
      <c r="N2588" s="14">
        <v>2007</v>
      </c>
      <c r="O2588" s="15" t="s">
        <v>26520</v>
      </c>
      <c r="P2588" s="15" t="s">
        <v>106</v>
      </c>
      <c r="Q2588" s="15" t="s">
        <v>47019</v>
      </c>
      <c r="R2588" s="15" t="s">
        <v>26521</v>
      </c>
      <c r="S2588" s="15" t="s">
        <v>26522</v>
      </c>
      <c r="T2588" s="15" t="s">
        <v>2292</v>
      </c>
      <c r="U2588" s="15" t="s">
        <v>53</v>
      </c>
      <c r="V2588" s="15" t="s">
        <v>46257</v>
      </c>
      <c r="W2588" s="15" t="s">
        <v>8635</v>
      </c>
      <c r="X2588" s="15" t="e">
        <f>_xlfn.XLOOKUP(_LOOKUP[[#This Row],[AdjusterMemberName]],_Adjuster[Adjuster Name],_Adjuster[Email],,0)</f>
        <v>#N/A</v>
      </c>
      <c r="Y2588" s="15" t="e">
        <f>_xlfn.XLOOKUP(_LOOKUP[[#This Row],[AdjusterMemberName]],_Adjuster[Adjuster Name],_Adjuster[Phone Number],,0)</f>
        <v>#N/A</v>
      </c>
      <c r="Z2588" s="15" t="s">
        <v>26523</v>
      </c>
      <c r="AA25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521 Hilmar St, Santa Clara  CA 95050</v>
      </c>
      <c r="AB2588" s="15"/>
    </row>
    <row r="2589" spans="1:28" x14ac:dyDescent="0.3">
      <c r="A2589" s="14">
        <v>1</v>
      </c>
      <c r="B2589" s="14">
        <v>1</v>
      </c>
      <c r="C2589" s="15" t="s">
        <v>26622</v>
      </c>
      <c r="D2589" s="15" t="s">
        <v>26623</v>
      </c>
      <c r="E2589" s="15">
        <v>45638</v>
      </c>
      <c r="F2589" s="15" t="s">
        <v>26624</v>
      </c>
      <c r="G2589" s="15">
        <v>45569</v>
      </c>
      <c r="H2589" s="15">
        <v>45751</v>
      </c>
      <c r="I2589" s="15" t="s">
        <v>26625</v>
      </c>
      <c r="J2589" s="15" t="s">
        <v>26626</v>
      </c>
      <c r="K2589" s="15" t="s">
        <v>45582</v>
      </c>
      <c r="L2589" s="15" t="s">
        <v>2306</v>
      </c>
      <c r="M2589" s="15" t="s">
        <v>7868</v>
      </c>
      <c r="N2589" s="14">
        <v>2015</v>
      </c>
      <c r="O2589" s="15" t="s">
        <v>26627</v>
      </c>
      <c r="P2589" s="15" t="s">
        <v>106</v>
      </c>
      <c r="Q2589" s="15" t="s">
        <v>46976</v>
      </c>
      <c r="R2589" s="15" t="s">
        <v>781</v>
      </c>
      <c r="S2589" s="15" t="s">
        <v>26628</v>
      </c>
      <c r="T2589" s="15" t="s">
        <v>96</v>
      </c>
      <c r="U2589" s="15" t="s">
        <v>53</v>
      </c>
      <c r="V2589" s="15" t="s">
        <v>45410</v>
      </c>
      <c r="W2589" s="15" t="s">
        <v>1357</v>
      </c>
      <c r="X2589" s="15" t="str">
        <f>_xlfn.XLOOKUP(_LOOKUP[[#This Row],[AdjusterMemberName]],_Adjuster[Adjuster Name],_Adjuster[Email],,0)</f>
        <v>jRivera1@knightcompany.com</v>
      </c>
      <c r="Y2589" s="15" t="str">
        <f>_xlfn.XLOOKUP(_LOOKUP[[#This Row],[AdjusterMemberName]],_Adjuster[Adjuster Name],_Adjuster[Phone Number],,0)</f>
        <v>424-559-5239</v>
      </c>
      <c r="Z2589" s="15" t="s">
        <v>26629</v>
      </c>
      <c r="AA25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24510 Country Rd, Moreno Valley  CA 92557</v>
      </c>
      <c r="AB2589" s="15"/>
    </row>
    <row r="2590" spans="1:28" x14ac:dyDescent="0.3">
      <c r="A2590" s="14">
        <v>1</v>
      </c>
      <c r="B2590" s="14">
        <v>1</v>
      </c>
      <c r="C2590" s="15" t="s">
        <v>26692</v>
      </c>
      <c r="D2590" s="15" t="s">
        <v>26692</v>
      </c>
      <c r="E2590" s="15">
        <v>45638</v>
      </c>
      <c r="F2590" s="15" t="s">
        <v>26693</v>
      </c>
      <c r="G2590" s="15">
        <v>45627</v>
      </c>
      <c r="H2590" s="15">
        <v>45809</v>
      </c>
      <c r="I2590" s="15" t="s">
        <v>26694</v>
      </c>
      <c r="J2590" s="15" t="s">
        <v>26695</v>
      </c>
      <c r="K2590" s="15" t="s">
        <v>45373</v>
      </c>
      <c r="L2590" s="15" t="s">
        <v>103</v>
      </c>
      <c r="M2590" s="15" t="s">
        <v>304</v>
      </c>
      <c r="N2590" s="14">
        <v>2022</v>
      </c>
      <c r="O2590" s="15" t="s">
        <v>26696</v>
      </c>
      <c r="P2590" s="15" t="s">
        <v>106</v>
      </c>
      <c r="Q2590" s="15" t="s">
        <v>47081</v>
      </c>
      <c r="R2590" s="15" t="s">
        <v>2190</v>
      </c>
      <c r="S2590" s="15" t="s">
        <v>26697</v>
      </c>
      <c r="T2590" s="15" t="s">
        <v>4874</v>
      </c>
      <c r="U2590" s="15" t="s">
        <v>53</v>
      </c>
      <c r="V2590" s="15" t="s">
        <v>45372</v>
      </c>
      <c r="W2590" s="15" t="s">
        <v>850</v>
      </c>
      <c r="X2590" s="15" t="e">
        <f>_xlfn.XLOOKUP(_LOOKUP[[#This Row],[AdjusterMemberName]],_Adjuster[Adjuster Name],_Adjuster[Email],,0)</f>
        <v>#N/A</v>
      </c>
      <c r="Y2590" s="15" t="e">
        <f>_xlfn.XLOOKUP(_LOOKUP[[#This Row],[AdjusterMemberName]],_Adjuster[Adjuster Name],_Adjuster[Phone Number],,0)</f>
        <v>#N/A</v>
      </c>
      <c r="Z2590" s="15" t="s">
        <v>26698</v>
      </c>
      <c r="AA25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21599 Waite St, Wildomar  CA 92595</v>
      </c>
      <c r="AB2590" s="15"/>
    </row>
    <row r="2591" spans="1:28" x14ac:dyDescent="0.3">
      <c r="A2591" s="14">
        <v>1</v>
      </c>
      <c r="B2591" s="14">
        <v>1</v>
      </c>
      <c r="C2591" s="15" t="s">
        <v>26850</v>
      </c>
      <c r="D2591" s="15" t="s">
        <v>26850</v>
      </c>
      <c r="E2591" s="15">
        <v>45638</v>
      </c>
      <c r="F2591" s="15" t="s">
        <v>26851</v>
      </c>
      <c r="G2591" s="15">
        <v>45570</v>
      </c>
      <c r="H2591" s="15">
        <v>45752</v>
      </c>
      <c r="I2591" s="15" t="s">
        <v>26852</v>
      </c>
      <c r="J2591" s="15" t="s">
        <v>26853</v>
      </c>
      <c r="K2591" s="15" t="s">
        <v>45583</v>
      </c>
      <c r="L2591" s="15" t="s">
        <v>270</v>
      </c>
      <c r="M2591" s="15" t="s">
        <v>3172</v>
      </c>
      <c r="N2591" s="14">
        <v>2017</v>
      </c>
      <c r="O2591" s="15" t="s">
        <v>26854</v>
      </c>
      <c r="P2591" s="15" t="s">
        <v>106</v>
      </c>
      <c r="Q2591" s="15" t="s">
        <v>47065</v>
      </c>
      <c r="R2591" s="15" t="s">
        <v>2510</v>
      </c>
      <c r="S2591" s="15" t="s">
        <v>26855</v>
      </c>
      <c r="T2591" s="15" t="s">
        <v>4842</v>
      </c>
      <c r="U2591" s="15" t="s">
        <v>53</v>
      </c>
      <c r="V2591" s="15" t="s">
        <v>45570</v>
      </c>
      <c r="W2591" s="15" t="s">
        <v>3307</v>
      </c>
      <c r="X2591" s="15" t="e">
        <f>_xlfn.XLOOKUP(_LOOKUP[[#This Row],[AdjusterMemberName]],_Adjuster[Adjuster Name],_Adjuster[Email],,0)</f>
        <v>#N/A</v>
      </c>
      <c r="Y2591" s="15" t="e">
        <f>_xlfn.XLOOKUP(_LOOKUP[[#This Row],[AdjusterMemberName]],_Adjuster[Adjuster Name],_Adjuster[Phone Number],,0)</f>
        <v>#N/A</v>
      </c>
      <c r="Z2591" s="15" t="s">
        <v>26856</v>
      </c>
      <c r="AA25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16136 Bluebonnet St, La Puente  CA 91744</v>
      </c>
      <c r="AB2591" s="15"/>
    </row>
    <row r="2592" spans="1:28" x14ac:dyDescent="0.3">
      <c r="A2592" s="14">
        <v>1</v>
      </c>
      <c r="B2592" s="14">
        <v>1</v>
      </c>
      <c r="C2592" s="15" t="s">
        <v>28505</v>
      </c>
      <c r="D2592" s="15" t="s">
        <v>28505</v>
      </c>
      <c r="E2592" s="15">
        <v>45638</v>
      </c>
      <c r="F2592" s="15" t="s">
        <v>28506</v>
      </c>
      <c r="G2592" s="15">
        <v>45117</v>
      </c>
      <c r="H2592" s="15">
        <v>45301</v>
      </c>
      <c r="I2592" s="15" t="s">
        <v>28507</v>
      </c>
      <c r="J2592" s="15" t="s">
        <v>28508</v>
      </c>
      <c r="K2592" s="15" t="s">
        <v>45332</v>
      </c>
      <c r="L2592" s="15" t="s">
        <v>103</v>
      </c>
      <c r="M2592" s="15" t="s">
        <v>890</v>
      </c>
      <c r="N2592" s="14">
        <v>2004</v>
      </c>
      <c r="O2592" s="15" t="s">
        <v>28509</v>
      </c>
      <c r="P2592" s="15" t="s">
        <v>106</v>
      </c>
      <c r="Q2592" s="15" t="s">
        <v>119</v>
      </c>
      <c r="R2592" s="15" t="s">
        <v>4163</v>
      </c>
      <c r="S2592" s="15" t="s">
        <v>28510</v>
      </c>
      <c r="T2592" s="15" t="s">
        <v>356</v>
      </c>
      <c r="U2592" s="15" t="s">
        <v>53</v>
      </c>
      <c r="V2592" s="15" t="s">
        <v>45405</v>
      </c>
      <c r="W2592" s="15" t="s">
        <v>22473</v>
      </c>
      <c r="X2592" s="15" t="e">
        <f>_xlfn.XLOOKUP(_LOOKUP[[#This Row],[AdjusterMemberName]],_Adjuster[Adjuster Name],_Adjuster[Email],,0)</f>
        <v>#N/A</v>
      </c>
      <c r="Y2592" s="15" t="e">
        <f>_xlfn.XLOOKUP(_LOOKUP[[#This Row],[AdjusterMemberName]],_Adjuster[Adjuster Name],_Adjuster[Phone Number],,0)</f>
        <v>#N/A</v>
      </c>
      <c r="Z2592" s="15" t="s">
        <v>28511</v>
      </c>
      <c r="AA25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1108 Campus Ave, Ontario  CA 91761</v>
      </c>
      <c r="AB2592" s="15"/>
    </row>
    <row r="2593" spans="1:28" x14ac:dyDescent="0.3">
      <c r="A2593" s="14">
        <v>1</v>
      </c>
      <c r="B2593" s="14">
        <v>1</v>
      </c>
      <c r="C2593" s="15" t="s">
        <v>36366</v>
      </c>
      <c r="D2593" s="15" t="s">
        <v>36366</v>
      </c>
      <c r="E2593" s="15">
        <v>45638</v>
      </c>
      <c r="F2593" s="15" t="s">
        <v>36367</v>
      </c>
      <c r="G2593" s="15">
        <v>45568</v>
      </c>
      <c r="H2593" s="15">
        <v>45750</v>
      </c>
      <c r="I2593" s="15" t="s">
        <v>36368</v>
      </c>
      <c r="J2593" s="15" t="s">
        <v>36369</v>
      </c>
      <c r="K2593" s="15" t="s">
        <v>45334</v>
      </c>
      <c r="L2593" s="15" t="s">
        <v>441</v>
      </c>
      <c r="M2593" s="15" t="s">
        <v>579</v>
      </c>
      <c r="N2593" s="14">
        <v>2020</v>
      </c>
      <c r="O2593" s="15" t="s">
        <v>36370</v>
      </c>
      <c r="P2593" s="15" t="s">
        <v>106</v>
      </c>
      <c r="Q2593" s="15" t="s">
        <v>47072</v>
      </c>
      <c r="R2593" s="15" t="s">
        <v>36371</v>
      </c>
      <c r="S2593" s="15" t="s">
        <v>36372</v>
      </c>
      <c r="T2593" s="15" t="s">
        <v>9898</v>
      </c>
      <c r="U2593" s="15" t="s">
        <v>53</v>
      </c>
      <c r="V2593" s="15" t="s">
        <v>45881</v>
      </c>
      <c r="W2593" s="15" t="s">
        <v>29629</v>
      </c>
      <c r="X2593" s="15" t="str">
        <f>_xlfn.XLOOKUP(_LOOKUP[[#This Row],[AdjusterMemberName]],_Adjuster[Adjuster Name],_Adjuster[Email],,0)</f>
        <v>LYoung2@knightcompany.com</v>
      </c>
      <c r="Y2593" s="15" t="str">
        <f>_xlfn.XLOOKUP(_LOOKUP[[#This Row],[AdjusterMemberName]],_Adjuster[Adjuster Name],_Adjuster[Phone Number],,0)</f>
        <v>323-456-1714</v>
      </c>
      <c r="Z2593" s="15" t="s">
        <v>36373</v>
      </c>
      <c r="AA25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 Champion St, Lemoore  CA 93245</v>
      </c>
      <c r="AB2593" s="15"/>
    </row>
    <row r="2594" spans="1:28" x14ac:dyDescent="0.3">
      <c r="A2594" s="14">
        <v>1</v>
      </c>
      <c r="B2594" s="14">
        <v>1</v>
      </c>
      <c r="C2594" s="15" t="s">
        <v>26332</v>
      </c>
      <c r="D2594" s="15" t="s">
        <v>26332</v>
      </c>
      <c r="E2594" s="15">
        <v>45637</v>
      </c>
      <c r="F2594" s="15" t="s">
        <v>26333</v>
      </c>
      <c r="G2594" s="15">
        <v>45586</v>
      </c>
      <c r="H2594" s="15">
        <v>45768</v>
      </c>
      <c r="I2594" s="15" t="s">
        <v>26334</v>
      </c>
      <c r="J2594" s="15" t="s">
        <v>26335</v>
      </c>
      <c r="K2594" s="15" t="s">
        <v>46408</v>
      </c>
      <c r="L2594" s="15" t="s">
        <v>25</v>
      </c>
      <c r="M2594" s="15" t="s">
        <v>373</v>
      </c>
      <c r="N2594" s="14">
        <v>2018</v>
      </c>
      <c r="O2594" s="15" t="s">
        <v>26336</v>
      </c>
      <c r="P2594" s="15" t="s">
        <v>81</v>
      </c>
      <c r="Q2594" s="15" t="s">
        <v>47073</v>
      </c>
      <c r="R2594" s="15" t="s">
        <v>6721</v>
      </c>
      <c r="S2594" s="15" t="s">
        <v>26337</v>
      </c>
      <c r="T2594" s="15" t="s">
        <v>327</v>
      </c>
      <c r="U2594" s="15" t="s">
        <v>53</v>
      </c>
      <c r="V2594" s="15" t="s">
        <v>45527</v>
      </c>
      <c r="W2594" s="15" t="s">
        <v>54</v>
      </c>
      <c r="X2594" s="15" t="str">
        <f>_xlfn.XLOOKUP(_LOOKUP[[#This Row],[AdjusterMemberName]],_Adjuster[Adjuster Name],_Adjuster[Email],,0)</f>
        <v>JRubalcava@knightcompany.com</v>
      </c>
      <c r="Y2594" s="15" t="str">
        <f>_xlfn.XLOOKUP(_LOOKUP[[#This Row],[AdjusterMemberName]],_Adjuster[Adjuster Name],_Adjuster[Phone Number],,0)</f>
        <v>424-559-5420</v>
      </c>
      <c r="Z2594" s="15" t="s">
        <v>26338</v>
      </c>
      <c r="AA25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3373 Liberty Blvd, South Gate  CA 90280</v>
      </c>
      <c r="AB2594" s="15"/>
    </row>
    <row r="2595" spans="1:28" x14ac:dyDescent="0.3">
      <c r="A2595" s="14">
        <v>1</v>
      </c>
      <c r="B2595" s="14">
        <v>1</v>
      </c>
      <c r="C2595" s="15" t="s">
        <v>4714</v>
      </c>
      <c r="D2595" s="15" t="s">
        <v>26347</v>
      </c>
      <c r="E2595" s="15">
        <v>45637</v>
      </c>
      <c r="F2595" s="15" t="s">
        <v>26348</v>
      </c>
      <c r="G2595" s="15">
        <v>45636</v>
      </c>
      <c r="H2595" s="15">
        <v>45818</v>
      </c>
      <c r="I2595" s="15" t="s">
        <v>26349</v>
      </c>
      <c r="J2595" s="15" t="s">
        <v>26350</v>
      </c>
      <c r="K2595" s="15" t="s">
        <v>45506</v>
      </c>
      <c r="L2595" s="15" t="s">
        <v>103</v>
      </c>
      <c r="M2595" s="15" t="s">
        <v>304</v>
      </c>
      <c r="N2595" s="14">
        <v>2022</v>
      </c>
      <c r="O2595" s="15" t="s">
        <v>26351</v>
      </c>
      <c r="P2595" s="15" t="s">
        <v>106</v>
      </c>
      <c r="Q2595" s="15" t="s">
        <v>47006</v>
      </c>
      <c r="R2595" s="15" t="s">
        <v>345</v>
      </c>
      <c r="S2595" s="15" t="s">
        <v>4719</v>
      </c>
      <c r="T2595" s="15" t="s">
        <v>3521</v>
      </c>
      <c r="U2595" s="15" t="s">
        <v>53</v>
      </c>
      <c r="V2595" s="15" t="s">
        <v>45362</v>
      </c>
      <c r="W2595" s="15" t="s">
        <v>1357</v>
      </c>
      <c r="X2595" s="15" t="str">
        <f>_xlfn.XLOOKUP(_LOOKUP[[#This Row],[AdjusterMemberName]],_Adjuster[Adjuster Name],_Adjuster[Email],,0)</f>
        <v>jRivera1@knightcompany.com</v>
      </c>
      <c r="Y2595" s="15" t="str">
        <f>_xlfn.XLOOKUP(_LOOKUP[[#This Row],[AdjusterMemberName]],_Adjuster[Adjuster Name],_Adjuster[Phone Number],,0)</f>
        <v>424-559-5239</v>
      </c>
      <c r="Z2595" s="15" t="s">
        <v>4720</v>
      </c>
      <c r="AA25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11067 S Fowler Ave, Selma  CA 93662</v>
      </c>
      <c r="AB2595" s="15"/>
    </row>
    <row r="2596" spans="1:28" x14ac:dyDescent="0.3">
      <c r="A2596" s="14">
        <v>1</v>
      </c>
      <c r="B2596" s="14">
        <v>1</v>
      </c>
      <c r="C2596" s="15" t="s">
        <v>26356</v>
      </c>
      <c r="D2596" s="15" t="s">
        <v>26356</v>
      </c>
      <c r="E2596" s="15">
        <v>45637</v>
      </c>
      <c r="F2596" s="15" t="s">
        <v>26357</v>
      </c>
      <c r="G2596" s="15">
        <v>45611</v>
      </c>
      <c r="H2596" s="15">
        <v>45792</v>
      </c>
      <c r="I2596" s="15" t="s">
        <v>26358</v>
      </c>
      <c r="J2596" s="15" t="s">
        <v>26359</v>
      </c>
      <c r="K2596" s="15" t="s">
        <v>46140</v>
      </c>
      <c r="L2596" s="15" t="s">
        <v>128</v>
      </c>
      <c r="M2596" s="15" t="s">
        <v>129</v>
      </c>
      <c r="N2596" s="14">
        <v>2016</v>
      </c>
      <c r="O2596" s="15" t="s">
        <v>26360</v>
      </c>
      <c r="P2596" s="15" t="s">
        <v>106</v>
      </c>
      <c r="Q2596" s="15" t="s">
        <v>47065</v>
      </c>
      <c r="R2596" s="15" t="s">
        <v>26361</v>
      </c>
      <c r="S2596" s="15" t="s">
        <v>26362</v>
      </c>
      <c r="T2596" s="15" t="s">
        <v>253</v>
      </c>
      <c r="U2596" s="15" t="s">
        <v>53</v>
      </c>
      <c r="V2596" s="15" t="s">
        <v>45487</v>
      </c>
      <c r="W2596" s="15" t="s">
        <v>264</v>
      </c>
      <c r="X2596" s="15" t="str">
        <f>_xlfn.XLOOKUP(_LOOKUP[[#This Row],[AdjusterMemberName]],_Adjuster[Adjuster Name],_Adjuster[Email],,0)</f>
        <v>sBonnevie@knightcompany.com</v>
      </c>
      <c r="Y2596" s="15" t="str">
        <f>_xlfn.XLOOKUP(_LOOKUP[[#This Row],[AdjusterMemberName]],_Adjuster[Adjuster Name],_Adjuster[Phone Number],,0)</f>
        <v>323-692-4064</v>
      </c>
      <c r="Z2596" s="15" t="s">
        <v>26363</v>
      </c>
      <c r="AA25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3627 W 104Th St Apt 3, Inglewood  CA 90303</v>
      </c>
      <c r="AB2596" s="15"/>
    </row>
    <row r="2597" spans="1:28" x14ac:dyDescent="0.3">
      <c r="A2597" s="14">
        <v>1</v>
      </c>
      <c r="B2597" s="14">
        <v>1</v>
      </c>
      <c r="C2597" s="15" t="s">
        <v>26393</v>
      </c>
      <c r="D2597" s="15" t="s">
        <v>26394</v>
      </c>
      <c r="E2597" s="15">
        <v>45637</v>
      </c>
      <c r="F2597" s="15" t="s">
        <v>26395</v>
      </c>
      <c r="G2597" s="15">
        <v>45587</v>
      </c>
      <c r="H2597" s="15">
        <v>45769</v>
      </c>
      <c r="I2597" s="15" t="s">
        <v>26396</v>
      </c>
      <c r="J2597" s="15" t="s">
        <v>26397</v>
      </c>
      <c r="K2597" s="15" t="s">
        <v>45388</v>
      </c>
      <c r="L2597" s="15" t="s">
        <v>139</v>
      </c>
      <c r="M2597" s="15" t="s">
        <v>249</v>
      </c>
      <c r="N2597" s="14">
        <v>2018</v>
      </c>
      <c r="O2597" s="15" t="s">
        <v>26398</v>
      </c>
      <c r="P2597" s="15" t="s">
        <v>106</v>
      </c>
      <c r="Q2597" s="15" t="s">
        <v>47006</v>
      </c>
      <c r="R2597" s="15" t="s">
        <v>433</v>
      </c>
      <c r="S2597" s="15" t="s">
        <v>26399</v>
      </c>
      <c r="T2597" s="15" t="s">
        <v>3331</v>
      </c>
      <c r="U2597" s="15" t="s">
        <v>53</v>
      </c>
      <c r="V2597" s="15" t="s">
        <v>45850</v>
      </c>
      <c r="W2597" s="15" t="s">
        <v>1624</v>
      </c>
      <c r="X2597" s="15" t="e">
        <f>_xlfn.XLOOKUP(_LOOKUP[[#This Row],[AdjusterMemberName]],_Adjuster[Adjuster Name],_Adjuster[Email],,0)</f>
        <v>#N/A</v>
      </c>
      <c r="Y2597" s="15" t="e">
        <f>_xlfn.XLOOKUP(_LOOKUP[[#This Row],[AdjusterMemberName]],_Adjuster[Adjuster Name],_Adjuster[Phone Number],,0)</f>
        <v>#N/A</v>
      </c>
      <c r="Z2597" s="15" t="s">
        <v>26400</v>
      </c>
      <c r="AA25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290 Northwood Ave, San Jacinto  CA 92582</v>
      </c>
      <c r="AB2597" s="15"/>
    </row>
    <row r="2598" spans="1:28" x14ac:dyDescent="0.3">
      <c r="A2598" s="14">
        <v>1</v>
      </c>
      <c r="B2598" s="14">
        <v>1</v>
      </c>
      <c r="C2598" s="15" t="s">
        <v>26442</v>
      </c>
      <c r="D2598" s="15" t="s">
        <v>26442</v>
      </c>
      <c r="E2598" s="15">
        <v>45637</v>
      </c>
      <c r="F2598" s="15" t="s">
        <v>26443</v>
      </c>
      <c r="G2598" s="15">
        <v>45492</v>
      </c>
      <c r="H2598" s="15">
        <v>45676</v>
      </c>
      <c r="I2598" s="15" t="s">
        <v>26444</v>
      </c>
      <c r="J2598" s="15" t="s">
        <v>26445</v>
      </c>
      <c r="K2598" s="15" t="s">
        <v>45354</v>
      </c>
      <c r="L2598" s="15" t="s">
        <v>270</v>
      </c>
      <c r="M2598" s="15" t="s">
        <v>271</v>
      </c>
      <c r="N2598" s="14">
        <v>2019</v>
      </c>
      <c r="O2598" s="15" t="s">
        <v>26446</v>
      </c>
      <c r="P2598" s="15" t="s">
        <v>106</v>
      </c>
      <c r="Q2598" s="15" t="s">
        <v>47073</v>
      </c>
      <c r="R2598" s="15" t="s">
        <v>26447</v>
      </c>
      <c r="S2598" s="15" t="s">
        <v>26448</v>
      </c>
      <c r="T2598" s="15" t="s">
        <v>174</v>
      </c>
      <c r="U2598" s="15" t="s">
        <v>53</v>
      </c>
      <c r="V2598" s="15" t="s">
        <v>45367</v>
      </c>
      <c r="W2598" s="15" t="s">
        <v>54</v>
      </c>
      <c r="X2598" s="15" t="str">
        <f>_xlfn.XLOOKUP(_LOOKUP[[#This Row],[AdjusterMemberName]],_Adjuster[Adjuster Name],_Adjuster[Email],,0)</f>
        <v>JRubalcava@knightcompany.com</v>
      </c>
      <c r="Y2598" s="15" t="str">
        <f>_xlfn.XLOOKUP(_LOOKUP[[#This Row],[AdjusterMemberName]],_Adjuster[Adjuster Name],_Adjuster[Phone Number],,0)</f>
        <v>424-559-5420</v>
      </c>
      <c r="Z2598" s="15" t="s">
        <v>26449</v>
      </c>
      <c r="AA25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807 E Vernon Ave Apt 3, Los Angeles  CA 90011</v>
      </c>
      <c r="AB2598" s="15"/>
    </row>
    <row r="2599" spans="1:28" x14ac:dyDescent="0.3">
      <c r="A2599" s="14">
        <v>1</v>
      </c>
      <c r="B2599" s="14">
        <v>1</v>
      </c>
      <c r="C2599" s="15" t="s">
        <v>26488</v>
      </c>
      <c r="D2599" s="15" t="s">
        <v>26488</v>
      </c>
      <c r="E2599" s="15">
        <v>45637</v>
      </c>
      <c r="F2599" s="15" t="s">
        <v>26489</v>
      </c>
      <c r="G2599" s="15">
        <v>45565</v>
      </c>
      <c r="H2599" s="15">
        <v>45746</v>
      </c>
      <c r="I2599" s="15" t="s">
        <v>26490</v>
      </c>
      <c r="J2599" s="15" t="s">
        <v>26491</v>
      </c>
      <c r="K2599" s="15" t="s">
        <v>45334</v>
      </c>
      <c r="L2599" s="15" t="s">
        <v>139</v>
      </c>
      <c r="M2599" s="15" t="s">
        <v>140</v>
      </c>
      <c r="N2599" s="14">
        <v>2014</v>
      </c>
      <c r="O2599" s="15" t="s">
        <v>26492</v>
      </c>
      <c r="P2599" s="15" t="s">
        <v>106</v>
      </c>
      <c r="Q2599" s="15" t="s">
        <v>47081</v>
      </c>
      <c r="R2599" s="15" t="s">
        <v>2024</v>
      </c>
      <c r="S2599" s="15" t="s">
        <v>26493</v>
      </c>
      <c r="T2599" s="15" t="s">
        <v>7456</v>
      </c>
      <c r="U2599" s="15" t="s">
        <v>53</v>
      </c>
      <c r="V2599" s="15" t="s">
        <v>46446</v>
      </c>
      <c r="W2599" s="15" t="s">
        <v>1624</v>
      </c>
      <c r="X2599" s="15" t="e">
        <f>_xlfn.XLOOKUP(_LOOKUP[[#This Row],[AdjusterMemberName]],_Adjuster[Adjuster Name],_Adjuster[Email],,0)</f>
        <v>#N/A</v>
      </c>
      <c r="Y2599" s="15" t="e">
        <f>_xlfn.XLOOKUP(_LOOKUP[[#This Row],[AdjusterMemberName]],_Adjuster[Adjuster Name],_Adjuster[Phone Number],,0)</f>
        <v>#N/A</v>
      </c>
      <c r="Z2599" s="15" t="s">
        <v>26494</v>
      </c>
      <c r="AA25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3002 Lilac Ext Rd, Pala  CA 92059</v>
      </c>
      <c r="AB2599" s="15"/>
    </row>
    <row r="2600" spans="1:28" x14ac:dyDescent="0.3">
      <c r="A2600" s="14">
        <v>1</v>
      </c>
      <c r="B2600" s="14">
        <v>1</v>
      </c>
      <c r="C2600" s="15" t="s">
        <v>26591</v>
      </c>
      <c r="D2600" s="15" t="s">
        <v>26592</v>
      </c>
      <c r="E2600" s="15">
        <v>45637</v>
      </c>
      <c r="F2600" s="15" t="s">
        <v>26593</v>
      </c>
      <c r="G2600" s="15">
        <v>45514</v>
      </c>
      <c r="H2600" s="15">
        <v>45698</v>
      </c>
      <c r="I2600" s="15" t="s">
        <v>26594</v>
      </c>
      <c r="J2600" s="15" t="s">
        <v>26595</v>
      </c>
      <c r="K2600" s="15" t="s">
        <v>45429</v>
      </c>
      <c r="L2600" s="15" t="s">
        <v>441</v>
      </c>
      <c r="M2600" s="15" t="s">
        <v>1126</v>
      </c>
      <c r="N2600" s="14">
        <v>2017</v>
      </c>
      <c r="O2600" s="15" t="s">
        <v>26596</v>
      </c>
      <c r="P2600" s="15" t="s">
        <v>106</v>
      </c>
      <c r="Q2600" s="15" t="s">
        <v>47006</v>
      </c>
      <c r="R2600" s="15" t="s">
        <v>26597</v>
      </c>
      <c r="S2600" s="15" t="s">
        <v>26598</v>
      </c>
      <c r="T2600" s="15" t="s">
        <v>174</v>
      </c>
      <c r="U2600" s="15" t="s">
        <v>53</v>
      </c>
      <c r="V2600" s="15" t="s">
        <v>46443</v>
      </c>
      <c r="W2600" s="15" t="s">
        <v>1624</v>
      </c>
      <c r="X2600" s="15" t="e">
        <f>_xlfn.XLOOKUP(_LOOKUP[[#This Row],[AdjusterMemberName]],_Adjuster[Adjuster Name],_Adjuster[Email],,0)</f>
        <v>#N/A</v>
      </c>
      <c r="Y2600" s="15" t="e">
        <f>_xlfn.XLOOKUP(_LOOKUP[[#This Row],[AdjusterMemberName]],_Adjuster[Adjuster Name],_Adjuster[Phone Number],,0)</f>
        <v>#N/A</v>
      </c>
      <c r="Z2600" s="15" t="s">
        <v>26599</v>
      </c>
      <c r="AA26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7607 Fountain Ave, Los Angeles  CA 90046</v>
      </c>
      <c r="AB2600" s="15"/>
    </row>
    <row r="2601" spans="1:28" x14ac:dyDescent="0.3">
      <c r="A2601" s="14">
        <v>1</v>
      </c>
      <c r="B2601" s="14">
        <v>0</v>
      </c>
      <c r="C2601" s="15" t="s">
        <v>27625</v>
      </c>
      <c r="D2601" s="15" t="s">
        <v>27626</v>
      </c>
      <c r="E2601" s="15">
        <v>45637</v>
      </c>
      <c r="F2601" s="15" t="s">
        <v>27627</v>
      </c>
      <c r="G2601" s="15">
        <v>45546</v>
      </c>
      <c r="H2601" s="15">
        <v>45727</v>
      </c>
      <c r="I2601" s="15" t="s">
        <v>27628</v>
      </c>
      <c r="J2601" s="15" t="s">
        <v>27629</v>
      </c>
      <c r="K2601" s="15" t="s">
        <v>45957</v>
      </c>
      <c r="L2601" s="15" t="s">
        <v>103</v>
      </c>
      <c r="M2601" s="15" t="s">
        <v>104</v>
      </c>
      <c r="N2601" s="14">
        <v>2021</v>
      </c>
      <c r="O2601" s="15" t="s">
        <v>27630</v>
      </c>
      <c r="P2601" s="15" t="s">
        <v>106</v>
      </c>
      <c r="Q2601" s="15" t="s">
        <v>47073</v>
      </c>
      <c r="R2601" s="15" t="s">
        <v>204</v>
      </c>
      <c r="S2601" s="15" t="s">
        <v>27631</v>
      </c>
      <c r="T2601" s="15" t="s">
        <v>612</v>
      </c>
      <c r="U2601" s="15" t="s">
        <v>53</v>
      </c>
      <c r="V2601" s="15" t="s">
        <v>45659</v>
      </c>
      <c r="W2601" s="15" t="s">
        <v>850</v>
      </c>
      <c r="X2601" s="15" t="e">
        <f>_xlfn.XLOOKUP(_LOOKUP[[#This Row],[AdjusterMemberName]],_Adjuster[Adjuster Name],_Adjuster[Email],,0)</f>
        <v>#N/A</v>
      </c>
      <c r="Y2601" s="15" t="e">
        <f>_xlfn.XLOOKUP(_LOOKUP[[#This Row],[AdjusterMemberName]],_Adjuster[Adjuster Name],_Adjuster[Phone Number],,0)</f>
        <v>#N/A</v>
      </c>
      <c r="Z2601" s="15" t="s">
        <v>27632</v>
      </c>
      <c r="AA26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2431 1/2 W Repetto Ave , Montebello  CA 90640</v>
      </c>
      <c r="AB2601" s="15"/>
    </row>
    <row r="2602" spans="1:28" x14ac:dyDescent="0.3">
      <c r="A2602" s="14">
        <v>1</v>
      </c>
      <c r="B2602" s="14">
        <v>1</v>
      </c>
      <c r="C2602" s="15" t="s">
        <v>16662</v>
      </c>
      <c r="D2602" s="15" t="s">
        <v>16663</v>
      </c>
      <c r="E2602" s="15">
        <v>45637</v>
      </c>
      <c r="F2602" s="15" t="s">
        <v>28996</v>
      </c>
      <c r="G2602" s="15">
        <v>45632</v>
      </c>
      <c r="H2602" s="15">
        <v>45814</v>
      </c>
      <c r="I2602" s="15" t="s">
        <v>28997</v>
      </c>
      <c r="J2602" s="15" t="s">
        <v>28998</v>
      </c>
      <c r="K2602" s="15" t="s">
        <v>46372</v>
      </c>
      <c r="L2602" s="15" t="s">
        <v>116</v>
      </c>
      <c r="M2602" s="15" t="s">
        <v>2421</v>
      </c>
      <c r="N2602" s="14">
        <v>2021</v>
      </c>
      <c r="O2602" s="15" t="s">
        <v>16667</v>
      </c>
      <c r="P2602" s="15" t="s">
        <v>106</v>
      </c>
      <c r="Q2602" s="15" t="s">
        <v>47078</v>
      </c>
      <c r="R2602" s="15" t="s">
        <v>10126</v>
      </c>
      <c r="S2602" s="15" t="s">
        <v>16668</v>
      </c>
      <c r="T2602" s="15" t="s">
        <v>16669</v>
      </c>
      <c r="U2602" s="15" t="s">
        <v>53</v>
      </c>
      <c r="V2602" s="15" t="s">
        <v>46371</v>
      </c>
      <c r="W2602" s="15" t="s">
        <v>1624</v>
      </c>
      <c r="X2602" s="15" t="e">
        <f>_xlfn.XLOOKUP(_LOOKUP[[#This Row],[AdjusterMemberName]],_Adjuster[Adjuster Name],_Adjuster[Email],,0)</f>
        <v>#N/A</v>
      </c>
      <c r="Y2602" s="15" t="e">
        <f>_xlfn.XLOOKUP(_LOOKUP[[#This Row],[AdjusterMemberName]],_Adjuster[Adjuster Name],_Adjuster[Phone Number],,0)</f>
        <v>#N/A</v>
      </c>
      <c r="Z2602" s="15" t="s">
        <v>16670</v>
      </c>
      <c r="AA26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2401 Waterman Blvd Apt 305, Fairfield  CA 94534</v>
      </c>
      <c r="AB2602" s="15">
        <v>45695</v>
      </c>
    </row>
    <row r="2603" spans="1:28" x14ac:dyDescent="0.3">
      <c r="A2603" s="14">
        <v>1</v>
      </c>
      <c r="B2603" s="14">
        <v>1</v>
      </c>
      <c r="C2603" s="15" t="s">
        <v>11345</v>
      </c>
      <c r="D2603" s="15" t="s">
        <v>11345</v>
      </c>
      <c r="E2603" s="15">
        <v>45636</v>
      </c>
      <c r="F2603" s="15" t="s">
        <v>26161</v>
      </c>
      <c r="G2603" s="15">
        <v>45486</v>
      </c>
      <c r="H2603" s="15">
        <v>45670</v>
      </c>
      <c r="I2603" s="15" t="s">
        <v>26162</v>
      </c>
      <c r="J2603" s="15" t="s">
        <v>26163</v>
      </c>
      <c r="K2603" s="15" t="s">
        <v>45820</v>
      </c>
      <c r="L2603" s="15" t="s">
        <v>441</v>
      </c>
      <c r="M2603" s="15" t="s">
        <v>3284</v>
      </c>
      <c r="N2603" s="14">
        <v>2016</v>
      </c>
      <c r="O2603" s="15" t="s">
        <v>26164</v>
      </c>
      <c r="P2603" s="15" t="s">
        <v>106</v>
      </c>
      <c r="Q2603" s="15" t="s">
        <v>47061</v>
      </c>
      <c r="R2603" s="15" t="s">
        <v>762</v>
      </c>
      <c r="S2603" s="15" t="s">
        <v>11351</v>
      </c>
      <c r="T2603" s="15" t="s">
        <v>308</v>
      </c>
      <c r="U2603" s="15" t="s">
        <v>53</v>
      </c>
      <c r="V2603" s="15" t="s">
        <v>45432</v>
      </c>
      <c r="W2603" s="15" t="s">
        <v>175</v>
      </c>
      <c r="X2603" s="15" t="e">
        <f>_xlfn.XLOOKUP(_LOOKUP[[#This Row],[AdjusterMemberName]],_Adjuster[Adjuster Name],_Adjuster[Email],,0)</f>
        <v>#N/A</v>
      </c>
      <c r="Y2603" s="15" t="e">
        <f>_xlfn.XLOOKUP(_LOOKUP[[#This Row],[AdjusterMemberName]],_Adjuster[Adjuster Name],_Adjuster[Phone Number],,0)</f>
        <v>#N/A</v>
      </c>
      <c r="Z2603" s="15" t="s">
        <v>11352</v>
      </c>
      <c r="AA26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5545 Kent Ave, Riverside  CA 92503</v>
      </c>
      <c r="AB2603" s="15"/>
    </row>
    <row r="2604" spans="1:28" x14ac:dyDescent="0.3">
      <c r="A2604" s="14">
        <v>1</v>
      </c>
      <c r="B2604" s="14">
        <v>1</v>
      </c>
      <c r="C2604" s="15" t="s">
        <v>26207</v>
      </c>
      <c r="D2604" s="15" t="s">
        <v>26207</v>
      </c>
      <c r="E2604" s="15">
        <v>45636</v>
      </c>
      <c r="F2604" s="15" t="s">
        <v>26208</v>
      </c>
      <c r="G2604" s="15">
        <v>45493</v>
      </c>
      <c r="H2604" s="15">
        <v>45677</v>
      </c>
      <c r="I2604" s="15" t="s">
        <v>26209</v>
      </c>
      <c r="J2604" s="15" t="s">
        <v>26210</v>
      </c>
      <c r="K2604" s="15" t="s">
        <v>45817</v>
      </c>
      <c r="L2604" s="15" t="s">
        <v>103</v>
      </c>
      <c r="M2604" s="15" t="s">
        <v>890</v>
      </c>
      <c r="N2604" s="14">
        <v>2021</v>
      </c>
      <c r="O2604" s="15" t="s">
        <v>26211</v>
      </c>
      <c r="P2604" s="15" t="s">
        <v>106</v>
      </c>
      <c r="Q2604" s="15" t="s">
        <v>47019</v>
      </c>
      <c r="R2604" s="15" t="s">
        <v>762</v>
      </c>
      <c r="S2604" s="15" t="s">
        <v>26212</v>
      </c>
      <c r="T2604" s="15" t="s">
        <v>5164</v>
      </c>
      <c r="U2604" s="15" t="s">
        <v>53</v>
      </c>
      <c r="V2604" s="15" t="s">
        <v>45423</v>
      </c>
      <c r="W2604" s="15" t="s">
        <v>850</v>
      </c>
      <c r="X2604" s="15" t="e">
        <f>_xlfn.XLOOKUP(_LOOKUP[[#This Row],[AdjusterMemberName]],_Adjuster[Adjuster Name],_Adjuster[Email],,0)</f>
        <v>#N/A</v>
      </c>
      <c r="Y2604" s="15" t="e">
        <f>_xlfn.XLOOKUP(_LOOKUP[[#This Row],[AdjusterMemberName]],_Adjuster[Adjuster Name],_Adjuster[Phone Number],,0)</f>
        <v>#N/A</v>
      </c>
      <c r="Z2604" s="15" t="s">
        <v>26213</v>
      </c>
      <c r="AA26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18540 Soledad Canyon Rd Spc 128, Canyon Country  CA 91351</v>
      </c>
      <c r="AB2604" s="15"/>
    </row>
    <row r="2605" spans="1:28" x14ac:dyDescent="0.3">
      <c r="A2605" s="14">
        <v>1</v>
      </c>
      <c r="B2605" s="14">
        <v>1</v>
      </c>
      <c r="C2605" s="15" t="s">
        <v>26214</v>
      </c>
      <c r="D2605" s="15" t="s">
        <v>26214</v>
      </c>
      <c r="E2605" s="15">
        <v>45636</v>
      </c>
      <c r="F2605" s="15" t="s">
        <v>26215</v>
      </c>
      <c r="G2605" s="15">
        <v>45583</v>
      </c>
      <c r="H2605" s="15">
        <v>45765</v>
      </c>
      <c r="I2605" s="15" t="s">
        <v>26216</v>
      </c>
      <c r="J2605" s="15" t="s">
        <v>26217</v>
      </c>
      <c r="K2605" s="15" t="s">
        <v>45750</v>
      </c>
      <c r="L2605" s="15" t="s">
        <v>314</v>
      </c>
      <c r="M2605" s="15" t="s">
        <v>978</v>
      </c>
      <c r="N2605" s="14">
        <v>2023</v>
      </c>
      <c r="O2605" s="15" t="s">
        <v>26218</v>
      </c>
      <c r="P2605" s="15" t="s">
        <v>106</v>
      </c>
      <c r="Q2605" s="15" t="s">
        <v>47019</v>
      </c>
      <c r="R2605" s="15" t="s">
        <v>26219</v>
      </c>
      <c r="S2605" s="15" t="s">
        <v>26220</v>
      </c>
      <c r="T2605" s="15" t="s">
        <v>4078</v>
      </c>
      <c r="U2605" s="15" t="s">
        <v>53</v>
      </c>
      <c r="V2605" s="15" t="s">
        <v>46211</v>
      </c>
      <c r="W2605" s="15" t="s">
        <v>1357</v>
      </c>
      <c r="X2605" s="15" t="str">
        <f>_xlfn.XLOOKUP(_LOOKUP[[#This Row],[AdjusterMemberName]],_Adjuster[Adjuster Name],_Adjuster[Email],,0)</f>
        <v>jRivera1@knightcompany.com</v>
      </c>
      <c r="Y2605" s="15" t="str">
        <f>_xlfn.XLOOKUP(_LOOKUP[[#This Row],[AdjusterMemberName]],_Adjuster[Adjuster Name],_Adjuster[Phone Number],,0)</f>
        <v>424-559-5239</v>
      </c>
      <c r="Z2605" s="15" t="s">
        <v>26221</v>
      </c>
      <c r="AA26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6131 Montecito Blvd Apt 14, Santa Rosa  CA 95409</v>
      </c>
      <c r="AB2605" s="15"/>
    </row>
    <row r="2606" spans="1:28" x14ac:dyDescent="0.3">
      <c r="A2606" s="14">
        <v>1</v>
      </c>
      <c r="B2606" s="14">
        <v>1</v>
      </c>
      <c r="C2606" s="15" t="s">
        <v>26230</v>
      </c>
      <c r="D2606" s="15" t="s">
        <v>26231</v>
      </c>
      <c r="E2606" s="15">
        <v>45636</v>
      </c>
      <c r="F2606" s="15" t="s">
        <v>26232</v>
      </c>
      <c r="G2606" s="15">
        <v>45465</v>
      </c>
      <c r="H2606" s="15">
        <v>45648</v>
      </c>
      <c r="I2606" s="15" t="s">
        <v>26233</v>
      </c>
      <c r="J2606" s="15" t="s">
        <v>26234</v>
      </c>
      <c r="K2606" s="15" t="s">
        <v>45635</v>
      </c>
      <c r="L2606" s="15" t="s">
        <v>25</v>
      </c>
      <c r="M2606" s="15" t="s">
        <v>480</v>
      </c>
      <c r="N2606" s="14">
        <v>2019</v>
      </c>
      <c r="O2606" s="15" t="s">
        <v>26235</v>
      </c>
      <c r="P2606" s="15" t="s">
        <v>106</v>
      </c>
      <c r="Q2606" s="15" t="s">
        <v>47019</v>
      </c>
      <c r="R2606" s="15" t="s">
        <v>26236</v>
      </c>
      <c r="S2606" s="15" t="s">
        <v>26237</v>
      </c>
      <c r="T2606" s="15" t="s">
        <v>1081</v>
      </c>
      <c r="U2606" s="15" t="s">
        <v>53</v>
      </c>
      <c r="V2606" s="15" t="s">
        <v>46455</v>
      </c>
      <c r="W2606" s="15" t="s">
        <v>367</v>
      </c>
      <c r="X2606" s="15" t="str">
        <f>_xlfn.XLOOKUP(_LOOKUP[[#This Row],[AdjusterMemberName]],_Adjuster[Adjuster Name],_Adjuster[Email],,0)</f>
        <v>dHernandez4@knightcompany.com</v>
      </c>
      <c r="Y2606" s="15" t="str">
        <f>_xlfn.XLOOKUP(_LOOKUP[[#This Row],[AdjusterMemberName]],_Adjuster[Adjuster Name],_Adjuster[Phone Number],,0)</f>
        <v>323-315-7819</v>
      </c>
      <c r="Z2606" s="15" t="s">
        <v>26238</v>
      </c>
      <c r="AA26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2411 S Nancy St Apt 2, West Covina  CA 91792</v>
      </c>
      <c r="AB2606" s="15">
        <v>45636</v>
      </c>
    </row>
    <row r="2607" spans="1:28" x14ac:dyDescent="0.3">
      <c r="A2607" s="14">
        <v>1</v>
      </c>
      <c r="B2607" s="14">
        <v>1</v>
      </c>
      <c r="C2607" s="15" t="s">
        <v>26252</v>
      </c>
      <c r="D2607" s="15" t="s">
        <v>26252</v>
      </c>
      <c r="E2607" s="15">
        <v>45636</v>
      </c>
      <c r="F2607" s="15" t="s">
        <v>26253</v>
      </c>
      <c r="G2607" s="15">
        <v>45611</v>
      </c>
      <c r="H2607" s="15">
        <v>45792</v>
      </c>
      <c r="I2607" s="15" t="s">
        <v>26254</v>
      </c>
      <c r="J2607" s="15" t="s">
        <v>26255</v>
      </c>
      <c r="K2607" s="15" t="s">
        <v>45489</v>
      </c>
      <c r="L2607" s="15" t="s">
        <v>270</v>
      </c>
      <c r="M2607" s="15" t="s">
        <v>997</v>
      </c>
      <c r="N2607" s="14">
        <v>2020</v>
      </c>
      <c r="O2607" s="15" t="s">
        <v>26256</v>
      </c>
      <c r="P2607" s="15" t="s">
        <v>106</v>
      </c>
      <c r="Q2607" s="15" t="s">
        <v>47073</v>
      </c>
      <c r="R2607" s="15" t="s">
        <v>26257</v>
      </c>
      <c r="S2607" s="15" t="s">
        <v>26258</v>
      </c>
      <c r="T2607" s="15" t="s">
        <v>2877</v>
      </c>
      <c r="U2607" s="15" t="s">
        <v>53</v>
      </c>
      <c r="V2607" s="15" t="s">
        <v>46002</v>
      </c>
      <c r="W2607" s="15" t="s">
        <v>175</v>
      </c>
      <c r="X2607" s="15" t="e">
        <f>_xlfn.XLOOKUP(_LOOKUP[[#This Row],[AdjusterMemberName]],_Adjuster[Adjuster Name],_Adjuster[Email],,0)</f>
        <v>#N/A</v>
      </c>
      <c r="Y2607" s="15" t="e">
        <f>_xlfn.XLOOKUP(_LOOKUP[[#This Row],[AdjusterMemberName]],_Adjuster[Adjuster Name],_Adjuster[Phone Number],,0)</f>
        <v>#N/A</v>
      </c>
      <c r="Z2607" s="15" t="s">
        <v>26259</v>
      </c>
      <c r="AA26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4818 W 116Th St, Hawthorne  CA 90250</v>
      </c>
      <c r="AB2607" s="15"/>
    </row>
    <row r="2608" spans="1:28" x14ac:dyDescent="0.3">
      <c r="A2608" s="14">
        <v>1</v>
      </c>
      <c r="B2608" s="14">
        <v>1</v>
      </c>
      <c r="C2608" s="15" t="s">
        <v>26260</v>
      </c>
      <c r="D2608" s="15" t="s">
        <v>26260</v>
      </c>
      <c r="E2608" s="15">
        <v>45636</v>
      </c>
      <c r="F2608" s="15" t="s">
        <v>26261</v>
      </c>
      <c r="G2608" s="15">
        <v>45594</v>
      </c>
      <c r="H2608" s="15">
        <v>45776</v>
      </c>
      <c r="I2608" s="15" t="s">
        <v>26262</v>
      </c>
      <c r="J2608" s="15" t="s">
        <v>26263</v>
      </c>
      <c r="K2608" s="15" t="s">
        <v>45890</v>
      </c>
      <c r="L2608" s="15" t="s">
        <v>441</v>
      </c>
      <c r="M2608" s="15" t="s">
        <v>1126</v>
      </c>
      <c r="N2608" s="14">
        <v>2020</v>
      </c>
      <c r="O2608" s="15" t="s">
        <v>26264</v>
      </c>
      <c r="P2608" s="15" t="s">
        <v>106</v>
      </c>
      <c r="Q2608" s="15" t="s">
        <v>47019</v>
      </c>
      <c r="R2608" s="15" t="s">
        <v>26265</v>
      </c>
      <c r="S2608" s="15" t="s">
        <v>26266</v>
      </c>
      <c r="T2608" s="15" t="s">
        <v>5366</v>
      </c>
      <c r="U2608" s="15" t="s">
        <v>53</v>
      </c>
      <c r="V2608" s="15" t="s">
        <v>45889</v>
      </c>
      <c r="W2608" s="15" t="s">
        <v>1186</v>
      </c>
      <c r="X2608" s="15" t="str">
        <f>_xlfn.XLOOKUP(_LOOKUP[[#This Row],[AdjusterMemberName]],_Adjuster[Adjuster Name],_Adjuster[Email],,0)</f>
        <v>sAkinleye@knightcompany.com</v>
      </c>
      <c r="Y2608" s="15" t="str">
        <f>_xlfn.XLOOKUP(_LOOKUP[[#This Row],[AdjusterMemberName]],_Adjuster[Adjuster Name],_Adjuster[Phone Number],,0)</f>
        <v>424-559-5280</v>
      </c>
      <c r="Z2608" s="15" t="s">
        <v>26267</v>
      </c>
      <c r="AA26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23540 Wiley Canyon Rd Apt 223, Santa Clarita  CA 91355</v>
      </c>
      <c r="AB2608" s="15">
        <v>45741</v>
      </c>
    </row>
    <row r="2609" spans="1:28" x14ac:dyDescent="0.3">
      <c r="A2609" s="14">
        <v>1</v>
      </c>
      <c r="B2609" s="14">
        <v>1</v>
      </c>
      <c r="C2609" s="15" t="s">
        <v>26295</v>
      </c>
      <c r="D2609" s="15" t="s">
        <v>26295</v>
      </c>
      <c r="E2609" s="15">
        <v>45636</v>
      </c>
      <c r="F2609" s="15" t="s">
        <v>26296</v>
      </c>
      <c r="G2609" s="15">
        <v>45536</v>
      </c>
      <c r="H2609" s="15">
        <v>45717</v>
      </c>
      <c r="I2609" s="15" t="s">
        <v>26297</v>
      </c>
      <c r="J2609" s="15" t="s">
        <v>26298</v>
      </c>
      <c r="K2609" s="15" t="s">
        <v>45691</v>
      </c>
      <c r="L2609" s="15" t="s">
        <v>314</v>
      </c>
      <c r="M2609" s="15" t="s">
        <v>3946</v>
      </c>
      <c r="N2609" s="14">
        <v>2018</v>
      </c>
      <c r="O2609" s="15" t="s">
        <v>26299</v>
      </c>
      <c r="P2609" s="15" t="s">
        <v>106</v>
      </c>
      <c r="Q2609" s="15" t="s">
        <v>47120</v>
      </c>
      <c r="R2609" s="15" t="s">
        <v>5060</v>
      </c>
      <c r="S2609" s="15" t="s">
        <v>26300</v>
      </c>
      <c r="T2609" s="15" t="s">
        <v>174</v>
      </c>
      <c r="U2609" s="15" t="s">
        <v>53</v>
      </c>
      <c r="V2609" s="15" t="s">
        <v>45662</v>
      </c>
      <c r="W2609" s="15" t="s">
        <v>1186</v>
      </c>
      <c r="X2609" s="15" t="str">
        <f>_xlfn.XLOOKUP(_LOOKUP[[#This Row],[AdjusterMemberName]],_Adjuster[Adjuster Name],_Adjuster[Email],,0)</f>
        <v>sAkinleye@knightcompany.com</v>
      </c>
      <c r="Y2609" s="15" t="str">
        <f>_xlfn.XLOOKUP(_LOOKUP[[#This Row],[AdjusterMemberName]],_Adjuster[Adjuster Name],_Adjuster[Phone Number],,0)</f>
        <v>424-559-5280</v>
      </c>
      <c r="Z2609" s="15" t="s">
        <v>26301</v>
      </c>
      <c r="AA26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1257 Velasco St, Los Angeles  CA 90023</v>
      </c>
      <c r="AB2609" s="15"/>
    </row>
    <row r="2610" spans="1:28" x14ac:dyDescent="0.3">
      <c r="A2610" s="14">
        <v>1</v>
      </c>
      <c r="B2610" s="14">
        <v>1</v>
      </c>
      <c r="C2610" s="15" t="s">
        <v>26318</v>
      </c>
      <c r="D2610" s="15" t="s">
        <v>26318</v>
      </c>
      <c r="E2610" s="15">
        <v>45636</v>
      </c>
      <c r="F2610" s="15" t="s">
        <v>26319</v>
      </c>
      <c r="G2610" s="15">
        <v>45569</v>
      </c>
      <c r="H2610" s="15">
        <v>45751</v>
      </c>
      <c r="I2610" s="15" t="s">
        <v>26320</v>
      </c>
      <c r="J2610" s="15" t="s">
        <v>26321</v>
      </c>
      <c r="K2610" s="15" t="s">
        <v>45388</v>
      </c>
      <c r="L2610" s="15" t="s">
        <v>139</v>
      </c>
      <c r="M2610" s="15" t="s">
        <v>470</v>
      </c>
      <c r="N2610" s="14">
        <v>2019</v>
      </c>
      <c r="O2610" s="15" t="s">
        <v>26322</v>
      </c>
      <c r="P2610" s="15" t="s">
        <v>106</v>
      </c>
      <c r="Q2610" s="15" t="s">
        <v>47019</v>
      </c>
      <c r="R2610" s="15" t="s">
        <v>26323</v>
      </c>
      <c r="S2610" s="15" t="s">
        <v>26324</v>
      </c>
      <c r="T2610" s="15" t="s">
        <v>26325</v>
      </c>
      <c r="U2610" s="15" t="s">
        <v>53</v>
      </c>
      <c r="V2610" s="15" t="s">
        <v>46451</v>
      </c>
      <c r="W2610" s="15" t="s">
        <v>3307</v>
      </c>
      <c r="X2610" s="15" t="e">
        <f>_xlfn.XLOOKUP(_LOOKUP[[#This Row],[AdjusterMemberName]],_Adjuster[Adjuster Name],_Adjuster[Email],,0)</f>
        <v>#N/A</v>
      </c>
      <c r="Y2610" s="15" t="e">
        <f>_xlfn.XLOOKUP(_LOOKUP[[#This Row],[AdjusterMemberName]],_Adjuster[Adjuster Name],_Adjuster[Phone Number],,0)</f>
        <v>#N/A</v>
      </c>
      <c r="Z2610" s="15" t="s">
        <v>26326</v>
      </c>
      <c r="AA26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 Maple Rd, Klamath  CA 95548</v>
      </c>
      <c r="AB2610" s="15"/>
    </row>
    <row r="2611" spans="1:28" x14ac:dyDescent="0.3">
      <c r="A2611" s="14">
        <v>1</v>
      </c>
      <c r="B2611" s="14">
        <v>1</v>
      </c>
      <c r="C2611" s="15" t="s">
        <v>26339</v>
      </c>
      <c r="D2611" s="15" t="s">
        <v>26339</v>
      </c>
      <c r="E2611" s="15">
        <v>45636</v>
      </c>
      <c r="F2611" s="15" t="s">
        <v>26340</v>
      </c>
      <c r="G2611" s="15">
        <v>45482</v>
      </c>
      <c r="H2611" s="15">
        <v>45666</v>
      </c>
      <c r="I2611" s="15" t="s">
        <v>26341</v>
      </c>
      <c r="J2611" s="15" t="s">
        <v>26342</v>
      </c>
      <c r="K2611" s="15" t="s">
        <v>45358</v>
      </c>
      <c r="L2611" s="15" t="s">
        <v>314</v>
      </c>
      <c r="M2611" s="15" t="s">
        <v>1409</v>
      </c>
      <c r="N2611" s="14">
        <v>2019</v>
      </c>
      <c r="O2611" s="15" t="s">
        <v>26343</v>
      </c>
      <c r="P2611" s="15" t="s">
        <v>81</v>
      </c>
      <c r="Q2611" s="15" t="s">
        <v>47120</v>
      </c>
      <c r="R2611" s="15" t="s">
        <v>5171</v>
      </c>
      <c r="S2611" s="15" t="s">
        <v>26344</v>
      </c>
      <c r="T2611" s="15" t="s">
        <v>26345</v>
      </c>
      <c r="U2611" s="15" t="s">
        <v>53</v>
      </c>
      <c r="V2611" s="15" t="s">
        <v>46450</v>
      </c>
      <c r="W2611" s="15" t="s">
        <v>1049</v>
      </c>
      <c r="X2611" s="15" t="str">
        <f>_xlfn.XLOOKUP(_LOOKUP[[#This Row],[AdjusterMemberName]],_Adjuster[Adjuster Name],_Adjuster[Email],,0)</f>
        <v>cPenate@knightcompany.com</v>
      </c>
      <c r="Y2611" s="15" t="str">
        <f>_xlfn.XLOOKUP(_LOOKUP[[#This Row],[AdjusterMemberName]],_Adjuster[Adjuster Name],_Adjuster[Phone Number],,0)</f>
        <v>424-559-5385</v>
      </c>
      <c r="Z2611" s="15" t="s">
        <v>26346</v>
      </c>
      <c r="AA26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53800 Eisenhower Dr, La Quinta  CA 92253</v>
      </c>
      <c r="AB2611" s="15">
        <v>45636</v>
      </c>
    </row>
    <row r="2612" spans="1:28" x14ac:dyDescent="0.3">
      <c r="A2612" s="14">
        <v>1</v>
      </c>
      <c r="B2612" s="14">
        <v>1</v>
      </c>
      <c r="C2612" s="15" t="s">
        <v>20759</v>
      </c>
      <c r="D2612" s="15" t="s">
        <v>20759</v>
      </c>
      <c r="E2612" s="15">
        <v>45636</v>
      </c>
      <c r="F2612" s="15" t="s">
        <v>20761</v>
      </c>
      <c r="G2612" s="15">
        <v>45475</v>
      </c>
      <c r="H2612" s="15">
        <v>45659</v>
      </c>
      <c r="I2612" s="15" t="s">
        <v>26352</v>
      </c>
      <c r="J2612" s="15" t="s">
        <v>26353</v>
      </c>
      <c r="K2612" s="15" t="s">
        <v>45890</v>
      </c>
      <c r="L2612" s="15" t="s">
        <v>103</v>
      </c>
      <c r="M2612" s="15" t="s">
        <v>1336</v>
      </c>
      <c r="N2612" s="14">
        <v>2016</v>
      </c>
      <c r="O2612" s="15" t="s">
        <v>26354</v>
      </c>
      <c r="P2612" s="15" t="s">
        <v>106</v>
      </c>
      <c r="Q2612" s="15" t="s">
        <v>47095</v>
      </c>
      <c r="R2612" s="15" t="s">
        <v>11283</v>
      </c>
      <c r="S2612" s="15" t="s">
        <v>26355</v>
      </c>
      <c r="T2612" s="15" t="s">
        <v>308</v>
      </c>
      <c r="U2612" s="15" t="s">
        <v>53</v>
      </c>
      <c r="V2612" s="15" t="s">
        <v>45432</v>
      </c>
      <c r="W2612" s="15" t="s">
        <v>367</v>
      </c>
      <c r="X2612" s="15" t="str">
        <f>_xlfn.XLOOKUP(_LOOKUP[[#This Row],[AdjusterMemberName]],_Adjuster[Adjuster Name],_Adjuster[Email],,0)</f>
        <v>dHernandez4@knightcompany.com</v>
      </c>
      <c r="Y2612" s="15" t="str">
        <f>_xlfn.XLOOKUP(_LOOKUP[[#This Row],[AdjusterMemberName]],_Adjuster[Adjuster Name],_Adjuster[Phone Number],,0)</f>
        <v>323-315-7819</v>
      </c>
      <c r="Z2612" s="15" t="s">
        <v>20766</v>
      </c>
      <c r="AA26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6130 Camino Real Spc 214, Jurupa Valley  CA 92509</v>
      </c>
      <c r="AB2612" s="15"/>
    </row>
    <row r="2613" spans="1:28" x14ac:dyDescent="0.3">
      <c r="A2613" s="14">
        <v>1</v>
      </c>
      <c r="B2613" s="14">
        <v>1</v>
      </c>
      <c r="C2613" s="15" t="s">
        <v>26414</v>
      </c>
      <c r="D2613" s="15" t="s">
        <v>26414</v>
      </c>
      <c r="E2613" s="15">
        <v>45636</v>
      </c>
      <c r="F2613" s="15" t="s">
        <v>26415</v>
      </c>
      <c r="G2613" s="15">
        <v>45569</v>
      </c>
      <c r="H2613" s="15">
        <v>45751</v>
      </c>
      <c r="I2613" s="15" t="s">
        <v>26416</v>
      </c>
      <c r="J2613" s="15" t="s">
        <v>26417</v>
      </c>
      <c r="K2613" s="15" t="s">
        <v>45336</v>
      </c>
      <c r="L2613" s="15" t="s">
        <v>103</v>
      </c>
      <c r="M2613" s="15" t="s">
        <v>890</v>
      </c>
      <c r="N2613" s="14">
        <v>2009</v>
      </c>
      <c r="O2613" s="15" t="s">
        <v>26418</v>
      </c>
      <c r="P2613" s="15" t="s">
        <v>106</v>
      </c>
      <c r="Q2613" s="15" t="s">
        <v>47018</v>
      </c>
      <c r="R2613" s="15" t="s">
        <v>26419</v>
      </c>
      <c r="S2613" s="15" t="s">
        <v>26420</v>
      </c>
      <c r="T2613" s="15" t="s">
        <v>13067</v>
      </c>
      <c r="U2613" s="15" t="s">
        <v>53</v>
      </c>
      <c r="V2613" s="15" t="s">
        <v>45928</v>
      </c>
      <c r="W2613" s="15" t="s">
        <v>1357</v>
      </c>
      <c r="X2613" s="15" t="str">
        <f>_xlfn.XLOOKUP(_LOOKUP[[#This Row],[AdjusterMemberName]],_Adjuster[Adjuster Name],_Adjuster[Email],,0)</f>
        <v>jRivera1@knightcompany.com</v>
      </c>
      <c r="Y2613" s="15" t="str">
        <f>_xlfn.XLOOKUP(_LOOKUP[[#This Row],[AdjusterMemberName]],_Adjuster[Adjuster Name],_Adjuster[Phone Number],,0)</f>
        <v>424-559-5239</v>
      </c>
      <c r="Z2613" s="15" t="s">
        <v>26421</v>
      </c>
      <c r="AA26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3709 Linda Vista Dr, San Marcos  CA 92078</v>
      </c>
      <c r="AB2613" s="15"/>
    </row>
    <row r="2614" spans="1:28" x14ac:dyDescent="0.3">
      <c r="A2614" s="14">
        <v>1</v>
      </c>
      <c r="B2614" s="14">
        <v>1</v>
      </c>
      <c r="C2614" s="15" t="s">
        <v>21867</v>
      </c>
      <c r="D2614" s="15" t="s">
        <v>26474</v>
      </c>
      <c r="E2614" s="15">
        <v>45636</v>
      </c>
      <c r="F2614" s="15" t="s">
        <v>21869</v>
      </c>
      <c r="G2614" s="15">
        <v>45504</v>
      </c>
      <c r="H2614" s="15">
        <v>45688</v>
      </c>
      <c r="I2614" s="15" t="s">
        <v>26475</v>
      </c>
      <c r="J2614" s="15" t="s">
        <v>26476</v>
      </c>
      <c r="K2614" s="15" t="s">
        <v>45334</v>
      </c>
      <c r="L2614" s="15" t="s">
        <v>314</v>
      </c>
      <c r="M2614" s="15" t="s">
        <v>3946</v>
      </c>
      <c r="N2614" s="14">
        <v>2021</v>
      </c>
      <c r="O2614" s="15" t="s">
        <v>26477</v>
      </c>
      <c r="P2614" s="15" t="s">
        <v>106</v>
      </c>
      <c r="Q2614" s="15" t="s">
        <v>47019</v>
      </c>
      <c r="R2614" s="15" t="s">
        <v>182</v>
      </c>
      <c r="S2614" s="15" t="s">
        <v>21873</v>
      </c>
      <c r="T2614" s="15" t="s">
        <v>308</v>
      </c>
      <c r="U2614" s="15" t="s">
        <v>53</v>
      </c>
      <c r="V2614" s="15" t="s">
        <v>45530</v>
      </c>
      <c r="W2614" s="15" t="s">
        <v>54</v>
      </c>
      <c r="X2614" s="15" t="str">
        <f>_xlfn.XLOOKUP(_LOOKUP[[#This Row],[AdjusterMemberName]],_Adjuster[Adjuster Name],_Adjuster[Email],,0)</f>
        <v>JRubalcava@knightcompany.com</v>
      </c>
      <c r="Y2614" s="15" t="str">
        <f>_xlfn.XLOOKUP(_LOOKUP[[#This Row],[AdjusterMemberName]],_Adjuster[Adjuster Name],_Adjuster[Phone Number],,0)</f>
        <v>424-559-5420</v>
      </c>
      <c r="Z2614" s="15" t="s">
        <v>21874</v>
      </c>
      <c r="AA26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7870 Magnolia Ave Apt 53, Riverside  CA 92504</v>
      </c>
      <c r="AB2614" s="15"/>
    </row>
    <row r="2615" spans="1:28" x14ac:dyDescent="0.3">
      <c r="A2615" s="14">
        <v>1</v>
      </c>
      <c r="B2615" s="14">
        <v>1</v>
      </c>
      <c r="C2615" s="15" t="s">
        <v>16470</v>
      </c>
      <c r="D2615" s="15" t="s">
        <v>16470</v>
      </c>
      <c r="E2615" s="15">
        <v>45636</v>
      </c>
      <c r="F2615" s="15" t="s">
        <v>16471</v>
      </c>
      <c r="G2615" s="15">
        <v>45380</v>
      </c>
      <c r="H2615" s="15">
        <v>45564</v>
      </c>
      <c r="I2615" s="15" t="s">
        <v>32236</v>
      </c>
      <c r="J2615" s="15" t="s">
        <v>32237</v>
      </c>
      <c r="K2615" s="15" t="s">
        <v>46273</v>
      </c>
      <c r="L2615" s="15" t="s">
        <v>103</v>
      </c>
      <c r="M2615" s="15" t="s">
        <v>1503</v>
      </c>
      <c r="N2615" s="14">
        <v>2022</v>
      </c>
      <c r="O2615" s="15" t="s">
        <v>16474</v>
      </c>
      <c r="P2615" s="15" t="s">
        <v>106</v>
      </c>
      <c r="Q2615" s="15" t="s">
        <v>119</v>
      </c>
      <c r="R2615" s="15" t="s">
        <v>16475</v>
      </c>
      <c r="S2615" s="15" t="s">
        <v>16476</v>
      </c>
      <c r="T2615" s="15" t="s">
        <v>1255</v>
      </c>
      <c r="U2615" s="15" t="s">
        <v>53</v>
      </c>
      <c r="V2615" s="15" t="s">
        <v>45368</v>
      </c>
      <c r="W2615" s="15" t="s">
        <v>22473</v>
      </c>
      <c r="X2615" s="15" t="e">
        <f>_xlfn.XLOOKUP(_LOOKUP[[#This Row],[AdjusterMemberName]],_Adjuster[Adjuster Name],_Adjuster[Email],,0)</f>
        <v>#N/A</v>
      </c>
      <c r="Y2615" s="15" t="e">
        <f>_xlfn.XLOOKUP(_LOOKUP[[#This Row],[AdjusterMemberName]],_Adjuster[Adjuster Name],_Adjuster[Phone Number],,0)</f>
        <v>#N/A</v>
      </c>
      <c r="Z2615" s="15" t="s">
        <v>16477</v>
      </c>
      <c r="AA26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11155 Cohasset St, Sun Valley  CA 91352</v>
      </c>
      <c r="AB2615" s="15"/>
    </row>
    <row r="2616" spans="1:28" x14ac:dyDescent="0.3">
      <c r="A2616" s="14">
        <v>1</v>
      </c>
      <c r="B2616" s="14">
        <v>1</v>
      </c>
      <c r="C2616" s="15" t="s">
        <v>25960</v>
      </c>
      <c r="D2616" s="15" t="s">
        <v>25960</v>
      </c>
      <c r="E2616" s="15">
        <v>45635</v>
      </c>
      <c r="F2616" s="15" t="s">
        <v>25961</v>
      </c>
      <c r="G2616" s="15">
        <v>45633</v>
      </c>
      <c r="H2616" s="15">
        <v>45815</v>
      </c>
      <c r="I2616" s="15" t="s">
        <v>25962</v>
      </c>
      <c r="J2616" s="15" t="s">
        <v>25963</v>
      </c>
      <c r="K2616" s="15" t="s">
        <v>45759</v>
      </c>
      <c r="L2616" s="15" t="s">
        <v>181</v>
      </c>
      <c r="M2616" s="15" t="s">
        <v>3677</v>
      </c>
      <c r="N2616" s="14">
        <v>2015</v>
      </c>
      <c r="O2616" s="15" t="s">
        <v>25964</v>
      </c>
      <c r="P2616" s="15" t="s">
        <v>106</v>
      </c>
      <c r="Q2616" s="15" t="s">
        <v>47018</v>
      </c>
      <c r="R2616" s="15" t="s">
        <v>25965</v>
      </c>
      <c r="S2616" s="15" t="s">
        <v>25966</v>
      </c>
      <c r="T2616" s="15" t="s">
        <v>840</v>
      </c>
      <c r="U2616" s="15" t="s">
        <v>53</v>
      </c>
      <c r="V2616" s="15" t="s">
        <v>45450</v>
      </c>
      <c r="W2616" s="15" t="s">
        <v>3307</v>
      </c>
      <c r="X2616" s="15" t="e">
        <f>_xlfn.XLOOKUP(_LOOKUP[[#This Row],[AdjusterMemberName]],_Adjuster[Adjuster Name],_Adjuster[Email],,0)</f>
        <v>#N/A</v>
      </c>
      <c r="Y2616" s="15" t="e">
        <f>_xlfn.XLOOKUP(_LOOKUP[[#This Row],[AdjusterMemberName]],_Adjuster[Adjuster Name],_Adjuster[Phone Number],,0)</f>
        <v>#N/A</v>
      </c>
      <c r="Z2616" s="15" t="s">
        <v>25967</v>
      </c>
      <c r="AA26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21226 Multnomah Rd, Apple Valley  CA 92308</v>
      </c>
      <c r="AB2616" s="15"/>
    </row>
    <row r="2617" spans="1:28" x14ac:dyDescent="0.3">
      <c r="A2617" s="14">
        <v>1</v>
      </c>
      <c r="B2617" s="14">
        <v>1</v>
      </c>
      <c r="C2617" s="15" t="s">
        <v>26061</v>
      </c>
      <c r="D2617" s="15" t="s">
        <v>26061</v>
      </c>
      <c r="E2617" s="15">
        <v>45635</v>
      </c>
      <c r="F2617" s="15" t="s">
        <v>26062</v>
      </c>
      <c r="G2617" s="15">
        <v>45571</v>
      </c>
      <c r="H2617" s="15">
        <v>45753</v>
      </c>
      <c r="I2617" s="15" t="s">
        <v>26063</v>
      </c>
      <c r="J2617" s="15" t="s">
        <v>26064</v>
      </c>
      <c r="K2617" s="15" t="s">
        <v>45879</v>
      </c>
      <c r="L2617" s="15" t="s">
        <v>128</v>
      </c>
      <c r="M2617" s="15" t="s">
        <v>836</v>
      </c>
      <c r="N2617" s="14">
        <v>2024</v>
      </c>
      <c r="O2617" s="15" t="s">
        <v>26065</v>
      </c>
      <c r="P2617" s="15" t="s">
        <v>106</v>
      </c>
      <c r="Q2617" s="15" t="s">
        <v>47079</v>
      </c>
      <c r="R2617" s="15" t="s">
        <v>26066</v>
      </c>
      <c r="S2617" s="15" t="s">
        <v>26067</v>
      </c>
      <c r="T2617" s="15" t="s">
        <v>174</v>
      </c>
      <c r="U2617" s="15" t="s">
        <v>53</v>
      </c>
      <c r="V2617" s="15" t="s">
        <v>45367</v>
      </c>
      <c r="W2617" s="15" t="s">
        <v>1544</v>
      </c>
      <c r="X2617" s="15" t="str">
        <f>_xlfn.XLOOKUP(_LOOKUP[[#This Row],[AdjusterMemberName]],_Adjuster[Adjuster Name],_Adjuster[Email],,0)</f>
        <v>CRodriguez5@knightcompany.com</v>
      </c>
      <c r="Y2617" s="15" t="str">
        <f>_xlfn.XLOOKUP(_LOOKUP[[#This Row],[AdjusterMemberName]],_Adjuster[Adjuster Name],_Adjuster[Phone Number],,0)</f>
        <v>323-456-1708</v>
      </c>
      <c r="Z2617" s="15" t="s">
        <v>26068</v>
      </c>
      <c r="AA26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1530 E 23Rd St Apt 2, Los Angeles  CA 90011</v>
      </c>
      <c r="AB2617" s="15"/>
    </row>
    <row r="2618" spans="1:28" x14ac:dyDescent="0.3">
      <c r="A2618" s="14">
        <v>1</v>
      </c>
      <c r="B2618" s="14">
        <v>1</v>
      </c>
      <c r="C2618" s="15" t="s">
        <v>26069</v>
      </c>
      <c r="D2618" s="15" t="s">
        <v>26069</v>
      </c>
      <c r="E2618" s="15">
        <v>45635</v>
      </c>
      <c r="F2618" s="15" t="s">
        <v>26070</v>
      </c>
      <c r="G2618" s="15">
        <v>45495</v>
      </c>
      <c r="H2618" s="15">
        <v>45679</v>
      </c>
      <c r="I2618" s="15" t="s">
        <v>26071</v>
      </c>
      <c r="J2618" s="15" t="s">
        <v>26072</v>
      </c>
      <c r="K2618" s="15" t="s">
        <v>45407</v>
      </c>
      <c r="L2618" s="15" t="s">
        <v>103</v>
      </c>
      <c r="M2618" s="15" t="s">
        <v>304</v>
      </c>
      <c r="N2618" s="14">
        <v>2018</v>
      </c>
      <c r="O2618" s="15" t="s">
        <v>26073</v>
      </c>
      <c r="P2618" s="15" t="s">
        <v>106</v>
      </c>
      <c r="Q2618" s="15" t="s">
        <v>47019</v>
      </c>
      <c r="R2618" s="15" t="s">
        <v>26074</v>
      </c>
      <c r="S2618" s="15" t="s">
        <v>26075</v>
      </c>
      <c r="T2618" s="15" t="s">
        <v>821</v>
      </c>
      <c r="U2618" s="15" t="s">
        <v>53</v>
      </c>
      <c r="V2618" s="15" t="s">
        <v>45349</v>
      </c>
      <c r="W2618" s="15" t="s">
        <v>1049</v>
      </c>
      <c r="X2618" s="15" t="str">
        <f>_xlfn.XLOOKUP(_LOOKUP[[#This Row],[AdjusterMemberName]],_Adjuster[Adjuster Name],_Adjuster[Email],,0)</f>
        <v>cPenate@knightcompany.com</v>
      </c>
      <c r="Y2618" s="15" t="str">
        <f>_xlfn.XLOOKUP(_LOOKUP[[#This Row],[AdjusterMemberName]],_Adjuster[Adjuster Name],_Adjuster[Phone Number],,0)</f>
        <v>424-559-5385</v>
      </c>
      <c r="Z2618" s="15" t="s">
        <v>26076</v>
      </c>
      <c r="AA26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14648 Kittridge St Apt C, Van Nuys  CA 91405</v>
      </c>
      <c r="AB2618" s="15"/>
    </row>
    <row r="2619" spans="1:28" x14ac:dyDescent="0.3">
      <c r="A2619" s="14">
        <v>1</v>
      </c>
      <c r="B2619" s="14">
        <v>1</v>
      </c>
      <c r="C2619" s="15" t="s">
        <v>26168</v>
      </c>
      <c r="D2619" s="15" t="s">
        <v>26168</v>
      </c>
      <c r="E2619" s="15">
        <v>45635</v>
      </c>
      <c r="F2619" s="15" t="s">
        <v>26169</v>
      </c>
      <c r="G2619" s="15">
        <v>45614</v>
      </c>
      <c r="H2619" s="15">
        <v>45795</v>
      </c>
      <c r="I2619" s="15" t="s">
        <v>26170</v>
      </c>
      <c r="J2619" s="15" t="s">
        <v>26171</v>
      </c>
      <c r="K2619" s="15" t="s">
        <v>45611</v>
      </c>
      <c r="L2619" s="15" t="s">
        <v>128</v>
      </c>
      <c r="M2619" s="15" t="s">
        <v>129</v>
      </c>
      <c r="N2619" s="14">
        <v>2018</v>
      </c>
      <c r="O2619" s="15" t="s">
        <v>26172</v>
      </c>
      <c r="P2619" s="15" t="s">
        <v>106</v>
      </c>
      <c r="Q2619" s="15" t="s">
        <v>47019</v>
      </c>
      <c r="R2619" s="15" t="s">
        <v>26173</v>
      </c>
      <c r="S2619" s="15" t="s">
        <v>26174</v>
      </c>
      <c r="T2619" s="15" t="s">
        <v>26175</v>
      </c>
      <c r="U2619" s="15" t="s">
        <v>53</v>
      </c>
      <c r="V2619" s="15" t="s">
        <v>45430</v>
      </c>
      <c r="W2619" s="15" t="s">
        <v>264</v>
      </c>
      <c r="X2619" s="15" t="str">
        <f>_xlfn.XLOOKUP(_LOOKUP[[#This Row],[AdjusterMemberName]],_Adjuster[Adjuster Name],_Adjuster[Email],,0)</f>
        <v>sBonnevie@knightcompany.com</v>
      </c>
      <c r="Y2619" s="15" t="str">
        <f>_xlfn.XLOOKUP(_LOOKUP[[#This Row],[AdjusterMemberName]],_Adjuster[Adjuster Name],_Adjuster[Phone Number],,0)</f>
        <v>323-692-4064</v>
      </c>
      <c r="Z2619" s="15" t="s">
        <v>26176</v>
      </c>
      <c r="AA26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6856 Coventry Ct, Rch Cucamonga  CA 91739</v>
      </c>
      <c r="AB2619" s="15"/>
    </row>
    <row r="2620" spans="1:28" x14ac:dyDescent="0.3">
      <c r="A2620" s="14">
        <v>1</v>
      </c>
      <c r="B2620" s="14">
        <v>1</v>
      </c>
      <c r="C2620" s="15" t="s">
        <v>26192</v>
      </c>
      <c r="D2620" s="15" t="s">
        <v>26192</v>
      </c>
      <c r="E2620" s="15">
        <v>45635</v>
      </c>
      <c r="F2620" s="15" t="s">
        <v>26193</v>
      </c>
      <c r="G2620" s="15">
        <v>45518</v>
      </c>
      <c r="H2620" s="15">
        <v>45702</v>
      </c>
      <c r="I2620" s="15" t="s">
        <v>26194</v>
      </c>
      <c r="J2620" s="15" t="s">
        <v>26195</v>
      </c>
      <c r="K2620" s="15" t="s">
        <v>45332</v>
      </c>
      <c r="L2620" s="15" t="s">
        <v>128</v>
      </c>
      <c r="M2620" s="15" t="s">
        <v>170</v>
      </c>
      <c r="N2620" s="14">
        <v>2022</v>
      </c>
      <c r="O2620" s="15" t="s">
        <v>26196</v>
      </c>
      <c r="P2620" s="15" t="s">
        <v>81</v>
      </c>
      <c r="Q2620" s="15" t="s">
        <v>47019</v>
      </c>
      <c r="R2620" s="15" t="s">
        <v>8132</v>
      </c>
      <c r="S2620" s="15" t="s">
        <v>26197</v>
      </c>
      <c r="T2620" s="15" t="s">
        <v>96</v>
      </c>
      <c r="U2620" s="15" t="s">
        <v>53</v>
      </c>
      <c r="V2620" s="15" t="s">
        <v>45731</v>
      </c>
      <c r="W2620" s="15" t="s">
        <v>1357</v>
      </c>
      <c r="X2620" s="15" t="str">
        <f>_xlfn.XLOOKUP(_LOOKUP[[#This Row],[AdjusterMemberName]],_Adjuster[Adjuster Name],_Adjuster[Email],,0)</f>
        <v>jRivera1@knightcompany.com</v>
      </c>
      <c r="Y2620" s="15" t="str">
        <f>_xlfn.XLOOKUP(_LOOKUP[[#This Row],[AdjusterMemberName]],_Adjuster[Adjuster Name],_Adjuster[Phone Number],,0)</f>
        <v>424-559-5239</v>
      </c>
      <c r="Z2620" s="15" t="s">
        <v>26198</v>
      </c>
      <c r="AA26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24792 Chippendale St, Moreno Valley  CA 92553</v>
      </c>
      <c r="AB2620" s="15">
        <v>45673</v>
      </c>
    </row>
    <row r="2621" spans="1:28" x14ac:dyDescent="0.3">
      <c r="A2621" s="14">
        <v>1</v>
      </c>
      <c r="B2621" s="14">
        <v>1</v>
      </c>
      <c r="C2621" s="15" t="s">
        <v>26372</v>
      </c>
      <c r="D2621" s="15" t="s">
        <v>26372</v>
      </c>
      <c r="E2621" s="15">
        <v>45635</v>
      </c>
      <c r="F2621" s="15" t="s">
        <v>26373</v>
      </c>
      <c r="G2621" s="15">
        <v>45549</v>
      </c>
      <c r="H2621" s="15">
        <v>45730</v>
      </c>
      <c r="I2621" s="15" t="s">
        <v>26374</v>
      </c>
      <c r="J2621" s="15" t="s">
        <v>1492</v>
      </c>
      <c r="K2621" s="15" t="s">
        <v>45703</v>
      </c>
      <c r="L2621" s="15" t="s">
        <v>139</v>
      </c>
      <c r="M2621" s="15" t="s">
        <v>4296</v>
      </c>
      <c r="N2621" s="14">
        <v>2025</v>
      </c>
      <c r="O2621" s="15" t="s">
        <v>26375</v>
      </c>
      <c r="P2621" s="15" t="s">
        <v>106</v>
      </c>
      <c r="Q2621" s="15" t="s">
        <v>47019</v>
      </c>
      <c r="R2621" s="15" t="s">
        <v>1928</v>
      </c>
      <c r="S2621" s="15" t="s">
        <v>26376</v>
      </c>
      <c r="T2621" s="15" t="s">
        <v>122</v>
      </c>
      <c r="U2621" s="15" t="s">
        <v>53</v>
      </c>
      <c r="V2621" s="15" t="s">
        <v>45784</v>
      </c>
      <c r="W2621" s="15" t="s">
        <v>3307</v>
      </c>
      <c r="X2621" s="15" t="e">
        <f>_xlfn.XLOOKUP(_LOOKUP[[#This Row],[AdjusterMemberName]],_Adjuster[Adjuster Name],_Adjuster[Email],,0)</f>
        <v>#N/A</v>
      </c>
      <c r="Y2621" s="15" t="e">
        <f>_xlfn.XLOOKUP(_LOOKUP[[#This Row],[AdjusterMemberName]],_Adjuster[Adjuster Name],_Adjuster[Phone Number],,0)</f>
        <v>#N/A</v>
      </c>
      <c r="Z2621" s="15" t="s">
        <v>26377</v>
      </c>
      <c r="AA26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13131 Freeport Dr, Victorville  CA 92392</v>
      </c>
      <c r="AB2621" s="15">
        <v>45643</v>
      </c>
    </row>
    <row r="2622" spans="1:28" x14ac:dyDescent="0.3">
      <c r="A2622" s="14">
        <v>1</v>
      </c>
      <c r="B2622" s="14">
        <v>1</v>
      </c>
      <c r="C2622" s="15" t="s">
        <v>26495</v>
      </c>
      <c r="D2622" s="15" t="s">
        <v>26495</v>
      </c>
      <c r="E2622" s="15">
        <v>45635</v>
      </c>
      <c r="F2622" s="15" t="s">
        <v>26496</v>
      </c>
      <c r="G2622" s="15">
        <v>45617</v>
      </c>
      <c r="H2622" s="15">
        <v>45798</v>
      </c>
      <c r="I2622" s="15" t="s">
        <v>26497</v>
      </c>
      <c r="J2622" s="15" t="s">
        <v>26498</v>
      </c>
      <c r="K2622" s="15" t="s">
        <v>45496</v>
      </c>
      <c r="L2622" s="15" t="s">
        <v>314</v>
      </c>
      <c r="M2622" s="15" t="s">
        <v>315</v>
      </c>
      <c r="N2622" s="14">
        <v>2017</v>
      </c>
      <c r="O2622" s="15" t="s">
        <v>26499</v>
      </c>
      <c r="P2622" s="15" t="s">
        <v>106</v>
      </c>
      <c r="Q2622" s="15" t="s">
        <v>47019</v>
      </c>
      <c r="R2622" s="15" t="s">
        <v>922</v>
      </c>
      <c r="S2622" s="15" t="s">
        <v>26500</v>
      </c>
      <c r="T2622" s="15" t="s">
        <v>174</v>
      </c>
      <c r="U2622" s="15" t="s">
        <v>53</v>
      </c>
      <c r="V2622" s="15" t="s">
        <v>45441</v>
      </c>
      <c r="W2622" s="15" t="s">
        <v>1658</v>
      </c>
      <c r="X2622" s="15" t="str">
        <f>_xlfn.XLOOKUP(_LOOKUP[[#This Row],[AdjusterMemberName]],_Adjuster[Adjuster Name],_Adjuster[Email],,0)</f>
        <v>RDavila@knightcompany.com</v>
      </c>
      <c r="Y2622" s="15" t="str">
        <f>_xlfn.XLOOKUP(_LOOKUP[[#This Row],[AdjusterMemberName]],_Adjuster[Adjuster Name],_Adjuster[Phone Number],,0)</f>
        <v>424-559-5663</v>
      </c>
      <c r="Z2622" s="15" t="s">
        <v>26501</v>
      </c>
      <c r="AA26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606 W 61St St, Los Angeles  CA 90044</v>
      </c>
      <c r="AB2622" s="15">
        <v>45680</v>
      </c>
    </row>
    <row r="2623" spans="1:28" x14ac:dyDescent="0.3">
      <c r="A2623" s="14">
        <v>1</v>
      </c>
      <c r="B2623" s="14">
        <v>0</v>
      </c>
      <c r="C2623" s="15" t="s">
        <v>20049</v>
      </c>
      <c r="D2623" s="15" t="s">
        <v>26711</v>
      </c>
      <c r="E2623" s="15">
        <v>45635</v>
      </c>
      <c r="F2623" s="15" t="s">
        <v>26712</v>
      </c>
      <c r="G2623" s="15">
        <v>45558</v>
      </c>
      <c r="H2623" s="15">
        <v>45739</v>
      </c>
      <c r="I2623" s="15" t="s">
        <v>26713</v>
      </c>
      <c r="J2623" s="15" t="s">
        <v>26714</v>
      </c>
      <c r="K2623" s="15" t="s">
        <v>45369</v>
      </c>
      <c r="L2623" s="15" t="s">
        <v>25</v>
      </c>
      <c r="M2623" s="15" t="s">
        <v>1905</v>
      </c>
      <c r="N2623" s="14">
        <v>1996</v>
      </c>
      <c r="O2623" s="15" t="s">
        <v>26715</v>
      </c>
      <c r="P2623" s="15" t="s">
        <v>106</v>
      </c>
      <c r="Q2623" s="15" t="s">
        <v>47061</v>
      </c>
      <c r="R2623" s="15" t="s">
        <v>20055</v>
      </c>
      <c r="S2623" s="15" t="s">
        <v>20056</v>
      </c>
      <c r="T2623" s="15" t="s">
        <v>8201</v>
      </c>
      <c r="U2623" s="15" t="s">
        <v>53</v>
      </c>
      <c r="V2623" s="15" t="s">
        <v>46258</v>
      </c>
      <c r="W2623" s="15" t="s">
        <v>264</v>
      </c>
      <c r="X2623" s="15" t="str">
        <f>_xlfn.XLOOKUP(_LOOKUP[[#This Row],[AdjusterMemberName]],_Adjuster[Adjuster Name],_Adjuster[Email],,0)</f>
        <v>sBonnevie@knightcompany.com</v>
      </c>
      <c r="Y2623" s="15" t="str">
        <f>_xlfn.XLOOKUP(_LOOKUP[[#This Row],[AdjusterMemberName]],_Adjuster[Adjuster Name],_Adjuster[Phone Number],,0)</f>
        <v>323-692-4064</v>
      </c>
      <c r="Z2623" s="15" t="s">
        <v>20057</v>
      </c>
      <c r="AA26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1119 W Aeroplane Blvd, Big Bear City  CA 92314</v>
      </c>
      <c r="AB2623" s="15"/>
    </row>
    <row r="2624" spans="1:28" x14ac:dyDescent="0.3">
      <c r="A2624" s="14">
        <v>1</v>
      </c>
      <c r="B2624" s="14">
        <v>1</v>
      </c>
      <c r="C2624" s="15" t="s">
        <v>25952</v>
      </c>
      <c r="D2624" s="15" t="s">
        <v>25952</v>
      </c>
      <c r="E2624" s="15">
        <v>45634</v>
      </c>
      <c r="F2624" s="15" t="s">
        <v>25953</v>
      </c>
      <c r="G2624" s="15">
        <v>45529</v>
      </c>
      <c r="H2624" s="15">
        <v>45713</v>
      </c>
      <c r="I2624" s="15" t="s">
        <v>25954</v>
      </c>
      <c r="J2624" s="15" t="s">
        <v>25955</v>
      </c>
      <c r="K2624" s="15" t="s">
        <v>45407</v>
      </c>
      <c r="L2624" s="15" t="s">
        <v>128</v>
      </c>
      <c r="M2624" s="15" t="s">
        <v>129</v>
      </c>
      <c r="N2624" s="14">
        <v>2015</v>
      </c>
      <c r="O2624" s="15" t="s">
        <v>25956</v>
      </c>
      <c r="P2624" s="15" t="s">
        <v>106</v>
      </c>
      <c r="Q2624" s="15" t="s">
        <v>47019</v>
      </c>
      <c r="R2624" s="15" t="s">
        <v>25957</v>
      </c>
      <c r="S2624" s="15" t="s">
        <v>25958</v>
      </c>
      <c r="T2624" s="15" t="s">
        <v>133</v>
      </c>
      <c r="U2624" s="15" t="s">
        <v>53</v>
      </c>
      <c r="V2624" s="15" t="s">
        <v>45396</v>
      </c>
      <c r="W2624" s="15" t="s">
        <v>264</v>
      </c>
      <c r="X2624" s="15" t="str">
        <f>_xlfn.XLOOKUP(_LOOKUP[[#This Row],[AdjusterMemberName]],_Adjuster[Adjuster Name],_Adjuster[Email],,0)</f>
        <v>sBonnevie@knightcompany.com</v>
      </c>
      <c r="Y2624" s="15" t="str">
        <f>_xlfn.XLOOKUP(_LOOKUP[[#This Row],[AdjusterMemberName]],_Adjuster[Adjuster Name],_Adjuster[Phone Number],,0)</f>
        <v>323-692-4064</v>
      </c>
      <c r="Z2624" s="15" t="s">
        <v>25959</v>
      </c>
      <c r="AA26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733 Utica Ave Apt 10, Huntington Beach  CA 92648</v>
      </c>
      <c r="AB2624" s="15"/>
    </row>
    <row r="2625" spans="1:28" x14ac:dyDescent="0.3">
      <c r="A2625" s="14">
        <v>1</v>
      </c>
      <c r="B2625" s="14">
        <v>1</v>
      </c>
      <c r="C2625" s="15" t="s">
        <v>25968</v>
      </c>
      <c r="D2625" s="15" t="s">
        <v>25968</v>
      </c>
      <c r="E2625" s="15">
        <v>45634</v>
      </c>
      <c r="F2625" s="15" t="s">
        <v>25969</v>
      </c>
      <c r="G2625" s="15">
        <v>45569</v>
      </c>
      <c r="H2625" s="15">
        <v>45751</v>
      </c>
      <c r="I2625" s="15" t="s">
        <v>25970</v>
      </c>
      <c r="J2625" s="15" t="s">
        <v>25971</v>
      </c>
      <c r="K2625" s="15" t="s">
        <v>46459</v>
      </c>
      <c r="L2625" s="15" t="s">
        <v>103</v>
      </c>
      <c r="M2625" s="15" t="s">
        <v>304</v>
      </c>
      <c r="N2625" s="14">
        <v>2016</v>
      </c>
      <c r="O2625" s="15" t="s">
        <v>25972</v>
      </c>
      <c r="P2625" s="15" t="s">
        <v>106</v>
      </c>
      <c r="Q2625" s="15" t="s">
        <v>47124</v>
      </c>
      <c r="R2625" s="15" t="s">
        <v>25973</v>
      </c>
      <c r="S2625" s="15" t="s">
        <v>25974</v>
      </c>
      <c r="T2625" s="15" t="s">
        <v>2237</v>
      </c>
      <c r="U2625" s="15" t="s">
        <v>53</v>
      </c>
      <c r="V2625" s="15" t="s">
        <v>45384</v>
      </c>
      <c r="W2625" s="15" t="s">
        <v>175</v>
      </c>
      <c r="X2625" s="15" t="e">
        <f>_xlfn.XLOOKUP(_LOOKUP[[#This Row],[AdjusterMemberName]],_Adjuster[Adjuster Name],_Adjuster[Email],,0)</f>
        <v>#N/A</v>
      </c>
      <c r="Y2625" s="15" t="e">
        <f>_xlfn.XLOOKUP(_LOOKUP[[#This Row],[AdjusterMemberName]],_Adjuster[Adjuster Name],_Adjuster[Phone Number],,0)</f>
        <v>#N/A</v>
      </c>
      <c r="Z2625" s="15" t="s">
        <v>25975</v>
      </c>
      <c r="AA26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14331 Caroline St, Adelanto  CA 92301</v>
      </c>
      <c r="AB2625" s="15">
        <v>45665</v>
      </c>
    </row>
    <row r="2626" spans="1:28" x14ac:dyDescent="0.3">
      <c r="A2626" s="14">
        <v>1</v>
      </c>
      <c r="B2626" s="14">
        <v>1</v>
      </c>
      <c r="C2626" s="15" t="s">
        <v>25976</v>
      </c>
      <c r="D2626" s="15" t="s">
        <v>25976</v>
      </c>
      <c r="E2626" s="15">
        <v>45634</v>
      </c>
      <c r="F2626" s="15" t="s">
        <v>25977</v>
      </c>
      <c r="G2626" s="15">
        <v>45491</v>
      </c>
      <c r="H2626" s="15">
        <v>45675</v>
      </c>
      <c r="I2626" s="15" t="s">
        <v>25978</v>
      </c>
      <c r="J2626" s="15" t="s">
        <v>25979</v>
      </c>
      <c r="K2626" s="15" t="s">
        <v>45379</v>
      </c>
      <c r="L2626" s="15" t="s">
        <v>103</v>
      </c>
      <c r="M2626" s="15" t="s">
        <v>104</v>
      </c>
      <c r="N2626" s="14">
        <v>2012</v>
      </c>
      <c r="O2626" s="15" t="s">
        <v>25980</v>
      </c>
      <c r="P2626" s="15" t="s">
        <v>106</v>
      </c>
      <c r="Q2626" s="15" t="s">
        <v>47061</v>
      </c>
      <c r="R2626" s="15" t="s">
        <v>4471</v>
      </c>
      <c r="S2626" s="15" t="s">
        <v>25981</v>
      </c>
      <c r="T2626" s="15" t="s">
        <v>13067</v>
      </c>
      <c r="U2626" s="15" t="s">
        <v>53</v>
      </c>
      <c r="V2626" s="15" t="s">
        <v>45865</v>
      </c>
      <c r="W2626" s="15" t="s">
        <v>1049</v>
      </c>
      <c r="X2626" s="15" t="str">
        <f>_xlfn.XLOOKUP(_LOOKUP[[#This Row],[AdjusterMemberName]],_Adjuster[Adjuster Name],_Adjuster[Email],,0)</f>
        <v>cPenate@knightcompany.com</v>
      </c>
      <c r="Y2626" s="15" t="str">
        <f>_xlfn.XLOOKUP(_LOOKUP[[#This Row],[AdjusterMemberName]],_Adjuster[Adjuster Name],_Adjuster[Phone Number],,0)</f>
        <v>424-559-5385</v>
      </c>
      <c r="Z2626" s="15" t="s">
        <v>25982</v>
      </c>
      <c r="AA26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125 Johnston Ln, San Marcos  CA 92069</v>
      </c>
      <c r="AB2626" s="15"/>
    </row>
    <row r="2627" spans="1:28" x14ac:dyDescent="0.3">
      <c r="A2627" s="14">
        <v>1</v>
      </c>
      <c r="B2627" s="14">
        <v>1</v>
      </c>
      <c r="C2627" s="15" t="s">
        <v>25992</v>
      </c>
      <c r="D2627" s="15" t="s">
        <v>25992</v>
      </c>
      <c r="E2627" s="15">
        <v>45634</v>
      </c>
      <c r="F2627" s="15" t="s">
        <v>25993</v>
      </c>
      <c r="G2627" s="15">
        <v>45630</v>
      </c>
      <c r="H2627" s="15">
        <v>45812</v>
      </c>
      <c r="I2627" s="15" t="s">
        <v>25994</v>
      </c>
      <c r="J2627" s="15" t="s">
        <v>25995</v>
      </c>
      <c r="K2627" s="15" t="s">
        <v>46458</v>
      </c>
      <c r="L2627" s="15" t="s">
        <v>128</v>
      </c>
      <c r="M2627" s="15" t="s">
        <v>129</v>
      </c>
      <c r="N2627" s="14">
        <v>2016</v>
      </c>
      <c r="O2627" s="15" t="s">
        <v>25996</v>
      </c>
      <c r="P2627" s="15" t="s">
        <v>106</v>
      </c>
      <c r="Q2627" s="15" t="s">
        <v>47019</v>
      </c>
      <c r="R2627" s="15" t="s">
        <v>25997</v>
      </c>
      <c r="S2627" s="15" t="s">
        <v>25998</v>
      </c>
      <c r="T2627" s="15" t="s">
        <v>1048</v>
      </c>
      <c r="U2627" s="15" t="s">
        <v>53</v>
      </c>
      <c r="V2627" s="15" t="s">
        <v>45457</v>
      </c>
      <c r="W2627" s="15" t="s">
        <v>1624</v>
      </c>
      <c r="X2627" s="15" t="e">
        <f>_xlfn.XLOOKUP(_LOOKUP[[#This Row],[AdjusterMemberName]],_Adjuster[Adjuster Name],_Adjuster[Email],,0)</f>
        <v>#N/A</v>
      </c>
      <c r="Y2627" s="15" t="e">
        <f>_xlfn.XLOOKUP(_LOOKUP[[#This Row],[AdjusterMemberName]],_Adjuster[Adjuster Name],_Adjuster[Phone Number],,0)</f>
        <v>#N/A</v>
      </c>
      <c r="Z2627" s="15" t="s">
        <v>25999</v>
      </c>
      <c r="AA26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 Riverside Ct, Bay Point  CA 94565</v>
      </c>
      <c r="AB2627" s="15">
        <v>45635</v>
      </c>
    </row>
    <row r="2628" spans="1:28" x14ac:dyDescent="0.3">
      <c r="A2628" s="14">
        <v>1</v>
      </c>
      <c r="B2628" s="14">
        <v>1</v>
      </c>
      <c r="C2628" s="15" t="s">
        <v>26044</v>
      </c>
      <c r="D2628" s="15" t="s">
        <v>26045</v>
      </c>
      <c r="E2628" s="15">
        <v>45634</v>
      </c>
      <c r="F2628" s="15" t="s">
        <v>26046</v>
      </c>
      <c r="G2628" s="15">
        <v>45593</v>
      </c>
      <c r="H2628" s="15">
        <v>45775</v>
      </c>
      <c r="I2628" s="15" t="s">
        <v>26047</v>
      </c>
      <c r="J2628" s="15" t="s">
        <v>26048</v>
      </c>
      <c r="K2628" s="15" t="s">
        <v>45416</v>
      </c>
      <c r="L2628" s="15" t="s">
        <v>201</v>
      </c>
      <c r="M2628" s="15" t="s">
        <v>26049</v>
      </c>
      <c r="N2628" s="14">
        <v>2020</v>
      </c>
      <c r="O2628" s="15" t="s">
        <v>26050</v>
      </c>
      <c r="P2628" s="15" t="s">
        <v>106</v>
      </c>
      <c r="Q2628" s="15" t="s">
        <v>47019</v>
      </c>
      <c r="R2628" s="15" t="s">
        <v>26051</v>
      </c>
      <c r="S2628" s="15" t="s">
        <v>26052</v>
      </c>
      <c r="T2628" s="15" t="s">
        <v>1120</v>
      </c>
      <c r="U2628" s="15" t="s">
        <v>53</v>
      </c>
      <c r="V2628" s="15" t="s">
        <v>45428</v>
      </c>
      <c r="W2628" s="15" t="s">
        <v>3307</v>
      </c>
      <c r="X2628" s="15" t="e">
        <f>_xlfn.XLOOKUP(_LOOKUP[[#This Row],[AdjusterMemberName]],_Adjuster[Adjuster Name],_Adjuster[Email],,0)</f>
        <v>#N/A</v>
      </c>
      <c r="Y2628" s="15" t="e">
        <f>_xlfn.XLOOKUP(_LOOKUP[[#This Row],[AdjusterMemberName]],_Adjuster[Adjuster Name],_Adjuster[Phone Number],,0)</f>
        <v>#N/A</v>
      </c>
      <c r="Z2628" s="15" t="s">
        <v>26053</v>
      </c>
      <c r="AA26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856 W Olive St, Colton  CA 92324</v>
      </c>
      <c r="AB2628" s="15"/>
    </row>
    <row r="2629" spans="1:28" x14ac:dyDescent="0.3">
      <c r="A2629" s="14">
        <v>1</v>
      </c>
      <c r="B2629" s="14">
        <v>1</v>
      </c>
      <c r="C2629" s="15" t="s">
        <v>12519</v>
      </c>
      <c r="D2629" s="15" t="s">
        <v>12520</v>
      </c>
      <c r="E2629" s="15">
        <v>45634</v>
      </c>
      <c r="F2629" s="15" t="s">
        <v>26107</v>
      </c>
      <c r="G2629" s="15">
        <v>45562</v>
      </c>
      <c r="H2629" s="15">
        <v>45743</v>
      </c>
      <c r="I2629" s="15" t="s">
        <v>26108</v>
      </c>
      <c r="J2629" s="15" t="s">
        <v>16468</v>
      </c>
      <c r="K2629" s="15" t="s">
        <v>45334</v>
      </c>
      <c r="L2629" s="15" t="s">
        <v>441</v>
      </c>
      <c r="M2629" s="15" t="s">
        <v>579</v>
      </c>
      <c r="N2629" s="14">
        <v>2015</v>
      </c>
      <c r="O2629" s="15" t="s">
        <v>26109</v>
      </c>
      <c r="P2629" s="15" t="s">
        <v>106</v>
      </c>
      <c r="Q2629" s="15" t="s">
        <v>47019</v>
      </c>
      <c r="R2629" s="15" t="s">
        <v>12525</v>
      </c>
      <c r="S2629" s="15" t="s">
        <v>12526</v>
      </c>
      <c r="T2629" s="15" t="s">
        <v>1138</v>
      </c>
      <c r="U2629" s="15" t="s">
        <v>53</v>
      </c>
      <c r="V2629" s="15" t="s">
        <v>45366</v>
      </c>
      <c r="W2629" s="15" t="s">
        <v>54</v>
      </c>
      <c r="X2629" s="15" t="str">
        <f>_xlfn.XLOOKUP(_LOOKUP[[#This Row],[AdjusterMemberName]],_Adjuster[Adjuster Name],_Adjuster[Email],,0)</f>
        <v>JRubalcava@knightcompany.com</v>
      </c>
      <c r="Y2629" s="15" t="str">
        <f>_xlfn.XLOOKUP(_LOOKUP[[#This Row],[AdjusterMemberName]],_Adjuster[Adjuster Name],_Adjuster[Phone Number],,0)</f>
        <v>424-559-5420</v>
      </c>
      <c r="Z2629" s="15" t="s">
        <v>12527</v>
      </c>
      <c r="AA26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8031 Sepulveda Blvd Apt 32, Panorama City  CA 91402</v>
      </c>
      <c r="AB2629" s="15"/>
    </row>
    <row r="2630" spans="1:28" x14ac:dyDescent="0.3">
      <c r="A2630" s="14">
        <v>1</v>
      </c>
      <c r="B2630" s="14">
        <v>1</v>
      </c>
      <c r="C2630" s="15" t="s">
        <v>23763</v>
      </c>
      <c r="D2630" s="15" t="s">
        <v>23763</v>
      </c>
      <c r="E2630" s="15">
        <v>45634</v>
      </c>
      <c r="F2630" s="15" t="s">
        <v>23764</v>
      </c>
      <c r="G2630" s="15">
        <v>45512</v>
      </c>
      <c r="H2630" s="15">
        <v>45696</v>
      </c>
      <c r="I2630" s="15" t="s">
        <v>26293</v>
      </c>
      <c r="J2630" s="15" t="s">
        <v>26294</v>
      </c>
      <c r="K2630" s="15" t="s">
        <v>45834</v>
      </c>
      <c r="L2630" s="15" t="s">
        <v>314</v>
      </c>
      <c r="M2630" s="15" t="s">
        <v>978</v>
      </c>
      <c r="N2630" s="14">
        <v>2022</v>
      </c>
      <c r="O2630" s="15" t="s">
        <v>23767</v>
      </c>
      <c r="P2630" s="15" t="s">
        <v>106</v>
      </c>
      <c r="Q2630" s="15" t="s">
        <v>47073</v>
      </c>
      <c r="R2630" s="15" t="s">
        <v>650</v>
      </c>
      <c r="S2630" s="15" t="s">
        <v>23768</v>
      </c>
      <c r="T2630" s="15" t="s">
        <v>174</v>
      </c>
      <c r="U2630" s="15" t="s">
        <v>53</v>
      </c>
      <c r="V2630" s="15" t="s">
        <v>45565</v>
      </c>
      <c r="W2630" s="15" t="s">
        <v>1357</v>
      </c>
      <c r="X2630" s="15" t="str">
        <f>_xlfn.XLOOKUP(_LOOKUP[[#This Row],[AdjusterMemberName]],_Adjuster[Adjuster Name],_Adjuster[Email],,0)</f>
        <v>jRivera1@knightcompany.com</v>
      </c>
      <c r="Y2630" s="15" t="str">
        <f>_xlfn.XLOOKUP(_LOOKUP[[#This Row],[AdjusterMemberName]],_Adjuster[Adjuster Name],_Adjuster[Phone Number],,0)</f>
        <v>424-559-5239</v>
      </c>
      <c r="Z2630" s="15" t="s">
        <v>23769</v>
      </c>
      <c r="AA26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333 S Catalina St Apt 301, Los Angeles  CA 90020</v>
      </c>
      <c r="AB2630" s="15"/>
    </row>
    <row r="2631" spans="1:28" x14ac:dyDescent="0.3">
      <c r="A2631" s="14">
        <v>1</v>
      </c>
      <c r="B2631" s="14">
        <v>1</v>
      </c>
      <c r="C2631" s="15" t="s">
        <v>26886</v>
      </c>
      <c r="D2631" s="15" t="s">
        <v>26886</v>
      </c>
      <c r="E2631" s="15">
        <v>45634</v>
      </c>
      <c r="F2631" s="15" t="s">
        <v>26887</v>
      </c>
      <c r="G2631" s="15">
        <v>45575</v>
      </c>
      <c r="H2631" s="15">
        <v>45757</v>
      </c>
      <c r="I2631" s="15" t="s">
        <v>26888</v>
      </c>
      <c r="J2631" s="15" t="s">
        <v>26889</v>
      </c>
      <c r="K2631" s="15" t="s">
        <v>45397</v>
      </c>
      <c r="L2631" s="15" t="s">
        <v>441</v>
      </c>
      <c r="M2631" s="15" t="s">
        <v>1126</v>
      </c>
      <c r="N2631" s="14">
        <v>2015</v>
      </c>
      <c r="O2631" s="15" t="s">
        <v>26890</v>
      </c>
      <c r="P2631" s="15" t="s">
        <v>106</v>
      </c>
      <c r="Q2631" s="15" t="s">
        <v>46978</v>
      </c>
      <c r="R2631" s="15" t="s">
        <v>26891</v>
      </c>
      <c r="S2631" s="15" t="s">
        <v>26892</v>
      </c>
      <c r="T2631" s="15" t="s">
        <v>308</v>
      </c>
      <c r="U2631" s="15" t="s">
        <v>53</v>
      </c>
      <c r="V2631" s="15" t="s">
        <v>45476</v>
      </c>
      <c r="W2631" s="15" t="s">
        <v>1049</v>
      </c>
      <c r="X2631" s="15" t="str">
        <f>_xlfn.XLOOKUP(_LOOKUP[[#This Row],[AdjusterMemberName]],_Adjuster[Adjuster Name],_Adjuster[Email],,0)</f>
        <v>cPenate@knightcompany.com</v>
      </c>
      <c r="Y2631" s="15" t="str">
        <f>_xlfn.XLOOKUP(_LOOKUP[[#This Row],[AdjusterMemberName]],_Adjuster[Adjuster Name],_Adjuster[Phone Number],,0)</f>
        <v>424-559-5385</v>
      </c>
      <c r="Z2631" s="15" t="s">
        <v>26893</v>
      </c>
      <c r="AA26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6681 Palm Ave Apt S, Riverside  CA 92506</v>
      </c>
      <c r="AB2631" s="15">
        <v>45699</v>
      </c>
    </row>
    <row r="2632" spans="1:28" x14ac:dyDescent="0.3">
      <c r="A2632" s="14">
        <v>1</v>
      </c>
      <c r="B2632" s="14">
        <v>1</v>
      </c>
      <c r="C2632" s="15" t="s">
        <v>27185</v>
      </c>
      <c r="D2632" s="15" t="s">
        <v>27185</v>
      </c>
      <c r="E2632" s="15">
        <v>45634</v>
      </c>
      <c r="F2632" s="15" t="s">
        <v>27186</v>
      </c>
      <c r="G2632" s="15">
        <v>45629</v>
      </c>
      <c r="H2632" s="15">
        <v>45811</v>
      </c>
      <c r="I2632" s="15" t="s">
        <v>27187</v>
      </c>
      <c r="J2632" s="15" t="s">
        <v>27188</v>
      </c>
      <c r="K2632" s="15" t="s">
        <v>45336</v>
      </c>
      <c r="L2632" s="15" t="s">
        <v>103</v>
      </c>
      <c r="M2632" s="15" t="s">
        <v>304</v>
      </c>
      <c r="N2632" s="14">
        <v>2016</v>
      </c>
      <c r="O2632" s="15" t="s">
        <v>27189</v>
      </c>
      <c r="P2632" s="15" t="s">
        <v>106</v>
      </c>
      <c r="Q2632" s="15" t="s">
        <v>47019</v>
      </c>
      <c r="R2632" s="15" t="s">
        <v>27190</v>
      </c>
      <c r="S2632" s="15" t="s">
        <v>27191</v>
      </c>
      <c r="T2632" s="15" t="s">
        <v>1872</v>
      </c>
      <c r="U2632" s="15" t="s">
        <v>53</v>
      </c>
      <c r="V2632" s="15" t="s">
        <v>45806</v>
      </c>
      <c r="W2632" s="15" t="s">
        <v>1357</v>
      </c>
      <c r="X2632" s="15" t="str">
        <f>_xlfn.XLOOKUP(_LOOKUP[[#This Row],[AdjusterMemberName]],_Adjuster[Adjuster Name],_Adjuster[Email],,0)</f>
        <v>jRivera1@knightcompany.com</v>
      </c>
      <c r="Y2632" s="15" t="str">
        <f>_xlfn.XLOOKUP(_LOOKUP[[#This Row],[AdjusterMemberName]],_Adjuster[Adjuster Name],_Adjuster[Phone Number],,0)</f>
        <v>424-559-5239</v>
      </c>
      <c r="Z2632" s="15" t="s">
        <v>27192</v>
      </c>
      <c r="AA26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424 6Th St Apt B, Richmond  CA 94801</v>
      </c>
      <c r="AB2632" s="15">
        <v>45692</v>
      </c>
    </row>
    <row r="2633" spans="1:28" x14ac:dyDescent="0.3">
      <c r="A2633" s="14">
        <v>1</v>
      </c>
      <c r="B2633" s="14">
        <v>1</v>
      </c>
      <c r="C2633" s="15" t="s">
        <v>28412</v>
      </c>
      <c r="D2633" s="15" t="s">
        <v>28413</v>
      </c>
      <c r="E2633" s="15">
        <v>45634</v>
      </c>
      <c r="F2633" s="15" t="s">
        <v>28414</v>
      </c>
      <c r="G2633" s="15">
        <v>45543</v>
      </c>
      <c r="H2633" s="15">
        <v>45724</v>
      </c>
      <c r="I2633" s="15" t="s">
        <v>28415</v>
      </c>
      <c r="J2633" s="15" t="s">
        <v>28416</v>
      </c>
      <c r="K2633" s="15" t="s">
        <v>45386</v>
      </c>
      <c r="L2633" s="15" t="s">
        <v>139</v>
      </c>
      <c r="M2633" s="15" t="s">
        <v>470</v>
      </c>
      <c r="N2633" s="14">
        <v>2020</v>
      </c>
      <c r="O2633" s="15" t="s">
        <v>28417</v>
      </c>
      <c r="P2633" s="15" t="s">
        <v>106</v>
      </c>
      <c r="Q2633" s="15" t="s">
        <v>47006</v>
      </c>
      <c r="R2633" s="15" t="s">
        <v>2190</v>
      </c>
      <c r="S2633" s="15" t="s">
        <v>28418</v>
      </c>
      <c r="T2633" s="15" t="s">
        <v>592</v>
      </c>
      <c r="U2633" s="15" t="s">
        <v>53</v>
      </c>
      <c r="V2633" s="15" t="s">
        <v>45376</v>
      </c>
      <c r="W2633" s="15" t="s">
        <v>7479</v>
      </c>
      <c r="X2633" s="15" t="e">
        <f>_xlfn.XLOOKUP(_LOOKUP[[#This Row],[AdjusterMemberName]],_Adjuster[Adjuster Name],_Adjuster[Email],,0)</f>
        <v>#N/A</v>
      </c>
      <c r="Y2633" s="15" t="e">
        <f>_xlfn.XLOOKUP(_LOOKUP[[#This Row],[AdjusterMemberName]],_Adjuster[Adjuster Name],_Adjuster[Phone Number],,0)</f>
        <v>#N/A</v>
      </c>
      <c r="Z2633" s="15" t="s">
        <v>28419</v>
      </c>
      <c r="AA26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18759 Westlawn St, Hesperia  CA 92345</v>
      </c>
      <c r="AB2633" s="15"/>
    </row>
    <row r="2634" spans="1:28" x14ac:dyDescent="0.3">
      <c r="A2634" s="14">
        <v>1</v>
      </c>
      <c r="B2634" s="14">
        <v>1</v>
      </c>
      <c r="C2634" s="15" t="s">
        <v>26132</v>
      </c>
      <c r="D2634" s="15" t="s">
        <v>26133</v>
      </c>
      <c r="E2634" s="15">
        <v>45633</v>
      </c>
      <c r="F2634" s="15" t="s">
        <v>26134</v>
      </c>
      <c r="G2634" s="15">
        <v>45522</v>
      </c>
      <c r="H2634" s="15">
        <v>45706</v>
      </c>
      <c r="I2634" s="15" t="s">
        <v>26135</v>
      </c>
      <c r="J2634" s="15" t="s">
        <v>26136</v>
      </c>
      <c r="K2634" s="15" t="s">
        <v>45336</v>
      </c>
      <c r="L2634" s="15" t="s">
        <v>25</v>
      </c>
      <c r="M2634" s="15" t="s">
        <v>6259</v>
      </c>
      <c r="N2634" s="14">
        <v>2017</v>
      </c>
      <c r="O2634" s="15" t="s">
        <v>26137</v>
      </c>
      <c r="P2634" s="15" t="s">
        <v>106</v>
      </c>
      <c r="Q2634" s="15" t="s">
        <v>47081</v>
      </c>
      <c r="R2634" s="15" t="s">
        <v>26138</v>
      </c>
      <c r="S2634" s="15" t="s">
        <v>26139</v>
      </c>
      <c r="T2634" s="15" t="s">
        <v>840</v>
      </c>
      <c r="U2634" s="15" t="s">
        <v>53</v>
      </c>
      <c r="V2634" s="15" t="s">
        <v>45450</v>
      </c>
      <c r="W2634" s="15" t="s">
        <v>1186</v>
      </c>
      <c r="X2634" s="15" t="str">
        <f>_xlfn.XLOOKUP(_LOOKUP[[#This Row],[AdjusterMemberName]],_Adjuster[Adjuster Name],_Adjuster[Email],,0)</f>
        <v>sAkinleye@knightcompany.com</v>
      </c>
      <c r="Y2634" s="15" t="str">
        <f>_xlfn.XLOOKUP(_LOOKUP[[#This Row],[AdjusterMemberName]],_Adjuster[Adjuster Name],_Adjuster[Phone Number],,0)</f>
        <v>424-559-5280</v>
      </c>
      <c r="Z2634" s="15" t="s">
        <v>26140</v>
      </c>
      <c r="AA26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22854 Anoka Rd, Apple Valley  CA 92308</v>
      </c>
      <c r="AB2634" s="15"/>
    </row>
    <row r="2635" spans="1:28" x14ac:dyDescent="0.3">
      <c r="A2635" s="14">
        <v>1</v>
      </c>
      <c r="B2635" s="14">
        <v>1</v>
      </c>
      <c r="C2635" s="15" t="s">
        <v>26144</v>
      </c>
      <c r="D2635" s="15" t="s">
        <v>26145</v>
      </c>
      <c r="E2635" s="15">
        <v>45633</v>
      </c>
      <c r="F2635" s="15" t="s">
        <v>26146</v>
      </c>
      <c r="G2635" s="15">
        <v>45503</v>
      </c>
      <c r="H2635" s="15">
        <v>45687</v>
      </c>
      <c r="I2635" s="15" t="s">
        <v>26147</v>
      </c>
      <c r="J2635" s="15" t="s">
        <v>26148</v>
      </c>
      <c r="K2635" s="15" t="s">
        <v>46026</v>
      </c>
      <c r="L2635" s="15" t="s">
        <v>1566</v>
      </c>
      <c r="M2635" s="15" t="s">
        <v>20304</v>
      </c>
      <c r="N2635" s="14">
        <v>2016</v>
      </c>
      <c r="O2635" s="15" t="s">
        <v>26149</v>
      </c>
      <c r="P2635" s="15" t="s">
        <v>106</v>
      </c>
      <c r="Q2635" s="15" t="s">
        <v>47019</v>
      </c>
      <c r="R2635" s="15" t="s">
        <v>26150</v>
      </c>
      <c r="S2635" s="15" t="s">
        <v>26151</v>
      </c>
      <c r="T2635" s="15" t="s">
        <v>96</v>
      </c>
      <c r="U2635" s="15" t="s">
        <v>53</v>
      </c>
      <c r="V2635" s="15" t="s">
        <v>45534</v>
      </c>
      <c r="W2635" s="15" t="s">
        <v>1049</v>
      </c>
      <c r="X2635" s="15" t="str">
        <f>_xlfn.XLOOKUP(_LOOKUP[[#This Row],[AdjusterMemberName]],_Adjuster[Adjuster Name],_Adjuster[Email],,0)</f>
        <v>cPenate@knightcompany.com</v>
      </c>
      <c r="Y2635" s="15" t="str">
        <f>_xlfn.XLOOKUP(_LOOKUP[[#This Row],[AdjusterMemberName]],_Adjuster[Adjuster Name],_Adjuster[Phone Number],,0)</f>
        <v>424-559-5385</v>
      </c>
      <c r="Z2635" s="15" t="s">
        <v>26152</v>
      </c>
      <c r="AA26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15331 Via Alicia Dr, Moreno Valley  CA 92551</v>
      </c>
      <c r="AB2635" s="15">
        <v>45679</v>
      </c>
    </row>
    <row r="2636" spans="1:28" x14ac:dyDescent="0.3">
      <c r="A2636" s="14">
        <v>1</v>
      </c>
      <c r="B2636" s="14">
        <v>0</v>
      </c>
      <c r="C2636" s="15" t="s">
        <v>26177</v>
      </c>
      <c r="D2636" s="15" t="s">
        <v>26178</v>
      </c>
      <c r="E2636" s="15">
        <v>45633</v>
      </c>
      <c r="F2636" s="15" t="s">
        <v>26179</v>
      </c>
      <c r="G2636" s="15">
        <v>45566</v>
      </c>
      <c r="H2636" s="15">
        <v>45748</v>
      </c>
      <c r="I2636" s="15" t="s">
        <v>26180</v>
      </c>
      <c r="J2636" s="15" t="s">
        <v>26181</v>
      </c>
      <c r="K2636" s="15" t="s">
        <v>45506</v>
      </c>
      <c r="L2636" s="15" t="s">
        <v>91</v>
      </c>
      <c r="M2636" s="15" t="s">
        <v>92</v>
      </c>
      <c r="N2636" s="14">
        <v>2019</v>
      </c>
      <c r="O2636" s="15" t="s">
        <v>26182</v>
      </c>
      <c r="P2636" s="15" t="s">
        <v>106</v>
      </c>
      <c r="Q2636" s="15" t="s">
        <v>47065</v>
      </c>
      <c r="R2636" s="15" t="s">
        <v>26183</v>
      </c>
      <c r="S2636" s="15" t="s">
        <v>26184</v>
      </c>
      <c r="T2636" s="15" t="s">
        <v>26185</v>
      </c>
      <c r="U2636" s="15" t="s">
        <v>53</v>
      </c>
      <c r="V2636" s="15" t="s">
        <v>46456</v>
      </c>
      <c r="W2636" s="15" t="s">
        <v>367</v>
      </c>
      <c r="X2636" s="15" t="str">
        <f>_xlfn.XLOOKUP(_LOOKUP[[#This Row],[AdjusterMemberName]],_Adjuster[Adjuster Name],_Adjuster[Email],,0)</f>
        <v>dHernandez4@knightcompany.com</v>
      </c>
      <c r="Y2636" s="15" t="str">
        <f>_xlfn.XLOOKUP(_LOOKUP[[#This Row],[AdjusterMemberName]],_Adjuster[Adjuster Name],_Adjuster[Phone Number],,0)</f>
        <v>323-315-7819</v>
      </c>
      <c r="Z2636" s="15" t="s">
        <v>26186</v>
      </c>
      <c r="AA26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5940 Las Virgenes Rd 716, Calabasas  CA 91302</v>
      </c>
      <c r="AB2636" s="15"/>
    </row>
    <row r="2637" spans="1:28" x14ac:dyDescent="0.3">
      <c r="A2637" s="14">
        <v>1</v>
      </c>
      <c r="B2637" s="14">
        <v>1</v>
      </c>
      <c r="C2637" s="15" t="s">
        <v>26243</v>
      </c>
      <c r="D2637" s="15" t="s">
        <v>26244</v>
      </c>
      <c r="E2637" s="15">
        <v>45633</v>
      </c>
      <c r="F2637" s="15" t="s">
        <v>26245</v>
      </c>
      <c r="G2637" s="15">
        <v>45560</v>
      </c>
      <c r="H2637" s="15">
        <v>45741</v>
      </c>
      <c r="I2637" s="15" t="s">
        <v>26246</v>
      </c>
      <c r="J2637" s="15" t="s">
        <v>26247</v>
      </c>
      <c r="K2637" s="15" t="s">
        <v>45407</v>
      </c>
      <c r="L2637" s="15" t="s">
        <v>229</v>
      </c>
      <c r="M2637" s="15" t="s">
        <v>7444</v>
      </c>
      <c r="N2637" s="14">
        <v>2022</v>
      </c>
      <c r="O2637" s="15" t="s">
        <v>26248</v>
      </c>
      <c r="P2637" s="15" t="s">
        <v>106</v>
      </c>
      <c r="Q2637" s="15" t="s">
        <v>46978</v>
      </c>
      <c r="R2637" s="15" t="s">
        <v>26249</v>
      </c>
      <c r="S2637" s="15" t="s">
        <v>26250</v>
      </c>
      <c r="T2637" s="15" t="s">
        <v>13778</v>
      </c>
      <c r="U2637" s="15" t="s">
        <v>53</v>
      </c>
      <c r="V2637" s="15" t="s">
        <v>45498</v>
      </c>
      <c r="W2637" s="15" t="s">
        <v>3307</v>
      </c>
      <c r="X2637" s="15" t="e">
        <f>_xlfn.XLOOKUP(_LOOKUP[[#This Row],[AdjusterMemberName]],_Adjuster[Adjuster Name],_Adjuster[Email],,0)</f>
        <v>#N/A</v>
      </c>
      <c r="Y2637" s="15" t="e">
        <f>_xlfn.XLOOKUP(_LOOKUP[[#This Row],[AdjusterMemberName]],_Adjuster[Adjuster Name],_Adjuster[Phone Number],,0)</f>
        <v>#N/A</v>
      </c>
      <c r="Z2637" s="15" t="s">
        <v>26251</v>
      </c>
      <c r="AA26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938 Manzanita St, Bloomington  CA 92316</v>
      </c>
      <c r="AB2637" s="15">
        <v>45662</v>
      </c>
    </row>
    <row r="2638" spans="1:28" x14ac:dyDescent="0.3">
      <c r="A2638" s="14">
        <v>1</v>
      </c>
      <c r="B2638" s="14">
        <v>1</v>
      </c>
      <c r="C2638" s="15" t="s">
        <v>26310</v>
      </c>
      <c r="D2638" s="15" t="s">
        <v>26310</v>
      </c>
      <c r="E2638" s="15">
        <v>45633</v>
      </c>
      <c r="F2638" s="15" t="s">
        <v>26311</v>
      </c>
      <c r="G2638" s="15">
        <v>45607</v>
      </c>
      <c r="H2638" s="15">
        <v>45788</v>
      </c>
      <c r="I2638" s="15" t="s">
        <v>26312</v>
      </c>
      <c r="J2638" s="15" t="s">
        <v>26313</v>
      </c>
      <c r="K2638" s="15" t="s">
        <v>46452</v>
      </c>
      <c r="L2638" s="15" t="s">
        <v>128</v>
      </c>
      <c r="M2638" s="15" t="s">
        <v>17371</v>
      </c>
      <c r="N2638" s="14">
        <v>2023</v>
      </c>
      <c r="O2638" s="15" t="s">
        <v>26314</v>
      </c>
      <c r="P2638" s="15" t="s">
        <v>106</v>
      </c>
      <c r="Q2638" s="15" t="s">
        <v>47073</v>
      </c>
      <c r="R2638" s="15" t="s">
        <v>26315</v>
      </c>
      <c r="S2638" s="15" t="s">
        <v>26316</v>
      </c>
      <c r="T2638" s="15" t="s">
        <v>174</v>
      </c>
      <c r="U2638" s="15" t="s">
        <v>53</v>
      </c>
      <c r="V2638" s="15" t="s">
        <v>45780</v>
      </c>
      <c r="W2638" s="15" t="s">
        <v>264</v>
      </c>
      <c r="X2638" s="15" t="str">
        <f>_xlfn.XLOOKUP(_LOOKUP[[#This Row],[AdjusterMemberName]],_Adjuster[Adjuster Name],_Adjuster[Email],,0)</f>
        <v>sBonnevie@knightcompany.com</v>
      </c>
      <c r="Y2638" s="15" t="str">
        <f>_xlfn.XLOOKUP(_LOOKUP[[#This Row],[AdjusterMemberName]],_Adjuster[Adjuster Name],_Adjuster[Phone Number],,0)</f>
        <v>323-692-4064</v>
      </c>
      <c r="Z2638" s="15" t="s">
        <v>26317</v>
      </c>
      <c r="AA26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4555 W Martin Luther King Jr Blvd Unit# 125, Los Angeles  CA 90016</v>
      </c>
      <c r="AB2638" s="15"/>
    </row>
    <row r="2639" spans="1:28" x14ac:dyDescent="0.3">
      <c r="A2639" s="14">
        <v>1</v>
      </c>
      <c r="B2639" s="14">
        <v>1</v>
      </c>
      <c r="C2639" s="15" t="s">
        <v>26607</v>
      </c>
      <c r="D2639" s="15" t="s">
        <v>26607</v>
      </c>
      <c r="E2639" s="15">
        <v>45633</v>
      </c>
      <c r="F2639" s="15" t="s">
        <v>26608</v>
      </c>
      <c r="G2639" s="15">
        <v>45491</v>
      </c>
      <c r="H2639" s="15">
        <v>45675</v>
      </c>
      <c r="I2639" s="15" t="s">
        <v>26609</v>
      </c>
      <c r="J2639" s="15" t="s">
        <v>26610</v>
      </c>
      <c r="K2639" s="15" t="s">
        <v>45481</v>
      </c>
      <c r="L2639" s="15" t="s">
        <v>1566</v>
      </c>
      <c r="M2639" s="15" t="s">
        <v>25263</v>
      </c>
      <c r="N2639" s="14">
        <v>2023</v>
      </c>
      <c r="O2639" s="15" t="s">
        <v>26611</v>
      </c>
      <c r="P2639" s="15" t="s">
        <v>106</v>
      </c>
      <c r="Q2639" s="15" t="s">
        <v>47079</v>
      </c>
      <c r="R2639" s="15" t="s">
        <v>17065</v>
      </c>
      <c r="S2639" s="15" t="s">
        <v>26612</v>
      </c>
      <c r="T2639" s="15" t="s">
        <v>9898</v>
      </c>
      <c r="U2639" s="15" t="s">
        <v>53</v>
      </c>
      <c r="V2639" s="15" t="s">
        <v>45881</v>
      </c>
      <c r="W2639" s="15" t="s">
        <v>7479</v>
      </c>
      <c r="X2639" s="15" t="e">
        <f>_xlfn.XLOOKUP(_LOOKUP[[#This Row],[AdjusterMemberName]],_Adjuster[Adjuster Name],_Adjuster[Email],,0)</f>
        <v>#N/A</v>
      </c>
      <c r="Y2639" s="15" t="e">
        <f>_xlfn.XLOOKUP(_LOOKUP[[#This Row],[AdjusterMemberName]],_Adjuster[Adjuster Name],_Adjuster[Phone Number],,0)</f>
        <v>#N/A</v>
      </c>
      <c r="Z2639" s="15" t="s">
        <v>26613</v>
      </c>
      <c r="AA26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230 E Bush St Apt G, Lemoore  CA 93245</v>
      </c>
      <c r="AB2639" s="15"/>
    </row>
    <row r="2640" spans="1:28" x14ac:dyDescent="0.3">
      <c r="A2640" s="14">
        <v>0</v>
      </c>
      <c r="B2640" s="14">
        <v>1</v>
      </c>
      <c r="C2640" s="15" t="s">
        <v>2148</v>
      </c>
      <c r="D2640" s="15" t="s">
        <v>26763</v>
      </c>
      <c r="E2640" s="15">
        <v>45633</v>
      </c>
      <c r="F2640" s="15" t="s">
        <v>26764</v>
      </c>
      <c r="G2640" s="15"/>
      <c r="H2640" s="15"/>
      <c r="I2640" s="15" t="s">
        <v>26765</v>
      </c>
      <c r="J2640" s="15" t="s">
        <v>26766</v>
      </c>
      <c r="K2640" s="15" t="s">
        <v>46437</v>
      </c>
      <c r="L2640" s="15" t="s">
        <v>26767</v>
      </c>
      <c r="M2640" s="15" t="s">
        <v>26768</v>
      </c>
      <c r="N2640" s="14">
        <v>1900</v>
      </c>
      <c r="O2640" s="15" t="s">
        <v>26769</v>
      </c>
      <c r="P2640" s="15" t="s">
        <v>106</v>
      </c>
      <c r="Q2640" s="15"/>
      <c r="R2640" s="15"/>
      <c r="S2640" s="15"/>
      <c r="T2640" s="15"/>
      <c r="U2640" s="15"/>
      <c r="V2640" s="15"/>
      <c r="W2640" s="15" t="s">
        <v>1186</v>
      </c>
      <c r="X2640" s="15" t="str">
        <f>_xlfn.XLOOKUP(_LOOKUP[[#This Row],[AdjusterMemberName]],_Adjuster[Adjuster Name],_Adjuster[Email],,0)</f>
        <v>sAkinleye@knightcompany.com</v>
      </c>
      <c r="Y2640" s="15" t="str">
        <f>_xlfn.XLOOKUP(_LOOKUP[[#This Row],[AdjusterMemberName]],_Adjuster[Adjuster Name],_Adjuster[Phone Number],,0)</f>
        <v>424-559-5280</v>
      </c>
      <c r="Z2640" s="15"/>
      <c r="AA2640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2640" s="15"/>
    </row>
    <row r="2641" spans="1:28" x14ac:dyDescent="0.3">
      <c r="A2641" s="14">
        <v>1</v>
      </c>
      <c r="B2641" s="14">
        <v>1</v>
      </c>
      <c r="C2641" s="15" t="s">
        <v>28632</v>
      </c>
      <c r="D2641" s="15" t="s">
        <v>28632</v>
      </c>
      <c r="E2641" s="15">
        <v>45633</v>
      </c>
      <c r="F2641" s="15" t="s">
        <v>28633</v>
      </c>
      <c r="G2641" s="15">
        <v>45574</v>
      </c>
      <c r="H2641" s="15">
        <v>45756</v>
      </c>
      <c r="I2641" s="15" t="s">
        <v>28634</v>
      </c>
      <c r="J2641" s="15" t="s">
        <v>28635</v>
      </c>
      <c r="K2641" s="15" t="s">
        <v>45493</v>
      </c>
      <c r="L2641" s="15" t="s">
        <v>116</v>
      </c>
      <c r="M2641" s="15" t="s">
        <v>7344</v>
      </c>
      <c r="N2641" s="14">
        <v>2021</v>
      </c>
      <c r="O2641" s="15" t="s">
        <v>28636</v>
      </c>
      <c r="P2641" s="15" t="s">
        <v>106</v>
      </c>
      <c r="Q2641" s="15" t="s">
        <v>47127</v>
      </c>
      <c r="R2641" s="15" t="s">
        <v>28637</v>
      </c>
      <c r="S2641" s="15" t="s">
        <v>7347</v>
      </c>
      <c r="T2641" s="15" t="s">
        <v>6772</v>
      </c>
      <c r="U2641" s="15" t="s">
        <v>53</v>
      </c>
      <c r="V2641" s="15" t="s">
        <v>45802</v>
      </c>
      <c r="W2641" s="15" t="s">
        <v>1186</v>
      </c>
      <c r="X2641" s="15" t="str">
        <f>_xlfn.XLOOKUP(_LOOKUP[[#This Row],[AdjusterMemberName]],_Adjuster[Adjuster Name],_Adjuster[Email],,0)</f>
        <v>sAkinleye@knightcompany.com</v>
      </c>
      <c r="Y2641" s="15" t="str">
        <f>_xlfn.XLOOKUP(_LOOKUP[[#This Row],[AdjusterMemberName]],_Adjuster[Adjuster Name],_Adjuster[Phone Number],,0)</f>
        <v>424-559-5280</v>
      </c>
      <c r="Z2641" s="15" t="s">
        <v>28638</v>
      </c>
      <c r="AA26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7611 Talbert Ave, Huntington Beach  CA 92648</v>
      </c>
      <c r="AB2641" s="15"/>
    </row>
    <row r="2642" spans="1:28" x14ac:dyDescent="0.3">
      <c r="A2642" s="14">
        <v>1</v>
      </c>
      <c r="B2642" s="14">
        <v>1</v>
      </c>
      <c r="C2642" s="15" t="s">
        <v>25890</v>
      </c>
      <c r="D2642" s="15" t="s">
        <v>25890</v>
      </c>
      <c r="E2642" s="15">
        <v>45632</v>
      </c>
      <c r="F2642" s="15" t="s">
        <v>25891</v>
      </c>
      <c r="G2642" s="15">
        <v>45495</v>
      </c>
      <c r="H2642" s="15">
        <v>45679</v>
      </c>
      <c r="I2642" s="15" t="s">
        <v>25892</v>
      </c>
      <c r="J2642" s="15" t="s">
        <v>25893</v>
      </c>
      <c r="K2642" s="15" t="s">
        <v>45434</v>
      </c>
      <c r="L2642" s="15" t="s">
        <v>25</v>
      </c>
      <c r="M2642" s="15" t="s">
        <v>557</v>
      </c>
      <c r="N2642" s="14">
        <v>2007</v>
      </c>
      <c r="O2642" s="15" t="s">
        <v>25894</v>
      </c>
      <c r="P2642" s="15" t="s">
        <v>106</v>
      </c>
      <c r="Q2642" s="15" t="s">
        <v>47061</v>
      </c>
      <c r="R2642" s="15" t="s">
        <v>2510</v>
      </c>
      <c r="S2642" s="15" t="s">
        <v>25895</v>
      </c>
      <c r="T2642" s="15" t="s">
        <v>2533</v>
      </c>
      <c r="U2642" s="15" t="s">
        <v>53</v>
      </c>
      <c r="V2642" s="15" t="s">
        <v>45667</v>
      </c>
      <c r="W2642" s="15" t="s">
        <v>850</v>
      </c>
      <c r="X2642" s="15" t="e">
        <f>_xlfn.XLOOKUP(_LOOKUP[[#This Row],[AdjusterMemberName]],_Adjuster[Adjuster Name],_Adjuster[Email],,0)</f>
        <v>#N/A</v>
      </c>
      <c r="Y2642" s="15" t="e">
        <f>_xlfn.XLOOKUP(_LOOKUP[[#This Row],[AdjusterMemberName]],_Adjuster[Adjuster Name],_Adjuster[Phone Number],,0)</f>
        <v>#N/A</v>
      </c>
      <c r="Z2642" s="15" t="s">
        <v>25896</v>
      </c>
      <c r="AA26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3625 Randolph St, Huntington Park  CA 90255</v>
      </c>
      <c r="AB2642" s="15"/>
    </row>
    <row r="2643" spans="1:28" x14ac:dyDescent="0.3">
      <c r="A2643" s="14">
        <v>1</v>
      </c>
      <c r="B2643" s="14">
        <v>1</v>
      </c>
      <c r="C2643" s="15" t="s">
        <v>26020</v>
      </c>
      <c r="D2643" s="15" t="s">
        <v>26021</v>
      </c>
      <c r="E2643" s="15">
        <v>45632</v>
      </c>
      <c r="F2643" s="15" t="s">
        <v>26022</v>
      </c>
      <c r="G2643" s="15">
        <v>45560</v>
      </c>
      <c r="H2643" s="15">
        <v>45741</v>
      </c>
      <c r="I2643" s="15" t="s">
        <v>26023</v>
      </c>
      <c r="J2643" s="15" t="s">
        <v>26024</v>
      </c>
      <c r="K2643" s="15" t="s">
        <v>45506</v>
      </c>
      <c r="L2643" s="15" t="s">
        <v>430</v>
      </c>
      <c r="M2643" s="15" t="s">
        <v>8301</v>
      </c>
      <c r="N2643" s="14">
        <v>2016</v>
      </c>
      <c r="O2643" s="15" t="s">
        <v>26025</v>
      </c>
      <c r="P2643" s="15" t="s">
        <v>106</v>
      </c>
      <c r="Q2643" s="15" t="s">
        <v>47092</v>
      </c>
      <c r="R2643" s="15" t="s">
        <v>26026</v>
      </c>
      <c r="S2643" s="15" t="s">
        <v>26027</v>
      </c>
      <c r="T2643" s="15" t="s">
        <v>592</v>
      </c>
      <c r="U2643" s="15" t="s">
        <v>53</v>
      </c>
      <c r="V2643" s="15" t="s">
        <v>45376</v>
      </c>
      <c r="W2643" s="15" t="s">
        <v>3184</v>
      </c>
      <c r="X2643" s="15" t="str">
        <f>_xlfn.XLOOKUP(_LOOKUP[[#This Row],[AdjusterMemberName]],_Adjuster[Adjuster Name],_Adjuster[Email],,0)</f>
        <v>mQualls@knightcompany.com</v>
      </c>
      <c r="Y2643" s="15" t="str">
        <f>_xlfn.XLOOKUP(_LOOKUP[[#This Row],[AdjusterMemberName]],_Adjuster[Adjuster Name],_Adjuster[Phone Number],,0)</f>
        <v>424-559-5436</v>
      </c>
      <c r="Z2643" s="15" t="s">
        <v>26028</v>
      </c>
      <c r="AA26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8173 7Th Ave, Hesperia  CA 92345</v>
      </c>
      <c r="AB2643" s="15"/>
    </row>
    <row r="2644" spans="1:28" x14ac:dyDescent="0.3">
      <c r="A2644" s="14">
        <v>1</v>
      </c>
      <c r="B2644" s="14">
        <v>1</v>
      </c>
      <c r="C2644" s="15" t="s">
        <v>26099</v>
      </c>
      <c r="D2644" s="15" t="s">
        <v>26100</v>
      </c>
      <c r="E2644" s="15">
        <v>45632</v>
      </c>
      <c r="F2644" s="15" t="s">
        <v>26101</v>
      </c>
      <c r="G2644" s="15">
        <v>45621</v>
      </c>
      <c r="H2644" s="15">
        <v>45802</v>
      </c>
      <c r="I2644" s="15" t="s">
        <v>26102</v>
      </c>
      <c r="J2644" s="15" t="s">
        <v>26103</v>
      </c>
      <c r="K2644" s="15" t="s">
        <v>45496</v>
      </c>
      <c r="L2644" s="15" t="s">
        <v>139</v>
      </c>
      <c r="M2644" s="15" t="s">
        <v>470</v>
      </c>
      <c r="N2644" s="14">
        <v>2007</v>
      </c>
      <c r="O2644" s="15" t="s">
        <v>26104</v>
      </c>
      <c r="P2644" s="15" t="s">
        <v>81</v>
      </c>
      <c r="Q2644" s="15" t="s">
        <v>47049</v>
      </c>
      <c r="R2644" s="15" t="s">
        <v>17415</v>
      </c>
      <c r="S2644" s="15" t="s">
        <v>26105</v>
      </c>
      <c r="T2644" s="15" t="s">
        <v>1321</v>
      </c>
      <c r="U2644" s="15" t="s">
        <v>53</v>
      </c>
      <c r="V2644" s="15" t="s">
        <v>46336</v>
      </c>
      <c r="W2644" s="15" t="s">
        <v>264</v>
      </c>
      <c r="X2644" s="15" t="str">
        <f>_xlfn.XLOOKUP(_LOOKUP[[#This Row],[AdjusterMemberName]],_Adjuster[Adjuster Name],_Adjuster[Email],,0)</f>
        <v>sBonnevie@knightcompany.com</v>
      </c>
      <c r="Y2644" s="15" t="str">
        <f>_xlfn.XLOOKUP(_LOOKUP[[#This Row],[AdjusterMemberName]],_Adjuster[Adjuster Name],_Adjuster[Phone Number],,0)</f>
        <v>323-692-4064</v>
      </c>
      <c r="Z2644" s="15" t="s">
        <v>26106</v>
      </c>
      <c r="AA26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820 Mae St, Turlock  CA 95380</v>
      </c>
      <c r="AB2644" s="15"/>
    </row>
    <row r="2645" spans="1:28" x14ac:dyDescent="0.3">
      <c r="A2645" s="14">
        <v>1</v>
      </c>
      <c r="B2645" s="14">
        <v>0</v>
      </c>
      <c r="C2645" s="15" t="s">
        <v>6985</v>
      </c>
      <c r="D2645" s="15" t="s">
        <v>26118</v>
      </c>
      <c r="E2645" s="15">
        <v>45632</v>
      </c>
      <c r="F2645" s="15" t="s">
        <v>26119</v>
      </c>
      <c r="G2645" s="15">
        <v>45548</v>
      </c>
      <c r="H2645" s="15">
        <v>45729</v>
      </c>
      <c r="I2645" s="15" t="s">
        <v>26120</v>
      </c>
      <c r="J2645" s="15" t="s">
        <v>26121</v>
      </c>
      <c r="K2645" s="15" t="s">
        <v>45509</v>
      </c>
      <c r="L2645" s="15" t="s">
        <v>103</v>
      </c>
      <c r="M2645" s="15" t="s">
        <v>2946</v>
      </c>
      <c r="N2645" s="14">
        <v>2018</v>
      </c>
      <c r="O2645" s="15" t="s">
        <v>26122</v>
      </c>
      <c r="P2645" s="15" t="s">
        <v>106</v>
      </c>
      <c r="Q2645" s="15" t="s">
        <v>47093</v>
      </c>
      <c r="R2645" s="15" t="s">
        <v>4306</v>
      </c>
      <c r="S2645" s="15" t="s">
        <v>26123</v>
      </c>
      <c r="T2645" s="15" t="s">
        <v>174</v>
      </c>
      <c r="U2645" s="15" t="s">
        <v>53</v>
      </c>
      <c r="V2645" s="15" t="s">
        <v>45529</v>
      </c>
      <c r="W2645" s="15" t="s">
        <v>175</v>
      </c>
      <c r="X2645" s="15" t="e">
        <f>_xlfn.XLOOKUP(_LOOKUP[[#This Row],[AdjusterMemberName]],_Adjuster[Adjuster Name],_Adjuster[Email],,0)</f>
        <v>#N/A</v>
      </c>
      <c r="Y2645" s="15" t="e">
        <f>_xlfn.XLOOKUP(_LOOKUP[[#This Row],[AdjusterMemberName]],_Adjuster[Adjuster Name],_Adjuster[Phone Number],,0)</f>
        <v>#N/A</v>
      </c>
      <c r="Z2645" s="15" t="s">
        <v>26124</v>
      </c>
      <c r="AA26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616 E Colden Ave, Los Angeles  CA 90002</v>
      </c>
      <c r="AB2645" s="15"/>
    </row>
    <row r="2646" spans="1:28" x14ac:dyDescent="0.3">
      <c r="A2646" s="14">
        <v>1</v>
      </c>
      <c r="B2646" s="14">
        <v>1</v>
      </c>
      <c r="C2646" s="15" t="s">
        <v>18964</v>
      </c>
      <c r="D2646" s="15" t="s">
        <v>18964</v>
      </c>
      <c r="E2646" s="15">
        <v>45632</v>
      </c>
      <c r="F2646" s="15" t="s">
        <v>26141</v>
      </c>
      <c r="G2646" s="15">
        <v>45548</v>
      </c>
      <c r="H2646" s="15">
        <v>45729</v>
      </c>
      <c r="I2646" s="15" t="s">
        <v>26142</v>
      </c>
      <c r="J2646" s="15" t="s">
        <v>26143</v>
      </c>
      <c r="K2646" s="15" t="s">
        <v>45397</v>
      </c>
      <c r="L2646" s="15" t="s">
        <v>128</v>
      </c>
      <c r="M2646" s="15" t="s">
        <v>129</v>
      </c>
      <c r="N2646" s="14">
        <v>2014</v>
      </c>
      <c r="O2646" s="15" t="s">
        <v>18968</v>
      </c>
      <c r="P2646" s="15" t="s">
        <v>106</v>
      </c>
      <c r="Q2646" s="15" t="s">
        <v>47061</v>
      </c>
      <c r="R2646" s="15" t="s">
        <v>1745</v>
      </c>
      <c r="S2646" s="15" t="s">
        <v>18969</v>
      </c>
      <c r="T2646" s="15" t="s">
        <v>253</v>
      </c>
      <c r="U2646" s="15" t="s">
        <v>53</v>
      </c>
      <c r="V2646" s="15" t="s">
        <v>45500</v>
      </c>
      <c r="W2646" s="15" t="s">
        <v>54</v>
      </c>
      <c r="X2646" s="15" t="str">
        <f>_xlfn.XLOOKUP(_LOOKUP[[#This Row],[AdjusterMemberName]],_Adjuster[Adjuster Name],_Adjuster[Email],,0)</f>
        <v>JRubalcava@knightcompany.com</v>
      </c>
      <c r="Y2646" s="15" t="str">
        <f>_xlfn.XLOOKUP(_LOOKUP[[#This Row],[AdjusterMemberName]],_Adjuster[Adjuster Name],_Adjuster[Phone Number],,0)</f>
        <v>424-559-5420</v>
      </c>
      <c r="Z2646" s="15" t="s">
        <v>18970</v>
      </c>
      <c r="AA26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1159 E 65Th St Apt E, Inglewood  CA 90302</v>
      </c>
      <c r="AB2646" s="15"/>
    </row>
    <row r="2647" spans="1:28" x14ac:dyDescent="0.3">
      <c r="A2647" s="14">
        <v>1</v>
      </c>
      <c r="B2647" s="14">
        <v>1</v>
      </c>
      <c r="C2647" s="15" t="s">
        <v>23237</v>
      </c>
      <c r="D2647" s="15" t="s">
        <v>26165</v>
      </c>
      <c r="E2647" s="15">
        <v>45632</v>
      </c>
      <c r="F2647" s="15" t="s">
        <v>23238</v>
      </c>
      <c r="G2647" s="15">
        <v>45483</v>
      </c>
      <c r="H2647" s="15">
        <v>45667</v>
      </c>
      <c r="I2647" s="15" t="s">
        <v>26166</v>
      </c>
      <c r="J2647" s="15" t="s">
        <v>26167</v>
      </c>
      <c r="K2647" s="15" t="s">
        <v>46457</v>
      </c>
      <c r="L2647" s="15" t="s">
        <v>128</v>
      </c>
      <c r="M2647" s="15" t="s">
        <v>836</v>
      </c>
      <c r="N2647" s="14">
        <v>2014</v>
      </c>
      <c r="O2647" s="15" t="s">
        <v>23426</v>
      </c>
      <c r="P2647" s="15" t="s">
        <v>106</v>
      </c>
      <c r="Q2647" s="15" t="s">
        <v>47019</v>
      </c>
      <c r="R2647" s="15" t="s">
        <v>23242</v>
      </c>
      <c r="S2647" s="15" t="s">
        <v>23243</v>
      </c>
      <c r="T2647" s="15" t="s">
        <v>1782</v>
      </c>
      <c r="U2647" s="15" t="s">
        <v>53</v>
      </c>
      <c r="V2647" s="15" t="s">
        <v>45758</v>
      </c>
      <c r="W2647" s="15" t="s">
        <v>3974</v>
      </c>
      <c r="X2647" s="15" t="str">
        <f>_xlfn.XLOOKUP(_LOOKUP[[#This Row],[AdjusterMemberName]],_Adjuster[Adjuster Name],_Adjuster[Email],,0)</f>
        <v>LMiller@knightcompany.com</v>
      </c>
      <c r="Y2647" s="15" t="str">
        <f>_xlfn.XLOOKUP(_LOOKUP[[#This Row],[AdjusterMemberName]],_Adjuster[Adjuster Name],_Adjuster[Phone Number],,0)</f>
        <v>424-559-5378</v>
      </c>
      <c r="Z2647" s="15" t="s">
        <v>23244</v>
      </c>
      <c r="AA26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1204 S Wilmington Ave Apt A, Compton  CA 90220</v>
      </c>
      <c r="AB2647" s="15"/>
    </row>
    <row r="2648" spans="1:28" x14ac:dyDescent="0.3">
      <c r="A2648" s="14">
        <v>1</v>
      </c>
      <c r="B2648" s="14">
        <v>1</v>
      </c>
      <c r="C2648" s="15" t="s">
        <v>7564</v>
      </c>
      <c r="D2648" s="15" t="s">
        <v>26187</v>
      </c>
      <c r="E2648" s="15">
        <v>45632</v>
      </c>
      <c r="F2648" s="15" t="s">
        <v>17949</v>
      </c>
      <c r="G2648" s="15">
        <v>45470</v>
      </c>
      <c r="H2648" s="15">
        <v>45653</v>
      </c>
      <c r="I2648" s="15" t="s">
        <v>26188</v>
      </c>
      <c r="J2648" s="15" t="s">
        <v>26189</v>
      </c>
      <c r="K2648" s="15" t="s">
        <v>45506</v>
      </c>
      <c r="L2648" s="15" t="s">
        <v>139</v>
      </c>
      <c r="M2648" s="15" t="s">
        <v>470</v>
      </c>
      <c r="N2648" s="14">
        <v>2015</v>
      </c>
      <c r="O2648" s="15" t="s">
        <v>26190</v>
      </c>
      <c r="P2648" s="15" t="s">
        <v>106</v>
      </c>
      <c r="Q2648" s="15" t="s">
        <v>47061</v>
      </c>
      <c r="R2648" s="15" t="s">
        <v>17953</v>
      </c>
      <c r="S2648" s="15" t="s">
        <v>17954</v>
      </c>
      <c r="T2648" s="15" t="s">
        <v>174</v>
      </c>
      <c r="U2648" s="15" t="s">
        <v>53</v>
      </c>
      <c r="V2648" s="15" t="s">
        <v>45819</v>
      </c>
      <c r="W2648" s="15" t="s">
        <v>3184</v>
      </c>
      <c r="X2648" s="15" t="str">
        <f>_xlfn.XLOOKUP(_LOOKUP[[#This Row],[AdjusterMemberName]],_Adjuster[Adjuster Name],_Adjuster[Email],,0)</f>
        <v>mQualls@knightcompany.com</v>
      </c>
      <c r="Y2648" s="15" t="str">
        <f>_xlfn.XLOOKUP(_LOOKUP[[#This Row],[AdjusterMemberName]],_Adjuster[Adjuster Name],_Adjuster[Phone Number],,0)</f>
        <v>424-559-5436</v>
      </c>
      <c r="Z2648" s="15" t="s">
        <v>26191</v>
      </c>
      <c r="AA26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659 Eastmont Ave , Los Angeles  CA 90022</v>
      </c>
      <c r="AB2648" s="15"/>
    </row>
    <row r="2649" spans="1:28" x14ac:dyDescent="0.3">
      <c r="A2649" s="14">
        <v>1</v>
      </c>
      <c r="B2649" s="14">
        <v>1</v>
      </c>
      <c r="C2649" s="15" t="s">
        <v>26302</v>
      </c>
      <c r="D2649" s="15" t="s">
        <v>26303</v>
      </c>
      <c r="E2649" s="15">
        <v>45632</v>
      </c>
      <c r="F2649" s="15" t="s">
        <v>26304</v>
      </c>
      <c r="G2649" s="15">
        <v>45589</v>
      </c>
      <c r="H2649" s="15">
        <v>45771</v>
      </c>
      <c r="I2649" s="15" t="s">
        <v>26305</v>
      </c>
      <c r="J2649" s="15" t="s">
        <v>16468</v>
      </c>
      <c r="K2649" s="15" t="s">
        <v>45336</v>
      </c>
      <c r="L2649" s="15" t="s">
        <v>103</v>
      </c>
      <c r="M2649" s="15" t="s">
        <v>1336</v>
      </c>
      <c r="N2649" s="14">
        <v>2008</v>
      </c>
      <c r="O2649" s="15" t="s">
        <v>26306</v>
      </c>
      <c r="P2649" s="15" t="s">
        <v>106</v>
      </c>
      <c r="Q2649" s="15" t="s">
        <v>47118</v>
      </c>
      <c r="R2649" s="15" t="s">
        <v>26307</v>
      </c>
      <c r="S2649" s="15" t="s">
        <v>26308</v>
      </c>
      <c r="T2649" s="15" t="s">
        <v>2373</v>
      </c>
      <c r="U2649" s="15" t="s">
        <v>53</v>
      </c>
      <c r="V2649" s="15" t="s">
        <v>46453</v>
      </c>
      <c r="W2649" s="15" t="s">
        <v>367</v>
      </c>
      <c r="X2649" s="15" t="str">
        <f>_xlfn.XLOOKUP(_LOOKUP[[#This Row],[AdjusterMemberName]],_Adjuster[Adjuster Name],_Adjuster[Email],,0)</f>
        <v>dHernandez4@knightcompany.com</v>
      </c>
      <c r="Y2649" s="15" t="str">
        <f>_xlfn.XLOOKUP(_LOOKUP[[#This Row],[AdjusterMemberName]],_Adjuster[Adjuster Name],_Adjuster[Phone Number],,0)</f>
        <v>323-315-7819</v>
      </c>
      <c r="Z2649" s="15" t="s">
        <v>26309</v>
      </c>
      <c r="AA26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20707 Anza Ave Apt 19, Torrance  CA 90503</v>
      </c>
      <c r="AB2649" s="15"/>
    </row>
    <row r="2650" spans="1:28" x14ac:dyDescent="0.3">
      <c r="A2650" s="14">
        <v>1</v>
      </c>
      <c r="B2650" s="14">
        <v>1</v>
      </c>
      <c r="C2650" s="15" t="s">
        <v>26386</v>
      </c>
      <c r="D2650" s="15" t="s">
        <v>26386</v>
      </c>
      <c r="E2650" s="15">
        <v>45632</v>
      </c>
      <c r="F2650" s="15" t="s">
        <v>26387</v>
      </c>
      <c r="G2650" s="15">
        <v>45608</v>
      </c>
      <c r="H2650" s="15">
        <v>45789</v>
      </c>
      <c r="I2650" s="15" t="s">
        <v>26388</v>
      </c>
      <c r="J2650" s="15" t="s">
        <v>26389</v>
      </c>
      <c r="K2650" s="15" t="s">
        <v>46449</v>
      </c>
      <c r="L2650" s="15" t="s">
        <v>103</v>
      </c>
      <c r="M2650" s="15" t="s">
        <v>1336</v>
      </c>
      <c r="N2650" s="14">
        <v>2013</v>
      </c>
      <c r="O2650" s="15" t="s">
        <v>26390</v>
      </c>
      <c r="P2650" s="15" t="s">
        <v>106</v>
      </c>
      <c r="Q2650" s="15" t="s">
        <v>46976</v>
      </c>
      <c r="R2650" s="15" t="s">
        <v>4523</v>
      </c>
      <c r="S2650" s="15" t="s">
        <v>26391</v>
      </c>
      <c r="T2650" s="15" t="s">
        <v>530</v>
      </c>
      <c r="U2650" s="15" t="s">
        <v>53</v>
      </c>
      <c r="V2650" s="15" t="s">
        <v>45462</v>
      </c>
      <c r="W2650" s="15" t="s">
        <v>1049</v>
      </c>
      <c r="X2650" s="15" t="str">
        <f>_xlfn.XLOOKUP(_LOOKUP[[#This Row],[AdjusterMemberName]],_Adjuster[Adjuster Name],_Adjuster[Email],,0)</f>
        <v>cPenate@knightcompany.com</v>
      </c>
      <c r="Y2650" s="15" t="str">
        <f>_xlfn.XLOOKUP(_LOOKUP[[#This Row],[AdjusterMemberName]],_Adjuster[Adjuster Name],_Adjuster[Phone Number],,0)</f>
        <v>424-559-5385</v>
      </c>
      <c r="Z2650" s="15" t="s">
        <v>26392</v>
      </c>
      <c r="AA26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15026 Condor Rd, Victorville  CA 92394</v>
      </c>
      <c r="AB2650" s="15"/>
    </row>
    <row r="2651" spans="1:28" x14ac:dyDescent="0.3">
      <c r="A2651" s="14">
        <v>1</v>
      </c>
      <c r="B2651" s="14">
        <v>1</v>
      </c>
      <c r="C2651" s="15" t="s">
        <v>26450</v>
      </c>
      <c r="D2651" s="15" t="s">
        <v>26450</v>
      </c>
      <c r="E2651" s="15">
        <v>45632</v>
      </c>
      <c r="F2651" s="15" t="s">
        <v>26451</v>
      </c>
      <c r="G2651" s="15">
        <v>45560</v>
      </c>
      <c r="H2651" s="15">
        <v>45741</v>
      </c>
      <c r="I2651" s="15" t="s">
        <v>26452</v>
      </c>
      <c r="J2651" s="15" t="s">
        <v>26453</v>
      </c>
      <c r="K2651" s="15" t="s">
        <v>46448</v>
      </c>
      <c r="L2651" s="15" t="s">
        <v>128</v>
      </c>
      <c r="M2651" s="15" t="s">
        <v>129</v>
      </c>
      <c r="N2651" s="14">
        <v>2023</v>
      </c>
      <c r="O2651" s="15" t="s">
        <v>26454</v>
      </c>
      <c r="P2651" s="15" t="s">
        <v>106</v>
      </c>
      <c r="Q2651" s="15" t="s">
        <v>47073</v>
      </c>
      <c r="R2651" s="15" t="s">
        <v>610</v>
      </c>
      <c r="S2651" s="15" t="s">
        <v>26455</v>
      </c>
      <c r="T2651" s="15" t="s">
        <v>174</v>
      </c>
      <c r="U2651" s="15" t="s">
        <v>53</v>
      </c>
      <c r="V2651" s="15" t="s">
        <v>45342</v>
      </c>
      <c r="W2651" s="15" t="s">
        <v>175</v>
      </c>
      <c r="X2651" s="15" t="e">
        <f>_xlfn.XLOOKUP(_LOOKUP[[#This Row],[AdjusterMemberName]],_Adjuster[Adjuster Name],_Adjuster[Email],,0)</f>
        <v>#N/A</v>
      </c>
      <c r="Y2651" s="15" t="e">
        <f>_xlfn.XLOOKUP(_LOOKUP[[#This Row],[AdjusterMemberName]],_Adjuster[Adjuster Name],_Adjuster[Phone Number],,0)</f>
        <v>#N/A</v>
      </c>
      <c r="Z2651" s="15" t="s">
        <v>26456</v>
      </c>
      <c r="AA26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9012 1/2 Avalon Blvd, Los Angeles  CA 90003</v>
      </c>
      <c r="AB2651" s="15"/>
    </row>
    <row r="2652" spans="1:28" x14ac:dyDescent="0.3">
      <c r="A2652" s="14">
        <v>1</v>
      </c>
      <c r="B2652" s="14">
        <v>1</v>
      </c>
      <c r="C2652" s="15" t="s">
        <v>26495</v>
      </c>
      <c r="D2652" s="15" t="s">
        <v>26495</v>
      </c>
      <c r="E2652" s="15">
        <v>45632</v>
      </c>
      <c r="F2652" s="15" t="s">
        <v>26496</v>
      </c>
      <c r="G2652" s="15">
        <v>45617</v>
      </c>
      <c r="H2652" s="15">
        <v>45798</v>
      </c>
      <c r="I2652" s="15" t="s">
        <v>26807</v>
      </c>
      <c r="J2652" s="15" t="s">
        <v>26808</v>
      </c>
      <c r="K2652" s="15" t="s">
        <v>45339</v>
      </c>
      <c r="L2652" s="15" t="s">
        <v>314</v>
      </c>
      <c r="M2652" s="15" t="s">
        <v>315</v>
      </c>
      <c r="N2652" s="14">
        <v>2017</v>
      </c>
      <c r="O2652" s="15" t="s">
        <v>26499</v>
      </c>
      <c r="P2652" s="15" t="s">
        <v>106</v>
      </c>
      <c r="Q2652" s="15" t="s">
        <v>47019</v>
      </c>
      <c r="R2652" s="15" t="s">
        <v>922</v>
      </c>
      <c r="S2652" s="15" t="s">
        <v>26500</v>
      </c>
      <c r="T2652" s="15" t="s">
        <v>174</v>
      </c>
      <c r="U2652" s="15" t="s">
        <v>53</v>
      </c>
      <c r="V2652" s="15" t="s">
        <v>45441</v>
      </c>
      <c r="W2652" s="15" t="s">
        <v>3184</v>
      </c>
      <c r="X2652" s="15" t="str">
        <f>_xlfn.XLOOKUP(_LOOKUP[[#This Row],[AdjusterMemberName]],_Adjuster[Adjuster Name],_Adjuster[Email],,0)</f>
        <v>mQualls@knightcompany.com</v>
      </c>
      <c r="Y2652" s="15" t="str">
        <f>_xlfn.XLOOKUP(_LOOKUP[[#This Row],[AdjusterMemberName]],_Adjuster[Adjuster Name],_Adjuster[Phone Number],,0)</f>
        <v>424-559-5436</v>
      </c>
      <c r="Z2652" s="15" t="s">
        <v>26501</v>
      </c>
      <c r="AA26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606 W 61St St, Los Angeles  CA 90044</v>
      </c>
      <c r="AB2652" s="15">
        <v>45680</v>
      </c>
    </row>
    <row r="2653" spans="1:28" x14ac:dyDescent="0.3">
      <c r="A2653" s="14">
        <v>1</v>
      </c>
      <c r="B2653" s="14">
        <v>1</v>
      </c>
      <c r="C2653" s="15" t="s">
        <v>26495</v>
      </c>
      <c r="D2653" s="15" t="s">
        <v>26495</v>
      </c>
      <c r="E2653" s="15">
        <v>45632</v>
      </c>
      <c r="F2653" s="15" t="s">
        <v>26496</v>
      </c>
      <c r="G2653" s="15">
        <v>45617</v>
      </c>
      <c r="H2653" s="15">
        <v>45798</v>
      </c>
      <c r="I2653" s="15" t="s">
        <v>26809</v>
      </c>
      <c r="J2653" s="15" t="s">
        <v>26810</v>
      </c>
      <c r="K2653" s="15" t="s">
        <v>45339</v>
      </c>
      <c r="L2653" s="15" t="s">
        <v>314</v>
      </c>
      <c r="M2653" s="15" t="s">
        <v>315</v>
      </c>
      <c r="N2653" s="14">
        <v>2017</v>
      </c>
      <c r="O2653" s="15" t="s">
        <v>26499</v>
      </c>
      <c r="P2653" s="15" t="s">
        <v>106</v>
      </c>
      <c r="Q2653" s="15" t="s">
        <v>47019</v>
      </c>
      <c r="R2653" s="15" t="s">
        <v>922</v>
      </c>
      <c r="S2653" s="15" t="s">
        <v>26500</v>
      </c>
      <c r="T2653" s="15" t="s">
        <v>174</v>
      </c>
      <c r="U2653" s="15" t="s">
        <v>53</v>
      </c>
      <c r="V2653" s="15" t="s">
        <v>45441</v>
      </c>
      <c r="W2653" s="15" t="s">
        <v>3184</v>
      </c>
      <c r="X2653" s="15" t="str">
        <f>_xlfn.XLOOKUP(_LOOKUP[[#This Row],[AdjusterMemberName]],_Adjuster[Adjuster Name],_Adjuster[Email],,0)</f>
        <v>mQualls@knightcompany.com</v>
      </c>
      <c r="Y2653" s="15" t="str">
        <f>_xlfn.XLOOKUP(_LOOKUP[[#This Row],[AdjusterMemberName]],_Adjuster[Adjuster Name],_Adjuster[Phone Number],,0)</f>
        <v>424-559-5436</v>
      </c>
      <c r="Z2653" s="15" t="s">
        <v>26501</v>
      </c>
      <c r="AA26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606 W 61St St, Los Angeles  CA 90044</v>
      </c>
      <c r="AB2653" s="15">
        <v>45680</v>
      </c>
    </row>
    <row r="2654" spans="1:28" x14ac:dyDescent="0.3">
      <c r="A2654" s="14">
        <v>1</v>
      </c>
      <c r="B2654" s="14">
        <v>1</v>
      </c>
      <c r="C2654" s="15" t="s">
        <v>26819</v>
      </c>
      <c r="D2654" s="15" t="s">
        <v>26820</v>
      </c>
      <c r="E2654" s="15">
        <v>45632</v>
      </c>
      <c r="F2654" s="15" t="s">
        <v>26821</v>
      </c>
      <c r="G2654" s="15">
        <v>45603</v>
      </c>
      <c r="H2654" s="15">
        <v>45784</v>
      </c>
      <c r="I2654" s="15" t="s">
        <v>26822</v>
      </c>
      <c r="J2654" s="15" t="s">
        <v>26823</v>
      </c>
      <c r="K2654" s="15" t="s">
        <v>45369</v>
      </c>
      <c r="L2654" s="15" t="s">
        <v>139</v>
      </c>
      <c r="M2654" s="15" t="s">
        <v>249</v>
      </c>
      <c r="N2654" s="14">
        <v>2012</v>
      </c>
      <c r="O2654" s="15" t="s">
        <v>26824</v>
      </c>
      <c r="P2654" s="15" t="s">
        <v>106</v>
      </c>
      <c r="Q2654" s="15" t="s">
        <v>47019</v>
      </c>
      <c r="R2654" s="15" t="s">
        <v>26825</v>
      </c>
      <c r="S2654" s="15" t="s">
        <v>26826</v>
      </c>
      <c r="T2654" s="15" t="s">
        <v>286</v>
      </c>
      <c r="U2654" s="15" t="s">
        <v>53</v>
      </c>
      <c r="V2654" s="15" t="s">
        <v>45475</v>
      </c>
      <c r="W2654" s="15" t="s">
        <v>7479</v>
      </c>
      <c r="X2654" s="15" t="e">
        <f>_xlfn.XLOOKUP(_LOOKUP[[#This Row],[AdjusterMemberName]],_Adjuster[Adjuster Name],_Adjuster[Email],,0)</f>
        <v>#N/A</v>
      </c>
      <c r="Y2654" s="15" t="e">
        <f>_xlfn.XLOOKUP(_LOOKUP[[#This Row],[AdjusterMemberName]],_Adjuster[Adjuster Name],_Adjuster[Phone Number],,0)</f>
        <v>#N/A</v>
      </c>
      <c r="Z2654" s="15" t="s">
        <v>26827</v>
      </c>
      <c r="AA26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1116 N Norman Ct Apt C, Long Beach  CA 90813</v>
      </c>
      <c r="AB2654" s="15"/>
    </row>
    <row r="2655" spans="1:28" x14ac:dyDescent="0.3">
      <c r="A2655" s="14">
        <v>1</v>
      </c>
      <c r="B2655" s="14">
        <v>1</v>
      </c>
      <c r="C2655" s="15" t="s">
        <v>25843</v>
      </c>
      <c r="D2655" s="15" t="s">
        <v>25844</v>
      </c>
      <c r="E2655" s="15">
        <v>45631</v>
      </c>
      <c r="F2655" s="15" t="s">
        <v>25845</v>
      </c>
      <c r="G2655" s="15">
        <v>45507</v>
      </c>
      <c r="H2655" s="15">
        <v>45691</v>
      </c>
      <c r="I2655" s="15" t="s">
        <v>25846</v>
      </c>
      <c r="J2655" s="15" t="s">
        <v>25847</v>
      </c>
      <c r="K2655" s="15" t="s">
        <v>46060</v>
      </c>
      <c r="L2655" s="15" t="s">
        <v>103</v>
      </c>
      <c r="M2655" s="15" t="s">
        <v>890</v>
      </c>
      <c r="N2655" s="14">
        <v>2019</v>
      </c>
      <c r="O2655" s="15" t="s">
        <v>25848</v>
      </c>
      <c r="P2655" s="15" t="s">
        <v>106</v>
      </c>
      <c r="Q2655" s="15" t="s">
        <v>47092</v>
      </c>
      <c r="R2655" s="15" t="s">
        <v>25849</v>
      </c>
      <c r="S2655" s="15" t="s">
        <v>25850</v>
      </c>
      <c r="T2655" s="15" t="s">
        <v>308</v>
      </c>
      <c r="U2655" s="15" t="s">
        <v>53</v>
      </c>
      <c r="V2655" s="15" t="s">
        <v>45690</v>
      </c>
      <c r="W2655" s="15" t="s">
        <v>1544</v>
      </c>
      <c r="X2655" s="15" t="str">
        <f>_xlfn.XLOOKUP(_LOOKUP[[#This Row],[AdjusterMemberName]],_Adjuster[Adjuster Name],_Adjuster[Email],,0)</f>
        <v>CRodriguez5@knightcompany.com</v>
      </c>
      <c r="Y2655" s="15" t="str">
        <f>_xlfn.XLOOKUP(_LOOKUP[[#This Row],[AdjusterMemberName]],_Adjuster[Adjuster Name],_Adjuster[Phone Number],,0)</f>
        <v>323-456-1708</v>
      </c>
      <c r="Z2655" s="15" t="s">
        <v>25851</v>
      </c>
      <c r="AA26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4628 Springwell Ct, Riverside  CA 92505</v>
      </c>
      <c r="AB2655" s="15"/>
    </row>
    <row r="2656" spans="1:28" x14ac:dyDescent="0.3">
      <c r="A2656" s="14">
        <v>1</v>
      </c>
      <c r="B2656" s="14">
        <v>1</v>
      </c>
      <c r="C2656" s="15" t="s">
        <v>25852</v>
      </c>
      <c r="D2656" s="15" t="s">
        <v>25853</v>
      </c>
      <c r="E2656" s="15">
        <v>45631</v>
      </c>
      <c r="F2656" s="15" t="s">
        <v>25854</v>
      </c>
      <c r="G2656" s="15">
        <v>45520</v>
      </c>
      <c r="H2656" s="15">
        <v>45704</v>
      </c>
      <c r="I2656" s="15" t="s">
        <v>25855</v>
      </c>
      <c r="J2656" s="15" t="s">
        <v>7411</v>
      </c>
      <c r="K2656" s="15" t="s">
        <v>45663</v>
      </c>
      <c r="L2656" s="15" t="s">
        <v>1261</v>
      </c>
      <c r="M2656" s="15" t="s">
        <v>1262</v>
      </c>
      <c r="N2656" s="14">
        <v>2019</v>
      </c>
      <c r="O2656" s="15" t="s">
        <v>25856</v>
      </c>
      <c r="P2656" s="15" t="s">
        <v>106</v>
      </c>
      <c r="Q2656" s="15" t="s">
        <v>47120</v>
      </c>
      <c r="R2656" s="15" t="s">
        <v>25857</v>
      </c>
      <c r="S2656" s="15" t="s">
        <v>25858</v>
      </c>
      <c r="T2656" s="15" t="s">
        <v>5400</v>
      </c>
      <c r="U2656" s="15" t="s">
        <v>53</v>
      </c>
      <c r="V2656" s="15" t="s">
        <v>46023</v>
      </c>
      <c r="W2656" s="15" t="s">
        <v>264</v>
      </c>
      <c r="X2656" s="15" t="str">
        <f>_xlfn.XLOOKUP(_LOOKUP[[#This Row],[AdjusterMemberName]],_Adjuster[Adjuster Name],_Adjuster[Email],,0)</f>
        <v>sBonnevie@knightcompany.com</v>
      </c>
      <c r="Y2656" s="15" t="str">
        <f>_xlfn.XLOOKUP(_LOOKUP[[#This Row],[AdjusterMemberName]],_Adjuster[Adjuster Name],_Adjuster[Phone Number],,0)</f>
        <v>323-692-4064</v>
      </c>
      <c r="Z2656" s="15" t="s">
        <v>25859</v>
      </c>
      <c r="AA26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1135 Peach Ave Unit A , El Cajon  CA 92021</v>
      </c>
      <c r="AB2656" s="15"/>
    </row>
    <row r="2657" spans="1:28" x14ac:dyDescent="0.3">
      <c r="A2657" s="14">
        <v>1</v>
      </c>
      <c r="B2657" s="14">
        <v>1</v>
      </c>
      <c r="C2657" s="15" t="s">
        <v>25873</v>
      </c>
      <c r="D2657" s="15" t="s">
        <v>25873</v>
      </c>
      <c r="E2657" s="15">
        <v>45631</v>
      </c>
      <c r="F2657" s="15" t="s">
        <v>25874</v>
      </c>
      <c r="G2657" s="15">
        <v>45580</v>
      </c>
      <c r="H2657" s="15">
        <v>45762</v>
      </c>
      <c r="I2657" s="15" t="s">
        <v>25875</v>
      </c>
      <c r="J2657" s="15" t="s">
        <v>25876</v>
      </c>
      <c r="K2657" s="15" t="s">
        <v>45330</v>
      </c>
      <c r="L2657" s="15" t="s">
        <v>128</v>
      </c>
      <c r="M2657" s="15" t="s">
        <v>2179</v>
      </c>
      <c r="N2657" s="14">
        <v>2021</v>
      </c>
      <c r="O2657" s="15" t="s">
        <v>25877</v>
      </c>
      <c r="P2657" s="15" t="s">
        <v>106</v>
      </c>
      <c r="Q2657" s="15" t="s">
        <v>47143</v>
      </c>
      <c r="R2657" s="15" t="s">
        <v>25878</v>
      </c>
      <c r="S2657" s="15" t="s">
        <v>25879</v>
      </c>
      <c r="T2657" s="15" t="s">
        <v>1356</v>
      </c>
      <c r="U2657" s="15" t="s">
        <v>53</v>
      </c>
      <c r="V2657" s="15" t="s">
        <v>45533</v>
      </c>
      <c r="W2657" s="15" t="s">
        <v>54</v>
      </c>
      <c r="X2657" s="15" t="str">
        <f>_xlfn.XLOOKUP(_LOOKUP[[#This Row],[AdjusterMemberName]],_Adjuster[Adjuster Name],_Adjuster[Email],,0)</f>
        <v>JRubalcava@knightcompany.com</v>
      </c>
      <c r="Y2657" s="15" t="str">
        <f>_xlfn.XLOOKUP(_LOOKUP[[#This Row],[AdjusterMemberName]],_Adjuster[Adjuster Name],_Adjuster[Phone Number],,0)</f>
        <v>424-559-5420</v>
      </c>
      <c r="Z2657" s="15" t="s">
        <v>25880</v>
      </c>
      <c r="AA26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853 S Sumac Ln, Rialto  CA 92376</v>
      </c>
      <c r="AB2657" s="15"/>
    </row>
    <row r="2658" spans="1:28" x14ac:dyDescent="0.3">
      <c r="A2658" s="14">
        <v>1</v>
      </c>
      <c r="B2658" s="14">
        <v>1</v>
      </c>
      <c r="C2658" s="15" t="s">
        <v>25897</v>
      </c>
      <c r="D2658" s="15" t="s">
        <v>25897</v>
      </c>
      <c r="E2658" s="15">
        <v>45631</v>
      </c>
      <c r="F2658" s="15" t="s">
        <v>25898</v>
      </c>
      <c r="G2658" s="15">
        <v>45467</v>
      </c>
      <c r="H2658" s="15">
        <v>45650</v>
      </c>
      <c r="I2658" s="15" t="s">
        <v>25899</v>
      </c>
      <c r="J2658" s="15" t="s">
        <v>25900</v>
      </c>
      <c r="K2658" s="15" t="s">
        <v>45635</v>
      </c>
      <c r="L2658" s="15" t="s">
        <v>103</v>
      </c>
      <c r="M2658" s="15" t="s">
        <v>1292</v>
      </c>
      <c r="N2658" s="14">
        <v>2023</v>
      </c>
      <c r="O2658" s="15" t="s">
        <v>25901</v>
      </c>
      <c r="P2658" s="15" t="s">
        <v>106</v>
      </c>
      <c r="Q2658" s="15" t="s">
        <v>47019</v>
      </c>
      <c r="R2658" s="15" t="s">
        <v>25902</v>
      </c>
      <c r="S2658" s="15" t="s">
        <v>25903</v>
      </c>
      <c r="T2658" s="15" t="s">
        <v>356</v>
      </c>
      <c r="U2658" s="15" t="s">
        <v>53</v>
      </c>
      <c r="V2658" s="15" t="s">
        <v>45843</v>
      </c>
      <c r="W2658" s="15" t="s">
        <v>6921</v>
      </c>
      <c r="X2658" s="15" t="str">
        <f>_xlfn.XLOOKUP(_LOOKUP[[#This Row],[AdjusterMemberName]],_Adjuster[Adjuster Name],_Adjuster[Email],,0)</f>
        <v>AWallace@knightcompany.com</v>
      </c>
      <c r="Y2658" s="15" t="str">
        <f>_xlfn.XLOOKUP(_LOOKUP[[#This Row],[AdjusterMemberName]],_Adjuster[Adjuster Name],_Adjuster[Phone Number],,0)</f>
        <v>424-559-5734</v>
      </c>
      <c r="Z2658" s="15" t="s">
        <v>25904</v>
      </c>
      <c r="AA26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331 W California St, Ontario  CA 91762</v>
      </c>
      <c r="AB2658" s="15"/>
    </row>
    <row r="2659" spans="1:28" x14ac:dyDescent="0.3">
      <c r="A2659" s="14">
        <v>1</v>
      </c>
      <c r="B2659" s="14">
        <v>1</v>
      </c>
      <c r="C2659" s="15" t="s">
        <v>25905</v>
      </c>
      <c r="D2659" s="15" t="s">
        <v>25906</v>
      </c>
      <c r="E2659" s="15">
        <v>45631</v>
      </c>
      <c r="F2659" s="15" t="s">
        <v>25907</v>
      </c>
      <c r="G2659" s="15">
        <v>45606</v>
      </c>
      <c r="H2659" s="15">
        <v>45787</v>
      </c>
      <c r="I2659" s="15" t="s">
        <v>25908</v>
      </c>
      <c r="J2659" s="15" t="s">
        <v>25909</v>
      </c>
      <c r="K2659" s="15" t="s">
        <v>45334</v>
      </c>
      <c r="L2659" s="15" t="s">
        <v>103</v>
      </c>
      <c r="M2659" s="15" t="s">
        <v>104</v>
      </c>
      <c r="N2659" s="14">
        <v>2022</v>
      </c>
      <c r="O2659" s="15" t="s">
        <v>25910</v>
      </c>
      <c r="P2659" s="15" t="s">
        <v>81</v>
      </c>
      <c r="Q2659" s="15" t="s">
        <v>47050</v>
      </c>
      <c r="R2659" s="15" t="s">
        <v>25911</v>
      </c>
      <c r="S2659" s="15" t="s">
        <v>25912</v>
      </c>
      <c r="T2659" s="15" t="s">
        <v>3254</v>
      </c>
      <c r="U2659" s="15" t="s">
        <v>53</v>
      </c>
      <c r="V2659" s="15" t="s">
        <v>46461</v>
      </c>
      <c r="W2659" s="15" t="s">
        <v>3184</v>
      </c>
      <c r="X2659" s="15" t="str">
        <f>_xlfn.XLOOKUP(_LOOKUP[[#This Row],[AdjusterMemberName]],_Adjuster[Adjuster Name],_Adjuster[Email],,0)</f>
        <v>mQualls@knightcompany.com</v>
      </c>
      <c r="Y2659" s="15" t="str">
        <f>_xlfn.XLOOKUP(_LOOKUP[[#This Row],[AdjusterMemberName]],_Adjuster[Adjuster Name],_Adjuster[Phone Number],,0)</f>
        <v>424-559-5436</v>
      </c>
      <c r="Z2659" s="15" t="s">
        <v>25913</v>
      </c>
      <c r="AA26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713 F St, Ramona  CA 92065</v>
      </c>
      <c r="AB2659" s="15"/>
    </row>
    <row r="2660" spans="1:28" x14ac:dyDescent="0.3">
      <c r="A2660" s="14">
        <v>1</v>
      </c>
      <c r="B2660" s="14">
        <v>1</v>
      </c>
      <c r="C2660" s="15" t="s">
        <v>26077</v>
      </c>
      <c r="D2660" s="15" t="s">
        <v>26078</v>
      </c>
      <c r="E2660" s="15">
        <v>45631</v>
      </c>
      <c r="F2660" s="15" t="s">
        <v>26079</v>
      </c>
      <c r="G2660" s="15">
        <v>45609</v>
      </c>
      <c r="H2660" s="15">
        <v>45790</v>
      </c>
      <c r="I2660" s="15" t="s">
        <v>26080</v>
      </c>
      <c r="J2660" s="15" t="s">
        <v>26081</v>
      </c>
      <c r="K2660" s="15" t="s">
        <v>45810</v>
      </c>
      <c r="L2660" s="15" t="s">
        <v>116</v>
      </c>
      <c r="M2660" s="15" t="s">
        <v>117</v>
      </c>
      <c r="N2660" s="14">
        <v>2014</v>
      </c>
      <c r="O2660" s="15" t="s">
        <v>26082</v>
      </c>
      <c r="P2660" s="15" t="s">
        <v>106</v>
      </c>
      <c r="Q2660" s="15" t="s">
        <v>46976</v>
      </c>
      <c r="R2660" s="15" t="s">
        <v>26083</v>
      </c>
      <c r="S2660" s="15" t="s">
        <v>26084</v>
      </c>
      <c r="T2660" s="15" t="s">
        <v>26085</v>
      </c>
      <c r="U2660" s="15" t="s">
        <v>53</v>
      </c>
      <c r="V2660" s="15" t="s">
        <v>46180</v>
      </c>
      <c r="W2660" s="15" t="s">
        <v>1186</v>
      </c>
      <c r="X2660" s="15" t="str">
        <f>_xlfn.XLOOKUP(_LOOKUP[[#This Row],[AdjusterMemberName]],_Adjuster[Adjuster Name],_Adjuster[Email],,0)</f>
        <v>sAkinleye@knightcompany.com</v>
      </c>
      <c r="Y2660" s="15" t="str">
        <f>_xlfn.XLOOKUP(_LOOKUP[[#This Row],[AdjusterMemberName]],_Adjuster[Adjuster Name],_Adjuster[Phone Number],,0)</f>
        <v>424-559-5280</v>
      </c>
      <c r="Z2660" s="15" t="s">
        <v>26086</v>
      </c>
      <c r="AA26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11275 Crystal Aire Rd, Pinon Hills  CA 92372</v>
      </c>
      <c r="AB2660" s="15"/>
    </row>
    <row r="2661" spans="1:28" x14ac:dyDescent="0.3">
      <c r="A2661" s="14">
        <v>1</v>
      </c>
      <c r="B2661" s="14">
        <v>1</v>
      </c>
      <c r="C2661" s="15" t="s">
        <v>26125</v>
      </c>
      <c r="D2661" s="15" t="s">
        <v>26125</v>
      </c>
      <c r="E2661" s="15">
        <v>45631</v>
      </c>
      <c r="F2661" s="15" t="s">
        <v>26126</v>
      </c>
      <c r="G2661" s="15">
        <v>45472</v>
      </c>
      <c r="H2661" s="15">
        <v>45655</v>
      </c>
      <c r="I2661" s="15" t="s">
        <v>26127</v>
      </c>
      <c r="J2661" s="15" t="s">
        <v>26128</v>
      </c>
      <c r="K2661" s="15" t="s">
        <v>45493</v>
      </c>
      <c r="L2661" s="15" t="s">
        <v>11102</v>
      </c>
      <c r="M2661" s="15" t="s">
        <v>11103</v>
      </c>
      <c r="N2661" s="14">
        <v>2016</v>
      </c>
      <c r="O2661" s="15" t="s">
        <v>26129</v>
      </c>
      <c r="P2661" s="15" t="s">
        <v>106</v>
      </c>
      <c r="Q2661" s="15" t="s">
        <v>47019</v>
      </c>
      <c r="R2661" s="15" t="s">
        <v>153</v>
      </c>
      <c r="S2661" s="15" t="s">
        <v>26130</v>
      </c>
      <c r="T2661" s="15" t="s">
        <v>174</v>
      </c>
      <c r="U2661" s="15" t="s">
        <v>53</v>
      </c>
      <c r="V2661" s="15" t="s">
        <v>45614</v>
      </c>
      <c r="W2661" s="15" t="s">
        <v>1658</v>
      </c>
      <c r="X2661" s="15" t="str">
        <f>_xlfn.XLOOKUP(_LOOKUP[[#This Row],[AdjusterMemberName]],_Adjuster[Adjuster Name],_Adjuster[Email],,0)</f>
        <v>RDavila@knightcompany.com</v>
      </c>
      <c r="Y2661" s="15" t="str">
        <f>_xlfn.XLOOKUP(_LOOKUP[[#This Row],[AdjusterMemberName]],_Adjuster[Adjuster Name],_Adjuster[Phone Number],,0)</f>
        <v>424-559-5663</v>
      </c>
      <c r="Z2661" s="15" t="s">
        <v>26131</v>
      </c>
      <c r="AA26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1301 W Court St Apt 101, Los Angeles  CA 90026</v>
      </c>
      <c r="AB2661" s="15"/>
    </row>
    <row r="2662" spans="1:28" x14ac:dyDescent="0.3">
      <c r="A2662" s="14">
        <v>1</v>
      </c>
      <c r="B2662" s="14">
        <v>0</v>
      </c>
      <c r="C2662" s="15" t="s">
        <v>12859</v>
      </c>
      <c r="D2662" s="15" t="s">
        <v>26327</v>
      </c>
      <c r="E2662" s="15">
        <v>45631</v>
      </c>
      <c r="F2662" s="15" t="s">
        <v>26328</v>
      </c>
      <c r="G2662" s="15">
        <v>45449</v>
      </c>
      <c r="H2662" s="15">
        <v>45632</v>
      </c>
      <c r="I2662" s="15" t="s">
        <v>26329</v>
      </c>
      <c r="J2662" s="15" t="s">
        <v>26330</v>
      </c>
      <c r="K2662" s="15" t="s">
        <v>45332</v>
      </c>
      <c r="L2662" s="15" t="s">
        <v>103</v>
      </c>
      <c r="M2662" s="15" t="s">
        <v>1336</v>
      </c>
      <c r="N2662" s="14">
        <v>2011</v>
      </c>
      <c r="O2662" s="15" t="s">
        <v>26331</v>
      </c>
      <c r="P2662" s="15" t="s">
        <v>106</v>
      </c>
      <c r="Q2662" s="15" t="s">
        <v>47117</v>
      </c>
      <c r="R2662" s="15" t="s">
        <v>12865</v>
      </c>
      <c r="S2662" s="15" t="s">
        <v>12866</v>
      </c>
      <c r="T2662" s="15" t="s">
        <v>6635</v>
      </c>
      <c r="U2662" s="15" t="s">
        <v>53</v>
      </c>
      <c r="V2662" s="15" t="s">
        <v>45723</v>
      </c>
      <c r="W2662" s="15" t="s">
        <v>1186</v>
      </c>
      <c r="X2662" s="15" t="str">
        <f>_xlfn.XLOOKUP(_LOOKUP[[#This Row],[AdjusterMemberName]],_Adjuster[Adjuster Name],_Adjuster[Email],,0)</f>
        <v>sAkinleye@knightcompany.com</v>
      </c>
      <c r="Y2662" s="15" t="str">
        <f>_xlfn.XLOOKUP(_LOOKUP[[#This Row],[AdjusterMemberName]],_Adjuster[Adjuster Name],_Adjuster[Phone Number],,0)</f>
        <v>424-559-5280</v>
      </c>
      <c r="Z2662" s="15" t="s">
        <v>12867</v>
      </c>
      <c r="AA26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1101 Norton St Apt D, San Mateo  CA 94401</v>
      </c>
      <c r="AB2662" s="15"/>
    </row>
    <row r="2663" spans="1:28" x14ac:dyDescent="0.3">
      <c r="A2663" s="14">
        <v>1</v>
      </c>
      <c r="B2663" s="14">
        <v>1</v>
      </c>
      <c r="C2663" s="15" t="s">
        <v>26364</v>
      </c>
      <c r="D2663" s="15" t="s">
        <v>26364</v>
      </c>
      <c r="E2663" s="15">
        <v>45631</v>
      </c>
      <c r="F2663" s="15" t="s">
        <v>26365</v>
      </c>
      <c r="G2663" s="15">
        <v>45616</v>
      </c>
      <c r="H2663" s="15">
        <v>45797</v>
      </c>
      <c r="I2663" s="15" t="s">
        <v>26366</v>
      </c>
      <c r="J2663" s="15" t="s">
        <v>26367</v>
      </c>
      <c r="K2663" s="15" t="s">
        <v>45386</v>
      </c>
      <c r="L2663" s="15" t="s">
        <v>441</v>
      </c>
      <c r="M2663" s="15" t="s">
        <v>5806</v>
      </c>
      <c r="N2663" s="14">
        <v>2014</v>
      </c>
      <c r="O2663" s="15" t="s">
        <v>26368</v>
      </c>
      <c r="P2663" s="15" t="s">
        <v>106</v>
      </c>
      <c r="Q2663" s="15" t="s">
        <v>46922</v>
      </c>
      <c r="R2663" s="15" t="s">
        <v>26369</v>
      </c>
      <c r="S2663" s="15" t="s">
        <v>26370</v>
      </c>
      <c r="T2663" s="15" t="s">
        <v>1366</v>
      </c>
      <c r="U2663" s="15" t="s">
        <v>53</v>
      </c>
      <c r="V2663" s="15" t="s">
        <v>46345</v>
      </c>
      <c r="W2663" s="15" t="s">
        <v>54</v>
      </c>
      <c r="X2663" s="15" t="str">
        <f>_xlfn.XLOOKUP(_LOOKUP[[#This Row],[AdjusterMemberName]],_Adjuster[Adjuster Name],_Adjuster[Email],,0)</f>
        <v>JRubalcava@knightcompany.com</v>
      </c>
      <c r="Y2663" s="15" t="str">
        <f>_xlfn.XLOOKUP(_LOOKUP[[#This Row],[AdjusterMemberName]],_Adjuster[Adjuster Name],_Adjuster[Phone Number],,0)</f>
        <v>424-559-5420</v>
      </c>
      <c r="Z2663" s="15" t="s">
        <v>26371</v>
      </c>
      <c r="AA26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6667 Black Hawk Rd, Corona  CA 92880</v>
      </c>
      <c r="AB2663" s="15"/>
    </row>
    <row r="2664" spans="1:28" x14ac:dyDescent="0.3">
      <c r="A2664" s="14">
        <v>1</v>
      </c>
      <c r="B2664" s="14">
        <v>1</v>
      </c>
      <c r="C2664" s="15" t="s">
        <v>26600</v>
      </c>
      <c r="D2664" s="15" t="s">
        <v>26600</v>
      </c>
      <c r="E2664" s="15">
        <v>45631</v>
      </c>
      <c r="F2664" s="15" t="s">
        <v>26601</v>
      </c>
      <c r="G2664" s="15">
        <v>45609</v>
      </c>
      <c r="H2664" s="15">
        <v>45790</v>
      </c>
      <c r="I2664" s="15" t="s">
        <v>26602</v>
      </c>
      <c r="J2664" s="15" t="s">
        <v>26603</v>
      </c>
      <c r="K2664" s="15" t="s">
        <v>45416</v>
      </c>
      <c r="L2664" s="15" t="s">
        <v>281</v>
      </c>
      <c r="M2664" s="15" t="s">
        <v>282</v>
      </c>
      <c r="N2664" s="14">
        <v>2015</v>
      </c>
      <c r="O2664" s="15" t="s">
        <v>26604</v>
      </c>
      <c r="P2664" s="15" t="s">
        <v>106</v>
      </c>
      <c r="Q2664" s="15" t="s">
        <v>47079</v>
      </c>
      <c r="R2664" s="15" t="s">
        <v>6300</v>
      </c>
      <c r="S2664" s="15" t="s">
        <v>26605</v>
      </c>
      <c r="T2664" s="15" t="s">
        <v>8503</v>
      </c>
      <c r="U2664" s="15" t="s">
        <v>53</v>
      </c>
      <c r="V2664" s="15" t="s">
        <v>45921</v>
      </c>
      <c r="W2664" s="15" t="s">
        <v>54</v>
      </c>
      <c r="X2664" s="15" t="str">
        <f>_xlfn.XLOOKUP(_LOOKUP[[#This Row],[AdjusterMemberName]],_Adjuster[Adjuster Name],_Adjuster[Email],,0)</f>
        <v>JRubalcava@knightcompany.com</v>
      </c>
      <c r="Y2664" s="15" t="str">
        <f>_xlfn.XLOOKUP(_LOOKUP[[#This Row],[AdjusterMemberName]],_Adjuster[Adjuster Name],_Adjuster[Phone Number],,0)</f>
        <v>424-559-5420</v>
      </c>
      <c r="Z2664" s="15" t="s">
        <v>26606</v>
      </c>
      <c r="AA26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4650 Dulin Rd Unit 132, Fallbrook  CA 92028</v>
      </c>
      <c r="AB2664" s="15"/>
    </row>
    <row r="2665" spans="1:28" x14ac:dyDescent="0.3">
      <c r="A2665" s="14">
        <v>1</v>
      </c>
      <c r="B2665" s="14">
        <v>1</v>
      </c>
      <c r="C2665" s="15" t="s">
        <v>15014</v>
      </c>
      <c r="D2665" s="15" t="s">
        <v>25665</v>
      </c>
      <c r="E2665" s="15">
        <v>45630</v>
      </c>
      <c r="F2665" s="15" t="s">
        <v>25666</v>
      </c>
      <c r="G2665" s="15">
        <v>45520</v>
      </c>
      <c r="H2665" s="15">
        <v>45704</v>
      </c>
      <c r="I2665" s="15" t="s">
        <v>25667</v>
      </c>
      <c r="J2665" s="15" t="s">
        <v>19093</v>
      </c>
      <c r="K2665" s="15" t="s">
        <v>45549</v>
      </c>
      <c r="L2665" s="15" t="s">
        <v>139</v>
      </c>
      <c r="M2665" s="15" t="s">
        <v>22673</v>
      </c>
      <c r="N2665" s="14">
        <v>1999</v>
      </c>
      <c r="O2665" s="15" t="s">
        <v>25668</v>
      </c>
      <c r="P2665" s="15" t="s">
        <v>106</v>
      </c>
      <c r="Q2665" s="15" t="s">
        <v>47019</v>
      </c>
      <c r="R2665" s="15" t="s">
        <v>735</v>
      </c>
      <c r="S2665" s="15" t="s">
        <v>15019</v>
      </c>
      <c r="T2665" s="15" t="s">
        <v>424</v>
      </c>
      <c r="U2665" s="15" t="s">
        <v>53</v>
      </c>
      <c r="V2665" s="15" t="s">
        <v>45470</v>
      </c>
      <c r="W2665" s="15" t="s">
        <v>264</v>
      </c>
      <c r="X2665" s="15" t="str">
        <f>_xlfn.XLOOKUP(_LOOKUP[[#This Row],[AdjusterMemberName]],_Adjuster[Adjuster Name],_Adjuster[Email],,0)</f>
        <v>sBonnevie@knightcompany.com</v>
      </c>
      <c r="Y2665" s="15" t="str">
        <f>_xlfn.XLOOKUP(_LOOKUP[[#This Row],[AdjusterMemberName]],_Adjuster[Adjuster Name],_Adjuster[Phone Number],,0)</f>
        <v>323-692-4064</v>
      </c>
      <c r="Z2665" s="15" t="s">
        <v>15020</v>
      </c>
      <c r="AA26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2497 W 3Rd Ave, San Bernardino  CA 92407</v>
      </c>
      <c r="AB2665" s="15"/>
    </row>
    <row r="2666" spans="1:28" x14ac:dyDescent="0.3">
      <c r="A2666" s="14">
        <v>1</v>
      </c>
      <c r="B2666" s="14">
        <v>1</v>
      </c>
      <c r="C2666" s="15" t="s">
        <v>25777</v>
      </c>
      <c r="D2666" s="15" t="s">
        <v>25777</v>
      </c>
      <c r="E2666" s="15">
        <v>45630</v>
      </c>
      <c r="F2666" s="15" t="s">
        <v>25778</v>
      </c>
      <c r="G2666" s="15">
        <v>45576</v>
      </c>
      <c r="H2666" s="15">
        <v>45758</v>
      </c>
      <c r="I2666" s="15" t="s">
        <v>25779</v>
      </c>
      <c r="J2666" s="15" t="s">
        <v>25780</v>
      </c>
      <c r="K2666" s="15" t="s">
        <v>45661</v>
      </c>
      <c r="L2666" s="15" t="s">
        <v>128</v>
      </c>
      <c r="M2666" s="15" t="s">
        <v>909</v>
      </c>
      <c r="N2666" s="14">
        <v>2025</v>
      </c>
      <c r="O2666" s="15" t="s">
        <v>25781</v>
      </c>
      <c r="P2666" s="15" t="s">
        <v>81</v>
      </c>
      <c r="Q2666" s="15" t="s">
        <v>47079</v>
      </c>
      <c r="R2666" s="15" t="s">
        <v>25782</v>
      </c>
      <c r="S2666" s="15" t="s">
        <v>25783</v>
      </c>
      <c r="T2666" s="15" t="s">
        <v>1738</v>
      </c>
      <c r="U2666" s="15" t="s">
        <v>53</v>
      </c>
      <c r="V2666" s="15" t="s">
        <v>46464</v>
      </c>
      <c r="W2666" s="15" t="s">
        <v>175</v>
      </c>
      <c r="X2666" s="15" t="e">
        <f>_xlfn.XLOOKUP(_LOOKUP[[#This Row],[AdjusterMemberName]],_Adjuster[Adjuster Name],_Adjuster[Email],,0)</f>
        <v>#N/A</v>
      </c>
      <c r="Y2666" s="15" t="e">
        <f>_xlfn.XLOOKUP(_LOOKUP[[#This Row],[AdjusterMemberName]],_Adjuster[Adjuster Name],_Adjuster[Phone Number],,0)</f>
        <v>#N/A</v>
      </c>
      <c r="Z2666" s="15" t="s">
        <v>25784</v>
      </c>
      <c r="AA26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 Lukens Pl, Glendale  CA 91206</v>
      </c>
      <c r="AB2666" s="15"/>
    </row>
    <row r="2667" spans="1:28" x14ac:dyDescent="0.3">
      <c r="A2667" s="14">
        <v>1</v>
      </c>
      <c r="B2667" s="14">
        <v>1</v>
      </c>
      <c r="C2667" s="15" t="s">
        <v>25789</v>
      </c>
      <c r="D2667" s="15" t="s">
        <v>25789</v>
      </c>
      <c r="E2667" s="15">
        <v>45630</v>
      </c>
      <c r="F2667" s="15" t="s">
        <v>25790</v>
      </c>
      <c r="G2667" s="15">
        <v>45457</v>
      </c>
      <c r="H2667" s="15">
        <v>45640</v>
      </c>
      <c r="I2667" s="15" t="s">
        <v>25791</v>
      </c>
      <c r="J2667" s="15" t="s">
        <v>25792</v>
      </c>
      <c r="K2667" s="15" t="s">
        <v>45520</v>
      </c>
      <c r="L2667" s="15" t="s">
        <v>2003</v>
      </c>
      <c r="M2667" s="15" t="s">
        <v>25793</v>
      </c>
      <c r="N2667" s="14">
        <v>2013</v>
      </c>
      <c r="O2667" s="15" t="s">
        <v>25794</v>
      </c>
      <c r="P2667" s="15" t="s">
        <v>106</v>
      </c>
      <c r="Q2667" s="15" t="s">
        <v>47065</v>
      </c>
      <c r="R2667" s="15" t="s">
        <v>25795</v>
      </c>
      <c r="S2667" s="15" t="s">
        <v>25796</v>
      </c>
      <c r="T2667" s="15" t="s">
        <v>3331</v>
      </c>
      <c r="U2667" s="15" t="s">
        <v>53</v>
      </c>
      <c r="V2667" s="15" t="s">
        <v>45850</v>
      </c>
      <c r="W2667" s="15" t="s">
        <v>1049</v>
      </c>
      <c r="X2667" s="15" t="str">
        <f>_xlfn.XLOOKUP(_LOOKUP[[#This Row],[AdjusterMemberName]],_Adjuster[Adjuster Name],_Adjuster[Email],,0)</f>
        <v>cPenate@knightcompany.com</v>
      </c>
      <c r="Y2667" s="15" t="str">
        <f>_xlfn.XLOOKUP(_LOOKUP[[#This Row],[AdjusterMemberName]],_Adjuster[Adjuster Name],_Adjuster[Phone Number],,0)</f>
        <v>424-559-5385</v>
      </c>
      <c r="Z2667" s="15" t="s">
        <v>25797</v>
      </c>
      <c r="AA26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3652 Old Oak Cir, San Jacinto  CA 92582</v>
      </c>
      <c r="AB2667" s="15"/>
    </row>
    <row r="2668" spans="1:28" x14ac:dyDescent="0.3">
      <c r="A2668" s="14">
        <v>0</v>
      </c>
      <c r="B2668" s="14">
        <v>0</v>
      </c>
      <c r="C2668" s="15" t="s">
        <v>25837</v>
      </c>
      <c r="D2668" s="15" t="s">
        <v>25838</v>
      </c>
      <c r="E2668" s="15">
        <v>45630</v>
      </c>
      <c r="F2668" s="15" t="s">
        <v>25839</v>
      </c>
      <c r="G2668" s="15"/>
      <c r="H2668" s="15"/>
      <c r="I2668" s="15" t="s">
        <v>25840</v>
      </c>
      <c r="J2668" s="15" t="s">
        <v>25841</v>
      </c>
      <c r="K2668" s="15" t="s">
        <v>45703</v>
      </c>
      <c r="L2668" s="15" t="s">
        <v>6034</v>
      </c>
      <c r="M2668" s="15" t="s">
        <v>304</v>
      </c>
      <c r="N2668" s="14">
        <v>2018</v>
      </c>
      <c r="O2668" s="15" t="s">
        <v>25842</v>
      </c>
      <c r="P2668" s="15" t="s">
        <v>106</v>
      </c>
      <c r="Q2668" s="15"/>
      <c r="R2668" s="15"/>
      <c r="S2668" s="15"/>
      <c r="T2668" s="15"/>
      <c r="U2668" s="15"/>
      <c r="V2668" s="15"/>
      <c r="W2668" s="15" t="s">
        <v>3307</v>
      </c>
      <c r="X2668" s="15" t="e">
        <f>_xlfn.XLOOKUP(_LOOKUP[[#This Row],[AdjusterMemberName]],_Adjuster[Adjuster Name],_Adjuster[Email],,0)</f>
        <v>#N/A</v>
      </c>
      <c r="Y2668" s="15" t="e">
        <f>_xlfn.XLOOKUP(_LOOKUP[[#This Row],[AdjusterMemberName]],_Adjuster[Adjuster Name],_Adjuster[Phone Number],,0)</f>
        <v>#N/A</v>
      </c>
      <c r="Z2668" s="15"/>
      <c r="AA2668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2668" s="15"/>
    </row>
    <row r="2669" spans="1:28" x14ac:dyDescent="0.3">
      <c r="A2669" s="14">
        <v>1</v>
      </c>
      <c r="B2669" s="14">
        <v>1</v>
      </c>
      <c r="C2669" s="15" t="s">
        <v>25927</v>
      </c>
      <c r="D2669" s="15" t="s">
        <v>25927</v>
      </c>
      <c r="E2669" s="15">
        <v>45630</v>
      </c>
      <c r="F2669" s="15" t="s">
        <v>25928</v>
      </c>
      <c r="G2669" s="15">
        <v>45582</v>
      </c>
      <c r="H2669" s="15">
        <v>45764</v>
      </c>
      <c r="I2669" s="15" t="s">
        <v>25929</v>
      </c>
      <c r="J2669" s="15" t="s">
        <v>25930</v>
      </c>
      <c r="K2669" s="15" t="s">
        <v>46460</v>
      </c>
      <c r="L2669" s="15" t="s">
        <v>128</v>
      </c>
      <c r="M2669" s="15" t="s">
        <v>129</v>
      </c>
      <c r="N2669" s="14">
        <v>2013</v>
      </c>
      <c r="O2669" s="15" t="s">
        <v>25931</v>
      </c>
      <c r="P2669" s="15" t="s">
        <v>106</v>
      </c>
      <c r="Q2669" s="15" t="s">
        <v>47073</v>
      </c>
      <c r="R2669" s="15" t="s">
        <v>25932</v>
      </c>
      <c r="S2669" s="15" t="s">
        <v>25933</v>
      </c>
      <c r="T2669" s="15" t="s">
        <v>1266</v>
      </c>
      <c r="U2669" s="15" t="s">
        <v>53</v>
      </c>
      <c r="V2669" s="15" t="s">
        <v>45797</v>
      </c>
      <c r="W2669" s="15" t="s">
        <v>850</v>
      </c>
      <c r="X2669" s="15" t="e">
        <f>_xlfn.XLOOKUP(_LOOKUP[[#This Row],[AdjusterMemberName]],_Adjuster[Adjuster Name],_Adjuster[Email],,0)</f>
        <v>#N/A</v>
      </c>
      <c r="Y2669" s="15" t="e">
        <f>_xlfn.XLOOKUP(_LOOKUP[[#This Row],[AdjusterMemberName]],_Adjuster[Adjuster Name],_Adjuster[Phone Number],,0)</f>
        <v>#N/A</v>
      </c>
      <c r="Z2669" s="15" t="s">
        <v>25934</v>
      </c>
      <c r="AA26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10871 Alexander Ave, Lynwood  CA 90262</v>
      </c>
      <c r="AB2669" s="15"/>
    </row>
    <row r="2670" spans="1:28" x14ac:dyDescent="0.3">
      <c r="A2670" s="14">
        <v>1</v>
      </c>
      <c r="B2670" s="14">
        <v>1</v>
      </c>
      <c r="C2670" s="15" t="s">
        <v>25938</v>
      </c>
      <c r="D2670" s="15" t="s">
        <v>25938</v>
      </c>
      <c r="E2670" s="15">
        <v>45630</v>
      </c>
      <c r="F2670" s="15" t="s">
        <v>25939</v>
      </c>
      <c r="G2670" s="15">
        <v>45586</v>
      </c>
      <c r="H2670" s="15">
        <v>45768</v>
      </c>
      <c r="I2670" s="15" t="s">
        <v>25940</v>
      </c>
      <c r="J2670" s="15" t="s">
        <v>25941</v>
      </c>
      <c r="K2670" s="15" t="s">
        <v>45424</v>
      </c>
      <c r="L2670" s="15" t="s">
        <v>314</v>
      </c>
      <c r="M2670" s="15" t="s">
        <v>1640</v>
      </c>
      <c r="N2670" s="14">
        <v>2017</v>
      </c>
      <c r="O2670" s="15" t="s">
        <v>25942</v>
      </c>
      <c r="P2670" s="15" t="s">
        <v>106</v>
      </c>
      <c r="Q2670" s="15" t="s">
        <v>47065</v>
      </c>
      <c r="R2670" s="15" t="s">
        <v>25943</v>
      </c>
      <c r="S2670" s="15" t="s">
        <v>25944</v>
      </c>
      <c r="T2670" s="15" t="s">
        <v>174</v>
      </c>
      <c r="U2670" s="15" t="s">
        <v>53</v>
      </c>
      <c r="V2670" s="15" t="s">
        <v>45878</v>
      </c>
      <c r="W2670" s="15" t="s">
        <v>3184</v>
      </c>
      <c r="X2670" s="15" t="str">
        <f>_xlfn.XLOOKUP(_LOOKUP[[#This Row],[AdjusterMemberName]],_Adjuster[Adjuster Name],_Adjuster[Email],,0)</f>
        <v>mQualls@knightcompany.com</v>
      </c>
      <c r="Y2670" s="15" t="str">
        <f>_xlfn.XLOOKUP(_LOOKUP[[#This Row],[AdjusterMemberName]],_Adjuster[Adjuster Name],_Adjuster[Phone Number],,0)</f>
        <v>424-559-5436</v>
      </c>
      <c r="Z2670" s="15" t="s">
        <v>25945</v>
      </c>
      <c r="AA26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3837 Gribaltar Ave, Los Angeles  CA 90008</v>
      </c>
      <c r="AB2670" s="15"/>
    </row>
    <row r="2671" spans="1:28" x14ac:dyDescent="0.3">
      <c r="A2671" s="14">
        <v>1</v>
      </c>
      <c r="B2671" s="14">
        <v>1</v>
      </c>
      <c r="C2671" s="15" t="s">
        <v>12385</v>
      </c>
      <c r="D2671" s="15" t="s">
        <v>12385</v>
      </c>
      <c r="E2671" s="15">
        <v>45630</v>
      </c>
      <c r="F2671" s="15" t="s">
        <v>26015</v>
      </c>
      <c r="G2671" s="15">
        <v>45531</v>
      </c>
      <c r="H2671" s="15">
        <v>45715</v>
      </c>
      <c r="I2671" s="15" t="s">
        <v>26016</v>
      </c>
      <c r="J2671" s="15" t="s">
        <v>26017</v>
      </c>
      <c r="K2671" s="15" t="s">
        <v>45358</v>
      </c>
      <c r="L2671" s="15" t="s">
        <v>1493</v>
      </c>
      <c r="M2671" s="15" t="s">
        <v>1760</v>
      </c>
      <c r="N2671" s="14">
        <v>2011</v>
      </c>
      <c r="O2671" s="15" t="s">
        <v>26018</v>
      </c>
      <c r="P2671" s="15" t="s">
        <v>106</v>
      </c>
      <c r="Q2671" s="15" t="s">
        <v>47169</v>
      </c>
      <c r="R2671" s="15" t="s">
        <v>12390</v>
      </c>
      <c r="S2671" s="15" t="s">
        <v>12391</v>
      </c>
      <c r="T2671" s="15" t="s">
        <v>1067</v>
      </c>
      <c r="U2671" s="15" t="s">
        <v>53</v>
      </c>
      <c r="V2671" s="15" t="s">
        <v>46015</v>
      </c>
      <c r="W2671" s="15" t="s">
        <v>1357</v>
      </c>
      <c r="X2671" s="15" t="str">
        <f>_xlfn.XLOOKUP(_LOOKUP[[#This Row],[AdjusterMemberName]],_Adjuster[Adjuster Name],_Adjuster[Email],,0)</f>
        <v>jRivera1@knightcompany.com</v>
      </c>
      <c r="Y2671" s="15" t="str">
        <f>_xlfn.XLOOKUP(_LOOKUP[[#This Row],[AdjusterMemberName]],_Adjuster[Adjuster Name],_Adjuster[Phone Number],,0)</f>
        <v>424-559-5239</v>
      </c>
      <c r="Z2671" s="15" t="s">
        <v>26019</v>
      </c>
      <c r="AA26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615 Sawer St, San Francisco  CA 94134</v>
      </c>
      <c r="AB2671" s="15">
        <v>45684</v>
      </c>
    </row>
    <row r="2672" spans="1:28" x14ac:dyDescent="0.3">
      <c r="A2672" s="14">
        <v>1</v>
      </c>
      <c r="B2672" s="14">
        <v>1</v>
      </c>
      <c r="C2672" s="15" t="s">
        <v>26090</v>
      </c>
      <c r="D2672" s="15" t="s">
        <v>26091</v>
      </c>
      <c r="E2672" s="15">
        <v>45630</v>
      </c>
      <c r="F2672" s="15" t="s">
        <v>26092</v>
      </c>
      <c r="G2672" s="15">
        <v>45560</v>
      </c>
      <c r="H2672" s="15">
        <v>45741</v>
      </c>
      <c r="I2672" s="15" t="s">
        <v>26093</v>
      </c>
      <c r="J2672" s="15" t="s">
        <v>26094</v>
      </c>
      <c r="K2672" s="15" t="s">
        <v>45955</v>
      </c>
      <c r="L2672" s="15" t="s">
        <v>181</v>
      </c>
      <c r="M2672" s="15" t="s">
        <v>2118</v>
      </c>
      <c r="N2672" s="14">
        <v>2014</v>
      </c>
      <c r="O2672" s="15" t="s">
        <v>26095</v>
      </c>
      <c r="P2672" s="15" t="s">
        <v>81</v>
      </c>
      <c r="Q2672" s="15" t="s">
        <v>47061</v>
      </c>
      <c r="R2672" s="15" t="s">
        <v>26096</v>
      </c>
      <c r="S2672" s="15" t="s">
        <v>26097</v>
      </c>
      <c r="T2672" s="15" t="s">
        <v>164</v>
      </c>
      <c r="U2672" s="15" t="s">
        <v>53</v>
      </c>
      <c r="V2672" s="15" t="s">
        <v>46295</v>
      </c>
      <c r="W2672" s="15" t="s">
        <v>6921</v>
      </c>
      <c r="X2672" s="15" t="str">
        <f>_xlfn.XLOOKUP(_LOOKUP[[#This Row],[AdjusterMemberName]],_Adjuster[Adjuster Name],_Adjuster[Email],,0)</f>
        <v>AWallace@knightcompany.com</v>
      </c>
      <c r="Y2672" s="15" t="str">
        <f>_xlfn.XLOOKUP(_LOOKUP[[#This Row],[AdjusterMemberName]],_Adjuster[Adjuster Name],_Adjuster[Phone Number],,0)</f>
        <v>424-559-5734</v>
      </c>
      <c r="Z2672" s="15" t="s">
        <v>26098</v>
      </c>
      <c r="AA26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3750 N Fresno St Apt 177, Fresno  CA 93726</v>
      </c>
      <c r="AB2672" s="15"/>
    </row>
    <row r="2673" spans="1:28" x14ac:dyDescent="0.3">
      <c r="A2673" s="14">
        <v>1</v>
      </c>
      <c r="B2673" s="14">
        <v>1</v>
      </c>
      <c r="C2673" s="15" t="s">
        <v>18941</v>
      </c>
      <c r="D2673" s="15" t="s">
        <v>18941</v>
      </c>
      <c r="E2673" s="15">
        <v>45630</v>
      </c>
      <c r="F2673" s="15" t="s">
        <v>18942</v>
      </c>
      <c r="G2673" s="15">
        <v>45506</v>
      </c>
      <c r="H2673" s="15">
        <v>45690</v>
      </c>
      <c r="I2673" s="15" t="s">
        <v>27739</v>
      </c>
      <c r="J2673" s="15" t="s">
        <v>27740</v>
      </c>
      <c r="K2673" s="15" t="s">
        <v>45767</v>
      </c>
      <c r="L2673" s="15" t="s">
        <v>116</v>
      </c>
      <c r="M2673" s="15" t="s">
        <v>9135</v>
      </c>
      <c r="N2673" s="14">
        <v>2013</v>
      </c>
      <c r="O2673" s="15" t="s">
        <v>18945</v>
      </c>
      <c r="P2673" s="15" t="s">
        <v>106</v>
      </c>
      <c r="Q2673" s="15" t="s">
        <v>119</v>
      </c>
      <c r="R2673" s="15" t="s">
        <v>18946</v>
      </c>
      <c r="S2673" s="15" t="s">
        <v>18947</v>
      </c>
      <c r="T2673" s="15" t="s">
        <v>186</v>
      </c>
      <c r="U2673" s="15" t="s">
        <v>53</v>
      </c>
      <c r="V2673" s="15" t="s">
        <v>45877</v>
      </c>
      <c r="W2673" s="15" t="s">
        <v>22473</v>
      </c>
      <c r="X2673" s="15" t="e">
        <f>_xlfn.XLOOKUP(_LOOKUP[[#This Row],[AdjusterMemberName]],_Adjuster[Adjuster Name],_Adjuster[Email],,0)</f>
        <v>#N/A</v>
      </c>
      <c r="Y2673" s="15" t="e">
        <f>_xlfn.XLOOKUP(_LOOKUP[[#This Row],[AdjusterMemberName]],_Adjuster[Adjuster Name],_Adjuster[Phone Number],,0)</f>
        <v>#N/A</v>
      </c>
      <c r="Z2673" s="15" t="s">
        <v>18948</v>
      </c>
      <c r="AA26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410 S Hesperia St, Santa Ana  CA 92703</v>
      </c>
      <c r="AB2673" s="15">
        <v>45539</v>
      </c>
    </row>
    <row r="2674" spans="1:28" x14ac:dyDescent="0.3">
      <c r="A2674" s="14">
        <v>1</v>
      </c>
      <c r="B2674" s="14">
        <v>1</v>
      </c>
      <c r="C2674" s="15" t="s">
        <v>40142</v>
      </c>
      <c r="D2674" s="15" t="s">
        <v>40143</v>
      </c>
      <c r="E2674" s="15">
        <v>45630</v>
      </c>
      <c r="F2674" s="15" t="s">
        <v>40144</v>
      </c>
      <c r="G2674" s="15">
        <v>45629</v>
      </c>
      <c r="H2674" s="15">
        <v>45811</v>
      </c>
      <c r="I2674" s="15" t="s">
        <v>40145</v>
      </c>
      <c r="J2674" s="15" t="s">
        <v>40146</v>
      </c>
      <c r="K2674" s="15" t="s">
        <v>45468</v>
      </c>
      <c r="L2674" s="15" t="s">
        <v>128</v>
      </c>
      <c r="M2674" s="15" t="s">
        <v>129</v>
      </c>
      <c r="N2674" s="14">
        <v>2021</v>
      </c>
      <c r="O2674" s="15" t="s">
        <v>40147</v>
      </c>
      <c r="P2674" s="15" t="s">
        <v>81</v>
      </c>
      <c r="Q2674" s="15" t="s">
        <v>47093</v>
      </c>
      <c r="R2674" s="15" t="s">
        <v>40148</v>
      </c>
      <c r="S2674" s="15" t="s">
        <v>40149</v>
      </c>
      <c r="T2674" s="15" t="s">
        <v>286</v>
      </c>
      <c r="U2674" s="15" t="s">
        <v>53</v>
      </c>
      <c r="V2674" s="15" t="s">
        <v>45475</v>
      </c>
      <c r="W2674" s="15" t="s">
        <v>1544</v>
      </c>
      <c r="X2674" s="15" t="str">
        <f>_xlfn.XLOOKUP(_LOOKUP[[#This Row],[AdjusterMemberName]],_Adjuster[Adjuster Name],_Adjuster[Email],,0)</f>
        <v>CRodriguez5@knightcompany.com</v>
      </c>
      <c r="Y2674" s="15" t="str">
        <f>_xlfn.XLOOKUP(_LOOKUP[[#This Row],[AdjusterMemberName]],_Adjuster[Adjuster Name],_Adjuster[Phone Number],,0)</f>
        <v>323-456-1708</v>
      </c>
      <c r="Z2674" s="15" t="s">
        <v>40150</v>
      </c>
      <c r="AA26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1207 Rose Ave Apt 2, Long Beach  CA 90813</v>
      </c>
      <c r="AB2674" s="15"/>
    </row>
    <row r="2675" spans="1:28" x14ac:dyDescent="0.3">
      <c r="A2675" s="14">
        <v>1</v>
      </c>
      <c r="B2675" s="14">
        <v>1</v>
      </c>
      <c r="C2675" s="15" t="s">
        <v>25583</v>
      </c>
      <c r="D2675" s="15" t="s">
        <v>25583</v>
      </c>
      <c r="E2675" s="15">
        <v>45629</v>
      </c>
      <c r="F2675" s="15" t="s">
        <v>25584</v>
      </c>
      <c r="G2675" s="15">
        <v>45562</v>
      </c>
      <c r="H2675" s="15">
        <v>45743</v>
      </c>
      <c r="I2675" s="15" t="s">
        <v>25585</v>
      </c>
      <c r="J2675" s="15" t="s">
        <v>25586</v>
      </c>
      <c r="K2675" s="15" t="s">
        <v>45434</v>
      </c>
      <c r="L2675" s="15" t="s">
        <v>441</v>
      </c>
      <c r="M2675" s="15" t="s">
        <v>517</v>
      </c>
      <c r="N2675" s="14">
        <v>2014</v>
      </c>
      <c r="O2675" s="15" t="s">
        <v>25587</v>
      </c>
      <c r="P2675" s="15" t="s">
        <v>106</v>
      </c>
      <c r="Q2675" s="15" t="s">
        <v>47006</v>
      </c>
      <c r="R2675" s="15" t="s">
        <v>25588</v>
      </c>
      <c r="S2675" s="15" t="s">
        <v>25589</v>
      </c>
      <c r="T2675" s="15" t="s">
        <v>109</v>
      </c>
      <c r="U2675" s="15" t="s">
        <v>53</v>
      </c>
      <c r="V2675" s="15" t="s">
        <v>45418</v>
      </c>
      <c r="W2675" s="15" t="s">
        <v>3974</v>
      </c>
      <c r="X2675" s="15" t="str">
        <f>_xlfn.XLOOKUP(_LOOKUP[[#This Row],[AdjusterMemberName]],_Adjuster[Adjuster Name],_Adjuster[Email],,0)</f>
        <v>LMiller@knightcompany.com</v>
      </c>
      <c r="Y2675" s="15" t="str">
        <f>_xlfn.XLOOKUP(_LOOKUP[[#This Row],[AdjusterMemberName]],_Adjuster[Adjuster Name],_Adjuster[Phone Number],,0)</f>
        <v>424-559-5378</v>
      </c>
      <c r="Z2675" s="15" t="s">
        <v>25590</v>
      </c>
      <c r="AA26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39774 Chambray Dr , Murrieta  CA 92563</v>
      </c>
      <c r="AB2675" s="15">
        <v>45630</v>
      </c>
    </row>
    <row r="2676" spans="1:28" x14ac:dyDescent="0.3">
      <c r="A2676" s="14">
        <v>1</v>
      </c>
      <c r="B2676" s="14">
        <v>1</v>
      </c>
      <c r="C2676" s="15" t="s">
        <v>25604</v>
      </c>
      <c r="D2676" s="15" t="s">
        <v>25605</v>
      </c>
      <c r="E2676" s="15">
        <v>45629</v>
      </c>
      <c r="F2676" s="15" t="s">
        <v>25606</v>
      </c>
      <c r="G2676" s="15">
        <v>45539</v>
      </c>
      <c r="H2676" s="15">
        <v>45720</v>
      </c>
      <c r="I2676" s="15" t="s">
        <v>25607</v>
      </c>
      <c r="J2676" s="15" t="s">
        <v>25608</v>
      </c>
      <c r="K2676" s="15" t="s">
        <v>46449</v>
      </c>
      <c r="L2676" s="15" t="s">
        <v>181</v>
      </c>
      <c r="M2676" s="15" t="s">
        <v>182</v>
      </c>
      <c r="N2676" s="14">
        <v>2019</v>
      </c>
      <c r="O2676" s="15" t="s">
        <v>25609</v>
      </c>
      <c r="P2676" s="15" t="s">
        <v>106</v>
      </c>
      <c r="Q2676" s="15" t="s">
        <v>47019</v>
      </c>
      <c r="R2676" s="15" t="s">
        <v>25610</v>
      </c>
      <c r="S2676" s="15" t="s">
        <v>25611</v>
      </c>
      <c r="T2676" s="15" t="s">
        <v>308</v>
      </c>
      <c r="U2676" s="15" t="s">
        <v>53</v>
      </c>
      <c r="V2676" s="15" t="s">
        <v>45432</v>
      </c>
      <c r="W2676" s="15" t="s">
        <v>367</v>
      </c>
      <c r="X2676" s="15" t="str">
        <f>_xlfn.XLOOKUP(_LOOKUP[[#This Row],[AdjusterMemberName]],_Adjuster[Adjuster Name],_Adjuster[Email],,0)</f>
        <v>dHernandez4@knightcompany.com</v>
      </c>
      <c r="Y2676" s="15" t="str">
        <f>_xlfn.XLOOKUP(_LOOKUP[[#This Row],[AdjusterMemberName]],_Adjuster[Adjuster Name],_Adjuster[Phone Number],,0)</f>
        <v>323-315-7819</v>
      </c>
      <c r="Z2676" s="15" t="s">
        <v>25612</v>
      </c>
      <c r="AA26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2530 Cross St, Riverside  CA 92503</v>
      </c>
      <c r="AB2676" s="15"/>
    </row>
    <row r="2677" spans="1:28" x14ac:dyDescent="0.3">
      <c r="A2677" s="14">
        <v>1</v>
      </c>
      <c r="B2677" s="14">
        <v>1</v>
      </c>
      <c r="C2677" s="15" t="s">
        <v>25672</v>
      </c>
      <c r="D2677" s="15" t="s">
        <v>25673</v>
      </c>
      <c r="E2677" s="15">
        <v>45629</v>
      </c>
      <c r="F2677" s="15" t="s">
        <v>25674</v>
      </c>
      <c r="G2677" s="15">
        <v>45555</v>
      </c>
      <c r="H2677" s="15">
        <v>45736</v>
      </c>
      <c r="I2677" s="15" t="s">
        <v>25675</v>
      </c>
      <c r="J2677" s="15" t="s">
        <v>25676</v>
      </c>
      <c r="K2677" s="15" t="s">
        <v>45429</v>
      </c>
      <c r="L2677" s="15" t="s">
        <v>128</v>
      </c>
      <c r="M2677" s="15" t="s">
        <v>2179</v>
      </c>
      <c r="N2677" s="14">
        <v>2015</v>
      </c>
      <c r="O2677" s="15" t="s">
        <v>25677</v>
      </c>
      <c r="P2677" s="15" t="s">
        <v>106</v>
      </c>
      <c r="Q2677" s="15" t="s">
        <v>47127</v>
      </c>
      <c r="R2677" s="15" t="s">
        <v>25678</v>
      </c>
      <c r="S2677" s="15" t="s">
        <v>25679</v>
      </c>
      <c r="T2677" s="15" t="s">
        <v>25680</v>
      </c>
      <c r="U2677" s="15" t="s">
        <v>53</v>
      </c>
      <c r="V2677" s="15" t="s">
        <v>46065</v>
      </c>
      <c r="W2677" s="15" t="s">
        <v>367</v>
      </c>
      <c r="X2677" s="15" t="str">
        <f>_xlfn.XLOOKUP(_LOOKUP[[#This Row],[AdjusterMemberName]],_Adjuster[Adjuster Name],_Adjuster[Email],,0)</f>
        <v>dHernandez4@knightcompany.com</v>
      </c>
      <c r="Y2677" s="15" t="str">
        <f>_xlfn.XLOOKUP(_LOOKUP[[#This Row],[AdjusterMemberName]],_Adjuster[Adjuster Name],_Adjuster[Phone Number],,0)</f>
        <v>323-315-7819</v>
      </c>
      <c r="Z2677" s="15" t="s">
        <v>25681</v>
      </c>
      <c r="AA26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384 Berry Rd, Royal Oaks  CA 95076</v>
      </c>
      <c r="AB2677" s="15"/>
    </row>
    <row r="2678" spans="1:28" x14ac:dyDescent="0.3">
      <c r="A2678" s="14">
        <v>1</v>
      </c>
      <c r="B2678" s="14">
        <v>1</v>
      </c>
      <c r="C2678" s="15" t="s">
        <v>25698</v>
      </c>
      <c r="D2678" s="15" t="s">
        <v>25698</v>
      </c>
      <c r="E2678" s="15">
        <v>45629</v>
      </c>
      <c r="F2678" s="15" t="s">
        <v>25699</v>
      </c>
      <c r="G2678" s="15">
        <v>45550</v>
      </c>
      <c r="H2678" s="15">
        <v>45731</v>
      </c>
      <c r="I2678" s="15" t="s">
        <v>25700</v>
      </c>
      <c r="J2678" s="15" t="s">
        <v>25701</v>
      </c>
      <c r="K2678" s="15" t="s">
        <v>45407</v>
      </c>
      <c r="L2678" s="15" t="s">
        <v>103</v>
      </c>
      <c r="M2678" s="15" t="s">
        <v>304</v>
      </c>
      <c r="N2678" s="14">
        <v>2021</v>
      </c>
      <c r="O2678" s="15" t="s">
        <v>25702</v>
      </c>
      <c r="P2678" s="15" t="s">
        <v>106</v>
      </c>
      <c r="Q2678" s="15" t="s">
        <v>47018</v>
      </c>
      <c r="R2678" s="15" t="s">
        <v>193</v>
      </c>
      <c r="S2678" s="15" t="s">
        <v>25703</v>
      </c>
      <c r="T2678" s="15" t="s">
        <v>1834</v>
      </c>
      <c r="U2678" s="15" t="s">
        <v>53</v>
      </c>
      <c r="V2678" s="15" t="s">
        <v>45886</v>
      </c>
      <c r="W2678" s="15" t="s">
        <v>1049</v>
      </c>
      <c r="X2678" s="15" t="str">
        <f>_xlfn.XLOOKUP(_LOOKUP[[#This Row],[AdjusterMemberName]],_Adjuster[Adjuster Name],_Adjuster[Email],,0)</f>
        <v>cPenate@knightcompany.com</v>
      </c>
      <c r="Y2678" s="15" t="str">
        <f>_xlfn.XLOOKUP(_LOOKUP[[#This Row],[AdjusterMemberName]],_Adjuster[Adjuster Name],_Adjuster[Phone Number],,0)</f>
        <v>424-559-5385</v>
      </c>
      <c r="Z2678" s="15" t="s">
        <v>25704</v>
      </c>
      <c r="AA26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417 N Citrus Ave Apt 10, Escondido  CA 92027</v>
      </c>
      <c r="AB2678" s="15"/>
    </row>
    <row r="2679" spans="1:28" x14ac:dyDescent="0.3">
      <c r="A2679" s="14">
        <v>0</v>
      </c>
      <c r="B2679" s="14">
        <v>1</v>
      </c>
      <c r="C2679" s="15" t="s">
        <v>25705</v>
      </c>
      <c r="D2679" s="15" t="s">
        <v>25705</v>
      </c>
      <c r="E2679" s="15">
        <v>45629</v>
      </c>
      <c r="F2679" s="15" t="s">
        <v>25706</v>
      </c>
      <c r="G2679" s="15"/>
      <c r="H2679" s="15"/>
      <c r="I2679" s="15" t="s">
        <v>25707</v>
      </c>
      <c r="J2679" s="15" t="s">
        <v>25708</v>
      </c>
      <c r="K2679" s="15" t="s">
        <v>45611</v>
      </c>
      <c r="L2679" s="15" t="s">
        <v>13682</v>
      </c>
      <c r="M2679" s="15" t="s">
        <v>25709</v>
      </c>
      <c r="N2679" s="14">
        <v>2014</v>
      </c>
      <c r="O2679" s="15" t="s">
        <v>25710</v>
      </c>
      <c r="P2679" s="15" t="s">
        <v>106</v>
      </c>
      <c r="Q2679" s="15"/>
      <c r="R2679" s="15"/>
      <c r="S2679" s="15"/>
      <c r="T2679" s="15"/>
      <c r="U2679" s="15"/>
      <c r="V2679" s="15"/>
      <c r="W2679" s="15" t="s">
        <v>3307</v>
      </c>
      <c r="X2679" s="15" t="e">
        <f>_xlfn.XLOOKUP(_LOOKUP[[#This Row],[AdjusterMemberName]],_Adjuster[Adjuster Name],_Adjuster[Email],,0)</f>
        <v>#N/A</v>
      </c>
      <c r="Y2679" s="15" t="e">
        <f>_xlfn.XLOOKUP(_LOOKUP[[#This Row],[AdjusterMemberName]],_Adjuster[Adjuster Name],_Adjuster[Phone Number],,0)</f>
        <v>#N/A</v>
      </c>
      <c r="Z2679" s="15"/>
      <c r="AA2679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2679" s="15"/>
    </row>
    <row r="2680" spans="1:28" x14ac:dyDescent="0.3">
      <c r="A2680" s="14">
        <v>1</v>
      </c>
      <c r="B2680" s="14">
        <v>1</v>
      </c>
      <c r="C2680" s="15" t="s">
        <v>25711</v>
      </c>
      <c r="D2680" s="15" t="s">
        <v>25712</v>
      </c>
      <c r="E2680" s="15">
        <v>45629</v>
      </c>
      <c r="F2680" s="15" t="s">
        <v>25713</v>
      </c>
      <c r="G2680" s="15">
        <v>45512</v>
      </c>
      <c r="H2680" s="15">
        <v>45696</v>
      </c>
      <c r="I2680" s="15" t="s">
        <v>25714</v>
      </c>
      <c r="J2680" s="15" t="s">
        <v>25715</v>
      </c>
      <c r="K2680" s="15" t="s">
        <v>45339</v>
      </c>
      <c r="L2680" s="15" t="s">
        <v>314</v>
      </c>
      <c r="M2680" s="15" t="s">
        <v>1640</v>
      </c>
      <c r="N2680" s="14">
        <v>2006</v>
      </c>
      <c r="O2680" s="15" t="s">
        <v>25716</v>
      </c>
      <c r="P2680" s="15" t="s">
        <v>106</v>
      </c>
      <c r="Q2680" s="15" t="s">
        <v>47065</v>
      </c>
      <c r="R2680" s="15" t="s">
        <v>25717</v>
      </c>
      <c r="S2680" s="15" t="s">
        <v>25718</v>
      </c>
      <c r="T2680" s="15" t="s">
        <v>404</v>
      </c>
      <c r="U2680" s="15" t="s">
        <v>53</v>
      </c>
      <c r="V2680" s="15" t="s">
        <v>45924</v>
      </c>
      <c r="W2680" s="15" t="s">
        <v>1544</v>
      </c>
      <c r="X2680" s="15" t="str">
        <f>_xlfn.XLOOKUP(_LOOKUP[[#This Row],[AdjusterMemberName]],_Adjuster[Adjuster Name],_Adjuster[Email],,0)</f>
        <v>CRodriguez5@knightcompany.com</v>
      </c>
      <c r="Y2680" s="15" t="str">
        <f>_xlfn.XLOOKUP(_LOOKUP[[#This Row],[AdjusterMemberName]],_Adjuster[Adjuster Name],_Adjuster[Phone Number],,0)</f>
        <v>323-456-1708</v>
      </c>
      <c r="Z2680" s="15" t="s">
        <v>25719</v>
      </c>
      <c r="AA26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8807 E Palmdale Blvd Spc 5, Palmdale  CA 93552</v>
      </c>
      <c r="AB2680" s="15"/>
    </row>
    <row r="2681" spans="1:28" x14ac:dyDescent="0.3">
      <c r="A2681" s="14">
        <v>1</v>
      </c>
      <c r="B2681" s="14">
        <v>1</v>
      </c>
      <c r="C2681" s="15" t="s">
        <v>25720</v>
      </c>
      <c r="D2681" s="15" t="s">
        <v>25720</v>
      </c>
      <c r="E2681" s="15">
        <v>45629</v>
      </c>
      <c r="F2681" s="15" t="s">
        <v>25721</v>
      </c>
      <c r="G2681" s="15">
        <v>45629</v>
      </c>
      <c r="H2681" s="15">
        <v>45811</v>
      </c>
      <c r="I2681" s="15" t="s">
        <v>25722</v>
      </c>
      <c r="J2681" s="15" t="s">
        <v>25723</v>
      </c>
      <c r="K2681" s="15" t="s">
        <v>45481</v>
      </c>
      <c r="L2681" s="15" t="s">
        <v>270</v>
      </c>
      <c r="M2681" s="15" t="s">
        <v>997</v>
      </c>
      <c r="N2681" s="14">
        <v>2024</v>
      </c>
      <c r="O2681" s="15" t="s">
        <v>25724</v>
      </c>
      <c r="P2681" s="15" t="s">
        <v>106</v>
      </c>
      <c r="Q2681" s="15" t="s">
        <v>46978</v>
      </c>
      <c r="R2681" s="15" t="s">
        <v>17875</v>
      </c>
      <c r="S2681" s="15" t="s">
        <v>25725</v>
      </c>
      <c r="T2681" s="15" t="s">
        <v>9898</v>
      </c>
      <c r="U2681" s="15" t="s">
        <v>53</v>
      </c>
      <c r="V2681" s="15" t="s">
        <v>45881</v>
      </c>
      <c r="W2681" s="15" t="s">
        <v>1624</v>
      </c>
      <c r="X2681" s="15" t="e">
        <f>_xlfn.XLOOKUP(_LOOKUP[[#This Row],[AdjusterMemberName]],_Adjuster[Adjuster Name],_Adjuster[Email],,0)</f>
        <v>#N/A</v>
      </c>
      <c r="Y2681" s="15" t="e">
        <f>_xlfn.XLOOKUP(_LOOKUP[[#This Row],[AdjusterMemberName]],_Adjuster[Adjuster Name],_Adjuster[Phone Number],,0)</f>
        <v>#N/A</v>
      </c>
      <c r="Z2681" s="15" t="s">
        <v>25726</v>
      </c>
      <c r="AA26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15265 19Th Ave, Lemoore  CA 93245</v>
      </c>
      <c r="AB2681" s="15"/>
    </row>
    <row r="2682" spans="1:28" x14ac:dyDescent="0.3">
      <c r="A2682" s="14">
        <v>1</v>
      </c>
      <c r="B2682" s="14">
        <v>1</v>
      </c>
      <c r="C2682" s="15" t="s">
        <v>25730</v>
      </c>
      <c r="D2682" s="15" t="s">
        <v>25730</v>
      </c>
      <c r="E2682" s="15">
        <v>45629</v>
      </c>
      <c r="F2682" s="15" t="s">
        <v>25731</v>
      </c>
      <c r="G2682" s="15">
        <v>45546</v>
      </c>
      <c r="H2682" s="15">
        <v>45727</v>
      </c>
      <c r="I2682" s="15" t="s">
        <v>25732</v>
      </c>
      <c r="J2682" s="15" t="s">
        <v>25733</v>
      </c>
      <c r="K2682" s="15" t="s">
        <v>45379</v>
      </c>
      <c r="L2682" s="15" t="s">
        <v>103</v>
      </c>
      <c r="M2682" s="15" t="s">
        <v>1336</v>
      </c>
      <c r="N2682" s="14">
        <v>2017</v>
      </c>
      <c r="O2682" s="15" t="s">
        <v>25734</v>
      </c>
      <c r="P2682" s="15" t="s">
        <v>106</v>
      </c>
      <c r="Q2682" s="15" t="s">
        <v>47127</v>
      </c>
      <c r="R2682" s="15" t="s">
        <v>25735</v>
      </c>
      <c r="S2682" s="15" t="s">
        <v>25736</v>
      </c>
      <c r="T2682" s="15" t="s">
        <v>11639</v>
      </c>
      <c r="U2682" s="15" t="s">
        <v>53</v>
      </c>
      <c r="V2682" s="15" t="s">
        <v>46357</v>
      </c>
      <c r="W2682" s="15" t="s">
        <v>54</v>
      </c>
      <c r="X2682" s="15" t="str">
        <f>_xlfn.XLOOKUP(_LOOKUP[[#This Row],[AdjusterMemberName]],_Adjuster[Adjuster Name],_Adjuster[Email],,0)</f>
        <v>JRubalcava@knightcompany.com</v>
      </c>
      <c r="Y2682" s="15" t="str">
        <f>_xlfn.XLOOKUP(_LOOKUP[[#This Row],[AdjusterMemberName]],_Adjuster[Adjuster Name],_Adjuster[Phone Number],,0)</f>
        <v>424-559-5420</v>
      </c>
      <c r="Z2682" s="15" t="s">
        <v>25737</v>
      </c>
      <c r="AA26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584 Hensley Ave Apt 4, San Bruno  CA 94066</v>
      </c>
      <c r="AB2682" s="15"/>
    </row>
    <row r="2683" spans="1:28" x14ac:dyDescent="0.3">
      <c r="A2683" s="14">
        <v>1</v>
      </c>
      <c r="B2683" s="14">
        <v>1</v>
      </c>
      <c r="C2683" s="15" t="s">
        <v>7608</v>
      </c>
      <c r="D2683" s="15" t="s">
        <v>25769</v>
      </c>
      <c r="E2683" s="15">
        <v>45629</v>
      </c>
      <c r="F2683" s="15" t="s">
        <v>25770</v>
      </c>
      <c r="G2683" s="15">
        <v>45616</v>
      </c>
      <c r="H2683" s="15">
        <v>45797</v>
      </c>
      <c r="I2683" s="15" t="s">
        <v>25771</v>
      </c>
      <c r="J2683" s="15" t="s">
        <v>25772</v>
      </c>
      <c r="K2683" s="15" t="s">
        <v>45407</v>
      </c>
      <c r="L2683" s="15" t="s">
        <v>314</v>
      </c>
      <c r="M2683" s="15" t="s">
        <v>315</v>
      </c>
      <c r="N2683" s="14">
        <v>2024</v>
      </c>
      <c r="O2683" s="15" t="s">
        <v>25773</v>
      </c>
      <c r="P2683" s="15" t="s">
        <v>106</v>
      </c>
      <c r="Q2683" s="15" t="s">
        <v>47019</v>
      </c>
      <c r="R2683" s="15" t="s">
        <v>7614</v>
      </c>
      <c r="S2683" s="15" t="s">
        <v>7615</v>
      </c>
      <c r="T2683" s="15" t="s">
        <v>96</v>
      </c>
      <c r="U2683" s="15" t="s">
        <v>53</v>
      </c>
      <c r="V2683" s="15" t="s">
        <v>45410</v>
      </c>
      <c r="W2683" s="15" t="s">
        <v>264</v>
      </c>
      <c r="X2683" s="15" t="str">
        <f>_xlfn.XLOOKUP(_LOOKUP[[#This Row],[AdjusterMemberName]],_Adjuster[Adjuster Name],_Adjuster[Email],,0)</f>
        <v>sBonnevie@knightcompany.com</v>
      </c>
      <c r="Y2683" s="15" t="str">
        <f>_xlfn.XLOOKUP(_LOOKUP[[#This Row],[AdjusterMemberName]],_Adjuster[Adjuster Name],_Adjuster[Phone Number],,0)</f>
        <v>323-692-4064</v>
      </c>
      <c r="Z2683" s="15" t="s">
        <v>7616</v>
      </c>
      <c r="AA26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11863 Villa Hermosa , Moreno Valley  CA 92557</v>
      </c>
      <c r="AB2683" s="15"/>
    </row>
    <row r="2684" spans="1:28" x14ac:dyDescent="0.3">
      <c r="A2684" s="14">
        <v>1</v>
      </c>
      <c r="B2684" s="14">
        <v>1</v>
      </c>
      <c r="C2684" s="15" t="s">
        <v>19207</v>
      </c>
      <c r="D2684" s="15" t="s">
        <v>19207</v>
      </c>
      <c r="E2684" s="15">
        <v>45629</v>
      </c>
      <c r="F2684" s="15" t="s">
        <v>25785</v>
      </c>
      <c r="G2684" s="15">
        <v>45536</v>
      </c>
      <c r="H2684" s="15">
        <v>45717</v>
      </c>
      <c r="I2684" s="15" t="s">
        <v>25786</v>
      </c>
      <c r="J2684" s="15" t="s">
        <v>25787</v>
      </c>
      <c r="K2684" s="15" t="s">
        <v>45748</v>
      </c>
      <c r="L2684" s="15" t="s">
        <v>128</v>
      </c>
      <c r="M2684" s="15" t="s">
        <v>129</v>
      </c>
      <c r="N2684" s="14">
        <v>2024</v>
      </c>
      <c r="O2684" s="15" t="s">
        <v>19210</v>
      </c>
      <c r="P2684" s="15" t="s">
        <v>106</v>
      </c>
      <c r="Q2684" s="15" t="s">
        <v>47019</v>
      </c>
      <c r="R2684" s="15" t="s">
        <v>19211</v>
      </c>
      <c r="S2684" s="15" t="s">
        <v>19212</v>
      </c>
      <c r="T2684" s="15" t="s">
        <v>821</v>
      </c>
      <c r="U2684" s="15" t="s">
        <v>53</v>
      </c>
      <c r="V2684" s="15" t="s">
        <v>45513</v>
      </c>
      <c r="W2684" s="15" t="s">
        <v>1049</v>
      </c>
      <c r="X2684" s="15" t="str">
        <f>_xlfn.XLOOKUP(_LOOKUP[[#This Row],[AdjusterMemberName]],_Adjuster[Adjuster Name],_Adjuster[Email],,0)</f>
        <v>cPenate@knightcompany.com</v>
      </c>
      <c r="Y2684" s="15" t="str">
        <f>_xlfn.XLOOKUP(_LOOKUP[[#This Row],[AdjusterMemberName]],_Adjuster[Adjuster Name],_Adjuster[Phone Number],,0)</f>
        <v>424-559-5385</v>
      </c>
      <c r="Z2684" s="15" t="s">
        <v>25788</v>
      </c>
      <c r="AA26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6543 Woodley Ave Apt 7, Van Nuys  CA 91406</v>
      </c>
      <c r="AB2684" s="15"/>
    </row>
    <row r="2685" spans="1:28" x14ac:dyDescent="0.3">
      <c r="A2685" s="14">
        <v>1</v>
      </c>
      <c r="B2685" s="14">
        <v>1</v>
      </c>
      <c r="C2685" s="15" t="s">
        <v>25823</v>
      </c>
      <c r="D2685" s="15" t="s">
        <v>25823</v>
      </c>
      <c r="E2685" s="15">
        <v>45629</v>
      </c>
      <c r="F2685" s="15" t="s">
        <v>25824</v>
      </c>
      <c r="G2685" s="15">
        <v>45594</v>
      </c>
      <c r="H2685" s="15">
        <v>45776</v>
      </c>
      <c r="I2685" s="15" t="s">
        <v>25825</v>
      </c>
      <c r="J2685" s="15" t="s">
        <v>25826</v>
      </c>
      <c r="K2685" s="15" t="s">
        <v>45379</v>
      </c>
      <c r="L2685" s="15" t="s">
        <v>139</v>
      </c>
      <c r="M2685" s="15" t="s">
        <v>470</v>
      </c>
      <c r="N2685" s="14">
        <v>2002</v>
      </c>
      <c r="O2685" s="15" t="s">
        <v>25827</v>
      </c>
      <c r="P2685" s="15" t="s">
        <v>106</v>
      </c>
      <c r="Q2685" s="15" t="s">
        <v>47065</v>
      </c>
      <c r="R2685" s="15" t="s">
        <v>25828</v>
      </c>
      <c r="S2685" s="15" t="s">
        <v>25829</v>
      </c>
      <c r="T2685" s="15" t="s">
        <v>174</v>
      </c>
      <c r="U2685" s="15" t="s">
        <v>53</v>
      </c>
      <c r="V2685" s="15" t="s">
        <v>45342</v>
      </c>
      <c r="W2685" s="15" t="s">
        <v>367</v>
      </c>
      <c r="X2685" s="15" t="str">
        <f>_xlfn.XLOOKUP(_LOOKUP[[#This Row],[AdjusterMemberName]],_Adjuster[Adjuster Name],_Adjuster[Email],,0)</f>
        <v>dHernandez4@knightcompany.com</v>
      </c>
      <c r="Y2685" s="15" t="str">
        <f>_xlfn.XLOOKUP(_LOOKUP[[#This Row],[AdjusterMemberName]],_Adjuster[Adjuster Name],_Adjuster[Phone Number],,0)</f>
        <v>323-315-7819</v>
      </c>
      <c r="Z2685" s="15" t="s">
        <v>25830</v>
      </c>
      <c r="AA26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254 W Gage Ave Apt A, Los Angeles  CA 90003</v>
      </c>
      <c r="AB2685" s="15"/>
    </row>
    <row r="2686" spans="1:28" x14ac:dyDescent="0.3">
      <c r="A2686" s="14">
        <v>1</v>
      </c>
      <c r="B2686" s="14">
        <v>1</v>
      </c>
      <c r="C2686" s="15" t="s">
        <v>25918</v>
      </c>
      <c r="D2686" s="15" t="s">
        <v>25918</v>
      </c>
      <c r="E2686" s="15">
        <v>45629</v>
      </c>
      <c r="F2686" s="15" t="s">
        <v>25919</v>
      </c>
      <c r="G2686" s="15">
        <v>45568</v>
      </c>
      <c r="H2686" s="15">
        <v>45750</v>
      </c>
      <c r="I2686" s="15" t="s">
        <v>25920</v>
      </c>
      <c r="J2686" s="15" t="s">
        <v>25921</v>
      </c>
      <c r="K2686" s="15" t="s">
        <v>45442</v>
      </c>
      <c r="L2686" s="15" t="s">
        <v>536</v>
      </c>
      <c r="M2686" s="15" t="s">
        <v>25922</v>
      </c>
      <c r="N2686" s="14">
        <v>2018</v>
      </c>
      <c r="O2686" s="15" t="s">
        <v>25923</v>
      </c>
      <c r="P2686" s="15" t="s">
        <v>106</v>
      </c>
      <c r="Q2686" s="15" t="s">
        <v>47141</v>
      </c>
      <c r="R2686" s="15" t="s">
        <v>25924</v>
      </c>
      <c r="S2686" s="15" t="s">
        <v>25925</v>
      </c>
      <c r="T2686" s="15" t="s">
        <v>2228</v>
      </c>
      <c r="U2686" s="15" t="s">
        <v>53</v>
      </c>
      <c r="V2686" s="15" t="s">
        <v>45484</v>
      </c>
      <c r="W2686" s="15" t="s">
        <v>175</v>
      </c>
      <c r="X2686" s="15" t="e">
        <f>_xlfn.XLOOKUP(_LOOKUP[[#This Row],[AdjusterMemberName]],_Adjuster[Adjuster Name],_Adjuster[Email],,0)</f>
        <v>#N/A</v>
      </c>
      <c r="Y2686" s="15" t="e">
        <f>_xlfn.XLOOKUP(_LOOKUP[[#This Row],[AdjusterMemberName]],_Adjuster[Adjuster Name],_Adjuster[Phone Number],,0)</f>
        <v>#N/A</v>
      </c>
      <c r="Z2686" s="15" t="s">
        <v>25926</v>
      </c>
      <c r="AA26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509 N Almansor St, Alhambra  CA 91801</v>
      </c>
      <c r="AB2686" s="15">
        <v>45723</v>
      </c>
    </row>
    <row r="2687" spans="1:28" x14ac:dyDescent="0.3">
      <c r="A2687" s="14">
        <v>1</v>
      </c>
      <c r="B2687" s="14">
        <v>1</v>
      </c>
      <c r="C2687" s="15" t="s">
        <v>25983</v>
      </c>
      <c r="D2687" s="15" t="s">
        <v>25984</v>
      </c>
      <c r="E2687" s="15">
        <v>45629</v>
      </c>
      <c r="F2687" s="15" t="s">
        <v>25985</v>
      </c>
      <c r="G2687" s="15">
        <v>45569</v>
      </c>
      <c r="H2687" s="15">
        <v>45751</v>
      </c>
      <c r="I2687" s="15" t="s">
        <v>25986</v>
      </c>
      <c r="J2687" s="15" t="s">
        <v>25987</v>
      </c>
      <c r="K2687" s="15" t="s">
        <v>45388</v>
      </c>
      <c r="L2687" s="15" t="s">
        <v>25</v>
      </c>
      <c r="M2687" s="15" t="s">
        <v>480</v>
      </c>
      <c r="N2687" s="14">
        <v>2019</v>
      </c>
      <c r="O2687" s="15" t="s">
        <v>25988</v>
      </c>
      <c r="P2687" s="15" t="s">
        <v>106</v>
      </c>
      <c r="Q2687" s="15" t="s">
        <v>47053</v>
      </c>
      <c r="R2687" s="15" t="s">
        <v>25989</v>
      </c>
      <c r="S2687" s="15" t="s">
        <v>25990</v>
      </c>
      <c r="T2687" s="15" t="s">
        <v>3521</v>
      </c>
      <c r="U2687" s="15" t="s">
        <v>53</v>
      </c>
      <c r="V2687" s="15" t="s">
        <v>45362</v>
      </c>
      <c r="W2687" s="15" t="s">
        <v>1186</v>
      </c>
      <c r="X2687" s="15" t="str">
        <f>_xlfn.XLOOKUP(_LOOKUP[[#This Row],[AdjusterMemberName]],_Adjuster[Adjuster Name],_Adjuster[Email],,0)</f>
        <v>sAkinleye@knightcompany.com</v>
      </c>
      <c r="Y2687" s="15" t="str">
        <f>_xlfn.XLOOKUP(_LOOKUP[[#This Row],[AdjusterMemberName]],_Adjuster[Adjuster Name],_Adjuster[Phone Number],,0)</f>
        <v>424-559-5280</v>
      </c>
      <c r="Z2687" s="15" t="s">
        <v>25991</v>
      </c>
      <c r="AA26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3113 Mitchell Ave, Selma  CA 93662</v>
      </c>
      <c r="AB2687" s="15"/>
    </row>
    <row r="2688" spans="1:28" x14ac:dyDescent="0.3">
      <c r="A2688" s="14">
        <v>1</v>
      </c>
      <c r="B2688" s="14">
        <v>1</v>
      </c>
      <c r="C2688" s="15" t="s">
        <v>26153</v>
      </c>
      <c r="D2688" s="15" t="s">
        <v>26153</v>
      </c>
      <c r="E2688" s="15">
        <v>45629</v>
      </c>
      <c r="F2688" s="15" t="s">
        <v>26154</v>
      </c>
      <c r="G2688" s="15">
        <v>45472</v>
      </c>
      <c r="H2688" s="15">
        <v>45655</v>
      </c>
      <c r="I2688" s="15" t="s">
        <v>26155</v>
      </c>
      <c r="J2688" s="15" t="s">
        <v>26156</v>
      </c>
      <c r="K2688" s="15" t="s">
        <v>45332</v>
      </c>
      <c r="L2688" s="15" t="s">
        <v>25</v>
      </c>
      <c r="M2688" s="15" t="s">
        <v>3418</v>
      </c>
      <c r="N2688" s="14">
        <v>2020</v>
      </c>
      <c r="O2688" s="15" t="s">
        <v>26157</v>
      </c>
      <c r="P2688" s="15" t="s">
        <v>106</v>
      </c>
      <c r="Q2688" s="15" t="s">
        <v>47158</v>
      </c>
      <c r="R2688" s="15" t="s">
        <v>26158</v>
      </c>
      <c r="S2688" s="15" t="s">
        <v>26159</v>
      </c>
      <c r="T2688" s="15" t="s">
        <v>109</v>
      </c>
      <c r="U2688" s="15" t="s">
        <v>53</v>
      </c>
      <c r="V2688" s="15" t="s">
        <v>45632</v>
      </c>
      <c r="W2688" s="15" t="s">
        <v>7479</v>
      </c>
      <c r="X2688" s="15" t="e">
        <f>_xlfn.XLOOKUP(_LOOKUP[[#This Row],[AdjusterMemberName]],_Adjuster[Adjuster Name],_Adjuster[Email],,0)</f>
        <v>#N/A</v>
      </c>
      <c r="Y2688" s="15" t="e">
        <f>_xlfn.XLOOKUP(_LOOKUP[[#This Row],[AdjusterMemberName]],_Adjuster[Adjuster Name],_Adjuster[Phone Number],,0)</f>
        <v>#N/A</v>
      </c>
      <c r="Z2688" s="15" t="s">
        <v>26160</v>
      </c>
      <c r="AA26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24556 Calle San Vicente, Murrieta  CA 92562</v>
      </c>
      <c r="AB2688" s="15"/>
    </row>
    <row r="2689" spans="1:28" x14ac:dyDescent="0.3">
      <c r="A2689" s="14">
        <v>1</v>
      </c>
      <c r="B2689" s="14">
        <v>1</v>
      </c>
      <c r="C2689" s="15" t="s">
        <v>26077</v>
      </c>
      <c r="D2689" s="15" t="s">
        <v>26078</v>
      </c>
      <c r="E2689" s="15">
        <v>45629</v>
      </c>
      <c r="F2689" s="15" t="s">
        <v>26079</v>
      </c>
      <c r="G2689" s="15">
        <v>45609</v>
      </c>
      <c r="H2689" s="15">
        <v>45790</v>
      </c>
      <c r="I2689" s="15" t="s">
        <v>27230</v>
      </c>
      <c r="J2689" s="15" t="s">
        <v>27231</v>
      </c>
      <c r="K2689" s="15" t="s">
        <v>45545</v>
      </c>
      <c r="L2689" s="15" t="s">
        <v>116</v>
      </c>
      <c r="M2689" s="15" t="s">
        <v>117</v>
      </c>
      <c r="N2689" s="14">
        <v>2014</v>
      </c>
      <c r="O2689" s="15" t="s">
        <v>26082</v>
      </c>
      <c r="P2689" s="15" t="s">
        <v>106</v>
      </c>
      <c r="Q2689" s="15" t="s">
        <v>46976</v>
      </c>
      <c r="R2689" s="15" t="s">
        <v>26083</v>
      </c>
      <c r="S2689" s="15" t="s">
        <v>26084</v>
      </c>
      <c r="T2689" s="15" t="s">
        <v>26085</v>
      </c>
      <c r="U2689" s="15" t="s">
        <v>53</v>
      </c>
      <c r="V2689" s="15" t="s">
        <v>46180</v>
      </c>
      <c r="W2689" s="15" t="s">
        <v>1049</v>
      </c>
      <c r="X2689" s="15" t="str">
        <f>_xlfn.XLOOKUP(_LOOKUP[[#This Row],[AdjusterMemberName]],_Adjuster[Adjuster Name],_Adjuster[Email],,0)</f>
        <v>cPenate@knightcompany.com</v>
      </c>
      <c r="Y2689" s="15" t="str">
        <f>_xlfn.XLOOKUP(_LOOKUP[[#This Row],[AdjusterMemberName]],_Adjuster[Adjuster Name],_Adjuster[Phone Number],,0)</f>
        <v>424-559-5385</v>
      </c>
      <c r="Z2689" s="15" t="s">
        <v>26086</v>
      </c>
      <c r="AA26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11275 Crystal Aire Rd, Pinon Hills  CA 92372</v>
      </c>
      <c r="AB2689" s="15"/>
    </row>
    <row r="2690" spans="1:28" x14ac:dyDescent="0.3">
      <c r="A2690" s="14">
        <v>0</v>
      </c>
      <c r="B2690" s="14">
        <v>1</v>
      </c>
      <c r="C2690" s="15" t="s">
        <v>27836</v>
      </c>
      <c r="D2690" s="15" t="s">
        <v>27836</v>
      </c>
      <c r="E2690" s="15">
        <v>45629</v>
      </c>
      <c r="F2690" s="15" t="s">
        <v>27837</v>
      </c>
      <c r="G2690" s="15"/>
      <c r="H2690" s="15"/>
      <c r="I2690" s="15" t="s">
        <v>27838</v>
      </c>
      <c r="J2690" s="15" t="s">
        <v>27839</v>
      </c>
      <c r="K2690" s="15" t="s">
        <v>45379</v>
      </c>
      <c r="L2690" s="15" t="s">
        <v>25643</v>
      </c>
      <c r="M2690" s="15" t="s">
        <v>1905</v>
      </c>
      <c r="N2690" s="14">
        <v>1999</v>
      </c>
      <c r="O2690" s="15" t="s">
        <v>27840</v>
      </c>
      <c r="P2690" s="15" t="s">
        <v>106</v>
      </c>
      <c r="Q2690" s="15"/>
      <c r="R2690" s="15"/>
      <c r="S2690" s="15"/>
      <c r="T2690" s="15"/>
      <c r="U2690" s="15"/>
      <c r="V2690" s="15"/>
      <c r="W2690" s="15" t="s">
        <v>850</v>
      </c>
      <c r="X2690" s="15" t="e">
        <f>_xlfn.XLOOKUP(_LOOKUP[[#This Row],[AdjusterMemberName]],_Adjuster[Adjuster Name],_Adjuster[Email],,0)</f>
        <v>#N/A</v>
      </c>
      <c r="Y2690" s="15" t="e">
        <f>_xlfn.XLOOKUP(_LOOKUP[[#This Row],[AdjusterMemberName]],_Adjuster[Adjuster Name],_Adjuster[Phone Number],,0)</f>
        <v>#N/A</v>
      </c>
      <c r="Z2690" s="15"/>
      <c r="AA2690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2690" s="15"/>
    </row>
    <row r="2691" spans="1:28" x14ac:dyDescent="0.3">
      <c r="A2691" s="14">
        <v>0</v>
      </c>
      <c r="B2691" s="14">
        <v>0</v>
      </c>
      <c r="C2691" s="15" t="s">
        <v>25638</v>
      </c>
      <c r="D2691" s="15" t="s">
        <v>25639</v>
      </c>
      <c r="E2691" s="15">
        <v>45628</v>
      </c>
      <c r="F2691" s="15" t="s">
        <v>25640</v>
      </c>
      <c r="G2691" s="15"/>
      <c r="H2691" s="15"/>
      <c r="I2691" s="15" t="s">
        <v>25641</v>
      </c>
      <c r="J2691" s="15" t="s">
        <v>25642</v>
      </c>
      <c r="K2691" s="15" t="s">
        <v>45416</v>
      </c>
      <c r="L2691" s="15" t="s">
        <v>25643</v>
      </c>
      <c r="M2691" s="15" t="s">
        <v>480</v>
      </c>
      <c r="N2691" s="14">
        <v>2017</v>
      </c>
      <c r="O2691" s="15" t="s">
        <v>25644</v>
      </c>
      <c r="P2691" s="15" t="s">
        <v>106</v>
      </c>
      <c r="Q2691" s="15"/>
      <c r="R2691" s="15"/>
      <c r="S2691" s="15"/>
      <c r="T2691" s="15"/>
      <c r="U2691" s="15"/>
      <c r="V2691" s="15"/>
      <c r="W2691" s="15" t="s">
        <v>1049</v>
      </c>
      <c r="X2691" s="15" t="str">
        <f>_xlfn.XLOOKUP(_LOOKUP[[#This Row],[AdjusterMemberName]],_Adjuster[Adjuster Name],_Adjuster[Email],,0)</f>
        <v>cPenate@knightcompany.com</v>
      </c>
      <c r="Y2691" s="15" t="str">
        <f>_xlfn.XLOOKUP(_LOOKUP[[#This Row],[AdjusterMemberName]],_Adjuster[Adjuster Name],_Adjuster[Phone Number],,0)</f>
        <v>424-559-5385</v>
      </c>
      <c r="Z2691" s="15"/>
      <c r="AA2691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2691" s="15"/>
    </row>
    <row r="2692" spans="1:28" x14ac:dyDescent="0.3">
      <c r="A2692" s="14">
        <v>1</v>
      </c>
      <c r="B2692" s="14">
        <v>0</v>
      </c>
      <c r="C2692" s="15" t="s">
        <v>18223</v>
      </c>
      <c r="D2692" s="15" t="s">
        <v>4756</v>
      </c>
      <c r="E2692" s="15">
        <v>45628</v>
      </c>
      <c r="F2692" s="15" t="s">
        <v>18224</v>
      </c>
      <c r="G2692" s="15">
        <v>45462</v>
      </c>
      <c r="H2692" s="15">
        <v>45645</v>
      </c>
      <c r="I2692" s="15" t="s">
        <v>25669</v>
      </c>
      <c r="J2692" s="15" t="s">
        <v>25670</v>
      </c>
      <c r="K2692" s="15" t="s">
        <v>45611</v>
      </c>
      <c r="L2692" s="15" t="s">
        <v>25</v>
      </c>
      <c r="M2692" s="15" t="s">
        <v>480</v>
      </c>
      <c r="N2692" s="14">
        <v>2018</v>
      </c>
      <c r="O2692" s="15" t="s">
        <v>25671</v>
      </c>
      <c r="P2692" s="15" t="s">
        <v>106</v>
      </c>
      <c r="Q2692" s="15" t="s">
        <v>47006</v>
      </c>
      <c r="R2692" s="15" t="s">
        <v>18228</v>
      </c>
      <c r="S2692" s="15" t="s">
        <v>18229</v>
      </c>
      <c r="T2692" s="15" t="s">
        <v>144</v>
      </c>
      <c r="U2692" s="15" t="s">
        <v>53</v>
      </c>
      <c r="V2692" s="15" t="s">
        <v>45488</v>
      </c>
      <c r="W2692" s="15" t="s">
        <v>367</v>
      </c>
      <c r="X2692" s="15" t="str">
        <f>_xlfn.XLOOKUP(_LOOKUP[[#This Row],[AdjusterMemberName]],_Adjuster[Adjuster Name],_Adjuster[Email],,0)</f>
        <v>dHernandez4@knightcompany.com</v>
      </c>
      <c r="Y2692" s="15" t="str">
        <f>_xlfn.XLOOKUP(_LOOKUP[[#This Row],[AdjusterMemberName]],_Adjuster[Adjuster Name],_Adjuster[Phone Number],,0)</f>
        <v>323-315-7819</v>
      </c>
      <c r="Z2692" s="15" t="s">
        <v>18230</v>
      </c>
      <c r="AA26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476 Capitol Village Cir, San Jose  CA 95136</v>
      </c>
      <c r="AB2692" s="15"/>
    </row>
    <row r="2693" spans="1:28" x14ac:dyDescent="0.3">
      <c r="A2693" s="14">
        <v>1</v>
      </c>
      <c r="B2693" s="14">
        <v>1</v>
      </c>
      <c r="C2693" s="15" t="s">
        <v>25682</v>
      </c>
      <c r="D2693" s="15" t="s">
        <v>25682</v>
      </c>
      <c r="E2693" s="15">
        <v>45628</v>
      </c>
      <c r="F2693" s="15" t="s">
        <v>25683</v>
      </c>
      <c r="G2693" s="15">
        <v>45511</v>
      </c>
      <c r="H2693" s="15">
        <v>45695</v>
      </c>
      <c r="I2693" s="15" t="s">
        <v>25684</v>
      </c>
      <c r="J2693" s="15" t="s">
        <v>25685</v>
      </c>
      <c r="K2693" s="15" t="s">
        <v>45369</v>
      </c>
      <c r="L2693" s="15" t="s">
        <v>128</v>
      </c>
      <c r="M2693" s="15" t="s">
        <v>2550</v>
      </c>
      <c r="N2693" s="14">
        <v>2023</v>
      </c>
      <c r="O2693" s="15" t="s">
        <v>25686</v>
      </c>
      <c r="P2693" s="15" t="s">
        <v>106</v>
      </c>
      <c r="Q2693" s="15" t="s">
        <v>47095</v>
      </c>
      <c r="R2693" s="15" t="s">
        <v>25687</v>
      </c>
      <c r="S2693" s="15" t="s">
        <v>25688</v>
      </c>
      <c r="T2693" s="15" t="s">
        <v>253</v>
      </c>
      <c r="U2693" s="15" t="s">
        <v>53</v>
      </c>
      <c r="V2693" s="15" t="s">
        <v>45487</v>
      </c>
      <c r="W2693" s="15" t="s">
        <v>3114</v>
      </c>
      <c r="X2693" s="15" t="str">
        <f>_xlfn.XLOOKUP(_LOOKUP[[#This Row],[AdjusterMemberName]],_Adjuster[Adjuster Name],_Adjuster[Email],,0)</f>
        <v>eExmundo@knightcompany.com</v>
      </c>
      <c r="Y2693" s="15" t="str">
        <f>_xlfn.XLOOKUP(_LOOKUP[[#This Row],[AdjusterMemberName]],_Adjuster[Adjuster Name],_Adjuster[Phone Number],,0)</f>
        <v>424-559-5400</v>
      </c>
      <c r="Z2693" s="15" t="s">
        <v>25689</v>
      </c>
      <c r="AA26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3700 W 108Th St, Inglewood  CA 90303</v>
      </c>
      <c r="AB2693" s="15"/>
    </row>
    <row r="2694" spans="1:28" x14ac:dyDescent="0.3">
      <c r="A2694" s="14">
        <v>1</v>
      </c>
      <c r="B2694" s="14">
        <v>1</v>
      </c>
      <c r="C2694" s="15" t="s">
        <v>7884</v>
      </c>
      <c r="D2694" s="15" t="s">
        <v>7885</v>
      </c>
      <c r="E2694" s="15">
        <v>45628</v>
      </c>
      <c r="F2694" s="15" t="s">
        <v>25812</v>
      </c>
      <c r="G2694" s="15">
        <v>45548</v>
      </c>
      <c r="H2694" s="15">
        <v>45729</v>
      </c>
      <c r="I2694" s="15" t="s">
        <v>25813</v>
      </c>
      <c r="J2694" s="15" t="s">
        <v>4711</v>
      </c>
      <c r="K2694" s="15" t="s">
        <v>46319</v>
      </c>
      <c r="L2694" s="15" t="s">
        <v>103</v>
      </c>
      <c r="M2694" s="15" t="s">
        <v>304</v>
      </c>
      <c r="N2694" s="14">
        <v>2024</v>
      </c>
      <c r="O2694" s="15" t="s">
        <v>25814</v>
      </c>
      <c r="P2694" s="15" t="s">
        <v>106</v>
      </c>
      <c r="Q2694" s="15" t="s">
        <v>47006</v>
      </c>
      <c r="R2694" s="15" t="s">
        <v>7890</v>
      </c>
      <c r="S2694" s="15" t="s">
        <v>7891</v>
      </c>
      <c r="T2694" s="15" t="s">
        <v>3020</v>
      </c>
      <c r="U2694" s="15" t="s">
        <v>53</v>
      </c>
      <c r="V2694" s="15" t="s">
        <v>46463</v>
      </c>
      <c r="W2694" s="15" t="s">
        <v>850</v>
      </c>
      <c r="X2694" s="15" t="e">
        <f>_xlfn.XLOOKUP(_LOOKUP[[#This Row],[AdjusterMemberName]],_Adjuster[Adjuster Name],_Adjuster[Email],,0)</f>
        <v>#N/A</v>
      </c>
      <c r="Y2694" s="15" t="e">
        <f>_xlfn.XLOOKUP(_LOOKUP[[#This Row],[AdjusterMemberName]],_Adjuster[Adjuster Name],_Adjuster[Phone Number],,0)</f>
        <v>#N/A</v>
      </c>
      <c r="Z2694" s="15" t="s">
        <v>7892</v>
      </c>
      <c r="AA26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1245 Petit Ave, Ventura  CA 93004</v>
      </c>
      <c r="AB2694" s="15"/>
    </row>
    <row r="2695" spans="1:28" x14ac:dyDescent="0.3">
      <c r="A2695" s="14">
        <v>1</v>
      </c>
      <c r="B2695" s="14">
        <v>1</v>
      </c>
      <c r="C2695" s="15" t="s">
        <v>26981</v>
      </c>
      <c r="D2695" s="15" t="s">
        <v>26981</v>
      </c>
      <c r="E2695" s="15">
        <v>45628</v>
      </c>
      <c r="F2695" s="15" t="s">
        <v>26982</v>
      </c>
      <c r="G2695" s="15">
        <v>45625</v>
      </c>
      <c r="H2695" s="15">
        <v>45806</v>
      </c>
      <c r="I2695" s="15" t="s">
        <v>26983</v>
      </c>
      <c r="J2695" s="15" t="s">
        <v>3768</v>
      </c>
      <c r="K2695" s="15" t="s">
        <v>45329</v>
      </c>
      <c r="L2695" s="15" t="s">
        <v>229</v>
      </c>
      <c r="M2695" s="15" t="s">
        <v>723</v>
      </c>
      <c r="N2695" s="14">
        <v>2015</v>
      </c>
      <c r="O2695" s="15" t="s">
        <v>26984</v>
      </c>
      <c r="P2695" s="15" t="s">
        <v>106</v>
      </c>
      <c r="Q2695" s="15" t="s">
        <v>47175</v>
      </c>
      <c r="R2695" s="15" t="s">
        <v>26985</v>
      </c>
      <c r="S2695" s="15" t="s">
        <v>26986</v>
      </c>
      <c r="T2695" s="15" t="s">
        <v>144</v>
      </c>
      <c r="U2695" s="15" t="s">
        <v>53</v>
      </c>
      <c r="V2695" s="15" t="s">
        <v>45344</v>
      </c>
      <c r="W2695" s="15" t="s">
        <v>367</v>
      </c>
      <c r="X2695" s="15" t="str">
        <f>_xlfn.XLOOKUP(_LOOKUP[[#This Row],[AdjusterMemberName]],_Adjuster[Adjuster Name],_Adjuster[Email],,0)</f>
        <v>dHernandez4@knightcompany.com</v>
      </c>
      <c r="Y2695" s="15" t="str">
        <f>_xlfn.XLOOKUP(_LOOKUP[[#This Row],[AdjusterMemberName]],_Adjuster[Adjuster Name],_Adjuster[Phone Number],,0)</f>
        <v>323-315-7819</v>
      </c>
      <c r="Z2695" s="15" t="s">
        <v>26987</v>
      </c>
      <c r="AA26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276 Ridge Vista Ave, San Jose  CA 95127</v>
      </c>
      <c r="AB2695" s="15">
        <v>45697</v>
      </c>
    </row>
    <row r="2696" spans="1:28" x14ac:dyDescent="0.3">
      <c r="A2696" s="14">
        <v>1</v>
      </c>
      <c r="B2696" s="14">
        <v>1</v>
      </c>
      <c r="C2696" s="15" t="s">
        <v>36517</v>
      </c>
      <c r="D2696" s="15" t="s">
        <v>36517</v>
      </c>
      <c r="E2696" s="15">
        <v>45628</v>
      </c>
      <c r="F2696" s="15" t="s">
        <v>36518</v>
      </c>
      <c r="G2696" s="15">
        <v>45419</v>
      </c>
      <c r="H2696" s="15">
        <v>45603</v>
      </c>
      <c r="I2696" s="15" t="s">
        <v>36519</v>
      </c>
      <c r="J2696" s="15" t="s">
        <v>36520</v>
      </c>
      <c r="K2696" s="15" t="s">
        <v>45379</v>
      </c>
      <c r="L2696" s="15" t="s">
        <v>25</v>
      </c>
      <c r="M2696" s="15" t="s">
        <v>373</v>
      </c>
      <c r="N2696" s="14">
        <v>2017</v>
      </c>
      <c r="O2696" s="15" t="s">
        <v>36521</v>
      </c>
      <c r="P2696" s="15" t="s">
        <v>106</v>
      </c>
      <c r="Q2696" s="15" t="s">
        <v>119</v>
      </c>
      <c r="R2696" s="15" t="s">
        <v>4306</v>
      </c>
      <c r="S2696" s="15" t="s">
        <v>36522</v>
      </c>
      <c r="T2696" s="15" t="s">
        <v>96</v>
      </c>
      <c r="U2696" s="15" t="s">
        <v>53</v>
      </c>
      <c r="V2696" s="15" t="s">
        <v>45731</v>
      </c>
      <c r="W2696" s="15" t="s">
        <v>1049</v>
      </c>
      <c r="X2696" s="15" t="str">
        <f>_xlfn.XLOOKUP(_LOOKUP[[#This Row],[AdjusterMemberName]],_Adjuster[Adjuster Name],_Adjuster[Email],,0)</f>
        <v>cPenate@knightcompany.com</v>
      </c>
      <c r="Y2696" s="15" t="str">
        <f>_xlfn.XLOOKUP(_LOOKUP[[#This Row],[AdjusterMemberName]],_Adjuster[Adjuster Name],_Adjuster[Phone Number],,0)</f>
        <v>424-559-5385</v>
      </c>
      <c r="Z2696" s="15" t="s">
        <v>36523</v>
      </c>
      <c r="AA26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25828 Parsley Ave, Moreno Valley  CA 92553</v>
      </c>
      <c r="AB2696" s="15">
        <v>45457</v>
      </c>
    </row>
    <row r="2697" spans="1:28" x14ac:dyDescent="0.3">
      <c r="A2697" s="14">
        <v>1</v>
      </c>
      <c r="B2697" s="14">
        <v>1</v>
      </c>
      <c r="C2697" s="15" t="s">
        <v>36584</v>
      </c>
      <c r="D2697" s="15" t="s">
        <v>36584</v>
      </c>
      <c r="E2697" s="15">
        <v>45628</v>
      </c>
      <c r="F2697" s="15" t="s">
        <v>36585</v>
      </c>
      <c r="G2697" s="15">
        <v>45580</v>
      </c>
      <c r="H2697" s="15">
        <v>45762</v>
      </c>
      <c r="I2697" s="15" t="s">
        <v>36586</v>
      </c>
      <c r="J2697" s="15" t="s">
        <v>36520</v>
      </c>
      <c r="K2697" s="15" t="s">
        <v>45379</v>
      </c>
      <c r="L2697" s="15" t="s">
        <v>25</v>
      </c>
      <c r="M2697" s="15" t="s">
        <v>373</v>
      </c>
      <c r="N2697" s="14">
        <v>2017</v>
      </c>
      <c r="O2697" s="15" t="s">
        <v>36521</v>
      </c>
      <c r="P2697" s="15" t="s">
        <v>106</v>
      </c>
      <c r="Q2697" s="15" t="s">
        <v>47019</v>
      </c>
      <c r="R2697" s="15" t="s">
        <v>36587</v>
      </c>
      <c r="S2697" s="15" t="s">
        <v>36588</v>
      </c>
      <c r="T2697" s="15" t="s">
        <v>96</v>
      </c>
      <c r="U2697" s="15" t="s">
        <v>53</v>
      </c>
      <c r="V2697" s="15" t="s">
        <v>45731</v>
      </c>
      <c r="W2697" s="15" t="s">
        <v>1357</v>
      </c>
      <c r="X2697" s="15" t="str">
        <f>_xlfn.XLOOKUP(_LOOKUP[[#This Row],[AdjusterMemberName]],_Adjuster[Adjuster Name],_Adjuster[Email],,0)</f>
        <v>jRivera1@knightcompany.com</v>
      </c>
      <c r="Y2697" s="15" t="str">
        <f>_xlfn.XLOOKUP(_LOOKUP[[#This Row],[AdjusterMemberName]],_Adjuster[Adjuster Name],_Adjuster[Phone Number],,0)</f>
        <v>424-559-5239</v>
      </c>
      <c r="Z2697" s="15" t="s">
        <v>36589</v>
      </c>
      <c r="AA26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25828 Pasley Ave, Moreno Valley  CA 92553</v>
      </c>
      <c r="AB2697" s="15"/>
    </row>
    <row r="2698" spans="1:28" x14ac:dyDescent="0.3">
      <c r="A2698" s="14">
        <v>1</v>
      </c>
      <c r="B2698" s="14">
        <v>1</v>
      </c>
      <c r="C2698" s="15" t="s">
        <v>25521</v>
      </c>
      <c r="D2698" s="15" t="s">
        <v>25521</v>
      </c>
      <c r="E2698" s="15">
        <v>45627</v>
      </c>
      <c r="F2698" s="15" t="s">
        <v>25522</v>
      </c>
      <c r="G2698" s="15">
        <v>45485</v>
      </c>
      <c r="H2698" s="15">
        <v>45669</v>
      </c>
      <c r="I2698" s="15" t="s">
        <v>25523</v>
      </c>
      <c r="J2698" s="15" t="s">
        <v>25524</v>
      </c>
      <c r="K2698" s="15" t="s">
        <v>45416</v>
      </c>
      <c r="L2698" s="15" t="s">
        <v>128</v>
      </c>
      <c r="M2698" s="15" t="s">
        <v>170</v>
      </c>
      <c r="N2698" s="14">
        <v>2005</v>
      </c>
      <c r="O2698" s="15" t="s">
        <v>25525</v>
      </c>
      <c r="P2698" s="15" t="s">
        <v>106</v>
      </c>
      <c r="Q2698" s="15" t="s">
        <v>47065</v>
      </c>
      <c r="R2698" s="15" t="s">
        <v>762</v>
      </c>
      <c r="S2698" s="15" t="s">
        <v>25526</v>
      </c>
      <c r="T2698" s="15" t="s">
        <v>2237</v>
      </c>
      <c r="U2698" s="15" t="s">
        <v>53</v>
      </c>
      <c r="V2698" s="15" t="s">
        <v>45384</v>
      </c>
      <c r="W2698" s="15" t="s">
        <v>264</v>
      </c>
      <c r="X2698" s="15" t="str">
        <f>_xlfn.XLOOKUP(_LOOKUP[[#This Row],[AdjusterMemberName]],_Adjuster[Adjuster Name],_Adjuster[Email],,0)</f>
        <v>sBonnevie@knightcompany.com</v>
      </c>
      <c r="Y2698" s="15" t="str">
        <f>_xlfn.XLOOKUP(_LOOKUP[[#This Row],[AdjusterMemberName]],_Adjuster[Adjuster Name],_Adjuster[Phone Number],,0)</f>
        <v>323-692-4064</v>
      </c>
      <c r="Z2698" s="15" t="s">
        <v>25527</v>
      </c>
      <c r="AA26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12312 Lindero Rd, Victorville  CA 92392</v>
      </c>
      <c r="AB2698" s="15"/>
    </row>
    <row r="2699" spans="1:28" x14ac:dyDescent="0.3">
      <c r="A2699" s="14">
        <v>1</v>
      </c>
      <c r="B2699" s="14">
        <v>1</v>
      </c>
      <c r="C2699" s="15" t="s">
        <v>25544</v>
      </c>
      <c r="D2699" s="15" t="s">
        <v>25544</v>
      </c>
      <c r="E2699" s="15">
        <v>45627</v>
      </c>
      <c r="F2699" s="15" t="s">
        <v>25545</v>
      </c>
      <c r="G2699" s="15">
        <v>45500</v>
      </c>
      <c r="H2699" s="15">
        <v>45684</v>
      </c>
      <c r="I2699" s="15" t="s">
        <v>25546</v>
      </c>
      <c r="J2699" s="15" t="s">
        <v>25547</v>
      </c>
      <c r="K2699" s="15" t="s">
        <v>45329</v>
      </c>
      <c r="L2699" s="15" t="s">
        <v>25</v>
      </c>
      <c r="M2699" s="15" t="s">
        <v>1584</v>
      </c>
      <c r="N2699" s="14">
        <v>2019</v>
      </c>
      <c r="O2699" s="15" t="s">
        <v>25548</v>
      </c>
      <c r="P2699" s="15" t="s">
        <v>106</v>
      </c>
      <c r="Q2699" s="15" t="s">
        <v>47019</v>
      </c>
      <c r="R2699" s="15" t="s">
        <v>2579</v>
      </c>
      <c r="S2699" s="15" t="s">
        <v>25549</v>
      </c>
      <c r="T2699" s="15" t="s">
        <v>25491</v>
      </c>
      <c r="U2699" s="15" t="s">
        <v>53</v>
      </c>
      <c r="V2699" s="15" t="s">
        <v>45609</v>
      </c>
      <c r="W2699" s="15" t="s">
        <v>175</v>
      </c>
      <c r="X2699" s="15" t="e">
        <f>_xlfn.XLOOKUP(_LOOKUP[[#This Row],[AdjusterMemberName]],_Adjuster[Adjuster Name],_Adjuster[Email],,0)</f>
        <v>#N/A</v>
      </c>
      <c r="Y2699" s="15" t="e">
        <f>_xlfn.XLOOKUP(_LOOKUP[[#This Row],[AdjusterMemberName]],_Adjuster[Adjuster Name],_Adjuster[Phone Number],,0)</f>
        <v>#N/A</v>
      </c>
      <c r="Z2699" s="15" t="s">
        <v>25550</v>
      </c>
      <c r="AA26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7520 Blackthorne Way, Citrus Heights  CA 95621</v>
      </c>
      <c r="AB2699" s="15">
        <v>45661</v>
      </c>
    </row>
    <row r="2700" spans="1:28" x14ac:dyDescent="0.3">
      <c r="A2700" s="14">
        <v>1</v>
      </c>
      <c r="B2700" s="14">
        <v>1</v>
      </c>
      <c r="C2700" s="15" t="s">
        <v>25558</v>
      </c>
      <c r="D2700" s="15" t="s">
        <v>25559</v>
      </c>
      <c r="E2700" s="15">
        <v>45627</v>
      </c>
      <c r="F2700" s="15" t="s">
        <v>25560</v>
      </c>
      <c r="G2700" s="15">
        <v>45483</v>
      </c>
      <c r="H2700" s="15">
        <v>45667</v>
      </c>
      <c r="I2700" s="15" t="s">
        <v>25561</v>
      </c>
      <c r="J2700" s="15" t="s">
        <v>25562</v>
      </c>
      <c r="K2700" s="15" t="s">
        <v>45332</v>
      </c>
      <c r="L2700" s="15" t="s">
        <v>128</v>
      </c>
      <c r="M2700" s="15" t="s">
        <v>129</v>
      </c>
      <c r="N2700" s="14">
        <v>2021</v>
      </c>
      <c r="O2700" s="15" t="s">
        <v>25563</v>
      </c>
      <c r="P2700" s="15" t="s">
        <v>106</v>
      </c>
      <c r="Q2700" s="15" t="s">
        <v>47006</v>
      </c>
      <c r="R2700" s="15" t="s">
        <v>1364</v>
      </c>
      <c r="S2700" s="15" t="s">
        <v>25564</v>
      </c>
      <c r="T2700" s="15" t="s">
        <v>4533</v>
      </c>
      <c r="U2700" s="15" t="s">
        <v>53</v>
      </c>
      <c r="V2700" s="15" t="s">
        <v>46386</v>
      </c>
      <c r="W2700" s="15" t="s">
        <v>1186</v>
      </c>
      <c r="X2700" s="15" t="str">
        <f>_xlfn.XLOOKUP(_LOOKUP[[#This Row],[AdjusterMemberName]],_Adjuster[Adjuster Name],_Adjuster[Email],,0)</f>
        <v>sAkinleye@knightcompany.com</v>
      </c>
      <c r="Y2700" s="15" t="str">
        <f>_xlfn.XLOOKUP(_LOOKUP[[#This Row],[AdjusterMemberName]],_Adjuster[Adjuster Name],_Adjuster[Phone Number],,0)</f>
        <v>424-559-5280</v>
      </c>
      <c r="Z2700" s="15" t="s">
        <v>25565</v>
      </c>
      <c r="AA27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2874 Malabar Ave, Santa Clara  CA 95051</v>
      </c>
      <c r="AB2700" s="15"/>
    </row>
    <row r="2701" spans="1:28" x14ac:dyDescent="0.3">
      <c r="A2701" s="14">
        <v>1</v>
      </c>
      <c r="B2701" s="14">
        <v>1</v>
      </c>
      <c r="C2701" s="15" t="s">
        <v>25690</v>
      </c>
      <c r="D2701" s="15" t="s">
        <v>25690</v>
      </c>
      <c r="E2701" s="15">
        <v>45627</v>
      </c>
      <c r="F2701" s="15" t="s">
        <v>25691</v>
      </c>
      <c r="G2701" s="15">
        <v>45623</v>
      </c>
      <c r="H2701" s="15">
        <v>45804</v>
      </c>
      <c r="I2701" s="15" t="s">
        <v>25692</v>
      </c>
      <c r="J2701" s="15" t="s">
        <v>25693</v>
      </c>
      <c r="K2701" s="15" t="s">
        <v>45369</v>
      </c>
      <c r="L2701" s="15" t="s">
        <v>181</v>
      </c>
      <c r="M2701" s="15" t="s">
        <v>182</v>
      </c>
      <c r="N2701" s="14">
        <v>2010</v>
      </c>
      <c r="O2701" s="15" t="s">
        <v>25694</v>
      </c>
      <c r="P2701" s="15" t="s">
        <v>106</v>
      </c>
      <c r="Q2701" s="15" t="s">
        <v>47095</v>
      </c>
      <c r="R2701" s="15" t="s">
        <v>25695</v>
      </c>
      <c r="S2701" s="15" t="s">
        <v>25696</v>
      </c>
      <c r="T2701" s="15" t="s">
        <v>3033</v>
      </c>
      <c r="U2701" s="15" t="s">
        <v>53</v>
      </c>
      <c r="V2701" s="15" t="s">
        <v>45433</v>
      </c>
      <c r="W2701" s="15" t="s">
        <v>1624</v>
      </c>
      <c r="X2701" s="15" t="e">
        <f>_xlfn.XLOOKUP(_LOOKUP[[#This Row],[AdjusterMemberName]],_Adjuster[Adjuster Name],_Adjuster[Email],,0)</f>
        <v>#N/A</v>
      </c>
      <c r="Y2701" s="15" t="e">
        <f>_xlfn.XLOOKUP(_LOOKUP[[#This Row],[AdjusterMemberName]],_Adjuster[Adjuster Name],_Adjuster[Phone Number],,0)</f>
        <v>#N/A</v>
      </c>
      <c r="Z2701" s="15" t="s">
        <v>25697</v>
      </c>
      <c r="AA27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273 E 9Th St, Merced  CA 95341</v>
      </c>
      <c r="AB2701" s="15"/>
    </row>
    <row r="2702" spans="1:28" x14ac:dyDescent="0.3">
      <c r="A2702" s="14">
        <v>1</v>
      </c>
      <c r="B2702" s="14">
        <v>1</v>
      </c>
      <c r="C2702" s="15" t="s">
        <v>25762</v>
      </c>
      <c r="D2702" s="15" t="s">
        <v>25762</v>
      </c>
      <c r="E2702" s="15">
        <v>45627</v>
      </c>
      <c r="F2702" s="15" t="s">
        <v>25763</v>
      </c>
      <c r="G2702" s="15">
        <v>45514</v>
      </c>
      <c r="H2702" s="15">
        <v>45698</v>
      </c>
      <c r="I2702" s="15" t="s">
        <v>25764</v>
      </c>
      <c r="J2702" s="15" t="s">
        <v>25765</v>
      </c>
      <c r="K2702" s="15" t="s">
        <v>45903</v>
      </c>
      <c r="L2702" s="15" t="s">
        <v>128</v>
      </c>
      <c r="M2702" s="15" t="s">
        <v>129</v>
      </c>
      <c r="N2702" s="14">
        <v>2020</v>
      </c>
      <c r="O2702" s="15" t="s">
        <v>25766</v>
      </c>
      <c r="P2702" s="15" t="s">
        <v>106</v>
      </c>
      <c r="Q2702" s="15" t="s">
        <v>47019</v>
      </c>
      <c r="R2702" s="15" t="s">
        <v>8469</v>
      </c>
      <c r="S2702" s="15" t="s">
        <v>25767</v>
      </c>
      <c r="T2702" s="15" t="s">
        <v>308</v>
      </c>
      <c r="U2702" s="15" t="s">
        <v>53</v>
      </c>
      <c r="V2702" s="15" t="s">
        <v>45530</v>
      </c>
      <c r="W2702" s="15" t="s">
        <v>6921</v>
      </c>
      <c r="X2702" s="15" t="str">
        <f>_xlfn.XLOOKUP(_LOOKUP[[#This Row],[AdjusterMemberName]],_Adjuster[Adjuster Name],_Adjuster[Email],,0)</f>
        <v>AWallace@knightcompany.com</v>
      </c>
      <c r="Y2702" s="15" t="str">
        <f>_xlfn.XLOOKUP(_LOOKUP[[#This Row],[AdjusterMemberName]],_Adjuster[Adjuster Name],_Adjuster[Phone Number],,0)</f>
        <v>424-559-5734</v>
      </c>
      <c r="Z2702" s="15" t="s">
        <v>25768</v>
      </c>
      <c r="AA27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5952 Maybelle St, Riverside  CA 92504</v>
      </c>
      <c r="AB2702" s="15"/>
    </row>
    <row r="2703" spans="1:28" x14ac:dyDescent="0.3">
      <c r="A2703" s="14">
        <v>1</v>
      </c>
      <c r="B2703" s="14">
        <v>1</v>
      </c>
      <c r="C2703" s="15" t="s">
        <v>26951</v>
      </c>
      <c r="D2703" s="15" t="s">
        <v>26951</v>
      </c>
      <c r="E2703" s="15">
        <v>45627</v>
      </c>
      <c r="F2703" s="15" t="s">
        <v>26952</v>
      </c>
      <c r="G2703" s="15">
        <v>45540</v>
      </c>
      <c r="H2703" s="15">
        <v>45721</v>
      </c>
      <c r="I2703" s="15" t="s">
        <v>26953</v>
      </c>
      <c r="J2703" s="15" t="s">
        <v>26954</v>
      </c>
      <c r="K2703" s="15" t="s">
        <v>45339</v>
      </c>
      <c r="L2703" s="15" t="s">
        <v>281</v>
      </c>
      <c r="M2703" s="15" t="s">
        <v>8183</v>
      </c>
      <c r="N2703" s="14">
        <v>2013</v>
      </c>
      <c r="O2703" s="15" t="s">
        <v>26955</v>
      </c>
      <c r="P2703" s="15" t="s">
        <v>106</v>
      </c>
      <c r="Q2703" s="15" t="s">
        <v>47019</v>
      </c>
      <c r="R2703" s="15" t="s">
        <v>4017</v>
      </c>
      <c r="S2703" s="15" t="s">
        <v>26956</v>
      </c>
      <c r="T2703" s="15" t="s">
        <v>3838</v>
      </c>
      <c r="U2703" s="15" t="s">
        <v>53</v>
      </c>
      <c r="V2703" s="15" t="s">
        <v>45596</v>
      </c>
      <c r="W2703" s="15" t="s">
        <v>175</v>
      </c>
      <c r="X2703" s="15" t="e">
        <f>_xlfn.XLOOKUP(_LOOKUP[[#This Row],[AdjusterMemberName]],_Adjuster[Adjuster Name],_Adjuster[Email],,0)</f>
        <v>#N/A</v>
      </c>
      <c r="Y2703" s="15" t="e">
        <f>_xlfn.XLOOKUP(_LOOKUP[[#This Row],[AdjusterMemberName]],_Adjuster[Adjuster Name],_Adjuster[Phone Number],,0)</f>
        <v>#N/A</v>
      </c>
      <c r="Z2703" s="15" t="s">
        <v>26957</v>
      </c>
      <c r="AA27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, North Hollywood  CA 91605</v>
      </c>
      <c r="AB2703" s="15"/>
    </row>
    <row r="2704" spans="1:28" x14ac:dyDescent="0.3">
      <c r="A2704" s="14">
        <v>1</v>
      </c>
      <c r="B2704" s="14">
        <v>1</v>
      </c>
      <c r="C2704" s="15" t="s">
        <v>18223</v>
      </c>
      <c r="D2704" s="15" t="s">
        <v>18223</v>
      </c>
      <c r="E2704" s="15">
        <v>45627</v>
      </c>
      <c r="F2704" s="15" t="s">
        <v>18224</v>
      </c>
      <c r="G2704" s="15">
        <v>45462</v>
      </c>
      <c r="H2704" s="15">
        <v>45645</v>
      </c>
      <c r="I2704" s="15" t="s">
        <v>39199</v>
      </c>
      <c r="J2704" s="15" t="s">
        <v>39200</v>
      </c>
      <c r="K2704" s="15" t="s">
        <v>45345</v>
      </c>
      <c r="L2704" s="15" t="s">
        <v>25</v>
      </c>
      <c r="M2704" s="15" t="s">
        <v>480</v>
      </c>
      <c r="N2704" s="14">
        <v>2018</v>
      </c>
      <c r="O2704" s="15" t="s">
        <v>25671</v>
      </c>
      <c r="P2704" s="15" t="s">
        <v>106</v>
      </c>
      <c r="Q2704" s="15" t="s">
        <v>47006</v>
      </c>
      <c r="R2704" s="15" t="s">
        <v>18228</v>
      </c>
      <c r="S2704" s="15" t="s">
        <v>18229</v>
      </c>
      <c r="T2704" s="15" t="s">
        <v>144</v>
      </c>
      <c r="U2704" s="15" t="s">
        <v>53</v>
      </c>
      <c r="V2704" s="15" t="s">
        <v>45488</v>
      </c>
      <c r="W2704" s="15" t="s">
        <v>6921</v>
      </c>
      <c r="X2704" s="15" t="str">
        <f>_xlfn.XLOOKUP(_LOOKUP[[#This Row],[AdjusterMemberName]],_Adjuster[Adjuster Name],_Adjuster[Email],,0)</f>
        <v>AWallace@knightcompany.com</v>
      </c>
      <c r="Y2704" s="15" t="str">
        <f>_xlfn.XLOOKUP(_LOOKUP[[#This Row],[AdjusterMemberName]],_Adjuster[Adjuster Name],_Adjuster[Phone Number],,0)</f>
        <v>424-559-5734</v>
      </c>
      <c r="Z2704" s="15" t="s">
        <v>18230</v>
      </c>
      <c r="AA27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476 Capitol Village Cir, San Jose  CA 95136</v>
      </c>
      <c r="AB2704" s="15"/>
    </row>
    <row r="2705" spans="1:28" x14ac:dyDescent="0.3">
      <c r="A2705" s="14">
        <v>1</v>
      </c>
      <c r="B2705" s="14">
        <v>1</v>
      </c>
      <c r="C2705" s="15" t="s">
        <v>25501</v>
      </c>
      <c r="D2705" s="15" t="s">
        <v>25501</v>
      </c>
      <c r="E2705" s="15">
        <v>45626</v>
      </c>
      <c r="F2705" s="15" t="s">
        <v>25502</v>
      </c>
      <c r="G2705" s="15">
        <v>45467</v>
      </c>
      <c r="H2705" s="15">
        <v>45650</v>
      </c>
      <c r="I2705" s="15" t="s">
        <v>25503</v>
      </c>
      <c r="J2705" s="15" t="s">
        <v>25504</v>
      </c>
      <c r="K2705" s="15" t="s">
        <v>45339</v>
      </c>
      <c r="L2705" s="15" t="s">
        <v>314</v>
      </c>
      <c r="M2705" s="15" t="s">
        <v>978</v>
      </c>
      <c r="N2705" s="14">
        <v>2014</v>
      </c>
      <c r="O2705" s="15" t="s">
        <v>25505</v>
      </c>
      <c r="P2705" s="15" t="s">
        <v>106</v>
      </c>
      <c r="Q2705" s="15" t="s">
        <v>47006</v>
      </c>
      <c r="R2705" s="15" t="s">
        <v>2328</v>
      </c>
      <c r="S2705" s="15" t="s">
        <v>25506</v>
      </c>
      <c r="T2705" s="15" t="s">
        <v>13610</v>
      </c>
      <c r="U2705" s="15" t="s">
        <v>53</v>
      </c>
      <c r="V2705" s="15" t="s">
        <v>46009</v>
      </c>
      <c r="W2705" s="15" t="s">
        <v>1624</v>
      </c>
      <c r="X2705" s="15" t="e">
        <f>_xlfn.XLOOKUP(_LOOKUP[[#This Row],[AdjusterMemberName]],_Adjuster[Adjuster Name],_Adjuster[Email],,0)</f>
        <v>#N/A</v>
      </c>
      <c r="Y2705" s="15" t="e">
        <f>_xlfn.XLOOKUP(_LOOKUP[[#This Row],[AdjusterMemberName]],_Adjuster[Adjuster Name],_Adjuster[Phone Number],,0)</f>
        <v>#N/A</v>
      </c>
      <c r="Z2705" s="15" t="s">
        <v>25507</v>
      </c>
      <c r="AA27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1589 Quebec Ct Apt 2, Sunnyvale  CA 94087</v>
      </c>
      <c r="AB2705" s="15"/>
    </row>
    <row r="2706" spans="1:28" x14ac:dyDescent="0.3">
      <c r="A2706" s="14">
        <v>1</v>
      </c>
      <c r="B2706" s="14">
        <v>1</v>
      </c>
      <c r="C2706" s="15" t="s">
        <v>20854</v>
      </c>
      <c r="D2706" s="15" t="s">
        <v>20855</v>
      </c>
      <c r="E2706" s="15">
        <v>45626</v>
      </c>
      <c r="F2706" s="15" t="s">
        <v>20856</v>
      </c>
      <c r="G2706" s="15">
        <v>45542</v>
      </c>
      <c r="H2706" s="15">
        <v>45723</v>
      </c>
      <c r="I2706" s="15" t="s">
        <v>25663</v>
      </c>
      <c r="J2706" s="15" t="s">
        <v>25664</v>
      </c>
      <c r="K2706" s="15" t="s">
        <v>45329</v>
      </c>
      <c r="L2706" s="15" t="s">
        <v>139</v>
      </c>
      <c r="M2706" s="15" t="s">
        <v>470</v>
      </c>
      <c r="N2706" s="14">
        <v>2015</v>
      </c>
      <c r="O2706" s="15" t="s">
        <v>20859</v>
      </c>
      <c r="P2706" s="15" t="s">
        <v>106</v>
      </c>
      <c r="Q2706" s="15" t="s">
        <v>47019</v>
      </c>
      <c r="R2706" s="15" t="s">
        <v>20860</v>
      </c>
      <c r="S2706" s="15" t="s">
        <v>20861</v>
      </c>
      <c r="T2706" s="15" t="s">
        <v>122</v>
      </c>
      <c r="U2706" s="15" t="s">
        <v>53</v>
      </c>
      <c r="V2706" s="15" t="s">
        <v>45548</v>
      </c>
      <c r="W2706" s="15" t="s">
        <v>1658</v>
      </c>
      <c r="X2706" s="15" t="str">
        <f>_xlfn.XLOOKUP(_LOOKUP[[#This Row],[AdjusterMemberName]],_Adjuster[Adjuster Name],_Adjuster[Email],,0)</f>
        <v>RDavila@knightcompany.com</v>
      </c>
      <c r="Y2706" s="15" t="str">
        <f>_xlfn.XLOOKUP(_LOOKUP[[#This Row],[AdjusterMemberName]],_Adjuster[Adjuster Name],_Adjuster[Phone Number],,0)</f>
        <v>424-559-5663</v>
      </c>
      <c r="Z2706" s="15" t="s">
        <v>20862</v>
      </c>
      <c r="AA27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40868 Camellia Dr, Hemet  CA 92544</v>
      </c>
      <c r="AB2706" s="15"/>
    </row>
    <row r="2707" spans="1:28" x14ac:dyDescent="0.3">
      <c r="A2707" s="14">
        <v>1</v>
      </c>
      <c r="B2707" s="14">
        <v>1</v>
      </c>
      <c r="C2707" s="15" t="s">
        <v>23638</v>
      </c>
      <c r="D2707" s="15" t="s">
        <v>23638</v>
      </c>
      <c r="E2707" s="15">
        <v>45626</v>
      </c>
      <c r="F2707" s="15" t="s">
        <v>23639</v>
      </c>
      <c r="G2707" s="15">
        <v>45593</v>
      </c>
      <c r="H2707" s="15">
        <v>45775</v>
      </c>
      <c r="I2707" s="15" t="s">
        <v>25727</v>
      </c>
      <c r="J2707" s="15" t="s">
        <v>25728</v>
      </c>
      <c r="K2707" s="15" t="s">
        <v>45332</v>
      </c>
      <c r="L2707" s="15" t="s">
        <v>116</v>
      </c>
      <c r="M2707" s="15" t="s">
        <v>2421</v>
      </c>
      <c r="N2707" s="14">
        <v>2019</v>
      </c>
      <c r="O2707" s="15" t="s">
        <v>25729</v>
      </c>
      <c r="P2707" s="15" t="s">
        <v>106</v>
      </c>
      <c r="Q2707" s="15" t="s">
        <v>47037</v>
      </c>
      <c r="R2707" s="15" t="s">
        <v>23643</v>
      </c>
      <c r="S2707" s="15" t="s">
        <v>23644</v>
      </c>
      <c r="T2707" s="15" t="s">
        <v>894</v>
      </c>
      <c r="U2707" s="15" t="s">
        <v>53</v>
      </c>
      <c r="V2707" s="15" t="s">
        <v>46467</v>
      </c>
      <c r="W2707" s="15" t="s">
        <v>1186</v>
      </c>
      <c r="X2707" s="15" t="str">
        <f>_xlfn.XLOOKUP(_LOOKUP[[#This Row],[AdjusterMemberName]],_Adjuster[Adjuster Name],_Adjuster[Email],,0)</f>
        <v>sAkinleye@knightcompany.com</v>
      </c>
      <c r="Y2707" s="15" t="str">
        <f>_xlfn.XLOOKUP(_LOOKUP[[#This Row],[AdjusterMemberName]],_Adjuster[Adjuster Name],_Adjuster[Phone Number],,0)</f>
        <v>424-559-5280</v>
      </c>
      <c r="Z2707" s="15" t="s">
        <v>23645</v>
      </c>
      <c r="AA27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4075 Park Blvd Apt 201, San Diego  CA 92103</v>
      </c>
      <c r="AB2707" s="15"/>
    </row>
    <row r="2708" spans="1:28" x14ac:dyDescent="0.3">
      <c r="A2708" s="14">
        <v>1</v>
      </c>
      <c r="B2708" s="14">
        <v>1</v>
      </c>
      <c r="C2708" s="15" t="s">
        <v>25881</v>
      </c>
      <c r="D2708" s="15" t="s">
        <v>25882</v>
      </c>
      <c r="E2708" s="15">
        <v>45626</v>
      </c>
      <c r="F2708" s="15" t="s">
        <v>25883</v>
      </c>
      <c r="G2708" s="15">
        <v>45614</v>
      </c>
      <c r="H2708" s="15">
        <v>45795</v>
      </c>
      <c r="I2708" s="15" t="s">
        <v>25884</v>
      </c>
      <c r="J2708" s="15" t="s">
        <v>25885</v>
      </c>
      <c r="K2708" s="15" t="s">
        <v>45329</v>
      </c>
      <c r="L2708" s="15" t="s">
        <v>128</v>
      </c>
      <c r="M2708" s="15" t="s">
        <v>170</v>
      </c>
      <c r="N2708" s="14">
        <v>2019</v>
      </c>
      <c r="O2708" s="15" t="s">
        <v>25886</v>
      </c>
      <c r="P2708" s="15" t="s">
        <v>106</v>
      </c>
      <c r="Q2708" s="15" t="s">
        <v>47019</v>
      </c>
      <c r="R2708" s="15" t="s">
        <v>25887</v>
      </c>
      <c r="S2708" s="15" t="s">
        <v>25888</v>
      </c>
      <c r="T2708" s="15" t="s">
        <v>2581</v>
      </c>
      <c r="U2708" s="15" t="s">
        <v>53</v>
      </c>
      <c r="V2708" s="15" t="s">
        <v>45880</v>
      </c>
      <c r="W2708" s="15" t="s">
        <v>54</v>
      </c>
      <c r="X2708" s="15" t="str">
        <f>_xlfn.XLOOKUP(_LOOKUP[[#This Row],[AdjusterMemberName]],_Adjuster[Adjuster Name],_Adjuster[Email],,0)</f>
        <v>JRubalcava@knightcompany.com</v>
      </c>
      <c r="Y2708" s="15" t="str">
        <f>_xlfn.XLOOKUP(_LOOKUP[[#This Row],[AdjusterMemberName]],_Adjuster[Adjuster Name],_Adjuster[Phone Number],,0)</f>
        <v>424-559-5420</v>
      </c>
      <c r="Z2708" s="15" t="s">
        <v>25889</v>
      </c>
      <c r="AA27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17627 Mcwethy Dr Apt S, Fontana  CA 92336</v>
      </c>
      <c r="AB2708" s="15"/>
    </row>
    <row r="2709" spans="1:28" x14ac:dyDescent="0.3">
      <c r="A2709" s="14">
        <v>1</v>
      </c>
      <c r="B2709" s="14">
        <v>1</v>
      </c>
      <c r="C2709" s="15" t="s">
        <v>26284</v>
      </c>
      <c r="D2709" s="15" t="s">
        <v>26285</v>
      </c>
      <c r="E2709" s="15">
        <v>45626</v>
      </c>
      <c r="F2709" s="15" t="s">
        <v>26286</v>
      </c>
      <c r="G2709" s="15">
        <v>45509</v>
      </c>
      <c r="H2709" s="15">
        <v>45693</v>
      </c>
      <c r="I2709" s="15" t="s">
        <v>26287</v>
      </c>
      <c r="J2709" s="15" t="s">
        <v>26288</v>
      </c>
      <c r="K2709" s="15" t="s">
        <v>45847</v>
      </c>
      <c r="L2709" s="15" t="s">
        <v>139</v>
      </c>
      <c r="M2709" s="15" t="s">
        <v>20664</v>
      </c>
      <c r="N2709" s="14">
        <v>2008</v>
      </c>
      <c r="O2709" s="15" t="s">
        <v>26289</v>
      </c>
      <c r="P2709" s="15" t="s">
        <v>106</v>
      </c>
      <c r="Q2709" s="15" t="s">
        <v>47065</v>
      </c>
      <c r="R2709" s="15" t="s">
        <v>26290</v>
      </c>
      <c r="S2709" s="15" t="s">
        <v>26291</v>
      </c>
      <c r="T2709" s="15" t="s">
        <v>308</v>
      </c>
      <c r="U2709" s="15" t="s">
        <v>53</v>
      </c>
      <c r="V2709" s="15" t="s">
        <v>45476</v>
      </c>
      <c r="W2709" s="15" t="s">
        <v>850</v>
      </c>
      <c r="X2709" s="15" t="e">
        <f>_xlfn.XLOOKUP(_LOOKUP[[#This Row],[AdjusterMemberName]],_Adjuster[Adjuster Name],_Adjuster[Email],,0)</f>
        <v>#N/A</v>
      </c>
      <c r="Y2709" s="15" t="e">
        <f>_xlfn.XLOOKUP(_LOOKUP[[#This Row],[AdjusterMemberName]],_Adjuster[Adjuster Name],_Adjuster[Phone Number],,0)</f>
        <v>#N/A</v>
      </c>
      <c r="Z2709" s="15" t="s">
        <v>26292</v>
      </c>
      <c r="AA27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6666 Palm Ave, Riverside  CA 92506</v>
      </c>
      <c r="AB2709" s="15"/>
    </row>
    <row r="2710" spans="1:28" x14ac:dyDescent="0.3">
      <c r="A2710" s="14">
        <v>1</v>
      </c>
      <c r="B2710" s="14">
        <v>1</v>
      </c>
      <c r="C2710" s="15" t="s">
        <v>22140</v>
      </c>
      <c r="D2710" s="15" t="s">
        <v>22140</v>
      </c>
      <c r="E2710" s="15">
        <v>45626</v>
      </c>
      <c r="F2710" s="15" t="s">
        <v>22142</v>
      </c>
      <c r="G2710" s="15">
        <v>45517</v>
      </c>
      <c r="H2710" s="15">
        <v>45701</v>
      </c>
      <c r="I2710" s="15" t="s">
        <v>26777</v>
      </c>
      <c r="J2710" s="15" t="s">
        <v>26778</v>
      </c>
      <c r="K2710" s="15" t="s">
        <v>45330</v>
      </c>
      <c r="L2710" s="15" t="s">
        <v>314</v>
      </c>
      <c r="M2710" s="15" t="s">
        <v>315</v>
      </c>
      <c r="N2710" s="14">
        <v>2018</v>
      </c>
      <c r="O2710" s="15" t="s">
        <v>22145</v>
      </c>
      <c r="P2710" s="15" t="s">
        <v>106</v>
      </c>
      <c r="Q2710" s="15" t="s">
        <v>47019</v>
      </c>
      <c r="R2710" s="15" t="s">
        <v>6401</v>
      </c>
      <c r="S2710" s="15" t="s">
        <v>22146</v>
      </c>
      <c r="T2710" s="15" t="s">
        <v>308</v>
      </c>
      <c r="U2710" s="15" t="s">
        <v>53</v>
      </c>
      <c r="V2710" s="15" t="s">
        <v>45720</v>
      </c>
      <c r="W2710" s="15" t="s">
        <v>3307</v>
      </c>
      <c r="X2710" s="15" t="e">
        <f>_xlfn.XLOOKUP(_LOOKUP[[#This Row],[AdjusterMemberName]],_Adjuster[Adjuster Name],_Adjuster[Email],,0)</f>
        <v>#N/A</v>
      </c>
      <c r="Y2710" s="15" t="e">
        <f>_xlfn.XLOOKUP(_LOOKUP[[#This Row],[AdjusterMemberName]],_Adjuster[Adjuster Name],_Adjuster[Phone Number],,0)</f>
        <v>#N/A</v>
      </c>
      <c r="Z2710" s="15" t="s">
        <v>22147</v>
      </c>
      <c r="AA27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7808 Reagan Rd, Riverside  CA 92509</v>
      </c>
      <c r="AB2710" s="15">
        <v>45672</v>
      </c>
    </row>
    <row r="2711" spans="1:28" x14ac:dyDescent="0.3">
      <c r="A2711" s="14">
        <v>1</v>
      </c>
      <c r="B2711" s="14">
        <v>1</v>
      </c>
      <c r="C2711" s="15" t="s">
        <v>25483</v>
      </c>
      <c r="D2711" s="15" t="s">
        <v>25484</v>
      </c>
      <c r="E2711" s="15">
        <v>45625</v>
      </c>
      <c r="F2711" s="15" t="s">
        <v>25485</v>
      </c>
      <c r="G2711" s="15">
        <v>45619</v>
      </c>
      <c r="H2711" s="15">
        <v>45800</v>
      </c>
      <c r="I2711" s="15" t="s">
        <v>25486</v>
      </c>
      <c r="J2711" s="15" t="s">
        <v>25487</v>
      </c>
      <c r="K2711" s="15" t="s">
        <v>46469</v>
      </c>
      <c r="L2711" s="15" t="s">
        <v>103</v>
      </c>
      <c r="M2711" s="15" t="s">
        <v>104</v>
      </c>
      <c r="N2711" s="14">
        <v>2011</v>
      </c>
      <c r="O2711" s="15" t="s">
        <v>25488</v>
      </c>
      <c r="P2711" s="15" t="s">
        <v>106</v>
      </c>
      <c r="Q2711" s="15" t="s">
        <v>47124</v>
      </c>
      <c r="R2711" s="15" t="s">
        <v>25489</v>
      </c>
      <c r="S2711" s="15" t="s">
        <v>25490</v>
      </c>
      <c r="T2711" s="15" t="s">
        <v>25491</v>
      </c>
      <c r="U2711" s="15" t="s">
        <v>53</v>
      </c>
      <c r="V2711" s="15" t="s">
        <v>45609</v>
      </c>
      <c r="W2711" s="15" t="s">
        <v>1357</v>
      </c>
      <c r="X2711" s="15" t="str">
        <f>_xlfn.XLOOKUP(_LOOKUP[[#This Row],[AdjusterMemberName]],_Adjuster[Adjuster Name],_Adjuster[Email],,0)</f>
        <v>jRivera1@knightcompany.com</v>
      </c>
      <c r="Y2711" s="15" t="str">
        <f>_xlfn.XLOOKUP(_LOOKUP[[#This Row],[AdjusterMemberName]],_Adjuster[Adjuster Name],_Adjuster[Phone Number],,0)</f>
        <v>424-559-5239</v>
      </c>
      <c r="Z2711" s="15" t="s">
        <v>25492</v>
      </c>
      <c r="AA27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6431 Wexford Cir, Citrus Heights  CA 95621</v>
      </c>
      <c r="AB2711" s="15"/>
    </row>
    <row r="2712" spans="1:28" x14ac:dyDescent="0.3">
      <c r="A2712" s="14">
        <v>1</v>
      </c>
      <c r="B2712" s="14">
        <v>1</v>
      </c>
      <c r="C2712" s="15" t="s">
        <v>25630</v>
      </c>
      <c r="D2712" s="15" t="s">
        <v>25631</v>
      </c>
      <c r="E2712" s="15">
        <v>45625</v>
      </c>
      <c r="F2712" s="15" t="s">
        <v>25632</v>
      </c>
      <c r="G2712" s="15">
        <v>45519</v>
      </c>
      <c r="H2712" s="15">
        <v>45703</v>
      </c>
      <c r="I2712" s="15" t="s">
        <v>25633</v>
      </c>
      <c r="J2712" s="15" t="s">
        <v>25634</v>
      </c>
      <c r="K2712" s="15" t="s">
        <v>45334</v>
      </c>
      <c r="L2712" s="15" t="s">
        <v>314</v>
      </c>
      <c r="M2712" s="15" t="s">
        <v>3946</v>
      </c>
      <c r="N2712" s="14">
        <v>2015</v>
      </c>
      <c r="O2712" s="15" t="s">
        <v>25635</v>
      </c>
      <c r="P2712" s="15" t="s">
        <v>106</v>
      </c>
      <c r="Q2712" s="15" t="s">
        <v>47061</v>
      </c>
      <c r="R2712" s="15" t="s">
        <v>433</v>
      </c>
      <c r="S2712" s="15" t="s">
        <v>25636</v>
      </c>
      <c r="T2712" s="15" t="s">
        <v>174</v>
      </c>
      <c r="U2712" s="15" t="s">
        <v>53</v>
      </c>
      <c r="V2712" s="15" t="s">
        <v>45412</v>
      </c>
      <c r="W2712" s="15" t="s">
        <v>1544</v>
      </c>
      <c r="X2712" s="15" t="str">
        <f>_xlfn.XLOOKUP(_LOOKUP[[#This Row],[AdjusterMemberName]],_Adjuster[Adjuster Name],_Adjuster[Email],,0)</f>
        <v>CRodriguez5@knightcompany.com</v>
      </c>
      <c r="Y2712" s="15" t="str">
        <f>_xlfn.XLOOKUP(_LOOKUP[[#This Row],[AdjusterMemberName]],_Adjuster[Adjuster Name],_Adjuster[Phone Number],,0)</f>
        <v>323-456-1708</v>
      </c>
      <c r="Z2712" s="15" t="s">
        <v>25637</v>
      </c>
      <c r="AA27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11000 S Broadway Apt C , Los Angeles  CA 90061</v>
      </c>
      <c r="AB2712" s="15"/>
    </row>
    <row r="2713" spans="1:28" x14ac:dyDescent="0.3">
      <c r="A2713" s="14">
        <v>1</v>
      </c>
      <c r="B2713" s="14">
        <v>1</v>
      </c>
      <c r="C2713" s="15" t="s">
        <v>25645</v>
      </c>
      <c r="D2713" s="15" t="s">
        <v>25646</v>
      </c>
      <c r="E2713" s="15">
        <v>45625</v>
      </c>
      <c r="F2713" s="15" t="s">
        <v>25647</v>
      </c>
      <c r="G2713" s="15">
        <v>45578</v>
      </c>
      <c r="H2713" s="15">
        <v>45760</v>
      </c>
      <c r="I2713" s="15" t="s">
        <v>25648</v>
      </c>
      <c r="J2713" s="15" t="s">
        <v>24359</v>
      </c>
      <c r="K2713" s="15" t="s">
        <v>45332</v>
      </c>
      <c r="L2713" s="15" t="s">
        <v>139</v>
      </c>
      <c r="M2713" s="15" t="s">
        <v>620</v>
      </c>
      <c r="N2713" s="14">
        <v>2013</v>
      </c>
      <c r="O2713" s="15" t="s">
        <v>25649</v>
      </c>
      <c r="P2713" s="15" t="s">
        <v>106</v>
      </c>
      <c r="Q2713" s="15" t="s">
        <v>47019</v>
      </c>
      <c r="R2713" s="15" t="s">
        <v>25650</v>
      </c>
      <c r="S2713" s="15" t="s">
        <v>25651</v>
      </c>
      <c r="T2713" s="15" t="s">
        <v>2533</v>
      </c>
      <c r="U2713" s="15" t="s">
        <v>53</v>
      </c>
      <c r="V2713" s="15" t="s">
        <v>45667</v>
      </c>
      <c r="W2713" s="15" t="s">
        <v>54</v>
      </c>
      <c r="X2713" s="15" t="str">
        <f>_xlfn.XLOOKUP(_LOOKUP[[#This Row],[AdjusterMemberName]],_Adjuster[Adjuster Name],_Adjuster[Email],,0)</f>
        <v>JRubalcava@knightcompany.com</v>
      </c>
      <c r="Y2713" s="15" t="str">
        <f>_xlfn.XLOOKUP(_LOOKUP[[#This Row],[AdjusterMemberName]],_Adjuster[Adjuster Name],_Adjuster[Phone Number],,0)</f>
        <v>424-559-5420</v>
      </c>
      <c r="Z2713" s="15" t="s">
        <v>25652</v>
      </c>
      <c r="AA27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5917 Carmelita Ave Apt 49, Huntington Park  CA 90255</v>
      </c>
      <c r="AB2713" s="15">
        <v>45671</v>
      </c>
    </row>
    <row r="2714" spans="1:28" x14ac:dyDescent="0.3">
      <c r="A2714" s="14">
        <v>1</v>
      </c>
      <c r="B2714" s="14">
        <v>1</v>
      </c>
      <c r="C2714" s="15" t="s">
        <v>26054</v>
      </c>
      <c r="D2714" s="15" t="s">
        <v>26054</v>
      </c>
      <c r="E2714" s="15">
        <v>45625</v>
      </c>
      <c r="F2714" s="15" t="s">
        <v>26055</v>
      </c>
      <c r="G2714" s="15">
        <v>45587</v>
      </c>
      <c r="H2714" s="15">
        <v>45769</v>
      </c>
      <c r="I2714" s="15" t="s">
        <v>26056</v>
      </c>
      <c r="J2714" s="15" t="s">
        <v>26057</v>
      </c>
      <c r="K2714" s="15" t="s">
        <v>45442</v>
      </c>
      <c r="L2714" s="15" t="s">
        <v>128</v>
      </c>
      <c r="M2714" s="15" t="s">
        <v>129</v>
      </c>
      <c r="N2714" s="14">
        <v>2020</v>
      </c>
      <c r="O2714" s="15" t="s">
        <v>26058</v>
      </c>
      <c r="P2714" s="15" t="s">
        <v>106</v>
      </c>
      <c r="Q2714" s="15" t="s">
        <v>47019</v>
      </c>
      <c r="R2714" s="15" t="s">
        <v>7979</v>
      </c>
      <c r="S2714" s="15" t="s">
        <v>26059</v>
      </c>
      <c r="T2714" s="15" t="s">
        <v>811</v>
      </c>
      <c r="U2714" s="15" t="s">
        <v>53</v>
      </c>
      <c r="V2714" s="15" t="s">
        <v>45558</v>
      </c>
      <c r="W2714" s="15" t="s">
        <v>54</v>
      </c>
      <c r="X2714" s="15" t="str">
        <f>_xlfn.XLOOKUP(_LOOKUP[[#This Row],[AdjusterMemberName]],_Adjuster[Adjuster Name],_Adjuster[Email],,0)</f>
        <v>JRubalcava@knightcompany.com</v>
      </c>
      <c r="Y2714" s="15" t="str">
        <f>_xlfn.XLOOKUP(_LOOKUP[[#This Row],[AdjusterMemberName]],_Adjuster[Adjuster Name],_Adjuster[Phone Number],,0)</f>
        <v>424-559-5420</v>
      </c>
      <c r="Z2714" s="15" t="s">
        <v>26060</v>
      </c>
      <c r="AA27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20883 Lee Rd, Perris  CA 92570</v>
      </c>
      <c r="AB2714" s="15">
        <v>45650</v>
      </c>
    </row>
    <row r="2715" spans="1:28" x14ac:dyDescent="0.3">
      <c r="A2715" s="14">
        <v>1</v>
      </c>
      <c r="B2715" s="14">
        <v>1</v>
      </c>
      <c r="C2715" s="15" t="s">
        <v>26268</v>
      </c>
      <c r="D2715" s="15" t="s">
        <v>26268</v>
      </c>
      <c r="E2715" s="15">
        <v>45625</v>
      </c>
      <c r="F2715" s="15" t="s">
        <v>26269</v>
      </c>
      <c r="G2715" s="15">
        <v>45623</v>
      </c>
      <c r="H2715" s="15">
        <v>45804</v>
      </c>
      <c r="I2715" s="15" t="s">
        <v>26270</v>
      </c>
      <c r="J2715" s="15" t="s">
        <v>26271</v>
      </c>
      <c r="K2715" s="15" t="s">
        <v>45336</v>
      </c>
      <c r="L2715" s="15" t="s">
        <v>441</v>
      </c>
      <c r="M2715" s="15" t="s">
        <v>579</v>
      </c>
      <c r="N2715" s="14">
        <v>2012</v>
      </c>
      <c r="O2715" s="15" t="s">
        <v>26272</v>
      </c>
      <c r="P2715" s="15" t="s">
        <v>106</v>
      </c>
      <c r="Q2715" s="15" t="s">
        <v>47037</v>
      </c>
      <c r="R2715" s="15" t="s">
        <v>2780</v>
      </c>
      <c r="S2715" s="15" t="s">
        <v>26273</v>
      </c>
      <c r="T2715" s="15" t="s">
        <v>26274</v>
      </c>
      <c r="U2715" s="15" t="s">
        <v>53</v>
      </c>
      <c r="V2715" s="15" t="s">
        <v>46454</v>
      </c>
      <c r="W2715" s="15" t="s">
        <v>7479</v>
      </c>
      <c r="X2715" s="15" t="e">
        <f>_xlfn.XLOOKUP(_LOOKUP[[#This Row],[AdjusterMemberName]],_Adjuster[Adjuster Name],_Adjuster[Email],,0)</f>
        <v>#N/A</v>
      </c>
      <c r="Y2715" s="15" t="e">
        <f>_xlfn.XLOOKUP(_LOOKUP[[#This Row],[AdjusterMemberName]],_Adjuster[Adjuster Name],_Adjuster[Phone Number],,0)</f>
        <v>#N/A</v>
      </c>
      <c r="Z2715" s="15" t="s">
        <v>26275</v>
      </c>
      <c r="AA27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3824 Jacobs Ave Spc 13 # Sp, Eureka  CA 95501</v>
      </c>
      <c r="AB2715" s="15"/>
    </row>
    <row r="2716" spans="1:28" x14ac:dyDescent="0.3">
      <c r="A2716" s="14">
        <v>1</v>
      </c>
      <c r="B2716" s="14">
        <v>0</v>
      </c>
      <c r="C2716" s="15" t="s">
        <v>39056</v>
      </c>
      <c r="D2716" s="15" t="s">
        <v>39057</v>
      </c>
      <c r="E2716" s="15">
        <v>45625</v>
      </c>
      <c r="F2716" s="15" t="s">
        <v>39058</v>
      </c>
      <c r="G2716" s="15">
        <v>45621</v>
      </c>
      <c r="H2716" s="15">
        <v>45802</v>
      </c>
      <c r="I2716" s="15" t="s">
        <v>39059</v>
      </c>
      <c r="J2716" s="15" t="s">
        <v>39060</v>
      </c>
      <c r="K2716" s="15" t="s">
        <v>45957</v>
      </c>
      <c r="L2716" s="15" t="s">
        <v>25</v>
      </c>
      <c r="M2716" s="15" t="s">
        <v>79</v>
      </c>
      <c r="N2716" s="14">
        <v>2013</v>
      </c>
      <c r="O2716" s="15" t="s">
        <v>39061</v>
      </c>
      <c r="P2716" s="15" t="s">
        <v>81</v>
      </c>
      <c r="Q2716" s="15" t="s">
        <v>47006</v>
      </c>
      <c r="R2716" s="15" t="s">
        <v>39062</v>
      </c>
      <c r="S2716" s="15" t="s">
        <v>39063</v>
      </c>
      <c r="T2716" s="15" t="s">
        <v>3010</v>
      </c>
      <c r="U2716" s="15" t="s">
        <v>53</v>
      </c>
      <c r="V2716" s="15" t="s">
        <v>45612</v>
      </c>
      <c r="W2716" s="15" t="s">
        <v>264</v>
      </c>
      <c r="X2716" s="15" t="str">
        <f>_xlfn.XLOOKUP(_LOOKUP[[#This Row],[AdjusterMemberName]],_Adjuster[Adjuster Name],_Adjuster[Email],,0)</f>
        <v>sBonnevie@knightcompany.com</v>
      </c>
      <c r="Y2716" s="15" t="str">
        <f>_xlfn.XLOOKUP(_LOOKUP[[#This Row],[AdjusterMemberName]],_Adjuster[Adjuster Name],_Adjuster[Phone Number],,0)</f>
        <v>323-692-4064</v>
      </c>
      <c r="Z2716" s="15" t="s">
        <v>39064</v>
      </c>
      <c r="AA27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12883 Filmore St, Pacoima  CA 91331</v>
      </c>
      <c r="AB2716" s="15"/>
    </row>
    <row r="2717" spans="1:28" x14ac:dyDescent="0.3">
      <c r="A2717" s="14">
        <v>1</v>
      </c>
      <c r="B2717" s="14">
        <v>1</v>
      </c>
      <c r="C2717" s="15" t="s">
        <v>25493</v>
      </c>
      <c r="D2717" s="15" t="s">
        <v>25494</v>
      </c>
      <c r="E2717" s="15">
        <v>45624</v>
      </c>
      <c r="F2717" s="15" t="s">
        <v>25495</v>
      </c>
      <c r="G2717" s="15">
        <v>45561</v>
      </c>
      <c r="H2717" s="15">
        <v>45742</v>
      </c>
      <c r="I2717" s="15" t="s">
        <v>25496</v>
      </c>
      <c r="J2717" s="15" t="s">
        <v>25497</v>
      </c>
      <c r="K2717" s="15" t="s">
        <v>45827</v>
      </c>
      <c r="L2717" s="15" t="s">
        <v>270</v>
      </c>
      <c r="M2717" s="15" t="s">
        <v>271</v>
      </c>
      <c r="N2717" s="14">
        <v>2017</v>
      </c>
      <c r="O2717" s="15" t="s">
        <v>25498</v>
      </c>
      <c r="P2717" s="15" t="s">
        <v>81</v>
      </c>
      <c r="Q2717" s="15" t="s">
        <v>47019</v>
      </c>
      <c r="R2717" s="15" t="s">
        <v>2190</v>
      </c>
      <c r="S2717" s="15" t="s">
        <v>25499</v>
      </c>
      <c r="T2717" s="15" t="s">
        <v>174</v>
      </c>
      <c r="U2717" s="15" t="s">
        <v>53</v>
      </c>
      <c r="V2717" s="15" t="s">
        <v>45367</v>
      </c>
      <c r="W2717" s="15" t="s">
        <v>1357</v>
      </c>
      <c r="X2717" s="15" t="str">
        <f>_xlfn.XLOOKUP(_LOOKUP[[#This Row],[AdjusterMemberName]],_Adjuster[Adjuster Name],_Adjuster[Email],,0)</f>
        <v>jRivera1@knightcompany.com</v>
      </c>
      <c r="Y2717" s="15" t="str">
        <f>_xlfn.XLOOKUP(_LOOKUP[[#This Row],[AdjusterMemberName]],_Adjuster[Adjuster Name],_Adjuster[Phone Number],,0)</f>
        <v>424-559-5239</v>
      </c>
      <c r="Z2717" s="15" t="s">
        <v>25500</v>
      </c>
      <c r="AA27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1527 E 48Th Pl, Los Angeles  CA 90011</v>
      </c>
      <c r="AB2717" s="15">
        <v>45654</v>
      </c>
    </row>
    <row r="2718" spans="1:28" x14ac:dyDescent="0.3">
      <c r="A2718" s="14">
        <v>1</v>
      </c>
      <c r="B2718" s="14">
        <v>0</v>
      </c>
      <c r="C2718" s="15" t="s">
        <v>25566</v>
      </c>
      <c r="D2718" s="15" t="s">
        <v>25567</v>
      </c>
      <c r="E2718" s="15">
        <v>45624</v>
      </c>
      <c r="F2718" s="15" t="s">
        <v>25568</v>
      </c>
      <c r="G2718" s="15">
        <v>45594</v>
      </c>
      <c r="H2718" s="15">
        <v>45776</v>
      </c>
      <c r="I2718" s="15" t="s">
        <v>25569</v>
      </c>
      <c r="J2718" s="15" t="s">
        <v>25570</v>
      </c>
      <c r="K2718" s="15" t="s">
        <v>45329</v>
      </c>
      <c r="L2718" s="15" t="s">
        <v>128</v>
      </c>
      <c r="M2718" s="15" t="s">
        <v>6861</v>
      </c>
      <c r="N2718" s="14">
        <v>1998</v>
      </c>
      <c r="O2718" s="15" t="s">
        <v>25571</v>
      </c>
      <c r="P2718" s="15" t="s">
        <v>106</v>
      </c>
      <c r="Q2718" s="15" t="s">
        <v>47065</v>
      </c>
      <c r="R2718" s="15" t="s">
        <v>25572</v>
      </c>
      <c r="S2718" s="15" t="s">
        <v>25573</v>
      </c>
      <c r="T2718" s="15" t="s">
        <v>1782</v>
      </c>
      <c r="U2718" s="15" t="s">
        <v>53</v>
      </c>
      <c r="V2718" s="15" t="s">
        <v>45868</v>
      </c>
      <c r="W2718" s="15" t="s">
        <v>1186</v>
      </c>
      <c r="X2718" s="15" t="str">
        <f>_xlfn.XLOOKUP(_LOOKUP[[#This Row],[AdjusterMemberName]],_Adjuster[Adjuster Name],_Adjuster[Email],,0)</f>
        <v>sAkinleye@knightcompany.com</v>
      </c>
      <c r="Y2718" s="15" t="str">
        <f>_xlfn.XLOOKUP(_LOOKUP[[#This Row],[AdjusterMemberName]],_Adjuster[Adjuster Name],_Adjuster[Phone Number],,0)</f>
        <v>424-559-5280</v>
      </c>
      <c r="Z2718" s="15" t="s">
        <v>25574</v>
      </c>
      <c r="AA27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2440 E El Segundo Blvd, Compton  CA 90222</v>
      </c>
      <c r="AB2718" s="15"/>
    </row>
    <row r="2719" spans="1:28" x14ac:dyDescent="0.3">
      <c r="A2719" s="14">
        <v>1</v>
      </c>
      <c r="B2719" s="14">
        <v>1</v>
      </c>
      <c r="C2719" s="15" t="s">
        <v>25595</v>
      </c>
      <c r="D2719" s="15" t="s">
        <v>25596</v>
      </c>
      <c r="E2719" s="15">
        <v>45624</v>
      </c>
      <c r="F2719" s="15" t="s">
        <v>25597</v>
      </c>
      <c r="G2719" s="15">
        <v>45520</v>
      </c>
      <c r="H2719" s="15">
        <v>45704</v>
      </c>
      <c r="I2719" s="15" t="s">
        <v>25598</v>
      </c>
      <c r="J2719" s="15" t="s">
        <v>25599</v>
      </c>
      <c r="K2719" s="15" t="s">
        <v>45373</v>
      </c>
      <c r="L2719" s="15" t="s">
        <v>128</v>
      </c>
      <c r="M2719" s="15" t="s">
        <v>170</v>
      </c>
      <c r="N2719" s="14">
        <v>2019</v>
      </c>
      <c r="O2719" s="15" t="s">
        <v>25600</v>
      </c>
      <c r="P2719" s="15" t="s">
        <v>106</v>
      </c>
      <c r="Q2719" s="15" t="s">
        <v>47073</v>
      </c>
      <c r="R2719" s="15" t="s">
        <v>25601</v>
      </c>
      <c r="S2719" s="15" t="s">
        <v>25602</v>
      </c>
      <c r="T2719" s="15" t="s">
        <v>96</v>
      </c>
      <c r="U2719" s="15" t="s">
        <v>53</v>
      </c>
      <c r="V2719" s="15" t="s">
        <v>45731</v>
      </c>
      <c r="W2719" s="15" t="s">
        <v>3974</v>
      </c>
      <c r="X2719" s="15" t="str">
        <f>_xlfn.XLOOKUP(_LOOKUP[[#This Row],[AdjusterMemberName]],_Adjuster[Adjuster Name],_Adjuster[Email],,0)</f>
        <v>LMiller@knightcompany.com</v>
      </c>
      <c r="Y2719" s="15" t="str">
        <f>_xlfn.XLOOKUP(_LOOKUP[[#This Row],[AdjusterMemberName]],_Adjuster[Adjuster Name],_Adjuster[Phone Number],,0)</f>
        <v>424-559-5378</v>
      </c>
      <c r="Z2719" s="15" t="s">
        <v>25603</v>
      </c>
      <c r="AA27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13400 Elsworth St Apt 717, Moreno Valley  CA 92553</v>
      </c>
      <c r="AB2719" s="15"/>
    </row>
    <row r="2720" spans="1:28" x14ac:dyDescent="0.3">
      <c r="A2720" s="14">
        <v>1</v>
      </c>
      <c r="B2720" s="14">
        <v>1</v>
      </c>
      <c r="C2720" s="15" t="s">
        <v>14399</v>
      </c>
      <c r="D2720" s="15" t="s">
        <v>14399</v>
      </c>
      <c r="E2720" s="15">
        <v>45624</v>
      </c>
      <c r="F2720" s="15" t="s">
        <v>25774</v>
      </c>
      <c r="G2720" s="15">
        <v>45597</v>
      </c>
      <c r="H2720" s="15">
        <v>45778</v>
      </c>
      <c r="I2720" s="15" t="s">
        <v>25775</v>
      </c>
      <c r="J2720" s="15" t="s">
        <v>14293</v>
      </c>
      <c r="K2720" s="15" t="s">
        <v>45496</v>
      </c>
      <c r="L2720" s="15" t="s">
        <v>128</v>
      </c>
      <c r="M2720" s="15" t="s">
        <v>170</v>
      </c>
      <c r="N2720" s="14">
        <v>2014</v>
      </c>
      <c r="O2720" s="15" t="s">
        <v>25776</v>
      </c>
      <c r="P2720" s="15" t="s">
        <v>106</v>
      </c>
      <c r="Q2720" s="15" t="s">
        <v>47006</v>
      </c>
      <c r="R2720" s="15" t="s">
        <v>14404</v>
      </c>
      <c r="S2720" s="15" t="s">
        <v>14405</v>
      </c>
      <c r="T2720" s="15" t="s">
        <v>308</v>
      </c>
      <c r="U2720" s="15" t="s">
        <v>53</v>
      </c>
      <c r="V2720" s="15" t="s">
        <v>45720</v>
      </c>
      <c r="W2720" s="15" t="s">
        <v>3307</v>
      </c>
      <c r="X2720" s="15" t="e">
        <f>_xlfn.XLOOKUP(_LOOKUP[[#This Row],[AdjusterMemberName]],_Adjuster[Adjuster Name],_Adjuster[Email],,0)</f>
        <v>#N/A</v>
      </c>
      <c r="Y2720" s="15" t="e">
        <f>_xlfn.XLOOKUP(_LOOKUP[[#This Row],[AdjusterMemberName]],_Adjuster[Adjuster Name],_Adjuster[Phone Number],,0)</f>
        <v>#N/A</v>
      </c>
      <c r="Z2720" s="15" t="s">
        <v>14406</v>
      </c>
      <c r="AA27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9422 51St St, Riverside  CA 92509</v>
      </c>
      <c r="AB2720" s="15">
        <v>45679</v>
      </c>
    </row>
    <row r="2721" spans="1:28" x14ac:dyDescent="0.3">
      <c r="A2721" s="14">
        <v>1</v>
      </c>
      <c r="B2721" s="14">
        <v>1</v>
      </c>
      <c r="C2721" s="15" t="s">
        <v>23310</v>
      </c>
      <c r="D2721" s="15" t="s">
        <v>23310</v>
      </c>
      <c r="E2721" s="15">
        <v>45624</v>
      </c>
      <c r="F2721" s="15" t="s">
        <v>25831</v>
      </c>
      <c r="G2721" s="15">
        <v>45600</v>
      </c>
      <c r="H2721" s="15">
        <v>45781</v>
      </c>
      <c r="I2721" s="15" t="s">
        <v>25832</v>
      </c>
      <c r="J2721" s="15" t="s">
        <v>25833</v>
      </c>
      <c r="K2721" s="15" t="s">
        <v>45332</v>
      </c>
      <c r="L2721" s="15" t="s">
        <v>25</v>
      </c>
      <c r="M2721" s="15" t="s">
        <v>24316</v>
      </c>
      <c r="N2721" s="14">
        <v>2010</v>
      </c>
      <c r="O2721" s="15" t="s">
        <v>25834</v>
      </c>
      <c r="P2721" s="15" t="s">
        <v>106</v>
      </c>
      <c r="Q2721" s="15" t="s">
        <v>47019</v>
      </c>
      <c r="R2721" s="15" t="s">
        <v>162</v>
      </c>
      <c r="S2721" s="15" t="s">
        <v>25835</v>
      </c>
      <c r="T2721" s="15" t="s">
        <v>1964</v>
      </c>
      <c r="U2721" s="15" t="s">
        <v>53</v>
      </c>
      <c r="V2721" s="15" t="s">
        <v>46149</v>
      </c>
      <c r="W2721" s="15" t="s">
        <v>264</v>
      </c>
      <c r="X2721" s="15" t="str">
        <f>_xlfn.XLOOKUP(_LOOKUP[[#This Row],[AdjusterMemberName]],_Adjuster[Adjuster Name],_Adjuster[Email],,0)</f>
        <v>sBonnevie@knightcompany.com</v>
      </c>
      <c r="Y2721" s="15" t="str">
        <f>_xlfn.XLOOKUP(_LOOKUP[[#This Row],[AdjusterMemberName]],_Adjuster[Adjuster Name],_Adjuster[Phone Number],,0)</f>
        <v>323-692-4064</v>
      </c>
      <c r="Z2721" s="15" t="s">
        <v>25836</v>
      </c>
      <c r="AA27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11517 Old River School Rd Apt A, Downey  CA 90241</v>
      </c>
      <c r="AB2721" s="15">
        <v>45694</v>
      </c>
    </row>
    <row r="2722" spans="1:28" x14ac:dyDescent="0.3">
      <c r="A2722" s="14">
        <v>1</v>
      </c>
      <c r="B2722" s="14">
        <v>0</v>
      </c>
      <c r="C2722" s="15" t="s">
        <v>11028</v>
      </c>
      <c r="D2722" s="15" t="s">
        <v>25914</v>
      </c>
      <c r="E2722" s="15">
        <v>45624</v>
      </c>
      <c r="F2722" s="15" t="s">
        <v>24877</v>
      </c>
      <c r="G2722" s="15">
        <v>45601</v>
      </c>
      <c r="H2722" s="15">
        <v>45782</v>
      </c>
      <c r="I2722" s="15" t="s">
        <v>25915</v>
      </c>
      <c r="J2722" s="15" t="s">
        <v>25916</v>
      </c>
      <c r="K2722" s="15" t="s">
        <v>45496</v>
      </c>
      <c r="L2722" s="15" t="s">
        <v>103</v>
      </c>
      <c r="M2722" s="15" t="s">
        <v>1336</v>
      </c>
      <c r="N2722" s="14">
        <v>2002</v>
      </c>
      <c r="O2722" s="15" t="s">
        <v>25917</v>
      </c>
      <c r="P2722" s="15" t="s">
        <v>106</v>
      </c>
      <c r="Q2722" s="15" t="s">
        <v>47019</v>
      </c>
      <c r="R2722" s="15" t="s">
        <v>11034</v>
      </c>
      <c r="S2722" s="15" t="s">
        <v>24881</v>
      </c>
      <c r="T2722" s="15" t="s">
        <v>174</v>
      </c>
      <c r="U2722" s="15" t="s">
        <v>53</v>
      </c>
      <c r="V2722" s="15" t="s">
        <v>45367</v>
      </c>
      <c r="W2722" s="15" t="s">
        <v>367</v>
      </c>
      <c r="X2722" s="15" t="str">
        <f>_xlfn.XLOOKUP(_LOOKUP[[#This Row],[AdjusterMemberName]],_Adjuster[Adjuster Name],_Adjuster[Email],,0)</f>
        <v>dHernandez4@knightcompany.com</v>
      </c>
      <c r="Y2722" s="15" t="str">
        <f>_xlfn.XLOOKUP(_LOOKUP[[#This Row],[AdjusterMemberName]],_Adjuster[Adjuster Name],_Adjuster[Phone Number],,0)</f>
        <v>323-315-7819</v>
      </c>
      <c r="Z2722" s="15" t="s">
        <v>11036</v>
      </c>
      <c r="AA27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15719 Chase St , North Hills  CA 91343</v>
      </c>
      <c r="AB2722" s="15"/>
    </row>
    <row r="2723" spans="1:28" x14ac:dyDescent="0.3">
      <c r="A2723" s="14">
        <v>1</v>
      </c>
      <c r="B2723" s="14">
        <v>1</v>
      </c>
      <c r="C2723" s="15" t="s">
        <v>26008</v>
      </c>
      <c r="D2723" s="15" t="s">
        <v>26008</v>
      </c>
      <c r="E2723" s="15">
        <v>45624</v>
      </c>
      <c r="F2723" s="15" t="s">
        <v>26009</v>
      </c>
      <c r="G2723" s="15">
        <v>45605</v>
      </c>
      <c r="H2723" s="15">
        <v>45786</v>
      </c>
      <c r="I2723" s="15" t="s">
        <v>26010</v>
      </c>
      <c r="J2723" s="15" t="s">
        <v>26011</v>
      </c>
      <c r="K2723" s="15" t="s">
        <v>45332</v>
      </c>
      <c r="L2723" s="15" t="s">
        <v>139</v>
      </c>
      <c r="M2723" s="15" t="s">
        <v>18701</v>
      </c>
      <c r="N2723" s="14">
        <v>1994</v>
      </c>
      <c r="O2723" s="15" t="s">
        <v>26012</v>
      </c>
      <c r="P2723" s="15" t="s">
        <v>106</v>
      </c>
      <c r="Q2723" s="15" t="s">
        <v>47061</v>
      </c>
      <c r="R2723" s="15" t="s">
        <v>345</v>
      </c>
      <c r="S2723" s="15" t="s">
        <v>26013</v>
      </c>
      <c r="T2723" s="15" t="s">
        <v>8503</v>
      </c>
      <c r="U2723" s="15" t="s">
        <v>53</v>
      </c>
      <c r="V2723" s="15" t="s">
        <v>45921</v>
      </c>
      <c r="W2723" s="15" t="s">
        <v>5071</v>
      </c>
      <c r="X2723" s="15" t="str">
        <f>_xlfn.XLOOKUP(_LOOKUP[[#This Row],[AdjusterMemberName]],_Adjuster[Adjuster Name],_Adjuster[Email],,0)</f>
        <v>AMontelongo@knightcompany.com</v>
      </c>
      <c r="Y2723" s="15" t="str">
        <f>_xlfn.XLOOKUP(_LOOKUP[[#This Row],[AdjusterMemberName]],_Adjuster[Adjuster Name],_Adjuster[Phone Number],,0)</f>
        <v>424-559-5425</v>
      </c>
      <c r="Z2723" s="15" t="s">
        <v>26014</v>
      </c>
      <c r="AA27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275 Royal Glen Dr, Fallbrook  CA 92028</v>
      </c>
      <c r="AB2723" s="15"/>
    </row>
    <row r="2724" spans="1:28" x14ac:dyDescent="0.3">
      <c r="A2724" s="14">
        <v>1</v>
      </c>
      <c r="B2724" s="14">
        <v>1</v>
      </c>
      <c r="C2724" s="15" t="s">
        <v>25475</v>
      </c>
      <c r="D2724" s="15" t="s">
        <v>25475</v>
      </c>
      <c r="E2724" s="15">
        <v>45623</v>
      </c>
      <c r="F2724" s="15" t="s">
        <v>25476</v>
      </c>
      <c r="G2724" s="15">
        <v>45492</v>
      </c>
      <c r="H2724" s="15">
        <v>45676</v>
      </c>
      <c r="I2724" s="15" t="s">
        <v>25477</v>
      </c>
      <c r="J2724" s="15" t="s">
        <v>25478</v>
      </c>
      <c r="K2724" s="15" t="s">
        <v>45872</v>
      </c>
      <c r="L2724" s="15" t="s">
        <v>128</v>
      </c>
      <c r="M2724" s="15" t="s">
        <v>836</v>
      </c>
      <c r="N2724" s="14">
        <v>2006</v>
      </c>
      <c r="O2724" s="15" t="s">
        <v>25479</v>
      </c>
      <c r="P2724" s="15" t="s">
        <v>106</v>
      </c>
      <c r="Q2724" s="15" t="s">
        <v>47061</v>
      </c>
      <c r="R2724" s="15" t="s">
        <v>25480</v>
      </c>
      <c r="S2724" s="15" t="s">
        <v>25481</v>
      </c>
      <c r="T2724" s="15" t="s">
        <v>3781</v>
      </c>
      <c r="U2724" s="15" t="s">
        <v>53</v>
      </c>
      <c r="V2724" s="15" t="s">
        <v>46470</v>
      </c>
      <c r="W2724" s="15" t="s">
        <v>850</v>
      </c>
      <c r="X2724" s="15" t="e">
        <f>_xlfn.XLOOKUP(_LOOKUP[[#This Row],[AdjusterMemberName]],_Adjuster[Adjuster Name],_Adjuster[Email],,0)</f>
        <v>#N/A</v>
      </c>
      <c r="Y2724" s="15" t="e">
        <f>_xlfn.XLOOKUP(_LOOKUP[[#This Row],[AdjusterMemberName]],_Adjuster[Adjuster Name],_Adjuster[Phone Number],,0)</f>
        <v>#N/A</v>
      </c>
      <c r="Z2724" s="15" t="s">
        <v>25482</v>
      </c>
      <c r="AA27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345 Adams St Apt 3, Taft  CA 93268</v>
      </c>
      <c r="AB2724" s="15"/>
    </row>
    <row r="2725" spans="1:28" x14ac:dyDescent="0.3">
      <c r="A2725" s="14">
        <v>1</v>
      </c>
      <c r="B2725" s="14">
        <v>1</v>
      </c>
      <c r="C2725" s="15" t="s">
        <v>25511</v>
      </c>
      <c r="D2725" s="15" t="s">
        <v>25511</v>
      </c>
      <c r="E2725" s="15">
        <v>45623</v>
      </c>
      <c r="F2725" s="15" t="s">
        <v>25512</v>
      </c>
      <c r="G2725" s="15">
        <v>45526</v>
      </c>
      <c r="H2725" s="15">
        <v>45710</v>
      </c>
      <c r="I2725" s="15" t="s">
        <v>25513</v>
      </c>
      <c r="J2725" s="15" t="s">
        <v>25514</v>
      </c>
      <c r="K2725" s="15" t="s">
        <v>45855</v>
      </c>
      <c r="L2725" s="15" t="s">
        <v>25</v>
      </c>
      <c r="M2725" s="15" t="s">
        <v>13698</v>
      </c>
      <c r="N2725" s="14">
        <v>2017</v>
      </c>
      <c r="O2725" s="15" t="s">
        <v>25515</v>
      </c>
      <c r="P2725" s="15" t="s">
        <v>106</v>
      </c>
      <c r="Q2725" s="15" t="s">
        <v>47019</v>
      </c>
      <c r="R2725" s="15" t="s">
        <v>25516</v>
      </c>
      <c r="S2725" s="15" t="s">
        <v>25517</v>
      </c>
      <c r="T2725" s="15" t="s">
        <v>11780</v>
      </c>
      <c r="U2725" s="15" t="s">
        <v>53</v>
      </c>
      <c r="V2725" s="15" t="s">
        <v>45414</v>
      </c>
      <c r="W2725" s="15" t="s">
        <v>1049</v>
      </c>
      <c r="X2725" s="15" t="str">
        <f>_xlfn.XLOOKUP(_LOOKUP[[#This Row],[AdjusterMemberName]],_Adjuster[Adjuster Name],_Adjuster[Email],,0)</f>
        <v>cPenate@knightcompany.com</v>
      </c>
      <c r="Y2725" s="15" t="str">
        <f>_xlfn.XLOOKUP(_LOOKUP[[#This Row],[AdjusterMemberName]],_Adjuster[Adjuster Name],_Adjuster[Phone Number],,0)</f>
        <v>424-559-5385</v>
      </c>
      <c r="Z2725" s="15" t="s">
        <v>25518</v>
      </c>
      <c r="AA27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29005 San Jacinto Rd, Nuevo  CA 92567</v>
      </c>
      <c r="AB2725" s="15"/>
    </row>
    <row r="2726" spans="1:28" x14ac:dyDescent="0.3">
      <c r="A2726" s="14">
        <v>1</v>
      </c>
      <c r="B2726" s="14">
        <v>0</v>
      </c>
      <c r="C2726" s="15" t="s">
        <v>26110</v>
      </c>
      <c r="D2726" s="15" t="s">
        <v>26111</v>
      </c>
      <c r="E2726" s="15">
        <v>45623</v>
      </c>
      <c r="F2726" s="15" t="s">
        <v>26112</v>
      </c>
      <c r="G2726" s="15">
        <v>45589</v>
      </c>
      <c r="H2726" s="15">
        <v>45771</v>
      </c>
      <c r="I2726" s="15" t="s">
        <v>26113</v>
      </c>
      <c r="J2726" s="15" t="s">
        <v>26114</v>
      </c>
      <c r="K2726" s="15" t="s">
        <v>45974</v>
      </c>
      <c r="L2726" s="15" t="s">
        <v>270</v>
      </c>
      <c r="M2726" s="15" t="s">
        <v>16189</v>
      </c>
      <c r="N2726" s="14">
        <v>2022</v>
      </c>
      <c r="O2726" s="15" t="s">
        <v>26115</v>
      </c>
      <c r="P2726" s="15" t="s">
        <v>106</v>
      </c>
      <c r="Q2726" s="15" t="s">
        <v>47092</v>
      </c>
      <c r="R2726" s="15" t="s">
        <v>4551</v>
      </c>
      <c r="S2726" s="15" t="s">
        <v>26116</v>
      </c>
      <c r="T2726" s="15" t="s">
        <v>122</v>
      </c>
      <c r="U2726" s="15" t="s">
        <v>53</v>
      </c>
      <c r="V2726" s="15" t="s">
        <v>45784</v>
      </c>
      <c r="W2726" s="15" t="s">
        <v>3307</v>
      </c>
      <c r="X2726" s="15" t="e">
        <f>_xlfn.XLOOKUP(_LOOKUP[[#This Row],[AdjusterMemberName]],_Adjuster[Adjuster Name],_Adjuster[Email],,0)</f>
        <v>#N/A</v>
      </c>
      <c r="Y2726" s="15" t="e">
        <f>_xlfn.XLOOKUP(_LOOKUP[[#This Row],[AdjusterMemberName]],_Adjuster[Adjuster Name],_Adjuster[Phone Number],,0)</f>
        <v>#N/A</v>
      </c>
      <c r="Z2726" s="15" t="s">
        <v>26117</v>
      </c>
      <c r="AA27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25844 Basil Ct, Moreno Valley  CA 92553</v>
      </c>
      <c r="AB2726" s="15"/>
    </row>
    <row r="2727" spans="1:28" x14ac:dyDescent="0.3">
      <c r="A2727" s="14">
        <v>1</v>
      </c>
      <c r="B2727" s="14">
        <v>1</v>
      </c>
      <c r="C2727" s="15" t="s">
        <v>26199</v>
      </c>
      <c r="D2727" s="15" t="s">
        <v>26200</v>
      </c>
      <c r="E2727" s="15">
        <v>45623</v>
      </c>
      <c r="F2727" s="15" t="s">
        <v>26201</v>
      </c>
      <c r="G2727" s="15">
        <v>45468</v>
      </c>
      <c r="H2727" s="15">
        <v>45651</v>
      </c>
      <c r="I2727" s="15" t="s">
        <v>26202</v>
      </c>
      <c r="J2727" s="15" t="s">
        <v>26203</v>
      </c>
      <c r="K2727" s="15" t="s">
        <v>45336</v>
      </c>
      <c r="L2727" s="15" t="s">
        <v>25</v>
      </c>
      <c r="M2727" s="15" t="s">
        <v>373</v>
      </c>
      <c r="N2727" s="14">
        <v>2015</v>
      </c>
      <c r="O2727" s="15" t="s">
        <v>26204</v>
      </c>
      <c r="P2727" s="15" t="s">
        <v>106</v>
      </c>
      <c r="Q2727" s="15" t="s">
        <v>47019</v>
      </c>
      <c r="R2727" s="15" t="s">
        <v>2190</v>
      </c>
      <c r="S2727" s="15" t="s">
        <v>26205</v>
      </c>
      <c r="T2727" s="15" t="s">
        <v>327</v>
      </c>
      <c r="U2727" s="15" t="s">
        <v>53</v>
      </c>
      <c r="V2727" s="15" t="s">
        <v>45527</v>
      </c>
      <c r="W2727" s="15" t="s">
        <v>850</v>
      </c>
      <c r="X2727" s="15" t="e">
        <f>_xlfn.XLOOKUP(_LOOKUP[[#This Row],[AdjusterMemberName]],_Adjuster[Adjuster Name],_Adjuster[Email],,0)</f>
        <v>#N/A</v>
      </c>
      <c r="Y2727" s="15" t="e">
        <f>_xlfn.XLOOKUP(_LOOKUP[[#This Row],[AdjusterMemberName]],_Adjuster[Adjuster Name],_Adjuster[Phone Number],,0)</f>
        <v>#N/A</v>
      </c>
      <c r="Z2727" s="15" t="s">
        <v>26206</v>
      </c>
      <c r="AA27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9325 State St, South Gate  CA 90280</v>
      </c>
      <c r="AB2727" s="15"/>
    </row>
    <row r="2728" spans="1:28" x14ac:dyDescent="0.3">
      <c r="A2728" s="14">
        <v>1</v>
      </c>
      <c r="B2728" s="14">
        <v>1</v>
      </c>
      <c r="C2728" s="15" t="s">
        <v>26406</v>
      </c>
      <c r="D2728" s="15" t="s">
        <v>26407</v>
      </c>
      <c r="E2728" s="15">
        <v>45623</v>
      </c>
      <c r="F2728" s="15" t="s">
        <v>26408</v>
      </c>
      <c r="G2728" s="15">
        <v>45587</v>
      </c>
      <c r="H2728" s="15">
        <v>45769</v>
      </c>
      <c r="I2728" s="15" t="s">
        <v>26409</v>
      </c>
      <c r="J2728" s="15" t="s">
        <v>26410</v>
      </c>
      <c r="K2728" s="15" t="s">
        <v>45336</v>
      </c>
      <c r="L2728" s="15" t="s">
        <v>128</v>
      </c>
      <c r="M2728" s="15" t="s">
        <v>2179</v>
      </c>
      <c r="N2728" s="14">
        <v>2023</v>
      </c>
      <c r="O2728" s="15" t="s">
        <v>26411</v>
      </c>
      <c r="P2728" s="15" t="s">
        <v>106</v>
      </c>
      <c r="Q2728" s="15" t="s">
        <v>47061</v>
      </c>
      <c r="R2728" s="15" t="s">
        <v>11959</v>
      </c>
      <c r="S2728" s="15" t="s">
        <v>26412</v>
      </c>
      <c r="T2728" s="15" t="s">
        <v>2581</v>
      </c>
      <c r="U2728" s="15" t="s">
        <v>53</v>
      </c>
      <c r="V2728" s="15" t="s">
        <v>45880</v>
      </c>
      <c r="W2728" s="15" t="s">
        <v>850</v>
      </c>
      <c r="X2728" s="15" t="e">
        <f>_xlfn.XLOOKUP(_LOOKUP[[#This Row],[AdjusterMemberName]],_Adjuster[Adjuster Name],_Adjuster[Email],,0)</f>
        <v>#N/A</v>
      </c>
      <c r="Y2728" s="15" t="e">
        <f>_xlfn.XLOOKUP(_LOOKUP[[#This Row],[AdjusterMemberName]],_Adjuster[Adjuster Name],_Adjuster[Phone Number],,0)</f>
        <v>#N/A</v>
      </c>
      <c r="Z2728" s="15" t="s">
        <v>26413</v>
      </c>
      <c r="AA27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8434 Cedarwood Ln, Rancho Cucamonga  CA 91730</v>
      </c>
      <c r="AB2728" s="15"/>
    </row>
    <row r="2729" spans="1:28" x14ac:dyDescent="0.3">
      <c r="A2729" s="14">
        <v>1</v>
      </c>
      <c r="B2729" s="14">
        <v>1</v>
      </c>
      <c r="C2729" s="15" t="s">
        <v>15752</v>
      </c>
      <c r="D2729" s="15" t="s">
        <v>15752</v>
      </c>
      <c r="E2729" s="15">
        <v>45623</v>
      </c>
      <c r="F2729" s="15" t="s">
        <v>27078</v>
      </c>
      <c r="G2729" s="15">
        <v>45598</v>
      </c>
      <c r="H2729" s="15">
        <v>45779</v>
      </c>
      <c r="I2729" s="15" t="s">
        <v>27079</v>
      </c>
      <c r="J2729" s="15" t="s">
        <v>27080</v>
      </c>
      <c r="K2729" s="15" t="s">
        <v>45554</v>
      </c>
      <c r="L2729" s="15" t="s">
        <v>201</v>
      </c>
      <c r="M2729" s="15" t="s">
        <v>15756</v>
      </c>
      <c r="N2729" s="14">
        <v>2017</v>
      </c>
      <c r="O2729" s="15" t="s">
        <v>15757</v>
      </c>
      <c r="P2729" s="15" t="s">
        <v>106</v>
      </c>
      <c r="Q2729" s="15" t="s">
        <v>47061</v>
      </c>
      <c r="R2729" s="15" t="s">
        <v>15758</v>
      </c>
      <c r="S2729" s="15" t="s">
        <v>15759</v>
      </c>
      <c r="T2729" s="15" t="s">
        <v>174</v>
      </c>
      <c r="U2729" s="15" t="s">
        <v>53</v>
      </c>
      <c r="V2729" s="15" t="s">
        <v>45516</v>
      </c>
      <c r="W2729" s="15" t="s">
        <v>264</v>
      </c>
      <c r="X2729" s="15" t="str">
        <f>_xlfn.XLOOKUP(_LOOKUP[[#This Row],[AdjusterMemberName]],_Adjuster[Adjuster Name],_Adjuster[Email],,0)</f>
        <v>sBonnevie@knightcompany.com</v>
      </c>
      <c r="Y2729" s="15" t="str">
        <f>_xlfn.XLOOKUP(_LOOKUP[[#This Row],[AdjusterMemberName]],_Adjuster[Adjuster Name],_Adjuster[Phone Number],,0)</f>
        <v>323-692-4064</v>
      </c>
      <c r="Z2729" s="15" t="s">
        <v>15760</v>
      </c>
      <c r="AA27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1752 N Hudson Ave, Los Angeles  CA 90028</v>
      </c>
      <c r="AB2729" s="15">
        <v>45679</v>
      </c>
    </row>
    <row r="2730" spans="1:28" x14ac:dyDescent="0.3">
      <c r="A2730" s="14">
        <v>1</v>
      </c>
      <c r="B2730" s="14">
        <v>1</v>
      </c>
      <c r="C2730" s="15" t="s">
        <v>15752</v>
      </c>
      <c r="D2730" s="15" t="s">
        <v>15752</v>
      </c>
      <c r="E2730" s="15">
        <v>45623</v>
      </c>
      <c r="F2730" s="15" t="s">
        <v>27078</v>
      </c>
      <c r="G2730" s="15">
        <v>45598</v>
      </c>
      <c r="H2730" s="15">
        <v>45779</v>
      </c>
      <c r="I2730" s="15" t="s">
        <v>27274</v>
      </c>
      <c r="J2730" s="15" t="s">
        <v>27275</v>
      </c>
      <c r="K2730" s="15" t="s">
        <v>45554</v>
      </c>
      <c r="L2730" s="15" t="s">
        <v>201</v>
      </c>
      <c r="M2730" s="15" t="s">
        <v>15756</v>
      </c>
      <c r="N2730" s="14">
        <v>2017</v>
      </c>
      <c r="O2730" s="15" t="s">
        <v>15757</v>
      </c>
      <c r="P2730" s="15" t="s">
        <v>106</v>
      </c>
      <c r="Q2730" s="15" t="s">
        <v>47061</v>
      </c>
      <c r="R2730" s="15" t="s">
        <v>15758</v>
      </c>
      <c r="S2730" s="15" t="s">
        <v>15759</v>
      </c>
      <c r="T2730" s="15" t="s">
        <v>174</v>
      </c>
      <c r="U2730" s="15" t="s">
        <v>53</v>
      </c>
      <c r="V2730" s="15" t="s">
        <v>45516</v>
      </c>
      <c r="W2730" s="15" t="s">
        <v>850</v>
      </c>
      <c r="X2730" s="15" t="e">
        <f>_xlfn.XLOOKUP(_LOOKUP[[#This Row],[AdjusterMemberName]],_Adjuster[Adjuster Name],_Adjuster[Email],,0)</f>
        <v>#N/A</v>
      </c>
      <c r="Y2730" s="15" t="e">
        <f>_xlfn.XLOOKUP(_LOOKUP[[#This Row],[AdjusterMemberName]],_Adjuster[Adjuster Name],_Adjuster[Phone Number],,0)</f>
        <v>#N/A</v>
      </c>
      <c r="Z2730" s="15" t="s">
        <v>15760</v>
      </c>
      <c r="AA27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1752 N Hudson Ave, Los Angeles  CA 90028</v>
      </c>
      <c r="AB2730" s="15">
        <v>45679</v>
      </c>
    </row>
    <row r="2731" spans="1:28" x14ac:dyDescent="0.3">
      <c r="A2731" s="14">
        <v>1</v>
      </c>
      <c r="B2731" s="14">
        <v>1</v>
      </c>
      <c r="C2731" s="15" t="s">
        <v>15752</v>
      </c>
      <c r="D2731" s="15" t="s">
        <v>15752</v>
      </c>
      <c r="E2731" s="15">
        <v>45623</v>
      </c>
      <c r="F2731" s="15" t="s">
        <v>27078</v>
      </c>
      <c r="G2731" s="15">
        <v>45598</v>
      </c>
      <c r="H2731" s="15">
        <v>45779</v>
      </c>
      <c r="I2731" s="15" t="s">
        <v>27418</v>
      </c>
      <c r="J2731" s="15" t="s">
        <v>27419</v>
      </c>
      <c r="K2731" s="15" t="s">
        <v>45332</v>
      </c>
      <c r="L2731" s="15" t="s">
        <v>201</v>
      </c>
      <c r="M2731" s="15" t="s">
        <v>15756</v>
      </c>
      <c r="N2731" s="14">
        <v>2017</v>
      </c>
      <c r="O2731" s="15" t="s">
        <v>15757</v>
      </c>
      <c r="P2731" s="15" t="s">
        <v>106</v>
      </c>
      <c r="Q2731" s="15" t="s">
        <v>47061</v>
      </c>
      <c r="R2731" s="15" t="s">
        <v>15758</v>
      </c>
      <c r="S2731" s="15" t="s">
        <v>15759</v>
      </c>
      <c r="T2731" s="15" t="s">
        <v>174</v>
      </c>
      <c r="U2731" s="15" t="s">
        <v>53</v>
      </c>
      <c r="V2731" s="15" t="s">
        <v>45516</v>
      </c>
      <c r="W2731" s="15" t="s">
        <v>264</v>
      </c>
      <c r="X2731" s="15" t="str">
        <f>_xlfn.XLOOKUP(_LOOKUP[[#This Row],[AdjusterMemberName]],_Adjuster[Adjuster Name],_Adjuster[Email],,0)</f>
        <v>sBonnevie@knightcompany.com</v>
      </c>
      <c r="Y2731" s="15" t="str">
        <f>_xlfn.XLOOKUP(_LOOKUP[[#This Row],[AdjusterMemberName]],_Adjuster[Adjuster Name],_Adjuster[Phone Number],,0)</f>
        <v>323-692-4064</v>
      </c>
      <c r="Z2731" s="15" t="s">
        <v>15760</v>
      </c>
      <c r="AA27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1752 N Hudson Ave, Los Angeles  CA 90028</v>
      </c>
      <c r="AB2731" s="15">
        <v>45679</v>
      </c>
    </row>
    <row r="2732" spans="1:28" x14ac:dyDescent="0.3">
      <c r="A2732" s="14">
        <v>1</v>
      </c>
      <c r="B2732" s="14">
        <v>1</v>
      </c>
      <c r="C2732" s="15" t="s">
        <v>1774</v>
      </c>
      <c r="D2732" s="15" t="s">
        <v>1774</v>
      </c>
      <c r="E2732" s="15">
        <v>45623</v>
      </c>
      <c r="F2732" s="15" t="s">
        <v>28394</v>
      </c>
      <c r="G2732" s="15">
        <v>45450</v>
      </c>
      <c r="H2732" s="15">
        <v>45633</v>
      </c>
      <c r="I2732" s="15" t="s">
        <v>28395</v>
      </c>
      <c r="J2732" s="15" t="s">
        <v>28396</v>
      </c>
      <c r="K2732" s="15" t="s">
        <v>45509</v>
      </c>
      <c r="L2732" s="15" t="s">
        <v>91</v>
      </c>
      <c r="M2732" s="15" t="s">
        <v>352</v>
      </c>
      <c r="N2732" s="14">
        <v>2015</v>
      </c>
      <c r="O2732" s="15" t="s">
        <v>28397</v>
      </c>
      <c r="P2732" s="15" t="s">
        <v>81</v>
      </c>
      <c r="Q2732" s="15" t="s">
        <v>47079</v>
      </c>
      <c r="R2732" s="15" t="s">
        <v>1780</v>
      </c>
      <c r="S2732" s="15" t="s">
        <v>1781</v>
      </c>
      <c r="T2732" s="15" t="s">
        <v>1782</v>
      </c>
      <c r="U2732" s="15" t="s">
        <v>53</v>
      </c>
      <c r="V2732" s="15" t="s">
        <v>45868</v>
      </c>
      <c r="W2732" s="15" t="s">
        <v>264</v>
      </c>
      <c r="X2732" s="15" t="str">
        <f>_xlfn.XLOOKUP(_LOOKUP[[#This Row],[AdjusterMemberName]],_Adjuster[Adjuster Name],_Adjuster[Email],,0)</f>
        <v>sBonnevie@knightcompany.com</v>
      </c>
      <c r="Y2732" s="15" t="str">
        <f>_xlfn.XLOOKUP(_LOOKUP[[#This Row],[AdjusterMemberName]],_Adjuster[Adjuster Name],_Adjuster[Phone Number],,0)</f>
        <v>323-692-4064</v>
      </c>
      <c r="Z2732" s="15" t="s">
        <v>1783</v>
      </c>
      <c r="AA27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12608 S Compton Ave, Compton  CA 90222</v>
      </c>
      <c r="AB2732" s="15"/>
    </row>
    <row r="2733" spans="1:28" x14ac:dyDescent="0.3">
      <c r="A2733" s="14">
        <v>1</v>
      </c>
      <c r="B2733" s="14">
        <v>0</v>
      </c>
      <c r="C2733" s="15" t="s">
        <v>28603</v>
      </c>
      <c r="D2733" s="15" t="s">
        <v>28604</v>
      </c>
      <c r="E2733" s="15">
        <v>45623</v>
      </c>
      <c r="F2733" s="15" t="s">
        <v>28605</v>
      </c>
      <c r="G2733" s="15">
        <v>45540</v>
      </c>
      <c r="H2733" s="15">
        <v>45721</v>
      </c>
      <c r="I2733" s="15" t="s">
        <v>28606</v>
      </c>
      <c r="J2733" s="15" t="s">
        <v>28607</v>
      </c>
      <c r="K2733" s="15" t="s">
        <v>45505</v>
      </c>
      <c r="L2733" s="15" t="s">
        <v>103</v>
      </c>
      <c r="M2733" s="15" t="s">
        <v>1336</v>
      </c>
      <c r="N2733" s="14">
        <v>2008</v>
      </c>
      <c r="O2733" s="15" t="s">
        <v>28608</v>
      </c>
      <c r="P2733" s="15" t="s">
        <v>81</v>
      </c>
      <c r="Q2733" s="15" t="s">
        <v>47065</v>
      </c>
      <c r="R2733" s="15" t="s">
        <v>1928</v>
      </c>
      <c r="S2733" s="15" t="s">
        <v>28609</v>
      </c>
      <c r="T2733" s="15" t="s">
        <v>308</v>
      </c>
      <c r="U2733" s="15" t="s">
        <v>53</v>
      </c>
      <c r="V2733" s="15" t="s">
        <v>45398</v>
      </c>
      <c r="W2733" s="15" t="s">
        <v>8635</v>
      </c>
      <c r="X2733" s="15" t="e">
        <f>_xlfn.XLOOKUP(_LOOKUP[[#This Row],[AdjusterMemberName]],_Adjuster[Adjuster Name],_Adjuster[Email],,0)</f>
        <v>#N/A</v>
      </c>
      <c r="Y2733" s="15" t="e">
        <f>_xlfn.XLOOKUP(_LOOKUP[[#This Row],[AdjusterMemberName]],_Adjuster[Adjuster Name],_Adjuster[Phone Number],,0)</f>
        <v>#N/A</v>
      </c>
      <c r="Z2733" s="15" t="s">
        <v>28610</v>
      </c>
      <c r="AA27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23671 Parkland Ave, Moreno Valley  CA 92557</v>
      </c>
      <c r="AB2733" s="15"/>
    </row>
    <row r="2734" spans="1:28" x14ac:dyDescent="0.3">
      <c r="A2734" s="14">
        <v>1</v>
      </c>
      <c r="B2734" s="14">
        <v>1</v>
      </c>
      <c r="C2734" s="15" t="s">
        <v>30682</v>
      </c>
      <c r="D2734" s="15" t="s">
        <v>30683</v>
      </c>
      <c r="E2734" s="15">
        <v>45623</v>
      </c>
      <c r="F2734" s="15" t="s">
        <v>30684</v>
      </c>
      <c r="G2734" s="15">
        <v>45461</v>
      </c>
      <c r="H2734" s="15">
        <v>45644</v>
      </c>
      <c r="I2734" s="15" t="s">
        <v>30685</v>
      </c>
      <c r="J2734" s="15" t="s">
        <v>30686</v>
      </c>
      <c r="K2734" s="15" t="s">
        <v>45332</v>
      </c>
      <c r="L2734" s="15" t="s">
        <v>25</v>
      </c>
      <c r="M2734" s="15" t="s">
        <v>480</v>
      </c>
      <c r="N2734" s="14">
        <v>2014</v>
      </c>
      <c r="O2734" s="15" t="s">
        <v>30687</v>
      </c>
      <c r="P2734" s="15" t="s">
        <v>81</v>
      </c>
      <c r="Q2734" s="15" t="s">
        <v>47065</v>
      </c>
      <c r="R2734" s="15" t="s">
        <v>30688</v>
      </c>
      <c r="S2734" s="15" t="s">
        <v>15265</v>
      </c>
      <c r="T2734" s="15" t="s">
        <v>446</v>
      </c>
      <c r="U2734" s="15" t="s">
        <v>53</v>
      </c>
      <c r="V2734" s="15" t="s">
        <v>46323</v>
      </c>
      <c r="W2734" s="15" t="s">
        <v>22473</v>
      </c>
      <c r="X2734" s="15" t="e">
        <f>_xlfn.XLOOKUP(_LOOKUP[[#This Row],[AdjusterMemberName]],_Adjuster[Adjuster Name],_Adjuster[Email],,0)</f>
        <v>#N/A</v>
      </c>
      <c r="Y2734" s="15" t="e">
        <f>_xlfn.XLOOKUP(_LOOKUP[[#This Row],[AdjusterMemberName]],_Adjuster[Adjuster Name],_Adjuster[Phone Number],,0)</f>
        <v>#N/A</v>
      </c>
      <c r="Z2734" s="15" t="s">
        <v>15266</v>
      </c>
      <c r="AA27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821 Shell Blvd Apt 204, Foster City  CA 94404</v>
      </c>
      <c r="AB2734" s="15"/>
    </row>
    <row r="2735" spans="1:28" x14ac:dyDescent="0.3">
      <c r="A2735" s="14">
        <v>1</v>
      </c>
      <c r="B2735" s="14">
        <v>0</v>
      </c>
      <c r="C2735" s="15" t="s">
        <v>9406</v>
      </c>
      <c r="D2735" s="15" t="s">
        <v>31704</v>
      </c>
      <c r="E2735" s="15">
        <v>45623</v>
      </c>
      <c r="F2735" s="15" t="s">
        <v>31705</v>
      </c>
      <c r="G2735" s="15">
        <v>45591</v>
      </c>
      <c r="H2735" s="15">
        <v>45773</v>
      </c>
      <c r="I2735" s="15" t="s">
        <v>31706</v>
      </c>
      <c r="J2735" s="15" t="s">
        <v>6298</v>
      </c>
      <c r="K2735" s="15" t="s">
        <v>45803</v>
      </c>
      <c r="L2735" s="15" t="s">
        <v>103</v>
      </c>
      <c r="M2735" s="15" t="s">
        <v>2946</v>
      </c>
      <c r="N2735" s="14">
        <v>2006</v>
      </c>
      <c r="O2735" s="15" t="s">
        <v>31707</v>
      </c>
      <c r="P2735" s="15" t="s">
        <v>106</v>
      </c>
      <c r="Q2735" s="15" t="s">
        <v>47065</v>
      </c>
      <c r="R2735" s="15" t="s">
        <v>9413</v>
      </c>
      <c r="S2735" s="15" t="s">
        <v>31708</v>
      </c>
      <c r="T2735" s="15" t="s">
        <v>1330</v>
      </c>
      <c r="U2735" s="15" t="s">
        <v>53</v>
      </c>
      <c r="V2735" s="15" t="s">
        <v>45669</v>
      </c>
      <c r="W2735" s="15" t="s">
        <v>3307</v>
      </c>
      <c r="X2735" s="15" t="e">
        <f>_xlfn.XLOOKUP(_LOOKUP[[#This Row],[AdjusterMemberName]],_Adjuster[Adjuster Name],_Adjuster[Email],,0)</f>
        <v>#N/A</v>
      </c>
      <c r="Y2735" s="15" t="e">
        <f>_xlfn.XLOOKUP(_LOOKUP[[#This Row],[AdjusterMemberName]],_Adjuster[Adjuster Name],_Adjuster[Phone Number],,0)</f>
        <v>#N/A</v>
      </c>
      <c r="Z2735" s="15" t="s">
        <v>9415</v>
      </c>
      <c r="AA27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8260 Quartzave, Winnetka  CA 91306</v>
      </c>
      <c r="AB2735" s="15"/>
    </row>
    <row r="2736" spans="1:28" x14ac:dyDescent="0.3">
      <c r="A2736" s="14">
        <v>1</v>
      </c>
      <c r="B2736" s="14">
        <v>1</v>
      </c>
      <c r="C2736" s="15" t="s">
        <v>25385</v>
      </c>
      <c r="D2736" s="15" t="s">
        <v>25385</v>
      </c>
      <c r="E2736" s="15">
        <v>45622</v>
      </c>
      <c r="F2736" s="15" t="s">
        <v>25386</v>
      </c>
      <c r="G2736" s="15">
        <v>45488</v>
      </c>
      <c r="H2736" s="15">
        <v>45672</v>
      </c>
      <c r="I2736" s="15" t="s">
        <v>25387</v>
      </c>
      <c r="J2736" s="15" t="s">
        <v>25388</v>
      </c>
      <c r="K2736" s="15" t="s">
        <v>45416</v>
      </c>
      <c r="L2736" s="15" t="s">
        <v>103</v>
      </c>
      <c r="M2736" s="15" t="s">
        <v>890</v>
      </c>
      <c r="N2736" s="14">
        <v>2022</v>
      </c>
      <c r="O2736" s="15" t="s">
        <v>25389</v>
      </c>
      <c r="P2736" s="15" t="s">
        <v>106</v>
      </c>
      <c r="Q2736" s="15" t="s">
        <v>47081</v>
      </c>
      <c r="R2736" s="15" t="s">
        <v>193</v>
      </c>
      <c r="S2736" s="15" t="s">
        <v>25390</v>
      </c>
      <c r="T2736" s="15" t="s">
        <v>4874</v>
      </c>
      <c r="U2736" s="15" t="s">
        <v>53</v>
      </c>
      <c r="V2736" s="15" t="s">
        <v>45372</v>
      </c>
      <c r="W2736" s="15" t="s">
        <v>3307</v>
      </c>
      <c r="X2736" s="15" t="e">
        <f>_xlfn.XLOOKUP(_LOOKUP[[#This Row],[AdjusterMemberName]],_Adjuster[Adjuster Name],_Adjuster[Email],,0)</f>
        <v>#N/A</v>
      </c>
      <c r="Y2736" s="15" t="e">
        <f>_xlfn.XLOOKUP(_LOOKUP[[#This Row],[AdjusterMemberName]],_Adjuster[Adjuster Name],_Adjuster[Phone Number],,0)</f>
        <v>#N/A</v>
      </c>
      <c r="Z2736" s="15" t="s">
        <v>25391</v>
      </c>
      <c r="AA27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33994 Canyon Ranch Rd, Wildomar  CA 92595</v>
      </c>
      <c r="AB2736" s="15"/>
    </row>
    <row r="2737" spans="1:28" x14ac:dyDescent="0.3">
      <c r="A2737" s="14">
        <v>1</v>
      </c>
      <c r="B2737" s="14">
        <v>1</v>
      </c>
      <c r="C2737" s="15" t="s">
        <v>25575</v>
      </c>
      <c r="D2737" s="15" t="s">
        <v>25575</v>
      </c>
      <c r="E2737" s="15">
        <v>45622</v>
      </c>
      <c r="F2737" s="15" t="s">
        <v>25576</v>
      </c>
      <c r="G2737" s="15">
        <v>45476</v>
      </c>
      <c r="H2737" s="15">
        <v>45660</v>
      </c>
      <c r="I2737" s="15" t="s">
        <v>25577</v>
      </c>
      <c r="J2737" s="15" t="s">
        <v>25578</v>
      </c>
      <c r="K2737" s="15" t="s">
        <v>46341</v>
      </c>
      <c r="L2737" s="15" t="s">
        <v>128</v>
      </c>
      <c r="M2737" s="15" t="s">
        <v>17371</v>
      </c>
      <c r="N2737" s="14">
        <v>2024</v>
      </c>
      <c r="O2737" s="15" t="s">
        <v>25579</v>
      </c>
      <c r="P2737" s="15" t="s">
        <v>106</v>
      </c>
      <c r="Q2737" s="15" t="s">
        <v>47073</v>
      </c>
      <c r="R2737" s="15" t="s">
        <v>25580</v>
      </c>
      <c r="S2737" s="15" t="s">
        <v>25581</v>
      </c>
      <c r="T2737" s="15" t="s">
        <v>174</v>
      </c>
      <c r="U2737" s="15" t="s">
        <v>53</v>
      </c>
      <c r="V2737" s="15" t="s">
        <v>45920</v>
      </c>
      <c r="W2737" s="15" t="s">
        <v>54</v>
      </c>
      <c r="X2737" s="15" t="str">
        <f>_xlfn.XLOOKUP(_LOOKUP[[#This Row],[AdjusterMemberName]],_Adjuster[Adjuster Name],_Adjuster[Email],,0)</f>
        <v>JRubalcava@knightcompany.com</v>
      </c>
      <c r="Y2737" s="15" t="str">
        <f>_xlfn.XLOOKUP(_LOOKUP[[#This Row],[AdjusterMemberName]],_Adjuster[Adjuster Name],_Adjuster[Phone Number],,0)</f>
        <v>424-559-5420</v>
      </c>
      <c r="Z2737" s="15" t="s">
        <v>25582</v>
      </c>
      <c r="AA27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4909 10Th Ave, Los Angeles  CA 90043</v>
      </c>
      <c r="AB2737" s="15"/>
    </row>
    <row r="2738" spans="1:28" x14ac:dyDescent="0.3">
      <c r="A2738" s="14">
        <v>1</v>
      </c>
      <c r="B2738" s="14">
        <v>1</v>
      </c>
      <c r="C2738" s="15" t="s">
        <v>26222</v>
      </c>
      <c r="D2738" s="15" t="s">
        <v>26222</v>
      </c>
      <c r="E2738" s="15">
        <v>45622</v>
      </c>
      <c r="F2738" s="15" t="s">
        <v>26223</v>
      </c>
      <c r="G2738" s="15">
        <v>45533</v>
      </c>
      <c r="H2738" s="15">
        <v>45716</v>
      </c>
      <c r="I2738" s="15" t="s">
        <v>26224</v>
      </c>
      <c r="J2738" s="15" t="s">
        <v>26225</v>
      </c>
      <c r="K2738" s="15" t="s">
        <v>45646</v>
      </c>
      <c r="L2738" s="15" t="s">
        <v>139</v>
      </c>
      <c r="M2738" s="15" t="s">
        <v>697</v>
      </c>
      <c r="N2738" s="14">
        <v>2020</v>
      </c>
      <c r="O2738" s="15" t="s">
        <v>26226</v>
      </c>
      <c r="P2738" s="15" t="s">
        <v>106</v>
      </c>
      <c r="Q2738" s="15" t="s">
        <v>47079</v>
      </c>
      <c r="R2738" s="15" t="s">
        <v>26227</v>
      </c>
      <c r="S2738" s="15" t="s">
        <v>26228</v>
      </c>
      <c r="T2738" s="15" t="s">
        <v>174</v>
      </c>
      <c r="U2738" s="15" t="s">
        <v>53</v>
      </c>
      <c r="V2738" s="15" t="s">
        <v>45441</v>
      </c>
      <c r="W2738" s="15" t="s">
        <v>1186</v>
      </c>
      <c r="X2738" s="15" t="str">
        <f>_xlfn.XLOOKUP(_LOOKUP[[#This Row],[AdjusterMemberName]],_Adjuster[Adjuster Name],_Adjuster[Email],,0)</f>
        <v>sAkinleye@knightcompany.com</v>
      </c>
      <c r="Y2738" s="15" t="str">
        <f>_xlfn.XLOOKUP(_LOOKUP[[#This Row],[AdjusterMemberName]],_Adjuster[Adjuster Name],_Adjuster[Phone Number],,0)</f>
        <v>424-559-5280</v>
      </c>
      <c r="Z2738" s="15" t="s">
        <v>26229</v>
      </c>
      <c r="AA27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1341 W 93Rd St, Los Angeles  CA 90044</v>
      </c>
      <c r="AB2738" s="15"/>
    </row>
    <row r="2739" spans="1:28" x14ac:dyDescent="0.3">
      <c r="A2739" s="14">
        <v>1</v>
      </c>
      <c r="B2739" s="14">
        <v>0</v>
      </c>
      <c r="C2739" s="15" t="s">
        <v>11417</v>
      </c>
      <c r="D2739" s="15" t="s">
        <v>26239</v>
      </c>
      <c r="E2739" s="15">
        <v>45622</v>
      </c>
      <c r="F2739" s="15" t="s">
        <v>26240</v>
      </c>
      <c r="G2739" s="15">
        <v>45458</v>
      </c>
      <c r="H2739" s="15">
        <v>45641</v>
      </c>
      <c r="I2739" s="15" t="s">
        <v>26241</v>
      </c>
      <c r="J2739" s="15" t="s">
        <v>3987</v>
      </c>
      <c r="K2739" s="15" t="s">
        <v>45332</v>
      </c>
      <c r="L2739" s="15" t="s">
        <v>103</v>
      </c>
      <c r="M2739" s="15" t="s">
        <v>304</v>
      </c>
      <c r="N2739" s="14">
        <v>2019</v>
      </c>
      <c r="O2739" s="15" t="s">
        <v>26242</v>
      </c>
      <c r="P2739" s="15" t="s">
        <v>106</v>
      </c>
      <c r="Q2739" s="15" t="s">
        <v>47061</v>
      </c>
      <c r="R2739" s="15" t="s">
        <v>11423</v>
      </c>
      <c r="S2739" s="15" t="s">
        <v>11424</v>
      </c>
      <c r="T2739" s="15" t="s">
        <v>3342</v>
      </c>
      <c r="U2739" s="15" t="s">
        <v>53</v>
      </c>
      <c r="V2739" s="15" t="s">
        <v>45720</v>
      </c>
      <c r="W2739" s="15" t="s">
        <v>264</v>
      </c>
      <c r="X2739" s="15" t="str">
        <f>_xlfn.XLOOKUP(_LOOKUP[[#This Row],[AdjusterMemberName]],_Adjuster[Adjuster Name],_Adjuster[Email],,0)</f>
        <v>sBonnevie@knightcompany.com</v>
      </c>
      <c r="Y2739" s="15" t="str">
        <f>_xlfn.XLOOKUP(_LOOKUP[[#This Row],[AdjusterMemberName]],_Adjuster[Adjuster Name],_Adjuster[Phone Number],,0)</f>
        <v>323-692-4064</v>
      </c>
      <c r="Z2739" s="15" t="s">
        <v>11425</v>
      </c>
      <c r="AA27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5432 34Th St, Jurupa Valley  CA 92509</v>
      </c>
      <c r="AB2739" s="15"/>
    </row>
    <row r="2740" spans="1:28" x14ac:dyDescent="0.3">
      <c r="A2740" s="14">
        <v>1</v>
      </c>
      <c r="B2740" s="14">
        <v>1</v>
      </c>
      <c r="C2740" s="15" t="s">
        <v>26422</v>
      </c>
      <c r="D2740" s="15" t="s">
        <v>26423</v>
      </c>
      <c r="E2740" s="15">
        <v>45622</v>
      </c>
      <c r="F2740" s="15" t="s">
        <v>26424</v>
      </c>
      <c r="G2740" s="15">
        <v>45503</v>
      </c>
      <c r="H2740" s="15">
        <v>45687</v>
      </c>
      <c r="I2740" s="15" t="s">
        <v>26425</v>
      </c>
      <c r="J2740" s="15" t="s">
        <v>26426</v>
      </c>
      <c r="K2740" s="15" t="s">
        <v>45818</v>
      </c>
      <c r="L2740" s="15" t="s">
        <v>103</v>
      </c>
      <c r="M2740" s="15" t="s">
        <v>1503</v>
      </c>
      <c r="N2740" s="14">
        <v>2021</v>
      </c>
      <c r="O2740" s="15" t="s">
        <v>26427</v>
      </c>
      <c r="P2740" s="15" t="s">
        <v>106</v>
      </c>
      <c r="Q2740" s="15" t="s">
        <v>47019</v>
      </c>
      <c r="R2740" s="15" t="s">
        <v>12317</v>
      </c>
      <c r="S2740" s="15" t="s">
        <v>26428</v>
      </c>
      <c r="T2740" s="15" t="s">
        <v>672</v>
      </c>
      <c r="U2740" s="15" t="s">
        <v>53</v>
      </c>
      <c r="V2740" s="15" t="s">
        <v>45553</v>
      </c>
      <c r="W2740" s="15" t="s">
        <v>3184</v>
      </c>
      <c r="X2740" s="15" t="str">
        <f>_xlfn.XLOOKUP(_LOOKUP[[#This Row],[AdjusterMemberName]],_Adjuster[Adjuster Name],_Adjuster[Email],,0)</f>
        <v>mQualls@knightcompany.com</v>
      </c>
      <c r="Y2740" s="15" t="str">
        <f>_xlfn.XLOOKUP(_LOOKUP[[#This Row],[AdjusterMemberName]],_Adjuster[Adjuster Name],_Adjuster[Phone Number],,0)</f>
        <v>424-559-5436</v>
      </c>
      <c r="Z2740" s="15" t="s">
        <v>26429</v>
      </c>
      <c r="AA27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7112 Wilbur Ave, Reseda  CA 91335</v>
      </c>
      <c r="AB2740" s="15"/>
    </row>
    <row r="2741" spans="1:28" x14ac:dyDescent="0.3">
      <c r="A2741" s="14">
        <v>0</v>
      </c>
      <c r="B2741" s="14">
        <v>1</v>
      </c>
      <c r="C2741" s="15" t="s">
        <v>26544</v>
      </c>
      <c r="D2741" s="15" t="s">
        <v>26545</v>
      </c>
      <c r="E2741" s="15">
        <v>45622</v>
      </c>
      <c r="F2741" s="15" t="s">
        <v>26546</v>
      </c>
      <c r="G2741" s="15">
        <v>45568</v>
      </c>
      <c r="H2741" s="15">
        <v>45750</v>
      </c>
      <c r="I2741" s="15" t="s">
        <v>26547</v>
      </c>
      <c r="J2741" s="15" t="s">
        <v>26548</v>
      </c>
      <c r="K2741" s="15" t="s">
        <v>45635</v>
      </c>
      <c r="L2741" s="15" t="s">
        <v>25</v>
      </c>
      <c r="M2741" s="15" t="s">
        <v>6259</v>
      </c>
      <c r="N2741" s="14">
        <v>2006</v>
      </c>
      <c r="O2741" s="15" t="s">
        <v>26549</v>
      </c>
      <c r="P2741" s="15" t="s">
        <v>106</v>
      </c>
      <c r="Q2741" s="15" t="s">
        <v>119</v>
      </c>
      <c r="R2741" s="15" t="s">
        <v>26550</v>
      </c>
      <c r="S2741" s="15" t="s">
        <v>26551</v>
      </c>
      <c r="T2741" s="15" t="s">
        <v>1366</v>
      </c>
      <c r="U2741" s="15" t="s">
        <v>53</v>
      </c>
      <c r="V2741" s="15" t="s">
        <v>45671</v>
      </c>
      <c r="W2741" s="15" t="s">
        <v>367</v>
      </c>
      <c r="X2741" s="15" t="str">
        <f>_xlfn.XLOOKUP(_LOOKUP[[#This Row],[AdjusterMemberName]],_Adjuster[Adjuster Name],_Adjuster[Email],,0)</f>
        <v>dHernandez4@knightcompany.com</v>
      </c>
      <c r="Y2741" s="15" t="str">
        <f>_xlfn.XLOOKUP(_LOOKUP[[#This Row],[AdjusterMemberName]],_Adjuster[Adjuster Name],_Adjuster[Phone Number],,0)</f>
        <v>323-315-7819</v>
      </c>
      <c r="Z2741" s="15" t="s">
        <v>26552</v>
      </c>
      <c r="AA27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2236 Coriander Cir, Corona  CA 92879</v>
      </c>
      <c r="AB2741" s="15"/>
    </row>
    <row r="2742" spans="1:28" x14ac:dyDescent="0.3">
      <c r="A2742" s="14">
        <v>1</v>
      </c>
      <c r="B2742" s="14">
        <v>1</v>
      </c>
      <c r="C2742" s="15" t="s">
        <v>29602</v>
      </c>
      <c r="D2742" s="15" t="s">
        <v>29603</v>
      </c>
      <c r="E2742" s="15">
        <v>45622</v>
      </c>
      <c r="F2742" s="15" t="s">
        <v>29604</v>
      </c>
      <c r="G2742" s="15">
        <v>45548</v>
      </c>
      <c r="H2742" s="15">
        <v>45729</v>
      </c>
      <c r="I2742" s="15" t="s">
        <v>29605</v>
      </c>
      <c r="J2742" s="15" t="s">
        <v>29606</v>
      </c>
      <c r="K2742" s="15" t="s">
        <v>45329</v>
      </c>
      <c r="L2742" s="15" t="s">
        <v>270</v>
      </c>
      <c r="M2742" s="15" t="s">
        <v>452</v>
      </c>
      <c r="N2742" s="14">
        <v>2018</v>
      </c>
      <c r="O2742" s="15" t="s">
        <v>29607</v>
      </c>
      <c r="P2742" s="15" t="s">
        <v>106</v>
      </c>
      <c r="Q2742" s="15" t="s">
        <v>47073</v>
      </c>
      <c r="R2742" s="15" t="s">
        <v>29608</v>
      </c>
      <c r="S2742" s="15" t="s">
        <v>29609</v>
      </c>
      <c r="T2742" s="15" t="s">
        <v>174</v>
      </c>
      <c r="U2742" s="15" t="s">
        <v>53</v>
      </c>
      <c r="V2742" s="15" t="s">
        <v>45780</v>
      </c>
      <c r="W2742" s="15" t="s">
        <v>3184</v>
      </c>
      <c r="X2742" s="15" t="str">
        <f>_xlfn.XLOOKUP(_LOOKUP[[#This Row],[AdjusterMemberName]],_Adjuster[Adjuster Name],_Adjuster[Email],,0)</f>
        <v>mQualls@knightcompany.com</v>
      </c>
      <c r="Y2742" s="15" t="str">
        <f>_xlfn.XLOOKUP(_LOOKUP[[#This Row],[AdjusterMemberName]],_Adjuster[Adjuster Name],_Adjuster[Phone Number],,0)</f>
        <v>424-559-5436</v>
      </c>
      <c r="Z2742" s="15" t="s">
        <v>29610</v>
      </c>
      <c r="AA27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2620 Alsace Ave, Los Angeles  CA 90016</v>
      </c>
      <c r="AB2742" s="15"/>
    </row>
    <row r="2743" spans="1:28" x14ac:dyDescent="0.3">
      <c r="A2743" s="14">
        <v>0</v>
      </c>
      <c r="B2743" s="14">
        <v>0</v>
      </c>
      <c r="C2743" s="15" t="s">
        <v>15472</v>
      </c>
      <c r="D2743" s="15" t="s">
        <v>34614</v>
      </c>
      <c r="E2743" s="15">
        <v>45622</v>
      </c>
      <c r="F2743" s="15" t="s">
        <v>15474</v>
      </c>
      <c r="G2743" s="15"/>
      <c r="H2743" s="15"/>
      <c r="I2743" s="15" t="s">
        <v>34615</v>
      </c>
      <c r="J2743" s="15" t="s">
        <v>34616</v>
      </c>
      <c r="K2743" s="15" t="s">
        <v>45691</v>
      </c>
      <c r="L2743" s="15" t="s">
        <v>128</v>
      </c>
      <c r="M2743" s="15" t="s">
        <v>11746</v>
      </c>
      <c r="N2743" s="14">
        <v>2025</v>
      </c>
      <c r="O2743" s="15" t="s">
        <v>34617</v>
      </c>
      <c r="P2743" s="15" t="s">
        <v>106</v>
      </c>
      <c r="Q2743" s="15"/>
      <c r="R2743" s="15"/>
      <c r="S2743" s="15"/>
      <c r="T2743" s="15"/>
      <c r="U2743" s="15"/>
      <c r="V2743" s="15"/>
      <c r="W2743" s="15" t="s">
        <v>22473</v>
      </c>
      <c r="X2743" s="15" t="e">
        <f>_xlfn.XLOOKUP(_LOOKUP[[#This Row],[AdjusterMemberName]],_Adjuster[Adjuster Name],_Adjuster[Email],,0)</f>
        <v>#N/A</v>
      </c>
      <c r="Y2743" s="15" t="e">
        <f>_xlfn.XLOOKUP(_LOOKUP[[#This Row],[AdjusterMemberName]],_Adjuster[Adjuster Name],_Adjuster[Phone Number],,0)</f>
        <v>#N/A</v>
      </c>
      <c r="Z2743" s="15"/>
      <c r="AA2743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2743" s="15"/>
    </row>
    <row r="2744" spans="1:28" x14ac:dyDescent="0.3">
      <c r="A2744" s="14">
        <v>1</v>
      </c>
      <c r="B2744" s="14">
        <v>1</v>
      </c>
      <c r="C2744" s="15" t="s">
        <v>25354</v>
      </c>
      <c r="D2744" s="15" t="s">
        <v>25355</v>
      </c>
      <c r="E2744" s="15">
        <v>45621</v>
      </c>
      <c r="F2744" s="15" t="s">
        <v>25356</v>
      </c>
      <c r="G2744" s="15">
        <v>45495</v>
      </c>
      <c r="H2744" s="15">
        <v>45679</v>
      </c>
      <c r="I2744" s="15" t="s">
        <v>25357</v>
      </c>
      <c r="J2744" s="15" t="s">
        <v>25358</v>
      </c>
      <c r="K2744" s="15" t="s">
        <v>45517</v>
      </c>
      <c r="L2744" s="15" t="s">
        <v>281</v>
      </c>
      <c r="M2744" s="15" t="s">
        <v>282</v>
      </c>
      <c r="N2744" s="14">
        <v>2018</v>
      </c>
      <c r="O2744" s="15" t="s">
        <v>25359</v>
      </c>
      <c r="P2744" s="15" t="s">
        <v>106</v>
      </c>
      <c r="Q2744" s="15" t="s">
        <v>47065</v>
      </c>
      <c r="R2744" s="15" t="s">
        <v>162</v>
      </c>
      <c r="S2744" s="15" t="s">
        <v>25360</v>
      </c>
      <c r="T2744" s="15" t="s">
        <v>174</v>
      </c>
      <c r="U2744" s="15" t="s">
        <v>53</v>
      </c>
      <c r="V2744" s="15" t="s">
        <v>45662</v>
      </c>
      <c r="W2744" s="15" t="s">
        <v>54</v>
      </c>
      <c r="X2744" s="15" t="str">
        <f>_xlfn.XLOOKUP(_LOOKUP[[#This Row],[AdjusterMemberName]],_Adjuster[Adjuster Name],_Adjuster[Email],,0)</f>
        <v>JRubalcava@knightcompany.com</v>
      </c>
      <c r="Y2744" s="15" t="str">
        <f>_xlfn.XLOOKUP(_LOOKUP[[#This Row],[AdjusterMemberName]],_Adjuster[Adjuster Name],_Adjuster[Phone Number],,0)</f>
        <v>424-559-5420</v>
      </c>
      <c r="Z2744" s="15" t="s">
        <v>25361</v>
      </c>
      <c r="AA27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818 S Herbert Ave, Los Angeles  CA 90023</v>
      </c>
      <c r="AB2744" s="15"/>
    </row>
    <row r="2745" spans="1:28" x14ac:dyDescent="0.3">
      <c r="A2745" s="14">
        <v>1</v>
      </c>
      <c r="B2745" s="14">
        <v>1</v>
      </c>
      <c r="C2745" s="15" t="s">
        <v>24511</v>
      </c>
      <c r="D2745" s="15" t="s">
        <v>24512</v>
      </c>
      <c r="E2745" s="15">
        <v>45621</v>
      </c>
      <c r="F2745" s="15" t="s">
        <v>24513</v>
      </c>
      <c r="G2745" s="15">
        <v>45524</v>
      </c>
      <c r="H2745" s="15">
        <v>45708</v>
      </c>
      <c r="I2745" s="15" t="s">
        <v>25416</v>
      </c>
      <c r="J2745" s="15" t="s">
        <v>25417</v>
      </c>
      <c r="K2745" s="15" t="s">
        <v>45373</v>
      </c>
      <c r="L2745" s="15" t="s">
        <v>103</v>
      </c>
      <c r="M2745" s="15" t="s">
        <v>304</v>
      </c>
      <c r="N2745" s="14">
        <v>2020</v>
      </c>
      <c r="O2745" s="15" t="s">
        <v>24516</v>
      </c>
      <c r="P2745" s="15" t="s">
        <v>81</v>
      </c>
      <c r="Q2745" s="15" t="s">
        <v>47168</v>
      </c>
      <c r="R2745" s="15" t="s">
        <v>24517</v>
      </c>
      <c r="S2745" s="15" t="s">
        <v>24518</v>
      </c>
      <c r="T2745" s="15" t="s">
        <v>2543</v>
      </c>
      <c r="U2745" s="15" t="s">
        <v>53</v>
      </c>
      <c r="V2745" s="15" t="s">
        <v>45461</v>
      </c>
      <c r="W2745" s="15" t="s">
        <v>1544</v>
      </c>
      <c r="X2745" s="15" t="str">
        <f>_xlfn.XLOOKUP(_LOOKUP[[#This Row],[AdjusterMemberName]],_Adjuster[Adjuster Name],_Adjuster[Email],,0)</f>
        <v>CRodriguez5@knightcompany.com</v>
      </c>
      <c r="Y2745" s="15" t="str">
        <f>_xlfn.XLOOKUP(_LOOKUP[[#This Row],[AdjusterMemberName]],_Adjuster[Adjuster Name],_Adjuster[Phone Number],,0)</f>
        <v>323-456-1708</v>
      </c>
      <c r="Z2745" s="15" t="s">
        <v>24519</v>
      </c>
      <c r="AA27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 Chelsea Ct #2, Daly City  CA 94014</v>
      </c>
      <c r="AB2745" s="15"/>
    </row>
    <row r="2746" spans="1:28" x14ac:dyDescent="0.3">
      <c r="A2746" s="14">
        <v>1</v>
      </c>
      <c r="B2746" s="14">
        <v>0</v>
      </c>
      <c r="C2746" s="15" t="s">
        <v>20502</v>
      </c>
      <c r="D2746" s="15" t="s">
        <v>29110</v>
      </c>
      <c r="E2746" s="15">
        <v>45621</v>
      </c>
      <c r="F2746" s="15" t="s">
        <v>20504</v>
      </c>
      <c r="G2746" s="15">
        <v>45492</v>
      </c>
      <c r="H2746" s="15">
        <v>45676</v>
      </c>
      <c r="I2746" s="15" t="s">
        <v>29111</v>
      </c>
      <c r="J2746" s="15" t="s">
        <v>29112</v>
      </c>
      <c r="K2746" s="15" t="s">
        <v>45416</v>
      </c>
      <c r="L2746" s="15" t="s">
        <v>103</v>
      </c>
      <c r="M2746" s="15" t="s">
        <v>1336</v>
      </c>
      <c r="N2746" s="14">
        <v>2006</v>
      </c>
      <c r="O2746" s="15" t="s">
        <v>29113</v>
      </c>
      <c r="P2746" s="15" t="s">
        <v>106</v>
      </c>
      <c r="Q2746" s="15" t="s">
        <v>47006</v>
      </c>
      <c r="R2746" s="15" t="s">
        <v>20508</v>
      </c>
      <c r="S2746" s="15" t="s">
        <v>20509</v>
      </c>
      <c r="T2746" s="15" t="s">
        <v>144</v>
      </c>
      <c r="U2746" s="15" t="s">
        <v>53</v>
      </c>
      <c r="V2746" s="15" t="s">
        <v>46370</v>
      </c>
      <c r="W2746" s="15" t="s">
        <v>1049</v>
      </c>
      <c r="X2746" s="15" t="str">
        <f>_xlfn.XLOOKUP(_LOOKUP[[#This Row],[AdjusterMemberName]],_Adjuster[Adjuster Name],_Adjuster[Email],,0)</f>
        <v>cPenate@knightcompany.com</v>
      </c>
      <c r="Y2746" s="15" t="str">
        <f>_xlfn.XLOOKUP(_LOOKUP[[#This Row],[AdjusterMemberName]],_Adjuster[Adjuster Name],_Adjuster[Phone Number],,0)</f>
        <v>424-559-5385</v>
      </c>
      <c r="Z2746" s="15" t="s">
        <v>20510</v>
      </c>
      <c r="AA27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1602 Melody Ln, San Jose  CA 95133</v>
      </c>
      <c r="AB2746" s="15"/>
    </row>
    <row r="2747" spans="1:28" x14ac:dyDescent="0.3">
      <c r="A2747" s="14">
        <v>1</v>
      </c>
      <c r="B2747" s="14">
        <v>1</v>
      </c>
      <c r="C2747" s="15" t="s">
        <v>29226</v>
      </c>
      <c r="D2747" s="15" t="s">
        <v>29226</v>
      </c>
      <c r="E2747" s="15">
        <v>45621</v>
      </c>
      <c r="F2747" s="15" t="s">
        <v>29227</v>
      </c>
      <c r="G2747" s="15">
        <v>45507</v>
      </c>
      <c r="H2747" s="15">
        <v>45691</v>
      </c>
      <c r="I2747" s="15" t="s">
        <v>29228</v>
      </c>
      <c r="J2747" s="15" t="s">
        <v>29229</v>
      </c>
      <c r="K2747" s="15" t="s">
        <v>45332</v>
      </c>
      <c r="L2747" s="15" t="s">
        <v>103</v>
      </c>
      <c r="M2747" s="15" t="s">
        <v>104</v>
      </c>
      <c r="N2747" s="14">
        <v>2010</v>
      </c>
      <c r="O2747" s="15" t="s">
        <v>29230</v>
      </c>
      <c r="P2747" s="15" t="s">
        <v>81</v>
      </c>
      <c r="Q2747" s="15" t="s">
        <v>47019</v>
      </c>
      <c r="R2747" s="15" t="s">
        <v>29231</v>
      </c>
      <c r="S2747" s="15" t="s">
        <v>29232</v>
      </c>
      <c r="T2747" s="15" t="s">
        <v>174</v>
      </c>
      <c r="U2747" s="15" t="s">
        <v>53</v>
      </c>
      <c r="V2747" s="15" t="s">
        <v>45529</v>
      </c>
      <c r="W2747" s="15" t="s">
        <v>54</v>
      </c>
      <c r="X2747" s="15" t="str">
        <f>_xlfn.XLOOKUP(_LOOKUP[[#This Row],[AdjusterMemberName]],_Adjuster[Adjuster Name],_Adjuster[Email],,0)</f>
        <v>JRubalcava@knightcompany.com</v>
      </c>
      <c r="Y2747" s="15" t="str">
        <f>_xlfn.XLOOKUP(_LOOKUP[[#This Row],[AdjusterMemberName]],_Adjuster[Adjuster Name],_Adjuster[Phone Number],,0)</f>
        <v>424-559-5420</v>
      </c>
      <c r="Z2747" s="15" t="s">
        <v>29233</v>
      </c>
      <c r="AA27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9118 Compton Ave Apt 4, Los Angeles  CA 90002</v>
      </c>
      <c r="AB2747" s="15"/>
    </row>
    <row r="2748" spans="1:28" x14ac:dyDescent="0.3">
      <c r="A2748" s="14">
        <v>1</v>
      </c>
      <c r="B2748" s="14">
        <v>1</v>
      </c>
      <c r="C2748" s="15" t="s">
        <v>25249</v>
      </c>
      <c r="D2748" s="15" t="s">
        <v>25250</v>
      </c>
      <c r="E2748" s="15">
        <v>45620</v>
      </c>
      <c r="F2748" s="15" t="s">
        <v>25251</v>
      </c>
      <c r="G2748" s="15">
        <v>45611</v>
      </c>
      <c r="H2748" s="15">
        <v>45792</v>
      </c>
      <c r="I2748" s="15" t="s">
        <v>25252</v>
      </c>
      <c r="J2748" s="15" t="s">
        <v>25253</v>
      </c>
      <c r="K2748" s="15" t="s">
        <v>45345</v>
      </c>
      <c r="L2748" s="15" t="s">
        <v>270</v>
      </c>
      <c r="M2748" s="15" t="s">
        <v>997</v>
      </c>
      <c r="N2748" s="14">
        <v>2020</v>
      </c>
      <c r="O2748" s="15" t="s">
        <v>25254</v>
      </c>
      <c r="P2748" s="15" t="s">
        <v>81</v>
      </c>
      <c r="Q2748" s="15" t="s">
        <v>47019</v>
      </c>
      <c r="R2748" s="15" t="s">
        <v>345</v>
      </c>
      <c r="S2748" s="15" t="s">
        <v>25255</v>
      </c>
      <c r="T2748" s="15" t="s">
        <v>424</v>
      </c>
      <c r="U2748" s="15" t="s">
        <v>53</v>
      </c>
      <c r="V2748" s="15" t="s">
        <v>45402</v>
      </c>
      <c r="W2748" s="15" t="s">
        <v>3184</v>
      </c>
      <c r="X2748" s="15" t="str">
        <f>_xlfn.XLOOKUP(_LOOKUP[[#This Row],[AdjusterMemberName]],_Adjuster[Adjuster Name],_Adjuster[Email],,0)</f>
        <v>mQualls@knightcompany.com</v>
      </c>
      <c r="Y2748" s="15" t="str">
        <f>_xlfn.XLOOKUP(_LOOKUP[[#This Row],[AdjusterMemberName]],_Adjuster[Adjuster Name],_Adjuster[Phone Number],,0)</f>
        <v>424-559-5436</v>
      </c>
      <c r="Z2748" s="15" t="s">
        <v>25256</v>
      </c>
      <c r="AA27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7812 Golondrina Dr, San Bernardino  CA 92410</v>
      </c>
      <c r="AB2748" s="15">
        <v>45732</v>
      </c>
    </row>
    <row r="2749" spans="1:28" x14ac:dyDescent="0.3">
      <c r="A2749" s="14">
        <v>1</v>
      </c>
      <c r="B2749" s="14">
        <v>1</v>
      </c>
      <c r="C2749" s="15" t="s">
        <v>25259</v>
      </c>
      <c r="D2749" s="15" t="s">
        <v>25259</v>
      </c>
      <c r="E2749" s="15">
        <v>45620</v>
      </c>
      <c r="F2749" s="15" t="s">
        <v>25260</v>
      </c>
      <c r="G2749" s="15">
        <v>45573</v>
      </c>
      <c r="H2749" s="15">
        <v>45755</v>
      </c>
      <c r="I2749" s="15" t="s">
        <v>25261</v>
      </c>
      <c r="J2749" s="15" t="s">
        <v>25262</v>
      </c>
      <c r="K2749" s="15" t="s">
        <v>46091</v>
      </c>
      <c r="L2749" s="15" t="s">
        <v>1566</v>
      </c>
      <c r="M2749" s="15" t="s">
        <v>25263</v>
      </c>
      <c r="N2749" s="14">
        <v>2021</v>
      </c>
      <c r="O2749" s="15" t="s">
        <v>25264</v>
      </c>
      <c r="P2749" s="15" t="s">
        <v>106</v>
      </c>
      <c r="Q2749" s="15" t="s">
        <v>47015</v>
      </c>
      <c r="R2749" s="15" t="s">
        <v>25265</v>
      </c>
      <c r="S2749" s="15" t="s">
        <v>25266</v>
      </c>
      <c r="T2749" s="15" t="s">
        <v>4553</v>
      </c>
      <c r="U2749" s="15" t="s">
        <v>53</v>
      </c>
      <c r="V2749" s="15" t="s">
        <v>46472</v>
      </c>
      <c r="W2749" s="15" t="s">
        <v>264</v>
      </c>
      <c r="X2749" s="15" t="str">
        <f>_xlfn.XLOOKUP(_LOOKUP[[#This Row],[AdjusterMemberName]],_Adjuster[Adjuster Name],_Adjuster[Email],,0)</f>
        <v>sBonnevie@knightcompany.com</v>
      </c>
      <c r="Y2749" s="15" t="str">
        <f>_xlfn.XLOOKUP(_LOOKUP[[#This Row],[AdjusterMemberName]],_Adjuster[Adjuster Name],_Adjuster[Phone Number],,0)</f>
        <v>323-692-4064</v>
      </c>
      <c r="Z2749" s="15" t="s">
        <v>25267</v>
      </c>
      <c r="AA27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796 S Park Hyde St, Orange  CA 92868</v>
      </c>
      <c r="AB2749" s="15">
        <v>45676</v>
      </c>
    </row>
    <row r="2750" spans="1:28" x14ac:dyDescent="0.3">
      <c r="A2750" s="14">
        <v>1</v>
      </c>
      <c r="B2750" s="14">
        <v>1</v>
      </c>
      <c r="C2750" s="15" t="s">
        <v>25285</v>
      </c>
      <c r="D2750" s="15" t="s">
        <v>25286</v>
      </c>
      <c r="E2750" s="15">
        <v>45620</v>
      </c>
      <c r="F2750" s="15" t="s">
        <v>25287</v>
      </c>
      <c r="G2750" s="15">
        <v>45505</v>
      </c>
      <c r="H2750" s="15">
        <v>45689</v>
      </c>
      <c r="I2750" s="15" t="s">
        <v>25288</v>
      </c>
      <c r="J2750" s="15" t="s">
        <v>25289</v>
      </c>
      <c r="K2750" s="15" t="s">
        <v>45695</v>
      </c>
      <c r="L2750" s="15" t="s">
        <v>128</v>
      </c>
      <c r="M2750" s="15" t="s">
        <v>129</v>
      </c>
      <c r="N2750" s="14">
        <v>2015</v>
      </c>
      <c r="O2750" s="15" t="s">
        <v>25290</v>
      </c>
      <c r="P2750" s="15" t="s">
        <v>106</v>
      </c>
      <c r="Q2750" s="15" t="s">
        <v>47019</v>
      </c>
      <c r="R2750" s="15" t="s">
        <v>25291</v>
      </c>
      <c r="S2750" s="15" t="s">
        <v>25292</v>
      </c>
      <c r="T2750" s="15" t="s">
        <v>2431</v>
      </c>
      <c r="U2750" s="15" t="s">
        <v>53</v>
      </c>
      <c r="V2750" s="15" t="s">
        <v>45727</v>
      </c>
      <c r="W2750" s="15" t="s">
        <v>54</v>
      </c>
      <c r="X2750" s="15" t="str">
        <f>_xlfn.XLOOKUP(_LOOKUP[[#This Row],[AdjusterMemberName]],_Adjuster[Adjuster Name],_Adjuster[Email],,0)</f>
        <v>JRubalcava@knightcompany.com</v>
      </c>
      <c r="Y2750" s="15" t="str">
        <f>_xlfn.XLOOKUP(_LOOKUP[[#This Row],[AdjusterMemberName]],_Adjuster[Adjuster Name],_Adjuster[Phone Number],,0)</f>
        <v>424-559-5420</v>
      </c>
      <c r="Z2750" s="15" t="s">
        <v>25293</v>
      </c>
      <c r="AA27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1581 Jo Ann Way, Pomona  CA 91767</v>
      </c>
      <c r="AB2750" s="15"/>
    </row>
    <row r="2751" spans="1:28" x14ac:dyDescent="0.3">
      <c r="A2751" s="14">
        <v>1</v>
      </c>
      <c r="B2751" s="14">
        <v>1</v>
      </c>
      <c r="C2751" s="15" t="s">
        <v>22486</v>
      </c>
      <c r="D2751" s="15" t="s">
        <v>22486</v>
      </c>
      <c r="E2751" s="15">
        <v>45620</v>
      </c>
      <c r="F2751" s="15" t="s">
        <v>25317</v>
      </c>
      <c r="G2751" s="15">
        <v>45618</v>
      </c>
      <c r="H2751" s="15">
        <v>45799</v>
      </c>
      <c r="I2751" s="15" t="s">
        <v>25318</v>
      </c>
      <c r="J2751" s="15" t="s">
        <v>25319</v>
      </c>
      <c r="K2751" s="15" t="s">
        <v>45397</v>
      </c>
      <c r="L2751" s="15" t="s">
        <v>103</v>
      </c>
      <c r="M2751" s="15" t="s">
        <v>104</v>
      </c>
      <c r="N2751" s="14">
        <v>2024</v>
      </c>
      <c r="O2751" s="15" t="s">
        <v>22695</v>
      </c>
      <c r="P2751" s="15" t="s">
        <v>106</v>
      </c>
      <c r="Q2751" s="15" t="s">
        <v>47018</v>
      </c>
      <c r="R2751" s="15" t="s">
        <v>3103</v>
      </c>
      <c r="S2751" s="15" t="s">
        <v>9549</v>
      </c>
      <c r="T2751" s="15" t="s">
        <v>2847</v>
      </c>
      <c r="U2751" s="15" t="s">
        <v>53</v>
      </c>
      <c r="V2751" s="15" t="s">
        <v>45672</v>
      </c>
      <c r="W2751" s="15" t="s">
        <v>1357</v>
      </c>
      <c r="X2751" s="15" t="str">
        <f>_xlfn.XLOOKUP(_LOOKUP[[#This Row],[AdjusterMemberName]],_Adjuster[Adjuster Name],_Adjuster[Email],,0)</f>
        <v>jRivera1@knightcompany.com</v>
      </c>
      <c r="Y2751" s="15" t="str">
        <f>_xlfn.XLOOKUP(_LOOKUP[[#This Row],[AdjusterMemberName]],_Adjuster[Adjuster Name],_Adjuster[Phone Number],,0)</f>
        <v>424-559-5239</v>
      </c>
      <c r="Z2751" s="15" t="s">
        <v>22491</v>
      </c>
      <c r="AA27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626 N Azusa Ave, Azusa  CA 91702</v>
      </c>
      <c r="AB2751" s="15"/>
    </row>
    <row r="2752" spans="1:28" x14ac:dyDescent="0.3">
      <c r="A2752" s="14">
        <v>1</v>
      </c>
      <c r="B2752" s="14">
        <v>1</v>
      </c>
      <c r="C2752" s="15" t="s">
        <v>25329</v>
      </c>
      <c r="D2752" s="15" t="s">
        <v>25329</v>
      </c>
      <c r="E2752" s="15">
        <v>45620</v>
      </c>
      <c r="F2752" s="15" t="s">
        <v>25330</v>
      </c>
      <c r="G2752" s="15">
        <v>45593</v>
      </c>
      <c r="H2752" s="15">
        <v>45775</v>
      </c>
      <c r="I2752" s="15" t="s">
        <v>25331</v>
      </c>
      <c r="J2752" s="15" t="s">
        <v>25332</v>
      </c>
      <c r="K2752" s="15" t="s">
        <v>45509</v>
      </c>
      <c r="L2752" s="15" t="s">
        <v>128</v>
      </c>
      <c r="M2752" s="15" t="s">
        <v>170</v>
      </c>
      <c r="N2752" s="14">
        <v>2015</v>
      </c>
      <c r="O2752" s="15" t="s">
        <v>25333</v>
      </c>
      <c r="P2752" s="15" t="s">
        <v>106</v>
      </c>
      <c r="Q2752" s="15" t="s">
        <v>47019</v>
      </c>
      <c r="R2752" s="15" t="s">
        <v>3151</v>
      </c>
      <c r="S2752" s="15" t="s">
        <v>25334</v>
      </c>
      <c r="T2752" s="15" t="s">
        <v>1366</v>
      </c>
      <c r="U2752" s="15" t="s">
        <v>53</v>
      </c>
      <c r="V2752" s="15" t="s">
        <v>46085</v>
      </c>
      <c r="W2752" s="15" t="s">
        <v>367</v>
      </c>
      <c r="X2752" s="15" t="str">
        <f>_xlfn.XLOOKUP(_LOOKUP[[#This Row],[AdjusterMemberName]],_Adjuster[Adjuster Name],_Adjuster[Email],,0)</f>
        <v>dHernandez4@knightcompany.com</v>
      </c>
      <c r="Y2752" s="15" t="str">
        <f>_xlfn.XLOOKUP(_LOOKUP[[#This Row],[AdjusterMemberName]],_Adjuster[Adjuster Name],_Adjuster[Phone Number],,0)</f>
        <v>323-315-7819</v>
      </c>
      <c r="Z2752" s="15" t="s">
        <v>25335</v>
      </c>
      <c r="AA27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19210 Lyle Ave, Corona  CA 92881</v>
      </c>
      <c r="AB2752" s="15">
        <v>45757</v>
      </c>
    </row>
    <row r="2753" spans="1:28" x14ac:dyDescent="0.3">
      <c r="A2753" s="14">
        <v>1</v>
      </c>
      <c r="B2753" s="14">
        <v>1</v>
      </c>
      <c r="C2753" s="15" t="s">
        <v>25336</v>
      </c>
      <c r="D2753" s="15" t="s">
        <v>25337</v>
      </c>
      <c r="E2753" s="15">
        <v>45620</v>
      </c>
      <c r="F2753" s="15" t="s">
        <v>25338</v>
      </c>
      <c r="G2753" s="15">
        <v>45506</v>
      </c>
      <c r="H2753" s="15">
        <v>45690</v>
      </c>
      <c r="I2753" s="15" t="s">
        <v>25339</v>
      </c>
      <c r="J2753" s="15" t="s">
        <v>25340</v>
      </c>
      <c r="K2753" s="15" t="s">
        <v>45732</v>
      </c>
      <c r="L2753" s="15" t="s">
        <v>103</v>
      </c>
      <c r="M2753" s="15" t="s">
        <v>890</v>
      </c>
      <c r="N2753" s="14">
        <v>2013</v>
      </c>
      <c r="O2753" s="15" t="s">
        <v>25341</v>
      </c>
      <c r="P2753" s="15" t="s">
        <v>81</v>
      </c>
      <c r="Q2753" s="15" t="s">
        <v>47065</v>
      </c>
      <c r="R2753" s="15" t="s">
        <v>25342</v>
      </c>
      <c r="S2753" s="15" t="s">
        <v>25343</v>
      </c>
      <c r="T2753" s="15" t="s">
        <v>424</v>
      </c>
      <c r="U2753" s="15" t="s">
        <v>53</v>
      </c>
      <c r="V2753" s="15" t="s">
        <v>45717</v>
      </c>
      <c r="W2753" s="15" t="s">
        <v>264</v>
      </c>
      <c r="X2753" s="15" t="str">
        <f>_xlfn.XLOOKUP(_LOOKUP[[#This Row],[AdjusterMemberName]],_Adjuster[Adjuster Name],_Adjuster[Email],,0)</f>
        <v>sBonnevie@knightcompany.com</v>
      </c>
      <c r="Y2753" s="15" t="str">
        <f>_xlfn.XLOOKUP(_LOOKUP[[#This Row],[AdjusterMemberName]],_Adjuster[Adjuster Name],_Adjuster[Phone Number],,0)</f>
        <v>323-692-4064</v>
      </c>
      <c r="Z2753" s="15" t="s">
        <v>25344</v>
      </c>
      <c r="AA27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1862 Crestview Ave, San Bernardino  CA 92404</v>
      </c>
      <c r="AB2753" s="15"/>
    </row>
    <row r="2754" spans="1:28" x14ac:dyDescent="0.3">
      <c r="A2754" s="14">
        <v>1</v>
      </c>
      <c r="B2754" s="14">
        <v>1</v>
      </c>
      <c r="C2754" s="15" t="s">
        <v>25367</v>
      </c>
      <c r="D2754" s="15" t="s">
        <v>25367</v>
      </c>
      <c r="E2754" s="15">
        <v>45620</v>
      </c>
      <c r="F2754" s="15" t="s">
        <v>25368</v>
      </c>
      <c r="G2754" s="15">
        <v>45615</v>
      </c>
      <c r="H2754" s="15">
        <v>45796</v>
      </c>
      <c r="I2754" s="15" t="s">
        <v>25369</v>
      </c>
      <c r="J2754" s="15" t="s">
        <v>25370</v>
      </c>
      <c r="K2754" s="15" t="s">
        <v>45752</v>
      </c>
      <c r="L2754" s="15" t="s">
        <v>1261</v>
      </c>
      <c r="M2754" s="15" t="s">
        <v>25371</v>
      </c>
      <c r="N2754" s="14">
        <v>2024</v>
      </c>
      <c r="O2754" s="15" t="s">
        <v>25372</v>
      </c>
      <c r="P2754" s="15" t="s">
        <v>81</v>
      </c>
      <c r="Q2754" s="15" t="s">
        <v>46922</v>
      </c>
      <c r="R2754" s="15" t="s">
        <v>25373</v>
      </c>
      <c r="S2754" s="15" t="s">
        <v>25374</v>
      </c>
      <c r="T2754" s="15" t="s">
        <v>811</v>
      </c>
      <c r="U2754" s="15" t="s">
        <v>53</v>
      </c>
      <c r="V2754" s="15" t="s">
        <v>45837</v>
      </c>
      <c r="W2754" s="15" t="s">
        <v>1186</v>
      </c>
      <c r="X2754" s="15" t="str">
        <f>_xlfn.XLOOKUP(_LOOKUP[[#This Row],[AdjusterMemberName]],_Adjuster[Adjuster Name],_Adjuster[Email],,0)</f>
        <v>sAkinleye@knightcompany.com</v>
      </c>
      <c r="Y2754" s="15" t="str">
        <f>_xlfn.XLOOKUP(_LOOKUP[[#This Row],[AdjusterMemberName]],_Adjuster[Adjuster Name],_Adjuster[Phone Number],,0)</f>
        <v>424-559-5280</v>
      </c>
      <c r="Z2754" s="15" t="s">
        <v>25375</v>
      </c>
      <c r="AA27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350 E San Jacinto Ave Spc 107, Perris  CA 92571</v>
      </c>
      <c r="AB2754" s="15"/>
    </row>
    <row r="2755" spans="1:28" x14ac:dyDescent="0.3">
      <c r="A2755" s="14">
        <v>1</v>
      </c>
      <c r="B2755" s="14">
        <v>1</v>
      </c>
      <c r="C2755" s="15" t="s">
        <v>25466</v>
      </c>
      <c r="D2755" s="15" t="s">
        <v>25467</v>
      </c>
      <c r="E2755" s="15">
        <v>45620</v>
      </c>
      <c r="F2755" s="15" t="s">
        <v>25468</v>
      </c>
      <c r="G2755" s="15">
        <v>45479</v>
      </c>
      <c r="H2755" s="15">
        <v>45663</v>
      </c>
      <c r="I2755" s="15" t="s">
        <v>25469</v>
      </c>
      <c r="J2755" s="15" t="s">
        <v>25470</v>
      </c>
      <c r="K2755" s="15" t="s">
        <v>45379</v>
      </c>
      <c r="L2755" s="15" t="s">
        <v>25</v>
      </c>
      <c r="M2755" s="15" t="s">
        <v>79</v>
      </c>
      <c r="N2755" s="14">
        <v>2014</v>
      </c>
      <c r="O2755" s="15" t="s">
        <v>25471</v>
      </c>
      <c r="P2755" s="15" t="s">
        <v>106</v>
      </c>
      <c r="Q2755" s="15" t="s">
        <v>47019</v>
      </c>
      <c r="R2755" s="15" t="s">
        <v>25472</v>
      </c>
      <c r="S2755" s="15" t="s">
        <v>25473</v>
      </c>
      <c r="T2755" s="15" t="s">
        <v>385</v>
      </c>
      <c r="U2755" s="15" t="s">
        <v>53</v>
      </c>
      <c r="V2755" s="15" t="s">
        <v>45538</v>
      </c>
      <c r="W2755" s="15" t="s">
        <v>1186</v>
      </c>
      <c r="X2755" s="15" t="str">
        <f>_xlfn.XLOOKUP(_LOOKUP[[#This Row],[AdjusterMemberName]],_Adjuster[Adjuster Name],_Adjuster[Email],,0)</f>
        <v>sAkinleye@knightcompany.com</v>
      </c>
      <c r="Y2755" s="15" t="str">
        <f>_xlfn.XLOOKUP(_LOOKUP[[#This Row],[AdjusterMemberName]],_Adjuster[Adjuster Name],_Adjuster[Phone Number],,0)</f>
        <v>424-559-5280</v>
      </c>
      <c r="Z2755" s="15" t="s">
        <v>25474</v>
      </c>
      <c r="AA27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3623 Gilman Rd Apt 12, El Monte  CA 91732</v>
      </c>
      <c r="AB2755" s="15"/>
    </row>
    <row r="2756" spans="1:28" x14ac:dyDescent="0.3">
      <c r="A2756" s="14">
        <v>1</v>
      </c>
      <c r="B2756" s="14">
        <v>1</v>
      </c>
      <c r="C2756" s="15" t="s">
        <v>6458</v>
      </c>
      <c r="D2756" s="15" t="s">
        <v>25616</v>
      </c>
      <c r="E2756" s="15">
        <v>45620</v>
      </c>
      <c r="F2756" s="15" t="s">
        <v>25617</v>
      </c>
      <c r="G2756" s="15">
        <v>45618</v>
      </c>
      <c r="H2756" s="15">
        <v>45799</v>
      </c>
      <c r="I2756" s="15" t="s">
        <v>25618</v>
      </c>
      <c r="J2756" s="15" t="s">
        <v>25619</v>
      </c>
      <c r="K2756" s="15" t="s">
        <v>45329</v>
      </c>
      <c r="L2756" s="15" t="s">
        <v>128</v>
      </c>
      <c r="M2756" s="15" t="s">
        <v>129</v>
      </c>
      <c r="N2756" s="14">
        <v>2019</v>
      </c>
      <c r="O2756" s="15" t="s">
        <v>25620</v>
      </c>
      <c r="P2756" s="15" t="s">
        <v>106</v>
      </c>
      <c r="Q2756" s="15" t="s">
        <v>47019</v>
      </c>
      <c r="R2756" s="15" t="s">
        <v>6463</v>
      </c>
      <c r="S2756" s="15" t="s">
        <v>6464</v>
      </c>
      <c r="T2756" s="15" t="s">
        <v>1431</v>
      </c>
      <c r="U2756" s="15" t="s">
        <v>53</v>
      </c>
      <c r="V2756" s="15" t="s">
        <v>45514</v>
      </c>
      <c r="W2756" s="15" t="s">
        <v>6921</v>
      </c>
      <c r="X2756" s="15" t="str">
        <f>_xlfn.XLOOKUP(_LOOKUP[[#This Row],[AdjusterMemberName]],_Adjuster[Adjuster Name],_Adjuster[Email],,0)</f>
        <v>AWallace@knightcompany.com</v>
      </c>
      <c r="Y2756" s="15" t="str">
        <f>_xlfn.XLOOKUP(_LOOKUP[[#This Row],[AdjusterMemberName]],_Adjuster[Adjuster Name],_Adjuster[Phone Number],,0)</f>
        <v>424-559-5734</v>
      </c>
      <c r="Z2756" s="15" t="s">
        <v>6465</v>
      </c>
      <c r="AA27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9546 Arleta Ave, Arleta  CA 91331</v>
      </c>
      <c r="AB2756" s="15"/>
    </row>
    <row r="2757" spans="1:28" x14ac:dyDescent="0.3">
      <c r="A2757" s="14">
        <v>0</v>
      </c>
      <c r="B2757" s="14">
        <v>0</v>
      </c>
      <c r="C2757" s="15" t="s">
        <v>20605</v>
      </c>
      <c r="D2757" s="15" t="s">
        <v>30699</v>
      </c>
      <c r="E2757" s="15">
        <v>45620</v>
      </c>
      <c r="F2757" s="15" t="s">
        <v>20606</v>
      </c>
      <c r="G2757" s="15"/>
      <c r="H2757" s="15"/>
      <c r="I2757" s="15" t="s">
        <v>30700</v>
      </c>
      <c r="J2757" s="15" t="s">
        <v>30701</v>
      </c>
      <c r="K2757" s="15" t="s">
        <v>46239</v>
      </c>
      <c r="L2757" s="15" t="s">
        <v>6034</v>
      </c>
      <c r="M2757" s="15" t="s">
        <v>104</v>
      </c>
      <c r="N2757" s="14">
        <v>2018</v>
      </c>
      <c r="O2757" s="15" t="s">
        <v>30702</v>
      </c>
      <c r="P2757" s="15" t="s">
        <v>106</v>
      </c>
      <c r="Q2757" s="15"/>
      <c r="R2757" s="15"/>
      <c r="S2757" s="15"/>
      <c r="T2757" s="15"/>
      <c r="U2757" s="15"/>
      <c r="V2757" s="15"/>
      <c r="W2757" s="15" t="s">
        <v>1049</v>
      </c>
      <c r="X2757" s="15" t="str">
        <f>_xlfn.XLOOKUP(_LOOKUP[[#This Row],[AdjusterMemberName]],_Adjuster[Adjuster Name],_Adjuster[Email],,0)</f>
        <v>cPenate@knightcompany.com</v>
      </c>
      <c r="Y2757" s="15" t="str">
        <f>_xlfn.XLOOKUP(_LOOKUP[[#This Row],[AdjusterMemberName]],_Adjuster[Adjuster Name],_Adjuster[Phone Number],,0)</f>
        <v>424-559-5385</v>
      </c>
      <c r="Z2757" s="15"/>
      <c r="AA2757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2757" s="15"/>
    </row>
    <row r="2758" spans="1:28" x14ac:dyDescent="0.3">
      <c r="A2758" s="14">
        <v>1</v>
      </c>
      <c r="B2758" s="14">
        <v>1</v>
      </c>
      <c r="C2758" s="15" t="s">
        <v>25231</v>
      </c>
      <c r="D2758" s="15" t="s">
        <v>25232</v>
      </c>
      <c r="E2758" s="15">
        <v>45619</v>
      </c>
      <c r="F2758" s="15" t="s">
        <v>25233</v>
      </c>
      <c r="G2758" s="15">
        <v>45603</v>
      </c>
      <c r="H2758" s="15">
        <v>45784</v>
      </c>
      <c r="I2758" s="15" t="s">
        <v>25234</v>
      </c>
      <c r="J2758" s="15" t="s">
        <v>25235</v>
      </c>
      <c r="K2758" s="15" t="s">
        <v>46474</v>
      </c>
      <c r="L2758" s="15" t="s">
        <v>128</v>
      </c>
      <c r="M2758" s="15" t="s">
        <v>129</v>
      </c>
      <c r="N2758" s="14">
        <v>2025</v>
      </c>
      <c r="O2758" s="15" t="s">
        <v>25236</v>
      </c>
      <c r="P2758" s="15" t="s">
        <v>106</v>
      </c>
      <c r="Q2758" s="15" t="s">
        <v>47079</v>
      </c>
      <c r="R2758" s="15" t="s">
        <v>22828</v>
      </c>
      <c r="S2758" s="15" t="s">
        <v>25237</v>
      </c>
      <c r="T2758" s="15" t="s">
        <v>174</v>
      </c>
      <c r="U2758" s="15" t="s">
        <v>53</v>
      </c>
      <c r="V2758" s="15" t="s">
        <v>45367</v>
      </c>
      <c r="W2758" s="15" t="s">
        <v>850</v>
      </c>
      <c r="X2758" s="15" t="e">
        <f>_xlfn.XLOOKUP(_LOOKUP[[#This Row],[AdjusterMemberName]],_Adjuster[Adjuster Name],_Adjuster[Email],,0)</f>
        <v>#N/A</v>
      </c>
      <c r="Y2758" s="15" t="e">
        <f>_xlfn.XLOOKUP(_LOOKUP[[#This Row],[AdjusterMemberName]],_Adjuster[Adjuster Name],_Adjuster[Phone Number],,0)</f>
        <v>#N/A</v>
      </c>
      <c r="Z2758" s="15" t="s">
        <v>25238</v>
      </c>
      <c r="AA27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4390 Huntington Dr, Los Angeles  CA 90032</v>
      </c>
      <c r="AB2758" s="15"/>
    </row>
    <row r="2759" spans="1:28" x14ac:dyDescent="0.3">
      <c r="A2759" s="14">
        <v>1</v>
      </c>
      <c r="B2759" s="14">
        <v>1</v>
      </c>
      <c r="C2759" s="15" t="s">
        <v>25320</v>
      </c>
      <c r="D2759" s="15" t="s">
        <v>25320</v>
      </c>
      <c r="E2759" s="15">
        <v>45619</v>
      </c>
      <c r="F2759" s="15" t="s">
        <v>25321</v>
      </c>
      <c r="G2759" s="15">
        <v>45608</v>
      </c>
      <c r="H2759" s="15">
        <v>45789</v>
      </c>
      <c r="I2759" s="15" t="s">
        <v>25322</v>
      </c>
      <c r="J2759" s="15" t="s">
        <v>25323</v>
      </c>
      <c r="K2759" s="15" t="s">
        <v>45509</v>
      </c>
      <c r="L2759" s="15" t="s">
        <v>201</v>
      </c>
      <c r="M2759" s="15" t="s">
        <v>25324</v>
      </c>
      <c r="N2759" s="14">
        <v>2015</v>
      </c>
      <c r="O2759" s="15" t="s">
        <v>25325</v>
      </c>
      <c r="P2759" s="15" t="s">
        <v>106</v>
      </c>
      <c r="Q2759" s="15" t="s">
        <v>47019</v>
      </c>
      <c r="R2759" s="15" t="s">
        <v>25326</v>
      </c>
      <c r="S2759" s="15" t="s">
        <v>25327</v>
      </c>
      <c r="T2759" s="15" t="s">
        <v>174</v>
      </c>
      <c r="U2759" s="15" t="s">
        <v>53</v>
      </c>
      <c r="V2759" s="15" t="s">
        <v>45995</v>
      </c>
      <c r="W2759" s="15" t="s">
        <v>3184</v>
      </c>
      <c r="X2759" s="15" t="str">
        <f>_xlfn.XLOOKUP(_LOOKUP[[#This Row],[AdjusterMemberName]],_Adjuster[Adjuster Name],_Adjuster[Email],,0)</f>
        <v>mQualls@knightcompany.com</v>
      </c>
      <c r="Y2759" s="15" t="str">
        <f>_xlfn.XLOOKUP(_LOOKUP[[#This Row],[AdjusterMemberName]],_Adjuster[Adjuster Name],_Adjuster[Phone Number],,0)</f>
        <v>424-559-5436</v>
      </c>
      <c r="Z2759" s="15" t="s">
        <v>25328</v>
      </c>
      <c r="AA27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11321 Massachusetts Ave Apt 9, Los Angeles  CA 90025</v>
      </c>
      <c r="AB2759" s="15"/>
    </row>
    <row r="2760" spans="1:28" x14ac:dyDescent="0.3">
      <c r="A2760" s="14">
        <v>1</v>
      </c>
      <c r="B2760" s="14">
        <v>1</v>
      </c>
      <c r="C2760" s="15" t="s">
        <v>25392</v>
      </c>
      <c r="D2760" s="15" t="s">
        <v>25392</v>
      </c>
      <c r="E2760" s="15">
        <v>45619</v>
      </c>
      <c r="F2760" s="15" t="s">
        <v>25393</v>
      </c>
      <c r="G2760" s="15">
        <v>45601</v>
      </c>
      <c r="H2760" s="15">
        <v>45782</v>
      </c>
      <c r="I2760" s="15" t="s">
        <v>25394</v>
      </c>
      <c r="J2760" s="15" t="s">
        <v>25395</v>
      </c>
      <c r="K2760" s="15" t="s">
        <v>45493</v>
      </c>
      <c r="L2760" s="15" t="s">
        <v>536</v>
      </c>
      <c r="M2760" s="15" t="s">
        <v>4864</v>
      </c>
      <c r="N2760" s="14">
        <v>2019</v>
      </c>
      <c r="O2760" s="15" t="s">
        <v>25396</v>
      </c>
      <c r="P2760" s="15" t="s">
        <v>106</v>
      </c>
      <c r="Q2760" s="15" t="s">
        <v>47019</v>
      </c>
      <c r="R2760" s="15" t="s">
        <v>25397</v>
      </c>
      <c r="S2760" s="15" t="s">
        <v>25398</v>
      </c>
      <c r="T2760" s="15" t="s">
        <v>8829</v>
      </c>
      <c r="U2760" s="15" t="s">
        <v>53</v>
      </c>
      <c r="V2760" s="15" t="s">
        <v>45631</v>
      </c>
      <c r="W2760" s="15" t="s">
        <v>3307</v>
      </c>
      <c r="X2760" s="15" t="e">
        <f>_xlfn.XLOOKUP(_LOOKUP[[#This Row],[AdjusterMemberName]],_Adjuster[Adjuster Name],_Adjuster[Email],,0)</f>
        <v>#N/A</v>
      </c>
      <c r="Y2760" s="15" t="e">
        <f>_xlfn.XLOOKUP(_LOOKUP[[#This Row],[AdjusterMemberName]],_Adjuster[Adjuster Name],_Adjuster[Phone Number],,0)</f>
        <v>#N/A</v>
      </c>
      <c r="Z2760" s="15" t="s">
        <v>25399</v>
      </c>
      <c r="AA27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10909 Hayvenhurst Ave, Granada Hills  CA 91344</v>
      </c>
      <c r="AB2760" s="15"/>
    </row>
    <row r="2761" spans="1:28" x14ac:dyDescent="0.3">
      <c r="A2761" s="14">
        <v>1</v>
      </c>
      <c r="B2761" s="14">
        <v>0</v>
      </c>
      <c r="C2761" s="15" t="s">
        <v>25400</v>
      </c>
      <c r="D2761" s="15" t="s">
        <v>25401</v>
      </c>
      <c r="E2761" s="15">
        <v>45619</v>
      </c>
      <c r="F2761" s="15" t="s">
        <v>25402</v>
      </c>
      <c r="G2761" s="15">
        <v>45589</v>
      </c>
      <c r="H2761" s="15">
        <v>45771</v>
      </c>
      <c r="I2761" s="15" t="s">
        <v>25403</v>
      </c>
      <c r="J2761" s="15" t="s">
        <v>25404</v>
      </c>
      <c r="K2761" s="15" t="s">
        <v>45998</v>
      </c>
      <c r="L2761" s="15" t="s">
        <v>314</v>
      </c>
      <c r="M2761" s="15" t="s">
        <v>315</v>
      </c>
      <c r="N2761" s="14">
        <v>2022</v>
      </c>
      <c r="O2761" s="15" t="s">
        <v>25405</v>
      </c>
      <c r="P2761" s="15" t="s">
        <v>81</v>
      </c>
      <c r="Q2761" s="15" t="s">
        <v>47019</v>
      </c>
      <c r="R2761" s="15" t="s">
        <v>2510</v>
      </c>
      <c r="S2761" s="15" t="s">
        <v>25406</v>
      </c>
      <c r="T2761" s="15" t="s">
        <v>356</v>
      </c>
      <c r="U2761" s="15" t="s">
        <v>53</v>
      </c>
      <c r="V2761" s="15" t="s">
        <v>45405</v>
      </c>
      <c r="W2761" s="15" t="s">
        <v>850</v>
      </c>
      <c r="X2761" s="15" t="e">
        <f>_xlfn.XLOOKUP(_LOOKUP[[#This Row],[AdjusterMemberName]],_Adjuster[Adjuster Name],_Adjuster[Email],,0)</f>
        <v>#N/A</v>
      </c>
      <c r="Y2761" s="15" t="e">
        <f>_xlfn.XLOOKUP(_LOOKUP[[#This Row],[AdjusterMemberName]],_Adjuster[Adjuster Name],_Adjuster[Phone Number],,0)</f>
        <v>#N/A</v>
      </c>
      <c r="Z2761" s="15" t="s">
        <v>25407</v>
      </c>
      <c r="AA27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738 E Oak Hill St, Ontario  CA 91761</v>
      </c>
      <c r="AB2761" s="15"/>
    </row>
    <row r="2762" spans="1:28" x14ac:dyDescent="0.3">
      <c r="A2762" s="14">
        <v>1</v>
      </c>
      <c r="B2762" s="14">
        <v>1</v>
      </c>
      <c r="C2762" s="15" t="s">
        <v>25655</v>
      </c>
      <c r="D2762" s="15" t="s">
        <v>25655</v>
      </c>
      <c r="E2762" s="15">
        <v>45619</v>
      </c>
      <c r="F2762" s="15" t="s">
        <v>25656</v>
      </c>
      <c r="G2762" s="15">
        <v>45514</v>
      </c>
      <c r="H2762" s="15">
        <v>45698</v>
      </c>
      <c r="I2762" s="15" t="s">
        <v>25657</v>
      </c>
      <c r="J2762" s="15" t="s">
        <v>25658</v>
      </c>
      <c r="K2762" s="15" t="s">
        <v>45796</v>
      </c>
      <c r="L2762" s="15" t="s">
        <v>103</v>
      </c>
      <c r="M2762" s="15" t="s">
        <v>304</v>
      </c>
      <c r="N2762" s="14">
        <v>2021</v>
      </c>
      <c r="O2762" s="15" t="s">
        <v>25659</v>
      </c>
      <c r="P2762" s="15" t="s">
        <v>106</v>
      </c>
      <c r="Q2762" s="15" t="s">
        <v>47111</v>
      </c>
      <c r="R2762" s="15" t="s">
        <v>25660</v>
      </c>
      <c r="S2762" s="15" t="s">
        <v>25661</v>
      </c>
      <c r="T2762" s="15" t="s">
        <v>1001</v>
      </c>
      <c r="U2762" s="15" t="s">
        <v>53</v>
      </c>
      <c r="V2762" s="15" t="s">
        <v>46178</v>
      </c>
      <c r="W2762" s="15" t="s">
        <v>1544</v>
      </c>
      <c r="X2762" s="15" t="str">
        <f>_xlfn.XLOOKUP(_LOOKUP[[#This Row],[AdjusterMemberName]],_Adjuster[Adjuster Name],_Adjuster[Email],,0)</f>
        <v>CRodriguez5@knightcompany.com</v>
      </c>
      <c r="Y2762" s="15" t="str">
        <f>_xlfn.XLOOKUP(_LOOKUP[[#This Row],[AdjusterMemberName]],_Adjuster[Adjuster Name],_Adjuster[Phone Number],,0)</f>
        <v>323-456-1708</v>
      </c>
      <c r="Z2762" s="15" t="s">
        <v>25662</v>
      </c>
      <c r="AA27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3061 Luff Ct, Oxnard  CA 93035</v>
      </c>
      <c r="AB2762" s="15"/>
    </row>
    <row r="2763" spans="1:28" x14ac:dyDescent="0.3">
      <c r="A2763" s="14">
        <v>1</v>
      </c>
      <c r="B2763" s="14">
        <v>1</v>
      </c>
      <c r="C2763" s="15" t="s">
        <v>19895</v>
      </c>
      <c r="D2763" s="15" t="s">
        <v>19895</v>
      </c>
      <c r="E2763" s="15">
        <v>45619</v>
      </c>
      <c r="F2763" s="15" t="s">
        <v>25759</v>
      </c>
      <c r="G2763" s="15">
        <v>45592</v>
      </c>
      <c r="H2763" s="15">
        <v>45774</v>
      </c>
      <c r="I2763" s="15" t="s">
        <v>25760</v>
      </c>
      <c r="J2763" s="15" t="s">
        <v>25761</v>
      </c>
      <c r="K2763" s="15" t="s">
        <v>46465</v>
      </c>
      <c r="L2763" s="15" t="s">
        <v>128</v>
      </c>
      <c r="M2763" s="15" t="s">
        <v>129</v>
      </c>
      <c r="N2763" s="14">
        <v>2016</v>
      </c>
      <c r="O2763" s="15" t="s">
        <v>19899</v>
      </c>
      <c r="P2763" s="15" t="s">
        <v>106</v>
      </c>
      <c r="Q2763" s="15" t="s">
        <v>47019</v>
      </c>
      <c r="R2763" s="15" t="s">
        <v>19900</v>
      </c>
      <c r="S2763" s="15" t="s">
        <v>19901</v>
      </c>
      <c r="T2763" s="15" t="s">
        <v>174</v>
      </c>
      <c r="U2763" s="15" t="s">
        <v>53</v>
      </c>
      <c r="V2763" s="15" t="s">
        <v>45441</v>
      </c>
      <c r="W2763" s="15" t="s">
        <v>1658</v>
      </c>
      <c r="X2763" s="15" t="str">
        <f>_xlfn.XLOOKUP(_LOOKUP[[#This Row],[AdjusterMemberName]],_Adjuster[Adjuster Name],_Adjuster[Email],,0)</f>
        <v>RDavila@knightcompany.com</v>
      </c>
      <c r="Y2763" s="15" t="str">
        <f>_xlfn.XLOOKUP(_LOOKUP[[#This Row],[AdjusterMemberName]],_Adjuster[Adjuster Name],_Adjuster[Phone Number],,0)</f>
        <v>424-559-5663</v>
      </c>
      <c r="Z2763" s="15" t="s">
        <v>19902</v>
      </c>
      <c r="AA27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912 W 80Th St Apt 4, Los Angeles  CA 90044</v>
      </c>
      <c r="AB2763" s="15"/>
    </row>
    <row r="2764" spans="1:28" x14ac:dyDescent="0.3">
      <c r="A2764" s="14">
        <v>1</v>
      </c>
      <c r="B2764" s="14">
        <v>1</v>
      </c>
      <c r="C2764" s="15" t="s">
        <v>27139</v>
      </c>
      <c r="D2764" s="15" t="s">
        <v>27139</v>
      </c>
      <c r="E2764" s="15">
        <v>45619</v>
      </c>
      <c r="F2764" s="15" t="s">
        <v>27140</v>
      </c>
      <c r="G2764" s="15">
        <v>45542</v>
      </c>
      <c r="H2764" s="15">
        <v>45723</v>
      </c>
      <c r="I2764" s="15" t="s">
        <v>27141</v>
      </c>
      <c r="J2764" s="15" t="s">
        <v>27142</v>
      </c>
      <c r="K2764" s="15" t="s">
        <v>46427</v>
      </c>
      <c r="L2764" s="15" t="s">
        <v>128</v>
      </c>
      <c r="M2764" s="15" t="s">
        <v>129</v>
      </c>
      <c r="N2764" s="14">
        <v>2021</v>
      </c>
      <c r="O2764" s="15" t="s">
        <v>27143</v>
      </c>
      <c r="P2764" s="15" t="s">
        <v>106</v>
      </c>
      <c r="Q2764" s="15" t="s">
        <v>47019</v>
      </c>
      <c r="R2764" s="15" t="s">
        <v>3727</v>
      </c>
      <c r="S2764" s="15" t="s">
        <v>27144</v>
      </c>
      <c r="T2764" s="15" t="s">
        <v>308</v>
      </c>
      <c r="U2764" s="15" t="s">
        <v>53</v>
      </c>
      <c r="V2764" s="15" t="s">
        <v>45432</v>
      </c>
      <c r="W2764" s="15" t="s">
        <v>1357</v>
      </c>
      <c r="X2764" s="15" t="str">
        <f>_xlfn.XLOOKUP(_LOOKUP[[#This Row],[AdjusterMemberName]],_Adjuster[Adjuster Name],_Adjuster[Email],,0)</f>
        <v>jRivera1@knightcompany.com</v>
      </c>
      <c r="Y2764" s="15" t="str">
        <f>_xlfn.XLOOKUP(_LOOKUP[[#This Row],[AdjusterMemberName]],_Adjuster[Adjuster Name],_Adjuster[Phone Number],,0)</f>
        <v>424-559-5239</v>
      </c>
      <c r="Z2764" s="15" t="s">
        <v>27145</v>
      </c>
      <c r="AA27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2864 Stokes Cir, Riverside  CA 92503</v>
      </c>
      <c r="AB2764" s="15">
        <v>45663</v>
      </c>
    </row>
    <row r="2765" spans="1:28" x14ac:dyDescent="0.3">
      <c r="A2765" s="14">
        <v>1</v>
      </c>
      <c r="B2765" s="14">
        <v>1</v>
      </c>
      <c r="C2765" s="15" t="s">
        <v>34631</v>
      </c>
      <c r="D2765" s="15" t="s">
        <v>34631</v>
      </c>
      <c r="E2765" s="15">
        <v>45619</v>
      </c>
      <c r="F2765" s="15" t="s">
        <v>34632</v>
      </c>
      <c r="G2765" s="15">
        <v>45584</v>
      </c>
      <c r="H2765" s="15">
        <v>45766</v>
      </c>
      <c r="I2765" s="15" t="s">
        <v>34633</v>
      </c>
      <c r="J2765" s="15" t="s">
        <v>34634</v>
      </c>
      <c r="K2765" s="15" t="s">
        <v>45493</v>
      </c>
      <c r="L2765" s="15" t="s">
        <v>25</v>
      </c>
      <c r="M2765" s="15" t="s">
        <v>480</v>
      </c>
      <c r="N2765" s="14">
        <v>2019</v>
      </c>
      <c r="O2765" s="15" t="s">
        <v>34635</v>
      </c>
      <c r="P2765" s="15" t="s">
        <v>106</v>
      </c>
      <c r="Q2765" s="15" t="s">
        <v>47093</v>
      </c>
      <c r="R2765" s="15" t="s">
        <v>1762</v>
      </c>
      <c r="S2765" s="15" t="s">
        <v>34636</v>
      </c>
      <c r="T2765" s="15" t="s">
        <v>1782</v>
      </c>
      <c r="U2765" s="15" t="s">
        <v>53</v>
      </c>
      <c r="V2765" s="15" t="s">
        <v>45807</v>
      </c>
      <c r="W2765" s="15" t="s">
        <v>1186</v>
      </c>
      <c r="X2765" s="15" t="str">
        <f>_xlfn.XLOOKUP(_LOOKUP[[#This Row],[AdjusterMemberName]],_Adjuster[Adjuster Name],_Adjuster[Email],,0)</f>
        <v>sAkinleye@knightcompany.com</v>
      </c>
      <c r="Y2765" s="15" t="str">
        <f>_xlfn.XLOOKUP(_LOOKUP[[#This Row],[AdjusterMemberName]],_Adjuster[Adjuster Name],_Adjuster[Phone Number],,0)</f>
        <v>424-559-5280</v>
      </c>
      <c r="Z2765" s="15" t="s">
        <v>34637</v>
      </c>
      <c r="AA27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1305 E Tucker St Unit B, Compton  CA 90221</v>
      </c>
      <c r="AB2765" s="15">
        <v>45750</v>
      </c>
    </row>
    <row r="2766" spans="1:28" x14ac:dyDescent="0.3">
      <c r="A2766" s="14">
        <v>1</v>
      </c>
      <c r="B2766" s="14">
        <v>1</v>
      </c>
      <c r="C2766" s="15" t="s">
        <v>7408</v>
      </c>
      <c r="D2766" s="15" t="s">
        <v>7408</v>
      </c>
      <c r="E2766" s="15">
        <v>45618</v>
      </c>
      <c r="F2766" s="15" t="s">
        <v>25164</v>
      </c>
      <c r="G2766" s="15">
        <v>45583</v>
      </c>
      <c r="H2766" s="15">
        <v>45765</v>
      </c>
      <c r="I2766" s="15" t="s">
        <v>25165</v>
      </c>
      <c r="J2766" s="15" t="s">
        <v>25166</v>
      </c>
      <c r="K2766" s="15" t="s">
        <v>45341</v>
      </c>
      <c r="L2766" s="15" t="s">
        <v>292</v>
      </c>
      <c r="M2766" s="15" t="s">
        <v>15979</v>
      </c>
      <c r="N2766" s="14">
        <v>2017</v>
      </c>
      <c r="O2766" s="15" t="s">
        <v>25167</v>
      </c>
      <c r="P2766" s="15" t="s">
        <v>106</v>
      </c>
      <c r="Q2766" s="15" t="s">
        <v>47006</v>
      </c>
      <c r="R2766" s="15" t="s">
        <v>10175</v>
      </c>
      <c r="S2766" s="15" t="s">
        <v>25168</v>
      </c>
      <c r="T2766" s="15" t="s">
        <v>308</v>
      </c>
      <c r="U2766" s="15" t="s">
        <v>53</v>
      </c>
      <c r="V2766" s="15" t="s">
        <v>45398</v>
      </c>
      <c r="W2766" s="15" t="s">
        <v>1049</v>
      </c>
      <c r="X2766" s="15" t="str">
        <f>_xlfn.XLOOKUP(_LOOKUP[[#This Row],[AdjusterMemberName]],_Adjuster[Adjuster Name],_Adjuster[Email],,0)</f>
        <v>cPenate@knightcompany.com</v>
      </c>
      <c r="Y2766" s="15" t="str">
        <f>_xlfn.XLOOKUP(_LOOKUP[[#This Row],[AdjusterMemberName]],_Adjuster[Adjuster Name],_Adjuster[Phone Number],,0)</f>
        <v>424-559-5385</v>
      </c>
      <c r="Z2766" s="15" t="s">
        <v>25169</v>
      </c>
      <c r="AA27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5925 Sycamore Canyon Blvd Apt 93, Riverside  CA 92507</v>
      </c>
      <c r="AB2766" s="15"/>
    </row>
    <row r="2767" spans="1:28" x14ac:dyDescent="0.3">
      <c r="A2767" s="14">
        <v>1</v>
      </c>
      <c r="B2767" s="14">
        <v>1</v>
      </c>
      <c r="C2767" s="15" t="s">
        <v>25178</v>
      </c>
      <c r="D2767" s="15" t="s">
        <v>25178</v>
      </c>
      <c r="E2767" s="15">
        <v>45618</v>
      </c>
      <c r="F2767" s="15" t="s">
        <v>25179</v>
      </c>
      <c r="G2767" s="15">
        <v>45581</v>
      </c>
      <c r="H2767" s="15">
        <v>45763</v>
      </c>
      <c r="I2767" s="15" t="s">
        <v>25180</v>
      </c>
      <c r="J2767" s="15" t="s">
        <v>25181</v>
      </c>
      <c r="K2767" s="15" t="s">
        <v>45951</v>
      </c>
      <c r="L2767" s="15" t="s">
        <v>128</v>
      </c>
      <c r="M2767" s="15" t="s">
        <v>836</v>
      </c>
      <c r="N2767" s="14">
        <v>2023</v>
      </c>
      <c r="O2767" s="15" t="s">
        <v>25182</v>
      </c>
      <c r="P2767" s="15" t="s">
        <v>106</v>
      </c>
      <c r="Q2767" s="15" t="s">
        <v>47019</v>
      </c>
      <c r="R2767" s="15" t="s">
        <v>25183</v>
      </c>
      <c r="S2767" s="15" t="s">
        <v>25184</v>
      </c>
      <c r="T2767" s="15" t="s">
        <v>174</v>
      </c>
      <c r="U2767" s="15" t="s">
        <v>53</v>
      </c>
      <c r="V2767" s="15" t="s">
        <v>45337</v>
      </c>
      <c r="W2767" s="15" t="s">
        <v>1049</v>
      </c>
      <c r="X2767" s="15" t="str">
        <f>_xlfn.XLOOKUP(_LOOKUP[[#This Row],[AdjusterMemberName]],_Adjuster[Adjuster Name],_Adjuster[Email],,0)</f>
        <v>cPenate@knightcompany.com</v>
      </c>
      <c r="Y2767" s="15" t="str">
        <f>_xlfn.XLOOKUP(_LOOKUP[[#This Row],[AdjusterMemberName]],_Adjuster[Adjuster Name],_Adjuster[Phone Number],,0)</f>
        <v>424-559-5385</v>
      </c>
      <c r="Z2767" s="15" t="s">
        <v>25185</v>
      </c>
      <c r="AA27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417 Sur Ramp Art Blvd Apt 103, Los Angeles  CA 90057</v>
      </c>
      <c r="AB2767" s="15"/>
    </row>
    <row r="2768" spans="1:28" x14ac:dyDescent="0.3">
      <c r="A2768" s="14">
        <v>1</v>
      </c>
      <c r="B2768" s="14">
        <v>1</v>
      </c>
      <c r="C2768" s="15" t="s">
        <v>5097</v>
      </c>
      <c r="D2768" s="15" t="s">
        <v>22303</v>
      </c>
      <c r="E2768" s="15">
        <v>45618</v>
      </c>
      <c r="F2768" s="15" t="s">
        <v>22304</v>
      </c>
      <c r="G2768" s="15">
        <v>45545</v>
      </c>
      <c r="H2768" s="15">
        <v>45726</v>
      </c>
      <c r="I2768" s="15" t="s">
        <v>25202</v>
      </c>
      <c r="J2768" s="15" t="s">
        <v>25203</v>
      </c>
      <c r="K2768" s="15" t="s">
        <v>45458</v>
      </c>
      <c r="L2768" s="15" t="s">
        <v>25</v>
      </c>
      <c r="M2768" s="15" t="s">
        <v>373</v>
      </c>
      <c r="N2768" s="14">
        <v>2019</v>
      </c>
      <c r="O2768" s="15" t="s">
        <v>25204</v>
      </c>
      <c r="P2768" s="15" t="s">
        <v>106</v>
      </c>
      <c r="Q2768" s="15" t="s">
        <v>47079</v>
      </c>
      <c r="R2768" s="15" t="s">
        <v>162</v>
      </c>
      <c r="S2768" s="15" t="s">
        <v>25205</v>
      </c>
      <c r="T2768" s="15" t="s">
        <v>133</v>
      </c>
      <c r="U2768" s="15" t="s">
        <v>53</v>
      </c>
      <c r="V2768" s="15" t="s">
        <v>45396</v>
      </c>
      <c r="W2768" s="15" t="s">
        <v>264</v>
      </c>
      <c r="X2768" s="15" t="str">
        <f>_xlfn.XLOOKUP(_LOOKUP[[#This Row],[AdjusterMemberName]],_Adjuster[Adjuster Name],_Adjuster[Email],,0)</f>
        <v>sBonnevie@knightcompany.com</v>
      </c>
      <c r="Y2768" s="15" t="str">
        <f>_xlfn.XLOOKUP(_LOOKUP[[#This Row],[AdjusterMemberName]],_Adjuster[Adjuster Name],_Adjuster[Phone Number],,0)</f>
        <v>323-692-4064</v>
      </c>
      <c r="Z2768" s="15" t="s">
        <v>25206</v>
      </c>
      <c r="AA27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1666 W Beacon Av, Anaheim  CA 92802</v>
      </c>
      <c r="AB2768" s="15"/>
    </row>
    <row r="2769" spans="1:28" x14ac:dyDescent="0.3">
      <c r="A2769" s="14">
        <v>1</v>
      </c>
      <c r="B2769" s="14">
        <v>1</v>
      </c>
      <c r="C2769" s="15" t="s">
        <v>25207</v>
      </c>
      <c r="D2769" s="15" t="s">
        <v>25208</v>
      </c>
      <c r="E2769" s="15">
        <v>45618</v>
      </c>
      <c r="F2769" s="15" t="s">
        <v>25209</v>
      </c>
      <c r="G2769" s="15">
        <v>45518</v>
      </c>
      <c r="H2769" s="15">
        <v>45702</v>
      </c>
      <c r="I2769" s="15" t="s">
        <v>25210</v>
      </c>
      <c r="J2769" s="15" t="s">
        <v>25211</v>
      </c>
      <c r="K2769" s="15" t="s">
        <v>46475</v>
      </c>
      <c r="L2769" s="15" t="s">
        <v>139</v>
      </c>
      <c r="M2769" s="15" t="s">
        <v>1219</v>
      </c>
      <c r="N2769" s="14">
        <v>2021</v>
      </c>
      <c r="O2769" s="15" t="s">
        <v>25212</v>
      </c>
      <c r="P2769" s="15" t="s">
        <v>106</v>
      </c>
      <c r="Q2769" s="15" t="s">
        <v>47095</v>
      </c>
      <c r="R2769" s="15" t="s">
        <v>2510</v>
      </c>
      <c r="S2769" s="15" t="s">
        <v>25213</v>
      </c>
      <c r="T2769" s="15" t="s">
        <v>109</v>
      </c>
      <c r="U2769" s="15" t="s">
        <v>53</v>
      </c>
      <c r="V2769" s="15" t="s">
        <v>45632</v>
      </c>
      <c r="W2769" s="15" t="s">
        <v>8635</v>
      </c>
      <c r="X2769" s="15" t="e">
        <f>_xlfn.XLOOKUP(_LOOKUP[[#This Row],[AdjusterMemberName]],_Adjuster[Adjuster Name],_Adjuster[Email],,0)</f>
        <v>#N/A</v>
      </c>
      <c r="Y2769" s="15" t="e">
        <f>_xlfn.XLOOKUP(_LOOKUP[[#This Row],[AdjusterMemberName]],_Adjuster[Adjuster Name],_Adjuster[Phone Number],,0)</f>
        <v>#N/A</v>
      </c>
      <c r="Z2769" s="15" t="s">
        <v>25214</v>
      </c>
      <c r="AA27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24890 2Nd Street, Murrieta  CA 92562</v>
      </c>
      <c r="AB2769" s="15"/>
    </row>
    <row r="2770" spans="1:28" x14ac:dyDescent="0.3">
      <c r="A2770" s="14">
        <v>1</v>
      </c>
      <c r="B2770" s="14">
        <v>1</v>
      </c>
      <c r="C2770" s="15" t="s">
        <v>25215</v>
      </c>
      <c r="D2770" s="15" t="s">
        <v>25215</v>
      </c>
      <c r="E2770" s="15">
        <v>45618</v>
      </c>
      <c r="F2770" s="15" t="s">
        <v>25216</v>
      </c>
      <c r="G2770" s="15">
        <v>45481</v>
      </c>
      <c r="H2770" s="15">
        <v>45665</v>
      </c>
      <c r="I2770" s="15" t="s">
        <v>25217</v>
      </c>
      <c r="J2770" s="15" t="s">
        <v>25218</v>
      </c>
      <c r="K2770" s="15" t="s">
        <v>45496</v>
      </c>
      <c r="L2770" s="15" t="s">
        <v>128</v>
      </c>
      <c r="M2770" s="15" t="s">
        <v>8755</v>
      </c>
      <c r="N2770" s="14">
        <v>2018</v>
      </c>
      <c r="O2770" s="15" t="s">
        <v>25219</v>
      </c>
      <c r="P2770" s="15" t="s">
        <v>106</v>
      </c>
      <c r="Q2770" s="15" t="s">
        <v>47061</v>
      </c>
      <c r="R2770" s="15" t="s">
        <v>3008</v>
      </c>
      <c r="S2770" s="15" t="s">
        <v>25220</v>
      </c>
      <c r="T2770" s="15" t="s">
        <v>174</v>
      </c>
      <c r="U2770" s="15" t="s">
        <v>53</v>
      </c>
      <c r="V2770" s="15" t="s">
        <v>45412</v>
      </c>
      <c r="W2770" s="15" t="s">
        <v>367</v>
      </c>
      <c r="X2770" s="15" t="str">
        <f>_xlfn.XLOOKUP(_LOOKUP[[#This Row],[AdjusterMemberName]],_Adjuster[Adjuster Name],_Adjuster[Email],,0)</f>
        <v>dHernandez4@knightcompany.com</v>
      </c>
      <c r="Y2770" s="15" t="str">
        <f>_xlfn.XLOOKUP(_LOOKUP[[#This Row],[AdjusterMemberName]],_Adjuster[Adjuster Name],_Adjuster[Phone Number],,0)</f>
        <v>323-315-7819</v>
      </c>
      <c r="Z2770" s="15" t="s">
        <v>25221</v>
      </c>
      <c r="AA27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341 E 113Th St, Los Angeles  CA 90061</v>
      </c>
      <c r="AB2770" s="15"/>
    </row>
    <row r="2771" spans="1:28" x14ac:dyDescent="0.3">
      <c r="A2771" s="14">
        <v>1</v>
      </c>
      <c r="B2771" s="14">
        <v>1</v>
      </c>
      <c r="C2771" s="15" t="s">
        <v>25241</v>
      </c>
      <c r="D2771" s="15" t="s">
        <v>25241</v>
      </c>
      <c r="E2771" s="15">
        <v>45618</v>
      </c>
      <c r="F2771" s="15" t="s">
        <v>25242</v>
      </c>
      <c r="G2771" s="15">
        <v>45513</v>
      </c>
      <c r="H2771" s="15">
        <v>45697</v>
      </c>
      <c r="I2771" s="15" t="s">
        <v>25243</v>
      </c>
      <c r="J2771" s="15" t="s">
        <v>25244</v>
      </c>
      <c r="K2771" s="15" t="s">
        <v>45691</v>
      </c>
      <c r="L2771" s="15" t="s">
        <v>103</v>
      </c>
      <c r="M2771" s="15" t="s">
        <v>104</v>
      </c>
      <c r="N2771" s="14">
        <v>2023</v>
      </c>
      <c r="O2771" s="15" t="s">
        <v>25245</v>
      </c>
      <c r="P2771" s="15" t="s">
        <v>106</v>
      </c>
      <c r="Q2771" s="15" t="s">
        <v>119</v>
      </c>
      <c r="R2771" s="15" t="s">
        <v>25246</v>
      </c>
      <c r="S2771" s="15" t="s">
        <v>25247</v>
      </c>
      <c r="T2771" s="15" t="s">
        <v>2320</v>
      </c>
      <c r="U2771" s="15" t="s">
        <v>53</v>
      </c>
      <c r="V2771" s="15" t="s">
        <v>46473</v>
      </c>
      <c r="W2771" s="15" t="s">
        <v>22473</v>
      </c>
      <c r="X2771" s="15" t="e">
        <f>_xlfn.XLOOKUP(_LOOKUP[[#This Row],[AdjusterMemberName]],_Adjuster[Adjuster Name],_Adjuster[Email],,0)</f>
        <v>#N/A</v>
      </c>
      <c r="Y2771" s="15" t="e">
        <f>_xlfn.XLOOKUP(_LOOKUP[[#This Row],[AdjusterMemberName]],_Adjuster[Adjuster Name],_Adjuster[Phone Number],,0)</f>
        <v>#N/A</v>
      </c>
      <c r="Z2771" s="15" t="s">
        <v>25248</v>
      </c>
      <c r="AA27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9832 Tundra Swan Cir, Elk Grove  CA 95757</v>
      </c>
      <c r="AB2771" s="15">
        <v>45560</v>
      </c>
    </row>
    <row r="2772" spans="1:28" x14ac:dyDescent="0.3">
      <c r="A2772" s="14">
        <v>1</v>
      </c>
      <c r="B2772" s="14">
        <v>1</v>
      </c>
      <c r="C2772" s="15" t="s">
        <v>25276</v>
      </c>
      <c r="D2772" s="15" t="s">
        <v>25277</v>
      </c>
      <c r="E2772" s="15">
        <v>45618</v>
      </c>
      <c r="F2772" s="15" t="s">
        <v>25278</v>
      </c>
      <c r="G2772" s="15">
        <v>45608</v>
      </c>
      <c r="H2772" s="15">
        <v>45789</v>
      </c>
      <c r="I2772" s="15" t="s">
        <v>25279</v>
      </c>
      <c r="J2772" s="15" t="s">
        <v>25280</v>
      </c>
      <c r="K2772" s="15" t="s">
        <v>45506</v>
      </c>
      <c r="L2772" s="15" t="s">
        <v>103</v>
      </c>
      <c r="M2772" s="15" t="s">
        <v>304</v>
      </c>
      <c r="N2772" s="14">
        <v>2016</v>
      </c>
      <c r="O2772" s="15" t="s">
        <v>25281</v>
      </c>
      <c r="P2772" s="15" t="s">
        <v>81</v>
      </c>
      <c r="Q2772" s="15" t="s">
        <v>47019</v>
      </c>
      <c r="R2772" s="15" t="s">
        <v>25282</v>
      </c>
      <c r="S2772" s="15" t="s">
        <v>25283</v>
      </c>
      <c r="T2772" s="15" t="s">
        <v>3331</v>
      </c>
      <c r="U2772" s="15" t="s">
        <v>53</v>
      </c>
      <c r="V2772" s="15" t="s">
        <v>46042</v>
      </c>
      <c r="W2772" s="15" t="s">
        <v>175</v>
      </c>
      <c r="X2772" s="15" t="e">
        <f>_xlfn.XLOOKUP(_LOOKUP[[#This Row],[AdjusterMemberName]],_Adjuster[Adjuster Name],_Adjuster[Email],,0)</f>
        <v>#N/A</v>
      </c>
      <c r="Y2772" s="15" t="e">
        <f>_xlfn.XLOOKUP(_LOOKUP[[#This Row],[AdjusterMemberName]],_Adjuster[Adjuster Name],_Adjuster[Phone Number],,0)</f>
        <v>#N/A</v>
      </c>
      <c r="Z2772" s="15" t="s">
        <v>25284</v>
      </c>
      <c r="AA27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214 S Grand Army Ave, San Jacinto  CA 92583</v>
      </c>
      <c r="AB2772" s="15"/>
    </row>
    <row r="2773" spans="1:28" x14ac:dyDescent="0.3">
      <c r="A2773" s="14">
        <v>1</v>
      </c>
      <c r="B2773" s="14">
        <v>1</v>
      </c>
      <c r="C2773" s="15" t="s">
        <v>25310</v>
      </c>
      <c r="D2773" s="15" t="s">
        <v>25310</v>
      </c>
      <c r="E2773" s="15">
        <v>45618</v>
      </c>
      <c r="F2773" s="15" t="s">
        <v>25311</v>
      </c>
      <c r="G2773" s="15">
        <v>45522</v>
      </c>
      <c r="H2773" s="15">
        <v>45706</v>
      </c>
      <c r="I2773" s="15" t="s">
        <v>25312</v>
      </c>
      <c r="J2773" s="15" t="s">
        <v>25313</v>
      </c>
      <c r="K2773" s="15" t="s">
        <v>45334</v>
      </c>
      <c r="L2773" s="15" t="s">
        <v>441</v>
      </c>
      <c r="M2773" s="15" t="s">
        <v>5806</v>
      </c>
      <c r="N2773" s="14">
        <v>2014</v>
      </c>
      <c r="O2773" s="15" t="s">
        <v>25314</v>
      </c>
      <c r="P2773" s="15" t="s">
        <v>106</v>
      </c>
      <c r="Q2773" s="15" t="s">
        <v>47061</v>
      </c>
      <c r="R2773" s="15" t="s">
        <v>2510</v>
      </c>
      <c r="S2773" s="15" t="s">
        <v>25315</v>
      </c>
      <c r="T2773" s="15" t="s">
        <v>592</v>
      </c>
      <c r="U2773" s="15" t="s">
        <v>53</v>
      </c>
      <c r="V2773" s="15" t="s">
        <v>45376</v>
      </c>
      <c r="W2773" s="15" t="s">
        <v>5071</v>
      </c>
      <c r="X2773" s="15" t="str">
        <f>_xlfn.XLOOKUP(_LOOKUP[[#This Row],[AdjusterMemberName]],_Adjuster[Adjuster Name],_Adjuster[Email],,0)</f>
        <v>AMontelongo@knightcompany.com</v>
      </c>
      <c r="Y2773" s="15" t="str">
        <f>_xlfn.XLOOKUP(_LOOKUP[[#This Row],[AdjusterMemberName]],_Adjuster[Adjuster Name],_Adjuster[Phone Number],,0)</f>
        <v>424-559-5425</v>
      </c>
      <c r="Z2773" s="15" t="s">
        <v>25316</v>
      </c>
      <c r="AA27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7567 Kenyon Ave , Hesperia  CA 92345</v>
      </c>
      <c r="AB2773" s="15"/>
    </row>
    <row r="2774" spans="1:28" x14ac:dyDescent="0.3">
      <c r="A2774" s="14">
        <v>1</v>
      </c>
      <c r="B2774" s="14">
        <v>0</v>
      </c>
      <c r="C2774" s="15" t="s">
        <v>25345</v>
      </c>
      <c r="D2774" s="15" t="s">
        <v>25346</v>
      </c>
      <c r="E2774" s="15">
        <v>45618</v>
      </c>
      <c r="F2774" s="15" t="s">
        <v>25347</v>
      </c>
      <c r="G2774" s="15">
        <v>45565</v>
      </c>
      <c r="H2774" s="15">
        <v>45746</v>
      </c>
      <c r="I2774" s="15" t="s">
        <v>25348</v>
      </c>
      <c r="J2774" s="15" t="s">
        <v>25349</v>
      </c>
      <c r="K2774" s="15" t="s">
        <v>45663</v>
      </c>
      <c r="L2774" s="15" t="s">
        <v>103</v>
      </c>
      <c r="M2774" s="15" t="s">
        <v>1336</v>
      </c>
      <c r="N2774" s="14">
        <v>2015</v>
      </c>
      <c r="O2774" s="15" t="s">
        <v>25350</v>
      </c>
      <c r="P2774" s="15" t="s">
        <v>106</v>
      </c>
      <c r="Q2774" s="15" t="s">
        <v>47019</v>
      </c>
      <c r="R2774" s="15" t="s">
        <v>25351</v>
      </c>
      <c r="S2774" s="15" t="s">
        <v>25352</v>
      </c>
      <c r="T2774" s="15" t="s">
        <v>144</v>
      </c>
      <c r="U2774" s="15" t="s">
        <v>53</v>
      </c>
      <c r="V2774" s="15" t="s">
        <v>45488</v>
      </c>
      <c r="W2774" s="15" t="s">
        <v>3307</v>
      </c>
      <c r="X2774" s="15" t="e">
        <f>_xlfn.XLOOKUP(_LOOKUP[[#This Row],[AdjusterMemberName]],_Adjuster[Adjuster Name],_Adjuster[Email],,0)</f>
        <v>#N/A</v>
      </c>
      <c r="Y2774" s="15" t="e">
        <f>_xlfn.XLOOKUP(_LOOKUP[[#This Row],[AdjusterMemberName]],_Adjuster[Adjuster Name],_Adjuster[Phone Number],,0)</f>
        <v>#N/A</v>
      </c>
      <c r="Z2774" s="15" t="s">
        <v>25353</v>
      </c>
      <c r="AA27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4400 The Woods Dr Apt 203, San Jose  CA 95136</v>
      </c>
      <c r="AB2774" s="15">
        <v>45689</v>
      </c>
    </row>
    <row r="2775" spans="1:28" x14ac:dyDescent="0.3">
      <c r="A2775" s="14">
        <v>1</v>
      </c>
      <c r="B2775" s="14">
        <v>1</v>
      </c>
      <c r="C2775" s="15" t="s">
        <v>20879</v>
      </c>
      <c r="D2775" s="15" t="s">
        <v>20879</v>
      </c>
      <c r="E2775" s="15">
        <v>45618</v>
      </c>
      <c r="F2775" s="15" t="s">
        <v>20880</v>
      </c>
      <c r="G2775" s="15">
        <v>45503</v>
      </c>
      <c r="H2775" s="15">
        <v>45687</v>
      </c>
      <c r="I2775" s="15" t="s">
        <v>25364</v>
      </c>
      <c r="J2775" s="15" t="s">
        <v>25365</v>
      </c>
      <c r="K2775" s="15" t="s">
        <v>45493</v>
      </c>
      <c r="L2775" s="15" t="s">
        <v>103</v>
      </c>
      <c r="M2775" s="15" t="s">
        <v>1336</v>
      </c>
      <c r="N2775" s="14">
        <v>2010</v>
      </c>
      <c r="O2775" s="15" t="s">
        <v>25366</v>
      </c>
      <c r="P2775" s="15" t="s">
        <v>106</v>
      </c>
      <c r="Q2775" s="15" t="s">
        <v>47019</v>
      </c>
      <c r="R2775" s="15" t="s">
        <v>20884</v>
      </c>
      <c r="S2775" s="15" t="s">
        <v>20885</v>
      </c>
      <c r="T2775" s="15" t="s">
        <v>5775</v>
      </c>
      <c r="U2775" s="15" t="s">
        <v>53</v>
      </c>
      <c r="V2775" s="15" t="s">
        <v>45961</v>
      </c>
      <c r="W2775" s="15" t="s">
        <v>1624</v>
      </c>
      <c r="X2775" s="15" t="e">
        <f>_xlfn.XLOOKUP(_LOOKUP[[#This Row],[AdjusterMemberName]],_Adjuster[Adjuster Name],_Adjuster[Email],,0)</f>
        <v>#N/A</v>
      </c>
      <c r="Y2775" s="15" t="e">
        <f>_xlfn.XLOOKUP(_LOOKUP[[#This Row],[AdjusterMemberName]],_Adjuster[Adjuster Name],_Adjuster[Phone Number],,0)</f>
        <v>#N/A</v>
      </c>
      <c r="Z2775" s="15" t="s">
        <v>20886</v>
      </c>
      <c r="AA27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18645 Hatteras St Unit 121, Tarzana  CA 91356</v>
      </c>
      <c r="AB2775" s="15"/>
    </row>
    <row r="2776" spans="1:28" x14ac:dyDescent="0.3">
      <c r="A2776" s="14">
        <v>1</v>
      </c>
      <c r="B2776" s="14">
        <v>1</v>
      </c>
      <c r="C2776" s="15" t="s">
        <v>15235</v>
      </c>
      <c r="D2776" s="15" t="s">
        <v>15235</v>
      </c>
      <c r="E2776" s="15">
        <v>45618</v>
      </c>
      <c r="F2776" s="15" t="s">
        <v>25508</v>
      </c>
      <c r="G2776" s="15">
        <v>45483</v>
      </c>
      <c r="H2776" s="15">
        <v>45667</v>
      </c>
      <c r="I2776" s="15" t="s">
        <v>25509</v>
      </c>
      <c r="J2776" s="15" t="s">
        <v>25510</v>
      </c>
      <c r="K2776" s="15" t="s">
        <v>45379</v>
      </c>
      <c r="L2776" s="15" t="s">
        <v>181</v>
      </c>
      <c r="M2776" s="15" t="s">
        <v>3677</v>
      </c>
      <c r="N2776" s="14">
        <v>2014</v>
      </c>
      <c r="O2776" s="15" t="s">
        <v>15239</v>
      </c>
      <c r="P2776" s="15" t="s">
        <v>106</v>
      </c>
      <c r="Q2776" s="15" t="s">
        <v>47095</v>
      </c>
      <c r="R2776" s="15" t="s">
        <v>15240</v>
      </c>
      <c r="S2776" s="15" t="s">
        <v>15241</v>
      </c>
      <c r="T2776" s="15" t="s">
        <v>12019</v>
      </c>
      <c r="U2776" s="15" t="s">
        <v>53</v>
      </c>
      <c r="V2776" s="15" t="s">
        <v>45972</v>
      </c>
      <c r="W2776" s="15" t="s">
        <v>1658</v>
      </c>
      <c r="X2776" s="15" t="str">
        <f>_xlfn.XLOOKUP(_LOOKUP[[#This Row],[AdjusterMemberName]],_Adjuster[Adjuster Name],_Adjuster[Email],,0)</f>
        <v>RDavila@knightcompany.com</v>
      </c>
      <c r="Y2776" s="15" t="str">
        <f>_xlfn.XLOOKUP(_LOOKUP[[#This Row],[AdjusterMemberName]],_Adjuster[Adjuster Name],_Adjuster[Phone Number],,0)</f>
        <v>424-559-5663</v>
      </c>
      <c r="Z2776" s="15" t="s">
        <v>15242</v>
      </c>
      <c r="AA27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9042 Jennrich Ave, Westminster  CA 92683</v>
      </c>
      <c r="AB2776" s="15"/>
    </row>
    <row r="2777" spans="1:28" x14ac:dyDescent="0.3">
      <c r="A2777" s="14">
        <v>1</v>
      </c>
      <c r="B2777" s="14">
        <v>1</v>
      </c>
      <c r="C2777" s="15" t="s">
        <v>26430</v>
      </c>
      <c r="D2777" s="15" t="s">
        <v>26431</v>
      </c>
      <c r="E2777" s="15">
        <v>45618</v>
      </c>
      <c r="F2777" s="15" t="s">
        <v>26432</v>
      </c>
      <c r="G2777" s="15">
        <v>45494</v>
      </c>
      <c r="H2777" s="15">
        <v>45678</v>
      </c>
      <c r="I2777" s="15" t="s">
        <v>26433</v>
      </c>
      <c r="J2777" s="15" t="s">
        <v>26434</v>
      </c>
      <c r="K2777" s="15" t="s">
        <v>45582</v>
      </c>
      <c r="L2777" s="15" t="s">
        <v>314</v>
      </c>
      <c r="M2777" s="15" t="s">
        <v>1409</v>
      </c>
      <c r="N2777" s="14">
        <v>2017</v>
      </c>
      <c r="O2777" s="15" t="s">
        <v>26435</v>
      </c>
      <c r="P2777" s="15" t="s">
        <v>106</v>
      </c>
      <c r="Q2777" s="15" t="s">
        <v>47061</v>
      </c>
      <c r="R2777" s="15" t="s">
        <v>26436</v>
      </c>
      <c r="S2777" s="15" t="s">
        <v>26437</v>
      </c>
      <c r="T2777" s="15" t="s">
        <v>122</v>
      </c>
      <c r="U2777" s="15" t="s">
        <v>53</v>
      </c>
      <c r="V2777" s="15" t="s">
        <v>45548</v>
      </c>
      <c r="W2777" s="15" t="s">
        <v>6921</v>
      </c>
      <c r="X2777" s="15" t="str">
        <f>_xlfn.XLOOKUP(_LOOKUP[[#This Row],[AdjusterMemberName]],_Adjuster[Adjuster Name],_Adjuster[Email],,0)</f>
        <v>AWallace@knightcompany.com</v>
      </c>
      <c r="Y2777" s="15" t="str">
        <f>_xlfn.XLOOKUP(_LOOKUP[[#This Row],[AdjusterMemberName]],_Adjuster[Adjuster Name],_Adjuster[Phone Number],,0)</f>
        <v>424-559-5734</v>
      </c>
      <c r="Z2777" s="15" t="s">
        <v>26438</v>
      </c>
      <c r="AA27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26540 Yale St, Hemet  CA 92544</v>
      </c>
      <c r="AB2777" s="15"/>
    </row>
    <row r="2778" spans="1:28" x14ac:dyDescent="0.3">
      <c r="A2778" s="14">
        <v>1</v>
      </c>
      <c r="B2778" s="14">
        <v>1</v>
      </c>
      <c r="C2778" s="15" t="s">
        <v>26787</v>
      </c>
      <c r="D2778" s="15" t="s">
        <v>26788</v>
      </c>
      <c r="E2778" s="15">
        <v>45618</v>
      </c>
      <c r="F2778" s="15" t="s">
        <v>26789</v>
      </c>
      <c r="G2778" s="15">
        <v>45545</v>
      </c>
      <c r="H2778" s="15">
        <v>45726</v>
      </c>
      <c r="I2778" s="15" t="s">
        <v>26790</v>
      </c>
      <c r="J2778" s="15" t="s">
        <v>26791</v>
      </c>
      <c r="K2778" s="15" t="s">
        <v>45509</v>
      </c>
      <c r="L2778" s="15" t="s">
        <v>128</v>
      </c>
      <c r="M2778" s="15" t="s">
        <v>129</v>
      </c>
      <c r="N2778" s="14">
        <v>2007</v>
      </c>
      <c r="O2778" s="15" t="s">
        <v>26792</v>
      </c>
      <c r="P2778" s="15" t="s">
        <v>106</v>
      </c>
      <c r="Q2778" s="15" t="s">
        <v>47079</v>
      </c>
      <c r="R2778" s="15" t="s">
        <v>23919</v>
      </c>
      <c r="S2778" s="15" t="s">
        <v>26793</v>
      </c>
      <c r="T2778" s="15" t="s">
        <v>174</v>
      </c>
      <c r="U2778" s="15" t="s">
        <v>53</v>
      </c>
      <c r="V2778" s="15" t="s">
        <v>45415</v>
      </c>
      <c r="W2778" s="15" t="s">
        <v>22473</v>
      </c>
      <c r="X2778" s="15" t="e">
        <f>_xlfn.XLOOKUP(_LOOKUP[[#This Row],[AdjusterMemberName]],_Adjuster[Adjuster Name],_Adjuster[Email],,0)</f>
        <v>#N/A</v>
      </c>
      <c r="Y2778" s="15" t="e">
        <f>_xlfn.XLOOKUP(_LOOKUP[[#This Row],[AdjusterMemberName]],_Adjuster[Adjuster Name],_Adjuster[Phone Number],,0)</f>
        <v>#N/A</v>
      </c>
      <c r="Z2778" s="15" t="s">
        <v>26794</v>
      </c>
      <c r="AA27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1128 W 24Th , Los Angeles  CA 90007</v>
      </c>
      <c r="AB2778" s="15">
        <v>45647</v>
      </c>
    </row>
    <row r="2779" spans="1:28" x14ac:dyDescent="0.3">
      <c r="A2779" s="14">
        <v>1</v>
      </c>
      <c r="B2779" s="14">
        <v>1</v>
      </c>
      <c r="C2779" s="15" t="s">
        <v>26865</v>
      </c>
      <c r="D2779" s="15" t="s">
        <v>26866</v>
      </c>
      <c r="E2779" s="15">
        <v>45618</v>
      </c>
      <c r="F2779" s="15" t="s">
        <v>26867</v>
      </c>
      <c r="G2779" s="15">
        <v>45434</v>
      </c>
      <c r="H2779" s="15">
        <v>45618</v>
      </c>
      <c r="I2779" s="15" t="s">
        <v>26868</v>
      </c>
      <c r="J2779" s="15" t="s">
        <v>26869</v>
      </c>
      <c r="K2779" s="15" t="s">
        <v>45356</v>
      </c>
      <c r="L2779" s="15" t="s">
        <v>181</v>
      </c>
      <c r="M2779" s="15" t="s">
        <v>779</v>
      </c>
      <c r="N2779" s="14">
        <v>2005</v>
      </c>
      <c r="O2779" s="15" t="s">
        <v>26870</v>
      </c>
      <c r="P2779" s="15" t="s">
        <v>106</v>
      </c>
      <c r="Q2779" s="15" t="s">
        <v>47006</v>
      </c>
      <c r="R2779" s="15" t="s">
        <v>4506</v>
      </c>
      <c r="S2779" s="15" t="s">
        <v>26871</v>
      </c>
      <c r="T2779" s="15" t="s">
        <v>308</v>
      </c>
      <c r="U2779" s="15" t="s">
        <v>53</v>
      </c>
      <c r="V2779" s="15" t="s">
        <v>45690</v>
      </c>
      <c r="W2779" s="15" t="s">
        <v>3307</v>
      </c>
      <c r="X2779" s="15" t="e">
        <f>_xlfn.XLOOKUP(_LOOKUP[[#This Row],[AdjusterMemberName]],_Adjuster[Adjuster Name],_Adjuster[Email],,0)</f>
        <v>#N/A</v>
      </c>
      <c r="Y2779" s="15" t="e">
        <f>_xlfn.XLOOKUP(_LOOKUP[[#This Row],[AdjusterMemberName]],_Adjuster[Adjuster Name],_Adjuster[Phone Number],,0)</f>
        <v>#N/A</v>
      </c>
      <c r="Z2779" s="15" t="s">
        <v>26872</v>
      </c>
      <c r="AA27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5080 Hedrick Ave, Riverside  CA 92505</v>
      </c>
      <c r="AB2779" s="15"/>
    </row>
    <row r="2780" spans="1:28" x14ac:dyDescent="0.3">
      <c r="A2780" s="14">
        <v>1</v>
      </c>
      <c r="B2780" s="14">
        <v>1</v>
      </c>
      <c r="C2780" s="15" t="s">
        <v>28906</v>
      </c>
      <c r="D2780" s="15" t="s">
        <v>28906</v>
      </c>
      <c r="E2780" s="15">
        <v>45618</v>
      </c>
      <c r="F2780" s="15" t="s">
        <v>28907</v>
      </c>
      <c r="G2780" s="15">
        <v>45617</v>
      </c>
      <c r="H2780" s="15">
        <v>45798</v>
      </c>
      <c r="I2780" s="15" t="s">
        <v>33332</v>
      </c>
      <c r="J2780" s="15" t="s">
        <v>33333</v>
      </c>
      <c r="K2780" s="15" t="s">
        <v>45493</v>
      </c>
      <c r="L2780" s="15" t="s">
        <v>430</v>
      </c>
      <c r="M2780" s="15" t="s">
        <v>1926</v>
      </c>
      <c r="N2780" s="14">
        <v>2016</v>
      </c>
      <c r="O2780" s="15" t="s">
        <v>28910</v>
      </c>
      <c r="P2780" s="15" t="s">
        <v>106</v>
      </c>
      <c r="Q2780" s="15" t="s">
        <v>47134</v>
      </c>
      <c r="R2780" s="15" t="s">
        <v>28911</v>
      </c>
      <c r="S2780" s="15" t="s">
        <v>28912</v>
      </c>
      <c r="T2780" s="15" t="s">
        <v>28913</v>
      </c>
      <c r="U2780" s="15" t="s">
        <v>53</v>
      </c>
      <c r="V2780" s="15" t="s">
        <v>45958</v>
      </c>
      <c r="W2780" s="15" t="s">
        <v>1624</v>
      </c>
      <c r="X2780" s="15" t="e">
        <f>_xlfn.XLOOKUP(_LOOKUP[[#This Row],[AdjusterMemberName]],_Adjuster[Adjuster Name],_Adjuster[Email],,0)</f>
        <v>#N/A</v>
      </c>
      <c r="Y2780" s="15" t="e">
        <f>_xlfn.XLOOKUP(_LOOKUP[[#This Row],[AdjusterMemberName]],_Adjuster[Adjuster Name],_Adjuster[Phone Number],,0)</f>
        <v>#N/A</v>
      </c>
      <c r="Z2780" s="15" t="s">
        <v>28914</v>
      </c>
      <c r="AA27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6080 Coppa Hembo Ln, Garden Valley  CA 95633</v>
      </c>
      <c r="AB2780" s="15"/>
    </row>
    <row r="2781" spans="1:28" x14ac:dyDescent="0.3">
      <c r="A2781" s="14">
        <v>1</v>
      </c>
      <c r="B2781" s="14">
        <v>1</v>
      </c>
      <c r="C2781" s="15" t="s">
        <v>1518</v>
      </c>
      <c r="D2781" s="15" t="s">
        <v>1518</v>
      </c>
      <c r="E2781" s="15">
        <v>45617</v>
      </c>
      <c r="F2781" s="15" t="s">
        <v>25115</v>
      </c>
      <c r="G2781" s="15">
        <v>45479</v>
      </c>
      <c r="H2781" s="15">
        <v>45663</v>
      </c>
      <c r="I2781" s="15" t="s">
        <v>25116</v>
      </c>
      <c r="J2781" s="15" t="s">
        <v>25117</v>
      </c>
      <c r="K2781" s="15" t="s">
        <v>45339</v>
      </c>
      <c r="L2781" s="15" t="s">
        <v>25</v>
      </c>
      <c r="M2781" s="15" t="s">
        <v>6259</v>
      </c>
      <c r="N2781" s="14">
        <v>2005</v>
      </c>
      <c r="O2781" s="15" t="s">
        <v>6260</v>
      </c>
      <c r="P2781" s="15" t="s">
        <v>106</v>
      </c>
      <c r="Q2781" s="15" t="s">
        <v>47065</v>
      </c>
      <c r="R2781" s="15" t="s">
        <v>1525</v>
      </c>
      <c r="S2781" s="15" t="s">
        <v>1526</v>
      </c>
      <c r="T2781" s="15" t="s">
        <v>830</v>
      </c>
      <c r="U2781" s="15" t="s">
        <v>53</v>
      </c>
      <c r="V2781" s="15" t="s">
        <v>45905</v>
      </c>
      <c r="W2781" s="15" t="s">
        <v>367</v>
      </c>
      <c r="X2781" s="15" t="str">
        <f>_xlfn.XLOOKUP(_LOOKUP[[#This Row],[AdjusterMemberName]],_Adjuster[Adjuster Name],_Adjuster[Email],,0)</f>
        <v>dHernandez4@knightcompany.com</v>
      </c>
      <c r="Y2781" s="15" t="str">
        <f>_xlfn.XLOOKUP(_LOOKUP[[#This Row],[AdjusterMemberName]],_Adjuster[Adjuster Name],_Adjuster[Phone Number],,0)</f>
        <v>323-315-7819</v>
      </c>
      <c r="Z2781" s="15" t="s">
        <v>1527</v>
      </c>
      <c r="AA27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1523 4Th Ave , Oakland  CA 94606</v>
      </c>
      <c r="AB2781" s="15"/>
    </row>
    <row r="2782" spans="1:28" x14ac:dyDescent="0.3">
      <c r="A2782" s="14">
        <v>1</v>
      </c>
      <c r="B2782" s="14">
        <v>1</v>
      </c>
      <c r="C2782" s="15" t="s">
        <v>25118</v>
      </c>
      <c r="D2782" s="15" t="s">
        <v>25118</v>
      </c>
      <c r="E2782" s="15">
        <v>45617</v>
      </c>
      <c r="F2782" s="15" t="s">
        <v>25119</v>
      </c>
      <c r="G2782" s="15">
        <v>45507</v>
      </c>
      <c r="H2782" s="15">
        <v>45691</v>
      </c>
      <c r="I2782" s="15" t="s">
        <v>25120</v>
      </c>
      <c r="J2782" s="15" t="s">
        <v>25121</v>
      </c>
      <c r="K2782" s="15" t="s">
        <v>45545</v>
      </c>
      <c r="L2782" s="15" t="s">
        <v>441</v>
      </c>
      <c r="M2782" s="15" t="s">
        <v>10364</v>
      </c>
      <c r="N2782" s="14">
        <v>2010</v>
      </c>
      <c r="O2782" s="15" t="s">
        <v>25122</v>
      </c>
      <c r="P2782" s="15" t="s">
        <v>106</v>
      </c>
      <c r="Q2782" s="15" t="s">
        <v>47065</v>
      </c>
      <c r="R2782" s="15" t="s">
        <v>4975</v>
      </c>
      <c r="S2782" s="15" t="s">
        <v>25123</v>
      </c>
      <c r="T2782" s="15" t="s">
        <v>4809</v>
      </c>
      <c r="U2782" s="15" t="s">
        <v>53</v>
      </c>
      <c r="V2782" s="15" t="s">
        <v>45573</v>
      </c>
      <c r="W2782" s="15" t="s">
        <v>264</v>
      </c>
      <c r="X2782" s="15" t="str">
        <f>_xlfn.XLOOKUP(_LOOKUP[[#This Row],[AdjusterMemberName]],_Adjuster[Adjuster Name],_Adjuster[Email],,0)</f>
        <v>sBonnevie@knightcompany.com</v>
      </c>
      <c r="Y2782" s="15" t="str">
        <f>_xlfn.XLOOKUP(_LOOKUP[[#This Row],[AdjusterMemberName]],_Adjuster[Adjuster Name],_Adjuster[Phone Number],,0)</f>
        <v>323-692-4064</v>
      </c>
      <c r="Z2782" s="15" t="s">
        <v>25124</v>
      </c>
      <c r="AA27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1421 Castoro Way , Hanford  CA 93230</v>
      </c>
      <c r="AB2782" s="15"/>
    </row>
    <row r="2783" spans="1:28" x14ac:dyDescent="0.3">
      <c r="A2783" s="14">
        <v>1</v>
      </c>
      <c r="B2783" s="14">
        <v>1</v>
      </c>
      <c r="C2783" s="15" t="s">
        <v>25170</v>
      </c>
      <c r="D2783" s="15" t="s">
        <v>25171</v>
      </c>
      <c r="E2783" s="15">
        <v>45617</v>
      </c>
      <c r="F2783" s="15" t="s">
        <v>25172</v>
      </c>
      <c r="G2783" s="15">
        <v>45568</v>
      </c>
      <c r="H2783" s="15">
        <v>45750</v>
      </c>
      <c r="I2783" s="15" t="s">
        <v>25173</v>
      </c>
      <c r="J2783" s="15" t="s">
        <v>25174</v>
      </c>
      <c r="K2783" s="15" t="s">
        <v>45336</v>
      </c>
      <c r="L2783" s="15" t="s">
        <v>139</v>
      </c>
      <c r="M2783" s="15" t="s">
        <v>249</v>
      </c>
      <c r="N2783" s="14">
        <v>2022</v>
      </c>
      <c r="O2783" s="15" t="s">
        <v>25175</v>
      </c>
      <c r="P2783" s="15" t="s">
        <v>81</v>
      </c>
      <c r="Q2783" s="15" t="s">
        <v>47006</v>
      </c>
      <c r="R2783" s="15" t="s">
        <v>2673</v>
      </c>
      <c r="S2783" s="15" t="s">
        <v>25176</v>
      </c>
      <c r="T2783" s="15" t="s">
        <v>5698</v>
      </c>
      <c r="U2783" s="15" t="s">
        <v>53</v>
      </c>
      <c r="V2783" s="15" t="s">
        <v>46476</v>
      </c>
      <c r="W2783" s="15" t="s">
        <v>1186</v>
      </c>
      <c r="X2783" s="15" t="str">
        <f>_xlfn.XLOOKUP(_LOOKUP[[#This Row],[AdjusterMemberName]],_Adjuster[Adjuster Name],_Adjuster[Email],,0)</f>
        <v>sAkinleye@knightcompany.com</v>
      </c>
      <c r="Y2783" s="15" t="str">
        <f>_xlfn.XLOOKUP(_LOOKUP[[#This Row],[AdjusterMemberName]],_Adjuster[Adjuster Name],_Adjuster[Phone Number],,0)</f>
        <v>424-559-5280</v>
      </c>
      <c r="Z2783" s="15" t="s">
        <v>25177</v>
      </c>
      <c r="AA27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19974 Road 256, Strathmore  CA 93267</v>
      </c>
      <c r="AB2783" s="15"/>
    </row>
    <row r="2784" spans="1:28" x14ac:dyDescent="0.3">
      <c r="A2784" s="14">
        <v>1</v>
      </c>
      <c r="B2784" s="14">
        <v>1</v>
      </c>
      <c r="C2784" s="15" t="s">
        <v>25194</v>
      </c>
      <c r="D2784" s="15" t="s">
        <v>25194</v>
      </c>
      <c r="E2784" s="15">
        <v>45617</v>
      </c>
      <c r="F2784" s="15" t="s">
        <v>25195</v>
      </c>
      <c r="G2784" s="15">
        <v>45577</v>
      </c>
      <c r="H2784" s="15">
        <v>45759</v>
      </c>
      <c r="I2784" s="15" t="s">
        <v>25196</v>
      </c>
      <c r="J2784" s="15" t="s">
        <v>25197</v>
      </c>
      <c r="K2784" s="15" t="s">
        <v>45646</v>
      </c>
      <c r="L2784" s="15" t="s">
        <v>25</v>
      </c>
      <c r="M2784" s="15" t="s">
        <v>1905</v>
      </c>
      <c r="N2784" s="14">
        <v>2020</v>
      </c>
      <c r="O2784" s="15" t="s">
        <v>25198</v>
      </c>
      <c r="P2784" s="15" t="s">
        <v>81</v>
      </c>
      <c r="Q2784" s="15" t="s">
        <v>46922</v>
      </c>
      <c r="R2784" s="15" t="s">
        <v>25199</v>
      </c>
      <c r="S2784" s="15" t="s">
        <v>25200</v>
      </c>
      <c r="T2784" s="15" t="s">
        <v>1483</v>
      </c>
      <c r="U2784" s="15" t="s">
        <v>53</v>
      </c>
      <c r="V2784" s="15" t="s">
        <v>45652</v>
      </c>
      <c r="W2784" s="15" t="s">
        <v>3307</v>
      </c>
      <c r="X2784" s="15" t="e">
        <f>_xlfn.XLOOKUP(_LOOKUP[[#This Row],[AdjusterMemberName]],_Adjuster[Adjuster Name],_Adjuster[Email],,0)</f>
        <v>#N/A</v>
      </c>
      <c r="Y2784" s="15" t="e">
        <f>_xlfn.XLOOKUP(_LOOKUP[[#This Row],[AdjusterMemberName]],_Adjuster[Adjuster Name],_Adjuster[Phone Number],,0)</f>
        <v>#N/A</v>
      </c>
      <c r="Z2784" s="15" t="s">
        <v>25201</v>
      </c>
      <c r="AA27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1205 N Santa Fe Ave Spc 4, Vista  CA 92084</v>
      </c>
      <c r="AB2784" s="15"/>
    </row>
    <row r="2785" spans="1:28" x14ac:dyDescent="0.3">
      <c r="A2785" s="14">
        <v>1</v>
      </c>
      <c r="B2785" s="14">
        <v>1</v>
      </c>
      <c r="C2785" s="15" t="s">
        <v>25222</v>
      </c>
      <c r="D2785" s="15" t="s">
        <v>25223</v>
      </c>
      <c r="E2785" s="15">
        <v>45617</v>
      </c>
      <c r="F2785" s="15" t="s">
        <v>25224</v>
      </c>
      <c r="G2785" s="15">
        <v>45613</v>
      </c>
      <c r="H2785" s="15">
        <v>45794</v>
      </c>
      <c r="I2785" s="15" t="s">
        <v>25225</v>
      </c>
      <c r="J2785" s="15" t="s">
        <v>25226</v>
      </c>
      <c r="K2785" s="15" t="s">
        <v>45336</v>
      </c>
      <c r="L2785" s="15" t="s">
        <v>128</v>
      </c>
      <c r="M2785" s="15" t="s">
        <v>909</v>
      </c>
      <c r="N2785" s="14">
        <v>2024</v>
      </c>
      <c r="O2785" s="15" t="s">
        <v>25227</v>
      </c>
      <c r="P2785" s="15" t="s">
        <v>81</v>
      </c>
      <c r="Q2785" s="15" t="s">
        <v>47079</v>
      </c>
      <c r="R2785" s="15" t="s">
        <v>14870</v>
      </c>
      <c r="S2785" s="15" t="s">
        <v>25228</v>
      </c>
      <c r="T2785" s="15" t="s">
        <v>174</v>
      </c>
      <c r="U2785" s="15" t="s">
        <v>53</v>
      </c>
      <c r="V2785" s="15" t="s">
        <v>45351</v>
      </c>
      <c r="W2785" s="15" t="s">
        <v>25229</v>
      </c>
      <c r="X2785" s="15" t="str">
        <f>_xlfn.XLOOKUP(_LOOKUP[[#This Row],[AdjusterMemberName]],_Adjuster[Adjuster Name],_Adjuster[Email],,0)</f>
        <v>rMartinez4@knightcompany.com</v>
      </c>
      <c r="Y2785" s="15" t="str">
        <f>_xlfn.XLOOKUP(_LOOKUP[[#This Row],[AdjusterMemberName]],_Adjuster[Adjuster Name],_Adjuster[Phone Number],,0)</f>
        <v>424-559-5605</v>
      </c>
      <c r="Z2785" s="15" t="s">
        <v>25230</v>
      </c>
      <c r="AA27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134 W 41 Pl, Los Angeles  CA 90037</v>
      </c>
      <c r="AB2785" s="15"/>
    </row>
    <row r="2786" spans="1:28" x14ac:dyDescent="0.3">
      <c r="A2786" s="14">
        <v>1</v>
      </c>
      <c r="B2786" s="14">
        <v>1</v>
      </c>
      <c r="C2786" s="15" t="s">
        <v>25268</v>
      </c>
      <c r="D2786" s="15" t="s">
        <v>25268</v>
      </c>
      <c r="E2786" s="15">
        <v>45617</v>
      </c>
      <c r="F2786" s="15" t="s">
        <v>25269</v>
      </c>
      <c r="G2786" s="15">
        <v>45526</v>
      </c>
      <c r="H2786" s="15">
        <v>45710</v>
      </c>
      <c r="I2786" s="15" t="s">
        <v>25270</v>
      </c>
      <c r="J2786" s="15" t="s">
        <v>25271</v>
      </c>
      <c r="K2786" s="15" t="s">
        <v>45915</v>
      </c>
      <c r="L2786" s="15" t="s">
        <v>139</v>
      </c>
      <c r="M2786" s="15" t="s">
        <v>12315</v>
      </c>
      <c r="N2786" s="14">
        <v>2021</v>
      </c>
      <c r="O2786" s="15" t="s">
        <v>25272</v>
      </c>
      <c r="P2786" s="15" t="s">
        <v>106</v>
      </c>
      <c r="Q2786" s="15" t="s">
        <v>47130</v>
      </c>
      <c r="R2786" s="15" t="s">
        <v>25273</v>
      </c>
      <c r="S2786" s="15" t="s">
        <v>25274</v>
      </c>
      <c r="T2786" s="15" t="s">
        <v>174</v>
      </c>
      <c r="U2786" s="15" t="s">
        <v>53</v>
      </c>
      <c r="V2786" s="15" t="s">
        <v>45770</v>
      </c>
      <c r="W2786" s="15" t="s">
        <v>1658</v>
      </c>
      <c r="X2786" s="15" t="str">
        <f>_xlfn.XLOOKUP(_LOOKUP[[#This Row],[AdjusterMemberName]],_Adjuster[Adjuster Name],_Adjuster[Email],,0)</f>
        <v>RDavila@knightcompany.com</v>
      </c>
      <c r="Y2786" s="15" t="str">
        <f>_xlfn.XLOOKUP(_LOOKUP[[#This Row],[AdjusterMemberName]],_Adjuster[Adjuster Name],_Adjuster[Phone Number],,0)</f>
        <v>424-559-5663</v>
      </c>
      <c r="Z2786" s="15" t="s">
        <v>25275</v>
      </c>
      <c r="AA27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1096 S Lucerne Blvd, Los Angeles  CA 90019</v>
      </c>
      <c r="AB2786" s="15"/>
    </row>
    <row r="2787" spans="1:28" x14ac:dyDescent="0.3">
      <c r="A2787" s="14">
        <v>1</v>
      </c>
      <c r="B2787" s="14">
        <v>1</v>
      </c>
      <c r="C2787" s="15" t="s">
        <v>27929</v>
      </c>
      <c r="D2787" s="15" t="s">
        <v>27930</v>
      </c>
      <c r="E2787" s="15">
        <v>45617</v>
      </c>
      <c r="F2787" s="15" t="s">
        <v>27931</v>
      </c>
      <c r="G2787" s="15">
        <v>45473</v>
      </c>
      <c r="H2787" s="15">
        <v>45656</v>
      </c>
      <c r="I2787" s="15" t="s">
        <v>27932</v>
      </c>
      <c r="J2787" s="15" t="s">
        <v>27933</v>
      </c>
      <c r="K2787" s="15" t="s">
        <v>45416</v>
      </c>
      <c r="L2787" s="15" t="s">
        <v>25</v>
      </c>
      <c r="M2787" s="15" t="s">
        <v>373</v>
      </c>
      <c r="N2787" s="14">
        <v>2021</v>
      </c>
      <c r="O2787" s="15" t="s">
        <v>27934</v>
      </c>
      <c r="P2787" s="15" t="s">
        <v>106</v>
      </c>
      <c r="Q2787" s="15" t="s">
        <v>47019</v>
      </c>
      <c r="R2787" s="15" t="s">
        <v>2097</v>
      </c>
      <c r="S2787" s="15" t="s">
        <v>27935</v>
      </c>
      <c r="T2787" s="15" t="s">
        <v>404</v>
      </c>
      <c r="U2787" s="15" t="s">
        <v>53</v>
      </c>
      <c r="V2787" s="15" t="s">
        <v>45417</v>
      </c>
      <c r="W2787" s="15" t="s">
        <v>367</v>
      </c>
      <c r="X2787" s="15" t="str">
        <f>_xlfn.XLOOKUP(_LOOKUP[[#This Row],[AdjusterMemberName]],_Adjuster[Adjuster Name],_Adjuster[Email],,0)</f>
        <v>dHernandez4@knightcompany.com</v>
      </c>
      <c r="Y2787" s="15" t="str">
        <f>_xlfn.XLOOKUP(_LOOKUP[[#This Row],[AdjusterMemberName]],_Adjuster[Adjuster Name],_Adjuster[Phone Number],,0)</f>
        <v>323-315-7819</v>
      </c>
      <c r="Z2787" s="15" t="s">
        <v>27936</v>
      </c>
      <c r="AA27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2028 Moonflower Ct, Palmdale  CA 93550</v>
      </c>
      <c r="AB2787" s="15"/>
    </row>
    <row r="2788" spans="1:28" x14ac:dyDescent="0.3">
      <c r="A2788" s="14">
        <v>1</v>
      </c>
      <c r="B2788" s="14">
        <v>1</v>
      </c>
      <c r="C2788" s="15" t="s">
        <v>27957</v>
      </c>
      <c r="D2788" s="15" t="s">
        <v>27957</v>
      </c>
      <c r="E2788" s="15">
        <v>45617</v>
      </c>
      <c r="F2788" s="15" t="s">
        <v>27958</v>
      </c>
      <c r="G2788" s="15">
        <v>45569</v>
      </c>
      <c r="H2788" s="15">
        <v>45751</v>
      </c>
      <c r="I2788" s="15" t="s">
        <v>27959</v>
      </c>
      <c r="J2788" s="15" t="s">
        <v>27960</v>
      </c>
      <c r="K2788" s="15" t="s">
        <v>46407</v>
      </c>
      <c r="L2788" s="15" t="s">
        <v>128</v>
      </c>
      <c r="M2788" s="15" t="s">
        <v>129</v>
      </c>
      <c r="N2788" s="14">
        <v>2021</v>
      </c>
      <c r="O2788" s="15" t="s">
        <v>27961</v>
      </c>
      <c r="P2788" s="15" t="s">
        <v>106</v>
      </c>
      <c r="Q2788" s="15" t="s">
        <v>47073</v>
      </c>
      <c r="R2788" s="15" t="s">
        <v>23277</v>
      </c>
      <c r="S2788" s="15" t="s">
        <v>27962</v>
      </c>
      <c r="T2788" s="15" t="s">
        <v>174</v>
      </c>
      <c r="U2788" s="15" t="s">
        <v>53</v>
      </c>
      <c r="V2788" s="15" t="s">
        <v>45537</v>
      </c>
      <c r="W2788" s="15" t="s">
        <v>850</v>
      </c>
      <c r="X2788" s="15" t="e">
        <f>_xlfn.XLOOKUP(_LOOKUP[[#This Row],[AdjusterMemberName]],_Adjuster[Adjuster Name],_Adjuster[Email],,0)</f>
        <v>#N/A</v>
      </c>
      <c r="Y2788" s="15" t="e">
        <f>_xlfn.XLOOKUP(_LOOKUP[[#This Row],[AdjusterMemberName]],_Adjuster[Adjuster Name],_Adjuster[Phone Number],,0)</f>
        <v>#N/A</v>
      </c>
      <c r="Z2788" s="15" t="s">
        <v>27963</v>
      </c>
      <c r="AA27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1630 Arapahoe St Apt 24, Los Angeles  CA 90006</v>
      </c>
      <c r="AB2788" s="15"/>
    </row>
    <row r="2789" spans="1:28" x14ac:dyDescent="0.3">
      <c r="A2789" s="14">
        <v>0</v>
      </c>
      <c r="B2789" s="14">
        <v>1</v>
      </c>
      <c r="C2789" s="15" t="s">
        <v>29105</v>
      </c>
      <c r="D2789" s="15" t="s">
        <v>29105</v>
      </c>
      <c r="E2789" s="15">
        <v>45617</v>
      </c>
      <c r="F2789" s="15" t="s">
        <v>29106</v>
      </c>
      <c r="G2789" s="15"/>
      <c r="H2789" s="15"/>
      <c r="I2789" s="15" t="s">
        <v>29107</v>
      </c>
      <c r="J2789" s="15" t="s">
        <v>29108</v>
      </c>
      <c r="K2789" s="15" t="s">
        <v>45594</v>
      </c>
      <c r="L2789" s="15" t="s">
        <v>25</v>
      </c>
      <c r="M2789" s="15" t="s">
        <v>29109</v>
      </c>
      <c r="N2789" s="14">
        <v>1990</v>
      </c>
      <c r="O2789" s="15" t="s">
        <v>1025</v>
      </c>
      <c r="P2789" s="15" t="s">
        <v>106</v>
      </c>
      <c r="Q2789" s="15"/>
      <c r="R2789" s="15"/>
      <c r="S2789" s="15"/>
      <c r="T2789" s="15"/>
      <c r="U2789" s="15"/>
      <c r="V2789" s="15"/>
      <c r="W2789" s="15" t="s">
        <v>367</v>
      </c>
      <c r="X2789" s="15" t="str">
        <f>_xlfn.XLOOKUP(_LOOKUP[[#This Row],[AdjusterMemberName]],_Adjuster[Adjuster Name],_Adjuster[Email],,0)</f>
        <v>dHernandez4@knightcompany.com</v>
      </c>
      <c r="Y2789" s="15" t="str">
        <f>_xlfn.XLOOKUP(_LOOKUP[[#This Row],[AdjusterMemberName]],_Adjuster[Adjuster Name],_Adjuster[Phone Number],,0)</f>
        <v>323-315-7819</v>
      </c>
      <c r="Z2789" s="15"/>
      <c r="AA2789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2789" s="15"/>
    </row>
    <row r="2790" spans="1:28" x14ac:dyDescent="0.3">
      <c r="A2790" s="14">
        <v>1</v>
      </c>
      <c r="B2790" s="14">
        <v>1</v>
      </c>
      <c r="C2790" s="15" t="s">
        <v>25268</v>
      </c>
      <c r="D2790" s="15" t="s">
        <v>25268</v>
      </c>
      <c r="E2790" s="15">
        <v>45617</v>
      </c>
      <c r="F2790" s="15" t="s">
        <v>25269</v>
      </c>
      <c r="G2790" s="15">
        <v>45526</v>
      </c>
      <c r="H2790" s="15">
        <v>45710</v>
      </c>
      <c r="I2790" s="15" t="s">
        <v>33453</v>
      </c>
      <c r="J2790" s="15" t="s">
        <v>33454</v>
      </c>
      <c r="K2790" s="15" t="s">
        <v>45663</v>
      </c>
      <c r="L2790" s="15" t="s">
        <v>139</v>
      </c>
      <c r="M2790" s="15" t="s">
        <v>12315</v>
      </c>
      <c r="N2790" s="14">
        <v>2021</v>
      </c>
      <c r="O2790" s="15" t="s">
        <v>25272</v>
      </c>
      <c r="P2790" s="15" t="s">
        <v>106</v>
      </c>
      <c r="Q2790" s="15" t="s">
        <v>47130</v>
      </c>
      <c r="R2790" s="15" t="s">
        <v>25273</v>
      </c>
      <c r="S2790" s="15" t="s">
        <v>25274</v>
      </c>
      <c r="T2790" s="15" t="s">
        <v>174</v>
      </c>
      <c r="U2790" s="15" t="s">
        <v>53</v>
      </c>
      <c r="V2790" s="15" t="s">
        <v>45770</v>
      </c>
      <c r="W2790" s="15" t="s">
        <v>1357</v>
      </c>
      <c r="X2790" s="15" t="str">
        <f>_xlfn.XLOOKUP(_LOOKUP[[#This Row],[AdjusterMemberName]],_Adjuster[Adjuster Name],_Adjuster[Email],,0)</f>
        <v>jRivera1@knightcompany.com</v>
      </c>
      <c r="Y2790" s="15" t="str">
        <f>_xlfn.XLOOKUP(_LOOKUP[[#This Row],[AdjusterMemberName]],_Adjuster[Adjuster Name],_Adjuster[Phone Number],,0)</f>
        <v>424-559-5239</v>
      </c>
      <c r="Z2790" s="15" t="s">
        <v>25275</v>
      </c>
      <c r="AA27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1096 S Lucerne Blvd, Los Angeles  CA 90019</v>
      </c>
      <c r="AB2790" s="15"/>
    </row>
    <row r="2791" spans="1:28" x14ac:dyDescent="0.3">
      <c r="A2791" s="14">
        <v>1</v>
      </c>
      <c r="B2791" s="14">
        <v>1</v>
      </c>
      <c r="C2791" s="15" t="s">
        <v>14451</v>
      </c>
      <c r="D2791" s="15" t="s">
        <v>14451</v>
      </c>
      <c r="E2791" s="15">
        <v>45617</v>
      </c>
      <c r="F2791" s="15" t="s">
        <v>36207</v>
      </c>
      <c r="G2791" s="15">
        <v>45607</v>
      </c>
      <c r="H2791" s="15">
        <v>45788</v>
      </c>
      <c r="I2791" s="15" t="s">
        <v>36208</v>
      </c>
      <c r="J2791" s="15" t="s">
        <v>36209</v>
      </c>
      <c r="K2791" s="15" t="s">
        <v>46136</v>
      </c>
      <c r="L2791" s="15" t="s">
        <v>687</v>
      </c>
      <c r="M2791" s="15" t="s">
        <v>2261</v>
      </c>
      <c r="N2791" s="14">
        <v>2023</v>
      </c>
      <c r="O2791" s="15" t="s">
        <v>14455</v>
      </c>
      <c r="P2791" s="15" t="s">
        <v>106</v>
      </c>
      <c r="Q2791" s="15" t="s">
        <v>47079</v>
      </c>
      <c r="R2791" s="15" t="s">
        <v>14456</v>
      </c>
      <c r="S2791" s="15" t="s">
        <v>14457</v>
      </c>
      <c r="T2791" s="15" t="s">
        <v>2431</v>
      </c>
      <c r="U2791" s="15" t="s">
        <v>53</v>
      </c>
      <c r="V2791" s="15" t="s">
        <v>45727</v>
      </c>
      <c r="W2791" s="15" t="s">
        <v>54</v>
      </c>
      <c r="X2791" s="15" t="str">
        <f>_xlfn.XLOOKUP(_LOOKUP[[#This Row],[AdjusterMemberName]],_Adjuster[Adjuster Name],_Adjuster[Email],,0)</f>
        <v>JRubalcava@knightcompany.com</v>
      </c>
      <c r="Y2791" s="15" t="str">
        <f>_xlfn.XLOOKUP(_LOOKUP[[#This Row],[AdjusterMemberName]],_Adjuster[Adjuster Name],_Adjuster[Phone Number],,0)</f>
        <v>424-559-5420</v>
      </c>
      <c r="Z2791" s="15" t="s">
        <v>14458</v>
      </c>
      <c r="AA27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779 N Reservoir St, Pomona  CA 91767</v>
      </c>
      <c r="AB2791" s="15"/>
    </row>
    <row r="2792" spans="1:28" x14ac:dyDescent="0.3">
      <c r="A2792" s="14">
        <v>1</v>
      </c>
      <c r="B2792" s="14">
        <v>1</v>
      </c>
      <c r="C2792" s="15" t="s">
        <v>24961</v>
      </c>
      <c r="D2792" s="15" t="s">
        <v>24961</v>
      </c>
      <c r="E2792" s="15">
        <v>45616</v>
      </c>
      <c r="F2792" s="15" t="s">
        <v>24962</v>
      </c>
      <c r="G2792" s="15">
        <v>45460</v>
      </c>
      <c r="H2792" s="15">
        <v>45643</v>
      </c>
      <c r="I2792" s="15" t="s">
        <v>24963</v>
      </c>
      <c r="J2792" s="15" t="s">
        <v>24964</v>
      </c>
      <c r="K2792" s="15" t="s">
        <v>45817</v>
      </c>
      <c r="L2792" s="15" t="s">
        <v>139</v>
      </c>
      <c r="M2792" s="15" t="s">
        <v>697</v>
      </c>
      <c r="N2792" s="14">
        <v>2013</v>
      </c>
      <c r="O2792" s="15" t="s">
        <v>24965</v>
      </c>
      <c r="P2792" s="15" t="s">
        <v>106</v>
      </c>
      <c r="Q2792" s="15" t="s">
        <v>47061</v>
      </c>
      <c r="R2792" s="15" t="s">
        <v>5003</v>
      </c>
      <c r="S2792" s="15" t="s">
        <v>24966</v>
      </c>
      <c r="T2792" s="15" t="s">
        <v>894</v>
      </c>
      <c r="U2792" s="15" t="s">
        <v>53</v>
      </c>
      <c r="V2792" s="15" t="s">
        <v>46484</v>
      </c>
      <c r="W2792" s="15" t="s">
        <v>1186</v>
      </c>
      <c r="X2792" s="15" t="str">
        <f>_xlfn.XLOOKUP(_LOOKUP[[#This Row],[AdjusterMemberName]],_Adjuster[Adjuster Name],_Adjuster[Email],,0)</f>
        <v>sAkinleye@knightcompany.com</v>
      </c>
      <c r="Y2792" s="15" t="str">
        <f>_xlfn.XLOOKUP(_LOOKUP[[#This Row],[AdjusterMemberName]],_Adjuster[Adjuster Name],_Adjuster[Phone Number],,0)</f>
        <v>424-559-5280</v>
      </c>
      <c r="Z2792" s="15" t="s">
        <v>24967</v>
      </c>
      <c r="AA27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1131 25Th St, San Diego  CA 92154</v>
      </c>
      <c r="AB2792" s="15"/>
    </row>
    <row r="2793" spans="1:28" x14ac:dyDescent="0.3">
      <c r="A2793" s="14">
        <v>1</v>
      </c>
      <c r="B2793" s="14">
        <v>0</v>
      </c>
      <c r="C2793" s="15" t="s">
        <v>24979</v>
      </c>
      <c r="D2793" s="15" t="s">
        <v>24980</v>
      </c>
      <c r="E2793" s="15">
        <v>45616</v>
      </c>
      <c r="F2793" s="15" t="s">
        <v>24981</v>
      </c>
      <c r="G2793" s="15">
        <v>45573</v>
      </c>
      <c r="H2793" s="15">
        <v>45755</v>
      </c>
      <c r="I2793" s="15" t="s">
        <v>24982</v>
      </c>
      <c r="J2793" s="15" t="s">
        <v>24983</v>
      </c>
      <c r="K2793" s="15" t="s">
        <v>46070</v>
      </c>
      <c r="L2793" s="15" t="s">
        <v>116</v>
      </c>
      <c r="M2793" s="15" t="s">
        <v>2421</v>
      </c>
      <c r="N2793" s="14">
        <v>2017</v>
      </c>
      <c r="O2793" s="15" t="s">
        <v>24984</v>
      </c>
      <c r="P2793" s="15" t="s">
        <v>106</v>
      </c>
      <c r="Q2793" s="15" t="s">
        <v>47078</v>
      </c>
      <c r="R2793" s="15" t="s">
        <v>12129</v>
      </c>
      <c r="S2793" s="15" t="s">
        <v>24985</v>
      </c>
      <c r="T2793" s="15" t="s">
        <v>572</v>
      </c>
      <c r="U2793" s="15" t="s">
        <v>53</v>
      </c>
      <c r="V2793" s="15" t="s">
        <v>45421</v>
      </c>
      <c r="W2793" s="15" t="s">
        <v>3184</v>
      </c>
      <c r="X2793" s="15" t="str">
        <f>_xlfn.XLOOKUP(_LOOKUP[[#This Row],[AdjusterMemberName]],_Adjuster[Adjuster Name],_Adjuster[Email],,0)</f>
        <v>mQualls@knightcompany.com</v>
      </c>
      <c r="Y2793" s="15" t="str">
        <f>_xlfn.XLOOKUP(_LOOKUP[[#This Row],[AdjusterMemberName]],_Adjuster[Adjuster Name],_Adjuster[Phone Number],,0)</f>
        <v>424-559-5436</v>
      </c>
      <c r="Z2793" s="15" t="s">
        <v>24986</v>
      </c>
      <c r="AA27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2804 Mount Vernon Ave, Bakersfield  CA 93306</v>
      </c>
      <c r="AB2793" s="15"/>
    </row>
    <row r="2794" spans="1:28" x14ac:dyDescent="0.3">
      <c r="A2794" s="14">
        <v>1</v>
      </c>
      <c r="B2794" s="14">
        <v>1</v>
      </c>
      <c r="C2794" s="15" t="s">
        <v>25008</v>
      </c>
      <c r="D2794" s="15" t="s">
        <v>25009</v>
      </c>
      <c r="E2794" s="15">
        <v>45616</v>
      </c>
      <c r="F2794" s="15" t="s">
        <v>25010</v>
      </c>
      <c r="G2794" s="15">
        <v>45473</v>
      </c>
      <c r="H2794" s="15">
        <v>45656</v>
      </c>
      <c r="I2794" s="15" t="s">
        <v>25011</v>
      </c>
      <c r="J2794" s="15" t="s">
        <v>25012</v>
      </c>
      <c r="K2794" s="15" t="s">
        <v>46481</v>
      </c>
      <c r="L2794" s="15" t="s">
        <v>181</v>
      </c>
      <c r="M2794" s="15" t="s">
        <v>779</v>
      </c>
      <c r="N2794" s="14">
        <v>2007</v>
      </c>
      <c r="O2794" s="15" t="s">
        <v>25013</v>
      </c>
      <c r="P2794" s="15" t="s">
        <v>106</v>
      </c>
      <c r="Q2794" s="15" t="s">
        <v>47092</v>
      </c>
      <c r="R2794" s="15" t="s">
        <v>25014</v>
      </c>
      <c r="S2794" s="15" t="s">
        <v>25015</v>
      </c>
      <c r="T2794" s="15" t="s">
        <v>811</v>
      </c>
      <c r="U2794" s="15" t="s">
        <v>53</v>
      </c>
      <c r="V2794" s="15" t="s">
        <v>45558</v>
      </c>
      <c r="W2794" s="15" t="s">
        <v>264</v>
      </c>
      <c r="X2794" s="15" t="str">
        <f>_xlfn.XLOOKUP(_LOOKUP[[#This Row],[AdjusterMemberName]],_Adjuster[Adjuster Name],_Adjuster[Email],,0)</f>
        <v>sBonnevie@knightcompany.com</v>
      </c>
      <c r="Y2794" s="15" t="str">
        <f>_xlfn.XLOOKUP(_LOOKUP[[#This Row],[AdjusterMemberName]],_Adjuster[Adjuster Name],_Adjuster[Phone Number],,0)</f>
        <v>323-692-4064</v>
      </c>
      <c r="Z2794" s="15" t="s">
        <v>25016</v>
      </c>
      <c r="AA27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23680 Cowie Ave, Perris  CA 92570</v>
      </c>
      <c r="AB2794" s="15"/>
    </row>
    <row r="2795" spans="1:28" x14ac:dyDescent="0.3">
      <c r="A2795" s="14">
        <v>1</v>
      </c>
      <c r="B2795" s="14">
        <v>1</v>
      </c>
      <c r="C2795" s="15" t="s">
        <v>18386</v>
      </c>
      <c r="D2795" s="15" t="s">
        <v>18386</v>
      </c>
      <c r="E2795" s="15">
        <v>45616</v>
      </c>
      <c r="F2795" s="15" t="s">
        <v>18387</v>
      </c>
      <c r="G2795" s="15">
        <v>45481</v>
      </c>
      <c r="H2795" s="15">
        <v>45665</v>
      </c>
      <c r="I2795" s="15" t="s">
        <v>25025</v>
      </c>
      <c r="J2795" s="15" t="s">
        <v>25026</v>
      </c>
      <c r="K2795" s="15" t="s">
        <v>45327</v>
      </c>
      <c r="L2795" s="15" t="s">
        <v>139</v>
      </c>
      <c r="M2795" s="15" t="s">
        <v>697</v>
      </c>
      <c r="N2795" s="14">
        <v>2016</v>
      </c>
      <c r="O2795" s="15" t="s">
        <v>18390</v>
      </c>
      <c r="P2795" s="15" t="s">
        <v>106</v>
      </c>
      <c r="Q2795" s="15" t="s">
        <v>47128</v>
      </c>
      <c r="R2795" s="15" t="s">
        <v>2190</v>
      </c>
      <c r="S2795" s="15" t="s">
        <v>18391</v>
      </c>
      <c r="T2795" s="15" t="s">
        <v>8849</v>
      </c>
      <c r="U2795" s="15" t="s">
        <v>53</v>
      </c>
      <c r="V2795" s="15" t="s">
        <v>46404</v>
      </c>
      <c r="W2795" s="15" t="s">
        <v>3307</v>
      </c>
      <c r="X2795" s="15" t="e">
        <f>_xlfn.XLOOKUP(_LOOKUP[[#This Row],[AdjusterMemberName]],_Adjuster[Adjuster Name],_Adjuster[Email],,0)</f>
        <v>#N/A</v>
      </c>
      <c r="Y2795" s="15" t="e">
        <f>_xlfn.XLOOKUP(_LOOKUP[[#This Row],[AdjusterMemberName]],_Adjuster[Adjuster Name],_Adjuster[Phone Number],,0)</f>
        <v>#N/A</v>
      </c>
      <c r="Z2795" s="15" t="s">
        <v>18392</v>
      </c>
      <c r="AA27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5730 Lotus St, Jurupa Valley  CA 92509</v>
      </c>
      <c r="AB2795" s="15">
        <v>45641</v>
      </c>
    </row>
    <row r="2796" spans="1:28" x14ac:dyDescent="0.3">
      <c r="A2796" s="14">
        <v>1</v>
      </c>
      <c r="B2796" s="14">
        <v>1</v>
      </c>
      <c r="C2796" s="15" t="s">
        <v>25045</v>
      </c>
      <c r="D2796" s="15" t="s">
        <v>25045</v>
      </c>
      <c r="E2796" s="15">
        <v>45616</v>
      </c>
      <c r="F2796" s="15" t="s">
        <v>25046</v>
      </c>
      <c r="G2796" s="15">
        <v>45608</v>
      </c>
      <c r="H2796" s="15">
        <v>45789</v>
      </c>
      <c r="I2796" s="15" t="s">
        <v>25047</v>
      </c>
      <c r="J2796" s="15" t="s">
        <v>25048</v>
      </c>
      <c r="K2796" s="15" t="s">
        <v>45496</v>
      </c>
      <c r="L2796" s="15" t="s">
        <v>181</v>
      </c>
      <c r="M2796" s="15" t="s">
        <v>779</v>
      </c>
      <c r="N2796" s="14">
        <v>2007</v>
      </c>
      <c r="O2796" s="15" t="s">
        <v>25049</v>
      </c>
      <c r="P2796" s="15" t="s">
        <v>106</v>
      </c>
      <c r="Q2796" s="15" t="s">
        <v>47061</v>
      </c>
      <c r="R2796" s="15" t="s">
        <v>2866</v>
      </c>
      <c r="S2796" s="15" t="s">
        <v>25050</v>
      </c>
      <c r="T2796" s="15" t="s">
        <v>624</v>
      </c>
      <c r="U2796" s="15" t="s">
        <v>53</v>
      </c>
      <c r="V2796" s="15" t="s">
        <v>46010</v>
      </c>
      <c r="W2796" s="15" t="s">
        <v>1186</v>
      </c>
      <c r="X2796" s="15" t="str">
        <f>_xlfn.XLOOKUP(_LOOKUP[[#This Row],[AdjusterMemberName]],_Adjuster[Adjuster Name],_Adjuster[Email],,0)</f>
        <v>sAkinleye@knightcompany.com</v>
      </c>
      <c r="Y2796" s="15" t="str">
        <f>_xlfn.XLOOKUP(_LOOKUP[[#This Row],[AdjusterMemberName]],_Adjuster[Adjuster Name],_Adjuster[Phone Number],,0)</f>
        <v>424-559-5280</v>
      </c>
      <c r="Z2796" s="15" t="s">
        <v>25051</v>
      </c>
      <c r="AA27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42216 Marbella St, Lancaster  CA 93536</v>
      </c>
      <c r="AB2796" s="15">
        <v>45659</v>
      </c>
    </row>
    <row r="2797" spans="1:28" x14ac:dyDescent="0.3">
      <c r="A2797" s="14">
        <v>1</v>
      </c>
      <c r="B2797" s="14">
        <v>1</v>
      </c>
      <c r="C2797" s="15" t="s">
        <v>25052</v>
      </c>
      <c r="D2797" s="15" t="s">
        <v>25052</v>
      </c>
      <c r="E2797" s="15">
        <v>45616</v>
      </c>
      <c r="F2797" s="15" t="s">
        <v>25053</v>
      </c>
      <c r="G2797" s="15">
        <v>45606</v>
      </c>
      <c r="H2797" s="15">
        <v>45787</v>
      </c>
      <c r="I2797" s="15" t="s">
        <v>25054</v>
      </c>
      <c r="J2797" s="15" t="s">
        <v>2835</v>
      </c>
      <c r="K2797" s="15" t="s">
        <v>45663</v>
      </c>
      <c r="L2797" s="15" t="s">
        <v>25</v>
      </c>
      <c r="M2797" s="15" t="s">
        <v>79</v>
      </c>
      <c r="N2797" s="14">
        <v>2019</v>
      </c>
      <c r="O2797" s="15" t="s">
        <v>25055</v>
      </c>
      <c r="P2797" s="15" t="s">
        <v>106</v>
      </c>
      <c r="Q2797" s="15" t="s">
        <v>47123</v>
      </c>
      <c r="R2797" s="15" t="s">
        <v>8052</v>
      </c>
      <c r="S2797" s="15" t="s">
        <v>25056</v>
      </c>
      <c r="T2797" s="15" t="s">
        <v>10152</v>
      </c>
      <c r="U2797" s="15" t="s">
        <v>53</v>
      </c>
      <c r="V2797" s="15" t="s">
        <v>46480</v>
      </c>
      <c r="W2797" s="15" t="s">
        <v>1624</v>
      </c>
      <c r="X2797" s="15" t="e">
        <f>_xlfn.XLOOKUP(_LOOKUP[[#This Row],[AdjusterMemberName]],_Adjuster[Adjuster Name],_Adjuster[Email],,0)</f>
        <v>#N/A</v>
      </c>
      <c r="Y2797" s="15" t="e">
        <f>_xlfn.XLOOKUP(_LOOKUP[[#This Row],[AdjusterMemberName]],_Adjuster[Adjuster Name],_Adjuster[Phone Number],,0)</f>
        <v>#N/A</v>
      </c>
      <c r="Z2797" s="15" t="s">
        <v>25057</v>
      </c>
      <c r="AA27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328 N C St, Exeter  CA 93221</v>
      </c>
      <c r="AB2797" s="15"/>
    </row>
    <row r="2798" spans="1:28" x14ac:dyDescent="0.3">
      <c r="A2798" s="14">
        <v>1</v>
      </c>
      <c r="B2798" s="14">
        <v>1</v>
      </c>
      <c r="C2798" s="15" t="s">
        <v>25058</v>
      </c>
      <c r="D2798" s="15" t="s">
        <v>25058</v>
      </c>
      <c r="E2798" s="15">
        <v>45616</v>
      </c>
      <c r="F2798" s="15" t="s">
        <v>25059</v>
      </c>
      <c r="G2798" s="15">
        <v>45523</v>
      </c>
      <c r="H2798" s="15">
        <v>45707</v>
      </c>
      <c r="I2798" s="15" t="s">
        <v>25060</v>
      </c>
      <c r="J2798" s="15" t="s">
        <v>25061</v>
      </c>
      <c r="K2798" s="15" t="s">
        <v>46479</v>
      </c>
      <c r="L2798" s="15" t="s">
        <v>281</v>
      </c>
      <c r="M2798" s="15" t="s">
        <v>282</v>
      </c>
      <c r="N2798" s="14">
        <v>2016</v>
      </c>
      <c r="O2798" s="15" t="s">
        <v>25062</v>
      </c>
      <c r="P2798" s="15" t="s">
        <v>106</v>
      </c>
      <c r="Q2798" s="15" t="s">
        <v>47019</v>
      </c>
      <c r="R2798" s="15" t="s">
        <v>25063</v>
      </c>
      <c r="S2798" s="15" t="s">
        <v>25064</v>
      </c>
      <c r="T2798" s="15" t="s">
        <v>174</v>
      </c>
      <c r="U2798" s="15" t="s">
        <v>53</v>
      </c>
      <c r="V2798" s="15" t="s">
        <v>46478</v>
      </c>
      <c r="W2798" s="15" t="s">
        <v>1186</v>
      </c>
      <c r="X2798" s="15" t="str">
        <f>_xlfn.XLOOKUP(_LOOKUP[[#This Row],[AdjusterMemberName]],_Adjuster[Adjuster Name],_Adjuster[Email],,0)</f>
        <v>sAkinleye@knightcompany.com</v>
      </c>
      <c r="Y2798" s="15" t="str">
        <f>_xlfn.XLOOKUP(_LOOKUP[[#This Row],[AdjusterMemberName]],_Adjuster[Adjuster Name],_Adjuster[Phone Number],,0)</f>
        <v>424-559-5280</v>
      </c>
      <c r="Z2798" s="15" t="s">
        <v>25065</v>
      </c>
      <c r="AA27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206 W 6Th St Apt 605, Los Angeles  CA 90014</v>
      </c>
      <c r="AB2798" s="15"/>
    </row>
    <row r="2799" spans="1:28" x14ac:dyDescent="0.3">
      <c r="A2799" s="14">
        <v>1</v>
      </c>
      <c r="B2799" s="14">
        <v>1</v>
      </c>
      <c r="C2799" s="15" t="s">
        <v>25073</v>
      </c>
      <c r="D2799" s="15" t="s">
        <v>25073</v>
      </c>
      <c r="E2799" s="15">
        <v>45616</v>
      </c>
      <c r="F2799" s="15" t="s">
        <v>25074</v>
      </c>
      <c r="G2799" s="15">
        <v>45541</v>
      </c>
      <c r="H2799" s="15">
        <v>45722</v>
      </c>
      <c r="I2799" s="15" t="s">
        <v>25075</v>
      </c>
      <c r="J2799" s="15" t="s">
        <v>25076</v>
      </c>
      <c r="K2799" s="15" t="s">
        <v>45957</v>
      </c>
      <c r="L2799" s="15" t="s">
        <v>281</v>
      </c>
      <c r="M2799" s="15" t="s">
        <v>1106</v>
      </c>
      <c r="N2799" s="14">
        <v>2013</v>
      </c>
      <c r="O2799" s="15" t="s">
        <v>25077</v>
      </c>
      <c r="P2799" s="15" t="s">
        <v>106</v>
      </c>
      <c r="Q2799" s="15" t="s">
        <v>47019</v>
      </c>
      <c r="R2799" s="15" t="s">
        <v>25078</v>
      </c>
      <c r="S2799" s="15" t="s">
        <v>25079</v>
      </c>
      <c r="T2799" s="15" t="s">
        <v>164</v>
      </c>
      <c r="U2799" s="15" t="s">
        <v>53</v>
      </c>
      <c r="V2799" s="15" t="s">
        <v>45941</v>
      </c>
      <c r="W2799" s="15" t="s">
        <v>54</v>
      </c>
      <c r="X2799" s="15" t="str">
        <f>_xlfn.XLOOKUP(_LOOKUP[[#This Row],[AdjusterMemberName]],_Adjuster[Adjuster Name],_Adjuster[Email],,0)</f>
        <v>JRubalcava@knightcompany.com</v>
      </c>
      <c r="Y2799" s="15" t="str">
        <f>_xlfn.XLOOKUP(_LOOKUP[[#This Row],[AdjusterMemberName]],_Adjuster[Adjuster Name],_Adjuster[Phone Number],,0)</f>
        <v>424-559-5420</v>
      </c>
      <c r="Z2799" s="15" t="s">
        <v>25080</v>
      </c>
      <c r="AA27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530 W Floradora Ave Apt 153, Fresno  CA 93728</v>
      </c>
      <c r="AB2799" s="15">
        <v>45636</v>
      </c>
    </row>
    <row r="2800" spans="1:28" x14ac:dyDescent="0.3">
      <c r="A2800" s="14">
        <v>1</v>
      </c>
      <c r="B2800" s="14">
        <v>1</v>
      </c>
      <c r="C2800" s="15" t="s">
        <v>25096</v>
      </c>
      <c r="D2800" s="15" t="s">
        <v>25097</v>
      </c>
      <c r="E2800" s="15">
        <v>45616</v>
      </c>
      <c r="F2800" s="15" t="s">
        <v>25098</v>
      </c>
      <c r="G2800" s="15">
        <v>45525</v>
      </c>
      <c r="H2800" s="15">
        <v>45709</v>
      </c>
      <c r="I2800" s="15" t="s">
        <v>25099</v>
      </c>
      <c r="J2800" s="15" t="s">
        <v>25100</v>
      </c>
      <c r="K2800" s="15" t="s">
        <v>45506</v>
      </c>
      <c r="L2800" s="15" t="s">
        <v>128</v>
      </c>
      <c r="M2800" s="15" t="s">
        <v>129</v>
      </c>
      <c r="N2800" s="14">
        <v>2013</v>
      </c>
      <c r="O2800" s="15" t="s">
        <v>25101</v>
      </c>
      <c r="P2800" s="15" t="s">
        <v>106</v>
      </c>
      <c r="Q2800" s="15" t="s">
        <v>47061</v>
      </c>
      <c r="R2800" s="15" t="s">
        <v>25102</v>
      </c>
      <c r="S2800" s="15" t="s">
        <v>25103</v>
      </c>
      <c r="T2800" s="15" t="s">
        <v>109</v>
      </c>
      <c r="U2800" s="15" t="s">
        <v>53</v>
      </c>
      <c r="V2800" s="15" t="s">
        <v>45418</v>
      </c>
      <c r="W2800" s="15" t="s">
        <v>850</v>
      </c>
      <c r="X2800" s="15" t="e">
        <f>_xlfn.XLOOKUP(_LOOKUP[[#This Row],[AdjusterMemberName]],_Adjuster[Adjuster Name],_Adjuster[Email],,0)</f>
        <v>#N/A</v>
      </c>
      <c r="Y2800" s="15" t="e">
        <f>_xlfn.XLOOKUP(_LOOKUP[[#This Row],[AdjusterMemberName]],_Adjuster[Adjuster Name],_Adjuster[Phone Number],,0)</f>
        <v>#N/A</v>
      </c>
      <c r="Z2800" s="15" t="s">
        <v>25104</v>
      </c>
      <c r="AA28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27939 Eucalyptus St, Murrieta  CA 92563</v>
      </c>
      <c r="AB2800" s="15"/>
    </row>
    <row r="2801" spans="1:28" x14ac:dyDescent="0.3">
      <c r="A2801" s="14">
        <v>1</v>
      </c>
      <c r="B2801" s="14">
        <v>1</v>
      </c>
      <c r="C2801" s="15" t="s">
        <v>25134</v>
      </c>
      <c r="D2801" s="15" t="s">
        <v>25135</v>
      </c>
      <c r="E2801" s="15">
        <v>45616</v>
      </c>
      <c r="F2801" s="15" t="s">
        <v>25136</v>
      </c>
      <c r="G2801" s="15">
        <v>45513</v>
      </c>
      <c r="H2801" s="15">
        <v>45697</v>
      </c>
      <c r="I2801" s="15" t="s">
        <v>25137</v>
      </c>
      <c r="J2801" s="15" t="s">
        <v>25138</v>
      </c>
      <c r="K2801" s="15" t="s">
        <v>45898</v>
      </c>
      <c r="L2801" s="15" t="s">
        <v>128</v>
      </c>
      <c r="M2801" s="15" t="s">
        <v>2179</v>
      </c>
      <c r="N2801" s="14">
        <v>2014</v>
      </c>
      <c r="O2801" s="15" t="s">
        <v>25139</v>
      </c>
      <c r="P2801" s="15" t="s">
        <v>106</v>
      </c>
      <c r="Q2801" s="15" t="s">
        <v>47019</v>
      </c>
      <c r="R2801" s="15" t="s">
        <v>25140</v>
      </c>
      <c r="S2801" s="15" t="s">
        <v>25141</v>
      </c>
      <c r="T2801" s="15" t="s">
        <v>1067</v>
      </c>
      <c r="U2801" s="15" t="s">
        <v>53</v>
      </c>
      <c r="V2801" s="15" t="s">
        <v>45675</v>
      </c>
      <c r="W2801" s="15" t="s">
        <v>1049</v>
      </c>
      <c r="X2801" s="15" t="str">
        <f>_xlfn.XLOOKUP(_LOOKUP[[#This Row],[AdjusterMemberName]],_Adjuster[Adjuster Name],_Adjuster[Email],,0)</f>
        <v>cPenate@knightcompany.com</v>
      </c>
      <c r="Y2801" s="15" t="str">
        <f>_xlfn.XLOOKUP(_LOOKUP[[#This Row],[AdjusterMemberName]],_Adjuster[Adjuster Name],_Adjuster[Phone Number],,0)</f>
        <v>424-559-5385</v>
      </c>
      <c r="Z2801" s="15" t="s">
        <v>25142</v>
      </c>
      <c r="AA28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1271 Egbert Ave, San Francisco  CA 94124</v>
      </c>
      <c r="AB2801" s="15"/>
    </row>
    <row r="2802" spans="1:28" x14ac:dyDescent="0.3">
      <c r="A2802" s="14">
        <v>1</v>
      </c>
      <c r="B2802" s="14">
        <v>1</v>
      </c>
      <c r="C2802" s="15" t="s">
        <v>25143</v>
      </c>
      <c r="D2802" s="15" t="s">
        <v>25143</v>
      </c>
      <c r="E2802" s="15">
        <v>45616</v>
      </c>
      <c r="F2802" s="15" t="s">
        <v>25144</v>
      </c>
      <c r="G2802" s="15">
        <v>45468</v>
      </c>
      <c r="H2802" s="15">
        <v>45651</v>
      </c>
      <c r="I2802" s="15" t="s">
        <v>25145</v>
      </c>
      <c r="J2802" s="15" t="s">
        <v>25146</v>
      </c>
      <c r="K2802" s="15" t="s">
        <v>45646</v>
      </c>
      <c r="L2802" s="15" t="s">
        <v>687</v>
      </c>
      <c r="M2802" s="15" t="s">
        <v>2261</v>
      </c>
      <c r="N2802" s="14">
        <v>2020</v>
      </c>
      <c r="O2802" s="15" t="s">
        <v>25147</v>
      </c>
      <c r="P2802" s="15" t="s">
        <v>106</v>
      </c>
      <c r="Q2802" s="15" t="s">
        <v>47019</v>
      </c>
      <c r="R2802" s="15" t="s">
        <v>25148</v>
      </c>
      <c r="S2802" s="15" t="s">
        <v>25149</v>
      </c>
      <c r="T2802" s="15" t="s">
        <v>286</v>
      </c>
      <c r="U2802" s="15" t="s">
        <v>53</v>
      </c>
      <c r="V2802" s="15" t="s">
        <v>45718</v>
      </c>
      <c r="W2802" s="15" t="s">
        <v>1186</v>
      </c>
      <c r="X2802" s="15" t="str">
        <f>_xlfn.XLOOKUP(_LOOKUP[[#This Row],[AdjusterMemberName]],_Adjuster[Adjuster Name],_Adjuster[Email],,0)</f>
        <v>sAkinleye@knightcompany.com</v>
      </c>
      <c r="Y2802" s="15" t="str">
        <f>_xlfn.XLOOKUP(_LOOKUP[[#This Row],[AdjusterMemberName]],_Adjuster[Adjuster Name],_Adjuster[Phone Number],,0)</f>
        <v>424-559-5280</v>
      </c>
      <c r="Z2802" s="15" t="s">
        <v>25150</v>
      </c>
      <c r="AA28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355 Chestnut Ave Apt 10, Long Beach  CA 90802</v>
      </c>
      <c r="AB2802" s="15"/>
    </row>
    <row r="2803" spans="1:28" x14ac:dyDescent="0.3">
      <c r="A2803" s="14">
        <v>1</v>
      </c>
      <c r="B2803" s="14">
        <v>1</v>
      </c>
      <c r="C2803" s="15" t="s">
        <v>25073</v>
      </c>
      <c r="D2803" s="15" t="s">
        <v>25073</v>
      </c>
      <c r="E2803" s="15">
        <v>45616</v>
      </c>
      <c r="F2803" s="15" t="s">
        <v>25074</v>
      </c>
      <c r="G2803" s="15">
        <v>45541</v>
      </c>
      <c r="H2803" s="15">
        <v>45722</v>
      </c>
      <c r="I2803" s="15" t="s">
        <v>25362</v>
      </c>
      <c r="J2803" s="15" t="s">
        <v>25363</v>
      </c>
      <c r="K2803" s="15" t="s">
        <v>45493</v>
      </c>
      <c r="L2803" s="15" t="s">
        <v>281</v>
      </c>
      <c r="M2803" s="15" t="s">
        <v>1106</v>
      </c>
      <c r="N2803" s="14">
        <v>2013</v>
      </c>
      <c r="O2803" s="15" t="s">
        <v>25077</v>
      </c>
      <c r="P2803" s="15" t="s">
        <v>106</v>
      </c>
      <c r="Q2803" s="15" t="s">
        <v>47019</v>
      </c>
      <c r="R2803" s="15" t="s">
        <v>25078</v>
      </c>
      <c r="S2803" s="15" t="s">
        <v>25079</v>
      </c>
      <c r="T2803" s="15" t="s">
        <v>164</v>
      </c>
      <c r="U2803" s="15" t="s">
        <v>53</v>
      </c>
      <c r="V2803" s="15" t="s">
        <v>45941</v>
      </c>
      <c r="W2803" s="15" t="s">
        <v>54</v>
      </c>
      <c r="X2803" s="15" t="str">
        <f>_xlfn.XLOOKUP(_LOOKUP[[#This Row],[AdjusterMemberName]],_Adjuster[Adjuster Name],_Adjuster[Email],,0)</f>
        <v>JRubalcava@knightcompany.com</v>
      </c>
      <c r="Y2803" s="15" t="str">
        <f>_xlfn.XLOOKUP(_LOOKUP[[#This Row],[AdjusterMemberName]],_Adjuster[Adjuster Name],_Adjuster[Phone Number],,0)</f>
        <v>424-559-5420</v>
      </c>
      <c r="Z2803" s="15" t="s">
        <v>25080</v>
      </c>
      <c r="AA28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530 W Floradora Ave Apt 153, Fresno  CA 93728</v>
      </c>
      <c r="AB2803" s="15">
        <v>45636</v>
      </c>
    </row>
    <row r="2804" spans="1:28" x14ac:dyDescent="0.3">
      <c r="A2804" s="14">
        <v>1</v>
      </c>
      <c r="B2804" s="14">
        <v>1</v>
      </c>
      <c r="C2804" s="15" t="s">
        <v>25437</v>
      </c>
      <c r="D2804" s="15" t="s">
        <v>25437</v>
      </c>
      <c r="E2804" s="15">
        <v>45616</v>
      </c>
      <c r="F2804" s="15" t="s">
        <v>25438</v>
      </c>
      <c r="G2804" s="15">
        <v>45566</v>
      </c>
      <c r="H2804" s="15">
        <v>45748</v>
      </c>
      <c r="I2804" s="15" t="s">
        <v>25439</v>
      </c>
      <c r="J2804" s="15" t="s">
        <v>10012</v>
      </c>
      <c r="K2804" s="15" t="s">
        <v>45597</v>
      </c>
      <c r="L2804" s="15" t="s">
        <v>139</v>
      </c>
      <c r="M2804" s="15" t="s">
        <v>697</v>
      </c>
      <c r="N2804" s="14">
        <v>2018</v>
      </c>
      <c r="O2804" s="15" t="s">
        <v>25440</v>
      </c>
      <c r="P2804" s="15" t="s">
        <v>106</v>
      </c>
      <c r="Q2804" s="15" t="s">
        <v>47065</v>
      </c>
      <c r="R2804" s="15" t="s">
        <v>25441</v>
      </c>
      <c r="S2804" s="15" t="s">
        <v>25442</v>
      </c>
      <c r="T2804" s="15" t="s">
        <v>308</v>
      </c>
      <c r="U2804" s="15" t="s">
        <v>53</v>
      </c>
      <c r="V2804" s="15" t="s">
        <v>45530</v>
      </c>
      <c r="W2804" s="15" t="s">
        <v>850</v>
      </c>
      <c r="X2804" s="15" t="e">
        <f>_xlfn.XLOOKUP(_LOOKUP[[#This Row],[AdjusterMemberName]],_Adjuster[Adjuster Name],_Adjuster[Email],,0)</f>
        <v>#N/A</v>
      </c>
      <c r="Y2804" s="15" t="e">
        <f>_xlfn.XLOOKUP(_LOOKUP[[#This Row],[AdjusterMemberName]],_Adjuster[Adjuster Name],_Adjuster[Phone Number],,0)</f>
        <v>#N/A</v>
      </c>
      <c r="Z2804" s="15" t="s">
        <v>25443</v>
      </c>
      <c r="AA28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7573 Freda Ave, Riverside  CA 92504</v>
      </c>
      <c r="AB2804" s="15">
        <v>45657</v>
      </c>
    </row>
    <row r="2805" spans="1:28" x14ac:dyDescent="0.3">
      <c r="A2805" s="14">
        <v>1</v>
      </c>
      <c r="B2805" s="14">
        <v>1</v>
      </c>
      <c r="C2805" s="15" t="s">
        <v>22184</v>
      </c>
      <c r="D2805" s="15" t="s">
        <v>22184</v>
      </c>
      <c r="E2805" s="15">
        <v>45616</v>
      </c>
      <c r="F2805" s="15" t="s">
        <v>22185</v>
      </c>
      <c r="G2805" s="15">
        <v>45565</v>
      </c>
      <c r="H2805" s="15">
        <v>45746</v>
      </c>
      <c r="I2805" s="15" t="s">
        <v>25519</v>
      </c>
      <c r="J2805" s="15" t="s">
        <v>25520</v>
      </c>
      <c r="K2805" s="15" t="s">
        <v>46468</v>
      </c>
      <c r="L2805" s="15" t="s">
        <v>441</v>
      </c>
      <c r="M2805" s="15" t="s">
        <v>22188</v>
      </c>
      <c r="N2805" s="14">
        <v>2022</v>
      </c>
      <c r="O2805" s="15" t="s">
        <v>22189</v>
      </c>
      <c r="P2805" s="15" t="s">
        <v>106</v>
      </c>
      <c r="Q2805" s="15" t="s">
        <v>47037</v>
      </c>
      <c r="R2805" s="15" t="s">
        <v>22190</v>
      </c>
      <c r="S2805" s="15" t="s">
        <v>22191</v>
      </c>
      <c r="T2805" s="15" t="s">
        <v>404</v>
      </c>
      <c r="U2805" s="15" t="s">
        <v>53</v>
      </c>
      <c r="V2805" s="15" t="s">
        <v>45417</v>
      </c>
      <c r="W2805" s="15" t="s">
        <v>264</v>
      </c>
      <c r="X2805" s="15" t="str">
        <f>_xlfn.XLOOKUP(_LOOKUP[[#This Row],[AdjusterMemberName]],_Adjuster[Adjuster Name],_Adjuster[Email],,0)</f>
        <v>sBonnevie@knightcompany.com</v>
      </c>
      <c r="Y2805" s="15" t="str">
        <f>_xlfn.XLOOKUP(_LOOKUP[[#This Row],[AdjusterMemberName]],_Adjuster[Adjuster Name],_Adjuster[Phone Number],,0)</f>
        <v>323-692-4064</v>
      </c>
      <c r="Z2805" s="15" t="s">
        <v>22192</v>
      </c>
      <c r="AA28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3309 Fern Ave, Palmdale  CA 93550</v>
      </c>
      <c r="AB2805" s="15"/>
    </row>
    <row r="2806" spans="1:28" x14ac:dyDescent="0.3">
      <c r="A2806" s="14">
        <v>1</v>
      </c>
      <c r="B2806" s="14">
        <v>1</v>
      </c>
      <c r="C2806" s="15" t="s">
        <v>25008</v>
      </c>
      <c r="D2806" s="15" t="s">
        <v>25009</v>
      </c>
      <c r="E2806" s="15">
        <v>45616</v>
      </c>
      <c r="F2806" s="15" t="s">
        <v>25010</v>
      </c>
      <c r="G2806" s="15">
        <v>45473</v>
      </c>
      <c r="H2806" s="15">
        <v>45656</v>
      </c>
      <c r="I2806" s="15" t="s">
        <v>25653</v>
      </c>
      <c r="J2806" s="15" t="s">
        <v>25654</v>
      </c>
      <c r="K2806" s="15" t="s">
        <v>45695</v>
      </c>
      <c r="L2806" s="15" t="s">
        <v>181</v>
      </c>
      <c r="M2806" s="15" t="s">
        <v>779</v>
      </c>
      <c r="N2806" s="14">
        <v>2007</v>
      </c>
      <c r="O2806" s="15" t="s">
        <v>25013</v>
      </c>
      <c r="P2806" s="15" t="s">
        <v>106</v>
      </c>
      <c r="Q2806" s="15" t="s">
        <v>47092</v>
      </c>
      <c r="R2806" s="15" t="s">
        <v>25014</v>
      </c>
      <c r="S2806" s="15" t="s">
        <v>25015</v>
      </c>
      <c r="T2806" s="15" t="s">
        <v>811</v>
      </c>
      <c r="U2806" s="15" t="s">
        <v>53</v>
      </c>
      <c r="V2806" s="15" t="s">
        <v>45558</v>
      </c>
      <c r="W2806" s="15" t="s">
        <v>264</v>
      </c>
      <c r="X2806" s="15" t="str">
        <f>_xlfn.XLOOKUP(_LOOKUP[[#This Row],[AdjusterMemberName]],_Adjuster[Adjuster Name],_Adjuster[Email],,0)</f>
        <v>sBonnevie@knightcompany.com</v>
      </c>
      <c r="Y2806" s="15" t="str">
        <f>_xlfn.XLOOKUP(_LOOKUP[[#This Row],[AdjusterMemberName]],_Adjuster[Adjuster Name],_Adjuster[Phone Number],,0)</f>
        <v>323-692-4064</v>
      </c>
      <c r="Z2806" s="15" t="s">
        <v>25016</v>
      </c>
      <c r="AA28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23680 Cowie Ave, Perris  CA 92570</v>
      </c>
      <c r="AB2806" s="15"/>
    </row>
    <row r="2807" spans="1:28" x14ac:dyDescent="0.3">
      <c r="A2807" s="14">
        <v>1</v>
      </c>
      <c r="B2807" s="14">
        <v>1</v>
      </c>
      <c r="C2807" s="15" t="s">
        <v>26506</v>
      </c>
      <c r="D2807" s="15" t="s">
        <v>26507</v>
      </c>
      <c r="E2807" s="15">
        <v>45616</v>
      </c>
      <c r="F2807" s="15" t="s">
        <v>26508</v>
      </c>
      <c r="G2807" s="15">
        <v>45544</v>
      </c>
      <c r="H2807" s="15">
        <v>45725</v>
      </c>
      <c r="I2807" s="15" t="s">
        <v>26509</v>
      </c>
      <c r="J2807" s="15" t="s">
        <v>26510</v>
      </c>
      <c r="K2807" s="15" t="s">
        <v>45506</v>
      </c>
      <c r="L2807" s="15" t="s">
        <v>128</v>
      </c>
      <c r="M2807" s="15" t="s">
        <v>13318</v>
      </c>
      <c r="N2807" s="14">
        <v>2021</v>
      </c>
      <c r="O2807" s="15" t="s">
        <v>26511</v>
      </c>
      <c r="P2807" s="15" t="s">
        <v>106</v>
      </c>
      <c r="Q2807" s="15" t="s">
        <v>47019</v>
      </c>
      <c r="R2807" s="15" t="s">
        <v>26512</v>
      </c>
      <c r="S2807" s="15" t="s">
        <v>26513</v>
      </c>
      <c r="T2807" s="15" t="s">
        <v>10858</v>
      </c>
      <c r="U2807" s="15" t="s">
        <v>53</v>
      </c>
      <c r="V2807" s="15" t="s">
        <v>45774</v>
      </c>
      <c r="W2807" s="15" t="s">
        <v>367</v>
      </c>
      <c r="X2807" s="15" t="str">
        <f>_xlfn.XLOOKUP(_LOOKUP[[#This Row],[AdjusterMemberName]],_Adjuster[Adjuster Name],_Adjuster[Email],,0)</f>
        <v>dHernandez4@knightcompany.com</v>
      </c>
      <c r="Y2807" s="15" t="str">
        <f>_xlfn.XLOOKUP(_LOOKUP[[#This Row],[AdjusterMemberName]],_Adjuster[Adjuster Name],_Adjuster[Phone Number],,0)</f>
        <v>323-315-7819</v>
      </c>
      <c r="Z2807" s="15" t="s">
        <v>26514</v>
      </c>
      <c r="AA28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12775 Garvey Ave Trlr 20, Baldwin Park  CA 91706</v>
      </c>
      <c r="AB2807" s="15"/>
    </row>
    <row r="2808" spans="1:28" x14ac:dyDescent="0.3">
      <c r="A2808" s="14">
        <v>1</v>
      </c>
      <c r="B2808" s="14">
        <v>1</v>
      </c>
      <c r="C2808" s="15" t="s">
        <v>28251</v>
      </c>
      <c r="D2808" s="15" t="s">
        <v>28251</v>
      </c>
      <c r="E2808" s="15">
        <v>45616</v>
      </c>
      <c r="F2808" s="15" t="s">
        <v>28252</v>
      </c>
      <c r="G2808" s="15">
        <v>45456</v>
      </c>
      <c r="H2808" s="15">
        <v>45639</v>
      </c>
      <c r="I2808" s="15" t="s">
        <v>28253</v>
      </c>
      <c r="J2808" s="15" t="s">
        <v>28254</v>
      </c>
      <c r="K2808" s="15" t="s">
        <v>45663</v>
      </c>
      <c r="L2808" s="15" t="s">
        <v>270</v>
      </c>
      <c r="M2808" s="15" t="s">
        <v>271</v>
      </c>
      <c r="N2808" s="14">
        <v>2015</v>
      </c>
      <c r="O2808" s="15" t="s">
        <v>28255</v>
      </c>
      <c r="P2808" s="15" t="s">
        <v>106</v>
      </c>
      <c r="Q2808" s="15" t="s">
        <v>47081</v>
      </c>
      <c r="R2808" s="15" t="s">
        <v>28256</v>
      </c>
      <c r="S2808" s="15" t="s">
        <v>28257</v>
      </c>
      <c r="T2808" s="15" t="s">
        <v>2129</v>
      </c>
      <c r="U2808" s="15" t="s">
        <v>53</v>
      </c>
      <c r="V2808" s="15" t="s">
        <v>45636</v>
      </c>
      <c r="W2808" s="15" t="s">
        <v>1357</v>
      </c>
      <c r="X2808" s="15" t="str">
        <f>_xlfn.XLOOKUP(_LOOKUP[[#This Row],[AdjusterMemberName]],_Adjuster[Adjuster Name],_Adjuster[Email],,0)</f>
        <v>jRivera1@knightcompany.com</v>
      </c>
      <c r="Y2808" s="15" t="str">
        <f>_xlfn.XLOOKUP(_LOOKUP[[#This Row],[AdjusterMemberName]],_Adjuster[Adjuster Name],_Adjuster[Phone Number],,0)</f>
        <v>424-559-5239</v>
      </c>
      <c r="Z2808" s="15" t="s">
        <v>28258</v>
      </c>
      <c r="AA28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21622 Marguerite Pkwy Apt 101, Mission Viejo  CA 92692</v>
      </c>
      <c r="AB2808" s="15"/>
    </row>
    <row r="2809" spans="1:28" x14ac:dyDescent="0.3">
      <c r="A2809" s="14">
        <v>1</v>
      </c>
      <c r="B2809" s="14">
        <v>1</v>
      </c>
      <c r="C2809" s="15" t="s">
        <v>28906</v>
      </c>
      <c r="D2809" s="15" t="s">
        <v>28906</v>
      </c>
      <c r="E2809" s="15">
        <v>45616</v>
      </c>
      <c r="F2809" s="15" t="s">
        <v>28907</v>
      </c>
      <c r="G2809" s="15">
        <v>45617</v>
      </c>
      <c r="H2809" s="15">
        <v>45798</v>
      </c>
      <c r="I2809" s="15" t="s">
        <v>28908</v>
      </c>
      <c r="J2809" s="15" t="s">
        <v>28909</v>
      </c>
      <c r="K2809" s="15" t="s">
        <v>45458</v>
      </c>
      <c r="L2809" s="15" t="s">
        <v>430</v>
      </c>
      <c r="M2809" s="15" t="s">
        <v>1926</v>
      </c>
      <c r="N2809" s="14">
        <v>2016</v>
      </c>
      <c r="O2809" s="15" t="s">
        <v>28910</v>
      </c>
      <c r="P2809" s="15" t="s">
        <v>106</v>
      </c>
      <c r="Q2809" s="15" t="s">
        <v>119</v>
      </c>
      <c r="R2809" s="15" t="s">
        <v>28911</v>
      </c>
      <c r="S2809" s="15" t="s">
        <v>28912</v>
      </c>
      <c r="T2809" s="15" t="s">
        <v>28913</v>
      </c>
      <c r="U2809" s="15" t="s">
        <v>53</v>
      </c>
      <c r="V2809" s="15" t="s">
        <v>45958</v>
      </c>
      <c r="W2809" s="15" t="s">
        <v>22473</v>
      </c>
      <c r="X2809" s="15" t="e">
        <f>_xlfn.XLOOKUP(_LOOKUP[[#This Row],[AdjusterMemberName]],_Adjuster[Adjuster Name],_Adjuster[Email],,0)</f>
        <v>#N/A</v>
      </c>
      <c r="Y2809" s="15" t="e">
        <f>_xlfn.XLOOKUP(_LOOKUP[[#This Row],[AdjusterMemberName]],_Adjuster[Adjuster Name],_Adjuster[Phone Number],,0)</f>
        <v>#N/A</v>
      </c>
      <c r="Z2809" s="15" t="s">
        <v>28914</v>
      </c>
      <c r="AA28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6080 Coppa Hembo Ln, Garden Valley  CA 95633</v>
      </c>
      <c r="AB2809" s="15"/>
    </row>
    <row r="2810" spans="1:28" x14ac:dyDescent="0.3">
      <c r="A2810" s="14">
        <v>1</v>
      </c>
      <c r="B2810" s="14">
        <v>1</v>
      </c>
      <c r="C2810" s="15" t="s">
        <v>7187</v>
      </c>
      <c r="D2810" s="15" t="s">
        <v>7187</v>
      </c>
      <c r="E2810" s="15">
        <v>45615</v>
      </c>
      <c r="F2810" s="15" t="s">
        <v>24908</v>
      </c>
      <c r="G2810" s="15">
        <v>45601</v>
      </c>
      <c r="H2810" s="15">
        <v>45782</v>
      </c>
      <c r="I2810" s="15" t="s">
        <v>24909</v>
      </c>
      <c r="J2810" s="15" t="s">
        <v>24910</v>
      </c>
      <c r="K2810" s="15" t="s">
        <v>45855</v>
      </c>
      <c r="L2810" s="15" t="s">
        <v>314</v>
      </c>
      <c r="M2810" s="15" t="s">
        <v>978</v>
      </c>
      <c r="N2810" s="14">
        <v>2020</v>
      </c>
      <c r="O2810" s="15" t="s">
        <v>7191</v>
      </c>
      <c r="P2810" s="15" t="s">
        <v>106</v>
      </c>
      <c r="Q2810" s="15" t="s">
        <v>47061</v>
      </c>
      <c r="R2810" s="15" t="s">
        <v>7192</v>
      </c>
      <c r="S2810" s="15" t="s">
        <v>7193</v>
      </c>
      <c r="T2810" s="15" t="s">
        <v>530</v>
      </c>
      <c r="U2810" s="15" t="s">
        <v>53</v>
      </c>
      <c r="V2810" s="15" t="s">
        <v>45462</v>
      </c>
      <c r="W2810" s="15" t="s">
        <v>850</v>
      </c>
      <c r="X2810" s="15" t="e">
        <f>_xlfn.XLOOKUP(_LOOKUP[[#This Row],[AdjusterMemberName]],_Adjuster[Adjuster Name],_Adjuster[Email],,0)</f>
        <v>#N/A</v>
      </c>
      <c r="Y2810" s="15" t="e">
        <f>_xlfn.XLOOKUP(_LOOKUP[[#This Row],[AdjusterMemberName]],_Adjuster[Adjuster Name],_Adjuster[Phone Number],,0)</f>
        <v>#N/A</v>
      </c>
      <c r="Z2810" s="15" t="s">
        <v>24911</v>
      </c>
      <c r="AA28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15822 Apache Plume Ln, Victorville  CA 92394</v>
      </c>
      <c r="AB2810" s="15"/>
    </row>
    <row r="2811" spans="1:28" x14ac:dyDescent="0.3">
      <c r="A2811" s="14">
        <v>1</v>
      </c>
      <c r="B2811" s="14">
        <v>1</v>
      </c>
      <c r="C2811" s="15" t="s">
        <v>24929</v>
      </c>
      <c r="D2811" s="15" t="s">
        <v>24929</v>
      </c>
      <c r="E2811" s="15">
        <v>45615</v>
      </c>
      <c r="F2811" s="15" t="s">
        <v>24930</v>
      </c>
      <c r="G2811" s="15">
        <v>45541</v>
      </c>
      <c r="H2811" s="15">
        <v>45722</v>
      </c>
      <c r="I2811" s="15" t="s">
        <v>24931</v>
      </c>
      <c r="J2811" s="15" t="s">
        <v>24932</v>
      </c>
      <c r="K2811" s="15" t="s">
        <v>45695</v>
      </c>
      <c r="L2811" s="15" t="s">
        <v>128</v>
      </c>
      <c r="M2811" s="15" t="s">
        <v>21293</v>
      </c>
      <c r="N2811" s="14">
        <v>2019</v>
      </c>
      <c r="O2811" s="15" t="s">
        <v>24933</v>
      </c>
      <c r="P2811" s="15" t="s">
        <v>106</v>
      </c>
      <c r="Q2811" s="15" t="s">
        <v>47073</v>
      </c>
      <c r="R2811" s="15" t="s">
        <v>2254</v>
      </c>
      <c r="S2811" s="15" t="s">
        <v>24934</v>
      </c>
      <c r="T2811" s="15" t="s">
        <v>286</v>
      </c>
      <c r="U2811" s="15" t="s">
        <v>53</v>
      </c>
      <c r="V2811" s="15" t="s">
        <v>46486</v>
      </c>
      <c r="W2811" s="15" t="s">
        <v>54</v>
      </c>
      <c r="X2811" s="15" t="str">
        <f>_xlfn.XLOOKUP(_LOOKUP[[#This Row],[AdjusterMemberName]],_Adjuster[Adjuster Name],_Adjuster[Email],,0)</f>
        <v>JRubalcava@knightcompany.com</v>
      </c>
      <c r="Y2811" s="15" t="str">
        <f>_xlfn.XLOOKUP(_LOOKUP[[#This Row],[AdjusterMemberName]],_Adjuster[Adjuster Name],_Adjuster[Phone Number],,0)</f>
        <v>424-559-5420</v>
      </c>
      <c r="Z2811" s="15" t="s">
        <v>24935</v>
      </c>
      <c r="AA28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3334 E Broadway Apt 3, Long Beach  CA 90803</v>
      </c>
      <c r="AB2811" s="15">
        <v>45645</v>
      </c>
    </row>
    <row r="2812" spans="1:28" x14ac:dyDescent="0.3">
      <c r="A2812" s="14">
        <v>1</v>
      </c>
      <c r="B2812" s="14">
        <v>1</v>
      </c>
      <c r="C2812" s="15" t="s">
        <v>24936</v>
      </c>
      <c r="D2812" s="15" t="s">
        <v>24936</v>
      </c>
      <c r="E2812" s="15">
        <v>45615</v>
      </c>
      <c r="F2812" s="15" t="s">
        <v>24937</v>
      </c>
      <c r="G2812" s="15">
        <v>45561</v>
      </c>
      <c r="H2812" s="15">
        <v>45742</v>
      </c>
      <c r="I2812" s="15" t="s">
        <v>24938</v>
      </c>
      <c r="J2812" s="15" t="s">
        <v>24939</v>
      </c>
      <c r="K2812" s="15" t="s">
        <v>46485</v>
      </c>
      <c r="L2812" s="15" t="s">
        <v>128</v>
      </c>
      <c r="M2812" s="15" t="s">
        <v>129</v>
      </c>
      <c r="N2812" s="14">
        <v>2017</v>
      </c>
      <c r="O2812" s="15" t="s">
        <v>24940</v>
      </c>
      <c r="P2812" s="15" t="s">
        <v>106</v>
      </c>
      <c r="Q2812" s="15" t="s">
        <v>47065</v>
      </c>
      <c r="R2812" s="15" t="s">
        <v>24941</v>
      </c>
      <c r="S2812" s="15" t="s">
        <v>24942</v>
      </c>
      <c r="T2812" s="15" t="s">
        <v>404</v>
      </c>
      <c r="U2812" s="15" t="s">
        <v>53</v>
      </c>
      <c r="V2812" s="15" t="s">
        <v>45417</v>
      </c>
      <c r="W2812" s="15" t="s">
        <v>264</v>
      </c>
      <c r="X2812" s="15" t="str">
        <f>_xlfn.XLOOKUP(_LOOKUP[[#This Row],[AdjusterMemberName]],_Adjuster[Adjuster Name],_Adjuster[Email],,0)</f>
        <v>sBonnevie@knightcompany.com</v>
      </c>
      <c r="Y2812" s="15" t="str">
        <f>_xlfn.XLOOKUP(_LOOKUP[[#This Row],[AdjusterMemberName]],_Adjuster[Adjuster Name],_Adjuster[Phone Number],,0)</f>
        <v>323-692-4064</v>
      </c>
      <c r="Z2812" s="15" t="s">
        <v>24943</v>
      </c>
      <c r="AA28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37723 Sandra Ln, Palmdale  CA 93550</v>
      </c>
      <c r="AB2812" s="15">
        <v>45632</v>
      </c>
    </row>
    <row r="2813" spans="1:28" x14ac:dyDescent="0.3">
      <c r="A2813" s="14">
        <v>1</v>
      </c>
      <c r="B2813" s="14">
        <v>1</v>
      </c>
      <c r="C2813" s="15" t="s">
        <v>24952</v>
      </c>
      <c r="D2813" s="15" t="s">
        <v>24953</v>
      </c>
      <c r="E2813" s="15">
        <v>45615</v>
      </c>
      <c r="F2813" s="15" t="s">
        <v>24954</v>
      </c>
      <c r="G2813" s="15">
        <v>45514</v>
      </c>
      <c r="H2813" s="15">
        <v>45698</v>
      </c>
      <c r="I2813" s="15" t="s">
        <v>24955</v>
      </c>
      <c r="J2813" s="15" t="s">
        <v>24956</v>
      </c>
      <c r="K2813" s="15" t="s">
        <v>45594</v>
      </c>
      <c r="L2813" s="15" t="s">
        <v>25</v>
      </c>
      <c r="M2813" s="15" t="s">
        <v>373</v>
      </c>
      <c r="N2813" s="14">
        <v>2020</v>
      </c>
      <c r="O2813" s="15" t="s">
        <v>24957</v>
      </c>
      <c r="P2813" s="15" t="s">
        <v>106</v>
      </c>
      <c r="Q2813" s="15" t="s">
        <v>47019</v>
      </c>
      <c r="R2813" s="15" t="s">
        <v>24958</v>
      </c>
      <c r="S2813" s="15" t="s">
        <v>24959</v>
      </c>
      <c r="T2813" s="15" t="s">
        <v>174</v>
      </c>
      <c r="U2813" s="15" t="s">
        <v>53</v>
      </c>
      <c r="V2813" s="15" t="s">
        <v>45662</v>
      </c>
      <c r="W2813" s="15" t="s">
        <v>1049</v>
      </c>
      <c r="X2813" s="15" t="str">
        <f>_xlfn.XLOOKUP(_LOOKUP[[#This Row],[AdjusterMemberName]],_Adjuster[Adjuster Name],_Adjuster[Email],,0)</f>
        <v>cPenate@knightcompany.com</v>
      </c>
      <c r="Y2813" s="15" t="str">
        <f>_xlfn.XLOOKUP(_LOOKUP[[#This Row],[AdjusterMemberName]],_Adjuster[Adjuster Name],_Adjuster[Phone Number],,0)</f>
        <v>424-559-5385</v>
      </c>
      <c r="Z2813" s="15" t="s">
        <v>24960</v>
      </c>
      <c r="AA28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943 S Breed St, Los Angeles  CA 90023</v>
      </c>
      <c r="AB2813" s="15"/>
    </row>
    <row r="2814" spans="1:28" x14ac:dyDescent="0.3">
      <c r="A2814" s="14">
        <v>1</v>
      </c>
      <c r="B2814" s="14">
        <v>1</v>
      </c>
      <c r="C2814" s="15" t="s">
        <v>24987</v>
      </c>
      <c r="D2814" s="15" t="s">
        <v>24987</v>
      </c>
      <c r="E2814" s="15">
        <v>45615</v>
      </c>
      <c r="F2814" s="15" t="s">
        <v>24988</v>
      </c>
      <c r="G2814" s="15">
        <v>45464</v>
      </c>
      <c r="H2814" s="15">
        <v>45647</v>
      </c>
      <c r="I2814" s="15" t="s">
        <v>24989</v>
      </c>
      <c r="J2814" s="15" t="s">
        <v>24990</v>
      </c>
      <c r="K2814" s="15" t="s">
        <v>45329</v>
      </c>
      <c r="L2814" s="15" t="s">
        <v>139</v>
      </c>
      <c r="M2814" s="15" t="s">
        <v>678</v>
      </c>
      <c r="N2814" s="14">
        <v>2010</v>
      </c>
      <c r="O2814" s="15" t="s">
        <v>24991</v>
      </c>
      <c r="P2814" s="15" t="s">
        <v>106</v>
      </c>
      <c r="Q2814" s="15" t="s">
        <v>47061</v>
      </c>
      <c r="R2814" s="15" t="s">
        <v>24992</v>
      </c>
      <c r="S2814" s="15" t="s">
        <v>24993</v>
      </c>
      <c r="T2814" s="15" t="s">
        <v>122</v>
      </c>
      <c r="U2814" s="15" t="s">
        <v>53</v>
      </c>
      <c r="V2814" s="15" t="s">
        <v>45548</v>
      </c>
      <c r="W2814" s="15" t="s">
        <v>2618</v>
      </c>
      <c r="X2814" s="15" t="str">
        <f>_xlfn.XLOOKUP(_LOOKUP[[#This Row],[AdjusterMemberName]],_Adjuster[Adjuster Name],_Adjuster[Email],,0)</f>
        <v>Canglim@knightcompany.com</v>
      </c>
      <c r="Y2814" s="15" t="str">
        <f>_xlfn.XLOOKUP(_LOOKUP[[#This Row],[AdjusterMemberName]],_Adjuster[Adjuster Name],_Adjuster[Phone Number],,0)</f>
        <v>323-456-1707</v>
      </c>
      <c r="Z2814" s="15" t="s">
        <v>24994</v>
      </c>
      <c r="AA28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43865 D St, Hemet  CA 92544</v>
      </c>
      <c r="AB2814" s="15"/>
    </row>
    <row r="2815" spans="1:28" x14ac:dyDescent="0.3">
      <c r="A2815" s="14">
        <v>1</v>
      </c>
      <c r="B2815" s="14">
        <v>1</v>
      </c>
      <c r="C2815" s="15" t="s">
        <v>20394</v>
      </c>
      <c r="D2815" s="15" t="s">
        <v>20394</v>
      </c>
      <c r="E2815" s="15">
        <v>45615</v>
      </c>
      <c r="F2815" s="15" t="s">
        <v>25017</v>
      </c>
      <c r="G2815" s="15">
        <v>45555</v>
      </c>
      <c r="H2815" s="15">
        <v>45736</v>
      </c>
      <c r="I2815" s="15" t="s">
        <v>25018</v>
      </c>
      <c r="J2815" s="15" t="s">
        <v>25019</v>
      </c>
      <c r="K2815" s="15" t="s">
        <v>45442</v>
      </c>
      <c r="L2815" s="15" t="s">
        <v>15287</v>
      </c>
      <c r="M2815" s="15" t="s">
        <v>25020</v>
      </c>
      <c r="N2815" s="14">
        <v>2013</v>
      </c>
      <c r="O2815" s="15" t="s">
        <v>25021</v>
      </c>
      <c r="P2815" s="15" t="s">
        <v>106</v>
      </c>
      <c r="Q2815" s="15" t="s">
        <v>47079</v>
      </c>
      <c r="R2815" s="15" t="s">
        <v>25022</v>
      </c>
      <c r="S2815" s="15" t="s">
        <v>25023</v>
      </c>
      <c r="T2815" s="15" t="s">
        <v>1614</v>
      </c>
      <c r="U2815" s="15" t="s">
        <v>53</v>
      </c>
      <c r="V2815" s="15" t="s">
        <v>45949</v>
      </c>
      <c r="W2815" s="15" t="s">
        <v>3307</v>
      </c>
      <c r="X2815" s="15" t="e">
        <f>_xlfn.XLOOKUP(_LOOKUP[[#This Row],[AdjusterMemberName]],_Adjuster[Adjuster Name],_Adjuster[Email],,0)</f>
        <v>#N/A</v>
      </c>
      <c r="Y2815" s="15" t="e">
        <f>_xlfn.XLOOKUP(_LOOKUP[[#This Row],[AdjusterMemberName]],_Adjuster[Adjuster Name],_Adjuster[Phone Number],,0)</f>
        <v>#N/A</v>
      </c>
      <c r="Z2815" s="15" t="s">
        <v>25024</v>
      </c>
      <c r="AA28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814 W Route 66, Glendora  CA 91740</v>
      </c>
      <c r="AB2815" s="15">
        <v>45690</v>
      </c>
    </row>
    <row r="2816" spans="1:28" x14ac:dyDescent="0.3">
      <c r="A2816" s="14">
        <v>1</v>
      </c>
      <c r="B2816" s="14">
        <v>1</v>
      </c>
      <c r="C2816" s="15" t="s">
        <v>25107</v>
      </c>
      <c r="D2816" s="15" t="s">
        <v>25107</v>
      </c>
      <c r="E2816" s="15">
        <v>45615</v>
      </c>
      <c r="F2816" s="15" t="s">
        <v>25108</v>
      </c>
      <c r="G2816" s="15">
        <v>45526</v>
      </c>
      <c r="H2816" s="15">
        <v>45710</v>
      </c>
      <c r="I2816" s="15" t="s">
        <v>25109</v>
      </c>
      <c r="J2816" s="15" t="s">
        <v>25110</v>
      </c>
      <c r="K2816" s="15" t="s">
        <v>45458</v>
      </c>
      <c r="L2816" s="15" t="s">
        <v>270</v>
      </c>
      <c r="M2816" s="15" t="s">
        <v>452</v>
      </c>
      <c r="N2816" s="14">
        <v>2017</v>
      </c>
      <c r="O2816" s="15" t="s">
        <v>25111</v>
      </c>
      <c r="P2816" s="15" t="s">
        <v>106</v>
      </c>
      <c r="Q2816" s="15" t="s">
        <v>47019</v>
      </c>
      <c r="R2816" s="15" t="s">
        <v>25112</v>
      </c>
      <c r="S2816" s="15" t="s">
        <v>25113</v>
      </c>
      <c r="T2816" s="15" t="s">
        <v>701</v>
      </c>
      <c r="U2816" s="15" t="s">
        <v>53</v>
      </c>
      <c r="V2816" s="15" t="s">
        <v>46269</v>
      </c>
      <c r="W2816" s="15" t="s">
        <v>1624</v>
      </c>
      <c r="X2816" s="15" t="e">
        <f>_xlfn.XLOOKUP(_LOOKUP[[#This Row],[AdjusterMemberName]],_Adjuster[Adjuster Name],_Adjuster[Email],,0)</f>
        <v>#N/A</v>
      </c>
      <c r="Y2816" s="15" t="e">
        <f>_xlfn.XLOOKUP(_LOOKUP[[#This Row],[AdjusterMemberName]],_Adjuster[Adjuster Name],_Adjuster[Phone Number],,0)</f>
        <v>#N/A</v>
      </c>
      <c r="Z2816" s="15" t="s">
        <v>25114</v>
      </c>
      <c r="AA28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2945 English Pl, Chino Hills  CA 91709</v>
      </c>
      <c r="AB2816" s="15"/>
    </row>
    <row r="2817" spans="1:28" x14ac:dyDescent="0.3">
      <c r="A2817" s="14">
        <v>1</v>
      </c>
      <c r="B2817" s="14">
        <v>1</v>
      </c>
      <c r="C2817" s="15" t="s">
        <v>16966</v>
      </c>
      <c r="D2817" s="15" t="s">
        <v>16966</v>
      </c>
      <c r="E2817" s="15">
        <v>45615</v>
      </c>
      <c r="F2817" s="15" t="s">
        <v>25160</v>
      </c>
      <c r="G2817" s="15">
        <v>45512</v>
      </c>
      <c r="H2817" s="15">
        <v>45696</v>
      </c>
      <c r="I2817" s="15" t="s">
        <v>25161</v>
      </c>
      <c r="J2817" s="15" t="s">
        <v>25162</v>
      </c>
      <c r="K2817" s="15" t="s">
        <v>45388</v>
      </c>
      <c r="L2817" s="15" t="s">
        <v>25</v>
      </c>
      <c r="M2817" s="15" t="s">
        <v>6259</v>
      </c>
      <c r="N2817" s="14">
        <v>2000</v>
      </c>
      <c r="O2817" s="15" t="s">
        <v>25163</v>
      </c>
      <c r="P2817" s="15" t="s">
        <v>106</v>
      </c>
      <c r="Q2817" s="15" t="s">
        <v>47065</v>
      </c>
      <c r="R2817" s="15" t="s">
        <v>16971</v>
      </c>
      <c r="S2817" s="15" t="s">
        <v>16972</v>
      </c>
      <c r="T2817" s="15" t="s">
        <v>174</v>
      </c>
      <c r="U2817" s="15" t="s">
        <v>53</v>
      </c>
      <c r="V2817" s="15" t="s">
        <v>45508</v>
      </c>
      <c r="W2817" s="15" t="s">
        <v>1544</v>
      </c>
      <c r="X2817" s="15" t="str">
        <f>_xlfn.XLOOKUP(_LOOKUP[[#This Row],[AdjusterMemberName]],_Adjuster[Adjuster Name],_Adjuster[Email],,0)</f>
        <v>CRodriguez5@knightcompany.com</v>
      </c>
      <c r="Y2817" s="15" t="str">
        <f>_xlfn.XLOOKUP(_LOOKUP[[#This Row],[AdjusterMemberName]],_Adjuster[Adjuster Name],_Adjuster[Phone Number],,0)</f>
        <v>323-456-1708</v>
      </c>
      <c r="Z2817" s="15" t="s">
        <v>16973</v>
      </c>
      <c r="AA28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809 E Imperial Hwy Apt 4, Los Angeles  CA 90059</v>
      </c>
      <c r="AB2817" s="15"/>
    </row>
    <row r="2818" spans="1:28" x14ac:dyDescent="0.3">
      <c r="A2818" s="14">
        <v>1</v>
      </c>
      <c r="B2818" s="14">
        <v>1</v>
      </c>
      <c r="C2818" s="15" t="s">
        <v>26276</v>
      </c>
      <c r="D2818" s="15" t="s">
        <v>26277</v>
      </c>
      <c r="E2818" s="15">
        <v>45615</v>
      </c>
      <c r="F2818" s="15" t="s">
        <v>26278</v>
      </c>
      <c r="G2818" s="15">
        <v>45516</v>
      </c>
      <c r="H2818" s="15">
        <v>45700</v>
      </c>
      <c r="I2818" s="15" t="s">
        <v>26279</v>
      </c>
      <c r="J2818" s="15" t="s">
        <v>26280</v>
      </c>
      <c r="K2818" s="15" t="s">
        <v>45561</v>
      </c>
      <c r="L2818" s="15" t="s">
        <v>139</v>
      </c>
      <c r="M2818" s="15" t="s">
        <v>470</v>
      </c>
      <c r="N2818" s="14">
        <v>2023</v>
      </c>
      <c r="O2818" s="15" t="s">
        <v>26281</v>
      </c>
      <c r="P2818" s="15" t="s">
        <v>106</v>
      </c>
      <c r="Q2818" s="15" t="s">
        <v>47006</v>
      </c>
      <c r="R2818" s="15" t="s">
        <v>11959</v>
      </c>
      <c r="S2818" s="15" t="s">
        <v>26282</v>
      </c>
      <c r="T2818" s="15" t="s">
        <v>109</v>
      </c>
      <c r="U2818" s="15" t="s">
        <v>53</v>
      </c>
      <c r="V2818" s="15" t="s">
        <v>45632</v>
      </c>
      <c r="W2818" s="15" t="s">
        <v>1049</v>
      </c>
      <c r="X2818" s="15" t="str">
        <f>_xlfn.XLOOKUP(_LOOKUP[[#This Row],[AdjusterMemberName]],_Adjuster[Adjuster Name],_Adjuster[Email],,0)</f>
        <v>cPenate@knightcompany.com</v>
      </c>
      <c r="Y2818" s="15" t="str">
        <f>_xlfn.XLOOKUP(_LOOKUP[[#This Row],[AdjusterMemberName]],_Adjuster[Adjuster Name],_Adjuster[Phone Number],,0)</f>
        <v>424-559-5385</v>
      </c>
      <c r="Z2818" s="15" t="s">
        <v>26283</v>
      </c>
      <c r="AA28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25100 Vista Murrieta Apt 2416, Murrieta  CA 92562</v>
      </c>
      <c r="AB2818" s="15"/>
    </row>
    <row r="2819" spans="1:28" x14ac:dyDescent="0.3">
      <c r="A2819" s="14">
        <v>0</v>
      </c>
      <c r="B2819" s="14">
        <v>1</v>
      </c>
      <c r="C2819" s="15" t="s">
        <v>37577</v>
      </c>
      <c r="D2819" s="15" t="s">
        <v>37577</v>
      </c>
      <c r="E2819" s="15">
        <v>45615</v>
      </c>
      <c r="F2819" s="15" t="s">
        <v>37578</v>
      </c>
      <c r="G2819" s="15"/>
      <c r="H2819" s="15"/>
      <c r="I2819" s="15" t="s">
        <v>37579</v>
      </c>
      <c r="J2819" s="15" t="s">
        <v>37580</v>
      </c>
      <c r="K2819" s="15" t="s">
        <v>45373</v>
      </c>
      <c r="L2819" s="15" t="s">
        <v>103</v>
      </c>
      <c r="M2819" s="15" t="s">
        <v>10458</v>
      </c>
      <c r="N2819" s="14">
        <v>2012</v>
      </c>
      <c r="O2819" s="15" t="s">
        <v>37581</v>
      </c>
      <c r="P2819" s="15" t="s">
        <v>81</v>
      </c>
      <c r="Q2819" s="15"/>
      <c r="R2819" s="15"/>
      <c r="S2819" s="15"/>
      <c r="T2819" s="15"/>
      <c r="U2819" s="15"/>
      <c r="V2819" s="15"/>
      <c r="W2819" s="15" t="s">
        <v>1049</v>
      </c>
      <c r="X2819" s="15" t="str">
        <f>_xlfn.XLOOKUP(_LOOKUP[[#This Row],[AdjusterMemberName]],_Adjuster[Adjuster Name],_Adjuster[Email],,0)</f>
        <v>cPenate@knightcompany.com</v>
      </c>
      <c r="Y2819" s="15" t="str">
        <f>_xlfn.XLOOKUP(_LOOKUP[[#This Row],[AdjusterMemberName]],_Adjuster[Adjuster Name],_Adjuster[Phone Number],,0)</f>
        <v>424-559-5385</v>
      </c>
      <c r="Z2819" s="15"/>
      <c r="AA2819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2819" s="15"/>
    </row>
    <row r="2820" spans="1:28" x14ac:dyDescent="0.3">
      <c r="A2820" s="14">
        <v>1</v>
      </c>
      <c r="B2820" s="14">
        <v>1</v>
      </c>
      <c r="C2820" s="15" t="s">
        <v>24675</v>
      </c>
      <c r="D2820" s="15" t="s">
        <v>24675</v>
      </c>
      <c r="E2820" s="15">
        <v>45614</v>
      </c>
      <c r="F2820" s="15" t="s">
        <v>24676</v>
      </c>
      <c r="G2820" s="15">
        <v>45562</v>
      </c>
      <c r="H2820" s="15">
        <v>45743</v>
      </c>
      <c r="I2820" s="15" t="s">
        <v>24677</v>
      </c>
      <c r="J2820" s="15" t="s">
        <v>24678</v>
      </c>
      <c r="K2820" s="15" t="s">
        <v>46488</v>
      </c>
      <c r="L2820" s="15" t="s">
        <v>128</v>
      </c>
      <c r="M2820" s="15" t="s">
        <v>170</v>
      </c>
      <c r="N2820" s="14">
        <v>2003</v>
      </c>
      <c r="O2820" s="15" t="s">
        <v>24679</v>
      </c>
      <c r="P2820" s="15" t="s">
        <v>106</v>
      </c>
      <c r="Q2820" s="15" t="s">
        <v>47065</v>
      </c>
      <c r="R2820" s="15" t="s">
        <v>14448</v>
      </c>
      <c r="S2820" s="15" t="s">
        <v>24680</v>
      </c>
      <c r="T2820" s="15" t="s">
        <v>5164</v>
      </c>
      <c r="U2820" s="15" t="s">
        <v>53</v>
      </c>
      <c r="V2820" s="15" t="s">
        <v>45637</v>
      </c>
      <c r="W2820" s="15" t="s">
        <v>54</v>
      </c>
      <c r="X2820" s="15" t="str">
        <f>_xlfn.XLOOKUP(_LOOKUP[[#This Row],[AdjusterMemberName]],_Adjuster[Adjuster Name],_Adjuster[Email],,0)</f>
        <v>JRubalcava@knightcompany.com</v>
      </c>
      <c r="Y2820" s="15" t="str">
        <f>_xlfn.XLOOKUP(_LOOKUP[[#This Row],[AdjusterMemberName]],_Adjuster[Adjuster Name],_Adjuster[Phone Number],,0)</f>
        <v>424-559-5420</v>
      </c>
      <c r="Z2820" s="15" t="s">
        <v>24681</v>
      </c>
      <c r="AA28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27331 Farhen Ct Apt 101, Canyon Country  CA 91387</v>
      </c>
      <c r="AB2820" s="15"/>
    </row>
    <row r="2821" spans="1:28" x14ac:dyDescent="0.3">
      <c r="A2821" s="14">
        <v>1</v>
      </c>
      <c r="B2821" s="14">
        <v>1</v>
      </c>
      <c r="C2821" s="15" t="s">
        <v>24799</v>
      </c>
      <c r="D2821" s="15" t="s">
        <v>24800</v>
      </c>
      <c r="E2821" s="15">
        <v>45614</v>
      </c>
      <c r="F2821" s="15" t="s">
        <v>24801</v>
      </c>
      <c r="G2821" s="15">
        <v>45594</v>
      </c>
      <c r="H2821" s="15">
        <v>45776</v>
      </c>
      <c r="I2821" s="15" t="s">
        <v>24802</v>
      </c>
      <c r="J2821" s="15" t="s">
        <v>24562</v>
      </c>
      <c r="K2821" s="15" t="s">
        <v>45496</v>
      </c>
      <c r="L2821" s="15" t="s">
        <v>103</v>
      </c>
      <c r="M2821" s="15" t="s">
        <v>304</v>
      </c>
      <c r="N2821" s="14">
        <v>2024</v>
      </c>
      <c r="O2821" s="15" t="s">
        <v>24803</v>
      </c>
      <c r="P2821" s="15" t="s">
        <v>106</v>
      </c>
      <c r="Q2821" s="15" t="s">
        <v>47038</v>
      </c>
      <c r="R2821" s="15" t="s">
        <v>24804</v>
      </c>
      <c r="S2821" s="15" t="s">
        <v>24805</v>
      </c>
      <c r="T2821" s="15" t="s">
        <v>164</v>
      </c>
      <c r="U2821" s="15" t="s">
        <v>53</v>
      </c>
      <c r="V2821" s="15" t="s">
        <v>45371</v>
      </c>
      <c r="W2821" s="15" t="s">
        <v>3307</v>
      </c>
      <c r="X2821" s="15" t="e">
        <f>_xlfn.XLOOKUP(_LOOKUP[[#This Row],[AdjusterMemberName]],_Adjuster[Adjuster Name],_Adjuster[Email],,0)</f>
        <v>#N/A</v>
      </c>
      <c r="Y2821" s="15" t="e">
        <f>_xlfn.XLOOKUP(_LOOKUP[[#This Row],[AdjusterMemberName]],_Adjuster[Adjuster Name],_Adjuster[Phone Number],,0)</f>
        <v>#N/A</v>
      </c>
      <c r="Z2821" s="15" t="s">
        <v>24806</v>
      </c>
      <c r="AA28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3731 N Polk Ave, Fresno  CA 93722</v>
      </c>
      <c r="AB2821" s="15">
        <v>45729</v>
      </c>
    </row>
    <row r="2822" spans="1:28" x14ac:dyDescent="0.3">
      <c r="A2822" s="14">
        <v>1</v>
      </c>
      <c r="B2822" s="14">
        <v>1</v>
      </c>
      <c r="C2822" s="15" t="s">
        <v>24807</v>
      </c>
      <c r="D2822" s="15" t="s">
        <v>24807</v>
      </c>
      <c r="E2822" s="15">
        <v>45614</v>
      </c>
      <c r="F2822" s="15" t="s">
        <v>24808</v>
      </c>
      <c r="G2822" s="15">
        <v>45549</v>
      </c>
      <c r="H2822" s="15">
        <v>45730</v>
      </c>
      <c r="I2822" s="15" t="s">
        <v>24809</v>
      </c>
      <c r="J2822" s="15" t="s">
        <v>15910</v>
      </c>
      <c r="K2822" s="15" t="s">
        <v>45919</v>
      </c>
      <c r="L2822" s="15" t="s">
        <v>150</v>
      </c>
      <c r="M2822" s="15" t="s">
        <v>7286</v>
      </c>
      <c r="N2822" s="14">
        <v>2013</v>
      </c>
      <c r="O2822" s="15" t="s">
        <v>24810</v>
      </c>
      <c r="P2822" s="15" t="s">
        <v>106</v>
      </c>
      <c r="Q2822" s="15" t="s">
        <v>47019</v>
      </c>
      <c r="R2822" s="15" t="s">
        <v>24811</v>
      </c>
      <c r="S2822" s="15" t="s">
        <v>24812</v>
      </c>
      <c r="T2822" s="15" t="s">
        <v>1156</v>
      </c>
      <c r="U2822" s="15" t="s">
        <v>53</v>
      </c>
      <c r="V2822" s="15" t="s">
        <v>46047</v>
      </c>
      <c r="W2822" s="15" t="s">
        <v>3307</v>
      </c>
      <c r="X2822" s="15" t="e">
        <f>_xlfn.XLOOKUP(_LOOKUP[[#This Row],[AdjusterMemberName]],_Adjuster[Adjuster Name],_Adjuster[Email],,0)</f>
        <v>#N/A</v>
      </c>
      <c r="Y2822" s="15" t="e">
        <f>_xlfn.XLOOKUP(_LOOKUP[[#This Row],[AdjusterMemberName]],_Adjuster[Adjuster Name],_Adjuster[Phone Number],,0)</f>
        <v>#N/A</v>
      </c>
      <c r="Z2822" s="15" t="s">
        <v>24813</v>
      </c>
      <c r="AA28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1231 Elgin St, San Leandro  CA 94578</v>
      </c>
      <c r="AB2822" s="15">
        <v>45652</v>
      </c>
    </row>
    <row r="2823" spans="1:28" x14ac:dyDescent="0.3">
      <c r="A2823" s="14">
        <v>0</v>
      </c>
      <c r="B2823" s="14">
        <v>1</v>
      </c>
      <c r="C2823" s="15" t="s">
        <v>24823</v>
      </c>
      <c r="D2823" s="15" t="s">
        <v>24823</v>
      </c>
      <c r="E2823" s="15">
        <v>45614</v>
      </c>
      <c r="F2823" s="15" t="s">
        <v>24824</v>
      </c>
      <c r="G2823" s="15"/>
      <c r="H2823" s="15"/>
      <c r="I2823" s="15" t="s">
        <v>24825</v>
      </c>
      <c r="J2823" s="15" t="s">
        <v>24826</v>
      </c>
      <c r="K2823" s="15" t="s">
        <v>46487</v>
      </c>
      <c r="L2823" s="15" t="s">
        <v>24827</v>
      </c>
      <c r="M2823" s="15" t="s">
        <v>8015</v>
      </c>
      <c r="N2823" s="14">
        <v>1900</v>
      </c>
      <c r="O2823" s="15" t="s">
        <v>8015</v>
      </c>
      <c r="P2823" s="15" t="s">
        <v>106</v>
      </c>
      <c r="Q2823" s="15"/>
      <c r="R2823" s="15"/>
      <c r="S2823" s="15"/>
      <c r="T2823" s="15"/>
      <c r="U2823" s="15"/>
      <c r="V2823" s="15"/>
      <c r="W2823" s="15" t="s">
        <v>175</v>
      </c>
      <c r="X2823" s="15" t="e">
        <f>_xlfn.XLOOKUP(_LOOKUP[[#This Row],[AdjusterMemberName]],_Adjuster[Adjuster Name],_Adjuster[Email],,0)</f>
        <v>#N/A</v>
      </c>
      <c r="Y2823" s="15" t="e">
        <f>_xlfn.XLOOKUP(_LOOKUP[[#This Row],[AdjusterMemberName]],_Adjuster[Adjuster Name],_Adjuster[Phone Number],,0)</f>
        <v>#N/A</v>
      </c>
      <c r="Z2823" s="15"/>
      <c r="AA2823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2823" s="15"/>
    </row>
    <row r="2824" spans="1:28" x14ac:dyDescent="0.3">
      <c r="A2824" s="14">
        <v>1</v>
      </c>
      <c r="B2824" s="14">
        <v>1</v>
      </c>
      <c r="C2824" s="15" t="s">
        <v>24868</v>
      </c>
      <c r="D2824" s="15" t="s">
        <v>24868</v>
      </c>
      <c r="E2824" s="15">
        <v>45614</v>
      </c>
      <c r="F2824" s="15" t="s">
        <v>24869</v>
      </c>
      <c r="G2824" s="15">
        <v>45608</v>
      </c>
      <c r="H2824" s="15">
        <v>45789</v>
      </c>
      <c r="I2824" s="15" t="s">
        <v>24870</v>
      </c>
      <c r="J2824" s="15" t="s">
        <v>24871</v>
      </c>
      <c r="K2824" s="15" t="s">
        <v>45763</v>
      </c>
      <c r="L2824" s="15" t="s">
        <v>103</v>
      </c>
      <c r="M2824" s="15" t="s">
        <v>1336</v>
      </c>
      <c r="N2824" s="14">
        <v>2012</v>
      </c>
      <c r="O2824" s="15" t="s">
        <v>24872</v>
      </c>
      <c r="P2824" s="15" t="s">
        <v>81</v>
      </c>
      <c r="Q2824" s="15" t="s">
        <v>47006</v>
      </c>
      <c r="R2824" s="15" t="s">
        <v>24873</v>
      </c>
      <c r="S2824" s="15" t="s">
        <v>24874</v>
      </c>
      <c r="T2824" s="15" t="s">
        <v>144</v>
      </c>
      <c r="U2824" s="15" t="s">
        <v>53</v>
      </c>
      <c r="V2824" s="15" t="s">
        <v>45864</v>
      </c>
      <c r="W2824" s="15" t="s">
        <v>1049</v>
      </c>
      <c r="X2824" s="15" t="str">
        <f>_xlfn.XLOOKUP(_LOOKUP[[#This Row],[AdjusterMemberName]],_Adjuster[Adjuster Name],_Adjuster[Email],,0)</f>
        <v>cPenate@knightcompany.com</v>
      </c>
      <c r="Y2824" s="15" t="str">
        <f>_xlfn.XLOOKUP(_LOOKUP[[#This Row],[AdjusterMemberName]],_Adjuster[Adjuster Name],_Adjuster[Phone Number],,0)</f>
        <v>424-559-5385</v>
      </c>
      <c r="Z2824" s="15" t="s">
        <v>24875</v>
      </c>
      <c r="AA28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5805 Charlotte Dr Apt 497, San Jose  CA 95123</v>
      </c>
      <c r="AB2824" s="15"/>
    </row>
    <row r="2825" spans="1:28" x14ac:dyDescent="0.3">
      <c r="A2825" s="14">
        <v>1</v>
      </c>
      <c r="B2825" s="14">
        <v>1</v>
      </c>
      <c r="C2825" s="15" t="s">
        <v>24912</v>
      </c>
      <c r="D2825" s="15" t="s">
        <v>24913</v>
      </c>
      <c r="E2825" s="15">
        <v>45614</v>
      </c>
      <c r="F2825" s="15" t="s">
        <v>24914</v>
      </c>
      <c r="G2825" s="15">
        <v>45579</v>
      </c>
      <c r="H2825" s="15">
        <v>45761</v>
      </c>
      <c r="I2825" s="15" t="s">
        <v>24915</v>
      </c>
      <c r="J2825" s="15" t="s">
        <v>24916</v>
      </c>
      <c r="K2825" s="15" t="s">
        <v>45957</v>
      </c>
      <c r="L2825" s="15" t="s">
        <v>139</v>
      </c>
      <c r="M2825" s="15" t="s">
        <v>1219</v>
      </c>
      <c r="N2825" s="14">
        <v>2017</v>
      </c>
      <c r="O2825" s="15" t="s">
        <v>24917</v>
      </c>
      <c r="P2825" s="15" t="s">
        <v>81</v>
      </c>
      <c r="Q2825" s="15" t="s">
        <v>47073</v>
      </c>
      <c r="R2825" s="15" t="s">
        <v>24918</v>
      </c>
      <c r="S2825" s="15" t="s">
        <v>24919</v>
      </c>
      <c r="T2825" s="15" t="s">
        <v>174</v>
      </c>
      <c r="U2825" s="15" t="s">
        <v>53</v>
      </c>
      <c r="V2825" s="15" t="s">
        <v>45441</v>
      </c>
      <c r="W2825" s="15" t="s">
        <v>850</v>
      </c>
      <c r="X2825" s="15" t="e">
        <f>_xlfn.XLOOKUP(_LOOKUP[[#This Row],[AdjusterMemberName]],_Adjuster[Adjuster Name],_Adjuster[Email],,0)</f>
        <v>#N/A</v>
      </c>
      <c r="Y2825" s="15" t="e">
        <f>_xlfn.XLOOKUP(_LOOKUP[[#This Row],[AdjusterMemberName]],_Adjuster[Adjuster Name],_Adjuster[Phone Number],,0)</f>
        <v>#N/A</v>
      </c>
      <c r="Z2825" s="15" t="s">
        <v>24920</v>
      </c>
      <c r="AA28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5908 Estrella Ave Apt 4, Los Angeles  CA 90044</v>
      </c>
      <c r="AB2825" s="15"/>
    </row>
    <row r="2826" spans="1:28" x14ac:dyDescent="0.3">
      <c r="A2826" s="14">
        <v>1</v>
      </c>
      <c r="B2826" s="14">
        <v>1</v>
      </c>
      <c r="C2826" s="15" t="s">
        <v>24944</v>
      </c>
      <c r="D2826" s="15" t="s">
        <v>24944</v>
      </c>
      <c r="E2826" s="15">
        <v>45614</v>
      </c>
      <c r="F2826" s="15" t="s">
        <v>24945</v>
      </c>
      <c r="G2826" s="15">
        <v>45456</v>
      </c>
      <c r="H2826" s="15">
        <v>45639</v>
      </c>
      <c r="I2826" s="15" t="s">
        <v>24946</v>
      </c>
      <c r="J2826" s="15" t="s">
        <v>24947</v>
      </c>
      <c r="K2826" s="15" t="s">
        <v>45594</v>
      </c>
      <c r="L2826" s="15" t="s">
        <v>128</v>
      </c>
      <c r="M2826" s="15" t="s">
        <v>170</v>
      </c>
      <c r="N2826" s="14">
        <v>2013</v>
      </c>
      <c r="O2826" s="15" t="s">
        <v>24948</v>
      </c>
      <c r="P2826" s="15" t="s">
        <v>106</v>
      </c>
      <c r="Q2826" s="15" t="s">
        <v>47019</v>
      </c>
      <c r="R2826" s="15" t="s">
        <v>24949</v>
      </c>
      <c r="S2826" s="15" t="s">
        <v>24950</v>
      </c>
      <c r="T2826" s="15" t="s">
        <v>174</v>
      </c>
      <c r="U2826" s="15" t="s">
        <v>53</v>
      </c>
      <c r="V2826" s="15" t="s">
        <v>45565</v>
      </c>
      <c r="W2826" s="15" t="s">
        <v>3184</v>
      </c>
      <c r="X2826" s="15" t="str">
        <f>_xlfn.XLOOKUP(_LOOKUP[[#This Row],[AdjusterMemberName]],_Adjuster[Adjuster Name],_Adjuster[Email],,0)</f>
        <v>mQualls@knightcompany.com</v>
      </c>
      <c r="Y2826" s="15" t="str">
        <f>_xlfn.XLOOKUP(_LOOKUP[[#This Row],[AdjusterMemberName]],_Adjuster[Adjuster Name],_Adjuster[Phone Number],,0)</f>
        <v>424-559-5436</v>
      </c>
      <c r="Z2826" s="15" t="s">
        <v>24951</v>
      </c>
      <c r="AA28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504 S Normandie Ave Apt 102, Los Angeles  CA 90020</v>
      </c>
      <c r="AB2826" s="15"/>
    </row>
    <row r="2827" spans="1:28" x14ac:dyDescent="0.3">
      <c r="A2827" s="14">
        <v>1</v>
      </c>
      <c r="B2827" s="14">
        <v>1</v>
      </c>
      <c r="C2827" s="15" t="s">
        <v>24971</v>
      </c>
      <c r="D2827" s="15" t="s">
        <v>24971</v>
      </c>
      <c r="E2827" s="15">
        <v>45614</v>
      </c>
      <c r="F2827" s="15" t="s">
        <v>24972</v>
      </c>
      <c r="G2827" s="15">
        <v>45551</v>
      </c>
      <c r="H2827" s="15">
        <v>45732</v>
      </c>
      <c r="I2827" s="15" t="s">
        <v>24973</v>
      </c>
      <c r="J2827" s="15" t="s">
        <v>24974</v>
      </c>
      <c r="K2827" s="15" t="s">
        <v>46483</v>
      </c>
      <c r="L2827" s="15" t="s">
        <v>441</v>
      </c>
      <c r="M2827" s="15" t="s">
        <v>579</v>
      </c>
      <c r="N2827" s="14">
        <v>2016</v>
      </c>
      <c r="O2827" s="15" t="s">
        <v>24975</v>
      </c>
      <c r="P2827" s="15" t="s">
        <v>106</v>
      </c>
      <c r="Q2827" s="15" t="s">
        <v>47093</v>
      </c>
      <c r="R2827" s="15" t="s">
        <v>24976</v>
      </c>
      <c r="S2827" s="15" t="s">
        <v>24977</v>
      </c>
      <c r="T2827" s="15" t="s">
        <v>3888</v>
      </c>
      <c r="U2827" s="15" t="s">
        <v>53</v>
      </c>
      <c r="V2827" s="15" t="s">
        <v>46482</v>
      </c>
      <c r="W2827" s="15" t="s">
        <v>850</v>
      </c>
      <c r="X2827" s="15" t="e">
        <f>_xlfn.XLOOKUP(_LOOKUP[[#This Row],[AdjusterMemberName]],_Adjuster[Adjuster Name],_Adjuster[Email],,0)</f>
        <v>#N/A</v>
      </c>
      <c r="Y2827" s="15" t="e">
        <f>_xlfn.XLOOKUP(_LOOKUP[[#This Row],[AdjusterMemberName]],_Adjuster[Adjuster Name],_Adjuster[Phone Number],,0)</f>
        <v>#N/A</v>
      </c>
      <c r="Z2827" s="15" t="s">
        <v>24978</v>
      </c>
      <c r="AA28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1203 4Th St, Livingston  CA 95334</v>
      </c>
      <c r="AB2827" s="15"/>
    </row>
    <row r="2828" spans="1:28" x14ac:dyDescent="0.3">
      <c r="A2828" s="14">
        <v>1</v>
      </c>
      <c r="B2828" s="14">
        <v>1</v>
      </c>
      <c r="C2828" s="15" t="s">
        <v>25125</v>
      </c>
      <c r="D2828" s="15" t="s">
        <v>25126</v>
      </c>
      <c r="E2828" s="15">
        <v>45614</v>
      </c>
      <c r="F2828" s="15" t="s">
        <v>25127</v>
      </c>
      <c r="G2828" s="15">
        <v>45480</v>
      </c>
      <c r="H2828" s="15">
        <v>45664</v>
      </c>
      <c r="I2828" s="15" t="s">
        <v>25128</v>
      </c>
      <c r="J2828" s="15" t="s">
        <v>25129</v>
      </c>
      <c r="K2828" s="15" t="s">
        <v>45336</v>
      </c>
      <c r="L2828" s="15" t="s">
        <v>314</v>
      </c>
      <c r="M2828" s="15" t="s">
        <v>315</v>
      </c>
      <c r="N2828" s="14">
        <v>2013</v>
      </c>
      <c r="O2828" s="15" t="s">
        <v>25130</v>
      </c>
      <c r="P2828" s="15" t="s">
        <v>106</v>
      </c>
      <c r="Q2828" s="15" t="s">
        <v>47019</v>
      </c>
      <c r="R2828" s="15" t="s">
        <v>25131</v>
      </c>
      <c r="S2828" s="15" t="s">
        <v>25132</v>
      </c>
      <c r="T2828" s="15" t="s">
        <v>174</v>
      </c>
      <c r="U2828" s="15" t="s">
        <v>53</v>
      </c>
      <c r="V2828" s="15" t="s">
        <v>45599</v>
      </c>
      <c r="W2828" s="15" t="s">
        <v>3307</v>
      </c>
      <c r="X2828" s="15" t="e">
        <f>_xlfn.XLOOKUP(_LOOKUP[[#This Row],[AdjusterMemberName]],_Adjuster[Adjuster Name],_Adjuster[Email],,0)</f>
        <v>#N/A</v>
      </c>
      <c r="Y2828" s="15" t="e">
        <f>_xlfn.XLOOKUP(_LOOKUP[[#This Row],[AdjusterMemberName]],_Adjuster[Adjuster Name],_Adjuster[Phone Number],,0)</f>
        <v>#N/A</v>
      </c>
      <c r="Z2828" s="15" t="s">
        <v>25133</v>
      </c>
      <c r="AA28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3807 N Figueroa St Apt C, Los Angeles  CA 90065</v>
      </c>
      <c r="AB2828" s="15"/>
    </row>
    <row r="2829" spans="1:28" x14ac:dyDescent="0.3">
      <c r="A2829" s="14">
        <v>1</v>
      </c>
      <c r="B2829" s="14">
        <v>1</v>
      </c>
      <c r="C2829" s="15" t="s">
        <v>25151</v>
      </c>
      <c r="D2829" s="15" t="s">
        <v>25152</v>
      </c>
      <c r="E2829" s="15">
        <v>45614</v>
      </c>
      <c r="F2829" s="15" t="s">
        <v>25153</v>
      </c>
      <c r="G2829" s="15">
        <v>45576</v>
      </c>
      <c r="H2829" s="15">
        <v>45758</v>
      </c>
      <c r="I2829" s="15" t="s">
        <v>25154</v>
      </c>
      <c r="J2829" s="15" t="s">
        <v>25155</v>
      </c>
      <c r="K2829" s="15" t="s">
        <v>45429</v>
      </c>
      <c r="L2829" s="15" t="s">
        <v>103</v>
      </c>
      <c r="M2829" s="15" t="s">
        <v>104</v>
      </c>
      <c r="N2829" s="14">
        <v>2007</v>
      </c>
      <c r="O2829" s="15" t="s">
        <v>25156</v>
      </c>
      <c r="P2829" s="15" t="s">
        <v>81</v>
      </c>
      <c r="Q2829" s="15" t="s">
        <v>47179</v>
      </c>
      <c r="R2829" s="15" t="s">
        <v>25157</v>
      </c>
      <c r="S2829" s="15" t="s">
        <v>25158</v>
      </c>
      <c r="T2829" s="15" t="s">
        <v>174</v>
      </c>
      <c r="U2829" s="15" t="s">
        <v>53</v>
      </c>
      <c r="V2829" s="15" t="s">
        <v>45614</v>
      </c>
      <c r="W2829" s="15" t="s">
        <v>54</v>
      </c>
      <c r="X2829" s="15" t="str">
        <f>_xlfn.XLOOKUP(_LOOKUP[[#This Row],[AdjusterMemberName]],_Adjuster[Adjuster Name],_Adjuster[Email],,0)</f>
        <v>JRubalcava@knightcompany.com</v>
      </c>
      <c r="Y2829" s="15" t="str">
        <f>_xlfn.XLOOKUP(_LOOKUP[[#This Row],[AdjusterMemberName]],_Adjuster[Adjuster Name],_Adjuster[Phone Number],,0)</f>
        <v>424-559-5420</v>
      </c>
      <c r="Z2829" s="15" t="s">
        <v>25159</v>
      </c>
      <c r="AA28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221 Columbia Ave Apt 201, Los Angeles  CA 90026</v>
      </c>
      <c r="AB2829" s="15">
        <v>45639</v>
      </c>
    </row>
    <row r="2830" spans="1:28" x14ac:dyDescent="0.3">
      <c r="A2830" s="14">
        <v>1</v>
      </c>
      <c r="B2830" s="14">
        <v>1</v>
      </c>
      <c r="C2830" s="15" t="s">
        <v>25460</v>
      </c>
      <c r="D2830" s="15" t="s">
        <v>25460</v>
      </c>
      <c r="E2830" s="15">
        <v>45614</v>
      </c>
      <c r="F2830" s="15" t="s">
        <v>25461</v>
      </c>
      <c r="G2830" s="15">
        <v>45598</v>
      </c>
      <c r="H2830" s="15">
        <v>45779</v>
      </c>
      <c r="I2830" s="15" t="s">
        <v>25462</v>
      </c>
      <c r="J2830" s="15" t="s">
        <v>24359</v>
      </c>
      <c r="K2830" s="15" t="s">
        <v>45341</v>
      </c>
      <c r="L2830" s="15" t="s">
        <v>128</v>
      </c>
      <c r="M2830" s="15" t="s">
        <v>170</v>
      </c>
      <c r="N2830" s="14">
        <v>2014</v>
      </c>
      <c r="O2830" s="15" t="s">
        <v>25463</v>
      </c>
      <c r="P2830" s="15" t="s">
        <v>106</v>
      </c>
      <c r="Q2830" s="15" t="s">
        <v>46922</v>
      </c>
      <c r="R2830" s="15" t="s">
        <v>13642</v>
      </c>
      <c r="S2830" s="15" t="s">
        <v>25464</v>
      </c>
      <c r="T2830" s="15" t="s">
        <v>4842</v>
      </c>
      <c r="U2830" s="15" t="s">
        <v>53</v>
      </c>
      <c r="V2830" s="15" t="s">
        <v>45570</v>
      </c>
      <c r="W2830" s="15" t="s">
        <v>264</v>
      </c>
      <c r="X2830" s="15" t="str">
        <f>_xlfn.XLOOKUP(_LOOKUP[[#This Row],[AdjusterMemberName]],_Adjuster[Adjuster Name],_Adjuster[Email],,0)</f>
        <v>sBonnevie@knightcompany.com</v>
      </c>
      <c r="Y2830" s="15" t="str">
        <f>_xlfn.XLOOKUP(_LOOKUP[[#This Row],[AdjusterMemberName]],_Adjuster[Adjuster Name],_Adjuster[Phone Number],,0)</f>
        <v>323-692-4064</v>
      </c>
      <c r="Z2830" s="15" t="s">
        <v>25465</v>
      </c>
      <c r="AA28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222 N 3Rd St Apt 4, La Puente  CA 91744</v>
      </c>
      <c r="AB2830" s="15">
        <v>45632</v>
      </c>
    </row>
    <row r="2831" spans="1:28" x14ac:dyDescent="0.3">
      <c r="A2831" s="14">
        <v>1</v>
      </c>
      <c r="B2831" s="14">
        <v>1</v>
      </c>
      <c r="C2831" s="15" t="s">
        <v>25865</v>
      </c>
      <c r="D2831" s="15" t="s">
        <v>25865</v>
      </c>
      <c r="E2831" s="15">
        <v>45614</v>
      </c>
      <c r="F2831" s="15" t="s">
        <v>25866</v>
      </c>
      <c r="G2831" s="15">
        <v>45513</v>
      </c>
      <c r="H2831" s="15">
        <v>45697</v>
      </c>
      <c r="I2831" s="15" t="s">
        <v>25867</v>
      </c>
      <c r="J2831" s="15" t="s">
        <v>25868</v>
      </c>
      <c r="K2831" s="15" t="s">
        <v>45458</v>
      </c>
      <c r="L2831" s="15" t="s">
        <v>314</v>
      </c>
      <c r="M2831" s="15" t="s">
        <v>3946</v>
      </c>
      <c r="N2831" s="14">
        <v>2023</v>
      </c>
      <c r="O2831" s="15" t="s">
        <v>25869</v>
      </c>
      <c r="P2831" s="15" t="s">
        <v>106</v>
      </c>
      <c r="Q2831" s="15" t="s">
        <v>119</v>
      </c>
      <c r="R2831" s="15" t="s">
        <v>25870</v>
      </c>
      <c r="S2831" s="15" t="s">
        <v>25871</v>
      </c>
      <c r="T2831" s="15" t="s">
        <v>174</v>
      </c>
      <c r="U2831" s="15" t="s">
        <v>53</v>
      </c>
      <c r="V2831" s="15" t="s">
        <v>45507</v>
      </c>
      <c r="W2831" s="15" t="s">
        <v>22473</v>
      </c>
      <c r="X2831" s="15" t="e">
        <f>_xlfn.XLOOKUP(_LOOKUP[[#This Row],[AdjusterMemberName]],_Adjuster[Adjuster Name],_Adjuster[Email],,0)</f>
        <v>#N/A</v>
      </c>
      <c r="Y2831" s="15" t="e">
        <f>_xlfn.XLOOKUP(_LOOKUP[[#This Row],[AdjusterMemberName]],_Adjuster[Adjuster Name],_Adjuster[Phone Number],,0)</f>
        <v>#N/A</v>
      </c>
      <c r="Z2831" s="15" t="s">
        <v>25872</v>
      </c>
      <c r="AA28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649 N Ardmore Ave Apt 5, Los Angeles  CA 90004</v>
      </c>
      <c r="AB2831" s="15">
        <v>45577</v>
      </c>
    </row>
    <row r="2832" spans="1:28" x14ac:dyDescent="0.3">
      <c r="A2832" s="14">
        <v>1</v>
      </c>
      <c r="B2832" s="14">
        <v>1</v>
      </c>
      <c r="C2832" s="15" t="s">
        <v>28222</v>
      </c>
      <c r="D2832" s="15" t="s">
        <v>28222</v>
      </c>
      <c r="E2832" s="15">
        <v>45614</v>
      </c>
      <c r="F2832" s="15" t="s">
        <v>28223</v>
      </c>
      <c r="G2832" s="15">
        <v>45603</v>
      </c>
      <c r="H2832" s="15">
        <v>45784</v>
      </c>
      <c r="I2832" s="15" t="s">
        <v>28224</v>
      </c>
      <c r="J2832" s="15" t="s">
        <v>28225</v>
      </c>
      <c r="K2832" s="15" t="s">
        <v>45505</v>
      </c>
      <c r="L2832" s="15" t="s">
        <v>103</v>
      </c>
      <c r="M2832" s="15" t="s">
        <v>890</v>
      </c>
      <c r="N2832" s="14">
        <v>2021</v>
      </c>
      <c r="O2832" s="15" t="s">
        <v>28226</v>
      </c>
      <c r="P2832" s="15" t="s">
        <v>106</v>
      </c>
      <c r="Q2832" s="15" t="s">
        <v>47018</v>
      </c>
      <c r="R2832" s="15" t="s">
        <v>1364</v>
      </c>
      <c r="S2832" s="15" t="s">
        <v>28227</v>
      </c>
      <c r="T2832" s="15" t="s">
        <v>28228</v>
      </c>
      <c r="U2832" s="15" t="s">
        <v>53</v>
      </c>
      <c r="V2832" s="15" t="s">
        <v>45700</v>
      </c>
      <c r="W2832" s="15" t="s">
        <v>54</v>
      </c>
      <c r="X2832" s="15" t="str">
        <f>_xlfn.XLOOKUP(_LOOKUP[[#This Row],[AdjusterMemberName]],_Adjuster[Adjuster Name],_Adjuster[Email],,0)</f>
        <v>JRubalcava@knightcompany.com</v>
      </c>
      <c r="Y2832" s="15" t="str">
        <f>_xlfn.XLOOKUP(_LOOKUP[[#This Row],[AdjusterMemberName]],_Adjuster[Adjuster Name],_Adjuster[Phone Number],,0)</f>
        <v>424-559-5420</v>
      </c>
      <c r="Z2832" s="15" t="s">
        <v>28229</v>
      </c>
      <c r="AA28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204 Northampton Way, Newman  CA 95360</v>
      </c>
      <c r="AB2832" s="15"/>
    </row>
    <row r="2833" spans="1:28" x14ac:dyDescent="0.3">
      <c r="A2833" s="14">
        <v>1</v>
      </c>
      <c r="B2833" s="14">
        <v>1</v>
      </c>
      <c r="C2833" s="15" t="s">
        <v>24706</v>
      </c>
      <c r="D2833" s="15" t="s">
        <v>24706</v>
      </c>
      <c r="E2833" s="15">
        <v>45613</v>
      </c>
      <c r="F2833" s="15" t="s">
        <v>24707</v>
      </c>
      <c r="G2833" s="15">
        <v>45550</v>
      </c>
      <c r="H2833" s="15">
        <v>45731</v>
      </c>
      <c r="I2833" s="15" t="s">
        <v>24708</v>
      </c>
      <c r="J2833" s="15" t="s">
        <v>24709</v>
      </c>
      <c r="K2833" s="15" t="s">
        <v>46329</v>
      </c>
      <c r="L2833" s="15" t="s">
        <v>128</v>
      </c>
      <c r="M2833" s="15" t="s">
        <v>836</v>
      </c>
      <c r="N2833" s="14">
        <v>2019</v>
      </c>
      <c r="O2833" s="15" t="s">
        <v>24710</v>
      </c>
      <c r="P2833" s="15" t="s">
        <v>106</v>
      </c>
      <c r="Q2833" s="15" t="s">
        <v>47019</v>
      </c>
      <c r="R2833" s="15" t="s">
        <v>24711</v>
      </c>
      <c r="S2833" s="15" t="s">
        <v>24712</v>
      </c>
      <c r="T2833" s="15" t="s">
        <v>5721</v>
      </c>
      <c r="U2833" s="15" t="s">
        <v>53</v>
      </c>
      <c r="V2833" s="15" t="s">
        <v>45613</v>
      </c>
      <c r="W2833" s="15" t="s">
        <v>264</v>
      </c>
      <c r="X2833" s="15" t="str">
        <f>_xlfn.XLOOKUP(_LOOKUP[[#This Row],[AdjusterMemberName]],_Adjuster[Adjuster Name],_Adjuster[Email],,0)</f>
        <v>sBonnevie@knightcompany.com</v>
      </c>
      <c r="Y2833" s="15" t="str">
        <f>_xlfn.XLOOKUP(_LOOKUP[[#This Row],[AdjusterMemberName]],_Adjuster[Adjuster Name],_Adjuster[Phone Number],,0)</f>
        <v>323-692-4064</v>
      </c>
      <c r="Z2833" s="15" t="s">
        <v>24713</v>
      </c>
      <c r="AA28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4621 W 172Nd St, Lawndale  CA 90260</v>
      </c>
      <c r="AB2833" s="15"/>
    </row>
    <row r="2834" spans="1:28" x14ac:dyDescent="0.3">
      <c r="A2834" s="14">
        <v>1</v>
      </c>
      <c r="B2834" s="14">
        <v>1</v>
      </c>
      <c r="C2834" s="15" t="s">
        <v>24714</v>
      </c>
      <c r="D2834" s="15" t="s">
        <v>24714</v>
      </c>
      <c r="E2834" s="15">
        <v>45613</v>
      </c>
      <c r="F2834" s="15" t="s">
        <v>24715</v>
      </c>
      <c r="G2834" s="15">
        <v>45587</v>
      </c>
      <c r="H2834" s="15">
        <v>45769</v>
      </c>
      <c r="I2834" s="15" t="s">
        <v>24716</v>
      </c>
      <c r="J2834" s="15" t="s">
        <v>24717</v>
      </c>
      <c r="K2834" s="15" t="s">
        <v>45388</v>
      </c>
      <c r="L2834" s="15" t="s">
        <v>25</v>
      </c>
      <c r="M2834" s="15" t="s">
        <v>3418</v>
      </c>
      <c r="N2834" s="14">
        <v>2021</v>
      </c>
      <c r="O2834" s="15" t="s">
        <v>24718</v>
      </c>
      <c r="P2834" s="15" t="s">
        <v>106</v>
      </c>
      <c r="Q2834" s="15" t="s">
        <v>47127</v>
      </c>
      <c r="R2834" s="15" t="s">
        <v>24719</v>
      </c>
      <c r="S2834" s="15" t="s">
        <v>24720</v>
      </c>
      <c r="T2834" s="15" t="s">
        <v>3287</v>
      </c>
      <c r="U2834" s="15" t="s">
        <v>53</v>
      </c>
      <c r="V2834" s="15" t="s">
        <v>46022</v>
      </c>
      <c r="W2834" s="15" t="s">
        <v>850</v>
      </c>
      <c r="X2834" s="15" t="e">
        <f>_xlfn.XLOOKUP(_LOOKUP[[#This Row],[AdjusterMemberName]],_Adjuster[Adjuster Name],_Adjuster[Email],,0)</f>
        <v>#N/A</v>
      </c>
      <c r="Y2834" s="15" t="e">
        <f>_xlfn.XLOOKUP(_LOOKUP[[#This Row],[AdjusterMemberName]],_Adjuster[Adjuster Name],_Adjuster[Phone Number],,0)</f>
        <v>#N/A</v>
      </c>
      <c r="Z2834" s="15" t="s">
        <v>24721</v>
      </c>
      <c r="AA28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14118 Reis St, Whittier  CA 90604</v>
      </c>
      <c r="AB2834" s="15">
        <v>45639</v>
      </c>
    </row>
    <row r="2835" spans="1:28" x14ac:dyDescent="0.3">
      <c r="A2835" s="14">
        <v>1</v>
      </c>
      <c r="B2835" s="14">
        <v>1</v>
      </c>
      <c r="C2835" s="15" t="s">
        <v>24754</v>
      </c>
      <c r="D2835" s="15" t="s">
        <v>24754</v>
      </c>
      <c r="E2835" s="15">
        <v>45613</v>
      </c>
      <c r="F2835" s="15" t="s">
        <v>24755</v>
      </c>
      <c r="G2835" s="15">
        <v>45517</v>
      </c>
      <c r="H2835" s="15">
        <v>45701</v>
      </c>
      <c r="I2835" s="15" t="s">
        <v>24756</v>
      </c>
      <c r="J2835" s="15" t="s">
        <v>24757</v>
      </c>
      <c r="K2835" s="15" t="s">
        <v>45336</v>
      </c>
      <c r="L2835" s="15" t="s">
        <v>314</v>
      </c>
      <c r="M2835" s="15" t="s">
        <v>315</v>
      </c>
      <c r="N2835" s="14">
        <v>2024</v>
      </c>
      <c r="O2835" s="15" t="s">
        <v>24758</v>
      </c>
      <c r="P2835" s="15" t="s">
        <v>81</v>
      </c>
      <c r="Q2835" s="15" t="s">
        <v>47065</v>
      </c>
      <c r="R2835" s="15" t="s">
        <v>24759</v>
      </c>
      <c r="S2835" s="15" t="s">
        <v>24760</v>
      </c>
      <c r="T2835" s="15" t="s">
        <v>592</v>
      </c>
      <c r="U2835" s="15" t="s">
        <v>53</v>
      </c>
      <c r="V2835" s="15" t="s">
        <v>45376</v>
      </c>
      <c r="W2835" s="15" t="s">
        <v>367</v>
      </c>
      <c r="X2835" s="15" t="str">
        <f>_xlfn.XLOOKUP(_LOOKUP[[#This Row],[AdjusterMemberName]],_Adjuster[Adjuster Name],_Adjuster[Email],,0)</f>
        <v>dHernandez4@knightcompany.com</v>
      </c>
      <c r="Y2835" s="15" t="str">
        <f>_xlfn.XLOOKUP(_LOOKUP[[#This Row],[AdjusterMemberName]],_Adjuster[Adjuster Name],_Adjuster[Phone Number],,0)</f>
        <v>323-315-7819</v>
      </c>
      <c r="Z2835" s="15" t="s">
        <v>24761</v>
      </c>
      <c r="AA28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19205 Westlawn St, Hesperia  CA 92345</v>
      </c>
      <c r="AB2835" s="15"/>
    </row>
    <row r="2836" spans="1:28" x14ac:dyDescent="0.3">
      <c r="A2836" s="14">
        <v>1</v>
      </c>
      <c r="B2836" s="14">
        <v>1</v>
      </c>
      <c r="C2836" s="15" t="s">
        <v>24762</v>
      </c>
      <c r="D2836" s="15" t="s">
        <v>24762</v>
      </c>
      <c r="E2836" s="15">
        <v>45613</v>
      </c>
      <c r="F2836" s="15" t="s">
        <v>24763</v>
      </c>
      <c r="G2836" s="15">
        <v>45521</v>
      </c>
      <c r="H2836" s="15">
        <v>45705</v>
      </c>
      <c r="I2836" s="15" t="s">
        <v>24764</v>
      </c>
      <c r="J2836" s="15" t="s">
        <v>24765</v>
      </c>
      <c r="K2836" s="15" t="s">
        <v>45336</v>
      </c>
      <c r="L2836" s="15" t="s">
        <v>1261</v>
      </c>
      <c r="M2836" s="15" t="s">
        <v>1262</v>
      </c>
      <c r="N2836" s="14">
        <v>2011</v>
      </c>
      <c r="O2836" s="15" t="s">
        <v>24766</v>
      </c>
      <c r="P2836" s="15" t="s">
        <v>106</v>
      </c>
      <c r="Q2836" s="15" t="s">
        <v>47065</v>
      </c>
      <c r="R2836" s="15" t="s">
        <v>24767</v>
      </c>
      <c r="S2836" s="15" t="s">
        <v>24768</v>
      </c>
      <c r="T2836" s="15" t="s">
        <v>404</v>
      </c>
      <c r="U2836" s="15" t="s">
        <v>53</v>
      </c>
      <c r="V2836" s="15" t="s">
        <v>45417</v>
      </c>
      <c r="W2836" s="15" t="s">
        <v>367</v>
      </c>
      <c r="X2836" s="15" t="str">
        <f>_xlfn.XLOOKUP(_LOOKUP[[#This Row],[AdjusterMemberName]],_Adjuster[Adjuster Name],_Adjuster[Email],,0)</f>
        <v>dHernandez4@knightcompany.com</v>
      </c>
      <c r="Y2836" s="15" t="str">
        <f>_xlfn.XLOOKUP(_LOOKUP[[#This Row],[AdjusterMemberName]],_Adjuster[Adjuster Name],_Adjuster[Phone Number],,0)</f>
        <v>323-315-7819</v>
      </c>
      <c r="Z2836" s="15" t="s">
        <v>24769</v>
      </c>
      <c r="AA28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324 E Avenue Q7 Apt C, Palmdale  CA 93550</v>
      </c>
      <c r="AB2836" s="15"/>
    </row>
    <row r="2837" spans="1:28" x14ac:dyDescent="0.3">
      <c r="A2837" s="14">
        <v>1</v>
      </c>
      <c r="B2837" s="14">
        <v>1</v>
      </c>
      <c r="C2837" s="15" t="s">
        <v>24773</v>
      </c>
      <c r="D2837" s="15" t="s">
        <v>24774</v>
      </c>
      <c r="E2837" s="15">
        <v>45613</v>
      </c>
      <c r="F2837" s="15" t="s">
        <v>24775</v>
      </c>
      <c r="G2837" s="15">
        <v>45504</v>
      </c>
      <c r="H2837" s="15">
        <v>45688</v>
      </c>
      <c r="I2837" s="15" t="s">
        <v>24776</v>
      </c>
      <c r="J2837" s="15" t="s">
        <v>24777</v>
      </c>
      <c r="K2837" s="15" t="s">
        <v>45509</v>
      </c>
      <c r="L2837" s="15" t="s">
        <v>25</v>
      </c>
      <c r="M2837" s="15" t="s">
        <v>373</v>
      </c>
      <c r="N2837" s="14">
        <v>2013</v>
      </c>
      <c r="O2837" s="15" t="s">
        <v>24778</v>
      </c>
      <c r="P2837" s="15" t="s">
        <v>106</v>
      </c>
      <c r="Q2837" s="15" t="s">
        <v>47065</v>
      </c>
      <c r="R2837" s="15" t="s">
        <v>24779</v>
      </c>
      <c r="S2837" s="15" t="s">
        <v>24780</v>
      </c>
      <c r="T2837" s="15" t="s">
        <v>4874</v>
      </c>
      <c r="U2837" s="15" t="s">
        <v>53</v>
      </c>
      <c r="V2837" s="15" t="s">
        <v>45372</v>
      </c>
      <c r="W2837" s="15" t="s">
        <v>264</v>
      </c>
      <c r="X2837" s="15" t="str">
        <f>_xlfn.XLOOKUP(_LOOKUP[[#This Row],[AdjusterMemberName]],_Adjuster[Adjuster Name],_Adjuster[Email],,0)</f>
        <v>sBonnevie@knightcompany.com</v>
      </c>
      <c r="Y2837" s="15" t="str">
        <f>_xlfn.XLOOKUP(_LOOKUP[[#This Row],[AdjusterMemberName]],_Adjuster[Adjuster Name],_Adjuster[Phone Number],,0)</f>
        <v>323-692-4064</v>
      </c>
      <c r="Z2837" s="15" t="s">
        <v>24781</v>
      </c>
      <c r="AA28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34663 The Farm Rd, Wildomar  CA 92595</v>
      </c>
      <c r="AB2837" s="15"/>
    </row>
    <row r="2838" spans="1:28" x14ac:dyDescent="0.3">
      <c r="A2838" s="14">
        <v>1</v>
      </c>
      <c r="B2838" s="14">
        <v>1</v>
      </c>
      <c r="C2838" s="15" t="s">
        <v>24790</v>
      </c>
      <c r="D2838" s="15" t="s">
        <v>24791</v>
      </c>
      <c r="E2838" s="15">
        <v>45613</v>
      </c>
      <c r="F2838" s="15" t="s">
        <v>24792</v>
      </c>
      <c r="G2838" s="15">
        <v>45586</v>
      </c>
      <c r="H2838" s="15">
        <v>45768</v>
      </c>
      <c r="I2838" s="15" t="s">
        <v>24793</v>
      </c>
      <c r="J2838" s="15" t="s">
        <v>24794</v>
      </c>
      <c r="K2838" s="15" t="s">
        <v>45506</v>
      </c>
      <c r="L2838" s="15" t="s">
        <v>139</v>
      </c>
      <c r="M2838" s="15" t="s">
        <v>697</v>
      </c>
      <c r="N2838" s="14">
        <v>2020</v>
      </c>
      <c r="O2838" s="15" t="s">
        <v>24795</v>
      </c>
      <c r="P2838" s="15" t="s">
        <v>106</v>
      </c>
      <c r="Q2838" s="15" t="s">
        <v>47019</v>
      </c>
      <c r="R2838" s="15" t="s">
        <v>24796</v>
      </c>
      <c r="S2838" s="15" t="s">
        <v>24797</v>
      </c>
      <c r="T2838" s="15" t="s">
        <v>821</v>
      </c>
      <c r="U2838" s="15" t="s">
        <v>53</v>
      </c>
      <c r="V2838" s="15" t="s">
        <v>45349</v>
      </c>
      <c r="W2838" s="15" t="s">
        <v>3307</v>
      </c>
      <c r="X2838" s="15" t="e">
        <f>_xlfn.XLOOKUP(_LOOKUP[[#This Row],[AdjusterMemberName]],_Adjuster[Adjuster Name],_Adjuster[Email],,0)</f>
        <v>#N/A</v>
      </c>
      <c r="Y2838" s="15" t="e">
        <f>_xlfn.XLOOKUP(_LOOKUP[[#This Row],[AdjusterMemberName]],_Adjuster[Adjuster Name],_Adjuster[Phone Number],,0)</f>
        <v>#N/A</v>
      </c>
      <c r="Z2838" s="15" t="s">
        <v>24798</v>
      </c>
      <c r="AA28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6944 Kester Ave 214, Van Nuys  CA 91405</v>
      </c>
      <c r="AB2838" s="15"/>
    </row>
    <row r="2839" spans="1:28" x14ac:dyDescent="0.3">
      <c r="A2839" s="14">
        <v>1</v>
      </c>
      <c r="B2839" s="14">
        <v>1</v>
      </c>
      <c r="C2839" s="15" t="s">
        <v>11028</v>
      </c>
      <c r="D2839" s="15" t="s">
        <v>24876</v>
      </c>
      <c r="E2839" s="15">
        <v>45613</v>
      </c>
      <c r="F2839" s="15" t="s">
        <v>24877</v>
      </c>
      <c r="G2839" s="15">
        <v>45601</v>
      </c>
      <c r="H2839" s="15">
        <v>45782</v>
      </c>
      <c r="I2839" s="15" t="s">
        <v>24878</v>
      </c>
      <c r="J2839" s="15" t="s">
        <v>24879</v>
      </c>
      <c r="K2839" s="15" t="s">
        <v>45332</v>
      </c>
      <c r="L2839" s="15" t="s">
        <v>103</v>
      </c>
      <c r="M2839" s="15" t="s">
        <v>1336</v>
      </c>
      <c r="N2839" s="14">
        <v>2007</v>
      </c>
      <c r="O2839" s="15" t="s">
        <v>24880</v>
      </c>
      <c r="P2839" s="15" t="s">
        <v>106</v>
      </c>
      <c r="Q2839" s="15" t="s">
        <v>47019</v>
      </c>
      <c r="R2839" s="15" t="s">
        <v>11034</v>
      </c>
      <c r="S2839" s="15" t="s">
        <v>24881</v>
      </c>
      <c r="T2839" s="15" t="s">
        <v>174</v>
      </c>
      <c r="U2839" s="15" t="s">
        <v>53</v>
      </c>
      <c r="V2839" s="15" t="s">
        <v>45367</v>
      </c>
      <c r="W2839" s="15" t="s">
        <v>1049</v>
      </c>
      <c r="X2839" s="15" t="str">
        <f>_xlfn.XLOOKUP(_LOOKUP[[#This Row],[AdjusterMemberName]],_Adjuster[Adjuster Name],_Adjuster[Email],,0)</f>
        <v>cPenate@knightcompany.com</v>
      </c>
      <c r="Y2839" s="15" t="str">
        <f>_xlfn.XLOOKUP(_LOOKUP[[#This Row],[AdjusterMemberName]],_Adjuster[Adjuster Name],_Adjuster[Phone Number],,0)</f>
        <v>424-559-5385</v>
      </c>
      <c r="Z2839" s="15" t="s">
        <v>11036</v>
      </c>
      <c r="AA28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15719 Chase St , North Hills  CA 91343</v>
      </c>
      <c r="AB2839" s="15"/>
    </row>
    <row r="2840" spans="1:28" x14ac:dyDescent="0.3">
      <c r="A2840" s="14">
        <v>1</v>
      </c>
      <c r="B2840" s="14">
        <v>1</v>
      </c>
      <c r="C2840" s="15" t="s">
        <v>12597</v>
      </c>
      <c r="D2840" s="15" t="s">
        <v>12597</v>
      </c>
      <c r="E2840" s="15">
        <v>45613</v>
      </c>
      <c r="F2840" s="15" t="s">
        <v>28500</v>
      </c>
      <c r="G2840" s="15">
        <v>45536</v>
      </c>
      <c r="H2840" s="15">
        <v>45717</v>
      </c>
      <c r="I2840" s="15" t="s">
        <v>28501</v>
      </c>
      <c r="J2840" s="15" t="s">
        <v>24359</v>
      </c>
      <c r="K2840" s="15" t="s">
        <v>45332</v>
      </c>
      <c r="L2840" s="15" t="s">
        <v>270</v>
      </c>
      <c r="M2840" s="15" t="s">
        <v>271</v>
      </c>
      <c r="N2840" s="14">
        <v>2015</v>
      </c>
      <c r="O2840" s="15" t="s">
        <v>28502</v>
      </c>
      <c r="P2840" s="15" t="s">
        <v>106</v>
      </c>
      <c r="Q2840" s="15" t="s">
        <v>47006</v>
      </c>
      <c r="R2840" s="15" t="s">
        <v>12420</v>
      </c>
      <c r="S2840" s="15" t="s">
        <v>28503</v>
      </c>
      <c r="T2840" s="15" t="s">
        <v>4967</v>
      </c>
      <c r="U2840" s="15" t="s">
        <v>53</v>
      </c>
      <c r="V2840" s="15" t="s">
        <v>45436</v>
      </c>
      <c r="W2840" s="15" t="s">
        <v>8635</v>
      </c>
      <c r="X2840" s="15" t="e">
        <f>_xlfn.XLOOKUP(_LOOKUP[[#This Row],[AdjusterMemberName]],_Adjuster[Adjuster Name],_Adjuster[Email],,0)</f>
        <v>#N/A</v>
      </c>
      <c r="Y2840" s="15" t="e">
        <f>_xlfn.XLOOKUP(_LOOKUP[[#This Row],[AdjusterMemberName]],_Adjuster[Adjuster Name],_Adjuster[Phone Number],,0)</f>
        <v>#N/A</v>
      </c>
      <c r="Z2840" s="15" t="s">
        <v>28504</v>
      </c>
      <c r="AA28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5965 Loveland St, Bell Gardens  CA 90201</v>
      </c>
      <c r="AB2840" s="15"/>
    </row>
    <row r="2841" spans="1:28" x14ac:dyDescent="0.3">
      <c r="A2841" s="14">
        <v>1</v>
      </c>
      <c r="B2841" s="14">
        <v>1</v>
      </c>
      <c r="C2841" s="15" t="s">
        <v>24658</v>
      </c>
      <c r="D2841" s="15" t="s">
        <v>24659</v>
      </c>
      <c r="E2841" s="15">
        <v>45612</v>
      </c>
      <c r="F2841" s="15" t="s">
        <v>24660</v>
      </c>
      <c r="G2841" s="15">
        <v>45606</v>
      </c>
      <c r="H2841" s="15">
        <v>45787</v>
      </c>
      <c r="I2841" s="15" t="s">
        <v>24661</v>
      </c>
      <c r="J2841" s="15" t="s">
        <v>24662</v>
      </c>
      <c r="K2841" s="15" t="s">
        <v>46489</v>
      </c>
      <c r="L2841" s="15" t="s">
        <v>229</v>
      </c>
      <c r="M2841" s="15" t="s">
        <v>24663</v>
      </c>
      <c r="N2841" s="14">
        <v>2007</v>
      </c>
      <c r="O2841" s="15" t="s">
        <v>24664</v>
      </c>
      <c r="P2841" s="15" t="s">
        <v>81</v>
      </c>
      <c r="Q2841" s="15" t="s">
        <v>47019</v>
      </c>
      <c r="R2841" s="15" t="s">
        <v>24665</v>
      </c>
      <c r="S2841" s="15" t="s">
        <v>24666</v>
      </c>
      <c r="T2841" s="15" t="s">
        <v>4842</v>
      </c>
      <c r="U2841" s="15" t="s">
        <v>53</v>
      </c>
      <c r="V2841" s="15" t="s">
        <v>45570</v>
      </c>
      <c r="W2841" s="15" t="s">
        <v>6921</v>
      </c>
      <c r="X2841" s="15" t="str">
        <f>_xlfn.XLOOKUP(_LOOKUP[[#This Row],[AdjusterMemberName]],_Adjuster[Adjuster Name],_Adjuster[Email],,0)</f>
        <v>AWallace@knightcompany.com</v>
      </c>
      <c r="Y2841" s="15" t="str">
        <f>_xlfn.XLOOKUP(_LOOKUP[[#This Row],[AdjusterMemberName]],_Adjuster[Adjuster Name],_Adjuster[Phone Number],,0)</f>
        <v>424-559-5734</v>
      </c>
      <c r="Z2841" s="15" t="s">
        <v>24667</v>
      </c>
      <c r="AA28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3301 Lafayette Ave, Rosemead  CA 91770</v>
      </c>
      <c r="AB2841" s="15">
        <v>45669</v>
      </c>
    </row>
    <row r="2842" spans="1:28" x14ac:dyDescent="0.3">
      <c r="A2842" s="14">
        <v>1</v>
      </c>
      <c r="B2842" s="14">
        <v>1</v>
      </c>
      <c r="C2842" s="15" t="s">
        <v>24668</v>
      </c>
      <c r="D2842" s="15" t="s">
        <v>24668</v>
      </c>
      <c r="E2842" s="15">
        <v>45612</v>
      </c>
      <c r="F2842" s="15" t="s">
        <v>24669</v>
      </c>
      <c r="G2842" s="15">
        <v>45430</v>
      </c>
      <c r="H2842" s="15">
        <v>45614</v>
      </c>
      <c r="I2842" s="15" t="s">
        <v>24670</v>
      </c>
      <c r="J2842" s="15" t="s">
        <v>24671</v>
      </c>
      <c r="K2842" s="15" t="s">
        <v>45790</v>
      </c>
      <c r="L2842" s="15" t="s">
        <v>103</v>
      </c>
      <c r="M2842" s="15" t="s">
        <v>2261</v>
      </c>
      <c r="N2842" s="14">
        <v>1989</v>
      </c>
      <c r="O2842" s="15" t="s">
        <v>24672</v>
      </c>
      <c r="P2842" s="15" t="s">
        <v>106</v>
      </c>
      <c r="Q2842" s="15" t="s">
        <v>47065</v>
      </c>
      <c r="R2842" s="15" t="s">
        <v>2510</v>
      </c>
      <c r="S2842" s="15" t="s">
        <v>24673</v>
      </c>
      <c r="T2842" s="15" t="s">
        <v>2543</v>
      </c>
      <c r="U2842" s="15" t="s">
        <v>53</v>
      </c>
      <c r="V2842" s="15" t="s">
        <v>45387</v>
      </c>
      <c r="W2842" s="15" t="s">
        <v>54</v>
      </c>
      <c r="X2842" s="15" t="str">
        <f>_xlfn.XLOOKUP(_LOOKUP[[#This Row],[AdjusterMemberName]],_Adjuster[Adjuster Name],_Adjuster[Email],,0)</f>
        <v>JRubalcava@knightcompany.com</v>
      </c>
      <c r="Y2842" s="15" t="str">
        <f>_xlfn.XLOOKUP(_LOOKUP[[#This Row],[AdjusterMemberName]],_Adjuster[Adjuster Name],_Adjuster[Phone Number],,0)</f>
        <v>424-559-5420</v>
      </c>
      <c r="Z2842" s="15" t="s">
        <v>24674</v>
      </c>
      <c r="AA28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566 Clarinada Ave #21, Daly City  CA 94015</v>
      </c>
      <c r="AB2842" s="15"/>
    </row>
    <row r="2843" spans="1:28" x14ac:dyDescent="0.3">
      <c r="A2843" s="14">
        <v>1</v>
      </c>
      <c r="B2843" s="14">
        <v>1</v>
      </c>
      <c r="C2843" s="15" t="s">
        <v>24690</v>
      </c>
      <c r="D2843" s="15" t="s">
        <v>24691</v>
      </c>
      <c r="E2843" s="15">
        <v>45612</v>
      </c>
      <c r="F2843" s="15" t="s">
        <v>24692</v>
      </c>
      <c r="G2843" s="15">
        <v>45545</v>
      </c>
      <c r="H2843" s="15">
        <v>45726</v>
      </c>
      <c r="I2843" s="15" t="s">
        <v>24693</v>
      </c>
      <c r="J2843" s="15" t="s">
        <v>24694</v>
      </c>
      <c r="K2843" s="15" t="s">
        <v>45840</v>
      </c>
      <c r="L2843" s="15" t="s">
        <v>103</v>
      </c>
      <c r="M2843" s="15" t="s">
        <v>890</v>
      </c>
      <c r="N2843" s="14">
        <v>2006</v>
      </c>
      <c r="O2843" s="15" t="s">
        <v>24695</v>
      </c>
      <c r="P2843" s="15" t="s">
        <v>81</v>
      </c>
      <c r="Q2843" s="15" t="s">
        <v>46976</v>
      </c>
      <c r="R2843" s="15" t="s">
        <v>19968</v>
      </c>
      <c r="S2843" s="15" t="s">
        <v>24696</v>
      </c>
      <c r="T2843" s="15" t="s">
        <v>894</v>
      </c>
      <c r="U2843" s="15" t="s">
        <v>53</v>
      </c>
      <c r="V2843" s="15" t="s">
        <v>45374</v>
      </c>
      <c r="W2843" s="15" t="s">
        <v>1658</v>
      </c>
      <c r="X2843" s="15" t="str">
        <f>_xlfn.XLOOKUP(_LOOKUP[[#This Row],[AdjusterMemberName]],_Adjuster[Adjuster Name],_Adjuster[Email],,0)</f>
        <v>RDavila@knightcompany.com</v>
      </c>
      <c r="Y2843" s="15" t="str">
        <f>_xlfn.XLOOKUP(_LOOKUP[[#This Row],[AdjusterMemberName]],_Adjuster[Adjuster Name],_Adjuster[Phone Number],,0)</f>
        <v>424-559-5663</v>
      </c>
      <c r="Z2843" s="15" t="s">
        <v>24697</v>
      </c>
      <c r="AA28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11567 Hawkeye Way, San Diego  CA 92126</v>
      </c>
      <c r="AB2843" s="15"/>
    </row>
    <row r="2844" spans="1:28" x14ac:dyDescent="0.3">
      <c r="A2844" s="14">
        <v>1</v>
      </c>
      <c r="B2844" s="14">
        <v>1</v>
      </c>
      <c r="C2844" s="15" t="s">
        <v>5948</v>
      </c>
      <c r="D2844" s="15" t="s">
        <v>5948</v>
      </c>
      <c r="E2844" s="15">
        <v>45612</v>
      </c>
      <c r="F2844" s="15" t="s">
        <v>24770</v>
      </c>
      <c r="G2844" s="15">
        <v>45590</v>
      </c>
      <c r="H2844" s="15">
        <v>45772</v>
      </c>
      <c r="I2844" s="15" t="s">
        <v>24771</v>
      </c>
      <c r="J2844" s="15" t="s">
        <v>24772</v>
      </c>
      <c r="K2844" s="15" t="s">
        <v>45407</v>
      </c>
      <c r="L2844" s="15" t="s">
        <v>128</v>
      </c>
      <c r="M2844" s="15" t="s">
        <v>909</v>
      </c>
      <c r="N2844" s="14">
        <v>2024</v>
      </c>
      <c r="O2844" s="15" t="s">
        <v>5952</v>
      </c>
      <c r="P2844" s="15" t="s">
        <v>106</v>
      </c>
      <c r="Q2844" s="15" t="s">
        <v>47019</v>
      </c>
      <c r="R2844" s="15" t="s">
        <v>5953</v>
      </c>
      <c r="S2844" s="15" t="s">
        <v>5954</v>
      </c>
      <c r="T2844" s="15" t="s">
        <v>174</v>
      </c>
      <c r="U2844" s="15" t="s">
        <v>53</v>
      </c>
      <c r="V2844" s="15" t="s">
        <v>45780</v>
      </c>
      <c r="W2844" s="15" t="s">
        <v>264</v>
      </c>
      <c r="X2844" s="15" t="str">
        <f>_xlfn.XLOOKUP(_LOOKUP[[#This Row],[AdjusterMemberName]],_Adjuster[Adjuster Name],_Adjuster[Email],,0)</f>
        <v>sBonnevie@knightcompany.com</v>
      </c>
      <c r="Y2844" s="15" t="str">
        <f>_xlfn.XLOOKUP(_LOOKUP[[#This Row],[AdjusterMemberName]],_Adjuster[Adjuster Name],_Adjuster[Phone Number],,0)</f>
        <v>323-692-4064</v>
      </c>
      <c r="Z2844" s="15" t="s">
        <v>5955</v>
      </c>
      <c r="AA28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2734 Thurman Ave, Los Angeles  CA 90016</v>
      </c>
      <c r="AB2844" s="15"/>
    </row>
    <row r="2845" spans="1:28" x14ac:dyDescent="0.3">
      <c r="A2845" s="14">
        <v>1</v>
      </c>
      <c r="B2845" s="14">
        <v>1</v>
      </c>
      <c r="C2845" s="15" t="s">
        <v>24782</v>
      </c>
      <c r="D2845" s="15" t="s">
        <v>24783</v>
      </c>
      <c r="E2845" s="15">
        <v>45612</v>
      </c>
      <c r="F2845" s="15" t="s">
        <v>24784</v>
      </c>
      <c r="G2845" s="15">
        <v>45467</v>
      </c>
      <c r="H2845" s="15">
        <v>45650</v>
      </c>
      <c r="I2845" s="15" t="s">
        <v>24785</v>
      </c>
      <c r="J2845" s="15" t="s">
        <v>24786</v>
      </c>
      <c r="K2845" s="15" t="s">
        <v>45388</v>
      </c>
      <c r="L2845" s="15" t="s">
        <v>128</v>
      </c>
      <c r="M2845" s="15" t="s">
        <v>836</v>
      </c>
      <c r="N2845" s="14">
        <v>2012</v>
      </c>
      <c r="O2845" s="15" t="s">
        <v>24787</v>
      </c>
      <c r="P2845" s="15" t="s">
        <v>81</v>
      </c>
      <c r="Q2845" s="15" t="s">
        <v>47065</v>
      </c>
      <c r="R2845" s="15" t="s">
        <v>19477</v>
      </c>
      <c r="S2845" s="15" t="s">
        <v>24788</v>
      </c>
      <c r="T2845" s="15" t="s">
        <v>3973</v>
      </c>
      <c r="U2845" s="15" t="s">
        <v>53</v>
      </c>
      <c r="V2845" s="15" t="s">
        <v>45521</v>
      </c>
      <c r="W2845" s="15" t="s">
        <v>264</v>
      </c>
      <c r="X2845" s="15" t="str">
        <f>_xlfn.XLOOKUP(_LOOKUP[[#This Row],[AdjusterMemberName]],_Adjuster[Adjuster Name],_Adjuster[Email],,0)</f>
        <v>sBonnevie@knightcompany.com</v>
      </c>
      <c r="Y2845" s="15" t="str">
        <f>_xlfn.XLOOKUP(_LOOKUP[[#This Row],[AdjusterMemberName]],_Adjuster[Adjuster Name],_Adjuster[Phone Number],,0)</f>
        <v>323-692-4064</v>
      </c>
      <c r="Z2845" s="15" t="s">
        <v>24789</v>
      </c>
      <c r="AA28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19730 Reedview Dr, Rowland Heights  CA 91748</v>
      </c>
      <c r="AB2845" s="15"/>
    </row>
    <row r="2846" spans="1:28" x14ac:dyDescent="0.3">
      <c r="A2846" s="14">
        <v>1</v>
      </c>
      <c r="B2846" s="14">
        <v>1</v>
      </c>
      <c r="C2846" s="15" t="s">
        <v>24814</v>
      </c>
      <c r="D2846" s="15" t="s">
        <v>24815</v>
      </c>
      <c r="E2846" s="15">
        <v>45612</v>
      </c>
      <c r="F2846" s="15" t="s">
        <v>24816</v>
      </c>
      <c r="G2846" s="15">
        <v>45440</v>
      </c>
      <c r="H2846" s="15">
        <v>45624</v>
      </c>
      <c r="I2846" s="15" t="s">
        <v>24817</v>
      </c>
      <c r="J2846" s="15" t="s">
        <v>24818</v>
      </c>
      <c r="K2846" s="15" t="s">
        <v>45752</v>
      </c>
      <c r="L2846" s="15" t="s">
        <v>314</v>
      </c>
      <c r="M2846" s="15" t="s">
        <v>978</v>
      </c>
      <c r="N2846" s="14">
        <v>2017</v>
      </c>
      <c r="O2846" s="15" t="s">
        <v>24819</v>
      </c>
      <c r="P2846" s="15" t="s">
        <v>106</v>
      </c>
      <c r="Q2846" s="15" t="s">
        <v>47006</v>
      </c>
      <c r="R2846" s="15" t="s">
        <v>24820</v>
      </c>
      <c r="S2846" s="15" t="s">
        <v>24821</v>
      </c>
      <c r="T2846" s="15" t="s">
        <v>424</v>
      </c>
      <c r="U2846" s="15" t="s">
        <v>53</v>
      </c>
      <c r="V2846" s="15" t="s">
        <v>45402</v>
      </c>
      <c r="W2846" s="15" t="s">
        <v>3307</v>
      </c>
      <c r="X2846" s="15" t="e">
        <f>_xlfn.XLOOKUP(_LOOKUP[[#This Row],[AdjusterMemberName]],_Adjuster[Adjuster Name],_Adjuster[Email],,0)</f>
        <v>#N/A</v>
      </c>
      <c r="Y2846" s="15" t="e">
        <f>_xlfn.XLOOKUP(_LOOKUP[[#This Row],[AdjusterMemberName]],_Adjuster[Adjuster Name],_Adjuster[Phone Number],,0)</f>
        <v>#N/A</v>
      </c>
      <c r="Z2846" s="15" t="s">
        <v>24822</v>
      </c>
      <c r="AA28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7443 Elm St Apt 8, San Bernardino  CA 92410</v>
      </c>
      <c r="AB2846" s="15"/>
    </row>
    <row r="2847" spans="1:28" x14ac:dyDescent="0.3">
      <c r="A2847" s="14">
        <v>1</v>
      </c>
      <c r="B2847" s="14">
        <v>1</v>
      </c>
      <c r="C2847" s="15" t="s">
        <v>24852</v>
      </c>
      <c r="D2847" s="15" t="s">
        <v>24852</v>
      </c>
      <c r="E2847" s="15">
        <v>45612</v>
      </c>
      <c r="F2847" s="15" t="s">
        <v>24853</v>
      </c>
      <c r="G2847" s="15">
        <v>45500</v>
      </c>
      <c r="H2847" s="15">
        <v>45684</v>
      </c>
      <c r="I2847" s="15" t="s">
        <v>24854</v>
      </c>
      <c r="J2847" s="15" t="s">
        <v>24855</v>
      </c>
      <c r="K2847" s="15" t="s">
        <v>45735</v>
      </c>
      <c r="L2847" s="15" t="s">
        <v>103</v>
      </c>
      <c r="M2847" s="15" t="s">
        <v>104</v>
      </c>
      <c r="N2847" s="14">
        <v>2018</v>
      </c>
      <c r="O2847" s="15" t="s">
        <v>24856</v>
      </c>
      <c r="P2847" s="15" t="s">
        <v>106</v>
      </c>
      <c r="Q2847" s="15" t="s">
        <v>47093</v>
      </c>
      <c r="R2847" s="15" t="s">
        <v>24857</v>
      </c>
      <c r="S2847" s="15" t="s">
        <v>24858</v>
      </c>
      <c r="T2847" s="15" t="s">
        <v>174</v>
      </c>
      <c r="U2847" s="15" t="s">
        <v>53</v>
      </c>
      <c r="V2847" s="15" t="s">
        <v>45508</v>
      </c>
      <c r="W2847" s="15" t="s">
        <v>1186</v>
      </c>
      <c r="X2847" s="15" t="str">
        <f>_xlfn.XLOOKUP(_LOOKUP[[#This Row],[AdjusterMemberName]],_Adjuster[Adjuster Name],_Adjuster[Email],,0)</f>
        <v>sAkinleye@knightcompany.com</v>
      </c>
      <c r="Y2847" s="15" t="str">
        <f>_xlfn.XLOOKUP(_LOOKUP[[#This Row],[AdjusterMemberName]],_Adjuster[Adjuster Name],_Adjuster[Phone Number],,0)</f>
        <v>424-559-5280</v>
      </c>
      <c r="Z2847" s="15" t="s">
        <v>24859</v>
      </c>
      <c r="AA28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11415 Mona Blvd Apt 311, Los Angeles  CA 90059</v>
      </c>
      <c r="AB2847" s="15"/>
    </row>
    <row r="2848" spans="1:28" x14ac:dyDescent="0.3">
      <c r="A2848" s="14">
        <v>1</v>
      </c>
      <c r="B2848" s="14">
        <v>1</v>
      </c>
      <c r="C2848" s="15" t="s">
        <v>24860</v>
      </c>
      <c r="D2848" s="15" t="s">
        <v>24861</v>
      </c>
      <c r="E2848" s="15">
        <v>45612</v>
      </c>
      <c r="F2848" s="15" t="s">
        <v>24862</v>
      </c>
      <c r="G2848" s="15">
        <v>45453</v>
      </c>
      <c r="H2848" s="15">
        <v>45636</v>
      </c>
      <c r="I2848" s="15" t="s">
        <v>24863</v>
      </c>
      <c r="J2848" s="15" t="s">
        <v>24864</v>
      </c>
      <c r="K2848" s="15" t="s">
        <v>45611</v>
      </c>
      <c r="L2848" s="15" t="s">
        <v>128</v>
      </c>
      <c r="M2848" s="15" t="s">
        <v>170</v>
      </c>
      <c r="N2848" s="14">
        <v>2002</v>
      </c>
      <c r="O2848" s="15" t="s">
        <v>24865</v>
      </c>
      <c r="P2848" s="15" t="s">
        <v>106</v>
      </c>
      <c r="Q2848" s="15" t="s">
        <v>47065</v>
      </c>
      <c r="R2848" s="15" t="s">
        <v>6953</v>
      </c>
      <c r="S2848" s="15" t="s">
        <v>24866</v>
      </c>
      <c r="T2848" s="15" t="s">
        <v>2072</v>
      </c>
      <c r="U2848" s="15" t="s">
        <v>53</v>
      </c>
      <c r="V2848" s="15" t="s">
        <v>45907</v>
      </c>
      <c r="W2848" s="15" t="s">
        <v>1544</v>
      </c>
      <c r="X2848" s="15" t="str">
        <f>_xlfn.XLOOKUP(_LOOKUP[[#This Row],[AdjusterMemberName]],_Adjuster[Adjuster Name],_Adjuster[Email],,0)</f>
        <v>CRodriguez5@knightcompany.com</v>
      </c>
      <c r="Y2848" s="15" t="str">
        <f>_xlfn.XLOOKUP(_LOOKUP[[#This Row],[AdjusterMemberName]],_Adjuster[Adjuster Name],_Adjuster[Phone Number],,0)</f>
        <v>323-456-1708</v>
      </c>
      <c r="Z2848" s="15" t="s">
        <v>24867</v>
      </c>
      <c r="AA28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7855 Spohn Ave, Fontana  CA 92336</v>
      </c>
      <c r="AB2848" s="15"/>
    </row>
    <row r="2849" spans="1:28" x14ac:dyDescent="0.3">
      <c r="A2849" s="14">
        <v>1</v>
      </c>
      <c r="B2849" s="14">
        <v>1</v>
      </c>
      <c r="C2849" s="15" t="s">
        <v>24860</v>
      </c>
      <c r="D2849" s="15" t="s">
        <v>24861</v>
      </c>
      <c r="E2849" s="15">
        <v>45612</v>
      </c>
      <c r="F2849" s="15" t="s">
        <v>24862</v>
      </c>
      <c r="G2849" s="15">
        <v>45453</v>
      </c>
      <c r="H2849" s="15">
        <v>45636</v>
      </c>
      <c r="I2849" s="15" t="s">
        <v>24906</v>
      </c>
      <c r="J2849" s="15" t="s">
        <v>24907</v>
      </c>
      <c r="K2849" s="15" t="s">
        <v>45329</v>
      </c>
      <c r="L2849" s="15" t="s">
        <v>128</v>
      </c>
      <c r="M2849" s="15" t="s">
        <v>170</v>
      </c>
      <c r="N2849" s="14">
        <v>2002</v>
      </c>
      <c r="O2849" s="15" t="s">
        <v>24865</v>
      </c>
      <c r="P2849" s="15" t="s">
        <v>106</v>
      </c>
      <c r="Q2849" s="15" t="s">
        <v>47065</v>
      </c>
      <c r="R2849" s="15" t="s">
        <v>6953</v>
      </c>
      <c r="S2849" s="15" t="s">
        <v>24866</v>
      </c>
      <c r="T2849" s="15" t="s">
        <v>2072</v>
      </c>
      <c r="U2849" s="15" t="s">
        <v>53</v>
      </c>
      <c r="V2849" s="15" t="s">
        <v>45907</v>
      </c>
      <c r="W2849" s="15" t="s">
        <v>264</v>
      </c>
      <c r="X2849" s="15" t="str">
        <f>_xlfn.XLOOKUP(_LOOKUP[[#This Row],[AdjusterMemberName]],_Adjuster[Adjuster Name],_Adjuster[Email],,0)</f>
        <v>sBonnevie@knightcompany.com</v>
      </c>
      <c r="Y2849" s="15" t="str">
        <f>_xlfn.XLOOKUP(_LOOKUP[[#This Row],[AdjusterMemberName]],_Adjuster[Adjuster Name],_Adjuster[Phone Number],,0)</f>
        <v>323-692-4064</v>
      </c>
      <c r="Z2849" s="15" t="s">
        <v>24867</v>
      </c>
      <c r="AA28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7855 Spohn Ave, Fontana  CA 92336</v>
      </c>
      <c r="AB2849" s="15"/>
    </row>
    <row r="2850" spans="1:28" x14ac:dyDescent="0.3">
      <c r="A2850" s="14">
        <v>1</v>
      </c>
      <c r="B2850" s="14">
        <v>1</v>
      </c>
      <c r="C2850" s="15" t="s">
        <v>25036</v>
      </c>
      <c r="D2850" s="15" t="s">
        <v>25036</v>
      </c>
      <c r="E2850" s="15">
        <v>45612</v>
      </c>
      <c r="F2850" s="15" t="s">
        <v>25037</v>
      </c>
      <c r="G2850" s="15">
        <v>45478</v>
      </c>
      <c r="H2850" s="15">
        <v>45662</v>
      </c>
      <c r="I2850" s="15" t="s">
        <v>25038</v>
      </c>
      <c r="J2850" s="15" t="s">
        <v>25039</v>
      </c>
      <c r="K2850" s="15" t="s">
        <v>45336</v>
      </c>
      <c r="L2850" s="15" t="s">
        <v>91</v>
      </c>
      <c r="M2850" s="15" t="s">
        <v>3016</v>
      </c>
      <c r="N2850" s="14">
        <v>2016</v>
      </c>
      <c r="O2850" s="15" t="s">
        <v>25040</v>
      </c>
      <c r="P2850" s="15" t="s">
        <v>106</v>
      </c>
      <c r="Q2850" s="15" t="s">
        <v>47181</v>
      </c>
      <c r="R2850" s="15" t="s">
        <v>3151</v>
      </c>
      <c r="S2850" s="15" t="s">
        <v>25041</v>
      </c>
      <c r="T2850" s="15" t="s">
        <v>8399</v>
      </c>
      <c r="U2850" s="15" t="s">
        <v>53</v>
      </c>
      <c r="V2850" s="15" t="s">
        <v>46120</v>
      </c>
      <c r="W2850" s="15" t="s">
        <v>3184</v>
      </c>
      <c r="X2850" s="15" t="str">
        <f>_xlfn.XLOOKUP(_LOOKUP[[#This Row],[AdjusterMemberName]],_Adjuster[Adjuster Name],_Adjuster[Email],,0)</f>
        <v>mQualls@knightcompany.com</v>
      </c>
      <c r="Y2850" s="15" t="str">
        <f>_xlfn.XLOOKUP(_LOOKUP[[#This Row],[AdjusterMemberName]],_Adjuster[Adjuster Name],_Adjuster[Phone Number],,0)</f>
        <v>424-559-5436</v>
      </c>
      <c r="Z2850" s="15" t="s">
        <v>25042</v>
      </c>
      <c r="AA28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909 W Sunset Ave, Santa Maria  CA 93458</v>
      </c>
      <c r="AB2850" s="15"/>
    </row>
    <row r="2851" spans="1:28" x14ac:dyDescent="0.3">
      <c r="A2851" s="14">
        <v>1</v>
      </c>
      <c r="B2851" s="14">
        <v>1</v>
      </c>
      <c r="C2851" s="15" t="s">
        <v>25294</v>
      </c>
      <c r="D2851" s="15" t="s">
        <v>25294</v>
      </c>
      <c r="E2851" s="15">
        <v>45612</v>
      </c>
      <c r="F2851" s="15" t="s">
        <v>25295</v>
      </c>
      <c r="G2851" s="15">
        <v>45364</v>
      </c>
      <c r="H2851" s="15">
        <v>45548</v>
      </c>
      <c r="I2851" s="15" t="s">
        <v>25296</v>
      </c>
      <c r="J2851" s="15" t="s">
        <v>25297</v>
      </c>
      <c r="K2851" s="15" t="s">
        <v>46068</v>
      </c>
      <c r="L2851" s="15" t="s">
        <v>150</v>
      </c>
      <c r="M2851" s="15" t="s">
        <v>1849</v>
      </c>
      <c r="N2851" s="14">
        <v>2009</v>
      </c>
      <c r="O2851" s="15" t="s">
        <v>25298</v>
      </c>
      <c r="P2851" s="15" t="s">
        <v>106</v>
      </c>
      <c r="Q2851" s="15" t="s">
        <v>119</v>
      </c>
      <c r="R2851" s="15" t="s">
        <v>25299</v>
      </c>
      <c r="S2851" s="15" t="s">
        <v>25300</v>
      </c>
      <c r="T2851" s="15" t="s">
        <v>672</v>
      </c>
      <c r="U2851" s="15" t="s">
        <v>53</v>
      </c>
      <c r="V2851" s="15" t="s">
        <v>45553</v>
      </c>
      <c r="W2851" s="15" t="s">
        <v>22473</v>
      </c>
      <c r="X2851" s="15" t="e">
        <f>_xlfn.XLOOKUP(_LOOKUP[[#This Row],[AdjusterMemberName]],_Adjuster[Adjuster Name],_Adjuster[Email],,0)</f>
        <v>#N/A</v>
      </c>
      <c r="Y2851" s="15" t="e">
        <f>_xlfn.XLOOKUP(_LOOKUP[[#This Row],[AdjusterMemberName]],_Adjuster[Adjuster Name],_Adjuster[Phone Number],,0)</f>
        <v>#N/A</v>
      </c>
      <c r="Z2851" s="15" t="s">
        <v>25301</v>
      </c>
      <c r="AA28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7942 Zelzah Ave, Reseda  CA 91335</v>
      </c>
      <c r="AB2851" s="15">
        <v>45520</v>
      </c>
    </row>
    <row r="2852" spans="1:28" x14ac:dyDescent="0.3">
      <c r="A2852" s="14">
        <v>1</v>
      </c>
      <c r="B2852" s="14">
        <v>1</v>
      </c>
      <c r="C2852" s="15" t="s">
        <v>25431</v>
      </c>
      <c r="D2852" s="15" t="s">
        <v>25431</v>
      </c>
      <c r="E2852" s="15">
        <v>45612</v>
      </c>
      <c r="F2852" s="15" t="s">
        <v>25432</v>
      </c>
      <c r="G2852" s="15">
        <v>45468</v>
      </c>
      <c r="H2852" s="15">
        <v>45651</v>
      </c>
      <c r="I2852" s="15" t="s">
        <v>25433</v>
      </c>
      <c r="J2852" s="15" t="s">
        <v>51</v>
      </c>
      <c r="K2852" s="15" t="s">
        <v>45354</v>
      </c>
      <c r="L2852" s="15" t="s">
        <v>103</v>
      </c>
      <c r="M2852" s="15" t="s">
        <v>104</v>
      </c>
      <c r="N2852" s="14">
        <v>2012</v>
      </c>
      <c r="O2852" s="15" t="s">
        <v>25434</v>
      </c>
      <c r="P2852" s="15" t="s">
        <v>81</v>
      </c>
      <c r="Q2852" s="15" t="s">
        <v>47019</v>
      </c>
      <c r="R2852" s="15" t="s">
        <v>22715</v>
      </c>
      <c r="S2852" s="15" t="s">
        <v>25435</v>
      </c>
      <c r="T2852" s="15" t="s">
        <v>7005</v>
      </c>
      <c r="U2852" s="15" t="s">
        <v>53</v>
      </c>
      <c r="V2852" s="15" t="s">
        <v>46013</v>
      </c>
      <c r="W2852" s="15" t="s">
        <v>3307</v>
      </c>
      <c r="X2852" s="15" t="e">
        <f>_xlfn.XLOOKUP(_LOOKUP[[#This Row],[AdjusterMemberName]],_Adjuster[Adjuster Name],_Adjuster[Email],,0)</f>
        <v>#N/A</v>
      </c>
      <c r="Y2852" s="15" t="e">
        <f>_xlfn.XLOOKUP(_LOOKUP[[#This Row],[AdjusterMemberName]],_Adjuster[Adjuster Name],_Adjuster[Phone Number],,0)</f>
        <v>#N/A</v>
      </c>
      <c r="Z2852" s="15" t="s">
        <v>25436</v>
      </c>
      <c r="AA28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13329 January Ct, Corona  CA 92879</v>
      </c>
      <c r="AB2852" s="15"/>
    </row>
    <row r="2853" spans="1:28" x14ac:dyDescent="0.3">
      <c r="A2853" s="14">
        <v>1</v>
      </c>
      <c r="B2853" s="14">
        <v>1</v>
      </c>
      <c r="C2853" s="15" t="s">
        <v>26000</v>
      </c>
      <c r="D2853" s="15" t="s">
        <v>26000</v>
      </c>
      <c r="E2853" s="15">
        <v>45612</v>
      </c>
      <c r="F2853" s="15" t="s">
        <v>26001</v>
      </c>
      <c r="G2853" s="15">
        <v>45545</v>
      </c>
      <c r="H2853" s="15">
        <v>45726</v>
      </c>
      <c r="I2853" s="15" t="s">
        <v>26002</v>
      </c>
      <c r="J2853" s="15" t="s">
        <v>26003</v>
      </c>
      <c r="K2853" s="15" t="s">
        <v>45332</v>
      </c>
      <c r="L2853" s="15" t="s">
        <v>128</v>
      </c>
      <c r="M2853" s="15" t="s">
        <v>129</v>
      </c>
      <c r="N2853" s="14">
        <v>2024</v>
      </c>
      <c r="O2853" s="15" t="s">
        <v>26004</v>
      </c>
      <c r="P2853" s="15" t="s">
        <v>106</v>
      </c>
      <c r="Q2853" s="15" t="s">
        <v>47006</v>
      </c>
      <c r="R2853" s="15" t="s">
        <v>26005</v>
      </c>
      <c r="S2853" s="15" t="s">
        <v>26006</v>
      </c>
      <c r="T2853" s="15" t="s">
        <v>133</v>
      </c>
      <c r="U2853" s="15" t="s">
        <v>53</v>
      </c>
      <c r="V2853" s="15" t="s">
        <v>45396</v>
      </c>
      <c r="W2853" s="15" t="s">
        <v>54</v>
      </c>
      <c r="X2853" s="15" t="str">
        <f>_xlfn.XLOOKUP(_LOOKUP[[#This Row],[AdjusterMemberName]],_Adjuster[Adjuster Name],_Adjuster[Email],,0)</f>
        <v>JRubalcava@knightcompany.com</v>
      </c>
      <c r="Y2853" s="15" t="str">
        <f>_xlfn.XLOOKUP(_LOOKUP[[#This Row],[AdjusterMemberName]],_Adjuster[Adjuster Name],_Adjuster[Phone Number],,0)</f>
        <v>424-559-5420</v>
      </c>
      <c r="Z2853" s="15" t="s">
        <v>26007</v>
      </c>
      <c r="AA28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541 W Summerfield Cir, Anaheim  CA 92802</v>
      </c>
      <c r="AB2853" s="15"/>
    </row>
    <row r="2854" spans="1:28" x14ac:dyDescent="0.3">
      <c r="A2854" s="14">
        <v>1</v>
      </c>
      <c r="B2854" s="14">
        <v>1</v>
      </c>
      <c r="C2854" s="15" t="s">
        <v>32756</v>
      </c>
      <c r="D2854" s="15" t="s">
        <v>32756</v>
      </c>
      <c r="E2854" s="15">
        <v>45612</v>
      </c>
      <c r="F2854" s="15" t="s">
        <v>32757</v>
      </c>
      <c r="G2854" s="15">
        <v>45356</v>
      </c>
      <c r="H2854" s="15">
        <v>45540</v>
      </c>
      <c r="I2854" s="15" t="s">
        <v>32758</v>
      </c>
      <c r="J2854" s="15" t="s">
        <v>32759</v>
      </c>
      <c r="K2854" s="15" t="s">
        <v>45345</v>
      </c>
      <c r="L2854" s="15" t="s">
        <v>139</v>
      </c>
      <c r="M2854" s="15" t="s">
        <v>32760</v>
      </c>
      <c r="N2854" s="14">
        <v>2023</v>
      </c>
      <c r="O2854" s="15" t="s">
        <v>32761</v>
      </c>
      <c r="P2854" s="15" t="s">
        <v>81</v>
      </c>
      <c r="Q2854" s="15" t="s">
        <v>119</v>
      </c>
      <c r="R2854" s="15" t="s">
        <v>32762</v>
      </c>
      <c r="S2854" s="15" t="s">
        <v>32763</v>
      </c>
      <c r="T2854" s="15" t="s">
        <v>3838</v>
      </c>
      <c r="U2854" s="15" t="s">
        <v>53</v>
      </c>
      <c r="V2854" s="15" t="s">
        <v>45620</v>
      </c>
      <c r="W2854" s="15" t="s">
        <v>22473</v>
      </c>
      <c r="X2854" s="15" t="e">
        <f>_xlfn.XLOOKUP(_LOOKUP[[#This Row],[AdjusterMemberName]],_Adjuster[Adjuster Name],_Adjuster[Email],,0)</f>
        <v>#N/A</v>
      </c>
      <c r="Y2854" s="15" t="e">
        <f>_xlfn.XLOOKUP(_LOOKUP[[#This Row],[AdjusterMemberName]],_Adjuster[Adjuster Name],_Adjuster[Phone Number],,0)</f>
        <v>#N/A</v>
      </c>
      <c r="Z2854" s="15" t="s">
        <v>32764</v>
      </c>
      <c r="AA28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6036 Hazelhurst Pl Apt C, North Hollywood  CA 91606</v>
      </c>
      <c r="AB2854" s="15">
        <v>45420</v>
      </c>
    </row>
    <row r="2855" spans="1:28" x14ac:dyDescent="0.3">
      <c r="A2855" s="14">
        <v>1</v>
      </c>
      <c r="B2855" s="14">
        <v>1</v>
      </c>
      <c r="C2855" s="15" t="s">
        <v>17390</v>
      </c>
      <c r="D2855" s="15" t="s">
        <v>17390</v>
      </c>
      <c r="E2855" s="15">
        <v>45612</v>
      </c>
      <c r="F2855" s="15" t="s">
        <v>33241</v>
      </c>
      <c r="G2855" s="15">
        <v>45539</v>
      </c>
      <c r="H2855" s="15">
        <v>45720</v>
      </c>
      <c r="I2855" s="15" t="s">
        <v>33242</v>
      </c>
      <c r="J2855" s="15" t="s">
        <v>33243</v>
      </c>
      <c r="K2855" s="15" t="s">
        <v>45339</v>
      </c>
      <c r="L2855" s="15" t="s">
        <v>128</v>
      </c>
      <c r="M2855" s="15" t="s">
        <v>170</v>
      </c>
      <c r="N2855" s="14">
        <v>2020</v>
      </c>
      <c r="O2855" s="15" t="s">
        <v>17395</v>
      </c>
      <c r="P2855" s="15" t="s">
        <v>81</v>
      </c>
      <c r="Q2855" s="15" t="s">
        <v>47019</v>
      </c>
      <c r="R2855" s="15" t="s">
        <v>3057</v>
      </c>
      <c r="S2855" s="15" t="s">
        <v>17396</v>
      </c>
      <c r="T2855" s="15" t="s">
        <v>592</v>
      </c>
      <c r="U2855" s="15" t="s">
        <v>53</v>
      </c>
      <c r="V2855" s="15" t="s">
        <v>45910</v>
      </c>
      <c r="W2855" s="15" t="s">
        <v>264</v>
      </c>
      <c r="X2855" s="15" t="str">
        <f>_xlfn.XLOOKUP(_LOOKUP[[#This Row],[AdjusterMemberName]],_Adjuster[Adjuster Name],_Adjuster[Email],,0)</f>
        <v>sBonnevie@knightcompany.com</v>
      </c>
      <c r="Y2855" s="15" t="str">
        <f>_xlfn.XLOOKUP(_LOOKUP[[#This Row],[AdjusterMemberName]],_Adjuster[Adjuster Name],_Adjuster[Phone Number],,0)</f>
        <v>323-692-4064</v>
      </c>
      <c r="Z2855" s="15" t="s">
        <v>17397</v>
      </c>
      <c r="AA28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8840 Rockingham Ave, Hesperia  CA 92344</v>
      </c>
      <c r="AB2855" s="15"/>
    </row>
    <row r="2856" spans="1:28" x14ac:dyDescent="0.3">
      <c r="A2856" s="14">
        <v>1</v>
      </c>
      <c r="B2856" s="14">
        <v>1</v>
      </c>
      <c r="C2856" s="15" t="s">
        <v>24610</v>
      </c>
      <c r="D2856" s="15" t="s">
        <v>24611</v>
      </c>
      <c r="E2856" s="15">
        <v>45611</v>
      </c>
      <c r="F2856" s="15" t="s">
        <v>24612</v>
      </c>
      <c r="G2856" s="15">
        <v>45456</v>
      </c>
      <c r="H2856" s="15">
        <v>45639</v>
      </c>
      <c r="I2856" s="15" t="s">
        <v>24613</v>
      </c>
      <c r="J2856" s="15" t="s">
        <v>24614</v>
      </c>
      <c r="K2856" s="15" t="s">
        <v>45496</v>
      </c>
      <c r="L2856" s="15" t="s">
        <v>128</v>
      </c>
      <c r="M2856" s="15" t="s">
        <v>129</v>
      </c>
      <c r="N2856" s="14">
        <v>2019</v>
      </c>
      <c r="O2856" s="15" t="s">
        <v>24615</v>
      </c>
      <c r="P2856" s="15" t="s">
        <v>106</v>
      </c>
      <c r="Q2856" s="15" t="s">
        <v>47019</v>
      </c>
      <c r="R2856" s="15" t="s">
        <v>24616</v>
      </c>
      <c r="S2856" s="15" t="s">
        <v>24617</v>
      </c>
      <c r="T2856" s="15" t="s">
        <v>164</v>
      </c>
      <c r="U2856" s="15" t="s">
        <v>53</v>
      </c>
      <c r="V2856" s="15" t="s">
        <v>45598</v>
      </c>
      <c r="W2856" s="15" t="s">
        <v>54</v>
      </c>
      <c r="X2856" s="15" t="str">
        <f>_xlfn.XLOOKUP(_LOOKUP[[#This Row],[AdjusterMemberName]],_Adjuster[Adjuster Name],_Adjuster[Email],,0)</f>
        <v>JRubalcava@knightcompany.com</v>
      </c>
      <c r="Y2856" s="15" t="str">
        <f>_xlfn.XLOOKUP(_LOOKUP[[#This Row],[AdjusterMemberName]],_Adjuster[Adjuster Name],_Adjuster[Phone Number],,0)</f>
        <v>424-559-5420</v>
      </c>
      <c r="Z2856" s="15" t="s">
        <v>24618</v>
      </c>
      <c r="AA28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3719 E Pitt Ave, Fresno  CA 93725</v>
      </c>
      <c r="AB2856" s="15"/>
    </row>
    <row r="2857" spans="1:28" x14ac:dyDescent="0.3">
      <c r="A2857" s="14">
        <v>1</v>
      </c>
      <c r="B2857" s="14">
        <v>1</v>
      </c>
      <c r="C2857" s="15" t="s">
        <v>24636</v>
      </c>
      <c r="D2857" s="15" t="s">
        <v>24636</v>
      </c>
      <c r="E2857" s="15">
        <v>45611</v>
      </c>
      <c r="F2857" s="15" t="s">
        <v>24637</v>
      </c>
      <c r="G2857" s="15">
        <v>45608</v>
      </c>
      <c r="H2857" s="15">
        <v>45789</v>
      </c>
      <c r="I2857" s="15" t="s">
        <v>24638</v>
      </c>
      <c r="J2857" s="15" t="s">
        <v>51</v>
      </c>
      <c r="K2857" s="15" t="s">
        <v>45590</v>
      </c>
      <c r="L2857" s="15" t="s">
        <v>806</v>
      </c>
      <c r="M2857" s="15" t="s">
        <v>807</v>
      </c>
      <c r="N2857" s="14">
        <v>2016</v>
      </c>
      <c r="O2857" s="15" t="s">
        <v>24639</v>
      </c>
      <c r="P2857" s="15" t="s">
        <v>106</v>
      </c>
      <c r="Q2857" s="15" t="s">
        <v>47006</v>
      </c>
      <c r="R2857" s="15" t="s">
        <v>12720</v>
      </c>
      <c r="S2857" s="15" t="s">
        <v>24640</v>
      </c>
      <c r="T2857" s="15" t="s">
        <v>1872</v>
      </c>
      <c r="U2857" s="15" t="s">
        <v>53</v>
      </c>
      <c r="V2857" s="15" t="s">
        <v>45619</v>
      </c>
      <c r="W2857" s="15" t="s">
        <v>1624</v>
      </c>
      <c r="X2857" s="15" t="e">
        <f>_xlfn.XLOOKUP(_LOOKUP[[#This Row],[AdjusterMemberName]],_Adjuster[Adjuster Name],_Adjuster[Email],,0)</f>
        <v>#N/A</v>
      </c>
      <c r="Y2857" s="15" t="e">
        <f>_xlfn.XLOOKUP(_LOOKUP[[#This Row],[AdjusterMemberName]],_Adjuster[Adjuster Name],_Adjuster[Phone Number],,0)</f>
        <v>#N/A</v>
      </c>
      <c r="Z2857" s="15" t="s">
        <v>24641</v>
      </c>
      <c r="AA28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3160 Henderson Dr, Richmond  CA 94806</v>
      </c>
      <c r="AB2857" s="15">
        <v>45652</v>
      </c>
    </row>
    <row r="2858" spans="1:28" x14ac:dyDescent="0.3">
      <c r="A2858" s="14">
        <v>1</v>
      </c>
      <c r="B2858" s="14">
        <v>1</v>
      </c>
      <c r="C2858" s="15" t="s">
        <v>24642</v>
      </c>
      <c r="D2858" s="15" t="s">
        <v>24642</v>
      </c>
      <c r="E2858" s="15">
        <v>45611</v>
      </c>
      <c r="F2858" s="15" t="s">
        <v>24643</v>
      </c>
      <c r="G2858" s="15">
        <v>45490</v>
      </c>
      <c r="H2858" s="15">
        <v>45674</v>
      </c>
      <c r="I2858" s="15" t="s">
        <v>24644</v>
      </c>
      <c r="J2858" s="15" t="s">
        <v>24645</v>
      </c>
      <c r="K2858" s="15" t="s">
        <v>45481</v>
      </c>
      <c r="L2858" s="15" t="s">
        <v>128</v>
      </c>
      <c r="M2858" s="15" t="s">
        <v>129</v>
      </c>
      <c r="N2858" s="14">
        <v>2017</v>
      </c>
      <c r="O2858" s="15" t="s">
        <v>24646</v>
      </c>
      <c r="P2858" s="15" t="s">
        <v>106</v>
      </c>
      <c r="Q2858" s="15" t="s">
        <v>47117</v>
      </c>
      <c r="R2858" s="15" t="s">
        <v>24647</v>
      </c>
      <c r="S2858" s="15" t="s">
        <v>24648</v>
      </c>
      <c r="T2858" s="15" t="s">
        <v>6143</v>
      </c>
      <c r="U2858" s="15" t="s">
        <v>53</v>
      </c>
      <c r="V2858" s="15" t="s">
        <v>45445</v>
      </c>
      <c r="W2858" s="15" t="s">
        <v>850</v>
      </c>
      <c r="X2858" s="15" t="e">
        <f>_xlfn.XLOOKUP(_LOOKUP[[#This Row],[AdjusterMemberName]],_Adjuster[Adjuster Name],_Adjuster[Email],,0)</f>
        <v>#N/A</v>
      </c>
      <c r="Y2858" s="15" t="e">
        <f>_xlfn.XLOOKUP(_LOOKUP[[#This Row],[AdjusterMemberName]],_Adjuster[Adjuster Name],_Adjuster[Phone Number],,0)</f>
        <v>#N/A</v>
      </c>
      <c r="Z2858" s="15" t="s">
        <v>24649</v>
      </c>
      <c r="AA28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12370 3Rd St, Yucaipa  CA 92399</v>
      </c>
      <c r="AB2858" s="15">
        <v>45612</v>
      </c>
    </row>
    <row r="2859" spans="1:28" x14ac:dyDescent="0.3">
      <c r="A2859" s="14">
        <v>1</v>
      </c>
      <c r="B2859" s="14">
        <v>1</v>
      </c>
      <c r="C2859" s="15" t="s">
        <v>24650</v>
      </c>
      <c r="D2859" s="15" t="s">
        <v>24650</v>
      </c>
      <c r="E2859" s="15">
        <v>45611</v>
      </c>
      <c r="F2859" s="15" t="s">
        <v>24651</v>
      </c>
      <c r="G2859" s="15">
        <v>45590</v>
      </c>
      <c r="H2859" s="15">
        <v>45772</v>
      </c>
      <c r="I2859" s="15" t="s">
        <v>24652</v>
      </c>
      <c r="J2859" s="15" t="s">
        <v>24653</v>
      </c>
      <c r="K2859" s="15" t="s">
        <v>45509</v>
      </c>
      <c r="L2859" s="15" t="s">
        <v>91</v>
      </c>
      <c r="M2859" s="15" t="s">
        <v>11600</v>
      </c>
      <c r="N2859" s="14">
        <v>2007</v>
      </c>
      <c r="O2859" s="15" t="s">
        <v>24654</v>
      </c>
      <c r="P2859" s="15" t="s">
        <v>81</v>
      </c>
      <c r="Q2859" s="15" t="s">
        <v>47065</v>
      </c>
      <c r="R2859" s="15" t="s">
        <v>24655</v>
      </c>
      <c r="S2859" s="15" t="s">
        <v>24656</v>
      </c>
      <c r="T2859" s="15" t="s">
        <v>404</v>
      </c>
      <c r="U2859" s="15" t="s">
        <v>53</v>
      </c>
      <c r="V2859" s="15" t="s">
        <v>45417</v>
      </c>
      <c r="W2859" s="15" t="s">
        <v>3184</v>
      </c>
      <c r="X2859" s="15" t="str">
        <f>_xlfn.XLOOKUP(_LOOKUP[[#This Row],[AdjusterMemberName]],_Adjuster[Adjuster Name],_Adjuster[Email],,0)</f>
        <v>mQualls@knightcompany.com</v>
      </c>
      <c r="Y2859" s="15" t="str">
        <f>_xlfn.XLOOKUP(_LOOKUP[[#This Row],[AdjusterMemberName]],_Adjuster[Adjuster Name],_Adjuster[Phone Number],,0)</f>
        <v>424-559-5436</v>
      </c>
      <c r="Z2859" s="15" t="s">
        <v>24657</v>
      </c>
      <c r="AA28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1125 E Avenue R Apt 11, Palmdale  CA 93550</v>
      </c>
      <c r="AB2859" s="15"/>
    </row>
    <row r="2860" spans="1:28" x14ac:dyDescent="0.3">
      <c r="A2860" s="14">
        <v>1</v>
      </c>
      <c r="B2860" s="14">
        <v>1</v>
      </c>
      <c r="C2860" s="15" t="s">
        <v>24722</v>
      </c>
      <c r="D2860" s="15" t="s">
        <v>24723</v>
      </c>
      <c r="E2860" s="15">
        <v>45611</v>
      </c>
      <c r="F2860" s="15" t="s">
        <v>24724</v>
      </c>
      <c r="G2860" s="15">
        <v>45524</v>
      </c>
      <c r="H2860" s="15">
        <v>45708</v>
      </c>
      <c r="I2860" s="15" t="s">
        <v>24725</v>
      </c>
      <c r="J2860" s="15" t="s">
        <v>24726</v>
      </c>
      <c r="K2860" s="15" t="s">
        <v>45611</v>
      </c>
      <c r="L2860" s="15" t="s">
        <v>181</v>
      </c>
      <c r="M2860" s="15" t="s">
        <v>22873</v>
      </c>
      <c r="N2860" s="14">
        <v>1991</v>
      </c>
      <c r="O2860" s="15" t="s">
        <v>24727</v>
      </c>
      <c r="P2860" s="15" t="s">
        <v>106</v>
      </c>
      <c r="Q2860" s="15" t="s">
        <v>47061</v>
      </c>
      <c r="R2860" s="15" t="s">
        <v>24728</v>
      </c>
      <c r="S2860" s="15" t="s">
        <v>24729</v>
      </c>
      <c r="T2860" s="15" t="s">
        <v>3033</v>
      </c>
      <c r="U2860" s="15" t="s">
        <v>53</v>
      </c>
      <c r="V2860" s="15" t="s">
        <v>45433</v>
      </c>
      <c r="W2860" s="15" t="s">
        <v>3184</v>
      </c>
      <c r="X2860" s="15" t="str">
        <f>_xlfn.XLOOKUP(_LOOKUP[[#This Row],[AdjusterMemberName]],_Adjuster[Adjuster Name],_Adjuster[Email],,0)</f>
        <v>mQualls@knightcompany.com</v>
      </c>
      <c r="Y2860" s="15" t="str">
        <f>_xlfn.XLOOKUP(_LOOKUP[[#This Row],[AdjusterMemberName]],_Adjuster[Adjuster Name],_Adjuster[Phone Number],,0)</f>
        <v>424-559-5436</v>
      </c>
      <c r="Z2860" s="15" t="s">
        <v>24730</v>
      </c>
      <c r="AA28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2544 S State Highway 59, Merced  CA 95341</v>
      </c>
      <c r="AB2860" s="15"/>
    </row>
    <row r="2861" spans="1:28" x14ac:dyDescent="0.3">
      <c r="A2861" s="14">
        <v>1</v>
      </c>
      <c r="B2861" s="14">
        <v>1</v>
      </c>
      <c r="C2861" s="15" t="s">
        <v>24746</v>
      </c>
      <c r="D2861" s="15" t="s">
        <v>24746</v>
      </c>
      <c r="E2861" s="15">
        <v>45611</v>
      </c>
      <c r="F2861" s="15" t="s">
        <v>24747</v>
      </c>
      <c r="G2861" s="15">
        <v>45464</v>
      </c>
      <c r="H2861" s="15">
        <v>45647</v>
      </c>
      <c r="I2861" s="15" t="s">
        <v>24748</v>
      </c>
      <c r="J2861" s="15" t="s">
        <v>24749</v>
      </c>
      <c r="K2861" s="15" t="s">
        <v>45646</v>
      </c>
      <c r="L2861" s="15" t="s">
        <v>128</v>
      </c>
      <c r="M2861" s="15" t="s">
        <v>129</v>
      </c>
      <c r="N2861" s="14">
        <v>2015</v>
      </c>
      <c r="O2861" s="15" t="s">
        <v>24750</v>
      </c>
      <c r="P2861" s="15" t="s">
        <v>106</v>
      </c>
      <c r="Q2861" s="15" t="s">
        <v>47168</v>
      </c>
      <c r="R2861" s="15" t="s">
        <v>24751</v>
      </c>
      <c r="S2861" s="15" t="s">
        <v>24752</v>
      </c>
      <c r="T2861" s="15" t="s">
        <v>1356</v>
      </c>
      <c r="U2861" s="15" t="s">
        <v>53</v>
      </c>
      <c r="V2861" s="15" t="s">
        <v>45533</v>
      </c>
      <c r="W2861" s="15" t="s">
        <v>367</v>
      </c>
      <c r="X2861" s="15" t="str">
        <f>_xlfn.XLOOKUP(_LOOKUP[[#This Row],[AdjusterMemberName]],_Adjuster[Adjuster Name],_Adjuster[Email],,0)</f>
        <v>dHernandez4@knightcompany.com</v>
      </c>
      <c r="Y2861" s="15" t="str">
        <f>_xlfn.XLOOKUP(_LOOKUP[[#This Row],[AdjusterMemberName]],_Adjuster[Adjuster Name],_Adjuster[Phone Number],,0)</f>
        <v>323-315-7819</v>
      </c>
      <c r="Z2861" s="15" t="s">
        <v>24753</v>
      </c>
      <c r="AA28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580 West E St Apt 18, Colton  CA 92324</v>
      </c>
      <c r="AB2861" s="15"/>
    </row>
    <row r="2862" spans="1:28" x14ac:dyDescent="0.3">
      <c r="A2862" s="14">
        <v>1</v>
      </c>
      <c r="B2862" s="14">
        <v>1</v>
      </c>
      <c r="C2862" s="15" t="s">
        <v>14760</v>
      </c>
      <c r="D2862" s="15" t="s">
        <v>14760</v>
      </c>
      <c r="E2862" s="15">
        <v>45611</v>
      </c>
      <c r="F2862" s="15" t="s">
        <v>24831</v>
      </c>
      <c r="G2862" s="15">
        <v>45496</v>
      </c>
      <c r="H2862" s="15">
        <v>45680</v>
      </c>
      <c r="I2862" s="15" t="s">
        <v>24832</v>
      </c>
      <c r="J2862" s="15" t="s">
        <v>24833</v>
      </c>
      <c r="K2862" s="15" t="s">
        <v>45818</v>
      </c>
      <c r="L2862" s="15" t="s">
        <v>128</v>
      </c>
      <c r="M2862" s="15" t="s">
        <v>170</v>
      </c>
      <c r="N2862" s="14">
        <v>2019</v>
      </c>
      <c r="O2862" s="15" t="s">
        <v>24834</v>
      </c>
      <c r="P2862" s="15" t="s">
        <v>106</v>
      </c>
      <c r="Q2862" s="15" t="s">
        <v>47119</v>
      </c>
      <c r="R2862" s="15" t="s">
        <v>14766</v>
      </c>
      <c r="S2862" s="15" t="s">
        <v>14767</v>
      </c>
      <c r="T2862" s="15" t="s">
        <v>572</v>
      </c>
      <c r="U2862" s="15" t="s">
        <v>53</v>
      </c>
      <c r="V2862" s="15" t="s">
        <v>45569</v>
      </c>
      <c r="W2862" s="15" t="s">
        <v>6921</v>
      </c>
      <c r="X2862" s="15" t="str">
        <f>_xlfn.XLOOKUP(_LOOKUP[[#This Row],[AdjusterMemberName]],_Adjuster[Adjuster Name],_Adjuster[Email],,0)</f>
        <v>AWallace@knightcompany.com</v>
      </c>
      <c r="Y2862" s="15" t="str">
        <f>_xlfn.XLOOKUP(_LOOKUP[[#This Row],[AdjusterMemberName]],_Adjuster[Adjuster Name],_Adjuster[Phone Number],,0)</f>
        <v>424-559-5734</v>
      </c>
      <c r="Z2862" s="15" t="s">
        <v>14768</v>
      </c>
      <c r="AA28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626 Huskey Dr, Bakersfield  CA 93308</v>
      </c>
      <c r="AB2862" s="15"/>
    </row>
    <row r="2863" spans="1:28" x14ac:dyDescent="0.3">
      <c r="A2863" s="14">
        <v>1</v>
      </c>
      <c r="B2863" s="14">
        <v>1</v>
      </c>
      <c r="C2863" s="15" t="s">
        <v>24835</v>
      </c>
      <c r="D2863" s="15" t="s">
        <v>24836</v>
      </c>
      <c r="E2863" s="15">
        <v>45611</v>
      </c>
      <c r="F2863" s="15" t="s">
        <v>24837</v>
      </c>
      <c r="G2863" s="15">
        <v>45503</v>
      </c>
      <c r="H2863" s="15">
        <v>45687</v>
      </c>
      <c r="I2863" s="15" t="s">
        <v>24838</v>
      </c>
      <c r="J2863" s="15" t="s">
        <v>24839</v>
      </c>
      <c r="K2863" s="15" t="s">
        <v>45356</v>
      </c>
      <c r="L2863" s="15" t="s">
        <v>314</v>
      </c>
      <c r="M2863" s="15" t="s">
        <v>978</v>
      </c>
      <c r="N2863" s="14">
        <v>2017</v>
      </c>
      <c r="O2863" s="15" t="s">
        <v>24840</v>
      </c>
      <c r="P2863" s="15" t="s">
        <v>106</v>
      </c>
      <c r="Q2863" s="15" t="s">
        <v>47019</v>
      </c>
      <c r="R2863" s="15" t="s">
        <v>24841</v>
      </c>
      <c r="S2863" s="15" t="s">
        <v>24842</v>
      </c>
      <c r="T2863" s="15" t="s">
        <v>308</v>
      </c>
      <c r="U2863" s="15" t="s">
        <v>53</v>
      </c>
      <c r="V2863" s="15" t="s">
        <v>45398</v>
      </c>
      <c r="W2863" s="15" t="s">
        <v>1658</v>
      </c>
      <c r="X2863" s="15" t="str">
        <f>_xlfn.XLOOKUP(_LOOKUP[[#This Row],[AdjusterMemberName]],_Adjuster[Adjuster Name],_Adjuster[Email],,0)</f>
        <v>RDavila@knightcompany.com</v>
      </c>
      <c r="Y2863" s="15" t="str">
        <f>_xlfn.XLOOKUP(_LOOKUP[[#This Row],[AdjusterMemberName]],_Adjuster[Adjuster Name],_Adjuster[Phone Number],,0)</f>
        <v>424-559-5663</v>
      </c>
      <c r="Z2863" s="15" t="s">
        <v>24843</v>
      </c>
      <c r="AA28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388 Transit Ave, Riverside  CA 92507</v>
      </c>
      <c r="AB2863" s="15">
        <v>45656</v>
      </c>
    </row>
    <row r="2864" spans="1:28" x14ac:dyDescent="0.3">
      <c r="A2864" s="14">
        <v>1</v>
      </c>
      <c r="B2864" s="14">
        <v>1</v>
      </c>
      <c r="C2864" s="15" t="s">
        <v>24844</v>
      </c>
      <c r="D2864" s="15" t="s">
        <v>24844</v>
      </c>
      <c r="E2864" s="15">
        <v>45611</v>
      </c>
      <c r="F2864" s="15" t="s">
        <v>24845</v>
      </c>
      <c r="G2864" s="15">
        <v>45591</v>
      </c>
      <c r="H2864" s="15">
        <v>45773</v>
      </c>
      <c r="I2864" s="15" t="s">
        <v>24846</v>
      </c>
      <c r="J2864" s="15" t="s">
        <v>24847</v>
      </c>
      <c r="K2864" s="15" t="s">
        <v>45506</v>
      </c>
      <c r="L2864" s="15" t="s">
        <v>103</v>
      </c>
      <c r="M2864" s="15" t="s">
        <v>1523</v>
      </c>
      <c r="N2864" s="14">
        <v>2019</v>
      </c>
      <c r="O2864" s="15" t="s">
        <v>24848</v>
      </c>
      <c r="P2864" s="15" t="s">
        <v>106</v>
      </c>
      <c r="Q2864" s="15" t="s">
        <v>47019</v>
      </c>
      <c r="R2864" s="15" t="s">
        <v>24849</v>
      </c>
      <c r="S2864" s="15" t="s">
        <v>24850</v>
      </c>
      <c r="T2864" s="15" t="s">
        <v>96</v>
      </c>
      <c r="U2864" s="15" t="s">
        <v>53</v>
      </c>
      <c r="V2864" s="15" t="s">
        <v>45731</v>
      </c>
      <c r="W2864" s="15" t="s">
        <v>1186</v>
      </c>
      <c r="X2864" s="15" t="str">
        <f>_xlfn.XLOOKUP(_LOOKUP[[#This Row],[AdjusterMemberName]],_Adjuster[Adjuster Name],_Adjuster[Email],,0)</f>
        <v>sAkinleye@knightcompany.com</v>
      </c>
      <c r="Y2864" s="15" t="str">
        <f>_xlfn.XLOOKUP(_LOOKUP[[#This Row],[AdjusterMemberName]],_Adjuster[Adjuster Name],_Adjuster[Phone Number],,0)</f>
        <v>424-559-5280</v>
      </c>
      <c r="Z2864" s="15" t="s">
        <v>24851</v>
      </c>
      <c r="AA28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24845 Carolyn Ave, Moreno Valley  CA 92553</v>
      </c>
      <c r="AB2864" s="15"/>
    </row>
    <row r="2865" spans="1:28" x14ac:dyDescent="0.3">
      <c r="A2865" s="14">
        <v>1</v>
      </c>
      <c r="B2865" s="14">
        <v>1</v>
      </c>
      <c r="C2865" s="15" t="s">
        <v>24921</v>
      </c>
      <c r="D2865" s="15" t="s">
        <v>24922</v>
      </c>
      <c r="E2865" s="15">
        <v>45611</v>
      </c>
      <c r="F2865" s="15" t="s">
        <v>24923</v>
      </c>
      <c r="G2865" s="15">
        <v>45563</v>
      </c>
      <c r="H2865" s="15">
        <v>45744</v>
      </c>
      <c r="I2865" s="15" t="s">
        <v>24924</v>
      </c>
      <c r="J2865" s="15" t="s">
        <v>24925</v>
      </c>
      <c r="K2865" s="15" t="s">
        <v>45509</v>
      </c>
      <c r="L2865" s="15" t="s">
        <v>103</v>
      </c>
      <c r="M2865" s="15" t="s">
        <v>104</v>
      </c>
      <c r="N2865" s="14">
        <v>2019</v>
      </c>
      <c r="O2865" s="15" t="s">
        <v>24926</v>
      </c>
      <c r="P2865" s="15" t="s">
        <v>106</v>
      </c>
      <c r="Q2865" s="15" t="s">
        <v>47032</v>
      </c>
      <c r="R2865" s="15" t="s">
        <v>3103</v>
      </c>
      <c r="S2865" s="15" t="s">
        <v>24927</v>
      </c>
      <c r="T2865" s="15" t="s">
        <v>164</v>
      </c>
      <c r="U2865" s="15" t="s">
        <v>53</v>
      </c>
      <c r="V2865" s="15" t="s">
        <v>45473</v>
      </c>
      <c r="W2865" s="15" t="s">
        <v>3184</v>
      </c>
      <c r="X2865" s="15" t="str">
        <f>_xlfn.XLOOKUP(_LOOKUP[[#This Row],[AdjusterMemberName]],_Adjuster[Adjuster Name],_Adjuster[Email],,0)</f>
        <v>mQualls@knightcompany.com</v>
      </c>
      <c r="Y2865" s="15" t="str">
        <f>_xlfn.XLOOKUP(_LOOKUP[[#This Row],[AdjusterMemberName]],_Adjuster[Adjuster Name],_Adjuster[Phone Number],,0)</f>
        <v>424-559-5436</v>
      </c>
      <c r="Z2865" s="15" t="s">
        <v>24928</v>
      </c>
      <c r="AA28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4566 E Madison Ave, Fresno  CA 93702</v>
      </c>
      <c r="AB2865" s="15"/>
    </row>
    <row r="2866" spans="1:28" x14ac:dyDescent="0.3">
      <c r="A2866" s="14">
        <v>1</v>
      </c>
      <c r="B2866" s="14">
        <v>1</v>
      </c>
      <c r="C2866" s="15" t="s">
        <v>25081</v>
      </c>
      <c r="D2866" s="15" t="s">
        <v>25082</v>
      </c>
      <c r="E2866" s="15">
        <v>45611</v>
      </c>
      <c r="F2866" s="15" t="s">
        <v>25083</v>
      </c>
      <c r="G2866" s="15">
        <v>45531</v>
      </c>
      <c r="H2866" s="15">
        <v>45715</v>
      </c>
      <c r="I2866" s="15" t="s">
        <v>25084</v>
      </c>
      <c r="J2866" s="15" t="s">
        <v>25085</v>
      </c>
      <c r="K2866" s="15" t="s">
        <v>45496</v>
      </c>
      <c r="L2866" s="15" t="s">
        <v>139</v>
      </c>
      <c r="M2866" s="15" t="s">
        <v>697</v>
      </c>
      <c r="N2866" s="14">
        <v>2005</v>
      </c>
      <c r="O2866" s="15" t="s">
        <v>25086</v>
      </c>
      <c r="P2866" s="15" t="s">
        <v>106</v>
      </c>
      <c r="Q2866" s="15" t="s">
        <v>47023</v>
      </c>
      <c r="R2866" s="15" t="s">
        <v>204</v>
      </c>
      <c r="S2866" s="15" t="s">
        <v>25087</v>
      </c>
      <c r="T2866" s="15" t="s">
        <v>3331</v>
      </c>
      <c r="U2866" s="15" t="s">
        <v>53</v>
      </c>
      <c r="V2866" s="15" t="s">
        <v>46042</v>
      </c>
      <c r="W2866" s="15" t="s">
        <v>1049</v>
      </c>
      <c r="X2866" s="15" t="str">
        <f>_xlfn.XLOOKUP(_LOOKUP[[#This Row],[AdjusterMemberName]],_Adjuster[Adjuster Name],_Adjuster[Email],,0)</f>
        <v>cPenate@knightcompany.com</v>
      </c>
      <c r="Y2866" s="15" t="str">
        <f>_xlfn.XLOOKUP(_LOOKUP[[#This Row],[AdjusterMemberName]],_Adjuster[Adjuster Name],_Adjuster[Phone Number],,0)</f>
        <v>424-559-5385</v>
      </c>
      <c r="Z2866" s="15" t="s">
        <v>25088</v>
      </c>
      <c r="AA28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1843 Villines Ave, San Jacinto  CA 92583</v>
      </c>
      <c r="AB2866" s="15"/>
    </row>
    <row r="2867" spans="1:28" x14ac:dyDescent="0.3">
      <c r="A2867" s="14">
        <v>1</v>
      </c>
      <c r="B2867" s="14">
        <v>1</v>
      </c>
      <c r="C2867" s="15" t="s">
        <v>25535</v>
      </c>
      <c r="D2867" s="15" t="s">
        <v>25536</v>
      </c>
      <c r="E2867" s="15">
        <v>45611</v>
      </c>
      <c r="F2867" s="15" t="s">
        <v>25537</v>
      </c>
      <c r="G2867" s="15">
        <v>45449</v>
      </c>
      <c r="H2867" s="15">
        <v>45632</v>
      </c>
      <c r="I2867" s="15" t="s">
        <v>25538</v>
      </c>
      <c r="J2867" s="15" t="s">
        <v>25539</v>
      </c>
      <c r="K2867" s="15" t="s">
        <v>45334</v>
      </c>
      <c r="L2867" s="15" t="s">
        <v>103</v>
      </c>
      <c r="M2867" s="15" t="s">
        <v>9862</v>
      </c>
      <c r="N2867" s="14">
        <v>2017</v>
      </c>
      <c r="O2867" s="15" t="s">
        <v>25540</v>
      </c>
      <c r="P2867" s="15" t="s">
        <v>106</v>
      </c>
      <c r="Q2867" s="15" t="s">
        <v>47073</v>
      </c>
      <c r="R2867" s="15" t="s">
        <v>25541</v>
      </c>
      <c r="S2867" s="15" t="s">
        <v>25542</v>
      </c>
      <c r="T2867" s="15" t="s">
        <v>144</v>
      </c>
      <c r="U2867" s="15" t="s">
        <v>53</v>
      </c>
      <c r="V2867" s="15" t="s">
        <v>45488</v>
      </c>
      <c r="W2867" s="15" t="s">
        <v>3114</v>
      </c>
      <c r="X2867" s="15" t="str">
        <f>_xlfn.XLOOKUP(_LOOKUP[[#This Row],[AdjusterMemberName]],_Adjuster[Adjuster Name],_Adjuster[Email],,0)</f>
        <v>eExmundo@knightcompany.com</v>
      </c>
      <c r="Y2867" s="15" t="str">
        <f>_xlfn.XLOOKUP(_LOOKUP[[#This Row],[AdjusterMemberName]],_Adjuster[Adjuster Name],_Adjuster[Phone Number],,0)</f>
        <v>424-559-5400</v>
      </c>
      <c r="Z2867" s="15" t="s">
        <v>25543</v>
      </c>
      <c r="AA28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536 Capital Village Cir, San Jose  CA 95136</v>
      </c>
      <c r="AB2867" s="15"/>
    </row>
    <row r="2868" spans="1:28" x14ac:dyDescent="0.3">
      <c r="A2868" s="14">
        <v>1</v>
      </c>
      <c r="B2868" s="14">
        <v>0</v>
      </c>
      <c r="C2868" s="15" t="s">
        <v>15398</v>
      </c>
      <c r="D2868" s="15" t="s">
        <v>25738</v>
      </c>
      <c r="E2868" s="15">
        <v>45611</v>
      </c>
      <c r="F2868" s="15" t="s">
        <v>18429</v>
      </c>
      <c r="G2868" s="15">
        <v>45462</v>
      </c>
      <c r="H2868" s="15">
        <v>45645</v>
      </c>
      <c r="I2868" s="15" t="s">
        <v>25739</v>
      </c>
      <c r="J2868" s="15" t="s">
        <v>25740</v>
      </c>
      <c r="K2868" s="15" t="s">
        <v>45695</v>
      </c>
      <c r="L2868" s="15" t="s">
        <v>1566</v>
      </c>
      <c r="M2868" s="15" t="s">
        <v>15402</v>
      </c>
      <c r="N2868" s="14">
        <v>2011</v>
      </c>
      <c r="O2868" s="15" t="s">
        <v>15403</v>
      </c>
      <c r="P2868" s="15" t="s">
        <v>106</v>
      </c>
      <c r="Q2868" s="15" t="s">
        <v>47120</v>
      </c>
      <c r="R2868" s="15" t="s">
        <v>15404</v>
      </c>
      <c r="S2868" s="15" t="s">
        <v>18432</v>
      </c>
      <c r="T2868" s="15" t="s">
        <v>15406</v>
      </c>
      <c r="U2868" s="15" t="s">
        <v>53</v>
      </c>
      <c r="V2868" s="15" t="s">
        <v>46466</v>
      </c>
      <c r="W2868" s="15" t="s">
        <v>850</v>
      </c>
      <c r="X2868" s="15" t="e">
        <f>_xlfn.XLOOKUP(_LOOKUP[[#This Row],[AdjusterMemberName]],_Adjuster[Adjuster Name],_Adjuster[Email],,0)</f>
        <v>#N/A</v>
      </c>
      <c r="Y2868" s="15" t="e">
        <f>_xlfn.XLOOKUP(_LOOKUP[[#This Row],[AdjusterMemberName]],_Adjuster[Adjuster Name],_Adjuster[Phone Number],,0)</f>
        <v>#N/A</v>
      </c>
      <c r="Z2868" s="15" t="s">
        <v>15407</v>
      </c>
      <c r="AA28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6347 Mojave Ave, Twentynine Palms  CA 92277</v>
      </c>
      <c r="AB2868" s="15"/>
    </row>
    <row r="2869" spans="1:28" x14ac:dyDescent="0.3">
      <c r="A2869" s="14">
        <v>1</v>
      </c>
      <c r="B2869" s="14">
        <v>0</v>
      </c>
      <c r="C2869" s="15" t="s">
        <v>11028</v>
      </c>
      <c r="D2869" s="15" t="s">
        <v>25935</v>
      </c>
      <c r="E2869" s="15">
        <v>45611</v>
      </c>
      <c r="F2869" s="15" t="s">
        <v>24877</v>
      </c>
      <c r="G2869" s="15">
        <v>45601</v>
      </c>
      <c r="H2869" s="15">
        <v>45782</v>
      </c>
      <c r="I2869" s="15" t="s">
        <v>25936</v>
      </c>
      <c r="J2869" s="15" t="s">
        <v>25937</v>
      </c>
      <c r="K2869" s="15" t="s">
        <v>45611</v>
      </c>
      <c r="L2869" s="15" t="s">
        <v>103</v>
      </c>
      <c r="M2869" s="15" t="s">
        <v>1336</v>
      </c>
      <c r="N2869" s="14">
        <v>2002</v>
      </c>
      <c r="O2869" s="15" t="s">
        <v>25917</v>
      </c>
      <c r="P2869" s="15" t="s">
        <v>106</v>
      </c>
      <c r="Q2869" s="15" t="s">
        <v>47019</v>
      </c>
      <c r="R2869" s="15" t="s">
        <v>11034</v>
      </c>
      <c r="S2869" s="15" t="s">
        <v>24881</v>
      </c>
      <c r="T2869" s="15" t="s">
        <v>174</v>
      </c>
      <c r="U2869" s="15" t="s">
        <v>53</v>
      </c>
      <c r="V2869" s="15" t="s">
        <v>45367</v>
      </c>
      <c r="W2869" s="15" t="s">
        <v>1357</v>
      </c>
      <c r="X2869" s="15" t="str">
        <f>_xlfn.XLOOKUP(_LOOKUP[[#This Row],[AdjusterMemberName]],_Adjuster[Adjuster Name],_Adjuster[Email],,0)</f>
        <v>jRivera1@knightcompany.com</v>
      </c>
      <c r="Y2869" s="15" t="str">
        <f>_xlfn.XLOOKUP(_LOOKUP[[#This Row],[AdjusterMemberName]],_Adjuster[Adjuster Name],_Adjuster[Phone Number],,0)</f>
        <v>424-559-5239</v>
      </c>
      <c r="Z2869" s="15" t="s">
        <v>11036</v>
      </c>
      <c r="AA28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15719 Chase St , North Hills  CA 91343</v>
      </c>
      <c r="AB2869" s="15"/>
    </row>
    <row r="2870" spans="1:28" x14ac:dyDescent="0.3">
      <c r="A2870" s="14">
        <v>1</v>
      </c>
      <c r="B2870" s="14">
        <v>1</v>
      </c>
      <c r="C2870" s="15" t="s">
        <v>26910</v>
      </c>
      <c r="D2870" s="15" t="s">
        <v>26911</v>
      </c>
      <c r="E2870" s="15">
        <v>45611</v>
      </c>
      <c r="F2870" s="15" t="s">
        <v>26912</v>
      </c>
      <c r="G2870" s="15">
        <v>45583</v>
      </c>
      <c r="H2870" s="15">
        <v>45765</v>
      </c>
      <c r="I2870" s="15" t="s">
        <v>26913</v>
      </c>
      <c r="J2870" s="15" t="s">
        <v>26914</v>
      </c>
      <c r="K2870" s="15" t="s">
        <v>45875</v>
      </c>
      <c r="L2870" s="15" t="s">
        <v>441</v>
      </c>
      <c r="M2870" s="15" t="s">
        <v>2864</v>
      </c>
      <c r="N2870" s="14">
        <v>2020</v>
      </c>
      <c r="O2870" s="15" t="s">
        <v>26915</v>
      </c>
      <c r="P2870" s="15" t="s">
        <v>106</v>
      </c>
      <c r="Q2870" s="15" t="s">
        <v>47117</v>
      </c>
      <c r="R2870" s="15" t="s">
        <v>26916</v>
      </c>
      <c r="S2870" s="15" t="s">
        <v>26917</v>
      </c>
      <c r="T2870" s="15" t="s">
        <v>4679</v>
      </c>
      <c r="U2870" s="15" t="s">
        <v>53</v>
      </c>
      <c r="V2870" s="15" t="s">
        <v>46037</v>
      </c>
      <c r="W2870" s="15" t="s">
        <v>850</v>
      </c>
      <c r="X2870" s="15" t="e">
        <f>_xlfn.XLOOKUP(_LOOKUP[[#This Row],[AdjusterMemberName]],_Adjuster[Adjuster Name],_Adjuster[Email],,0)</f>
        <v>#N/A</v>
      </c>
      <c r="Y2870" s="15" t="e">
        <f>_xlfn.XLOOKUP(_LOOKUP[[#This Row],[AdjusterMemberName]],_Adjuster[Adjuster Name],_Adjuster[Phone Number],,0)</f>
        <v>#N/A</v>
      </c>
      <c r="Z2870" s="15" t="s">
        <v>26918</v>
      </c>
      <c r="AA28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14815 Chadron Ave Apt O, Gardena  CA 90249</v>
      </c>
      <c r="AB2870" s="15"/>
    </row>
    <row r="2871" spans="1:28" x14ac:dyDescent="0.3">
      <c r="A2871" s="14">
        <v>1</v>
      </c>
      <c r="B2871" s="14">
        <v>1</v>
      </c>
      <c r="C2871" s="15" t="s">
        <v>29114</v>
      </c>
      <c r="D2871" s="15" t="s">
        <v>29114</v>
      </c>
      <c r="E2871" s="15">
        <v>45611</v>
      </c>
      <c r="F2871" s="15" t="s">
        <v>29115</v>
      </c>
      <c r="G2871" s="15">
        <v>45444</v>
      </c>
      <c r="H2871" s="15">
        <v>45627</v>
      </c>
      <c r="I2871" s="15" t="s">
        <v>30392</v>
      </c>
      <c r="J2871" s="15" t="s">
        <v>30393</v>
      </c>
      <c r="K2871" s="15" t="s">
        <v>46339</v>
      </c>
      <c r="L2871" s="15" t="s">
        <v>103</v>
      </c>
      <c r="M2871" s="15" t="s">
        <v>1503</v>
      </c>
      <c r="N2871" s="14">
        <v>2023</v>
      </c>
      <c r="O2871" s="15" t="s">
        <v>30394</v>
      </c>
      <c r="P2871" s="15" t="s">
        <v>81</v>
      </c>
      <c r="Q2871" s="15" t="s">
        <v>47095</v>
      </c>
      <c r="R2871" s="15" t="s">
        <v>29119</v>
      </c>
      <c r="S2871" s="15" t="s">
        <v>29120</v>
      </c>
      <c r="T2871" s="15" t="s">
        <v>3331</v>
      </c>
      <c r="U2871" s="15" t="s">
        <v>53</v>
      </c>
      <c r="V2871" s="15" t="s">
        <v>46042</v>
      </c>
      <c r="W2871" s="15" t="s">
        <v>25229</v>
      </c>
      <c r="X2871" s="15" t="str">
        <f>_xlfn.XLOOKUP(_LOOKUP[[#This Row],[AdjusterMemberName]],_Adjuster[Adjuster Name],_Adjuster[Email],,0)</f>
        <v>rMartinez4@knightcompany.com</v>
      </c>
      <c r="Y2871" s="15" t="str">
        <f>_xlfn.XLOOKUP(_LOOKUP[[#This Row],[AdjusterMemberName]],_Adjuster[Adjuster Name],_Adjuster[Phone Number],,0)</f>
        <v>424-559-5605</v>
      </c>
      <c r="Z2871" s="15" t="s">
        <v>29121</v>
      </c>
      <c r="AA28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391 Wales Ct, San Jacinto  CA 92583</v>
      </c>
      <c r="AB2871" s="15"/>
    </row>
    <row r="2872" spans="1:28" x14ac:dyDescent="0.3">
      <c r="A2872" s="14">
        <v>1</v>
      </c>
      <c r="B2872" s="14">
        <v>1</v>
      </c>
      <c r="C2872" s="15" t="s">
        <v>20926</v>
      </c>
      <c r="D2872" s="15" t="s">
        <v>20927</v>
      </c>
      <c r="E2872" s="15">
        <v>45610</v>
      </c>
      <c r="F2872" s="15" t="s">
        <v>20928</v>
      </c>
      <c r="G2872" s="15">
        <v>45436</v>
      </c>
      <c r="H2872" s="15">
        <v>45620</v>
      </c>
      <c r="I2872" s="15" t="s">
        <v>24476</v>
      </c>
      <c r="J2872" s="15" t="s">
        <v>24477</v>
      </c>
      <c r="K2872" s="15" t="s">
        <v>45477</v>
      </c>
      <c r="L2872" s="15" t="s">
        <v>314</v>
      </c>
      <c r="M2872" s="15" t="s">
        <v>315</v>
      </c>
      <c r="N2872" s="14">
        <v>2015</v>
      </c>
      <c r="O2872" s="15" t="s">
        <v>24478</v>
      </c>
      <c r="P2872" s="15" t="s">
        <v>81</v>
      </c>
      <c r="Q2872" s="15" t="s">
        <v>47019</v>
      </c>
      <c r="R2872" s="15" t="s">
        <v>20932</v>
      </c>
      <c r="S2872" s="15" t="s">
        <v>20933</v>
      </c>
      <c r="T2872" s="15" t="s">
        <v>624</v>
      </c>
      <c r="U2872" s="15" t="s">
        <v>53</v>
      </c>
      <c r="V2872" s="15" t="s">
        <v>45357</v>
      </c>
      <c r="W2872" s="15" t="s">
        <v>1544</v>
      </c>
      <c r="X2872" s="15" t="str">
        <f>_xlfn.XLOOKUP(_LOOKUP[[#This Row],[AdjusterMemberName]],_Adjuster[Adjuster Name],_Adjuster[Email],,0)</f>
        <v>CRodriguez5@knightcompany.com</v>
      </c>
      <c r="Y2872" s="15" t="str">
        <f>_xlfn.XLOOKUP(_LOOKUP[[#This Row],[AdjusterMemberName]],_Adjuster[Adjuster Name],_Adjuster[Phone Number],,0)</f>
        <v>323-456-1708</v>
      </c>
      <c r="Z2872" s="15" t="s">
        <v>20934</v>
      </c>
      <c r="AA28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45542 5Th St E, Lancaster  CA 93535</v>
      </c>
      <c r="AB2872" s="15"/>
    </row>
    <row r="2873" spans="1:28" x14ac:dyDescent="0.3">
      <c r="A2873" s="14">
        <v>1</v>
      </c>
      <c r="B2873" s="14">
        <v>1</v>
      </c>
      <c r="C2873" s="15" t="s">
        <v>24575</v>
      </c>
      <c r="D2873" s="15" t="s">
        <v>24575</v>
      </c>
      <c r="E2873" s="15">
        <v>45610</v>
      </c>
      <c r="F2873" s="15" t="s">
        <v>24576</v>
      </c>
      <c r="G2873" s="15">
        <v>45448</v>
      </c>
      <c r="H2873" s="15">
        <v>45631</v>
      </c>
      <c r="I2873" s="15" t="s">
        <v>24577</v>
      </c>
      <c r="J2873" s="15" t="s">
        <v>24578</v>
      </c>
      <c r="K2873" s="15" t="s">
        <v>45458</v>
      </c>
      <c r="L2873" s="15" t="s">
        <v>103</v>
      </c>
      <c r="M2873" s="15" t="s">
        <v>1336</v>
      </c>
      <c r="N2873" s="14">
        <v>2011</v>
      </c>
      <c r="O2873" s="15" t="s">
        <v>24579</v>
      </c>
      <c r="P2873" s="15" t="s">
        <v>106</v>
      </c>
      <c r="Q2873" s="15" t="s">
        <v>47117</v>
      </c>
      <c r="R2873" s="15" t="s">
        <v>24580</v>
      </c>
      <c r="S2873" s="15" t="s">
        <v>24581</v>
      </c>
      <c r="T2873" s="15" t="s">
        <v>11639</v>
      </c>
      <c r="U2873" s="15" t="s">
        <v>53</v>
      </c>
      <c r="V2873" s="15" t="s">
        <v>46357</v>
      </c>
      <c r="W2873" s="15" t="s">
        <v>1624</v>
      </c>
      <c r="X2873" s="15" t="e">
        <f>_xlfn.XLOOKUP(_LOOKUP[[#This Row],[AdjusterMemberName]],_Adjuster[Adjuster Name],_Adjuster[Email],,0)</f>
        <v>#N/A</v>
      </c>
      <c r="Y2873" s="15" t="e">
        <f>_xlfn.XLOOKUP(_LOOKUP[[#This Row],[AdjusterMemberName]],_Adjuster[Adjuster Name],_Adjuster[Phone Number],,0)</f>
        <v>#N/A</v>
      </c>
      <c r="Z2873" s="15" t="s">
        <v>24582</v>
      </c>
      <c r="AA28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675 El Camino Real Apt 1, San Bruno  CA 94066</v>
      </c>
      <c r="AB2873" s="15">
        <v>45625</v>
      </c>
    </row>
    <row r="2874" spans="1:28" x14ac:dyDescent="0.3">
      <c r="A2874" s="14">
        <v>1</v>
      </c>
      <c r="B2874" s="14">
        <v>1</v>
      </c>
      <c r="C2874" s="15" t="s">
        <v>12559</v>
      </c>
      <c r="D2874" s="15" t="s">
        <v>12559</v>
      </c>
      <c r="E2874" s="15">
        <v>45610</v>
      </c>
      <c r="F2874" s="15" t="s">
        <v>24583</v>
      </c>
      <c r="G2874" s="15">
        <v>45546</v>
      </c>
      <c r="H2874" s="15">
        <v>45727</v>
      </c>
      <c r="I2874" s="15" t="s">
        <v>24584</v>
      </c>
      <c r="J2874" s="15" t="s">
        <v>24585</v>
      </c>
      <c r="K2874" s="15" t="s">
        <v>45493</v>
      </c>
      <c r="L2874" s="15" t="s">
        <v>128</v>
      </c>
      <c r="M2874" s="15" t="s">
        <v>2179</v>
      </c>
      <c r="N2874" s="14">
        <v>2007</v>
      </c>
      <c r="O2874" s="15" t="s">
        <v>24586</v>
      </c>
      <c r="P2874" s="15" t="s">
        <v>81</v>
      </c>
      <c r="Q2874" s="15" t="s">
        <v>47065</v>
      </c>
      <c r="R2874" s="15" t="s">
        <v>12564</v>
      </c>
      <c r="S2874" s="15" t="s">
        <v>12565</v>
      </c>
      <c r="T2874" s="15" t="s">
        <v>1862</v>
      </c>
      <c r="U2874" s="15" t="s">
        <v>53</v>
      </c>
      <c r="V2874" s="15" t="s">
        <v>46490</v>
      </c>
      <c r="W2874" s="15" t="s">
        <v>3307</v>
      </c>
      <c r="X2874" s="15" t="e">
        <f>_xlfn.XLOOKUP(_LOOKUP[[#This Row],[AdjusterMemberName]],_Adjuster[Adjuster Name],_Adjuster[Email],,0)</f>
        <v>#N/A</v>
      </c>
      <c r="Y2874" s="15" t="e">
        <f>_xlfn.XLOOKUP(_LOOKUP[[#This Row],[AdjusterMemberName]],_Adjuster[Adjuster Name],_Adjuster[Phone Number],,0)</f>
        <v>#N/A</v>
      </c>
      <c r="Z2874" s="15" t="s">
        <v>12566</v>
      </c>
      <c r="AA28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27159 Rainbow Creek Dr, Temecula  CA 92591</v>
      </c>
      <c r="AB2874" s="15"/>
    </row>
    <row r="2875" spans="1:28" x14ac:dyDescent="0.3">
      <c r="A2875" s="14">
        <v>1</v>
      </c>
      <c r="B2875" s="14">
        <v>1</v>
      </c>
      <c r="C2875" s="15" t="s">
        <v>24587</v>
      </c>
      <c r="D2875" s="15" t="s">
        <v>24587</v>
      </c>
      <c r="E2875" s="15">
        <v>45610</v>
      </c>
      <c r="F2875" s="15" t="s">
        <v>24588</v>
      </c>
      <c r="G2875" s="15">
        <v>45472</v>
      </c>
      <c r="H2875" s="15">
        <v>45655</v>
      </c>
      <c r="I2875" s="15" t="s">
        <v>24589</v>
      </c>
      <c r="J2875" s="15" t="s">
        <v>24590</v>
      </c>
      <c r="K2875" s="15" t="s">
        <v>45332</v>
      </c>
      <c r="L2875" s="15" t="s">
        <v>25</v>
      </c>
      <c r="M2875" s="15" t="s">
        <v>480</v>
      </c>
      <c r="N2875" s="14">
        <v>2016</v>
      </c>
      <c r="O2875" s="15" t="s">
        <v>24591</v>
      </c>
      <c r="P2875" s="15" t="s">
        <v>106</v>
      </c>
      <c r="Q2875" s="15" t="s">
        <v>47111</v>
      </c>
      <c r="R2875" s="15" t="s">
        <v>24592</v>
      </c>
      <c r="S2875" s="15" t="s">
        <v>24593</v>
      </c>
      <c r="T2875" s="15" t="s">
        <v>308</v>
      </c>
      <c r="U2875" s="15" t="s">
        <v>53</v>
      </c>
      <c r="V2875" s="15" t="s">
        <v>45432</v>
      </c>
      <c r="W2875" s="15" t="s">
        <v>175</v>
      </c>
      <c r="X2875" s="15" t="e">
        <f>_xlfn.XLOOKUP(_LOOKUP[[#This Row],[AdjusterMemberName]],_Adjuster[Adjuster Name],_Adjuster[Email],,0)</f>
        <v>#N/A</v>
      </c>
      <c r="Y2875" s="15" t="e">
        <f>_xlfn.XLOOKUP(_LOOKUP[[#This Row],[AdjusterMemberName]],_Adjuster[Adjuster Name],_Adjuster[Phone Number],,0)</f>
        <v>#N/A</v>
      </c>
      <c r="Z2875" s="15" t="s">
        <v>24594</v>
      </c>
      <c r="AA28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253 K St, Mendota  CA 93640</v>
      </c>
      <c r="AB2875" s="15"/>
    </row>
    <row r="2876" spans="1:28" x14ac:dyDescent="0.3">
      <c r="A2876" s="14">
        <v>1</v>
      </c>
      <c r="B2876" s="14">
        <v>1</v>
      </c>
      <c r="C2876" s="15" t="s">
        <v>24595</v>
      </c>
      <c r="D2876" s="15" t="s">
        <v>24595</v>
      </c>
      <c r="E2876" s="15">
        <v>45610</v>
      </c>
      <c r="F2876" s="15" t="s">
        <v>24596</v>
      </c>
      <c r="G2876" s="15">
        <v>45521</v>
      </c>
      <c r="H2876" s="15">
        <v>45705</v>
      </c>
      <c r="I2876" s="15" t="s">
        <v>24597</v>
      </c>
      <c r="J2876" s="15" t="s">
        <v>24598</v>
      </c>
      <c r="K2876" s="15" t="s">
        <v>45646</v>
      </c>
      <c r="L2876" s="15" t="s">
        <v>128</v>
      </c>
      <c r="M2876" s="15" t="s">
        <v>129</v>
      </c>
      <c r="N2876" s="14">
        <v>2025</v>
      </c>
      <c r="O2876" s="15" t="s">
        <v>24599</v>
      </c>
      <c r="P2876" s="15" t="s">
        <v>106</v>
      </c>
      <c r="Q2876" s="15" t="s">
        <v>47006</v>
      </c>
      <c r="R2876" s="15" t="s">
        <v>24600</v>
      </c>
      <c r="S2876" s="15" t="s">
        <v>24601</v>
      </c>
      <c r="T2876" s="15" t="s">
        <v>174</v>
      </c>
      <c r="U2876" s="15" t="s">
        <v>53</v>
      </c>
      <c r="V2876" s="15" t="s">
        <v>45474</v>
      </c>
      <c r="W2876" s="15" t="s">
        <v>54</v>
      </c>
      <c r="X2876" s="15" t="str">
        <f>_xlfn.XLOOKUP(_LOOKUP[[#This Row],[AdjusterMemberName]],_Adjuster[Adjuster Name],_Adjuster[Email],,0)</f>
        <v>JRubalcava@knightcompany.com</v>
      </c>
      <c r="Y2876" s="15" t="str">
        <f>_xlfn.XLOOKUP(_LOOKUP[[#This Row],[AdjusterMemberName]],_Adjuster[Adjuster Name],_Adjuster[Phone Number],,0)</f>
        <v>424-559-5420</v>
      </c>
      <c r="Z2876" s="15" t="s">
        <v>24602</v>
      </c>
      <c r="AA28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1536 W 58Th St , Los Angeles  CA 90062</v>
      </c>
      <c r="AB2876" s="15">
        <v>45660</v>
      </c>
    </row>
    <row r="2877" spans="1:28" x14ac:dyDescent="0.3">
      <c r="A2877" s="14">
        <v>1</v>
      </c>
      <c r="B2877" s="14">
        <v>0</v>
      </c>
      <c r="C2877" s="15" t="s">
        <v>24619</v>
      </c>
      <c r="D2877" s="15" t="s">
        <v>24620</v>
      </c>
      <c r="E2877" s="15">
        <v>45610</v>
      </c>
      <c r="F2877" s="15" t="s">
        <v>24621</v>
      </c>
      <c r="G2877" s="15">
        <v>45597</v>
      </c>
      <c r="H2877" s="15">
        <v>45778</v>
      </c>
      <c r="I2877" s="15" t="s">
        <v>24622</v>
      </c>
      <c r="J2877" s="15" t="s">
        <v>24623</v>
      </c>
      <c r="K2877" s="15" t="s">
        <v>45489</v>
      </c>
      <c r="L2877" s="15" t="s">
        <v>150</v>
      </c>
      <c r="M2877" s="15" t="s">
        <v>1849</v>
      </c>
      <c r="N2877" s="14">
        <v>2015</v>
      </c>
      <c r="O2877" s="15" t="s">
        <v>24624</v>
      </c>
      <c r="P2877" s="15" t="s">
        <v>106</v>
      </c>
      <c r="Q2877" s="15" t="s">
        <v>47061</v>
      </c>
      <c r="R2877" s="15" t="s">
        <v>24625</v>
      </c>
      <c r="S2877" s="15" t="s">
        <v>24626</v>
      </c>
      <c r="T2877" s="15" t="s">
        <v>174</v>
      </c>
      <c r="U2877" s="15" t="s">
        <v>53</v>
      </c>
      <c r="V2877" s="15" t="s">
        <v>45508</v>
      </c>
      <c r="W2877" s="15" t="s">
        <v>1186</v>
      </c>
      <c r="X2877" s="15" t="str">
        <f>_xlfn.XLOOKUP(_LOOKUP[[#This Row],[AdjusterMemberName]],_Adjuster[Adjuster Name],_Adjuster[Email],,0)</f>
        <v>sAkinleye@knightcompany.com</v>
      </c>
      <c r="Y2877" s="15" t="str">
        <f>_xlfn.XLOOKUP(_LOOKUP[[#This Row],[AdjusterMemberName]],_Adjuster[Adjuster Name],_Adjuster[Phone Number],,0)</f>
        <v>424-559-5280</v>
      </c>
      <c r="Z2877" s="15" t="s">
        <v>24627</v>
      </c>
      <c r="AA28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11702 Parmelee Ave, Los Angeles  CA 90059</v>
      </c>
      <c r="AB2877" s="15"/>
    </row>
    <row r="2878" spans="1:28" x14ac:dyDescent="0.3">
      <c r="A2878" s="14">
        <v>1</v>
      </c>
      <c r="B2878" s="14">
        <v>1</v>
      </c>
      <c r="C2878" s="15" t="s">
        <v>24682</v>
      </c>
      <c r="D2878" s="15" t="s">
        <v>24682</v>
      </c>
      <c r="E2878" s="15">
        <v>45610</v>
      </c>
      <c r="F2878" s="15" t="s">
        <v>24683</v>
      </c>
      <c r="G2878" s="15">
        <v>45491</v>
      </c>
      <c r="H2878" s="15">
        <v>45675</v>
      </c>
      <c r="I2878" s="15" t="s">
        <v>24684</v>
      </c>
      <c r="J2878" s="15" t="s">
        <v>24685</v>
      </c>
      <c r="K2878" s="15" t="s">
        <v>46423</v>
      </c>
      <c r="L2878" s="15" t="s">
        <v>201</v>
      </c>
      <c r="M2878" s="15" t="s">
        <v>24686</v>
      </c>
      <c r="N2878" s="14">
        <v>2006</v>
      </c>
      <c r="O2878" s="15" t="s">
        <v>24687</v>
      </c>
      <c r="P2878" s="15" t="s">
        <v>106</v>
      </c>
      <c r="Q2878" s="15" t="s">
        <v>47111</v>
      </c>
      <c r="R2878" s="15" t="s">
        <v>120</v>
      </c>
      <c r="S2878" s="15" t="s">
        <v>24688</v>
      </c>
      <c r="T2878" s="15" t="s">
        <v>96</v>
      </c>
      <c r="U2878" s="15" t="s">
        <v>53</v>
      </c>
      <c r="V2878" s="15" t="s">
        <v>45731</v>
      </c>
      <c r="W2878" s="15" t="s">
        <v>54</v>
      </c>
      <c r="X2878" s="15" t="str">
        <f>_xlfn.XLOOKUP(_LOOKUP[[#This Row],[AdjusterMemberName]],_Adjuster[Adjuster Name],_Adjuster[Email],,0)</f>
        <v>JRubalcava@knightcompany.com</v>
      </c>
      <c r="Y2878" s="15" t="str">
        <f>_xlfn.XLOOKUP(_LOOKUP[[#This Row],[AdjusterMemberName]],_Adjuster[Adjuster Name],_Adjuster[Phone Number],,0)</f>
        <v>424-559-5420</v>
      </c>
      <c r="Z2878" s="15" t="s">
        <v>24689</v>
      </c>
      <c r="AA28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24581 Eucalyptus Ave Apt 9, Moreno Valley  CA 92553</v>
      </c>
      <c r="AB2878" s="15"/>
    </row>
    <row r="2879" spans="1:28" x14ac:dyDescent="0.3">
      <c r="A2879" s="14">
        <v>1</v>
      </c>
      <c r="B2879" s="14">
        <v>1</v>
      </c>
      <c r="C2879" s="15" t="s">
        <v>24698</v>
      </c>
      <c r="D2879" s="15" t="s">
        <v>24698</v>
      </c>
      <c r="E2879" s="15">
        <v>45610</v>
      </c>
      <c r="F2879" s="15" t="s">
        <v>24699</v>
      </c>
      <c r="G2879" s="15">
        <v>45497</v>
      </c>
      <c r="H2879" s="15">
        <v>45681</v>
      </c>
      <c r="I2879" s="15" t="s">
        <v>24700</v>
      </c>
      <c r="J2879" s="15" t="s">
        <v>24701</v>
      </c>
      <c r="K2879" s="15" t="s">
        <v>45646</v>
      </c>
      <c r="L2879" s="15" t="s">
        <v>128</v>
      </c>
      <c r="M2879" s="15" t="s">
        <v>170</v>
      </c>
      <c r="N2879" s="14">
        <v>2016</v>
      </c>
      <c r="O2879" s="15" t="s">
        <v>24702</v>
      </c>
      <c r="P2879" s="15" t="s">
        <v>106</v>
      </c>
      <c r="Q2879" s="15" t="s">
        <v>47139</v>
      </c>
      <c r="R2879" s="15" t="s">
        <v>24703</v>
      </c>
      <c r="S2879" s="15" t="s">
        <v>24704</v>
      </c>
      <c r="T2879" s="15" t="s">
        <v>1100</v>
      </c>
      <c r="U2879" s="15" t="s">
        <v>53</v>
      </c>
      <c r="V2879" s="15" t="s">
        <v>45649</v>
      </c>
      <c r="W2879" s="15" t="s">
        <v>1624</v>
      </c>
      <c r="X2879" s="15" t="e">
        <f>_xlfn.XLOOKUP(_LOOKUP[[#This Row],[AdjusterMemberName]],_Adjuster[Adjuster Name],_Adjuster[Email],,0)</f>
        <v>#N/A</v>
      </c>
      <c r="Y2879" s="15" t="e">
        <f>_xlfn.XLOOKUP(_LOOKUP[[#This Row],[AdjusterMemberName]],_Adjuster[Adjuster Name],_Adjuster[Phone Number],,0)</f>
        <v>#N/A</v>
      </c>
      <c r="Z2879" s="15" t="s">
        <v>24705</v>
      </c>
      <c r="AA28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1601 Church St, Barstow  CA 92311</v>
      </c>
      <c r="AB2879" s="15"/>
    </row>
    <row r="2880" spans="1:28" x14ac:dyDescent="0.3">
      <c r="A2880" s="14">
        <v>1</v>
      </c>
      <c r="B2880" s="14">
        <v>1</v>
      </c>
      <c r="C2880" s="15" t="s">
        <v>23043</v>
      </c>
      <c r="D2880" s="15" t="s">
        <v>23044</v>
      </c>
      <c r="E2880" s="15">
        <v>45610</v>
      </c>
      <c r="F2880" s="15" t="s">
        <v>23045</v>
      </c>
      <c r="G2880" s="15">
        <v>45537</v>
      </c>
      <c r="H2880" s="15">
        <v>45718</v>
      </c>
      <c r="I2880" s="15" t="s">
        <v>24995</v>
      </c>
      <c r="J2880" s="15" t="s">
        <v>1025</v>
      </c>
      <c r="K2880" s="15" t="s">
        <v>45496</v>
      </c>
      <c r="L2880" s="15" t="s">
        <v>103</v>
      </c>
      <c r="M2880" s="15" t="s">
        <v>304</v>
      </c>
      <c r="N2880" s="14">
        <v>2015</v>
      </c>
      <c r="O2880" s="15" t="s">
        <v>24996</v>
      </c>
      <c r="P2880" s="15" t="s">
        <v>81</v>
      </c>
      <c r="Q2880" s="15" t="s">
        <v>47125</v>
      </c>
      <c r="R2880" s="15" t="s">
        <v>23049</v>
      </c>
      <c r="S2880" s="15" t="s">
        <v>23050</v>
      </c>
      <c r="T2880" s="15" t="s">
        <v>174</v>
      </c>
      <c r="U2880" s="15" t="s">
        <v>53</v>
      </c>
      <c r="V2880" s="15" t="s">
        <v>45351</v>
      </c>
      <c r="W2880" s="15" t="s">
        <v>1544</v>
      </c>
      <c r="X2880" s="15" t="str">
        <f>_xlfn.XLOOKUP(_LOOKUP[[#This Row],[AdjusterMemberName]],_Adjuster[Adjuster Name],_Adjuster[Email],,0)</f>
        <v>CRodriguez5@knightcompany.com</v>
      </c>
      <c r="Y2880" s="15" t="str">
        <f>_xlfn.XLOOKUP(_LOOKUP[[#This Row],[AdjusterMemberName]],_Adjuster[Adjuster Name],_Adjuster[Phone Number],,0)</f>
        <v>323-456-1708</v>
      </c>
      <c r="Z2880" s="15" t="s">
        <v>23051</v>
      </c>
      <c r="AA28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1200 W 51Th St , Los Angeles  CA 90037</v>
      </c>
      <c r="AB2880" s="15"/>
    </row>
    <row r="2881" spans="1:28" x14ac:dyDescent="0.3">
      <c r="A2881" s="14">
        <v>1</v>
      </c>
      <c r="B2881" s="14">
        <v>1</v>
      </c>
      <c r="C2881" s="15" t="s">
        <v>24844</v>
      </c>
      <c r="D2881" s="15" t="s">
        <v>24844</v>
      </c>
      <c r="E2881" s="15">
        <v>45610</v>
      </c>
      <c r="F2881" s="15" t="s">
        <v>24845</v>
      </c>
      <c r="G2881" s="15">
        <v>45591</v>
      </c>
      <c r="H2881" s="15">
        <v>45773</v>
      </c>
      <c r="I2881" s="15" t="s">
        <v>25105</v>
      </c>
      <c r="J2881" s="15" t="s">
        <v>25106</v>
      </c>
      <c r="K2881" s="15" t="s">
        <v>45594</v>
      </c>
      <c r="L2881" s="15" t="s">
        <v>103</v>
      </c>
      <c r="M2881" s="15" t="s">
        <v>1523</v>
      </c>
      <c r="N2881" s="14">
        <v>2019</v>
      </c>
      <c r="O2881" s="15" t="s">
        <v>24848</v>
      </c>
      <c r="P2881" s="15" t="s">
        <v>81</v>
      </c>
      <c r="Q2881" s="15" t="s">
        <v>47019</v>
      </c>
      <c r="R2881" s="15" t="s">
        <v>24849</v>
      </c>
      <c r="S2881" s="15" t="s">
        <v>24850</v>
      </c>
      <c r="T2881" s="15" t="s">
        <v>96</v>
      </c>
      <c r="U2881" s="15" t="s">
        <v>53</v>
      </c>
      <c r="V2881" s="15" t="s">
        <v>45731</v>
      </c>
      <c r="W2881" s="15" t="s">
        <v>3184</v>
      </c>
      <c r="X2881" s="15" t="str">
        <f>_xlfn.XLOOKUP(_LOOKUP[[#This Row],[AdjusterMemberName]],_Adjuster[Adjuster Name],_Adjuster[Email],,0)</f>
        <v>mQualls@knightcompany.com</v>
      </c>
      <c r="Y2881" s="15" t="str">
        <f>_xlfn.XLOOKUP(_LOOKUP[[#This Row],[AdjusterMemberName]],_Adjuster[Adjuster Name],_Adjuster[Phone Number],,0)</f>
        <v>424-559-5436</v>
      </c>
      <c r="Z2881" s="15" t="s">
        <v>24851</v>
      </c>
      <c r="AA28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24845 Carolyn Ave, Moreno Valley  CA 92553</v>
      </c>
      <c r="AB2881" s="15"/>
    </row>
    <row r="2882" spans="1:28" x14ac:dyDescent="0.3">
      <c r="A2882" s="14">
        <v>1</v>
      </c>
      <c r="B2882" s="14">
        <v>1</v>
      </c>
      <c r="C2882" s="15" t="s">
        <v>27090</v>
      </c>
      <c r="D2882" s="15" t="s">
        <v>27090</v>
      </c>
      <c r="E2882" s="15">
        <v>45610</v>
      </c>
      <c r="F2882" s="15" t="s">
        <v>27091</v>
      </c>
      <c r="G2882" s="15">
        <v>45300</v>
      </c>
      <c r="H2882" s="15">
        <v>45482</v>
      </c>
      <c r="I2882" s="15" t="s">
        <v>27092</v>
      </c>
      <c r="J2882" s="15" t="s">
        <v>27093</v>
      </c>
      <c r="K2882" s="15" t="s">
        <v>45358</v>
      </c>
      <c r="L2882" s="15" t="s">
        <v>25</v>
      </c>
      <c r="M2882" s="15" t="s">
        <v>373</v>
      </c>
      <c r="N2882" s="14">
        <v>2020</v>
      </c>
      <c r="O2882" s="15" t="s">
        <v>27094</v>
      </c>
      <c r="P2882" s="15" t="s">
        <v>106</v>
      </c>
      <c r="Q2882" s="15" t="s">
        <v>119</v>
      </c>
      <c r="R2882" s="15" t="s">
        <v>27095</v>
      </c>
      <c r="S2882" s="15" t="s">
        <v>27096</v>
      </c>
      <c r="T2882" s="15" t="s">
        <v>186</v>
      </c>
      <c r="U2882" s="15" t="s">
        <v>53</v>
      </c>
      <c r="V2882" s="15" t="s">
        <v>45785</v>
      </c>
      <c r="W2882" s="15" t="s">
        <v>22473</v>
      </c>
      <c r="X2882" s="15" t="e">
        <f>_xlfn.XLOOKUP(_LOOKUP[[#This Row],[AdjusterMemberName]],_Adjuster[Adjuster Name],_Adjuster[Email],,0)</f>
        <v>#N/A</v>
      </c>
      <c r="Y2882" s="15" t="e">
        <f>_xlfn.XLOOKUP(_LOOKUP[[#This Row],[AdjusterMemberName]],_Adjuster[Adjuster Name],_Adjuster[Phone Number],,0)</f>
        <v>#N/A</v>
      </c>
      <c r="Z2882" s="15" t="s">
        <v>27097</v>
      </c>
      <c r="AA28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1440 E 1St St Apt 322, Santa Ana  CA 92701</v>
      </c>
      <c r="AB2882" s="15">
        <v>45454</v>
      </c>
    </row>
    <row r="2883" spans="1:28" x14ac:dyDescent="0.3">
      <c r="A2883" s="14">
        <v>1</v>
      </c>
      <c r="B2883" s="14">
        <v>1</v>
      </c>
      <c r="C2883" s="15" t="s">
        <v>35535</v>
      </c>
      <c r="D2883" s="15" t="s">
        <v>35535</v>
      </c>
      <c r="E2883" s="15">
        <v>45610</v>
      </c>
      <c r="F2883" s="15" t="s">
        <v>35536</v>
      </c>
      <c r="G2883" s="15">
        <v>45591</v>
      </c>
      <c r="H2883" s="15">
        <v>45773</v>
      </c>
      <c r="I2883" s="15" t="s">
        <v>35537</v>
      </c>
      <c r="J2883" s="15" t="s">
        <v>35538</v>
      </c>
      <c r="K2883" s="15" t="s">
        <v>45509</v>
      </c>
      <c r="L2883" s="15" t="s">
        <v>128</v>
      </c>
      <c r="M2883" s="15" t="s">
        <v>836</v>
      </c>
      <c r="N2883" s="14">
        <v>2025</v>
      </c>
      <c r="O2883" s="15" t="s">
        <v>35539</v>
      </c>
      <c r="P2883" s="15" t="s">
        <v>106</v>
      </c>
      <c r="Q2883" s="15" t="s">
        <v>47073</v>
      </c>
      <c r="R2883" s="15" t="s">
        <v>3057</v>
      </c>
      <c r="S2883" s="15" t="s">
        <v>35540</v>
      </c>
      <c r="T2883" s="15" t="s">
        <v>174</v>
      </c>
      <c r="U2883" s="15" t="s">
        <v>53</v>
      </c>
      <c r="V2883" s="15" t="s">
        <v>45537</v>
      </c>
      <c r="W2883" s="15" t="s">
        <v>367</v>
      </c>
      <c r="X2883" s="15" t="str">
        <f>_xlfn.XLOOKUP(_LOOKUP[[#This Row],[AdjusterMemberName]],_Adjuster[Adjuster Name],_Adjuster[Email],,0)</f>
        <v>dHernandez4@knightcompany.com</v>
      </c>
      <c r="Y2883" s="15" t="str">
        <f>_xlfn.XLOOKUP(_LOOKUP[[#This Row],[AdjusterMemberName]],_Adjuster[Adjuster Name],_Adjuster[Phone Number],,0)</f>
        <v>323-315-7819</v>
      </c>
      <c r="Z2883" s="15" t="s">
        <v>35541</v>
      </c>
      <c r="AA28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1711 S Burlington Ave 5, Los Angeles  CA 90006</v>
      </c>
      <c r="AB2883" s="15">
        <v>45687</v>
      </c>
    </row>
    <row r="2884" spans="1:28" x14ac:dyDescent="0.3">
      <c r="A2884" s="14">
        <v>1</v>
      </c>
      <c r="B2884" s="14">
        <v>1</v>
      </c>
      <c r="C2884" s="15" t="s">
        <v>24376</v>
      </c>
      <c r="D2884" s="15" t="s">
        <v>24377</v>
      </c>
      <c r="E2884" s="15">
        <v>45609</v>
      </c>
      <c r="F2884" s="15" t="s">
        <v>24378</v>
      </c>
      <c r="G2884" s="15">
        <v>45457</v>
      </c>
      <c r="H2884" s="15">
        <v>45640</v>
      </c>
      <c r="I2884" s="15" t="s">
        <v>24379</v>
      </c>
      <c r="J2884" s="15" t="s">
        <v>24380</v>
      </c>
      <c r="K2884" s="15" t="s">
        <v>45332</v>
      </c>
      <c r="L2884" s="15" t="s">
        <v>103</v>
      </c>
      <c r="M2884" s="15" t="s">
        <v>304</v>
      </c>
      <c r="N2884" s="14">
        <v>2022</v>
      </c>
      <c r="O2884" s="15" t="s">
        <v>24381</v>
      </c>
      <c r="P2884" s="15" t="s">
        <v>106</v>
      </c>
      <c r="Q2884" s="15" t="s">
        <v>47118</v>
      </c>
      <c r="R2884" s="15" t="s">
        <v>24382</v>
      </c>
      <c r="S2884" s="15" t="s">
        <v>24383</v>
      </c>
      <c r="T2884" s="15" t="s">
        <v>1872</v>
      </c>
      <c r="U2884" s="15" t="s">
        <v>53</v>
      </c>
      <c r="V2884" s="15" t="s">
        <v>45619</v>
      </c>
      <c r="W2884" s="15" t="s">
        <v>6921</v>
      </c>
      <c r="X2884" s="15" t="str">
        <f>_xlfn.XLOOKUP(_LOOKUP[[#This Row],[AdjusterMemberName]],_Adjuster[Adjuster Name],_Adjuster[Email],,0)</f>
        <v>AWallace@knightcompany.com</v>
      </c>
      <c r="Y2884" s="15" t="str">
        <f>_xlfn.XLOOKUP(_LOOKUP[[#This Row],[AdjusterMemberName]],_Adjuster[Adjuster Name],_Adjuster[Phone Number],,0)</f>
        <v>424-559-5734</v>
      </c>
      <c r="Z2884" s="15" t="s">
        <v>24384</v>
      </c>
      <c r="AA28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2820 Wiswall Dr, Richmond  CA 94806</v>
      </c>
      <c r="AB2884" s="15"/>
    </row>
    <row r="2885" spans="1:28" x14ac:dyDescent="0.3">
      <c r="A2885" s="14">
        <v>1</v>
      </c>
      <c r="B2885" s="14">
        <v>1</v>
      </c>
      <c r="C2885" s="15" t="s">
        <v>24401</v>
      </c>
      <c r="D2885" s="15" t="s">
        <v>24401</v>
      </c>
      <c r="E2885" s="15">
        <v>45609</v>
      </c>
      <c r="F2885" s="15" t="s">
        <v>24402</v>
      </c>
      <c r="G2885" s="15">
        <v>45570</v>
      </c>
      <c r="H2885" s="15">
        <v>45752</v>
      </c>
      <c r="I2885" s="15" t="s">
        <v>24403</v>
      </c>
      <c r="J2885" s="15" t="s">
        <v>24404</v>
      </c>
      <c r="K2885" s="15" t="s">
        <v>45416</v>
      </c>
      <c r="L2885" s="15" t="s">
        <v>128</v>
      </c>
      <c r="M2885" s="15" t="s">
        <v>129</v>
      </c>
      <c r="N2885" s="14">
        <v>2017</v>
      </c>
      <c r="O2885" s="15" t="s">
        <v>24405</v>
      </c>
      <c r="P2885" s="15" t="s">
        <v>81</v>
      </c>
      <c r="Q2885" s="15" t="s">
        <v>47019</v>
      </c>
      <c r="R2885" s="15" t="s">
        <v>24406</v>
      </c>
      <c r="S2885" s="15" t="s">
        <v>24407</v>
      </c>
      <c r="T2885" s="15" t="s">
        <v>96</v>
      </c>
      <c r="U2885" s="15" t="s">
        <v>53</v>
      </c>
      <c r="V2885" s="15" t="s">
        <v>45731</v>
      </c>
      <c r="W2885" s="15" t="s">
        <v>850</v>
      </c>
      <c r="X2885" s="15" t="e">
        <f>_xlfn.XLOOKUP(_LOOKUP[[#This Row],[AdjusterMemberName]],_Adjuster[Adjuster Name],_Adjuster[Email],,0)</f>
        <v>#N/A</v>
      </c>
      <c r="Y2885" s="15" t="e">
        <f>_xlfn.XLOOKUP(_LOOKUP[[#This Row],[AdjusterMemberName]],_Adjuster[Adjuster Name],_Adjuster[Phone Number],,0)</f>
        <v>#N/A</v>
      </c>
      <c r="Z2885" s="15" t="s">
        <v>24408</v>
      </c>
      <c r="AA28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13582 Pecan Pl, Moreno Valley  CA 92553</v>
      </c>
      <c r="AB2885" s="15"/>
    </row>
    <row r="2886" spans="1:28" x14ac:dyDescent="0.3">
      <c r="A2886" s="14">
        <v>1</v>
      </c>
      <c r="B2886" s="14">
        <v>1</v>
      </c>
      <c r="C2886" s="15" t="s">
        <v>9842</v>
      </c>
      <c r="D2886" s="15" t="s">
        <v>9842</v>
      </c>
      <c r="E2886" s="15">
        <v>45609</v>
      </c>
      <c r="F2886" s="15" t="s">
        <v>24487</v>
      </c>
      <c r="G2886" s="15">
        <v>45543</v>
      </c>
      <c r="H2886" s="15">
        <v>45724</v>
      </c>
      <c r="I2886" s="15" t="s">
        <v>24488</v>
      </c>
      <c r="J2886" s="15" t="s">
        <v>24489</v>
      </c>
      <c r="K2886" s="15" t="s">
        <v>45663</v>
      </c>
      <c r="L2886" s="15" t="s">
        <v>25</v>
      </c>
      <c r="M2886" s="15" t="s">
        <v>3418</v>
      </c>
      <c r="N2886" s="14">
        <v>2016</v>
      </c>
      <c r="O2886" s="15" t="s">
        <v>24490</v>
      </c>
      <c r="P2886" s="15" t="s">
        <v>81</v>
      </c>
      <c r="Q2886" s="15" t="s">
        <v>47075</v>
      </c>
      <c r="R2886" s="15" t="s">
        <v>3921</v>
      </c>
      <c r="S2886" s="15" t="s">
        <v>24491</v>
      </c>
      <c r="T2886" s="15" t="s">
        <v>474</v>
      </c>
      <c r="U2886" s="15" t="s">
        <v>53</v>
      </c>
      <c r="V2886" s="15" t="s">
        <v>45930</v>
      </c>
      <c r="W2886" s="15" t="s">
        <v>367</v>
      </c>
      <c r="X2886" s="15" t="str">
        <f>_xlfn.XLOOKUP(_LOOKUP[[#This Row],[AdjusterMemberName]],_Adjuster[Adjuster Name],_Adjuster[Email],,0)</f>
        <v>dHernandez4@knightcompany.com</v>
      </c>
      <c r="Y2886" s="15" t="str">
        <f>_xlfn.XLOOKUP(_LOOKUP[[#This Row],[AdjusterMemberName]],_Adjuster[Adjuster Name],_Adjuster[Phone Number],,0)</f>
        <v>323-315-7819</v>
      </c>
      <c r="Z2886" s="15" t="s">
        <v>24492</v>
      </c>
      <c r="AA28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581 N Crawford Ave Spc 87, Dinuba  CA 93618</v>
      </c>
      <c r="AB2886" s="15"/>
    </row>
    <row r="2887" spans="1:28" x14ac:dyDescent="0.3">
      <c r="A2887" s="14">
        <v>1</v>
      </c>
      <c r="B2887" s="14">
        <v>1</v>
      </c>
      <c r="C2887" s="15" t="s">
        <v>24603</v>
      </c>
      <c r="D2887" s="15" t="s">
        <v>24603</v>
      </c>
      <c r="E2887" s="15">
        <v>45609</v>
      </c>
      <c r="F2887" s="15" t="s">
        <v>24604</v>
      </c>
      <c r="G2887" s="15">
        <v>45509</v>
      </c>
      <c r="H2887" s="15">
        <v>45693</v>
      </c>
      <c r="I2887" s="15" t="s">
        <v>24605</v>
      </c>
      <c r="J2887" s="15" t="s">
        <v>24606</v>
      </c>
      <c r="K2887" s="15" t="s">
        <v>45846</v>
      </c>
      <c r="L2887" s="15" t="s">
        <v>314</v>
      </c>
      <c r="M2887" s="15" t="s">
        <v>5866</v>
      </c>
      <c r="N2887" s="14">
        <v>2018</v>
      </c>
      <c r="O2887" s="15" t="s">
        <v>24607</v>
      </c>
      <c r="P2887" s="15" t="s">
        <v>81</v>
      </c>
      <c r="Q2887" s="15" t="s">
        <v>47019</v>
      </c>
      <c r="R2887" s="15" t="s">
        <v>931</v>
      </c>
      <c r="S2887" s="15" t="s">
        <v>24608</v>
      </c>
      <c r="T2887" s="15" t="s">
        <v>424</v>
      </c>
      <c r="U2887" s="15" t="s">
        <v>53</v>
      </c>
      <c r="V2887" s="15" t="s">
        <v>45402</v>
      </c>
      <c r="W2887" s="15" t="s">
        <v>1186</v>
      </c>
      <c r="X2887" s="15" t="str">
        <f>_xlfn.XLOOKUP(_LOOKUP[[#This Row],[AdjusterMemberName]],_Adjuster[Adjuster Name],_Adjuster[Email],,0)</f>
        <v>sAkinleye@knightcompany.com</v>
      </c>
      <c r="Y2887" s="15" t="str">
        <f>_xlfn.XLOOKUP(_LOOKUP[[#This Row],[AdjusterMemberName]],_Adjuster[Adjuster Name],_Adjuster[Phone Number],,0)</f>
        <v>424-559-5280</v>
      </c>
      <c r="Z2887" s="15" t="s">
        <v>24609</v>
      </c>
      <c r="AA28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2160 W Rialto Ave Spc 7, San Bernardino  CA 92410</v>
      </c>
      <c r="AB2887" s="15"/>
    </row>
    <row r="2888" spans="1:28" x14ac:dyDescent="0.3">
      <c r="A2888" s="14">
        <v>1</v>
      </c>
      <c r="B2888" s="14">
        <v>1</v>
      </c>
      <c r="C2888" s="15" t="s">
        <v>24628</v>
      </c>
      <c r="D2888" s="15" t="s">
        <v>24629</v>
      </c>
      <c r="E2888" s="15">
        <v>45609</v>
      </c>
      <c r="F2888" s="15" t="s">
        <v>24630</v>
      </c>
      <c r="G2888" s="15">
        <v>45348</v>
      </c>
      <c r="H2888" s="15">
        <v>45530</v>
      </c>
      <c r="I2888" s="15" t="s">
        <v>24631</v>
      </c>
      <c r="J2888" s="15" t="s">
        <v>24632</v>
      </c>
      <c r="K2888" s="15" t="s">
        <v>45695</v>
      </c>
      <c r="L2888" s="15" t="s">
        <v>103</v>
      </c>
      <c r="M2888" s="15" t="s">
        <v>304</v>
      </c>
      <c r="N2888" s="14">
        <v>2014</v>
      </c>
      <c r="O2888" s="15" t="s">
        <v>24633</v>
      </c>
      <c r="P2888" s="15" t="s">
        <v>81</v>
      </c>
      <c r="Q2888" s="15" t="s">
        <v>119</v>
      </c>
      <c r="R2888" s="15" t="s">
        <v>9282</v>
      </c>
      <c r="S2888" s="15" t="s">
        <v>24634</v>
      </c>
      <c r="T2888" s="15" t="s">
        <v>356</v>
      </c>
      <c r="U2888" s="15" t="s">
        <v>53</v>
      </c>
      <c r="V2888" s="15" t="s">
        <v>46260</v>
      </c>
      <c r="W2888" s="15" t="s">
        <v>22473</v>
      </c>
      <c r="X2888" s="15" t="e">
        <f>_xlfn.XLOOKUP(_LOOKUP[[#This Row],[AdjusterMemberName]],_Adjuster[Adjuster Name],_Adjuster[Email],,0)</f>
        <v>#N/A</v>
      </c>
      <c r="Y2888" s="15" t="e">
        <f>_xlfn.XLOOKUP(_LOOKUP[[#This Row],[AdjusterMemberName]],_Adjuster[Adjuster Name],_Adjuster[Phone Number],,0)</f>
        <v>#N/A</v>
      </c>
      <c r="Z2888" s="15" t="s">
        <v>24635</v>
      </c>
      <c r="AA28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109 N Sparrow Privado, Ontario  CA 91764</v>
      </c>
      <c r="AB2888" s="15">
        <v>45520</v>
      </c>
    </row>
    <row r="2889" spans="1:28" x14ac:dyDescent="0.3">
      <c r="A2889" s="14">
        <v>1</v>
      </c>
      <c r="B2889" s="14">
        <v>1</v>
      </c>
      <c r="C2889" s="15" t="s">
        <v>24738</v>
      </c>
      <c r="D2889" s="15" t="s">
        <v>24738</v>
      </c>
      <c r="E2889" s="15">
        <v>45609</v>
      </c>
      <c r="F2889" s="15" t="s">
        <v>24739</v>
      </c>
      <c r="G2889" s="15">
        <v>45519</v>
      </c>
      <c r="H2889" s="15">
        <v>45703</v>
      </c>
      <c r="I2889" s="15" t="s">
        <v>24740</v>
      </c>
      <c r="J2889" s="15" t="s">
        <v>24741</v>
      </c>
      <c r="K2889" s="15" t="s">
        <v>45506</v>
      </c>
      <c r="L2889" s="15" t="s">
        <v>128</v>
      </c>
      <c r="M2889" s="15" t="s">
        <v>909</v>
      </c>
      <c r="N2889" s="14">
        <v>2019</v>
      </c>
      <c r="O2889" s="15" t="s">
        <v>24742</v>
      </c>
      <c r="P2889" s="15" t="s">
        <v>106</v>
      </c>
      <c r="Q2889" s="15" t="s">
        <v>47113</v>
      </c>
      <c r="R2889" s="15" t="s">
        <v>24743</v>
      </c>
      <c r="S2889" s="15" t="s">
        <v>24744</v>
      </c>
      <c r="T2889" s="15" t="s">
        <v>1834</v>
      </c>
      <c r="U2889" s="15" t="s">
        <v>53</v>
      </c>
      <c r="V2889" s="15" t="s">
        <v>45760</v>
      </c>
      <c r="W2889" s="15" t="s">
        <v>3184</v>
      </c>
      <c r="X2889" s="15" t="str">
        <f>_xlfn.XLOOKUP(_LOOKUP[[#This Row],[AdjusterMemberName]],_Adjuster[Adjuster Name],_Adjuster[Email],,0)</f>
        <v>mQualls@knightcompany.com</v>
      </c>
      <c r="Y2889" s="15" t="str">
        <f>_xlfn.XLOOKUP(_LOOKUP[[#This Row],[AdjusterMemberName]],_Adjuster[Adjuster Name],_Adjuster[Phone Number],,0)</f>
        <v>424-559-5436</v>
      </c>
      <c r="Z2889" s="15" t="s">
        <v>24745</v>
      </c>
      <c r="AA28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1204 N Escondido Blvd Apt B12, Escondido  CA 92026</v>
      </c>
      <c r="AB2889" s="15"/>
    </row>
    <row r="2890" spans="1:28" x14ac:dyDescent="0.3">
      <c r="A2890" s="14">
        <v>1</v>
      </c>
      <c r="B2890" s="14">
        <v>1</v>
      </c>
      <c r="C2890" s="15" t="s">
        <v>25444</v>
      </c>
      <c r="D2890" s="15" t="s">
        <v>25444</v>
      </c>
      <c r="E2890" s="15">
        <v>45609</v>
      </c>
      <c r="F2890" s="15" t="s">
        <v>25445</v>
      </c>
      <c r="G2890" s="15">
        <v>45497</v>
      </c>
      <c r="H2890" s="15">
        <v>45681</v>
      </c>
      <c r="I2890" s="15" t="s">
        <v>25446</v>
      </c>
      <c r="J2890" s="15" t="s">
        <v>25447</v>
      </c>
      <c r="K2890" s="15" t="s">
        <v>45336</v>
      </c>
      <c r="L2890" s="15" t="s">
        <v>281</v>
      </c>
      <c r="M2890" s="15" t="s">
        <v>282</v>
      </c>
      <c r="N2890" s="14">
        <v>2015</v>
      </c>
      <c r="O2890" s="15" t="s">
        <v>25448</v>
      </c>
      <c r="P2890" s="15" t="s">
        <v>106</v>
      </c>
      <c r="Q2890" s="15" t="s">
        <v>47065</v>
      </c>
      <c r="R2890" s="15" t="s">
        <v>25449</v>
      </c>
      <c r="S2890" s="15" t="s">
        <v>25450</v>
      </c>
      <c r="T2890" s="15" t="s">
        <v>174</v>
      </c>
      <c r="U2890" s="15" t="s">
        <v>53</v>
      </c>
      <c r="V2890" s="15" t="s">
        <v>45529</v>
      </c>
      <c r="W2890" s="15" t="s">
        <v>1357</v>
      </c>
      <c r="X2890" s="15" t="str">
        <f>_xlfn.XLOOKUP(_LOOKUP[[#This Row],[AdjusterMemberName]],_Adjuster[Adjuster Name],_Adjuster[Email],,0)</f>
        <v>jRivera1@knightcompany.com</v>
      </c>
      <c r="Y2890" s="15" t="str">
        <f>_xlfn.XLOOKUP(_LOOKUP[[#This Row],[AdjusterMemberName]],_Adjuster[Adjuster Name],_Adjuster[Phone Number],,0)</f>
        <v>424-559-5239</v>
      </c>
      <c r="Z2890" s="15" t="s">
        <v>25451</v>
      </c>
      <c r="AA28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856 E 106Th St, Los Angeles  CA 90002</v>
      </c>
      <c r="AB2890" s="15"/>
    </row>
    <row r="2891" spans="1:28" x14ac:dyDescent="0.3">
      <c r="A2891" s="14">
        <v>1</v>
      </c>
      <c r="B2891" s="14">
        <v>1</v>
      </c>
      <c r="C2891" s="15" t="s">
        <v>25452</v>
      </c>
      <c r="D2891" s="15" t="s">
        <v>25452</v>
      </c>
      <c r="E2891" s="15">
        <v>45609</v>
      </c>
      <c r="F2891" s="15" t="s">
        <v>25453</v>
      </c>
      <c r="G2891" s="15">
        <v>45553</v>
      </c>
      <c r="H2891" s="15">
        <v>45734</v>
      </c>
      <c r="I2891" s="15" t="s">
        <v>25454</v>
      </c>
      <c r="J2891" s="15" t="s">
        <v>25455</v>
      </c>
      <c r="K2891" s="15" t="s">
        <v>45388</v>
      </c>
      <c r="L2891" s="15" t="s">
        <v>25</v>
      </c>
      <c r="M2891" s="15" t="s">
        <v>480</v>
      </c>
      <c r="N2891" s="14">
        <v>2016</v>
      </c>
      <c r="O2891" s="15" t="s">
        <v>25456</v>
      </c>
      <c r="P2891" s="15" t="s">
        <v>106</v>
      </c>
      <c r="Q2891" s="15" t="s">
        <v>47019</v>
      </c>
      <c r="R2891" s="15" t="s">
        <v>25457</v>
      </c>
      <c r="S2891" s="15" t="s">
        <v>25458</v>
      </c>
      <c r="T2891" s="15" t="s">
        <v>243</v>
      </c>
      <c r="U2891" s="15" t="s">
        <v>53</v>
      </c>
      <c r="V2891" s="15" t="s">
        <v>45830</v>
      </c>
      <c r="W2891" s="15" t="s">
        <v>6921</v>
      </c>
      <c r="X2891" s="15" t="str">
        <f>_xlfn.XLOOKUP(_LOOKUP[[#This Row],[AdjusterMemberName]],_Adjuster[Adjuster Name],_Adjuster[Email],,0)</f>
        <v>AWallace@knightcompany.com</v>
      </c>
      <c r="Y2891" s="15" t="str">
        <f>_xlfn.XLOOKUP(_LOOKUP[[#This Row],[AdjusterMemberName]],_Adjuster[Adjuster Name],_Adjuster[Phone Number],,0)</f>
        <v>424-559-5734</v>
      </c>
      <c r="Z2891" s="15" t="s">
        <v>25459</v>
      </c>
      <c r="AA28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30714 Golden Pond Pl, Menifee  CA 92584</v>
      </c>
      <c r="AB2891" s="15"/>
    </row>
    <row r="2892" spans="1:28" x14ac:dyDescent="0.3">
      <c r="A2892" s="14">
        <v>1</v>
      </c>
      <c r="B2892" s="14">
        <v>1</v>
      </c>
      <c r="C2892" s="15" t="s">
        <v>25551</v>
      </c>
      <c r="D2892" s="15" t="s">
        <v>25551</v>
      </c>
      <c r="E2892" s="15">
        <v>45609</v>
      </c>
      <c r="F2892" s="15" t="s">
        <v>25552</v>
      </c>
      <c r="G2892" s="15">
        <v>45223</v>
      </c>
      <c r="H2892" s="15">
        <v>45406</v>
      </c>
      <c r="I2892" s="15" t="s">
        <v>25553</v>
      </c>
      <c r="J2892" s="15" t="s">
        <v>25554</v>
      </c>
      <c r="K2892" s="15" t="s">
        <v>45481</v>
      </c>
      <c r="L2892" s="15" t="s">
        <v>103</v>
      </c>
      <c r="M2892" s="15" t="s">
        <v>304</v>
      </c>
      <c r="N2892" s="14">
        <v>1998</v>
      </c>
      <c r="O2892" s="15" t="s">
        <v>25555</v>
      </c>
      <c r="P2892" s="15" t="s">
        <v>106</v>
      </c>
      <c r="Q2892" s="15" t="s">
        <v>119</v>
      </c>
      <c r="R2892" s="15" t="s">
        <v>1559</v>
      </c>
      <c r="S2892" s="15" t="s">
        <v>25556</v>
      </c>
      <c r="T2892" s="15" t="s">
        <v>8399</v>
      </c>
      <c r="U2892" s="15" t="s">
        <v>53</v>
      </c>
      <c r="V2892" s="15" t="s">
        <v>46171</v>
      </c>
      <c r="W2892" s="15" t="s">
        <v>22473</v>
      </c>
      <c r="X2892" s="15" t="e">
        <f>_xlfn.XLOOKUP(_LOOKUP[[#This Row],[AdjusterMemberName]],_Adjuster[Adjuster Name],_Adjuster[Email],,0)</f>
        <v>#N/A</v>
      </c>
      <c r="Y2892" s="15" t="e">
        <f>_xlfn.XLOOKUP(_LOOKUP[[#This Row],[AdjusterMemberName]],_Adjuster[Adjuster Name],_Adjuster[Phone Number],,0)</f>
        <v>#N/A</v>
      </c>
      <c r="Z2892" s="15" t="s">
        <v>25557</v>
      </c>
      <c r="AA28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808 N Paliside, Santa Maria  CA 93454</v>
      </c>
      <c r="AB2892" s="15">
        <v>45379</v>
      </c>
    </row>
    <row r="2893" spans="1:28" x14ac:dyDescent="0.3">
      <c r="A2893" s="14">
        <v>1</v>
      </c>
      <c r="B2893" s="14">
        <v>0</v>
      </c>
      <c r="C2893" s="15" t="s">
        <v>25551</v>
      </c>
      <c r="D2893" s="15" t="s">
        <v>25798</v>
      </c>
      <c r="E2893" s="15">
        <v>45609</v>
      </c>
      <c r="F2893" s="15" t="s">
        <v>25799</v>
      </c>
      <c r="G2893" s="15">
        <v>45428</v>
      </c>
      <c r="H2893" s="15">
        <v>45612</v>
      </c>
      <c r="I2893" s="15" t="s">
        <v>25800</v>
      </c>
      <c r="J2893" s="15" t="s">
        <v>25801</v>
      </c>
      <c r="K2893" s="15" t="s">
        <v>45481</v>
      </c>
      <c r="L2893" s="15" t="s">
        <v>103</v>
      </c>
      <c r="M2893" s="15" t="s">
        <v>304</v>
      </c>
      <c r="N2893" s="14">
        <v>1998</v>
      </c>
      <c r="O2893" s="15" t="s">
        <v>25555</v>
      </c>
      <c r="P2893" s="15" t="s">
        <v>106</v>
      </c>
      <c r="Q2893" s="15" t="s">
        <v>47065</v>
      </c>
      <c r="R2893" s="15" t="s">
        <v>1559</v>
      </c>
      <c r="S2893" s="15" t="s">
        <v>25802</v>
      </c>
      <c r="T2893" s="15" t="s">
        <v>8399</v>
      </c>
      <c r="U2893" s="15" t="s">
        <v>53</v>
      </c>
      <c r="V2893" s="15" t="s">
        <v>46171</v>
      </c>
      <c r="W2893" s="15" t="s">
        <v>1186</v>
      </c>
      <c r="X2893" s="15" t="str">
        <f>_xlfn.XLOOKUP(_LOOKUP[[#This Row],[AdjusterMemberName]],_Adjuster[Adjuster Name],_Adjuster[Email],,0)</f>
        <v>sAkinleye@knightcompany.com</v>
      </c>
      <c r="Y2893" s="15" t="str">
        <f>_xlfn.XLOOKUP(_LOOKUP[[#This Row],[AdjusterMemberName]],_Adjuster[Adjuster Name],_Adjuster[Phone Number],,0)</f>
        <v>424-559-5280</v>
      </c>
      <c r="Z2893" s="15" t="s">
        <v>25803</v>
      </c>
      <c r="AA28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808 N Palisade Dr., Santa Maria  CA 93454</v>
      </c>
      <c r="AB2893" s="15">
        <v>45610</v>
      </c>
    </row>
    <row r="2894" spans="1:28" x14ac:dyDescent="0.3">
      <c r="A2894" s="14">
        <v>1</v>
      </c>
      <c r="B2894" s="14">
        <v>1</v>
      </c>
      <c r="C2894" s="15" t="s">
        <v>26029</v>
      </c>
      <c r="D2894" s="15" t="s">
        <v>26029</v>
      </c>
      <c r="E2894" s="15">
        <v>45609</v>
      </c>
      <c r="F2894" s="15" t="s">
        <v>26030</v>
      </c>
      <c r="G2894" s="15">
        <v>45588</v>
      </c>
      <c r="H2894" s="15">
        <v>45770</v>
      </c>
      <c r="I2894" s="15" t="s">
        <v>26031</v>
      </c>
      <c r="J2894" s="15" t="s">
        <v>26032</v>
      </c>
      <c r="K2894" s="15" t="s">
        <v>46062</v>
      </c>
      <c r="L2894" s="15" t="s">
        <v>25</v>
      </c>
      <c r="M2894" s="15" t="s">
        <v>1896</v>
      </c>
      <c r="N2894" s="14">
        <v>2002</v>
      </c>
      <c r="O2894" s="15" t="s">
        <v>26033</v>
      </c>
      <c r="P2894" s="15" t="s">
        <v>106</v>
      </c>
      <c r="Q2894" s="15" t="s">
        <v>47125</v>
      </c>
      <c r="R2894" s="15" t="s">
        <v>5339</v>
      </c>
      <c r="S2894" s="15" t="s">
        <v>26034</v>
      </c>
      <c r="T2894" s="15" t="s">
        <v>1091</v>
      </c>
      <c r="U2894" s="15" t="s">
        <v>53</v>
      </c>
      <c r="V2894" s="15" t="s">
        <v>45457</v>
      </c>
      <c r="W2894" s="15" t="s">
        <v>6921</v>
      </c>
      <c r="X2894" s="15" t="str">
        <f>_xlfn.XLOOKUP(_LOOKUP[[#This Row],[AdjusterMemberName]],_Adjuster[Adjuster Name],_Adjuster[Email],,0)</f>
        <v>AWallace@knightcompany.com</v>
      </c>
      <c r="Y2894" s="15" t="str">
        <f>_xlfn.XLOOKUP(_LOOKUP[[#This Row],[AdjusterMemberName]],_Adjuster[Adjuster Name],_Adjuster[Phone Number],,0)</f>
        <v>424-559-5734</v>
      </c>
      <c r="Z2894" s="15" t="s">
        <v>26035</v>
      </c>
      <c r="AA28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68 Lou Ann Pl, Pittsburg  CA 94565</v>
      </c>
      <c r="AB2894" s="15"/>
    </row>
    <row r="2895" spans="1:28" x14ac:dyDescent="0.3">
      <c r="A2895" s="14">
        <v>1</v>
      </c>
      <c r="B2895" s="14">
        <v>1</v>
      </c>
      <c r="C2895" s="15" t="s">
        <v>28048</v>
      </c>
      <c r="D2895" s="15" t="s">
        <v>28048</v>
      </c>
      <c r="E2895" s="15">
        <v>45609</v>
      </c>
      <c r="F2895" s="15" t="s">
        <v>28049</v>
      </c>
      <c r="G2895" s="15">
        <v>45447</v>
      </c>
      <c r="H2895" s="15">
        <v>45630</v>
      </c>
      <c r="I2895" s="15" t="s">
        <v>28050</v>
      </c>
      <c r="J2895" s="15" t="s">
        <v>28051</v>
      </c>
      <c r="K2895" s="15" t="s">
        <v>46193</v>
      </c>
      <c r="L2895" s="15" t="s">
        <v>1493</v>
      </c>
      <c r="M2895" s="15" t="s">
        <v>1760</v>
      </c>
      <c r="N2895" s="14">
        <v>2023</v>
      </c>
      <c r="O2895" s="15" t="s">
        <v>28052</v>
      </c>
      <c r="P2895" s="15" t="s">
        <v>81</v>
      </c>
      <c r="Q2895" s="15" t="s">
        <v>47079</v>
      </c>
      <c r="R2895" s="15" t="s">
        <v>28053</v>
      </c>
      <c r="S2895" s="15" t="s">
        <v>28054</v>
      </c>
      <c r="T2895" s="15" t="s">
        <v>174</v>
      </c>
      <c r="U2895" s="15" t="s">
        <v>53</v>
      </c>
      <c r="V2895" s="15" t="s">
        <v>45537</v>
      </c>
      <c r="W2895" s="15" t="s">
        <v>3184</v>
      </c>
      <c r="X2895" s="15" t="str">
        <f>_xlfn.XLOOKUP(_LOOKUP[[#This Row],[AdjusterMemberName]],_Adjuster[Adjuster Name],_Adjuster[Email],,0)</f>
        <v>mQualls@knightcompany.com</v>
      </c>
      <c r="Y2895" s="15" t="str">
        <f>_xlfn.XLOOKUP(_LOOKUP[[#This Row],[AdjusterMemberName]],_Adjuster[Adjuster Name],_Adjuster[Phone Number],,0)</f>
        <v>424-559-5436</v>
      </c>
      <c r="Z2895" s="15" t="s">
        <v>28055</v>
      </c>
      <c r="AA28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1046 S Hobart Blvd Apt 5, Los Angeles  CA 90006</v>
      </c>
      <c r="AB2895" s="15"/>
    </row>
    <row r="2896" spans="1:28" x14ac:dyDescent="0.3">
      <c r="A2896" s="14">
        <v>1</v>
      </c>
      <c r="B2896" s="14">
        <v>1</v>
      </c>
      <c r="C2896" s="15" t="s">
        <v>22392</v>
      </c>
      <c r="D2896" s="15" t="s">
        <v>22392</v>
      </c>
      <c r="E2896" s="15">
        <v>45608</v>
      </c>
      <c r="F2896" s="15" t="s">
        <v>22393</v>
      </c>
      <c r="G2896" s="15">
        <v>45456</v>
      </c>
      <c r="H2896" s="15">
        <v>45639</v>
      </c>
      <c r="I2896" s="15" t="s">
        <v>24216</v>
      </c>
      <c r="J2896" s="15" t="s">
        <v>24207</v>
      </c>
      <c r="K2896" s="15" t="s">
        <v>45434</v>
      </c>
      <c r="L2896" s="15" t="s">
        <v>103</v>
      </c>
      <c r="M2896" s="15" t="s">
        <v>104</v>
      </c>
      <c r="N2896" s="14">
        <v>2021</v>
      </c>
      <c r="O2896" s="15" t="s">
        <v>24217</v>
      </c>
      <c r="P2896" s="15" t="s">
        <v>106</v>
      </c>
      <c r="Q2896" s="15" t="s">
        <v>47116</v>
      </c>
      <c r="R2896" s="15" t="s">
        <v>22397</v>
      </c>
      <c r="S2896" s="15" t="s">
        <v>22398</v>
      </c>
      <c r="T2896" s="15" t="s">
        <v>1156</v>
      </c>
      <c r="U2896" s="15" t="s">
        <v>53</v>
      </c>
      <c r="V2896" s="15" t="s">
        <v>46047</v>
      </c>
      <c r="W2896" s="15" t="s">
        <v>54</v>
      </c>
      <c r="X2896" s="15" t="str">
        <f>_xlfn.XLOOKUP(_LOOKUP[[#This Row],[AdjusterMemberName]],_Adjuster[Adjuster Name],_Adjuster[Email],,0)</f>
        <v>JRubalcava@knightcompany.com</v>
      </c>
      <c r="Y2896" s="15" t="str">
        <f>_xlfn.XLOOKUP(_LOOKUP[[#This Row],[AdjusterMemberName]],_Adjuster[Adjuster Name],_Adjuster[Phone Number],,0)</f>
        <v>424-559-5420</v>
      </c>
      <c r="Z2896" s="15" t="s">
        <v>22399</v>
      </c>
      <c r="AA28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1555 164Th Ave Apt 17, San Leandro  CA 94578</v>
      </c>
      <c r="AB2896" s="15"/>
    </row>
    <row r="2897" spans="1:28" x14ac:dyDescent="0.3">
      <c r="A2897" s="14">
        <v>1</v>
      </c>
      <c r="B2897" s="14">
        <v>1</v>
      </c>
      <c r="C2897" s="15" t="s">
        <v>24218</v>
      </c>
      <c r="D2897" s="15" t="s">
        <v>24218</v>
      </c>
      <c r="E2897" s="15">
        <v>45608</v>
      </c>
      <c r="F2897" s="15" t="s">
        <v>24219</v>
      </c>
      <c r="G2897" s="15">
        <v>45584</v>
      </c>
      <c r="H2897" s="15">
        <v>45766</v>
      </c>
      <c r="I2897" s="15" t="s">
        <v>24220</v>
      </c>
      <c r="J2897" s="15" t="s">
        <v>24221</v>
      </c>
      <c r="K2897" s="15" t="s">
        <v>45477</v>
      </c>
      <c r="L2897" s="15" t="s">
        <v>441</v>
      </c>
      <c r="M2897" s="15" t="s">
        <v>1126</v>
      </c>
      <c r="N2897" s="14">
        <v>2020</v>
      </c>
      <c r="O2897" s="15" t="s">
        <v>24222</v>
      </c>
      <c r="P2897" s="15" t="s">
        <v>106</v>
      </c>
      <c r="Q2897" s="15" t="s">
        <v>47019</v>
      </c>
      <c r="R2897" s="15" t="s">
        <v>24223</v>
      </c>
      <c r="S2897" s="15" t="s">
        <v>24224</v>
      </c>
      <c r="T2897" s="15" t="s">
        <v>9366</v>
      </c>
      <c r="U2897" s="15" t="s">
        <v>53</v>
      </c>
      <c r="V2897" s="15" t="s">
        <v>45495</v>
      </c>
      <c r="W2897" s="15" t="s">
        <v>3184</v>
      </c>
      <c r="X2897" s="15" t="str">
        <f>_xlfn.XLOOKUP(_LOOKUP[[#This Row],[AdjusterMemberName]],_Adjuster[Adjuster Name],_Adjuster[Email],,0)</f>
        <v>mQualls@knightcompany.com</v>
      </c>
      <c r="Y2897" s="15" t="str">
        <f>_xlfn.XLOOKUP(_LOOKUP[[#This Row],[AdjusterMemberName]],_Adjuster[Adjuster Name],_Adjuster[Phone Number],,0)</f>
        <v>424-559-5436</v>
      </c>
      <c r="Z2897" s="15" t="s">
        <v>24225</v>
      </c>
      <c r="AA28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31186 Robertson St, Homeland  CA 92548</v>
      </c>
      <c r="AB2897" s="15"/>
    </row>
    <row r="2898" spans="1:28" x14ac:dyDescent="0.3">
      <c r="A2898" s="14">
        <v>1</v>
      </c>
      <c r="B2898" s="14">
        <v>0</v>
      </c>
      <c r="C2898" s="15" t="s">
        <v>24259</v>
      </c>
      <c r="D2898" s="15" t="s">
        <v>24260</v>
      </c>
      <c r="E2898" s="15">
        <v>45608</v>
      </c>
      <c r="F2898" s="15" t="s">
        <v>24261</v>
      </c>
      <c r="G2898" s="15">
        <v>45485</v>
      </c>
      <c r="H2898" s="15">
        <v>45669</v>
      </c>
      <c r="I2898" s="15" t="s">
        <v>24262</v>
      </c>
      <c r="J2898" s="15" t="s">
        <v>24263</v>
      </c>
      <c r="K2898" s="15" t="s">
        <v>46101</v>
      </c>
      <c r="L2898" s="15" t="s">
        <v>25</v>
      </c>
      <c r="M2898" s="15" t="s">
        <v>1896</v>
      </c>
      <c r="N2898" s="14">
        <v>2014</v>
      </c>
      <c r="O2898" s="15" t="s">
        <v>24264</v>
      </c>
      <c r="P2898" s="15" t="s">
        <v>106</v>
      </c>
      <c r="Q2898" s="15" t="s">
        <v>47093</v>
      </c>
      <c r="R2898" s="15" t="s">
        <v>24265</v>
      </c>
      <c r="S2898" s="15" t="s">
        <v>24266</v>
      </c>
      <c r="T2898" s="15" t="s">
        <v>186</v>
      </c>
      <c r="U2898" s="15" t="s">
        <v>53</v>
      </c>
      <c r="V2898" s="15" t="s">
        <v>45877</v>
      </c>
      <c r="W2898" s="15" t="s">
        <v>1544</v>
      </c>
      <c r="X2898" s="15" t="str">
        <f>_xlfn.XLOOKUP(_LOOKUP[[#This Row],[AdjusterMemberName]],_Adjuster[Adjuster Name],_Adjuster[Email],,0)</f>
        <v>CRodriguez5@knightcompany.com</v>
      </c>
      <c r="Y2898" s="15" t="str">
        <f>_xlfn.XLOOKUP(_LOOKUP[[#This Row],[AdjusterMemberName]],_Adjuster[Adjuster Name],_Adjuster[Phone Number],,0)</f>
        <v>323-456-1708</v>
      </c>
      <c r="Z2898" s="15" t="s">
        <v>24267</v>
      </c>
      <c r="AA28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1150 W Brook St Apt 11, Santa Ana  CA 92703</v>
      </c>
      <c r="AB2898" s="15"/>
    </row>
    <row r="2899" spans="1:28" x14ac:dyDescent="0.3">
      <c r="A2899" s="14">
        <v>1</v>
      </c>
      <c r="B2899" s="14">
        <v>1</v>
      </c>
      <c r="C2899" s="15" t="s">
        <v>24331</v>
      </c>
      <c r="D2899" s="15" t="s">
        <v>24331</v>
      </c>
      <c r="E2899" s="15">
        <v>45608</v>
      </c>
      <c r="F2899" s="15" t="s">
        <v>24332</v>
      </c>
      <c r="G2899" s="15">
        <v>45566</v>
      </c>
      <c r="H2899" s="15">
        <v>45748</v>
      </c>
      <c r="I2899" s="15" t="s">
        <v>24333</v>
      </c>
      <c r="J2899" s="15" t="s">
        <v>24334</v>
      </c>
      <c r="K2899" s="15" t="s">
        <v>45875</v>
      </c>
      <c r="L2899" s="15" t="s">
        <v>139</v>
      </c>
      <c r="M2899" s="15" t="s">
        <v>470</v>
      </c>
      <c r="N2899" s="14">
        <v>2019</v>
      </c>
      <c r="O2899" s="15" t="s">
        <v>24335</v>
      </c>
      <c r="P2899" s="15" t="s">
        <v>106</v>
      </c>
      <c r="Q2899" s="15" t="s">
        <v>47139</v>
      </c>
      <c r="R2899" s="15" t="s">
        <v>24336</v>
      </c>
      <c r="S2899" s="15" t="s">
        <v>24337</v>
      </c>
      <c r="T2899" s="15" t="s">
        <v>727</v>
      </c>
      <c r="U2899" s="15" t="s">
        <v>53</v>
      </c>
      <c r="V2899" s="15" t="s">
        <v>45480</v>
      </c>
      <c r="W2899" s="15" t="s">
        <v>3307</v>
      </c>
      <c r="X2899" s="15" t="e">
        <f>_xlfn.XLOOKUP(_LOOKUP[[#This Row],[AdjusterMemberName]],_Adjuster[Adjuster Name],_Adjuster[Email],,0)</f>
        <v>#N/A</v>
      </c>
      <c r="Y2899" s="15" t="e">
        <f>_xlfn.XLOOKUP(_LOOKUP[[#This Row],[AdjusterMemberName]],_Adjuster[Adjuster Name],_Adjuster[Phone Number],,0)</f>
        <v>#N/A</v>
      </c>
      <c r="Z2899" s="15" t="s">
        <v>24338</v>
      </c>
      <c r="AA28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2762 Del Oro Cir, Antioch  CA 94509</v>
      </c>
      <c r="AB2899" s="15"/>
    </row>
    <row r="2900" spans="1:28" x14ac:dyDescent="0.3">
      <c r="A2900" s="14">
        <v>1</v>
      </c>
      <c r="B2900" s="14">
        <v>1</v>
      </c>
      <c r="C2900" s="15" t="s">
        <v>24360</v>
      </c>
      <c r="D2900" s="15" t="s">
        <v>24360</v>
      </c>
      <c r="E2900" s="15">
        <v>45608</v>
      </c>
      <c r="F2900" s="15" t="s">
        <v>24361</v>
      </c>
      <c r="G2900" s="15">
        <v>45471</v>
      </c>
      <c r="H2900" s="15">
        <v>45654</v>
      </c>
      <c r="I2900" s="15" t="s">
        <v>24362</v>
      </c>
      <c r="J2900" s="15" t="s">
        <v>24363</v>
      </c>
      <c r="K2900" s="15" t="s">
        <v>45394</v>
      </c>
      <c r="L2900" s="15" t="s">
        <v>314</v>
      </c>
      <c r="M2900" s="15" t="s">
        <v>978</v>
      </c>
      <c r="N2900" s="14">
        <v>2007</v>
      </c>
      <c r="O2900" s="15" t="s">
        <v>24364</v>
      </c>
      <c r="P2900" s="15" t="s">
        <v>106</v>
      </c>
      <c r="Q2900" s="15" t="s">
        <v>47065</v>
      </c>
      <c r="R2900" s="15" t="s">
        <v>20012</v>
      </c>
      <c r="S2900" s="15" t="s">
        <v>24365</v>
      </c>
      <c r="T2900" s="15" t="s">
        <v>8399</v>
      </c>
      <c r="U2900" s="15" t="s">
        <v>53</v>
      </c>
      <c r="V2900" s="15" t="s">
        <v>46120</v>
      </c>
      <c r="W2900" s="15" t="s">
        <v>1186</v>
      </c>
      <c r="X2900" s="15" t="str">
        <f>_xlfn.XLOOKUP(_LOOKUP[[#This Row],[AdjusterMemberName]],_Adjuster[Adjuster Name],_Adjuster[Email],,0)</f>
        <v>sAkinleye@knightcompany.com</v>
      </c>
      <c r="Y2900" s="15" t="str">
        <f>_xlfn.XLOOKUP(_LOOKUP[[#This Row],[AdjusterMemberName]],_Adjuster[Adjuster Name],_Adjuster[Phone Number],,0)</f>
        <v>424-559-5280</v>
      </c>
      <c r="Z2900" s="15" t="s">
        <v>24366</v>
      </c>
      <c r="AA29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922 W Anthony Pl, Santa Maria  CA 93458</v>
      </c>
      <c r="AB2900" s="15"/>
    </row>
    <row r="2901" spans="1:28" x14ac:dyDescent="0.3">
      <c r="A2901" s="14">
        <v>1</v>
      </c>
      <c r="B2901" s="14">
        <v>1</v>
      </c>
      <c r="C2901" s="15" t="s">
        <v>24392</v>
      </c>
      <c r="D2901" s="15" t="s">
        <v>24392</v>
      </c>
      <c r="E2901" s="15">
        <v>45608</v>
      </c>
      <c r="F2901" s="15" t="s">
        <v>24393</v>
      </c>
      <c r="G2901" s="15">
        <v>45555</v>
      </c>
      <c r="H2901" s="15">
        <v>45736</v>
      </c>
      <c r="I2901" s="15" t="s">
        <v>24394</v>
      </c>
      <c r="J2901" s="15" t="s">
        <v>24395</v>
      </c>
      <c r="K2901" s="15" t="s">
        <v>45397</v>
      </c>
      <c r="L2901" s="15" t="s">
        <v>91</v>
      </c>
      <c r="M2901" s="15" t="s">
        <v>3016</v>
      </c>
      <c r="N2901" s="14">
        <v>2009</v>
      </c>
      <c r="O2901" s="15" t="s">
        <v>24396</v>
      </c>
      <c r="P2901" s="15" t="s">
        <v>106</v>
      </c>
      <c r="Q2901" s="15" t="s">
        <v>47019</v>
      </c>
      <c r="R2901" s="15" t="s">
        <v>24397</v>
      </c>
      <c r="S2901" s="15" t="s">
        <v>24398</v>
      </c>
      <c r="T2901" s="15" t="s">
        <v>24399</v>
      </c>
      <c r="U2901" s="15" t="s">
        <v>53</v>
      </c>
      <c r="V2901" s="15" t="s">
        <v>45806</v>
      </c>
      <c r="W2901" s="15" t="s">
        <v>3184</v>
      </c>
      <c r="X2901" s="15" t="str">
        <f>_xlfn.XLOOKUP(_LOOKUP[[#This Row],[AdjusterMemberName]],_Adjuster[Adjuster Name],_Adjuster[Email],,0)</f>
        <v>mQualls@knightcompany.com</v>
      </c>
      <c r="Y2901" s="15" t="str">
        <f>_xlfn.XLOOKUP(_LOOKUP[[#This Row],[AdjusterMemberName]],_Adjuster[Adjuster Name],_Adjuster[Phone Number],,0)</f>
        <v>424-559-5436</v>
      </c>
      <c r="Z2901" s="15" t="s">
        <v>24400</v>
      </c>
      <c r="AA29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818 6Th St, Point Richmond  CA 94801</v>
      </c>
      <c r="AB2901" s="15"/>
    </row>
    <row r="2902" spans="1:28" x14ac:dyDescent="0.3">
      <c r="A2902" s="14">
        <v>1</v>
      </c>
      <c r="B2902" s="14">
        <v>1</v>
      </c>
      <c r="C2902" s="15" t="s">
        <v>21790</v>
      </c>
      <c r="D2902" s="15" t="s">
        <v>21790</v>
      </c>
      <c r="E2902" s="15">
        <v>45608</v>
      </c>
      <c r="F2902" s="15" t="s">
        <v>24424</v>
      </c>
      <c r="G2902" s="15">
        <v>45467</v>
      </c>
      <c r="H2902" s="15">
        <v>45650</v>
      </c>
      <c r="I2902" s="15" t="s">
        <v>24425</v>
      </c>
      <c r="J2902" s="15" t="s">
        <v>24426</v>
      </c>
      <c r="K2902" s="15" t="s">
        <v>45704</v>
      </c>
      <c r="L2902" s="15" t="s">
        <v>128</v>
      </c>
      <c r="M2902" s="15" t="s">
        <v>129</v>
      </c>
      <c r="N2902" s="14">
        <v>2024</v>
      </c>
      <c r="O2902" s="15" t="s">
        <v>24427</v>
      </c>
      <c r="P2902" s="15" t="s">
        <v>81</v>
      </c>
      <c r="Q2902" s="15" t="s">
        <v>47019</v>
      </c>
      <c r="R2902" s="15" t="s">
        <v>931</v>
      </c>
      <c r="S2902" s="15" t="s">
        <v>24428</v>
      </c>
      <c r="T2902" s="15" t="s">
        <v>174</v>
      </c>
      <c r="U2902" s="15" t="s">
        <v>53</v>
      </c>
      <c r="V2902" s="15" t="s">
        <v>45614</v>
      </c>
      <c r="W2902" s="15" t="s">
        <v>264</v>
      </c>
      <c r="X2902" s="15" t="str">
        <f>_xlfn.XLOOKUP(_LOOKUP[[#This Row],[AdjusterMemberName]],_Adjuster[Adjuster Name],_Adjuster[Email],,0)</f>
        <v>sBonnevie@knightcompany.com</v>
      </c>
      <c r="Y2902" s="15" t="str">
        <f>_xlfn.XLOOKUP(_LOOKUP[[#This Row],[AdjusterMemberName]],_Adjuster[Adjuster Name],_Adjuster[Phone Number],,0)</f>
        <v>323-692-4064</v>
      </c>
      <c r="Z2902" s="15" t="s">
        <v>24429</v>
      </c>
      <c r="AA29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1041 N Bonnie Brae St Apt 17, Los Angeles  CA 90026</v>
      </c>
      <c r="AB2902" s="15"/>
    </row>
    <row r="2903" spans="1:28" x14ac:dyDescent="0.3">
      <c r="A2903" s="14">
        <v>1</v>
      </c>
      <c r="B2903" s="14">
        <v>1</v>
      </c>
      <c r="C2903" s="15" t="s">
        <v>24469</v>
      </c>
      <c r="D2903" s="15" t="s">
        <v>24469</v>
      </c>
      <c r="E2903" s="15">
        <v>45608</v>
      </c>
      <c r="F2903" s="15" t="s">
        <v>24470</v>
      </c>
      <c r="G2903" s="15">
        <v>45491</v>
      </c>
      <c r="H2903" s="15">
        <v>45675</v>
      </c>
      <c r="I2903" s="15" t="s">
        <v>24471</v>
      </c>
      <c r="J2903" s="15" t="s">
        <v>24472</v>
      </c>
      <c r="K2903" s="15" t="s">
        <v>45332</v>
      </c>
      <c r="L2903" s="15" t="s">
        <v>128</v>
      </c>
      <c r="M2903" s="15" t="s">
        <v>129</v>
      </c>
      <c r="N2903" s="14">
        <v>2018</v>
      </c>
      <c r="O2903" s="15" t="s">
        <v>24473</v>
      </c>
      <c r="P2903" s="15" t="s">
        <v>106</v>
      </c>
      <c r="Q2903" s="15" t="s">
        <v>47073</v>
      </c>
      <c r="R2903" s="15" t="s">
        <v>13012</v>
      </c>
      <c r="S2903" s="15" t="s">
        <v>24474</v>
      </c>
      <c r="T2903" s="15" t="s">
        <v>174</v>
      </c>
      <c r="U2903" s="15" t="s">
        <v>53</v>
      </c>
      <c r="V2903" s="15" t="s">
        <v>45878</v>
      </c>
      <c r="W2903" s="15" t="s">
        <v>1186</v>
      </c>
      <c r="X2903" s="15" t="str">
        <f>_xlfn.XLOOKUP(_LOOKUP[[#This Row],[AdjusterMemberName]],_Adjuster[Adjuster Name],_Adjuster[Email],,0)</f>
        <v>sAkinleye@knightcompany.com</v>
      </c>
      <c r="Y2903" s="15" t="str">
        <f>_xlfn.XLOOKUP(_LOOKUP[[#This Row],[AdjusterMemberName]],_Adjuster[Adjuster Name],_Adjuster[Phone Number],,0)</f>
        <v>424-559-5280</v>
      </c>
      <c r="Z2903" s="15" t="s">
        <v>24475</v>
      </c>
      <c r="AA29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4180 Marlton Ave Apt 27, Los Angeles  CA 90008</v>
      </c>
      <c r="AB2903" s="15">
        <v>45655</v>
      </c>
    </row>
    <row r="2904" spans="1:28" x14ac:dyDescent="0.3">
      <c r="A2904" s="14">
        <v>1</v>
      </c>
      <c r="B2904" s="14">
        <v>1</v>
      </c>
      <c r="C2904" s="15" t="s">
        <v>24511</v>
      </c>
      <c r="D2904" s="15" t="s">
        <v>24512</v>
      </c>
      <c r="E2904" s="15">
        <v>45608</v>
      </c>
      <c r="F2904" s="15" t="s">
        <v>24513</v>
      </c>
      <c r="G2904" s="15">
        <v>45524</v>
      </c>
      <c r="H2904" s="15">
        <v>45708</v>
      </c>
      <c r="I2904" s="15" t="s">
        <v>24514</v>
      </c>
      <c r="J2904" s="15" t="s">
        <v>24515</v>
      </c>
      <c r="K2904" s="15" t="s">
        <v>45704</v>
      </c>
      <c r="L2904" s="15" t="s">
        <v>103</v>
      </c>
      <c r="M2904" s="15" t="s">
        <v>304</v>
      </c>
      <c r="N2904" s="14">
        <v>2020</v>
      </c>
      <c r="O2904" s="15" t="s">
        <v>24516</v>
      </c>
      <c r="P2904" s="15" t="s">
        <v>81</v>
      </c>
      <c r="Q2904" s="15" t="s">
        <v>47168</v>
      </c>
      <c r="R2904" s="15" t="s">
        <v>24517</v>
      </c>
      <c r="S2904" s="15" t="s">
        <v>24518</v>
      </c>
      <c r="T2904" s="15" t="s">
        <v>2543</v>
      </c>
      <c r="U2904" s="15" t="s">
        <v>53</v>
      </c>
      <c r="V2904" s="15" t="s">
        <v>45461</v>
      </c>
      <c r="W2904" s="15" t="s">
        <v>175</v>
      </c>
      <c r="X2904" s="15" t="e">
        <f>_xlfn.XLOOKUP(_LOOKUP[[#This Row],[AdjusterMemberName]],_Adjuster[Adjuster Name],_Adjuster[Email],,0)</f>
        <v>#N/A</v>
      </c>
      <c r="Y2904" s="15" t="e">
        <f>_xlfn.XLOOKUP(_LOOKUP[[#This Row],[AdjusterMemberName]],_Adjuster[Adjuster Name],_Adjuster[Phone Number],,0)</f>
        <v>#N/A</v>
      </c>
      <c r="Z2904" s="15" t="s">
        <v>24519</v>
      </c>
      <c r="AA29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 Chelsea Ct #2, Daly City  CA 94014</v>
      </c>
      <c r="AB2904" s="15"/>
    </row>
    <row r="2905" spans="1:28" x14ac:dyDescent="0.3">
      <c r="A2905" s="14">
        <v>1</v>
      </c>
      <c r="B2905" s="14">
        <v>1</v>
      </c>
      <c r="C2905" s="15" t="s">
        <v>25408</v>
      </c>
      <c r="D2905" s="15" t="s">
        <v>25408</v>
      </c>
      <c r="E2905" s="15">
        <v>45608</v>
      </c>
      <c r="F2905" s="15" t="s">
        <v>25409</v>
      </c>
      <c r="G2905" s="15">
        <v>45514</v>
      </c>
      <c r="H2905" s="15">
        <v>45698</v>
      </c>
      <c r="I2905" s="15" t="s">
        <v>25410</v>
      </c>
      <c r="J2905" s="15" t="s">
        <v>25411</v>
      </c>
      <c r="K2905" s="15" t="s">
        <v>46157</v>
      </c>
      <c r="L2905" s="15" t="s">
        <v>314</v>
      </c>
      <c r="M2905" s="15" t="s">
        <v>5866</v>
      </c>
      <c r="N2905" s="14">
        <v>2017</v>
      </c>
      <c r="O2905" s="15" t="s">
        <v>25412</v>
      </c>
      <c r="P2905" s="15" t="s">
        <v>106</v>
      </c>
      <c r="Q2905" s="15" t="s">
        <v>47073</v>
      </c>
      <c r="R2905" s="15" t="s">
        <v>25413</v>
      </c>
      <c r="S2905" s="15" t="s">
        <v>25414</v>
      </c>
      <c r="T2905" s="15" t="s">
        <v>366</v>
      </c>
      <c r="U2905" s="15" t="s">
        <v>53</v>
      </c>
      <c r="V2905" s="15" t="s">
        <v>46369</v>
      </c>
      <c r="W2905" s="15" t="s">
        <v>367</v>
      </c>
      <c r="X2905" s="15" t="str">
        <f>_xlfn.XLOOKUP(_LOOKUP[[#This Row],[AdjusterMemberName]],_Adjuster[Adjuster Name],_Adjuster[Email],,0)</f>
        <v>dHernandez4@knightcompany.com</v>
      </c>
      <c r="Y2905" s="15" t="str">
        <f>_xlfn.XLOOKUP(_LOOKUP[[#This Row],[AdjusterMemberName]],_Adjuster[Adjuster Name],_Adjuster[Phone Number],,0)</f>
        <v>323-315-7819</v>
      </c>
      <c r="Z2905" s="15" t="s">
        <v>25415</v>
      </c>
      <c r="AA29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10007 Lindero Ave, Montclair  CA 91763</v>
      </c>
      <c r="AB2905" s="15"/>
    </row>
    <row r="2906" spans="1:28" x14ac:dyDescent="0.3">
      <c r="A2906" s="14">
        <v>1</v>
      </c>
      <c r="B2906" s="14">
        <v>1</v>
      </c>
      <c r="C2906" s="15" t="s">
        <v>24501</v>
      </c>
      <c r="D2906" s="15" t="s">
        <v>24502</v>
      </c>
      <c r="E2906" s="15">
        <v>45608</v>
      </c>
      <c r="F2906" s="15" t="s">
        <v>24503</v>
      </c>
      <c r="G2906" s="15">
        <v>45496</v>
      </c>
      <c r="H2906" s="15">
        <v>45680</v>
      </c>
      <c r="I2906" s="15" t="s">
        <v>27658</v>
      </c>
      <c r="J2906" s="15" t="s">
        <v>27659</v>
      </c>
      <c r="K2906" s="15" t="s">
        <v>45875</v>
      </c>
      <c r="L2906" s="15" t="s">
        <v>103</v>
      </c>
      <c r="M2906" s="15" t="s">
        <v>304</v>
      </c>
      <c r="N2906" s="14">
        <v>2020</v>
      </c>
      <c r="O2906" s="15" t="s">
        <v>24506</v>
      </c>
      <c r="P2906" s="15" t="s">
        <v>106</v>
      </c>
      <c r="Q2906" s="15" t="s">
        <v>47019</v>
      </c>
      <c r="R2906" s="15" t="s">
        <v>4668</v>
      </c>
      <c r="S2906" s="15" t="s">
        <v>24507</v>
      </c>
      <c r="T2906" s="15" t="s">
        <v>174</v>
      </c>
      <c r="U2906" s="15" t="s">
        <v>53</v>
      </c>
      <c r="V2906" s="15" t="s">
        <v>45507</v>
      </c>
      <c r="W2906" s="15" t="s">
        <v>850</v>
      </c>
      <c r="X2906" s="15" t="e">
        <f>_xlfn.XLOOKUP(_LOOKUP[[#This Row],[AdjusterMemberName]],_Adjuster[Adjuster Name],_Adjuster[Email],,0)</f>
        <v>#N/A</v>
      </c>
      <c r="Y2906" s="15" t="e">
        <f>_xlfn.XLOOKUP(_LOOKUP[[#This Row],[AdjusterMemberName]],_Adjuster[Adjuster Name],_Adjuster[Phone Number],,0)</f>
        <v>#N/A</v>
      </c>
      <c r="Z2906" s="15" t="s">
        <v>24508</v>
      </c>
      <c r="AA29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5127 Clinton St, Los Angeles  CA 90004</v>
      </c>
      <c r="AB2906" s="15"/>
    </row>
    <row r="2907" spans="1:28" x14ac:dyDescent="0.3">
      <c r="A2907" s="14">
        <v>1</v>
      </c>
      <c r="B2907" s="14">
        <v>1</v>
      </c>
      <c r="C2907" s="15" t="s">
        <v>29016</v>
      </c>
      <c r="D2907" s="15" t="s">
        <v>29016</v>
      </c>
      <c r="E2907" s="15">
        <v>45608</v>
      </c>
      <c r="F2907" s="15" t="s">
        <v>29017</v>
      </c>
      <c r="G2907" s="15">
        <v>45465</v>
      </c>
      <c r="H2907" s="15">
        <v>45648</v>
      </c>
      <c r="I2907" s="15" t="s">
        <v>29018</v>
      </c>
      <c r="J2907" s="15" t="s">
        <v>29019</v>
      </c>
      <c r="K2907" s="15" t="s">
        <v>45341</v>
      </c>
      <c r="L2907" s="15" t="s">
        <v>128</v>
      </c>
      <c r="M2907" s="15" t="s">
        <v>129</v>
      </c>
      <c r="N2907" s="14">
        <v>2024</v>
      </c>
      <c r="O2907" s="15" t="s">
        <v>29020</v>
      </c>
      <c r="P2907" s="15" t="s">
        <v>81</v>
      </c>
      <c r="Q2907" s="15" t="s">
        <v>47019</v>
      </c>
      <c r="R2907" s="15" t="s">
        <v>29021</v>
      </c>
      <c r="S2907" s="15" t="s">
        <v>29022</v>
      </c>
      <c r="T2907" s="15" t="s">
        <v>174</v>
      </c>
      <c r="U2907" s="15" t="s">
        <v>53</v>
      </c>
      <c r="V2907" s="15" t="s">
        <v>45662</v>
      </c>
      <c r="W2907" s="15" t="s">
        <v>264</v>
      </c>
      <c r="X2907" s="15" t="str">
        <f>_xlfn.XLOOKUP(_LOOKUP[[#This Row],[AdjusterMemberName]],_Adjuster[Adjuster Name],_Adjuster[Email],,0)</f>
        <v>sBonnevie@knightcompany.com</v>
      </c>
      <c r="Y2907" s="15" t="str">
        <f>_xlfn.XLOOKUP(_LOOKUP[[#This Row],[AdjusterMemberName]],_Adjuster[Adjuster Name],_Adjuster[Phone Number],,0)</f>
        <v>323-692-4064</v>
      </c>
      <c r="Z2907" s="15" t="s">
        <v>29023</v>
      </c>
      <c r="AA29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3517 E 16Th St , Los Angeles  CA 90023</v>
      </c>
      <c r="AB2907" s="15"/>
    </row>
    <row r="2908" spans="1:28" x14ac:dyDescent="0.3">
      <c r="A2908" s="14">
        <v>1</v>
      </c>
      <c r="B2908" s="14">
        <v>1</v>
      </c>
      <c r="C2908" s="15" t="s">
        <v>12843</v>
      </c>
      <c r="D2908" s="15" t="s">
        <v>12843</v>
      </c>
      <c r="E2908" s="15">
        <v>45607</v>
      </c>
      <c r="F2908" s="15" t="s">
        <v>24183</v>
      </c>
      <c r="G2908" s="15">
        <v>45539</v>
      </c>
      <c r="H2908" s="15">
        <v>45720</v>
      </c>
      <c r="I2908" s="15" t="s">
        <v>24184</v>
      </c>
      <c r="J2908" s="15" t="s">
        <v>24185</v>
      </c>
      <c r="K2908" s="15" t="s">
        <v>45493</v>
      </c>
      <c r="L2908" s="15" t="s">
        <v>441</v>
      </c>
      <c r="M2908" s="15" t="s">
        <v>579</v>
      </c>
      <c r="N2908" s="14">
        <v>2017</v>
      </c>
      <c r="O2908" s="15" t="s">
        <v>12848</v>
      </c>
      <c r="P2908" s="15" t="s">
        <v>106</v>
      </c>
      <c r="Q2908" s="15" t="s">
        <v>47065</v>
      </c>
      <c r="R2908" s="15" t="s">
        <v>12849</v>
      </c>
      <c r="S2908" s="15" t="s">
        <v>12850</v>
      </c>
      <c r="T2908" s="15" t="s">
        <v>12851</v>
      </c>
      <c r="U2908" s="15" t="s">
        <v>53</v>
      </c>
      <c r="V2908" s="15" t="s">
        <v>46494</v>
      </c>
      <c r="W2908" s="15" t="s">
        <v>1624</v>
      </c>
      <c r="X2908" s="15" t="e">
        <f>_xlfn.XLOOKUP(_LOOKUP[[#This Row],[AdjusterMemberName]],_Adjuster[Adjuster Name],_Adjuster[Email],,0)</f>
        <v>#N/A</v>
      </c>
      <c r="Y2908" s="15" t="e">
        <f>_xlfn.XLOOKUP(_LOOKUP[[#This Row],[AdjusterMemberName]],_Adjuster[Adjuster Name],_Adjuster[Phone Number],,0)</f>
        <v>#N/A</v>
      </c>
      <c r="Z2908" s="15" t="s">
        <v>12852</v>
      </c>
      <c r="AA29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279 W Country Line Rd, Calimesa  CA 92320</v>
      </c>
      <c r="AB2908" s="15"/>
    </row>
    <row r="2909" spans="1:28" x14ac:dyDescent="0.3">
      <c r="A2909" s="14">
        <v>1</v>
      </c>
      <c r="B2909" s="14">
        <v>1</v>
      </c>
      <c r="C2909" s="15" t="s">
        <v>24195</v>
      </c>
      <c r="D2909" s="15" t="s">
        <v>24196</v>
      </c>
      <c r="E2909" s="15">
        <v>45607</v>
      </c>
      <c r="F2909" s="15" t="s">
        <v>24197</v>
      </c>
      <c r="G2909" s="15">
        <v>45537</v>
      </c>
      <c r="H2909" s="15">
        <v>45718</v>
      </c>
      <c r="I2909" s="15" t="s">
        <v>24198</v>
      </c>
      <c r="J2909" s="15" t="s">
        <v>24199</v>
      </c>
      <c r="K2909" s="15" t="s">
        <v>45330</v>
      </c>
      <c r="L2909" s="15" t="s">
        <v>103</v>
      </c>
      <c r="M2909" s="15" t="s">
        <v>890</v>
      </c>
      <c r="N2909" s="14">
        <v>2020</v>
      </c>
      <c r="O2909" s="15" t="s">
        <v>24200</v>
      </c>
      <c r="P2909" s="15" t="s">
        <v>106</v>
      </c>
      <c r="Q2909" s="15" t="s">
        <v>47019</v>
      </c>
      <c r="R2909" s="15" t="s">
        <v>24201</v>
      </c>
      <c r="S2909" s="15" t="s">
        <v>24202</v>
      </c>
      <c r="T2909" s="15" t="s">
        <v>2237</v>
      </c>
      <c r="U2909" s="15" t="s">
        <v>53</v>
      </c>
      <c r="V2909" s="15" t="s">
        <v>45384</v>
      </c>
      <c r="W2909" s="15" t="s">
        <v>1624</v>
      </c>
      <c r="X2909" s="15" t="e">
        <f>_xlfn.XLOOKUP(_LOOKUP[[#This Row],[AdjusterMemberName]],_Adjuster[Adjuster Name],_Adjuster[Email],,0)</f>
        <v>#N/A</v>
      </c>
      <c r="Y2909" s="15" t="e">
        <f>_xlfn.XLOOKUP(_LOOKUP[[#This Row],[AdjusterMemberName]],_Adjuster[Adjuster Name],_Adjuster[Phone Number],,0)</f>
        <v>#N/A</v>
      </c>
      <c r="Z2909" s="15" t="s">
        <v>24203</v>
      </c>
      <c r="AA29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11742 Ginger St, Adelanto  CA 92301</v>
      </c>
      <c r="AB2909" s="15"/>
    </row>
    <row r="2910" spans="1:28" x14ac:dyDescent="0.3">
      <c r="A2910" s="14">
        <v>1</v>
      </c>
      <c r="B2910" s="14">
        <v>1</v>
      </c>
      <c r="C2910" s="15" t="s">
        <v>24204</v>
      </c>
      <c r="D2910" s="15" t="s">
        <v>24204</v>
      </c>
      <c r="E2910" s="15">
        <v>45607</v>
      </c>
      <c r="F2910" s="15" t="s">
        <v>24205</v>
      </c>
      <c r="G2910" s="15">
        <v>45502</v>
      </c>
      <c r="H2910" s="15">
        <v>45686</v>
      </c>
      <c r="I2910" s="15" t="s">
        <v>24206</v>
      </c>
      <c r="J2910" s="15" t="s">
        <v>24207</v>
      </c>
      <c r="K2910" s="15" t="s">
        <v>45388</v>
      </c>
      <c r="L2910" s="15" t="s">
        <v>103</v>
      </c>
      <c r="M2910" s="15" t="s">
        <v>890</v>
      </c>
      <c r="N2910" s="14">
        <v>2017</v>
      </c>
      <c r="O2910" s="15" t="s">
        <v>24208</v>
      </c>
      <c r="P2910" s="15" t="s">
        <v>106</v>
      </c>
      <c r="Q2910" s="15" t="s">
        <v>47019</v>
      </c>
      <c r="R2910" s="15" t="s">
        <v>24209</v>
      </c>
      <c r="S2910" s="15" t="s">
        <v>24210</v>
      </c>
      <c r="T2910" s="15" t="s">
        <v>8399</v>
      </c>
      <c r="U2910" s="15" t="s">
        <v>53</v>
      </c>
      <c r="V2910" s="15" t="s">
        <v>46171</v>
      </c>
      <c r="W2910" s="15" t="s">
        <v>1624</v>
      </c>
      <c r="X2910" s="15" t="e">
        <f>_xlfn.XLOOKUP(_LOOKUP[[#This Row],[AdjusterMemberName]],_Adjuster[Adjuster Name],_Adjuster[Email],,0)</f>
        <v>#N/A</v>
      </c>
      <c r="Y2910" s="15" t="e">
        <f>_xlfn.XLOOKUP(_LOOKUP[[#This Row],[AdjusterMemberName]],_Adjuster[Adjuster Name],_Adjuster[Phone Number],,0)</f>
        <v>#N/A</v>
      </c>
      <c r="Z2910" s="15" t="s">
        <v>24211</v>
      </c>
      <c r="AA29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312 E Sunset Ave, Santa Maria  CA 93454</v>
      </c>
      <c r="AB2910" s="15"/>
    </row>
    <row r="2911" spans="1:28" x14ac:dyDescent="0.3">
      <c r="A2911" s="14">
        <v>1</v>
      </c>
      <c r="B2911" s="14">
        <v>1</v>
      </c>
      <c r="C2911" s="15" t="s">
        <v>18622</v>
      </c>
      <c r="D2911" s="15" t="s">
        <v>18622</v>
      </c>
      <c r="E2911" s="15">
        <v>45607</v>
      </c>
      <c r="F2911" s="15" t="s">
        <v>24212</v>
      </c>
      <c r="G2911" s="15">
        <v>45573</v>
      </c>
      <c r="H2911" s="15">
        <v>45755</v>
      </c>
      <c r="I2911" s="15" t="s">
        <v>24213</v>
      </c>
      <c r="J2911" s="15" t="s">
        <v>24214</v>
      </c>
      <c r="K2911" s="15" t="s">
        <v>45506</v>
      </c>
      <c r="L2911" s="15" t="s">
        <v>128</v>
      </c>
      <c r="M2911" s="15" t="s">
        <v>170</v>
      </c>
      <c r="N2911" s="14">
        <v>2022</v>
      </c>
      <c r="O2911" s="15" t="s">
        <v>24215</v>
      </c>
      <c r="P2911" s="15" t="s">
        <v>106</v>
      </c>
      <c r="Q2911" s="15" t="s">
        <v>47006</v>
      </c>
      <c r="R2911" s="15" t="s">
        <v>18627</v>
      </c>
      <c r="S2911" s="15" t="s">
        <v>18628</v>
      </c>
      <c r="T2911" s="15" t="s">
        <v>530</v>
      </c>
      <c r="U2911" s="15" t="s">
        <v>53</v>
      </c>
      <c r="V2911" s="15" t="s">
        <v>45603</v>
      </c>
      <c r="W2911" s="15" t="s">
        <v>850</v>
      </c>
      <c r="X2911" s="15" t="e">
        <f>_xlfn.XLOOKUP(_LOOKUP[[#This Row],[AdjusterMemberName]],_Adjuster[Adjuster Name],_Adjuster[Email],,0)</f>
        <v>#N/A</v>
      </c>
      <c r="Y2911" s="15" t="e">
        <f>_xlfn.XLOOKUP(_LOOKUP[[#This Row],[AdjusterMemberName]],_Adjuster[Adjuster Name],_Adjuster[Phone Number],,0)</f>
        <v>#N/A</v>
      </c>
      <c r="Z2911" s="15" t="s">
        <v>18629</v>
      </c>
      <c r="AA29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15828 Jasmine St, Victorville  CA 92395</v>
      </c>
      <c r="AB2911" s="15">
        <v>45746</v>
      </c>
    </row>
    <row r="2912" spans="1:28" x14ac:dyDescent="0.3">
      <c r="A2912" s="14">
        <v>1</v>
      </c>
      <c r="B2912" s="14">
        <v>1</v>
      </c>
      <c r="C2912" s="15" t="s">
        <v>24283</v>
      </c>
      <c r="D2912" s="15" t="s">
        <v>24283</v>
      </c>
      <c r="E2912" s="15">
        <v>45607</v>
      </c>
      <c r="F2912" s="15" t="s">
        <v>24284</v>
      </c>
      <c r="G2912" s="15">
        <v>45449</v>
      </c>
      <c r="H2912" s="15">
        <v>45632</v>
      </c>
      <c r="I2912" s="15" t="s">
        <v>24285</v>
      </c>
      <c r="J2912" s="15" t="s">
        <v>24286</v>
      </c>
      <c r="K2912" s="15" t="s">
        <v>45604</v>
      </c>
      <c r="L2912" s="15" t="s">
        <v>281</v>
      </c>
      <c r="M2912" s="15" t="s">
        <v>4513</v>
      </c>
      <c r="N2912" s="14">
        <v>2017</v>
      </c>
      <c r="O2912" s="15" t="s">
        <v>24287</v>
      </c>
      <c r="P2912" s="15" t="s">
        <v>106</v>
      </c>
      <c r="Q2912" s="15" t="s">
        <v>47095</v>
      </c>
      <c r="R2912" s="15" t="s">
        <v>8479</v>
      </c>
      <c r="S2912" s="15" t="s">
        <v>24288</v>
      </c>
      <c r="T2912" s="15" t="s">
        <v>164</v>
      </c>
      <c r="U2912" s="15" t="s">
        <v>53</v>
      </c>
      <c r="V2912" s="15" t="s">
        <v>45473</v>
      </c>
      <c r="W2912" s="15" t="s">
        <v>1624</v>
      </c>
      <c r="X2912" s="15" t="e">
        <f>_xlfn.XLOOKUP(_LOOKUP[[#This Row],[AdjusterMemberName]],_Adjuster[Adjuster Name],_Adjuster[Email],,0)</f>
        <v>#N/A</v>
      </c>
      <c r="Y2912" s="15" t="e">
        <f>_xlfn.XLOOKUP(_LOOKUP[[#This Row],[AdjusterMemberName]],_Adjuster[Adjuster Name],_Adjuster[Phone Number],,0)</f>
        <v>#N/A</v>
      </c>
      <c r="Z2912" s="15" t="s">
        <v>24289</v>
      </c>
      <c r="AA29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3461 E Tyler Ave, Fresno  CA 93702</v>
      </c>
      <c r="AB2912" s="15"/>
    </row>
    <row r="2913" spans="1:28" x14ac:dyDescent="0.3">
      <c r="A2913" s="14">
        <v>0</v>
      </c>
      <c r="B2913" s="14">
        <v>1</v>
      </c>
      <c r="C2913" s="15" t="s">
        <v>24353</v>
      </c>
      <c r="D2913" s="15" t="s">
        <v>24353</v>
      </c>
      <c r="E2913" s="15">
        <v>45607</v>
      </c>
      <c r="F2913" s="15" t="s">
        <v>24354</v>
      </c>
      <c r="G2913" s="15"/>
      <c r="H2913" s="15"/>
      <c r="I2913" s="15" t="s">
        <v>24355</v>
      </c>
      <c r="J2913" s="15" t="s">
        <v>24356</v>
      </c>
      <c r="K2913" s="15" t="s">
        <v>45329</v>
      </c>
      <c r="L2913" s="15" t="s">
        <v>24357</v>
      </c>
      <c r="M2913" s="15" t="s">
        <v>24358</v>
      </c>
      <c r="N2913" s="14">
        <v>2002</v>
      </c>
      <c r="O2913" s="15" t="s">
        <v>24359</v>
      </c>
      <c r="P2913" s="15" t="s">
        <v>106</v>
      </c>
      <c r="Q2913" s="15"/>
      <c r="R2913" s="15"/>
      <c r="S2913" s="15"/>
      <c r="T2913" s="15"/>
      <c r="U2913" s="15"/>
      <c r="V2913" s="15"/>
      <c r="W2913" s="15" t="s">
        <v>1049</v>
      </c>
      <c r="X2913" s="15" t="str">
        <f>_xlfn.XLOOKUP(_LOOKUP[[#This Row],[AdjusterMemberName]],_Adjuster[Adjuster Name],_Adjuster[Email],,0)</f>
        <v>cPenate@knightcompany.com</v>
      </c>
      <c r="Y2913" s="15" t="str">
        <f>_xlfn.XLOOKUP(_LOOKUP[[#This Row],[AdjusterMemberName]],_Adjuster[Adjuster Name],_Adjuster[Phone Number],,0)</f>
        <v>424-559-5385</v>
      </c>
      <c r="Z2913" s="15"/>
      <c r="AA2913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2913" s="15"/>
    </row>
    <row r="2914" spans="1:28" x14ac:dyDescent="0.3">
      <c r="A2914" s="14">
        <v>1</v>
      </c>
      <c r="B2914" s="14">
        <v>1</v>
      </c>
      <c r="C2914" s="15" t="s">
        <v>12927</v>
      </c>
      <c r="D2914" s="15" t="s">
        <v>12927</v>
      </c>
      <c r="E2914" s="15">
        <v>45607</v>
      </c>
      <c r="F2914" s="15" t="s">
        <v>24560</v>
      </c>
      <c r="G2914" s="15">
        <v>45573</v>
      </c>
      <c r="H2914" s="15">
        <v>45755</v>
      </c>
      <c r="I2914" s="15" t="s">
        <v>24561</v>
      </c>
      <c r="J2914" s="15" t="s">
        <v>24562</v>
      </c>
      <c r="K2914" s="15" t="s">
        <v>46011</v>
      </c>
      <c r="L2914" s="15" t="s">
        <v>139</v>
      </c>
      <c r="M2914" s="15" t="s">
        <v>4296</v>
      </c>
      <c r="N2914" s="14">
        <v>2017</v>
      </c>
      <c r="O2914" s="15" t="s">
        <v>24563</v>
      </c>
      <c r="P2914" s="15" t="s">
        <v>106</v>
      </c>
      <c r="Q2914" s="15" t="s">
        <v>47116</v>
      </c>
      <c r="R2914" s="15" t="s">
        <v>12933</v>
      </c>
      <c r="S2914" s="15" t="s">
        <v>24564</v>
      </c>
      <c r="T2914" s="15" t="s">
        <v>164</v>
      </c>
      <c r="U2914" s="15" t="s">
        <v>53</v>
      </c>
      <c r="V2914" s="15" t="s">
        <v>45371</v>
      </c>
      <c r="W2914" s="15" t="s">
        <v>1624</v>
      </c>
      <c r="X2914" s="15" t="e">
        <f>_xlfn.XLOOKUP(_LOOKUP[[#This Row],[AdjusterMemberName]],_Adjuster[Adjuster Name],_Adjuster[Email],,0)</f>
        <v>#N/A</v>
      </c>
      <c r="Y2914" s="15" t="e">
        <f>_xlfn.XLOOKUP(_LOOKUP[[#This Row],[AdjusterMemberName]],_Adjuster[Adjuster Name],_Adjuster[Phone Number],,0)</f>
        <v>#N/A</v>
      </c>
      <c r="Z2914" s="15" t="s">
        <v>24565</v>
      </c>
      <c r="AA29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3848 E Pitt Ave, Fresno  CA 93725</v>
      </c>
      <c r="AB2914" s="15"/>
    </row>
    <row r="2915" spans="1:28" x14ac:dyDescent="0.3">
      <c r="A2915" s="14">
        <v>1</v>
      </c>
      <c r="B2915" s="14">
        <v>1</v>
      </c>
      <c r="C2915" s="15" t="s">
        <v>17641</v>
      </c>
      <c r="D2915" s="15" t="s">
        <v>17641</v>
      </c>
      <c r="E2915" s="15">
        <v>45607</v>
      </c>
      <c r="F2915" s="15" t="s">
        <v>17642</v>
      </c>
      <c r="G2915" s="15">
        <v>45379</v>
      </c>
      <c r="H2915" s="15">
        <v>45563</v>
      </c>
      <c r="I2915" s="15" t="s">
        <v>34007</v>
      </c>
      <c r="J2915" s="15" t="s">
        <v>34008</v>
      </c>
      <c r="K2915" s="15" t="s">
        <v>45388</v>
      </c>
      <c r="L2915" s="15" t="s">
        <v>419</v>
      </c>
      <c r="M2915" s="15" t="s">
        <v>3196</v>
      </c>
      <c r="N2915" s="14">
        <v>2013</v>
      </c>
      <c r="O2915" s="15" t="s">
        <v>17645</v>
      </c>
      <c r="P2915" s="15" t="s">
        <v>106</v>
      </c>
      <c r="Q2915" s="15" t="s">
        <v>119</v>
      </c>
      <c r="R2915" s="15" t="s">
        <v>10824</v>
      </c>
      <c r="S2915" s="15" t="s">
        <v>17646</v>
      </c>
      <c r="T2915" s="15" t="s">
        <v>308</v>
      </c>
      <c r="U2915" s="15" t="s">
        <v>53</v>
      </c>
      <c r="V2915" s="15" t="s">
        <v>45690</v>
      </c>
      <c r="W2915" s="15" t="s">
        <v>22473</v>
      </c>
      <c r="X2915" s="15" t="e">
        <f>_xlfn.XLOOKUP(_LOOKUP[[#This Row],[AdjusterMemberName]],_Adjuster[Adjuster Name],_Adjuster[Email],,0)</f>
        <v>#N/A</v>
      </c>
      <c r="Y2915" s="15" t="e">
        <f>_xlfn.XLOOKUP(_LOOKUP[[#This Row],[AdjusterMemberName]],_Adjuster[Adjuster Name],_Adjuster[Phone Number],,0)</f>
        <v>#N/A</v>
      </c>
      <c r="Z2915" s="15" t="s">
        <v>17647</v>
      </c>
      <c r="AA29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4655 Minnier Ave Apt 18B, Riverside  CA 92505</v>
      </c>
      <c r="AB2915" s="15"/>
    </row>
    <row r="2916" spans="1:28" x14ac:dyDescent="0.3">
      <c r="A2916" s="14">
        <v>1</v>
      </c>
      <c r="B2916" s="14">
        <v>1</v>
      </c>
      <c r="C2916" s="15" t="s">
        <v>24129</v>
      </c>
      <c r="D2916" s="15" t="s">
        <v>24129</v>
      </c>
      <c r="E2916" s="15">
        <v>45606</v>
      </c>
      <c r="F2916" s="15" t="s">
        <v>24130</v>
      </c>
      <c r="G2916" s="15">
        <v>45525</v>
      </c>
      <c r="H2916" s="15">
        <v>45709</v>
      </c>
      <c r="I2916" s="15" t="s">
        <v>24131</v>
      </c>
      <c r="J2916" s="15" t="s">
        <v>24132</v>
      </c>
      <c r="K2916" s="15" t="s">
        <v>45993</v>
      </c>
      <c r="L2916" s="15" t="s">
        <v>103</v>
      </c>
      <c r="M2916" s="15" t="s">
        <v>104</v>
      </c>
      <c r="N2916" s="14">
        <v>2025</v>
      </c>
      <c r="O2916" s="15" t="s">
        <v>24133</v>
      </c>
      <c r="P2916" s="15" t="s">
        <v>106</v>
      </c>
      <c r="Q2916" s="15" t="s">
        <v>47019</v>
      </c>
      <c r="R2916" s="15" t="s">
        <v>24134</v>
      </c>
      <c r="S2916" s="15" t="s">
        <v>24135</v>
      </c>
      <c r="T2916" s="15" t="s">
        <v>2431</v>
      </c>
      <c r="U2916" s="15" t="s">
        <v>53</v>
      </c>
      <c r="V2916" s="15" t="s">
        <v>45727</v>
      </c>
      <c r="W2916" s="15" t="s">
        <v>850</v>
      </c>
      <c r="X2916" s="15" t="e">
        <f>_xlfn.XLOOKUP(_LOOKUP[[#This Row],[AdjusterMemberName]],_Adjuster[Adjuster Name],_Adjuster[Email],,0)</f>
        <v>#N/A</v>
      </c>
      <c r="Y2916" s="15" t="e">
        <f>_xlfn.XLOOKUP(_LOOKUP[[#This Row],[AdjusterMemberName]],_Adjuster[Adjuster Name],_Adjuster[Phone Number],,0)</f>
        <v>#N/A</v>
      </c>
      <c r="Z2916" s="15" t="s">
        <v>24136</v>
      </c>
      <c r="AA29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851 Hawthorne Pl, Pomona  CA 91767</v>
      </c>
      <c r="AB2916" s="15"/>
    </row>
    <row r="2917" spans="1:28" x14ac:dyDescent="0.3">
      <c r="A2917" s="14">
        <v>1</v>
      </c>
      <c r="B2917" s="14">
        <v>1</v>
      </c>
      <c r="C2917" s="15" t="s">
        <v>11572</v>
      </c>
      <c r="D2917" s="15" t="s">
        <v>11572</v>
      </c>
      <c r="E2917" s="15">
        <v>45606</v>
      </c>
      <c r="F2917" s="15" t="s">
        <v>24147</v>
      </c>
      <c r="G2917" s="15">
        <v>45480</v>
      </c>
      <c r="H2917" s="15">
        <v>45664</v>
      </c>
      <c r="I2917" s="15" t="s">
        <v>24148</v>
      </c>
      <c r="J2917" s="15" t="s">
        <v>24149</v>
      </c>
      <c r="K2917" s="15" t="s">
        <v>45369</v>
      </c>
      <c r="L2917" s="15" t="s">
        <v>128</v>
      </c>
      <c r="M2917" s="15" t="s">
        <v>129</v>
      </c>
      <c r="N2917" s="14">
        <v>2006</v>
      </c>
      <c r="O2917" s="15" t="s">
        <v>24150</v>
      </c>
      <c r="P2917" s="15" t="s">
        <v>106</v>
      </c>
      <c r="Q2917" s="15" t="s">
        <v>47061</v>
      </c>
      <c r="R2917" s="15" t="s">
        <v>11577</v>
      </c>
      <c r="S2917" s="15" t="s">
        <v>11578</v>
      </c>
      <c r="T2917" s="15" t="s">
        <v>474</v>
      </c>
      <c r="U2917" s="15" t="s">
        <v>53</v>
      </c>
      <c r="V2917" s="15" t="s">
        <v>45930</v>
      </c>
      <c r="W2917" s="15" t="s">
        <v>1357</v>
      </c>
      <c r="X2917" s="15" t="str">
        <f>_xlfn.XLOOKUP(_LOOKUP[[#This Row],[AdjusterMemberName]],_Adjuster[Adjuster Name],_Adjuster[Email],,0)</f>
        <v>jRivera1@knightcompany.com</v>
      </c>
      <c r="Y2917" s="15" t="str">
        <f>_xlfn.XLOOKUP(_LOOKUP[[#This Row],[AdjusterMemberName]],_Adjuster[Adjuster Name],_Adjuster[Phone Number],,0)</f>
        <v>424-559-5239</v>
      </c>
      <c r="Z2917" s="15" t="s">
        <v>11579</v>
      </c>
      <c r="AA29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531 W Kern St, Dinuba  CA 93618</v>
      </c>
      <c r="AB2917" s="15"/>
    </row>
    <row r="2918" spans="1:28" x14ac:dyDescent="0.3">
      <c r="A2918" s="14">
        <v>1</v>
      </c>
      <c r="B2918" s="14">
        <v>1</v>
      </c>
      <c r="C2918" s="15" t="s">
        <v>13596</v>
      </c>
      <c r="D2918" s="15" t="s">
        <v>13596</v>
      </c>
      <c r="E2918" s="15">
        <v>45606</v>
      </c>
      <c r="F2918" s="15" t="s">
        <v>24151</v>
      </c>
      <c r="G2918" s="15">
        <v>45533</v>
      </c>
      <c r="H2918" s="15">
        <v>45716</v>
      </c>
      <c r="I2918" s="15" t="s">
        <v>24152</v>
      </c>
      <c r="J2918" s="15" t="s">
        <v>24153</v>
      </c>
      <c r="K2918" s="15" t="s">
        <v>45575</v>
      </c>
      <c r="L2918" s="15" t="s">
        <v>139</v>
      </c>
      <c r="M2918" s="15" t="s">
        <v>1219</v>
      </c>
      <c r="N2918" s="14">
        <v>2015</v>
      </c>
      <c r="O2918" s="15" t="s">
        <v>13600</v>
      </c>
      <c r="P2918" s="15" t="s">
        <v>106</v>
      </c>
      <c r="Q2918" s="15" t="s">
        <v>47079</v>
      </c>
      <c r="R2918" s="15" t="s">
        <v>9442</v>
      </c>
      <c r="S2918" s="15" t="s">
        <v>13601</v>
      </c>
      <c r="T2918" s="15" t="s">
        <v>1834</v>
      </c>
      <c r="U2918" s="15" t="s">
        <v>53</v>
      </c>
      <c r="V2918" s="15" t="s">
        <v>45760</v>
      </c>
      <c r="W2918" s="15" t="s">
        <v>367</v>
      </c>
      <c r="X2918" s="15" t="str">
        <f>_xlfn.XLOOKUP(_LOOKUP[[#This Row],[AdjusterMemberName]],_Adjuster[Adjuster Name],_Adjuster[Email],,0)</f>
        <v>dHernandez4@knightcompany.com</v>
      </c>
      <c r="Y2918" s="15" t="str">
        <f>_xlfn.XLOOKUP(_LOOKUP[[#This Row],[AdjusterMemberName]],_Adjuster[Adjuster Name],_Adjuster[Phone Number],,0)</f>
        <v>323-315-7819</v>
      </c>
      <c r="Z2918" s="15" t="s">
        <v>13602</v>
      </c>
      <c r="AA29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2000 Montego Ave Apt 207, Escondido  CA 92026</v>
      </c>
      <c r="AB2918" s="15">
        <v>45635</v>
      </c>
    </row>
    <row r="2919" spans="1:28" x14ac:dyDescent="0.3">
      <c r="A2919" s="14">
        <v>1</v>
      </c>
      <c r="B2919" s="14">
        <v>1</v>
      </c>
      <c r="C2919" s="15" t="s">
        <v>24251</v>
      </c>
      <c r="D2919" s="15" t="s">
        <v>24251</v>
      </c>
      <c r="E2919" s="15">
        <v>45606</v>
      </c>
      <c r="F2919" s="15" t="s">
        <v>24252</v>
      </c>
      <c r="G2919" s="15">
        <v>45590</v>
      </c>
      <c r="H2919" s="15">
        <v>45772</v>
      </c>
      <c r="I2919" s="15" t="s">
        <v>24253</v>
      </c>
      <c r="J2919" s="15" t="s">
        <v>24254</v>
      </c>
      <c r="K2919" s="15" t="s">
        <v>45424</v>
      </c>
      <c r="L2919" s="15" t="s">
        <v>25</v>
      </c>
      <c r="M2919" s="15" t="s">
        <v>6259</v>
      </c>
      <c r="N2919" s="14">
        <v>2019</v>
      </c>
      <c r="O2919" s="15" t="s">
        <v>24255</v>
      </c>
      <c r="P2919" s="15" t="s">
        <v>106</v>
      </c>
      <c r="Q2919" s="15" t="s">
        <v>47019</v>
      </c>
      <c r="R2919" s="15" t="s">
        <v>24256</v>
      </c>
      <c r="S2919" s="15" t="s">
        <v>24257</v>
      </c>
      <c r="T2919" s="15" t="s">
        <v>3763</v>
      </c>
      <c r="U2919" s="15" t="s">
        <v>53</v>
      </c>
      <c r="V2919" s="15" t="s">
        <v>46027</v>
      </c>
      <c r="W2919" s="15" t="s">
        <v>8635</v>
      </c>
      <c r="X2919" s="15" t="e">
        <f>_xlfn.XLOOKUP(_LOOKUP[[#This Row],[AdjusterMemberName]],_Adjuster[Adjuster Name],_Adjuster[Email],,0)</f>
        <v>#N/A</v>
      </c>
      <c r="Y2919" s="15" t="e">
        <f>_xlfn.XLOOKUP(_LOOKUP[[#This Row],[AdjusterMemberName]],_Adjuster[Adjuster Name],_Adjuster[Phone Number],,0)</f>
        <v>#N/A</v>
      </c>
      <c r="Z2919" s="15" t="s">
        <v>24258</v>
      </c>
      <c r="AA29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757 W Wilson St, Costa Mesa  CA 92627</v>
      </c>
      <c r="AB2919" s="15"/>
    </row>
    <row r="2920" spans="1:28" x14ac:dyDescent="0.3">
      <c r="A2920" s="14">
        <v>1</v>
      </c>
      <c r="B2920" s="14">
        <v>1</v>
      </c>
      <c r="C2920" s="15" t="s">
        <v>24275</v>
      </c>
      <c r="D2920" s="15" t="s">
        <v>24275</v>
      </c>
      <c r="E2920" s="15">
        <v>45606</v>
      </c>
      <c r="F2920" s="15" t="s">
        <v>24276</v>
      </c>
      <c r="G2920" s="15">
        <v>45580</v>
      </c>
      <c r="H2920" s="15">
        <v>45762</v>
      </c>
      <c r="I2920" s="15" t="s">
        <v>24277</v>
      </c>
      <c r="J2920" s="15" t="s">
        <v>24278</v>
      </c>
      <c r="K2920" s="15" t="s">
        <v>45356</v>
      </c>
      <c r="L2920" s="15" t="s">
        <v>128</v>
      </c>
      <c r="M2920" s="15" t="s">
        <v>170</v>
      </c>
      <c r="N2920" s="14">
        <v>2025</v>
      </c>
      <c r="O2920" s="15" t="s">
        <v>24279</v>
      </c>
      <c r="P2920" s="15" t="s">
        <v>106</v>
      </c>
      <c r="Q2920" s="15" t="s">
        <v>47079</v>
      </c>
      <c r="R2920" s="15" t="s">
        <v>24280</v>
      </c>
      <c r="S2920" s="15" t="s">
        <v>24281</v>
      </c>
      <c r="T2920" s="15" t="s">
        <v>2373</v>
      </c>
      <c r="U2920" s="15" t="s">
        <v>53</v>
      </c>
      <c r="V2920" s="15" t="s">
        <v>46249</v>
      </c>
      <c r="W2920" s="15" t="s">
        <v>850</v>
      </c>
      <c r="X2920" s="15" t="e">
        <f>_xlfn.XLOOKUP(_LOOKUP[[#This Row],[AdjusterMemberName]],_Adjuster[Adjuster Name],_Adjuster[Email],,0)</f>
        <v>#N/A</v>
      </c>
      <c r="Y2920" s="15" t="e">
        <f>_xlfn.XLOOKUP(_LOOKUP[[#This Row],[AdjusterMemberName]],_Adjuster[Adjuster Name],_Adjuster[Phone Number],,0)</f>
        <v>#N/A</v>
      </c>
      <c r="Z2920" s="15" t="s">
        <v>24282</v>
      </c>
      <c r="AA29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3329 W 166Th St, Torrance  CA 90504</v>
      </c>
      <c r="AB2920" s="15">
        <v>45652</v>
      </c>
    </row>
    <row r="2921" spans="1:28" x14ac:dyDescent="0.3">
      <c r="A2921" s="14">
        <v>1</v>
      </c>
      <c r="B2921" s="14">
        <v>1</v>
      </c>
      <c r="C2921" s="15" t="s">
        <v>25027</v>
      </c>
      <c r="D2921" s="15" t="s">
        <v>25027</v>
      </c>
      <c r="E2921" s="15">
        <v>45606</v>
      </c>
      <c r="F2921" s="15" t="s">
        <v>25028</v>
      </c>
      <c r="G2921" s="15">
        <v>45534</v>
      </c>
      <c r="H2921" s="15">
        <v>45716</v>
      </c>
      <c r="I2921" s="15" t="s">
        <v>25029</v>
      </c>
      <c r="J2921" s="15" t="s">
        <v>25030</v>
      </c>
      <c r="K2921" s="15" t="s">
        <v>46148</v>
      </c>
      <c r="L2921" s="15" t="s">
        <v>1631</v>
      </c>
      <c r="M2921" s="15" t="s">
        <v>25031</v>
      </c>
      <c r="N2921" s="14">
        <v>2008</v>
      </c>
      <c r="O2921" s="15" t="s">
        <v>25032</v>
      </c>
      <c r="P2921" s="15" t="s">
        <v>106</v>
      </c>
      <c r="Q2921" s="15" t="s">
        <v>47095</v>
      </c>
      <c r="R2921" s="15" t="s">
        <v>25033</v>
      </c>
      <c r="S2921" s="15" t="s">
        <v>25034</v>
      </c>
      <c r="T2921" s="15" t="s">
        <v>253</v>
      </c>
      <c r="U2921" s="15" t="s">
        <v>53</v>
      </c>
      <c r="V2921" s="15" t="s">
        <v>45359</v>
      </c>
      <c r="W2921" s="15" t="s">
        <v>1544</v>
      </c>
      <c r="X2921" s="15" t="str">
        <f>_xlfn.XLOOKUP(_LOOKUP[[#This Row],[AdjusterMemberName]],_Adjuster[Adjuster Name],_Adjuster[Email],,0)</f>
        <v>CRodriguez5@knightcompany.com</v>
      </c>
      <c r="Y2921" s="15" t="str">
        <f>_xlfn.XLOOKUP(_LOOKUP[[#This Row],[AdjusterMemberName]],_Adjuster[Adjuster Name],_Adjuster[Phone Number],,0)</f>
        <v>323-456-1708</v>
      </c>
      <c r="Z2921" s="15" t="s">
        <v>25035</v>
      </c>
      <c r="AA29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646 Aerick St Apt 2, Inglewood  CA 90301</v>
      </c>
      <c r="AB2921" s="15">
        <v>45710</v>
      </c>
    </row>
    <row r="2922" spans="1:28" x14ac:dyDescent="0.3">
      <c r="A2922" s="14">
        <v>1</v>
      </c>
      <c r="B2922" s="14">
        <v>1</v>
      </c>
      <c r="C2922" s="15" t="s">
        <v>28101</v>
      </c>
      <c r="D2922" s="15" t="s">
        <v>28102</v>
      </c>
      <c r="E2922" s="15">
        <v>45606</v>
      </c>
      <c r="F2922" s="15" t="s">
        <v>28103</v>
      </c>
      <c r="G2922" s="15">
        <v>45525</v>
      </c>
      <c r="H2922" s="15">
        <v>45709</v>
      </c>
      <c r="I2922" s="15" t="s">
        <v>28104</v>
      </c>
      <c r="J2922" s="15" t="s">
        <v>28105</v>
      </c>
      <c r="K2922" s="15" t="s">
        <v>45386</v>
      </c>
      <c r="L2922" s="15" t="s">
        <v>103</v>
      </c>
      <c r="M2922" s="15" t="s">
        <v>2946</v>
      </c>
      <c r="N2922" s="14">
        <v>2023</v>
      </c>
      <c r="O2922" s="15" t="s">
        <v>28106</v>
      </c>
      <c r="P2922" s="15" t="s">
        <v>106</v>
      </c>
      <c r="Q2922" s="15" t="s">
        <v>47018</v>
      </c>
      <c r="R2922" s="15" t="s">
        <v>28107</v>
      </c>
      <c r="S2922" s="15" t="s">
        <v>28108</v>
      </c>
      <c r="T2922" s="15" t="s">
        <v>551</v>
      </c>
      <c r="U2922" s="15" t="s">
        <v>53</v>
      </c>
      <c r="V2922" s="15" t="s">
        <v>46058</v>
      </c>
      <c r="W2922" s="15" t="s">
        <v>22473</v>
      </c>
      <c r="X2922" s="15" t="e">
        <f>_xlfn.XLOOKUP(_LOOKUP[[#This Row],[AdjusterMemberName]],_Adjuster[Adjuster Name],_Adjuster[Email],,0)</f>
        <v>#N/A</v>
      </c>
      <c r="Y2922" s="15" t="e">
        <f>_xlfn.XLOOKUP(_LOOKUP[[#This Row],[AdjusterMemberName]],_Adjuster[Adjuster Name],_Adjuster[Phone Number],,0)</f>
        <v>#N/A</v>
      </c>
      <c r="Z2922" s="15" t="s">
        <v>28109</v>
      </c>
      <c r="AA29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3790 Manchester Ave, Encinitas  CA 92024</v>
      </c>
      <c r="AB2922" s="15"/>
    </row>
    <row r="2923" spans="1:28" x14ac:dyDescent="0.3">
      <c r="A2923" s="14">
        <v>1</v>
      </c>
      <c r="B2923" s="14">
        <v>1</v>
      </c>
      <c r="C2923" s="15" t="s">
        <v>29114</v>
      </c>
      <c r="D2923" s="15" t="s">
        <v>29114</v>
      </c>
      <c r="E2923" s="15">
        <v>45606</v>
      </c>
      <c r="F2923" s="15" t="s">
        <v>29115</v>
      </c>
      <c r="G2923" s="15">
        <v>45444</v>
      </c>
      <c r="H2923" s="15">
        <v>45627</v>
      </c>
      <c r="I2923" s="15" t="s">
        <v>29116</v>
      </c>
      <c r="J2923" s="15" t="s">
        <v>29117</v>
      </c>
      <c r="K2923" s="15" t="s">
        <v>45451</v>
      </c>
      <c r="L2923" s="15" t="s">
        <v>103</v>
      </c>
      <c r="M2923" s="15" t="s">
        <v>304</v>
      </c>
      <c r="N2923" s="14">
        <v>2014</v>
      </c>
      <c r="O2923" s="15" t="s">
        <v>29118</v>
      </c>
      <c r="P2923" s="15" t="s">
        <v>106</v>
      </c>
      <c r="Q2923" s="15" t="s">
        <v>47095</v>
      </c>
      <c r="R2923" s="15" t="s">
        <v>29119</v>
      </c>
      <c r="S2923" s="15" t="s">
        <v>29120</v>
      </c>
      <c r="T2923" s="15" t="s">
        <v>3331</v>
      </c>
      <c r="U2923" s="15" t="s">
        <v>53</v>
      </c>
      <c r="V2923" s="15" t="s">
        <v>46042</v>
      </c>
      <c r="W2923" s="15" t="s">
        <v>6921</v>
      </c>
      <c r="X2923" s="15" t="str">
        <f>_xlfn.XLOOKUP(_LOOKUP[[#This Row],[AdjusterMemberName]],_Adjuster[Adjuster Name],_Adjuster[Email],,0)</f>
        <v>AWallace@knightcompany.com</v>
      </c>
      <c r="Y2923" s="15" t="str">
        <f>_xlfn.XLOOKUP(_LOOKUP[[#This Row],[AdjusterMemberName]],_Adjuster[Adjuster Name],_Adjuster[Phone Number],,0)</f>
        <v>424-559-5734</v>
      </c>
      <c r="Z2923" s="15" t="s">
        <v>29121</v>
      </c>
      <c r="AA29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391 Wales Ct, San Jacinto  CA 92583</v>
      </c>
      <c r="AB2923" s="15"/>
    </row>
    <row r="2924" spans="1:28" x14ac:dyDescent="0.3">
      <c r="A2924" s="14">
        <v>1</v>
      </c>
      <c r="B2924" s="14">
        <v>1</v>
      </c>
      <c r="C2924" s="15" t="s">
        <v>16770</v>
      </c>
      <c r="D2924" s="15" t="s">
        <v>16771</v>
      </c>
      <c r="E2924" s="15">
        <v>45605</v>
      </c>
      <c r="F2924" s="15" t="s">
        <v>24074</v>
      </c>
      <c r="G2924" s="15">
        <v>45574</v>
      </c>
      <c r="H2924" s="15">
        <v>45756</v>
      </c>
      <c r="I2924" s="15" t="s">
        <v>24075</v>
      </c>
      <c r="J2924" s="15" t="s">
        <v>24076</v>
      </c>
      <c r="K2924" s="15" t="s">
        <v>45663</v>
      </c>
      <c r="L2924" s="15" t="s">
        <v>314</v>
      </c>
      <c r="M2924" s="15" t="s">
        <v>1409</v>
      </c>
      <c r="N2924" s="14">
        <v>2024</v>
      </c>
      <c r="O2924" s="15" t="s">
        <v>24077</v>
      </c>
      <c r="P2924" s="15" t="s">
        <v>106</v>
      </c>
      <c r="Q2924" s="15" t="s">
        <v>47095</v>
      </c>
      <c r="R2924" s="15" t="s">
        <v>781</v>
      </c>
      <c r="S2924" s="15" t="s">
        <v>16776</v>
      </c>
      <c r="T2924" s="15" t="s">
        <v>4553</v>
      </c>
      <c r="U2924" s="15" t="s">
        <v>53</v>
      </c>
      <c r="V2924" s="15" t="s">
        <v>45562</v>
      </c>
      <c r="W2924" s="15" t="s">
        <v>367</v>
      </c>
      <c r="X2924" s="15" t="str">
        <f>_xlfn.XLOOKUP(_LOOKUP[[#This Row],[AdjusterMemberName]],_Adjuster[Adjuster Name],_Adjuster[Email],,0)</f>
        <v>dHernandez4@knightcompany.com</v>
      </c>
      <c r="Y2924" s="15" t="str">
        <f>_xlfn.XLOOKUP(_LOOKUP[[#This Row],[AdjusterMemberName]],_Adjuster[Adjuster Name],_Adjuster[Phone Number],,0)</f>
        <v>323-315-7819</v>
      </c>
      <c r="Z2924" s="15" t="s">
        <v>16777</v>
      </c>
      <c r="AA29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11911 Hewes St, Orange  CA 92869</v>
      </c>
      <c r="AB2924" s="15"/>
    </row>
    <row r="2925" spans="1:28" x14ac:dyDescent="0.3">
      <c r="A2925" s="14">
        <v>1</v>
      </c>
      <c r="B2925" s="14">
        <v>1</v>
      </c>
      <c r="C2925" s="15" t="s">
        <v>24078</v>
      </c>
      <c r="D2925" s="15" t="s">
        <v>24078</v>
      </c>
      <c r="E2925" s="15">
        <v>45605</v>
      </c>
      <c r="F2925" s="15" t="s">
        <v>24079</v>
      </c>
      <c r="G2925" s="15">
        <v>45582</v>
      </c>
      <c r="H2925" s="15">
        <v>45764</v>
      </c>
      <c r="I2925" s="15" t="s">
        <v>24080</v>
      </c>
      <c r="J2925" s="15" t="s">
        <v>24081</v>
      </c>
      <c r="K2925" s="15" t="s">
        <v>45568</v>
      </c>
      <c r="L2925" s="15" t="s">
        <v>314</v>
      </c>
      <c r="M2925" s="15" t="s">
        <v>1640</v>
      </c>
      <c r="N2925" s="14">
        <v>2025</v>
      </c>
      <c r="O2925" s="15" t="s">
        <v>24082</v>
      </c>
      <c r="P2925" s="15" t="s">
        <v>106</v>
      </c>
      <c r="Q2925" s="15" t="s">
        <v>47019</v>
      </c>
      <c r="R2925" s="15" t="s">
        <v>24083</v>
      </c>
      <c r="S2925" s="15" t="s">
        <v>24084</v>
      </c>
      <c r="T2925" s="15" t="s">
        <v>4165</v>
      </c>
      <c r="U2925" s="15" t="s">
        <v>53</v>
      </c>
      <c r="V2925" s="15" t="s">
        <v>45832</v>
      </c>
      <c r="W2925" s="15" t="s">
        <v>264</v>
      </c>
      <c r="X2925" s="15" t="str">
        <f>_xlfn.XLOOKUP(_LOOKUP[[#This Row],[AdjusterMemberName]],_Adjuster[Adjuster Name],_Adjuster[Email],,0)</f>
        <v>sBonnevie@knightcompany.com</v>
      </c>
      <c r="Y2925" s="15" t="str">
        <f>_xlfn.XLOOKUP(_LOOKUP[[#This Row],[AdjusterMemberName]],_Adjuster[Adjuster Name],_Adjuster[Phone Number],,0)</f>
        <v>323-692-4064</v>
      </c>
      <c r="Z2925" s="15" t="s">
        <v>24085</v>
      </c>
      <c r="AA29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13796 Foothill Blvd # 106, Sylmar  CA 91342</v>
      </c>
      <c r="AB2925" s="15"/>
    </row>
    <row r="2926" spans="1:28" x14ac:dyDescent="0.3">
      <c r="A2926" s="14">
        <v>1</v>
      </c>
      <c r="B2926" s="14">
        <v>1</v>
      </c>
      <c r="C2926" s="15" t="s">
        <v>24112</v>
      </c>
      <c r="D2926" s="15" t="s">
        <v>24113</v>
      </c>
      <c r="E2926" s="15">
        <v>45605</v>
      </c>
      <c r="F2926" s="15" t="s">
        <v>24114</v>
      </c>
      <c r="G2926" s="15">
        <v>45454</v>
      </c>
      <c r="H2926" s="15">
        <v>45637</v>
      </c>
      <c r="I2926" s="15" t="s">
        <v>24115</v>
      </c>
      <c r="J2926" s="15" t="s">
        <v>24116</v>
      </c>
      <c r="K2926" s="15" t="s">
        <v>45329</v>
      </c>
      <c r="L2926" s="15" t="s">
        <v>139</v>
      </c>
      <c r="M2926" s="15" t="s">
        <v>470</v>
      </c>
      <c r="N2926" s="14">
        <v>2005</v>
      </c>
      <c r="O2926" s="15" t="s">
        <v>24117</v>
      </c>
      <c r="P2926" s="15" t="s">
        <v>106</v>
      </c>
      <c r="Q2926" s="15" t="s">
        <v>47065</v>
      </c>
      <c r="R2926" s="15" t="s">
        <v>24118</v>
      </c>
      <c r="S2926" s="15" t="s">
        <v>24119</v>
      </c>
      <c r="T2926" s="15" t="s">
        <v>3254</v>
      </c>
      <c r="U2926" s="15" t="s">
        <v>53</v>
      </c>
      <c r="V2926" s="15" t="s">
        <v>46461</v>
      </c>
      <c r="W2926" s="15" t="s">
        <v>175</v>
      </c>
      <c r="X2926" s="15" t="e">
        <f>_xlfn.XLOOKUP(_LOOKUP[[#This Row],[AdjusterMemberName]],_Adjuster[Adjuster Name],_Adjuster[Email],,0)</f>
        <v>#N/A</v>
      </c>
      <c r="Y2926" s="15" t="e">
        <f>_xlfn.XLOOKUP(_LOOKUP[[#This Row],[AdjusterMemberName]],_Adjuster[Adjuster Name],_Adjuster[Phone Number],,0)</f>
        <v>#N/A</v>
      </c>
      <c r="Z2926" s="15" t="s">
        <v>24120</v>
      </c>
      <c r="AA29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627 B St Apt 2, Ramona  CA 92065</v>
      </c>
      <c r="AB2926" s="15"/>
    </row>
    <row r="2927" spans="1:28" x14ac:dyDescent="0.3">
      <c r="A2927" s="14">
        <v>1</v>
      </c>
      <c r="B2927" s="14">
        <v>1</v>
      </c>
      <c r="C2927" s="15" t="s">
        <v>24121</v>
      </c>
      <c r="D2927" s="15" t="s">
        <v>24122</v>
      </c>
      <c r="E2927" s="15">
        <v>45605</v>
      </c>
      <c r="F2927" s="15" t="s">
        <v>24123</v>
      </c>
      <c r="G2927" s="15">
        <v>45489</v>
      </c>
      <c r="H2927" s="15">
        <v>45673</v>
      </c>
      <c r="I2927" s="15" t="s">
        <v>24124</v>
      </c>
      <c r="J2927" s="15" t="s">
        <v>24125</v>
      </c>
      <c r="K2927" s="15" t="s">
        <v>45339</v>
      </c>
      <c r="L2927" s="15" t="s">
        <v>25</v>
      </c>
      <c r="M2927" s="15" t="s">
        <v>373</v>
      </c>
      <c r="N2927" s="14">
        <v>2022</v>
      </c>
      <c r="O2927" s="15" t="s">
        <v>24126</v>
      </c>
      <c r="P2927" s="15" t="s">
        <v>106</v>
      </c>
      <c r="Q2927" s="15" t="s">
        <v>47019</v>
      </c>
      <c r="R2927" s="15" t="s">
        <v>204</v>
      </c>
      <c r="S2927" s="15" t="s">
        <v>24127</v>
      </c>
      <c r="T2927" s="15" t="s">
        <v>234</v>
      </c>
      <c r="U2927" s="15" t="s">
        <v>53</v>
      </c>
      <c r="V2927" s="15" t="s">
        <v>45436</v>
      </c>
      <c r="W2927" s="15" t="s">
        <v>1357</v>
      </c>
      <c r="X2927" s="15" t="str">
        <f>_xlfn.XLOOKUP(_LOOKUP[[#This Row],[AdjusterMemberName]],_Adjuster[Adjuster Name],_Adjuster[Email],,0)</f>
        <v>jRivera1@knightcompany.com</v>
      </c>
      <c r="Y2927" s="15" t="str">
        <f>_xlfn.XLOOKUP(_LOOKUP[[#This Row],[AdjusterMemberName]],_Adjuster[Adjuster Name],_Adjuster[Phone Number],,0)</f>
        <v>424-559-5239</v>
      </c>
      <c r="Z2927" s="15" t="s">
        <v>24128</v>
      </c>
      <c r="AA29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5227 Elizabeh St, Cudahy  CA 90201</v>
      </c>
      <c r="AB2927" s="15"/>
    </row>
    <row r="2928" spans="1:28" x14ac:dyDescent="0.3">
      <c r="A2928" s="14">
        <v>1</v>
      </c>
      <c r="B2928" s="14">
        <v>1</v>
      </c>
      <c r="C2928" s="15" t="s">
        <v>24226</v>
      </c>
      <c r="D2928" s="15" t="s">
        <v>24227</v>
      </c>
      <c r="E2928" s="15">
        <v>45605</v>
      </c>
      <c r="F2928" s="15" t="s">
        <v>24228</v>
      </c>
      <c r="G2928" s="15">
        <v>45510</v>
      </c>
      <c r="H2928" s="15">
        <v>45694</v>
      </c>
      <c r="I2928" s="15" t="s">
        <v>24229</v>
      </c>
      <c r="J2928" s="15" t="s">
        <v>24230</v>
      </c>
      <c r="K2928" s="15" t="s">
        <v>45329</v>
      </c>
      <c r="L2928" s="15" t="s">
        <v>229</v>
      </c>
      <c r="M2928" s="15" t="s">
        <v>3223</v>
      </c>
      <c r="N2928" s="14">
        <v>2004</v>
      </c>
      <c r="O2928" s="15" t="s">
        <v>24231</v>
      </c>
      <c r="P2928" s="15" t="s">
        <v>106</v>
      </c>
      <c r="Q2928" s="15" t="s">
        <v>47078</v>
      </c>
      <c r="R2928" s="15" t="s">
        <v>24232</v>
      </c>
      <c r="S2928" s="15" t="s">
        <v>24233</v>
      </c>
      <c r="T2928" s="15" t="s">
        <v>1275</v>
      </c>
      <c r="U2928" s="15" t="s">
        <v>53</v>
      </c>
      <c r="V2928" s="15" t="s">
        <v>45634</v>
      </c>
      <c r="W2928" s="15" t="s">
        <v>367</v>
      </c>
      <c r="X2928" s="15" t="str">
        <f>_xlfn.XLOOKUP(_LOOKUP[[#This Row],[AdjusterMemberName]],_Adjuster[Adjuster Name],_Adjuster[Email],,0)</f>
        <v>dHernandez4@knightcompany.com</v>
      </c>
      <c r="Y2928" s="15" t="str">
        <f>_xlfn.XLOOKUP(_LOOKUP[[#This Row],[AdjusterMemberName]],_Adjuster[Adjuster Name],_Adjuster[Phone Number],,0)</f>
        <v>323-315-7819</v>
      </c>
      <c r="Z2928" s="15" t="s">
        <v>24234</v>
      </c>
      <c r="AA29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8539 Cedar St, Bellflower  CA 90706</v>
      </c>
      <c r="AB2928" s="15">
        <v>45624</v>
      </c>
    </row>
    <row r="2929" spans="1:28" x14ac:dyDescent="0.3">
      <c r="A2929" s="14">
        <v>1</v>
      </c>
      <c r="B2929" s="14">
        <v>1</v>
      </c>
      <c r="C2929" s="15" t="s">
        <v>24298</v>
      </c>
      <c r="D2929" s="15" t="s">
        <v>24298</v>
      </c>
      <c r="E2929" s="15">
        <v>45605</v>
      </c>
      <c r="F2929" s="15" t="s">
        <v>24299</v>
      </c>
      <c r="G2929" s="15">
        <v>45595</v>
      </c>
      <c r="H2929" s="15">
        <v>45777</v>
      </c>
      <c r="I2929" s="15" t="s">
        <v>24300</v>
      </c>
      <c r="J2929" s="15" t="s">
        <v>16905</v>
      </c>
      <c r="K2929" s="15" t="s">
        <v>45356</v>
      </c>
      <c r="L2929" s="15" t="s">
        <v>25</v>
      </c>
      <c r="M2929" s="15" t="s">
        <v>480</v>
      </c>
      <c r="N2929" s="14">
        <v>2017</v>
      </c>
      <c r="O2929" s="15" t="s">
        <v>24301</v>
      </c>
      <c r="P2929" s="15" t="s">
        <v>106</v>
      </c>
      <c r="Q2929" s="15" t="s">
        <v>46922</v>
      </c>
      <c r="R2929" s="15" t="s">
        <v>24302</v>
      </c>
      <c r="S2929" s="15" t="s">
        <v>24303</v>
      </c>
      <c r="T2929" s="15" t="s">
        <v>541</v>
      </c>
      <c r="U2929" s="15" t="s">
        <v>53</v>
      </c>
      <c r="V2929" s="15" t="s">
        <v>46223</v>
      </c>
      <c r="W2929" s="15" t="s">
        <v>1186</v>
      </c>
      <c r="X2929" s="15" t="str">
        <f>_xlfn.XLOOKUP(_LOOKUP[[#This Row],[AdjusterMemberName]],_Adjuster[Adjuster Name],_Adjuster[Email],,0)</f>
        <v>sAkinleye@knightcompany.com</v>
      </c>
      <c r="Y2929" s="15" t="str">
        <f>_xlfn.XLOOKUP(_LOOKUP[[#This Row],[AdjusterMemberName]],_Adjuster[Adjuster Name],_Adjuster[Phone Number],,0)</f>
        <v>424-559-5280</v>
      </c>
      <c r="Z2929" s="15" t="s">
        <v>24304</v>
      </c>
      <c r="AA29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2243 E Vine St, Stockton  CA 95205</v>
      </c>
      <c r="AB2929" s="15">
        <v>45688</v>
      </c>
    </row>
    <row r="2930" spans="1:28" x14ac:dyDescent="0.3">
      <c r="A2930" s="14">
        <v>1</v>
      </c>
      <c r="B2930" s="14">
        <v>1</v>
      </c>
      <c r="C2930" s="15" t="s">
        <v>24346</v>
      </c>
      <c r="D2930" s="15" t="s">
        <v>24346</v>
      </c>
      <c r="E2930" s="15">
        <v>45605</v>
      </c>
      <c r="F2930" s="15" t="s">
        <v>24347</v>
      </c>
      <c r="G2930" s="15">
        <v>45597</v>
      </c>
      <c r="H2930" s="15">
        <v>45778</v>
      </c>
      <c r="I2930" s="15" t="s">
        <v>24348</v>
      </c>
      <c r="J2930" s="15" t="s">
        <v>24349</v>
      </c>
      <c r="K2930" s="15" t="s">
        <v>45407</v>
      </c>
      <c r="L2930" s="15" t="s">
        <v>128</v>
      </c>
      <c r="M2930" s="15" t="s">
        <v>129</v>
      </c>
      <c r="N2930" s="14">
        <v>2023</v>
      </c>
      <c r="O2930" s="15" t="s">
        <v>24350</v>
      </c>
      <c r="P2930" s="15" t="s">
        <v>106</v>
      </c>
      <c r="Q2930" s="15" t="s">
        <v>47073</v>
      </c>
      <c r="R2930" s="15" t="s">
        <v>10748</v>
      </c>
      <c r="S2930" s="15" t="s">
        <v>24351</v>
      </c>
      <c r="T2930" s="15" t="s">
        <v>894</v>
      </c>
      <c r="U2930" s="15" t="s">
        <v>53</v>
      </c>
      <c r="V2930" s="15" t="s">
        <v>45374</v>
      </c>
      <c r="W2930" s="15" t="s">
        <v>175</v>
      </c>
      <c r="X2930" s="15" t="e">
        <f>_xlfn.XLOOKUP(_LOOKUP[[#This Row],[AdjusterMemberName]],_Adjuster[Adjuster Name],_Adjuster[Email],,0)</f>
        <v>#N/A</v>
      </c>
      <c r="Y2930" s="15" t="e">
        <f>_xlfn.XLOOKUP(_LOOKUP[[#This Row],[AdjusterMemberName]],_Adjuster[Adjuster Name],_Adjuster[Phone Number],,0)</f>
        <v>#N/A</v>
      </c>
      <c r="Z2930" s="15" t="s">
        <v>24352</v>
      </c>
      <c r="AA29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10320 Maya Linda Rd Apt A111, San Diego  CA 92126</v>
      </c>
      <c r="AB2930" s="15"/>
    </row>
    <row r="2931" spans="1:28" x14ac:dyDescent="0.3">
      <c r="A2931" s="14">
        <v>1</v>
      </c>
      <c r="B2931" s="14">
        <v>1</v>
      </c>
      <c r="C2931" s="15" t="s">
        <v>24898</v>
      </c>
      <c r="D2931" s="15" t="s">
        <v>24899</v>
      </c>
      <c r="E2931" s="15">
        <v>45605</v>
      </c>
      <c r="F2931" s="15" t="s">
        <v>24900</v>
      </c>
      <c r="G2931" s="15">
        <v>45426</v>
      </c>
      <c r="H2931" s="15">
        <v>45610</v>
      </c>
      <c r="I2931" s="15" t="s">
        <v>24901</v>
      </c>
      <c r="J2931" s="15" t="s">
        <v>4134</v>
      </c>
      <c r="K2931" s="15" t="s">
        <v>45339</v>
      </c>
      <c r="L2931" s="15" t="s">
        <v>103</v>
      </c>
      <c r="M2931" s="15" t="s">
        <v>304</v>
      </c>
      <c r="N2931" s="14">
        <v>2022</v>
      </c>
      <c r="O2931" s="15" t="s">
        <v>24902</v>
      </c>
      <c r="P2931" s="15" t="s">
        <v>106</v>
      </c>
      <c r="Q2931" s="15" t="s">
        <v>47182</v>
      </c>
      <c r="R2931" s="15" t="s">
        <v>24903</v>
      </c>
      <c r="S2931" s="15" t="s">
        <v>24904</v>
      </c>
      <c r="T2931" s="15" t="s">
        <v>2543</v>
      </c>
      <c r="U2931" s="15" t="s">
        <v>53</v>
      </c>
      <c r="V2931" s="15" t="s">
        <v>45461</v>
      </c>
      <c r="W2931" s="15" t="s">
        <v>367</v>
      </c>
      <c r="X2931" s="15" t="str">
        <f>_xlfn.XLOOKUP(_LOOKUP[[#This Row],[AdjusterMemberName]],_Adjuster[Adjuster Name],_Adjuster[Email],,0)</f>
        <v>dHernandez4@knightcompany.com</v>
      </c>
      <c r="Y2931" s="15" t="str">
        <f>_xlfn.XLOOKUP(_LOOKUP[[#This Row],[AdjusterMemberName]],_Adjuster[Adjuster Name],_Adjuster[Phone Number],,0)</f>
        <v>323-315-7819</v>
      </c>
      <c r="Z2931" s="15" t="s">
        <v>24905</v>
      </c>
      <c r="AA29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 W Cavour St Apt 1, Daly City  CA 94014</v>
      </c>
      <c r="AB2931" s="15"/>
    </row>
    <row r="2932" spans="1:28" x14ac:dyDescent="0.3">
      <c r="A2932" s="14">
        <v>1</v>
      </c>
      <c r="B2932" s="14">
        <v>1</v>
      </c>
      <c r="C2932" s="15" t="s">
        <v>24298</v>
      </c>
      <c r="D2932" s="15" t="s">
        <v>24298</v>
      </c>
      <c r="E2932" s="15">
        <v>45605</v>
      </c>
      <c r="F2932" s="15" t="s">
        <v>24299</v>
      </c>
      <c r="G2932" s="15">
        <v>45595</v>
      </c>
      <c r="H2932" s="15">
        <v>45777</v>
      </c>
      <c r="I2932" s="15" t="s">
        <v>25043</v>
      </c>
      <c r="J2932" s="15" t="s">
        <v>25044</v>
      </c>
      <c r="K2932" s="15" t="s">
        <v>45422</v>
      </c>
      <c r="L2932" s="15" t="s">
        <v>25</v>
      </c>
      <c r="M2932" s="15" t="s">
        <v>480</v>
      </c>
      <c r="N2932" s="14">
        <v>2017</v>
      </c>
      <c r="O2932" s="15" t="s">
        <v>24301</v>
      </c>
      <c r="P2932" s="15" t="s">
        <v>106</v>
      </c>
      <c r="Q2932" s="15" t="s">
        <v>46922</v>
      </c>
      <c r="R2932" s="15" t="s">
        <v>24302</v>
      </c>
      <c r="S2932" s="15" t="s">
        <v>24303</v>
      </c>
      <c r="T2932" s="15" t="s">
        <v>541</v>
      </c>
      <c r="U2932" s="15" t="s">
        <v>53</v>
      </c>
      <c r="V2932" s="15" t="s">
        <v>46223</v>
      </c>
      <c r="W2932" s="15" t="s">
        <v>367</v>
      </c>
      <c r="X2932" s="15" t="str">
        <f>_xlfn.XLOOKUP(_LOOKUP[[#This Row],[AdjusterMemberName]],_Adjuster[Adjuster Name],_Adjuster[Email],,0)</f>
        <v>dHernandez4@knightcompany.com</v>
      </c>
      <c r="Y2932" s="15" t="str">
        <f>_xlfn.XLOOKUP(_LOOKUP[[#This Row],[AdjusterMemberName]],_Adjuster[Adjuster Name],_Adjuster[Phone Number],,0)</f>
        <v>323-315-7819</v>
      </c>
      <c r="Z2932" s="15" t="s">
        <v>24304</v>
      </c>
      <c r="AA29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2243 E Vine St, Stockton  CA 95205</v>
      </c>
      <c r="AB2932" s="15">
        <v>45688</v>
      </c>
    </row>
    <row r="2933" spans="1:28" x14ac:dyDescent="0.3">
      <c r="A2933" s="14">
        <v>1</v>
      </c>
      <c r="B2933" s="14">
        <v>1</v>
      </c>
      <c r="C2933" s="15" t="s">
        <v>13596</v>
      </c>
      <c r="D2933" s="15" t="s">
        <v>13596</v>
      </c>
      <c r="E2933" s="15">
        <v>45605</v>
      </c>
      <c r="F2933" s="15" t="s">
        <v>24151</v>
      </c>
      <c r="G2933" s="15">
        <v>45533</v>
      </c>
      <c r="H2933" s="15">
        <v>45716</v>
      </c>
      <c r="I2933" s="15" t="s">
        <v>25418</v>
      </c>
      <c r="J2933" s="15" t="s">
        <v>25419</v>
      </c>
      <c r="K2933" s="15" t="s">
        <v>45442</v>
      </c>
      <c r="L2933" s="15" t="s">
        <v>139</v>
      </c>
      <c r="M2933" s="15" t="s">
        <v>1219</v>
      </c>
      <c r="N2933" s="14">
        <v>2015</v>
      </c>
      <c r="O2933" s="15" t="s">
        <v>13600</v>
      </c>
      <c r="P2933" s="15" t="s">
        <v>106</v>
      </c>
      <c r="Q2933" s="15" t="s">
        <v>47079</v>
      </c>
      <c r="R2933" s="15" t="s">
        <v>9442</v>
      </c>
      <c r="S2933" s="15" t="s">
        <v>13601</v>
      </c>
      <c r="T2933" s="15" t="s">
        <v>1834</v>
      </c>
      <c r="U2933" s="15" t="s">
        <v>53</v>
      </c>
      <c r="V2933" s="15" t="s">
        <v>45760</v>
      </c>
      <c r="W2933" s="15" t="s">
        <v>54</v>
      </c>
      <c r="X2933" s="15" t="str">
        <f>_xlfn.XLOOKUP(_LOOKUP[[#This Row],[AdjusterMemberName]],_Adjuster[Adjuster Name],_Adjuster[Email],,0)</f>
        <v>JRubalcava@knightcompany.com</v>
      </c>
      <c r="Y2933" s="15" t="str">
        <f>_xlfn.XLOOKUP(_LOOKUP[[#This Row],[AdjusterMemberName]],_Adjuster[Adjuster Name],_Adjuster[Phone Number],,0)</f>
        <v>424-559-5420</v>
      </c>
      <c r="Z2933" s="15" t="s">
        <v>13602</v>
      </c>
      <c r="AA29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2000 Montego Ave Apt 207, Escondido  CA 92026</v>
      </c>
      <c r="AB2933" s="15">
        <v>45635</v>
      </c>
    </row>
    <row r="2934" spans="1:28" x14ac:dyDescent="0.3">
      <c r="A2934" s="14">
        <v>1</v>
      </c>
      <c r="B2934" s="14">
        <v>1</v>
      </c>
      <c r="C2934" s="15" t="s">
        <v>27109</v>
      </c>
      <c r="D2934" s="15" t="s">
        <v>27109</v>
      </c>
      <c r="E2934" s="15">
        <v>45605</v>
      </c>
      <c r="F2934" s="15" t="s">
        <v>27110</v>
      </c>
      <c r="G2934" s="15">
        <v>45495</v>
      </c>
      <c r="H2934" s="15">
        <v>45679</v>
      </c>
      <c r="I2934" s="15" t="s">
        <v>27111</v>
      </c>
      <c r="J2934" s="15" t="s">
        <v>27112</v>
      </c>
      <c r="K2934" s="15" t="s">
        <v>45339</v>
      </c>
      <c r="L2934" s="15" t="s">
        <v>103</v>
      </c>
      <c r="M2934" s="15" t="s">
        <v>890</v>
      </c>
      <c r="N2934" s="14">
        <v>2001</v>
      </c>
      <c r="O2934" s="15" t="s">
        <v>27113</v>
      </c>
      <c r="P2934" s="15" t="s">
        <v>106</v>
      </c>
      <c r="Q2934" s="15" t="s">
        <v>47065</v>
      </c>
      <c r="R2934" s="15" t="s">
        <v>27114</v>
      </c>
      <c r="S2934" s="15" t="s">
        <v>27115</v>
      </c>
      <c r="T2934" s="15" t="s">
        <v>5164</v>
      </c>
      <c r="U2934" s="15" t="s">
        <v>53</v>
      </c>
      <c r="V2934" s="15" t="s">
        <v>45423</v>
      </c>
      <c r="W2934" s="15" t="s">
        <v>3184</v>
      </c>
      <c r="X2934" s="15" t="str">
        <f>_xlfn.XLOOKUP(_LOOKUP[[#This Row],[AdjusterMemberName]],_Adjuster[Adjuster Name],_Adjuster[Email],,0)</f>
        <v>mQualls@knightcompany.com</v>
      </c>
      <c r="Y2934" s="15" t="str">
        <f>_xlfn.XLOOKUP(_LOOKUP[[#This Row],[AdjusterMemberName]],_Adjuster[Adjuster Name],_Adjuster[Phone Number],,0)</f>
        <v>424-559-5436</v>
      </c>
      <c r="Z2934" s="15" t="s">
        <v>27116</v>
      </c>
      <c r="AA29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26734 N Isabella Pkwy Apt 205, Canyon Country  CA 91351</v>
      </c>
      <c r="AB2934" s="15"/>
    </row>
    <row r="2935" spans="1:28" x14ac:dyDescent="0.3">
      <c r="A2935" s="14">
        <v>1</v>
      </c>
      <c r="B2935" s="14">
        <v>1</v>
      </c>
      <c r="C2935" s="15" t="s">
        <v>28449</v>
      </c>
      <c r="D2935" s="15" t="s">
        <v>28449</v>
      </c>
      <c r="E2935" s="15">
        <v>45605</v>
      </c>
      <c r="F2935" s="15" t="s">
        <v>28450</v>
      </c>
      <c r="G2935" s="15">
        <v>45436</v>
      </c>
      <c r="H2935" s="15">
        <v>45620</v>
      </c>
      <c r="I2935" s="15" t="s">
        <v>28451</v>
      </c>
      <c r="J2935" s="15" t="s">
        <v>28452</v>
      </c>
      <c r="K2935" s="15" t="s">
        <v>45509</v>
      </c>
      <c r="L2935" s="15" t="s">
        <v>25</v>
      </c>
      <c r="M2935" s="15" t="s">
        <v>24316</v>
      </c>
      <c r="N2935" s="14">
        <v>2011</v>
      </c>
      <c r="O2935" s="15" t="s">
        <v>28453</v>
      </c>
      <c r="P2935" s="15" t="s">
        <v>106</v>
      </c>
      <c r="Q2935" s="15" t="s">
        <v>47095</v>
      </c>
      <c r="R2935" s="15" t="s">
        <v>28454</v>
      </c>
      <c r="S2935" s="15" t="s">
        <v>28455</v>
      </c>
      <c r="T2935" s="15" t="s">
        <v>243</v>
      </c>
      <c r="U2935" s="15" t="s">
        <v>53</v>
      </c>
      <c r="V2935" s="15" t="s">
        <v>45830</v>
      </c>
      <c r="W2935" s="15" t="s">
        <v>22473</v>
      </c>
      <c r="X2935" s="15" t="e">
        <f>_xlfn.XLOOKUP(_LOOKUP[[#This Row],[AdjusterMemberName]],_Adjuster[Adjuster Name],_Adjuster[Email],,0)</f>
        <v>#N/A</v>
      </c>
      <c r="Y2935" s="15" t="e">
        <f>_xlfn.XLOOKUP(_LOOKUP[[#This Row],[AdjusterMemberName]],_Adjuster[Adjuster Name],_Adjuster[Phone Number],,0)</f>
        <v>#N/A</v>
      </c>
      <c r="Z2935" s="15" t="s">
        <v>28456</v>
      </c>
      <c r="AA29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30668 Cherry Birch Ave, Menifee  CA 92584</v>
      </c>
      <c r="AB2935" s="15"/>
    </row>
    <row r="2936" spans="1:28" x14ac:dyDescent="0.3">
      <c r="A2936" s="14">
        <v>1</v>
      </c>
      <c r="B2936" s="14">
        <v>1</v>
      </c>
      <c r="C2936" s="15" t="s">
        <v>12633</v>
      </c>
      <c r="D2936" s="15" t="s">
        <v>12633</v>
      </c>
      <c r="E2936" s="15">
        <v>45605</v>
      </c>
      <c r="F2936" s="15" t="s">
        <v>28794</v>
      </c>
      <c r="G2936" s="15">
        <v>45602</v>
      </c>
      <c r="H2936" s="15">
        <v>45783</v>
      </c>
      <c r="I2936" s="15" t="s">
        <v>28795</v>
      </c>
      <c r="J2936" s="15" t="s">
        <v>28796</v>
      </c>
      <c r="K2936" s="15" t="s">
        <v>45611</v>
      </c>
      <c r="L2936" s="15" t="s">
        <v>1493</v>
      </c>
      <c r="M2936" s="15" t="s">
        <v>1760</v>
      </c>
      <c r="N2936" s="14">
        <v>2016</v>
      </c>
      <c r="O2936" s="15" t="s">
        <v>28797</v>
      </c>
      <c r="P2936" s="15" t="s">
        <v>81</v>
      </c>
      <c r="Q2936" s="15" t="s">
        <v>47073</v>
      </c>
      <c r="R2936" s="15" t="s">
        <v>12638</v>
      </c>
      <c r="S2936" s="15" t="s">
        <v>12639</v>
      </c>
      <c r="T2936" s="15" t="s">
        <v>1782</v>
      </c>
      <c r="U2936" s="15" t="s">
        <v>53</v>
      </c>
      <c r="V2936" s="15" t="s">
        <v>45758</v>
      </c>
      <c r="W2936" s="15" t="s">
        <v>264</v>
      </c>
      <c r="X2936" s="15" t="str">
        <f>_xlfn.XLOOKUP(_LOOKUP[[#This Row],[AdjusterMemberName]],_Adjuster[Adjuster Name],_Adjuster[Email],,0)</f>
        <v>sBonnevie@knightcompany.com</v>
      </c>
      <c r="Y2936" s="15" t="str">
        <f>_xlfn.XLOOKUP(_LOOKUP[[#This Row],[AdjusterMemberName]],_Adjuster[Adjuster Name],_Adjuster[Phone Number],,0)</f>
        <v>323-692-4064</v>
      </c>
      <c r="Z2936" s="15" t="s">
        <v>12640</v>
      </c>
      <c r="AA29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230 E Johnson St Apt A, Compton  CA 90220</v>
      </c>
      <c r="AB2936" s="15">
        <v>45635</v>
      </c>
    </row>
    <row r="2937" spans="1:28" x14ac:dyDescent="0.3">
      <c r="A2937" s="14">
        <v>1</v>
      </c>
      <c r="B2937" s="14">
        <v>1</v>
      </c>
      <c r="C2937" s="15" t="s">
        <v>20970</v>
      </c>
      <c r="D2937" s="15" t="s">
        <v>20971</v>
      </c>
      <c r="E2937" s="15">
        <v>45605</v>
      </c>
      <c r="F2937" s="15" t="s">
        <v>20972</v>
      </c>
      <c r="G2937" s="15">
        <v>45446</v>
      </c>
      <c r="H2937" s="15">
        <v>45629</v>
      </c>
      <c r="I2937" s="15" t="s">
        <v>30504</v>
      </c>
      <c r="J2937" s="15" t="s">
        <v>30505</v>
      </c>
      <c r="K2937" s="15" t="s">
        <v>45332</v>
      </c>
      <c r="L2937" s="15" t="s">
        <v>103</v>
      </c>
      <c r="M2937" s="15" t="s">
        <v>890</v>
      </c>
      <c r="N2937" s="14">
        <v>2010</v>
      </c>
      <c r="O2937" s="15" t="s">
        <v>20975</v>
      </c>
      <c r="P2937" s="15" t="s">
        <v>106</v>
      </c>
      <c r="Q2937" s="15" t="s">
        <v>47065</v>
      </c>
      <c r="R2937" s="15" t="s">
        <v>1686</v>
      </c>
      <c r="S2937" s="15" t="s">
        <v>20976</v>
      </c>
      <c r="T2937" s="15" t="s">
        <v>174</v>
      </c>
      <c r="U2937" s="15" t="s">
        <v>53</v>
      </c>
      <c r="V2937" s="15" t="s">
        <v>45560</v>
      </c>
      <c r="W2937" s="15" t="s">
        <v>850</v>
      </c>
      <c r="X2937" s="15" t="e">
        <f>_xlfn.XLOOKUP(_LOOKUP[[#This Row],[AdjusterMemberName]],_Adjuster[Adjuster Name],_Adjuster[Email],,0)</f>
        <v>#N/A</v>
      </c>
      <c r="Y2937" s="15" t="e">
        <f>_xlfn.XLOOKUP(_LOOKUP[[#This Row],[AdjusterMemberName]],_Adjuster[Adjuster Name],_Adjuster[Phone Number],,0)</f>
        <v>#N/A</v>
      </c>
      <c r="Z2937" s="15" t="s">
        <v>20977</v>
      </c>
      <c r="AA29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2209 Michigan Ave Apt 201, Los Angeles  CA 90033</v>
      </c>
      <c r="AB2937" s="15"/>
    </row>
    <row r="2938" spans="1:28" x14ac:dyDescent="0.3">
      <c r="A2938" s="14">
        <v>1</v>
      </c>
      <c r="B2938" s="14">
        <v>1</v>
      </c>
      <c r="C2938" s="15" t="s">
        <v>35320</v>
      </c>
      <c r="D2938" s="15" t="s">
        <v>35320</v>
      </c>
      <c r="E2938" s="15">
        <v>45605</v>
      </c>
      <c r="F2938" s="15" t="s">
        <v>35321</v>
      </c>
      <c r="G2938" s="15">
        <v>45246</v>
      </c>
      <c r="H2938" s="15">
        <v>45428</v>
      </c>
      <c r="I2938" s="15" t="s">
        <v>35322</v>
      </c>
      <c r="J2938" s="15" t="s">
        <v>35323</v>
      </c>
      <c r="K2938" s="15" t="s">
        <v>45454</v>
      </c>
      <c r="L2938" s="15" t="s">
        <v>128</v>
      </c>
      <c r="M2938" s="15" t="s">
        <v>129</v>
      </c>
      <c r="N2938" s="14">
        <v>2024</v>
      </c>
      <c r="O2938" s="15" t="s">
        <v>35324</v>
      </c>
      <c r="P2938" s="15" t="s">
        <v>106</v>
      </c>
      <c r="Q2938" s="15" t="s">
        <v>119</v>
      </c>
      <c r="R2938" s="15" t="s">
        <v>35325</v>
      </c>
      <c r="S2938" s="15" t="s">
        <v>35326</v>
      </c>
      <c r="T2938" s="15" t="s">
        <v>624</v>
      </c>
      <c r="U2938" s="15" t="s">
        <v>53</v>
      </c>
      <c r="V2938" s="15" t="s">
        <v>45357</v>
      </c>
      <c r="W2938" s="15" t="s">
        <v>22473</v>
      </c>
      <c r="X2938" s="15" t="e">
        <f>_xlfn.XLOOKUP(_LOOKUP[[#This Row],[AdjusterMemberName]],_Adjuster[Adjuster Name],_Adjuster[Email],,0)</f>
        <v>#N/A</v>
      </c>
      <c r="Y2938" s="15" t="e">
        <f>_xlfn.XLOOKUP(_LOOKUP[[#This Row],[AdjusterMemberName]],_Adjuster[Adjuster Name],_Adjuster[Phone Number],,0)</f>
        <v>#N/A</v>
      </c>
      <c r="Z2938" s="15" t="s">
        <v>35327</v>
      </c>
      <c r="AA29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2336 E Kettering St, Lancaster  CA 93535</v>
      </c>
      <c r="AB2938" s="15">
        <v>45375</v>
      </c>
    </row>
    <row r="2939" spans="1:28" x14ac:dyDescent="0.3">
      <c r="A2939" s="14">
        <v>1</v>
      </c>
      <c r="B2939" s="14">
        <v>1</v>
      </c>
      <c r="C2939" s="15" t="s">
        <v>23995</v>
      </c>
      <c r="D2939" s="15" t="s">
        <v>23996</v>
      </c>
      <c r="E2939" s="15">
        <v>45604</v>
      </c>
      <c r="F2939" s="15" t="s">
        <v>23997</v>
      </c>
      <c r="G2939" s="15">
        <v>45466</v>
      </c>
      <c r="H2939" s="15">
        <v>45649</v>
      </c>
      <c r="I2939" s="15" t="s">
        <v>23998</v>
      </c>
      <c r="J2939" s="15" t="s">
        <v>23999</v>
      </c>
      <c r="K2939" s="15" t="s">
        <v>45722</v>
      </c>
      <c r="L2939" s="15" t="s">
        <v>281</v>
      </c>
      <c r="M2939" s="15" t="s">
        <v>1106</v>
      </c>
      <c r="N2939" s="14">
        <v>2014</v>
      </c>
      <c r="O2939" s="15" t="s">
        <v>24000</v>
      </c>
      <c r="P2939" s="15" t="s">
        <v>106</v>
      </c>
      <c r="Q2939" s="15" t="s">
        <v>47019</v>
      </c>
      <c r="R2939" s="15" t="s">
        <v>24001</v>
      </c>
      <c r="S2939" s="15" t="s">
        <v>24002</v>
      </c>
      <c r="T2939" s="15" t="s">
        <v>308</v>
      </c>
      <c r="U2939" s="15" t="s">
        <v>53</v>
      </c>
      <c r="V2939" s="15" t="s">
        <v>45690</v>
      </c>
      <c r="W2939" s="15" t="s">
        <v>1186</v>
      </c>
      <c r="X2939" s="15" t="str">
        <f>_xlfn.XLOOKUP(_LOOKUP[[#This Row],[AdjusterMemberName]],_Adjuster[Adjuster Name],_Adjuster[Email],,0)</f>
        <v>sAkinleye@knightcompany.com</v>
      </c>
      <c r="Y2939" s="15" t="str">
        <f>_xlfn.XLOOKUP(_LOOKUP[[#This Row],[AdjusterMemberName]],_Adjuster[Adjuster Name],_Adjuster[Phone Number],,0)</f>
        <v>424-559-5280</v>
      </c>
      <c r="Z2939" s="15" t="s">
        <v>24003</v>
      </c>
      <c r="AA29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3610 Banbury Dr Apt 30, Riverside  CA 92505</v>
      </c>
      <c r="AB2939" s="15"/>
    </row>
    <row r="2940" spans="1:28" x14ac:dyDescent="0.3">
      <c r="A2940" s="14">
        <v>1</v>
      </c>
      <c r="B2940" s="14">
        <v>1</v>
      </c>
      <c r="C2940" s="15" t="s">
        <v>21766</v>
      </c>
      <c r="D2940" s="15" t="s">
        <v>21767</v>
      </c>
      <c r="E2940" s="15">
        <v>45604</v>
      </c>
      <c r="F2940" s="15" t="s">
        <v>21768</v>
      </c>
      <c r="G2940" s="15">
        <v>45498</v>
      </c>
      <c r="H2940" s="15">
        <v>45682</v>
      </c>
      <c r="I2940" s="15" t="s">
        <v>24013</v>
      </c>
      <c r="J2940" s="15" t="s">
        <v>24014</v>
      </c>
      <c r="K2940" s="15" t="s">
        <v>45696</v>
      </c>
      <c r="L2940" s="15" t="s">
        <v>103</v>
      </c>
      <c r="M2940" s="15" t="s">
        <v>160</v>
      </c>
      <c r="N2940" s="14">
        <v>2015</v>
      </c>
      <c r="O2940" s="15" t="s">
        <v>24015</v>
      </c>
      <c r="P2940" s="15" t="s">
        <v>106</v>
      </c>
      <c r="Q2940" s="15" t="s">
        <v>47065</v>
      </c>
      <c r="R2940" s="15" t="s">
        <v>21772</v>
      </c>
      <c r="S2940" s="15" t="s">
        <v>21773</v>
      </c>
      <c r="T2940" s="15" t="s">
        <v>174</v>
      </c>
      <c r="U2940" s="15" t="s">
        <v>53</v>
      </c>
      <c r="V2940" s="15" t="s">
        <v>45351</v>
      </c>
      <c r="W2940" s="15" t="s">
        <v>2618</v>
      </c>
      <c r="X2940" s="15" t="str">
        <f>_xlfn.XLOOKUP(_LOOKUP[[#This Row],[AdjusterMemberName]],_Adjuster[Adjuster Name],_Adjuster[Email],,0)</f>
        <v>Canglim@knightcompany.com</v>
      </c>
      <c r="Y2940" s="15" t="str">
        <f>_xlfn.XLOOKUP(_LOOKUP[[#This Row],[AdjusterMemberName]],_Adjuster[Adjuster Name],_Adjuster[Phone Number],,0)</f>
        <v>323-456-1707</v>
      </c>
      <c r="Z2940" s="15" t="s">
        <v>21774</v>
      </c>
      <c r="AA29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194 W Vernon Ave, Los Angeles  CA 90037</v>
      </c>
      <c r="AB2940" s="15"/>
    </row>
    <row r="2941" spans="1:28" x14ac:dyDescent="0.3">
      <c r="A2941" s="14">
        <v>1</v>
      </c>
      <c r="B2941" s="14">
        <v>1</v>
      </c>
      <c r="C2941" s="15" t="s">
        <v>24024</v>
      </c>
      <c r="D2941" s="15" t="s">
        <v>24025</v>
      </c>
      <c r="E2941" s="15">
        <v>45604</v>
      </c>
      <c r="F2941" s="15" t="s">
        <v>24026</v>
      </c>
      <c r="G2941" s="15">
        <v>45521</v>
      </c>
      <c r="H2941" s="15">
        <v>45705</v>
      </c>
      <c r="I2941" s="15" t="s">
        <v>24027</v>
      </c>
      <c r="J2941" s="15" t="s">
        <v>24028</v>
      </c>
      <c r="K2941" s="15" t="s">
        <v>46363</v>
      </c>
      <c r="L2941" s="15" t="s">
        <v>128</v>
      </c>
      <c r="M2941" s="15" t="s">
        <v>909</v>
      </c>
      <c r="N2941" s="14">
        <v>2025</v>
      </c>
      <c r="O2941" s="15" t="s">
        <v>24029</v>
      </c>
      <c r="P2941" s="15" t="s">
        <v>106</v>
      </c>
      <c r="Q2941" s="15" t="s">
        <v>47078</v>
      </c>
      <c r="R2941" s="15" t="s">
        <v>9816</v>
      </c>
      <c r="S2941" s="15" t="s">
        <v>24030</v>
      </c>
      <c r="T2941" s="15" t="s">
        <v>174</v>
      </c>
      <c r="U2941" s="15" t="s">
        <v>53</v>
      </c>
      <c r="V2941" s="15" t="s">
        <v>45529</v>
      </c>
      <c r="W2941" s="15" t="s">
        <v>3307</v>
      </c>
      <c r="X2941" s="15" t="e">
        <f>_xlfn.XLOOKUP(_LOOKUP[[#This Row],[AdjusterMemberName]],_Adjuster[Adjuster Name],_Adjuster[Email],,0)</f>
        <v>#N/A</v>
      </c>
      <c r="Y2941" s="15" t="e">
        <f>_xlfn.XLOOKUP(_LOOKUP[[#This Row],[AdjusterMemberName]],_Adjuster[Adjuster Name],_Adjuster[Phone Number],,0)</f>
        <v>#N/A</v>
      </c>
      <c r="Z2941" s="15" t="s">
        <v>24031</v>
      </c>
      <c r="AA29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2129 E 99Th Pl At 194, Los Angeles  CA 90002</v>
      </c>
      <c r="AB2941" s="15">
        <v>45692</v>
      </c>
    </row>
    <row r="2942" spans="1:28" x14ac:dyDescent="0.3">
      <c r="A2942" s="14">
        <v>1</v>
      </c>
      <c r="B2942" s="14">
        <v>1</v>
      </c>
      <c r="C2942" s="15" t="s">
        <v>24032</v>
      </c>
      <c r="D2942" s="15" t="s">
        <v>24032</v>
      </c>
      <c r="E2942" s="15">
        <v>45604</v>
      </c>
      <c r="F2942" s="15" t="s">
        <v>24033</v>
      </c>
      <c r="G2942" s="15">
        <v>45539</v>
      </c>
      <c r="H2942" s="15">
        <v>45720</v>
      </c>
      <c r="I2942" s="15" t="s">
        <v>24034</v>
      </c>
      <c r="J2942" s="15" t="s">
        <v>24035</v>
      </c>
      <c r="K2942" s="15" t="s">
        <v>45765</v>
      </c>
      <c r="L2942" s="15" t="s">
        <v>139</v>
      </c>
      <c r="M2942" s="15" t="s">
        <v>12315</v>
      </c>
      <c r="N2942" s="14">
        <v>2021</v>
      </c>
      <c r="O2942" s="15" t="s">
        <v>24036</v>
      </c>
      <c r="P2942" s="15" t="s">
        <v>106</v>
      </c>
      <c r="Q2942" s="15" t="s">
        <v>47061</v>
      </c>
      <c r="R2942" s="15" t="s">
        <v>24037</v>
      </c>
      <c r="S2942" s="15" t="s">
        <v>24038</v>
      </c>
      <c r="T2942" s="15" t="s">
        <v>174</v>
      </c>
      <c r="U2942" s="15" t="s">
        <v>53</v>
      </c>
      <c r="V2942" s="15" t="s">
        <v>45508</v>
      </c>
      <c r="W2942" s="15" t="s">
        <v>264</v>
      </c>
      <c r="X2942" s="15" t="str">
        <f>_xlfn.XLOOKUP(_LOOKUP[[#This Row],[AdjusterMemberName]],_Adjuster[Adjuster Name],_Adjuster[Email],,0)</f>
        <v>sBonnevie@knightcompany.com</v>
      </c>
      <c r="Y2942" s="15" t="str">
        <f>_xlfn.XLOOKUP(_LOOKUP[[#This Row],[AdjusterMemberName]],_Adjuster[Adjuster Name],_Adjuster[Phone Number],,0)</f>
        <v>323-692-4064</v>
      </c>
      <c r="Z2942" s="15" t="s">
        <v>24039</v>
      </c>
      <c r="AA29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2520 Santa Ana S, Los Angeles  CA 90059</v>
      </c>
      <c r="AB2942" s="15"/>
    </row>
    <row r="2943" spans="1:28" x14ac:dyDescent="0.3">
      <c r="A2943" s="14">
        <v>1</v>
      </c>
      <c r="B2943" s="14">
        <v>1</v>
      </c>
      <c r="C2943" s="15" t="s">
        <v>24095</v>
      </c>
      <c r="D2943" s="15" t="s">
        <v>24096</v>
      </c>
      <c r="E2943" s="15">
        <v>45604</v>
      </c>
      <c r="F2943" s="15" t="s">
        <v>24097</v>
      </c>
      <c r="G2943" s="15">
        <v>45519</v>
      </c>
      <c r="H2943" s="15">
        <v>45703</v>
      </c>
      <c r="I2943" s="15" t="s">
        <v>24098</v>
      </c>
      <c r="J2943" s="15" t="s">
        <v>24099</v>
      </c>
      <c r="K2943" s="15" t="s">
        <v>45373</v>
      </c>
      <c r="L2943" s="15" t="s">
        <v>25</v>
      </c>
      <c r="M2943" s="15" t="s">
        <v>79</v>
      </c>
      <c r="N2943" s="14">
        <v>2007</v>
      </c>
      <c r="O2943" s="15" t="s">
        <v>24100</v>
      </c>
      <c r="P2943" s="15" t="s">
        <v>106</v>
      </c>
      <c r="Q2943" s="15" t="s">
        <v>47137</v>
      </c>
      <c r="R2943" s="15" t="s">
        <v>24101</v>
      </c>
      <c r="S2943" s="15" t="s">
        <v>24102</v>
      </c>
      <c r="T2943" s="15" t="s">
        <v>133</v>
      </c>
      <c r="U2943" s="15" t="s">
        <v>53</v>
      </c>
      <c r="V2943" s="15" t="s">
        <v>46198</v>
      </c>
      <c r="W2943" s="15" t="s">
        <v>3307</v>
      </c>
      <c r="X2943" s="15" t="e">
        <f>_xlfn.XLOOKUP(_LOOKUP[[#This Row],[AdjusterMemberName]],_Adjuster[Adjuster Name],_Adjuster[Email],,0)</f>
        <v>#N/A</v>
      </c>
      <c r="Y2943" s="15" t="e">
        <f>_xlfn.XLOOKUP(_LOOKUP[[#This Row],[AdjusterMemberName]],_Adjuster[Adjuster Name],_Adjuster[Phone Number],,0)</f>
        <v>#N/A</v>
      </c>
      <c r="Z2943" s="15" t="s">
        <v>24103</v>
      </c>
      <c r="AA29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2400 E Lincoln Ave Apt 183, Anaheim  CA 92806</v>
      </c>
      <c r="AB2943" s="15"/>
    </row>
    <row r="2944" spans="1:28" x14ac:dyDescent="0.3">
      <c r="A2944" s="14">
        <v>1</v>
      </c>
      <c r="B2944" s="14">
        <v>1</v>
      </c>
      <c r="C2944" s="15" t="s">
        <v>14294</v>
      </c>
      <c r="D2944" s="15" t="s">
        <v>24142</v>
      </c>
      <c r="E2944" s="15">
        <v>45604</v>
      </c>
      <c r="F2944" s="15" t="s">
        <v>24143</v>
      </c>
      <c r="G2944" s="15">
        <v>45586</v>
      </c>
      <c r="H2944" s="15">
        <v>45768</v>
      </c>
      <c r="I2944" s="15" t="s">
        <v>24144</v>
      </c>
      <c r="J2944" s="15" t="s">
        <v>24145</v>
      </c>
      <c r="K2944" s="15" t="s">
        <v>45604</v>
      </c>
      <c r="L2944" s="15" t="s">
        <v>128</v>
      </c>
      <c r="M2944" s="15" t="s">
        <v>129</v>
      </c>
      <c r="N2944" s="14">
        <v>2002</v>
      </c>
      <c r="O2944" s="15" t="s">
        <v>24146</v>
      </c>
      <c r="P2944" s="15" t="s">
        <v>106</v>
      </c>
      <c r="Q2944" s="15" t="s">
        <v>47061</v>
      </c>
      <c r="R2944" s="15" t="s">
        <v>14299</v>
      </c>
      <c r="S2944" s="15" t="s">
        <v>14300</v>
      </c>
      <c r="T2944" s="15" t="s">
        <v>186</v>
      </c>
      <c r="U2944" s="15" t="s">
        <v>53</v>
      </c>
      <c r="V2944" s="15" t="s">
        <v>45987</v>
      </c>
      <c r="W2944" s="15" t="s">
        <v>3307</v>
      </c>
      <c r="X2944" s="15" t="e">
        <f>_xlfn.XLOOKUP(_LOOKUP[[#This Row],[AdjusterMemberName]],_Adjuster[Adjuster Name],_Adjuster[Email],,0)</f>
        <v>#N/A</v>
      </c>
      <c r="Y2944" s="15" t="e">
        <f>_xlfn.XLOOKUP(_LOOKUP[[#This Row],[AdjusterMemberName]],_Adjuster[Adjuster Name],_Adjuster[Phone Number],,0)</f>
        <v>#N/A</v>
      </c>
      <c r="Z2944" s="15" t="s">
        <v>14301</v>
      </c>
      <c r="AA29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2514 W Mcfadden Ave Apt C, Santa Ana  CA 92704</v>
      </c>
      <c r="AB2944" s="15"/>
    </row>
    <row r="2945" spans="1:28" x14ac:dyDescent="0.3">
      <c r="A2945" s="14">
        <v>1</v>
      </c>
      <c r="B2945" s="14">
        <v>1</v>
      </c>
      <c r="C2945" s="15" t="s">
        <v>24154</v>
      </c>
      <c r="D2945" s="15" t="s">
        <v>24154</v>
      </c>
      <c r="E2945" s="15">
        <v>45604</v>
      </c>
      <c r="F2945" s="15" t="s">
        <v>24155</v>
      </c>
      <c r="G2945" s="15">
        <v>45498</v>
      </c>
      <c r="H2945" s="15">
        <v>45682</v>
      </c>
      <c r="I2945" s="15" t="s">
        <v>24156</v>
      </c>
      <c r="J2945" s="15" t="s">
        <v>24157</v>
      </c>
      <c r="K2945" s="15" t="s">
        <v>45646</v>
      </c>
      <c r="L2945" s="15" t="s">
        <v>441</v>
      </c>
      <c r="M2945" s="15" t="s">
        <v>579</v>
      </c>
      <c r="N2945" s="14">
        <v>2016</v>
      </c>
      <c r="O2945" s="15" t="s">
        <v>24158</v>
      </c>
      <c r="P2945" s="15" t="s">
        <v>106</v>
      </c>
      <c r="Q2945" s="15" t="s">
        <v>47019</v>
      </c>
      <c r="R2945" s="15" t="s">
        <v>24159</v>
      </c>
      <c r="S2945" s="15" t="s">
        <v>24160</v>
      </c>
      <c r="T2945" s="15" t="s">
        <v>541</v>
      </c>
      <c r="U2945" s="15" t="s">
        <v>53</v>
      </c>
      <c r="V2945" s="15" t="s">
        <v>46496</v>
      </c>
      <c r="W2945" s="15" t="s">
        <v>264</v>
      </c>
      <c r="X2945" s="15" t="str">
        <f>_xlfn.XLOOKUP(_LOOKUP[[#This Row],[AdjusterMemberName]],_Adjuster[Adjuster Name],_Adjuster[Email],,0)</f>
        <v>sBonnevie@knightcompany.com</v>
      </c>
      <c r="Y2945" s="15" t="str">
        <f>_xlfn.XLOOKUP(_LOOKUP[[#This Row],[AdjusterMemberName]],_Adjuster[Adjuster Name],_Adjuster[Phone Number],,0)</f>
        <v>323-692-4064</v>
      </c>
      <c r="Z2945" s="15" t="s">
        <v>24161</v>
      </c>
      <c r="AA29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1029 N Hunter St Apt 12, Stockton  CA 95202</v>
      </c>
      <c r="AB2945" s="15"/>
    </row>
    <row r="2946" spans="1:28" x14ac:dyDescent="0.3">
      <c r="A2946" s="14">
        <v>1</v>
      </c>
      <c r="B2946" s="14">
        <v>1</v>
      </c>
      <c r="C2946" s="15" t="s">
        <v>24268</v>
      </c>
      <c r="D2946" s="15" t="s">
        <v>24268</v>
      </c>
      <c r="E2946" s="15">
        <v>45604</v>
      </c>
      <c r="F2946" s="15" t="s">
        <v>24269</v>
      </c>
      <c r="G2946" s="15">
        <v>45384</v>
      </c>
      <c r="H2946" s="15">
        <v>45567</v>
      </c>
      <c r="I2946" s="15" t="s">
        <v>24270</v>
      </c>
      <c r="J2946" s="15" t="s">
        <v>24271</v>
      </c>
      <c r="K2946" s="15" t="s">
        <v>45559</v>
      </c>
      <c r="L2946" s="15" t="s">
        <v>292</v>
      </c>
      <c r="M2946" s="15" t="s">
        <v>1885</v>
      </c>
      <c r="N2946" s="14">
        <v>2013</v>
      </c>
      <c r="O2946" s="15" t="s">
        <v>24272</v>
      </c>
      <c r="P2946" s="15" t="s">
        <v>106</v>
      </c>
      <c r="Q2946" s="15" t="s">
        <v>119</v>
      </c>
      <c r="R2946" s="15" t="s">
        <v>2468</v>
      </c>
      <c r="S2946" s="15" t="s">
        <v>24273</v>
      </c>
      <c r="T2946" s="15" t="s">
        <v>109</v>
      </c>
      <c r="U2946" s="15" t="s">
        <v>53</v>
      </c>
      <c r="V2946" s="15" t="s">
        <v>45632</v>
      </c>
      <c r="W2946" s="15" t="s">
        <v>22473</v>
      </c>
      <c r="X2946" s="15" t="e">
        <f>_xlfn.XLOOKUP(_LOOKUP[[#This Row],[AdjusterMemberName]],_Adjuster[Adjuster Name],_Adjuster[Email],,0)</f>
        <v>#N/A</v>
      </c>
      <c r="Y2946" s="15" t="e">
        <f>_xlfn.XLOOKUP(_LOOKUP[[#This Row],[AdjusterMemberName]],_Adjuster[Adjuster Name],_Adjuster[Phone Number],,0)</f>
        <v>#N/A</v>
      </c>
      <c r="Z2946" s="15" t="s">
        <v>24274</v>
      </c>
      <c r="AA29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23609 Elizabeth Ln, Murrieta  CA 92562</v>
      </c>
      <c r="AB2946" s="15">
        <v>45384</v>
      </c>
    </row>
    <row r="2947" spans="1:28" x14ac:dyDescent="0.3">
      <c r="A2947" s="14">
        <v>1</v>
      </c>
      <c r="B2947" s="14">
        <v>1</v>
      </c>
      <c r="C2947" s="15" t="s">
        <v>4399</v>
      </c>
      <c r="D2947" s="15" t="s">
        <v>24305</v>
      </c>
      <c r="E2947" s="15">
        <v>45604</v>
      </c>
      <c r="F2947" s="15" t="s">
        <v>24306</v>
      </c>
      <c r="G2947" s="15">
        <v>45541</v>
      </c>
      <c r="H2947" s="15">
        <v>45722</v>
      </c>
      <c r="I2947" s="15" t="s">
        <v>24307</v>
      </c>
      <c r="J2947" s="15" t="s">
        <v>24308</v>
      </c>
      <c r="K2947" s="15" t="s">
        <v>45336</v>
      </c>
      <c r="L2947" s="15" t="s">
        <v>270</v>
      </c>
      <c r="M2947" s="15" t="s">
        <v>997</v>
      </c>
      <c r="N2947" s="14">
        <v>2020</v>
      </c>
      <c r="O2947" s="15" t="s">
        <v>24309</v>
      </c>
      <c r="P2947" s="15" t="s">
        <v>106</v>
      </c>
      <c r="Q2947" s="15" t="s">
        <v>47097</v>
      </c>
      <c r="R2947" s="15" t="s">
        <v>1419</v>
      </c>
      <c r="S2947" s="15" t="s">
        <v>4404</v>
      </c>
      <c r="T2947" s="15" t="s">
        <v>840</v>
      </c>
      <c r="U2947" s="15" t="s">
        <v>53</v>
      </c>
      <c r="V2947" s="15" t="s">
        <v>45391</v>
      </c>
      <c r="W2947" s="15" t="s">
        <v>3184</v>
      </c>
      <c r="X2947" s="15" t="str">
        <f>_xlfn.XLOOKUP(_LOOKUP[[#This Row],[AdjusterMemberName]],_Adjuster[Adjuster Name],_Adjuster[Email],,0)</f>
        <v>mQualls@knightcompany.com</v>
      </c>
      <c r="Y2947" s="15" t="str">
        <f>_xlfn.XLOOKUP(_LOOKUP[[#This Row],[AdjusterMemberName]],_Adjuster[Adjuster Name],_Adjuster[Phone Number],,0)</f>
        <v>424-559-5436</v>
      </c>
      <c r="Z2947" s="15" t="s">
        <v>4405</v>
      </c>
      <c r="AA29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20315 Thunderbird Rd Apt 1, Apple Valley  CA 92307</v>
      </c>
      <c r="AB2947" s="15"/>
    </row>
    <row r="2948" spans="1:28" x14ac:dyDescent="0.3">
      <c r="A2948" s="14">
        <v>1</v>
      </c>
      <c r="B2948" s="14">
        <v>1</v>
      </c>
      <c r="C2948" s="15" t="s">
        <v>24430</v>
      </c>
      <c r="D2948" s="15" t="s">
        <v>24431</v>
      </c>
      <c r="E2948" s="15">
        <v>45604</v>
      </c>
      <c r="F2948" s="15" t="s">
        <v>24432</v>
      </c>
      <c r="G2948" s="15">
        <v>45600</v>
      </c>
      <c r="H2948" s="15">
        <v>45781</v>
      </c>
      <c r="I2948" s="15" t="s">
        <v>24433</v>
      </c>
      <c r="J2948" s="15" t="s">
        <v>12813</v>
      </c>
      <c r="K2948" s="15" t="s">
        <v>45635</v>
      </c>
      <c r="L2948" s="15" t="s">
        <v>430</v>
      </c>
      <c r="M2948" s="15" t="s">
        <v>1926</v>
      </c>
      <c r="N2948" s="14">
        <v>2017</v>
      </c>
      <c r="O2948" s="15" t="s">
        <v>24434</v>
      </c>
      <c r="P2948" s="15" t="s">
        <v>106</v>
      </c>
      <c r="Q2948" s="15" t="s">
        <v>47019</v>
      </c>
      <c r="R2948" s="15" t="s">
        <v>12647</v>
      </c>
      <c r="S2948" s="15" t="s">
        <v>24435</v>
      </c>
      <c r="T2948" s="15" t="s">
        <v>424</v>
      </c>
      <c r="U2948" s="15" t="s">
        <v>53</v>
      </c>
      <c r="V2948" s="15" t="s">
        <v>45402</v>
      </c>
      <c r="W2948" s="15" t="s">
        <v>3307</v>
      </c>
      <c r="X2948" s="15" t="e">
        <f>_xlfn.XLOOKUP(_LOOKUP[[#This Row],[AdjusterMemberName]],_Adjuster[Adjuster Name],_Adjuster[Email],,0)</f>
        <v>#N/A</v>
      </c>
      <c r="Y2948" s="15" t="e">
        <f>_xlfn.XLOOKUP(_LOOKUP[[#This Row],[AdjusterMemberName]],_Adjuster[Adjuster Name],_Adjuster[Phone Number],,0)</f>
        <v>#N/A</v>
      </c>
      <c r="Z2948" s="15" t="s">
        <v>24436</v>
      </c>
      <c r="AA29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222 S Rancho Ave Spc 112, San Bernardino  CA 92410</v>
      </c>
      <c r="AB2948" s="15"/>
    </row>
    <row r="2949" spans="1:28" x14ac:dyDescent="0.3">
      <c r="A2949" s="14">
        <v>0</v>
      </c>
      <c r="B2949" s="14">
        <v>0</v>
      </c>
      <c r="C2949" s="15" t="s">
        <v>24462</v>
      </c>
      <c r="D2949" s="15" t="s">
        <v>24463</v>
      </c>
      <c r="E2949" s="15">
        <v>45604</v>
      </c>
      <c r="F2949" s="15" t="s">
        <v>24464</v>
      </c>
      <c r="G2949" s="15"/>
      <c r="H2949" s="15"/>
      <c r="I2949" s="15" t="s">
        <v>24465</v>
      </c>
      <c r="J2949" s="15" t="s">
        <v>24466</v>
      </c>
      <c r="K2949" s="15" t="s">
        <v>45722</v>
      </c>
      <c r="L2949" s="15" t="s">
        <v>24467</v>
      </c>
      <c r="M2949" s="15" t="s">
        <v>24468</v>
      </c>
      <c r="N2949" s="14">
        <v>2014</v>
      </c>
      <c r="O2949" s="15" t="s">
        <v>1025</v>
      </c>
      <c r="P2949" s="15" t="s">
        <v>81</v>
      </c>
      <c r="Q2949" s="15"/>
      <c r="R2949" s="15"/>
      <c r="S2949" s="15"/>
      <c r="T2949" s="15"/>
      <c r="U2949" s="15"/>
      <c r="V2949" s="15"/>
      <c r="W2949" s="15" t="s">
        <v>850</v>
      </c>
      <c r="X2949" s="15" t="e">
        <f>_xlfn.XLOOKUP(_LOOKUP[[#This Row],[AdjusterMemberName]],_Adjuster[Adjuster Name],_Adjuster[Email],,0)</f>
        <v>#N/A</v>
      </c>
      <c r="Y2949" s="15" t="e">
        <f>_xlfn.XLOOKUP(_LOOKUP[[#This Row],[AdjusterMemberName]],_Adjuster[Adjuster Name],_Adjuster[Phone Number],,0)</f>
        <v>#N/A</v>
      </c>
      <c r="Z2949" s="15"/>
      <c r="AA2949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2949" s="15"/>
    </row>
    <row r="2950" spans="1:28" x14ac:dyDescent="0.3">
      <c r="A2950" s="14">
        <v>1</v>
      </c>
      <c r="B2950" s="14">
        <v>1</v>
      </c>
      <c r="C2950" s="15" t="s">
        <v>15566</v>
      </c>
      <c r="D2950" s="15" t="s">
        <v>24529</v>
      </c>
      <c r="E2950" s="15">
        <v>45604</v>
      </c>
      <c r="F2950" s="15" t="s">
        <v>24530</v>
      </c>
      <c r="G2950" s="15">
        <v>45583</v>
      </c>
      <c r="H2950" s="15">
        <v>45765</v>
      </c>
      <c r="I2950" s="15" t="s">
        <v>24531</v>
      </c>
      <c r="J2950" s="15" t="s">
        <v>24532</v>
      </c>
      <c r="K2950" s="15" t="s">
        <v>45332</v>
      </c>
      <c r="L2950" s="15" t="s">
        <v>441</v>
      </c>
      <c r="M2950" s="15" t="s">
        <v>5806</v>
      </c>
      <c r="N2950" s="14">
        <v>2022</v>
      </c>
      <c r="O2950" s="15" t="s">
        <v>24533</v>
      </c>
      <c r="P2950" s="15" t="s">
        <v>81</v>
      </c>
      <c r="Q2950" s="15" t="s">
        <v>47019</v>
      </c>
      <c r="R2950" s="15" t="s">
        <v>2190</v>
      </c>
      <c r="S2950" s="15" t="s">
        <v>24534</v>
      </c>
      <c r="T2950" s="15" t="s">
        <v>1964</v>
      </c>
      <c r="U2950" s="15" t="s">
        <v>53</v>
      </c>
      <c r="V2950" s="15" t="s">
        <v>46149</v>
      </c>
      <c r="W2950" s="15" t="s">
        <v>1624</v>
      </c>
      <c r="X2950" s="15" t="e">
        <f>_xlfn.XLOOKUP(_LOOKUP[[#This Row],[AdjusterMemberName]],_Adjuster[Adjuster Name],_Adjuster[Email],,0)</f>
        <v>#N/A</v>
      </c>
      <c r="Y2950" s="15" t="e">
        <f>_xlfn.XLOOKUP(_LOOKUP[[#This Row],[AdjusterMemberName]],_Adjuster[Adjuster Name],_Adjuster[Phone Number],,0)</f>
        <v>#N/A</v>
      </c>
      <c r="Z2950" s="15" t="s">
        <v>24535</v>
      </c>
      <c r="AA29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10425 Western Ave #101, Downey  CA 90241</v>
      </c>
      <c r="AB2950" s="15"/>
    </row>
    <row r="2951" spans="1:28" x14ac:dyDescent="0.3">
      <c r="A2951" s="14">
        <v>1</v>
      </c>
      <c r="B2951" s="14">
        <v>1</v>
      </c>
      <c r="C2951" s="15" t="s">
        <v>25089</v>
      </c>
      <c r="D2951" s="15" t="s">
        <v>25089</v>
      </c>
      <c r="E2951" s="15">
        <v>45604</v>
      </c>
      <c r="F2951" s="15" t="s">
        <v>25090</v>
      </c>
      <c r="G2951" s="15">
        <v>45554</v>
      </c>
      <c r="H2951" s="15">
        <v>45735</v>
      </c>
      <c r="I2951" s="15" t="s">
        <v>25091</v>
      </c>
      <c r="J2951" s="15" t="s">
        <v>25092</v>
      </c>
      <c r="K2951" s="15" t="s">
        <v>45339</v>
      </c>
      <c r="L2951" s="15" t="s">
        <v>292</v>
      </c>
      <c r="M2951" s="15" t="s">
        <v>12031</v>
      </c>
      <c r="N2951" s="14">
        <v>2015</v>
      </c>
      <c r="O2951" s="15" t="s">
        <v>25093</v>
      </c>
      <c r="P2951" s="15" t="s">
        <v>81</v>
      </c>
      <c r="Q2951" s="15" t="s">
        <v>47019</v>
      </c>
      <c r="R2951" s="15" t="s">
        <v>5940</v>
      </c>
      <c r="S2951" s="15" t="s">
        <v>25094</v>
      </c>
      <c r="T2951" s="15" t="s">
        <v>5621</v>
      </c>
      <c r="U2951" s="15" t="s">
        <v>53</v>
      </c>
      <c r="V2951" s="15" t="s">
        <v>45436</v>
      </c>
      <c r="W2951" s="15" t="s">
        <v>264</v>
      </c>
      <c r="X2951" s="15" t="str">
        <f>_xlfn.XLOOKUP(_LOOKUP[[#This Row],[AdjusterMemberName]],_Adjuster[Adjuster Name],_Adjuster[Email],,0)</f>
        <v>sBonnevie@knightcompany.com</v>
      </c>
      <c r="Y2951" s="15" t="str">
        <f>_xlfn.XLOOKUP(_LOOKUP[[#This Row],[AdjusterMemberName]],_Adjuster[Adjuster Name],_Adjuster[Phone Number],,0)</f>
        <v>323-692-4064</v>
      </c>
      <c r="Z2951" s="15" t="s">
        <v>25095</v>
      </c>
      <c r="AA29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4327 Bell Ave, Bell  CA 90201</v>
      </c>
      <c r="AB2951" s="15">
        <v>45605</v>
      </c>
    </row>
    <row r="2952" spans="1:28" x14ac:dyDescent="0.3">
      <c r="A2952" s="14">
        <v>1</v>
      </c>
      <c r="B2952" s="14">
        <v>1</v>
      </c>
      <c r="C2952" s="15" t="s">
        <v>25302</v>
      </c>
      <c r="D2952" s="15" t="s">
        <v>25302</v>
      </c>
      <c r="E2952" s="15">
        <v>45604</v>
      </c>
      <c r="F2952" s="15" t="s">
        <v>25303</v>
      </c>
      <c r="G2952" s="15">
        <v>45503</v>
      </c>
      <c r="H2952" s="15">
        <v>45687</v>
      </c>
      <c r="I2952" s="15" t="s">
        <v>25304</v>
      </c>
      <c r="J2952" s="15" t="s">
        <v>25305</v>
      </c>
      <c r="K2952" s="15" t="s">
        <v>45339</v>
      </c>
      <c r="L2952" s="15" t="s">
        <v>128</v>
      </c>
      <c r="M2952" s="15" t="s">
        <v>909</v>
      </c>
      <c r="N2952" s="14">
        <v>2024</v>
      </c>
      <c r="O2952" s="15" t="s">
        <v>25306</v>
      </c>
      <c r="P2952" s="15" t="s">
        <v>81</v>
      </c>
      <c r="Q2952" s="15" t="s">
        <v>47019</v>
      </c>
      <c r="R2952" s="15" t="s">
        <v>25307</v>
      </c>
      <c r="S2952" s="15" t="s">
        <v>25308</v>
      </c>
      <c r="T2952" s="15" t="s">
        <v>541</v>
      </c>
      <c r="U2952" s="15" t="s">
        <v>53</v>
      </c>
      <c r="V2952" s="15" t="s">
        <v>45801</v>
      </c>
      <c r="W2952" s="15" t="s">
        <v>1624</v>
      </c>
      <c r="X2952" s="15" t="e">
        <f>_xlfn.XLOOKUP(_LOOKUP[[#This Row],[AdjusterMemberName]],_Adjuster[Adjuster Name],_Adjuster[Email],,0)</f>
        <v>#N/A</v>
      </c>
      <c r="Y2952" s="15" t="e">
        <f>_xlfn.XLOOKUP(_LOOKUP[[#This Row],[AdjusterMemberName]],_Adjuster[Adjuster Name],_Adjuster[Phone Number],,0)</f>
        <v>#N/A</v>
      </c>
      <c r="Z2952" s="15" t="s">
        <v>25309</v>
      </c>
      <c r="AA29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255 E Sonoma Ave, Stockton  CA 95204</v>
      </c>
      <c r="AB2952" s="15"/>
    </row>
    <row r="2953" spans="1:28" x14ac:dyDescent="0.3">
      <c r="A2953" s="14">
        <v>1</v>
      </c>
      <c r="B2953" s="14">
        <v>1</v>
      </c>
      <c r="C2953" s="15" t="s">
        <v>14294</v>
      </c>
      <c r="D2953" s="15" t="s">
        <v>24142</v>
      </c>
      <c r="E2953" s="15">
        <v>45604</v>
      </c>
      <c r="F2953" s="15" t="s">
        <v>24143</v>
      </c>
      <c r="G2953" s="15">
        <v>45586</v>
      </c>
      <c r="H2953" s="15">
        <v>45768</v>
      </c>
      <c r="I2953" s="15" t="s">
        <v>25420</v>
      </c>
      <c r="J2953" s="15" t="s">
        <v>25421</v>
      </c>
      <c r="K2953" s="15" t="s">
        <v>46471</v>
      </c>
      <c r="L2953" s="15" t="s">
        <v>128</v>
      </c>
      <c r="M2953" s="15" t="s">
        <v>129</v>
      </c>
      <c r="N2953" s="14">
        <v>2002</v>
      </c>
      <c r="O2953" s="15" t="s">
        <v>24146</v>
      </c>
      <c r="P2953" s="15" t="s">
        <v>106</v>
      </c>
      <c r="Q2953" s="15" t="s">
        <v>47061</v>
      </c>
      <c r="R2953" s="15" t="s">
        <v>14299</v>
      </c>
      <c r="S2953" s="15" t="s">
        <v>14300</v>
      </c>
      <c r="T2953" s="15" t="s">
        <v>186</v>
      </c>
      <c r="U2953" s="15" t="s">
        <v>53</v>
      </c>
      <c r="V2953" s="15" t="s">
        <v>45987</v>
      </c>
      <c r="W2953" s="15" t="s">
        <v>54</v>
      </c>
      <c r="X2953" s="15" t="str">
        <f>_xlfn.XLOOKUP(_LOOKUP[[#This Row],[AdjusterMemberName]],_Adjuster[Adjuster Name],_Adjuster[Email],,0)</f>
        <v>JRubalcava@knightcompany.com</v>
      </c>
      <c r="Y2953" s="15" t="str">
        <f>_xlfn.XLOOKUP(_LOOKUP[[#This Row],[AdjusterMemberName]],_Adjuster[Adjuster Name],_Adjuster[Phone Number],,0)</f>
        <v>424-559-5420</v>
      </c>
      <c r="Z2953" s="15" t="s">
        <v>14301</v>
      </c>
      <c r="AA29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2514 W Mcfadden Ave Apt C, Santa Ana  CA 92704</v>
      </c>
      <c r="AB2953" s="15"/>
    </row>
    <row r="2954" spans="1:28" x14ac:dyDescent="0.3">
      <c r="A2954" s="14">
        <v>0</v>
      </c>
      <c r="B2954" s="14">
        <v>1</v>
      </c>
      <c r="C2954" s="15" t="s">
        <v>4399</v>
      </c>
      <c r="D2954" s="15" t="s">
        <v>24305</v>
      </c>
      <c r="E2954" s="15">
        <v>45604</v>
      </c>
      <c r="F2954" s="15" t="s">
        <v>24306</v>
      </c>
      <c r="G2954" s="15">
        <v>45541</v>
      </c>
      <c r="H2954" s="15">
        <v>45722</v>
      </c>
      <c r="I2954" s="15" t="s">
        <v>27154</v>
      </c>
      <c r="J2954" s="15" t="s">
        <v>27155</v>
      </c>
      <c r="K2954" s="15" t="s">
        <v>45336</v>
      </c>
      <c r="L2954" s="15" t="s">
        <v>27156</v>
      </c>
      <c r="M2954" s="15" t="s">
        <v>27157</v>
      </c>
      <c r="N2954" s="14">
        <v>2020</v>
      </c>
      <c r="O2954" s="15" t="s">
        <v>24309</v>
      </c>
      <c r="P2954" s="15" t="s">
        <v>106</v>
      </c>
      <c r="Q2954" s="15" t="s">
        <v>47097</v>
      </c>
      <c r="R2954" s="15" t="s">
        <v>1419</v>
      </c>
      <c r="S2954" s="15" t="s">
        <v>4404</v>
      </c>
      <c r="T2954" s="15" t="s">
        <v>840</v>
      </c>
      <c r="U2954" s="15" t="s">
        <v>53</v>
      </c>
      <c r="V2954" s="15" t="s">
        <v>45391</v>
      </c>
      <c r="W2954" s="15" t="s">
        <v>3184</v>
      </c>
      <c r="X2954" s="15" t="str">
        <f>_xlfn.XLOOKUP(_LOOKUP[[#This Row],[AdjusterMemberName]],_Adjuster[Adjuster Name],_Adjuster[Email],,0)</f>
        <v>mQualls@knightcompany.com</v>
      </c>
      <c r="Y2954" s="15" t="str">
        <f>_xlfn.XLOOKUP(_LOOKUP[[#This Row],[AdjusterMemberName]],_Adjuster[Adjuster Name],_Adjuster[Phone Number],,0)</f>
        <v>424-559-5436</v>
      </c>
      <c r="Z2954" s="15" t="s">
        <v>4405</v>
      </c>
      <c r="AA29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20315 Thunderbird Rd Apt 1, Apple Valley  CA 92307</v>
      </c>
      <c r="AB2954" s="15"/>
    </row>
    <row r="2955" spans="1:28" x14ac:dyDescent="0.3">
      <c r="A2955" s="14">
        <v>1</v>
      </c>
      <c r="B2955" s="14">
        <v>1</v>
      </c>
      <c r="C2955" s="15" t="s">
        <v>16246</v>
      </c>
      <c r="D2955" s="15" t="s">
        <v>17463</v>
      </c>
      <c r="E2955" s="15">
        <v>45604</v>
      </c>
      <c r="F2955" s="15" t="s">
        <v>27953</v>
      </c>
      <c r="G2955" s="15">
        <v>45505</v>
      </c>
      <c r="H2955" s="15">
        <v>45689</v>
      </c>
      <c r="I2955" s="15" t="s">
        <v>27954</v>
      </c>
      <c r="J2955" s="15" t="s">
        <v>27955</v>
      </c>
      <c r="K2955" s="15" t="s">
        <v>45407</v>
      </c>
      <c r="L2955" s="15" t="s">
        <v>128</v>
      </c>
      <c r="M2955" s="15" t="s">
        <v>6861</v>
      </c>
      <c r="N2955" s="14">
        <v>1991</v>
      </c>
      <c r="O2955" s="15" t="s">
        <v>27956</v>
      </c>
      <c r="P2955" s="15" t="s">
        <v>106</v>
      </c>
      <c r="Q2955" s="15" t="s">
        <v>47061</v>
      </c>
      <c r="R2955" s="15" t="s">
        <v>162</v>
      </c>
      <c r="S2955" s="15" t="s">
        <v>16251</v>
      </c>
      <c r="T2955" s="15" t="s">
        <v>530</v>
      </c>
      <c r="U2955" s="15" t="s">
        <v>53</v>
      </c>
      <c r="V2955" s="15" t="s">
        <v>45462</v>
      </c>
      <c r="W2955" s="15" t="s">
        <v>1049</v>
      </c>
      <c r="X2955" s="15" t="str">
        <f>_xlfn.XLOOKUP(_LOOKUP[[#This Row],[AdjusterMemberName]],_Adjuster[Adjuster Name],_Adjuster[Email],,0)</f>
        <v>cPenate@knightcompany.com</v>
      </c>
      <c r="Y2955" s="15" t="str">
        <f>_xlfn.XLOOKUP(_LOOKUP[[#This Row],[AdjusterMemberName]],_Adjuster[Adjuster Name],_Adjuster[Phone Number],,0)</f>
        <v>424-559-5385</v>
      </c>
      <c r="Z2955" s="15" t="s">
        <v>16252</v>
      </c>
      <c r="AA29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14558 Carob St, Victorville  CA 92394</v>
      </c>
      <c r="AB2955" s="15"/>
    </row>
    <row r="2956" spans="1:28" x14ac:dyDescent="0.3">
      <c r="A2956" s="14">
        <v>1</v>
      </c>
      <c r="B2956" s="14">
        <v>1</v>
      </c>
      <c r="C2956" s="15" t="s">
        <v>29513</v>
      </c>
      <c r="D2956" s="15" t="s">
        <v>29513</v>
      </c>
      <c r="E2956" s="15">
        <v>45604</v>
      </c>
      <c r="F2956" s="15" t="s">
        <v>29514</v>
      </c>
      <c r="G2956" s="15">
        <v>45538</v>
      </c>
      <c r="H2956" s="15">
        <v>45719</v>
      </c>
      <c r="I2956" s="15" t="s">
        <v>29515</v>
      </c>
      <c r="J2956" s="15" t="s">
        <v>29516</v>
      </c>
      <c r="K2956" s="15" t="s">
        <v>45339</v>
      </c>
      <c r="L2956" s="15" t="s">
        <v>103</v>
      </c>
      <c r="M2956" s="15" t="s">
        <v>890</v>
      </c>
      <c r="N2956" s="14">
        <v>2000</v>
      </c>
      <c r="O2956" s="15" t="s">
        <v>29517</v>
      </c>
      <c r="P2956" s="15" t="s">
        <v>106</v>
      </c>
      <c r="Q2956" s="15" t="s">
        <v>47065</v>
      </c>
      <c r="R2956" s="15" t="s">
        <v>3020</v>
      </c>
      <c r="S2956" s="15" t="s">
        <v>29518</v>
      </c>
      <c r="T2956" s="15" t="s">
        <v>13202</v>
      </c>
      <c r="U2956" s="15" t="s">
        <v>53</v>
      </c>
      <c r="V2956" s="15" t="s">
        <v>45768</v>
      </c>
      <c r="W2956" s="15" t="s">
        <v>264</v>
      </c>
      <c r="X2956" s="15" t="str">
        <f>_xlfn.XLOOKUP(_LOOKUP[[#This Row],[AdjusterMemberName]],_Adjuster[Adjuster Name],_Adjuster[Email],,0)</f>
        <v>sBonnevie@knightcompany.com</v>
      </c>
      <c r="Y2956" s="15" t="str">
        <f>_xlfn.XLOOKUP(_LOOKUP[[#This Row],[AdjusterMemberName]],_Adjuster[Adjuster Name],_Adjuster[Phone Number],,0)</f>
        <v>323-692-4064</v>
      </c>
      <c r="Z2956" s="15" t="s">
        <v>29519</v>
      </c>
      <c r="AA29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1215 Alta St, Redlands  CA 92374</v>
      </c>
      <c r="AB2956" s="15"/>
    </row>
    <row r="2957" spans="1:28" x14ac:dyDescent="0.3">
      <c r="A2957" s="14">
        <v>1</v>
      </c>
      <c r="B2957" s="14">
        <v>1</v>
      </c>
      <c r="C2957" s="15" t="s">
        <v>32735</v>
      </c>
      <c r="D2957" s="15" t="s">
        <v>32736</v>
      </c>
      <c r="E2957" s="15">
        <v>45604</v>
      </c>
      <c r="F2957" s="15" t="s">
        <v>32737</v>
      </c>
      <c r="G2957" s="15">
        <v>45541</v>
      </c>
      <c r="H2957" s="15">
        <v>45722</v>
      </c>
      <c r="I2957" s="15" t="s">
        <v>32738</v>
      </c>
      <c r="J2957" s="15" t="s">
        <v>32739</v>
      </c>
      <c r="K2957" s="15" t="s">
        <v>45575</v>
      </c>
      <c r="L2957" s="15" t="s">
        <v>128</v>
      </c>
      <c r="M2957" s="15" t="s">
        <v>170</v>
      </c>
      <c r="N2957" s="14">
        <v>2019</v>
      </c>
      <c r="O2957" s="15" t="s">
        <v>32740</v>
      </c>
      <c r="P2957" s="15" t="s">
        <v>81</v>
      </c>
      <c r="Q2957" s="15" t="s">
        <v>47079</v>
      </c>
      <c r="R2957" s="15" t="s">
        <v>29380</v>
      </c>
      <c r="S2957" s="15" t="s">
        <v>32741</v>
      </c>
      <c r="T2957" s="15" t="s">
        <v>174</v>
      </c>
      <c r="U2957" s="15" t="s">
        <v>53</v>
      </c>
      <c r="V2957" s="15" t="s">
        <v>45507</v>
      </c>
      <c r="W2957" s="15" t="s">
        <v>3184</v>
      </c>
      <c r="X2957" s="15" t="str">
        <f>_xlfn.XLOOKUP(_LOOKUP[[#This Row],[AdjusterMemberName]],_Adjuster[Adjuster Name],_Adjuster[Email],,0)</f>
        <v>mQualls@knightcompany.com</v>
      </c>
      <c r="Y2957" s="15" t="str">
        <f>_xlfn.XLOOKUP(_LOOKUP[[#This Row],[AdjusterMemberName]],_Adjuster[Adjuster Name],_Adjuster[Phone Number],,0)</f>
        <v>424-559-5436</v>
      </c>
      <c r="Z2957" s="15" t="s">
        <v>32742</v>
      </c>
      <c r="AA29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225 S Berendo St 29, Los Angeles  CA 90004</v>
      </c>
      <c r="AB2957" s="15"/>
    </row>
    <row r="2958" spans="1:28" x14ac:dyDescent="0.3">
      <c r="A2958" s="14">
        <v>1</v>
      </c>
      <c r="B2958" s="14">
        <v>1</v>
      </c>
      <c r="C2958" s="15" t="s">
        <v>41392</v>
      </c>
      <c r="D2958" s="15" t="s">
        <v>41392</v>
      </c>
      <c r="E2958" s="15">
        <v>45604</v>
      </c>
      <c r="F2958" s="15" t="s">
        <v>41393</v>
      </c>
      <c r="G2958" s="15">
        <v>45490</v>
      </c>
      <c r="H2958" s="15">
        <v>45674</v>
      </c>
      <c r="I2958" s="15" t="s">
        <v>41394</v>
      </c>
      <c r="J2958" s="15" t="s">
        <v>41395</v>
      </c>
      <c r="K2958" s="15" t="s">
        <v>45334</v>
      </c>
      <c r="L2958" s="15" t="s">
        <v>441</v>
      </c>
      <c r="M2958" s="15" t="s">
        <v>3284</v>
      </c>
      <c r="N2958" s="14">
        <v>2013</v>
      </c>
      <c r="O2958" s="15" t="s">
        <v>41396</v>
      </c>
      <c r="P2958" s="15" t="s">
        <v>106</v>
      </c>
      <c r="Q2958" s="15" t="s">
        <v>47065</v>
      </c>
      <c r="R2958" s="15" t="s">
        <v>16207</v>
      </c>
      <c r="S2958" s="15" t="s">
        <v>41397</v>
      </c>
      <c r="T2958" s="15" t="s">
        <v>3331</v>
      </c>
      <c r="U2958" s="15" t="s">
        <v>53</v>
      </c>
      <c r="V2958" s="15" t="s">
        <v>45850</v>
      </c>
      <c r="W2958" s="15" t="s">
        <v>6921</v>
      </c>
      <c r="X2958" s="15" t="str">
        <f>_xlfn.XLOOKUP(_LOOKUP[[#This Row],[AdjusterMemberName]],_Adjuster[Adjuster Name],_Adjuster[Email],,0)</f>
        <v>AWallace@knightcompany.com</v>
      </c>
      <c r="Y2958" s="15" t="str">
        <f>_xlfn.XLOOKUP(_LOOKUP[[#This Row],[AdjusterMemberName]],_Adjuster[Adjuster Name],_Adjuster[Phone Number],,0)</f>
        <v>424-559-5734</v>
      </c>
      <c r="Z2958" s="15" t="s">
        <v>41398</v>
      </c>
      <c r="AA29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3440 Cottonwood Ave Sp #91, San Jacinto  CA 92582</v>
      </c>
      <c r="AB2958" s="15"/>
    </row>
    <row r="2959" spans="1:28" x14ac:dyDescent="0.3">
      <c r="A2959" s="14">
        <v>1</v>
      </c>
      <c r="B2959" s="14">
        <v>1</v>
      </c>
      <c r="C2959" s="15" t="s">
        <v>23980</v>
      </c>
      <c r="D2959" s="15" t="s">
        <v>23980</v>
      </c>
      <c r="E2959" s="15">
        <v>45603</v>
      </c>
      <c r="F2959" s="15" t="s">
        <v>23981</v>
      </c>
      <c r="G2959" s="15">
        <v>45464</v>
      </c>
      <c r="H2959" s="15">
        <v>45647</v>
      </c>
      <c r="I2959" s="15" t="s">
        <v>23982</v>
      </c>
      <c r="J2959" s="15" t="s">
        <v>23983</v>
      </c>
      <c r="K2959" s="15" t="s">
        <v>45604</v>
      </c>
      <c r="L2959" s="15" t="s">
        <v>128</v>
      </c>
      <c r="M2959" s="15" t="s">
        <v>836</v>
      </c>
      <c r="N2959" s="14">
        <v>2024</v>
      </c>
      <c r="O2959" s="15" t="s">
        <v>23984</v>
      </c>
      <c r="P2959" s="15" t="s">
        <v>106</v>
      </c>
      <c r="Q2959" s="15" t="s">
        <v>47093</v>
      </c>
      <c r="R2959" s="15" t="s">
        <v>1364</v>
      </c>
      <c r="S2959" s="15" t="s">
        <v>23985</v>
      </c>
      <c r="T2959" s="15" t="s">
        <v>4967</v>
      </c>
      <c r="U2959" s="15" t="s">
        <v>53</v>
      </c>
      <c r="V2959" s="15" t="s">
        <v>45436</v>
      </c>
      <c r="W2959" s="15" t="s">
        <v>3184</v>
      </c>
      <c r="X2959" s="15" t="str">
        <f>_xlfn.XLOOKUP(_LOOKUP[[#This Row],[AdjusterMemberName]],_Adjuster[Adjuster Name],_Adjuster[Email],,0)</f>
        <v>mQualls@knightcompany.com</v>
      </c>
      <c r="Y2959" s="15" t="str">
        <f>_xlfn.XLOOKUP(_LOOKUP[[#This Row],[AdjusterMemberName]],_Adjuster[Adjuster Name],_Adjuster[Phone Number],,0)</f>
        <v>424-559-5436</v>
      </c>
      <c r="Z2959" s="15" t="s">
        <v>23986</v>
      </c>
      <c r="AA29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5930 Gotham St, Bell Gardens  CA 90201</v>
      </c>
      <c r="AB2959" s="15"/>
    </row>
    <row r="2960" spans="1:28" x14ac:dyDescent="0.3">
      <c r="A2960" s="14">
        <v>1</v>
      </c>
      <c r="B2960" s="14">
        <v>1</v>
      </c>
      <c r="C2960" s="15" t="s">
        <v>24004</v>
      </c>
      <c r="D2960" s="15" t="s">
        <v>24005</v>
      </c>
      <c r="E2960" s="15">
        <v>45603</v>
      </c>
      <c r="F2960" s="15" t="s">
        <v>24006</v>
      </c>
      <c r="G2960" s="15">
        <v>45461</v>
      </c>
      <c r="H2960" s="15">
        <v>45644</v>
      </c>
      <c r="I2960" s="15" t="s">
        <v>24007</v>
      </c>
      <c r="J2960" s="15" t="s">
        <v>24008</v>
      </c>
      <c r="K2960" s="15" t="s">
        <v>45646</v>
      </c>
      <c r="L2960" s="15" t="s">
        <v>128</v>
      </c>
      <c r="M2960" s="15" t="s">
        <v>129</v>
      </c>
      <c r="N2960" s="14">
        <v>2024</v>
      </c>
      <c r="O2960" s="15" t="s">
        <v>24009</v>
      </c>
      <c r="P2960" s="15" t="s">
        <v>106</v>
      </c>
      <c r="Q2960" s="15" t="s">
        <v>47079</v>
      </c>
      <c r="R2960" s="15" t="s">
        <v>24010</v>
      </c>
      <c r="S2960" s="15" t="s">
        <v>24011</v>
      </c>
      <c r="T2960" s="15" t="s">
        <v>174</v>
      </c>
      <c r="U2960" s="15" t="s">
        <v>53</v>
      </c>
      <c r="V2960" s="15" t="s">
        <v>45342</v>
      </c>
      <c r="W2960" s="15" t="s">
        <v>850</v>
      </c>
      <c r="X2960" s="15" t="e">
        <f>_xlfn.XLOOKUP(_LOOKUP[[#This Row],[AdjusterMemberName]],_Adjuster[Adjuster Name],_Adjuster[Email],,0)</f>
        <v>#N/A</v>
      </c>
      <c r="Y2960" s="15" t="e">
        <f>_xlfn.XLOOKUP(_LOOKUP[[#This Row],[AdjusterMemberName]],_Adjuster[Adjuster Name],_Adjuster[Phone Number],,0)</f>
        <v>#N/A</v>
      </c>
      <c r="Z2960" s="15" t="s">
        <v>24012</v>
      </c>
      <c r="AA29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321 E Gage Ave, Los Angeles  CA 90003</v>
      </c>
      <c r="AB2960" s="15"/>
    </row>
    <row r="2961" spans="1:28" x14ac:dyDescent="0.3">
      <c r="A2961" s="14">
        <v>1</v>
      </c>
      <c r="B2961" s="14">
        <v>1</v>
      </c>
      <c r="C2961" s="15" t="s">
        <v>24048</v>
      </c>
      <c r="D2961" s="15" t="s">
        <v>24049</v>
      </c>
      <c r="E2961" s="15">
        <v>45603</v>
      </c>
      <c r="F2961" s="15" t="s">
        <v>24050</v>
      </c>
      <c r="G2961" s="15">
        <v>45559</v>
      </c>
      <c r="H2961" s="15">
        <v>45740</v>
      </c>
      <c r="I2961" s="15" t="s">
        <v>24051</v>
      </c>
      <c r="J2961" s="15" t="s">
        <v>24052</v>
      </c>
      <c r="K2961" s="15" t="s">
        <v>45526</v>
      </c>
      <c r="L2961" s="15" t="s">
        <v>25</v>
      </c>
      <c r="M2961" s="15" t="s">
        <v>480</v>
      </c>
      <c r="N2961" s="14">
        <v>2007</v>
      </c>
      <c r="O2961" s="15" t="s">
        <v>24053</v>
      </c>
      <c r="P2961" s="15" t="s">
        <v>106</v>
      </c>
      <c r="Q2961" s="15" t="s">
        <v>47019</v>
      </c>
      <c r="R2961" s="15" t="s">
        <v>24054</v>
      </c>
      <c r="S2961" s="15" t="s">
        <v>24055</v>
      </c>
      <c r="T2961" s="15" t="s">
        <v>4670</v>
      </c>
      <c r="U2961" s="15" t="s">
        <v>53</v>
      </c>
      <c r="V2961" s="15" t="s">
        <v>46110</v>
      </c>
      <c r="W2961" s="15" t="s">
        <v>850</v>
      </c>
      <c r="X2961" s="15" t="e">
        <f>_xlfn.XLOOKUP(_LOOKUP[[#This Row],[AdjusterMemberName]],_Adjuster[Adjuster Name],_Adjuster[Email],,0)</f>
        <v>#N/A</v>
      </c>
      <c r="Y2961" s="15" t="e">
        <f>_xlfn.XLOOKUP(_LOOKUP[[#This Row],[AdjusterMemberName]],_Adjuster[Adjuster Name],_Adjuster[Phone Number],,0)</f>
        <v>#N/A</v>
      </c>
      <c r="Z2961" s="15" t="s">
        <v>24056</v>
      </c>
      <c r="AA29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12040 Sycamore St # 1/2, Norwalk  CA 90650</v>
      </c>
      <c r="AB2961" s="15"/>
    </row>
    <row r="2962" spans="1:28" x14ac:dyDescent="0.3">
      <c r="A2962" s="14">
        <v>1</v>
      </c>
      <c r="B2962" s="14">
        <v>1</v>
      </c>
      <c r="C2962" s="15" t="s">
        <v>24057</v>
      </c>
      <c r="D2962" s="15" t="s">
        <v>24057</v>
      </c>
      <c r="E2962" s="15">
        <v>45603</v>
      </c>
      <c r="F2962" s="15" t="s">
        <v>24058</v>
      </c>
      <c r="G2962" s="15">
        <v>45552</v>
      </c>
      <c r="H2962" s="15">
        <v>45733</v>
      </c>
      <c r="I2962" s="15" t="s">
        <v>24059</v>
      </c>
      <c r="J2962" s="15" t="s">
        <v>24060</v>
      </c>
      <c r="K2962" s="15" t="s">
        <v>45356</v>
      </c>
      <c r="L2962" s="15" t="s">
        <v>128</v>
      </c>
      <c r="M2962" s="15" t="s">
        <v>129</v>
      </c>
      <c r="N2962" s="14">
        <v>2013</v>
      </c>
      <c r="O2962" s="15" t="s">
        <v>24061</v>
      </c>
      <c r="P2962" s="15" t="s">
        <v>106</v>
      </c>
      <c r="Q2962" s="15" t="s">
        <v>47065</v>
      </c>
      <c r="R2962" s="15" t="s">
        <v>5154</v>
      </c>
      <c r="S2962" s="15" t="s">
        <v>24062</v>
      </c>
      <c r="T2962" s="15" t="s">
        <v>286</v>
      </c>
      <c r="U2962" s="15" t="s">
        <v>53</v>
      </c>
      <c r="V2962" s="15" t="s">
        <v>45606</v>
      </c>
      <c r="W2962" s="15" t="s">
        <v>1357</v>
      </c>
      <c r="X2962" s="15" t="str">
        <f>_xlfn.XLOOKUP(_LOOKUP[[#This Row],[AdjusterMemberName]],_Adjuster[Adjuster Name],_Adjuster[Email],,0)</f>
        <v>jRivera1@knightcompany.com</v>
      </c>
      <c r="Y2962" s="15" t="str">
        <f>_xlfn.XLOOKUP(_LOOKUP[[#This Row],[AdjusterMemberName]],_Adjuster[Adjuster Name],_Adjuster[Phone Number],,0)</f>
        <v>424-559-5239</v>
      </c>
      <c r="Z2962" s="15" t="s">
        <v>24063</v>
      </c>
      <c r="AA29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6790 Hammond Ave, Long Beach  CA 90805</v>
      </c>
      <c r="AB2962" s="15"/>
    </row>
    <row r="2963" spans="1:28" x14ac:dyDescent="0.3">
      <c r="A2963" s="14">
        <v>1</v>
      </c>
      <c r="B2963" s="14">
        <v>1</v>
      </c>
      <c r="C2963" s="15" t="s">
        <v>17043</v>
      </c>
      <c r="D2963" s="15" t="s">
        <v>24162</v>
      </c>
      <c r="E2963" s="15">
        <v>45603</v>
      </c>
      <c r="F2963" s="15" t="s">
        <v>24163</v>
      </c>
      <c r="G2963" s="15">
        <v>45568</v>
      </c>
      <c r="H2963" s="15">
        <v>45750</v>
      </c>
      <c r="I2963" s="15" t="s">
        <v>24164</v>
      </c>
      <c r="J2963" s="15" t="s">
        <v>24165</v>
      </c>
      <c r="K2963" s="15" t="s">
        <v>46495</v>
      </c>
      <c r="L2963" s="15" t="s">
        <v>128</v>
      </c>
      <c r="M2963" s="15" t="s">
        <v>170</v>
      </c>
      <c r="N2963" s="14">
        <v>2022</v>
      </c>
      <c r="O2963" s="15" t="s">
        <v>17047</v>
      </c>
      <c r="P2963" s="15" t="s">
        <v>106</v>
      </c>
      <c r="Q2963" s="15" t="s">
        <v>47073</v>
      </c>
      <c r="R2963" s="15" t="s">
        <v>17048</v>
      </c>
      <c r="S2963" s="15" t="s">
        <v>17049</v>
      </c>
      <c r="T2963" s="15" t="s">
        <v>2617</v>
      </c>
      <c r="U2963" s="15" t="s">
        <v>53</v>
      </c>
      <c r="V2963" s="15" t="s">
        <v>45490</v>
      </c>
      <c r="W2963" s="15" t="s">
        <v>3184</v>
      </c>
      <c r="X2963" s="15" t="str">
        <f>_xlfn.XLOOKUP(_LOOKUP[[#This Row],[AdjusterMemberName]],_Adjuster[Adjuster Name],_Adjuster[Email],,0)</f>
        <v>mQualls@knightcompany.com</v>
      </c>
      <c r="Y2963" s="15" t="str">
        <f>_xlfn.XLOOKUP(_LOOKUP[[#This Row],[AdjusterMemberName]],_Adjuster[Adjuster Name],_Adjuster[Phone Number],,0)</f>
        <v>424-559-5436</v>
      </c>
      <c r="Z2963" s="15" t="s">
        <v>17050</v>
      </c>
      <c r="AA29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1033 W Spruce St, Compton  CA 90220</v>
      </c>
      <c r="AB2963" s="15">
        <v>45640</v>
      </c>
    </row>
    <row r="2964" spans="1:28" x14ac:dyDescent="0.3">
      <c r="A2964" s="14">
        <v>1</v>
      </c>
      <c r="B2964" s="14">
        <v>1</v>
      </c>
      <c r="C2964" s="15" t="s">
        <v>24186</v>
      </c>
      <c r="D2964" s="15" t="s">
        <v>24187</v>
      </c>
      <c r="E2964" s="15">
        <v>45603</v>
      </c>
      <c r="F2964" s="15" t="s">
        <v>24188</v>
      </c>
      <c r="G2964" s="15">
        <v>45560</v>
      </c>
      <c r="H2964" s="15">
        <v>45741</v>
      </c>
      <c r="I2964" s="15" t="s">
        <v>24189</v>
      </c>
      <c r="J2964" s="15" t="s">
        <v>24190</v>
      </c>
      <c r="K2964" s="15" t="s">
        <v>45691</v>
      </c>
      <c r="L2964" s="15" t="s">
        <v>281</v>
      </c>
      <c r="M2964" s="15" t="s">
        <v>282</v>
      </c>
      <c r="N2964" s="14">
        <v>2016</v>
      </c>
      <c r="O2964" s="15" t="s">
        <v>24191</v>
      </c>
      <c r="P2964" s="15" t="s">
        <v>106</v>
      </c>
      <c r="Q2964" s="15" t="s">
        <v>47019</v>
      </c>
      <c r="R2964" s="15" t="s">
        <v>24192</v>
      </c>
      <c r="S2964" s="15" t="s">
        <v>24193</v>
      </c>
      <c r="T2964" s="15" t="s">
        <v>424</v>
      </c>
      <c r="U2964" s="15" t="s">
        <v>53</v>
      </c>
      <c r="V2964" s="15" t="s">
        <v>45402</v>
      </c>
      <c r="W2964" s="15" t="s">
        <v>1544</v>
      </c>
      <c r="X2964" s="15" t="str">
        <f>_xlfn.XLOOKUP(_LOOKUP[[#This Row],[AdjusterMemberName]],_Adjuster[Adjuster Name],_Adjuster[Email],,0)</f>
        <v>CRodriguez5@knightcompany.com</v>
      </c>
      <c r="Y2964" s="15" t="str">
        <f>_xlfn.XLOOKUP(_LOOKUP[[#This Row],[AdjusterMemberName]],_Adjuster[Adjuster Name],_Adjuster[Phone Number],,0)</f>
        <v>323-456-1708</v>
      </c>
      <c r="Z2964" s="15" t="s">
        <v>24194</v>
      </c>
      <c r="AA29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7769 Golondrina Dr, San Bernardino  CA 92410</v>
      </c>
      <c r="AB2964" s="15"/>
    </row>
    <row r="2965" spans="1:28" x14ac:dyDescent="0.3">
      <c r="A2965" s="14">
        <v>1</v>
      </c>
      <c r="B2965" s="14">
        <v>1</v>
      </c>
      <c r="C2965" s="15" t="s">
        <v>24235</v>
      </c>
      <c r="D2965" s="15" t="s">
        <v>24235</v>
      </c>
      <c r="E2965" s="15">
        <v>45603</v>
      </c>
      <c r="F2965" s="15" t="s">
        <v>24236</v>
      </c>
      <c r="G2965" s="15">
        <v>45431</v>
      </c>
      <c r="H2965" s="15">
        <v>45615</v>
      </c>
      <c r="I2965" s="15" t="s">
        <v>24237</v>
      </c>
      <c r="J2965" s="15" t="s">
        <v>24238</v>
      </c>
      <c r="K2965" s="15" t="s">
        <v>45732</v>
      </c>
      <c r="L2965" s="15" t="s">
        <v>139</v>
      </c>
      <c r="M2965" s="15" t="s">
        <v>1152</v>
      </c>
      <c r="N2965" s="14">
        <v>2010</v>
      </c>
      <c r="O2965" s="15" t="s">
        <v>24239</v>
      </c>
      <c r="P2965" s="15" t="s">
        <v>106</v>
      </c>
      <c r="Q2965" s="15" t="s">
        <v>47065</v>
      </c>
      <c r="R2965" s="15" t="s">
        <v>5171</v>
      </c>
      <c r="S2965" s="15" t="s">
        <v>24240</v>
      </c>
      <c r="T2965" s="15" t="s">
        <v>308</v>
      </c>
      <c r="U2965" s="15" t="s">
        <v>53</v>
      </c>
      <c r="V2965" s="15" t="s">
        <v>45432</v>
      </c>
      <c r="W2965" s="15" t="s">
        <v>264</v>
      </c>
      <c r="X2965" s="15" t="str">
        <f>_xlfn.XLOOKUP(_LOOKUP[[#This Row],[AdjusterMemberName]],_Adjuster[Adjuster Name],_Adjuster[Email],,0)</f>
        <v>sBonnevie@knightcompany.com</v>
      </c>
      <c r="Y2965" s="15" t="str">
        <f>_xlfn.XLOOKUP(_LOOKUP[[#This Row],[AdjusterMemberName]],_Adjuster[Adjuster Name],_Adjuster[Phone Number],,0)</f>
        <v>323-692-4064</v>
      </c>
      <c r="Z2965" s="15" t="s">
        <v>24241</v>
      </c>
      <c r="AA29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7776 Trey Ave Apt 6, Riverside  CA 92503</v>
      </c>
      <c r="AB2965" s="15"/>
    </row>
    <row r="2966" spans="1:28" x14ac:dyDescent="0.3">
      <c r="A2966" s="14">
        <v>1</v>
      </c>
      <c r="B2966" s="14">
        <v>1</v>
      </c>
      <c r="C2966" s="15" t="s">
        <v>15316</v>
      </c>
      <c r="D2966" s="15" t="s">
        <v>15316</v>
      </c>
      <c r="E2966" s="15">
        <v>45603</v>
      </c>
      <c r="F2966" s="15" t="s">
        <v>15317</v>
      </c>
      <c r="G2966" s="15">
        <v>45444</v>
      </c>
      <c r="H2966" s="15">
        <v>45627</v>
      </c>
      <c r="I2966" s="15" t="s">
        <v>24321</v>
      </c>
      <c r="J2966" s="15" t="s">
        <v>24322</v>
      </c>
      <c r="K2966" s="15" t="s">
        <v>45559</v>
      </c>
      <c r="L2966" s="15" t="s">
        <v>91</v>
      </c>
      <c r="M2966" s="15" t="s">
        <v>1470</v>
      </c>
      <c r="N2966" s="14">
        <v>2004</v>
      </c>
      <c r="O2966" s="15" t="s">
        <v>15320</v>
      </c>
      <c r="P2966" s="15" t="s">
        <v>106</v>
      </c>
      <c r="Q2966" s="15" t="s">
        <v>47065</v>
      </c>
      <c r="R2966" s="15" t="s">
        <v>15321</v>
      </c>
      <c r="S2966" s="15" t="s">
        <v>15322</v>
      </c>
      <c r="T2966" s="15" t="s">
        <v>5994</v>
      </c>
      <c r="U2966" s="15" t="s">
        <v>53</v>
      </c>
      <c r="V2966" s="15" t="s">
        <v>46414</v>
      </c>
      <c r="W2966" s="15" t="s">
        <v>264</v>
      </c>
      <c r="X2966" s="15" t="str">
        <f>_xlfn.XLOOKUP(_LOOKUP[[#This Row],[AdjusterMemberName]],_Adjuster[Adjuster Name],_Adjuster[Email],,0)</f>
        <v>sBonnevie@knightcompany.com</v>
      </c>
      <c r="Y2966" s="15" t="str">
        <f>_xlfn.XLOOKUP(_LOOKUP[[#This Row],[AdjusterMemberName]],_Adjuster[Adjuster Name],_Adjuster[Phone Number],,0)</f>
        <v>323-692-4064</v>
      </c>
      <c r="Z2966" s="15" t="s">
        <v>15323</v>
      </c>
      <c r="AA29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4200 Arch Dr Apt 204, Studio City  CA 91604</v>
      </c>
      <c r="AB2966" s="15"/>
    </row>
    <row r="2967" spans="1:28" x14ac:dyDescent="0.3">
      <c r="A2967" s="14">
        <v>1</v>
      </c>
      <c r="B2967" s="14">
        <v>1</v>
      </c>
      <c r="C2967" s="15" t="s">
        <v>24339</v>
      </c>
      <c r="D2967" s="15" t="s">
        <v>24339</v>
      </c>
      <c r="E2967" s="15">
        <v>45603</v>
      </c>
      <c r="F2967" s="15" t="s">
        <v>24340</v>
      </c>
      <c r="G2967" s="15">
        <v>45538</v>
      </c>
      <c r="H2967" s="15">
        <v>45719</v>
      </c>
      <c r="I2967" s="15" t="s">
        <v>24341</v>
      </c>
      <c r="J2967" s="15" t="s">
        <v>24342</v>
      </c>
      <c r="K2967" s="15" t="s">
        <v>45385</v>
      </c>
      <c r="L2967" s="15" t="s">
        <v>687</v>
      </c>
      <c r="M2967" s="15" t="s">
        <v>2261</v>
      </c>
      <c r="N2967" s="14">
        <v>2019</v>
      </c>
      <c r="O2967" s="15" t="s">
        <v>24343</v>
      </c>
      <c r="P2967" s="15" t="s">
        <v>106</v>
      </c>
      <c r="Q2967" s="15" t="s">
        <v>47019</v>
      </c>
      <c r="R2967" s="15" t="s">
        <v>9413</v>
      </c>
      <c r="S2967" s="15" t="s">
        <v>24344</v>
      </c>
      <c r="T2967" s="15" t="s">
        <v>174</v>
      </c>
      <c r="U2967" s="15" t="s">
        <v>53</v>
      </c>
      <c r="V2967" s="15" t="s">
        <v>45441</v>
      </c>
      <c r="W2967" s="15" t="s">
        <v>3307</v>
      </c>
      <c r="X2967" s="15" t="e">
        <f>_xlfn.XLOOKUP(_LOOKUP[[#This Row],[AdjusterMemberName]],_Adjuster[Adjuster Name],_Adjuster[Email],,0)</f>
        <v>#N/A</v>
      </c>
      <c r="Y2967" s="15" t="e">
        <f>_xlfn.XLOOKUP(_LOOKUP[[#This Row],[AdjusterMemberName]],_Adjuster[Adjuster Name],_Adjuster[Phone Number],,0)</f>
        <v>#N/A</v>
      </c>
      <c r="Z2967" s="15" t="s">
        <v>24345</v>
      </c>
      <c r="AA29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4009 Flower St, Cudahy  CA 90201</v>
      </c>
      <c r="AB2967" s="15"/>
    </row>
    <row r="2968" spans="1:28" x14ac:dyDescent="0.3">
      <c r="A2968" s="14">
        <v>1</v>
      </c>
      <c r="B2968" s="14">
        <v>1</v>
      </c>
      <c r="C2968" s="15" t="s">
        <v>24416</v>
      </c>
      <c r="D2968" s="15" t="s">
        <v>24417</v>
      </c>
      <c r="E2968" s="15">
        <v>45603</v>
      </c>
      <c r="F2968" s="15" t="s">
        <v>24418</v>
      </c>
      <c r="G2968" s="15">
        <v>45601</v>
      </c>
      <c r="H2968" s="15">
        <v>45782</v>
      </c>
      <c r="I2968" s="15" t="s">
        <v>24419</v>
      </c>
      <c r="J2968" s="15" t="s">
        <v>24420</v>
      </c>
      <c r="K2968" s="15" t="s">
        <v>45481</v>
      </c>
      <c r="L2968" s="15" t="s">
        <v>201</v>
      </c>
      <c r="M2968" s="15" t="s">
        <v>220</v>
      </c>
      <c r="N2968" s="14">
        <v>2013</v>
      </c>
      <c r="O2968" s="15" t="s">
        <v>24421</v>
      </c>
      <c r="P2968" s="15" t="s">
        <v>106</v>
      </c>
      <c r="Q2968" s="15" t="s">
        <v>47061</v>
      </c>
      <c r="R2968" s="15" t="s">
        <v>3687</v>
      </c>
      <c r="S2968" s="15" t="s">
        <v>24422</v>
      </c>
      <c r="T2968" s="15" t="s">
        <v>530</v>
      </c>
      <c r="U2968" s="15" t="s">
        <v>53</v>
      </c>
      <c r="V2968" s="15" t="s">
        <v>45858</v>
      </c>
      <c r="W2968" s="15" t="s">
        <v>367</v>
      </c>
      <c r="X2968" s="15" t="str">
        <f>_xlfn.XLOOKUP(_LOOKUP[[#This Row],[AdjusterMemberName]],_Adjuster[Adjuster Name],_Adjuster[Email],,0)</f>
        <v>dHernandez4@knightcompany.com</v>
      </c>
      <c r="Y2968" s="15" t="str">
        <f>_xlfn.XLOOKUP(_LOOKUP[[#This Row],[AdjusterMemberName]],_Adjuster[Adjuster Name],_Adjuster[Phone Number],,0)</f>
        <v>323-315-7819</v>
      </c>
      <c r="Z2968" s="15" t="s">
        <v>24423</v>
      </c>
      <c r="AA29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14545 Cholame Rd, Victorville  CA 92392</v>
      </c>
      <c r="AB2968" s="15">
        <v>45634</v>
      </c>
    </row>
    <row r="2969" spans="1:28" x14ac:dyDescent="0.3">
      <c r="A2969" s="14">
        <v>1</v>
      </c>
      <c r="B2969" s="14">
        <v>1</v>
      </c>
      <c r="C2969" s="15" t="s">
        <v>24520</v>
      </c>
      <c r="D2969" s="15" t="s">
        <v>24521</v>
      </c>
      <c r="E2969" s="15">
        <v>45603</v>
      </c>
      <c r="F2969" s="15" t="s">
        <v>24522</v>
      </c>
      <c r="G2969" s="15">
        <v>45493</v>
      </c>
      <c r="H2969" s="15">
        <v>45677</v>
      </c>
      <c r="I2969" s="15" t="s">
        <v>24523</v>
      </c>
      <c r="J2969" s="15" t="s">
        <v>24524</v>
      </c>
      <c r="K2969" s="15" t="s">
        <v>46014</v>
      </c>
      <c r="L2969" s="15" t="s">
        <v>128</v>
      </c>
      <c r="M2969" s="15" t="s">
        <v>170</v>
      </c>
      <c r="N2969" s="14">
        <v>2018</v>
      </c>
      <c r="O2969" s="15" t="s">
        <v>24525</v>
      </c>
      <c r="P2969" s="15" t="s">
        <v>81</v>
      </c>
      <c r="Q2969" s="15" t="s">
        <v>47093</v>
      </c>
      <c r="R2969" s="15" t="s">
        <v>24526</v>
      </c>
      <c r="S2969" s="15" t="s">
        <v>24527</v>
      </c>
      <c r="T2969" s="15" t="s">
        <v>1266</v>
      </c>
      <c r="U2969" s="15" t="s">
        <v>53</v>
      </c>
      <c r="V2969" s="15" t="s">
        <v>45797</v>
      </c>
      <c r="W2969" s="15" t="s">
        <v>54</v>
      </c>
      <c r="X2969" s="15" t="str">
        <f>_xlfn.XLOOKUP(_LOOKUP[[#This Row],[AdjusterMemberName]],_Adjuster[Adjuster Name],_Adjuster[Email],,0)</f>
        <v>JRubalcava@knightcompany.com</v>
      </c>
      <c r="Y2969" s="15" t="str">
        <f>_xlfn.XLOOKUP(_LOOKUP[[#This Row],[AdjusterMemberName]],_Adjuster[Adjuster Name],_Adjuster[Phone Number],,0)</f>
        <v>424-559-5420</v>
      </c>
      <c r="Z2969" s="15" t="s">
        <v>24528</v>
      </c>
      <c r="AA29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12509 Bullis Rd Apt A, Lynwood  CA 90262</v>
      </c>
      <c r="AB2969" s="15">
        <v>45659</v>
      </c>
    </row>
    <row r="2970" spans="1:28" x14ac:dyDescent="0.3">
      <c r="A2970" s="14">
        <v>1</v>
      </c>
      <c r="B2970" s="14">
        <v>1</v>
      </c>
      <c r="C2970" s="15" t="s">
        <v>24536</v>
      </c>
      <c r="D2970" s="15" t="s">
        <v>24536</v>
      </c>
      <c r="E2970" s="15">
        <v>45603</v>
      </c>
      <c r="F2970" s="15" t="s">
        <v>24537</v>
      </c>
      <c r="G2970" s="15">
        <v>45530</v>
      </c>
      <c r="H2970" s="15">
        <v>45714</v>
      </c>
      <c r="I2970" s="15" t="s">
        <v>24538</v>
      </c>
      <c r="J2970" s="15" t="s">
        <v>24539</v>
      </c>
      <c r="K2970" s="15" t="s">
        <v>46191</v>
      </c>
      <c r="L2970" s="15" t="s">
        <v>25</v>
      </c>
      <c r="M2970" s="15" t="s">
        <v>24540</v>
      </c>
      <c r="N2970" s="14">
        <v>1988</v>
      </c>
      <c r="O2970" s="15" t="s">
        <v>24541</v>
      </c>
      <c r="P2970" s="15" t="s">
        <v>106</v>
      </c>
      <c r="Q2970" s="15" t="s">
        <v>47065</v>
      </c>
      <c r="R2970" s="15" t="s">
        <v>11753</v>
      </c>
      <c r="S2970" s="15" t="s">
        <v>24542</v>
      </c>
      <c r="T2970" s="15" t="s">
        <v>308</v>
      </c>
      <c r="U2970" s="15" t="s">
        <v>53</v>
      </c>
      <c r="V2970" s="15" t="s">
        <v>45690</v>
      </c>
      <c r="W2970" s="15" t="s">
        <v>54</v>
      </c>
      <c r="X2970" s="15" t="str">
        <f>_xlfn.XLOOKUP(_LOOKUP[[#This Row],[AdjusterMemberName]],_Adjuster[Adjuster Name],_Adjuster[Email],,0)</f>
        <v>JRubalcava@knightcompany.com</v>
      </c>
      <c r="Y2970" s="15" t="str">
        <f>_xlfn.XLOOKUP(_LOOKUP[[#This Row],[AdjusterMemberName]],_Adjuster[Adjuster Name],_Adjuster[Phone Number],,0)</f>
        <v>424-559-5420</v>
      </c>
      <c r="Z2970" s="15" t="s">
        <v>24543</v>
      </c>
      <c r="AA29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3920 Skofstad St, Riverside  CA 92505</v>
      </c>
      <c r="AB2970" s="15"/>
    </row>
    <row r="2971" spans="1:28" x14ac:dyDescent="0.3">
      <c r="A2971" s="14">
        <v>1</v>
      </c>
      <c r="B2971" s="14">
        <v>1</v>
      </c>
      <c r="C2971" s="15" t="s">
        <v>24882</v>
      </c>
      <c r="D2971" s="15" t="s">
        <v>24883</v>
      </c>
      <c r="E2971" s="15">
        <v>45603</v>
      </c>
      <c r="F2971" s="15" t="s">
        <v>24884</v>
      </c>
      <c r="G2971" s="15">
        <v>45541</v>
      </c>
      <c r="H2971" s="15">
        <v>45722</v>
      </c>
      <c r="I2971" s="15" t="s">
        <v>24885</v>
      </c>
      <c r="J2971" s="15" t="s">
        <v>24886</v>
      </c>
      <c r="K2971" s="15" t="s">
        <v>45339</v>
      </c>
      <c r="L2971" s="15" t="s">
        <v>139</v>
      </c>
      <c r="M2971" s="15" t="s">
        <v>470</v>
      </c>
      <c r="N2971" s="14">
        <v>2023</v>
      </c>
      <c r="O2971" s="15" t="s">
        <v>24887</v>
      </c>
      <c r="P2971" s="15" t="s">
        <v>106</v>
      </c>
      <c r="Q2971" s="15" t="s">
        <v>47079</v>
      </c>
      <c r="R2971" s="15" t="s">
        <v>24888</v>
      </c>
      <c r="S2971" s="15" t="s">
        <v>24889</v>
      </c>
      <c r="T2971" s="15" t="s">
        <v>96</v>
      </c>
      <c r="U2971" s="15" t="s">
        <v>53</v>
      </c>
      <c r="V2971" s="15" t="s">
        <v>45746</v>
      </c>
      <c r="W2971" s="15" t="s">
        <v>1658</v>
      </c>
      <c r="X2971" s="15" t="str">
        <f>_xlfn.XLOOKUP(_LOOKUP[[#This Row],[AdjusterMemberName]],_Adjuster[Adjuster Name],_Adjuster[Email],,0)</f>
        <v>RDavila@knightcompany.com</v>
      </c>
      <c r="Y2971" s="15" t="str">
        <f>_xlfn.XLOOKUP(_LOOKUP[[#This Row],[AdjusterMemberName]],_Adjuster[Adjuster Name],_Adjuster[Phone Number],,0)</f>
        <v>424-559-5663</v>
      </c>
      <c r="Z2971" s="15" t="s">
        <v>24890</v>
      </c>
      <c r="AA29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12729 Moreno Beach Dr Apt 5306, Moreno Valley  CA 92555</v>
      </c>
      <c r="AB2971" s="15"/>
    </row>
    <row r="2972" spans="1:28" x14ac:dyDescent="0.3">
      <c r="A2972" s="14">
        <v>1</v>
      </c>
      <c r="B2972" s="14">
        <v>1</v>
      </c>
      <c r="C2972" s="15" t="s">
        <v>25422</v>
      </c>
      <c r="D2972" s="15" t="s">
        <v>25423</v>
      </c>
      <c r="E2972" s="15">
        <v>45603</v>
      </c>
      <c r="F2972" s="15" t="s">
        <v>25424</v>
      </c>
      <c r="G2972" s="15">
        <v>45599</v>
      </c>
      <c r="H2972" s="15">
        <v>45780</v>
      </c>
      <c r="I2972" s="15" t="s">
        <v>25425</v>
      </c>
      <c r="J2972" s="15" t="s">
        <v>25426</v>
      </c>
      <c r="K2972" s="15" t="s">
        <v>45365</v>
      </c>
      <c r="L2972" s="15" t="s">
        <v>139</v>
      </c>
      <c r="M2972" s="15" t="s">
        <v>678</v>
      </c>
      <c r="N2972" s="14">
        <v>2021</v>
      </c>
      <c r="O2972" s="15" t="s">
        <v>25427</v>
      </c>
      <c r="P2972" s="15" t="s">
        <v>81</v>
      </c>
      <c r="Q2972" s="15" t="s">
        <v>47061</v>
      </c>
      <c r="R2972" s="15" t="s">
        <v>25428</v>
      </c>
      <c r="S2972" s="15" t="s">
        <v>25429</v>
      </c>
      <c r="T2972" s="15" t="s">
        <v>404</v>
      </c>
      <c r="U2972" s="15" t="s">
        <v>53</v>
      </c>
      <c r="V2972" s="15" t="s">
        <v>45971</v>
      </c>
      <c r="W2972" s="15" t="s">
        <v>3307</v>
      </c>
      <c r="X2972" s="15" t="e">
        <f>_xlfn.XLOOKUP(_LOOKUP[[#This Row],[AdjusterMemberName]],_Adjuster[Adjuster Name],_Adjuster[Email],,0)</f>
        <v>#N/A</v>
      </c>
      <c r="Y2972" s="15" t="e">
        <f>_xlfn.XLOOKUP(_LOOKUP[[#This Row],[AdjusterMemberName]],_Adjuster[Adjuster Name],_Adjuster[Phone Number],,0)</f>
        <v>#N/A</v>
      </c>
      <c r="Z2972" s="15" t="s">
        <v>25430</v>
      </c>
      <c r="AA29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39342 Frontier Circus St, Palmdale  CA 93591</v>
      </c>
      <c r="AB2972" s="15"/>
    </row>
    <row r="2973" spans="1:28" x14ac:dyDescent="0.3">
      <c r="A2973" s="14">
        <v>1</v>
      </c>
      <c r="B2973" s="14">
        <v>1</v>
      </c>
      <c r="C2973" s="15" t="s">
        <v>16017</v>
      </c>
      <c r="D2973" s="15" t="s">
        <v>16522</v>
      </c>
      <c r="E2973" s="15">
        <v>45603</v>
      </c>
      <c r="F2973" s="15" t="s">
        <v>25591</v>
      </c>
      <c r="G2973" s="15">
        <v>45592</v>
      </c>
      <c r="H2973" s="15">
        <v>45774</v>
      </c>
      <c r="I2973" s="15" t="s">
        <v>25592</v>
      </c>
      <c r="J2973" s="15" t="s">
        <v>25593</v>
      </c>
      <c r="K2973" s="15" t="s">
        <v>45397</v>
      </c>
      <c r="L2973" s="15" t="s">
        <v>103</v>
      </c>
      <c r="M2973" s="15" t="s">
        <v>890</v>
      </c>
      <c r="N2973" s="14">
        <v>2024</v>
      </c>
      <c r="O2973" s="15" t="s">
        <v>25594</v>
      </c>
      <c r="P2973" s="15" t="s">
        <v>106</v>
      </c>
      <c r="Q2973" s="15" t="s">
        <v>47178</v>
      </c>
      <c r="R2973" s="15" t="s">
        <v>16023</v>
      </c>
      <c r="S2973" s="15" t="s">
        <v>16024</v>
      </c>
      <c r="T2973" s="15" t="s">
        <v>122</v>
      </c>
      <c r="U2973" s="15" t="s">
        <v>53</v>
      </c>
      <c r="V2973" s="15" t="s">
        <v>45784</v>
      </c>
      <c r="W2973" s="15" t="s">
        <v>54</v>
      </c>
      <c r="X2973" s="15" t="str">
        <f>_xlfn.XLOOKUP(_LOOKUP[[#This Row],[AdjusterMemberName]],_Adjuster[Adjuster Name],_Adjuster[Email],,0)</f>
        <v>JRubalcava@knightcompany.com</v>
      </c>
      <c r="Y2973" s="15" t="str">
        <f>_xlfn.XLOOKUP(_LOOKUP[[#This Row],[AdjusterMemberName]],_Adjuster[Adjuster Name],_Adjuster[Phone Number],,0)</f>
        <v>424-559-5420</v>
      </c>
      <c r="Z2973" s="15" t="s">
        <v>16025</v>
      </c>
      <c r="AA29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987 W Thornton Ave, Hemet  CA 92543</v>
      </c>
      <c r="AB2973" s="15"/>
    </row>
    <row r="2974" spans="1:28" x14ac:dyDescent="0.3">
      <c r="A2974" s="14">
        <v>1</v>
      </c>
      <c r="B2974" s="14">
        <v>1</v>
      </c>
      <c r="C2974" s="15" t="s">
        <v>24195</v>
      </c>
      <c r="D2974" s="15" t="s">
        <v>24196</v>
      </c>
      <c r="E2974" s="15">
        <v>45603</v>
      </c>
      <c r="F2974" s="15" t="s">
        <v>24197</v>
      </c>
      <c r="G2974" s="15">
        <v>45537</v>
      </c>
      <c r="H2974" s="15">
        <v>45718</v>
      </c>
      <c r="I2974" s="15" t="s">
        <v>27018</v>
      </c>
      <c r="J2974" s="15" t="s">
        <v>27019</v>
      </c>
      <c r="K2974" s="15" t="s">
        <v>45339</v>
      </c>
      <c r="L2974" s="15" t="s">
        <v>103</v>
      </c>
      <c r="M2974" s="15" t="s">
        <v>890</v>
      </c>
      <c r="N2974" s="14">
        <v>2020</v>
      </c>
      <c r="O2974" s="15" t="s">
        <v>24200</v>
      </c>
      <c r="P2974" s="15" t="s">
        <v>106</v>
      </c>
      <c r="Q2974" s="15" t="s">
        <v>47019</v>
      </c>
      <c r="R2974" s="15" t="s">
        <v>24201</v>
      </c>
      <c r="S2974" s="15" t="s">
        <v>24202</v>
      </c>
      <c r="T2974" s="15" t="s">
        <v>2237</v>
      </c>
      <c r="U2974" s="15" t="s">
        <v>53</v>
      </c>
      <c r="V2974" s="15" t="s">
        <v>45384</v>
      </c>
      <c r="W2974" s="15" t="s">
        <v>1186</v>
      </c>
      <c r="X2974" s="15" t="str">
        <f>_xlfn.XLOOKUP(_LOOKUP[[#This Row],[AdjusterMemberName]],_Adjuster[Adjuster Name],_Adjuster[Email],,0)</f>
        <v>sAkinleye@knightcompany.com</v>
      </c>
      <c r="Y2974" s="15" t="str">
        <f>_xlfn.XLOOKUP(_LOOKUP[[#This Row],[AdjusterMemberName]],_Adjuster[Adjuster Name],_Adjuster[Phone Number],,0)</f>
        <v>424-559-5280</v>
      </c>
      <c r="Z2974" s="15" t="s">
        <v>24203</v>
      </c>
      <c r="AA29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11742 Ginger St, Adelanto  CA 92301</v>
      </c>
      <c r="AB2974" s="15"/>
    </row>
    <row r="2975" spans="1:28" x14ac:dyDescent="0.3">
      <c r="A2975" s="14">
        <v>1</v>
      </c>
      <c r="B2975" s="14">
        <v>1</v>
      </c>
      <c r="C2975" s="15" t="s">
        <v>23778</v>
      </c>
      <c r="D2975" s="15" t="s">
        <v>23779</v>
      </c>
      <c r="E2975" s="15">
        <v>45602</v>
      </c>
      <c r="F2975" s="15" t="s">
        <v>23780</v>
      </c>
      <c r="G2975" s="15">
        <v>45567</v>
      </c>
      <c r="H2975" s="15">
        <v>45749</v>
      </c>
      <c r="I2975" s="15" t="s">
        <v>23781</v>
      </c>
      <c r="J2975" s="15" t="s">
        <v>23782</v>
      </c>
      <c r="K2975" s="15" t="s">
        <v>46026</v>
      </c>
      <c r="L2975" s="15" t="s">
        <v>441</v>
      </c>
      <c r="M2975" s="15" t="s">
        <v>1126</v>
      </c>
      <c r="N2975" s="14">
        <v>2020</v>
      </c>
      <c r="O2975" s="15" t="s">
        <v>23783</v>
      </c>
      <c r="P2975" s="15" t="s">
        <v>106</v>
      </c>
      <c r="Q2975" s="15" t="s">
        <v>47018</v>
      </c>
      <c r="R2975" s="15" t="s">
        <v>23784</v>
      </c>
      <c r="S2975" s="15" t="s">
        <v>23785</v>
      </c>
      <c r="T2975" s="15" t="s">
        <v>971</v>
      </c>
      <c r="U2975" s="15" t="s">
        <v>53</v>
      </c>
      <c r="V2975" s="15" t="s">
        <v>45625</v>
      </c>
      <c r="W2975" s="15" t="s">
        <v>264</v>
      </c>
      <c r="X2975" s="15" t="str">
        <f>_xlfn.XLOOKUP(_LOOKUP[[#This Row],[AdjusterMemberName]],_Adjuster[Adjuster Name],_Adjuster[Email],,0)</f>
        <v>sBonnevie@knightcompany.com</v>
      </c>
      <c r="Y2975" s="15" t="str">
        <f>_xlfn.XLOOKUP(_LOOKUP[[#This Row],[AdjusterMemberName]],_Adjuster[Adjuster Name],_Adjuster[Phone Number],,0)</f>
        <v>323-692-4064</v>
      </c>
      <c r="Z2975" s="15" t="s">
        <v>23786</v>
      </c>
      <c r="AA29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41313 Wizard Ct, Lake Elsinore  CA 92532</v>
      </c>
      <c r="AB2975" s="15"/>
    </row>
    <row r="2976" spans="1:28" x14ac:dyDescent="0.3">
      <c r="A2976" s="14">
        <v>1</v>
      </c>
      <c r="B2976" s="14">
        <v>1</v>
      </c>
      <c r="C2976" s="15" t="s">
        <v>20502</v>
      </c>
      <c r="D2976" s="15" t="s">
        <v>23894</v>
      </c>
      <c r="E2976" s="15">
        <v>45602</v>
      </c>
      <c r="F2976" s="15" t="s">
        <v>20504</v>
      </c>
      <c r="G2976" s="15">
        <v>45492</v>
      </c>
      <c r="H2976" s="15">
        <v>45676</v>
      </c>
      <c r="I2976" s="15" t="s">
        <v>23895</v>
      </c>
      <c r="J2976" s="15" t="s">
        <v>23896</v>
      </c>
      <c r="K2976" s="15" t="s">
        <v>45707</v>
      </c>
      <c r="L2976" s="15" t="s">
        <v>103</v>
      </c>
      <c r="M2976" s="15" t="s">
        <v>1336</v>
      </c>
      <c r="N2976" s="14">
        <v>2006</v>
      </c>
      <c r="O2976" s="15" t="s">
        <v>20507</v>
      </c>
      <c r="P2976" s="15" t="s">
        <v>106</v>
      </c>
      <c r="Q2976" s="15" t="s">
        <v>47006</v>
      </c>
      <c r="R2976" s="15" t="s">
        <v>20508</v>
      </c>
      <c r="S2976" s="15" t="s">
        <v>20509</v>
      </c>
      <c r="T2976" s="15" t="s">
        <v>144</v>
      </c>
      <c r="U2976" s="15" t="s">
        <v>53</v>
      </c>
      <c r="V2976" s="15" t="s">
        <v>46370</v>
      </c>
      <c r="W2976" s="15" t="s">
        <v>3114</v>
      </c>
      <c r="X2976" s="15" t="str">
        <f>_xlfn.XLOOKUP(_LOOKUP[[#This Row],[AdjusterMemberName]],_Adjuster[Adjuster Name],_Adjuster[Email],,0)</f>
        <v>eExmundo@knightcompany.com</v>
      </c>
      <c r="Y2976" s="15" t="str">
        <f>_xlfn.XLOOKUP(_LOOKUP[[#This Row],[AdjusterMemberName]],_Adjuster[Adjuster Name],_Adjuster[Phone Number],,0)</f>
        <v>424-559-5400</v>
      </c>
      <c r="Z2976" s="15" t="s">
        <v>20510</v>
      </c>
      <c r="AA29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1602 Melody Ln, San Jose  CA 95133</v>
      </c>
      <c r="AB2976" s="15"/>
    </row>
    <row r="2977" spans="1:28" x14ac:dyDescent="0.3">
      <c r="A2977" s="14">
        <v>1</v>
      </c>
      <c r="B2977" s="14">
        <v>1</v>
      </c>
      <c r="C2977" s="15" t="s">
        <v>23922</v>
      </c>
      <c r="D2977" s="15" t="s">
        <v>23922</v>
      </c>
      <c r="E2977" s="15">
        <v>45602</v>
      </c>
      <c r="F2977" s="15" t="s">
        <v>23923</v>
      </c>
      <c r="G2977" s="15">
        <v>45513</v>
      </c>
      <c r="H2977" s="15">
        <v>45697</v>
      </c>
      <c r="I2977" s="15" t="s">
        <v>23924</v>
      </c>
      <c r="J2977" s="15" t="s">
        <v>23925</v>
      </c>
      <c r="K2977" s="15" t="s">
        <v>45341</v>
      </c>
      <c r="L2977" s="15" t="s">
        <v>128</v>
      </c>
      <c r="M2977" s="15" t="s">
        <v>836</v>
      </c>
      <c r="N2977" s="14">
        <v>2024</v>
      </c>
      <c r="O2977" s="15" t="s">
        <v>23926</v>
      </c>
      <c r="P2977" s="15" t="s">
        <v>106</v>
      </c>
      <c r="Q2977" s="15" t="s">
        <v>47019</v>
      </c>
      <c r="R2977" s="15" t="s">
        <v>23927</v>
      </c>
      <c r="S2977" s="15" t="s">
        <v>23928</v>
      </c>
      <c r="T2977" s="15" t="s">
        <v>1067</v>
      </c>
      <c r="U2977" s="15" t="s">
        <v>53</v>
      </c>
      <c r="V2977" s="15" t="s">
        <v>46015</v>
      </c>
      <c r="W2977" s="15" t="s">
        <v>264</v>
      </c>
      <c r="X2977" s="15" t="str">
        <f>_xlfn.XLOOKUP(_LOOKUP[[#This Row],[AdjusterMemberName]],_Adjuster[Adjuster Name],_Adjuster[Email],,0)</f>
        <v>sBonnevie@knightcompany.com</v>
      </c>
      <c r="Y2977" s="15" t="str">
        <f>_xlfn.XLOOKUP(_LOOKUP[[#This Row],[AdjusterMemberName]],_Adjuster[Adjuster Name],_Adjuster[Phone Number],,0)</f>
        <v>323-692-4064</v>
      </c>
      <c r="Z2977" s="15" t="s">
        <v>23929</v>
      </c>
      <c r="AA29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224 Silliman St , San Francisco  CA 94134</v>
      </c>
      <c r="AB2977" s="15"/>
    </row>
    <row r="2978" spans="1:28" x14ac:dyDescent="0.3">
      <c r="A2978" s="14">
        <v>1</v>
      </c>
      <c r="B2978" s="14">
        <v>1</v>
      </c>
      <c r="C2978" s="15" t="s">
        <v>23930</v>
      </c>
      <c r="D2978" s="15" t="s">
        <v>23931</v>
      </c>
      <c r="E2978" s="15">
        <v>45602</v>
      </c>
      <c r="F2978" s="15" t="s">
        <v>23932</v>
      </c>
      <c r="G2978" s="15">
        <v>45440</v>
      </c>
      <c r="H2978" s="15">
        <v>45624</v>
      </c>
      <c r="I2978" s="15" t="s">
        <v>23933</v>
      </c>
      <c r="J2978" s="15" t="s">
        <v>23934</v>
      </c>
      <c r="K2978" s="15" t="s">
        <v>45373</v>
      </c>
      <c r="L2978" s="15" t="s">
        <v>430</v>
      </c>
      <c r="M2978" s="15" t="s">
        <v>431</v>
      </c>
      <c r="N2978" s="14">
        <v>2016</v>
      </c>
      <c r="O2978" s="15" t="s">
        <v>23935</v>
      </c>
      <c r="P2978" s="15" t="s">
        <v>106</v>
      </c>
      <c r="Q2978" s="15" t="s">
        <v>47120</v>
      </c>
      <c r="R2978" s="15" t="s">
        <v>23936</v>
      </c>
      <c r="S2978" s="15" t="s">
        <v>23937</v>
      </c>
      <c r="T2978" s="15" t="s">
        <v>23938</v>
      </c>
      <c r="U2978" s="15" t="s">
        <v>53</v>
      </c>
      <c r="V2978" s="15" t="s">
        <v>46501</v>
      </c>
      <c r="W2978" s="15" t="s">
        <v>3307</v>
      </c>
      <c r="X2978" s="15" t="e">
        <f>_xlfn.XLOOKUP(_LOOKUP[[#This Row],[AdjusterMemberName]],_Adjuster[Adjuster Name],_Adjuster[Email],,0)</f>
        <v>#N/A</v>
      </c>
      <c r="Y2978" s="15" t="e">
        <f>_xlfn.XLOOKUP(_LOOKUP[[#This Row],[AdjusterMemberName]],_Adjuster[Adjuster Name],_Adjuster[Phone Number],,0)</f>
        <v>#N/A</v>
      </c>
      <c r="Z2978" s="15" t="s">
        <v>23939</v>
      </c>
      <c r="AA29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623 Vernon St Apt 210, Roseville  CA 95678</v>
      </c>
      <c r="AB2978" s="15"/>
    </row>
    <row r="2979" spans="1:28" x14ac:dyDescent="0.3">
      <c r="A2979" s="14">
        <v>1</v>
      </c>
      <c r="B2979" s="14">
        <v>1</v>
      </c>
      <c r="C2979" s="15" t="s">
        <v>24016</v>
      </c>
      <c r="D2979" s="15" t="s">
        <v>24016</v>
      </c>
      <c r="E2979" s="15">
        <v>45602</v>
      </c>
      <c r="F2979" s="15" t="s">
        <v>24017</v>
      </c>
      <c r="G2979" s="15">
        <v>45457</v>
      </c>
      <c r="H2979" s="15">
        <v>45640</v>
      </c>
      <c r="I2979" s="15" t="s">
        <v>24018</v>
      </c>
      <c r="J2979" s="15" t="s">
        <v>24019</v>
      </c>
      <c r="K2979" s="15" t="s">
        <v>45458</v>
      </c>
      <c r="L2979" s="15" t="s">
        <v>128</v>
      </c>
      <c r="M2979" s="15" t="s">
        <v>170</v>
      </c>
      <c r="N2979" s="14">
        <v>2018</v>
      </c>
      <c r="O2979" s="15" t="s">
        <v>24020</v>
      </c>
      <c r="P2979" s="15" t="s">
        <v>106</v>
      </c>
      <c r="Q2979" s="15" t="s">
        <v>47176</v>
      </c>
      <c r="R2979" s="15" t="s">
        <v>24021</v>
      </c>
      <c r="S2979" s="15" t="s">
        <v>24022</v>
      </c>
      <c r="T2979" s="15" t="s">
        <v>624</v>
      </c>
      <c r="U2979" s="15" t="s">
        <v>53</v>
      </c>
      <c r="V2979" s="15" t="s">
        <v>45357</v>
      </c>
      <c r="W2979" s="15" t="s">
        <v>367</v>
      </c>
      <c r="X2979" s="15" t="str">
        <f>_xlfn.XLOOKUP(_LOOKUP[[#This Row],[AdjusterMemberName]],_Adjuster[Adjuster Name],_Adjuster[Email],,0)</f>
        <v>dHernandez4@knightcompany.com</v>
      </c>
      <c r="Y2979" s="15" t="str">
        <f>_xlfn.XLOOKUP(_LOOKUP[[#This Row],[AdjusterMemberName]],_Adjuster[Adjuster Name],_Adjuster[Phone Number],,0)</f>
        <v>323-315-7819</v>
      </c>
      <c r="Z2979" s="15" t="s">
        <v>24023</v>
      </c>
      <c r="AA29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43617 32Nd St E, Lancaster  CA 93535</v>
      </c>
      <c r="AB2979" s="15"/>
    </row>
    <row r="2980" spans="1:28" x14ac:dyDescent="0.3">
      <c r="A2980" s="14">
        <v>1</v>
      </c>
      <c r="B2980" s="14">
        <v>1</v>
      </c>
      <c r="C2980" s="15" t="s">
        <v>24409</v>
      </c>
      <c r="D2980" s="15" t="s">
        <v>24409</v>
      </c>
      <c r="E2980" s="15">
        <v>45602</v>
      </c>
      <c r="F2980" s="15" t="s">
        <v>24410</v>
      </c>
      <c r="G2980" s="15">
        <v>45479</v>
      </c>
      <c r="H2980" s="15">
        <v>45663</v>
      </c>
      <c r="I2980" s="15" t="s">
        <v>24411</v>
      </c>
      <c r="J2980" s="15" t="s">
        <v>24412</v>
      </c>
      <c r="K2980" s="15" t="s">
        <v>45379</v>
      </c>
      <c r="L2980" s="15" t="s">
        <v>103</v>
      </c>
      <c r="M2980" s="15" t="s">
        <v>2946</v>
      </c>
      <c r="N2980" s="14">
        <v>2006</v>
      </c>
      <c r="O2980" s="15" t="s">
        <v>24413</v>
      </c>
      <c r="P2980" s="15" t="s">
        <v>106</v>
      </c>
      <c r="Q2980" s="15" t="s">
        <v>47111</v>
      </c>
      <c r="R2980" s="15" t="s">
        <v>1745</v>
      </c>
      <c r="S2980" s="15" t="s">
        <v>24414</v>
      </c>
      <c r="T2980" s="15" t="s">
        <v>174</v>
      </c>
      <c r="U2980" s="15" t="s">
        <v>53</v>
      </c>
      <c r="V2980" s="15" t="s">
        <v>45400</v>
      </c>
      <c r="W2980" s="15" t="s">
        <v>8635</v>
      </c>
      <c r="X2980" s="15" t="e">
        <f>_xlfn.XLOOKUP(_LOOKUP[[#This Row],[AdjusterMemberName]],_Adjuster[Adjuster Name],_Adjuster[Email],,0)</f>
        <v>#N/A</v>
      </c>
      <c r="Y2980" s="15" t="e">
        <f>_xlfn.XLOOKUP(_LOOKUP[[#This Row],[AdjusterMemberName]],_Adjuster[Adjuster Name],_Adjuster[Phone Number],,0)</f>
        <v>#N/A</v>
      </c>
      <c r="Z2980" s="15" t="s">
        <v>24415</v>
      </c>
      <c r="AA29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5128 Buchanan St, Los Angeles  CA 90042</v>
      </c>
      <c r="AB2980" s="15"/>
    </row>
    <row r="2981" spans="1:28" x14ac:dyDescent="0.3">
      <c r="A2981" s="14">
        <v>1</v>
      </c>
      <c r="B2981" s="14">
        <v>1</v>
      </c>
      <c r="C2981" s="15" t="s">
        <v>21936</v>
      </c>
      <c r="D2981" s="15" t="s">
        <v>21936</v>
      </c>
      <c r="E2981" s="15">
        <v>45602</v>
      </c>
      <c r="F2981" s="15" t="s">
        <v>21937</v>
      </c>
      <c r="G2981" s="15">
        <v>45528</v>
      </c>
      <c r="H2981" s="15">
        <v>45712</v>
      </c>
      <c r="I2981" s="15" t="s">
        <v>24479</v>
      </c>
      <c r="J2981" s="15" t="s">
        <v>24480</v>
      </c>
      <c r="K2981" s="15" t="s">
        <v>45955</v>
      </c>
      <c r="L2981" s="15" t="s">
        <v>128</v>
      </c>
      <c r="M2981" s="15" t="s">
        <v>129</v>
      </c>
      <c r="N2981" s="14">
        <v>2025</v>
      </c>
      <c r="O2981" s="15" t="s">
        <v>21940</v>
      </c>
      <c r="P2981" s="15" t="s">
        <v>106</v>
      </c>
      <c r="Q2981" s="15" t="s">
        <v>47073</v>
      </c>
      <c r="R2981" s="15" t="s">
        <v>21941</v>
      </c>
      <c r="S2981" s="15" t="s">
        <v>21942</v>
      </c>
      <c r="T2981" s="15" t="s">
        <v>174</v>
      </c>
      <c r="U2981" s="15" t="s">
        <v>53</v>
      </c>
      <c r="V2981" s="15" t="s">
        <v>45946</v>
      </c>
      <c r="W2981" s="15" t="s">
        <v>1357</v>
      </c>
      <c r="X2981" s="15" t="str">
        <f>_xlfn.XLOOKUP(_LOOKUP[[#This Row],[AdjusterMemberName]],_Adjuster[Adjuster Name],_Adjuster[Email],,0)</f>
        <v>jRivera1@knightcompany.com</v>
      </c>
      <c r="Y2981" s="15" t="str">
        <f>_xlfn.XLOOKUP(_LOOKUP[[#This Row],[AdjusterMemberName]],_Adjuster[Adjuster Name],_Adjuster[Phone Number],,0)</f>
        <v>424-559-5239</v>
      </c>
      <c r="Z2981" s="15" t="s">
        <v>21943</v>
      </c>
      <c r="AA29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920 N El Centro Ave 1, Los Angeles  CA 90038</v>
      </c>
      <c r="AB2981" s="15"/>
    </row>
    <row r="2982" spans="1:28" x14ac:dyDescent="0.3">
      <c r="A2982" s="14">
        <v>0</v>
      </c>
      <c r="B2982" s="14">
        <v>0</v>
      </c>
      <c r="C2982" s="15" t="s">
        <v>24481</v>
      </c>
      <c r="D2982" s="15" t="s">
        <v>24482</v>
      </c>
      <c r="E2982" s="15">
        <v>45602</v>
      </c>
      <c r="F2982" s="15" t="s">
        <v>24483</v>
      </c>
      <c r="G2982" s="15"/>
      <c r="H2982" s="15"/>
      <c r="I2982" s="15" t="s">
        <v>24484</v>
      </c>
      <c r="J2982" s="15" t="s">
        <v>24485</v>
      </c>
      <c r="K2982" s="15" t="s">
        <v>45373</v>
      </c>
      <c r="L2982" s="15" t="s">
        <v>24486</v>
      </c>
      <c r="M2982" s="15" t="s">
        <v>1025</v>
      </c>
      <c r="N2982" s="14">
        <v>2016</v>
      </c>
      <c r="O2982" s="15" t="s">
        <v>1025</v>
      </c>
      <c r="P2982" s="15" t="s">
        <v>81</v>
      </c>
      <c r="Q2982" s="15"/>
      <c r="R2982" s="15"/>
      <c r="S2982" s="15"/>
      <c r="T2982" s="15"/>
      <c r="U2982" s="15"/>
      <c r="V2982" s="15"/>
      <c r="W2982" s="15" t="s">
        <v>3184</v>
      </c>
      <c r="X2982" s="15" t="str">
        <f>_xlfn.XLOOKUP(_LOOKUP[[#This Row],[AdjusterMemberName]],_Adjuster[Adjuster Name],_Adjuster[Email],,0)</f>
        <v>mQualls@knightcompany.com</v>
      </c>
      <c r="Y2982" s="15" t="str">
        <f>_xlfn.XLOOKUP(_LOOKUP[[#This Row],[AdjusterMemberName]],_Adjuster[Adjuster Name],_Adjuster[Phone Number],,0)</f>
        <v>424-559-5436</v>
      </c>
      <c r="Z2982" s="15"/>
      <c r="AA2982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2982" s="15"/>
    </row>
    <row r="2983" spans="1:28" x14ac:dyDescent="0.3">
      <c r="A2983" s="14">
        <v>1</v>
      </c>
      <c r="B2983" s="14">
        <v>1</v>
      </c>
      <c r="C2983" s="15" t="s">
        <v>24409</v>
      </c>
      <c r="D2983" s="15" t="s">
        <v>24409</v>
      </c>
      <c r="E2983" s="15">
        <v>45602</v>
      </c>
      <c r="F2983" s="15" t="s">
        <v>24410</v>
      </c>
      <c r="G2983" s="15">
        <v>45479</v>
      </c>
      <c r="H2983" s="15">
        <v>45663</v>
      </c>
      <c r="I2983" s="15" t="s">
        <v>24509</v>
      </c>
      <c r="J2983" s="15" t="s">
        <v>24510</v>
      </c>
      <c r="K2983" s="15" t="s">
        <v>45334</v>
      </c>
      <c r="L2983" s="15" t="s">
        <v>103</v>
      </c>
      <c r="M2983" s="15" t="s">
        <v>2946</v>
      </c>
      <c r="N2983" s="14">
        <v>2006</v>
      </c>
      <c r="O2983" s="15" t="s">
        <v>24413</v>
      </c>
      <c r="P2983" s="15" t="s">
        <v>81</v>
      </c>
      <c r="Q2983" s="15" t="s">
        <v>47111</v>
      </c>
      <c r="R2983" s="15" t="s">
        <v>1745</v>
      </c>
      <c r="S2983" s="15" t="s">
        <v>24414</v>
      </c>
      <c r="T2983" s="15" t="s">
        <v>174</v>
      </c>
      <c r="U2983" s="15" t="s">
        <v>53</v>
      </c>
      <c r="V2983" s="15" t="s">
        <v>45400</v>
      </c>
      <c r="W2983" s="15" t="s">
        <v>3184</v>
      </c>
      <c r="X2983" s="15" t="str">
        <f>_xlfn.XLOOKUP(_LOOKUP[[#This Row],[AdjusterMemberName]],_Adjuster[Adjuster Name],_Adjuster[Email],,0)</f>
        <v>mQualls@knightcompany.com</v>
      </c>
      <c r="Y2983" s="15" t="str">
        <f>_xlfn.XLOOKUP(_LOOKUP[[#This Row],[AdjusterMemberName]],_Adjuster[Adjuster Name],_Adjuster[Phone Number],,0)</f>
        <v>424-559-5436</v>
      </c>
      <c r="Z2983" s="15" t="s">
        <v>24415</v>
      </c>
      <c r="AA29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5128 Buchanan St, Los Angeles  CA 90042</v>
      </c>
      <c r="AB2983" s="15"/>
    </row>
    <row r="2984" spans="1:28" x14ac:dyDescent="0.3">
      <c r="A2984" s="14">
        <v>1</v>
      </c>
      <c r="B2984" s="14">
        <v>1</v>
      </c>
      <c r="C2984" s="15" t="s">
        <v>24544</v>
      </c>
      <c r="D2984" s="15" t="s">
        <v>24544</v>
      </c>
      <c r="E2984" s="15">
        <v>45602</v>
      </c>
      <c r="F2984" s="15" t="s">
        <v>24545</v>
      </c>
      <c r="G2984" s="15">
        <v>45489</v>
      </c>
      <c r="H2984" s="15">
        <v>45673</v>
      </c>
      <c r="I2984" s="15" t="s">
        <v>24546</v>
      </c>
      <c r="J2984" s="15" t="s">
        <v>24547</v>
      </c>
      <c r="K2984" s="15" t="s">
        <v>45815</v>
      </c>
      <c r="L2984" s="15" t="s">
        <v>139</v>
      </c>
      <c r="M2984" s="15" t="s">
        <v>470</v>
      </c>
      <c r="N2984" s="14">
        <v>2021</v>
      </c>
      <c r="O2984" s="15" t="s">
        <v>24548</v>
      </c>
      <c r="P2984" s="15" t="s">
        <v>106</v>
      </c>
      <c r="Q2984" s="15" t="s">
        <v>47097</v>
      </c>
      <c r="R2984" s="15" t="s">
        <v>24549</v>
      </c>
      <c r="S2984" s="15" t="s">
        <v>24550</v>
      </c>
      <c r="T2984" s="15" t="s">
        <v>8399</v>
      </c>
      <c r="U2984" s="15" t="s">
        <v>53</v>
      </c>
      <c r="V2984" s="15" t="s">
        <v>46120</v>
      </c>
      <c r="W2984" s="15" t="s">
        <v>850</v>
      </c>
      <c r="X2984" s="15" t="e">
        <f>_xlfn.XLOOKUP(_LOOKUP[[#This Row],[AdjusterMemberName]],_Adjuster[Adjuster Name],_Adjuster[Email],,0)</f>
        <v>#N/A</v>
      </c>
      <c r="Y2984" s="15" t="e">
        <f>_xlfn.XLOOKUP(_LOOKUP[[#This Row],[AdjusterMemberName]],_Adjuster[Adjuster Name],_Adjuster[Phone Number],,0)</f>
        <v>#N/A</v>
      </c>
      <c r="Z2984" s="15" t="s">
        <v>24551</v>
      </c>
      <c r="AA29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922 W Mcelhany Ave, Santa Maria  CA 93458</v>
      </c>
      <c r="AB2984" s="15"/>
    </row>
    <row r="2985" spans="1:28" x14ac:dyDescent="0.3">
      <c r="A2985" s="14">
        <v>1</v>
      </c>
      <c r="B2985" s="14">
        <v>1</v>
      </c>
      <c r="C2985" s="15" t="s">
        <v>25804</v>
      </c>
      <c r="D2985" s="15" t="s">
        <v>25804</v>
      </c>
      <c r="E2985" s="15">
        <v>45602</v>
      </c>
      <c r="F2985" s="15" t="s">
        <v>25805</v>
      </c>
      <c r="G2985" s="15">
        <v>45463</v>
      </c>
      <c r="H2985" s="15">
        <v>45646</v>
      </c>
      <c r="I2985" s="15" t="s">
        <v>25806</v>
      </c>
      <c r="J2985" s="15" t="s">
        <v>25807</v>
      </c>
      <c r="K2985" s="15" t="s">
        <v>45582</v>
      </c>
      <c r="L2985" s="15" t="s">
        <v>314</v>
      </c>
      <c r="M2985" s="15" t="s">
        <v>978</v>
      </c>
      <c r="N2985" s="14">
        <v>2011</v>
      </c>
      <c r="O2985" s="15" t="s">
        <v>25808</v>
      </c>
      <c r="P2985" s="15" t="s">
        <v>106</v>
      </c>
      <c r="Q2985" s="15" t="s">
        <v>47065</v>
      </c>
      <c r="R2985" s="15" t="s">
        <v>25809</v>
      </c>
      <c r="S2985" s="15" t="s">
        <v>25810</v>
      </c>
      <c r="T2985" s="15" t="s">
        <v>4670</v>
      </c>
      <c r="U2985" s="15" t="s">
        <v>53</v>
      </c>
      <c r="V2985" s="15" t="s">
        <v>46110</v>
      </c>
      <c r="W2985" s="15" t="s">
        <v>54</v>
      </c>
      <c r="X2985" s="15" t="str">
        <f>_xlfn.XLOOKUP(_LOOKUP[[#This Row],[AdjusterMemberName]],_Adjuster[Adjuster Name],_Adjuster[Email],,0)</f>
        <v>JRubalcava@knightcompany.com</v>
      </c>
      <c r="Y2985" s="15" t="str">
        <f>_xlfn.XLOOKUP(_LOOKUP[[#This Row],[AdjusterMemberName]],_Adjuster[Adjuster Name],_Adjuster[Phone Number],,0)</f>
        <v>424-559-5420</v>
      </c>
      <c r="Z2985" s="15" t="s">
        <v>25811</v>
      </c>
      <c r="AA29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13219 Longworth Ave, Norwalk  CA 90650</v>
      </c>
      <c r="AB2985" s="15"/>
    </row>
    <row r="2986" spans="1:28" x14ac:dyDescent="0.3">
      <c r="A2986" s="14">
        <v>1</v>
      </c>
      <c r="B2986" s="14">
        <v>1</v>
      </c>
      <c r="C2986" s="15" t="s">
        <v>39158</v>
      </c>
      <c r="D2986" s="15" t="s">
        <v>39158</v>
      </c>
      <c r="E2986" s="15">
        <v>45602</v>
      </c>
      <c r="F2986" s="15" t="s">
        <v>39159</v>
      </c>
      <c r="G2986" s="15">
        <v>45601</v>
      </c>
      <c r="H2986" s="15">
        <v>45782</v>
      </c>
      <c r="I2986" s="15" t="s">
        <v>39166</v>
      </c>
      <c r="J2986" s="15" t="s">
        <v>39167</v>
      </c>
      <c r="K2986" s="15" t="s">
        <v>45416</v>
      </c>
      <c r="L2986" s="15" t="s">
        <v>139</v>
      </c>
      <c r="M2986" s="15" t="s">
        <v>470</v>
      </c>
      <c r="N2986" s="14">
        <v>2020</v>
      </c>
      <c r="O2986" s="15" t="s">
        <v>39162</v>
      </c>
      <c r="P2986" s="15" t="s">
        <v>106</v>
      </c>
      <c r="Q2986" s="15" t="s">
        <v>47006</v>
      </c>
      <c r="R2986" s="15" t="s">
        <v>39163</v>
      </c>
      <c r="S2986" s="15" t="s">
        <v>39164</v>
      </c>
      <c r="T2986" s="15" t="s">
        <v>9009</v>
      </c>
      <c r="U2986" s="15" t="s">
        <v>53</v>
      </c>
      <c r="V2986" s="15" t="s">
        <v>45443</v>
      </c>
      <c r="W2986" s="15" t="s">
        <v>1357</v>
      </c>
      <c r="X2986" s="15" t="str">
        <f>_xlfn.XLOOKUP(_LOOKUP[[#This Row],[AdjusterMemberName]],_Adjuster[Adjuster Name],_Adjuster[Email],,0)</f>
        <v>jRivera1@knightcompany.com</v>
      </c>
      <c r="Y2986" s="15" t="str">
        <f>_xlfn.XLOOKUP(_LOOKUP[[#This Row],[AdjusterMemberName]],_Adjuster[Adjuster Name],_Adjuster[Phone Number],,0)</f>
        <v>424-559-5239</v>
      </c>
      <c r="Z2986" s="15" t="s">
        <v>39165</v>
      </c>
      <c r="AA29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1823 3Rd St, Simi Valley  CA 93065</v>
      </c>
      <c r="AB2986" s="15"/>
    </row>
    <row r="2987" spans="1:28" x14ac:dyDescent="0.3">
      <c r="A2987" s="14">
        <v>1</v>
      </c>
      <c r="B2987" s="14">
        <v>1</v>
      </c>
      <c r="C2987" s="15" t="s">
        <v>23672</v>
      </c>
      <c r="D2987" s="15" t="s">
        <v>23672</v>
      </c>
      <c r="E2987" s="15">
        <v>45601</v>
      </c>
      <c r="F2987" s="15" t="s">
        <v>23673</v>
      </c>
      <c r="G2987" s="15">
        <v>45537</v>
      </c>
      <c r="H2987" s="15">
        <v>45718</v>
      </c>
      <c r="I2987" s="15" t="s">
        <v>23674</v>
      </c>
      <c r="J2987" s="15" t="s">
        <v>23675</v>
      </c>
      <c r="K2987" s="15" t="s">
        <v>46095</v>
      </c>
      <c r="L2987" s="15" t="s">
        <v>314</v>
      </c>
      <c r="M2987" s="15" t="s">
        <v>978</v>
      </c>
      <c r="N2987" s="14">
        <v>2017</v>
      </c>
      <c r="O2987" s="15" t="s">
        <v>23676</v>
      </c>
      <c r="P2987" s="15" t="s">
        <v>106</v>
      </c>
      <c r="Q2987" s="15" t="s">
        <v>47081</v>
      </c>
      <c r="R2987" s="15" t="s">
        <v>610</v>
      </c>
      <c r="S2987" s="15" t="s">
        <v>23677</v>
      </c>
      <c r="T2987" s="15" t="s">
        <v>530</v>
      </c>
      <c r="U2987" s="15" t="s">
        <v>53</v>
      </c>
      <c r="V2987" s="15" t="s">
        <v>45858</v>
      </c>
      <c r="W2987" s="15" t="s">
        <v>3307</v>
      </c>
      <c r="X2987" s="15" t="e">
        <f>_xlfn.XLOOKUP(_LOOKUP[[#This Row],[AdjusterMemberName]],_Adjuster[Adjuster Name],_Adjuster[Email],,0)</f>
        <v>#N/A</v>
      </c>
      <c r="Y2987" s="15" t="e">
        <f>_xlfn.XLOOKUP(_LOOKUP[[#This Row],[AdjusterMemberName]],_Adjuster[Adjuster Name],_Adjuster[Phone Number],,0)</f>
        <v>#N/A</v>
      </c>
      <c r="Z2987" s="15" t="s">
        <v>23678</v>
      </c>
      <c r="AA29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11802 Joshua Dell Rd , Victorville  CA 92392</v>
      </c>
      <c r="AB2987" s="15"/>
    </row>
    <row r="2988" spans="1:28" x14ac:dyDescent="0.3">
      <c r="A2988" s="14">
        <v>1</v>
      </c>
      <c r="B2988" s="14">
        <v>1</v>
      </c>
      <c r="C2988" s="15" t="s">
        <v>23687</v>
      </c>
      <c r="D2988" s="15" t="s">
        <v>23687</v>
      </c>
      <c r="E2988" s="15">
        <v>45601</v>
      </c>
      <c r="F2988" s="15" t="s">
        <v>23688</v>
      </c>
      <c r="G2988" s="15">
        <v>45507</v>
      </c>
      <c r="H2988" s="15">
        <v>45691</v>
      </c>
      <c r="I2988" s="15" t="s">
        <v>23689</v>
      </c>
      <c r="J2988" s="15" t="s">
        <v>23690</v>
      </c>
      <c r="K2988" s="15" t="s">
        <v>45759</v>
      </c>
      <c r="L2988" s="15" t="s">
        <v>139</v>
      </c>
      <c r="M2988" s="15" t="s">
        <v>470</v>
      </c>
      <c r="N2988" s="14">
        <v>2019</v>
      </c>
      <c r="O2988" s="15" t="s">
        <v>23691</v>
      </c>
      <c r="P2988" s="15" t="s">
        <v>106</v>
      </c>
      <c r="Q2988" s="15" t="s">
        <v>47095</v>
      </c>
      <c r="R2988" s="15" t="s">
        <v>23692</v>
      </c>
      <c r="S2988" s="15" t="s">
        <v>23693</v>
      </c>
      <c r="T2988" s="15" t="s">
        <v>174</v>
      </c>
      <c r="U2988" s="15" t="s">
        <v>53</v>
      </c>
      <c r="V2988" s="15" t="s">
        <v>45337</v>
      </c>
      <c r="W2988" s="15" t="s">
        <v>1624</v>
      </c>
      <c r="X2988" s="15" t="e">
        <f>_xlfn.XLOOKUP(_LOOKUP[[#This Row],[AdjusterMemberName]],_Adjuster[Adjuster Name],_Adjuster[Email],,0)</f>
        <v>#N/A</v>
      </c>
      <c r="Y2988" s="15" t="e">
        <f>_xlfn.XLOOKUP(_LOOKUP[[#This Row],[AdjusterMemberName]],_Adjuster[Adjuster Name],_Adjuster[Phone Number],,0)</f>
        <v>#N/A</v>
      </c>
      <c r="Z2988" s="15" t="s">
        <v>23694</v>
      </c>
      <c r="AA29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225 S Burlington Ave Apt 15, Los Angeles  CA 90057</v>
      </c>
      <c r="AB2988" s="15"/>
    </row>
    <row r="2989" spans="1:28" x14ac:dyDescent="0.3">
      <c r="A2989" s="14">
        <v>1</v>
      </c>
      <c r="B2989" s="14">
        <v>1</v>
      </c>
      <c r="C2989" s="15" t="s">
        <v>23711</v>
      </c>
      <c r="D2989" s="15" t="s">
        <v>23711</v>
      </c>
      <c r="E2989" s="15">
        <v>45601</v>
      </c>
      <c r="F2989" s="15" t="s">
        <v>23712</v>
      </c>
      <c r="G2989" s="15">
        <v>45448</v>
      </c>
      <c r="H2989" s="15">
        <v>45631</v>
      </c>
      <c r="I2989" s="15" t="s">
        <v>23713</v>
      </c>
      <c r="J2989" s="15" t="s">
        <v>23714</v>
      </c>
      <c r="K2989" s="15" t="s">
        <v>45493</v>
      </c>
      <c r="L2989" s="15" t="s">
        <v>128</v>
      </c>
      <c r="M2989" s="15" t="s">
        <v>170</v>
      </c>
      <c r="N2989" s="14">
        <v>2021</v>
      </c>
      <c r="O2989" s="15" t="s">
        <v>23715</v>
      </c>
      <c r="P2989" s="15" t="s">
        <v>106</v>
      </c>
      <c r="Q2989" s="15" t="s">
        <v>47019</v>
      </c>
      <c r="R2989" s="15" t="s">
        <v>10292</v>
      </c>
      <c r="S2989" s="15" t="s">
        <v>23716</v>
      </c>
      <c r="T2989" s="15" t="s">
        <v>23717</v>
      </c>
      <c r="U2989" s="15" t="s">
        <v>53</v>
      </c>
      <c r="V2989" s="15" t="s">
        <v>46507</v>
      </c>
      <c r="W2989" s="15" t="s">
        <v>264</v>
      </c>
      <c r="X2989" s="15" t="str">
        <f>_xlfn.XLOOKUP(_LOOKUP[[#This Row],[AdjusterMemberName]],_Adjuster[Adjuster Name],_Adjuster[Email],,0)</f>
        <v>sBonnevie@knightcompany.com</v>
      </c>
      <c r="Y2989" s="15" t="str">
        <f>_xlfn.XLOOKUP(_LOOKUP[[#This Row],[AdjusterMemberName]],_Adjuster[Adjuster Name],_Adjuster[Phone Number],,0)</f>
        <v>323-692-4064</v>
      </c>
      <c r="Z2989" s="15" t="s">
        <v>23718</v>
      </c>
      <c r="AA29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1350 Chestnut Ave, Carlsbad  CA 92008</v>
      </c>
      <c r="AB2989" s="15"/>
    </row>
    <row r="2990" spans="1:28" x14ac:dyDescent="0.3">
      <c r="A2990" s="14">
        <v>1</v>
      </c>
      <c r="B2990" s="14">
        <v>1</v>
      </c>
      <c r="C2990" s="15" t="s">
        <v>23728</v>
      </c>
      <c r="D2990" s="15" t="s">
        <v>23728</v>
      </c>
      <c r="E2990" s="15">
        <v>45601</v>
      </c>
      <c r="F2990" s="15" t="s">
        <v>23729</v>
      </c>
      <c r="G2990" s="15">
        <v>45585</v>
      </c>
      <c r="H2990" s="15">
        <v>45767</v>
      </c>
      <c r="I2990" s="15" t="s">
        <v>23730</v>
      </c>
      <c r="J2990" s="15" t="s">
        <v>23731</v>
      </c>
      <c r="K2990" s="15" t="s">
        <v>46101</v>
      </c>
      <c r="L2990" s="15" t="s">
        <v>128</v>
      </c>
      <c r="M2990" s="15" t="s">
        <v>129</v>
      </c>
      <c r="N2990" s="14">
        <v>2024</v>
      </c>
      <c r="O2990" s="15" t="s">
        <v>23732</v>
      </c>
      <c r="P2990" s="15" t="s">
        <v>106</v>
      </c>
      <c r="Q2990" s="15" t="s">
        <v>47073</v>
      </c>
      <c r="R2990" s="15" t="s">
        <v>23733</v>
      </c>
      <c r="S2990" s="15" t="s">
        <v>23734</v>
      </c>
      <c r="T2990" s="15" t="s">
        <v>174</v>
      </c>
      <c r="U2990" s="15" t="s">
        <v>53</v>
      </c>
      <c r="V2990" s="15" t="s">
        <v>45337</v>
      </c>
      <c r="W2990" s="15" t="s">
        <v>1357</v>
      </c>
      <c r="X2990" s="15" t="str">
        <f>_xlfn.XLOOKUP(_LOOKUP[[#This Row],[AdjusterMemberName]],_Adjuster[Adjuster Name],_Adjuster[Email],,0)</f>
        <v>jRivera1@knightcompany.com</v>
      </c>
      <c r="Y2990" s="15" t="str">
        <f>_xlfn.XLOOKUP(_LOOKUP[[#This Row],[AdjusterMemberName]],_Adjuster[Adjuster Name],_Adjuster[Phone Number],,0)</f>
        <v>424-559-5239</v>
      </c>
      <c r="Z2990" s="15" t="s">
        <v>23735</v>
      </c>
      <c r="AA29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816 S Park View St Apt 303, Los Angeles  CA 90057</v>
      </c>
      <c r="AB2990" s="15">
        <v>45659</v>
      </c>
    </row>
    <row r="2991" spans="1:28" x14ac:dyDescent="0.3">
      <c r="A2991" s="14">
        <v>0</v>
      </c>
      <c r="B2991" s="14">
        <v>1</v>
      </c>
      <c r="C2991" s="15" t="s">
        <v>19612</v>
      </c>
      <c r="D2991" s="15" t="s">
        <v>19613</v>
      </c>
      <c r="E2991" s="15">
        <v>45601</v>
      </c>
      <c r="F2991" s="15" t="s">
        <v>19614</v>
      </c>
      <c r="G2991" s="15"/>
      <c r="H2991" s="15"/>
      <c r="I2991" s="15" t="s">
        <v>23803</v>
      </c>
      <c r="J2991" s="15" t="s">
        <v>23804</v>
      </c>
      <c r="K2991" s="15" t="s">
        <v>45329</v>
      </c>
      <c r="L2991" s="15" t="s">
        <v>181</v>
      </c>
      <c r="M2991" s="15" t="s">
        <v>779</v>
      </c>
      <c r="N2991" s="14">
        <v>2024</v>
      </c>
      <c r="O2991" s="15" t="s">
        <v>23805</v>
      </c>
      <c r="P2991" s="15" t="s">
        <v>106</v>
      </c>
      <c r="Q2991" s="15"/>
      <c r="R2991" s="15"/>
      <c r="S2991" s="15"/>
      <c r="T2991" s="15"/>
      <c r="U2991" s="15"/>
      <c r="V2991" s="15"/>
      <c r="W2991" s="15" t="s">
        <v>3184</v>
      </c>
      <c r="X2991" s="15" t="str">
        <f>_xlfn.XLOOKUP(_LOOKUP[[#This Row],[AdjusterMemberName]],_Adjuster[Adjuster Name],_Adjuster[Email],,0)</f>
        <v>mQualls@knightcompany.com</v>
      </c>
      <c r="Y2991" s="15" t="str">
        <f>_xlfn.XLOOKUP(_LOOKUP[[#This Row],[AdjusterMemberName]],_Adjuster[Adjuster Name],_Adjuster[Phone Number],,0)</f>
        <v>424-559-5436</v>
      </c>
      <c r="Z2991" s="15"/>
      <c r="AA2991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2991" s="15"/>
    </row>
    <row r="2992" spans="1:28" x14ac:dyDescent="0.3">
      <c r="A2992" s="14">
        <v>1</v>
      </c>
      <c r="B2992" s="14">
        <v>1</v>
      </c>
      <c r="C2992" s="15" t="s">
        <v>23862</v>
      </c>
      <c r="D2992" s="15" t="s">
        <v>23862</v>
      </c>
      <c r="E2992" s="15">
        <v>45601</v>
      </c>
      <c r="F2992" s="15" t="s">
        <v>23863</v>
      </c>
      <c r="G2992" s="15">
        <v>45536</v>
      </c>
      <c r="H2992" s="15">
        <v>45717</v>
      </c>
      <c r="I2992" s="15" t="s">
        <v>23864</v>
      </c>
      <c r="J2992" s="15" t="s">
        <v>2835</v>
      </c>
      <c r="K2992" s="15" t="s">
        <v>45815</v>
      </c>
      <c r="L2992" s="15" t="s">
        <v>103</v>
      </c>
      <c r="M2992" s="15" t="s">
        <v>890</v>
      </c>
      <c r="N2992" s="14">
        <v>2023</v>
      </c>
      <c r="O2992" s="15" t="s">
        <v>23865</v>
      </c>
      <c r="P2992" s="15" t="s">
        <v>106</v>
      </c>
      <c r="Q2992" s="15" t="s">
        <v>47065</v>
      </c>
      <c r="R2992" s="15" t="s">
        <v>23866</v>
      </c>
      <c r="S2992" s="15" t="s">
        <v>23867</v>
      </c>
      <c r="T2992" s="15" t="s">
        <v>308</v>
      </c>
      <c r="U2992" s="15" t="s">
        <v>53</v>
      </c>
      <c r="V2992" s="15" t="s">
        <v>45432</v>
      </c>
      <c r="W2992" s="15" t="s">
        <v>1624</v>
      </c>
      <c r="X2992" s="15" t="e">
        <f>_xlfn.XLOOKUP(_LOOKUP[[#This Row],[AdjusterMemberName]],_Adjuster[Adjuster Name],_Adjuster[Email],,0)</f>
        <v>#N/A</v>
      </c>
      <c r="Y2992" s="15" t="e">
        <f>_xlfn.XLOOKUP(_LOOKUP[[#This Row],[AdjusterMemberName]],_Adjuster[Adjuster Name],_Adjuster[Phone Number],,0)</f>
        <v>#N/A</v>
      </c>
      <c r="Z2992" s="15" t="s">
        <v>23868</v>
      </c>
      <c r="AA29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9392 Indiana Ave, Riverside  CA 92503</v>
      </c>
      <c r="AB2992" s="15"/>
    </row>
    <row r="2993" spans="1:28" x14ac:dyDescent="0.3">
      <c r="A2993" s="14">
        <v>1</v>
      </c>
      <c r="B2993" s="14">
        <v>1</v>
      </c>
      <c r="C2993" s="15" t="s">
        <v>23913</v>
      </c>
      <c r="D2993" s="15" t="s">
        <v>23914</v>
      </c>
      <c r="E2993" s="15">
        <v>45601</v>
      </c>
      <c r="F2993" s="15" t="s">
        <v>23915</v>
      </c>
      <c r="G2993" s="15">
        <v>45598</v>
      </c>
      <c r="H2993" s="15">
        <v>45779</v>
      </c>
      <c r="I2993" s="15" t="s">
        <v>23916</v>
      </c>
      <c r="J2993" s="15" t="s">
        <v>23917</v>
      </c>
      <c r="K2993" s="15" t="s">
        <v>46502</v>
      </c>
      <c r="L2993" s="15" t="s">
        <v>128</v>
      </c>
      <c r="M2993" s="15" t="s">
        <v>836</v>
      </c>
      <c r="N2993" s="14">
        <v>2020</v>
      </c>
      <c r="O2993" s="15" t="s">
        <v>23918</v>
      </c>
      <c r="P2993" s="15" t="s">
        <v>106</v>
      </c>
      <c r="Q2993" s="15" t="s">
        <v>47079</v>
      </c>
      <c r="R2993" s="15" t="s">
        <v>23919</v>
      </c>
      <c r="S2993" s="15" t="s">
        <v>23920</v>
      </c>
      <c r="T2993" s="15" t="s">
        <v>174</v>
      </c>
      <c r="U2993" s="15" t="s">
        <v>53</v>
      </c>
      <c r="V2993" s="15" t="s">
        <v>45529</v>
      </c>
      <c r="W2993" s="15" t="s">
        <v>1186</v>
      </c>
      <c r="X2993" s="15" t="str">
        <f>_xlfn.XLOOKUP(_LOOKUP[[#This Row],[AdjusterMemberName]],_Adjuster[Adjuster Name],_Adjuster[Email],,0)</f>
        <v>sAkinleye@knightcompany.com</v>
      </c>
      <c r="Y2993" s="15" t="str">
        <f>_xlfn.XLOOKUP(_LOOKUP[[#This Row],[AdjusterMemberName]],_Adjuster[Adjuster Name],_Adjuster[Phone Number],,0)</f>
        <v>424-559-5280</v>
      </c>
      <c r="Z2993" s="15" t="s">
        <v>23921</v>
      </c>
      <c r="AA29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1226 E 99Th St, Los Angeles  CA 90002</v>
      </c>
      <c r="AB2993" s="15">
        <v>45701</v>
      </c>
    </row>
    <row r="2994" spans="1:28" x14ac:dyDescent="0.3">
      <c r="A2994" s="14">
        <v>1</v>
      </c>
      <c r="B2994" s="14">
        <v>1</v>
      </c>
      <c r="C2994" s="15" t="s">
        <v>24437</v>
      </c>
      <c r="D2994" s="15" t="s">
        <v>24437</v>
      </c>
      <c r="E2994" s="15">
        <v>45601</v>
      </c>
      <c r="F2994" s="15" t="s">
        <v>24438</v>
      </c>
      <c r="G2994" s="15">
        <v>45573</v>
      </c>
      <c r="H2994" s="15">
        <v>45755</v>
      </c>
      <c r="I2994" s="15" t="s">
        <v>24439</v>
      </c>
      <c r="J2994" s="15" t="s">
        <v>24440</v>
      </c>
      <c r="K2994" s="15" t="s">
        <v>45756</v>
      </c>
      <c r="L2994" s="15" t="s">
        <v>103</v>
      </c>
      <c r="M2994" s="15" t="s">
        <v>104</v>
      </c>
      <c r="N2994" s="14">
        <v>2022</v>
      </c>
      <c r="O2994" s="15" t="s">
        <v>24441</v>
      </c>
      <c r="P2994" s="15" t="s">
        <v>81</v>
      </c>
      <c r="Q2994" s="15" t="s">
        <v>47019</v>
      </c>
      <c r="R2994" s="15" t="s">
        <v>2838</v>
      </c>
      <c r="S2994" s="15" t="s">
        <v>24442</v>
      </c>
      <c r="T2994" s="15" t="s">
        <v>13610</v>
      </c>
      <c r="U2994" s="15" t="s">
        <v>53</v>
      </c>
      <c r="V2994" s="15" t="s">
        <v>45975</v>
      </c>
      <c r="W2994" s="15" t="s">
        <v>175</v>
      </c>
      <c r="X2994" s="15" t="e">
        <f>_xlfn.XLOOKUP(_LOOKUP[[#This Row],[AdjusterMemberName]],_Adjuster[Adjuster Name],_Adjuster[Email],,0)</f>
        <v>#N/A</v>
      </c>
      <c r="Y2994" s="15" t="e">
        <f>_xlfn.XLOOKUP(_LOOKUP[[#This Row],[AdjusterMemberName]],_Adjuster[Adjuster Name],_Adjuster[Phone Number],,0)</f>
        <v>#N/A</v>
      </c>
      <c r="Z2994" s="15" t="s">
        <v>24443</v>
      </c>
      <c r="AA29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1267 W Mckinley Ave 3, Sunnyvale  CA 94086</v>
      </c>
      <c r="AB2994" s="15">
        <v>45606</v>
      </c>
    </row>
    <row r="2995" spans="1:28" x14ac:dyDescent="0.3">
      <c r="A2995" s="14">
        <v>1</v>
      </c>
      <c r="B2995" s="14">
        <v>1</v>
      </c>
      <c r="C2995" s="15" t="s">
        <v>13739</v>
      </c>
      <c r="D2995" s="15" t="s">
        <v>13739</v>
      </c>
      <c r="E2995" s="15">
        <v>45601</v>
      </c>
      <c r="F2995" s="15" t="s">
        <v>25613</v>
      </c>
      <c r="G2995" s="15">
        <v>45553</v>
      </c>
      <c r="H2995" s="15">
        <v>45734</v>
      </c>
      <c r="I2995" s="15" t="s">
        <v>25614</v>
      </c>
      <c r="J2995" s="15" t="s">
        <v>25615</v>
      </c>
      <c r="K2995" s="15" t="s">
        <v>45345</v>
      </c>
      <c r="L2995" s="15" t="s">
        <v>314</v>
      </c>
      <c r="M2995" s="15" t="s">
        <v>978</v>
      </c>
      <c r="N2995" s="14">
        <v>2020</v>
      </c>
      <c r="O2995" s="15" t="s">
        <v>13744</v>
      </c>
      <c r="P2995" s="15" t="s">
        <v>106</v>
      </c>
      <c r="Q2995" s="15" t="s">
        <v>47118</v>
      </c>
      <c r="R2995" s="15" t="s">
        <v>13745</v>
      </c>
      <c r="S2995" s="15" t="s">
        <v>13746</v>
      </c>
      <c r="T2995" s="15" t="s">
        <v>4842</v>
      </c>
      <c r="U2995" s="15" t="s">
        <v>53</v>
      </c>
      <c r="V2995" s="15" t="s">
        <v>45570</v>
      </c>
      <c r="W2995" s="15" t="s">
        <v>264</v>
      </c>
      <c r="X2995" s="15" t="str">
        <f>_xlfn.XLOOKUP(_LOOKUP[[#This Row],[AdjusterMemberName]],_Adjuster[Adjuster Name],_Adjuster[Email],,0)</f>
        <v>sBonnevie@knightcompany.com</v>
      </c>
      <c r="Y2995" s="15" t="str">
        <f>_xlfn.XLOOKUP(_LOOKUP[[#This Row],[AdjusterMemberName]],_Adjuster[Adjuster Name],_Adjuster[Phone Number],,0)</f>
        <v>323-692-4064</v>
      </c>
      <c r="Z2995" s="15" t="s">
        <v>13747</v>
      </c>
      <c r="AA29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507 Dunsview Ave, La Puente  CA 91744</v>
      </c>
      <c r="AB2995" s="15"/>
    </row>
    <row r="2996" spans="1:28" x14ac:dyDescent="0.3">
      <c r="A2996" s="14">
        <v>1</v>
      </c>
      <c r="B2996" s="14">
        <v>1</v>
      </c>
      <c r="C2996" s="15" t="s">
        <v>37122</v>
      </c>
      <c r="D2996" s="15" t="s">
        <v>37123</v>
      </c>
      <c r="E2996" s="15">
        <v>45601</v>
      </c>
      <c r="F2996" s="15" t="s">
        <v>37124</v>
      </c>
      <c r="G2996" s="15">
        <v>45475</v>
      </c>
      <c r="H2996" s="15">
        <v>45659</v>
      </c>
      <c r="I2996" s="15" t="s">
        <v>37125</v>
      </c>
      <c r="J2996" s="15" t="s">
        <v>37126</v>
      </c>
      <c r="K2996" s="15" t="s">
        <v>45803</v>
      </c>
      <c r="L2996" s="15" t="s">
        <v>292</v>
      </c>
      <c r="M2996" s="15" t="s">
        <v>499</v>
      </c>
      <c r="N2996" s="14">
        <v>2007</v>
      </c>
      <c r="O2996" s="15" t="s">
        <v>37127</v>
      </c>
      <c r="P2996" s="15" t="s">
        <v>81</v>
      </c>
      <c r="Q2996" s="15" t="s">
        <v>47061</v>
      </c>
      <c r="R2996" s="15" t="s">
        <v>6729</v>
      </c>
      <c r="S2996" s="15" t="s">
        <v>37128</v>
      </c>
      <c r="T2996" s="15" t="s">
        <v>672</v>
      </c>
      <c r="U2996" s="15" t="s">
        <v>53</v>
      </c>
      <c r="V2996" s="15" t="s">
        <v>45553</v>
      </c>
      <c r="W2996" s="15" t="s">
        <v>6921</v>
      </c>
      <c r="X2996" s="15" t="str">
        <f>_xlfn.XLOOKUP(_LOOKUP[[#This Row],[AdjusterMemberName]],_Adjuster[Adjuster Name],_Adjuster[Email],,0)</f>
        <v>AWallace@knightcompany.com</v>
      </c>
      <c r="Y2996" s="15" t="str">
        <f>_xlfn.XLOOKUP(_LOOKUP[[#This Row],[AdjusterMemberName]],_Adjuster[Adjuster Name],_Adjuster[Phone Number],,0)</f>
        <v>424-559-5734</v>
      </c>
      <c r="Z2996" s="15" t="s">
        <v>37129</v>
      </c>
      <c r="AA29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7544 Etiwanda Ave, Reseda  CA 91335</v>
      </c>
      <c r="AB2996" s="15"/>
    </row>
    <row r="2997" spans="1:28" x14ac:dyDescent="0.3">
      <c r="A2997" s="14">
        <v>1</v>
      </c>
      <c r="B2997" s="14">
        <v>1</v>
      </c>
      <c r="C2997" s="15" t="s">
        <v>5749</v>
      </c>
      <c r="D2997" s="15" t="s">
        <v>23570</v>
      </c>
      <c r="E2997" s="15">
        <v>45600</v>
      </c>
      <c r="F2997" s="15" t="s">
        <v>23571</v>
      </c>
      <c r="G2997" s="15">
        <v>45434</v>
      </c>
      <c r="H2997" s="15">
        <v>45618</v>
      </c>
      <c r="I2997" s="15" t="s">
        <v>23572</v>
      </c>
      <c r="J2997" s="15" t="s">
        <v>23573</v>
      </c>
      <c r="K2997" s="15" t="s">
        <v>45458</v>
      </c>
      <c r="L2997" s="15" t="s">
        <v>314</v>
      </c>
      <c r="M2997" s="15" t="s">
        <v>978</v>
      </c>
      <c r="N2997" s="14">
        <v>2010</v>
      </c>
      <c r="O2997" s="15" t="s">
        <v>23574</v>
      </c>
      <c r="P2997" s="15" t="s">
        <v>106</v>
      </c>
      <c r="Q2997" s="15" t="s">
        <v>47061</v>
      </c>
      <c r="R2997" s="15" t="s">
        <v>5754</v>
      </c>
      <c r="S2997" s="15" t="s">
        <v>5755</v>
      </c>
      <c r="T2997" s="15" t="s">
        <v>144</v>
      </c>
      <c r="U2997" s="15" t="s">
        <v>53</v>
      </c>
      <c r="V2997" s="15" t="s">
        <v>45344</v>
      </c>
      <c r="W2997" s="15" t="s">
        <v>3184</v>
      </c>
      <c r="X2997" s="15" t="str">
        <f>_xlfn.XLOOKUP(_LOOKUP[[#This Row],[AdjusterMemberName]],_Adjuster[Adjuster Name],_Adjuster[Email],,0)</f>
        <v>mQualls@knightcompany.com</v>
      </c>
      <c r="Y2997" s="15" t="str">
        <f>_xlfn.XLOOKUP(_LOOKUP[[#This Row],[AdjusterMemberName]],_Adjuster[Adjuster Name],_Adjuster[Phone Number],,0)</f>
        <v>424-559-5436</v>
      </c>
      <c r="Z2997" s="15" t="s">
        <v>5756</v>
      </c>
      <c r="AA29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1283 Monteagle Dr, San Jose  CA 95127</v>
      </c>
      <c r="AB2997" s="15"/>
    </row>
    <row r="2998" spans="1:28" x14ac:dyDescent="0.3">
      <c r="A2998" s="14">
        <v>1</v>
      </c>
      <c r="B2998" s="14">
        <v>1</v>
      </c>
      <c r="C2998" s="15" t="s">
        <v>23591</v>
      </c>
      <c r="D2998" s="15" t="s">
        <v>23591</v>
      </c>
      <c r="E2998" s="15">
        <v>45600</v>
      </c>
      <c r="F2998" s="15" t="s">
        <v>23592</v>
      </c>
      <c r="G2998" s="15">
        <v>45558</v>
      </c>
      <c r="H2998" s="15">
        <v>45739</v>
      </c>
      <c r="I2998" s="15" t="s">
        <v>23593</v>
      </c>
      <c r="J2998" s="15" t="s">
        <v>23594</v>
      </c>
      <c r="K2998" s="15" t="s">
        <v>46508</v>
      </c>
      <c r="L2998" s="15" t="s">
        <v>150</v>
      </c>
      <c r="M2998" s="15" t="s">
        <v>151</v>
      </c>
      <c r="N2998" s="14">
        <v>2020</v>
      </c>
      <c r="O2998" s="15" t="s">
        <v>23595</v>
      </c>
      <c r="P2998" s="15" t="s">
        <v>106</v>
      </c>
      <c r="Q2998" s="15" t="s">
        <v>47038</v>
      </c>
      <c r="R2998" s="15" t="s">
        <v>23596</v>
      </c>
      <c r="S2998" s="15" t="s">
        <v>23597</v>
      </c>
      <c r="T2998" s="15" t="s">
        <v>1872</v>
      </c>
      <c r="U2998" s="15" t="s">
        <v>53</v>
      </c>
      <c r="V2998" s="15" t="s">
        <v>46210</v>
      </c>
      <c r="W2998" s="15" t="s">
        <v>367</v>
      </c>
      <c r="X2998" s="15" t="str">
        <f>_xlfn.XLOOKUP(_LOOKUP[[#This Row],[AdjusterMemberName]],_Adjuster[Adjuster Name],_Adjuster[Email],,0)</f>
        <v>dHernandez4@knightcompany.com</v>
      </c>
      <c r="Y2998" s="15" t="str">
        <f>_xlfn.XLOOKUP(_LOOKUP[[#This Row],[AdjusterMemberName]],_Adjuster[Adjuster Name],_Adjuster[Phone Number],,0)</f>
        <v>323-315-7819</v>
      </c>
      <c r="Z2998" s="15" t="s">
        <v>23598</v>
      </c>
      <c r="AA29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1246 Fascination Cir, Richmond  CA 94803</v>
      </c>
      <c r="AB2998" s="15"/>
    </row>
    <row r="2999" spans="1:28" x14ac:dyDescent="0.3">
      <c r="A2999" s="14">
        <v>1</v>
      </c>
      <c r="B2999" s="14">
        <v>1</v>
      </c>
      <c r="C2999" s="15" t="s">
        <v>23630</v>
      </c>
      <c r="D2999" s="15" t="s">
        <v>23630</v>
      </c>
      <c r="E2999" s="15">
        <v>45600</v>
      </c>
      <c r="F2999" s="15" t="s">
        <v>23631</v>
      </c>
      <c r="G2999" s="15">
        <v>45457</v>
      </c>
      <c r="H2999" s="15">
        <v>45640</v>
      </c>
      <c r="I2999" s="15" t="s">
        <v>23632</v>
      </c>
      <c r="J2999" s="15" t="s">
        <v>12663</v>
      </c>
      <c r="K2999" s="15" t="s">
        <v>45695</v>
      </c>
      <c r="L2999" s="15" t="s">
        <v>987</v>
      </c>
      <c r="M2999" s="15" t="s">
        <v>23633</v>
      </c>
      <c r="N2999" s="14">
        <v>2021</v>
      </c>
      <c r="O2999" s="15" t="s">
        <v>23634</v>
      </c>
      <c r="P2999" s="15" t="s">
        <v>106</v>
      </c>
      <c r="Q2999" s="15" t="s">
        <v>47093</v>
      </c>
      <c r="R2999" s="15" t="s">
        <v>23635</v>
      </c>
      <c r="S2999" s="15" t="s">
        <v>23636</v>
      </c>
      <c r="T2999" s="15" t="s">
        <v>164</v>
      </c>
      <c r="U2999" s="15" t="s">
        <v>53</v>
      </c>
      <c r="V2999" s="15" t="s">
        <v>45900</v>
      </c>
      <c r="W2999" s="15" t="s">
        <v>1624</v>
      </c>
      <c r="X2999" s="15" t="e">
        <f>_xlfn.XLOOKUP(_LOOKUP[[#This Row],[AdjusterMemberName]],_Adjuster[Adjuster Name],_Adjuster[Email],,0)</f>
        <v>#N/A</v>
      </c>
      <c r="Y2999" s="15" t="e">
        <f>_xlfn.XLOOKUP(_LOOKUP[[#This Row],[AdjusterMemberName]],_Adjuster[Adjuster Name],_Adjuster[Phone Number],,0)</f>
        <v>#N/A</v>
      </c>
      <c r="Z2999" s="15" t="s">
        <v>23637</v>
      </c>
      <c r="AA29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5311 N San Marcos Ave, Fresno  CA 93722</v>
      </c>
      <c r="AB2999" s="15"/>
    </row>
    <row r="3000" spans="1:28" x14ac:dyDescent="0.3">
      <c r="A3000" s="14">
        <v>1</v>
      </c>
      <c r="B3000" s="14">
        <v>1</v>
      </c>
      <c r="C3000" s="15" t="s">
        <v>23665</v>
      </c>
      <c r="D3000" s="15" t="s">
        <v>23665</v>
      </c>
      <c r="E3000" s="15">
        <v>45600</v>
      </c>
      <c r="F3000" s="15" t="s">
        <v>23666</v>
      </c>
      <c r="G3000" s="15">
        <v>45463</v>
      </c>
      <c r="H3000" s="15">
        <v>45646</v>
      </c>
      <c r="I3000" s="15" t="s">
        <v>23667</v>
      </c>
      <c r="J3000" s="15" t="s">
        <v>23668</v>
      </c>
      <c r="K3000" s="15" t="s">
        <v>45748</v>
      </c>
      <c r="L3000" s="15" t="s">
        <v>128</v>
      </c>
      <c r="M3000" s="15" t="s">
        <v>836</v>
      </c>
      <c r="N3000" s="14">
        <v>2013</v>
      </c>
      <c r="O3000" s="15" t="s">
        <v>23669</v>
      </c>
      <c r="P3000" s="15" t="s">
        <v>106</v>
      </c>
      <c r="Q3000" s="15" t="s">
        <v>47006</v>
      </c>
      <c r="R3000" s="15" t="s">
        <v>5003</v>
      </c>
      <c r="S3000" s="15" t="s">
        <v>23670</v>
      </c>
      <c r="T3000" s="15" t="s">
        <v>174</v>
      </c>
      <c r="U3000" s="15" t="s">
        <v>53</v>
      </c>
      <c r="V3000" s="15" t="s">
        <v>45537</v>
      </c>
      <c r="W3000" s="15" t="s">
        <v>367</v>
      </c>
      <c r="X3000" s="15" t="str">
        <f>_xlfn.XLOOKUP(_LOOKUP[[#This Row],[AdjusterMemberName]],_Adjuster[Adjuster Name],_Adjuster[Email],,0)</f>
        <v>dHernandez4@knightcompany.com</v>
      </c>
      <c r="Y3000" s="15" t="str">
        <f>_xlfn.XLOOKUP(_LOOKUP[[#This Row],[AdjusterMemberName]],_Adjuster[Adjuster Name],_Adjuster[Phone Number],,0)</f>
        <v>323-315-7819</v>
      </c>
      <c r="Z3000" s="15" t="s">
        <v>23671</v>
      </c>
      <c r="AA30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2268 W 15Th St, Los Angeles  CA 90006</v>
      </c>
      <c r="AB3000" s="15"/>
    </row>
    <row r="3001" spans="1:28" x14ac:dyDescent="0.3">
      <c r="A3001" s="14">
        <v>1</v>
      </c>
      <c r="B3001" s="14">
        <v>1</v>
      </c>
      <c r="C3001" s="15" t="s">
        <v>23697</v>
      </c>
      <c r="D3001" s="15" t="s">
        <v>23697</v>
      </c>
      <c r="E3001" s="15">
        <v>45600</v>
      </c>
      <c r="F3001" s="15" t="s">
        <v>23698</v>
      </c>
      <c r="G3001" s="15">
        <v>45580</v>
      </c>
      <c r="H3001" s="15">
        <v>45762</v>
      </c>
      <c r="I3001" s="15" t="s">
        <v>23699</v>
      </c>
      <c r="J3001" s="15" t="s">
        <v>23700</v>
      </c>
      <c r="K3001" s="15" t="s">
        <v>45505</v>
      </c>
      <c r="L3001" s="15" t="s">
        <v>25</v>
      </c>
      <c r="M3001" s="15" t="s">
        <v>1896</v>
      </c>
      <c r="N3001" s="14">
        <v>2015</v>
      </c>
      <c r="O3001" s="15" t="s">
        <v>23701</v>
      </c>
      <c r="P3001" s="15" t="s">
        <v>106</v>
      </c>
      <c r="Q3001" s="15" t="s">
        <v>47127</v>
      </c>
      <c r="R3001" s="15" t="s">
        <v>5154</v>
      </c>
      <c r="S3001" s="15" t="s">
        <v>23702</v>
      </c>
      <c r="T3001" s="15" t="s">
        <v>572</v>
      </c>
      <c r="U3001" s="15" t="s">
        <v>53</v>
      </c>
      <c r="V3001" s="15" t="s">
        <v>45492</v>
      </c>
      <c r="W3001" s="15" t="s">
        <v>1186</v>
      </c>
      <c r="X3001" s="15" t="str">
        <f>_xlfn.XLOOKUP(_LOOKUP[[#This Row],[AdjusterMemberName]],_Adjuster[Adjuster Name],_Adjuster[Email],,0)</f>
        <v>sAkinleye@knightcompany.com</v>
      </c>
      <c r="Y3001" s="15" t="str">
        <f>_xlfn.XLOOKUP(_LOOKUP[[#This Row],[AdjusterMemberName]],_Adjuster[Adjuster Name],_Adjuster[Phone Number],,0)</f>
        <v>424-559-5280</v>
      </c>
      <c r="Z3001" s="15" t="s">
        <v>23703</v>
      </c>
      <c r="AA30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5101 Baja Dr, Bakersfield  CA 93307</v>
      </c>
      <c r="AB3001" s="15"/>
    </row>
    <row r="3002" spans="1:28" x14ac:dyDescent="0.3">
      <c r="A3002" s="14">
        <v>1</v>
      </c>
      <c r="B3002" s="14">
        <v>1</v>
      </c>
      <c r="C3002" s="15" t="s">
        <v>23704</v>
      </c>
      <c r="D3002" s="15" t="s">
        <v>23704</v>
      </c>
      <c r="E3002" s="15">
        <v>45600</v>
      </c>
      <c r="F3002" s="15" t="s">
        <v>23705</v>
      </c>
      <c r="G3002" s="15">
        <v>45509</v>
      </c>
      <c r="H3002" s="15">
        <v>45693</v>
      </c>
      <c r="I3002" s="15" t="s">
        <v>23706</v>
      </c>
      <c r="J3002" s="15" t="s">
        <v>23707</v>
      </c>
      <c r="K3002" s="15" t="s">
        <v>45635</v>
      </c>
      <c r="L3002" s="15" t="s">
        <v>25</v>
      </c>
      <c r="M3002" s="15" t="s">
        <v>79</v>
      </c>
      <c r="N3002" s="14">
        <v>2014</v>
      </c>
      <c r="O3002" s="15" t="s">
        <v>23708</v>
      </c>
      <c r="P3002" s="15" t="s">
        <v>106</v>
      </c>
      <c r="Q3002" s="15" t="s">
        <v>119</v>
      </c>
      <c r="R3002" s="15" t="s">
        <v>11382</v>
      </c>
      <c r="S3002" s="15" t="s">
        <v>23709</v>
      </c>
      <c r="T3002" s="15" t="s">
        <v>894</v>
      </c>
      <c r="U3002" s="15" t="s">
        <v>53</v>
      </c>
      <c r="V3002" s="15" t="s">
        <v>45464</v>
      </c>
      <c r="W3002" s="15" t="s">
        <v>22473</v>
      </c>
      <c r="X3002" s="15" t="e">
        <f>_xlfn.XLOOKUP(_LOOKUP[[#This Row],[AdjusterMemberName]],_Adjuster[Adjuster Name],_Adjuster[Email],,0)</f>
        <v>#N/A</v>
      </c>
      <c r="Y3002" s="15" t="e">
        <f>_xlfn.XLOOKUP(_LOOKUP[[#This Row],[AdjusterMemberName]],_Adjuster[Adjuster Name],_Adjuster[Phone Number],,0)</f>
        <v>#N/A</v>
      </c>
      <c r="Z3002" s="15" t="s">
        <v>23710</v>
      </c>
      <c r="AA30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1804 Garnet Ave, San Diego  CA 92109</v>
      </c>
      <c r="AB3002" s="15">
        <v>45542</v>
      </c>
    </row>
    <row r="3003" spans="1:28" x14ac:dyDescent="0.3">
      <c r="A3003" s="14">
        <v>1</v>
      </c>
      <c r="B3003" s="14">
        <v>1</v>
      </c>
      <c r="C3003" s="15" t="s">
        <v>23885</v>
      </c>
      <c r="D3003" s="15" t="s">
        <v>23885</v>
      </c>
      <c r="E3003" s="15">
        <v>45600</v>
      </c>
      <c r="F3003" s="15" t="s">
        <v>23886</v>
      </c>
      <c r="G3003" s="15">
        <v>45589</v>
      </c>
      <c r="H3003" s="15">
        <v>45771</v>
      </c>
      <c r="I3003" s="15" t="s">
        <v>23887</v>
      </c>
      <c r="J3003" s="15" t="s">
        <v>23888</v>
      </c>
      <c r="K3003" s="15" t="s">
        <v>45358</v>
      </c>
      <c r="L3003" s="15" t="s">
        <v>103</v>
      </c>
      <c r="M3003" s="15" t="s">
        <v>304</v>
      </c>
      <c r="N3003" s="14">
        <v>2022</v>
      </c>
      <c r="O3003" s="15" t="s">
        <v>23889</v>
      </c>
      <c r="P3003" s="15" t="s">
        <v>106</v>
      </c>
      <c r="Q3003" s="15" t="s">
        <v>47019</v>
      </c>
      <c r="R3003" s="15" t="s">
        <v>23890</v>
      </c>
      <c r="S3003" s="15" t="s">
        <v>23891</v>
      </c>
      <c r="T3003" s="15" t="s">
        <v>23892</v>
      </c>
      <c r="U3003" s="15" t="s">
        <v>53</v>
      </c>
      <c r="V3003" s="15" t="s">
        <v>46353</v>
      </c>
      <c r="W3003" s="15" t="s">
        <v>3307</v>
      </c>
      <c r="X3003" s="15" t="e">
        <f>_xlfn.XLOOKUP(_LOOKUP[[#This Row],[AdjusterMemberName]],_Adjuster[Adjuster Name],_Adjuster[Email],,0)</f>
        <v>#N/A</v>
      </c>
      <c r="Y3003" s="15" t="e">
        <f>_xlfn.XLOOKUP(_LOOKUP[[#This Row],[AdjusterMemberName]],_Adjuster[Adjuster Name],_Adjuster[Phone Number],,0)</f>
        <v>#N/A</v>
      </c>
      <c r="Z3003" s="15" t="s">
        <v>23893</v>
      </c>
      <c r="AA30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8320 S Butte Rd, Sutter  CA 95982</v>
      </c>
      <c r="AB3003" s="15"/>
    </row>
    <row r="3004" spans="1:28" x14ac:dyDescent="0.3">
      <c r="A3004" s="14">
        <v>1</v>
      </c>
      <c r="B3004" s="14">
        <v>1</v>
      </c>
      <c r="C3004" s="15" t="s">
        <v>24175</v>
      </c>
      <c r="D3004" s="15" t="s">
        <v>24175</v>
      </c>
      <c r="E3004" s="15">
        <v>45600</v>
      </c>
      <c r="F3004" s="15" t="s">
        <v>24176</v>
      </c>
      <c r="G3004" s="15">
        <v>45581</v>
      </c>
      <c r="H3004" s="15">
        <v>45763</v>
      </c>
      <c r="I3004" s="15" t="s">
        <v>24177</v>
      </c>
      <c r="J3004" s="15" t="s">
        <v>24178</v>
      </c>
      <c r="K3004" s="15" t="s">
        <v>46080</v>
      </c>
      <c r="L3004" s="15" t="s">
        <v>91</v>
      </c>
      <c r="M3004" s="15" t="s">
        <v>2352</v>
      </c>
      <c r="N3004" s="14">
        <v>2023</v>
      </c>
      <c r="O3004" s="15" t="s">
        <v>24179</v>
      </c>
      <c r="P3004" s="15" t="s">
        <v>106</v>
      </c>
      <c r="Q3004" s="15" t="s">
        <v>46922</v>
      </c>
      <c r="R3004" s="15" t="s">
        <v>24180</v>
      </c>
      <c r="S3004" s="15" t="s">
        <v>24181</v>
      </c>
      <c r="T3004" s="15" t="s">
        <v>3342</v>
      </c>
      <c r="U3004" s="15" t="s">
        <v>53</v>
      </c>
      <c r="V3004" s="15" t="s">
        <v>45466</v>
      </c>
      <c r="W3004" s="15" t="s">
        <v>1186</v>
      </c>
      <c r="X3004" s="15" t="str">
        <f>_xlfn.XLOOKUP(_LOOKUP[[#This Row],[AdjusterMemberName]],_Adjuster[Adjuster Name],_Adjuster[Email],,0)</f>
        <v>sAkinleye@knightcompany.com</v>
      </c>
      <c r="Y3004" s="15" t="str">
        <f>_xlfn.XLOOKUP(_LOOKUP[[#This Row],[AdjusterMemberName]],_Adjuster[Adjuster Name],_Adjuster[Phone Number],,0)</f>
        <v>424-559-5280</v>
      </c>
      <c r="Z3004" s="15" t="s">
        <v>24182</v>
      </c>
      <c r="AA30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11663 Salvia St, Mira Loma  CA 91752</v>
      </c>
      <c r="AB3004" s="15"/>
    </row>
    <row r="3005" spans="1:28" x14ac:dyDescent="0.3">
      <c r="A3005" s="14">
        <v>1</v>
      </c>
      <c r="B3005" s="14">
        <v>1</v>
      </c>
      <c r="C3005" s="15" t="s">
        <v>19850</v>
      </c>
      <c r="D3005" s="15" t="s">
        <v>19850</v>
      </c>
      <c r="E3005" s="15">
        <v>45600</v>
      </c>
      <c r="F3005" s="15" t="s">
        <v>24828</v>
      </c>
      <c r="G3005" s="15">
        <v>45575</v>
      </c>
      <c r="H3005" s="15">
        <v>45757</v>
      </c>
      <c r="I3005" s="15" t="s">
        <v>24829</v>
      </c>
      <c r="J3005" s="15" t="s">
        <v>24830</v>
      </c>
      <c r="K3005" s="15" t="s">
        <v>45605</v>
      </c>
      <c r="L3005" s="15" t="s">
        <v>201</v>
      </c>
      <c r="M3005" s="15" t="s">
        <v>220</v>
      </c>
      <c r="N3005" s="14">
        <v>2017</v>
      </c>
      <c r="O3005" s="15" t="s">
        <v>19855</v>
      </c>
      <c r="P3005" s="15" t="s">
        <v>81</v>
      </c>
      <c r="Q3005" s="15" t="s">
        <v>47127</v>
      </c>
      <c r="R3005" s="15" t="s">
        <v>19856</v>
      </c>
      <c r="S3005" s="15" t="s">
        <v>19857</v>
      </c>
      <c r="T3005" s="15" t="s">
        <v>2129</v>
      </c>
      <c r="U3005" s="15" t="s">
        <v>53</v>
      </c>
      <c r="V3005" s="15" t="s">
        <v>46337</v>
      </c>
      <c r="W3005" s="15" t="s">
        <v>175</v>
      </c>
      <c r="X3005" s="15" t="e">
        <f>_xlfn.XLOOKUP(_LOOKUP[[#This Row],[AdjusterMemberName]],_Adjuster[Adjuster Name],_Adjuster[Email],,0)</f>
        <v>#N/A</v>
      </c>
      <c r="Y3005" s="15" t="e">
        <f>_xlfn.XLOOKUP(_LOOKUP[[#This Row],[AdjusterMemberName]],_Adjuster[Adjuster Name],_Adjuster[Phone Number],,0)</f>
        <v>#N/A</v>
      </c>
      <c r="Z3005" s="15" t="s">
        <v>19858</v>
      </c>
      <c r="AA30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26692 Sinforosa Dr, Mission Viejo  CA 92691</v>
      </c>
      <c r="AB3005" s="15"/>
    </row>
    <row r="3006" spans="1:28" x14ac:dyDescent="0.3">
      <c r="A3006" s="14">
        <v>1</v>
      </c>
      <c r="B3006" s="14">
        <v>1</v>
      </c>
      <c r="C3006" s="15" t="s">
        <v>20954</v>
      </c>
      <c r="D3006" s="15" t="s">
        <v>20954</v>
      </c>
      <c r="E3006" s="15">
        <v>45599</v>
      </c>
      <c r="F3006" s="15" t="s">
        <v>20956</v>
      </c>
      <c r="G3006" s="15">
        <v>45441</v>
      </c>
      <c r="H3006" s="15">
        <v>45625</v>
      </c>
      <c r="I3006" s="15" t="s">
        <v>23646</v>
      </c>
      <c r="J3006" s="15" t="s">
        <v>23647</v>
      </c>
      <c r="K3006" s="15" t="s">
        <v>45861</v>
      </c>
      <c r="L3006" s="15" t="s">
        <v>103</v>
      </c>
      <c r="M3006" s="15" t="s">
        <v>2946</v>
      </c>
      <c r="N3006" s="14">
        <v>2003</v>
      </c>
      <c r="O3006" s="15" t="s">
        <v>23648</v>
      </c>
      <c r="P3006" s="15" t="s">
        <v>106</v>
      </c>
      <c r="Q3006" s="15" t="s">
        <v>47065</v>
      </c>
      <c r="R3006" s="15" t="s">
        <v>20960</v>
      </c>
      <c r="S3006" s="15" t="s">
        <v>20961</v>
      </c>
      <c r="T3006" s="15" t="s">
        <v>133</v>
      </c>
      <c r="U3006" s="15" t="s">
        <v>53</v>
      </c>
      <c r="V3006" s="15" t="s">
        <v>46000</v>
      </c>
      <c r="W3006" s="15" t="s">
        <v>1186</v>
      </c>
      <c r="X3006" s="15" t="str">
        <f>_xlfn.XLOOKUP(_LOOKUP[[#This Row],[AdjusterMemberName]],_Adjuster[Adjuster Name],_Adjuster[Email],,0)</f>
        <v>sAkinleye@knightcompany.com</v>
      </c>
      <c r="Y3006" s="15" t="str">
        <f>_xlfn.XLOOKUP(_LOOKUP[[#This Row],[AdjusterMemberName]],_Adjuster[Adjuster Name],_Adjuster[Phone Number],,0)</f>
        <v>424-559-5280</v>
      </c>
      <c r="Z3006" s="15" t="s">
        <v>20962</v>
      </c>
      <c r="AA30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5815 E La Palma Ave Spc 166, Anaheim  CA 92807</v>
      </c>
      <c r="AB3006" s="15"/>
    </row>
    <row r="3007" spans="1:28" x14ac:dyDescent="0.3">
      <c r="A3007" s="14">
        <v>1</v>
      </c>
      <c r="B3007" s="14">
        <v>1</v>
      </c>
      <c r="C3007" s="15" t="s">
        <v>23649</v>
      </c>
      <c r="D3007" s="15" t="s">
        <v>23650</v>
      </c>
      <c r="E3007" s="15">
        <v>45599</v>
      </c>
      <c r="F3007" s="15" t="s">
        <v>23651</v>
      </c>
      <c r="G3007" s="15">
        <v>45504</v>
      </c>
      <c r="H3007" s="15">
        <v>45688</v>
      </c>
      <c r="I3007" s="15" t="s">
        <v>23652</v>
      </c>
      <c r="J3007" s="15" t="s">
        <v>23653</v>
      </c>
      <c r="K3007" s="15" t="s">
        <v>45354</v>
      </c>
      <c r="L3007" s="15" t="s">
        <v>314</v>
      </c>
      <c r="M3007" s="15" t="s">
        <v>315</v>
      </c>
      <c r="N3007" s="14">
        <v>2021</v>
      </c>
      <c r="O3007" s="15" t="s">
        <v>23654</v>
      </c>
      <c r="P3007" s="15" t="s">
        <v>106</v>
      </c>
      <c r="Q3007" s="15" t="s">
        <v>47019</v>
      </c>
      <c r="R3007" s="15" t="s">
        <v>23655</v>
      </c>
      <c r="S3007" s="15" t="s">
        <v>23656</v>
      </c>
      <c r="T3007" s="15" t="s">
        <v>3020</v>
      </c>
      <c r="U3007" s="15" t="s">
        <v>53</v>
      </c>
      <c r="V3007" s="15" t="s">
        <v>46173</v>
      </c>
      <c r="W3007" s="15" t="s">
        <v>3184</v>
      </c>
      <c r="X3007" s="15" t="str">
        <f>_xlfn.XLOOKUP(_LOOKUP[[#This Row],[AdjusterMemberName]],_Adjuster[Adjuster Name],_Adjuster[Email],,0)</f>
        <v>mQualls@knightcompany.com</v>
      </c>
      <c r="Y3007" s="15" t="str">
        <f>_xlfn.XLOOKUP(_LOOKUP[[#This Row],[AdjusterMemberName]],_Adjuster[Adjuster Name],_Adjuster[Phone Number],,0)</f>
        <v>424-559-5436</v>
      </c>
      <c r="Z3007" s="15" t="s">
        <v>23657</v>
      </c>
      <c r="AA30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625 Sheridan Way, Ventura  CA 93001</v>
      </c>
      <c r="AB3007" s="15"/>
    </row>
    <row r="3008" spans="1:28" x14ac:dyDescent="0.3">
      <c r="A3008" s="14">
        <v>1</v>
      </c>
      <c r="B3008" s="14">
        <v>1</v>
      </c>
      <c r="C3008" s="15" t="s">
        <v>23763</v>
      </c>
      <c r="D3008" s="15" t="s">
        <v>23763</v>
      </c>
      <c r="E3008" s="15">
        <v>45599</v>
      </c>
      <c r="F3008" s="15" t="s">
        <v>23764</v>
      </c>
      <c r="G3008" s="15">
        <v>45512</v>
      </c>
      <c r="H3008" s="15">
        <v>45696</v>
      </c>
      <c r="I3008" s="15" t="s">
        <v>23765</v>
      </c>
      <c r="J3008" s="15" t="s">
        <v>23766</v>
      </c>
      <c r="K3008" s="15" t="s">
        <v>45505</v>
      </c>
      <c r="L3008" s="15" t="s">
        <v>314</v>
      </c>
      <c r="M3008" s="15" t="s">
        <v>978</v>
      </c>
      <c r="N3008" s="14">
        <v>2022</v>
      </c>
      <c r="O3008" s="15" t="s">
        <v>23767</v>
      </c>
      <c r="P3008" s="15" t="s">
        <v>106</v>
      </c>
      <c r="Q3008" s="15" t="s">
        <v>47073</v>
      </c>
      <c r="R3008" s="15" t="s">
        <v>650</v>
      </c>
      <c r="S3008" s="15" t="s">
        <v>23768</v>
      </c>
      <c r="T3008" s="15" t="s">
        <v>174</v>
      </c>
      <c r="U3008" s="15" t="s">
        <v>53</v>
      </c>
      <c r="V3008" s="15" t="s">
        <v>45565</v>
      </c>
      <c r="W3008" s="15" t="s">
        <v>1357</v>
      </c>
      <c r="X3008" s="15" t="str">
        <f>_xlfn.XLOOKUP(_LOOKUP[[#This Row],[AdjusterMemberName]],_Adjuster[Adjuster Name],_Adjuster[Email],,0)</f>
        <v>jRivera1@knightcompany.com</v>
      </c>
      <c r="Y3008" s="15" t="str">
        <f>_xlfn.XLOOKUP(_LOOKUP[[#This Row],[AdjusterMemberName]],_Adjuster[Adjuster Name],_Adjuster[Phone Number],,0)</f>
        <v>424-559-5239</v>
      </c>
      <c r="Z3008" s="15" t="s">
        <v>23769</v>
      </c>
      <c r="AA30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333 S Catalina St Apt 301, Los Angeles  CA 90020</v>
      </c>
      <c r="AB3008" s="15"/>
    </row>
    <row r="3009" spans="1:28" x14ac:dyDescent="0.3">
      <c r="A3009" s="14">
        <v>1</v>
      </c>
      <c r="B3009" s="14">
        <v>1</v>
      </c>
      <c r="C3009" s="15" t="s">
        <v>23897</v>
      </c>
      <c r="D3009" s="15" t="s">
        <v>23897</v>
      </c>
      <c r="E3009" s="15">
        <v>45599</v>
      </c>
      <c r="F3009" s="15" t="s">
        <v>23898</v>
      </c>
      <c r="G3009" s="15">
        <v>45576</v>
      </c>
      <c r="H3009" s="15">
        <v>45758</v>
      </c>
      <c r="I3009" s="15" t="s">
        <v>23899</v>
      </c>
      <c r="J3009" s="15" t="s">
        <v>23900</v>
      </c>
      <c r="K3009" s="15" t="s">
        <v>46503</v>
      </c>
      <c r="L3009" s="15" t="s">
        <v>128</v>
      </c>
      <c r="M3009" s="15" t="s">
        <v>1064</v>
      </c>
      <c r="N3009" s="14">
        <v>2012</v>
      </c>
      <c r="O3009" s="15" t="s">
        <v>23901</v>
      </c>
      <c r="P3009" s="15" t="s">
        <v>106</v>
      </c>
      <c r="Q3009" s="15" t="s">
        <v>47019</v>
      </c>
      <c r="R3009" s="15" t="s">
        <v>23902</v>
      </c>
      <c r="S3009" s="15" t="s">
        <v>23903</v>
      </c>
      <c r="T3009" s="15" t="s">
        <v>174</v>
      </c>
      <c r="U3009" s="15" t="s">
        <v>53</v>
      </c>
      <c r="V3009" s="15" t="s">
        <v>45441</v>
      </c>
      <c r="W3009" s="15" t="s">
        <v>3114</v>
      </c>
      <c r="X3009" s="15" t="str">
        <f>_xlfn.XLOOKUP(_LOOKUP[[#This Row],[AdjusterMemberName]],_Adjuster[Adjuster Name],_Adjuster[Email],,0)</f>
        <v>eExmundo@knightcompany.com</v>
      </c>
      <c r="Y3009" s="15" t="str">
        <f>_xlfn.XLOOKUP(_LOOKUP[[#This Row],[AdjusterMemberName]],_Adjuster[Adjuster Name],_Adjuster[Phone Number],,0)</f>
        <v>424-559-5400</v>
      </c>
      <c r="Z3009" s="15" t="s">
        <v>23904</v>
      </c>
      <c r="AA30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521 W 7Th St, Los Angeles  CA 90044</v>
      </c>
      <c r="AB3009" s="15">
        <v>45729</v>
      </c>
    </row>
    <row r="3010" spans="1:28" x14ac:dyDescent="0.3">
      <c r="A3010" s="14">
        <v>1</v>
      </c>
      <c r="B3010" s="14">
        <v>1</v>
      </c>
      <c r="C3010" s="15" t="s">
        <v>13255</v>
      </c>
      <c r="D3010" s="15" t="s">
        <v>13255</v>
      </c>
      <c r="E3010" s="15">
        <v>45599</v>
      </c>
      <c r="F3010" s="15" t="s">
        <v>24997</v>
      </c>
      <c r="G3010" s="15">
        <v>45558</v>
      </c>
      <c r="H3010" s="15">
        <v>45739</v>
      </c>
      <c r="I3010" s="15" t="s">
        <v>24998</v>
      </c>
      <c r="J3010" s="15" t="s">
        <v>4134</v>
      </c>
      <c r="K3010" s="15" t="s">
        <v>45855</v>
      </c>
      <c r="L3010" s="15" t="s">
        <v>441</v>
      </c>
      <c r="M3010" s="15" t="s">
        <v>579</v>
      </c>
      <c r="N3010" s="14">
        <v>2016</v>
      </c>
      <c r="O3010" s="15" t="s">
        <v>24999</v>
      </c>
      <c r="P3010" s="15" t="s">
        <v>106</v>
      </c>
      <c r="Q3010" s="15" t="s">
        <v>47065</v>
      </c>
      <c r="R3010" s="15" t="s">
        <v>13262</v>
      </c>
      <c r="S3010" s="15" t="s">
        <v>13263</v>
      </c>
      <c r="T3010" s="15" t="s">
        <v>1067</v>
      </c>
      <c r="U3010" s="15" t="s">
        <v>53</v>
      </c>
      <c r="V3010" s="15" t="s">
        <v>45675</v>
      </c>
      <c r="W3010" s="15" t="s">
        <v>367</v>
      </c>
      <c r="X3010" s="15" t="str">
        <f>_xlfn.XLOOKUP(_LOOKUP[[#This Row],[AdjusterMemberName]],_Adjuster[Adjuster Name],_Adjuster[Email],,0)</f>
        <v>dHernandez4@knightcompany.com</v>
      </c>
      <c r="Y3010" s="15" t="str">
        <f>_xlfn.XLOOKUP(_LOOKUP[[#This Row],[AdjusterMemberName]],_Adjuster[Adjuster Name],_Adjuster[Phone Number],,0)</f>
        <v>323-315-7819</v>
      </c>
      <c r="Z3010" s="15" t="s">
        <v>25000</v>
      </c>
      <c r="AA30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 Latona St, San Francisco  CA 94124</v>
      </c>
      <c r="AB3010" s="15"/>
    </row>
    <row r="3011" spans="1:28" x14ac:dyDescent="0.3">
      <c r="A3011" s="14">
        <v>1</v>
      </c>
      <c r="B3011" s="14">
        <v>1</v>
      </c>
      <c r="C3011" s="15" t="s">
        <v>25376</v>
      </c>
      <c r="D3011" s="15" t="s">
        <v>25377</v>
      </c>
      <c r="E3011" s="15">
        <v>45599</v>
      </c>
      <c r="F3011" s="15" t="s">
        <v>25378</v>
      </c>
      <c r="G3011" s="15">
        <v>45593</v>
      </c>
      <c r="H3011" s="15">
        <v>45775</v>
      </c>
      <c r="I3011" s="15" t="s">
        <v>25379</v>
      </c>
      <c r="J3011" s="15" t="s">
        <v>25380</v>
      </c>
      <c r="K3011" s="15" t="s">
        <v>45506</v>
      </c>
      <c r="L3011" s="15" t="s">
        <v>128</v>
      </c>
      <c r="M3011" s="15" t="s">
        <v>129</v>
      </c>
      <c r="N3011" s="14">
        <v>2020</v>
      </c>
      <c r="O3011" s="15" t="s">
        <v>25381</v>
      </c>
      <c r="P3011" s="15" t="s">
        <v>106</v>
      </c>
      <c r="Q3011" s="15" t="s">
        <v>47079</v>
      </c>
      <c r="R3011" s="15" t="s">
        <v>25382</v>
      </c>
      <c r="S3011" s="15" t="s">
        <v>25383</v>
      </c>
      <c r="T3011" s="15" t="s">
        <v>174</v>
      </c>
      <c r="U3011" s="15" t="s">
        <v>53</v>
      </c>
      <c r="V3011" s="15" t="s">
        <v>45367</v>
      </c>
      <c r="W3011" s="15" t="s">
        <v>175</v>
      </c>
      <c r="X3011" s="15" t="e">
        <f>_xlfn.XLOOKUP(_LOOKUP[[#This Row],[AdjusterMemberName]],_Adjuster[Adjuster Name],_Adjuster[Email],,0)</f>
        <v>#N/A</v>
      </c>
      <c r="Y3011" s="15" t="e">
        <f>_xlfn.XLOOKUP(_LOOKUP[[#This Row],[AdjusterMemberName]],_Adjuster[Adjuster Name],_Adjuster[Phone Number],,0)</f>
        <v>#N/A</v>
      </c>
      <c r="Z3011" s="15" t="s">
        <v>25384</v>
      </c>
      <c r="AA30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1557 1/2 E 46Th St, Los Angeles  CA 90011</v>
      </c>
      <c r="AB3011" s="15"/>
    </row>
    <row r="3012" spans="1:28" x14ac:dyDescent="0.3">
      <c r="A3012" s="14">
        <v>1</v>
      </c>
      <c r="B3012" s="14">
        <v>0</v>
      </c>
      <c r="C3012" s="15" t="s">
        <v>8875</v>
      </c>
      <c r="D3012" s="15" t="s">
        <v>30774</v>
      </c>
      <c r="E3012" s="15">
        <v>45599</v>
      </c>
      <c r="F3012" s="15" t="s">
        <v>30775</v>
      </c>
      <c r="G3012" s="15">
        <v>45596</v>
      </c>
      <c r="H3012" s="15">
        <v>45777</v>
      </c>
      <c r="I3012" s="15" t="s">
        <v>30776</v>
      </c>
      <c r="J3012" s="15" t="s">
        <v>30777</v>
      </c>
      <c r="K3012" s="15" t="s">
        <v>46324</v>
      </c>
      <c r="L3012" s="15" t="s">
        <v>103</v>
      </c>
      <c r="M3012" s="15" t="s">
        <v>1336</v>
      </c>
      <c r="N3012" s="14">
        <v>2018</v>
      </c>
      <c r="O3012" s="15" t="s">
        <v>30778</v>
      </c>
      <c r="P3012" s="15" t="s">
        <v>106</v>
      </c>
      <c r="Q3012" s="15" t="s">
        <v>47117</v>
      </c>
      <c r="R3012" s="15" t="s">
        <v>8881</v>
      </c>
      <c r="S3012" s="15" t="s">
        <v>8882</v>
      </c>
      <c r="T3012" s="15" t="s">
        <v>446</v>
      </c>
      <c r="U3012" s="15" t="s">
        <v>53</v>
      </c>
      <c r="V3012" s="15" t="s">
        <v>46323</v>
      </c>
      <c r="W3012" s="15" t="s">
        <v>264</v>
      </c>
      <c r="X3012" s="15" t="str">
        <f>_xlfn.XLOOKUP(_LOOKUP[[#This Row],[AdjusterMemberName]],_Adjuster[Adjuster Name],_Adjuster[Email],,0)</f>
        <v>sBonnevie@knightcompany.com</v>
      </c>
      <c r="Y3012" s="15" t="str">
        <f>_xlfn.XLOOKUP(_LOOKUP[[#This Row],[AdjusterMemberName]],_Adjuster[Adjuster Name],_Adjuster[Phone Number],,0)</f>
        <v>323-692-4064</v>
      </c>
      <c r="Z3012" s="15" t="s">
        <v>8883</v>
      </c>
      <c r="AA30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815 Catamaran St Apt 1, Foster City  CA 94404</v>
      </c>
      <c r="AB3012" s="15">
        <v>45640</v>
      </c>
    </row>
    <row r="3013" spans="1:28" x14ac:dyDescent="0.3">
      <c r="A3013" s="14">
        <v>1</v>
      </c>
      <c r="B3013" s="14">
        <v>1</v>
      </c>
      <c r="C3013" s="15" t="s">
        <v>23564</v>
      </c>
      <c r="D3013" s="15" t="s">
        <v>23564</v>
      </c>
      <c r="E3013" s="15">
        <v>45598</v>
      </c>
      <c r="F3013" s="15" t="s">
        <v>23565</v>
      </c>
      <c r="G3013" s="15">
        <v>45478</v>
      </c>
      <c r="H3013" s="15">
        <v>45662</v>
      </c>
      <c r="I3013" s="15" t="s">
        <v>23566</v>
      </c>
      <c r="J3013" s="15" t="s">
        <v>13485</v>
      </c>
      <c r="K3013" s="15" t="s">
        <v>45379</v>
      </c>
      <c r="L3013" s="15" t="s">
        <v>441</v>
      </c>
      <c r="M3013" s="15" t="s">
        <v>21175</v>
      </c>
      <c r="N3013" s="14">
        <v>2023</v>
      </c>
      <c r="O3013" s="15" t="s">
        <v>23567</v>
      </c>
      <c r="P3013" s="15" t="s">
        <v>106</v>
      </c>
      <c r="Q3013" s="15" t="s">
        <v>47019</v>
      </c>
      <c r="R3013" s="15" t="s">
        <v>1928</v>
      </c>
      <c r="S3013" s="15" t="s">
        <v>23568</v>
      </c>
      <c r="T3013" s="15" t="s">
        <v>5790</v>
      </c>
      <c r="U3013" s="15" t="s">
        <v>53</v>
      </c>
      <c r="V3013" s="15" t="s">
        <v>46132</v>
      </c>
      <c r="W3013" s="15" t="s">
        <v>850</v>
      </c>
      <c r="X3013" s="15" t="e">
        <f>_xlfn.XLOOKUP(_LOOKUP[[#This Row],[AdjusterMemberName]],_Adjuster[Adjuster Name],_Adjuster[Email],,0)</f>
        <v>#N/A</v>
      </c>
      <c r="Y3013" s="15" t="e">
        <f>_xlfn.XLOOKUP(_LOOKUP[[#This Row],[AdjusterMemberName]],_Adjuster[Adjuster Name],_Adjuster[Phone Number],,0)</f>
        <v>#N/A</v>
      </c>
      <c r="Z3013" s="15" t="s">
        <v>23569</v>
      </c>
      <c r="AA30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13321 Galway St, Garden Grove  CA 92844</v>
      </c>
      <c r="AB3013" s="15"/>
    </row>
    <row r="3014" spans="1:28" x14ac:dyDescent="0.3">
      <c r="A3014" s="14">
        <v>1</v>
      </c>
      <c r="B3014" s="14">
        <v>1</v>
      </c>
      <c r="C3014" s="15" t="s">
        <v>23583</v>
      </c>
      <c r="D3014" s="15" t="s">
        <v>23583</v>
      </c>
      <c r="E3014" s="15">
        <v>45598</v>
      </c>
      <c r="F3014" s="15" t="s">
        <v>23584</v>
      </c>
      <c r="G3014" s="15">
        <v>45488</v>
      </c>
      <c r="H3014" s="15">
        <v>45672</v>
      </c>
      <c r="I3014" s="15" t="s">
        <v>23585</v>
      </c>
      <c r="J3014" s="15" t="s">
        <v>23586</v>
      </c>
      <c r="K3014" s="15" t="s">
        <v>45589</v>
      </c>
      <c r="L3014" s="15" t="s">
        <v>128</v>
      </c>
      <c r="M3014" s="15" t="s">
        <v>2179</v>
      </c>
      <c r="N3014" s="14">
        <v>2023</v>
      </c>
      <c r="O3014" s="15" t="s">
        <v>23587</v>
      </c>
      <c r="P3014" s="15" t="s">
        <v>106</v>
      </c>
      <c r="Q3014" s="15" t="s">
        <v>47079</v>
      </c>
      <c r="R3014" s="15" t="s">
        <v>23588</v>
      </c>
      <c r="S3014" s="15" t="s">
        <v>23589</v>
      </c>
      <c r="T3014" s="15" t="s">
        <v>174</v>
      </c>
      <c r="U3014" s="15" t="s">
        <v>53</v>
      </c>
      <c r="V3014" s="15" t="s">
        <v>45367</v>
      </c>
      <c r="W3014" s="15" t="s">
        <v>1357</v>
      </c>
      <c r="X3014" s="15" t="str">
        <f>_xlfn.XLOOKUP(_LOOKUP[[#This Row],[AdjusterMemberName]],_Adjuster[Adjuster Name],_Adjuster[Email],,0)</f>
        <v>jRivera1@knightcompany.com</v>
      </c>
      <c r="Y3014" s="15" t="str">
        <f>_xlfn.XLOOKUP(_LOOKUP[[#This Row],[AdjusterMemberName]],_Adjuster[Adjuster Name],_Adjuster[Phone Number],,0)</f>
        <v>424-559-5239</v>
      </c>
      <c r="Z3014" s="15" t="s">
        <v>23590</v>
      </c>
      <c r="AA30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5808 Hooper Ave, Los Angeles  CA 90011</v>
      </c>
      <c r="AB3014" s="15"/>
    </row>
    <row r="3015" spans="1:28" x14ac:dyDescent="0.3">
      <c r="A3015" s="14">
        <v>1</v>
      </c>
      <c r="B3015" s="14">
        <v>1</v>
      </c>
      <c r="C3015" s="15" t="s">
        <v>23638</v>
      </c>
      <c r="D3015" s="15" t="s">
        <v>23638</v>
      </c>
      <c r="E3015" s="15">
        <v>45598</v>
      </c>
      <c r="F3015" s="15" t="s">
        <v>23639</v>
      </c>
      <c r="G3015" s="15">
        <v>45593</v>
      </c>
      <c r="H3015" s="15">
        <v>45775</v>
      </c>
      <c r="I3015" s="15" t="s">
        <v>23640</v>
      </c>
      <c r="J3015" s="15" t="s">
        <v>23641</v>
      </c>
      <c r="K3015" s="15" t="s">
        <v>45732</v>
      </c>
      <c r="L3015" s="15" t="s">
        <v>1452</v>
      </c>
      <c r="M3015" s="15" t="s">
        <v>2022</v>
      </c>
      <c r="N3015" s="14">
        <v>2019</v>
      </c>
      <c r="O3015" s="15" t="s">
        <v>23642</v>
      </c>
      <c r="P3015" s="15" t="s">
        <v>106</v>
      </c>
      <c r="Q3015" s="15" t="s">
        <v>47037</v>
      </c>
      <c r="R3015" s="15" t="s">
        <v>23643</v>
      </c>
      <c r="S3015" s="15" t="s">
        <v>23644</v>
      </c>
      <c r="T3015" s="15" t="s">
        <v>894</v>
      </c>
      <c r="U3015" s="15" t="s">
        <v>53</v>
      </c>
      <c r="V3015" s="15" t="s">
        <v>46467</v>
      </c>
      <c r="W3015" s="15" t="s">
        <v>3307</v>
      </c>
      <c r="X3015" s="15" t="e">
        <f>_xlfn.XLOOKUP(_LOOKUP[[#This Row],[AdjusterMemberName]],_Adjuster[Adjuster Name],_Adjuster[Email],,0)</f>
        <v>#N/A</v>
      </c>
      <c r="Y3015" s="15" t="e">
        <f>_xlfn.XLOOKUP(_LOOKUP[[#This Row],[AdjusterMemberName]],_Adjuster[Adjuster Name],_Adjuster[Phone Number],,0)</f>
        <v>#N/A</v>
      </c>
      <c r="Z3015" s="15" t="s">
        <v>23645</v>
      </c>
      <c r="AA30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4075 Park Blvd Apt 201, San Diego  CA 92103</v>
      </c>
      <c r="AB3015" s="15"/>
    </row>
    <row r="3016" spans="1:28" x14ac:dyDescent="0.3">
      <c r="A3016" s="14">
        <v>1</v>
      </c>
      <c r="B3016" s="14">
        <v>1</v>
      </c>
      <c r="C3016" s="15" t="s">
        <v>23679</v>
      </c>
      <c r="D3016" s="15" t="s">
        <v>23679</v>
      </c>
      <c r="E3016" s="15">
        <v>45598</v>
      </c>
      <c r="F3016" s="15" t="s">
        <v>23680</v>
      </c>
      <c r="G3016" s="15">
        <v>45451</v>
      </c>
      <c r="H3016" s="15">
        <v>45634</v>
      </c>
      <c r="I3016" s="15" t="s">
        <v>23681</v>
      </c>
      <c r="J3016" s="15" t="s">
        <v>23682</v>
      </c>
      <c r="K3016" s="15" t="s">
        <v>45472</v>
      </c>
      <c r="L3016" s="15" t="s">
        <v>128</v>
      </c>
      <c r="M3016" s="15" t="s">
        <v>2179</v>
      </c>
      <c r="N3016" s="14">
        <v>2024</v>
      </c>
      <c r="O3016" s="15" t="s">
        <v>23683</v>
      </c>
      <c r="P3016" s="15" t="s">
        <v>106</v>
      </c>
      <c r="Q3016" s="15" t="s">
        <v>47073</v>
      </c>
      <c r="R3016" s="15" t="s">
        <v>23684</v>
      </c>
      <c r="S3016" s="15" t="s">
        <v>23685</v>
      </c>
      <c r="T3016" s="15" t="s">
        <v>174</v>
      </c>
      <c r="U3016" s="15" t="s">
        <v>53</v>
      </c>
      <c r="V3016" s="15" t="s">
        <v>45351</v>
      </c>
      <c r="W3016" s="15" t="s">
        <v>264</v>
      </c>
      <c r="X3016" s="15" t="str">
        <f>_xlfn.XLOOKUP(_LOOKUP[[#This Row],[AdjusterMemberName]],_Adjuster[Adjuster Name],_Adjuster[Email],,0)</f>
        <v>sBonnevie@knightcompany.com</v>
      </c>
      <c r="Y3016" s="15" t="str">
        <f>_xlfn.XLOOKUP(_LOOKUP[[#This Row],[AdjusterMemberName]],_Adjuster[Adjuster Name],_Adjuster[Phone Number],,0)</f>
        <v>323-692-4064</v>
      </c>
      <c r="Z3016" s="15" t="s">
        <v>23686</v>
      </c>
      <c r="AA30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4207 S Olive St Apt 3, Los Angeles  CA 90037</v>
      </c>
      <c r="AB3016" s="15"/>
    </row>
    <row r="3017" spans="1:28" x14ac:dyDescent="0.3">
      <c r="A3017" s="14">
        <v>1</v>
      </c>
      <c r="B3017" s="14">
        <v>1</v>
      </c>
      <c r="C3017" s="15" t="s">
        <v>23806</v>
      </c>
      <c r="D3017" s="15" t="s">
        <v>23806</v>
      </c>
      <c r="E3017" s="15">
        <v>45598</v>
      </c>
      <c r="F3017" s="15" t="s">
        <v>23807</v>
      </c>
      <c r="G3017" s="15">
        <v>45329</v>
      </c>
      <c r="H3017" s="15">
        <v>45511</v>
      </c>
      <c r="I3017" s="15" t="s">
        <v>23808</v>
      </c>
      <c r="J3017" s="15" t="s">
        <v>19966</v>
      </c>
      <c r="K3017" s="15" t="s">
        <v>45388</v>
      </c>
      <c r="L3017" s="15" t="s">
        <v>25</v>
      </c>
      <c r="M3017" s="15" t="s">
        <v>557</v>
      </c>
      <c r="N3017" s="14">
        <v>2010</v>
      </c>
      <c r="O3017" s="15" t="s">
        <v>23809</v>
      </c>
      <c r="P3017" s="15" t="s">
        <v>106</v>
      </c>
      <c r="Q3017" s="15" t="s">
        <v>119</v>
      </c>
      <c r="R3017" s="15" t="s">
        <v>2510</v>
      </c>
      <c r="S3017" s="15" t="s">
        <v>23810</v>
      </c>
      <c r="T3017" s="15" t="s">
        <v>122</v>
      </c>
      <c r="U3017" s="15" t="s">
        <v>53</v>
      </c>
      <c r="V3017" s="15" t="s">
        <v>45548</v>
      </c>
      <c r="W3017" s="15" t="s">
        <v>22473</v>
      </c>
      <c r="X3017" s="15" t="e">
        <f>_xlfn.XLOOKUP(_LOOKUP[[#This Row],[AdjusterMemberName]],_Adjuster[Adjuster Name],_Adjuster[Email],,0)</f>
        <v>#N/A</v>
      </c>
      <c r="Y3017" s="15" t="e">
        <f>_xlfn.XLOOKUP(_LOOKUP[[#This Row],[AdjusterMemberName]],_Adjuster[Adjuster Name],_Adjuster[Phone Number],,0)</f>
        <v>#N/A</v>
      </c>
      <c r="Z3017" s="15" t="s">
        <v>23811</v>
      </c>
      <c r="AA30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25264 Chicago Ave, Hemet  CA 92544</v>
      </c>
      <c r="AB3017" s="15"/>
    </row>
    <row r="3018" spans="1:28" x14ac:dyDescent="0.3">
      <c r="A3018" s="14">
        <v>1</v>
      </c>
      <c r="B3018" s="14">
        <v>1</v>
      </c>
      <c r="C3018" s="15" t="s">
        <v>4484</v>
      </c>
      <c r="D3018" s="15" t="s">
        <v>4484</v>
      </c>
      <c r="E3018" s="15">
        <v>45598</v>
      </c>
      <c r="F3018" s="15" t="s">
        <v>24137</v>
      </c>
      <c r="G3018" s="15">
        <v>45530</v>
      </c>
      <c r="H3018" s="15">
        <v>45714</v>
      </c>
      <c r="I3018" s="15" t="s">
        <v>24138</v>
      </c>
      <c r="J3018" s="15" t="s">
        <v>24139</v>
      </c>
      <c r="K3018" s="15" t="s">
        <v>45416</v>
      </c>
      <c r="L3018" s="15" t="s">
        <v>103</v>
      </c>
      <c r="M3018" s="15" t="s">
        <v>1503</v>
      </c>
      <c r="N3018" s="14">
        <v>2020</v>
      </c>
      <c r="O3018" s="15" t="s">
        <v>4488</v>
      </c>
      <c r="P3018" s="15" t="s">
        <v>106</v>
      </c>
      <c r="Q3018" s="15" t="s">
        <v>47073</v>
      </c>
      <c r="R3018" s="15" t="s">
        <v>4489</v>
      </c>
      <c r="S3018" s="15" t="s">
        <v>24140</v>
      </c>
      <c r="T3018" s="15" t="s">
        <v>174</v>
      </c>
      <c r="U3018" s="15" t="s">
        <v>53</v>
      </c>
      <c r="V3018" s="15" t="s">
        <v>45742</v>
      </c>
      <c r="W3018" s="15" t="s">
        <v>1544</v>
      </c>
      <c r="X3018" s="15" t="str">
        <f>_xlfn.XLOOKUP(_LOOKUP[[#This Row],[AdjusterMemberName]],_Adjuster[Adjuster Name],_Adjuster[Email],,0)</f>
        <v>CRodriguez5@knightcompany.com</v>
      </c>
      <c r="Y3018" s="15" t="str">
        <f>_xlfn.XLOOKUP(_LOOKUP[[#This Row],[AdjusterMemberName]],_Adjuster[Adjuster Name],_Adjuster[Phone Number],,0)</f>
        <v>323-456-1708</v>
      </c>
      <c r="Z3018" s="15" t="s">
        <v>24141</v>
      </c>
      <c r="AA30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1120 S Grand Ave Apt1810, Los Angeles  CA 90015</v>
      </c>
      <c r="AB3018" s="15">
        <v>45645</v>
      </c>
    </row>
    <row r="3019" spans="1:28" x14ac:dyDescent="0.3">
      <c r="A3019" s="14">
        <v>1</v>
      </c>
      <c r="B3019" s="14">
        <v>1</v>
      </c>
      <c r="C3019" s="15" t="s">
        <v>24385</v>
      </c>
      <c r="D3019" s="15" t="s">
        <v>24385</v>
      </c>
      <c r="E3019" s="15">
        <v>45598</v>
      </c>
      <c r="F3019" s="15" t="s">
        <v>24386</v>
      </c>
      <c r="G3019" s="15">
        <v>45483</v>
      </c>
      <c r="H3019" s="15">
        <v>45667</v>
      </c>
      <c r="I3019" s="15" t="s">
        <v>24387</v>
      </c>
      <c r="J3019" s="15" t="s">
        <v>13250</v>
      </c>
      <c r="K3019" s="15" t="s">
        <v>45670</v>
      </c>
      <c r="L3019" s="15" t="s">
        <v>419</v>
      </c>
      <c r="M3019" s="15" t="s">
        <v>3196</v>
      </c>
      <c r="N3019" s="14">
        <v>2006</v>
      </c>
      <c r="O3019" s="15" t="s">
        <v>24388</v>
      </c>
      <c r="P3019" s="15" t="s">
        <v>106</v>
      </c>
      <c r="Q3019" s="15" t="s">
        <v>47065</v>
      </c>
      <c r="R3019" s="15" t="s">
        <v>24389</v>
      </c>
      <c r="S3019" s="15" t="s">
        <v>24390</v>
      </c>
      <c r="T3019" s="15" t="s">
        <v>1138</v>
      </c>
      <c r="U3019" s="15" t="s">
        <v>53</v>
      </c>
      <c r="V3019" s="15" t="s">
        <v>45366</v>
      </c>
      <c r="W3019" s="15" t="s">
        <v>264</v>
      </c>
      <c r="X3019" s="15" t="str">
        <f>_xlfn.XLOOKUP(_LOOKUP[[#This Row],[AdjusterMemberName]],_Adjuster[Adjuster Name],_Adjuster[Email],,0)</f>
        <v>sBonnevie@knightcompany.com</v>
      </c>
      <c r="Y3019" s="15" t="str">
        <f>_xlfn.XLOOKUP(_LOOKUP[[#This Row],[AdjusterMemberName]],_Adjuster[Adjuster Name],_Adjuster[Phone Number],,0)</f>
        <v>323-692-4064</v>
      </c>
      <c r="Z3019" s="15" t="s">
        <v>24391</v>
      </c>
      <c r="AA30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7915 Kester Ave Apt 4, Panorama City  CA 91402</v>
      </c>
      <c r="AB3019" s="15"/>
    </row>
    <row r="3020" spans="1:28" x14ac:dyDescent="0.3">
      <c r="A3020" s="14">
        <v>1</v>
      </c>
      <c r="B3020" s="14">
        <v>1</v>
      </c>
      <c r="C3020" s="15" t="s">
        <v>24891</v>
      </c>
      <c r="D3020" s="15" t="s">
        <v>24891</v>
      </c>
      <c r="E3020" s="15">
        <v>45598</v>
      </c>
      <c r="F3020" s="15" t="s">
        <v>24892</v>
      </c>
      <c r="G3020" s="15">
        <v>45541</v>
      </c>
      <c r="H3020" s="15">
        <v>45722</v>
      </c>
      <c r="I3020" s="15" t="s">
        <v>24893</v>
      </c>
      <c r="J3020" s="15" t="s">
        <v>24894</v>
      </c>
      <c r="K3020" s="15" t="s">
        <v>45761</v>
      </c>
      <c r="L3020" s="15" t="s">
        <v>103</v>
      </c>
      <c r="M3020" s="15" t="s">
        <v>160</v>
      </c>
      <c r="N3020" s="14">
        <v>2015</v>
      </c>
      <c r="O3020" s="15" t="s">
        <v>24895</v>
      </c>
      <c r="P3020" s="15" t="s">
        <v>106</v>
      </c>
      <c r="Q3020" s="15" t="s">
        <v>47019</v>
      </c>
      <c r="R3020" s="15" t="s">
        <v>12069</v>
      </c>
      <c r="S3020" s="15" t="s">
        <v>24896</v>
      </c>
      <c r="T3020" s="15" t="s">
        <v>1456</v>
      </c>
      <c r="U3020" s="15" t="s">
        <v>53</v>
      </c>
      <c r="V3020" s="15" t="s">
        <v>45986</v>
      </c>
      <c r="W3020" s="15" t="s">
        <v>1049</v>
      </c>
      <c r="X3020" s="15" t="str">
        <f>_xlfn.XLOOKUP(_LOOKUP[[#This Row],[AdjusterMemberName]],_Adjuster[Adjuster Name],_Adjuster[Email],,0)</f>
        <v>cPenate@knightcompany.com</v>
      </c>
      <c r="Y3020" s="15" t="str">
        <f>_xlfn.XLOOKUP(_LOOKUP[[#This Row],[AdjusterMemberName]],_Adjuster[Adjuster Name],_Adjuster[Phone Number],,0)</f>
        <v>424-559-5385</v>
      </c>
      <c r="Z3020" s="15" t="s">
        <v>24897</v>
      </c>
      <c r="AA30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7151 Orange St, Highland  CA 92346</v>
      </c>
      <c r="AB3020" s="15"/>
    </row>
    <row r="3021" spans="1:28" x14ac:dyDescent="0.3">
      <c r="A3021" s="14">
        <v>0</v>
      </c>
      <c r="B3021" s="14">
        <v>0</v>
      </c>
      <c r="C3021" s="15" t="s">
        <v>25860</v>
      </c>
      <c r="D3021" s="15" t="s">
        <v>25861</v>
      </c>
      <c r="E3021" s="15">
        <v>45598</v>
      </c>
      <c r="F3021" s="15" t="s">
        <v>25862</v>
      </c>
      <c r="G3021" s="15"/>
      <c r="H3021" s="15"/>
      <c r="I3021" s="15" t="s">
        <v>25863</v>
      </c>
      <c r="J3021" s="15" t="s">
        <v>25864</v>
      </c>
      <c r="K3021" s="15" t="s">
        <v>46462</v>
      </c>
      <c r="L3021" s="15" t="s">
        <v>1025</v>
      </c>
      <c r="M3021" s="15" t="s">
        <v>1025</v>
      </c>
      <c r="N3021" s="14">
        <v>1900</v>
      </c>
      <c r="O3021" s="15" t="s">
        <v>1025</v>
      </c>
      <c r="P3021" s="15" t="s">
        <v>106</v>
      </c>
      <c r="Q3021" s="15"/>
      <c r="R3021" s="15"/>
      <c r="S3021" s="15"/>
      <c r="T3021" s="15"/>
      <c r="U3021" s="15"/>
      <c r="V3021" s="15"/>
      <c r="W3021" s="15" t="s">
        <v>1186</v>
      </c>
      <c r="X3021" s="15" t="str">
        <f>_xlfn.XLOOKUP(_LOOKUP[[#This Row],[AdjusterMemberName]],_Adjuster[Adjuster Name],_Adjuster[Email],,0)</f>
        <v>sAkinleye@knightcompany.com</v>
      </c>
      <c r="Y3021" s="15" t="str">
        <f>_xlfn.XLOOKUP(_LOOKUP[[#This Row],[AdjusterMemberName]],_Adjuster[Adjuster Name],_Adjuster[Phone Number],,0)</f>
        <v>424-559-5280</v>
      </c>
      <c r="Z3021" s="15"/>
      <c r="AA3021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3021" s="15"/>
    </row>
    <row r="3022" spans="1:28" x14ac:dyDescent="0.3">
      <c r="A3022" s="14">
        <v>1</v>
      </c>
      <c r="B3022" s="14">
        <v>1</v>
      </c>
      <c r="C3022" s="15" t="s">
        <v>23564</v>
      </c>
      <c r="D3022" s="15" t="s">
        <v>23564</v>
      </c>
      <c r="E3022" s="15">
        <v>45598</v>
      </c>
      <c r="F3022" s="15" t="s">
        <v>23565</v>
      </c>
      <c r="G3022" s="15">
        <v>45478</v>
      </c>
      <c r="H3022" s="15">
        <v>45662</v>
      </c>
      <c r="I3022" s="15" t="s">
        <v>36262</v>
      </c>
      <c r="J3022" s="15" t="s">
        <v>13485</v>
      </c>
      <c r="K3022" s="15" t="s">
        <v>46133</v>
      </c>
      <c r="L3022" s="15" t="s">
        <v>441</v>
      </c>
      <c r="M3022" s="15" t="s">
        <v>21175</v>
      </c>
      <c r="N3022" s="14">
        <v>2023</v>
      </c>
      <c r="O3022" s="15" t="s">
        <v>23567</v>
      </c>
      <c r="P3022" s="15" t="s">
        <v>106</v>
      </c>
      <c r="Q3022" s="15" t="s">
        <v>47019</v>
      </c>
      <c r="R3022" s="15" t="s">
        <v>1928</v>
      </c>
      <c r="S3022" s="15" t="s">
        <v>23568</v>
      </c>
      <c r="T3022" s="15" t="s">
        <v>5790</v>
      </c>
      <c r="U3022" s="15" t="s">
        <v>53</v>
      </c>
      <c r="V3022" s="15" t="s">
        <v>46132</v>
      </c>
      <c r="W3022" s="15" t="s">
        <v>1357</v>
      </c>
      <c r="X3022" s="15" t="str">
        <f>_xlfn.XLOOKUP(_LOOKUP[[#This Row],[AdjusterMemberName]],_Adjuster[Adjuster Name],_Adjuster[Email],,0)</f>
        <v>jRivera1@knightcompany.com</v>
      </c>
      <c r="Y3022" s="15" t="str">
        <f>_xlfn.XLOOKUP(_LOOKUP[[#This Row],[AdjusterMemberName]],_Adjuster[Adjuster Name],_Adjuster[Phone Number],,0)</f>
        <v>424-559-5239</v>
      </c>
      <c r="Z3022" s="15" t="s">
        <v>23569</v>
      </c>
      <c r="AA30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13321 Galway St, Garden Grove  CA 92844</v>
      </c>
      <c r="AB3022" s="15"/>
    </row>
    <row r="3023" spans="1:28" x14ac:dyDescent="0.3">
      <c r="A3023" s="14">
        <v>1</v>
      </c>
      <c r="B3023" s="14">
        <v>1</v>
      </c>
      <c r="C3023" s="15" t="s">
        <v>9636</v>
      </c>
      <c r="D3023" s="15" t="s">
        <v>9636</v>
      </c>
      <c r="E3023" s="15">
        <v>45597</v>
      </c>
      <c r="F3023" s="15" t="s">
        <v>23554</v>
      </c>
      <c r="G3023" s="15">
        <v>45561</v>
      </c>
      <c r="H3023" s="15">
        <v>45742</v>
      </c>
      <c r="I3023" s="15" t="s">
        <v>23555</v>
      </c>
      <c r="J3023" s="15" t="s">
        <v>23556</v>
      </c>
      <c r="K3023" s="15" t="s">
        <v>46021</v>
      </c>
      <c r="L3023" s="15" t="s">
        <v>281</v>
      </c>
      <c r="M3023" s="15" t="s">
        <v>1868</v>
      </c>
      <c r="N3023" s="14">
        <v>2019</v>
      </c>
      <c r="O3023" s="15" t="s">
        <v>9640</v>
      </c>
      <c r="P3023" s="15" t="s">
        <v>106</v>
      </c>
      <c r="Q3023" s="15" t="s">
        <v>47092</v>
      </c>
      <c r="R3023" s="15" t="s">
        <v>9641</v>
      </c>
      <c r="S3023" s="15" t="s">
        <v>9642</v>
      </c>
      <c r="T3023" s="15" t="s">
        <v>96</v>
      </c>
      <c r="U3023" s="15" t="s">
        <v>53</v>
      </c>
      <c r="V3023" s="15" t="s">
        <v>45731</v>
      </c>
      <c r="W3023" s="15" t="s">
        <v>1186</v>
      </c>
      <c r="X3023" s="15" t="str">
        <f>_xlfn.XLOOKUP(_LOOKUP[[#This Row],[AdjusterMemberName]],_Adjuster[Adjuster Name],_Adjuster[Email],,0)</f>
        <v>sAkinleye@knightcompany.com</v>
      </c>
      <c r="Y3023" s="15" t="str">
        <f>_xlfn.XLOOKUP(_LOOKUP[[#This Row],[AdjusterMemberName]],_Adjuster[Adjuster Name],_Adjuster[Phone Number],,0)</f>
        <v>424-559-5280</v>
      </c>
      <c r="Z3023" s="15" t="s">
        <v>9643</v>
      </c>
      <c r="AA30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23048 Dracaea Ave, Moreno Valley  CA 92553</v>
      </c>
      <c r="AB3023" s="15"/>
    </row>
    <row r="3024" spans="1:28" x14ac:dyDescent="0.3">
      <c r="A3024" s="14">
        <v>1</v>
      </c>
      <c r="B3024" s="14">
        <v>1</v>
      </c>
      <c r="C3024" s="15" t="s">
        <v>23599</v>
      </c>
      <c r="D3024" s="15" t="s">
        <v>23599</v>
      </c>
      <c r="E3024" s="15">
        <v>45597</v>
      </c>
      <c r="F3024" s="15" t="s">
        <v>23600</v>
      </c>
      <c r="G3024" s="15">
        <v>45563</v>
      </c>
      <c r="H3024" s="15">
        <v>45744</v>
      </c>
      <c r="I3024" s="15" t="s">
        <v>23601</v>
      </c>
      <c r="J3024" s="15" t="s">
        <v>23602</v>
      </c>
      <c r="K3024" s="15" t="s">
        <v>45509</v>
      </c>
      <c r="L3024" s="15" t="s">
        <v>25</v>
      </c>
      <c r="M3024" s="15" t="s">
        <v>373</v>
      </c>
      <c r="N3024" s="14">
        <v>2024</v>
      </c>
      <c r="O3024" s="15" t="s">
        <v>23603</v>
      </c>
      <c r="P3024" s="15" t="s">
        <v>106</v>
      </c>
      <c r="Q3024" s="15" t="s">
        <v>47019</v>
      </c>
      <c r="R3024" s="15" t="s">
        <v>3208</v>
      </c>
      <c r="S3024" s="15" t="s">
        <v>23604</v>
      </c>
      <c r="T3024" s="15" t="s">
        <v>164</v>
      </c>
      <c r="U3024" s="15" t="s">
        <v>53</v>
      </c>
      <c r="V3024" s="15" t="s">
        <v>46204</v>
      </c>
      <c r="W3024" s="15" t="s">
        <v>1357</v>
      </c>
      <c r="X3024" s="15" t="str">
        <f>_xlfn.XLOOKUP(_LOOKUP[[#This Row],[AdjusterMemberName]],_Adjuster[Adjuster Name],_Adjuster[Email],,0)</f>
        <v>jRivera1@knightcompany.com</v>
      </c>
      <c r="Y3024" s="15" t="str">
        <f>_xlfn.XLOOKUP(_LOOKUP[[#This Row],[AdjusterMemberName]],_Adjuster[Adjuster Name],_Adjuster[Phone Number],,0)</f>
        <v>424-559-5239</v>
      </c>
      <c r="Z3024" s="15" t="s">
        <v>23605</v>
      </c>
      <c r="AA30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7412 E Amherst Ave, Fresno  CA 93737</v>
      </c>
      <c r="AB3024" s="15"/>
    </row>
    <row r="3025" spans="1:28" x14ac:dyDescent="0.3">
      <c r="A3025" s="14">
        <v>1</v>
      </c>
      <c r="B3025" s="14">
        <v>1</v>
      </c>
      <c r="C3025" s="15" t="s">
        <v>23622</v>
      </c>
      <c r="D3025" s="15" t="s">
        <v>23622</v>
      </c>
      <c r="E3025" s="15">
        <v>45597</v>
      </c>
      <c r="F3025" s="15" t="s">
        <v>23623</v>
      </c>
      <c r="G3025" s="15">
        <v>45441</v>
      </c>
      <c r="H3025" s="15">
        <v>45625</v>
      </c>
      <c r="I3025" s="15" t="s">
        <v>23624</v>
      </c>
      <c r="J3025" s="15" t="s">
        <v>23625</v>
      </c>
      <c r="K3025" s="15" t="s">
        <v>45512</v>
      </c>
      <c r="L3025" s="15" t="s">
        <v>103</v>
      </c>
      <c r="M3025" s="15" t="s">
        <v>1503</v>
      </c>
      <c r="N3025" s="14">
        <v>2018</v>
      </c>
      <c r="O3025" s="15" t="s">
        <v>23626</v>
      </c>
      <c r="P3025" s="15" t="s">
        <v>106</v>
      </c>
      <c r="Q3025" s="15" t="s">
        <v>47081</v>
      </c>
      <c r="R3025" s="15" t="s">
        <v>23627</v>
      </c>
      <c r="S3025" s="15" t="s">
        <v>23628</v>
      </c>
      <c r="T3025" s="15" t="s">
        <v>2192</v>
      </c>
      <c r="U3025" s="15" t="s">
        <v>53</v>
      </c>
      <c r="V3025" s="15" t="s">
        <v>46131</v>
      </c>
      <c r="W3025" s="15" t="s">
        <v>175</v>
      </c>
      <c r="X3025" s="15" t="e">
        <f>_xlfn.XLOOKUP(_LOOKUP[[#This Row],[AdjusterMemberName]],_Adjuster[Adjuster Name],_Adjuster[Email],,0)</f>
        <v>#N/A</v>
      </c>
      <c r="Y3025" s="15" t="e">
        <f>_xlfn.XLOOKUP(_LOOKUP[[#This Row],[AdjusterMemberName]],_Adjuster[Adjuster Name],_Adjuster[Phone Number],,0)</f>
        <v>#N/A</v>
      </c>
      <c r="Z3025" s="15" t="s">
        <v>23629</v>
      </c>
      <c r="AA30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750 Lincoln Rd Apt 14, Yuba City  CA 95991</v>
      </c>
      <c r="AB3025" s="15"/>
    </row>
    <row r="3026" spans="1:28" x14ac:dyDescent="0.3">
      <c r="A3026" s="14">
        <v>1</v>
      </c>
      <c r="B3026" s="14">
        <v>1</v>
      </c>
      <c r="C3026" s="15" t="s">
        <v>23743</v>
      </c>
      <c r="D3026" s="15" t="s">
        <v>23744</v>
      </c>
      <c r="E3026" s="15">
        <v>45597</v>
      </c>
      <c r="F3026" s="15" t="s">
        <v>23745</v>
      </c>
      <c r="G3026" s="15">
        <v>45591</v>
      </c>
      <c r="H3026" s="15">
        <v>45773</v>
      </c>
      <c r="I3026" s="15" t="s">
        <v>23746</v>
      </c>
      <c r="J3026" s="15" t="s">
        <v>23747</v>
      </c>
      <c r="K3026" s="15" t="s">
        <v>45329</v>
      </c>
      <c r="L3026" s="15" t="s">
        <v>128</v>
      </c>
      <c r="M3026" s="15" t="s">
        <v>170</v>
      </c>
      <c r="N3026" s="14">
        <v>2025</v>
      </c>
      <c r="O3026" s="15" t="s">
        <v>23748</v>
      </c>
      <c r="P3026" s="15" t="s">
        <v>106</v>
      </c>
      <c r="Q3026" s="15" t="s">
        <v>47019</v>
      </c>
      <c r="R3026" s="15" t="s">
        <v>23749</v>
      </c>
      <c r="S3026" s="15" t="s">
        <v>23750</v>
      </c>
      <c r="T3026" s="15" t="s">
        <v>612</v>
      </c>
      <c r="U3026" s="15" t="s">
        <v>53</v>
      </c>
      <c r="V3026" s="15" t="s">
        <v>45659</v>
      </c>
      <c r="W3026" s="15" t="s">
        <v>367</v>
      </c>
      <c r="X3026" s="15" t="str">
        <f>_xlfn.XLOOKUP(_LOOKUP[[#This Row],[AdjusterMemberName]],_Adjuster[Adjuster Name],_Adjuster[Email],,0)</f>
        <v>dHernandez4@knightcompany.com</v>
      </c>
      <c r="Y3026" s="15" t="str">
        <f>_xlfn.XLOOKUP(_LOOKUP[[#This Row],[AdjusterMemberName]],_Adjuster[Adjuster Name],_Adjuster[Phone Number],,0)</f>
        <v>323-315-7819</v>
      </c>
      <c r="Z3026" s="15" t="s">
        <v>23751</v>
      </c>
      <c r="AA30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520 N 1St St, Montebello  CA 90640</v>
      </c>
      <c r="AB3026" s="15"/>
    </row>
    <row r="3027" spans="1:28" x14ac:dyDescent="0.3">
      <c r="A3027" s="14">
        <v>1</v>
      </c>
      <c r="B3027" s="14">
        <v>0</v>
      </c>
      <c r="C3027" s="15" t="s">
        <v>23812</v>
      </c>
      <c r="D3027" s="15" t="s">
        <v>23813</v>
      </c>
      <c r="E3027" s="15">
        <v>45597</v>
      </c>
      <c r="F3027" s="15" t="s">
        <v>23814</v>
      </c>
      <c r="G3027" s="15">
        <v>45450</v>
      </c>
      <c r="H3027" s="15">
        <v>45633</v>
      </c>
      <c r="I3027" s="15" t="s">
        <v>23815</v>
      </c>
      <c r="J3027" s="15" t="s">
        <v>23816</v>
      </c>
      <c r="K3027" s="15" t="s">
        <v>45407</v>
      </c>
      <c r="L3027" s="15" t="s">
        <v>116</v>
      </c>
      <c r="M3027" s="15" t="s">
        <v>7344</v>
      </c>
      <c r="N3027" s="14">
        <v>2018</v>
      </c>
      <c r="O3027" s="15" t="s">
        <v>23817</v>
      </c>
      <c r="P3027" s="15" t="s">
        <v>106</v>
      </c>
      <c r="Q3027" s="15" t="s">
        <v>47092</v>
      </c>
      <c r="R3027" s="15" t="s">
        <v>23818</v>
      </c>
      <c r="S3027" s="15" t="s">
        <v>23819</v>
      </c>
      <c r="T3027" s="15" t="s">
        <v>308</v>
      </c>
      <c r="U3027" s="15" t="s">
        <v>53</v>
      </c>
      <c r="V3027" s="15" t="s">
        <v>45690</v>
      </c>
      <c r="W3027" s="15" t="s">
        <v>3307</v>
      </c>
      <c r="X3027" s="15" t="e">
        <f>_xlfn.XLOOKUP(_LOOKUP[[#This Row],[AdjusterMemberName]],_Adjuster[Adjuster Name],_Adjuster[Email],,0)</f>
        <v>#N/A</v>
      </c>
      <c r="Y3027" s="15" t="e">
        <f>_xlfn.XLOOKUP(_LOOKUP[[#This Row],[AdjusterMemberName]],_Adjuster[Adjuster Name],_Adjuster[Phone Number],,0)</f>
        <v>#N/A</v>
      </c>
      <c r="Z3027" s="15" t="s">
        <v>23820</v>
      </c>
      <c r="AA30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11016 Sierra Tree Ln , Riverside  CA 92505</v>
      </c>
      <c r="AB3027" s="15"/>
    </row>
    <row r="3028" spans="1:28" x14ac:dyDescent="0.3">
      <c r="A3028" s="14">
        <v>1</v>
      </c>
      <c r="B3028" s="14">
        <v>1</v>
      </c>
      <c r="C3028" s="15" t="s">
        <v>23824</v>
      </c>
      <c r="D3028" s="15" t="s">
        <v>23824</v>
      </c>
      <c r="E3028" s="15">
        <v>45597</v>
      </c>
      <c r="F3028" s="15" t="s">
        <v>23825</v>
      </c>
      <c r="G3028" s="15">
        <v>45438</v>
      </c>
      <c r="H3028" s="15">
        <v>45622</v>
      </c>
      <c r="I3028" s="15" t="s">
        <v>23826</v>
      </c>
      <c r="J3028" s="15" t="s">
        <v>23827</v>
      </c>
      <c r="K3028" s="15" t="s">
        <v>45481</v>
      </c>
      <c r="L3028" s="15" t="s">
        <v>139</v>
      </c>
      <c r="M3028" s="15" t="s">
        <v>1219</v>
      </c>
      <c r="N3028" s="14">
        <v>2015</v>
      </c>
      <c r="O3028" s="15" t="s">
        <v>23828</v>
      </c>
      <c r="P3028" s="15" t="s">
        <v>106</v>
      </c>
      <c r="Q3028" s="15" t="s">
        <v>47019</v>
      </c>
      <c r="R3028" s="15" t="s">
        <v>23829</v>
      </c>
      <c r="S3028" s="15" t="s">
        <v>23830</v>
      </c>
      <c r="T3028" s="15" t="s">
        <v>174</v>
      </c>
      <c r="U3028" s="15" t="s">
        <v>53</v>
      </c>
      <c r="V3028" s="15" t="s">
        <v>45662</v>
      </c>
      <c r="W3028" s="15" t="s">
        <v>367</v>
      </c>
      <c r="X3028" s="15" t="str">
        <f>_xlfn.XLOOKUP(_LOOKUP[[#This Row],[AdjusterMemberName]],_Adjuster[Adjuster Name],_Adjuster[Email],,0)</f>
        <v>dHernandez4@knightcompany.com</v>
      </c>
      <c r="Y3028" s="15" t="str">
        <f>_xlfn.XLOOKUP(_LOOKUP[[#This Row],[AdjusterMemberName]],_Adjuster[Adjuster Name],_Adjuster[Phone Number],,0)</f>
        <v>323-315-7819</v>
      </c>
      <c r="Z3028" s="15" t="s">
        <v>23831</v>
      </c>
      <c r="AA30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963 1/2 Lorena St, Los Angeles  CA 90022</v>
      </c>
      <c r="AB3028" s="15"/>
    </row>
    <row r="3029" spans="1:28" x14ac:dyDescent="0.3">
      <c r="A3029" s="14">
        <v>1</v>
      </c>
      <c r="B3029" s="14">
        <v>1</v>
      </c>
      <c r="C3029" s="15" t="s">
        <v>23832</v>
      </c>
      <c r="D3029" s="15" t="s">
        <v>23832</v>
      </c>
      <c r="E3029" s="15">
        <v>45597</v>
      </c>
      <c r="F3029" s="15" t="s">
        <v>23833</v>
      </c>
      <c r="G3029" s="15">
        <v>45541</v>
      </c>
      <c r="H3029" s="15">
        <v>45722</v>
      </c>
      <c r="I3029" s="15" t="s">
        <v>23834</v>
      </c>
      <c r="J3029" s="15" t="s">
        <v>23835</v>
      </c>
      <c r="K3029" s="15" t="s">
        <v>45332</v>
      </c>
      <c r="L3029" s="15" t="s">
        <v>128</v>
      </c>
      <c r="M3029" s="15" t="s">
        <v>2179</v>
      </c>
      <c r="N3029" s="14">
        <v>2022</v>
      </c>
      <c r="O3029" s="15" t="s">
        <v>23836</v>
      </c>
      <c r="P3029" s="15" t="s">
        <v>106</v>
      </c>
      <c r="Q3029" s="15" t="s">
        <v>47073</v>
      </c>
      <c r="R3029" s="15" t="s">
        <v>13147</v>
      </c>
      <c r="S3029" s="15" t="s">
        <v>23837</v>
      </c>
      <c r="T3029" s="15" t="s">
        <v>174</v>
      </c>
      <c r="U3029" s="15" t="s">
        <v>53</v>
      </c>
      <c r="V3029" s="15" t="s">
        <v>45662</v>
      </c>
      <c r="W3029" s="15" t="s">
        <v>1186</v>
      </c>
      <c r="X3029" s="15" t="str">
        <f>_xlfn.XLOOKUP(_LOOKUP[[#This Row],[AdjusterMemberName]],_Adjuster[Adjuster Name],_Adjuster[Email],,0)</f>
        <v>sAkinleye@knightcompany.com</v>
      </c>
      <c r="Y3029" s="15" t="str">
        <f>_xlfn.XLOOKUP(_LOOKUP[[#This Row],[AdjusterMemberName]],_Adjuster[Adjuster Name],_Adjuster[Phone Number],,0)</f>
        <v>424-559-5280</v>
      </c>
      <c r="Z3029" s="15" t="s">
        <v>23838</v>
      </c>
      <c r="AA30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1117 S Lorena St, Los Angeles  CA 90023</v>
      </c>
      <c r="AB3029" s="15">
        <v>45645</v>
      </c>
    </row>
    <row r="3030" spans="1:28" x14ac:dyDescent="0.3">
      <c r="A3030" s="14">
        <v>1</v>
      </c>
      <c r="B3030" s="14">
        <v>1</v>
      </c>
      <c r="C3030" s="15" t="s">
        <v>23877</v>
      </c>
      <c r="D3030" s="15" t="s">
        <v>23877</v>
      </c>
      <c r="E3030" s="15">
        <v>45597</v>
      </c>
      <c r="F3030" s="15" t="s">
        <v>23878</v>
      </c>
      <c r="G3030" s="15">
        <v>45524</v>
      </c>
      <c r="H3030" s="15">
        <v>45708</v>
      </c>
      <c r="I3030" s="15" t="s">
        <v>23879</v>
      </c>
      <c r="J3030" s="15" t="s">
        <v>23880</v>
      </c>
      <c r="K3030" s="15" t="s">
        <v>46504</v>
      </c>
      <c r="L3030" s="15" t="s">
        <v>314</v>
      </c>
      <c r="M3030" s="15" t="s">
        <v>978</v>
      </c>
      <c r="N3030" s="14">
        <v>2019</v>
      </c>
      <c r="O3030" s="15" t="s">
        <v>23881</v>
      </c>
      <c r="P3030" s="15" t="s">
        <v>106</v>
      </c>
      <c r="Q3030" s="15" t="s">
        <v>47019</v>
      </c>
      <c r="R3030" s="15" t="s">
        <v>23882</v>
      </c>
      <c r="S3030" s="15" t="s">
        <v>23883</v>
      </c>
      <c r="T3030" s="15" t="s">
        <v>2431</v>
      </c>
      <c r="U3030" s="15" t="s">
        <v>53</v>
      </c>
      <c r="V3030" s="15" t="s">
        <v>45727</v>
      </c>
      <c r="W3030" s="15" t="s">
        <v>3114</v>
      </c>
      <c r="X3030" s="15" t="str">
        <f>_xlfn.XLOOKUP(_LOOKUP[[#This Row],[AdjusterMemberName]],_Adjuster[Adjuster Name],_Adjuster[Email],,0)</f>
        <v>eExmundo@knightcompany.com</v>
      </c>
      <c r="Y3030" s="15" t="str">
        <f>_xlfn.XLOOKUP(_LOOKUP[[#This Row],[AdjusterMemberName]],_Adjuster[Adjuster Name],_Adjuster[Phone Number],,0)</f>
        <v>424-559-5400</v>
      </c>
      <c r="Z3030" s="15" t="s">
        <v>23884</v>
      </c>
      <c r="AA30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874 Reeves Pl, Pomona  CA 91767</v>
      </c>
      <c r="AB3030" s="15"/>
    </row>
    <row r="3031" spans="1:28" x14ac:dyDescent="0.3">
      <c r="A3031" s="14">
        <v>1</v>
      </c>
      <c r="B3031" s="14">
        <v>1</v>
      </c>
      <c r="C3031" s="15" t="s">
        <v>17886</v>
      </c>
      <c r="D3031" s="15" t="s">
        <v>17886</v>
      </c>
      <c r="E3031" s="15">
        <v>45597</v>
      </c>
      <c r="F3031" s="15" t="s">
        <v>17887</v>
      </c>
      <c r="G3031" s="15">
        <v>45454</v>
      </c>
      <c r="H3031" s="15">
        <v>45637</v>
      </c>
      <c r="I3031" s="15" t="s">
        <v>24064</v>
      </c>
      <c r="J3031" s="15" t="s">
        <v>4057</v>
      </c>
      <c r="K3031" s="15" t="s">
        <v>45332</v>
      </c>
      <c r="L3031" s="15" t="s">
        <v>201</v>
      </c>
      <c r="M3031" s="15" t="s">
        <v>17890</v>
      </c>
      <c r="N3031" s="14">
        <v>2020</v>
      </c>
      <c r="O3031" s="15" t="s">
        <v>17891</v>
      </c>
      <c r="P3031" s="15" t="s">
        <v>106</v>
      </c>
      <c r="Q3031" s="15" t="s">
        <v>47019</v>
      </c>
      <c r="R3031" s="15" t="s">
        <v>17892</v>
      </c>
      <c r="S3031" s="15" t="s">
        <v>17893</v>
      </c>
      <c r="T3031" s="15" t="s">
        <v>1275</v>
      </c>
      <c r="U3031" s="15" t="s">
        <v>53</v>
      </c>
      <c r="V3031" s="15" t="s">
        <v>45634</v>
      </c>
      <c r="W3031" s="15" t="s">
        <v>1624</v>
      </c>
      <c r="X3031" s="15" t="e">
        <f>_xlfn.XLOOKUP(_LOOKUP[[#This Row],[AdjusterMemberName]],_Adjuster[Adjuster Name],_Adjuster[Email],,0)</f>
        <v>#N/A</v>
      </c>
      <c r="Y3031" s="15" t="e">
        <f>_xlfn.XLOOKUP(_LOOKUP[[#This Row],[AdjusterMemberName]],_Adjuster[Adjuster Name],_Adjuster[Phone Number],,0)</f>
        <v>#N/A</v>
      </c>
      <c r="Z3031" s="15" t="s">
        <v>17894</v>
      </c>
      <c r="AA30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9432 Ramona St, Bellflower  CA 90706</v>
      </c>
      <c r="AB3031" s="15"/>
    </row>
    <row r="3032" spans="1:28" x14ac:dyDescent="0.3">
      <c r="A3032" s="14">
        <v>1</v>
      </c>
      <c r="B3032" s="14">
        <v>1</v>
      </c>
      <c r="C3032" s="15" t="s">
        <v>24065</v>
      </c>
      <c r="D3032" s="15" t="s">
        <v>24066</v>
      </c>
      <c r="E3032" s="15">
        <v>45597</v>
      </c>
      <c r="F3032" s="15" t="s">
        <v>24067</v>
      </c>
      <c r="G3032" s="15">
        <v>45561</v>
      </c>
      <c r="H3032" s="15">
        <v>45742</v>
      </c>
      <c r="I3032" s="15" t="s">
        <v>24068</v>
      </c>
      <c r="J3032" s="15" t="s">
        <v>24069</v>
      </c>
      <c r="K3032" s="15" t="s">
        <v>45339</v>
      </c>
      <c r="L3032" s="15" t="s">
        <v>139</v>
      </c>
      <c r="M3032" s="15" t="s">
        <v>470</v>
      </c>
      <c r="N3032" s="14">
        <v>2005</v>
      </c>
      <c r="O3032" s="15" t="s">
        <v>24070</v>
      </c>
      <c r="P3032" s="15" t="s">
        <v>106</v>
      </c>
      <c r="Q3032" s="15" t="s">
        <v>47061</v>
      </c>
      <c r="R3032" s="15" t="s">
        <v>24071</v>
      </c>
      <c r="S3032" s="15" t="s">
        <v>24072</v>
      </c>
      <c r="T3032" s="15" t="s">
        <v>174</v>
      </c>
      <c r="U3032" s="15" t="s">
        <v>53</v>
      </c>
      <c r="V3032" s="15" t="s">
        <v>45565</v>
      </c>
      <c r="W3032" s="15" t="s">
        <v>1186</v>
      </c>
      <c r="X3032" s="15" t="str">
        <f>_xlfn.XLOOKUP(_LOOKUP[[#This Row],[AdjusterMemberName]],_Adjuster[Adjuster Name],_Adjuster[Email],,0)</f>
        <v>sAkinleye@knightcompany.com</v>
      </c>
      <c r="Y3032" s="15" t="str">
        <f>_xlfn.XLOOKUP(_LOOKUP[[#This Row],[AdjusterMemberName]],_Adjuster[Adjuster Name],_Adjuster[Phone Number],,0)</f>
        <v>424-559-5280</v>
      </c>
      <c r="Z3032" s="15" t="s">
        <v>24073</v>
      </c>
      <c r="AA30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434 S Kenmore Ave Apt 301, Los Angeles  CA 90020</v>
      </c>
      <c r="AB3032" s="15"/>
    </row>
    <row r="3033" spans="1:28" x14ac:dyDescent="0.3">
      <c r="A3033" s="14">
        <v>1</v>
      </c>
      <c r="B3033" s="14">
        <v>1</v>
      </c>
      <c r="C3033" s="15" t="s">
        <v>24104</v>
      </c>
      <c r="D3033" s="15" t="s">
        <v>24104</v>
      </c>
      <c r="E3033" s="15">
        <v>45597</v>
      </c>
      <c r="F3033" s="15" t="s">
        <v>24105</v>
      </c>
      <c r="G3033" s="15">
        <v>45449</v>
      </c>
      <c r="H3033" s="15">
        <v>45632</v>
      </c>
      <c r="I3033" s="15" t="s">
        <v>24106</v>
      </c>
      <c r="J3033" s="15" t="s">
        <v>24107</v>
      </c>
      <c r="K3033" s="15" t="s">
        <v>46497</v>
      </c>
      <c r="L3033" s="15" t="s">
        <v>150</v>
      </c>
      <c r="M3033" s="15" t="s">
        <v>687</v>
      </c>
      <c r="N3033" s="14">
        <v>2011</v>
      </c>
      <c r="O3033" s="15" t="s">
        <v>24108</v>
      </c>
      <c r="P3033" s="15" t="s">
        <v>106</v>
      </c>
      <c r="Q3033" s="15" t="s">
        <v>47061</v>
      </c>
      <c r="R3033" s="15" t="s">
        <v>24109</v>
      </c>
      <c r="S3033" s="15" t="s">
        <v>24110</v>
      </c>
      <c r="T3033" s="15" t="s">
        <v>286</v>
      </c>
      <c r="U3033" s="15" t="s">
        <v>53</v>
      </c>
      <c r="V3033" s="15" t="s">
        <v>45606</v>
      </c>
      <c r="W3033" s="15" t="s">
        <v>1186</v>
      </c>
      <c r="X3033" s="15" t="str">
        <f>_xlfn.XLOOKUP(_LOOKUP[[#This Row],[AdjusterMemberName]],_Adjuster[Adjuster Name],_Adjuster[Email],,0)</f>
        <v>sAkinleye@knightcompany.com</v>
      </c>
      <c r="Y3033" s="15" t="str">
        <f>_xlfn.XLOOKUP(_LOOKUP[[#This Row],[AdjusterMemberName]],_Adjuster[Adjuster Name],_Adjuster[Phone Number],,0)</f>
        <v>424-559-5280</v>
      </c>
      <c r="Z3033" s="15" t="s">
        <v>24111</v>
      </c>
      <c r="AA30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4416 Hooper Ave, Los Angeles  CA 90011</v>
      </c>
      <c r="AB3033" s="15"/>
    </row>
    <row r="3034" spans="1:28" x14ac:dyDescent="0.3">
      <c r="A3034" s="14">
        <v>0</v>
      </c>
      <c r="B3034" s="14">
        <v>1</v>
      </c>
      <c r="C3034" s="15" t="s">
        <v>28657</v>
      </c>
      <c r="D3034" s="15" t="s">
        <v>28657</v>
      </c>
      <c r="E3034" s="15">
        <v>45597</v>
      </c>
      <c r="F3034" s="15" t="s">
        <v>28658</v>
      </c>
      <c r="G3034" s="15"/>
      <c r="H3034" s="15"/>
      <c r="I3034" s="15" t="s">
        <v>28659</v>
      </c>
      <c r="J3034" s="15" t="s">
        <v>28660</v>
      </c>
      <c r="K3034" s="15" t="s">
        <v>45477</v>
      </c>
      <c r="L3034" s="15" t="s">
        <v>21832</v>
      </c>
      <c r="M3034" s="15" t="s">
        <v>21833</v>
      </c>
      <c r="N3034" s="14">
        <v>2011</v>
      </c>
      <c r="O3034" s="15" t="s">
        <v>28661</v>
      </c>
      <c r="P3034" s="15" t="s">
        <v>106</v>
      </c>
      <c r="Q3034" s="15"/>
      <c r="R3034" s="15"/>
      <c r="S3034" s="15"/>
      <c r="T3034" s="15"/>
      <c r="U3034" s="15"/>
      <c r="V3034" s="15"/>
      <c r="W3034" s="15" t="s">
        <v>1049</v>
      </c>
      <c r="X3034" s="15" t="str">
        <f>_xlfn.XLOOKUP(_LOOKUP[[#This Row],[AdjusterMemberName]],_Adjuster[Adjuster Name],_Adjuster[Email],,0)</f>
        <v>cPenate@knightcompany.com</v>
      </c>
      <c r="Y3034" s="15" t="str">
        <f>_xlfn.XLOOKUP(_LOOKUP[[#This Row],[AdjusterMemberName]],_Adjuster[Adjuster Name],_Adjuster[Phone Number],,0)</f>
        <v>424-559-5385</v>
      </c>
      <c r="Z3034" s="15"/>
      <c r="AA3034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3034" s="15"/>
    </row>
    <row r="3035" spans="1:28" x14ac:dyDescent="0.3">
      <c r="A3035" s="14">
        <v>1</v>
      </c>
      <c r="B3035" s="14">
        <v>1</v>
      </c>
      <c r="C3035" s="15" t="s">
        <v>23436</v>
      </c>
      <c r="D3035" s="15" t="s">
        <v>23437</v>
      </c>
      <c r="E3035" s="15">
        <v>45596</v>
      </c>
      <c r="F3035" s="15" t="s">
        <v>23438</v>
      </c>
      <c r="G3035" s="15">
        <v>45484</v>
      </c>
      <c r="H3035" s="15">
        <v>45668</v>
      </c>
      <c r="I3035" s="15" t="s">
        <v>23439</v>
      </c>
      <c r="J3035" s="15" t="s">
        <v>23440</v>
      </c>
      <c r="K3035" s="15" t="s">
        <v>45369</v>
      </c>
      <c r="L3035" s="15" t="s">
        <v>314</v>
      </c>
      <c r="M3035" s="15" t="s">
        <v>315</v>
      </c>
      <c r="N3035" s="14">
        <v>2008</v>
      </c>
      <c r="O3035" s="15" t="s">
        <v>23441</v>
      </c>
      <c r="P3035" s="15" t="s">
        <v>106</v>
      </c>
      <c r="Q3035" s="15" t="s">
        <v>47019</v>
      </c>
      <c r="R3035" s="15" t="s">
        <v>610</v>
      </c>
      <c r="S3035" s="15" t="s">
        <v>23442</v>
      </c>
      <c r="T3035" s="15" t="s">
        <v>174</v>
      </c>
      <c r="U3035" s="15" t="s">
        <v>53</v>
      </c>
      <c r="V3035" s="15" t="s">
        <v>45367</v>
      </c>
      <c r="W3035" s="15" t="s">
        <v>54</v>
      </c>
      <c r="X3035" s="15" t="str">
        <f>_xlfn.XLOOKUP(_LOOKUP[[#This Row],[AdjusterMemberName]],_Adjuster[Adjuster Name],_Adjuster[Email],,0)</f>
        <v>JRubalcava@knightcompany.com</v>
      </c>
      <c r="Y3035" s="15" t="str">
        <f>_xlfn.XLOOKUP(_LOOKUP[[#This Row],[AdjusterMemberName]],_Adjuster[Adjuster Name],_Adjuster[Phone Number],,0)</f>
        <v>424-559-5420</v>
      </c>
      <c r="Z3035" s="15" t="s">
        <v>23443</v>
      </c>
      <c r="AA30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644 E 48Th St, Los Angeles  CA 90011</v>
      </c>
      <c r="AB3035" s="15"/>
    </row>
    <row r="3036" spans="1:28" x14ac:dyDescent="0.3">
      <c r="A3036" s="14">
        <v>1</v>
      </c>
      <c r="B3036" s="14">
        <v>0</v>
      </c>
      <c r="C3036" s="15" t="s">
        <v>23476</v>
      </c>
      <c r="D3036" s="15" t="s">
        <v>23477</v>
      </c>
      <c r="E3036" s="15">
        <v>45596</v>
      </c>
      <c r="F3036" s="15" t="s">
        <v>23478</v>
      </c>
      <c r="G3036" s="15">
        <v>45512</v>
      </c>
      <c r="H3036" s="15">
        <v>45696</v>
      </c>
      <c r="I3036" s="15" t="s">
        <v>23479</v>
      </c>
      <c r="J3036" s="15" t="s">
        <v>23480</v>
      </c>
      <c r="K3036" s="15" t="s">
        <v>46511</v>
      </c>
      <c r="L3036" s="15" t="s">
        <v>25</v>
      </c>
      <c r="M3036" s="15" t="s">
        <v>480</v>
      </c>
      <c r="N3036" s="14">
        <v>2017</v>
      </c>
      <c r="O3036" s="15" t="s">
        <v>23481</v>
      </c>
      <c r="P3036" s="15" t="s">
        <v>106</v>
      </c>
      <c r="Q3036" s="15" t="s">
        <v>47019</v>
      </c>
      <c r="R3036" s="15" t="s">
        <v>153</v>
      </c>
      <c r="S3036" s="15" t="s">
        <v>23482</v>
      </c>
      <c r="T3036" s="15" t="s">
        <v>624</v>
      </c>
      <c r="U3036" s="15" t="s">
        <v>53</v>
      </c>
      <c r="V3036" s="15" t="s">
        <v>45357</v>
      </c>
      <c r="W3036" s="15" t="s">
        <v>1186</v>
      </c>
      <c r="X3036" s="15" t="str">
        <f>_xlfn.XLOOKUP(_LOOKUP[[#This Row],[AdjusterMemberName]],_Adjuster[Adjuster Name],_Adjuster[Email],,0)</f>
        <v>sAkinleye@knightcompany.com</v>
      </c>
      <c r="Y3036" s="15" t="str">
        <f>_xlfn.XLOOKUP(_LOOKUP[[#This Row],[AdjusterMemberName]],_Adjuster[Adjuster Name],_Adjuster[Phone Number],,0)</f>
        <v>424-559-5280</v>
      </c>
      <c r="Z3036" s="15" t="s">
        <v>23483</v>
      </c>
      <c r="AA30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43210 Laurelwood Ln, Lancaster  CA 93536</v>
      </c>
      <c r="AB3036" s="15">
        <v>45613</v>
      </c>
    </row>
    <row r="3037" spans="1:28" x14ac:dyDescent="0.3">
      <c r="A3037" s="14">
        <v>1</v>
      </c>
      <c r="B3037" s="14">
        <v>1</v>
      </c>
      <c r="C3037" s="15" t="s">
        <v>23508</v>
      </c>
      <c r="D3037" s="15" t="s">
        <v>23509</v>
      </c>
      <c r="E3037" s="15">
        <v>45596</v>
      </c>
      <c r="F3037" s="15" t="s">
        <v>23510</v>
      </c>
      <c r="G3037" s="15">
        <v>45528</v>
      </c>
      <c r="H3037" s="15">
        <v>45712</v>
      </c>
      <c r="I3037" s="15" t="s">
        <v>23511</v>
      </c>
      <c r="J3037" s="15" t="s">
        <v>23512</v>
      </c>
      <c r="K3037" s="15" t="s">
        <v>46498</v>
      </c>
      <c r="L3037" s="15" t="s">
        <v>314</v>
      </c>
      <c r="M3037" s="15" t="s">
        <v>315</v>
      </c>
      <c r="N3037" s="14">
        <v>2020</v>
      </c>
      <c r="O3037" s="15" t="s">
        <v>23513</v>
      </c>
      <c r="P3037" s="15" t="s">
        <v>106</v>
      </c>
      <c r="Q3037" s="15" t="s">
        <v>47152</v>
      </c>
      <c r="R3037" s="15" t="s">
        <v>23514</v>
      </c>
      <c r="S3037" s="15" t="s">
        <v>23515</v>
      </c>
      <c r="T3037" s="15" t="s">
        <v>4809</v>
      </c>
      <c r="U3037" s="15" t="s">
        <v>53</v>
      </c>
      <c r="V3037" s="15" t="s">
        <v>45573</v>
      </c>
      <c r="W3037" s="15" t="s">
        <v>3307</v>
      </c>
      <c r="X3037" s="15" t="e">
        <f>_xlfn.XLOOKUP(_LOOKUP[[#This Row],[AdjusterMemberName]],_Adjuster[Adjuster Name],_Adjuster[Email],,0)</f>
        <v>#N/A</v>
      </c>
      <c r="Y3037" s="15" t="e">
        <f>_xlfn.XLOOKUP(_LOOKUP[[#This Row],[AdjusterMemberName]],_Adjuster[Adjuster Name],_Adjuster[Phone Number],,0)</f>
        <v>#N/A</v>
      </c>
      <c r="Z3037" s="15" t="s">
        <v>23516</v>
      </c>
      <c r="AA30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1539 N Brown St, Hanford  CA 93230</v>
      </c>
      <c r="AB3037" s="15"/>
    </row>
    <row r="3038" spans="1:28" x14ac:dyDescent="0.3">
      <c r="A3038" s="14">
        <v>1</v>
      </c>
      <c r="B3038" s="14">
        <v>1</v>
      </c>
      <c r="C3038" s="15" t="s">
        <v>18495</v>
      </c>
      <c r="D3038" s="15" t="s">
        <v>18495</v>
      </c>
      <c r="E3038" s="15">
        <v>45596</v>
      </c>
      <c r="F3038" s="15" t="s">
        <v>18497</v>
      </c>
      <c r="G3038" s="15">
        <v>45437</v>
      </c>
      <c r="H3038" s="15">
        <v>45621</v>
      </c>
      <c r="I3038" s="15" t="s">
        <v>23517</v>
      </c>
      <c r="J3038" s="15" t="s">
        <v>23518</v>
      </c>
      <c r="K3038" s="15" t="s">
        <v>45329</v>
      </c>
      <c r="L3038" s="15" t="s">
        <v>292</v>
      </c>
      <c r="M3038" s="15" t="s">
        <v>1035</v>
      </c>
      <c r="N3038" s="14">
        <v>2022</v>
      </c>
      <c r="O3038" s="15" t="s">
        <v>23519</v>
      </c>
      <c r="P3038" s="15" t="s">
        <v>106</v>
      </c>
      <c r="Q3038" s="15" t="s">
        <v>47116</v>
      </c>
      <c r="R3038" s="15" t="s">
        <v>23520</v>
      </c>
      <c r="S3038" s="15" t="s">
        <v>23521</v>
      </c>
      <c r="T3038" s="15" t="s">
        <v>2072</v>
      </c>
      <c r="U3038" s="15" t="s">
        <v>53</v>
      </c>
      <c r="V3038" s="15" t="s">
        <v>45907</v>
      </c>
      <c r="W3038" s="15" t="s">
        <v>1624</v>
      </c>
      <c r="X3038" s="15" t="e">
        <f>_xlfn.XLOOKUP(_LOOKUP[[#This Row],[AdjusterMemberName]],_Adjuster[Adjuster Name],_Adjuster[Email],,0)</f>
        <v>#N/A</v>
      </c>
      <c r="Y3038" s="15" t="e">
        <f>_xlfn.XLOOKUP(_LOOKUP[[#This Row],[AdjusterMemberName]],_Adjuster[Adjuster Name],_Adjuster[Phone Number],,0)</f>
        <v>#N/A</v>
      </c>
      <c r="Z3038" s="15" t="s">
        <v>23522</v>
      </c>
      <c r="AA30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6954 Springtime Ave, Fontana  CA 92336</v>
      </c>
      <c r="AB3038" s="15"/>
    </row>
    <row r="3039" spans="1:28" x14ac:dyDescent="0.3">
      <c r="A3039" s="14">
        <v>1</v>
      </c>
      <c r="B3039" s="14">
        <v>1</v>
      </c>
      <c r="C3039" s="15" t="s">
        <v>22466</v>
      </c>
      <c r="D3039" s="15" t="s">
        <v>22466</v>
      </c>
      <c r="E3039" s="15">
        <v>45596</v>
      </c>
      <c r="F3039" s="15" t="s">
        <v>22808</v>
      </c>
      <c r="G3039" s="15">
        <v>45511</v>
      </c>
      <c r="H3039" s="15">
        <v>45695</v>
      </c>
      <c r="I3039" s="15" t="s">
        <v>23620</v>
      </c>
      <c r="J3039" s="15" t="s">
        <v>23621</v>
      </c>
      <c r="K3039" s="15" t="s">
        <v>45481</v>
      </c>
      <c r="L3039" s="15" t="s">
        <v>103</v>
      </c>
      <c r="M3039" s="15" t="s">
        <v>890</v>
      </c>
      <c r="N3039" s="14">
        <v>2022</v>
      </c>
      <c r="O3039" s="15" t="s">
        <v>22811</v>
      </c>
      <c r="P3039" s="15" t="s">
        <v>106</v>
      </c>
      <c r="Q3039" s="15" t="s">
        <v>47183</v>
      </c>
      <c r="R3039" s="15" t="s">
        <v>22471</v>
      </c>
      <c r="S3039" s="15" t="s">
        <v>22812</v>
      </c>
      <c r="T3039" s="15" t="s">
        <v>4096</v>
      </c>
      <c r="U3039" s="15" t="s">
        <v>53</v>
      </c>
      <c r="V3039" s="15" t="s">
        <v>45854</v>
      </c>
      <c r="W3039" s="15" t="s">
        <v>1624</v>
      </c>
      <c r="X3039" s="15" t="e">
        <f>_xlfn.XLOOKUP(_LOOKUP[[#This Row],[AdjusterMemberName]],_Adjuster[Adjuster Name],_Adjuster[Email],,0)</f>
        <v>#N/A</v>
      </c>
      <c r="Y3039" s="15" t="e">
        <f>_xlfn.XLOOKUP(_LOOKUP[[#This Row],[AdjusterMemberName]],_Adjuster[Adjuster Name],_Adjuster[Phone Number],,0)</f>
        <v>#N/A</v>
      </c>
      <c r="Z3039" s="15" t="s">
        <v>22813</v>
      </c>
      <c r="AA30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3113 E Mary Ave, Visalia  CA 93292</v>
      </c>
      <c r="AB3039" s="15"/>
    </row>
    <row r="3040" spans="1:28" x14ac:dyDescent="0.3">
      <c r="A3040" s="14">
        <v>1</v>
      </c>
      <c r="B3040" s="14">
        <v>1</v>
      </c>
      <c r="C3040" s="15" t="s">
        <v>23736</v>
      </c>
      <c r="D3040" s="15" t="s">
        <v>23736</v>
      </c>
      <c r="E3040" s="15">
        <v>45596</v>
      </c>
      <c r="F3040" s="15" t="s">
        <v>23737</v>
      </c>
      <c r="G3040" s="15">
        <v>45427</v>
      </c>
      <c r="H3040" s="15">
        <v>45611</v>
      </c>
      <c r="I3040" s="15" t="s">
        <v>23738</v>
      </c>
      <c r="J3040" s="15" t="s">
        <v>23739</v>
      </c>
      <c r="K3040" s="15" t="s">
        <v>45506</v>
      </c>
      <c r="L3040" s="15" t="s">
        <v>103</v>
      </c>
      <c r="M3040" s="15" t="s">
        <v>104</v>
      </c>
      <c r="N3040" s="14">
        <v>2015</v>
      </c>
      <c r="O3040" s="15" t="s">
        <v>23740</v>
      </c>
      <c r="P3040" s="15" t="s">
        <v>106</v>
      </c>
      <c r="Q3040" s="15" t="s">
        <v>47019</v>
      </c>
      <c r="R3040" s="15" t="s">
        <v>5060</v>
      </c>
      <c r="S3040" s="15" t="s">
        <v>23741</v>
      </c>
      <c r="T3040" s="15" t="s">
        <v>96</v>
      </c>
      <c r="U3040" s="15" t="s">
        <v>53</v>
      </c>
      <c r="V3040" s="15" t="s">
        <v>45731</v>
      </c>
      <c r="W3040" s="15" t="s">
        <v>1658</v>
      </c>
      <c r="X3040" s="15" t="str">
        <f>_xlfn.XLOOKUP(_LOOKUP[[#This Row],[AdjusterMemberName]],_Adjuster[Adjuster Name],_Adjuster[Email],,0)</f>
        <v>RDavila@knightcompany.com</v>
      </c>
      <c r="Y3040" s="15" t="str">
        <f>_xlfn.XLOOKUP(_LOOKUP[[#This Row],[AdjusterMemberName]],_Adjuster[Adjuster Name],_Adjuster[Phone Number],,0)</f>
        <v>424-559-5663</v>
      </c>
      <c r="Z3040" s="15" t="s">
        <v>23742</v>
      </c>
      <c r="AA30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25866 Parsley Ave, Moreno Valley  CA 92553</v>
      </c>
      <c r="AB3040" s="15"/>
    </row>
    <row r="3041" spans="1:28" x14ac:dyDescent="0.3">
      <c r="A3041" s="14">
        <v>1</v>
      </c>
      <c r="B3041" s="14">
        <v>1</v>
      </c>
      <c r="C3041" s="15" t="s">
        <v>23847</v>
      </c>
      <c r="D3041" s="15" t="s">
        <v>23848</v>
      </c>
      <c r="E3041" s="15">
        <v>45596</v>
      </c>
      <c r="F3041" s="15" t="s">
        <v>23849</v>
      </c>
      <c r="G3041" s="15">
        <v>45413</v>
      </c>
      <c r="H3041" s="15">
        <v>45597</v>
      </c>
      <c r="I3041" s="15" t="s">
        <v>23850</v>
      </c>
      <c r="J3041" s="15" t="s">
        <v>23851</v>
      </c>
      <c r="K3041" s="15" t="s">
        <v>45489</v>
      </c>
      <c r="L3041" s="15" t="s">
        <v>103</v>
      </c>
      <c r="M3041" s="15" t="s">
        <v>890</v>
      </c>
      <c r="N3041" s="14">
        <v>2022</v>
      </c>
      <c r="O3041" s="15" t="s">
        <v>23852</v>
      </c>
      <c r="P3041" s="15" t="s">
        <v>106</v>
      </c>
      <c r="Q3041" s="15" t="s">
        <v>47095</v>
      </c>
      <c r="R3041" s="15" t="s">
        <v>23853</v>
      </c>
      <c r="S3041" s="15" t="s">
        <v>23854</v>
      </c>
      <c r="T3041" s="15" t="s">
        <v>109</v>
      </c>
      <c r="U3041" s="15" t="s">
        <v>53</v>
      </c>
      <c r="V3041" s="15" t="s">
        <v>45418</v>
      </c>
      <c r="W3041" s="15" t="s">
        <v>54</v>
      </c>
      <c r="X3041" s="15" t="str">
        <f>_xlfn.XLOOKUP(_LOOKUP[[#This Row],[AdjusterMemberName]],_Adjuster[Adjuster Name],_Adjuster[Email],,0)</f>
        <v>JRubalcava@knightcompany.com</v>
      </c>
      <c r="Y3041" s="15" t="str">
        <f>_xlfn.XLOOKUP(_LOOKUP[[#This Row],[AdjusterMemberName]],_Adjuster[Adjuster Name],_Adjuster[Phone Number],,0)</f>
        <v>424-559-5420</v>
      </c>
      <c r="Z3041" s="15" t="s">
        <v>23855</v>
      </c>
      <c r="AA30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29389 Lee Ln, Murrieta  CA 92563</v>
      </c>
      <c r="AB3041" s="15"/>
    </row>
    <row r="3042" spans="1:28" x14ac:dyDescent="0.3">
      <c r="A3042" s="14">
        <v>1</v>
      </c>
      <c r="B3042" s="14">
        <v>1</v>
      </c>
      <c r="C3042" s="15" t="s">
        <v>23953</v>
      </c>
      <c r="D3042" s="15" t="s">
        <v>23953</v>
      </c>
      <c r="E3042" s="15">
        <v>45596</v>
      </c>
      <c r="F3042" s="15" t="s">
        <v>23954</v>
      </c>
      <c r="G3042" s="15">
        <v>45502</v>
      </c>
      <c r="H3042" s="15">
        <v>45686</v>
      </c>
      <c r="I3042" s="15" t="s">
        <v>23955</v>
      </c>
      <c r="J3042" s="15" t="s">
        <v>23956</v>
      </c>
      <c r="K3042" s="15" t="s">
        <v>45506</v>
      </c>
      <c r="L3042" s="15" t="s">
        <v>128</v>
      </c>
      <c r="M3042" s="15" t="s">
        <v>129</v>
      </c>
      <c r="N3042" s="14">
        <v>2004</v>
      </c>
      <c r="O3042" s="15" t="s">
        <v>23957</v>
      </c>
      <c r="P3042" s="15" t="s">
        <v>106</v>
      </c>
      <c r="Q3042" s="15" t="s">
        <v>47125</v>
      </c>
      <c r="R3042" s="15" t="s">
        <v>23958</v>
      </c>
      <c r="S3042" s="15" t="s">
        <v>23959</v>
      </c>
      <c r="T3042" s="15" t="s">
        <v>2543</v>
      </c>
      <c r="U3042" s="15" t="s">
        <v>53</v>
      </c>
      <c r="V3042" s="15" t="s">
        <v>45387</v>
      </c>
      <c r="W3042" s="15" t="s">
        <v>1186</v>
      </c>
      <c r="X3042" s="15" t="str">
        <f>_xlfn.XLOOKUP(_LOOKUP[[#This Row],[AdjusterMemberName]],_Adjuster[Adjuster Name],_Adjuster[Email],,0)</f>
        <v>sAkinleye@knightcompany.com</v>
      </c>
      <c r="Y3042" s="15" t="str">
        <f>_xlfn.XLOOKUP(_LOOKUP[[#This Row],[AdjusterMemberName]],_Adjuster[Adjuster Name],_Adjuster[Phone Number],,0)</f>
        <v>424-559-5280</v>
      </c>
      <c r="Z3042" s="15" t="s">
        <v>23960</v>
      </c>
      <c r="AA30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300 Park Plaza Dr #9, Daly City  CA 94015</v>
      </c>
      <c r="AB3042" s="15"/>
    </row>
    <row r="3043" spans="1:28" x14ac:dyDescent="0.3">
      <c r="A3043" s="14">
        <v>1</v>
      </c>
      <c r="B3043" s="14">
        <v>1</v>
      </c>
      <c r="C3043" s="15" t="s">
        <v>23508</v>
      </c>
      <c r="D3043" s="15" t="s">
        <v>23508</v>
      </c>
      <c r="E3043" s="15">
        <v>45596</v>
      </c>
      <c r="F3043" s="15" t="s">
        <v>23510</v>
      </c>
      <c r="G3043" s="15">
        <v>45528</v>
      </c>
      <c r="H3043" s="15">
        <v>45712</v>
      </c>
      <c r="I3043" s="15" t="s">
        <v>23976</v>
      </c>
      <c r="J3043" s="15" t="s">
        <v>23977</v>
      </c>
      <c r="K3043" s="15" t="s">
        <v>46498</v>
      </c>
      <c r="L3043" s="15" t="s">
        <v>314</v>
      </c>
      <c r="M3043" s="15" t="s">
        <v>315</v>
      </c>
      <c r="N3043" s="14">
        <v>2020</v>
      </c>
      <c r="O3043" s="15" t="s">
        <v>23513</v>
      </c>
      <c r="P3043" s="15" t="s">
        <v>106</v>
      </c>
      <c r="Q3043" s="15" t="s">
        <v>47152</v>
      </c>
      <c r="R3043" s="15" t="s">
        <v>23514</v>
      </c>
      <c r="S3043" s="15" t="s">
        <v>23515</v>
      </c>
      <c r="T3043" s="15" t="s">
        <v>4809</v>
      </c>
      <c r="U3043" s="15" t="s">
        <v>53</v>
      </c>
      <c r="V3043" s="15" t="s">
        <v>45573</v>
      </c>
      <c r="W3043" s="15" t="s">
        <v>264</v>
      </c>
      <c r="X3043" s="15" t="str">
        <f>_xlfn.XLOOKUP(_LOOKUP[[#This Row],[AdjusterMemberName]],_Adjuster[Adjuster Name],_Adjuster[Email],,0)</f>
        <v>sBonnevie@knightcompany.com</v>
      </c>
      <c r="Y3043" s="15" t="str">
        <f>_xlfn.XLOOKUP(_LOOKUP[[#This Row],[AdjusterMemberName]],_Adjuster[Adjuster Name],_Adjuster[Phone Number],,0)</f>
        <v>323-692-4064</v>
      </c>
      <c r="Z3043" s="15" t="s">
        <v>23516</v>
      </c>
      <c r="AA30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1539 N Brown St, Hanford  CA 93230</v>
      </c>
      <c r="AB3043" s="15"/>
    </row>
    <row r="3044" spans="1:28" x14ac:dyDescent="0.3">
      <c r="A3044" s="14">
        <v>1</v>
      </c>
      <c r="B3044" s="14">
        <v>1</v>
      </c>
      <c r="C3044" s="15" t="s">
        <v>23508</v>
      </c>
      <c r="D3044" s="15" t="s">
        <v>23509</v>
      </c>
      <c r="E3044" s="15">
        <v>45596</v>
      </c>
      <c r="F3044" s="15" t="s">
        <v>23510</v>
      </c>
      <c r="G3044" s="15">
        <v>45528</v>
      </c>
      <c r="H3044" s="15">
        <v>45712</v>
      </c>
      <c r="I3044" s="15" t="s">
        <v>23978</v>
      </c>
      <c r="J3044" s="15" t="s">
        <v>23979</v>
      </c>
      <c r="K3044" s="15" t="s">
        <v>46498</v>
      </c>
      <c r="L3044" s="15" t="s">
        <v>314</v>
      </c>
      <c r="M3044" s="15" t="s">
        <v>315</v>
      </c>
      <c r="N3044" s="14">
        <v>2020</v>
      </c>
      <c r="O3044" s="15" t="s">
        <v>23513</v>
      </c>
      <c r="P3044" s="15" t="s">
        <v>106</v>
      </c>
      <c r="Q3044" s="15" t="s">
        <v>47152</v>
      </c>
      <c r="R3044" s="15" t="s">
        <v>23514</v>
      </c>
      <c r="S3044" s="15" t="s">
        <v>23515</v>
      </c>
      <c r="T3044" s="15" t="s">
        <v>4809</v>
      </c>
      <c r="U3044" s="15" t="s">
        <v>53</v>
      </c>
      <c r="V3044" s="15" t="s">
        <v>45573</v>
      </c>
      <c r="W3044" s="15" t="s">
        <v>3307</v>
      </c>
      <c r="X3044" s="15" t="e">
        <f>_xlfn.XLOOKUP(_LOOKUP[[#This Row],[AdjusterMemberName]],_Adjuster[Adjuster Name],_Adjuster[Email],,0)</f>
        <v>#N/A</v>
      </c>
      <c r="Y3044" s="15" t="e">
        <f>_xlfn.XLOOKUP(_LOOKUP[[#This Row],[AdjusterMemberName]],_Adjuster[Adjuster Name],_Adjuster[Phone Number],,0)</f>
        <v>#N/A</v>
      </c>
      <c r="Z3044" s="15" t="s">
        <v>23516</v>
      </c>
      <c r="AA30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1539 N Brown St, Hanford  CA 93230</v>
      </c>
      <c r="AB3044" s="15"/>
    </row>
    <row r="3045" spans="1:28" x14ac:dyDescent="0.3">
      <c r="A3045" s="14">
        <v>1</v>
      </c>
      <c r="B3045" s="14">
        <v>1</v>
      </c>
      <c r="C3045" s="15" t="s">
        <v>25750</v>
      </c>
      <c r="D3045" s="15" t="s">
        <v>25750</v>
      </c>
      <c r="E3045" s="15">
        <v>45596</v>
      </c>
      <c r="F3045" s="15" t="s">
        <v>25751</v>
      </c>
      <c r="G3045" s="15">
        <v>45467</v>
      </c>
      <c r="H3045" s="15">
        <v>45650</v>
      </c>
      <c r="I3045" s="15" t="s">
        <v>25752</v>
      </c>
      <c r="J3045" s="15" t="s">
        <v>25753</v>
      </c>
      <c r="K3045" s="15" t="s">
        <v>45373</v>
      </c>
      <c r="L3045" s="15" t="s">
        <v>3642</v>
      </c>
      <c r="M3045" s="15" t="s">
        <v>25754</v>
      </c>
      <c r="N3045" s="14">
        <v>2015</v>
      </c>
      <c r="O3045" s="15" t="s">
        <v>25755</v>
      </c>
      <c r="P3045" s="15" t="s">
        <v>106</v>
      </c>
      <c r="Q3045" s="15" t="s">
        <v>47097</v>
      </c>
      <c r="R3045" s="15" t="s">
        <v>25756</v>
      </c>
      <c r="S3045" s="15" t="s">
        <v>25757</v>
      </c>
      <c r="T3045" s="15" t="s">
        <v>3973</v>
      </c>
      <c r="U3045" s="15" t="s">
        <v>53</v>
      </c>
      <c r="V3045" s="15" t="s">
        <v>45521</v>
      </c>
      <c r="W3045" s="15" t="s">
        <v>7479</v>
      </c>
      <c r="X3045" s="15" t="e">
        <f>_xlfn.XLOOKUP(_LOOKUP[[#This Row],[AdjusterMemberName]],_Adjuster[Adjuster Name],_Adjuster[Email],,0)</f>
        <v>#N/A</v>
      </c>
      <c r="Y3045" s="15" t="e">
        <f>_xlfn.XLOOKUP(_LOOKUP[[#This Row],[AdjusterMemberName]],_Adjuster[Adjuster Name],_Adjuster[Phone Number],,0)</f>
        <v>#N/A</v>
      </c>
      <c r="Z3045" s="15" t="s">
        <v>25758</v>
      </c>
      <c r="AA30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209 S Ramona Ave Apt E, Monterey Park  CA 91754</v>
      </c>
      <c r="AB3045" s="15"/>
    </row>
    <row r="3046" spans="1:28" x14ac:dyDescent="0.3">
      <c r="A3046" s="14">
        <v>1</v>
      </c>
      <c r="B3046" s="14">
        <v>1</v>
      </c>
      <c r="C3046" s="15" t="s">
        <v>11361</v>
      </c>
      <c r="D3046" s="15" t="s">
        <v>11361</v>
      </c>
      <c r="E3046" s="15">
        <v>45596</v>
      </c>
      <c r="F3046" s="15" t="s">
        <v>26439</v>
      </c>
      <c r="G3046" s="15">
        <v>45533</v>
      </c>
      <c r="H3046" s="15">
        <v>45716</v>
      </c>
      <c r="I3046" s="15" t="s">
        <v>26440</v>
      </c>
      <c r="J3046" s="15" t="s">
        <v>26441</v>
      </c>
      <c r="K3046" s="15" t="s">
        <v>45704</v>
      </c>
      <c r="L3046" s="15" t="s">
        <v>128</v>
      </c>
      <c r="M3046" s="15" t="s">
        <v>170</v>
      </c>
      <c r="N3046" s="14">
        <v>2020</v>
      </c>
      <c r="O3046" s="15" t="s">
        <v>11365</v>
      </c>
      <c r="P3046" s="15" t="s">
        <v>106</v>
      </c>
      <c r="Q3046" s="15" t="s">
        <v>47121</v>
      </c>
      <c r="R3046" s="15" t="s">
        <v>2190</v>
      </c>
      <c r="S3046" s="15" t="s">
        <v>11366</v>
      </c>
      <c r="T3046" s="15" t="s">
        <v>308</v>
      </c>
      <c r="U3046" s="15" t="s">
        <v>53</v>
      </c>
      <c r="V3046" s="15" t="s">
        <v>46112</v>
      </c>
      <c r="W3046" s="15" t="s">
        <v>264</v>
      </c>
      <c r="X3046" s="15" t="str">
        <f>_xlfn.XLOOKUP(_LOOKUP[[#This Row],[AdjusterMemberName]],_Adjuster[Adjuster Name],_Adjuster[Email],,0)</f>
        <v>sBonnevie@knightcompany.com</v>
      </c>
      <c r="Y3046" s="15" t="str">
        <f>_xlfn.XLOOKUP(_LOOKUP[[#This Row],[AdjusterMemberName]],_Adjuster[Adjuster Name],_Adjuster[Phone Number],,0)</f>
        <v>323-692-4064</v>
      </c>
      <c r="Z3046" s="15" t="s">
        <v>11367</v>
      </c>
      <c r="AA30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4136 6Th St, Riverside  CA 92501</v>
      </c>
      <c r="AB3046" s="15"/>
    </row>
    <row r="3047" spans="1:28" x14ac:dyDescent="0.3">
      <c r="A3047" s="14">
        <v>0</v>
      </c>
      <c r="B3047" s="14">
        <v>1</v>
      </c>
      <c r="C3047" s="15" t="s">
        <v>27608</v>
      </c>
      <c r="D3047" s="15" t="s">
        <v>27608</v>
      </c>
      <c r="E3047" s="15">
        <v>45596</v>
      </c>
      <c r="F3047" s="15" t="s">
        <v>27609</v>
      </c>
      <c r="G3047" s="15"/>
      <c r="H3047" s="15"/>
      <c r="I3047" s="15" t="s">
        <v>27610</v>
      </c>
      <c r="J3047" s="15" t="s">
        <v>27611</v>
      </c>
      <c r="K3047" s="15" t="s">
        <v>46417</v>
      </c>
      <c r="L3047" s="15" t="s">
        <v>430</v>
      </c>
      <c r="M3047" s="15" t="s">
        <v>18591</v>
      </c>
      <c r="N3047" s="14">
        <v>2025</v>
      </c>
      <c r="O3047" s="15" t="s">
        <v>1025</v>
      </c>
      <c r="P3047" s="15" t="s">
        <v>106</v>
      </c>
      <c r="Q3047" s="15"/>
      <c r="R3047" s="15"/>
      <c r="S3047" s="15"/>
      <c r="T3047" s="15"/>
      <c r="U3047" s="15"/>
      <c r="V3047" s="15"/>
      <c r="W3047" s="15" t="s">
        <v>1544</v>
      </c>
      <c r="X3047" s="15" t="str">
        <f>_xlfn.XLOOKUP(_LOOKUP[[#This Row],[AdjusterMemberName]],_Adjuster[Adjuster Name],_Adjuster[Email],,0)</f>
        <v>CRodriguez5@knightcompany.com</v>
      </c>
      <c r="Y3047" s="15" t="str">
        <f>_xlfn.XLOOKUP(_LOOKUP[[#This Row],[AdjusterMemberName]],_Adjuster[Adjuster Name],_Adjuster[Phone Number],,0)</f>
        <v>323-456-1708</v>
      </c>
      <c r="Z3047" s="15"/>
      <c r="AA3047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3047" s="15"/>
    </row>
    <row r="3048" spans="1:28" x14ac:dyDescent="0.3">
      <c r="A3048" s="14">
        <v>1</v>
      </c>
      <c r="B3048" s="14">
        <v>1</v>
      </c>
      <c r="C3048" s="15" t="s">
        <v>35435</v>
      </c>
      <c r="D3048" s="15" t="s">
        <v>35436</v>
      </c>
      <c r="E3048" s="15">
        <v>45596</v>
      </c>
      <c r="F3048" s="15" t="s">
        <v>35437</v>
      </c>
      <c r="G3048" s="15">
        <v>45565</v>
      </c>
      <c r="H3048" s="15">
        <v>45746</v>
      </c>
      <c r="I3048" s="15" t="s">
        <v>35438</v>
      </c>
      <c r="J3048" s="15" t="s">
        <v>35439</v>
      </c>
      <c r="K3048" s="15" t="s">
        <v>45407</v>
      </c>
      <c r="L3048" s="15" t="s">
        <v>103</v>
      </c>
      <c r="M3048" s="15" t="s">
        <v>890</v>
      </c>
      <c r="N3048" s="14">
        <v>2001</v>
      </c>
      <c r="O3048" s="15" t="s">
        <v>35440</v>
      </c>
      <c r="P3048" s="15" t="s">
        <v>106</v>
      </c>
      <c r="Q3048" s="15" t="s">
        <v>47061</v>
      </c>
      <c r="R3048" s="15" t="s">
        <v>632</v>
      </c>
      <c r="S3048" s="15" t="s">
        <v>35441</v>
      </c>
      <c r="T3048" s="15" t="s">
        <v>243</v>
      </c>
      <c r="U3048" s="15" t="s">
        <v>53</v>
      </c>
      <c r="V3048" s="15" t="s">
        <v>45830</v>
      </c>
      <c r="W3048" s="15" t="s">
        <v>6921</v>
      </c>
      <c r="X3048" s="15" t="str">
        <f>_xlfn.XLOOKUP(_LOOKUP[[#This Row],[AdjusterMemberName]],_Adjuster[Adjuster Name],_Adjuster[Email],,0)</f>
        <v>AWallace@knightcompany.com</v>
      </c>
      <c r="Y3048" s="15" t="str">
        <f>_xlfn.XLOOKUP(_LOOKUP[[#This Row],[AdjusterMemberName]],_Adjuster[Adjuster Name],_Adjuster[Phone Number],,0)</f>
        <v>424-559-5734</v>
      </c>
      <c r="Z3048" s="15" t="s">
        <v>35442</v>
      </c>
      <c r="AA30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29903 Garbani Rd, Menifee  CA 92584</v>
      </c>
      <c r="AB3048" s="15"/>
    </row>
    <row r="3049" spans="1:28" x14ac:dyDescent="0.3">
      <c r="A3049" s="14">
        <v>1</v>
      </c>
      <c r="B3049" s="14">
        <v>1</v>
      </c>
      <c r="C3049" s="15" t="s">
        <v>23348</v>
      </c>
      <c r="D3049" s="15" t="s">
        <v>23348</v>
      </c>
      <c r="E3049" s="15">
        <v>45595</v>
      </c>
      <c r="F3049" s="15" t="s">
        <v>23349</v>
      </c>
      <c r="G3049" s="15">
        <v>45557</v>
      </c>
      <c r="H3049" s="15">
        <v>45738</v>
      </c>
      <c r="I3049" s="15" t="s">
        <v>23350</v>
      </c>
      <c r="J3049" s="15" t="s">
        <v>23351</v>
      </c>
      <c r="K3049" s="15" t="s">
        <v>46191</v>
      </c>
      <c r="L3049" s="15" t="s">
        <v>103</v>
      </c>
      <c r="M3049" s="15" t="s">
        <v>890</v>
      </c>
      <c r="N3049" s="14">
        <v>2023</v>
      </c>
      <c r="O3049" s="15" t="s">
        <v>23352</v>
      </c>
      <c r="P3049" s="15" t="s">
        <v>106</v>
      </c>
      <c r="Q3049" s="15" t="s">
        <v>46978</v>
      </c>
      <c r="R3049" s="15" t="s">
        <v>23353</v>
      </c>
      <c r="S3049" s="15" t="s">
        <v>23354</v>
      </c>
      <c r="T3049" s="15" t="s">
        <v>894</v>
      </c>
      <c r="U3049" s="15" t="s">
        <v>53</v>
      </c>
      <c r="V3049" s="15" t="s">
        <v>46513</v>
      </c>
      <c r="W3049" s="15" t="s">
        <v>1624</v>
      </c>
      <c r="X3049" s="15" t="e">
        <f>_xlfn.XLOOKUP(_LOOKUP[[#This Row],[AdjusterMemberName]],_Adjuster[Adjuster Name],_Adjuster[Email],,0)</f>
        <v>#N/A</v>
      </c>
      <c r="Y3049" s="15" t="e">
        <f>_xlfn.XLOOKUP(_LOOKUP[[#This Row],[AdjusterMemberName]],_Adjuster[Adjuster Name],_Adjuster[Phone Number],,0)</f>
        <v>#N/A</v>
      </c>
      <c r="Z3049" s="15" t="s">
        <v>23355</v>
      </c>
      <c r="AA30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6699 Beadnell Way Apt 211, San Diego  CA 92117</v>
      </c>
      <c r="AB3049" s="15"/>
    </row>
    <row r="3050" spans="1:28" x14ac:dyDescent="0.3">
      <c r="A3050" s="14">
        <v>1</v>
      </c>
      <c r="B3050" s="14">
        <v>1</v>
      </c>
      <c r="C3050" s="15" t="s">
        <v>14618</v>
      </c>
      <c r="D3050" s="15" t="s">
        <v>14619</v>
      </c>
      <c r="E3050" s="15">
        <v>45595</v>
      </c>
      <c r="F3050" s="15" t="s">
        <v>14620</v>
      </c>
      <c r="G3050" s="15">
        <v>45425</v>
      </c>
      <c r="H3050" s="15">
        <v>45609</v>
      </c>
      <c r="I3050" s="15" t="s">
        <v>23365</v>
      </c>
      <c r="J3050" s="15" t="s">
        <v>23366</v>
      </c>
      <c r="K3050" s="15" t="s">
        <v>45434</v>
      </c>
      <c r="L3050" s="15" t="s">
        <v>270</v>
      </c>
      <c r="M3050" s="15" t="s">
        <v>452</v>
      </c>
      <c r="N3050" s="14">
        <v>2002</v>
      </c>
      <c r="O3050" s="15" t="s">
        <v>23367</v>
      </c>
      <c r="P3050" s="15" t="s">
        <v>106</v>
      </c>
      <c r="Q3050" s="15" t="s">
        <v>47065</v>
      </c>
      <c r="R3050" s="15" t="s">
        <v>3277</v>
      </c>
      <c r="S3050" s="15" t="s">
        <v>14624</v>
      </c>
      <c r="T3050" s="15" t="s">
        <v>13202</v>
      </c>
      <c r="U3050" s="15" t="s">
        <v>53</v>
      </c>
      <c r="V3050" s="15" t="s">
        <v>45768</v>
      </c>
      <c r="W3050" s="15" t="s">
        <v>367</v>
      </c>
      <c r="X3050" s="15" t="str">
        <f>_xlfn.XLOOKUP(_LOOKUP[[#This Row],[AdjusterMemberName]],_Adjuster[Adjuster Name],_Adjuster[Email],,0)</f>
        <v>dHernandez4@knightcompany.com</v>
      </c>
      <c r="Y3050" s="15" t="str">
        <f>_xlfn.XLOOKUP(_LOOKUP[[#This Row],[AdjusterMemberName]],_Adjuster[Adjuster Name],_Adjuster[Phone Number],,0)</f>
        <v>323-315-7819</v>
      </c>
      <c r="Z3050" s="15" t="s">
        <v>14625</v>
      </c>
      <c r="AA30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924 Campus Ave, Redlands  CA 92374</v>
      </c>
      <c r="AB3050" s="15"/>
    </row>
    <row r="3051" spans="1:28" x14ac:dyDescent="0.3">
      <c r="A3051" s="14">
        <v>1</v>
      </c>
      <c r="B3051" s="14">
        <v>1</v>
      </c>
      <c r="C3051" s="15" t="s">
        <v>23408</v>
      </c>
      <c r="D3051" s="15" t="s">
        <v>23408</v>
      </c>
      <c r="E3051" s="15">
        <v>45595</v>
      </c>
      <c r="F3051" s="15" t="s">
        <v>23409</v>
      </c>
      <c r="G3051" s="15">
        <v>45510</v>
      </c>
      <c r="H3051" s="15">
        <v>45694</v>
      </c>
      <c r="I3051" s="15" t="s">
        <v>23410</v>
      </c>
      <c r="J3051" s="15" t="s">
        <v>23411</v>
      </c>
      <c r="K3051" s="15" t="s">
        <v>46101</v>
      </c>
      <c r="L3051" s="15" t="s">
        <v>128</v>
      </c>
      <c r="M3051" s="15" t="s">
        <v>170</v>
      </c>
      <c r="N3051" s="14">
        <v>2017</v>
      </c>
      <c r="O3051" s="15" t="s">
        <v>23412</v>
      </c>
      <c r="P3051" s="15" t="s">
        <v>106</v>
      </c>
      <c r="Q3051" s="15" t="s">
        <v>47019</v>
      </c>
      <c r="R3051" s="15" t="s">
        <v>23413</v>
      </c>
      <c r="S3051" s="15" t="s">
        <v>23414</v>
      </c>
      <c r="T3051" s="15" t="s">
        <v>503</v>
      </c>
      <c r="U3051" s="15" t="s">
        <v>53</v>
      </c>
      <c r="V3051" s="15" t="s">
        <v>46512</v>
      </c>
      <c r="W3051" s="15" t="s">
        <v>1186</v>
      </c>
      <c r="X3051" s="15" t="str">
        <f>_xlfn.XLOOKUP(_LOOKUP[[#This Row],[AdjusterMemberName]],_Adjuster[Adjuster Name],_Adjuster[Email],,0)</f>
        <v>sAkinleye@knightcompany.com</v>
      </c>
      <c r="Y3051" s="15" t="str">
        <f>_xlfn.XLOOKUP(_LOOKUP[[#This Row],[AdjusterMemberName]],_Adjuster[Adjuster Name],_Adjuster[Phone Number],,0)</f>
        <v>424-559-5280</v>
      </c>
      <c r="Z3051" s="15" t="s">
        <v>23415</v>
      </c>
      <c r="AA30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7248 Fawn Way, Sacramento  CA 95823</v>
      </c>
      <c r="AB3051" s="15"/>
    </row>
    <row r="3052" spans="1:28" x14ac:dyDescent="0.3">
      <c r="A3052" s="14">
        <v>1</v>
      </c>
      <c r="B3052" s="14">
        <v>1</v>
      </c>
      <c r="C3052" s="15" t="s">
        <v>23452</v>
      </c>
      <c r="D3052" s="15" t="s">
        <v>23452</v>
      </c>
      <c r="E3052" s="15">
        <v>45595</v>
      </c>
      <c r="F3052" s="15" t="s">
        <v>23453</v>
      </c>
      <c r="G3052" s="15">
        <v>45463</v>
      </c>
      <c r="H3052" s="15">
        <v>45646</v>
      </c>
      <c r="I3052" s="15" t="s">
        <v>23454</v>
      </c>
      <c r="J3052" s="15" t="s">
        <v>23455</v>
      </c>
      <c r="K3052" s="15" t="s">
        <v>46114</v>
      </c>
      <c r="L3052" s="15" t="s">
        <v>281</v>
      </c>
      <c r="M3052" s="15" t="s">
        <v>4161</v>
      </c>
      <c r="N3052" s="14">
        <v>2023</v>
      </c>
      <c r="O3052" s="15" t="s">
        <v>23456</v>
      </c>
      <c r="P3052" s="15" t="s">
        <v>106</v>
      </c>
      <c r="Q3052" s="15" t="s">
        <v>47006</v>
      </c>
      <c r="R3052" s="15" t="s">
        <v>3008</v>
      </c>
      <c r="S3052" s="15" t="s">
        <v>23457</v>
      </c>
      <c r="T3052" s="15" t="s">
        <v>23458</v>
      </c>
      <c r="U3052" s="15" t="s">
        <v>53</v>
      </c>
      <c r="V3052" s="15" t="s">
        <v>45667</v>
      </c>
      <c r="W3052" s="15" t="s">
        <v>1186</v>
      </c>
      <c r="X3052" s="15" t="str">
        <f>_xlfn.XLOOKUP(_LOOKUP[[#This Row],[AdjusterMemberName]],_Adjuster[Adjuster Name],_Adjuster[Email],,0)</f>
        <v>sAkinleye@knightcompany.com</v>
      </c>
      <c r="Y3052" s="15" t="str">
        <f>_xlfn.XLOOKUP(_LOOKUP[[#This Row],[AdjusterMemberName]],_Adjuster[Adjuster Name],_Adjuster[Phone Number],,0)</f>
        <v>424-559-5280</v>
      </c>
      <c r="Z3052" s="15" t="s">
        <v>23459</v>
      </c>
      <c r="AA30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2663 Zoe Ave Apt 3, Walnut Park  CA 90255</v>
      </c>
      <c r="AB3052" s="15"/>
    </row>
    <row r="3053" spans="1:28" x14ac:dyDescent="0.3">
      <c r="A3053" s="14">
        <v>1</v>
      </c>
      <c r="B3053" s="14">
        <v>1</v>
      </c>
      <c r="C3053" s="15" t="s">
        <v>20561</v>
      </c>
      <c r="D3053" s="15" t="s">
        <v>20562</v>
      </c>
      <c r="E3053" s="15">
        <v>45594</v>
      </c>
      <c r="F3053" s="15" t="s">
        <v>20563</v>
      </c>
      <c r="G3053" s="15">
        <v>45518</v>
      </c>
      <c r="H3053" s="15">
        <v>45702</v>
      </c>
      <c r="I3053" s="15" t="s">
        <v>23331</v>
      </c>
      <c r="J3053" s="15" t="s">
        <v>19352</v>
      </c>
      <c r="K3053" s="15" t="s">
        <v>46104</v>
      </c>
      <c r="L3053" s="15" t="s">
        <v>281</v>
      </c>
      <c r="M3053" s="15" t="s">
        <v>3527</v>
      </c>
      <c r="N3053" s="14">
        <v>2018</v>
      </c>
      <c r="O3053" s="15" t="s">
        <v>20566</v>
      </c>
      <c r="P3053" s="15" t="s">
        <v>106</v>
      </c>
      <c r="Q3053" s="15" t="s">
        <v>47019</v>
      </c>
      <c r="R3053" s="15" t="s">
        <v>20567</v>
      </c>
      <c r="S3053" s="15" t="s">
        <v>20568</v>
      </c>
      <c r="T3053" s="15" t="s">
        <v>109</v>
      </c>
      <c r="U3053" s="15" t="s">
        <v>53</v>
      </c>
      <c r="V3053" s="15" t="s">
        <v>45418</v>
      </c>
      <c r="W3053" s="15" t="s">
        <v>850</v>
      </c>
      <c r="X3053" s="15" t="e">
        <f>_xlfn.XLOOKUP(_LOOKUP[[#This Row],[AdjusterMemberName]],_Adjuster[Adjuster Name],_Adjuster[Email],,0)</f>
        <v>#N/A</v>
      </c>
      <c r="Y3053" s="15" t="e">
        <f>_xlfn.XLOOKUP(_LOOKUP[[#This Row],[AdjusterMemberName]],_Adjuster[Adjuster Name],_Adjuster[Phone Number],,0)</f>
        <v>#N/A</v>
      </c>
      <c r="Z3053" s="15" t="s">
        <v>20569</v>
      </c>
      <c r="AA30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25515 Corte Promesa, Murrieta  CA 92563</v>
      </c>
      <c r="AB3053" s="15"/>
    </row>
    <row r="3054" spans="1:28" x14ac:dyDescent="0.3">
      <c r="A3054" s="14">
        <v>1</v>
      </c>
      <c r="B3054" s="14">
        <v>1</v>
      </c>
      <c r="C3054" s="15" t="s">
        <v>23332</v>
      </c>
      <c r="D3054" s="15" t="s">
        <v>23332</v>
      </c>
      <c r="E3054" s="15">
        <v>45594</v>
      </c>
      <c r="F3054" s="15" t="s">
        <v>23333</v>
      </c>
      <c r="G3054" s="15">
        <v>45591</v>
      </c>
      <c r="H3054" s="15">
        <v>45773</v>
      </c>
      <c r="I3054" s="15" t="s">
        <v>23334</v>
      </c>
      <c r="J3054" s="15" t="s">
        <v>23335</v>
      </c>
      <c r="K3054" s="15" t="s">
        <v>46514</v>
      </c>
      <c r="L3054" s="15" t="s">
        <v>139</v>
      </c>
      <c r="M3054" s="15" t="s">
        <v>697</v>
      </c>
      <c r="N3054" s="14">
        <v>2009</v>
      </c>
      <c r="O3054" s="15" t="s">
        <v>23336</v>
      </c>
      <c r="P3054" s="15" t="s">
        <v>106</v>
      </c>
      <c r="Q3054" s="15" t="s">
        <v>47061</v>
      </c>
      <c r="R3054" s="15" t="s">
        <v>193</v>
      </c>
      <c r="S3054" s="15" t="s">
        <v>23337</v>
      </c>
      <c r="T3054" s="15" t="s">
        <v>971</v>
      </c>
      <c r="U3054" s="15" t="s">
        <v>53</v>
      </c>
      <c r="V3054" s="15" t="s">
        <v>45438</v>
      </c>
      <c r="W3054" s="15" t="s">
        <v>54</v>
      </c>
      <c r="X3054" s="15" t="str">
        <f>_xlfn.XLOOKUP(_LOOKUP[[#This Row],[AdjusterMemberName]],_Adjuster[Adjuster Name],_Adjuster[Email],,0)</f>
        <v>JRubalcava@knightcompany.com</v>
      </c>
      <c r="Y3054" s="15" t="str">
        <f>_xlfn.XLOOKUP(_LOOKUP[[#This Row],[AdjusterMemberName]],_Adjuster[Adjuster Name],_Adjuster[Phone Number],,0)</f>
        <v>424-559-5420</v>
      </c>
      <c r="Z3054" s="15" t="s">
        <v>23338</v>
      </c>
      <c r="AA30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218 Laurelwood Ct, Lake Elsinore  CA 92530</v>
      </c>
      <c r="AB3054" s="15">
        <v>45670</v>
      </c>
    </row>
    <row r="3055" spans="1:28" x14ac:dyDescent="0.3">
      <c r="A3055" s="14">
        <v>1</v>
      </c>
      <c r="B3055" s="14">
        <v>0</v>
      </c>
      <c r="C3055" s="15" t="s">
        <v>23356</v>
      </c>
      <c r="D3055" s="15" t="s">
        <v>23357</v>
      </c>
      <c r="E3055" s="15">
        <v>45594</v>
      </c>
      <c r="F3055" s="15" t="s">
        <v>23358</v>
      </c>
      <c r="G3055" s="15">
        <v>45541</v>
      </c>
      <c r="H3055" s="15">
        <v>45722</v>
      </c>
      <c r="I3055" s="15" t="s">
        <v>23359</v>
      </c>
      <c r="J3055" s="15" t="s">
        <v>23360</v>
      </c>
      <c r="K3055" s="15" t="s">
        <v>45752</v>
      </c>
      <c r="L3055" s="15" t="s">
        <v>139</v>
      </c>
      <c r="M3055" s="15" t="s">
        <v>249</v>
      </c>
      <c r="N3055" s="14">
        <v>2019</v>
      </c>
      <c r="O3055" s="15" t="s">
        <v>23361</v>
      </c>
      <c r="P3055" s="15" t="s">
        <v>106</v>
      </c>
      <c r="Q3055" s="15" t="s">
        <v>47006</v>
      </c>
      <c r="R3055" s="15" t="s">
        <v>23362</v>
      </c>
      <c r="S3055" s="15" t="s">
        <v>23363</v>
      </c>
      <c r="T3055" s="15" t="s">
        <v>174</v>
      </c>
      <c r="U3055" s="15" t="s">
        <v>53</v>
      </c>
      <c r="V3055" s="15" t="s">
        <v>45819</v>
      </c>
      <c r="W3055" s="15" t="s">
        <v>8635</v>
      </c>
      <c r="X3055" s="15" t="e">
        <f>_xlfn.XLOOKUP(_LOOKUP[[#This Row],[AdjusterMemberName]],_Adjuster[Adjuster Name],_Adjuster[Email],,0)</f>
        <v>#N/A</v>
      </c>
      <c r="Y3055" s="15" t="e">
        <f>_xlfn.XLOOKUP(_LOOKUP[[#This Row],[AdjusterMemberName]],_Adjuster[Adjuster Name],_Adjuster[Phone Number],,0)</f>
        <v>#N/A</v>
      </c>
      <c r="Z3055" s="15" t="s">
        <v>23364</v>
      </c>
      <c r="AA30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6524 Easton St, Los Angeles  CA 90022</v>
      </c>
      <c r="AB3055" s="15"/>
    </row>
    <row r="3056" spans="1:28" x14ac:dyDescent="0.3">
      <c r="A3056" s="14">
        <v>1</v>
      </c>
      <c r="B3056" s="14">
        <v>1</v>
      </c>
      <c r="C3056" s="15" t="s">
        <v>23384</v>
      </c>
      <c r="D3056" s="15" t="s">
        <v>23384</v>
      </c>
      <c r="E3056" s="15">
        <v>45594</v>
      </c>
      <c r="F3056" s="15" t="s">
        <v>23385</v>
      </c>
      <c r="G3056" s="15">
        <v>45536</v>
      </c>
      <c r="H3056" s="15">
        <v>45717</v>
      </c>
      <c r="I3056" s="15" t="s">
        <v>23386</v>
      </c>
      <c r="J3056" s="15" t="s">
        <v>23387</v>
      </c>
      <c r="K3056" s="15" t="s">
        <v>45327</v>
      </c>
      <c r="L3056" s="15" t="s">
        <v>441</v>
      </c>
      <c r="M3056" s="15" t="s">
        <v>579</v>
      </c>
      <c r="N3056" s="14">
        <v>2024</v>
      </c>
      <c r="O3056" s="15" t="s">
        <v>23388</v>
      </c>
      <c r="P3056" s="15" t="s">
        <v>106</v>
      </c>
      <c r="Q3056" s="15" t="s">
        <v>47032</v>
      </c>
      <c r="R3056" s="15" t="s">
        <v>14940</v>
      </c>
      <c r="S3056" s="15" t="s">
        <v>23389</v>
      </c>
      <c r="T3056" s="15" t="s">
        <v>4809</v>
      </c>
      <c r="U3056" s="15" t="s">
        <v>53</v>
      </c>
      <c r="V3056" s="15" t="s">
        <v>45573</v>
      </c>
      <c r="W3056" s="15" t="s">
        <v>1049</v>
      </c>
      <c r="X3056" s="15" t="str">
        <f>_xlfn.XLOOKUP(_LOOKUP[[#This Row],[AdjusterMemberName]],_Adjuster[Adjuster Name],_Adjuster[Email],,0)</f>
        <v>cPenate@knightcompany.com</v>
      </c>
      <c r="Y3056" s="15" t="str">
        <f>_xlfn.XLOOKUP(_LOOKUP[[#This Row],[AdjusterMemberName]],_Adjuster[Adjuster Name],_Adjuster[Phone Number],,0)</f>
        <v>424-559-5385</v>
      </c>
      <c r="Z3056" s="15" t="s">
        <v>23390</v>
      </c>
      <c r="AA30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2236 Teakwood Way, Hanford  CA 93230</v>
      </c>
      <c r="AB3056" s="15"/>
    </row>
    <row r="3057" spans="1:28" x14ac:dyDescent="0.3">
      <c r="A3057" s="14">
        <v>1</v>
      </c>
      <c r="B3057" s="14">
        <v>1</v>
      </c>
      <c r="C3057" s="15" t="s">
        <v>23391</v>
      </c>
      <c r="D3057" s="15" t="s">
        <v>23392</v>
      </c>
      <c r="E3057" s="15">
        <v>45594</v>
      </c>
      <c r="F3057" s="15" t="s">
        <v>23393</v>
      </c>
      <c r="G3057" s="15">
        <v>45427</v>
      </c>
      <c r="H3057" s="15">
        <v>45611</v>
      </c>
      <c r="I3057" s="15" t="s">
        <v>23394</v>
      </c>
      <c r="J3057" s="15" t="s">
        <v>23395</v>
      </c>
      <c r="K3057" s="15" t="s">
        <v>45481</v>
      </c>
      <c r="L3057" s="15" t="s">
        <v>103</v>
      </c>
      <c r="M3057" s="15" t="s">
        <v>890</v>
      </c>
      <c r="N3057" s="14">
        <v>2023</v>
      </c>
      <c r="O3057" s="15" t="s">
        <v>23396</v>
      </c>
      <c r="P3057" s="15" t="s">
        <v>106</v>
      </c>
      <c r="Q3057" s="15" t="s">
        <v>47006</v>
      </c>
      <c r="R3057" s="15" t="s">
        <v>23397</v>
      </c>
      <c r="S3057" s="15" t="s">
        <v>23398</v>
      </c>
      <c r="T3057" s="15" t="s">
        <v>174</v>
      </c>
      <c r="U3057" s="15" t="s">
        <v>53</v>
      </c>
      <c r="V3057" s="15" t="s">
        <v>46243</v>
      </c>
      <c r="W3057" s="15" t="s">
        <v>1186</v>
      </c>
      <c r="X3057" s="15" t="str">
        <f>_xlfn.XLOOKUP(_LOOKUP[[#This Row],[AdjusterMemberName]],_Adjuster[Adjuster Name],_Adjuster[Email],,0)</f>
        <v>sAkinleye@knightcompany.com</v>
      </c>
      <c r="Y3057" s="15" t="str">
        <f>_xlfn.XLOOKUP(_LOOKUP[[#This Row],[AdjusterMemberName]],_Adjuster[Adjuster Name],_Adjuster[Phone Number],,0)</f>
        <v>424-559-5280</v>
      </c>
      <c r="Z3057" s="15" t="s">
        <v>23399</v>
      </c>
      <c r="AA30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8337 Blackburn Ave Apt 4, Los Angeles  CA 90048</v>
      </c>
      <c r="AB3057" s="15"/>
    </row>
    <row r="3058" spans="1:28" x14ac:dyDescent="0.3">
      <c r="A3058" s="14">
        <v>1</v>
      </c>
      <c r="B3058" s="14">
        <v>1</v>
      </c>
      <c r="C3058" s="15" t="s">
        <v>23400</v>
      </c>
      <c r="D3058" s="15" t="s">
        <v>23400</v>
      </c>
      <c r="E3058" s="15">
        <v>45594</v>
      </c>
      <c r="F3058" s="15" t="s">
        <v>23401</v>
      </c>
      <c r="G3058" s="15">
        <v>45562</v>
      </c>
      <c r="H3058" s="15">
        <v>45743</v>
      </c>
      <c r="I3058" s="15" t="s">
        <v>23402</v>
      </c>
      <c r="J3058" s="15" t="s">
        <v>23403</v>
      </c>
      <c r="K3058" s="15" t="s">
        <v>45332</v>
      </c>
      <c r="L3058" s="15" t="s">
        <v>128</v>
      </c>
      <c r="M3058" s="15" t="s">
        <v>129</v>
      </c>
      <c r="N3058" s="14">
        <v>2020</v>
      </c>
      <c r="O3058" s="15" t="s">
        <v>23404</v>
      </c>
      <c r="P3058" s="15" t="s">
        <v>106</v>
      </c>
      <c r="Q3058" s="15" t="s">
        <v>47012</v>
      </c>
      <c r="R3058" s="15" t="s">
        <v>23405</v>
      </c>
      <c r="S3058" s="15" t="s">
        <v>23406</v>
      </c>
      <c r="T3058" s="15" t="s">
        <v>971</v>
      </c>
      <c r="U3058" s="15" t="s">
        <v>53</v>
      </c>
      <c r="V3058" s="15" t="s">
        <v>45625</v>
      </c>
      <c r="W3058" s="15" t="s">
        <v>850</v>
      </c>
      <c r="X3058" s="15" t="e">
        <f>_xlfn.XLOOKUP(_LOOKUP[[#This Row],[AdjusterMemberName]],_Adjuster[Adjuster Name],_Adjuster[Email],,0)</f>
        <v>#N/A</v>
      </c>
      <c r="Y3058" s="15" t="e">
        <f>_xlfn.XLOOKUP(_LOOKUP[[#This Row],[AdjusterMemberName]],_Adjuster[Adjuster Name],_Adjuster[Phone Number],,0)</f>
        <v>#N/A</v>
      </c>
      <c r="Z3058" s="15" t="s">
        <v>23407</v>
      </c>
      <c r="AA30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31605 Boulder Vista Dr, Lake Elsinore  CA 92532</v>
      </c>
      <c r="AB3058" s="15"/>
    </row>
    <row r="3059" spans="1:28" x14ac:dyDescent="0.3">
      <c r="A3059" s="14">
        <v>1</v>
      </c>
      <c r="B3059" s="14">
        <v>1</v>
      </c>
      <c r="C3059" s="15" t="s">
        <v>23237</v>
      </c>
      <c r="D3059" s="15" t="s">
        <v>23237</v>
      </c>
      <c r="E3059" s="15">
        <v>45594</v>
      </c>
      <c r="F3059" s="15" t="s">
        <v>23238</v>
      </c>
      <c r="G3059" s="15">
        <v>45483</v>
      </c>
      <c r="H3059" s="15">
        <v>45667</v>
      </c>
      <c r="I3059" s="15" t="s">
        <v>23424</v>
      </c>
      <c r="J3059" s="15" t="s">
        <v>23425</v>
      </c>
      <c r="K3059" s="15" t="s">
        <v>45332</v>
      </c>
      <c r="L3059" s="15" t="s">
        <v>128</v>
      </c>
      <c r="M3059" s="15" t="s">
        <v>836</v>
      </c>
      <c r="N3059" s="14">
        <v>2014</v>
      </c>
      <c r="O3059" s="15" t="s">
        <v>23426</v>
      </c>
      <c r="P3059" s="15" t="s">
        <v>106</v>
      </c>
      <c r="Q3059" s="15" t="s">
        <v>47019</v>
      </c>
      <c r="R3059" s="15" t="s">
        <v>23242</v>
      </c>
      <c r="S3059" s="15" t="s">
        <v>23243</v>
      </c>
      <c r="T3059" s="15" t="s">
        <v>1782</v>
      </c>
      <c r="U3059" s="15" t="s">
        <v>53</v>
      </c>
      <c r="V3059" s="15" t="s">
        <v>45758</v>
      </c>
      <c r="W3059" s="15" t="s">
        <v>1049</v>
      </c>
      <c r="X3059" s="15" t="str">
        <f>_xlfn.XLOOKUP(_LOOKUP[[#This Row],[AdjusterMemberName]],_Adjuster[Adjuster Name],_Adjuster[Email],,0)</f>
        <v>cPenate@knightcompany.com</v>
      </c>
      <c r="Y3059" s="15" t="str">
        <f>_xlfn.XLOOKUP(_LOOKUP[[#This Row],[AdjusterMemberName]],_Adjuster[Adjuster Name],_Adjuster[Phone Number],,0)</f>
        <v>424-559-5385</v>
      </c>
      <c r="Z3059" s="15" t="s">
        <v>23244</v>
      </c>
      <c r="AA30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1204 S Wilmington Ave Apt A, Compton  CA 90220</v>
      </c>
      <c r="AB3059" s="15"/>
    </row>
    <row r="3060" spans="1:28" x14ac:dyDescent="0.3">
      <c r="A3060" s="14">
        <v>1</v>
      </c>
      <c r="B3060" s="14">
        <v>1</v>
      </c>
      <c r="C3060" s="15" t="s">
        <v>23444</v>
      </c>
      <c r="D3060" s="15" t="s">
        <v>23445</v>
      </c>
      <c r="E3060" s="15">
        <v>45594</v>
      </c>
      <c r="F3060" s="15" t="s">
        <v>23446</v>
      </c>
      <c r="G3060" s="15">
        <v>45464</v>
      </c>
      <c r="H3060" s="15">
        <v>45647</v>
      </c>
      <c r="I3060" s="15" t="s">
        <v>23447</v>
      </c>
      <c r="J3060" s="15" t="s">
        <v>23448</v>
      </c>
      <c r="K3060" s="15" t="s">
        <v>45332</v>
      </c>
      <c r="L3060" s="15" t="s">
        <v>25</v>
      </c>
      <c r="M3060" s="15" t="s">
        <v>79</v>
      </c>
      <c r="N3060" s="14">
        <v>2022</v>
      </c>
      <c r="O3060" s="15" t="s">
        <v>23449</v>
      </c>
      <c r="P3060" s="15" t="s">
        <v>106</v>
      </c>
      <c r="Q3060" s="15" t="s">
        <v>47006</v>
      </c>
      <c r="R3060" s="15" t="s">
        <v>1364</v>
      </c>
      <c r="S3060" s="15" t="s">
        <v>23450</v>
      </c>
      <c r="T3060" s="15" t="s">
        <v>746</v>
      </c>
      <c r="U3060" s="15" t="s">
        <v>53</v>
      </c>
      <c r="V3060" s="15" t="s">
        <v>46203</v>
      </c>
      <c r="W3060" s="15" t="s">
        <v>1624</v>
      </c>
      <c r="X3060" s="15" t="e">
        <f>_xlfn.XLOOKUP(_LOOKUP[[#This Row],[AdjusterMemberName]],_Adjuster[Adjuster Name],_Adjuster[Email],,0)</f>
        <v>#N/A</v>
      </c>
      <c r="Y3060" s="15" t="e">
        <f>_xlfn.XLOOKUP(_LOOKUP[[#This Row],[AdjusterMemberName]],_Adjuster[Adjuster Name],_Adjuster[Phone Number],,0)</f>
        <v>#N/A</v>
      </c>
      <c r="Z3060" s="15" t="s">
        <v>23451</v>
      </c>
      <c r="AA30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4839 Fir St, Pico Rivera  CA 90660</v>
      </c>
      <c r="AB3060" s="15"/>
    </row>
    <row r="3061" spans="1:28" x14ac:dyDescent="0.3">
      <c r="A3061" s="14">
        <v>1</v>
      </c>
      <c r="B3061" s="14">
        <v>1</v>
      </c>
      <c r="C3061" s="15" t="s">
        <v>23469</v>
      </c>
      <c r="D3061" s="15" t="s">
        <v>23469</v>
      </c>
      <c r="E3061" s="15">
        <v>45594</v>
      </c>
      <c r="F3061" s="15" t="s">
        <v>23470</v>
      </c>
      <c r="G3061" s="15">
        <v>45479</v>
      </c>
      <c r="H3061" s="15">
        <v>45663</v>
      </c>
      <c r="I3061" s="15" t="s">
        <v>23471</v>
      </c>
      <c r="J3061" s="15" t="s">
        <v>23472</v>
      </c>
      <c r="K3061" s="15" t="s">
        <v>45330</v>
      </c>
      <c r="L3061" s="15" t="s">
        <v>25</v>
      </c>
      <c r="M3061" s="15" t="s">
        <v>2170</v>
      </c>
      <c r="N3061" s="14">
        <v>2024</v>
      </c>
      <c r="O3061" s="15" t="s">
        <v>23473</v>
      </c>
      <c r="P3061" s="15" t="s">
        <v>106</v>
      </c>
      <c r="Q3061" s="15" t="s">
        <v>47019</v>
      </c>
      <c r="R3061" s="15" t="s">
        <v>1648</v>
      </c>
      <c r="S3061" s="15" t="s">
        <v>23474</v>
      </c>
      <c r="T3061" s="15" t="s">
        <v>404</v>
      </c>
      <c r="U3061" s="15" t="s">
        <v>53</v>
      </c>
      <c r="V3061" s="15" t="s">
        <v>45417</v>
      </c>
      <c r="W3061" s="15" t="s">
        <v>1357</v>
      </c>
      <c r="X3061" s="15" t="str">
        <f>_xlfn.XLOOKUP(_LOOKUP[[#This Row],[AdjusterMemberName]],_Adjuster[Adjuster Name],_Adjuster[Email],,0)</f>
        <v>jRivera1@knightcompany.com</v>
      </c>
      <c r="Y3061" s="15" t="str">
        <f>_xlfn.XLOOKUP(_LOOKUP[[#This Row],[AdjusterMemberName]],_Adjuster[Adjuster Name],_Adjuster[Phone Number],,0)</f>
        <v>424-559-5239</v>
      </c>
      <c r="Z3061" s="15" t="s">
        <v>23475</v>
      </c>
      <c r="AA30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37850 23 E G8, Palmdale  CA 93550</v>
      </c>
      <c r="AB3061" s="15"/>
    </row>
    <row r="3062" spans="1:28" x14ac:dyDescent="0.3">
      <c r="A3062" s="14">
        <v>1</v>
      </c>
      <c r="B3062" s="14">
        <v>1</v>
      </c>
      <c r="C3062" s="15" t="s">
        <v>23492</v>
      </c>
      <c r="D3062" s="15" t="s">
        <v>23492</v>
      </c>
      <c r="E3062" s="15">
        <v>45594</v>
      </c>
      <c r="F3062" s="15" t="s">
        <v>23493</v>
      </c>
      <c r="G3062" s="15">
        <v>45450</v>
      </c>
      <c r="H3062" s="15">
        <v>45633</v>
      </c>
      <c r="I3062" s="15" t="s">
        <v>23494</v>
      </c>
      <c r="J3062" s="15" t="s">
        <v>23495</v>
      </c>
      <c r="K3062" s="15" t="s">
        <v>45345</v>
      </c>
      <c r="L3062" s="15" t="s">
        <v>281</v>
      </c>
      <c r="M3062" s="15" t="s">
        <v>282</v>
      </c>
      <c r="N3062" s="14">
        <v>2020</v>
      </c>
      <c r="O3062" s="15" t="s">
        <v>23496</v>
      </c>
      <c r="P3062" s="15" t="s">
        <v>106</v>
      </c>
      <c r="Q3062" s="15" t="s">
        <v>47081</v>
      </c>
      <c r="R3062" s="15" t="s">
        <v>23497</v>
      </c>
      <c r="S3062" s="15" t="s">
        <v>23498</v>
      </c>
      <c r="T3062" s="15" t="s">
        <v>308</v>
      </c>
      <c r="U3062" s="15" t="s">
        <v>53</v>
      </c>
      <c r="V3062" s="15" t="s">
        <v>45432</v>
      </c>
      <c r="W3062" s="15" t="s">
        <v>850</v>
      </c>
      <c r="X3062" s="15" t="e">
        <f>_xlfn.XLOOKUP(_LOOKUP[[#This Row],[AdjusterMemberName]],_Adjuster[Adjuster Name],_Adjuster[Email],,0)</f>
        <v>#N/A</v>
      </c>
      <c r="Y3062" s="15" t="e">
        <f>_xlfn.XLOOKUP(_LOOKUP[[#This Row],[AdjusterMemberName]],_Adjuster[Adjuster Name],_Adjuster[Phone Number],,0)</f>
        <v>#N/A</v>
      </c>
      <c r="Z3062" s="15" t="s">
        <v>23499</v>
      </c>
      <c r="AA30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3495 Albany St, Riverside  CA 92503</v>
      </c>
      <c r="AB3062" s="15"/>
    </row>
    <row r="3063" spans="1:28" x14ac:dyDescent="0.3">
      <c r="A3063" s="14">
        <v>1</v>
      </c>
      <c r="B3063" s="14">
        <v>1</v>
      </c>
      <c r="C3063" s="15" t="s">
        <v>23869</v>
      </c>
      <c r="D3063" s="15" t="s">
        <v>23869</v>
      </c>
      <c r="E3063" s="15">
        <v>45594</v>
      </c>
      <c r="F3063" s="15" t="s">
        <v>23870</v>
      </c>
      <c r="G3063" s="15">
        <v>45419</v>
      </c>
      <c r="H3063" s="15">
        <v>45603</v>
      </c>
      <c r="I3063" s="15" t="s">
        <v>23871</v>
      </c>
      <c r="J3063" s="15" t="s">
        <v>23872</v>
      </c>
      <c r="K3063" s="15" t="s">
        <v>45339</v>
      </c>
      <c r="L3063" s="15" t="s">
        <v>128</v>
      </c>
      <c r="M3063" s="15" t="s">
        <v>2179</v>
      </c>
      <c r="N3063" s="14">
        <v>2024</v>
      </c>
      <c r="O3063" s="15" t="s">
        <v>23873</v>
      </c>
      <c r="P3063" s="15" t="s">
        <v>106</v>
      </c>
      <c r="Q3063" s="15" t="s">
        <v>47073</v>
      </c>
      <c r="R3063" s="15" t="s">
        <v>23874</v>
      </c>
      <c r="S3063" s="15" t="s">
        <v>23875</v>
      </c>
      <c r="T3063" s="15" t="s">
        <v>174</v>
      </c>
      <c r="U3063" s="15" t="s">
        <v>53</v>
      </c>
      <c r="V3063" s="15" t="s">
        <v>45585</v>
      </c>
      <c r="W3063" s="15" t="s">
        <v>1357</v>
      </c>
      <c r="X3063" s="15" t="str">
        <f>_xlfn.XLOOKUP(_LOOKUP[[#This Row],[AdjusterMemberName]],_Adjuster[Adjuster Name],_Adjuster[Email],,0)</f>
        <v>jRivera1@knightcompany.com</v>
      </c>
      <c r="Y3063" s="15" t="str">
        <f>_xlfn.XLOOKUP(_LOOKUP[[#This Row],[AdjusterMemberName]],_Adjuster[Adjuster Name],_Adjuster[Phone Number],,0)</f>
        <v>424-559-5239</v>
      </c>
      <c r="Z3063" s="15" t="s">
        <v>23876</v>
      </c>
      <c r="AA30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2910 Leeward Ave Apt 202, Los Angeles  CA 90005</v>
      </c>
      <c r="AB3063" s="15"/>
    </row>
    <row r="3064" spans="1:28" x14ac:dyDescent="0.3">
      <c r="A3064" s="14">
        <v>1</v>
      </c>
      <c r="B3064" s="14">
        <v>1</v>
      </c>
      <c r="C3064" s="15" t="s">
        <v>24312</v>
      </c>
      <c r="D3064" s="15" t="s">
        <v>24312</v>
      </c>
      <c r="E3064" s="15">
        <v>45594</v>
      </c>
      <c r="F3064" s="15" t="s">
        <v>24313</v>
      </c>
      <c r="G3064" s="15">
        <v>45222</v>
      </c>
      <c r="H3064" s="15">
        <v>45405</v>
      </c>
      <c r="I3064" s="15" t="s">
        <v>24314</v>
      </c>
      <c r="J3064" s="15" t="s">
        <v>24315</v>
      </c>
      <c r="K3064" s="15" t="s">
        <v>45506</v>
      </c>
      <c r="L3064" s="15" t="s">
        <v>25</v>
      </c>
      <c r="M3064" s="15" t="s">
        <v>24316</v>
      </c>
      <c r="N3064" s="14">
        <v>2013</v>
      </c>
      <c r="O3064" s="15" t="s">
        <v>24317</v>
      </c>
      <c r="P3064" s="15" t="s">
        <v>106</v>
      </c>
      <c r="Q3064" s="15" t="s">
        <v>119</v>
      </c>
      <c r="R3064" s="15" t="s">
        <v>24318</v>
      </c>
      <c r="S3064" s="15" t="s">
        <v>24319</v>
      </c>
      <c r="T3064" s="15" t="s">
        <v>1930</v>
      </c>
      <c r="U3064" s="15" t="s">
        <v>53</v>
      </c>
      <c r="V3064" s="15" t="s">
        <v>46492</v>
      </c>
      <c r="W3064" s="15" t="s">
        <v>22473</v>
      </c>
      <c r="X3064" s="15" t="e">
        <f>_xlfn.XLOOKUP(_LOOKUP[[#This Row],[AdjusterMemberName]],_Adjuster[Adjuster Name],_Adjuster[Email],,0)</f>
        <v>#N/A</v>
      </c>
      <c r="Y3064" s="15" t="e">
        <f>_xlfn.XLOOKUP(_LOOKUP[[#This Row],[AdjusterMemberName]],_Adjuster[Adjuster Name],_Adjuster[Phone Number],,0)</f>
        <v>#N/A</v>
      </c>
      <c r="Z3064" s="15" t="s">
        <v>24320</v>
      </c>
      <c r="AA30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2586 Anchor Ave, Port Hueneme  CA 93041</v>
      </c>
      <c r="AB3064" s="15">
        <v>45265</v>
      </c>
    </row>
    <row r="3065" spans="1:28" x14ac:dyDescent="0.3">
      <c r="A3065" s="14">
        <v>0</v>
      </c>
      <c r="B3065" s="14">
        <v>1</v>
      </c>
      <c r="C3065" s="15" t="s">
        <v>26770</v>
      </c>
      <c r="D3065" s="15" t="s">
        <v>26771</v>
      </c>
      <c r="E3065" s="15">
        <v>45594</v>
      </c>
      <c r="F3065" s="15" t="s">
        <v>26772</v>
      </c>
      <c r="G3065" s="15"/>
      <c r="H3065" s="15"/>
      <c r="I3065" s="15" t="s">
        <v>26773</v>
      </c>
      <c r="J3065" s="15" t="s">
        <v>26774</v>
      </c>
      <c r="K3065" s="15" t="s">
        <v>46026</v>
      </c>
      <c r="L3065" s="15" t="s">
        <v>314</v>
      </c>
      <c r="M3065" s="15" t="s">
        <v>26775</v>
      </c>
      <c r="N3065" s="14">
        <v>2023</v>
      </c>
      <c r="O3065" s="15" t="s">
        <v>26776</v>
      </c>
      <c r="P3065" s="15" t="s">
        <v>106</v>
      </c>
      <c r="Q3065" s="15"/>
      <c r="R3065" s="15"/>
      <c r="S3065" s="15"/>
      <c r="T3065" s="15"/>
      <c r="U3065" s="15"/>
      <c r="V3065" s="15"/>
      <c r="W3065" s="15" t="s">
        <v>1049</v>
      </c>
      <c r="X3065" s="15" t="str">
        <f>_xlfn.XLOOKUP(_LOOKUP[[#This Row],[AdjusterMemberName]],_Adjuster[Adjuster Name],_Adjuster[Email],,0)</f>
        <v>cPenate@knightcompany.com</v>
      </c>
      <c r="Y3065" s="15" t="str">
        <f>_xlfn.XLOOKUP(_LOOKUP[[#This Row],[AdjusterMemberName]],_Adjuster[Adjuster Name],_Adjuster[Phone Number],,0)</f>
        <v>424-559-5385</v>
      </c>
      <c r="Z3065" s="15"/>
      <c r="AA3065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3065" s="15"/>
    </row>
    <row r="3066" spans="1:28" x14ac:dyDescent="0.3">
      <c r="A3066" s="14">
        <v>1</v>
      </c>
      <c r="B3066" s="14">
        <v>1</v>
      </c>
      <c r="C3066" s="15" t="s">
        <v>17807</v>
      </c>
      <c r="D3066" s="15" t="s">
        <v>17807</v>
      </c>
      <c r="E3066" s="15">
        <v>45593</v>
      </c>
      <c r="F3066" s="15" t="s">
        <v>17808</v>
      </c>
      <c r="G3066" s="15">
        <v>45474</v>
      </c>
      <c r="H3066" s="15">
        <v>45658</v>
      </c>
      <c r="I3066" s="15" t="s">
        <v>23269</v>
      </c>
      <c r="J3066" s="15" t="s">
        <v>23270</v>
      </c>
      <c r="K3066" s="15" t="s">
        <v>45458</v>
      </c>
      <c r="L3066" s="15" t="s">
        <v>139</v>
      </c>
      <c r="M3066" s="15" t="s">
        <v>1152</v>
      </c>
      <c r="N3066" s="14">
        <v>2005</v>
      </c>
      <c r="O3066" s="15" t="s">
        <v>23271</v>
      </c>
      <c r="P3066" s="15" t="s">
        <v>106</v>
      </c>
      <c r="Q3066" s="15" t="s">
        <v>119</v>
      </c>
      <c r="R3066" s="15" t="s">
        <v>17812</v>
      </c>
      <c r="S3066" s="15" t="s">
        <v>17813</v>
      </c>
      <c r="T3066" s="15" t="s">
        <v>424</v>
      </c>
      <c r="U3066" s="15" t="s">
        <v>53</v>
      </c>
      <c r="V3066" s="15" t="s">
        <v>46084</v>
      </c>
      <c r="W3066" s="15" t="s">
        <v>1658</v>
      </c>
      <c r="X3066" s="15" t="str">
        <f>_xlfn.XLOOKUP(_LOOKUP[[#This Row],[AdjusterMemberName]],_Adjuster[Adjuster Name],_Adjuster[Email],,0)</f>
        <v>RDavila@knightcompany.com</v>
      </c>
      <c r="Y3066" s="15" t="str">
        <f>_xlfn.XLOOKUP(_LOOKUP[[#This Row],[AdjusterMemberName]],_Adjuster[Adjuster Name],_Adjuster[Phone Number],,0)</f>
        <v>424-559-5663</v>
      </c>
      <c r="Z3066" s="15" t="s">
        <v>17814</v>
      </c>
      <c r="AA30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3057 Little Mountain Dr, San Bernardino  CA 92405</v>
      </c>
      <c r="AB3066" s="15">
        <v>45506</v>
      </c>
    </row>
    <row r="3067" spans="1:28" x14ac:dyDescent="0.3">
      <c r="A3067" s="14">
        <v>1</v>
      </c>
      <c r="B3067" s="14">
        <v>0</v>
      </c>
      <c r="C3067" s="15" t="s">
        <v>23300</v>
      </c>
      <c r="D3067" s="15" t="s">
        <v>23301</v>
      </c>
      <c r="E3067" s="15">
        <v>45593</v>
      </c>
      <c r="F3067" s="15" t="s">
        <v>23302</v>
      </c>
      <c r="G3067" s="15">
        <v>45481</v>
      </c>
      <c r="H3067" s="15">
        <v>45665</v>
      </c>
      <c r="I3067" s="15" t="s">
        <v>23303</v>
      </c>
      <c r="J3067" s="15" t="s">
        <v>23304</v>
      </c>
      <c r="K3067" s="15" t="s">
        <v>45815</v>
      </c>
      <c r="L3067" s="15" t="s">
        <v>25</v>
      </c>
      <c r="M3067" s="15" t="s">
        <v>3418</v>
      </c>
      <c r="N3067" s="14">
        <v>2023</v>
      </c>
      <c r="O3067" s="15" t="s">
        <v>23305</v>
      </c>
      <c r="P3067" s="15" t="s">
        <v>106</v>
      </c>
      <c r="Q3067" s="15" t="s">
        <v>47019</v>
      </c>
      <c r="R3067" s="15" t="s">
        <v>23306</v>
      </c>
      <c r="S3067" s="15" t="s">
        <v>23307</v>
      </c>
      <c r="T3067" s="15" t="s">
        <v>811</v>
      </c>
      <c r="U3067" s="15" t="s">
        <v>53</v>
      </c>
      <c r="V3067" s="15" t="s">
        <v>45558</v>
      </c>
      <c r="W3067" s="15" t="s">
        <v>3184</v>
      </c>
      <c r="X3067" s="15" t="str">
        <f>_xlfn.XLOOKUP(_LOOKUP[[#This Row],[AdjusterMemberName]],_Adjuster[Adjuster Name],_Adjuster[Email],,0)</f>
        <v>mQualls@knightcompany.com</v>
      </c>
      <c r="Y3067" s="15" t="str">
        <f>_xlfn.XLOOKUP(_LOOKUP[[#This Row],[AdjusterMemberName]],_Adjuster[Adjuster Name],_Adjuster[Phone Number],,0)</f>
        <v>424-559-5436</v>
      </c>
      <c r="Z3067" s="15" t="s">
        <v>23308</v>
      </c>
      <c r="AA30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250 Wilkerson Ave Apt 556, Perris  CA 92570</v>
      </c>
      <c r="AB3067" s="15">
        <v>45611</v>
      </c>
    </row>
    <row r="3068" spans="1:28" x14ac:dyDescent="0.3">
      <c r="A3068" s="14">
        <v>1</v>
      </c>
      <c r="B3068" s="14">
        <v>1</v>
      </c>
      <c r="C3068" s="15" t="s">
        <v>17995</v>
      </c>
      <c r="D3068" s="15" t="s">
        <v>17995</v>
      </c>
      <c r="E3068" s="15">
        <v>45593</v>
      </c>
      <c r="F3068" s="15" t="s">
        <v>17997</v>
      </c>
      <c r="G3068" s="15">
        <v>45479</v>
      </c>
      <c r="H3068" s="15">
        <v>45663</v>
      </c>
      <c r="I3068" s="15" t="s">
        <v>23320</v>
      </c>
      <c r="J3068" s="15" t="s">
        <v>23321</v>
      </c>
      <c r="K3068" s="15" t="s">
        <v>45434</v>
      </c>
      <c r="L3068" s="15" t="s">
        <v>103</v>
      </c>
      <c r="M3068" s="15" t="s">
        <v>890</v>
      </c>
      <c r="N3068" s="14">
        <v>2022</v>
      </c>
      <c r="O3068" s="15" t="s">
        <v>23322</v>
      </c>
      <c r="P3068" s="15" t="s">
        <v>106</v>
      </c>
      <c r="Q3068" s="15" t="s">
        <v>47061</v>
      </c>
      <c r="R3068" s="15" t="s">
        <v>18001</v>
      </c>
      <c r="S3068" s="15" t="s">
        <v>18002</v>
      </c>
      <c r="T3068" s="15" t="s">
        <v>308</v>
      </c>
      <c r="U3068" s="15" t="s">
        <v>53</v>
      </c>
      <c r="V3068" s="15" t="s">
        <v>45432</v>
      </c>
      <c r="W3068" s="15" t="s">
        <v>1624</v>
      </c>
      <c r="X3068" s="15" t="e">
        <f>_xlfn.XLOOKUP(_LOOKUP[[#This Row],[AdjusterMemberName]],_Adjuster[Adjuster Name],_Adjuster[Email],,0)</f>
        <v>#N/A</v>
      </c>
      <c r="Y3068" s="15" t="e">
        <f>_xlfn.XLOOKUP(_LOOKUP[[#This Row],[AdjusterMemberName]],_Adjuster[Adjuster Name],_Adjuster[Phone Number],,0)</f>
        <v>#N/A</v>
      </c>
      <c r="Z3068" s="15" t="s">
        <v>18003</v>
      </c>
      <c r="AA30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8927 Amber St, Riverside  CA 92503</v>
      </c>
      <c r="AB3068" s="15"/>
    </row>
    <row r="3069" spans="1:28" x14ac:dyDescent="0.3">
      <c r="A3069" s="14">
        <v>1</v>
      </c>
      <c r="B3069" s="14">
        <v>1</v>
      </c>
      <c r="C3069" s="15" t="s">
        <v>23323</v>
      </c>
      <c r="D3069" s="15" t="s">
        <v>23324</v>
      </c>
      <c r="E3069" s="15">
        <v>45593</v>
      </c>
      <c r="F3069" s="15" t="s">
        <v>23325</v>
      </c>
      <c r="G3069" s="15">
        <v>45555</v>
      </c>
      <c r="H3069" s="15">
        <v>45736</v>
      </c>
      <c r="I3069" s="15" t="s">
        <v>23326</v>
      </c>
      <c r="J3069" s="15" t="s">
        <v>23327</v>
      </c>
      <c r="K3069" s="15" t="s">
        <v>45388</v>
      </c>
      <c r="L3069" s="15" t="s">
        <v>314</v>
      </c>
      <c r="M3069" s="15" t="s">
        <v>315</v>
      </c>
      <c r="N3069" s="14">
        <v>2015</v>
      </c>
      <c r="O3069" s="15" t="s">
        <v>23328</v>
      </c>
      <c r="P3069" s="15" t="s">
        <v>106</v>
      </c>
      <c r="Q3069" s="15" t="s">
        <v>47038</v>
      </c>
      <c r="R3069" s="15" t="s">
        <v>162</v>
      </c>
      <c r="S3069" s="15" t="s">
        <v>23329</v>
      </c>
      <c r="T3069" s="15" t="s">
        <v>11815</v>
      </c>
      <c r="U3069" s="15" t="s">
        <v>53</v>
      </c>
      <c r="V3069" s="15" t="s">
        <v>45916</v>
      </c>
      <c r="W3069" s="15" t="s">
        <v>850</v>
      </c>
      <c r="X3069" s="15" t="e">
        <f>_xlfn.XLOOKUP(_LOOKUP[[#This Row],[AdjusterMemberName]],_Adjuster[Adjuster Name],_Adjuster[Email],,0)</f>
        <v>#N/A</v>
      </c>
      <c r="Y3069" s="15" t="e">
        <f>_xlfn.XLOOKUP(_LOOKUP[[#This Row],[AdjusterMemberName]],_Adjuster[Adjuster Name],_Adjuster[Phone Number],,0)</f>
        <v>#N/A</v>
      </c>
      <c r="Z3069" s="15" t="s">
        <v>23330</v>
      </c>
      <c r="AA30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351 Bundy Ave, Clovis  CA 93611</v>
      </c>
      <c r="AB3069" s="15"/>
    </row>
    <row r="3070" spans="1:28" x14ac:dyDescent="0.3">
      <c r="A3070" s="14">
        <v>1</v>
      </c>
      <c r="B3070" s="14">
        <v>1</v>
      </c>
      <c r="C3070" s="15" t="s">
        <v>23339</v>
      </c>
      <c r="D3070" s="15" t="s">
        <v>23340</v>
      </c>
      <c r="E3070" s="15">
        <v>45593</v>
      </c>
      <c r="F3070" s="15" t="s">
        <v>23341</v>
      </c>
      <c r="G3070" s="15">
        <v>45562</v>
      </c>
      <c r="H3070" s="15">
        <v>45743</v>
      </c>
      <c r="I3070" s="15" t="s">
        <v>23342</v>
      </c>
      <c r="J3070" s="15" t="s">
        <v>23343</v>
      </c>
      <c r="K3070" s="15" t="s">
        <v>45493</v>
      </c>
      <c r="L3070" s="15" t="s">
        <v>128</v>
      </c>
      <c r="M3070" s="15" t="s">
        <v>170</v>
      </c>
      <c r="N3070" s="14">
        <v>2021</v>
      </c>
      <c r="O3070" s="15" t="s">
        <v>23344</v>
      </c>
      <c r="P3070" s="15" t="s">
        <v>106</v>
      </c>
      <c r="Q3070" s="15" t="s">
        <v>47018</v>
      </c>
      <c r="R3070" s="15" t="s">
        <v>23345</v>
      </c>
      <c r="S3070" s="15" t="s">
        <v>23346</v>
      </c>
      <c r="T3070" s="15" t="s">
        <v>424</v>
      </c>
      <c r="U3070" s="15" t="s">
        <v>53</v>
      </c>
      <c r="V3070" s="15" t="s">
        <v>45717</v>
      </c>
      <c r="W3070" s="15" t="s">
        <v>1357</v>
      </c>
      <c r="X3070" s="15" t="str">
        <f>_xlfn.XLOOKUP(_LOOKUP[[#This Row],[AdjusterMemberName]],_Adjuster[Adjuster Name],_Adjuster[Email],,0)</f>
        <v>jRivera1@knightcompany.com</v>
      </c>
      <c r="Y3070" s="15" t="str">
        <f>_xlfn.XLOOKUP(_LOOKUP[[#This Row],[AdjusterMemberName]],_Adjuster[Adjuster Name],_Adjuster[Phone Number],,0)</f>
        <v>424-559-5239</v>
      </c>
      <c r="Z3070" s="15" t="s">
        <v>23347</v>
      </c>
      <c r="AA30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4044 Rubidoux Blvd Apt A, Riverside  CA 92509</v>
      </c>
      <c r="AB3070" s="15"/>
    </row>
    <row r="3071" spans="1:28" x14ac:dyDescent="0.3">
      <c r="A3071" s="14">
        <v>1</v>
      </c>
      <c r="B3071" s="14">
        <v>1</v>
      </c>
      <c r="C3071" s="15" t="s">
        <v>23427</v>
      </c>
      <c r="D3071" s="15" t="s">
        <v>23428</v>
      </c>
      <c r="E3071" s="15">
        <v>45593</v>
      </c>
      <c r="F3071" s="15" t="s">
        <v>23429</v>
      </c>
      <c r="G3071" s="15">
        <v>45567</v>
      </c>
      <c r="H3071" s="15">
        <v>45749</v>
      </c>
      <c r="I3071" s="15" t="s">
        <v>23430</v>
      </c>
      <c r="J3071" s="15" t="s">
        <v>23431</v>
      </c>
      <c r="K3071" s="15" t="s">
        <v>45341</v>
      </c>
      <c r="L3071" s="15" t="s">
        <v>806</v>
      </c>
      <c r="M3071" s="15" t="s">
        <v>23432</v>
      </c>
      <c r="N3071" s="14">
        <v>2007</v>
      </c>
      <c r="O3071" s="15" t="s">
        <v>23433</v>
      </c>
      <c r="P3071" s="15" t="s">
        <v>106</v>
      </c>
      <c r="Q3071" s="15" t="s">
        <v>47019</v>
      </c>
      <c r="R3071" s="15" t="s">
        <v>931</v>
      </c>
      <c r="S3071" s="15" t="s">
        <v>23434</v>
      </c>
      <c r="T3071" s="15" t="s">
        <v>8399</v>
      </c>
      <c r="U3071" s="15" t="s">
        <v>53</v>
      </c>
      <c r="V3071" s="15" t="s">
        <v>46120</v>
      </c>
      <c r="W3071" s="15" t="s">
        <v>1186</v>
      </c>
      <c r="X3071" s="15" t="str">
        <f>_xlfn.XLOOKUP(_LOOKUP[[#This Row],[AdjusterMemberName]],_Adjuster[Adjuster Name],_Adjuster[Email],,0)</f>
        <v>sAkinleye@knightcompany.com</v>
      </c>
      <c r="Y3071" s="15" t="str">
        <f>_xlfn.XLOOKUP(_LOOKUP[[#This Row],[AdjusterMemberName]],_Adjuster[Adjuster Name],_Adjuster[Phone Number],,0)</f>
        <v>424-559-5280</v>
      </c>
      <c r="Z3071" s="15" t="s">
        <v>23435</v>
      </c>
      <c r="AA30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141 Tognazzini Ave, Guadalupe  CA 93434</v>
      </c>
      <c r="AB3071" s="15"/>
    </row>
    <row r="3072" spans="1:28" x14ac:dyDescent="0.3">
      <c r="A3072" s="14">
        <v>1</v>
      </c>
      <c r="B3072" s="14">
        <v>1</v>
      </c>
      <c r="C3072" s="15" t="s">
        <v>23484</v>
      </c>
      <c r="D3072" s="15" t="s">
        <v>23485</v>
      </c>
      <c r="E3072" s="15">
        <v>45593</v>
      </c>
      <c r="F3072" s="15" t="s">
        <v>23486</v>
      </c>
      <c r="G3072" s="15">
        <v>45575</v>
      </c>
      <c r="H3072" s="15">
        <v>45757</v>
      </c>
      <c r="I3072" s="15" t="s">
        <v>23487</v>
      </c>
      <c r="J3072" s="15" t="s">
        <v>23488</v>
      </c>
      <c r="K3072" s="15" t="s">
        <v>45496</v>
      </c>
      <c r="L3072" s="15" t="s">
        <v>419</v>
      </c>
      <c r="M3072" s="15" t="s">
        <v>420</v>
      </c>
      <c r="N3072" s="14">
        <v>2020</v>
      </c>
      <c r="O3072" s="15" t="s">
        <v>23489</v>
      </c>
      <c r="P3072" s="15" t="s">
        <v>106</v>
      </c>
      <c r="Q3072" s="15" t="s">
        <v>47130</v>
      </c>
      <c r="R3072" s="15" t="s">
        <v>610</v>
      </c>
      <c r="S3072" s="15" t="s">
        <v>23490</v>
      </c>
      <c r="T3072" s="15" t="s">
        <v>14632</v>
      </c>
      <c r="U3072" s="15" t="s">
        <v>53</v>
      </c>
      <c r="V3072" s="15" t="s">
        <v>46194</v>
      </c>
      <c r="W3072" s="15" t="s">
        <v>3184</v>
      </c>
      <c r="X3072" s="15" t="str">
        <f>_xlfn.XLOOKUP(_LOOKUP[[#This Row],[AdjusterMemberName]],_Adjuster[Adjuster Name],_Adjuster[Email],,0)</f>
        <v>mQualls@knightcompany.com</v>
      </c>
      <c r="Y3072" s="15" t="str">
        <f>_xlfn.XLOOKUP(_LOOKUP[[#This Row],[AdjusterMemberName]],_Adjuster[Adjuster Name],_Adjuster[Phone Number],,0)</f>
        <v>424-559-5436</v>
      </c>
      <c r="Z3072" s="15" t="s">
        <v>23491</v>
      </c>
      <c r="AA30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17121 Grace Ln, Valley Center  CA 92082</v>
      </c>
      <c r="AB3072" s="15"/>
    </row>
    <row r="3073" spans="1:28" x14ac:dyDescent="0.3">
      <c r="A3073" s="14">
        <v>1</v>
      </c>
      <c r="B3073" s="14">
        <v>1</v>
      </c>
      <c r="C3073" s="15" t="s">
        <v>23523</v>
      </c>
      <c r="D3073" s="15" t="s">
        <v>23524</v>
      </c>
      <c r="E3073" s="15">
        <v>45593</v>
      </c>
      <c r="F3073" s="15" t="s">
        <v>23525</v>
      </c>
      <c r="G3073" s="15">
        <v>45558</v>
      </c>
      <c r="H3073" s="15">
        <v>45739</v>
      </c>
      <c r="I3073" s="15" t="s">
        <v>23526</v>
      </c>
      <c r="J3073" s="15" t="s">
        <v>23527</v>
      </c>
      <c r="K3073" s="15" t="s">
        <v>45365</v>
      </c>
      <c r="L3073" s="15" t="s">
        <v>128</v>
      </c>
      <c r="M3073" s="15" t="s">
        <v>129</v>
      </c>
      <c r="N3073" s="14">
        <v>2019</v>
      </c>
      <c r="O3073" s="15" t="s">
        <v>23528</v>
      </c>
      <c r="P3073" s="15" t="s">
        <v>106</v>
      </c>
      <c r="Q3073" s="15" t="s">
        <v>47050</v>
      </c>
      <c r="R3073" s="15" t="s">
        <v>23529</v>
      </c>
      <c r="S3073" s="15" t="s">
        <v>23530</v>
      </c>
      <c r="T3073" s="15" t="s">
        <v>811</v>
      </c>
      <c r="U3073" s="15" t="s">
        <v>53</v>
      </c>
      <c r="V3073" s="15" t="s">
        <v>45837</v>
      </c>
      <c r="W3073" s="15" t="s">
        <v>850</v>
      </c>
      <c r="X3073" s="15" t="e">
        <f>_xlfn.XLOOKUP(_LOOKUP[[#This Row],[AdjusterMemberName]],_Adjuster[Adjuster Name],_Adjuster[Email],,0)</f>
        <v>#N/A</v>
      </c>
      <c r="Y3073" s="15" t="e">
        <f>_xlfn.XLOOKUP(_LOOKUP[[#This Row],[AdjusterMemberName]],_Adjuster[Adjuster Name],_Adjuster[Phone Number],,0)</f>
        <v>#N/A</v>
      </c>
      <c r="Z3073" s="15" t="s">
        <v>23531</v>
      </c>
      <c r="AA30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278 Momento Pl, Perris  CA 92571</v>
      </c>
      <c r="AB3073" s="15"/>
    </row>
    <row r="3074" spans="1:28" x14ac:dyDescent="0.3">
      <c r="A3074" s="14">
        <v>1</v>
      </c>
      <c r="B3074" s="14">
        <v>1</v>
      </c>
      <c r="C3074" s="15" t="s">
        <v>23606</v>
      </c>
      <c r="D3074" s="15" t="s">
        <v>23606</v>
      </c>
      <c r="E3074" s="15">
        <v>45593</v>
      </c>
      <c r="F3074" s="15" t="s">
        <v>23607</v>
      </c>
      <c r="G3074" s="15">
        <v>45507</v>
      </c>
      <c r="H3074" s="15">
        <v>45691</v>
      </c>
      <c r="I3074" s="15" t="s">
        <v>23608</v>
      </c>
      <c r="J3074" s="15" t="s">
        <v>1492</v>
      </c>
      <c r="K3074" s="15" t="s">
        <v>45646</v>
      </c>
      <c r="L3074" s="15" t="s">
        <v>128</v>
      </c>
      <c r="M3074" s="15" t="s">
        <v>129</v>
      </c>
      <c r="N3074" s="14">
        <v>2024</v>
      </c>
      <c r="O3074" s="15" t="s">
        <v>23609</v>
      </c>
      <c r="P3074" s="15" t="s">
        <v>106</v>
      </c>
      <c r="Q3074" s="15" t="s">
        <v>47073</v>
      </c>
      <c r="R3074" s="15" t="s">
        <v>23610</v>
      </c>
      <c r="S3074" s="15" t="s">
        <v>23611</v>
      </c>
      <c r="T3074" s="15" t="s">
        <v>174</v>
      </c>
      <c r="U3074" s="15" t="s">
        <v>53</v>
      </c>
      <c r="V3074" s="15" t="s">
        <v>45585</v>
      </c>
      <c r="W3074" s="15" t="s">
        <v>264</v>
      </c>
      <c r="X3074" s="15" t="str">
        <f>_xlfn.XLOOKUP(_LOOKUP[[#This Row],[AdjusterMemberName]],_Adjuster[Adjuster Name],_Adjuster[Email],,0)</f>
        <v>sBonnevie@knightcompany.com</v>
      </c>
      <c r="Y3074" s="15" t="str">
        <f>_xlfn.XLOOKUP(_LOOKUP[[#This Row],[AdjusterMemberName]],_Adjuster[Adjuster Name],_Adjuster[Phone Number],,0)</f>
        <v>323-692-4064</v>
      </c>
      <c r="Z3074" s="15" t="s">
        <v>23612</v>
      </c>
      <c r="AA30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730 S Oxford Ave Unit 632, Los Angeles  CA 90005</v>
      </c>
      <c r="AB3074" s="15"/>
    </row>
    <row r="3075" spans="1:28" x14ac:dyDescent="0.3">
      <c r="A3075" s="14">
        <v>0</v>
      </c>
      <c r="B3075" s="14">
        <v>0</v>
      </c>
      <c r="C3075" s="15" t="s">
        <v>23946</v>
      </c>
      <c r="D3075" s="15" t="s">
        <v>23947</v>
      </c>
      <c r="E3075" s="15">
        <v>45593</v>
      </c>
      <c r="F3075" s="15" t="s">
        <v>23948</v>
      </c>
      <c r="G3075" s="15"/>
      <c r="H3075" s="15"/>
      <c r="I3075" s="15" t="s">
        <v>23949</v>
      </c>
      <c r="J3075" s="15" t="s">
        <v>23950</v>
      </c>
      <c r="K3075" s="15" t="s">
        <v>45640</v>
      </c>
      <c r="L3075" s="15" t="s">
        <v>12983</v>
      </c>
      <c r="M3075" s="15" t="s">
        <v>23951</v>
      </c>
      <c r="N3075" s="14">
        <v>2023</v>
      </c>
      <c r="O3075" s="15" t="s">
        <v>23952</v>
      </c>
      <c r="P3075" s="15" t="s">
        <v>106</v>
      </c>
      <c r="Q3075" s="15"/>
      <c r="R3075" s="15"/>
      <c r="S3075" s="15"/>
      <c r="T3075" s="15"/>
      <c r="U3075" s="15"/>
      <c r="V3075" s="15"/>
      <c r="W3075" s="15" t="s">
        <v>850</v>
      </c>
      <c r="X3075" s="15" t="e">
        <f>_xlfn.XLOOKUP(_LOOKUP[[#This Row],[AdjusterMemberName]],_Adjuster[Adjuster Name],_Adjuster[Email],,0)</f>
        <v>#N/A</v>
      </c>
      <c r="Y3075" s="15" t="e">
        <f>_xlfn.XLOOKUP(_LOOKUP[[#This Row],[AdjusterMemberName]],_Adjuster[Adjuster Name],_Adjuster[Phone Number],,0)</f>
        <v>#N/A</v>
      </c>
      <c r="Z3075" s="15"/>
      <c r="AA3075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3075" s="15"/>
    </row>
    <row r="3076" spans="1:28" x14ac:dyDescent="0.3">
      <c r="A3076" s="14">
        <v>1</v>
      </c>
      <c r="B3076" s="14">
        <v>1</v>
      </c>
      <c r="C3076" s="15" t="s">
        <v>24552</v>
      </c>
      <c r="D3076" s="15" t="s">
        <v>24552</v>
      </c>
      <c r="E3076" s="15">
        <v>45593</v>
      </c>
      <c r="F3076" s="15" t="s">
        <v>24553</v>
      </c>
      <c r="G3076" s="15">
        <v>45456</v>
      </c>
      <c r="H3076" s="15">
        <v>45639</v>
      </c>
      <c r="I3076" s="15" t="s">
        <v>24554</v>
      </c>
      <c r="J3076" s="15" t="s">
        <v>24555</v>
      </c>
      <c r="K3076" s="15" t="s">
        <v>45638</v>
      </c>
      <c r="L3076" s="15" t="s">
        <v>419</v>
      </c>
      <c r="M3076" s="15" t="s">
        <v>12664</v>
      </c>
      <c r="N3076" s="14">
        <v>2013</v>
      </c>
      <c r="O3076" s="15" t="s">
        <v>24556</v>
      </c>
      <c r="P3076" s="15" t="s">
        <v>81</v>
      </c>
      <c r="Q3076" s="15" t="s">
        <v>47092</v>
      </c>
      <c r="R3076" s="15" t="s">
        <v>24557</v>
      </c>
      <c r="S3076" s="15" t="s">
        <v>24558</v>
      </c>
      <c r="T3076" s="15" t="s">
        <v>96</v>
      </c>
      <c r="U3076" s="15" t="s">
        <v>53</v>
      </c>
      <c r="V3076" s="15" t="s">
        <v>45410</v>
      </c>
      <c r="W3076" s="15" t="s">
        <v>3184</v>
      </c>
      <c r="X3076" s="15" t="str">
        <f>_xlfn.XLOOKUP(_LOOKUP[[#This Row],[AdjusterMemberName]],_Adjuster[Adjuster Name],_Adjuster[Email],,0)</f>
        <v>mQualls@knightcompany.com</v>
      </c>
      <c r="Y3076" s="15" t="str">
        <f>_xlfn.XLOOKUP(_LOOKUP[[#This Row],[AdjusterMemberName]],_Adjuster[Adjuster Name],_Adjuster[Phone Number],,0)</f>
        <v>424-559-5436</v>
      </c>
      <c r="Z3076" s="15" t="s">
        <v>24559</v>
      </c>
      <c r="AA30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23401 Seafarer Way, Moreno Valley  CA 92557</v>
      </c>
      <c r="AB3076" s="15"/>
    </row>
    <row r="3077" spans="1:28" x14ac:dyDescent="0.3">
      <c r="A3077" s="14">
        <v>1</v>
      </c>
      <c r="B3077" s="14">
        <v>1</v>
      </c>
      <c r="C3077" s="15" t="s">
        <v>23427</v>
      </c>
      <c r="D3077" s="15" t="s">
        <v>23427</v>
      </c>
      <c r="E3077" s="15">
        <v>45593</v>
      </c>
      <c r="F3077" s="15" t="s">
        <v>23429</v>
      </c>
      <c r="G3077" s="15">
        <v>45567</v>
      </c>
      <c r="H3077" s="15">
        <v>45749</v>
      </c>
      <c r="I3077" s="15" t="s">
        <v>25239</v>
      </c>
      <c r="J3077" s="15" t="s">
        <v>25240</v>
      </c>
      <c r="K3077" s="15" t="s">
        <v>45615</v>
      </c>
      <c r="L3077" s="15" t="s">
        <v>806</v>
      </c>
      <c r="M3077" s="15" t="s">
        <v>23432</v>
      </c>
      <c r="N3077" s="14">
        <v>2007</v>
      </c>
      <c r="O3077" s="15" t="s">
        <v>23433</v>
      </c>
      <c r="P3077" s="15" t="s">
        <v>81</v>
      </c>
      <c r="Q3077" s="15" t="s">
        <v>47019</v>
      </c>
      <c r="R3077" s="15" t="s">
        <v>931</v>
      </c>
      <c r="S3077" s="15" t="s">
        <v>23434</v>
      </c>
      <c r="T3077" s="15" t="s">
        <v>8399</v>
      </c>
      <c r="U3077" s="15" t="s">
        <v>53</v>
      </c>
      <c r="V3077" s="15" t="s">
        <v>46120</v>
      </c>
      <c r="W3077" s="15" t="s">
        <v>1357</v>
      </c>
      <c r="X3077" s="15" t="str">
        <f>_xlfn.XLOOKUP(_LOOKUP[[#This Row],[AdjusterMemberName]],_Adjuster[Adjuster Name],_Adjuster[Email],,0)</f>
        <v>jRivera1@knightcompany.com</v>
      </c>
      <c r="Y3077" s="15" t="str">
        <f>_xlfn.XLOOKUP(_LOOKUP[[#This Row],[AdjusterMemberName]],_Adjuster[Adjuster Name],_Adjuster[Phone Number],,0)</f>
        <v>424-559-5239</v>
      </c>
      <c r="Z3077" s="15" t="s">
        <v>23435</v>
      </c>
      <c r="AA30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141 Tognazzini Ave, Guadalupe  CA 93434</v>
      </c>
      <c r="AB3077" s="15"/>
    </row>
    <row r="3078" spans="1:28" x14ac:dyDescent="0.3">
      <c r="A3078" s="14">
        <v>1</v>
      </c>
      <c r="B3078" s="14">
        <v>1</v>
      </c>
      <c r="C3078" s="15" t="s">
        <v>23856</v>
      </c>
      <c r="D3078" s="15" t="s">
        <v>23856</v>
      </c>
      <c r="E3078" s="15">
        <v>45593</v>
      </c>
      <c r="F3078" s="15" t="s">
        <v>23857</v>
      </c>
      <c r="G3078" s="15">
        <v>45519</v>
      </c>
      <c r="H3078" s="15">
        <v>45703</v>
      </c>
      <c r="I3078" s="15" t="s">
        <v>25257</v>
      </c>
      <c r="J3078" s="15" t="s">
        <v>25258</v>
      </c>
      <c r="K3078" s="15" t="s">
        <v>45838</v>
      </c>
      <c r="L3078" s="15" t="s">
        <v>292</v>
      </c>
      <c r="M3078" s="15" t="s">
        <v>499</v>
      </c>
      <c r="N3078" s="14">
        <v>2013</v>
      </c>
      <c r="O3078" s="15" t="s">
        <v>23859</v>
      </c>
      <c r="P3078" s="15" t="s">
        <v>106</v>
      </c>
      <c r="Q3078" s="15" t="s">
        <v>47019</v>
      </c>
      <c r="R3078" s="15" t="s">
        <v>5003</v>
      </c>
      <c r="S3078" s="15" t="s">
        <v>23860</v>
      </c>
      <c r="T3078" s="15" t="s">
        <v>5775</v>
      </c>
      <c r="U3078" s="15" t="s">
        <v>53</v>
      </c>
      <c r="V3078" s="15" t="s">
        <v>45961</v>
      </c>
      <c r="W3078" s="15" t="s">
        <v>367</v>
      </c>
      <c r="X3078" s="15" t="str">
        <f>_xlfn.XLOOKUP(_LOOKUP[[#This Row],[AdjusterMemberName]],_Adjuster[Adjuster Name],_Adjuster[Email],,0)</f>
        <v>dHernandez4@knightcompany.com</v>
      </c>
      <c r="Y3078" s="15" t="str">
        <f>_xlfn.XLOOKUP(_LOOKUP[[#This Row],[AdjusterMemberName]],_Adjuster[Adjuster Name],_Adjuster[Phone Number],,0)</f>
        <v>323-315-7819</v>
      </c>
      <c r="Z3078" s="15" t="s">
        <v>23861</v>
      </c>
      <c r="AA30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5665 Reseda Blvd Apt 207, Tarzana  CA 91356</v>
      </c>
      <c r="AB3078" s="15">
        <v>45613</v>
      </c>
    </row>
    <row r="3079" spans="1:28" x14ac:dyDescent="0.3">
      <c r="A3079" s="14">
        <v>0</v>
      </c>
      <c r="B3079" s="14">
        <v>1</v>
      </c>
      <c r="C3079" s="15" t="s">
        <v>25946</v>
      </c>
      <c r="D3079" s="15" t="s">
        <v>25946</v>
      </c>
      <c r="E3079" s="15">
        <v>45593</v>
      </c>
      <c r="F3079" s="15" t="s">
        <v>25947</v>
      </c>
      <c r="G3079" s="15"/>
      <c r="H3079" s="15"/>
      <c r="I3079" s="15" t="s">
        <v>25948</v>
      </c>
      <c r="J3079" s="15" t="s">
        <v>25949</v>
      </c>
      <c r="K3079" s="15" t="s">
        <v>45332</v>
      </c>
      <c r="L3079" s="15" t="s">
        <v>103</v>
      </c>
      <c r="M3079" s="15" t="s">
        <v>25950</v>
      </c>
      <c r="N3079" s="14">
        <v>2024</v>
      </c>
      <c r="O3079" s="15" t="s">
        <v>25951</v>
      </c>
      <c r="P3079" s="15" t="s">
        <v>106</v>
      </c>
      <c r="Q3079" s="15"/>
      <c r="R3079" s="15"/>
      <c r="S3079" s="15"/>
      <c r="T3079" s="15"/>
      <c r="U3079" s="15"/>
      <c r="V3079" s="15"/>
      <c r="W3079" s="15" t="s">
        <v>367</v>
      </c>
      <c r="X3079" s="15" t="str">
        <f>_xlfn.XLOOKUP(_LOOKUP[[#This Row],[AdjusterMemberName]],_Adjuster[Adjuster Name],_Adjuster[Email],,0)</f>
        <v>dHernandez4@knightcompany.com</v>
      </c>
      <c r="Y3079" s="15" t="str">
        <f>_xlfn.XLOOKUP(_LOOKUP[[#This Row],[AdjusterMemberName]],_Adjuster[Adjuster Name],_Adjuster[Phone Number],,0)</f>
        <v>323-315-7819</v>
      </c>
      <c r="Z3079" s="15"/>
      <c r="AA3079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3079" s="15"/>
    </row>
    <row r="3080" spans="1:28" x14ac:dyDescent="0.3">
      <c r="A3080" s="14">
        <v>1</v>
      </c>
      <c r="B3080" s="14">
        <v>1</v>
      </c>
      <c r="C3080" s="15" t="s">
        <v>28939</v>
      </c>
      <c r="D3080" s="15" t="s">
        <v>28939</v>
      </c>
      <c r="E3080" s="15">
        <v>45593</v>
      </c>
      <c r="F3080" s="15" t="s">
        <v>28940</v>
      </c>
      <c r="G3080" s="15">
        <v>45413</v>
      </c>
      <c r="H3080" s="15">
        <v>45597</v>
      </c>
      <c r="I3080" s="15" t="s">
        <v>28941</v>
      </c>
      <c r="J3080" s="15" t="s">
        <v>28942</v>
      </c>
      <c r="K3080" s="15" t="s">
        <v>45630</v>
      </c>
      <c r="L3080" s="15" t="s">
        <v>116</v>
      </c>
      <c r="M3080" s="15" t="s">
        <v>7344</v>
      </c>
      <c r="N3080" s="14">
        <v>2022</v>
      </c>
      <c r="O3080" s="15" t="s">
        <v>28943</v>
      </c>
      <c r="P3080" s="15" t="s">
        <v>106</v>
      </c>
      <c r="Q3080" s="15" t="s">
        <v>47019</v>
      </c>
      <c r="R3080" s="15" t="s">
        <v>781</v>
      </c>
      <c r="S3080" s="15" t="s">
        <v>28944</v>
      </c>
      <c r="T3080" s="15" t="s">
        <v>174</v>
      </c>
      <c r="U3080" s="15" t="s">
        <v>53</v>
      </c>
      <c r="V3080" s="15" t="s">
        <v>45599</v>
      </c>
      <c r="W3080" s="15" t="s">
        <v>3184</v>
      </c>
      <c r="X3080" s="15" t="str">
        <f>_xlfn.XLOOKUP(_LOOKUP[[#This Row],[AdjusterMemberName]],_Adjuster[Adjuster Name],_Adjuster[Email],,0)</f>
        <v>mQualls@knightcompany.com</v>
      </c>
      <c r="Y3080" s="15" t="str">
        <f>_xlfn.XLOOKUP(_LOOKUP[[#This Row],[AdjusterMemberName]],_Adjuster[Adjuster Name],_Adjuster[Phone Number],,0)</f>
        <v>424-559-5436</v>
      </c>
      <c r="Z3080" s="15" t="s">
        <v>28945</v>
      </c>
      <c r="AA30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3418 Drew St Apt 1, Los Angeles  CA 90065</v>
      </c>
      <c r="AB3080" s="15"/>
    </row>
    <row r="3081" spans="1:28" x14ac:dyDescent="0.3">
      <c r="A3081" s="14">
        <v>1</v>
      </c>
      <c r="B3081" s="14">
        <v>1</v>
      </c>
      <c r="C3081" s="15" t="s">
        <v>23237</v>
      </c>
      <c r="D3081" s="15" t="s">
        <v>23237</v>
      </c>
      <c r="E3081" s="15">
        <v>45592</v>
      </c>
      <c r="F3081" s="15" t="s">
        <v>23238</v>
      </c>
      <c r="G3081" s="15">
        <v>45483</v>
      </c>
      <c r="H3081" s="15">
        <v>45667</v>
      </c>
      <c r="I3081" s="15" t="s">
        <v>23239</v>
      </c>
      <c r="J3081" s="15" t="s">
        <v>23240</v>
      </c>
      <c r="K3081" s="15" t="s">
        <v>45642</v>
      </c>
      <c r="L3081" s="15" t="s">
        <v>128</v>
      </c>
      <c r="M3081" s="15" t="s">
        <v>2179</v>
      </c>
      <c r="N3081" s="14">
        <v>2023</v>
      </c>
      <c r="O3081" s="15" t="s">
        <v>23241</v>
      </c>
      <c r="P3081" s="15" t="s">
        <v>106</v>
      </c>
      <c r="Q3081" s="15" t="s">
        <v>47019</v>
      </c>
      <c r="R3081" s="15" t="s">
        <v>23242</v>
      </c>
      <c r="S3081" s="15" t="s">
        <v>23243</v>
      </c>
      <c r="T3081" s="15" t="s">
        <v>1782</v>
      </c>
      <c r="U3081" s="15" t="s">
        <v>53</v>
      </c>
      <c r="V3081" s="15" t="s">
        <v>45758</v>
      </c>
      <c r="W3081" s="15" t="s">
        <v>1186</v>
      </c>
      <c r="X3081" s="15" t="str">
        <f>_xlfn.XLOOKUP(_LOOKUP[[#This Row],[AdjusterMemberName]],_Adjuster[Adjuster Name],_Adjuster[Email],,0)</f>
        <v>sAkinleye@knightcompany.com</v>
      </c>
      <c r="Y3081" s="15" t="str">
        <f>_xlfn.XLOOKUP(_LOOKUP[[#This Row],[AdjusterMemberName]],_Adjuster[Adjuster Name],_Adjuster[Phone Number],,0)</f>
        <v>424-559-5280</v>
      </c>
      <c r="Z3081" s="15" t="s">
        <v>23244</v>
      </c>
      <c r="AA30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1204 S Wilmington Ave Apt A, Compton  CA 90220</v>
      </c>
      <c r="AB3081" s="15"/>
    </row>
    <row r="3082" spans="1:28" x14ac:dyDescent="0.3">
      <c r="A3082" s="14">
        <v>1</v>
      </c>
      <c r="B3082" s="14">
        <v>1</v>
      </c>
      <c r="C3082" s="15" t="s">
        <v>23259</v>
      </c>
      <c r="D3082" s="15" t="s">
        <v>23259</v>
      </c>
      <c r="E3082" s="15">
        <v>45592</v>
      </c>
      <c r="F3082" s="15" t="s">
        <v>23260</v>
      </c>
      <c r="G3082" s="15">
        <v>45590</v>
      </c>
      <c r="H3082" s="15">
        <v>45772</v>
      </c>
      <c r="I3082" s="15" t="s">
        <v>23261</v>
      </c>
      <c r="J3082" s="15" t="s">
        <v>23262</v>
      </c>
      <c r="K3082" s="15" t="s">
        <v>45341</v>
      </c>
      <c r="L3082" s="15" t="s">
        <v>314</v>
      </c>
      <c r="M3082" s="15" t="s">
        <v>978</v>
      </c>
      <c r="N3082" s="14">
        <v>2021</v>
      </c>
      <c r="O3082" s="15" t="s">
        <v>23263</v>
      </c>
      <c r="P3082" s="15" t="s">
        <v>106</v>
      </c>
      <c r="Q3082" s="15" t="s">
        <v>47065</v>
      </c>
      <c r="R3082" s="15" t="s">
        <v>4120</v>
      </c>
      <c r="S3082" s="15" t="s">
        <v>23264</v>
      </c>
      <c r="T3082" s="15" t="s">
        <v>4165</v>
      </c>
      <c r="U3082" s="15" t="s">
        <v>53</v>
      </c>
      <c r="V3082" s="15" t="s">
        <v>45832</v>
      </c>
      <c r="W3082" s="15" t="s">
        <v>264</v>
      </c>
      <c r="X3082" s="15" t="str">
        <f>_xlfn.XLOOKUP(_LOOKUP[[#This Row],[AdjusterMemberName]],_Adjuster[Adjuster Name],_Adjuster[Email],,0)</f>
        <v>sBonnevie@knightcompany.com</v>
      </c>
      <c r="Y3082" s="15" t="str">
        <f>_xlfn.XLOOKUP(_LOOKUP[[#This Row],[AdjusterMemberName]],_Adjuster[Adjuster Name],_Adjuster[Phone Number],,0)</f>
        <v>323-692-4064</v>
      </c>
      <c r="Z3082" s="15" t="s">
        <v>23265</v>
      </c>
      <c r="AA30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15046 Paddock St, Sylmar  CA 91342</v>
      </c>
      <c r="AB3082" s="15">
        <v>45623</v>
      </c>
    </row>
    <row r="3083" spans="1:28" x14ac:dyDescent="0.3">
      <c r="A3083" s="14">
        <v>1</v>
      </c>
      <c r="B3083" s="14">
        <v>1</v>
      </c>
      <c r="C3083" s="15" t="s">
        <v>17878</v>
      </c>
      <c r="D3083" s="15" t="s">
        <v>17879</v>
      </c>
      <c r="E3083" s="15">
        <v>45592</v>
      </c>
      <c r="F3083" s="15" t="s">
        <v>17880</v>
      </c>
      <c r="G3083" s="15">
        <v>45480</v>
      </c>
      <c r="H3083" s="15">
        <v>45664</v>
      </c>
      <c r="I3083" s="15" t="s">
        <v>23289</v>
      </c>
      <c r="J3083" s="15" t="s">
        <v>23290</v>
      </c>
      <c r="K3083" s="15" t="s">
        <v>45838</v>
      </c>
      <c r="L3083" s="15" t="s">
        <v>128</v>
      </c>
      <c r="M3083" s="15" t="s">
        <v>129</v>
      </c>
      <c r="N3083" s="14">
        <v>2021</v>
      </c>
      <c r="O3083" s="15" t="s">
        <v>17883</v>
      </c>
      <c r="P3083" s="15" t="s">
        <v>106</v>
      </c>
      <c r="Q3083" s="15" t="s">
        <v>47093</v>
      </c>
      <c r="R3083" s="15" t="s">
        <v>306</v>
      </c>
      <c r="S3083" s="15" t="s">
        <v>17884</v>
      </c>
      <c r="T3083" s="15" t="s">
        <v>6892</v>
      </c>
      <c r="U3083" s="15" t="s">
        <v>53</v>
      </c>
      <c r="V3083" s="15" t="s">
        <v>46366</v>
      </c>
      <c r="W3083" s="15" t="s">
        <v>1357</v>
      </c>
      <c r="X3083" s="15" t="str">
        <f>_xlfn.XLOOKUP(_LOOKUP[[#This Row],[AdjusterMemberName]],_Adjuster[Adjuster Name],_Adjuster[Email],,0)</f>
        <v>jRivera1@knightcompany.com</v>
      </c>
      <c r="Y3083" s="15" t="str">
        <f>_xlfn.XLOOKUP(_LOOKUP[[#This Row],[AdjusterMemberName]],_Adjuster[Adjuster Name],_Adjuster[Phone Number],,0)</f>
        <v>424-559-5239</v>
      </c>
      <c r="Z3083" s="15" t="s">
        <v>17885</v>
      </c>
      <c r="AA30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220 E Valencia Ave Apt 1, Burbank  CA 91502</v>
      </c>
      <c r="AB3083" s="15"/>
    </row>
    <row r="3084" spans="1:28" x14ac:dyDescent="0.3">
      <c r="A3084" s="14">
        <v>1</v>
      </c>
      <c r="B3084" s="14">
        <v>1</v>
      </c>
      <c r="C3084" s="15" t="s">
        <v>23500</v>
      </c>
      <c r="D3084" s="15" t="s">
        <v>23500</v>
      </c>
      <c r="E3084" s="15">
        <v>45592</v>
      </c>
      <c r="F3084" s="15" t="s">
        <v>23501</v>
      </c>
      <c r="G3084" s="15">
        <v>45541</v>
      </c>
      <c r="H3084" s="15">
        <v>45722</v>
      </c>
      <c r="I3084" s="15" t="s">
        <v>23502</v>
      </c>
      <c r="J3084" s="15" t="s">
        <v>23503</v>
      </c>
      <c r="K3084" s="15" t="s">
        <v>45493</v>
      </c>
      <c r="L3084" s="15" t="s">
        <v>103</v>
      </c>
      <c r="M3084" s="15" t="s">
        <v>1292</v>
      </c>
      <c r="N3084" s="14">
        <v>2021</v>
      </c>
      <c r="O3084" s="15" t="s">
        <v>23504</v>
      </c>
      <c r="P3084" s="15" t="s">
        <v>106</v>
      </c>
      <c r="Q3084" s="15" t="s">
        <v>47095</v>
      </c>
      <c r="R3084" s="15" t="s">
        <v>23505</v>
      </c>
      <c r="S3084" s="15" t="s">
        <v>23506</v>
      </c>
      <c r="T3084" s="15" t="s">
        <v>308</v>
      </c>
      <c r="U3084" s="15" t="s">
        <v>53</v>
      </c>
      <c r="V3084" s="15" t="s">
        <v>45530</v>
      </c>
      <c r="W3084" s="15" t="s">
        <v>1357</v>
      </c>
      <c r="X3084" s="15" t="str">
        <f>_xlfn.XLOOKUP(_LOOKUP[[#This Row],[AdjusterMemberName]],_Adjuster[Adjuster Name],_Adjuster[Email],,0)</f>
        <v>jRivera1@knightcompany.com</v>
      </c>
      <c r="Y3084" s="15" t="str">
        <f>_xlfn.XLOOKUP(_LOOKUP[[#This Row],[AdjusterMemberName]],_Adjuster[Adjuster Name],_Adjuster[Phone Number],,0)</f>
        <v>424-559-5239</v>
      </c>
      <c r="Z3084" s="15" t="s">
        <v>23507</v>
      </c>
      <c r="AA30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7774 Magnolia Ave Apt 8, Riverside  CA 92504</v>
      </c>
      <c r="AB3084" s="15"/>
    </row>
    <row r="3085" spans="1:28" x14ac:dyDescent="0.3">
      <c r="A3085" s="14">
        <v>1</v>
      </c>
      <c r="B3085" s="14">
        <v>1</v>
      </c>
      <c r="C3085" s="15" t="s">
        <v>23575</v>
      </c>
      <c r="D3085" s="15" t="s">
        <v>23576</v>
      </c>
      <c r="E3085" s="15">
        <v>45592</v>
      </c>
      <c r="F3085" s="15" t="s">
        <v>23577</v>
      </c>
      <c r="G3085" s="15">
        <v>45546</v>
      </c>
      <c r="H3085" s="15">
        <v>45727</v>
      </c>
      <c r="I3085" s="15" t="s">
        <v>23578</v>
      </c>
      <c r="J3085" s="15" t="s">
        <v>23579</v>
      </c>
      <c r="K3085" s="15" t="s">
        <v>46509</v>
      </c>
      <c r="L3085" s="15" t="s">
        <v>150</v>
      </c>
      <c r="M3085" s="15" t="s">
        <v>7286</v>
      </c>
      <c r="N3085" s="14">
        <v>2018</v>
      </c>
      <c r="O3085" s="15" t="s">
        <v>23580</v>
      </c>
      <c r="P3085" s="15" t="s">
        <v>106</v>
      </c>
      <c r="Q3085" s="15" t="s">
        <v>47006</v>
      </c>
      <c r="R3085" s="15" t="s">
        <v>3268</v>
      </c>
      <c r="S3085" s="15" t="s">
        <v>23581</v>
      </c>
      <c r="T3085" s="15" t="s">
        <v>164</v>
      </c>
      <c r="U3085" s="15" t="s">
        <v>53</v>
      </c>
      <c r="V3085" s="15" t="s">
        <v>45371</v>
      </c>
      <c r="W3085" s="15" t="s">
        <v>1624</v>
      </c>
      <c r="X3085" s="15" t="e">
        <f>_xlfn.XLOOKUP(_LOOKUP[[#This Row],[AdjusterMemberName]],_Adjuster[Adjuster Name],_Adjuster[Email],,0)</f>
        <v>#N/A</v>
      </c>
      <c r="Y3085" s="15" t="e">
        <f>_xlfn.XLOOKUP(_LOOKUP[[#This Row],[AdjusterMemberName]],_Adjuster[Adjuster Name],_Adjuster[Phone Number],,0)</f>
        <v>#N/A</v>
      </c>
      <c r="Z3085" s="15" t="s">
        <v>23582</v>
      </c>
      <c r="AA30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2437 N Vista Ave, Fresno  CA 93722</v>
      </c>
      <c r="AB3085" s="15"/>
    </row>
    <row r="3086" spans="1:28" x14ac:dyDescent="0.3">
      <c r="A3086" s="14">
        <v>1</v>
      </c>
      <c r="B3086" s="14">
        <v>0</v>
      </c>
      <c r="C3086" s="15" t="s">
        <v>23300</v>
      </c>
      <c r="D3086" s="15" t="s">
        <v>26087</v>
      </c>
      <c r="E3086" s="15">
        <v>45592</v>
      </c>
      <c r="F3086" s="15" t="s">
        <v>23302</v>
      </c>
      <c r="G3086" s="15">
        <v>45481</v>
      </c>
      <c r="H3086" s="15">
        <v>45665</v>
      </c>
      <c r="I3086" s="15" t="s">
        <v>26088</v>
      </c>
      <c r="J3086" s="15" t="s">
        <v>26089</v>
      </c>
      <c r="K3086" s="15" t="s">
        <v>45815</v>
      </c>
      <c r="L3086" s="15" t="s">
        <v>25</v>
      </c>
      <c r="M3086" s="15" t="s">
        <v>3418</v>
      </c>
      <c r="N3086" s="14">
        <v>2023</v>
      </c>
      <c r="O3086" s="15" t="s">
        <v>23305</v>
      </c>
      <c r="P3086" s="15" t="s">
        <v>106</v>
      </c>
      <c r="Q3086" s="15" t="s">
        <v>47019</v>
      </c>
      <c r="R3086" s="15" t="s">
        <v>23306</v>
      </c>
      <c r="S3086" s="15" t="s">
        <v>23307</v>
      </c>
      <c r="T3086" s="15" t="s">
        <v>811</v>
      </c>
      <c r="U3086" s="15" t="s">
        <v>53</v>
      </c>
      <c r="V3086" s="15" t="s">
        <v>45558</v>
      </c>
      <c r="W3086" s="15" t="s">
        <v>1544</v>
      </c>
      <c r="X3086" s="15" t="str">
        <f>_xlfn.XLOOKUP(_LOOKUP[[#This Row],[AdjusterMemberName]],_Adjuster[Adjuster Name],_Adjuster[Email],,0)</f>
        <v>CRodriguez5@knightcompany.com</v>
      </c>
      <c r="Y3086" s="15" t="str">
        <f>_xlfn.XLOOKUP(_LOOKUP[[#This Row],[AdjusterMemberName]],_Adjuster[Adjuster Name],_Adjuster[Phone Number],,0)</f>
        <v>323-456-1708</v>
      </c>
      <c r="Z3086" s="15" t="s">
        <v>23308</v>
      </c>
      <c r="AA30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250 Wilkerson Ave Apt 556, Perris  CA 92570</v>
      </c>
      <c r="AB3086" s="15">
        <v>45611</v>
      </c>
    </row>
    <row r="3087" spans="1:28" x14ac:dyDescent="0.3">
      <c r="A3087" s="14">
        <v>1</v>
      </c>
      <c r="B3087" s="14">
        <v>0</v>
      </c>
      <c r="C3087" s="15" t="s">
        <v>35492</v>
      </c>
      <c r="D3087" s="15" t="s">
        <v>35493</v>
      </c>
      <c r="E3087" s="15">
        <v>45592</v>
      </c>
      <c r="F3087" s="15" t="s">
        <v>35494</v>
      </c>
      <c r="G3087" s="15">
        <v>45469</v>
      </c>
      <c r="H3087" s="15">
        <v>45652</v>
      </c>
      <c r="I3087" s="15" t="s">
        <v>35495</v>
      </c>
      <c r="J3087" s="15" t="s">
        <v>35496</v>
      </c>
      <c r="K3087" s="15" t="s">
        <v>45489</v>
      </c>
      <c r="L3087" s="15" t="s">
        <v>229</v>
      </c>
      <c r="M3087" s="15" t="s">
        <v>723</v>
      </c>
      <c r="N3087" s="14">
        <v>2018</v>
      </c>
      <c r="O3087" s="15" t="s">
        <v>35497</v>
      </c>
      <c r="P3087" s="15" t="s">
        <v>81</v>
      </c>
      <c r="Q3087" s="15" t="s">
        <v>47019</v>
      </c>
      <c r="R3087" s="15" t="s">
        <v>1559</v>
      </c>
      <c r="S3087" s="15" t="s">
        <v>35498</v>
      </c>
      <c r="T3087" s="15" t="s">
        <v>253</v>
      </c>
      <c r="U3087" s="15" t="s">
        <v>53</v>
      </c>
      <c r="V3087" s="15" t="s">
        <v>45500</v>
      </c>
      <c r="W3087" s="15" t="s">
        <v>1544</v>
      </c>
      <c r="X3087" s="15" t="str">
        <f>_xlfn.XLOOKUP(_LOOKUP[[#This Row],[AdjusterMemberName]],_Adjuster[Adjuster Name],_Adjuster[Email],,0)</f>
        <v>CRodriguez5@knightcompany.com</v>
      </c>
      <c r="Y3087" s="15" t="str">
        <f>_xlfn.XLOOKUP(_LOOKUP[[#This Row],[AdjusterMemberName]],_Adjuster[Adjuster Name],_Adjuster[Phone Number],,0)</f>
        <v>323-456-1708</v>
      </c>
      <c r="Z3087" s="15" t="s">
        <v>35499</v>
      </c>
      <c r="AA30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433 Edgewood St Apt 3, Inglewood  CA 90302</v>
      </c>
      <c r="AB3087" s="15"/>
    </row>
    <row r="3088" spans="1:28" x14ac:dyDescent="0.3">
      <c r="A3088" s="14">
        <v>1</v>
      </c>
      <c r="B3088" s="14">
        <v>1</v>
      </c>
      <c r="C3088" s="15" t="s">
        <v>6262</v>
      </c>
      <c r="D3088" s="15" t="s">
        <v>23254</v>
      </c>
      <c r="E3088" s="15">
        <v>45591</v>
      </c>
      <c r="F3088" s="15" t="s">
        <v>23255</v>
      </c>
      <c r="G3088" s="15">
        <v>45508</v>
      </c>
      <c r="H3088" s="15">
        <v>45692</v>
      </c>
      <c r="I3088" s="15" t="s">
        <v>23256</v>
      </c>
      <c r="J3088" s="15" t="s">
        <v>23257</v>
      </c>
      <c r="K3088" s="15" t="s">
        <v>46408</v>
      </c>
      <c r="L3088" s="15" t="s">
        <v>116</v>
      </c>
      <c r="M3088" s="15" t="s">
        <v>18777</v>
      </c>
      <c r="N3088" s="14">
        <v>2018</v>
      </c>
      <c r="O3088" s="15" t="s">
        <v>23258</v>
      </c>
      <c r="P3088" s="15" t="s">
        <v>106</v>
      </c>
      <c r="Q3088" s="15" t="s">
        <v>47019</v>
      </c>
      <c r="R3088" s="15" t="s">
        <v>610</v>
      </c>
      <c r="S3088" s="15" t="s">
        <v>7126</v>
      </c>
      <c r="T3088" s="15" t="s">
        <v>404</v>
      </c>
      <c r="U3088" s="15" t="s">
        <v>53</v>
      </c>
      <c r="V3088" s="15" t="s">
        <v>45417</v>
      </c>
      <c r="W3088" s="15" t="s">
        <v>3307</v>
      </c>
      <c r="X3088" s="15" t="e">
        <f>_xlfn.XLOOKUP(_LOOKUP[[#This Row],[AdjusterMemberName]],_Adjuster[Adjuster Name],_Adjuster[Email],,0)</f>
        <v>#N/A</v>
      </c>
      <c r="Y3088" s="15" t="e">
        <f>_xlfn.XLOOKUP(_LOOKUP[[#This Row],[AdjusterMemberName]],_Adjuster[Adjuster Name],_Adjuster[Phone Number],,0)</f>
        <v>#N/A</v>
      </c>
      <c r="Z3088" s="15" t="s">
        <v>7127</v>
      </c>
      <c r="AA30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37826 Kittyhawk Ln, Palmdale  CA 93550</v>
      </c>
      <c r="AB3088" s="15"/>
    </row>
    <row r="3089" spans="1:28" x14ac:dyDescent="0.3">
      <c r="A3089" s="14">
        <v>1</v>
      </c>
      <c r="B3089" s="14">
        <v>1</v>
      </c>
      <c r="C3089" s="15" t="s">
        <v>23368</v>
      </c>
      <c r="D3089" s="15" t="s">
        <v>23368</v>
      </c>
      <c r="E3089" s="15">
        <v>45591</v>
      </c>
      <c r="F3089" s="15" t="s">
        <v>23369</v>
      </c>
      <c r="G3089" s="15">
        <v>45412</v>
      </c>
      <c r="H3089" s="15">
        <v>45595</v>
      </c>
      <c r="I3089" s="15" t="s">
        <v>23370</v>
      </c>
      <c r="J3089" s="15" t="s">
        <v>23371</v>
      </c>
      <c r="K3089" s="15" t="s">
        <v>45332</v>
      </c>
      <c r="L3089" s="15" t="s">
        <v>128</v>
      </c>
      <c r="M3089" s="15" t="s">
        <v>836</v>
      </c>
      <c r="N3089" s="14">
        <v>2024</v>
      </c>
      <c r="O3089" s="15" t="s">
        <v>23372</v>
      </c>
      <c r="P3089" s="15" t="s">
        <v>106</v>
      </c>
      <c r="Q3089" s="15" t="s">
        <v>47092</v>
      </c>
      <c r="R3089" s="15" t="s">
        <v>23373</v>
      </c>
      <c r="S3089" s="15" t="s">
        <v>23374</v>
      </c>
      <c r="T3089" s="15" t="s">
        <v>308</v>
      </c>
      <c r="U3089" s="15" t="s">
        <v>53</v>
      </c>
      <c r="V3089" s="15" t="s">
        <v>45432</v>
      </c>
      <c r="W3089" s="15" t="s">
        <v>264</v>
      </c>
      <c r="X3089" s="15" t="str">
        <f>_xlfn.XLOOKUP(_LOOKUP[[#This Row],[AdjusterMemberName]],_Adjuster[Adjuster Name],_Adjuster[Email],,0)</f>
        <v>sBonnevie@knightcompany.com</v>
      </c>
      <c r="Y3089" s="15" t="str">
        <f>_xlfn.XLOOKUP(_LOOKUP[[#This Row],[AdjusterMemberName]],_Adjuster[Adjuster Name],_Adjuster[Phone Number],,0)</f>
        <v>323-692-4064</v>
      </c>
      <c r="Z3089" s="15" t="s">
        <v>23375</v>
      </c>
      <c r="AA30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3663 Buchanan St Spc 55, Riverside  CA 92503</v>
      </c>
      <c r="AB3089" s="15">
        <v>45592</v>
      </c>
    </row>
    <row r="3090" spans="1:28" x14ac:dyDescent="0.3">
      <c r="A3090" s="14">
        <v>1</v>
      </c>
      <c r="B3090" s="14">
        <v>1</v>
      </c>
      <c r="C3090" s="15" t="s">
        <v>23787</v>
      </c>
      <c r="D3090" s="15" t="s">
        <v>23788</v>
      </c>
      <c r="E3090" s="15">
        <v>45591</v>
      </c>
      <c r="F3090" s="15" t="s">
        <v>23789</v>
      </c>
      <c r="G3090" s="15">
        <v>45111</v>
      </c>
      <c r="H3090" s="15">
        <v>45295</v>
      </c>
      <c r="I3090" s="15" t="s">
        <v>23790</v>
      </c>
      <c r="J3090" s="15" t="s">
        <v>23791</v>
      </c>
      <c r="K3090" s="15" t="s">
        <v>46505</v>
      </c>
      <c r="L3090" s="15" t="s">
        <v>128</v>
      </c>
      <c r="M3090" s="15" t="s">
        <v>129</v>
      </c>
      <c r="N3090" s="14">
        <v>2023</v>
      </c>
      <c r="O3090" s="15" t="s">
        <v>23792</v>
      </c>
      <c r="P3090" s="15" t="s">
        <v>106</v>
      </c>
      <c r="Q3090" s="15" t="s">
        <v>119</v>
      </c>
      <c r="R3090" s="15" t="s">
        <v>204</v>
      </c>
      <c r="S3090" s="15" t="s">
        <v>23793</v>
      </c>
      <c r="T3090" s="15" t="s">
        <v>7321</v>
      </c>
      <c r="U3090" s="15" t="s">
        <v>53</v>
      </c>
      <c r="V3090" s="15" t="s">
        <v>45580</v>
      </c>
      <c r="W3090" s="15" t="s">
        <v>22473</v>
      </c>
      <c r="X3090" s="15" t="e">
        <f>_xlfn.XLOOKUP(_LOOKUP[[#This Row],[AdjusterMemberName]],_Adjuster[Adjuster Name],_Adjuster[Email],,0)</f>
        <v>#N/A</v>
      </c>
      <c r="Y3090" s="15" t="e">
        <f>_xlfn.XLOOKUP(_LOOKUP[[#This Row],[AdjusterMemberName]],_Adjuster[Adjuster Name],_Adjuster[Phone Number],,0)</f>
        <v>#N/A</v>
      </c>
      <c r="Z3090" s="15" t="s">
        <v>23794</v>
      </c>
      <c r="AA30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6936 Valmont St , Tujunga  CA 91042</v>
      </c>
      <c r="AB3090" s="15"/>
    </row>
    <row r="3091" spans="1:28" x14ac:dyDescent="0.3">
      <c r="A3091" s="14">
        <v>1</v>
      </c>
      <c r="B3091" s="14">
        <v>1</v>
      </c>
      <c r="C3091" s="15" t="s">
        <v>23940</v>
      </c>
      <c r="D3091" s="15" t="s">
        <v>23940</v>
      </c>
      <c r="E3091" s="15">
        <v>45591</v>
      </c>
      <c r="F3091" s="15" t="s">
        <v>23941</v>
      </c>
      <c r="G3091" s="15">
        <v>45556</v>
      </c>
      <c r="H3091" s="15">
        <v>45737</v>
      </c>
      <c r="I3091" s="15" t="s">
        <v>23942</v>
      </c>
      <c r="J3091" s="15" t="s">
        <v>15910</v>
      </c>
      <c r="K3091" s="15" t="s">
        <v>45855</v>
      </c>
      <c r="L3091" s="15" t="s">
        <v>25</v>
      </c>
      <c r="M3091" s="15" t="s">
        <v>480</v>
      </c>
      <c r="N3091" s="14">
        <v>2019</v>
      </c>
      <c r="O3091" s="15" t="s">
        <v>23943</v>
      </c>
      <c r="P3091" s="15" t="s">
        <v>106</v>
      </c>
      <c r="Q3091" s="15" t="s">
        <v>47019</v>
      </c>
      <c r="R3091" s="15" t="s">
        <v>3573</v>
      </c>
      <c r="S3091" s="15" t="s">
        <v>23944</v>
      </c>
      <c r="T3091" s="15" t="s">
        <v>1872</v>
      </c>
      <c r="U3091" s="15" t="s">
        <v>53</v>
      </c>
      <c r="V3091" s="15" t="s">
        <v>45833</v>
      </c>
      <c r="W3091" s="15" t="s">
        <v>175</v>
      </c>
      <c r="X3091" s="15" t="e">
        <f>_xlfn.XLOOKUP(_LOOKUP[[#This Row],[AdjusterMemberName]],_Adjuster[Adjuster Name],_Adjuster[Email],,0)</f>
        <v>#N/A</v>
      </c>
      <c r="Y3091" s="15" t="e">
        <f>_xlfn.XLOOKUP(_LOOKUP[[#This Row],[AdjusterMemberName]],_Adjuster[Adjuster Name],_Adjuster[Phone Number],,0)</f>
        <v>#N/A</v>
      </c>
      <c r="Z3091" s="15" t="s">
        <v>23945</v>
      </c>
      <c r="AA30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4724 Hartnett Ave, Richmond  CA 94804</v>
      </c>
      <c r="AB3091" s="15">
        <v>45736</v>
      </c>
    </row>
    <row r="3092" spans="1:28" x14ac:dyDescent="0.3">
      <c r="A3092" s="14">
        <v>1</v>
      </c>
      <c r="B3092" s="14">
        <v>1</v>
      </c>
      <c r="C3092" s="15" t="s">
        <v>24731</v>
      </c>
      <c r="D3092" s="15" t="s">
        <v>24731</v>
      </c>
      <c r="E3092" s="15">
        <v>45591</v>
      </c>
      <c r="F3092" s="15" t="s">
        <v>24732</v>
      </c>
      <c r="G3092" s="15">
        <v>45575</v>
      </c>
      <c r="H3092" s="15">
        <v>45757</v>
      </c>
      <c r="I3092" s="15" t="s">
        <v>24733</v>
      </c>
      <c r="J3092" s="15" t="s">
        <v>20443</v>
      </c>
      <c r="K3092" s="15" t="s">
        <v>45377</v>
      </c>
      <c r="L3092" s="15" t="s">
        <v>128</v>
      </c>
      <c r="M3092" s="15" t="s">
        <v>836</v>
      </c>
      <c r="N3092" s="14">
        <v>2016</v>
      </c>
      <c r="O3092" s="15" t="s">
        <v>24734</v>
      </c>
      <c r="P3092" s="15" t="s">
        <v>106</v>
      </c>
      <c r="Q3092" s="15" t="s">
        <v>47175</v>
      </c>
      <c r="R3092" s="15" t="s">
        <v>24735</v>
      </c>
      <c r="S3092" s="15" t="s">
        <v>24736</v>
      </c>
      <c r="T3092" s="15" t="s">
        <v>164</v>
      </c>
      <c r="U3092" s="15" t="s">
        <v>53</v>
      </c>
      <c r="V3092" s="15" t="s">
        <v>45941</v>
      </c>
      <c r="W3092" s="15" t="s">
        <v>1624</v>
      </c>
      <c r="X3092" s="15" t="e">
        <f>_xlfn.XLOOKUP(_LOOKUP[[#This Row],[AdjusterMemberName]],_Adjuster[Adjuster Name],_Adjuster[Email],,0)</f>
        <v>#N/A</v>
      </c>
      <c r="Y3092" s="15" t="e">
        <f>_xlfn.XLOOKUP(_LOOKUP[[#This Row],[AdjusterMemberName]],_Adjuster[Adjuster Name],_Adjuster[Phone Number],,0)</f>
        <v>#N/A</v>
      </c>
      <c r="Z3092" s="15" t="s">
        <v>24737</v>
      </c>
      <c r="AA30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4751 E Gettysburg Ave Apt 106, Fresno  CA 93726</v>
      </c>
      <c r="AB3092" s="15"/>
    </row>
    <row r="3093" spans="1:28" x14ac:dyDescent="0.3">
      <c r="A3093" s="14">
        <v>1</v>
      </c>
      <c r="B3093" s="14">
        <v>1</v>
      </c>
      <c r="C3093" s="15" t="s">
        <v>25066</v>
      </c>
      <c r="D3093" s="15" t="s">
        <v>25066</v>
      </c>
      <c r="E3093" s="15">
        <v>45591</v>
      </c>
      <c r="F3093" s="15" t="s">
        <v>25067</v>
      </c>
      <c r="G3093" s="15">
        <v>45545</v>
      </c>
      <c r="H3093" s="15">
        <v>45726</v>
      </c>
      <c r="I3093" s="15" t="s">
        <v>25068</v>
      </c>
      <c r="J3093" s="15" t="s">
        <v>25069</v>
      </c>
      <c r="K3093" s="15" t="s">
        <v>45332</v>
      </c>
      <c r="L3093" s="15" t="s">
        <v>806</v>
      </c>
      <c r="M3093" s="15" t="s">
        <v>1026</v>
      </c>
      <c r="N3093" s="14">
        <v>2020</v>
      </c>
      <c r="O3093" s="15" t="s">
        <v>25070</v>
      </c>
      <c r="P3093" s="15" t="s">
        <v>81</v>
      </c>
      <c r="Q3093" s="15" t="s">
        <v>47180</v>
      </c>
      <c r="R3093" s="15" t="s">
        <v>7395</v>
      </c>
      <c r="S3093" s="15" t="s">
        <v>25071</v>
      </c>
      <c r="T3093" s="15" t="s">
        <v>2265</v>
      </c>
      <c r="U3093" s="15" t="s">
        <v>53</v>
      </c>
      <c r="V3093" s="15" t="s">
        <v>46477</v>
      </c>
      <c r="W3093" s="15" t="s">
        <v>1624</v>
      </c>
      <c r="X3093" s="15" t="e">
        <f>_xlfn.XLOOKUP(_LOOKUP[[#This Row],[AdjusterMemberName]],_Adjuster[Adjuster Name],_Adjuster[Email],,0)</f>
        <v>#N/A</v>
      </c>
      <c r="Y3093" s="15" t="e">
        <f>_xlfn.XLOOKUP(_LOOKUP[[#This Row],[AdjusterMemberName]],_Adjuster[Adjuster Name],_Adjuster[Phone Number],,0)</f>
        <v>#N/A</v>
      </c>
      <c r="Z3093" s="15" t="s">
        <v>25072</v>
      </c>
      <c r="AA30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545 E Pleasant St, Coalinga  CA 93210</v>
      </c>
      <c r="AB3093" s="15">
        <v>45647</v>
      </c>
    </row>
    <row r="3094" spans="1:28" x14ac:dyDescent="0.3">
      <c r="A3094" s="14">
        <v>1</v>
      </c>
      <c r="B3094" s="14">
        <v>1</v>
      </c>
      <c r="C3094" s="15" t="s">
        <v>30924</v>
      </c>
      <c r="D3094" s="15" t="s">
        <v>30925</v>
      </c>
      <c r="E3094" s="15">
        <v>45591</v>
      </c>
      <c r="F3094" s="15" t="s">
        <v>30926</v>
      </c>
      <c r="G3094" s="15">
        <v>45504</v>
      </c>
      <c r="H3094" s="15">
        <v>45688</v>
      </c>
      <c r="I3094" s="15" t="s">
        <v>30927</v>
      </c>
      <c r="J3094" s="15" t="s">
        <v>30928</v>
      </c>
      <c r="K3094" s="15" t="s">
        <v>45955</v>
      </c>
      <c r="L3094" s="15" t="s">
        <v>128</v>
      </c>
      <c r="M3094" s="15" t="s">
        <v>129</v>
      </c>
      <c r="N3094" s="14">
        <v>2015</v>
      </c>
      <c r="O3094" s="15" t="s">
        <v>30929</v>
      </c>
      <c r="P3094" s="15" t="s">
        <v>81</v>
      </c>
      <c r="Q3094" s="15" t="s">
        <v>47081</v>
      </c>
      <c r="R3094" s="15" t="s">
        <v>30930</v>
      </c>
      <c r="S3094" s="15" t="s">
        <v>30931</v>
      </c>
      <c r="T3094" s="15" t="s">
        <v>122</v>
      </c>
      <c r="U3094" s="15" t="s">
        <v>53</v>
      </c>
      <c r="V3094" s="15" t="s">
        <v>45524</v>
      </c>
      <c r="W3094" s="15" t="s">
        <v>54</v>
      </c>
      <c r="X3094" s="15" t="str">
        <f>_xlfn.XLOOKUP(_LOOKUP[[#This Row],[AdjusterMemberName]],_Adjuster[Adjuster Name],_Adjuster[Email],,0)</f>
        <v>JRubalcava@knightcompany.com</v>
      </c>
      <c r="Y3094" s="15" t="str">
        <f>_xlfn.XLOOKUP(_LOOKUP[[#This Row],[AdjusterMemberName]],_Adjuster[Adjuster Name],_Adjuster[Phone Number],,0)</f>
        <v>424-559-5420</v>
      </c>
      <c r="Z3094" s="15" t="s">
        <v>30932</v>
      </c>
      <c r="AA30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2473 W Acacia Ave, Hemet  CA 92545</v>
      </c>
      <c r="AB3094" s="15"/>
    </row>
    <row r="3095" spans="1:28" x14ac:dyDescent="0.3">
      <c r="A3095" s="14">
        <v>1</v>
      </c>
      <c r="B3095" s="14">
        <v>1</v>
      </c>
      <c r="C3095" s="15" t="s">
        <v>23155</v>
      </c>
      <c r="D3095" s="15" t="s">
        <v>23155</v>
      </c>
      <c r="E3095" s="15">
        <v>45590</v>
      </c>
      <c r="F3095" s="15" t="s">
        <v>23156</v>
      </c>
      <c r="G3095" s="15">
        <v>45524</v>
      </c>
      <c r="H3095" s="15">
        <v>45708</v>
      </c>
      <c r="I3095" s="15" t="s">
        <v>23157</v>
      </c>
      <c r="J3095" s="15" t="s">
        <v>23158</v>
      </c>
      <c r="K3095" s="15" t="s">
        <v>45369</v>
      </c>
      <c r="L3095" s="15" t="s">
        <v>103</v>
      </c>
      <c r="M3095" s="15" t="s">
        <v>160</v>
      </c>
      <c r="N3095" s="14">
        <v>2018</v>
      </c>
      <c r="O3095" s="15" t="s">
        <v>23159</v>
      </c>
      <c r="P3095" s="15" t="s">
        <v>106</v>
      </c>
      <c r="Q3095" s="15" t="s">
        <v>47184</v>
      </c>
      <c r="R3095" s="15" t="s">
        <v>23160</v>
      </c>
      <c r="S3095" s="15" t="s">
        <v>23161</v>
      </c>
      <c r="T3095" s="15" t="s">
        <v>308</v>
      </c>
      <c r="U3095" s="15" t="s">
        <v>53</v>
      </c>
      <c r="V3095" s="15" t="s">
        <v>45690</v>
      </c>
      <c r="W3095" s="15" t="s">
        <v>850</v>
      </c>
      <c r="X3095" s="15" t="e">
        <f>_xlfn.XLOOKUP(_LOOKUP[[#This Row],[AdjusterMemberName]],_Adjuster[Adjuster Name],_Adjuster[Email],,0)</f>
        <v>#N/A</v>
      </c>
      <c r="Y3095" s="15" t="e">
        <f>_xlfn.XLOOKUP(_LOOKUP[[#This Row],[AdjusterMemberName]],_Adjuster[Adjuster Name],_Adjuster[Phone Number],,0)</f>
        <v>#N/A</v>
      </c>
      <c r="Z3095" s="15" t="s">
        <v>23162</v>
      </c>
      <c r="AA30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3625 Banbury Dr Apt 17J, Riverside  CA 92505</v>
      </c>
      <c r="AB3095" s="15"/>
    </row>
    <row r="3096" spans="1:28" x14ac:dyDescent="0.3">
      <c r="A3096" s="14">
        <v>1</v>
      </c>
      <c r="B3096" s="14">
        <v>1</v>
      </c>
      <c r="C3096" s="15" t="s">
        <v>23211</v>
      </c>
      <c r="D3096" s="15" t="s">
        <v>23212</v>
      </c>
      <c r="E3096" s="15">
        <v>45590</v>
      </c>
      <c r="F3096" s="15" t="s">
        <v>23213</v>
      </c>
      <c r="G3096" s="15">
        <v>45530</v>
      </c>
      <c r="H3096" s="15">
        <v>45714</v>
      </c>
      <c r="I3096" s="15" t="s">
        <v>23214</v>
      </c>
      <c r="J3096" s="15" t="s">
        <v>23215</v>
      </c>
      <c r="K3096" s="15" t="s">
        <v>45407</v>
      </c>
      <c r="L3096" s="15" t="s">
        <v>103</v>
      </c>
      <c r="M3096" s="15" t="s">
        <v>160</v>
      </c>
      <c r="N3096" s="14">
        <v>2013</v>
      </c>
      <c r="O3096" s="15" t="s">
        <v>23216</v>
      </c>
      <c r="P3096" s="15" t="s">
        <v>106</v>
      </c>
      <c r="Q3096" s="15" t="s">
        <v>47152</v>
      </c>
      <c r="R3096" s="15" t="s">
        <v>23217</v>
      </c>
      <c r="S3096" s="15" t="s">
        <v>23218</v>
      </c>
      <c r="T3096" s="15" t="s">
        <v>164</v>
      </c>
      <c r="U3096" s="15" t="s">
        <v>53</v>
      </c>
      <c r="V3096" s="15" t="s">
        <v>45900</v>
      </c>
      <c r="W3096" s="15" t="s">
        <v>850</v>
      </c>
      <c r="X3096" s="15" t="e">
        <f>_xlfn.XLOOKUP(_LOOKUP[[#This Row],[AdjusterMemberName]],_Adjuster[Adjuster Name],_Adjuster[Email],,0)</f>
        <v>#N/A</v>
      </c>
      <c r="Y3096" s="15" t="e">
        <f>_xlfn.XLOOKUP(_LOOKUP[[#This Row],[AdjusterMemberName]],_Adjuster[Adjuster Name],_Adjuster[Phone Number],,0)</f>
        <v>#N/A</v>
      </c>
      <c r="Z3096" s="15" t="s">
        <v>23219</v>
      </c>
      <c r="AA30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1934 W Griffith Way, Fresno  CA 93705</v>
      </c>
      <c r="AB3096" s="15"/>
    </row>
    <row r="3097" spans="1:28" x14ac:dyDescent="0.3">
      <c r="A3097" s="14">
        <v>1</v>
      </c>
      <c r="B3097" s="14">
        <v>1</v>
      </c>
      <c r="C3097" s="15" t="s">
        <v>23228</v>
      </c>
      <c r="D3097" s="15" t="s">
        <v>23229</v>
      </c>
      <c r="E3097" s="15">
        <v>45590</v>
      </c>
      <c r="F3097" s="15" t="s">
        <v>23230</v>
      </c>
      <c r="G3097" s="15">
        <v>45566</v>
      </c>
      <c r="H3097" s="15">
        <v>45748</v>
      </c>
      <c r="I3097" s="15" t="s">
        <v>23231</v>
      </c>
      <c r="J3097" s="15" t="s">
        <v>23232</v>
      </c>
      <c r="K3097" s="15" t="s">
        <v>45509</v>
      </c>
      <c r="L3097" s="15" t="s">
        <v>181</v>
      </c>
      <c r="M3097" s="15" t="s">
        <v>3677</v>
      </c>
      <c r="N3097" s="14">
        <v>2018</v>
      </c>
      <c r="O3097" s="15" t="s">
        <v>23233</v>
      </c>
      <c r="P3097" s="15" t="s">
        <v>106</v>
      </c>
      <c r="Q3097" s="15" t="s">
        <v>47006</v>
      </c>
      <c r="R3097" s="15" t="s">
        <v>23234</v>
      </c>
      <c r="S3097" s="15" t="s">
        <v>23235</v>
      </c>
      <c r="T3097" s="15" t="s">
        <v>164</v>
      </c>
      <c r="U3097" s="15" t="s">
        <v>53</v>
      </c>
      <c r="V3097" s="15" t="s">
        <v>45900</v>
      </c>
      <c r="W3097" s="15" t="s">
        <v>1544</v>
      </c>
      <c r="X3097" s="15" t="str">
        <f>_xlfn.XLOOKUP(_LOOKUP[[#This Row],[AdjusterMemberName]],_Adjuster[Adjuster Name],_Adjuster[Email],,0)</f>
        <v>CRodriguez5@knightcompany.com</v>
      </c>
      <c r="Y3097" s="15" t="str">
        <f>_xlfn.XLOOKUP(_LOOKUP[[#This Row],[AdjusterMemberName]],_Adjuster[Adjuster Name],_Adjuster[Phone Number],,0)</f>
        <v>323-456-1708</v>
      </c>
      <c r="Z3097" s="15" t="s">
        <v>23236</v>
      </c>
      <c r="AA30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1914 W Dakota Ave , Fresno  CA 93705</v>
      </c>
      <c r="AB3097" s="15"/>
    </row>
    <row r="3098" spans="1:28" x14ac:dyDescent="0.3">
      <c r="A3098" s="14">
        <v>1</v>
      </c>
      <c r="B3098" s="14">
        <v>1</v>
      </c>
      <c r="C3098" s="15" t="s">
        <v>23009</v>
      </c>
      <c r="D3098" s="15" t="s">
        <v>23009</v>
      </c>
      <c r="E3098" s="15">
        <v>45590</v>
      </c>
      <c r="F3098" s="15" t="s">
        <v>23010</v>
      </c>
      <c r="G3098" s="15">
        <v>45576</v>
      </c>
      <c r="H3098" s="15">
        <v>45758</v>
      </c>
      <c r="I3098" s="15" t="s">
        <v>23266</v>
      </c>
      <c r="J3098" s="15" t="s">
        <v>20312</v>
      </c>
      <c r="K3098" s="15" t="s">
        <v>45451</v>
      </c>
      <c r="L3098" s="15" t="s">
        <v>441</v>
      </c>
      <c r="M3098" s="15" t="s">
        <v>1126</v>
      </c>
      <c r="N3098" s="14">
        <v>2016</v>
      </c>
      <c r="O3098" s="15" t="s">
        <v>23013</v>
      </c>
      <c r="P3098" s="15" t="s">
        <v>106</v>
      </c>
      <c r="Q3098" s="15" t="s">
        <v>119</v>
      </c>
      <c r="R3098" s="15" t="s">
        <v>3420</v>
      </c>
      <c r="S3098" s="15" t="s">
        <v>23014</v>
      </c>
      <c r="T3098" s="15" t="s">
        <v>612</v>
      </c>
      <c r="U3098" s="15" t="s">
        <v>53</v>
      </c>
      <c r="V3098" s="15" t="s">
        <v>45659</v>
      </c>
      <c r="W3098" s="15" t="s">
        <v>264</v>
      </c>
      <c r="X3098" s="15" t="str">
        <f>_xlfn.XLOOKUP(_LOOKUP[[#This Row],[AdjusterMemberName]],_Adjuster[Adjuster Name],_Adjuster[Email],,0)</f>
        <v>sBonnevie@knightcompany.com</v>
      </c>
      <c r="Y3098" s="15" t="str">
        <f>_xlfn.XLOOKUP(_LOOKUP[[#This Row],[AdjusterMemberName]],_Adjuster[Adjuster Name],_Adjuster[Phone Number],,0)</f>
        <v>323-692-4064</v>
      </c>
      <c r="Z3098" s="15" t="s">
        <v>23015</v>
      </c>
      <c r="AA30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125 S Maple Ave , Montebello  CA 90640</v>
      </c>
      <c r="AB3098" s="15"/>
    </row>
    <row r="3099" spans="1:28" x14ac:dyDescent="0.3">
      <c r="A3099" s="14">
        <v>1</v>
      </c>
      <c r="B3099" s="14">
        <v>1</v>
      </c>
      <c r="C3099" s="15" t="s">
        <v>20906</v>
      </c>
      <c r="D3099" s="15" t="s">
        <v>20906</v>
      </c>
      <c r="E3099" s="15">
        <v>45590</v>
      </c>
      <c r="F3099" s="15" t="s">
        <v>20907</v>
      </c>
      <c r="G3099" s="15">
        <v>45461</v>
      </c>
      <c r="H3099" s="15">
        <v>45644</v>
      </c>
      <c r="I3099" s="15" t="s">
        <v>23267</v>
      </c>
      <c r="J3099" s="15" t="s">
        <v>23268</v>
      </c>
      <c r="K3099" s="15" t="s">
        <v>45855</v>
      </c>
      <c r="L3099" s="15" t="s">
        <v>128</v>
      </c>
      <c r="M3099" s="15" t="s">
        <v>836</v>
      </c>
      <c r="N3099" s="14">
        <v>2014</v>
      </c>
      <c r="O3099" s="15" t="s">
        <v>20910</v>
      </c>
      <c r="P3099" s="15" t="s">
        <v>106</v>
      </c>
      <c r="Q3099" s="15" t="s">
        <v>47073</v>
      </c>
      <c r="R3099" s="15" t="s">
        <v>20911</v>
      </c>
      <c r="S3099" s="15" t="s">
        <v>20912</v>
      </c>
      <c r="T3099" s="15" t="s">
        <v>174</v>
      </c>
      <c r="U3099" s="15" t="s">
        <v>53</v>
      </c>
      <c r="V3099" s="15" t="s">
        <v>45742</v>
      </c>
      <c r="W3099" s="15" t="s">
        <v>264</v>
      </c>
      <c r="X3099" s="15" t="str">
        <f>_xlfn.XLOOKUP(_LOOKUP[[#This Row],[AdjusterMemberName]],_Adjuster[Adjuster Name],_Adjuster[Email],,0)</f>
        <v>sBonnevie@knightcompany.com</v>
      </c>
      <c r="Y3099" s="15" t="str">
        <f>_xlfn.XLOOKUP(_LOOKUP[[#This Row],[AdjusterMemberName]],_Adjuster[Adjuster Name],_Adjuster[Phone Number],,0)</f>
        <v>323-692-4064</v>
      </c>
      <c r="Z3099" s="15" t="s">
        <v>20913</v>
      </c>
      <c r="AA30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1332 S Hope St Apt 508, Los Angeles  CA 90015</v>
      </c>
      <c r="AB3099" s="15"/>
    </row>
    <row r="3100" spans="1:28" x14ac:dyDescent="0.3">
      <c r="A3100" s="14">
        <v>1</v>
      </c>
      <c r="B3100" s="14">
        <v>0</v>
      </c>
      <c r="C3100" s="15" t="s">
        <v>23291</v>
      </c>
      <c r="D3100" s="15" t="s">
        <v>23292</v>
      </c>
      <c r="E3100" s="15">
        <v>45590</v>
      </c>
      <c r="F3100" s="15" t="s">
        <v>23293</v>
      </c>
      <c r="G3100" s="15">
        <v>45571</v>
      </c>
      <c r="H3100" s="15">
        <v>45753</v>
      </c>
      <c r="I3100" s="15" t="s">
        <v>23294</v>
      </c>
      <c r="J3100" s="15" t="s">
        <v>23295</v>
      </c>
      <c r="K3100" s="15" t="s">
        <v>45611</v>
      </c>
      <c r="L3100" s="15" t="s">
        <v>128</v>
      </c>
      <c r="M3100" s="15" t="s">
        <v>170</v>
      </c>
      <c r="N3100" s="14">
        <v>2016</v>
      </c>
      <c r="O3100" s="15" t="s">
        <v>23296</v>
      </c>
      <c r="P3100" s="15" t="s">
        <v>106</v>
      </c>
      <c r="Q3100" s="15" t="s">
        <v>47123</v>
      </c>
      <c r="R3100" s="15" t="s">
        <v>23297</v>
      </c>
      <c r="S3100" s="15" t="s">
        <v>23298</v>
      </c>
      <c r="T3100" s="15" t="s">
        <v>13390</v>
      </c>
      <c r="U3100" s="15" t="s">
        <v>53</v>
      </c>
      <c r="V3100" s="15" t="s">
        <v>45729</v>
      </c>
      <c r="W3100" s="15" t="s">
        <v>1658</v>
      </c>
      <c r="X3100" s="15" t="str">
        <f>_xlfn.XLOOKUP(_LOOKUP[[#This Row],[AdjusterMemberName]],_Adjuster[Adjuster Name],_Adjuster[Email],,0)</f>
        <v>RDavila@knightcompany.com</v>
      </c>
      <c r="Y3100" s="15" t="str">
        <f>_xlfn.XLOOKUP(_LOOKUP[[#This Row],[AdjusterMemberName]],_Adjuster[Adjuster Name],_Adjuster[Phone Number],,0)</f>
        <v>424-559-5663</v>
      </c>
      <c r="Z3100" s="15" t="s">
        <v>23299</v>
      </c>
      <c r="AA31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811 Dover Rd , Earlimart  CA 93219</v>
      </c>
      <c r="AB3100" s="15">
        <v>45645</v>
      </c>
    </row>
    <row r="3101" spans="1:28" x14ac:dyDescent="0.3">
      <c r="A3101" s="14">
        <v>1</v>
      </c>
      <c r="B3101" s="14">
        <v>1</v>
      </c>
      <c r="C3101" s="15" t="s">
        <v>10023</v>
      </c>
      <c r="D3101" s="15" t="s">
        <v>10023</v>
      </c>
      <c r="E3101" s="15">
        <v>45590</v>
      </c>
      <c r="F3101" s="15" t="s">
        <v>23317</v>
      </c>
      <c r="G3101" s="15">
        <v>45507</v>
      </c>
      <c r="H3101" s="15">
        <v>45691</v>
      </c>
      <c r="I3101" s="15" t="s">
        <v>23318</v>
      </c>
      <c r="J3101" s="15" t="s">
        <v>23319</v>
      </c>
      <c r="K3101" s="15" t="s">
        <v>46515</v>
      </c>
      <c r="L3101" s="15" t="s">
        <v>281</v>
      </c>
      <c r="M3101" s="15" t="s">
        <v>1106</v>
      </c>
      <c r="N3101" s="14">
        <v>2020</v>
      </c>
      <c r="O3101" s="15" t="s">
        <v>10027</v>
      </c>
      <c r="P3101" s="15" t="s">
        <v>106</v>
      </c>
      <c r="Q3101" s="15" t="s">
        <v>47006</v>
      </c>
      <c r="R3101" s="15" t="s">
        <v>10028</v>
      </c>
      <c r="S3101" s="15" t="s">
        <v>10029</v>
      </c>
      <c r="T3101" s="15" t="s">
        <v>701</v>
      </c>
      <c r="U3101" s="15" t="s">
        <v>53</v>
      </c>
      <c r="V3101" s="15" t="s">
        <v>46269</v>
      </c>
      <c r="W3101" s="15" t="s">
        <v>9508</v>
      </c>
      <c r="X3101" s="15" t="e">
        <f>_xlfn.XLOOKUP(_LOOKUP[[#This Row],[AdjusterMemberName]],_Adjuster[Adjuster Name],_Adjuster[Email],,0)</f>
        <v>#N/A</v>
      </c>
      <c r="Y3101" s="15" t="e">
        <f>_xlfn.XLOOKUP(_LOOKUP[[#This Row],[AdjusterMemberName]],_Adjuster[Adjuster Name],_Adjuster[Phone Number],,0)</f>
        <v>#N/A</v>
      </c>
      <c r="Z3101" s="15" t="s">
        <v>10030</v>
      </c>
      <c r="AA31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2106 Oak Canyon Ln, Chino Hills  CA 91709</v>
      </c>
      <c r="AB3101" s="15"/>
    </row>
    <row r="3102" spans="1:28" x14ac:dyDescent="0.3">
      <c r="A3102" s="14">
        <v>1</v>
      </c>
      <c r="B3102" s="14">
        <v>1</v>
      </c>
      <c r="C3102" s="15" t="s">
        <v>23770</v>
      </c>
      <c r="D3102" s="15" t="s">
        <v>23770</v>
      </c>
      <c r="E3102" s="15">
        <v>45590</v>
      </c>
      <c r="F3102" s="15" t="s">
        <v>23771</v>
      </c>
      <c r="G3102" s="15">
        <v>45548</v>
      </c>
      <c r="H3102" s="15">
        <v>45729</v>
      </c>
      <c r="I3102" s="15" t="s">
        <v>23772</v>
      </c>
      <c r="J3102" s="15" t="s">
        <v>23773</v>
      </c>
      <c r="K3102" s="15" t="s">
        <v>45646</v>
      </c>
      <c r="L3102" s="15" t="s">
        <v>1566</v>
      </c>
      <c r="M3102" s="15" t="s">
        <v>15402</v>
      </c>
      <c r="N3102" s="14">
        <v>2012</v>
      </c>
      <c r="O3102" s="15" t="s">
        <v>23774</v>
      </c>
      <c r="P3102" s="15" t="s">
        <v>106</v>
      </c>
      <c r="Q3102" s="15" t="s">
        <v>47034</v>
      </c>
      <c r="R3102" s="15" t="s">
        <v>23775</v>
      </c>
      <c r="S3102" s="15" t="s">
        <v>23776</v>
      </c>
      <c r="T3102" s="15" t="s">
        <v>4809</v>
      </c>
      <c r="U3102" s="15" t="s">
        <v>53</v>
      </c>
      <c r="V3102" s="15" t="s">
        <v>45573</v>
      </c>
      <c r="W3102" s="15" t="s">
        <v>1186</v>
      </c>
      <c r="X3102" s="15" t="str">
        <f>_xlfn.XLOOKUP(_LOOKUP[[#This Row],[AdjusterMemberName]],_Adjuster[Adjuster Name],_Adjuster[Email],,0)</f>
        <v>sAkinleye@knightcompany.com</v>
      </c>
      <c r="Y3102" s="15" t="str">
        <f>_xlfn.XLOOKUP(_LOOKUP[[#This Row],[AdjusterMemberName]],_Adjuster[Adjuster Name],_Adjuster[Phone Number],,0)</f>
        <v>424-559-5280</v>
      </c>
      <c r="Z3102" s="15" t="s">
        <v>23777</v>
      </c>
      <c r="AA31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3014 Sage Ct, Hanford  CA 93230</v>
      </c>
      <c r="AB3102" s="15"/>
    </row>
    <row r="3103" spans="1:28" x14ac:dyDescent="0.3">
      <c r="A3103" s="14">
        <v>1</v>
      </c>
      <c r="B3103" s="14">
        <v>1</v>
      </c>
      <c r="C3103" s="15" t="s">
        <v>23856</v>
      </c>
      <c r="D3103" s="15" t="s">
        <v>23856</v>
      </c>
      <c r="E3103" s="15">
        <v>45590</v>
      </c>
      <c r="F3103" s="15" t="s">
        <v>23857</v>
      </c>
      <c r="G3103" s="15">
        <v>45519</v>
      </c>
      <c r="H3103" s="15">
        <v>45703</v>
      </c>
      <c r="I3103" s="15" t="s">
        <v>23858</v>
      </c>
      <c r="J3103" s="15" t="s">
        <v>1492</v>
      </c>
      <c r="K3103" s="15" t="s">
        <v>45332</v>
      </c>
      <c r="L3103" s="15" t="s">
        <v>292</v>
      </c>
      <c r="M3103" s="15" t="s">
        <v>499</v>
      </c>
      <c r="N3103" s="14">
        <v>2013</v>
      </c>
      <c r="O3103" s="15" t="s">
        <v>23859</v>
      </c>
      <c r="P3103" s="15" t="s">
        <v>106</v>
      </c>
      <c r="Q3103" s="15" t="s">
        <v>47019</v>
      </c>
      <c r="R3103" s="15" t="s">
        <v>5003</v>
      </c>
      <c r="S3103" s="15" t="s">
        <v>23860</v>
      </c>
      <c r="T3103" s="15" t="s">
        <v>5775</v>
      </c>
      <c r="U3103" s="15" t="s">
        <v>53</v>
      </c>
      <c r="V3103" s="15" t="s">
        <v>45961</v>
      </c>
      <c r="W3103" s="15" t="s">
        <v>367</v>
      </c>
      <c r="X3103" s="15" t="str">
        <f>_xlfn.XLOOKUP(_LOOKUP[[#This Row],[AdjusterMemberName]],_Adjuster[Adjuster Name],_Adjuster[Email],,0)</f>
        <v>dHernandez4@knightcompany.com</v>
      </c>
      <c r="Y3103" s="15" t="str">
        <f>_xlfn.XLOOKUP(_LOOKUP[[#This Row],[AdjusterMemberName]],_Adjuster[Adjuster Name],_Adjuster[Phone Number],,0)</f>
        <v>323-315-7819</v>
      </c>
      <c r="Z3103" s="15" t="s">
        <v>23861</v>
      </c>
      <c r="AA31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5665 Reseda Blvd Apt 207, Tarzana  CA 91356</v>
      </c>
      <c r="AB3103" s="15">
        <v>45613</v>
      </c>
    </row>
    <row r="3104" spans="1:28" x14ac:dyDescent="0.3">
      <c r="A3104" s="14">
        <v>1</v>
      </c>
      <c r="B3104" s="14">
        <v>1</v>
      </c>
      <c r="C3104" s="15" t="s">
        <v>23905</v>
      </c>
      <c r="D3104" s="15" t="s">
        <v>23905</v>
      </c>
      <c r="E3104" s="15">
        <v>45590</v>
      </c>
      <c r="F3104" s="15" t="s">
        <v>23906</v>
      </c>
      <c r="G3104" s="15">
        <v>45554</v>
      </c>
      <c r="H3104" s="15">
        <v>45735</v>
      </c>
      <c r="I3104" s="15" t="s">
        <v>23907</v>
      </c>
      <c r="J3104" s="15" t="s">
        <v>23908</v>
      </c>
      <c r="K3104" s="15" t="s">
        <v>45505</v>
      </c>
      <c r="L3104" s="15" t="s">
        <v>25</v>
      </c>
      <c r="M3104" s="15" t="s">
        <v>373</v>
      </c>
      <c r="N3104" s="14">
        <v>2014</v>
      </c>
      <c r="O3104" s="15" t="s">
        <v>23909</v>
      </c>
      <c r="P3104" s="15" t="s">
        <v>106</v>
      </c>
      <c r="Q3104" s="15" t="s">
        <v>47019</v>
      </c>
      <c r="R3104" s="15" t="s">
        <v>23910</v>
      </c>
      <c r="S3104" s="15" t="s">
        <v>23911</v>
      </c>
      <c r="T3104" s="15" t="s">
        <v>174</v>
      </c>
      <c r="U3104" s="15" t="s">
        <v>53</v>
      </c>
      <c r="V3104" s="15" t="s">
        <v>45529</v>
      </c>
      <c r="W3104" s="15" t="s">
        <v>6921</v>
      </c>
      <c r="X3104" s="15" t="str">
        <f>_xlfn.XLOOKUP(_LOOKUP[[#This Row],[AdjusterMemberName]],_Adjuster[Adjuster Name],_Adjuster[Email],,0)</f>
        <v>AWallace@knightcompany.com</v>
      </c>
      <c r="Y3104" s="15" t="str">
        <f>_xlfn.XLOOKUP(_LOOKUP[[#This Row],[AdjusterMemberName]],_Adjuster[Adjuster Name],_Adjuster[Phone Number],,0)</f>
        <v>424-559-5734</v>
      </c>
      <c r="Z3104" s="15" t="s">
        <v>23912</v>
      </c>
      <c r="AA31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9721 Anzac Ave, Los Angeles  CA 90002</v>
      </c>
      <c r="AB3104" s="15"/>
    </row>
    <row r="3105" spans="1:28" x14ac:dyDescent="0.3">
      <c r="A3105" s="14">
        <v>1</v>
      </c>
      <c r="B3105" s="14">
        <v>1</v>
      </c>
      <c r="C3105" s="15" t="s">
        <v>23061</v>
      </c>
      <c r="D3105" s="15" t="s">
        <v>23061</v>
      </c>
      <c r="E3105" s="15">
        <v>45589</v>
      </c>
      <c r="F3105" s="15" t="s">
        <v>23062</v>
      </c>
      <c r="G3105" s="15">
        <v>45413</v>
      </c>
      <c r="H3105" s="15">
        <v>45597</v>
      </c>
      <c r="I3105" s="15" t="s">
        <v>23063</v>
      </c>
      <c r="J3105" s="15" t="s">
        <v>23064</v>
      </c>
      <c r="K3105" s="15" t="s">
        <v>45496</v>
      </c>
      <c r="L3105" s="15" t="s">
        <v>103</v>
      </c>
      <c r="M3105" s="15" t="s">
        <v>1336</v>
      </c>
      <c r="N3105" s="14">
        <v>2012</v>
      </c>
      <c r="O3105" s="15" t="s">
        <v>23065</v>
      </c>
      <c r="P3105" s="15" t="s">
        <v>106</v>
      </c>
      <c r="Q3105" s="15" t="s">
        <v>47019</v>
      </c>
      <c r="R3105" s="15" t="s">
        <v>23066</v>
      </c>
      <c r="S3105" s="15" t="s">
        <v>23067</v>
      </c>
      <c r="T3105" s="15" t="s">
        <v>404</v>
      </c>
      <c r="U3105" s="15" t="s">
        <v>53</v>
      </c>
      <c r="V3105" s="15" t="s">
        <v>45639</v>
      </c>
      <c r="W3105" s="15" t="s">
        <v>264</v>
      </c>
      <c r="X3105" s="15" t="str">
        <f>_xlfn.XLOOKUP(_LOOKUP[[#This Row],[AdjusterMemberName]],_Adjuster[Adjuster Name],_Adjuster[Email],,0)</f>
        <v>sBonnevie@knightcompany.com</v>
      </c>
      <c r="Y3105" s="15" t="str">
        <f>_xlfn.XLOOKUP(_LOOKUP[[#This Row],[AdjusterMemberName]],_Adjuster[Adjuster Name],_Adjuster[Phone Number],,0)</f>
        <v>323-692-4064</v>
      </c>
      <c r="Z3105" s="15" t="s">
        <v>23068</v>
      </c>
      <c r="AA31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16915 Napa St Apt 306, Northridge  CA 91343</v>
      </c>
      <c r="AB3105" s="15"/>
    </row>
    <row r="3106" spans="1:28" x14ac:dyDescent="0.3">
      <c r="A3106" s="14">
        <v>1</v>
      </c>
      <c r="B3106" s="14">
        <v>1</v>
      </c>
      <c r="C3106" s="15" t="s">
        <v>23069</v>
      </c>
      <c r="D3106" s="15" t="s">
        <v>23069</v>
      </c>
      <c r="E3106" s="15">
        <v>45589</v>
      </c>
      <c r="F3106" s="15" t="s">
        <v>23070</v>
      </c>
      <c r="G3106" s="15">
        <v>45580</v>
      </c>
      <c r="H3106" s="15">
        <v>45762</v>
      </c>
      <c r="I3106" s="15" t="s">
        <v>23071</v>
      </c>
      <c r="J3106" s="15" t="s">
        <v>23072</v>
      </c>
      <c r="K3106" s="15" t="s">
        <v>45919</v>
      </c>
      <c r="L3106" s="15" t="s">
        <v>103</v>
      </c>
      <c r="M3106" s="15" t="s">
        <v>304</v>
      </c>
      <c r="N3106" s="14">
        <v>2013</v>
      </c>
      <c r="O3106" s="15" t="s">
        <v>23073</v>
      </c>
      <c r="P3106" s="15" t="s">
        <v>106</v>
      </c>
      <c r="Q3106" s="15" t="s">
        <v>46922</v>
      </c>
      <c r="R3106" s="15" t="s">
        <v>12572</v>
      </c>
      <c r="S3106" s="15" t="s">
        <v>23074</v>
      </c>
      <c r="T3106" s="15" t="s">
        <v>2431</v>
      </c>
      <c r="U3106" s="15" t="s">
        <v>53</v>
      </c>
      <c r="V3106" s="15" t="s">
        <v>45576</v>
      </c>
      <c r="W3106" s="15" t="s">
        <v>3307</v>
      </c>
      <c r="X3106" s="15" t="e">
        <f>_xlfn.XLOOKUP(_LOOKUP[[#This Row],[AdjusterMemberName]],_Adjuster[Adjuster Name],_Adjuster[Email],,0)</f>
        <v>#N/A</v>
      </c>
      <c r="Y3106" s="15" t="e">
        <f>_xlfn.XLOOKUP(_LOOKUP[[#This Row],[AdjusterMemberName]],_Adjuster[Adjuster Name],_Adjuster[Phone Number],,0)</f>
        <v>#N/A</v>
      </c>
      <c r="Z3106" s="15" t="s">
        <v>23075</v>
      </c>
      <c r="AA31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2191 S Towne Ave, Pomona  CA 91766</v>
      </c>
      <c r="AB3106" s="15"/>
    </row>
    <row r="3107" spans="1:28" x14ac:dyDescent="0.3">
      <c r="A3107" s="14">
        <v>1</v>
      </c>
      <c r="B3107" s="14">
        <v>1</v>
      </c>
      <c r="C3107" s="15" t="s">
        <v>852</v>
      </c>
      <c r="D3107" s="15" t="s">
        <v>23080</v>
      </c>
      <c r="E3107" s="15">
        <v>45589</v>
      </c>
      <c r="F3107" s="15" t="s">
        <v>23081</v>
      </c>
      <c r="G3107" s="15">
        <v>45520</v>
      </c>
      <c r="H3107" s="15">
        <v>45704</v>
      </c>
      <c r="I3107" s="15" t="s">
        <v>23082</v>
      </c>
      <c r="J3107" s="15" t="s">
        <v>23083</v>
      </c>
      <c r="K3107" s="15" t="s">
        <v>45369</v>
      </c>
      <c r="L3107" s="15" t="s">
        <v>430</v>
      </c>
      <c r="M3107" s="15" t="s">
        <v>431</v>
      </c>
      <c r="N3107" s="14">
        <v>2016</v>
      </c>
      <c r="O3107" s="15" t="s">
        <v>23084</v>
      </c>
      <c r="P3107" s="15" t="s">
        <v>106</v>
      </c>
      <c r="Q3107" s="15" t="s">
        <v>47095</v>
      </c>
      <c r="R3107" s="15" t="s">
        <v>858</v>
      </c>
      <c r="S3107" s="15" t="s">
        <v>859</v>
      </c>
      <c r="T3107" s="15" t="s">
        <v>424</v>
      </c>
      <c r="U3107" s="15" t="s">
        <v>53</v>
      </c>
      <c r="V3107" s="15" t="s">
        <v>45470</v>
      </c>
      <c r="W3107" s="15" t="s">
        <v>1186</v>
      </c>
      <c r="X3107" s="15" t="str">
        <f>_xlfn.XLOOKUP(_LOOKUP[[#This Row],[AdjusterMemberName]],_Adjuster[Adjuster Name],_Adjuster[Email],,0)</f>
        <v>sAkinleye@knightcompany.com</v>
      </c>
      <c r="Y3107" s="15" t="str">
        <f>_xlfn.XLOOKUP(_LOOKUP[[#This Row],[AdjusterMemberName]],_Adjuster[Adjuster Name],_Adjuster[Phone Number],,0)</f>
        <v>424-559-5280</v>
      </c>
      <c r="Z3107" s="15" t="s">
        <v>860</v>
      </c>
      <c r="AA31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3277 Duffy St, San Bernardino  CA 92407</v>
      </c>
      <c r="AB3107" s="15"/>
    </row>
    <row r="3108" spans="1:28" x14ac:dyDescent="0.3">
      <c r="A3108" s="14">
        <v>1</v>
      </c>
      <c r="B3108" s="14">
        <v>1</v>
      </c>
      <c r="C3108" s="15" t="s">
        <v>23109</v>
      </c>
      <c r="D3108" s="15" t="s">
        <v>23110</v>
      </c>
      <c r="E3108" s="15">
        <v>45589</v>
      </c>
      <c r="F3108" s="15" t="s">
        <v>23111</v>
      </c>
      <c r="G3108" s="15">
        <v>45423</v>
      </c>
      <c r="H3108" s="15">
        <v>45607</v>
      </c>
      <c r="I3108" s="15" t="s">
        <v>23112</v>
      </c>
      <c r="J3108" s="15" t="s">
        <v>23113</v>
      </c>
      <c r="K3108" s="15" t="s">
        <v>45695</v>
      </c>
      <c r="L3108" s="15" t="s">
        <v>128</v>
      </c>
      <c r="M3108" s="15" t="s">
        <v>129</v>
      </c>
      <c r="N3108" s="14">
        <v>2014</v>
      </c>
      <c r="O3108" s="15" t="s">
        <v>23114</v>
      </c>
      <c r="P3108" s="15" t="s">
        <v>106</v>
      </c>
      <c r="Q3108" s="15" t="s">
        <v>47065</v>
      </c>
      <c r="R3108" s="15" t="s">
        <v>20262</v>
      </c>
      <c r="S3108" s="15" t="s">
        <v>23115</v>
      </c>
      <c r="T3108" s="15" t="s">
        <v>174</v>
      </c>
      <c r="U3108" s="15" t="s">
        <v>53</v>
      </c>
      <c r="V3108" s="15" t="s">
        <v>45367</v>
      </c>
      <c r="W3108" s="15" t="s">
        <v>1049</v>
      </c>
      <c r="X3108" s="15" t="str">
        <f>_xlfn.XLOOKUP(_LOOKUP[[#This Row],[AdjusterMemberName]],_Adjuster[Adjuster Name],_Adjuster[Email],,0)</f>
        <v>cPenate@knightcompany.com</v>
      </c>
      <c r="Y3108" s="15" t="str">
        <f>_xlfn.XLOOKUP(_LOOKUP[[#This Row],[AdjusterMemberName]],_Adjuster[Adjuster Name],_Adjuster[Phone Number],,0)</f>
        <v>424-559-5385</v>
      </c>
      <c r="Z3108" s="15" t="s">
        <v>23116</v>
      </c>
      <c r="AA31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1522 1/2 E 49Th St, Los Angeles  CA 90011</v>
      </c>
      <c r="AB3108" s="15"/>
    </row>
    <row r="3109" spans="1:28" x14ac:dyDescent="0.3">
      <c r="A3109" s="14">
        <v>1</v>
      </c>
      <c r="B3109" s="14">
        <v>1</v>
      </c>
      <c r="C3109" s="15" t="s">
        <v>14346</v>
      </c>
      <c r="D3109" s="15" t="s">
        <v>14346</v>
      </c>
      <c r="E3109" s="15">
        <v>45589</v>
      </c>
      <c r="F3109" s="15" t="s">
        <v>23144</v>
      </c>
      <c r="G3109" s="15">
        <v>45455</v>
      </c>
      <c r="H3109" s="15">
        <v>45638</v>
      </c>
      <c r="I3109" s="15" t="s">
        <v>23145</v>
      </c>
      <c r="J3109" s="15" t="s">
        <v>23146</v>
      </c>
      <c r="K3109" s="15" t="s">
        <v>45329</v>
      </c>
      <c r="L3109" s="15" t="s">
        <v>25</v>
      </c>
      <c r="M3109" s="15" t="s">
        <v>557</v>
      </c>
      <c r="N3109" s="14">
        <v>2018</v>
      </c>
      <c r="O3109" s="15" t="s">
        <v>23147</v>
      </c>
      <c r="P3109" s="15" t="s">
        <v>106</v>
      </c>
      <c r="Q3109" s="15" t="s">
        <v>47118</v>
      </c>
      <c r="R3109" s="15" t="s">
        <v>2838</v>
      </c>
      <c r="S3109" s="15" t="s">
        <v>14351</v>
      </c>
      <c r="T3109" s="15" t="s">
        <v>3521</v>
      </c>
      <c r="U3109" s="15" t="s">
        <v>53</v>
      </c>
      <c r="V3109" s="15" t="s">
        <v>45362</v>
      </c>
      <c r="W3109" s="15" t="s">
        <v>3184</v>
      </c>
      <c r="X3109" s="15" t="str">
        <f>_xlfn.XLOOKUP(_LOOKUP[[#This Row],[AdjusterMemberName]],_Adjuster[Adjuster Name],_Adjuster[Email],,0)</f>
        <v>mQualls@knightcompany.com</v>
      </c>
      <c r="Y3109" s="15" t="str">
        <f>_xlfn.XLOOKUP(_LOOKUP[[#This Row],[AdjusterMemberName]],_Adjuster[Adjuster Name],_Adjuster[Phone Number],,0)</f>
        <v>424-559-5436</v>
      </c>
      <c r="Z3109" s="15" t="s">
        <v>14352</v>
      </c>
      <c r="AA31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2138 Hillcrest St, Selma  CA 93662</v>
      </c>
      <c r="AB3109" s="15"/>
    </row>
    <row r="3110" spans="1:28" x14ac:dyDescent="0.3">
      <c r="A3110" s="14">
        <v>1</v>
      </c>
      <c r="B3110" s="14">
        <v>1</v>
      </c>
      <c r="C3110" s="15" t="s">
        <v>23163</v>
      </c>
      <c r="D3110" s="15" t="s">
        <v>23163</v>
      </c>
      <c r="E3110" s="15">
        <v>45589</v>
      </c>
      <c r="F3110" s="15" t="s">
        <v>23164</v>
      </c>
      <c r="G3110" s="15">
        <v>45439</v>
      </c>
      <c r="H3110" s="15">
        <v>45623</v>
      </c>
      <c r="I3110" s="15" t="s">
        <v>23165</v>
      </c>
      <c r="J3110" s="15" t="s">
        <v>23166</v>
      </c>
      <c r="K3110" s="15" t="s">
        <v>45356</v>
      </c>
      <c r="L3110" s="15" t="s">
        <v>128</v>
      </c>
      <c r="M3110" s="15" t="s">
        <v>129</v>
      </c>
      <c r="N3110" s="14">
        <v>2023</v>
      </c>
      <c r="O3110" s="15" t="s">
        <v>23167</v>
      </c>
      <c r="P3110" s="15" t="s">
        <v>106</v>
      </c>
      <c r="Q3110" s="15" t="s">
        <v>47097</v>
      </c>
      <c r="R3110" s="15" t="s">
        <v>23168</v>
      </c>
      <c r="S3110" s="15" t="s">
        <v>23169</v>
      </c>
      <c r="T3110" s="15" t="s">
        <v>109</v>
      </c>
      <c r="U3110" s="15" t="s">
        <v>53</v>
      </c>
      <c r="V3110" s="15" t="s">
        <v>45418</v>
      </c>
      <c r="W3110" s="15" t="s">
        <v>175</v>
      </c>
      <c r="X3110" s="15" t="e">
        <f>_xlfn.XLOOKUP(_LOOKUP[[#This Row],[AdjusterMemberName]],_Adjuster[Adjuster Name],_Adjuster[Email],,0)</f>
        <v>#N/A</v>
      </c>
      <c r="Y3110" s="15" t="e">
        <f>_xlfn.XLOOKUP(_LOOKUP[[#This Row],[AdjusterMemberName]],_Adjuster[Adjuster Name],_Adjuster[Phone Number],,0)</f>
        <v>#N/A</v>
      </c>
      <c r="Z3110" s="15" t="s">
        <v>23170</v>
      </c>
      <c r="AA31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26396 Arboretum Way Unit 2906, Murrieta  CA 92563</v>
      </c>
      <c r="AB3110" s="15"/>
    </row>
    <row r="3111" spans="1:28" x14ac:dyDescent="0.3">
      <c r="A3111" s="14">
        <v>1</v>
      </c>
      <c r="B3111" s="14">
        <v>1</v>
      </c>
      <c r="C3111" s="15" t="s">
        <v>23171</v>
      </c>
      <c r="D3111" s="15" t="s">
        <v>23171</v>
      </c>
      <c r="E3111" s="15">
        <v>45589</v>
      </c>
      <c r="F3111" s="15" t="s">
        <v>23172</v>
      </c>
      <c r="G3111" s="15">
        <v>45448</v>
      </c>
      <c r="H3111" s="15">
        <v>45631</v>
      </c>
      <c r="I3111" s="15" t="s">
        <v>23173</v>
      </c>
      <c r="J3111" s="15" t="s">
        <v>23174</v>
      </c>
      <c r="K3111" s="15" t="s">
        <v>45506</v>
      </c>
      <c r="L3111" s="15" t="s">
        <v>103</v>
      </c>
      <c r="M3111" s="15" t="s">
        <v>104</v>
      </c>
      <c r="N3111" s="14">
        <v>2001</v>
      </c>
      <c r="O3111" s="15" t="s">
        <v>23175</v>
      </c>
      <c r="P3111" s="15" t="s">
        <v>106</v>
      </c>
      <c r="Q3111" s="15" t="s">
        <v>47065</v>
      </c>
      <c r="R3111" s="15" t="s">
        <v>3243</v>
      </c>
      <c r="S3111" s="15" t="s">
        <v>23176</v>
      </c>
      <c r="T3111" s="15" t="s">
        <v>1782</v>
      </c>
      <c r="U3111" s="15" t="s">
        <v>53</v>
      </c>
      <c r="V3111" s="15" t="s">
        <v>45758</v>
      </c>
      <c r="W3111" s="15" t="s">
        <v>1186</v>
      </c>
      <c r="X3111" s="15" t="str">
        <f>_xlfn.XLOOKUP(_LOOKUP[[#This Row],[AdjusterMemberName]],_Adjuster[Adjuster Name],_Adjuster[Email],,0)</f>
        <v>sAkinleye@knightcompany.com</v>
      </c>
      <c r="Y3111" s="15" t="str">
        <f>_xlfn.XLOOKUP(_LOOKUP[[#This Row],[AdjusterMemberName]],_Adjuster[Adjuster Name],_Adjuster[Phone Number],,0)</f>
        <v>424-559-5280</v>
      </c>
      <c r="Z3111" s="15" t="s">
        <v>23177</v>
      </c>
      <c r="AA31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126 E Cedar St, Compton  CA 90220</v>
      </c>
      <c r="AB3111" s="15">
        <v>45610</v>
      </c>
    </row>
    <row r="3112" spans="1:28" x14ac:dyDescent="0.3">
      <c r="A3112" s="14">
        <v>1</v>
      </c>
      <c r="B3112" s="14">
        <v>1</v>
      </c>
      <c r="C3112" s="15" t="s">
        <v>23245</v>
      </c>
      <c r="D3112" s="15" t="s">
        <v>23246</v>
      </c>
      <c r="E3112" s="15">
        <v>45589</v>
      </c>
      <c r="F3112" s="15" t="s">
        <v>23247</v>
      </c>
      <c r="G3112" s="15">
        <v>45447</v>
      </c>
      <c r="H3112" s="15">
        <v>45630</v>
      </c>
      <c r="I3112" s="15" t="s">
        <v>23248</v>
      </c>
      <c r="J3112" s="15" t="s">
        <v>23249</v>
      </c>
      <c r="K3112" s="15" t="s">
        <v>45663</v>
      </c>
      <c r="L3112" s="15" t="s">
        <v>103</v>
      </c>
      <c r="M3112" s="15" t="s">
        <v>304</v>
      </c>
      <c r="N3112" s="14">
        <v>2015</v>
      </c>
      <c r="O3112" s="15" t="s">
        <v>23250</v>
      </c>
      <c r="P3112" s="15" t="s">
        <v>106</v>
      </c>
      <c r="Q3112" s="15" t="s">
        <v>47061</v>
      </c>
      <c r="R3112" s="15" t="s">
        <v>23251</v>
      </c>
      <c r="S3112" s="15" t="s">
        <v>23252</v>
      </c>
      <c r="T3112" s="15" t="s">
        <v>174</v>
      </c>
      <c r="U3112" s="15" t="s">
        <v>53</v>
      </c>
      <c r="V3112" s="15" t="s">
        <v>45537</v>
      </c>
      <c r="W3112" s="15" t="s">
        <v>1658</v>
      </c>
      <c r="X3112" s="15" t="str">
        <f>_xlfn.XLOOKUP(_LOOKUP[[#This Row],[AdjusterMemberName]],_Adjuster[Adjuster Name],_Adjuster[Email],,0)</f>
        <v>RDavila@knightcompany.com</v>
      </c>
      <c r="Y3112" s="15" t="str">
        <f>_xlfn.XLOOKUP(_LOOKUP[[#This Row],[AdjusterMemberName]],_Adjuster[Adjuster Name],_Adjuster[Phone Number],,0)</f>
        <v>424-559-5663</v>
      </c>
      <c r="Z3112" s="15" t="s">
        <v>23253</v>
      </c>
      <c r="AA31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Anachan28@Hotmail.Com, Los Angeles  CA 90006</v>
      </c>
      <c r="AB3112" s="15"/>
    </row>
    <row r="3113" spans="1:28" x14ac:dyDescent="0.3">
      <c r="A3113" s="14">
        <v>1</v>
      </c>
      <c r="B3113" s="14">
        <v>1</v>
      </c>
      <c r="C3113" s="15" t="s">
        <v>23282</v>
      </c>
      <c r="D3113" s="15" t="s">
        <v>23282</v>
      </c>
      <c r="E3113" s="15">
        <v>45589</v>
      </c>
      <c r="F3113" s="15" t="s">
        <v>23283</v>
      </c>
      <c r="G3113" s="15">
        <v>45542</v>
      </c>
      <c r="H3113" s="15">
        <v>45723</v>
      </c>
      <c r="I3113" s="15" t="s">
        <v>23284</v>
      </c>
      <c r="J3113" s="15" t="s">
        <v>23285</v>
      </c>
      <c r="K3113" s="15" t="s">
        <v>46191</v>
      </c>
      <c r="L3113" s="15" t="s">
        <v>139</v>
      </c>
      <c r="M3113" s="15" t="s">
        <v>470</v>
      </c>
      <c r="N3113" s="14">
        <v>2023</v>
      </c>
      <c r="O3113" s="15" t="s">
        <v>23286</v>
      </c>
      <c r="P3113" s="15" t="s">
        <v>106</v>
      </c>
      <c r="Q3113" s="15" t="s">
        <v>47176</v>
      </c>
      <c r="R3113" s="15" t="s">
        <v>2673</v>
      </c>
      <c r="S3113" s="15" t="s">
        <v>23287</v>
      </c>
      <c r="T3113" s="15" t="s">
        <v>174</v>
      </c>
      <c r="U3113" s="15" t="s">
        <v>53</v>
      </c>
      <c r="V3113" s="15" t="s">
        <v>45351</v>
      </c>
      <c r="W3113" s="15" t="s">
        <v>1049</v>
      </c>
      <c r="X3113" s="15" t="str">
        <f>_xlfn.XLOOKUP(_LOOKUP[[#This Row],[AdjusterMemberName]],_Adjuster[Adjuster Name],_Adjuster[Email],,0)</f>
        <v>cPenate@knightcompany.com</v>
      </c>
      <c r="Y3113" s="15" t="str">
        <f>_xlfn.XLOOKUP(_LOOKUP[[#This Row],[AdjusterMemberName]],_Adjuster[Adjuster Name],_Adjuster[Phone Number],,0)</f>
        <v>424-559-5385</v>
      </c>
      <c r="Z3113" s="15" t="s">
        <v>23288</v>
      </c>
      <c r="AA31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610 W 41St Dr, Los Angeles  CA 90037</v>
      </c>
      <c r="AB3113" s="15"/>
    </row>
    <row r="3114" spans="1:28" x14ac:dyDescent="0.3">
      <c r="A3114" s="14">
        <v>1</v>
      </c>
      <c r="B3114" s="14">
        <v>1</v>
      </c>
      <c r="C3114" s="15" t="s">
        <v>23557</v>
      </c>
      <c r="D3114" s="15" t="s">
        <v>23557</v>
      </c>
      <c r="E3114" s="15">
        <v>45589</v>
      </c>
      <c r="F3114" s="15" t="s">
        <v>23558</v>
      </c>
      <c r="G3114" s="15">
        <v>45555</v>
      </c>
      <c r="H3114" s="15">
        <v>45736</v>
      </c>
      <c r="I3114" s="15" t="s">
        <v>23559</v>
      </c>
      <c r="J3114" s="15" t="s">
        <v>23560</v>
      </c>
      <c r="K3114" s="15" t="s">
        <v>46005</v>
      </c>
      <c r="L3114" s="15" t="s">
        <v>292</v>
      </c>
      <c r="M3114" s="15" t="s">
        <v>2412</v>
      </c>
      <c r="N3114" s="14">
        <v>2019</v>
      </c>
      <c r="O3114" s="15" t="s">
        <v>23561</v>
      </c>
      <c r="P3114" s="15" t="s">
        <v>81</v>
      </c>
      <c r="Q3114" s="15" t="s">
        <v>47019</v>
      </c>
      <c r="R3114" s="15" t="s">
        <v>11128</v>
      </c>
      <c r="S3114" s="15" t="s">
        <v>23562</v>
      </c>
      <c r="T3114" s="15" t="s">
        <v>746</v>
      </c>
      <c r="U3114" s="15" t="s">
        <v>53</v>
      </c>
      <c r="V3114" s="15" t="s">
        <v>46203</v>
      </c>
      <c r="W3114" s="15" t="s">
        <v>1658</v>
      </c>
      <c r="X3114" s="15" t="str">
        <f>_xlfn.XLOOKUP(_LOOKUP[[#This Row],[AdjusterMemberName]],_Adjuster[Adjuster Name],_Adjuster[Email],,0)</f>
        <v>RDavila@knightcompany.com</v>
      </c>
      <c r="Y3114" s="15" t="str">
        <f>_xlfn.XLOOKUP(_LOOKUP[[#This Row],[AdjusterMemberName]],_Adjuster[Adjuster Name],_Adjuster[Phone Number],,0)</f>
        <v>424-559-5663</v>
      </c>
      <c r="Z3114" s="15" t="s">
        <v>23563</v>
      </c>
      <c r="AA31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1419 Little Lake St, Chula Vista  CA 91913</v>
      </c>
      <c r="AB3114" s="15"/>
    </row>
    <row r="3115" spans="1:28" x14ac:dyDescent="0.3">
      <c r="A3115" s="14">
        <v>1</v>
      </c>
      <c r="B3115" s="14">
        <v>1</v>
      </c>
      <c r="C3115" s="15" t="s">
        <v>23795</v>
      </c>
      <c r="D3115" s="15" t="s">
        <v>23795</v>
      </c>
      <c r="E3115" s="15">
        <v>45589</v>
      </c>
      <c r="F3115" s="15" t="s">
        <v>23796</v>
      </c>
      <c r="G3115" s="15">
        <v>45513</v>
      </c>
      <c r="H3115" s="15">
        <v>45697</v>
      </c>
      <c r="I3115" s="15" t="s">
        <v>23797</v>
      </c>
      <c r="J3115" s="15" t="s">
        <v>23798</v>
      </c>
      <c r="K3115" s="15" t="s">
        <v>46080</v>
      </c>
      <c r="L3115" s="15" t="s">
        <v>128</v>
      </c>
      <c r="M3115" s="15" t="s">
        <v>129</v>
      </c>
      <c r="N3115" s="14">
        <v>2025</v>
      </c>
      <c r="O3115" s="15" t="s">
        <v>23799</v>
      </c>
      <c r="P3115" s="15" t="s">
        <v>106</v>
      </c>
      <c r="Q3115" s="15" t="s">
        <v>47093</v>
      </c>
      <c r="R3115" s="15" t="s">
        <v>23800</v>
      </c>
      <c r="S3115" s="15" t="s">
        <v>23801</v>
      </c>
      <c r="T3115" s="15" t="s">
        <v>253</v>
      </c>
      <c r="U3115" s="15" t="s">
        <v>53</v>
      </c>
      <c r="V3115" s="15" t="s">
        <v>45500</v>
      </c>
      <c r="W3115" s="15" t="s">
        <v>3974</v>
      </c>
      <c r="X3115" s="15" t="str">
        <f>_xlfn.XLOOKUP(_LOOKUP[[#This Row],[AdjusterMemberName]],_Adjuster[Adjuster Name],_Adjuster[Email],,0)</f>
        <v>LMiller@knightcompany.com</v>
      </c>
      <c r="Y3115" s="15" t="str">
        <f>_xlfn.XLOOKUP(_LOOKUP[[#This Row],[AdjusterMemberName]],_Adjuster[Adjuster Name],_Adjuster[Phone Number],,0)</f>
        <v>424-559-5378</v>
      </c>
      <c r="Z3115" s="15" t="s">
        <v>23802</v>
      </c>
      <c r="AA31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1202 Wexham Way Apt 2 , Inglewood  CA 90302</v>
      </c>
      <c r="AB3115" s="15"/>
    </row>
    <row r="3116" spans="1:28" x14ac:dyDescent="0.3">
      <c r="A3116" s="14">
        <v>1</v>
      </c>
      <c r="B3116" s="14">
        <v>1</v>
      </c>
      <c r="C3116" s="15" t="s">
        <v>24166</v>
      </c>
      <c r="D3116" s="15" t="s">
        <v>24167</v>
      </c>
      <c r="E3116" s="15">
        <v>45589</v>
      </c>
      <c r="F3116" s="15" t="s">
        <v>24168</v>
      </c>
      <c r="G3116" s="15">
        <v>45485</v>
      </c>
      <c r="H3116" s="15">
        <v>45669</v>
      </c>
      <c r="I3116" s="15" t="s">
        <v>24169</v>
      </c>
      <c r="J3116" s="15" t="s">
        <v>24170</v>
      </c>
      <c r="K3116" s="15" t="s">
        <v>45477</v>
      </c>
      <c r="L3116" s="15" t="s">
        <v>281</v>
      </c>
      <c r="M3116" s="15" t="s">
        <v>9025</v>
      </c>
      <c r="N3116" s="14">
        <v>2012</v>
      </c>
      <c r="O3116" s="15" t="s">
        <v>24171</v>
      </c>
      <c r="P3116" s="15" t="s">
        <v>106</v>
      </c>
      <c r="Q3116" s="15" t="s">
        <v>47081</v>
      </c>
      <c r="R3116" s="15" t="s">
        <v>24172</v>
      </c>
      <c r="S3116" s="15" t="s">
        <v>24173</v>
      </c>
      <c r="T3116" s="15" t="s">
        <v>3331</v>
      </c>
      <c r="U3116" s="15" t="s">
        <v>53</v>
      </c>
      <c r="V3116" s="15" t="s">
        <v>46042</v>
      </c>
      <c r="W3116" s="15" t="s">
        <v>1049</v>
      </c>
      <c r="X3116" s="15" t="str">
        <f>_xlfn.XLOOKUP(_LOOKUP[[#This Row],[AdjusterMemberName]],_Adjuster[Adjuster Name],_Adjuster[Email],,0)</f>
        <v>cPenate@knightcompany.com</v>
      </c>
      <c r="Y3116" s="15" t="str">
        <f>_xlfn.XLOOKUP(_LOOKUP[[#This Row],[AdjusterMemberName]],_Adjuster[Adjuster Name],_Adjuster[Phone Number],,0)</f>
        <v>424-559-5385</v>
      </c>
      <c r="Z3116" s="15" t="s">
        <v>24174</v>
      </c>
      <c r="AA31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1499 Old Mountain Ave Spc 28, San Jacinto  CA 92583</v>
      </c>
      <c r="AB3116" s="15"/>
    </row>
    <row r="3117" spans="1:28" x14ac:dyDescent="0.3">
      <c r="A3117" s="14">
        <v>1</v>
      </c>
      <c r="B3117" s="14">
        <v>1</v>
      </c>
      <c r="C3117" s="15" t="s">
        <v>23460</v>
      </c>
      <c r="D3117" s="15" t="s">
        <v>23461</v>
      </c>
      <c r="E3117" s="15">
        <v>45589</v>
      </c>
      <c r="F3117" s="15" t="s">
        <v>23462</v>
      </c>
      <c r="G3117" s="15">
        <v>45567</v>
      </c>
      <c r="H3117" s="15">
        <v>45749</v>
      </c>
      <c r="I3117" s="15" t="s">
        <v>24310</v>
      </c>
      <c r="J3117" s="15" t="s">
        <v>24311</v>
      </c>
      <c r="K3117" s="15" t="s">
        <v>46493</v>
      </c>
      <c r="L3117" s="15" t="s">
        <v>103</v>
      </c>
      <c r="M3117" s="15" t="s">
        <v>104</v>
      </c>
      <c r="N3117" s="14">
        <v>2003</v>
      </c>
      <c r="O3117" s="15" t="s">
        <v>23465</v>
      </c>
      <c r="P3117" s="15" t="s">
        <v>106</v>
      </c>
      <c r="Q3117" s="15" t="s">
        <v>47065</v>
      </c>
      <c r="R3117" s="15" t="s">
        <v>23466</v>
      </c>
      <c r="S3117" s="15" t="s">
        <v>23467</v>
      </c>
      <c r="T3117" s="15" t="s">
        <v>2940</v>
      </c>
      <c r="U3117" s="15" t="s">
        <v>53</v>
      </c>
      <c r="V3117" s="15" t="s">
        <v>46292</v>
      </c>
      <c r="W3117" s="15" t="s">
        <v>1658</v>
      </c>
      <c r="X3117" s="15" t="str">
        <f>_xlfn.XLOOKUP(_LOOKUP[[#This Row],[AdjusterMemberName]],_Adjuster[Adjuster Name],_Adjuster[Email],,0)</f>
        <v>RDavila@knightcompany.com</v>
      </c>
      <c r="Y3117" s="15" t="str">
        <f>_xlfn.XLOOKUP(_LOOKUP[[#This Row],[AdjusterMemberName]],_Adjuster[Adjuster Name],_Adjuster[Phone Number],,0)</f>
        <v>424-559-5663</v>
      </c>
      <c r="Z3117" s="15" t="s">
        <v>23468</v>
      </c>
      <c r="AA31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847 N Raymond Ave Unit 9, Pasadena  CA 91103</v>
      </c>
      <c r="AB3117" s="15"/>
    </row>
    <row r="3118" spans="1:28" x14ac:dyDescent="0.3">
      <c r="A3118" s="14">
        <v>1</v>
      </c>
      <c r="B3118" s="14">
        <v>1</v>
      </c>
      <c r="C3118" s="15" t="s">
        <v>24323</v>
      </c>
      <c r="D3118" s="15" t="s">
        <v>24323</v>
      </c>
      <c r="E3118" s="15">
        <v>45589</v>
      </c>
      <c r="F3118" s="15" t="s">
        <v>24324</v>
      </c>
      <c r="G3118" s="15">
        <v>45567</v>
      </c>
      <c r="H3118" s="15">
        <v>45749</v>
      </c>
      <c r="I3118" s="15" t="s">
        <v>24325</v>
      </c>
      <c r="J3118" s="15" t="s">
        <v>24326</v>
      </c>
      <c r="K3118" s="15" t="s">
        <v>45397</v>
      </c>
      <c r="L3118" s="15" t="s">
        <v>128</v>
      </c>
      <c r="M3118" s="15" t="s">
        <v>170</v>
      </c>
      <c r="N3118" s="14">
        <v>2017</v>
      </c>
      <c r="O3118" s="15" t="s">
        <v>24327</v>
      </c>
      <c r="P3118" s="15" t="s">
        <v>106</v>
      </c>
      <c r="Q3118" s="15" t="s">
        <v>47006</v>
      </c>
      <c r="R3118" s="15" t="s">
        <v>24328</v>
      </c>
      <c r="S3118" s="15" t="s">
        <v>24329</v>
      </c>
      <c r="T3118" s="15" t="s">
        <v>1721</v>
      </c>
      <c r="U3118" s="15" t="s">
        <v>53</v>
      </c>
      <c r="V3118" s="15" t="s">
        <v>46262</v>
      </c>
      <c r="W3118" s="15" t="s">
        <v>175</v>
      </c>
      <c r="X3118" s="15" t="e">
        <f>_xlfn.XLOOKUP(_LOOKUP[[#This Row],[AdjusterMemberName]],_Adjuster[Adjuster Name],_Adjuster[Email],,0)</f>
        <v>#N/A</v>
      </c>
      <c r="Y3118" s="15" t="e">
        <f>_xlfn.XLOOKUP(_LOOKUP[[#This Row],[AdjusterMemberName]],_Adjuster[Adjuster Name],_Adjuster[Phone Number],,0)</f>
        <v>#N/A</v>
      </c>
      <c r="Z3118" s="15" t="s">
        <v>24330</v>
      </c>
      <c r="AA31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3800 Howard Ct, South San Francisco  CA 94080</v>
      </c>
      <c r="AB3118" s="15"/>
    </row>
    <row r="3119" spans="1:28" x14ac:dyDescent="0.3">
      <c r="A3119" s="14">
        <v>1</v>
      </c>
      <c r="B3119" s="14">
        <v>0</v>
      </c>
      <c r="C3119" s="15" t="s">
        <v>27920</v>
      </c>
      <c r="D3119" s="15" t="s">
        <v>27921</v>
      </c>
      <c r="E3119" s="15">
        <v>45589</v>
      </c>
      <c r="F3119" s="15" t="s">
        <v>27922</v>
      </c>
      <c r="G3119" s="15">
        <v>45521</v>
      </c>
      <c r="H3119" s="15">
        <v>45705</v>
      </c>
      <c r="I3119" s="15" t="s">
        <v>27923</v>
      </c>
      <c r="J3119" s="15" t="s">
        <v>27924</v>
      </c>
      <c r="K3119" s="15" t="s">
        <v>45815</v>
      </c>
      <c r="L3119" s="15" t="s">
        <v>150</v>
      </c>
      <c r="M3119" s="15" t="s">
        <v>8517</v>
      </c>
      <c r="N3119" s="14">
        <v>2012</v>
      </c>
      <c r="O3119" s="15" t="s">
        <v>27925</v>
      </c>
      <c r="P3119" s="15" t="s">
        <v>106</v>
      </c>
      <c r="Q3119" s="15" t="s">
        <v>47019</v>
      </c>
      <c r="R3119" s="15" t="s">
        <v>27926</v>
      </c>
      <c r="S3119" s="15" t="s">
        <v>27927</v>
      </c>
      <c r="T3119" s="15" t="s">
        <v>4596</v>
      </c>
      <c r="U3119" s="15" t="s">
        <v>53</v>
      </c>
      <c r="V3119" s="15" t="s">
        <v>45485</v>
      </c>
      <c r="W3119" s="15" t="s">
        <v>264</v>
      </c>
      <c r="X3119" s="15" t="str">
        <f>_xlfn.XLOOKUP(_LOOKUP[[#This Row],[AdjusterMemberName]],_Adjuster[Adjuster Name],_Adjuster[Email],,0)</f>
        <v>sBonnevie@knightcompany.com</v>
      </c>
      <c r="Y3119" s="15" t="str">
        <f>_xlfn.XLOOKUP(_LOOKUP[[#This Row],[AdjusterMemberName]],_Adjuster[Adjuster Name],_Adjuster[Phone Number],,0)</f>
        <v>323-692-4064</v>
      </c>
      <c r="Z3119" s="15" t="s">
        <v>27928</v>
      </c>
      <c r="AA31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544 E Q St, Wilmington  CA 90744</v>
      </c>
      <c r="AB3119" s="15">
        <v>45674</v>
      </c>
    </row>
    <row r="3120" spans="1:28" x14ac:dyDescent="0.3">
      <c r="A3120" s="14">
        <v>1</v>
      </c>
      <c r="B3120" s="14">
        <v>1</v>
      </c>
      <c r="C3120" s="15" t="s">
        <v>4107</v>
      </c>
      <c r="D3120" s="15" t="s">
        <v>4107</v>
      </c>
      <c r="E3120" s="15">
        <v>45589</v>
      </c>
      <c r="F3120" s="15" t="s">
        <v>4108</v>
      </c>
      <c r="G3120" s="15">
        <v>45052</v>
      </c>
      <c r="H3120" s="15">
        <v>45236</v>
      </c>
      <c r="I3120" s="15" t="s">
        <v>29467</v>
      </c>
      <c r="J3120" s="15" t="s">
        <v>6298</v>
      </c>
      <c r="K3120" s="15" t="s">
        <v>45339</v>
      </c>
      <c r="L3120" s="15" t="s">
        <v>430</v>
      </c>
      <c r="M3120" s="15" t="s">
        <v>2605</v>
      </c>
      <c r="N3120" s="14">
        <v>2021</v>
      </c>
      <c r="O3120" s="15" t="s">
        <v>4111</v>
      </c>
      <c r="P3120" s="15" t="s">
        <v>81</v>
      </c>
      <c r="Q3120" s="15" t="s">
        <v>119</v>
      </c>
      <c r="R3120" s="15" t="s">
        <v>4112</v>
      </c>
      <c r="S3120" s="15" t="s">
        <v>4113</v>
      </c>
      <c r="T3120" s="15" t="s">
        <v>174</v>
      </c>
      <c r="U3120" s="15" t="s">
        <v>53</v>
      </c>
      <c r="V3120" s="15" t="s">
        <v>45742</v>
      </c>
      <c r="W3120" s="15" t="s">
        <v>22473</v>
      </c>
      <c r="X3120" s="15" t="e">
        <f>_xlfn.XLOOKUP(_LOOKUP[[#This Row],[AdjusterMemberName]],_Adjuster[Adjuster Name],_Adjuster[Email],,0)</f>
        <v>#N/A</v>
      </c>
      <c r="Y3120" s="15" t="e">
        <f>_xlfn.XLOOKUP(_LOOKUP[[#This Row],[AdjusterMemberName]],_Adjuster[Adjuster Name],_Adjuster[Phone Number],,0)</f>
        <v>#N/A</v>
      </c>
      <c r="Z3120" s="15" t="s">
        <v>4114</v>
      </c>
      <c r="AA31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1500 S Grand Ave Apt 201, Los Angeles  CA 90015</v>
      </c>
      <c r="AB3120" s="15">
        <v>45177</v>
      </c>
    </row>
    <row r="3121" spans="1:28" x14ac:dyDescent="0.3">
      <c r="A3121" s="14">
        <v>1</v>
      </c>
      <c r="B3121" s="14">
        <v>1</v>
      </c>
      <c r="C3121" s="15" t="s">
        <v>22976</v>
      </c>
      <c r="D3121" s="15" t="s">
        <v>22976</v>
      </c>
      <c r="E3121" s="15">
        <v>45588</v>
      </c>
      <c r="F3121" s="15" t="s">
        <v>22977</v>
      </c>
      <c r="G3121" s="15">
        <v>45418</v>
      </c>
      <c r="H3121" s="15">
        <v>45602</v>
      </c>
      <c r="I3121" s="15" t="s">
        <v>22978</v>
      </c>
      <c r="J3121" s="15" t="s">
        <v>22979</v>
      </c>
      <c r="K3121" s="15" t="s">
        <v>45696</v>
      </c>
      <c r="L3121" s="15" t="s">
        <v>25</v>
      </c>
      <c r="M3121" s="15" t="s">
        <v>373</v>
      </c>
      <c r="N3121" s="14">
        <v>2024</v>
      </c>
      <c r="O3121" s="15" t="s">
        <v>22980</v>
      </c>
      <c r="P3121" s="15" t="s">
        <v>106</v>
      </c>
      <c r="Q3121" s="15" t="s">
        <v>47019</v>
      </c>
      <c r="R3121" s="15" t="s">
        <v>1805</v>
      </c>
      <c r="S3121" s="15" t="s">
        <v>22981</v>
      </c>
      <c r="T3121" s="15" t="s">
        <v>1266</v>
      </c>
      <c r="U3121" s="15" t="s">
        <v>53</v>
      </c>
      <c r="V3121" s="15" t="s">
        <v>45797</v>
      </c>
      <c r="W3121" s="15" t="s">
        <v>175</v>
      </c>
      <c r="X3121" s="15" t="e">
        <f>_xlfn.XLOOKUP(_LOOKUP[[#This Row],[AdjusterMemberName]],_Adjuster[Adjuster Name],_Adjuster[Email],,0)</f>
        <v>#N/A</v>
      </c>
      <c r="Y3121" s="15" t="e">
        <f>_xlfn.XLOOKUP(_LOOKUP[[#This Row],[AdjusterMemberName]],_Adjuster[Adjuster Name],_Adjuster[Phone Number],,0)</f>
        <v>#N/A</v>
      </c>
      <c r="Z3121" s="15" t="s">
        <v>22982</v>
      </c>
      <c r="AA31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3316 Palm Ave Apt A, Lynwood  CA 90262</v>
      </c>
      <c r="AB3121" s="15"/>
    </row>
    <row r="3122" spans="1:28" x14ac:dyDescent="0.3">
      <c r="A3122" s="14">
        <v>1</v>
      </c>
      <c r="B3122" s="14">
        <v>1</v>
      </c>
      <c r="C3122" s="15" t="s">
        <v>22983</v>
      </c>
      <c r="D3122" s="15" t="s">
        <v>22983</v>
      </c>
      <c r="E3122" s="15">
        <v>45588</v>
      </c>
      <c r="F3122" s="15" t="s">
        <v>22984</v>
      </c>
      <c r="G3122" s="15">
        <v>45576</v>
      </c>
      <c r="H3122" s="15">
        <v>45758</v>
      </c>
      <c r="I3122" s="15" t="s">
        <v>22985</v>
      </c>
      <c r="J3122" s="15" t="s">
        <v>22986</v>
      </c>
      <c r="K3122" s="15" t="s">
        <v>45772</v>
      </c>
      <c r="L3122" s="15" t="s">
        <v>103</v>
      </c>
      <c r="M3122" s="15" t="s">
        <v>1336</v>
      </c>
      <c r="N3122" s="14">
        <v>2013</v>
      </c>
      <c r="O3122" s="15" t="s">
        <v>22987</v>
      </c>
      <c r="P3122" s="15" t="s">
        <v>106</v>
      </c>
      <c r="Q3122" s="15" t="s">
        <v>46978</v>
      </c>
      <c r="R3122" s="15" t="s">
        <v>2328</v>
      </c>
      <c r="S3122" s="15" t="s">
        <v>22988</v>
      </c>
      <c r="T3122" s="15" t="s">
        <v>19096</v>
      </c>
      <c r="U3122" s="15" t="s">
        <v>53</v>
      </c>
      <c r="V3122" s="15" t="s">
        <v>45440</v>
      </c>
      <c r="W3122" s="15" t="s">
        <v>3114</v>
      </c>
      <c r="X3122" s="15" t="str">
        <f>_xlfn.XLOOKUP(_LOOKUP[[#This Row],[AdjusterMemberName]],_Adjuster[Adjuster Name],_Adjuster[Email],,0)</f>
        <v>eExmundo@knightcompany.com</v>
      </c>
      <c r="Y3122" s="15" t="str">
        <f>_xlfn.XLOOKUP(_LOOKUP[[#This Row],[AdjusterMemberName]],_Adjuster[Adjuster Name],_Adjuster[Phone Number],,0)</f>
        <v>424-559-5400</v>
      </c>
      <c r="Z3122" s="15" t="s">
        <v>22989</v>
      </c>
      <c r="AA31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5657 Noel Dr, Temple City  CA 91780</v>
      </c>
      <c r="AB3122" s="15">
        <v>45730</v>
      </c>
    </row>
    <row r="3123" spans="1:28" x14ac:dyDescent="0.3">
      <c r="A3123" s="14">
        <v>1</v>
      </c>
      <c r="B3123" s="14">
        <v>1</v>
      </c>
      <c r="C3123" s="15" t="s">
        <v>23009</v>
      </c>
      <c r="D3123" s="15" t="s">
        <v>23009</v>
      </c>
      <c r="E3123" s="15">
        <v>45588</v>
      </c>
      <c r="F3123" s="15" t="s">
        <v>23010</v>
      </c>
      <c r="G3123" s="15">
        <v>45576</v>
      </c>
      <c r="H3123" s="15">
        <v>45758</v>
      </c>
      <c r="I3123" s="15" t="s">
        <v>23011</v>
      </c>
      <c r="J3123" s="15" t="s">
        <v>23012</v>
      </c>
      <c r="K3123" s="15" t="s">
        <v>45451</v>
      </c>
      <c r="L3123" s="15" t="s">
        <v>441</v>
      </c>
      <c r="M3123" s="15" t="s">
        <v>1126</v>
      </c>
      <c r="N3123" s="14">
        <v>2016</v>
      </c>
      <c r="O3123" s="15" t="s">
        <v>23013</v>
      </c>
      <c r="P3123" s="15" t="s">
        <v>106</v>
      </c>
      <c r="Q3123" s="15" t="s">
        <v>47158</v>
      </c>
      <c r="R3123" s="15" t="s">
        <v>3420</v>
      </c>
      <c r="S3123" s="15" t="s">
        <v>23014</v>
      </c>
      <c r="T3123" s="15" t="s">
        <v>612</v>
      </c>
      <c r="U3123" s="15" t="s">
        <v>53</v>
      </c>
      <c r="V3123" s="15" t="s">
        <v>45659</v>
      </c>
      <c r="W3123" s="15" t="s">
        <v>264</v>
      </c>
      <c r="X3123" s="15" t="str">
        <f>_xlfn.XLOOKUP(_LOOKUP[[#This Row],[AdjusterMemberName]],_Adjuster[Adjuster Name],_Adjuster[Email],,0)</f>
        <v>sBonnevie@knightcompany.com</v>
      </c>
      <c r="Y3123" s="15" t="str">
        <f>_xlfn.XLOOKUP(_LOOKUP[[#This Row],[AdjusterMemberName]],_Adjuster[Adjuster Name],_Adjuster[Phone Number],,0)</f>
        <v>323-692-4064</v>
      </c>
      <c r="Z3123" s="15" t="s">
        <v>23015</v>
      </c>
      <c r="AA31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125 S Maple Ave , Montebello  CA 90640</v>
      </c>
      <c r="AB3123" s="15"/>
    </row>
    <row r="3124" spans="1:28" x14ac:dyDescent="0.3">
      <c r="A3124" s="14">
        <v>1</v>
      </c>
      <c r="B3124" s="14">
        <v>1</v>
      </c>
      <c r="C3124" s="15" t="s">
        <v>23043</v>
      </c>
      <c r="D3124" s="15" t="s">
        <v>23044</v>
      </c>
      <c r="E3124" s="15">
        <v>45588</v>
      </c>
      <c r="F3124" s="15" t="s">
        <v>23045</v>
      </c>
      <c r="G3124" s="15">
        <v>45537</v>
      </c>
      <c r="H3124" s="15">
        <v>45718</v>
      </c>
      <c r="I3124" s="15" t="s">
        <v>23046</v>
      </c>
      <c r="J3124" s="15" t="s">
        <v>23047</v>
      </c>
      <c r="K3124" s="15" t="s">
        <v>45663</v>
      </c>
      <c r="L3124" s="15" t="s">
        <v>128</v>
      </c>
      <c r="M3124" s="15" t="s">
        <v>836</v>
      </c>
      <c r="N3124" s="14">
        <v>2024</v>
      </c>
      <c r="O3124" s="15" t="s">
        <v>23048</v>
      </c>
      <c r="P3124" s="15" t="s">
        <v>106</v>
      </c>
      <c r="Q3124" s="15" t="s">
        <v>47164</v>
      </c>
      <c r="R3124" s="15" t="s">
        <v>23049</v>
      </c>
      <c r="S3124" s="15" t="s">
        <v>23050</v>
      </c>
      <c r="T3124" s="15" t="s">
        <v>174</v>
      </c>
      <c r="U3124" s="15" t="s">
        <v>53</v>
      </c>
      <c r="V3124" s="15" t="s">
        <v>45351</v>
      </c>
      <c r="W3124" s="15" t="s">
        <v>1544</v>
      </c>
      <c r="X3124" s="15" t="str">
        <f>_xlfn.XLOOKUP(_LOOKUP[[#This Row],[AdjusterMemberName]],_Adjuster[Adjuster Name],_Adjuster[Email],,0)</f>
        <v>CRodriguez5@knightcompany.com</v>
      </c>
      <c r="Y3124" s="15" t="str">
        <f>_xlfn.XLOOKUP(_LOOKUP[[#This Row],[AdjusterMemberName]],_Adjuster[Adjuster Name],_Adjuster[Phone Number],,0)</f>
        <v>323-456-1708</v>
      </c>
      <c r="Z3124" s="15" t="s">
        <v>23051</v>
      </c>
      <c r="AA31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1200 W 51Th St , Los Angeles  CA 90037</v>
      </c>
      <c r="AB3124" s="15"/>
    </row>
    <row r="3125" spans="1:28" x14ac:dyDescent="0.3">
      <c r="A3125" s="14">
        <v>1</v>
      </c>
      <c r="B3125" s="14">
        <v>1</v>
      </c>
      <c r="C3125" s="15" t="s">
        <v>1800</v>
      </c>
      <c r="D3125" s="15" t="s">
        <v>15681</v>
      </c>
      <c r="E3125" s="15">
        <v>45588</v>
      </c>
      <c r="F3125" s="15" t="s">
        <v>15682</v>
      </c>
      <c r="G3125" s="15">
        <v>45448</v>
      </c>
      <c r="H3125" s="15">
        <v>45631</v>
      </c>
      <c r="I3125" s="15" t="s">
        <v>23092</v>
      </c>
      <c r="J3125" s="15" t="s">
        <v>2835</v>
      </c>
      <c r="K3125" s="15" t="s">
        <v>45334</v>
      </c>
      <c r="L3125" s="15" t="s">
        <v>181</v>
      </c>
      <c r="M3125" s="15" t="s">
        <v>182</v>
      </c>
      <c r="N3125" s="14">
        <v>2020</v>
      </c>
      <c r="O3125" s="15" t="s">
        <v>15685</v>
      </c>
      <c r="P3125" s="15" t="s">
        <v>106</v>
      </c>
      <c r="Q3125" s="15" t="s">
        <v>47081</v>
      </c>
      <c r="R3125" s="15" t="s">
        <v>1805</v>
      </c>
      <c r="S3125" s="15" t="s">
        <v>1806</v>
      </c>
      <c r="T3125" s="15" t="s">
        <v>652</v>
      </c>
      <c r="U3125" s="15" t="s">
        <v>53</v>
      </c>
      <c r="V3125" s="15" t="s">
        <v>46154</v>
      </c>
      <c r="W3125" s="15" t="s">
        <v>1624</v>
      </c>
      <c r="X3125" s="15" t="e">
        <f>_xlfn.XLOOKUP(_LOOKUP[[#This Row],[AdjusterMemberName]],_Adjuster[Adjuster Name],_Adjuster[Email],,0)</f>
        <v>#N/A</v>
      </c>
      <c r="Y3125" s="15" t="e">
        <f>_xlfn.XLOOKUP(_LOOKUP[[#This Row],[AdjusterMemberName]],_Adjuster[Adjuster Name],_Adjuster[Phone Number],,0)</f>
        <v>#N/A</v>
      </c>
      <c r="Z3125" s="15" t="s">
        <v>1807</v>
      </c>
      <c r="AA31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 Garden Dr, Atwater  CA 95301</v>
      </c>
      <c r="AB3125" s="15"/>
    </row>
    <row r="3126" spans="1:28" x14ac:dyDescent="0.3">
      <c r="A3126" s="14">
        <v>1</v>
      </c>
      <c r="B3126" s="14">
        <v>1</v>
      </c>
      <c r="C3126" s="15" t="s">
        <v>23117</v>
      </c>
      <c r="D3126" s="15" t="s">
        <v>23118</v>
      </c>
      <c r="E3126" s="15">
        <v>45588</v>
      </c>
      <c r="F3126" s="15" t="s">
        <v>23119</v>
      </c>
      <c r="G3126" s="15">
        <v>45478</v>
      </c>
      <c r="H3126" s="15">
        <v>45662</v>
      </c>
      <c r="I3126" s="15" t="s">
        <v>23120</v>
      </c>
      <c r="J3126" s="15" t="s">
        <v>23121</v>
      </c>
      <c r="K3126" s="15" t="s">
        <v>45339</v>
      </c>
      <c r="L3126" s="15" t="s">
        <v>91</v>
      </c>
      <c r="M3126" s="15" t="s">
        <v>92</v>
      </c>
      <c r="N3126" s="14">
        <v>2008</v>
      </c>
      <c r="O3126" s="15" t="s">
        <v>23122</v>
      </c>
      <c r="P3126" s="15" t="s">
        <v>106</v>
      </c>
      <c r="Q3126" s="15" t="s">
        <v>47006</v>
      </c>
      <c r="R3126" s="15" t="s">
        <v>23123</v>
      </c>
      <c r="S3126" s="15" t="s">
        <v>23124</v>
      </c>
      <c r="T3126" s="15" t="s">
        <v>1321</v>
      </c>
      <c r="U3126" s="15" t="s">
        <v>53</v>
      </c>
      <c r="V3126" s="15" t="s">
        <v>46336</v>
      </c>
      <c r="W3126" s="15" t="s">
        <v>1544</v>
      </c>
      <c r="X3126" s="15" t="str">
        <f>_xlfn.XLOOKUP(_LOOKUP[[#This Row],[AdjusterMemberName]],_Adjuster[Adjuster Name],_Adjuster[Email],,0)</f>
        <v>CRodriguez5@knightcompany.com</v>
      </c>
      <c r="Y3126" s="15" t="str">
        <f>_xlfn.XLOOKUP(_LOOKUP[[#This Row],[AdjusterMemberName]],_Adjuster[Adjuster Name],_Adjuster[Phone Number],,0)</f>
        <v>323-456-1708</v>
      </c>
      <c r="Z3126" s="15" t="s">
        <v>23125</v>
      </c>
      <c r="AA31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692 Angelus St Apt 1, Turlock  CA 95380</v>
      </c>
      <c r="AB3126" s="15"/>
    </row>
    <row r="3127" spans="1:28" x14ac:dyDescent="0.3">
      <c r="A3127" s="14">
        <v>1</v>
      </c>
      <c r="B3127" s="14">
        <v>0</v>
      </c>
      <c r="C3127" s="15" t="s">
        <v>23186</v>
      </c>
      <c r="D3127" s="15" t="s">
        <v>23187</v>
      </c>
      <c r="E3127" s="15">
        <v>45588</v>
      </c>
      <c r="F3127" s="15" t="s">
        <v>23188</v>
      </c>
      <c r="G3127" s="15">
        <v>45521</v>
      </c>
      <c r="H3127" s="15">
        <v>45705</v>
      </c>
      <c r="I3127" s="15" t="s">
        <v>23189</v>
      </c>
      <c r="J3127" s="15" t="s">
        <v>23190</v>
      </c>
      <c r="K3127" s="15" t="s">
        <v>45397</v>
      </c>
      <c r="L3127" s="15" t="s">
        <v>281</v>
      </c>
      <c r="M3127" s="15" t="s">
        <v>9830</v>
      </c>
      <c r="N3127" s="14">
        <v>2020</v>
      </c>
      <c r="O3127" s="15" t="s">
        <v>23191</v>
      </c>
      <c r="P3127" s="15" t="s">
        <v>106</v>
      </c>
      <c r="Q3127" s="15" t="s">
        <v>47019</v>
      </c>
      <c r="R3127" s="15" t="s">
        <v>23192</v>
      </c>
      <c r="S3127" s="15" t="s">
        <v>23193</v>
      </c>
      <c r="T3127" s="15" t="s">
        <v>404</v>
      </c>
      <c r="U3127" s="15" t="s">
        <v>53</v>
      </c>
      <c r="V3127" s="15" t="s">
        <v>45971</v>
      </c>
      <c r="W3127" s="15" t="s">
        <v>367</v>
      </c>
      <c r="X3127" s="15" t="str">
        <f>_xlfn.XLOOKUP(_LOOKUP[[#This Row],[AdjusterMemberName]],_Adjuster[Adjuster Name],_Adjuster[Email],,0)</f>
        <v>dHernandez4@knightcompany.com</v>
      </c>
      <c r="Y3127" s="15" t="str">
        <f>_xlfn.XLOOKUP(_LOOKUP[[#This Row],[AdjusterMemberName]],_Adjuster[Adjuster Name],_Adjuster[Phone Number],,0)</f>
        <v>323-315-7819</v>
      </c>
      <c r="Z3127" s="15" t="s">
        <v>23194</v>
      </c>
      <c r="AA31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39591 Frontier Circus St, Palmdale  CA 93591</v>
      </c>
      <c r="AB3127" s="15">
        <v>45589</v>
      </c>
    </row>
    <row r="3128" spans="1:28" x14ac:dyDescent="0.3">
      <c r="A3128" s="14">
        <v>1</v>
      </c>
      <c r="B3128" s="14">
        <v>1</v>
      </c>
      <c r="C3128" s="15" t="s">
        <v>23203</v>
      </c>
      <c r="D3128" s="15" t="s">
        <v>23203</v>
      </c>
      <c r="E3128" s="15">
        <v>45588</v>
      </c>
      <c r="F3128" s="15" t="s">
        <v>23204</v>
      </c>
      <c r="G3128" s="15">
        <v>45486</v>
      </c>
      <c r="H3128" s="15">
        <v>45670</v>
      </c>
      <c r="I3128" s="15" t="s">
        <v>23205</v>
      </c>
      <c r="J3128" s="15" t="s">
        <v>23206</v>
      </c>
      <c r="K3128" s="15" t="s">
        <v>45646</v>
      </c>
      <c r="L3128" s="15" t="s">
        <v>1493</v>
      </c>
      <c r="M3128" s="15" t="s">
        <v>22779</v>
      </c>
      <c r="N3128" s="14">
        <v>2010</v>
      </c>
      <c r="O3128" s="15" t="s">
        <v>23207</v>
      </c>
      <c r="P3128" s="15" t="s">
        <v>106</v>
      </c>
      <c r="Q3128" s="15" t="s">
        <v>47079</v>
      </c>
      <c r="R3128" s="15" t="s">
        <v>23208</v>
      </c>
      <c r="S3128" s="15" t="s">
        <v>23209</v>
      </c>
      <c r="T3128" s="15" t="s">
        <v>174</v>
      </c>
      <c r="U3128" s="15" t="s">
        <v>53</v>
      </c>
      <c r="V3128" s="15" t="s">
        <v>45406</v>
      </c>
      <c r="W3128" s="15" t="s">
        <v>1049</v>
      </c>
      <c r="X3128" s="15" t="str">
        <f>_xlfn.XLOOKUP(_LOOKUP[[#This Row],[AdjusterMemberName]],_Adjuster[Adjuster Name],_Adjuster[Email],,0)</f>
        <v>cPenate@knightcompany.com</v>
      </c>
      <c r="Y3128" s="15" t="str">
        <f>_xlfn.XLOOKUP(_LOOKUP[[#This Row],[AdjusterMemberName]],_Adjuster[Adjuster Name],_Adjuster[Phone Number],,0)</f>
        <v>424-559-5385</v>
      </c>
      <c r="Z3128" s="15" t="s">
        <v>23210</v>
      </c>
      <c r="AA31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8939 S Sepulveda 110-125, Los Angeles  CA 90045</v>
      </c>
      <c r="AB3128" s="15"/>
    </row>
    <row r="3129" spans="1:28" x14ac:dyDescent="0.3">
      <c r="A3129" s="14">
        <v>1</v>
      </c>
      <c r="B3129" s="14">
        <v>1</v>
      </c>
      <c r="C3129" s="15" t="s">
        <v>23540</v>
      </c>
      <c r="D3129" s="15" t="s">
        <v>7315</v>
      </c>
      <c r="E3129" s="15">
        <v>45588</v>
      </c>
      <c r="F3129" s="15" t="s">
        <v>23541</v>
      </c>
      <c r="G3129" s="15">
        <v>45527</v>
      </c>
      <c r="H3129" s="15">
        <v>45711</v>
      </c>
      <c r="I3129" s="15" t="s">
        <v>23542</v>
      </c>
      <c r="J3129" s="15" t="s">
        <v>23543</v>
      </c>
      <c r="K3129" s="15" t="s">
        <v>46018</v>
      </c>
      <c r="L3129" s="15" t="s">
        <v>128</v>
      </c>
      <c r="M3129" s="15" t="s">
        <v>129</v>
      </c>
      <c r="N3129" s="14">
        <v>2024</v>
      </c>
      <c r="O3129" s="15" t="s">
        <v>23544</v>
      </c>
      <c r="P3129" s="15" t="s">
        <v>106</v>
      </c>
      <c r="Q3129" s="15" t="s">
        <v>47006</v>
      </c>
      <c r="R3129" s="15" t="s">
        <v>2510</v>
      </c>
      <c r="S3129" s="15" t="s">
        <v>23545</v>
      </c>
      <c r="T3129" s="15" t="s">
        <v>174</v>
      </c>
      <c r="U3129" s="15" t="s">
        <v>53</v>
      </c>
      <c r="V3129" s="15" t="s">
        <v>45351</v>
      </c>
      <c r="W3129" s="15" t="s">
        <v>175</v>
      </c>
      <c r="X3129" s="15" t="e">
        <f>_xlfn.XLOOKUP(_LOOKUP[[#This Row],[AdjusterMemberName]],_Adjuster[Adjuster Name],_Adjuster[Email],,0)</f>
        <v>#N/A</v>
      </c>
      <c r="Y3129" s="15" t="e">
        <f>_xlfn.XLOOKUP(_LOOKUP[[#This Row],[AdjusterMemberName]],_Adjuster[Adjuster Name],_Adjuster[Phone Number],,0)</f>
        <v>#N/A</v>
      </c>
      <c r="Z3129" s="15" t="s">
        <v>23546</v>
      </c>
      <c r="AA31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1041 Browning Blvd Apt 8, Los Angeles  CA 90037</v>
      </c>
      <c r="AB3129" s="15"/>
    </row>
    <row r="3130" spans="1:28" x14ac:dyDescent="0.3">
      <c r="A3130" s="14">
        <v>1</v>
      </c>
      <c r="B3130" s="14">
        <v>1</v>
      </c>
      <c r="C3130" s="15" t="s">
        <v>24566</v>
      </c>
      <c r="D3130" s="15" t="s">
        <v>24567</v>
      </c>
      <c r="E3130" s="15">
        <v>45588</v>
      </c>
      <c r="F3130" s="15" t="s">
        <v>24568</v>
      </c>
      <c r="G3130" s="15">
        <v>45513</v>
      </c>
      <c r="H3130" s="15">
        <v>45697</v>
      </c>
      <c r="I3130" s="15" t="s">
        <v>24569</v>
      </c>
      <c r="J3130" s="15" t="s">
        <v>24570</v>
      </c>
      <c r="K3130" s="15" t="s">
        <v>45611</v>
      </c>
      <c r="L3130" s="15" t="s">
        <v>103</v>
      </c>
      <c r="M3130" s="15" t="s">
        <v>104</v>
      </c>
      <c r="N3130" s="14">
        <v>2020</v>
      </c>
      <c r="O3130" s="15" t="s">
        <v>24571</v>
      </c>
      <c r="P3130" s="15" t="s">
        <v>106</v>
      </c>
      <c r="Q3130" s="15" t="s">
        <v>47038</v>
      </c>
      <c r="R3130" s="15" t="s">
        <v>24572</v>
      </c>
      <c r="S3130" s="15" t="s">
        <v>24573</v>
      </c>
      <c r="T3130" s="15" t="s">
        <v>164</v>
      </c>
      <c r="U3130" s="15" t="s">
        <v>53</v>
      </c>
      <c r="V3130" s="15" t="s">
        <v>45371</v>
      </c>
      <c r="W3130" s="15" t="s">
        <v>264</v>
      </c>
      <c r="X3130" s="15" t="str">
        <f>_xlfn.XLOOKUP(_LOOKUP[[#This Row],[AdjusterMemberName]],_Adjuster[Adjuster Name],_Adjuster[Email],,0)</f>
        <v>sBonnevie@knightcompany.com</v>
      </c>
      <c r="Y3130" s="15" t="str">
        <f>_xlfn.XLOOKUP(_LOOKUP[[#This Row],[AdjusterMemberName]],_Adjuster[Adjuster Name],_Adjuster[Phone Number],,0)</f>
        <v>323-692-4064</v>
      </c>
      <c r="Z3130" s="15" t="s">
        <v>24574</v>
      </c>
      <c r="AA31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6619 W Fallon Ave, Fresno  CA 93722</v>
      </c>
      <c r="AB3130" s="15"/>
    </row>
    <row r="3131" spans="1:28" x14ac:dyDescent="0.3">
      <c r="A3131" s="14">
        <v>1</v>
      </c>
      <c r="B3131" s="14">
        <v>1</v>
      </c>
      <c r="C3131" s="15" t="s">
        <v>25186</v>
      </c>
      <c r="D3131" s="15" t="s">
        <v>25186</v>
      </c>
      <c r="E3131" s="15">
        <v>45588</v>
      </c>
      <c r="F3131" s="15" t="s">
        <v>25187</v>
      </c>
      <c r="G3131" s="15">
        <v>45531</v>
      </c>
      <c r="H3131" s="15">
        <v>45715</v>
      </c>
      <c r="I3131" s="15" t="s">
        <v>25188</v>
      </c>
      <c r="J3131" s="15" t="s">
        <v>25189</v>
      </c>
      <c r="K3131" s="15" t="s">
        <v>46070</v>
      </c>
      <c r="L3131" s="15" t="s">
        <v>314</v>
      </c>
      <c r="M3131" s="15" t="s">
        <v>12749</v>
      </c>
      <c r="N3131" s="14">
        <v>2007</v>
      </c>
      <c r="O3131" s="15" t="s">
        <v>25190</v>
      </c>
      <c r="P3131" s="15" t="s">
        <v>106</v>
      </c>
      <c r="Q3131" s="15" t="s">
        <v>47095</v>
      </c>
      <c r="R3131" s="15" t="s">
        <v>25191</v>
      </c>
      <c r="S3131" s="15" t="s">
        <v>25192</v>
      </c>
      <c r="T3131" s="15" t="s">
        <v>1266</v>
      </c>
      <c r="U3131" s="15" t="s">
        <v>53</v>
      </c>
      <c r="V3131" s="15" t="s">
        <v>45797</v>
      </c>
      <c r="W3131" s="15" t="s">
        <v>1544</v>
      </c>
      <c r="X3131" s="15" t="str">
        <f>_xlfn.XLOOKUP(_LOOKUP[[#This Row],[AdjusterMemberName]],_Adjuster[Adjuster Name],_Adjuster[Email],,0)</f>
        <v>CRodriguez5@knightcompany.com</v>
      </c>
      <c r="Y3131" s="15" t="str">
        <f>_xlfn.XLOOKUP(_LOOKUP[[#This Row],[AdjusterMemberName]],_Adjuster[Adjuster Name],_Adjuster[Phone Number],,0)</f>
        <v>323-456-1708</v>
      </c>
      <c r="Z3131" s="15" t="s">
        <v>25193</v>
      </c>
      <c r="AA31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10826 Long Beach Blvd Apt C, Lynwood  CA 90262</v>
      </c>
      <c r="AB3131" s="15"/>
    </row>
    <row r="3132" spans="1:28" x14ac:dyDescent="0.3">
      <c r="A3132" s="14">
        <v>1</v>
      </c>
      <c r="B3132" s="14">
        <v>1</v>
      </c>
      <c r="C3132" s="15" t="s">
        <v>25741</v>
      </c>
      <c r="D3132" s="15" t="s">
        <v>25742</v>
      </c>
      <c r="E3132" s="15">
        <v>45588</v>
      </c>
      <c r="F3132" s="15" t="s">
        <v>25743</v>
      </c>
      <c r="G3132" s="15">
        <v>45500</v>
      </c>
      <c r="H3132" s="15">
        <v>45684</v>
      </c>
      <c r="I3132" s="15" t="s">
        <v>25744</v>
      </c>
      <c r="J3132" s="15" t="s">
        <v>25745</v>
      </c>
      <c r="K3132" s="15" t="s">
        <v>45496</v>
      </c>
      <c r="L3132" s="15" t="s">
        <v>314</v>
      </c>
      <c r="M3132" s="15" t="s">
        <v>1409</v>
      </c>
      <c r="N3132" s="14">
        <v>2014</v>
      </c>
      <c r="O3132" s="15" t="s">
        <v>25746</v>
      </c>
      <c r="P3132" s="15" t="s">
        <v>81</v>
      </c>
      <c r="Q3132" s="15" t="s">
        <v>47061</v>
      </c>
      <c r="R3132" s="15" t="s">
        <v>25747</v>
      </c>
      <c r="S3132" s="15" t="s">
        <v>25748</v>
      </c>
      <c r="T3132" s="15" t="s">
        <v>1330</v>
      </c>
      <c r="U3132" s="15" t="s">
        <v>53</v>
      </c>
      <c r="V3132" s="15" t="s">
        <v>45669</v>
      </c>
      <c r="W3132" s="15" t="s">
        <v>1357</v>
      </c>
      <c r="X3132" s="15" t="str">
        <f>_xlfn.XLOOKUP(_LOOKUP[[#This Row],[AdjusterMemberName]],_Adjuster[Adjuster Name],_Adjuster[Email],,0)</f>
        <v>jRivera1@knightcompany.com</v>
      </c>
      <c r="Y3132" s="15" t="str">
        <f>_xlfn.XLOOKUP(_LOOKUP[[#This Row],[AdjusterMemberName]],_Adjuster[Adjuster Name],_Adjuster[Phone Number],,0)</f>
        <v>424-559-5239</v>
      </c>
      <c r="Z3132" s="15" t="s">
        <v>25749</v>
      </c>
      <c r="AA31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8443 Langdon Ave Apt 1, North Hills  CA 91343</v>
      </c>
      <c r="AB3132" s="15"/>
    </row>
    <row r="3133" spans="1:28" x14ac:dyDescent="0.3">
      <c r="A3133" s="14">
        <v>0</v>
      </c>
      <c r="B3133" s="14">
        <v>1</v>
      </c>
      <c r="C3133" s="15" t="s">
        <v>30498</v>
      </c>
      <c r="D3133" s="15" t="s">
        <v>30498</v>
      </c>
      <c r="E3133" s="15">
        <v>45588</v>
      </c>
      <c r="F3133" s="15" t="s">
        <v>30499</v>
      </c>
      <c r="G3133" s="15"/>
      <c r="H3133" s="15"/>
      <c r="I3133" s="15" t="s">
        <v>30500</v>
      </c>
      <c r="J3133" s="15" t="s">
        <v>30501</v>
      </c>
      <c r="K3133" s="15" t="s">
        <v>45590</v>
      </c>
      <c r="L3133" s="15" t="s">
        <v>12809</v>
      </c>
      <c r="M3133" s="15" t="s">
        <v>30502</v>
      </c>
      <c r="N3133" s="14">
        <v>2024</v>
      </c>
      <c r="O3133" s="15" t="s">
        <v>30503</v>
      </c>
      <c r="P3133" s="15" t="s">
        <v>106</v>
      </c>
      <c r="Q3133" s="15"/>
      <c r="R3133" s="15"/>
      <c r="S3133" s="15"/>
      <c r="T3133" s="15"/>
      <c r="U3133" s="15"/>
      <c r="V3133" s="15"/>
      <c r="W3133" s="15" t="s">
        <v>3307</v>
      </c>
      <c r="X3133" s="15" t="e">
        <f>_xlfn.XLOOKUP(_LOOKUP[[#This Row],[AdjusterMemberName]],_Adjuster[Adjuster Name],_Adjuster[Email],,0)</f>
        <v>#N/A</v>
      </c>
      <c r="Y3133" s="15" t="e">
        <f>_xlfn.XLOOKUP(_LOOKUP[[#This Row],[AdjusterMemberName]],_Adjuster[Adjuster Name],_Adjuster[Phone Number],,0)</f>
        <v>#N/A</v>
      </c>
      <c r="Z3133" s="15"/>
      <c r="AA3133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3133" s="15"/>
    </row>
    <row r="3134" spans="1:28" x14ac:dyDescent="0.3">
      <c r="A3134" s="14">
        <v>1</v>
      </c>
      <c r="B3134" s="14">
        <v>1</v>
      </c>
      <c r="C3134" s="15" t="s">
        <v>34956</v>
      </c>
      <c r="D3134" s="15" t="s">
        <v>34956</v>
      </c>
      <c r="E3134" s="15">
        <v>45588</v>
      </c>
      <c r="F3134" s="15" t="s">
        <v>34957</v>
      </c>
      <c r="G3134" s="15">
        <v>45412</v>
      </c>
      <c r="H3134" s="15">
        <v>45595</v>
      </c>
      <c r="I3134" s="15" t="s">
        <v>34958</v>
      </c>
      <c r="J3134" s="15" t="s">
        <v>8015</v>
      </c>
      <c r="K3134" s="15" t="s">
        <v>45332</v>
      </c>
      <c r="L3134" s="15" t="s">
        <v>270</v>
      </c>
      <c r="M3134" s="15" t="s">
        <v>997</v>
      </c>
      <c r="N3134" s="14">
        <v>2018</v>
      </c>
      <c r="O3134" s="15" t="s">
        <v>34959</v>
      </c>
      <c r="P3134" s="15" t="s">
        <v>106</v>
      </c>
      <c r="Q3134" s="15" t="s">
        <v>47092</v>
      </c>
      <c r="R3134" s="15" t="s">
        <v>34960</v>
      </c>
      <c r="S3134" s="15" t="s">
        <v>34961</v>
      </c>
      <c r="T3134" s="15" t="s">
        <v>96</v>
      </c>
      <c r="U3134" s="15" t="s">
        <v>53</v>
      </c>
      <c r="V3134" s="15" t="s">
        <v>45534</v>
      </c>
      <c r="W3134" s="15" t="s">
        <v>3974</v>
      </c>
      <c r="X3134" s="15" t="str">
        <f>_xlfn.XLOOKUP(_LOOKUP[[#This Row],[AdjusterMemberName]],_Adjuster[Adjuster Name],_Adjuster[Email],,0)</f>
        <v>LMiller@knightcompany.com</v>
      </c>
      <c r="Y3134" s="15" t="str">
        <f>_xlfn.XLOOKUP(_LOOKUP[[#This Row],[AdjusterMemberName]],_Adjuster[Adjuster Name],_Adjuster[Phone Number],,0)</f>
        <v>424-559-5378</v>
      </c>
      <c r="Z3134" s="15" t="s">
        <v>34962</v>
      </c>
      <c r="AA31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16653 Shuning Ct, Moreno Valley  CA 92551</v>
      </c>
      <c r="AB3134" s="15"/>
    </row>
    <row r="3135" spans="1:28" x14ac:dyDescent="0.3">
      <c r="A3135" s="14">
        <v>1</v>
      </c>
      <c r="B3135" s="14">
        <v>1</v>
      </c>
      <c r="C3135" s="15" t="s">
        <v>9744</v>
      </c>
      <c r="D3135" s="15" t="s">
        <v>9745</v>
      </c>
      <c r="E3135" s="15">
        <v>45587</v>
      </c>
      <c r="F3135" s="15" t="s">
        <v>22971</v>
      </c>
      <c r="G3135" s="15">
        <v>45481</v>
      </c>
      <c r="H3135" s="15">
        <v>45665</v>
      </c>
      <c r="I3135" s="15" t="s">
        <v>22972</v>
      </c>
      <c r="J3135" s="15" t="s">
        <v>22973</v>
      </c>
      <c r="K3135" s="15" t="s">
        <v>45339</v>
      </c>
      <c r="L3135" s="15" t="s">
        <v>128</v>
      </c>
      <c r="M3135" s="15" t="s">
        <v>129</v>
      </c>
      <c r="N3135" s="14">
        <v>2022</v>
      </c>
      <c r="O3135" s="15" t="s">
        <v>9749</v>
      </c>
      <c r="P3135" s="15" t="s">
        <v>106</v>
      </c>
      <c r="Q3135" s="15" t="s">
        <v>47019</v>
      </c>
      <c r="R3135" s="15" t="s">
        <v>753</v>
      </c>
      <c r="S3135" s="15" t="s">
        <v>9750</v>
      </c>
      <c r="T3135" s="15" t="s">
        <v>2072</v>
      </c>
      <c r="U3135" s="15" t="s">
        <v>53</v>
      </c>
      <c r="V3135" s="15" t="s">
        <v>45733</v>
      </c>
      <c r="W3135" s="15" t="s">
        <v>1624</v>
      </c>
      <c r="X3135" s="15" t="e">
        <f>_xlfn.XLOOKUP(_LOOKUP[[#This Row],[AdjusterMemberName]],_Adjuster[Adjuster Name],_Adjuster[Email],,0)</f>
        <v>#N/A</v>
      </c>
      <c r="Y3135" s="15" t="e">
        <f>_xlfn.XLOOKUP(_LOOKUP[[#This Row],[AdjusterMemberName]],_Adjuster[Adjuster Name],_Adjuster[Phone Number],,0)</f>
        <v>#N/A</v>
      </c>
      <c r="Z3135" s="15" t="s">
        <v>9751</v>
      </c>
      <c r="AA31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17923 Arrow Blvd Apt 508, Fontana  CA 92335</v>
      </c>
      <c r="AB3135" s="15"/>
    </row>
    <row r="3136" spans="1:28" x14ac:dyDescent="0.3">
      <c r="A3136" s="14">
        <v>1</v>
      </c>
      <c r="B3136" s="14">
        <v>0</v>
      </c>
      <c r="C3136" s="15" t="s">
        <v>23035</v>
      </c>
      <c r="D3136" s="15" t="s">
        <v>23036</v>
      </c>
      <c r="E3136" s="15">
        <v>45587</v>
      </c>
      <c r="F3136" s="15" t="s">
        <v>23037</v>
      </c>
      <c r="G3136" s="15">
        <v>45456</v>
      </c>
      <c r="H3136" s="15">
        <v>45639</v>
      </c>
      <c r="I3136" s="15" t="s">
        <v>23038</v>
      </c>
      <c r="J3136" s="15" t="s">
        <v>23039</v>
      </c>
      <c r="K3136" s="15" t="s">
        <v>46054</v>
      </c>
      <c r="L3136" s="15" t="s">
        <v>128</v>
      </c>
      <c r="M3136" s="15" t="s">
        <v>129</v>
      </c>
      <c r="N3136" s="14">
        <v>2019</v>
      </c>
      <c r="O3136" s="15" t="s">
        <v>23040</v>
      </c>
      <c r="P3136" s="15" t="s">
        <v>106</v>
      </c>
      <c r="Q3136" s="15" t="s">
        <v>47019</v>
      </c>
      <c r="R3136" s="15" t="s">
        <v>1928</v>
      </c>
      <c r="S3136" s="15" t="s">
        <v>23041</v>
      </c>
      <c r="T3136" s="15" t="s">
        <v>821</v>
      </c>
      <c r="U3136" s="15" t="s">
        <v>53</v>
      </c>
      <c r="V3136" s="15" t="s">
        <v>45513</v>
      </c>
      <c r="W3136" s="15" t="s">
        <v>1658</v>
      </c>
      <c r="X3136" s="15" t="str">
        <f>_xlfn.XLOOKUP(_LOOKUP[[#This Row],[AdjusterMemberName]],_Adjuster[Adjuster Name],_Adjuster[Email],,0)</f>
        <v>RDavila@knightcompany.com</v>
      </c>
      <c r="Y3136" s="15" t="str">
        <f>_xlfn.XLOOKUP(_LOOKUP[[#This Row],[AdjusterMemberName]],_Adjuster[Adjuster Name],_Adjuster[Phone Number],,0)</f>
        <v>424-559-5663</v>
      </c>
      <c r="Z3136" s="15" t="s">
        <v>23042</v>
      </c>
      <c r="AA31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15746 Vanowen St Apt 201, Van Nuys  CA 91406</v>
      </c>
      <c r="AB3136" s="15"/>
    </row>
    <row r="3137" spans="1:28" x14ac:dyDescent="0.3">
      <c r="A3137" s="14">
        <v>1</v>
      </c>
      <c r="B3137" s="14">
        <v>1</v>
      </c>
      <c r="C3137" s="15" t="s">
        <v>23126</v>
      </c>
      <c r="D3137" s="15" t="s">
        <v>23126</v>
      </c>
      <c r="E3137" s="15">
        <v>45587</v>
      </c>
      <c r="F3137" s="15" t="s">
        <v>23127</v>
      </c>
      <c r="G3137" s="15">
        <v>45419</v>
      </c>
      <c r="H3137" s="15">
        <v>45603</v>
      </c>
      <c r="I3137" s="15" t="s">
        <v>23128</v>
      </c>
      <c r="J3137" s="15" t="s">
        <v>23129</v>
      </c>
      <c r="K3137" s="15" t="s">
        <v>45451</v>
      </c>
      <c r="L3137" s="15" t="s">
        <v>103</v>
      </c>
      <c r="M3137" s="15" t="s">
        <v>104</v>
      </c>
      <c r="N3137" s="14">
        <v>2023</v>
      </c>
      <c r="O3137" s="15" t="s">
        <v>23130</v>
      </c>
      <c r="P3137" s="15" t="s">
        <v>106</v>
      </c>
      <c r="Q3137" s="15" t="s">
        <v>47006</v>
      </c>
      <c r="R3137" s="15" t="s">
        <v>23131</v>
      </c>
      <c r="S3137" s="15" t="s">
        <v>23132</v>
      </c>
      <c r="T3137" s="15" t="s">
        <v>840</v>
      </c>
      <c r="U3137" s="15" t="s">
        <v>53</v>
      </c>
      <c r="V3137" s="15" t="s">
        <v>45391</v>
      </c>
      <c r="W3137" s="15" t="s">
        <v>3114</v>
      </c>
      <c r="X3137" s="15" t="str">
        <f>_xlfn.XLOOKUP(_LOOKUP[[#This Row],[AdjusterMemberName]],_Adjuster[Adjuster Name],_Adjuster[Email],,0)</f>
        <v>eExmundo@knightcompany.com</v>
      </c>
      <c r="Y3137" s="15" t="str">
        <f>_xlfn.XLOOKUP(_LOOKUP[[#This Row],[AdjusterMemberName]],_Adjuster[Adjuster Name],_Adjuster[Phone Number],,0)</f>
        <v>424-559-5400</v>
      </c>
      <c r="Z3137" s="15" t="s">
        <v>23133</v>
      </c>
      <c r="AA31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21881 Cherokee Ave, Apple Valley  CA 92307</v>
      </c>
      <c r="AB3137" s="15"/>
    </row>
    <row r="3138" spans="1:28" x14ac:dyDescent="0.3">
      <c r="A3138" s="14">
        <v>1</v>
      </c>
      <c r="B3138" s="14">
        <v>1</v>
      </c>
      <c r="C3138" s="15" t="s">
        <v>23137</v>
      </c>
      <c r="D3138" s="15" t="s">
        <v>23137</v>
      </c>
      <c r="E3138" s="15">
        <v>45587</v>
      </c>
      <c r="F3138" s="15" t="s">
        <v>23138</v>
      </c>
      <c r="G3138" s="15">
        <v>45530</v>
      </c>
      <c r="H3138" s="15">
        <v>45714</v>
      </c>
      <c r="I3138" s="15" t="s">
        <v>23139</v>
      </c>
      <c r="J3138" s="15" t="s">
        <v>23140</v>
      </c>
      <c r="K3138" s="15" t="s">
        <v>45336</v>
      </c>
      <c r="L3138" s="15" t="s">
        <v>128</v>
      </c>
      <c r="M3138" s="15" t="s">
        <v>170</v>
      </c>
      <c r="N3138" s="14">
        <v>2020</v>
      </c>
      <c r="O3138" s="15" t="s">
        <v>23141</v>
      </c>
      <c r="P3138" s="15" t="s">
        <v>106</v>
      </c>
      <c r="Q3138" s="15" t="s">
        <v>47073</v>
      </c>
      <c r="R3138" s="15" t="s">
        <v>2097</v>
      </c>
      <c r="S3138" s="15" t="s">
        <v>23142</v>
      </c>
      <c r="T3138" s="15" t="s">
        <v>164</v>
      </c>
      <c r="U3138" s="15" t="s">
        <v>53</v>
      </c>
      <c r="V3138" s="15" t="s">
        <v>45371</v>
      </c>
      <c r="W3138" s="15" t="s">
        <v>264</v>
      </c>
      <c r="X3138" s="15" t="str">
        <f>_xlfn.XLOOKUP(_LOOKUP[[#This Row],[AdjusterMemberName]],_Adjuster[Adjuster Name],_Adjuster[Email],,0)</f>
        <v>sBonnevie@knightcompany.com</v>
      </c>
      <c r="Y3138" s="15" t="str">
        <f>_xlfn.XLOOKUP(_LOOKUP[[#This Row],[AdjusterMemberName]],_Adjuster[Adjuster Name],_Adjuster[Phone Number],,0)</f>
        <v>323-692-4064</v>
      </c>
      <c r="Z3138" s="15" t="s">
        <v>23143</v>
      </c>
      <c r="AA31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6507 North Pima Ave, Fresno  CA 93722</v>
      </c>
      <c r="AB3138" s="15"/>
    </row>
    <row r="3139" spans="1:28" x14ac:dyDescent="0.3">
      <c r="A3139" s="14">
        <v>1</v>
      </c>
      <c r="B3139" s="14">
        <v>0</v>
      </c>
      <c r="C3139" s="15" t="s">
        <v>23195</v>
      </c>
      <c r="D3139" s="15" t="s">
        <v>23196</v>
      </c>
      <c r="E3139" s="15">
        <v>45587</v>
      </c>
      <c r="F3139" s="15" t="s">
        <v>23197</v>
      </c>
      <c r="G3139" s="15">
        <v>45446</v>
      </c>
      <c r="H3139" s="15">
        <v>45629</v>
      </c>
      <c r="I3139" s="15" t="s">
        <v>23198</v>
      </c>
      <c r="J3139" s="15" t="s">
        <v>7618</v>
      </c>
      <c r="K3139" s="15" t="s">
        <v>45635</v>
      </c>
      <c r="L3139" s="15" t="s">
        <v>314</v>
      </c>
      <c r="M3139" s="15" t="s">
        <v>315</v>
      </c>
      <c r="N3139" s="14">
        <v>2018</v>
      </c>
      <c r="O3139" s="15" t="s">
        <v>23199</v>
      </c>
      <c r="P3139" s="15" t="s">
        <v>106</v>
      </c>
      <c r="Q3139" s="15" t="s">
        <v>47078</v>
      </c>
      <c r="R3139" s="15" t="s">
        <v>23200</v>
      </c>
      <c r="S3139" s="15" t="s">
        <v>23201</v>
      </c>
      <c r="T3139" s="15" t="s">
        <v>530</v>
      </c>
      <c r="U3139" s="15" t="s">
        <v>53</v>
      </c>
      <c r="V3139" s="15" t="s">
        <v>45462</v>
      </c>
      <c r="W3139" s="15" t="s">
        <v>264</v>
      </c>
      <c r="X3139" s="15" t="str">
        <f>_xlfn.XLOOKUP(_LOOKUP[[#This Row],[AdjusterMemberName]],_Adjuster[Adjuster Name],_Adjuster[Email],,0)</f>
        <v>sBonnevie@knightcompany.com</v>
      </c>
      <c r="Y3139" s="15" t="str">
        <f>_xlfn.XLOOKUP(_LOOKUP[[#This Row],[AdjusterMemberName]],_Adjuster[Adjuster Name],_Adjuster[Phone Number],,0)</f>
        <v>323-692-4064</v>
      </c>
      <c r="Z3139" s="15" t="s">
        <v>23202</v>
      </c>
      <c r="AA31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14539 Rosemary Dr, Victorville  CA 92394</v>
      </c>
      <c r="AB3139" s="15"/>
    </row>
    <row r="3140" spans="1:28" x14ac:dyDescent="0.3">
      <c r="A3140" s="14">
        <v>1</v>
      </c>
      <c r="B3140" s="14">
        <v>1</v>
      </c>
      <c r="C3140" s="15" t="s">
        <v>22078</v>
      </c>
      <c r="D3140" s="15" t="s">
        <v>22078</v>
      </c>
      <c r="E3140" s="15">
        <v>45587</v>
      </c>
      <c r="F3140" s="15" t="s">
        <v>22079</v>
      </c>
      <c r="G3140" s="15">
        <v>45499</v>
      </c>
      <c r="H3140" s="15">
        <v>45683</v>
      </c>
      <c r="I3140" s="15" t="s">
        <v>23280</v>
      </c>
      <c r="J3140" s="15" t="s">
        <v>23281</v>
      </c>
      <c r="K3140" s="15" t="s">
        <v>46385</v>
      </c>
      <c r="L3140" s="15" t="s">
        <v>128</v>
      </c>
      <c r="M3140" s="15" t="s">
        <v>129</v>
      </c>
      <c r="N3140" s="14">
        <v>2018</v>
      </c>
      <c r="O3140" s="15" t="s">
        <v>22082</v>
      </c>
      <c r="P3140" s="15" t="s">
        <v>106</v>
      </c>
      <c r="Q3140" s="15" t="s">
        <v>47019</v>
      </c>
      <c r="R3140" s="15" t="s">
        <v>22083</v>
      </c>
      <c r="S3140" s="15" t="s">
        <v>22084</v>
      </c>
      <c r="T3140" s="15" t="s">
        <v>4028</v>
      </c>
      <c r="U3140" s="15" t="s">
        <v>53</v>
      </c>
      <c r="V3140" s="15" t="s">
        <v>45466</v>
      </c>
      <c r="W3140" s="15" t="s">
        <v>1624</v>
      </c>
      <c r="X3140" s="15" t="e">
        <f>_xlfn.XLOOKUP(_LOOKUP[[#This Row],[AdjusterMemberName]],_Adjuster[Adjuster Name],_Adjuster[Email],,0)</f>
        <v>#N/A</v>
      </c>
      <c r="Y3140" s="15" t="e">
        <f>_xlfn.XLOOKUP(_LOOKUP[[#This Row],[AdjusterMemberName]],_Adjuster[Adjuster Name],_Adjuster[Phone Number],,0)</f>
        <v>#N/A</v>
      </c>
      <c r="Z3140" s="15" t="s">
        <v>22085</v>
      </c>
      <c r="AA31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5800 Hamner Ave Spc 52, Eastvale  CA 91752</v>
      </c>
      <c r="AB3140" s="15"/>
    </row>
    <row r="3141" spans="1:28" x14ac:dyDescent="0.3">
      <c r="A3141" s="14">
        <v>1</v>
      </c>
      <c r="B3141" s="14">
        <v>1</v>
      </c>
      <c r="C3141" s="15" t="s">
        <v>23376</v>
      </c>
      <c r="D3141" s="15" t="s">
        <v>23377</v>
      </c>
      <c r="E3141" s="15">
        <v>45587</v>
      </c>
      <c r="F3141" s="15" t="s">
        <v>23378</v>
      </c>
      <c r="G3141" s="15">
        <v>45447</v>
      </c>
      <c r="H3141" s="15">
        <v>45630</v>
      </c>
      <c r="I3141" s="15" t="s">
        <v>23379</v>
      </c>
      <c r="J3141" s="15" t="s">
        <v>23380</v>
      </c>
      <c r="K3141" s="15" t="s">
        <v>45434</v>
      </c>
      <c r="L3141" s="15" t="s">
        <v>292</v>
      </c>
      <c r="M3141" s="15" t="s">
        <v>2316</v>
      </c>
      <c r="N3141" s="14">
        <v>2013</v>
      </c>
      <c r="O3141" s="15" t="s">
        <v>23381</v>
      </c>
      <c r="P3141" s="15" t="s">
        <v>106</v>
      </c>
      <c r="Q3141" s="15" t="s">
        <v>47065</v>
      </c>
      <c r="R3141" s="15" t="s">
        <v>610</v>
      </c>
      <c r="S3141" s="15" t="s">
        <v>23382</v>
      </c>
      <c r="T3141" s="15" t="s">
        <v>5790</v>
      </c>
      <c r="U3141" s="15" t="s">
        <v>53</v>
      </c>
      <c r="V3141" s="15" t="s">
        <v>45617</v>
      </c>
      <c r="W3141" s="15" t="s">
        <v>1049</v>
      </c>
      <c r="X3141" s="15" t="str">
        <f>_xlfn.XLOOKUP(_LOOKUP[[#This Row],[AdjusterMemberName]],_Adjuster[Adjuster Name],_Adjuster[Email],,0)</f>
        <v>cPenate@knightcompany.com</v>
      </c>
      <c r="Y3141" s="15" t="str">
        <f>_xlfn.XLOOKUP(_LOOKUP[[#This Row],[AdjusterMemberName]],_Adjuster[Adjuster Name],_Adjuster[Phone Number],,0)</f>
        <v>424-559-5385</v>
      </c>
      <c r="Z3141" s="15" t="s">
        <v>23383</v>
      </c>
      <c r="AA31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13096 Blackbird St Spc 95, Garden Grove  CA 92843</v>
      </c>
      <c r="AB3141" s="15"/>
    </row>
    <row r="3142" spans="1:28" x14ac:dyDescent="0.3">
      <c r="A3142" s="14">
        <v>1</v>
      </c>
      <c r="B3142" s="14">
        <v>1</v>
      </c>
      <c r="C3142" s="15" t="s">
        <v>23754</v>
      </c>
      <c r="D3142" s="15" t="s">
        <v>23755</v>
      </c>
      <c r="E3142" s="15">
        <v>45587</v>
      </c>
      <c r="F3142" s="15" t="s">
        <v>23756</v>
      </c>
      <c r="G3142" s="15">
        <v>45555</v>
      </c>
      <c r="H3142" s="15">
        <v>45736</v>
      </c>
      <c r="I3142" s="15" t="s">
        <v>23757</v>
      </c>
      <c r="J3142" s="15" t="s">
        <v>23758</v>
      </c>
      <c r="K3142" s="15" t="s">
        <v>46325</v>
      </c>
      <c r="L3142" s="15" t="s">
        <v>103</v>
      </c>
      <c r="M3142" s="15" t="s">
        <v>890</v>
      </c>
      <c r="N3142" s="14">
        <v>2008</v>
      </c>
      <c r="O3142" s="15" t="s">
        <v>23759</v>
      </c>
      <c r="P3142" s="15" t="s">
        <v>106</v>
      </c>
      <c r="Q3142" s="15" t="s">
        <v>47019</v>
      </c>
      <c r="R3142" s="15" t="s">
        <v>23760</v>
      </c>
      <c r="S3142" s="15" t="s">
        <v>23761</v>
      </c>
      <c r="T3142" s="15" t="s">
        <v>174</v>
      </c>
      <c r="U3142" s="15" t="s">
        <v>53</v>
      </c>
      <c r="V3142" s="15" t="s">
        <v>45742</v>
      </c>
      <c r="W3142" s="15" t="s">
        <v>1049</v>
      </c>
      <c r="X3142" s="15" t="str">
        <f>_xlfn.XLOOKUP(_LOOKUP[[#This Row],[AdjusterMemberName]],_Adjuster[Adjuster Name],_Adjuster[Email],,0)</f>
        <v>cPenate@knightcompany.com</v>
      </c>
      <c r="Y3142" s="15" t="str">
        <f>_xlfn.XLOOKUP(_LOOKUP[[#This Row],[AdjusterMemberName]],_Adjuster[Adjuster Name],_Adjuster[Phone Number],,0)</f>
        <v>424-559-5385</v>
      </c>
      <c r="Z3142" s="15" t="s">
        <v>23762</v>
      </c>
      <c r="AA31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928 S Broadway Apt 324, Los Angeles  CA 90015</v>
      </c>
      <c r="AB3142" s="15">
        <v>45619</v>
      </c>
    </row>
    <row r="3143" spans="1:28" x14ac:dyDescent="0.3">
      <c r="A3143" s="14">
        <v>1</v>
      </c>
      <c r="B3143" s="14">
        <v>1</v>
      </c>
      <c r="C3143" s="15" t="s">
        <v>19049</v>
      </c>
      <c r="D3143" s="15" t="s">
        <v>19049</v>
      </c>
      <c r="E3143" s="15">
        <v>45587</v>
      </c>
      <c r="F3143" s="15" t="s">
        <v>19051</v>
      </c>
      <c r="G3143" s="15">
        <v>45478</v>
      </c>
      <c r="H3143" s="15">
        <v>45662</v>
      </c>
      <c r="I3143" s="15" t="s">
        <v>24968</v>
      </c>
      <c r="J3143" s="15" t="s">
        <v>24969</v>
      </c>
      <c r="K3143" s="15" t="s">
        <v>45373</v>
      </c>
      <c r="L3143" s="15" t="s">
        <v>139</v>
      </c>
      <c r="M3143" s="15" t="s">
        <v>470</v>
      </c>
      <c r="N3143" s="14">
        <v>2005</v>
      </c>
      <c r="O3143" s="15" t="s">
        <v>24970</v>
      </c>
      <c r="P3143" s="15" t="s">
        <v>106</v>
      </c>
      <c r="Q3143" s="15" t="s">
        <v>47065</v>
      </c>
      <c r="R3143" s="15" t="s">
        <v>19055</v>
      </c>
      <c r="S3143" s="15" t="s">
        <v>19056</v>
      </c>
      <c r="T3143" s="15" t="s">
        <v>4165</v>
      </c>
      <c r="U3143" s="15" t="s">
        <v>53</v>
      </c>
      <c r="V3143" s="15" t="s">
        <v>45832</v>
      </c>
      <c r="W3143" s="15" t="s">
        <v>850</v>
      </c>
      <c r="X3143" s="15" t="e">
        <f>_xlfn.XLOOKUP(_LOOKUP[[#This Row],[AdjusterMemberName]],_Adjuster[Adjuster Name],_Adjuster[Email],,0)</f>
        <v>#N/A</v>
      </c>
      <c r="Y3143" s="15" t="e">
        <f>_xlfn.XLOOKUP(_LOOKUP[[#This Row],[AdjusterMemberName]],_Adjuster[Adjuster Name],_Adjuster[Phone Number],,0)</f>
        <v>#N/A</v>
      </c>
      <c r="Z3143" s="15" t="s">
        <v>19057</v>
      </c>
      <c r="AA31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14636 Nurmi St, Sylmar  CA 91342</v>
      </c>
      <c r="AB3143" s="15"/>
    </row>
    <row r="3144" spans="1:28" x14ac:dyDescent="0.3">
      <c r="A3144" s="14">
        <v>1</v>
      </c>
      <c r="B3144" s="14">
        <v>0</v>
      </c>
      <c r="C3144" s="15" t="s">
        <v>31328</v>
      </c>
      <c r="D3144" s="15" t="s">
        <v>31329</v>
      </c>
      <c r="E3144" s="15">
        <v>45587</v>
      </c>
      <c r="F3144" s="15" t="s">
        <v>31330</v>
      </c>
      <c r="G3144" s="15">
        <v>45501</v>
      </c>
      <c r="H3144" s="15">
        <v>45685</v>
      </c>
      <c r="I3144" s="15" t="s">
        <v>31331</v>
      </c>
      <c r="J3144" s="15" t="s">
        <v>1492</v>
      </c>
      <c r="K3144" s="15" t="s">
        <v>45416</v>
      </c>
      <c r="L3144" s="15" t="s">
        <v>128</v>
      </c>
      <c r="M3144" s="15" t="s">
        <v>170</v>
      </c>
      <c r="N3144" s="14">
        <v>2018</v>
      </c>
      <c r="O3144" s="15" t="s">
        <v>31332</v>
      </c>
      <c r="P3144" s="15" t="s">
        <v>106</v>
      </c>
      <c r="Q3144" s="15" t="s">
        <v>47079</v>
      </c>
      <c r="R3144" s="15" t="s">
        <v>31333</v>
      </c>
      <c r="S3144" s="15" t="s">
        <v>31334</v>
      </c>
      <c r="T3144" s="15" t="s">
        <v>174</v>
      </c>
      <c r="U3144" s="15" t="s">
        <v>53</v>
      </c>
      <c r="V3144" s="15" t="s">
        <v>45614</v>
      </c>
      <c r="W3144" s="15" t="s">
        <v>8635</v>
      </c>
      <c r="X3144" s="15" t="e">
        <f>_xlfn.XLOOKUP(_LOOKUP[[#This Row],[AdjusterMemberName]],_Adjuster[Adjuster Name],_Adjuster[Email],,0)</f>
        <v>#N/A</v>
      </c>
      <c r="Y3144" s="15" t="e">
        <f>_xlfn.XLOOKUP(_LOOKUP[[#This Row],[AdjusterMemberName]],_Adjuster[Adjuster Name],_Adjuster[Phone Number],,0)</f>
        <v>#N/A</v>
      </c>
      <c r="Z3144" s="15" t="s">
        <v>31335</v>
      </c>
      <c r="AA31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1356 Douglas St Apt 3, Los Angeles  CA 90026</v>
      </c>
      <c r="AB3144" s="15"/>
    </row>
    <row r="3145" spans="1:28" x14ac:dyDescent="0.3">
      <c r="A3145" s="14">
        <v>1</v>
      </c>
      <c r="B3145" s="14">
        <v>1</v>
      </c>
      <c r="C3145" s="15" t="s">
        <v>22853</v>
      </c>
      <c r="D3145" s="15" t="s">
        <v>22853</v>
      </c>
      <c r="E3145" s="15">
        <v>45586</v>
      </c>
      <c r="F3145" s="15" t="s">
        <v>22854</v>
      </c>
      <c r="G3145" s="15">
        <v>45572</v>
      </c>
      <c r="H3145" s="15">
        <v>45754</v>
      </c>
      <c r="I3145" s="15" t="s">
        <v>22855</v>
      </c>
      <c r="J3145" s="15" t="s">
        <v>22856</v>
      </c>
      <c r="K3145" s="15" t="s">
        <v>45486</v>
      </c>
      <c r="L3145" s="15" t="s">
        <v>281</v>
      </c>
      <c r="M3145" s="15" t="s">
        <v>282</v>
      </c>
      <c r="N3145" s="14">
        <v>2016</v>
      </c>
      <c r="O3145" s="15" t="s">
        <v>22857</v>
      </c>
      <c r="P3145" s="15" t="s">
        <v>106</v>
      </c>
      <c r="Q3145" s="15" t="s">
        <v>47019</v>
      </c>
      <c r="R3145" s="15" t="s">
        <v>22858</v>
      </c>
      <c r="S3145" s="15" t="s">
        <v>22859</v>
      </c>
      <c r="T3145" s="15" t="s">
        <v>424</v>
      </c>
      <c r="U3145" s="15" t="s">
        <v>53</v>
      </c>
      <c r="V3145" s="15" t="s">
        <v>46084</v>
      </c>
      <c r="W3145" s="15" t="s">
        <v>1658</v>
      </c>
      <c r="X3145" s="15" t="str">
        <f>_xlfn.XLOOKUP(_LOOKUP[[#This Row],[AdjusterMemberName]],_Adjuster[Adjuster Name],_Adjuster[Email],,0)</f>
        <v>RDavila@knightcompany.com</v>
      </c>
      <c r="Y3145" s="15" t="str">
        <f>_xlfn.XLOOKUP(_LOOKUP[[#This Row],[AdjusterMemberName]],_Adjuster[Adjuster Name],_Adjuster[Phone Number],,0)</f>
        <v>424-559-5663</v>
      </c>
      <c r="Z3145" s="15" t="s">
        <v>22860</v>
      </c>
      <c r="AA31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1427 N Sierra Way, San Bernardino  CA 92405</v>
      </c>
      <c r="AB3145" s="15"/>
    </row>
    <row r="3146" spans="1:28" x14ac:dyDescent="0.3">
      <c r="A3146" s="14">
        <v>1</v>
      </c>
      <c r="B3146" s="14">
        <v>1</v>
      </c>
      <c r="C3146" s="15" t="s">
        <v>22910</v>
      </c>
      <c r="D3146" s="15" t="s">
        <v>22911</v>
      </c>
      <c r="E3146" s="15">
        <v>45586</v>
      </c>
      <c r="F3146" s="15" t="s">
        <v>22912</v>
      </c>
      <c r="G3146" s="15">
        <v>45438</v>
      </c>
      <c r="H3146" s="15">
        <v>45622</v>
      </c>
      <c r="I3146" s="15" t="s">
        <v>22913</v>
      </c>
      <c r="J3146" s="15" t="s">
        <v>22914</v>
      </c>
      <c r="K3146" s="15" t="s">
        <v>45752</v>
      </c>
      <c r="L3146" s="15" t="s">
        <v>139</v>
      </c>
      <c r="M3146" s="15" t="s">
        <v>4296</v>
      </c>
      <c r="N3146" s="14">
        <v>2022</v>
      </c>
      <c r="O3146" s="15" t="s">
        <v>22915</v>
      </c>
      <c r="P3146" s="15" t="s">
        <v>106</v>
      </c>
      <c r="Q3146" s="15" t="s">
        <v>47006</v>
      </c>
      <c r="R3146" s="15" t="s">
        <v>22916</v>
      </c>
      <c r="S3146" s="15" t="s">
        <v>22917</v>
      </c>
      <c r="T3146" s="15" t="s">
        <v>1266</v>
      </c>
      <c r="U3146" s="15" t="s">
        <v>53</v>
      </c>
      <c r="V3146" s="15" t="s">
        <v>45797</v>
      </c>
      <c r="W3146" s="15" t="s">
        <v>175</v>
      </c>
      <c r="X3146" s="15" t="e">
        <f>_xlfn.XLOOKUP(_LOOKUP[[#This Row],[AdjusterMemberName]],_Adjuster[Adjuster Name],_Adjuster[Email],,0)</f>
        <v>#N/A</v>
      </c>
      <c r="Y3146" s="15" t="e">
        <f>_xlfn.XLOOKUP(_LOOKUP[[#This Row],[AdjusterMemberName]],_Adjuster[Adjuster Name],_Adjuster[Phone Number],,0)</f>
        <v>#N/A</v>
      </c>
      <c r="Z3146" s="15" t="s">
        <v>22918</v>
      </c>
      <c r="AA31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10923 California Ave, Lynwood  CA 90262</v>
      </c>
      <c r="AB3146" s="15"/>
    </row>
    <row r="3147" spans="1:28" x14ac:dyDescent="0.3">
      <c r="A3147" s="14">
        <v>1</v>
      </c>
      <c r="B3147" s="14">
        <v>1</v>
      </c>
      <c r="C3147" s="15" t="s">
        <v>13214</v>
      </c>
      <c r="D3147" s="15" t="s">
        <v>13214</v>
      </c>
      <c r="E3147" s="15">
        <v>45586</v>
      </c>
      <c r="F3147" s="15" t="s">
        <v>22998</v>
      </c>
      <c r="G3147" s="15">
        <v>45429</v>
      </c>
      <c r="H3147" s="15">
        <v>45613</v>
      </c>
      <c r="I3147" s="15" t="s">
        <v>22999</v>
      </c>
      <c r="J3147" s="15" t="s">
        <v>23000</v>
      </c>
      <c r="K3147" s="15" t="s">
        <v>45748</v>
      </c>
      <c r="L3147" s="15" t="s">
        <v>103</v>
      </c>
      <c r="M3147" s="15" t="s">
        <v>1503</v>
      </c>
      <c r="N3147" s="14">
        <v>2021</v>
      </c>
      <c r="O3147" s="15" t="s">
        <v>23001</v>
      </c>
      <c r="P3147" s="15" t="s">
        <v>106</v>
      </c>
      <c r="Q3147" s="15" t="s">
        <v>47019</v>
      </c>
      <c r="R3147" s="15" t="s">
        <v>13219</v>
      </c>
      <c r="S3147" s="15" t="s">
        <v>13220</v>
      </c>
      <c r="T3147" s="15" t="s">
        <v>3838</v>
      </c>
      <c r="U3147" s="15" t="s">
        <v>53</v>
      </c>
      <c r="V3147" s="15" t="s">
        <v>45596</v>
      </c>
      <c r="W3147" s="15" t="s">
        <v>3184</v>
      </c>
      <c r="X3147" s="15" t="str">
        <f>_xlfn.XLOOKUP(_LOOKUP[[#This Row],[AdjusterMemberName]],_Adjuster[Adjuster Name],_Adjuster[Email],,0)</f>
        <v>mQualls@knightcompany.com</v>
      </c>
      <c r="Y3147" s="15" t="str">
        <f>_xlfn.XLOOKUP(_LOOKUP[[#This Row],[AdjusterMemberName]],_Adjuster[Adjuster Name],_Adjuster[Phone Number],,0)</f>
        <v>424-559-5436</v>
      </c>
      <c r="Z3147" s="15" t="s">
        <v>13221</v>
      </c>
      <c r="AA31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12753 Barbara Ann St Apt 6, North Hollywood  CA 91605</v>
      </c>
      <c r="AB3147" s="15"/>
    </row>
    <row r="3148" spans="1:28" x14ac:dyDescent="0.3">
      <c r="A3148" s="14">
        <v>1</v>
      </c>
      <c r="B3148" s="14">
        <v>1</v>
      </c>
      <c r="C3148" s="15" t="s">
        <v>23100</v>
      </c>
      <c r="D3148" s="15" t="s">
        <v>23101</v>
      </c>
      <c r="E3148" s="15">
        <v>45586</v>
      </c>
      <c r="F3148" s="15" t="s">
        <v>23102</v>
      </c>
      <c r="G3148" s="15">
        <v>45518</v>
      </c>
      <c r="H3148" s="15">
        <v>45702</v>
      </c>
      <c r="I3148" s="15" t="s">
        <v>23103</v>
      </c>
      <c r="J3148" s="15" t="s">
        <v>23104</v>
      </c>
      <c r="K3148" s="15" t="s">
        <v>45545</v>
      </c>
      <c r="L3148" s="15" t="s">
        <v>103</v>
      </c>
      <c r="M3148" s="15" t="s">
        <v>104</v>
      </c>
      <c r="N3148" s="14">
        <v>2023</v>
      </c>
      <c r="O3148" s="15" t="s">
        <v>23105</v>
      </c>
      <c r="P3148" s="15" t="s">
        <v>106</v>
      </c>
      <c r="Q3148" s="15" t="s">
        <v>47184</v>
      </c>
      <c r="R3148" s="15" t="s">
        <v>23106</v>
      </c>
      <c r="S3148" s="15" t="s">
        <v>23107</v>
      </c>
      <c r="T3148" s="15" t="s">
        <v>308</v>
      </c>
      <c r="U3148" s="15" t="s">
        <v>53</v>
      </c>
      <c r="V3148" s="15" t="s">
        <v>45432</v>
      </c>
      <c r="W3148" s="15" t="s">
        <v>1049</v>
      </c>
      <c r="X3148" s="15" t="str">
        <f>_xlfn.XLOOKUP(_LOOKUP[[#This Row],[AdjusterMemberName]],_Adjuster[Adjuster Name],_Adjuster[Email],,0)</f>
        <v>cPenate@knightcompany.com</v>
      </c>
      <c r="Y3148" s="15" t="str">
        <f>_xlfn.XLOOKUP(_LOOKUP[[#This Row],[AdjusterMemberName]],_Adjuster[Adjuster Name],_Adjuster[Phone Number],,0)</f>
        <v>424-559-5385</v>
      </c>
      <c r="Z3148" s="15" t="s">
        <v>23108</v>
      </c>
      <c r="AA31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17102 Raindrop Ct, Riverside  CA 92503</v>
      </c>
      <c r="AB3148" s="15"/>
    </row>
    <row r="3149" spans="1:28" x14ac:dyDescent="0.3">
      <c r="A3149" s="14">
        <v>1</v>
      </c>
      <c r="B3149" s="14">
        <v>1</v>
      </c>
      <c r="C3149" s="15" t="s">
        <v>9220</v>
      </c>
      <c r="D3149" s="15" t="s">
        <v>9220</v>
      </c>
      <c r="E3149" s="15">
        <v>45586</v>
      </c>
      <c r="F3149" s="15" t="s">
        <v>23134</v>
      </c>
      <c r="G3149" s="15">
        <v>45432</v>
      </c>
      <c r="H3149" s="15">
        <v>45616</v>
      </c>
      <c r="I3149" s="15" t="s">
        <v>23135</v>
      </c>
      <c r="J3149" s="15" t="s">
        <v>23136</v>
      </c>
      <c r="K3149" s="15" t="s">
        <v>45509</v>
      </c>
      <c r="L3149" s="15" t="s">
        <v>128</v>
      </c>
      <c r="M3149" s="15" t="s">
        <v>170</v>
      </c>
      <c r="N3149" s="14">
        <v>2023</v>
      </c>
      <c r="O3149" s="15" t="s">
        <v>9224</v>
      </c>
      <c r="P3149" s="15" t="s">
        <v>106</v>
      </c>
      <c r="Q3149" s="15" t="s">
        <v>47019</v>
      </c>
      <c r="R3149" s="15" t="s">
        <v>9225</v>
      </c>
      <c r="S3149" s="15" t="s">
        <v>9226</v>
      </c>
      <c r="T3149" s="15" t="s">
        <v>1964</v>
      </c>
      <c r="U3149" s="15" t="s">
        <v>53</v>
      </c>
      <c r="V3149" s="15" t="s">
        <v>46149</v>
      </c>
      <c r="W3149" s="15" t="s">
        <v>1624</v>
      </c>
      <c r="X3149" s="15" t="e">
        <f>_xlfn.XLOOKUP(_LOOKUP[[#This Row],[AdjusterMemberName]],_Adjuster[Adjuster Name],_Adjuster[Email],,0)</f>
        <v>#N/A</v>
      </c>
      <c r="Y3149" s="15" t="e">
        <f>_xlfn.XLOOKUP(_LOOKUP[[#This Row],[AdjusterMemberName]],_Adjuster[Adjuster Name],_Adjuster[Phone Number],,0)</f>
        <v>#N/A</v>
      </c>
      <c r="Z3149" s="15" t="s">
        <v>9227</v>
      </c>
      <c r="AA31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11722. 1/2 Lakewood Blvd, Downey  CA 90241</v>
      </c>
      <c r="AB3149" s="15"/>
    </row>
    <row r="3150" spans="1:28" x14ac:dyDescent="0.3">
      <c r="A3150" s="14">
        <v>1</v>
      </c>
      <c r="B3150" s="14">
        <v>1</v>
      </c>
      <c r="C3150" s="15" t="s">
        <v>23220</v>
      </c>
      <c r="D3150" s="15" t="s">
        <v>23220</v>
      </c>
      <c r="E3150" s="15">
        <v>45586</v>
      </c>
      <c r="F3150" s="15" t="s">
        <v>23221</v>
      </c>
      <c r="G3150" s="15">
        <v>45443</v>
      </c>
      <c r="H3150" s="15">
        <v>45626</v>
      </c>
      <c r="I3150" s="15" t="s">
        <v>23222</v>
      </c>
      <c r="J3150" s="15" t="s">
        <v>23223</v>
      </c>
      <c r="K3150" s="15" t="s">
        <v>45329</v>
      </c>
      <c r="L3150" s="15" t="s">
        <v>314</v>
      </c>
      <c r="M3150" s="15" t="s">
        <v>1409</v>
      </c>
      <c r="N3150" s="14">
        <v>2018</v>
      </c>
      <c r="O3150" s="15" t="s">
        <v>23224</v>
      </c>
      <c r="P3150" s="15" t="s">
        <v>106</v>
      </c>
      <c r="Q3150" s="15" t="s">
        <v>47019</v>
      </c>
      <c r="R3150" s="15" t="s">
        <v>23225</v>
      </c>
      <c r="S3150" s="15" t="s">
        <v>23226</v>
      </c>
      <c r="T3150" s="15" t="s">
        <v>572</v>
      </c>
      <c r="U3150" s="15" t="s">
        <v>53</v>
      </c>
      <c r="V3150" s="15" t="s">
        <v>45754</v>
      </c>
      <c r="W3150" s="15" t="s">
        <v>3114</v>
      </c>
      <c r="X3150" s="15" t="str">
        <f>_xlfn.XLOOKUP(_LOOKUP[[#This Row],[AdjusterMemberName]],_Adjuster[Adjuster Name],_Adjuster[Email],,0)</f>
        <v>eExmundo@knightcompany.com</v>
      </c>
      <c r="Y3150" s="15" t="str">
        <f>_xlfn.XLOOKUP(_LOOKUP[[#This Row],[AdjusterMemberName]],_Adjuster[Adjuster Name],_Adjuster[Phone Number],,0)</f>
        <v>424-559-5400</v>
      </c>
      <c r="Z3150" s="15" t="s">
        <v>23227</v>
      </c>
      <c r="AA31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5405 Winter Barley Ct, Bakersfield  CA 93313</v>
      </c>
      <c r="AB3150" s="15"/>
    </row>
    <row r="3151" spans="1:28" x14ac:dyDescent="0.3">
      <c r="A3151" s="14">
        <v>1</v>
      </c>
      <c r="B3151" s="14">
        <v>1</v>
      </c>
      <c r="C3151" s="15" t="s">
        <v>23532</v>
      </c>
      <c r="D3151" s="15" t="s">
        <v>23532</v>
      </c>
      <c r="E3151" s="15">
        <v>45586</v>
      </c>
      <c r="F3151" s="15" t="s">
        <v>23533</v>
      </c>
      <c r="G3151" s="15">
        <v>45419</v>
      </c>
      <c r="H3151" s="15">
        <v>45603</v>
      </c>
      <c r="I3151" s="15" t="s">
        <v>23534</v>
      </c>
      <c r="J3151" s="15" t="s">
        <v>23535</v>
      </c>
      <c r="K3151" s="15" t="s">
        <v>46510</v>
      </c>
      <c r="L3151" s="15" t="s">
        <v>201</v>
      </c>
      <c r="M3151" s="15" t="s">
        <v>10613</v>
      </c>
      <c r="N3151" s="14">
        <v>2015</v>
      </c>
      <c r="O3151" s="15" t="s">
        <v>23536</v>
      </c>
      <c r="P3151" s="15" t="s">
        <v>106</v>
      </c>
      <c r="Q3151" s="15" t="s">
        <v>47120</v>
      </c>
      <c r="R3151" s="15" t="s">
        <v>23537</v>
      </c>
      <c r="S3151" s="15" t="s">
        <v>23538</v>
      </c>
      <c r="T3151" s="15" t="s">
        <v>5621</v>
      </c>
      <c r="U3151" s="15" t="s">
        <v>53</v>
      </c>
      <c r="V3151" s="15" t="s">
        <v>45436</v>
      </c>
      <c r="W3151" s="15" t="s">
        <v>264</v>
      </c>
      <c r="X3151" s="15" t="str">
        <f>_xlfn.XLOOKUP(_LOOKUP[[#This Row],[AdjusterMemberName]],_Adjuster[Adjuster Name],_Adjuster[Email],,0)</f>
        <v>sBonnevie@knightcompany.com</v>
      </c>
      <c r="Y3151" s="15" t="str">
        <f>_xlfn.XLOOKUP(_LOOKUP[[#This Row],[AdjusterMemberName]],_Adjuster[Adjuster Name],_Adjuster[Phone Number],,0)</f>
        <v>323-692-4064</v>
      </c>
      <c r="Z3151" s="15" t="s">
        <v>23539</v>
      </c>
      <c r="AA31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6604 Walker Ave Apt 1, Bell  CA 90201</v>
      </c>
      <c r="AB3151" s="15"/>
    </row>
    <row r="3152" spans="1:28" x14ac:dyDescent="0.3">
      <c r="A3152" s="14">
        <v>1</v>
      </c>
      <c r="B3152" s="14">
        <v>1</v>
      </c>
      <c r="C3152" s="15" t="s">
        <v>23547</v>
      </c>
      <c r="D3152" s="15" t="s">
        <v>23547</v>
      </c>
      <c r="E3152" s="15">
        <v>45586</v>
      </c>
      <c r="F3152" s="15" t="s">
        <v>23548</v>
      </c>
      <c r="G3152" s="15">
        <v>45453</v>
      </c>
      <c r="H3152" s="15">
        <v>45636</v>
      </c>
      <c r="I3152" s="15" t="s">
        <v>23549</v>
      </c>
      <c r="J3152" s="15" t="s">
        <v>23550</v>
      </c>
      <c r="K3152" s="15" t="s">
        <v>45329</v>
      </c>
      <c r="L3152" s="15" t="s">
        <v>128</v>
      </c>
      <c r="M3152" s="15" t="s">
        <v>170</v>
      </c>
      <c r="N3152" s="14">
        <v>2015</v>
      </c>
      <c r="O3152" s="15" t="s">
        <v>23551</v>
      </c>
      <c r="P3152" s="15" t="s">
        <v>106</v>
      </c>
      <c r="Q3152" s="15" t="s">
        <v>47019</v>
      </c>
      <c r="R3152" s="15" t="s">
        <v>2190</v>
      </c>
      <c r="S3152" s="15" t="s">
        <v>23552</v>
      </c>
      <c r="T3152" s="15" t="s">
        <v>174</v>
      </c>
      <c r="U3152" s="15" t="s">
        <v>53</v>
      </c>
      <c r="V3152" s="15" t="s">
        <v>45342</v>
      </c>
      <c r="W3152" s="15" t="s">
        <v>175</v>
      </c>
      <c r="X3152" s="15" t="e">
        <f>_xlfn.XLOOKUP(_LOOKUP[[#This Row],[AdjusterMemberName]],_Adjuster[Adjuster Name],_Adjuster[Email],,0)</f>
        <v>#N/A</v>
      </c>
      <c r="Y3152" s="15" t="e">
        <f>_xlfn.XLOOKUP(_LOOKUP[[#This Row],[AdjusterMemberName]],_Adjuster[Adjuster Name],_Adjuster[Phone Number],,0)</f>
        <v>#N/A</v>
      </c>
      <c r="Z3152" s="15" t="s">
        <v>23553</v>
      </c>
      <c r="AA31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 E 93Rd St Apt 2, Los Angeles  CA 90003</v>
      </c>
      <c r="AB3152" s="15"/>
    </row>
    <row r="3153" spans="1:28" x14ac:dyDescent="0.3">
      <c r="A3153" s="14">
        <v>1</v>
      </c>
      <c r="B3153" s="14">
        <v>1</v>
      </c>
      <c r="C3153" s="15" t="s">
        <v>24242</v>
      </c>
      <c r="D3153" s="15" t="s">
        <v>24243</v>
      </c>
      <c r="E3153" s="15">
        <v>45586</v>
      </c>
      <c r="F3153" s="15" t="s">
        <v>24244</v>
      </c>
      <c r="G3153" s="15">
        <v>45575</v>
      </c>
      <c r="H3153" s="15">
        <v>45757</v>
      </c>
      <c r="I3153" s="15" t="s">
        <v>24245</v>
      </c>
      <c r="J3153" s="15" t="s">
        <v>24246</v>
      </c>
      <c r="K3153" s="15" t="s">
        <v>45506</v>
      </c>
      <c r="L3153" s="15" t="s">
        <v>116</v>
      </c>
      <c r="M3153" s="15" t="s">
        <v>2421</v>
      </c>
      <c r="N3153" s="14">
        <v>2010</v>
      </c>
      <c r="O3153" s="15" t="s">
        <v>24247</v>
      </c>
      <c r="P3153" s="15" t="s">
        <v>106</v>
      </c>
      <c r="Q3153" s="15" t="s">
        <v>47065</v>
      </c>
      <c r="R3153" s="15" t="s">
        <v>24248</v>
      </c>
      <c r="S3153" s="15" t="s">
        <v>24249</v>
      </c>
      <c r="T3153" s="15" t="s">
        <v>4874</v>
      </c>
      <c r="U3153" s="15" t="s">
        <v>53</v>
      </c>
      <c r="V3153" s="15" t="s">
        <v>45372</v>
      </c>
      <c r="W3153" s="15" t="s">
        <v>3307</v>
      </c>
      <c r="X3153" s="15" t="e">
        <f>_xlfn.XLOOKUP(_LOOKUP[[#This Row],[AdjusterMemberName]],_Adjuster[Adjuster Name],_Adjuster[Email],,0)</f>
        <v>#N/A</v>
      </c>
      <c r="Y3153" s="15" t="e">
        <f>_xlfn.XLOOKUP(_LOOKUP[[#This Row],[AdjusterMemberName]],_Adjuster[Adjuster Name],_Adjuster[Phone Number],,0)</f>
        <v>#N/A</v>
      </c>
      <c r="Z3153" s="15" t="s">
        <v>24250</v>
      </c>
      <c r="AA31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33463 View Crest Dr, Wildomar  CA 92595</v>
      </c>
      <c r="AB3153" s="15"/>
    </row>
    <row r="3154" spans="1:28" x14ac:dyDescent="0.3">
      <c r="A3154" s="14">
        <v>1</v>
      </c>
      <c r="B3154" s="14">
        <v>1</v>
      </c>
      <c r="C3154" s="15" t="s">
        <v>22931</v>
      </c>
      <c r="D3154" s="15" t="s">
        <v>22931</v>
      </c>
      <c r="E3154" s="15">
        <v>45585</v>
      </c>
      <c r="F3154" s="15" t="s">
        <v>22932</v>
      </c>
      <c r="G3154" s="15">
        <v>45494</v>
      </c>
      <c r="H3154" s="15">
        <v>45678</v>
      </c>
      <c r="I3154" s="15" t="s">
        <v>22933</v>
      </c>
      <c r="J3154" s="15" t="s">
        <v>22934</v>
      </c>
      <c r="K3154" s="15" t="s">
        <v>45810</v>
      </c>
      <c r="L3154" s="15" t="s">
        <v>419</v>
      </c>
      <c r="M3154" s="15" t="s">
        <v>420</v>
      </c>
      <c r="N3154" s="14">
        <v>2018</v>
      </c>
      <c r="O3154" s="15" t="s">
        <v>22935</v>
      </c>
      <c r="P3154" s="15" t="s">
        <v>106</v>
      </c>
      <c r="Q3154" s="15" t="s">
        <v>47073</v>
      </c>
      <c r="R3154" s="15" t="s">
        <v>22936</v>
      </c>
      <c r="S3154" s="15" t="s">
        <v>22937</v>
      </c>
      <c r="T3154" s="15" t="s">
        <v>2581</v>
      </c>
      <c r="U3154" s="15" t="s">
        <v>53</v>
      </c>
      <c r="V3154" s="15" t="s">
        <v>45880</v>
      </c>
      <c r="W3154" s="15" t="s">
        <v>264</v>
      </c>
      <c r="X3154" s="15" t="str">
        <f>_xlfn.XLOOKUP(_LOOKUP[[#This Row],[AdjusterMemberName]],_Adjuster[Adjuster Name],_Adjuster[Email],,0)</f>
        <v>sBonnevie@knightcompany.com</v>
      </c>
      <c r="Y3154" s="15" t="str">
        <f>_xlfn.XLOOKUP(_LOOKUP[[#This Row],[AdjusterMemberName]],_Adjuster[Adjuster Name],_Adjuster[Phone Number],,0)</f>
        <v>323-692-4064</v>
      </c>
      <c r="Z3154" s="15" t="s">
        <v>22938</v>
      </c>
      <c r="AA31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8329 Malachite Ave, Rancho Cucamonga  CA 91730</v>
      </c>
      <c r="AB3154" s="15"/>
    </row>
    <row r="3155" spans="1:28" x14ac:dyDescent="0.3">
      <c r="A3155" s="14">
        <v>1</v>
      </c>
      <c r="B3155" s="14">
        <v>1</v>
      </c>
      <c r="C3155" s="15" t="s">
        <v>22955</v>
      </c>
      <c r="D3155" s="15" t="s">
        <v>22955</v>
      </c>
      <c r="E3155" s="15">
        <v>45585</v>
      </c>
      <c r="F3155" s="15" t="s">
        <v>22956</v>
      </c>
      <c r="G3155" s="15">
        <v>45497</v>
      </c>
      <c r="H3155" s="15">
        <v>45681</v>
      </c>
      <c r="I3155" s="15" t="s">
        <v>22957</v>
      </c>
      <c r="J3155" s="15" t="s">
        <v>22958</v>
      </c>
      <c r="K3155" s="15" t="s">
        <v>45572</v>
      </c>
      <c r="L3155" s="15" t="s">
        <v>128</v>
      </c>
      <c r="M3155" s="15" t="s">
        <v>2179</v>
      </c>
      <c r="N3155" s="14">
        <v>2009</v>
      </c>
      <c r="O3155" s="15" t="s">
        <v>22959</v>
      </c>
      <c r="P3155" s="15" t="s">
        <v>106</v>
      </c>
      <c r="Q3155" s="15" t="s">
        <v>47169</v>
      </c>
      <c r="R3155" s="15" t="s">
        <v>22960</v>
      </c>
      <c r="S3155" s="15" t="s">
        <v>22961</v>
      </c>
      <c r="T3155" s="15" t="s">
        <v>1067</v>
      </c>
      <c r="U3155" s="15" t="s">
        <v>53</v>
      </c>
      <c r="V3155" s="15" t="s">
        <v>46376</v>
      </c>
      <c r="W3155" s="15" t="s">
        <v>1658</v>
      </c>
      <c r="X3155" s="15" t="str">
        <f>_xlfn.XLOOKUP(_LOOKUP[[#This Row],[AdjusterMemberName]],_Adjuster[Adjuster Name],_Adjuster[Email],,0)</f>
        <v>RDavila@knightcompany.com</v>
      </c>
      <c r="Y3155" s="15" t="str">
        <f>_xlfn.XLOOKUP(_LOOKUP[[#This Row],[AdjusterMemberName]],_Adjuster[Adjuster Name],_Adjuster[Phone Number],,0)</f>
        <v>424-559-5663</v>
      </c>
      <c r="Z3155" s="15" t="s">
        <v>22962</v>
      </c>
      <c r="AA31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626 Mission Bay Blvd #601, San Francisco  CA 94158</v>
      </c>
      <c r="AB3155" s="15"/>
    </row>
    <row r="3156" spans="1:28" x14ac:dyDescent="0.3">
      <c r="A3156" s="14">
        <v>1</v>
      </c>
      <c r="B3156" s="14">
        <v>1</v>
      </c>
      <c r="C3156" s="15" t="s">
        <v>5818</v>
      </c>
      <c r="D3156" s="15" t="s">
        <v>5818</v>
      </c>
      <c r="E3156" s="15">
        <v>45585</v>
      </c>
      <c r="F3156" s="15" t="s">
        <v>23821</v>
      </c>
      <c r="G3156" s="15">
        <v>45434</v>
      </c>
      <c r="H3156" s="15">
        <v>45618</v>
      </c>
      <c r="I3156" s="15" t="s">
        <v>23822</v>
      </c>
      <c r="J3156" s="15" t="s">
        <v>23823</v>
      </c>
      <c r="K3156" s="15" t="s">
        <v>45330</v>
      </c>
      <c r="L3156" s="15" t="s">
        <v>103</v>
      </c>
      <c r="M3156" s="15" t="s">
        <v>1336</v>
      </c>
      <c r="N3156" s="14">
        <v>2021</v>
      </c>
      <c r="O3156" s="15" t="s">
        <v>5822</v>
      </c>
      <c r="P3156" s="15" t="s">
        <v>106</v>
      </c>
      <c r="Q3156" s="15" t="s">
        <v>47079</v>
      </c>
      <c r="R3156" s="15" t="s">
        <v>5823</v>
      </c>
      <c r="S3156" s="15" t="s">
        <v>5824</v>
      </c>
      <c r="T3156" s="15" t="s">
        <v>174</v>
      </c>
      <c r="U3156" s="15" t="s">
        <v>53</v>
      </c>
      <c r="V3156" s="15" t="s">
        <v>45469</v>
      </c>
      <c r="W3156" s="15" t="s">
        <v>175</v>
      </c>
      <c r="X3156" s="15" t="e">
        <f>_xlfn.XLOOKUP(_LOOKUP[[#This Row],[AdjusterMemberName]],_Adjuster[Adjuster Name],_Adjuster[Email],,0)</f>
        <v>#N/A</v>
      </c>
      <c r="Y3156" s="15" t="e">
        <f>_xlfn.XLOOKUP(_LOOKUP[[#This Row],[AdjusterMemberName]],_Adjuster[Adjuster Name],_Adjuster[Phone Number],,0)</f>
        <v>#N/A</v>
      </c>
      <c r="Z3156" s="15" t="s">
        <v>5825</v>
      </c>
      <c r="AA31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2356 Meadowvale Ave, Los Angeles  CA 90031</v>
      </c>
      <c r="AB3156" s="15"/>
    </row>
    <row r="3157" spans="1:28" x14ac:dyDescent="0.3">
      <c r="A3157" s="14">
        <v>1</v>
      </c>
      <c r="B3157" s="14">
        <v>1</v>
      </c>
      <c r="C3157" s="15" t="s">
        <v>22831</v>
      </c>
      <c r="D3157" s="15" t="s">
        <v>22832</v>
      </c>
      <c r="E3157" s="15">
        <v>45584</v>
      </c>
      <c r="F3157" s="15" t="s">
        <v>22833</v>
      </c>
      <c r="G3157" s="15">
        <v>45514</v>
      </c>
      <c r="H3157" s="15">
        <v>45698</v>
      </c>
      <c r="I3157" s="15" t="s">
        <v>22834</v>
      </c>
      <c r="J3157" s="15" t="s">
        <v>22835</v>
      </c>
      <c r="K3157" s="15" t="s">
        <v>45528</v>
      </c>
      <c r="L3157" s="15" t="s">
        <v>128</v>
      </c>
      <c r="M3157" s="15" t="s">
        <v>170</v>
      </c>
      <c r="N3157" s="14">
        <v>2002</v>
      </c>
      <c r="O3157" s="15" t="s">
        <v>22836</v>
      </c>
      <c r="P3157" s="15" t="s">
        <v>106</v>
      </c>
      <c r="Q3157" s="15" t="s">
        <v>47061</v>
      </c>
      <c r="R3157" s="15" t="s">
        <v>6721</v>
      </c>
      <c r="S3157" s="15" t="s">
        <v>22837</v>
      </c>
      <c r="T3157" s="15" t="s">
        <v>530</v>
      </c>
      <c r="U3157" s="15" t="s">
        <v>53</v>
      </c>
      <c r="V3157" s="15" t="s">
        <v>45858</v>
      </c>
      <c r="W3157" s="15" t="s">
        <v>1544</v>
      </c>
      <c r="X3157" s="15" t="str">
        <f>_xlfn.XLOOKUP(_LOOKUP[[#This Row],[AdjusterMemberName]],_Adjuster[Adjuster Name],_Adjuster[Email],,0)</f>
        <v>CRodriguez5@knightcompany.com</v>
      </c>
      <c r="Y3157" s="15" t="str">
        <f>_xlfn.XLOOKUP(_LOOKUP[[#This Row],[AdjusterMemberName]],_Adjuster[Adjuster Name],_Adjuster[Phone Number],,0)</f>
        <v>323-456-1708</v>
      </c>
      <c r="Z3157" s="15" t="s">
        <v>22838</v>
      </c>
      <c r="AA31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14779 Seneca Rd Apt 290, Victorville  CA 92392</v>
      </c>
      <c r="AB3157" s="15"/>
    </row>
    <row r="3158" spans="1:28" x14ac:dyDescent="0.3">
      <c r="A3158" s="14">
        <v>1</v>
      </c>
      <c r="B3158" s="14">
        <v>1</v>
      </c>
      <c r="C3158" s="15" t="s">
        <v>13525</v>
      </c>
      <c r="D3158" s="15" t="s">
        <v>13525</v>
      </c>
      <c r="E3158" s="15">
        <v>45584</v>
      </c>
      <c r="F3158" s="15" t="s">
        <v>21572</v>
      </c>
      <c r="G3158" s="15">
        <v>45500</v>
      </c>
      <c r="H3158" s="15">
        <v>45684</v>
      </c>
      <c r="I3158" s="15" t="s">
        <v>22839</v>
      </c>
      <c r="J3158" s="15" t="s">
        <v>22840</v>
      </c>
      <c r="K3158" s="15" t="s">
        <v>45955</v>
      </c>
      <c r="L3158" s="15" t="s">
        <v>128</v>
      </c>
      <c r="M3158" s="15" t="s">
        <v>129</v>
      </c>
      <c r="N3158" s="14">
        <v>2021</v>
      </c>
      <c r="O3158" s="15" t="s">
        <v>13529</v>
      </c>
      <c r="P3158" s="15" t="s">
        <v>106</v>
      </c>
      <c r="Q3158" s="15" t="s">
        <v>47073</v>
      </c>
      <c r="R3158" s="15" t="s">
        <v>13530</v>
      </c>
      <c r="S3158" s="15" t="s">
        <v>13531</v>
      </c>
      <c r="T3158" s="15" t="s">
        <v>174</v>
      </c>
      <c r="U3158" s="15" t="s">
        <v>53</v>
      </c>
      <c r="V3158" s="15" t="s">
        <v>45591</v>
      </c>
      <c r="W3158" s="15" t="s">
        <v>3184</v>
      </c>
      <c r="X3158" s="15" t="str">
        <f>_xlfn.XLOOKUP(_LOOKUP[[#This Row],[AdjusterMemberName]],_Adjuster[Adjuster Name],_Adjuster[Email],,0)</f>
        <v>mQualls@knightcompany.com</v>
      </c>
      <c r="Y3158" s="15" t="str">
        <f>_xlfn.XLOOKUP(_LOOKUP[[#This Row],[AdjusterMemberName]],_Adjuster[Adjuster Name],_Adjuster[Phone Number],,0)</f>
        <v>424-559-5436</v>
      </c>
      <c r="Z3158" s="15" t="s">
        <v>13532</v>
      </c>
      <c r="AA31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122 S Lorena St, Los Angeles  CA 90063</v>
      </c>
      <c r="AB3158" s="15"/>
    </row>
    <row r="3159" spans="1:28" x14ac:dyDescent="0.3">
      <c r="A3159" s="14">
        <v>1</v>
      </c>
      <c r="B3159" s="14">
        <v>1</v>
      </c>
      <c r="C3159" s="15" t="s">
        <v>22841</v>
      </c>
      <c r="D3159" s="15" t="s">
        <v>22841</v>
      </c>
      <c r="E3159" s="15">
        <v>45584</v>
      </c>
      <c r="F3159" s="15" t="s">
        <v>22842</v>
      </c>
      <c r="G3159" s="15">
        <v>45427</v>
      </c>
      <c r="H3159" s="15">
        <v>45611</v>
      </c>
      <c r="I3159" s="15" t="s">
        <v>22843</v>
      </c>
      <c r="J3159" s="15" t="s">
        <v>22844</v>
      </c>
      <c r="K3159" s="15" t="s">
        <v>45572</v>
      </c>
      <c r="L3159" s="15" t="s">
        <v>128</v>
      </c>
      <c r="M3159" s="15" t="s">
        <v>836</v>
      </c>
      <c r="N3159" s="14">
        <v>2024</v>
      </c>
      <c r="O3159" s="15" t="s">
        <v>22845</v>
      </c>
      <c r="P3159" s="15" t="s">
        <v>106</v>
      </c>
      <c r="Q3159" s="15" t="s">
        <v>47065</v>
      </c>
      <c r="R3159" s="15" t="s">
        <v>5339</v>
      </c>
      <c r="S3159" s="15" t="s">
        <v>22846</v>
      </c>
      <c r="T3159" s="15" t="s">
        <v>356</v>
      </c>
      <c r="U3159" s="15" t="s">
        <v>53</v>
      </c>
      <c r="V3159" s="15" t="s">
        <v>46260</v>
      </c>
      <c r="W3159" s="15" t="s">
        <v>367</v>
      </c>
      <c r="X3159" s="15" t="str">
        <f>_xlfn.XLOOKUP(_LOOKUP[[#This Row],[AdjusterMemberName]],_Adjuster[Adjuster Name],_Adjuster[Email],,0)</f>
        <v>dHernandez4@knightcompany.com</v>
      </c>
      <c r="Y3159" s="15" t="str">
        <f>_xlfn.XLOOKUP(_LOOKUP[[#This Row],[AdjusterMemberName]],_Adjuster[Adjuster Name],_Adjuster[Phone Number],,0)</f>
        <v>323-315-7819</v>
      </c>
      <c r="Z3159" s="15" t="s">
        <v>22847</v>
      </c>
      <c r="AA31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605 E Granada Ct, Ontario  CA 91764</v>
      </c>
      <c r="AB3159" s="15"/>
    </row>
    <row r="3160" spans="1:28" x14ac:dyDescent="0.3">
      <c r="A3160" s="14">
        <v>1</v>
      </c>
      <c r="B3160" s="14">
        <v>1</v>
      </c>
      <c r="C3160" s="15" t="s">
        <v>11896</v>
      </c>
      <c r="D3160" s="15" t="s">
        <v>22861</v>
      </c>
      <c r="E3160" s="15">
        <v>45584</v>
      </c>
      <c r="F3160" s="15" t="s">
        <v>22862</v>
      </c>
      <c r="G3160" s="15">
        <v>45428</v>
      </c>
      <c r="H3160" s="15">
        <v>45612</v>
      </c>
      <c r="I3160" s="15" t="s">
        <v>22863</v>
      </c>
      <c r="J3160" s="15" t="s">
        <v>22864</v>
      </c>
      <c r="K3160" s="15" t="s">
        <v>45448</v>
      </c>
      <c r="L3160" s="15" t="s">
        <v>103</v>
      </c>
      <c r="M3160" s="15" t="s">
        <v>1503</v>
      </c>
      <c r="N3160" s="14">
        <v>2017</v>
      </c>
      <c r="O3160" s="15" t="s">
        <v>22865</v>
      </c>
      <c r="P3160" s="15" t="s">
        <v>106</v>
      </c>
      <c r="Q3160" s="15" t="s">
        <v>47108</v>
      </c>
      <c r="R3160" s="15" t="s">
        <v>2190</v>
      </c>
      <c r="S3160" s="15" t="s">
        <v>22866</v>
      </c>
      <c r="T3160" s="15" t="s">
        <v>530</v>
      </c>
      <c r="U3160" s="15" t="s">
        <v>53</v>
      </c>
      <c r="V3160" s="15" t="s">
        <v>45462</v>
      </c>
      <c r="W3160" s="15" t="s">
        <v>850</v>
      </c>
      <c r="X3160" s="15" t="e">
        <f>_xlfn.XLOOKUP(_LOOKUP[[#This Row],[AdjusterMemberName]],_Adjuster[Adjuster Name],_Adjuster[Email],,0)</f>
        <v>#N/A</v>
      </c>
      <c r="Y3160" s="15" t="e">
        <f>_xlfn.XLOOKUP(_LOOKUP[[#This Row],[AdjusterMemberName]],_Adjuster[Adjuster Name],_Adjuster[Phone Number],,0)</f>
        <v>#N/A</v>
      </c>
      <c r="Z3160" s="15" t="s">
        <v>22867</v>
      </c>
      <c r="AA31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15926 Green Hill Dr Apt 1, Victorville  CA 92394</v>
      </c>
      <c r="AB3160" s="15"/>
    </row>
    <row r="3161" spans="1:28" x14ac:dyDescent="0.3">
      <c r="A3161" s="14">
        <v>1</v>
      </c>
      <c r="B3161" s="14">
        <v>1</v>
      </c>
      <c r="C3161" s="15" t="s">
        <v>22868</v>
      </c>
      <c r="D3161" s="15" t="s">
        <v>22869</v>
      </c>
      <c r="E3161" s="15">
        <v>45584</v>
      </c>
      <c r="F3161" s="15" t="s">
        <v>22870</v>
      </c>
      <c r="G3161" s="15">
        <v>45537</v>
      </c>
      <c r="H3161" s="15">
        <v>45718</v>
      </c>
      <c r="I3161" s="15" t="s">
        <v>22871</v>
      </c>
      <c r="J3161" s="15" t="s">
        <v>22872</v>
      </c>
      <c r="K3161" s="15" t="s">
        <v>45554</v>
      </c>
      <c r="L3161" s="15" t="s">
        <v>181</v>
      </c>
      <c r="M3161" s="15" t="s">
        <v>22873</v>
      </c>
      <c r="N3161" s="14">
        <v>1998</v>
      </c>
      <c r="O3161" s="15" t="s">
        <v>22874</v>
      </c>
      <c r="P3161" s="15" t="s">
        <v>106</v>
      </c>
      <c r="Q3161" s="15" t="s">
        <v>47065</v>
      </c>
      <c r="R3161" s="15" t="s">
        <v>22875</v>
      </c>
      <c r="S3161" s="15" t="s">
        <v>22876</v>
      </c>
      <c r="T3161" s="15" t="s">
        <v>308</v>
      </c>
      <c r="U3161" s="15" t="s">
        <v>53</v>
      </c>
      <c r="V3161" s="15" t="s">
        <v>45476</v>
      </c>
      <c r="W3161" s="15" t="s">
        <v>1357</v>
      </c>
      <c r="X3161" s="15" t="str">
        <f>_xlfn.XLOOKUP(_LOOKUP[[#This Row],[AdjusterMemberName]],_Adjuster[Adjuster Name],_Adjuster[Email],,0)</f>
        <v>jRivera1@knightcompany.com</v>
      </c>
      <c r="Y3161" s="15" t="str">
        <f>_xlfn.XLOOKUP(_LOOKUP[[#This Row],[AdjusterMemberName]],_Adjuster[Adjuster Name],_Adjuster[Phone Number],,0)</f>
        <v>424-559-5239</v>
      </c>
      <c r="Z3161" s="15" t="s">
        <v>22877</v>
      </c>
      <c r="AA31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4534 Gardena Dr, Riverside  CA 92506</v>
      </c>
      <c r="AB3161" s="15"/>
    </row>
    <row r="3162" spans="1:28" x14ac:dyDescent="0.3">
      <c r="A3162" s="14">
        <v>1</v>
      </c>
      <c r="B3162" s="14">
        <v>1</v>
      </c>
      <c r="C3162" s="15" t="s">
        <v>22878</v>
      </c>
      <c r="D3162" s="15" t="s">
        <v>22878</v>
      </c>
      <c r="E3162" s="15">
        <v>45584</v>
      </c>
      <c r="F3162" s="15" t="s">
        <v>22879</v>
      </c>
      <c r="G3162" s="15">
        <v>45498</v>
      </c>
      <c r="H3162" s="15">
        <v>45682</v>
      </c>
      <c r="I3162" s="15" t="s">
        <v>22880</v>
      </c>
      <c r="J3162" s="15" t="s">
        <v>22881</v>
      </c>
      <c r="K3162" s="15" t="s">
        <v>45509</v>
      </c>
      <c r="L3162" s="15" t="s">
        <v>25</v>
      </c>
      <c r="M3162" s="15" t="s">
        <v>79</v>
      </c>
      <c r="N3162" s="14">
        <v>2021</v>
      </c>
      <c r="O3162" s="15" t="s">
        <v>22882</v>
      </c>
      <c r="P3162" s="15" t="s">
        <v>106</v>
      </c>
      <c r="Q3162" s="15" t="s">
        <v>47127</v>
      </c>
      <c r="R3162" s="15" t="s">
        <v>22883</v>
      </c>
      <c r="S3162" s="15" t="s">
        <v>22884</v>
      </c>
      <c r="T3162" s="15" t="s">
        <v>214</v>
      </c>
      <c r="U3162" s="15" t="s">
        <v>53</v>
      </c>
      <c r="V3162" s="15" t="s">
        <v>45541</v>
      </c>
      <c r="W3162" s="15" t="s">
        <v>3184</v>
      </c>
      <c r="X3162" s="15" t="str">
        <f>_xlfn.XLOOKUP(_LOOKUP[[#This Row],[AdjusterMemberName]],_Adjuster[Adjuster Name],_Adjuster[Email],,0)</f>
        <v>mQualls@knightcompany.com</v>
      </c>
      <c r="Y3162" s="15" t="str">
        <f>_xlfn.XLOOKUP(_LOOKUP[[#This Row],[AdjusterMemberName]],_Adjuster[Adjuster Name],_Adjuster[Phone Number],,0)</f>
        <v>424-559-5436</v>
      </c>
      <c r="Z3162" s="15" t="s">
        <v>22885</v>
      </c>
      <c r="AA31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1178 Roleen Dr, Vallejo  CA 94589</v>
      </c>
      <c r="AB3162" s="15"/>
    </row>
    <row r="3163" spans="1:28" x14ac:dyDescent="0.3">
      <c r="A3163" s="14">
        <v>1</v>
      </c>
      <c r="B3163" s="14">
        <v>1</v>
      </c>
      <c r="C3163" s="15" t="s">
        <v>22948</v>
      </c>
      <c r="D3163" s="15" t="s">
        <v>22948</v>
      </c>
      <c r="E3163" s="15">
        <v>45584</v>
      </c>
      <c r="F3163" s="15" t="s">
        <v>22949</v>
      </c>
      <c r="G3163" s="15">
        <v>45404</v>
      </c>
      <c r="H3163" s="15">
        <v>45587</v>
      </c>
      <c r="I3163" s="15" t="s">
        <v>22950</v>
      </c>
      <c r="J3163" s="15" t="s">
        <v>22951</v>
      </c>
      <c r="K3163" s="15" t="s">
        <v>45454</v>
      </c>
      <c r="L3163" s="15" t="s">
        <v>128</v>
      </c>
      <c r="M3163" s="15" t="s">
        <v>909</v>
      </c>
      <c r="N3163" s="14">
        <v>2021</v>
      </c>
      <c r="O3163" s="15" t="s">
        <v>22952</v>
      </c>
      <c r="P3163" s="15" t="s">
        <v>106</v>
      </c>
      <c r="Q3163" s="15" t="s">
        <v>47006</v>
      </c>
      <c r="R3163" s="15" t="s">
        <v>345</v>
      </c>
      <c r="S3163" s="15" t="s">
        <v>22953</v>
      </c>
      <c r="T3163" s="15" t="s">
        <v>4165</v>
      </c>
      <c r="U3163" s="15" t="s">
        <v>53</v>
      </c>
      <c r="V3163" s="15" t="s">
        <v>45832</v>
      </c>
      <c r="W3163" s="15" t="s">
        <v>3307</v>
      </c>
      <c r="X3163" s="15" t="e">
        <f>_xlfn.XLOOKUP(_LOOKUP[[#This Row],[AdjusterMemberName]],_Adjuster[Adjuster Name],_Adjuster[Email],,0)</f>
        <v>#N/A</v>
      </c>
      <c r="Y3163" s="15" t="e">
        <f>_xlfn.XLOOKUP(_LOOKUP[[#This Row],[AdjusterMemberName]],_Adjuster[Adjuster Name],_Adjuster[Phone Number],,0)</f>
        <v>#N/A</v>
      </c>
      <c r="Z3163" s="15" t="s">
        <v>22954</v>
      </c>
      <c r="AA31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14806 Bledsoe St, Sylmar  CA 91342</v>
      </c>
      <c r="AB3163" s="15"/>
    </row>
    <row r="3164" spans="1:28" x14ac:dyDescent="0.3">
      <c r="A3164" s="14">
        <v>1</v>
      </c>
      <c r="B3164" s="14">
        <v>1</v>
      </c>
      <c r="C3164" s="15" t="s">
        <v>22963</v>
      </c>
      <c r="D3164" s="15" t="s">
        <v>22964</v>
      </c>
      <c r="E3164" s="15">
        <v>45584</v>
      </c>
      <c r="F3164" s="15" t="s">
        <v>22965</v>
      </c>
      <c r="G3164" s="15">
        <v>45447</v>
      </c>
      <c r="H3164" s="15">
        <v>45630</v>
      </c>
      <c r="I3164" s="15" t="s">
        <v>22966</v>
      </c>
      <c r="J3164" s="15" t="s">
        <v>22967</v>
      </c>
      <c r="K3164" s="15" t="s">
        <v>45424</v>
      </c>
      <c r="L3164" s="15" t="s">
        <v>103</v>
      </c>
      <c r="M3164" s="15" t="s">
        <v>1336</v>
      </c>
      <c r="N3164" s="14">
        <v>2015</v>
      </c>
      <c r="O3164" s="15" t="s">
        <v>22968</v>
      </c>
      <c r="P3164" s="15" t="s">
        <v>106</v>
      </c>
      <c r="Q3164" s="15" t="s">
        <v>47155</v>
      </c>
      <c r="R3164" s="15" t="s">
        <v>12509</v>
      </c>
      <c r="S3164" s="15" t="s">
        <v>22969</v>
      </c>
      <c r="T3164" s="15" t="s">
        <v>464</v>
      </c>
      <c r="U3164" s="15" t="s">
        <v>53</v>
      </c>
      <c r="V3164" s="15" t="s">
        <v>45973</v>
      </c>
      <c r="W3164" s="15" t="s">
        <v>3307</v>
      </c>
      <c r="X3164" s="15" t="e">
        <f>_xlfn.XLOOKUP(_LOOKUP[[#This Row],[AdjusterMemberName]],_Adjuster[Adjuster Name],_Adjuster[Email],,0)</f>
        <v>#N/A</v>
      </c>
      <c r="Y3164" s="15" t="e">
        <f>_xlfn.XLOOKUP(_LOOKUP[[#This Row],[AdjusterMemberName]],_Adjuster[Adjuster Name],_Adjuster[Phone Number],,0)</f>
        <v>#N/A</v>
      </c>
      <c r="Z3164" s="15" t="s">
        <v>22970</v>
      </c>
      <c r="AA31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8120 Winter Gardens Blvd Unit 20, Lakeside  CA 92040</v>
      </c>
      <c r="AB3164" s="15"/>
    </row>
    <row r="3165" spans="1:28" x14ac:dyDescent="0.3">
      <c r="A3165" s="14">
        <v>1</v>
      </c>
      <c r="B3165" s="14">
        <v>1</v>
      </c>
      <c r="C3165" s="15" t="s">
        <v>23309</v>
      </c>
      <c r="D3165" s="15" t="s">
        <v>23310</v>
      </c>
      <c r="E3165" s="15">
        <v>45584</v>
      </c>
      <c r="F3165" s="15" t="s">
        <v>23311</v>
      </c>
      <c r="G3165" s="15">
        <v>45503</v>
      </c>
      <c r="H3165" s="15">
        <v>45687</v>
      </c>
      <c r="I3165" s="15" t="s">
        <v>23312</v>
      </c>
      <c r="J3165" s="15" t="s">
        <v>23313</v>
      </c>
      <c r="K3165" s="15" t="s">
        <v>45352</v>
      </c>
      <c r="L3165" s="15" t="s">
        <v>128</v>
      </c>
      <c r="M3165" s="15" t="s">
        <v>129</v>
      </c>
      <c r="N3165" s="14">
        <v>2024</v>
      </c>
      <c r="O3165" s="15" t="s">
        <v>23314</v>
      </c>
      <c r="P3165" s="15" t="s">
        <v>106</v>
      </c>
      <c r="Q3165" s="15" t="s">
        <v>47006</v>
      </c>
      <c r="R3165" s="15" t="s">
        <v>162</v>
      </c>
      <c r="S3165" s="15" t="s">
        <v>23315</v>
      </c>
      <c r="T3165" s="15" t="s">
        <v>96</v>
      </c>
      <c r="U3165" s="15" t="s">
        <v>53</v>
      </c>
      <c r="V3165" s="15" t="s">
        <v>45410</v>
      </c>
      <c r="W3165" s="15" t="s">
        <v>175</v>
      </c>
      <c r="X3165" s="15" t="e">
        <f>_xlfn.XLOOKUP(_LOOKUP[[#This Row],[AdjusterMemberName]],_Adjuster[Adjuster Name],_Adjuster[Email],,0)</f>
        <v>#N/A</v>
      </c>
      <c r="Y3165" s="15" t="e">
        <f>_xlfn.XLOOKUP(_LOOKUP[[#This Row],[AdjusterMemberName]],_Adjuster[Adjuster Name],_Adjuster[Phone Number],,0)</f>
        <v>#N/A</v>
      </c>
      <c r="Z3165" s="15" t="s">
        <v>23316</v>
      </c>
      <c r="AA31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25680 Onate Dr, Moreno Valley  CA 92557</v>
      </c>
      <c r="AB3165" s="15"/>
    </row>
    <row r="3166" spans="1:28" x14ac:dyDescent="0.3">
      <c r="A3166" s="14">
        <v>1</v>
      </c>
      <c r="B3166" s="14">
        <v>1</v>
      </c>
      <c r="C3166" s="15" t="s">
        <v>24040</v>
      </c>
      <c r="D3166" s="15" t="s">
        <v>24041</v>
      </c>
      <c r="E3166" s="15">
        <v>45584</v>
      </c>
      <c r="F3166" s="15" t="s">
        <v>24042</v>
      </c>
      <c r="G3166" s="15">
        <v>45521</v>
      </c>
      <c r="H3166" s="15">
        <v>45705</v>
      </c>
      <c r="I3166" s="15" t="s">
        <v>24043</v>
      </c>
      <c r="J3166" s="15" t="s">
        <v>24044</v>
      </c>
      <c r="K3166" s="15" t="s">
        <v>45940</v>
      </c>
      <c r="L3166" s="15" t="s">
        <v>103</v>
      </c>
      <c r="M3166" s="15" t="s">
        <v>1523</v>
      </c>
      <c r="N3166" s="14">
        <v>2020</v>
      </c>
      <c r="O3166" s="15" t="s">
        <v>24045</v>
      </c>
      <c r="P3166" s="15" t="s">
        <v>106</v>
      </c>
      <c r="Q3166" s="15" t="s">
        <v>47019</v>
      </c>
      <c r="R3166" s="15" t="s">
        <v>1419</v>
      </c>
      <c r="S3166" s="15" t="s">
        <v>24046</v>
      </c>
      <c r="T3166" s="15" t="s">
        <v>308</v>
      </c>
      <c r="U3166" s="15" t="s">
        <v>53</v>
      </c>
      <c r="V3166" s="15" t="s">
        <v>45432</v>
      </c>
      <c r="W3166" s="15" t="s">
        <v>175</v>
      </c>
      <c r="X3166" s="15" t="e">
        <f>_xlfn.XLOOKUP(_LOOKUP[[#This Row],[AdjusterMemberName]],_Adjuster[Adjuster Name],_Adjuster[Email],,0)</f>
        <v>#N/A</v>
      </c>
      <c r="Y3166" s="15" t="e">
        <f>_xlfn.XLOOKUP(_LOOKUP[[#This Row],[AdjusterMemberName]],_Adjuster[Adjuster Name],_Adjuster[Phone Number],,0)</f>
        <v>#N/A</v>
      </c>
      <c r="Z3166" s="15" t="s">
        <v>24047</v>
      </c>
      <c r="AA31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3547 Albany St, Riverside  CA 92503</v>
      </c>
      <c r="AB3166" s="15"/>
    </row>
    <row r="3167" spans="1:28" x14ac:dyDescent="0.3">
      <c r="A3167" s="14">
        <v>1</v>
      </c>
      <c r="B3167" s="14">
        <v>1</v>
      </c>
      <c r="C3167" s="15" t="s">
        <v>24086</v>
      </c>
      <c r="D3167" s="15" t="s">
        <v>24087</v>
      </c>
      <c r="E3167" s="15">
        <v>45584</v>
      </c>
      <c r="F3167" s="15" t="s">
        <v>24088</v>
      </c>
      <c r="G3167" s="15">
        <v>45547</v>
      </c>
      <c r="H3167" s="15">
        <v>45728</v>
      </c>
      <c r="I3167" s="15" t="s">
        <v>24089</v>
      </c>
      <c r="J3167" s="15" t="s">
        <v>24090</v>
      </c>
      <c r="K3167" s="15" t="s">
        <v>45506</v>
      </c>
      <c r="L3167" s="15" t="s">
        <v>103</v>
      </c>
      <c r="M3167" s="15" t="s">
        <v>304</v>
      </c>
      <c r="N3167" s="14">
        <v>2020</v>
      </c>
      <c r="O3167" s="15" t="s">
        <v>24091</v>
      </c>
      <c r="P3167" s="15" t="s">
        <v>106</v>
      </c>
      <c r="Q3167" s="15" t="s">
        <v>47019</v>
      </c>
      <c r="R3167" s="15" t="s">
        <v>24092</v>
      </c>
      <c r="S3167" s="15" t="s">
        <v>24093</v>
      </c>
      <c r="T3167" s="15" t="s">
        <v>133</v>
      </c>
      <c r="U3167" s="15" t="s">
        <v>53</v>
      </c>
      <c r="V3167" s="15" t="s">
        <v>45482</v>
      </c>
      <c r="W3167" s="15" t="s">
        <v>175</v>
      </c>
      <c r="X3167" s="15" t="e">
        <f>_xlfn.XLOOKUP(_LOOKUP[[#This Row],[AdjusterMemberName]],_Adjuster[Adjuster Name],_Adjuster[Email],,0)</f>
        <v>#N/A</v>
      </c>
      <c r="Y3167" s="15" t="e">
        <f>_xlfn.XLOOKUP(_LOOKUP[[#This Row],[AdjusterMemberName]],_Adjuster[Adjuster Name],_Adjuster[Phone Number],,0)</f>
        <v>#N/A</v>
      </c>
      <c r="Z3167" s="15" t="s">
        <v>24094</v>
      </c>
      <c r="AA31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801 N Loara St Apt 128, Anaheim  CA 92801</v>
      </c>
      <c r="AB3167" s="15"/>
    </row>
    <row r="3168" spans="1:28" x14ac:dyDescent="0.3">
      <c r="A3168" s="14">
        <v>1</v>
      </c>
      <c r="B3168" s="14">
        <v>1</v>
      </c>
      <c r="C3168" s="15" t="s">
        <v>22703</v>
      </c>
      <c r="D3168" s="15" t="s">
        <v>22704</v>
      </c>
      <c r="E3168" s="15">
        <v>45583</v>
      </c>
      <c r="F3168" s="15" t="s">
        <v>22705</v>
      </c>
      <c r="G3168" s="15">
        <v>45407</v>
      </c>
      <c r="H3168" s="15">
        <v>45590</v>
      </c>
      <c r="I3168" s="15" t="s">
        <v>22706</v>
      </c>
      <c r="J3168" s="15" t="s">
        <v>22707</v>
      </c>
      <c r="K3168" s="15" t="s">
        <v>45765</v>
      </c>
      <c r="L3168" s="15" t="s">
        <v>536</v>
      </c>
      <c r="M3168" s="15" t="s">
        <v>4864</v>
      </c>
      <c r="N3168" s="14">
        <v>2016</v>
      </c>
      <c r="O3168" s="15" t="s">
        <v>22708</v>
      </c>
      <c r="P3168" s="15" t="s">
        <v>106</v>
      </c>
      <c r="Q3168" s="15" t="s">
        <v>47065</v>
      </c>
      <c r="R3168" s="15" t="s">
        <v>204</v>
      </c>
      <c r="S3168" s="15" t="s">
        <v>22709</v>
      </c>
      <c r="T3168" s="15" t="s">
        <v>174</v>
      </c>
      <c r="U3168" s="15" t="s">
        <v>53</v>
      </c>
      <c r="V3168" s="15" t="s">
        <v>45614</v>
      </c>
      <c r="W3168" s="15" t="s">
        <v>175</v>
      </c>
      <c r="X3168" s="15" t="e">
        <f>_xlfn.XLOOKUP(_LOOKUP[[#This Row],[AdjusterMemberName]],_Adjuster[Adjuster Name],_Adjuster[Email],,0)</f>
        <v>#N/A</v>
      </c>
      <c r="Y3168" s="15" t="e">
        <f>_xlfn.XLOOKUP(_LOOKUP[[#This Row],[AdjusterMemberName]],_Adjuster[Adjuster Name],_Adjuster[Phone Number],,0)</f>
        <v>#N/A</v>
      </c>
      <c r="Z3168" s="15" t="s">
        <v>22710</v>
      </c>
      <c r="AA31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527 N Coronado St Apt 12, Los Angeles  CA 90026</v>
      </c>
      <c r="AB3168" s="15"/>
    </row>
    <row r="3169" spans="1:28" x14ac:dyDescent="0.3">
      <c r="A3169" s="14">
        <v>1</v>
      </c>
      <c r="B3169" s="14">
        <v>1</v>
      </c>
      <c r="C3169" s="15" t="s">
        <v>22751</v>
      </c>
      <c r="D3169" s="15" t="s">
        <v>22752</v>
      </c>
      <c r="E3169" s="15">
        <v>45583</v>
      </c>
      <c r="F3169" s="15" t="s">
        <v>22753</v>
      </c>
      <c r="G3169" s="15">
        <v>45517</v>
      </c>
      <c r="H3169" s="15">
        <v>45701</v>
      </c>
      <c r="I3169" s="15" t="s">
        <v>22754</v>
      </c>
      <c r="J3169" s="15" t="s">
        <v>22755</v>
      </c>
      <c r="K3169" s="15" t="s">
        <v>45472</v>
      </c>
      <c r="L3169" s="15" t="s">
        <v>25</v>
      </c>
      <c r="M3169" s="15" t="s">
        <v>480</v>
      </c>
      <c r="N3169" s="14">
        <v>2016</v>
      </c>
      <c r="O3169" s="15" t="s">
        <v>22756</v>
      </c>
      <c r="P3169" s="15" t="s">
        <v>106</v>
      </c>
      <c r="Q3169" s="15" t="s">
        <v>47019</v>
      </c>
      <c r="R3169" s="15" t="s">
        <v>2958</v>
      </c>
      <c r="S3169" s="15" t="s">
        <v>22757</v>
      </c>
      <c r="T3169" s="15" t="s">
        <v>20392</v>
      </c>
      <c r="U3169" s="15" t="s">
        <v>53</v>
      </c>
      <c r="V3169" s="15" t="s">
        <v>46438</v>
      </c>
      <c r="W3169" s="15" t="s">
        <v>3307</v>
      </c>
      <c r="X3169" s="15" t="e">
        <f>_xlfn.XLOOKUP(_LOOKUP[[#This Row],[AdjusterMemberName]],_Adjuster[Adjuster Name],_Adjuster[Email],,0)</f>
        <v>#N/A</v>
      </c>
      <c r="Y3169" s="15" t="e">
        <f>_xlfn.XLOOKUP(_LOOKUP[[#This Row],[AdjusterMemberName]],_Adjuster[Adjuster Name],_Adjuster[Phone Number],,0)</f>
        <v>#N/A</v>
      </c>
      <c r="Z3169" s="15" t="s">
        <v>22758</v>
      </c>
      <c r="AA31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8303 Walerga Rd Apt 9, Antelope  CA 95843</v>
      </c>
      <c r="AB3169" s="15"/>
    </row>
    <row r="3170" spans="1:28" x14ac:dyDescent="0.3">
      <c r="A3170" s="14">
        <v>1</v>
      </c>
      <c r="B3170" s="14">
        <v>1</v>
      </c>
      <c r="C3170" s="15" t="s">
        <v>22768</v>
      </c>
      <c r="D3170" s="15" t="s">
        <v>22768</v>
      </c>
      <c r="E3170" s="15">
        <v>45583</v>
      </c>
      <c r="F3170" s="15" t="s">
        <v>22769</v>
      </c>
      <c r="G3170" s="15">
        <v>45423</v>
      </c>
      <c r="H3170" s="15">
        <v>45607</v>
      </c>
      <c r="I3170" s="15" t="s">
        <v>22770</v>
      </c>
      <c r="J3170" s="15" t="s">
        <v>22771</v>
      </c>
      <c r="K3170" s="15" t="s">
        <v>45341</v>
      </c>
      <c r="L3170" s="15" t="s">
        <v>128</v>
      </c>
      <c r="M3170" s="15" t="s">
        <v>170</v>
      </c>
      <c r="N3170" s="14">
        <v>2016</v>
      </c>
      <c r="O3170" s="15" t="s">
        <v>22772</v>
      </c>
      <c r="P3170" s="15" t="s">
        <v>106</v>
      </c>
      <c r="Q3170" s="15" t="s">
        <v>47065</v>
      </c>
      <c r="R3170" s="15" t="s">
        <v>1364</v>
      </c>
      <c r="S3170" s="15" t="s">
        <v>22773</v>
      </c>
      <c r="T3170" s="15" t="s">
        <v>174</v>
      </c>
      <c r="U3170" s="15" t="s">
        <v>53</v>
      </c>
      <c r="V3170" s="15" t="s">
        <v>45529</v>
      </c>
      <c r="W3170" s="15" t="s">
        <v>264</v>
      </c>
      <c r="X3170" s="15" t="str">
        <f>_xlfn.XLOOKUP(_LOOKUP[[#This Row],[AdjusterMemberName]],_Adjuster[Adjuster Name],_Adjuster[Email],,0)</f>
        <v>sBonnevie@knightcompany.com</v>
      </c>
      <c r="Y3170" s="15" t="str">
        <f>_xlfn.XLOOKUP(_LOOKUP[[#This Row],[AdjusterMemberName]],_Adjuster[Adjuster Name],_Adjuster[Phone Number],,0)</f>
        <v>323-692-4064</v>
      </c>
      <c r="Z3170" s="15" t="s">
        <v>22774</v>
      </c>
      <c r="AA31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10014 Grape St, Los Angeles  CA 90002</v>
      </c>
      <c r="AB3170" s="15"/>
    </row>
    <row r="3171" spans="1:28" x14ac:dyDescent="0.3">
      <c r="A3171" s="14">
        <v>1</v>
      </c>
      <c r="B3171" s="14">
        <v>1</v>
      </c>
      <c r="C3171" s="15" t="s">
        <v>22466</v>
      </c>
      <c r="D3171" s="15" t="s">
        <v>22466</v>
      </c>
      <c r="E3171" s="15">
        <v>45583</v>
      </c>
      <c r="F3171" s="15" t="s">
        <v>22808</v>
      </c>
      <c r="G3171" s="15">
        <v>45511</v>
      </c>
      <c r="H3171" s="15">
        <v>45695</v>
      </c>
      <c r="I3171" s="15" t="s">
        <v>22809</v>
      </c>
      <c r="J3171" s="15" t="s">
        <v>22810</v>
      </c>
      <c r="K3171" s="15" t="s">
        <v>45505</v>
      </c>
      <c r="L3171" s="15" t="s">
        <v>103</v>
      </c>
      <c r="M3171" s="15" t="s">
        <v>890</v>
      </c>
      <c r="N3171" s="14">
        <v>2022</v>
      </c>
      <c r="O3171" s="15" t="s">
        <v>22811</v>
      </c>
      <c r="P3171" s="15" t="s">
        <v>106</v>
      </c>
      <c r="Q3171" s="15" t="s">
        <v>47183</v>
      </c>
      <c r="R3171" s="15" t="s">
        <v>22471</v>
      </c>
      <c r="S3171" s="15" t="s">
        <v>22812</v>
      </c>
      <c r="T3171" s="15" t="s">
        <v>4096</v>
      </c>
      <c r="U3171" s="15" t="s">
        <v>53</v>
      </c>
      <c r="V3171" s="15" t="s">
        <v>45854</v>
      </c>
      <c r="W3171" s="15" t="s">
        <v>1624</v>
      </c>
      <c r="X3171" s="15" t="e">
        <f>_xlfn.XLOOKUP(_LOOKUP[[#This Row],[AdjusterMemberName]],_Adjuster[Adjuster Name],_Adjuster[Email],,0)</f>
        <v>#N/A</v>
      </c>
      <c r="Y3171" s="15" t="e">
        <f>_xlfn.XLOOKUP(_LOOKUP[[#This Row],[AdjusterMemberName]],_Adjuster[Adjuster Name],_Adjuster[Phone Number],,0)</f>
        <v>#N/A</v>
      </c>
      <c r="Z3171" s="15" t="s">
        <v>22813</v>
      </c>
      <c r="AA31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3113 E Mary Ave, Visalia  CA 93292</v>
      </c>
      <c r="AB3171" s="15"/>
    </row>
    <row r="3172" spans="1:28" x14ac:dyDescent="0.3">
      <c r="A3172" s="14">
        <v>1</v>
      </c>
      <c r="B3172" s="14">
        <v>1</v>
      </c>
      <c r="C3172" s="15" t="s">
        <v>22814</v>
      </c>
      <c r="D3172" s="15" t="s">
        <v>22814</v>
      </c>
      <c r="E3172" s="15">
        <v>45583</v>
      </c>
      <c r="F3172" s="15" t="s">
        <v>22815</v>
      </c>
      <c r="G3172" s="15">
        <v>45420</v>
      </c>
      <c r="H3172" s="15">
        <v>45604</v>
      </c>
      <c r="I3172" s="15" t="s">
        <v>22816</v>
      </c>
      <c r="J3172" s="15" t="s">
        <v>22817</v>
      </c>
      <c r="K3172" s="15" t="s">
        <v>45509</v>
      </c>
      <c r="L3172" s="15" t="s">
        <v>103</v>
      </c>
      <c r="M3172" s="15" t="s">
        <v>104</v>
      </c>
      <c r="N3172" s="14">
        <v>2024</v>
      </c>
      <c r="O3172" s="15" t="s">
        <v>22818</v>
      </c>
      <c r="P3172" s="15" t="s">
        <v>106</v>
      </c>
      <c r="Q3172" s="15" t="s">
        <v>47019</v>
      </c>
      <c r="R3172" s="15" t="s">
        <v>2362</v>
      </c>
      <c r="S3172" s="15" t="s">
        <v>22819</v>
      </c>
      <c r="T3172" s="15" t="s">
        <v>164</v>
      </c>
      <c r="U3172" s="15" t="s">
        <v>53</v>
      </c>
      <c r="V3172" s="15" t="s">
        <v>45579</v>
      </c>
      <c r="W3172" s="15" t="s">
        <v>54</v>
      </c>
      <c r="X3172" s="15" t="str">
        <f>_xlfn.XLOOKUP(_LOOKUP[[#This Row],[AdjusterMemberName]],_Adjuster[Adjuster Name],_Adjuster[Email],,0)</f>
        <v>JRubalcava@knightcompany.com</v>
      </c>
      <c r="Y3172" s="15" t="str">
        <f>_xlfn.XLOOKUP(_LOOKUP[[#This Row],[AdjusterMemberName]],_Adjuster[Adjuster Name],_Adjuster[Phone Number],,0)</f>
        <v>424-559-5420</v>
      </c>
      <c r="Z3172" s="15" t="s">
        <v>22820</v>
      </c>
      <c r="AA31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6589 E Castle Ave, Fresno  CA 93727</v>
      </c>
      <c r="AB3172" s="15"/>
    </row>
    <row r="3173" spans="1:28" x14ac:dyDescent="0.3">
      <c r="A3173" s="14">
        <v>1</v>
      </c>
      <c r="B3173" s="14">
        <v>1</v>
      </c>
      <c r="C3173" s="15" t="s">
        <v>22821</v>
      </c>
      <c r="D3173" s="15" t="s">
        <v>22822</v>
      </c>
      <c r="E3173" s="15">
        <v>45583</v>
      </c>
      <c r="F3173" s="15" t="s">
        <v>22823</v>
      </c>
      <c r="G3173" s="15">
        <v>45572</v>
      </c>
      <c r="H3173" s="15">
        <v>45754</v>
      </c>
      <c r="I3173" s="15" t="s">
        <v>22824</v>
      </c>
      <c r="J3173" s="15" t="s">
        <v>22825</v>
      </c>
      <c r="K3173" s="15" t="s">
        <v>45735</v>
      </c>
      <c r="L3173" s="15" t="s">
        <v>281</v>
      </c>
      <c r="M3173" s="15" t="s">
        <v>22826</v>
      </c>
      <c r="N3173" s="14">
        <v>2013</v>
      </c>
      <c r="O3173" s="15" t="s">
        <v>22827</v>
      </c>
      <c r="P3173" s="15" t="s">
        <v>106</v>
      </c>
      <c r="Q3173" s="15" t="s">
        <v>47015</v>
      </c>
      <c r="R3173" s="15" t="s">
        <v>22828</v>
      </c>
      <c r="S3173" s="15" t="s">
        <v>22829</v>
      </c>
      <c r="T3173" s="15" t="s">
        <v>4874</v>
      </c>
      <c r="U3173" s="15" t="s">
        <v>53</v>
      </c>
      <c r="V3173" s="15" t="s">
        <v>45372</v>
      </c>
      <c r="W3173" s="15" t="s">
        <v>264</v>
      </c>
      <c r="X3173" s="15" t="str">
        <f>_xlfn.XLOOKUP(_LOOKUP[[#This Row],[AdjusterMemberName]],_Adjuster[Adjuster Name],_Adjuster[Email],,0)</f>
        <v>sBonnevie@knightcompany.com</v>
      </c>
      <c r="Y3173" s="15" t="str">
        <f>_xlfn.XLOOKUP(_LOOKUP[[#This Row],[AdjusterMemberName]],_Adjuster[Adjuster Name],_Adjuster[Phone Number],,0)</f>
        <v>323-692-4064</v>
      </c>
      <c r="Z3173" s="15" t="s">
        <v>22830</v>
      </c>
      <c r="AA31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35336 Marsh Ln, Wildomar  CA 92595</v>
      </c>
      <c r="AB3173" s="15"/>
    </row>
    <row r="3174" spans="1:28" x14ac:dyDescent="0.3">
      <c r="A3174" s="14">
        <v>1</v>
      </c>
      <c r="B3174" s="14">
        <v>1</v>
      </c>
      <c r="C3174" s="15" t="s">
        <v>22990</v>
      </c>
      <c r="D3174" s="15" t="s">
        <v>22990</v>
      </c>
      <c r="E3174" s="15">
        <v>45583</v>
      </c>
      <c r="F3174" s="15" t="s">
        <v>22991</v>
      </c>
      <c r="G3174" s="15">
        <v>45554</v>
      </c>
      <c r="H3174" s="15">
        <v>45735</v>
      </c>
      <c r="I3174" s="15" t="s">
        <v>22992</v>
      </c>
      <c r="J3174" s="15" t="s">
        <v>22993</v>
      </c>
      <c r="K3174" s="15" t="s">
        <v>46517</v>
      </c>
      <c r="L3174" s="15" t="s">
        <v>128</v>
      </c>
      <c r="M3174" s="15" t="s">
        <v>129</v>
      </c>
      <c r="N3174" s="14">
        <v>2024</v>
      </c>
      <c r="O3174" s="15" t="s">
        <v>22994</v>
      </c>
      <c r="P3174" s="15" t="s">
        <v>106</v>
      </c>
      <c r="Q3174" s="15" t="s">
        <v>47047</v>
      </c>
      <c r="R3174" s="15" t="s">
        <v>22995</v>
      </c>
      <c r="S3174" s="15" t="s">
        <v>22996</v>
      </c>
      <c r="T3174" s="15" t="s">
        <v>424</v>
      </c>
      <c r="U3174" s="15" t="s">
        <v>53</v>
      </c>
      <c r="V3174" s="15" t="s">
        <v>45470</v>
      </c>
      <c r="W3174" s="15" t="s">
        <v>1658</v>
      </c>
      <c r="X3174" s="15" t="str">
        <f>_xlfn.XLOOKUP(_LOOKUP[[#This Row],[AdjusterMemberName]],_Adjuster[Adjuster Name],_Adjuster[Email],,0)</f>
        <v>RDavila@knightcompany.com</v>
      </c>
      <c r="Y3174" s="15" t="str">
        <f>_xlfn.XLOOKUP(_LOOKUP[[#This Row],[AdjusterMemberName]],_Adjuster[Adjuster Name],_Adjuster[Phone Number],,0)</f>
        <v>424-559-5663</v>
      </c>
      <c r="Z3174" s="15" t="s">
        <v>22997</v>
      </c>
      <c r="AA31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4948 N Mayfield Ave, San Bernardino  CA 92407</v>
      </c>
      <c r="AB3174" s="15"/>
    </row>
    <row r="3175" spans="1:28" x14ac:dyDescent="0.3">
      <c r="A3175" s="14">
        <v>1</v>
      </c>
      <c r="B3175" s="14">
        <v>1</v>
      </c>
      <c r="C3175" s="15" t="s">
        <v>22335</v>
      </c>
      <c r="D3175" s="15" t="s">
        <v>22335</v>
      </c>
      <c r="E3175" s="15">
        <v>45583</v>
      </c>
      <c r="F3175" s="15" t="s">
        <v>22336</v>
      </c>
      <c r="G3175" s="15">
        <v>45550</v>
      </c>
      <c r="H3175" s="15">
        <v>45731</v>
      </c>
      <c r="I3175" s="15" t="s">
        <v>23016</v>
      </c>
      <c r="J3175" s="15" t="s">
        <v>23017</v>
      </c>
      <c r="K3175" s="15" t="s">
        <v>46148</v>
      </c>
      <c r="L3175" s="15" t="s">
        <v>314</v>
      </c>
      <c r="M3175" s="15" t="s">
        <v>3946</v>
      </c>
      <c r="N3175" s="14">
        <v>2016</v>
      </c>
      <c r="O3175" s="15" t="s">
        <v>22339</v>
      </c>
      <c r="P3175" s="15" t="s">
        <v>106</v>
      </c>
      <c r="Q3175" s="15" t="s">
        <v>47019</v>
      </c>
      <c r="R3175" s="15" t="s">
        <v>22340</v>
      </c>
      <c r="S3175" s="15" t="s">
        <v>22341</v>
      </c>
      <c r="T3175" s="15" t="s">
        <v>174</v>
      </c>
      <c r="U3175" s="15" t="s">
        <v>53</v>
      </c>
      <c r="V3175" s="15" t="s">
        <v>45529</v>
      </c>
      <c r="W3175" s="15" t="s">
        <v>1544</v>
      </c>
      <c r="X3175" s="15" t="str">
        <f>_xlfn.XLOOKUP(_LOOKUP[[#This Row],[AdjusterMemberName]],_Adjuster[Adjuster Name],_Adjuster[Email],,0)</f>
        <v>CRodriguez5@knightcompany.com</v>
      </c>
      <c r="Y3175" s="15" t="str">
        <f>_xlfn.XLOOKUP(_LOOKUP[[#This Row],[AdjusterMemberName]],_Adjuster[Adjuster Name],_Adjuster[Phone Number],,0)</f>
        <v>323-456-1708</v>
      </c>
      <c r="Z3175" s="15" t="s">
        <v>22342</v>
      </c>
      <c r="AA31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8722 Hickory St, Los Angeles  CA 90002</v>
      </c>
      <c r="AB3175" s="15"/>
    </row>
    <row r="3176" spans="1:28" x14ac:dyDescent="0.3">
      <c r="A3176" s="14">
        <v>1</v>
      </c>
      <c r="B3176" s="14">
        <v>0</v>
      </c>
      <c r="C3176" s="15" t="s">
        <v>23052</v>
      </c>
      <c r="D3176" s="15" t="s">
        <v>23053</v>
      </c>
      <c r="E3176" s="15">
        <v>45583</v>
      </c>
      <c r="F3176" s="15" t="s">
        <v>23054</v>
      </c>
      <c r="G3176" s="15">
        <v>45442</v>
      </c>
      <c r="H3176" s="15">
        <v>45626</v>
      </c>
      <c r="I3176" s="15" t="s">
        <v>23055</v>
      </c>
      <c r="J3176" s="15" t="s">
        <v>23056</v>
      </c>
      <c r="K3176" s="15" t="s">
        <v>45329</v>
      </c>
      <c r="L3176" s="15" t="s">
        <v>314</v>
      </c>
      <c r="M3176" s="15" t="s">
        <v>978</v>
      </c>
      <c r="N3176" s="14">
        <v>2017</v>
      </c>
      <c r="O3176" s="15" t="s">
        <v>23057</v>
      </c>
      <c r="P3176" s="15" t="s">
        <v>106</v>
      </c>
      <c r="Q3176" s="15" t="s">
        <v>47019</v>
      </c>
      <c r="R3176" s="15" t="s">
        <v>23058</v>
      </c>
      <c r="S3176" s="15" t="s">
        <v>23059</v>
      </c>
      <c r="T3176" s="15" t="s">
        <v>96</v>
      </c>
      <c r="U3176" s="15" t="s">
        <v>53</v>
      </c>
      <c r="V3176" s="15" t="s">
        <v>45534</v>
      </c>
      <c r="W3176" s="15" t="s">
        <v>1658</v>
      </c>
      <c r="X3176" s="15" t="str">
        <f>_xlfn.XLOOKUP(_LOOKUP[[#This Row],[AdjusterMemberName]],_Adjuster[Adjuster Name],_Adjuster[Email],,0)</f>
        <v>RDavila@knightcompany.com</v>
      </c>
      <c r="Y3176" s="15" t="str">
        <f>_xlfn.XLOOKUP(_LOOKUP[[#This Row],[AdjusterMemberName]],_Adjuster[Adjuster Name],_Adjuster[Phone Number],,0)</f>
        <v>424-559-5663</v>
      </c>
      <c r="Z3176" s="15" t="s">
        <v>23060</v>
      </c>
      <c r="AA31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15061 Carolina Ave, Moreno Valley  CA 92551</v>
      </c>
      <c r="AB3176" s="15">
        <v>45597</v>
      </c>
    </row>
    <row r="3177" spans="1:28" x14ac:dyDescent="0.3">
      <c r="A3177" s="14">
        <v>1</v>
      </c>
      <c r="B3177" s="14">
        <v>1</v>
      </c>
      <c r="C3177" s="15" t="s">
        <v>23093</v>
      </c>
      <c r="D3177" s="15" t="s">
        <v>23093</v>
      </c>
      <c r="E3177" s="15">
        <v>45583</v>
      </c>
      <c r="F3177" s="15" t="s">
        <v>23094</v>
      </c>
      <c r="G3177" s="15">
        <v>45509</v>
      </c>
      <c r="H3177" s="15">
        <v>45693</v>
      </c>
      <c r="I3177" s="15" t="s">
        <v>23095</v>
      </c>
      <c r="J3177" s="15" t="s">
        <v>23096</v>
      </c>
      <c r="K3177" s="15" t="s">
        <v>45329</v>
      </c>
      <c r="L3177" s="15" t="s">
        <v>139</v>
      </c>
      <c r="M3177" s="15" t="s">
        <v>1219</v>
      </c>
      <c r="N3177" s="14">
        <v>2018</v>
      </c>
      <c r="O3177" s="15" t="s">
        <v>23097</v>
      </c>
      <c r="P3177" s="15" t="s">
        <v>106</v>
      </c>
      <c r="Q3177" s="15" t="s">
        <v>47079</v>
      </c>
      <c r="R3177" s="15" t="s">
        <v>1229</v>
      </c>
      <c r="S3177" s="15" t="s">
        <v>23098</v>
      </c>
      <c r="T3177" s="15" t="s">
        <v>356</v>
      </c>
      <c r="U3177" s="15" t="s">
        <v>53</v>
      </c>
      <c r="V3177" s="15" t="s">
        <v>45405</v>
      </c>
      <c r="W3177" s="15" t="s">
        <v>1186</v>
      </c>
      <c r="X3177" s="15" t="str">
        <f>_xlfn.XLOOKUP(_LOOKUP[[#This Row],[AdjusterMemberName]],_Adjuster[Adjuster Name],_Adjuster[Email],,0)</f>
        <v>sAkinleye@knightcompany.com</v>
      </c>
      <c r="Y3177" s="15" t="str">
        <f>_xlfn.XLOOKUP(_LOOKUP[[#This Row],[AdjusterMemberName]],_Adjuster[Adjuster Name],_Adjuster[Phone Number],,0)</f>
        <v>424-559-5280</v>
      </c>
      <c r="Z3177" s="15" t="s">
        <v>23099</v>
      </c>
      <c r="AA31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1415 E Riverside Dr, Ontario  CA 91761</v>
      </c>
      <c r="AB3177" s="15"/>
    </row>
    <row r="3178" spans="1:28" x14ac:dyDescent="0.3">
      <c r="A3178" s="14">
        <v>1</v>
      </c>
      <c r="B3178" s="14">
        <v>1</v>
      </c>
      <c r="C3178" s="15" t="s">
        <v>23460</v>
      </c>
      <c r="D3178" s="15" t="s">
        <v>23461</v>
      </c>
      <c r="E3178" s="15">
        <v>45583</v>
      </c>
      <c r="F3178" s="15" t="s">
        <v>23462</v>
      </c>
      <c r="G3178" s="15">
        <v>45567</v>
      </c>
      <c r="H3178" s="15">
        <v>45749</v>
      </c>
      <c r="I3178" s="15" t="s">
        <v>23463</v>
      </c>
      <c r="J3178" s="15" t="s">
        <v>23464</v>
      </c>
      <c r="K3178" s="15" t="s">
        <v>45407</v>
      </c>
      <c r="L3178" s="15" t="s">
        <v>103</v>
      </c>
      <c r="M3178" s="15" t="s">
        <v>104</v>
      </c>
      <c r="N3178" s="14">
        <v>2003</v>
      </c>
      <c r="O3178" s="15" t="s">
        <v>23465</v>
      </c>
      <c r="P3178" s="15" t="s">
        <v>106</v>
      </c>
      <c r="Q3178" s="15" t="s">
        <v>47065</v>
      </c>
      <c r="R3178" s="15" t="s">
        <v>23466</v>
      </c>
      <c r="S3178" s="15" t="s">
        <v>23467</v>
      </c>
      <c r="T3178" s="15" t="s">
        <v>2940</v>
      </c>
      <c r="U3178" s="15" t="s">
        <v>53</v>
      </c>
      <c r="V3178" s="15" t="s">
        <v>46292</v>
      </c>
      <c r="W3178" s="15" t="s">
        <v>1544</v>
      </c>
      <c r="X3178" s="15" t="str">
        <f>_xlfn.XLOOKUP(_LOOKUP[[#This Row],[AdjusterMemberName]],_Adjuster[Adjuster Name],_Adjuster[Email],,0)</f>
        <v>CRodriguez5@knightcompany.com</v>
      </c>
      <c r="Y3178" s="15" t="str">
        <f>_xlfn.XLOOKUP(_LOOKUP[[#This Row],[AdjusterMemberName]],_Adjuster[Adjuster Name],_Adjuster[Phone Number],,0)</f>
        <v>323-456-1708</v>
      </c>
      <c r="Z3178" s="15" t="s">
        <v>23468</v>
      </c>
      <c r="AA31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847 N Raymond Ave Unit 9, Pasadena  CA 91103</v>
      </c>
      <c r="AB3178" s="15"/>
    </row>
    <row r="3179" spans="1:28" x14ac:dyDescent="0.3">
      <c r="A3179" s="14">
        <v>1</v>
      </c>
      <c r="B3179" s="14">
        <v>1</v>
      </c>
      <c r="C3179" s="15" t="s">
        <v>23839</v>
      </c>
      <c r="D3179" s="15" t="s">
        <v>23840</v>
      </c>
      <c r="E3179" s="15">
        <v>45583</v>
      </c>
      <c r="F3179" s="15" t="s">
        <v>23841</v>
      </c>
      <c r="G3179" s="15">
        <v>45415</v>
      </c>
      <c r="H3179" s="15">
        <v>45599</v>
      </c>
      <c r="I3179" s="15" t="s">
        <v>23842</v>
      </c>
      <c r="J3179" s="15" t="s">
        <v>23843</v>
      </c>
      <c r="K3179" s="15" t="s">
        <v>45747</v>
      </c>
      <c r="L3179" s="15" t="s">
        <v>314</v>
      </c>
      <c r="M3179" s="15" t="s">
        <v>978</v>
      </c>
      <c r="N3179" s="14">
        <v>2022</v>
      </c>
      <c r="O3179" s="15" t="s">
        <v>23844</v>
      </c>
      <c r="P3179" s="15" t="s">
        <v>106</v>
      </c>
      <c r="Q3179" s="15" t="s">
        <v>47006</v>
      </c>
      <c r="R3179" s="15" t="s">
        <v>345</v>
      </c>
      <c r="S3179" s="15" t="s">
        <v>23845</v>
      </c>
      <c r="T3179" s="15" t="s">
        <v>122</v>
      </c>
      <c r="U3179" s="15" t="s">
        <v>53</v>
      </c>
      <c r="V3179" s="15" t="s">
        <v>45548</v>
      </c>
      <c r="W3179" s="15" t="s">
        <v>54</v>
      </c>
      <c r="X3179" s="15" t="str">
        <f>_xlfn.XLOOKUP(_LOOKUP[[#This Row],[AdjusterMemberName]],_Adjuster[Adjuster Name],_Adjuster[Email],,0)</f>
        <v>JRubalcava@knightcompany.com</v>
      </c>
      <c r="Y3179" s="15" t="str">
        <f>_xlfn.XLOOKUP(_LOOKUP[[#This Row],[AdjusterMemberName]],_Adjuster[Adjuster Name],_Adjuster[Phone Number],,0)</f>
        <v>424-559-5420</v>
      </c>
      <c r="Z3179" s="15" t="s">
        <v>23846</v>
      </c>
      <c r="AA31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41598 Mayberry Ave, Hemet  CA 92544</v>
      </c>
      <c r="AB3179" s="15"/>
    </row>
    <row r="3180" spans="1:28" x14ac:dyDescent="0.3">
      <c r="A3180" s="14">
        <v>1</v>
      </c>
      <c r="B3180" s="14">
        <v>1</v>
      </c>
      <c r="C3180" s="15" t="s">
        <v>22661</v>
      </c>
      <c r="D3180" s="15" t="s">
        <v>22661</v>
      </c>
      <c r="E3180" s="15">
        <v>45582</v>
      </c>
      <c r="F3180" s="15" t="s">
        <v>22662</v>
      </c>
      <c r="G3180" s="15">
        <v>45533</v>
      </c>
      <c r="H3180" s="15">
        <v>45716</v>
      </c>
      <c r="I3180" s="15" t="s">
        <v>22663</v>
      </c>
      <c r="J3180" s="15" t="s">
        <v>22664</v>
      </c>
      <c r="K3180" s="15" t="s">
        <v>45388</v>
      </c>
      <c r="L3180" s="15" t="s">
        <v>441</v>
      </c>
      <c r="M3180" s="15" t="s">
        <v>579</v>
      </c>
      <c r="N3180" s="14">
        <v>2019</v>
      </c>
      <c r="O3180" s="15" t="s">
        <v>22665</v>
      </c>
      <c r="P3180" s="15" t="s">
        <v>106</v>
      </c>
      <c r="Q3180" s="15" t="s">
        <v>47093</v>
      </c>
      <c r="R3180" s="15" t="s">
        <v>22666</v>
      </c>
      <c r="S3180" s="15" t="s">
        <v>22667</v>
      </c>
      <c r="T3180" s="15" t="s">
        <v>174</v>
      </c>
      <c r="U3180" s="15" t="s">
        <v>53</v>
      </c>
      <c r="V3180" s="15" t="s">
        <v>45507</v>
      </c>
      <c r="W3180" s="15" t="s">
        <v>7479</v>
      </c>
      <c r="X3180" s="15" t="e">
        <f>_xlfn.XLOOKUP(_LOOKUP[[#This Row],[AdjusterMemberName]],_Adjuster[Adjuster Name],_Adjuster[Email],,0)</f>
        <v>#N/A</v>
      </c>
      <c r="Y3180" s="15" t="e">
        <f>_xlfn.XLOOKUP(_LOOKUP[[#This Row],[AdjusterMemberName]],_Adjuster[Adjuster Name],_Adjuster[Phone Number],,0)</f>
        <v>#N/A</v>
      </c>
      <c r="Z3180" s="15" t="s">
        <v>22668</v>
      </c>
      <c r="AA31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114 W 91St St , Los Angeles  CA 90003</v>
      </c>
      <c r="AB3180" s="15">
        <v>45607</v>
      </c>
    </row>
    <row r="3181" spans="1:28" x14ac:dyDescent="0.3">
      <c r="A3181" s="14">
        <v>1</v>
      </c>
      <c r="B3181" s="14">
        <v>1</v>
      </c>
      <c r="C3181" s="15" t="s">
        <v>22678</v>
      </c>
      <c r="D3181" s="15" t="s">
        <v>22678</v>
      </c>
      <c r="E3181" s="15">
        <v>45582</v>
      </c>
      <c r="F3181" s="15" t="s">
        <v>22679</v>
      </c>
      <c r="G3181" s="15">
        <v>45566</v>
      </c>
      <c r="H3181" s="15">
        <v>45748</v>
      </c>
      <c r="I3181" s="15" t="s">
        <v>22680</v>
      </c>
      <c r="J3181" s="15" t="s">
        <v>22681</v>
      </c>
      <c r="K3181" s="15" t="s">
        <v>46060</v>
      </c>
      <c r="L3181" s="15" t="s">
        <v>103</v>
      </c>
      <c r="M3181" s="15" t="s">
        <v>1336</v>
      </c>
      <c r="N3181" s="14">
        <v>2010</v>
      </c>
      <c r="O3181" s="15" t="s">
        <v>22682</v>
      </c>
      <c r="P3181" s="15" t="s">
        <v>106</v>
      </c>
      <c r="Q3181" s="15" t="s">
        <v>46922</v>
      </c>
      <c r="R3181" s="15" t="s">
        <v>22683</v>
      </c>
      <c r="S3181" s="15" t="s">
        <v>22684</v>
      </c>
      <c r="T3181" s="15" t="s">
        <v>4707</v>
      </c>
      <c r="U3181" s="15" t="s">
        <v>53</v>
      </c>
      <c r="V3181" s="15" t="s">
        <v>46351</v>
      </c>
      <c r="W3181" s="15" t="s">
        <v>3307</v>
      </c>
      <c r="X3181" s="15" t="e">
        <f>_xlfn.XLOOKUP(_LOOKUP[[#This Row],[AdjusterMemberName]],_Adjuster[Adjuster Name],_Adjuster[Email],,0)</f>
        <v>#N/A</v>
      </c>
      <c r="Y3181" s="15" t="e">
        <f>_xlfn.XLOOKUP(_LOOKUP[[#This Row],[AdjusterMemberName]],_Adjuster[Adjuster Name],_Adjuster[Phone Number],,0)</f>
        <v>#N/A</v>
      </c>
      <c r="Z3181" s="15" t="s">
        <v>22685</v>
      </c>
      <c r="AA31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2921 Lupine, Lake Forest  CA 92630</v>
      </c>
      <c r="AB3181" s="15"/>
    </row>
    <row r="3182" spans="1:28" x14ac:dyDescent="0.3">
      <c r="A3182" s="14">
        <v>1</v>
      </c>
      <c r="B3182" s="14">
        <v>1</v>
      </c>
      <c r="C3182" s="15" t="s">
        <v>22686</v>
      </c>
      <c r="D3182" s="15" t="s">
        <v>22686</v>
      </c>
      <c r="E3182" s="15">
        <v>45582</v>
      </c>
      <c r="F3182" s="15" t="s">
        <v>22687</v>
      </c>
      <c r="G3182" s="15">
        <v>45527</v>
      </c>
      <c r="H3182" s="15">
        <v>45711</v>
      </c>
      <c r="I3182" s="15" t="s">
        <v>22688</v>
      </c>
      <c r="J3182" s="15" t="s">
        <v>22689</v>
      </c>
      <c r="K3182" s="15" t="s">
        <v>45509</v>
      </c>
      <c r="L3182" s="15" t="s">
        <v>181</v>
      </c>
      <c r="M3182" s="15" t="s">
        <v>2118</v>
      </c>
      <c r="N3182" s="14">
        <v>2019</v>
      </c>
      <c r="O3182" s="15" t="s">
        <v>22690</v>
      </c>
      <c r="P3182" s="15" t="s">
        <v>106</v>
      </c>
      <c r="Q3182" s="15" t="s">
        <v>47033</v>
      </c>
      <c r="R3182" s="15" t="s">
        <v>3208</v>
      </c>
      <c r="S3182" s="15" t="s">
        <v>22691</v>
      </c>
      <c r="T3182" s="15" t="s">
        <v>2533</v>
      </c>
      <c r="U3182" s="15" t="s">
        <v>53</v>
      </c>
      <c r="V3182" s="15" t="s">
        <v>45667</v>
      </c>
      <c r="W3182" s="15" t="s">
        <v>1544</v>
      </c>
      <c r="X3182" s="15" t="str">
        <f>_xlfn.XLOOKUP(_LOOKUP[[#This Row],[AdjusterMemberName]],_Adjuster[Adjuster Name],_Adjuster[Email],,0)</f>
        <v>CRodriguez5@knightcompany.com</v>
      </c>
      <c r="Y3182" s="15" t="str">
        <f>_xlfn.XLOOKUP(_LOOKUP[[#This Row],[AdjusterMemberName]],_Adjuster[Adjuster Name],_Adjuster[Phone Number],,0)</f>
        <v>323-456-1708</v>
      </c>
      <c r="Z3182" s="15" t="s">
        <v>22692</v>
      </c>
      <c r="AA31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3413 Santa Ana St, Huntington Park  CA 90255</v>
      </c>
      <c r="AB3182" s="15"/>
    </row>
    <row r="3183" spans="1:28" x14ac:dyDescent="0.3">
      <c r="A3183" s="14">
        <v>1</v>
      </c>
      <c r="B3183" s="14">
        <v>1</v>
      </c>
      <c r="C3183" s="15" t="s">
        <v>22696</v>
      </c>
      <c r="D3183" s="15" t="s">
        <v>22696</v>
      </c>
      <c r="E3183" s="15">
        <v>45582</v>
      </c>
      <c r="F3183" s="15" t="s">
        <v>22697</v>
      </c>
      <c r="G3183" s="15">
        <v>45450</v>
      </c>
      <c r="H3183" s="15">
        <v>45633</v>
      </c>
      <c r="I3183" s="15" t="s">
        <v>22698</v>
      </c>
      <c r="J3183" s="15" t="s">
        <v>22699</v>
      </c>
      <c r="K3183" s="15" t="s">
        <v>45875</v>
      </c>
      <c r="L3183" s="15" t="s">
        <v>25</v>
      </c>
      <c r="M3183" s="15" t="s">
        <v>3418</v>
      </c>
      <c r="N3183" s="14">
        <v>2006</v>
      </c>
      <c r="O3183" s="15" t="s">
        <v>22700</v>
      </c>
      <c r="P3183" s="15" t="s">
        <v>106</v>
      </c>
      <c r="Q3183" s="15" t="s">
        <v>47158</v>
      </c>
      <c r="R3183" s="15" t="s">
        <v>153</v>
      </c>
      <c r="S3183" s="15" t="s">
        <v>22701</v>
      </c>
      <c r="T3183" s="15" t="s">
        <v>830</v>
      </c>
      <c r="U3183" s="15" t="s">
        <v>53</v>
      </c>
      <c r="V3183" s="15" t="s">
        <v>45848</v>
      </c>
      <c r="W3183" s="15" t="s">
        <v>367</v>
      </c>
      <c r="X3183" s="15" t="str">
        <f>_xlfn.XLOOKUP(_LOOKUP[[#This Row],[AdjusterMemberName]],_Adjuster[Adjuster Name],_Adjuster[Email],,0)</f>
        <v>dHernandez4@knightcompany.com</v>
      </c>
      <c r="Y3183" s="15" t="str">
        <f>_xlfn.XLOOKUP(_LOOKUP[[#This Row],[AdjusterMemberName]],_Adjuster[Adjuster Name],_Adjuster[Phone Number],,0)</f>
        <v>323-315-7819</v>
      </c>
      <c r="Z3183" s="15" t="s">
        <v>22702</v>
      </c>
      <c r="AA31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2327 38Th Ave, Oakland  CA 94601</v>
      </c>
      <c r="AB3183" s="15">
        <v>45582</v>
      </c>
    </row>
    <row r="3184" spans="1:28" x14ac:dyDescent="0.3">
      <c r="A3184" s="14">
        <v>1</v>
      </c>
      <c r="B3184" s="14">
        <v>1</v>
      </c>
      <c r="C3184" s="15" t="s">
        <v>22726</v>
      </c>
      <c r="D3184" s="15" t="s">
        <v>22727</v>
      </c>
      <c r="E3184" s="15">
        <v>45582</v>
      </c>
      <c r="F3184" s="15" t="s">
        <v>22728</v>
      </c>
      <c r="G3184" s="15">
        <v>45424</v>
      </c>
      <c r="H3184" s="15">
        <v>45608</v>
      </c>
      <c r="I3184" s="15" t="s">
        <v>22729</v>
      </c>
      <c r="J3184" s="15" t="s">
        <v>22730</v>
      </c>
      <c r="K3184" s="15" t="s">
        <v>45465</v>
      </c>
      <c r="L3184" s="15" t="s">
        <v>103</v>
      </c>
      <c r="M3184" s="15" t="s">
        <v>104</v>
      </c>
      <c r="N3184" s="14">
        <v>2021</v>
      </c>
      <c r="O3184" s="15" t="s">
        <v>22731</v>
      </c>
      <c r="P3184" s="15" t="s">
        <v>106</v>
      </c>
      <c r="Q3184" s="15" t="s">
        <v>47092</v>
      </c>
      <c r="R3184" s="15" t="s">
        <v>22732</v>
      </c>
      <c r="S3184" s="15" t="s">
        <v>22733</v>
      </c>
      <c r="T3184" s="15" t="s">
        <v>22734</v>
      </c>
      <c r="U3184" s="15" t="s">
        <v>53</v>
      </c>
      <c r="V3184" s="15" t="s">
        <v>45623</v>
      </c>
      <c r="W3184" s="15" t="s">
        <v>3307</v>
      </c>
      <c r="X3184" s="15" t="e">
        <f>_xlfn.XLOOKUP(_LOOKUP[[#This Row],[AdjusterMemberName]],_Adjuster[Adjuster Name],_Adjuster[Email],,0)</f>
        <v>#N/A</v>
      </c>
      <c r="Y3184" s="15" t="e">
        <f>_xlfn.XLOOKUP(_LOOKUP[[#This Row],[AdjusterMemberName]],_Adjuster[Adjuster Name],_Adjuster[Phone Number],,0)</f>
        <v>#N/A</v>
      </c>
      <c r="Z3184" s="15" t="s">
        <v>22735</v>
      </c>
      <c r="AA31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40410 Cindy Rd, Cutler  CA 93615</v>
      </c>
      <c r="AB3184" s="15"/>
    </row>
    <row r="3185" spans="1:28" x14ac:dyDescent="0.3">
      <c r="A3185" s="14">
        <v>1</v>
      </c>
      <c r="B3185" s="14">
        <v>1</v>
      </c>
      <c r="C3185" s="15" t="s">
        <v>22736</v>
      </c>
      <c r="D3185" s="15" t="s">
        <v>22736</v>
      </c>
      <c r="E3185" s="15">
        <v>45582</v>
      </c>
      <c r="F3185" s="15" t="s">
        <v>22737</v>
      </c>
      <c r="G3185" s="15">
        <v>45531</v>
      </c>
      <c r="H3185" s="15">
        <v>45715</v>
      </c>
      <c r="I3185" s="15" t="s">
        <v>22738</v>
      </c>
      <c r="J3185" s="15" t="s">
        <v>22739</v>
      </c>
      <c r="K3185" s="15" t="s">
        <v>45481</v>
      </c>
      <c r="L3185" s="15" t="s">
        <v>201</v>
      </c>
      <c r="M3185" s="15" t="s">
        <v>3206</v>
      </c>
      <c r="N3185" s="14">
        <v>2018</v>
      </c>
      <c r="O3185" s="15" t="s">
        <v>22740</v>
      </c>
      <c r="P3185" s="15" t="s">
        <v>106</v>
      </c>
      <c r="Q3185" s="15" t="s">
        <v>47019</v>
      </c>
      <c r="R3185" s="15" t="s">
        <v>22741</v>
      </c>
      <c r="S3185" s="15" t="s">
        <v>22742</v>
      </c>
      <c r="T3185" s="15" t="s">
        <v>243</v>
      </c>
      <c r="U3185" s="15" t="s">
        <v>53</v>
      </c>
      <c r="V3185" s="15" t="s">
        <v>45595</v>
      </c>
      <c r="W3185" s="15" t="s">
        <v>850</v>
      </c>
      <c r="X3185" s="15" t="e">
        <f>_xlfn.XLOOKUP(_LOOKUP[[#This Row],[AdjusterMemberName]],_Adjuster[Adjuster Name],_Adjuster[Email],,0)</f>
        <v>#N/A</v>
      </c>
      <c r="Y3185" s="15" t="e">
        <f>_xlfn.XLOOKUP(_LOOKUP[[#This Row],[AdjusterMemberName]],_Adjuster[Adjuster Name],_Adjuster[Phone Number],,0)</f>
        <v>#N/A</v>
      </c>
      <c r="Z3185" s="15" t="s">
        <v>22743</v>
      </c>
      <c r="AA31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29835 Bankside Dr, Menifee  CA 92585</v>
      </c>
      <c r="AB3185" s="15">
        <v>45625</v>
      </c>
    </row>
    <row r="3186" spans="1:28" x14ac:dyDescent="0.3">
      <c r="A3186" s="14">
        <v>1</v>
      </c>
      <c r="B3186" s="14">
        <v>1</v>
      </c>
      <c r="C3186" s="15" t="s">
        <v>22759</v>
      </c>
      <c r="D3186" s="15" t="s">
        <v>22760</v>
      </c>
      <c r="E3186" s="15">
        <v>45582</v>
      </c>
      <c r="F3186" s="15" t="s">
        <v>22761</v>
      </c>
      <c r="G3186" s="15">
        <v>45500</v>
      </c>
      <c r="H3186" s="15">
        <v>45684</v>
      </c>
      <c r="I3186" s="15" t="s">
        <v>22762</v>
      </c>
      <c r="J3186" s="15" t="s">
        <v>22763</v>
      </c>
      <c r="K3186" s="15" t="s">
        <v>45424</v>
      </c>
      <c r="L3186" s="15" t="s">
        <v>987</v>
      </c>
      <c r="M3186" s="15" t="s">
        <v>1668</v>
      </c>
      <c r="N3186" s="14">
        <v>2018</v>
      </c>
      <c r="O3186" s="15" t="s">
        <v>22764</v>
      </c>
      <c r="P3186" s="15" t="s">
        <v>106</v>
      </c>
      <c r="Q3186" s="15" t="s">
        <v>47006</v>
      </c>
      <c r="R3186" s="15" t="s">
        <v>22765</v>
      </c>
      <c r="S3186" s="15" t="s">
        <v>22766</v>
      </c>
      <c r="T3186" s="15" t="s">
        <v>122</v>
      </c>
      <c r="U3186" s="15" t="s">
        <v>53</v>
      </c>
      <c r="V3186" s="15" t="s">
        <v>45548</v>
      </c>
      <c r="W3186" s="15" t="s">
        <v>1357</v>
      </c>
      <c r="X3186" s="15" t="str">
        <f>_xlfn.XLOOKUP(_LOOKUP[[#This Row],[AdjusterMemberName]],_Adjuster[Adjuster Name],_Adjuster[Email],,0)</f>
        <v>jRivera1@knightcompany.com</v>
      </c>
      <c r="Y3186" s="15" t="str">
        <f>_xlfn.XLOOKUP(_LOOKUP[[#This Row],[AdjusterMemberName]],_Adjuster[Adjuster Name],_Adjuster[Phone Number],,0)</f>
        <v>424-559-5239</v>
      </c>
      <c r="Z3186" s="15" t="s">
        <v>22767</v>
      </c>
      <c r="AA31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44721 Orpington Ave, Hemet  CA 92544</v>
      </c>
      <c r="AB3186" s="15"/>
    </row>
    <row r="3187" spans="1:28" x14ac:dyDescent="0.3">
      <c r="A3187" s="14">
        <v>1</v>
      </c>
      <c r="B3187" s="14">
        <v>1</v>
      </c>
      <c r="C3187" s="15" t="s">
        <v>22784</v>
      </c>
      <c r="D3187" s="15" t="s">
        <v>22784</v>
      </c>
      <c r="E3187" s="15">
        <v>45582</v>
      </c>
      <c r="F3187" s="15" t="s">
        <v>22785</v>
      </c>
      <c r="G3187" s="15">
        <v>45492</v>
      </c>
      <c r="H3187" s="15">
        <v>45676</v>
      </c>
      <c r="I3187" s="15" t="s">
        <v>22786</v>
      </c>
      <c r="J3187" s="15" t="s">
        <v>22787</v>
      </c>
      <c r="K3187" s="15" t="s">
        <v>45489</v>
      </c>
      <c r="L3187" s="15" t="s">
        <v>103</v>
      </c>
      <c r="M3187" s="15" t="s">
        <v>104</v>
      </c>
      <c r="N3187" s="14">
        <v>2023</v>
      </c>
      <c r="O3187" s="15" t="s">
        <v>22788</v>
      </c>
      <c r="P3187" s="15" t="s">
        <v>106</v>
      </c>
      <c r="Q3187" s="15" t="s">
        <v>47019</v>
      </c>
      <c r="R3187" s="15" t="s">
        <v>22789</v>
      </c>
      <c r="S3187" s="15" t="s">
        <v>22790</v>
      </c>
      <c r="T3187" s="15" t="s">
        <v>174</v>
      </c>
      <c r="U3187" s="15" t="s">
        <v>53</v>
      </c>
      <c r="V3187" s="15" t="s">
        <v>45337</v>
      </c>
      <c r="W3187" s="15" t="s">
        <v>1624</v>
      </c>
      <c r="X3187" s="15" t="e">
        <f>_xlfn.XLOOKUP(_LOOKUP[[#This Row],[AdjusterMemberName]],_Adjuster[Adjuster Name],_Adjuster[Email],,0)</f>
        <v>#N/A</v>
      </c>
      <c r="Y3187" s="15" t="e">
        <f>_xlfn.XLOOKUP(_LOOKUP[[#This Row],[AdjusterMemberName]],_Adjuster[Adjuster Name],_Adjuster[Phone Number],,0)</f>
        <v>#N/A</v>
      </c>
      <c r="Z3187" s="15" t="s">
        <v>22791</v>
      </c>
      <c r="AA31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422 S Rampart Blvd Apt 14, Los Angeles  CA 90057</v>
      </c>
      <c r="AB3187" s="15"/>
    </row>
    <row r="3188" spans="1:28" x14ac:dyDescent="0.3">
      <c r="A3188" s="14">
        <v>1</v>
      </c>
      <c r="B3188" s="14">
        <v>1</v>
      </c>
      <c r="C3188" s="15" t="s">
        <v>22800</v>
      </c>
      <c r="D3188" s="15" t="s">
        <v>22801</v>
      </c>
      <c r="E3188" s="15">
        <v>45582</v>
      </c>
      <c r="F3188" s="15" t="s">
        <v>22802</v>
      </c>
      <c r="G3188" s="15">
        <v>45427</v>
      </c>
      <c r="H3188" s="15">
        <v>45611</v>
      </c>
      <c r="I3188" s="15" t="s">
        <v>22803</v>
      </c>
      <c r="J3188" s="15" t="s">
        <v>22804</v>
      </c>
      <c r="K3188" s="15" t="s">
        <v>46519</v>
      </c>
      <c r="L3188" s="15" t="s">
        <v>314</v>
      </c>
      <c r="M3188" s="15" t="s">
        <v>315</v>
      </c>
      <c r="N3188" s="14">
        <v>2015</v>
      </c>
      <c r="O3188" s="15" t="s">
        <v>22805</v>
      </c>
      <c r="P3188" s="15" t="s">
        <v>106</v>
      </c>
      <c r="Q3188" s="15" t="s">
        <v>47065</v>
      </c>
      <c r="R3188" s="15" t="s">
        <v>204</v>
      </c>
      <c r="S3188" s="15" t="s">
        <v>22806</v>
      </c>
      <c r="T3188" s="15" t="s">
        <v>174</v>
      </c>
      <c r="U3188" s="15" t="s">
        <v>53</v>
      </c>
      <c r="V3188" s="15" t="s">
        <v>45819</v>
      </c>
      <c r="W3188" s="15" t="s">
        <v>264</v>
      </c>
      <c r="X3188" s="15" t="str">
        <f>_xlfn.XLOOKUP(_LOOKUP[[#This Row],[AdjusterMemberName]],_Adjuster[Adjuster Name],_Adjuster[Email],,0)</f>
        <v>sBonnevie@knightcompany.com</v>
      </c>
      <c r="Y3188" s="15" t="str">
        <f>_xlfn.XLOOKUP(_LOOKUP[[#This Row],[AdjusterMemberName]],_Adjuster[Adjuster Name],_Adjuster[Phone Number],,0)</f>
        <v>323-692-4064</v>
      </c>
      <c r="Z3188" s="15" t="s">
        <v>22807</v>
      </c>
      <c r="AA31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470 Wyman Ave, Los Angeles  CA 90022</v>
      </c>
      <c r="AB3188" s="15"/>
    </row>
    <row r="3189" spans="1:28" x14ac:dyDescent="0.3">
      <c r="A3189" s="14">
        <v>1</v>
      </c>
      <c r="B3189" s="14">
        <v>0</v>
      </c>
      <c r="C3189" s="15" t="s">
        <v>22902</v>
      </c>
      <c r="D3189" s="15" t="s">
        <v>22903</v>
      </c>
      <c r="E3189" s="15">
        <v>45582</v>
      </c>
      <c r="F3189" s="15" t="s">
        <v>22904</v>
      </c>
      <c r="G3189" s="15">
        <v>45477</v>
      </c>
      <c r="H3189" s="15">
        <v>45661</v>
      </c>
      <c r="I3189" s="15" t="s">
        <v>22905</v>
      </c>
      <c r="J3189" s="15" t="s">
        <v>22906</v>
      </c>
      <c r="K3189" s="15" t="s">
        <v>45605</v>
      </c>
      <c r="L3189" s="15" t="s">
        <v>91</v>
      </c>
      <c r="M3189" s="15" t="s">
        <v>92</v>
      </c>
      <c r="N3189" s="14">
        <v>2023</v>
      </c>
      <c r="O3189" s="15" t="s">
        <v>22907</v>
      </c>
      <c r="P3189" s="15" t="s">
        <v>106</v>
      </c>
      <c r="Q3189" s="15" t="s">
        <v>47078</v>
      </c>
      <c r="R3189" s="15" t="s">
        <v>1719</v>
      </c>
      <c r="S3189" s="15" t="s">
        <v>22908</v>
      </c>
      <c r="T3189" s="15" t="s">
        <v>811</v>
      </c>
      <c r="U3189" s="15" t="s">
        <v>53</v>
      </c>
      <c r="V3189" s="15" t="s">
        <v>45558</v>
      </c>
      <c r="W3189" s="15" t="s">
        <v>3307</v>
      </c>
      <c r="X3189" s="15" t="e">
        <f>_xlfn.XLOOKUP(_LOOKUP[[#This Row],[AdjusterMemberName]],_Adjuster[Adjuster Name],_Adjuster[Email],,0)</f>
        <v>#N/A</v>
      </c>
      <c r="Y3189" s="15" t="e">
        <f>_xlfn.XLOOKUP(_LOOKUP[[#This Row],[AdjusterMemberName]],_Adjuster[Adjuster Name],_Adjuster[Phone Number],,0)</f>
        <v>#N/A</v>
      </c>
      <c r="Z3189" s="15" t="s">
        <v>22909</v>
      </c>
      <c r="AA31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3499 Tallgrass Ct , Perris  CA 92570</v>
      </c>
      <c r="AB3189" s="15"/>
    </row>
    <row r="3190" spans="1:28" x14ac:dyDescent="0.3">
      <c r="A3190" s="14">
        <v>1</v>
      </c>
      <c r="B3190" s="14">
        <v>1</v>
      </c>
      <c r="C3190" s="15" t="s">
        <v>23026</v>
      </c>
      <c r="D3190" s="15" t="s">
        <v>23026</v>
      </c>
      <c r="E3190" s="15">
        <v>45582</v>
      </c>
      <c r="F3190" s="15" t="s">
        <v>23027</v>
      </c>
      <c r="G3190" s="15">
        <v>45524</v>
      </c>
      <c r="H3190" s="15">
        <v>45708</v>
      </c>
      <c r="I3190" s="15" t="s">
        <v>23028</v>
      </c>
      <c r="J3190" s="15" t="s">
        <v>23029</v>
      </c>
      <c r="K3190" s="15" t="s">
        <v>46516</v>
      </c>
      <c r="L3190" s="15" t="s">
        <v>103</v>
      </c>
      <c r="M3190" s="15" t="s">
        <v>2188</v>
      </c>
      <c r="N3190" s="14">
        <v>2024</v>
      </c>
      <c r="O3190" s="15" t="s">
        <v>23030</v>
      </c>
      <c r="P3190" s="15" t="s">
        <v>106</v>
      </c>
      <c r="Q3190" s="15" t="s">
        <v>47019</v>
      </c>
      <c r="R3190" s="15" t="s">
        <v>23031</v>
      </c>
      <c r="S3190" s="15" t="s">
        <v>23032</v>
      </c>
      <c r="T3190" s="15" t="s">
        <v>23033</v>
      </c>
      <c r="U3190" s="15" t="s">
        <v>53</v>
      </c>
      <c r="V3190" s="15" t="s">
        <v>45990</v>
      </c>
      <c r="W3190" s="15" t="s">
        <v>850</v>
      </c>
      <c r="X3190" s="15" t="e">
        <f>_xlfn.XLOOKUP(_LOOKUP[[#This Row],[AdjusterMemberName]],_Adjuster[Adjuster Name],_Adjuster[Email],,0)</f>
        <v>#N/A</v>
      </c>
      <c r="Y3190" s="15" t="e">
        <f>_xlfn.XLOOKUP(_LOOKUP[[#This Row],[AdjusterMemberName]],_Adjuster[Adjuster Name],_Adjuster[Phone Number],,0)</f>
        <v>#N/A</v>
      </c>
      <c r="Z3190" s="15" t="s">
        <v>23034</v>
      </c>
      <c r="AA31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 Ellinwood Dr Apt 211, Pleasant Hill  CA 94523</v>
      </c>
      <c r="AB3190" s="15"/>
    </row>
    <row r="3191" spans="1:28" x14ac:dyDescent="0.3">
      <c r="A3191" s="14">
        <v>1</v>
      </c>
      <c r="B3191" s="14">
        <v>1</v>
      </c>
      <c r="C3191" s="15" t="s">
        <v>23416</v>
      </c>
      <c r="D3191" s="15" t="s">
        <v>23416</v>
      </c>
      <c r="E3191" s="15">
        <v>45582</v>
      </c>
      <c r="F3191" s="15" t="s">
        <v>23417</v>
      </c>
      <c r="G3191" s="15">
        <v>45483</v>
      </c>
      <c r="H3191" s="15">
        <v>45667</v>
      </c>
      <c r="I3191" s="15" t="s">
        <v>23418</v>
      </c>
      <c r="J3191" s="15" t="s">
        <v>23419</v>
      </c>
      <c r="K3191" s="15" t="s">
        <v>45496</v>
      </c>
      <c r="L3191" s="15" t="s">
        <v>128</v>
      </c>
      <c r="M3191" s="15" t="s">
        <v>129</v>
      </c>
      <c r="N3191" s="14">
        <v>2006</v>
      </c>
      <c r="O3191" s="15" t="s">
        <v>23420</v>
      </c>
      <c r="P3191" s="15" t="s">
        <v>106</v>
      </c>
      <c r="Q3191" s="15" t="s">
        <v>47019</v>
      </c>
      <c r="R3191" s="15" t="s">
        <v>23421</v>
      </c>
      <c r="S3191" s="15" t="s">
        <v>23422</v>
      </c>
      <c r="T3191" s="15" t="s">
        <v>308</v>
      </c>
      <c r="U3191" s="15" t="s">
        <v>53</v>
      </c>
      <c r="V3191" s="15" t="s">
        <v>45476</v>
      </c>
      <c r="W3191" s="15" t="s">
        <v>1186</v>
      </c>
      <c r="X3191" s="15" t="str">
        <f>_xlfn.XLOOKUP(_LOOKUP[[#This Row],[AdjusterMemberName]],_Adjuster[Adjuster Name],_Adjuster[Email],,0)</f>
        <v>sAkinleye@knightcompany.com</v>
      </c>
      <c r="Y3191" s="15" t="str">
        <f>_xlfn.XLOOKUP(_LOOKUP[[#This Row],[AdjusterMemberName]],_Adjuster[Adjuster Name],_Adjuster[Phone Number],,0)</f>
        <v>424-559-5280</v>
      </c>
      <c r="Z3191" s="15" t="s">
        <v>23423</v>
      </c>
      <c r="AA31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3140 Panorama Rd, Riverside  CA 92506</v>
      </c>
      <c r="AB3191" s="15"/>
    </row>
    <row r="3192" spans="1:28" x14ac:dyDescent="0.3">
      <c r="A3192" s="14">
        <v>1</v>
      </c>
      <c r="B3192" s="14">
        <v>1</v>
      </c>
      <c r="C3192" s="15" t="s">
        <v>25621</v>
      </c>
      <c r="D3192" s="15" t="s">
        <v>25621</v>
      </c>
      <c r="E3192" s="15">
        <v>45582</v>
      </c>
      <c r="F3192" s="15" t="s">
        <v>25622</v>
      </c>
      <c r="G3192" s="15">
        <v>45518</v>
      </c>
      <c r="H3192" s="15">
        <v>45702</v>
      </c>
      <c r="I3192" s="15" t="s">
        <v>25623</v>
      </c>
      <c r="J3192" s="15" t="s">
        <v>25624</v>
      </c>
      <c r="K3192" s="15" t="s">
        <v>45486</v>
      </c>
      <c r="L3192" s="15" t="s">
        <v>91</v>
      </c>
      <c r="M3192" s="15" t="s">
        <v>25625</v>
      </c>
      <c r="N3192" s="14">
        <v>2021</v>
      </c>
      <c r="O3192" s="15" t="s">
        <v>25626</v>
      </c>
      <c r="P3192" s="15" t="s">
        <v>106</v>
      </c>
      <c r="Q3192" s="15" t="s">
        <v>47081</v>
      </c>
      <c r="R3192" s="15" t="s">
        <v>25627</v>
      </c>
      <c r="S3192" s="15" t="s">
        <v>25628</v>
      </c>
      <c r="T3192" s="15" t="s">
        <v>404</v>
      </c>
      <c r="U3192" s="15" t="s">
        <v>53</v>
      </c>
      <c r="V3192" s="15" t="s">
        <v>45417</v>
      </c>
      <c r="W3192" s="15" t="s">
        <v>3307</v>
      </c>
      <c r="X3192" s="15" t="e">
        <f>_xlfn.XLOOKUP(_LOOKUP[[#This Row],[AdjusterMemberName]],_Adjuster[Adjuster Name],_Adjuster[Email],,0)</f>
        <v>#N/A</v>
      </c>
      <c r="Y3192" s="15" t="e">
        <f>_xlfn.XLOOKUP(_LOOKUP[[#This Row],[AdjusterMemberName]],_Adjuster[Adjuster Name],_Adjuster[Phone Number],,0)</f>
        <v>#N/A</v>
      </c>
      <c r="Z3192" s="15" t="s">
        <v>25629</v>
      </c>
      <c r="AA31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38605 25Th St E Unit 2, Palmdale  CA 93550</v>
      </c>
      <c r="AB3192" s="15"/>
    </row>
    <row r="3193" spans="1:28" x14ac:dyDescent="0.3">
      <c r="A3193" s="14">
        <v>1</v>
      </c>
      <c r="B3193" s="14">
        <v>1</v>
      </c>
      <c r="C3193" s="15" t="s">
        <v>18371</v>
      </c>
      <c r="D3193" s="15" t="s">
        <v>22591</v>
      </c>
      <c r="E3193" s="15">
        <v>45581</v>
      </c>
      <c r="F3193" s="15" t="s">
        <v>22592</v>
      </c>
      <c r="G3193" s="15">
        <v>45573</v>
      </c>
      <c r="H3193" s="15">
        <v>45755</v>
      </c>
      <c r="I3193" s="15" t="s">
        <v>22593</v>
      </c>
      <c r="J3193" s="15" t="s">
        <v>22594</v>
      </c>
      <c r="K3193" s="15" t="s">
        <v>45635</v>
      </c>
      <c r="L3193" s="15" t="s">
        <v>139</v>
      </c>
      <c r="M3193" s="15" t="s">
        <v>470</v>
      </c>
      <c r="N3193" s="14">
        <v>2007</v>
      </c>
      <c r="O3193" s="15" t="s">
        <v>22595</v>
      </c>
      <c r="P3193" s="15" t="s">
        <v>106</v>
      </c>
      <c r="Q3193" s="15" t="s">
        <v>47019</v>
      </c>
      <c r="R3193" s="15" t="s">
        <v>3609</v>
      </c>
      <c r="S3193" s="15" t="s">
        <v>18376</v>
      </c>
      <c r="T3193" s="15" t="s">
        <v>186</v>
      </c>
      <c r="U3193" s="15" t="s">
        <v>53</v>
      </c>
      <c r="V3193" s="15" t="s">
        <v>45588</v>
      </c>
      <c r="W3193" s="15" t="s">
        <v>850</v>
      </c>
      <c r="X3193" s="15" t="e">
        <f>_xlfn.XLOOKUP(_LOOKUP[[#This Row],[AdjusterMemberName]],_Adjuster[Adjuster Name],_Adjuster[Email],,0)</f>
        <v>#N/A</v>
      </c>
      <c r="Y3193" s="15" t="e">
        <f>_xlfn.XLOOKUP(_LOOKUP[[#This Row],[AdjusterMemberName]],_Adjuster[Adjuster Name],_Adjuster[Phone Number],,0)</f>
        <v>#N/A</v>
      </c>
      <c r="Z3193" s="15" t="s">
        <v>18377</v>
      </c>
      <c r="AA31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1627 N Parton St, Santa Ana  CA 92706</v>
      </c>
      <c r="AB3193" s="15"/>
    </row>
    <row r="3194" spans="1:28" x14ac:dyDescent="0.3">
      <c r="A3194" s="14">
        <v>1</v>
      </c>
      <c r="B3194" s="14">
        <v>1</v>
      </c>
      <c r="C3194" s="15" t="s">
        <v>22596</v>
      </c>
      <c r="D3194" s="15" t="s">
        <v>22596</v>
      </c>
      <c r="E3194" s="15">
        <v>45581</v>
      </c>
      <c r="F3194" s="15" t="s">
        <v>22597</v>
      </c>
      <c r="G3194" s="15">
        <v>45405</v>
      </c>
      <c r="H3194" s="15">
        <v>45588</v>
      </c>
      <c r="I3194" s="15" t="s">
        <v>22598</v>
      </c>
      <c r="J3194" s="15" t="s">
        <v>13250</v>
      </c>
      <c r="K3194" s="15" t="s">
        <v>46524</v>
      </c>
      <c r="L3194" s="15" t="s">
        <v>25</v>
      </c>
      <c r="M3194" s="15" t="s">
        <v>373</v>
      </c>
      <c r="N3194" s="14">
        <v>2012</v>
      </c>
      <c r="O3194" s="15" t="s">
        <v>22599</v>
      </c>
      <c r="P3194" s="15" t="s">
        <v>106</v>
      </c>
      <c r="Q3194" s="15" t="s">
        <v>47073</v>
      </c>
      <c r="R3194" s="15" t="s">
        <v>22600</v>
      </c>
      <c r="S3194" s="15" t="s">
        <v>22601</v>
      </c>
      <c r="T3194" s="15" t="s">
        <v>1507</v>
      </c>
      <c r="U3194" s="15" t="s">
        <v>53</v>
      </c>
      <c r="V3194" s="15" t="s">
        <v>46523</v>
      </c>
      <c r="W3194" s="15" t="s">
        <v>3184</v>
      </c>
      <c r="X3194" s="15" t="str">
        <f>_xlfn.XLOOKUP(_LOOKUP[[#This Row],[AdjusterMemberName]],_Adjuster[Adjuster Name],_Adjuster[Email],,0)</f>
        <v>mQualls@knightcompany.com</v>
      </c>
      <c r="Y3194" s="15" t="str">
        <f>_xlfn.XLOOKUP(_LOOKUP[[#This Row],[AdjusterMemberName]],_Adjuster[Adjuster Name],_Adjuster[Phone Number],,0)</f>
        <v>424-559-5436</v>
      </c>
      <c r="Z3194" s="15" t="s">
        <v>22602</v>
      </c>
      <c r="AA31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 Edgewood Rd, Redwood City  CA 94062</v>
      </c>
      <c r="AB3194" s="15"/>
    </row>
    <row r="3195" spans="1:28" x14ac:dyDescent="0.3">
      <c r="A3195" s="14">
        <v>1</v>
      </c>
      <c r="B3195" s="14">
        <v>1</v>
      </c>
      <c r="C3195" s="15" t="s">
        <v>22669</v>
      </c>
      <c r="D3195" s="15" t="s">
        <v>22669</v>
      </c>
      <c r="E3195" s="15">
        <v>45581</v>
      </c>
      <c r="F3195" s="15" t="s">
        <v>22670</v>
      </c>
      <c r="G3195" s="15">
        <v>45568</v>
      </c>
      <c r="H3195" s="15">
        <v>45750</v>
      </c>
      <c r="I3195" s="15" t="s">
        <v>22671</v>
      </c>
      <c r="J3195" s="15" t="s">
        <v>22672</v>
      </c>
      <c r="K3195" s="15" t="s">
        <v>45477</v>
      </c>
      <c r="L3195" s="15" t="s">
        <v>139</v>
      </c>
      <c r="M3195" s="15" t="s">
        <v>22673</v>
      </c>
      <c r="N3195" s="14">
        <v>1999</v>
      </c>
      <c r="O3195" s="15" t="s">
        <v>22674</v>
      </c>
      <c r="P3195" s="15" t="s">
        <v>106</v>
      </c>
      <c r="Q3195" s="15" t="s">
        <v>47019</v>
      </c>
      <c r="R3195" s="15" t="s">
        <v>22675</v>
      </c>
      <c r="S3195" s="15" t="s">
        <v>22676</v>
      </c>
      <c r="T3195" s="15" t="s">
        <v>2488</v>
      </c>
      <c r="U3195" s="15" t="s">
        <v>53</v>
      </c>
      <c r="V3195" s="15" t="s">
        <v>45571</v>
      </c>
      <c r="W3195" s="15" t="s">
        <v>1658</v>
      </c>
      <c r="X3195" s="15" t="str">
        <f>_xlfn.XLOOKUP(_LOOKUP[[#This Row],[AdjusterMemberName]],_Adjuster[Adjuster Name],_Adjuster[Email],,0)</f>
        <v>RDavila@knightcompany.com</v>
      </c>
      <c r="Y3195" s="15" t="str">
        <f>_xlfn.XLOOKUP(_LOOKUP[[#This Row],[AdjusterMemberName]],_Adjuster[Adjuster Name],_Adjuster[Phone Number],,0)</f>
        <v>424-559-5663</v>
      </c>
      <c r="Z3195" s="15" t="s">
        <v>22677</v>
      </c>
      <c r="AA31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24910 Walnut St, Newhall  CA 91321</v>
      </c>
      <c r="AB3195" s="15"/>
    </row>
    <row r="3196" spans="1:28" x14ac:dyDescent="0.3">
      <c r="A3196" s="14">
        <v>1</v>
      </c>
      <c r="B3196" s="14">
        <v>1</v>
      </c>
      <c r="C3196" s="15" t="s">
        <v>22718</v>
      </c>
      <c r="D3196" s="15" t="s">
        <v>22718</v>
      </c>
      <c r="E3196" s="15">
        <v>45581</v>
      </c>
      <c r="F3196" s="15" t="s">
        <v>22719</v>
      </c>
      <c r="G3196" s="15">
        <v>45484</v>
      </c>
      <c r="H3196" s="15">
        <v>45668</v>
      </c>
      <c r="I3196" s="15" t="s">
        <v>22720</v>
      </c>
      <c r="J3196" s="15" t="s">
        <v>22721</v>
      </c>
      <c r="K3196" s="15" t="s">
        <v>46520</v>
      </c>
      <c r="L3196" s="15" t="s">
        <v>128</v>
      </c>
      <c r="M3196" s="15" t="s">
        <v>129</v>
      </c>
      <c r="N3196" s="14">
        <v>2023</v>
      </c>
      <c r="O3196" s="15" t="s">
        <v>22722</v>
      </c>
      <c r="P3196" s="15" t="s">
        <v>106</v>
      </c>
      <c r="Q3196" s="15" t="s">
        <v>47117</v>
      </c>
      <c r="R3196" s="15" t="s">
        <v>22723</v>
      </c>
      <c r="S3196" s="15" t="s">
        <v>22724</v>
      </c>
      <c r="T3196" s="15" t="s">
        <v>530</v>
      </c>
      <c r="U3196" s="15" t="s">
        <v>53</v>
      </c>
      <c r="V3196" s="15" t="s">
        <v>45462</v>
      </c>
      <c r="W3196" s="15" t="s">
        <v>1357</v>
      </c>
      <c r="X3196" s="15" t="str">
        <f>_xlfn.XLOOKUP(_LOOKUP[[#This Row],[AdjusterMemberName]],_Adjuster[Adjuster Name],_Adjuster[Email],,0)</f>
        <v>jRivera1@knightcompany.com</v>
      </c>
      <c r="Y3196" s="15" t="str">
        <f>_xlfn.XLOOKUP(_LOOKUP[[#This Row],[AdjusterMemberName]],_Adjuster[Adjuster Name],_Adjuster[Phone Number],,0)</f>
        <v>424-559-5239</v>
      </c>
      <c r="Z3196" s="15" t="s">
        <v>22725</v>
      </c>
      <c r="AA31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14595 Stonecress St, Victorville  CA 92394</v>
      </c>
      <c r="AB3196" s="15"/>
    </row>
    <row r="3197" spans="1:28" x14ac:dyDescent="0.3">
      <c r="A3197" s="14">
        <v>1</v>
      </c>
      <c r="B3197" s="14">
        <v>0</v>
      </c>
      <c r="C3197" s="15" t="s">
        <v>14706</v>
      </c>
      <c r="D3197" s="15" t="s">
        <v>22848</v>
      </c>
      <c r="E3197" s="15">
        <v>45581</v>
      </c>
      <c r="F3197" s="15" t="s">
        <v>22849</v>
      </c>
      <c r="G3197" s="15">
        <v>45479</v>
      </c>
      <c r="H3197" s="15">
        <v>45663</v>
      </c>
      <c r="I3197" s="15" t="s">
        <v>22850</v>
      </c>
      <c r="J3197" s="15" t="s">
        <v>22851</v>
      </c>
      <c r="K3197" s="15" t="s">
        <v>45434</v>
      </c>
      <c r="L3197" s="15" t="s">
        <v>128</v>
      </c>
      <c r="M3197" s="15" t="s">
        <v>129</v>
      </c>
      <c r="N3197" s="14">
        <v>2023</v>
      </c>
      <c r="O3197" s="15" t="s">
        <v>16469</v>
      </c>
      <c r="P3197" s="15" t="s">
        <v>106</v>
      </c>
      <c r="Q3197" s="15" t="s">
        <v>47073</v>
      </c>
      <c r="R3197" s="15" t="s">
        <v>162</v>
      </c>
      <c r="S3197" s="15" t="s">
        <v>22852</v>
      </c>
      <c r="T3197" s="15" t="s">
        <v>174</v>
      </c>
      <c r="U3197" s="15" t="s">
        <v>53</v>
      </c>
      <c r="V3197" s="15" t="s">
        <v>45979</v>
      </c>
      <c r="W3197" s="15" t="s">
        <v>3307</v>
      </c>
      <c r="X3197" s="15" t="e">
        <f>_xlfn.XLOOKUP(_LOOKUP[[#This Row],[AdjusterMemberName]],_Adjuster[Adjuster Name],_Adjuster[Email],,0)</f>
        <v>#N/A</v>
      </c>
      <c r="Y3197" s="15" t="e">
        <f>_xlfn.XLOOKUP(_LOOKUP[[#This Row],[AdjusterMemberName]],_Adjuster[Adjuster Name],_Adjuster[Phone Number],,0)</f>
        <v>#N/A</v>
      </c>
      <c r="Z3197" s="15" t="s">
        <v>14712</v>
      </c>
      <c r="AA31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4210 Carlin Ave , Lynwood  CA 90262</v>
      </c>
      <c r="AB3197" s="15"/>
    </row>
    <row r="3198" spans="1:28" x14ac:dyDescent="0.3">
      <c r="A3198" s="14">
        <v>1</v>
      </c>
      <c r="B3198" s="14">
        <v>1</v>
      </c>
      <c r="C3198" s="15" t="s">
        <v>16153</v>
      </c>
      <c r="D3198" s="15" t="s">
        <v>22546</v>
      </c>
      <c r="E3198" s="15">
        <v>45580</v>
      </c>
      <c r="F3198" s="15" t="s">
        <v>16155</v>
      </c>
      <c r="G3198" s="15">
        <v>45403</v>
      </c>
      <c r="H3198" s="15">
        <v>45586</v>
      </c>
      <c r="I3198" s="15" t="s">
        <v>22547</v>
      </c>
      <c r="J3198" s="15" t="s">
        <v>22548</v>
      </c>
      <c r="K3198" s="15" t="s">
        <v>45354</v>
      </c>
      <c r="L3198" s="15" t="s">
        <v>103</v>
      </c>
      <c r="M3198" s="15" t="s">
        <v>104</v>
      </c>
      <c r="N3198" s="14">
        <v>2007</v>
      </c>
      <c r="O3198" s="15" t="s">
        <v>22549</v>
      </c>
      <c r="P3198" s="15" t="s">
        <v>106</v>
      </c>
      <c r="Q3198" s="15" t="s">
        <v>47065</v>
      </c>
      <c r="R3198" s="15" t="s">
        <v>16159</v>
      </c>
      <c r="S3198" s="15" t="s">
        <v>16160</v>
      </c>
      <c r="T3198" s="15" t="s">
        <v>16161</v>
      </c>
      <c r="U3198" s="15" t="s">
        <v>53</v>
      </c>
      <c r="V3198" s="15" t="s">
        <v>46359</v>
      </c>
      <c r="W3198" s="15" t="s">
        <v>1658</v>
      </c>
      <c r="X3198" s="15" t="str">
        <f>_xlfn.XLOOKUP(_LOOKUP[[#This Row],[AdjusterMemberName]],_Adjuster[Adjuster Name],_Adjuster[Email],,0)</f>
        <v>RDavila@knightcompany.com</v>
      </c>
      <c r="Y3198" s="15" t="str">
        <f>_xlfn.XLOOKUP(_LOOKUP[[#This Row],[AdjusterMemberName]],_Adjuster[Adjuster Name],_Adjuster[Phone Number],,0)</f>
        <v>424-559-5663</v>
      </c>
      <c r="Z3198" s="15" t="s">
        <v>22550</v>
      </c>
      <c r="AA31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658 Redondo Ln, Corona  CA 92882</v>
      </c>
      <c r="AB3198" s="15"/>
    </row>
    <row r="3199" spans="1:28" x14ac:dyDescent="0.3">
      <c r="A3199" s="14">
        <v>1</v>
      </c>
      <c r="B3199" s="14">
        <v>1</v>
      </c>
      <c r="C3199" s="15" t="s">
        <v>22566</v>
      </c>
      <c r="D3199" s="15" t="s">
        <v>22567</v>
      </c>
      <c r="E3199" s="15">
        <v>45580</v>
      </c>
      <c r="F3199" s="15" t="s">
        <v>22568</v>
      </c>
      <c r="G3199" s="15">
        <v>45519</v>
      </c>
      <c r="H3199" s="15">
        <v>45703</v>
      </c>
      <c r="I3199" s="15" t="s">
        <v>22569</v>
      </c>
      <c r="J3199" s="15" t="s">
        <v>22570</v>
      </c>
      <c r="K3199" s="15" t="s">
        <v>46525</v>
      </c>
      <c r="L3199" s="15" t="s">
        <v>103</v>
      </c>
      <c r="M3199" s="15" t="s">
        <v>1336</v>
      </c>
      <c r="N3199" s="14">
        <v>2004</v>
      </c>
      <c r="O3199" s="15" t="s">
        <v>22571</v>
      </c>
      <c r="P3199" s="15" t="s">
        <v>106</v>
      </c>
      <c r="Q3199" s="15" t="s">
        <v>47081</v>
      </c>
      <c r="R3199" s="15" t="s">
        <v>22572</v>
      </c>
      <c r="S3199" s="15" t="s">
        <v>22573</v>
      </c>
      <c r="T3199" s="15" t="s">
        <v>22574</v>
      </c>
      <c r="U3199" s="15" t="s">
        <v>53</v>
      </c>
      <c r="V3199" s="15" t="s">
        <v>46188</v>
      </c>
      <c r="W3199" s="15" t="s">
        <v>264</v>
      </c>
      <c r="X3199" s="15" t="str">
        <f>_xlfn.XLOOKUP(_LOOKUP[[#This Row],[AdjusterMemberName]],_Adjuster[Adjuster Name],_Adjuster[Email],,0)</f>
        <v>sBonnevie@knightcompany.com</v>
      </c>
      <c r="Y3199" s="15" t="str">
        <f>_xlfn.XLOOKUP(_LOOKUP[[#This Row],[AdjusterMemberName]],_Adjuster[Adjuster Name],_Adjuster[Phone Number],,0)</f>
        <v>323-692-4064</v>
      </c>
      <c r="Z3199" s="15" t="s">
        <v>22575</v>
      </c>
      <c r="AA31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15831 E Avenue Y4, Llano  CA 93544</v>
      </c>
      <c r="AB3199" s="15"/>
    </row>
    <row r="3200" spans="1:28" x14ac:dyDescent="0.3">
      <c r="A3200" s="14">
        <v>1</v>
      </c>
      <c r="B3200" s="14">
        <v>1</v>
      </c>
      <c r="C3200" s="15" t="s">
        <v>22576</v>
      </c>
      <c r="D3200" s="15" t="s">
        <v>22576</v>
      </c>
      <c r="E3200" s="15">
        <v>45580</v>
      </c>
      <c r="F3200" s="15" t="s">
        <v>22577</v>
      </c>
      <c r="G3200" s="15">
        <v>45498</v>
      </c>
      <c r="H3200" s="15">
        <v>45682</v>
      </c>
      <c r="I3200" s="15" t="s">
        <v>22578</v>
      </c>
      <c r="J3200" s="15" t="s">
        <v>22579</v>
      </c>
      <c r="K3200" s="15" t="s">
        <v>45477</v>
      </c>
      <c r="L3200" s="15" t="s">
        <v>128</v>
      </c>
      <c r="M3200" s="15" t="s">
        <v>170</v>
      </c>
      <c r="N3200" s="14">
        <v>2014</v>
      </c>
      <c r="O3200" s="15" t="s">
        <v>22580</v>
      </c>
      <c r="P3200" s="15" t="s">
        <v>106</v>
      </c>
      <c r="Q3200" s="15" t="s">
        <v>47073</v>
      </c>
      <c r="R3200" s="15" t="s">
        <v>3008</v>
      </c>
      <c r="S3200" s="15" t="s">
        <v>22581</v>
      </c>
      <c r="T3200" s="15" t="s">
        <v>174</v>
      </c>
      <c r="U3200" s="15" t="s">
        <v>53</v>
      </c>
      <c r="V3200" s="15" t="s">
        <v>45441</v>
      </c>
      <c r="W3200" s="15" t="s">
        <v>3307</v>
      </c>
      <c r="X3200" s="15" t="e">
        <f>_xlfn.XLOOKUP(_LOOKUP[[#This Row],[AdjusterMemberName]],_Adjuster[Adjuster Name],_Adjuster[Email],,0)</f>
        <v>#N/A</v>
      </c>
      <c r="Y3200" s="15" t="e">
        <f>_xlfn.XLOOKUP(_LOOKUP[[#This Row],[AdjusterMemberName]],_Adjuster[Adjuster Name],_Adjuster[Phone Number],,0)</f>
        <v>#N/A</v>
      </c>
      <c r="Z3200" s="15" t="s">
        <v>22582</v>
      </c>
      <c r="AA32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844 112Th St, Los Angeles  CA 90044</v>
      </c>
      <c r="AB3200" s="15"/>
    </row>
    <row r="3201" spans="1:28" x14ac:dyDescent="0.3">
      <c r="A3201" s="14">
        <v>1</v>
      </c>
      <c r="B3201" s="14">
        <v>1</v>
      </c>
      <c r="C3201" s="15" t="s">
        <v>22744</v>
      </c>
      <c r="D3201" s="15" t="s">
        <v>22744</v>
      </c>
      <c r="E3201" s="15">
        <v>45580</v>
      </c>
      <c r="F3201" s="15" t="s">
        <v>22745</v>
      </c>
      <c r="G3201" s="15">
        <v>45580</v>
      </c>
      <c r="H3201" s="15">
        <v>45762</v>
      </c>
      <c r="I3201" s="15" t="s">
        <v>22746</v>
      </c>
      <c r="J3201" s="15" t="s">
        <v>22747</v>
      </c>
      <c r="K3201" s="15" t="s">
        <v>45339</v>
      </c>
      <c r="L3201" s="15" t="s">
        <v>314</v>
      </c>
      <c r="M3201" s="15" t="s">
        <v>978</v>
      </c>
      <c r="N3201" s="14">
        <v>2017</v>
      </c>
      <c r="O3201" s="15" t="s">
        <v>22748</v>
      </c>
      <c r="P3201" s="15" t="s">
        <v>106</v>
      </c>
      <c r="Q3201" s="15" t="s">
        <v>47019</v>
      </c>
      <c r="R3201" s="15" t="s">
        <v>153</v>
      </c>
      <c r="S3201" s="15" t="s">
        <v>22749</v>
      </c>
      <c r="T3201" s="15" t="s">
        <v>96</v>
      </c>
      <c r="U3201" s="15" t="s">
        <v>53</v>
      </c>
      <c r="V3201" s="15" t="s">
        <v>45746</v>
      </c>
      <c r="W3201" s="15" t="s">
        <v>22473</v>
      </c>
      <c r="X3201" s="15" t="e">
        <f>_xlfn.XLOOKUP(_LOOKUP[[#This Row],[AdjusterMemberName]],_Adjuster[Adjuster Name],_Adjuster[Email],,0)</f>
        <v>#N/A</v>
      </c>
      <c r="Y3201" s="15" t="e">
        <f>_xlfn.XLOOKUP(_LOOKUP[[#This Row],[AdjusterMemberName]],_Adjuster[Adjuster Name],_Adjuster[Phone Number],,0)</f>
        <v>#N/A</v>
      </c>
      <c r="Z3201" s="15" t="s">
        <v>22750</v>
      </c>
      <c r="AA32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26641 Santa Rosa Dr, Moreno Valley  CA 92555</v>
      </c>
      <c r="AB3201" s="15">
        <v>45674</v>
      </c>
    </row>
    <row r="3202" spans="1:28" x14ac:dyDescent="0.3">
      <c r="A3202" s="14">
        <v>1</v>
      </c>
      <c r="B3202" s="14">
        <v>1</v>
      </c>
      <c r="C3202" s="15" t="s">
        <v>22919</v>
      </c>
      <c r="D3202" s="15" t="s">
        <v>22919</v>
      </c>
      <c r="E3202" s="15">
        <v>45580</v>
      </c>
      <c r="F3202" s="15" t="s">
        <v>22920</v>
      </c>
      <c r="G3202" s="15">
        <v>45476</v>
      </c>
      <c r="H3202" s="15">
        <v>45660</v>
      </c>
      <c r="I3202" s="15" t="s">
        <v>22921</v>
      </c>
      <c r="J3202" s="15" t="s">
        <v>22922</v>
      </c>
      <c r="K3202" s="15" t="s">
        <v>46348</v>
      </c>
      <c r="L3202" s="15" t="s">
        <v>128</v>
      </c>
      <c r="M3202" s="15" t="s">
        <v>1064</v>
      </c>
      <c r="N3202" s="14">
        <v>2017</v>
      </c>
      <c r="O3202" s="15" t="s">
        <v>22923</v>
      </c>
      <c r="P3202" s="15" t="s">
        <v>106</v>
      </c>
      <c r="Q3202" s="15" t="s">
        <v>47095</v>
      </c>
      <c r="R3202" s="15" t="s">
        <v>2510</v>
      </c>
      <c r="S3202" s="15" t="s">
        <v>22924</v>
      </c>
      <c r="T3202" s="15" t="s">
        <v>971</v>
      </c>
      <c r="U3202" s="15" t="s">
        <v>53</v>
      </c>
      <c r="V3202" s="15" t="s">
        <v>45625</v>
      </c>
      <c r="W3202" s="15" t="s">
        <v>850</v>
      </c>
      <c r="X3202" s="15" t="e">
        <f>_xlfn.XLOOKUP(_LOOKUP[[#This Row],[AdjusterMemberName]],_Adjuster[Adjuster Name],_Adjuster[Email],,0)</f>
        <v>#N/A</v>
      </c>
      <c r="Y3202" s="15" t="e">
        <f>_xlfn.XLOOKUP(_LOOKUP[[#This Row],[AdjusterMemberName]],_Adjuster[Adjuster Name],_Adjuster[Phone Number],,0)</f>
        <v>#N/A</v>
      </c>
      <c r="Z3202" s="15" t="s">
        <v>22925</v>
      </c>
      <c r="AA32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24137 Lavendar Dr, Lake Elsinore  CA 92532</v>
      </c>
      <c r="AB3202" s="15"/>
    </row>
    <row r="3203" spans="1:28" x14ac:dyDescent="0.3">
      <c r="A3203" s="14">
        <v>1</v>
      </c>
      <c r="B3203" s="14">
        <v>1</v>
      </c>
      <c r="C3203" s="15" t="s">
        <v>22436</v>
      </c>
      <c r="D3203" s="15" t="s">
        <v>22437</v>
      </c>
      <c r="E3203" s="15">
        <v>45579</v>
      </c>
      <c r="F3203" s="15" t="s">
        <v>22438</v>
      </c>
      <c r="G3203" s="15">
        <v>45510</v>
      </c>
      <c r="H3203" s="15">
        <v>45694</v>
      </c>
      <c r="I3203" s="15" t="s">
        <v>22439</v>
      </c>
      <c r="J3203" s="15" t="s">
        <v>22440</v>
      </c>
      <c r="K3203" s="15" t="s">
        <v>45381</v>
      </c>
      <c r="L3203" s="15" t="s">
        <v>91</v>
      </c>
      <c r="M3203" s="15" t="s">
        <v>11600</v>
      </c>
      <c r="N3203" s="14">
        <v>2016</v>
      </c>
      <c r="O3203" s="15" t="s">
        <v>22441</v>
      </c>
      <c r="P3203" s="15" t="s">
        <v>106</v>
      </c>
      <c r="Q3203" s="15" t="s">
        <v>47006</v>
      </c>
      <c r="R3203" s="15" t="s">
        <v>22442</v>
      </c>
      <c r="S3203" s="15" t="s">
        <v>22443</v>
      </c>
      <c r="T3203" s="15" t="s">
        <v>174</v>
      </c>
      <c r="U3203" s="15" t="s">
        <v>53</v>
      </c>
      <c r="V3203" s="15" t="s">
        <v>45694</v>
      </c>
      <c r="W3203" s="15" t="s">
        <v>54</v>
      </c>
      <c r="X3203" s="15" t="str">
        <f>_xlfn.XLOOKUP(_LOOKUP[[#This Row],[AdjusterMemberName]],_Adjuster[Adjuster Name],_Adjuster[Email],,0)</f>
        <v>JRubalcava@knightcompany.com</v>
      </c>
      <c r="Y3203" s="15" t="str">
        <f>_xlfn.XLOOKUP(_LOOKUP[[#This Row],[AdjusterMemberName]],_Adjuster[Adjuster Name],_Adjuster[Phone Number],,0)</f>
        <v>424-559-5420</v>
      </c>
      <c r="Z3203" s="15" t="s">
        <v>22444</v>
      </c>
      <c r="AA32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1915 E 77Th St, Los Angeles  CA 90001</v>
      </c>
      <c r="AB3203" s="15"/>
    </row>
    <row r="3204" spans="1:28" x14ac:dyDescent="0.3">
      <c r="A3204" s="14">
        <v>1</v>
      </c>
      <c r="B3204" s="14">
        <v>1</v>
      </c>
      <c r="C3204" s="15" t="s">
        <v>22458</v>
      </c>
      <c r="D3204" s="15" t="s">
        <v>22458</v>
      </c>
      <c r="E3204" s="15">
        <v>45579</v>
      </c>
      <c r="F3204" s="15" t="s">
        <v>22459</v>
      </c>
      <c r="G3204" s="15">
        <v>45436</v>
      </c>
      <c r="H3204" s="15">
        <v>45620</v>
      </c>
      <c r="I3204" s="15" t="s">
        <v>22460</v>
      </c>
      <c r="J3204" s="15" t="s">
        <v>22461</v>
      </c>
      <c r="K3204" s="15" t="s">
        <v>45354</v>
      </c>
      <c r="L3204" s="15" t="s">
        <v>128</v>
      </c>
      <c r="M3204" s="15" t="s">
        <v>129</v>
      </c>
      <c r="N3204" s="14">
        <v>2024</v>
      </c>
      <c r="O3204" s="15" t="s">
        <v>22462</v>
      </c>
      <c r="P3204" s="15" t="s">
        <v>106</v>
      </c>
      <c r="Q3204" s="15" t="s">
        <v>47073</v>
      </c>
      <c r="R3204" s="15" t="s">
        <v>22463</v>
      </c>
      <c r="S3204" s="15" t="s">
        <v>22464</v>
      </c>
      <c r="T3204" s="15" t="s">
        <v>174</v>
      </c>
      <c r="U3204" s="15" t="s">
        <v>53</v>
      </c>
      <c r="V3204" s="15" t="s">
        <v>45662</v>
      </c>
      <c r="W3204" s="15" t="s">
        <v>367</v>
      </c>
      <c r="X3204" s="15" t="str">
        <f>_xlfn.XLOOKUP(_LOOKUP[[#This Row],[AdjusterMemberName]],_Adjuster[Adjuster Name],_Adjuster[Email],,0)</f>
        <v>dHernandez4@knightcompany.com</v>
      </c>
      <c r="Y3204" s="15" t="str">
        <f>_xlfn.XLOOKUP(_LOOKUP[[#This Row],[AdjusterMemberName]],_Adjuster[Adjuster Name],_Adjuster[Phone Number],,0)</f>
        <v>323-315-7819</v>
      </c>
      <c r="Z3204" s="15" t="s">
        <v>22465</v>
      </c>
      <c r="AA32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637 Orme Ave, Los Angeles  CA 90023</v>
      </c>
      <c r="AB3204" s="15"/>
    </row>
    <row r="3205" spans="1:28" x14ac:dyDescent="0.3">
      <c r="A3205" s="14">
        <v>1</v>
      </c>
      <c r="B3205" s="14">
        <v>1</v>
      </c>
      <c r="C3205" s="15" t="s">
        <v>21188</v>
      </c>
      <c r="D3205" s="15" t="s">
        <v>21188</v>
      </c>
      <c r="E3205" s="15">
        <v>45579</v>
      </c>
      <c r="F3205" s="15" t="s">
        <v>21189</v>
      </c>
      <c r="G3205" s="15">
        <v>45455</v>
      </c>
      <c r="H3205" s="15">
        <v>45638</v>
      </c>
      <c r="I3205" s="15" t="s">
        <v>22544</v>
      </c>
      <c r="J3205" s="15" t="s">
        <v>22545</v>
      </c>
      <c r="K3205" s="15" t="s">
        <v>45493</v>
      </c>
      <c r="L3205" s="15" t="s">
        <v>25</v>
      </c>
      <c r="M3205" s="15" t="s">
        <v>8166</v>
      </c>
      <c r="N3205" s="14">
        <v>2015</v>
      </c>
      <c r="O3205" s="15" t="s">
        <v>21192</v>
      </c>
      <c r="P3205" s="15" t="s">
        <v>106</v>
      </c>
      <c r="Q3205" s="15" t="s">
        <v>47019</v>
      </c>
      <c r="R3205" s="15" t="s">
        <v>21193</v>
      </c>
      <c r="S3205" s="15" t="s">
        <v>21194</v>
      </c>
      <c r="T3205" s="15" t="s">
        <v>12019</v>
      </c>
      <c r="U3205" s="15" t="s">
        <v>53</v>
      </c>
      <c r="V3205" s="15" t="s">
        <v>45972</v>
      </c>
      <c r="W3205" s="15" t="s">
        <v>175</v>
      </c>
      <c r="X3205" s="15" t="e">
        <f>_xlfn.XLOOKUP(_LOOKUP[[#This Row],[AdjusterMemberName]],_Adjuster[Adjuster Name],_Adjuster[Email],,0)</f>
        <v>#N/A</v>
      </c>
      <c r="Y3205" s="15" t="e">
        <f>_xlfn.XLOOKUP(_LOOKUP[[#This Row],[AdjusterMemberName]],_Adjuster[Adjuster Name],_Adjuster[Phone Number],,0)</f>
        <v>#N/A</v>
      </c>
      <c r="Z3205" s="15" t="s">
        <v>21195</v>
      </c>
      <c r="AA32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14221 Edwards St Apt 85, Westminster  CA 92683</v>
      </c>
      <c r="AB3205" s="15"/>
    </row>
    <row r="3206" spans="1:28" x14ac:dyDescent="0.3">
      <c r="A3206" s="14">
        <v>1</v>
      </c>
      <c r="B3206" s="14">
        <v>1</v>
      </c>
      <c r="C3206" s="15" t="s">
        <v>22583</v>
      </c>
      <c r="D3206" s="15" t="s">
        <v>22583</v>
      </c>
      <c r="E3206" s="15">
        <v>45579</v>
      </c>
      <c r="F3206" s="15" t="s">
        <v>22584</v>
      </c>
      <c r="G3206" s="15">
        <v>45525</v>
      </c>
      <c r="H3206" s="15">
        <v>45709</v>
      </c>
      <c r="I3206" s="15" t="s">
        <v>22585</v>
      </c>
      <c r="J3206" s="15" t="s">
        <v>22586</v>
      </c>
      <c r="K3206" s="15" t="s">
        <v>45332</v>
      </c>
      <c r="L3206" s="15" t="s">
        <v>441</v>
      </c>
      <c r="M3206" s="15" t="s">
        <v>2864</v>
      </c>
      <c r="N3206" s="14">
        <v>2024</v>
      </c>
      <c r="O3206" s="15" t="s">
        <v>22587</v>
      </c>
      <c r="P3206" s="15" t="s">
        <v>106</v>
      </c>
      <c r="Q3206" s="15" t="s">
        <v>47128</v>
      </c>
      <c r="R3206" s="15" t="s">
        <v>22588</v>
      </c>
      <c r="S3206" s="15" t="s">
        <v>22589</v>
      </c>
      <c r="T3206" s="15" t="s">
        <v>286</v>
      </c>
      <c r="U3206" s="15" t="s">
        <v>53</v>
      </c>
      <c r="V3206" s="15" t="s">
        <v>45606</v>
      </c>
      <c r="W3206" s="15" t="s">
        <v>175</v>
      </c>
      <c r="X3206" s="15" t="e">
        <f>_xlfn.XLOOKUP(_LOOKUP[[#This Row],[AdjusterMemberName]],_Adjuster[Adjuster Name],_Adjuster[Email],,0)</f>
        <v>#N/A</v>
      </c>
      <c r="Y3206" s="15" t="e">
        <f>_xlfn.XLOOKUP(_LOOKUP[[#This Row],[AdjusterMemberName]],_Adjuster[Adjuster Name],_Adjuster[Phone Number],,0)</f>
        <v>#N/A</v>
      </c>
      <c r="Z3206" s="15" t="s">
        <v>22590</v>
      </c>
      <c r="AA32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 W Scott St, Long Beach  CA 90805</v>
      </c>
      <c r="AB3206" s="15"/>
    </row>
    <row r="3207" spans="1:28" x14ac:dyDescent="0.3">
      <c r="A3207" s="14">
        <v>1</v>
      </c>
      <c r="B3207" s="14">
        <v>1</v>
      </c>
      <c r="C3207" s="15" t="s">
        <v>22617</v>
      </c>
      <c r="D3207" s="15" t="s">
        <v>22618</v>
      </c>
      <c r="E3207" s="15">
        <v>45579</v>
      </c>
      <c r="F3207" s="15" t="s">
        <v>22619</v>
      </c>
      <c r="G3207" s="15">
        <v>45518</v>
      </c>
      <c r="H3207" s="15">
        <v>45702</v>
      </c>
      <c r="I3207" s="15" t="s">
        <v>22620</v>
      </c>
      <c r="J3207" s="15" t="s">
        <v>22621</v>
      </c>
      <c r="K3207" s="15" t="s">
        <v>45545</v>
      </c>
      <c r="L3207" s="15" t="s">
        <v>314</v>
      </c>
      <c r="M3207" s="15" t="s">
        <v>3946</v>
      </c>
      <c r="N3207" s="14">
        <v>2017</v>
      </c>
      <c r="O3207" s="15" t="s">
        <v>22622</v>
      </c>
      <c r="P3207" s="15" t="s">
        <v>106</v>
      </c>
      <c r="Q3207" s="15" t="s">
        <v>47095</v>
      </c>
      <c r="R3207" s="15" t="s">
        <v>22623</v>
      </c>
      <c r="S3207" s="15" t="s">
        <v>22624</v>
      </c>
      <c r="T3207" s="15" t="s">
        <v>286</v>
      </c>
      <c r="U3207" s="15" t="s">
        <v>53</v>
      </c>
      <c r="V3207" s="15" t="s">
        <v>46522</v>
      </c>
      <c r="W3207" s="15" t="s">
        <v>367</v>
      </c>
      <c r="X3207" s="15" t="str">
        <f>_xlfn.XLOOKUP(_LOOKUP[[#This Row],[AdjusterMemberName]],_Adjuster[Adjuster Name],_Adjuster[Email],,0)</f>
        <v>dHernandez4@knightcompany.com</v>
      </c>
      <c r="Y3207" s="15" t="str">
        <f>_xlfn.XLOOKUP(_LOOKUP[[#This Row],[AdjusterMemberName]],_Adjuster[Adjuster Name],_Adjuster[Phone Number],,0)</f>
        <v>323-315-7819</v>
      </c>
      <c r="Z3207" s="15" t="s">
        <v>22625</v>
      </c>
      <c r="AA32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524 Coronado Ave Apt 16, Long Beach  CA 90814</v>
      </c>
      <c r="AB3207" s="15"/>
    </row>
    <row r="3208" spans="1:28" x14ac:dyDescent="0.3">
      <c r="A3208" s="14">
        <v>1</v>
      </c>
      <c r="B3208" s="14">
        <v>1</v>
      </c>
      <c r="C3208" s="15" t="s">
        <v>22654</v>
      </c>
      <c r="D3208" s="15" t="s">
        <v>22654</v>
      </c>
      <c r="E3208" s="15">
        <v>45579</v>
      </c>
      <c r="F3208" s="15" t="s">
        <v>22655</v>
      </c>
      <c r="G3208" s="15">
        <v>45516</v>
      </c>
      <c r="H3208" s="15">
        <v>45700</v>
      </c>
      <c r="I3208" s="15" t="s">
        <v>22656</v>
      </c>
      <c r="J3208" s="15" t="s">
        <v>22657</v>
      </c>
      <c r="K3208" s="15" t="s">
        <v>45831</v>
      </c>
      <c r="L3208" s="15" t="s">
        <v>128</v>
      </c>
      <c r="M3208" s="15" t="s">
        <v>170</v>
      </c>
      <c r="N3208" s="14">
        <v>2023</v>
      </c>
      <c r="O3208" s="15" t="s">
        <v>22658</v>
      </c>
      <c r="P3208" s="15" t="s">
        <v>106</v>
      </c>
      <c r="Q3208" s="15" t="s">
        <v>47073</v>
      </c>
      <c r="R3208" s="15" t="s">
        <v>12942</v>
      </c>
      <c r="S3208" s="15" t="s">
        <v>22659</v>
      </c>
      <c r="T3208" s="15" t="s">
        <v>174</v>
      </c>
      <c r="U3208" s="15" t="s">
        <v>53</v>
      </c>
      <c r="V3208" s="15" t="s">
        <v>45742</v>
      </c>
      <c r="W3208" s="15" t="s">
        <v>3184</v>
      </c>
      <c r="X3208" s="15" t="str">
        <f>_xlfn.XLOOKUP(_LOOKUP[[#This Row],[AdjusterMemberName]],_Adjuster[Adjuster Name],_Adjuster[Email],,0)</f>
        <v>mQualls@knightcompany.com</v>
      </c>
      <c r="Y3208" s="15" t="str">
        <f>_xlfn.XLOOKUP(_LOOKUP[[#This Row],[AdjusterMemberName]],_Adjuster[Adjuster Name],_Adjuster[Phone Number],,0)</f>
        <v>424-559-5436</v>
      </c>
      <c r="Z3208" s="15" t="s">
        <v>22660</v>
      </c>
      <c r="AA32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424 W Pico Blvd, Los Angeles  CA 90015</v>
      </c>
      <c r="AB3208" s="15"/>
    </row>
    <row r="3209" spans="1:28" x14ac:dyDescent="0.3">
      <c r="A3209" s="14">
        <v>1</v>
      </c>
      <c r="B3209" s="14">
        <v>1</v>
      </c>
      <c r="C3209" s="15" t="s">
        <v>23018</v>
      </c>
      <c r="D3209" s="15" t="s">
        <v>23018</v>
      </c>
      <c r="E3209" s="15">
        <v>45579</v>
      </c>
      <c r="F3209" s="15" t="s">
        <v>23019</v>
      </c>
      <c r="G3209" s="15">
        <v>45454</v>
      </c>
      <c r="H3209" s="15">
        <v>45637</v>
      </c>
      <c r="I3209" s="15" t="s">
        <v>23020</v>
      </c>
      <c r="J3209" s="15" t="s">
        <v>23021</v>
      </c>
      <c r="K3209" s="15" t="s">
        <v>45336</v>
      </c>
      <c r="L3209" s="15" t="s">
        <v>128</v>
      </c>
      <c r="M3209" s="15" t="s">
        <v>170</v>
      </c>
      <c r="N3209" s="14">
        <v>2024</v>
      </c>
      <c r="O3209" s="15" t="s">
        <v>23022</v>
      </c>
      <c r="P3209" s="15" t="s">
        <v>106</v>
      </c>
      <c r="Q3209" s="15" t="s">
        <v>47079</v>
      </c>
      <c r="R3209" s="15" t="s">
        <v>23023</v>
      </c>
      <c r="S3209" s="15" t="s">
        <v>23024</v>
      </c>
      <c r="T3209" s="15" t="s">
        <v>174</v>
      </c>
      <c r="U3209" s="15" t="s">
        <v>53</v>
      </c>
      <c r="V3209" s="15" t="s">
        <v>45552</v>
      </c>
      <c r="W3209" s="15" t="s">
        <v>175</v>
      </c>
      <c r="X3209" s="15" t="e">
        <f>_xlfn.XLOOKUP(_LOOKUP[[#This Row],[AdjusterMemberName]],_Adjuster[Adjuster Name],_Adjuster[Email],,0)</f>
        <v>#N/A</v>
      </c>
      <c r="Y3209" s="15" t="e">
        <f>_xlfn.XLOOKUP(_LOOKUP[[#This Row],[AdjusterMemberName]],_Adjuster[Adjuster Name],_Adjuster[Phone Number],,0)</f>
        <v>#N/A</v>
      </c>
      <c r="Z3209" s="15" t="s">
        <v>23025</v>
      </c>
      <c r="AA32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1254 Elden Ave, Los Angeles  CA 90006</v>
      </c>
      <c r="AB3209" s="15"/>
    </row>
    <row r="3210" spans="1:28" x14ac:dyDescent="0.3">
      <c r="A3210" s="14">
        <v>1</v>
      </c>
      <c r="B3210" s="14">
        <v>1</v>
      </c>
      <c r="C3210" s="15" t="s">
        <v>20741</v>
      </c>
      <c r="D3210" s="15" t="s">
        <v>20741</v>
      </c>
      <c r="E3210" s="15">
        <v>45579</v>
      </c>
      <c r="F3210" s="15" t="s">
        <v>20742</v>
      </c>
      <c r="G3210" s="15">
        <v>45517</v>
      </c>
      <c r="H3210" s="15">
        <v>45701</v>
      </c>
      <c r="I3210" s="15" t="s">
        <v>40167</v>
      </c>
      <c r="J3210" s="15" t="s">
        <v>40168</v>
      </c>
      <c r="K3210" s="15" t="s">
        <v>45416</v>
      </c>
      <c r="L3210" s="15" t="s">
        <v>281</v>
      </c>
      <c r="M3210" s="15" t="s">
        <v>20745</v>
      </c>
      <c r="N3210" s="14">
        <v>2016</v>
      </c>
      <c r="O3210" s="15" t="s">
        <v>20746</v>
      </c>
      <c r="P3210" s="15" t="s">
        <v>81</v>
      </c>
      <c r="Q3210" s="15" t="s">
        <v>47092</v>
      </c>
      <c r="R3210" s="15" t="s">
        <v>20747</v>
      </c>
      <c r="S3210" s="15" t="s">
        <v>20748</v>
      </c>
      <c r="T3210" s="15" t="s">
        <v>1001</v>
      </c>
      <c r="U3210" s="15" t="s">
        <v>53</v>
      </c>
      <c r="V3210" s="15" t="s">
        <v>45364</v>
      </c>
      <c r="W3210" s="15" t="s">
        <v>25229</v>
      </c>
      <c r="X3210" s="15" t="str">
        <f>_xlfn.XLOOKUP(_LOOKUP[[#This Row],[AdjusterMemberName]],_Adjuster[Adjuster Name],_Adjuster[Email],,0)</f>
        <v>rMartinez4@knightcompany.com</v>
      </c>
      <c r="Y3210" s="15" t="str">
        <f>_xlfn.XLOOKUP(_LOOKUP[[#This Row],[AdjusterMemberName]],_Adjuster[Adjuster Name],_Adjuster[Phone Number],,0)</f>
        <v>424-559-5605</v>
      </c>
      <c r="Z3210" s="15" t="s">
        <v>20749</v>
      </c>
      <c r="AA32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446 N H St, Oxnard  CA 93030</v>
      </c>
      <c r="AB3210" s="15"/>
    </row>
    <row r="3211" spans="1:28" x14ac:dyDescent="0.3">
      <c r="A3211" s="14">
        <v>0</v>
      </c>
      <c r="B3211" s="14">
        <v>1</v>
      </c>
      <c r="C3211" s="15" t="s">
        <v>15928</v>
      </c>
      <c r="D3211" s="15" t="s">
        <v>15928</v>
      </c>
      <c r="E3211" s="15">
        <v>45578</v>
      </c>
      <c r="F3211" s="15" t="s">
        <v>22377</v>
      </c>
      <c r="G3211" s="15"/>
      <c r="H3211" s="15"/>
      <c r="I3211" s="15" t="s">
        <v>22378</v>
      </c>
      <c r="J3211" s="15" t="s">
        <v>22379</v>
      </c>
      <c r="K3211" s="15" t="s">
        <v>45354</v>
      </c>
      <c r="L3211" s="15" t="s">
        <v>22380</v>
      </c>
      <c r="M3211" s="15" t="s">
        <v>22381</v>
      </c>
      <c r="N3211" s="14">
        <v>2024</v>
      </c>
      <c r="O3211" s="15" t="s">
        <v>8015</v>
      </c>
      <c r="P3211" s="15" t="s">
        <v>106</v>
      </c>
      <c r="Q3211" s="15"/>
      <c r="R3211" s="15"/>
      <c r="S3211" s="15"/>
      <c r="T3211" s="15"/>
      <c r="U3211" s="15"/>
      <c r="V3211" s="15"/>
      <c r="W3211" s="15" t="s">
        <v>1357</v>
      </c>
      <c r="X3211" s="15" t="str">
        <f>_xlfn.XLOOKUP(_LOOKUP[[#This Row],[AdjusterMemberName]],_Adjuster[Adjuster Name],_Adjuster[Email],,0)</f>
        <v>jRivera1@knightcompany.com</v>
      </c>
      <c r="Y3211" s="15" t="str">
        <f>_xlfn.XLOOKUP(_LOOKUP[[#This Row],[AdjusterMemberName]],_Adjuster[Adjuster Name],_Adjuster[Phone Number],,0)</f>
        <v>424-559-5239</v>
      </c>
      <c r="Z3211" s="15"/>
      <c r="AA3211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3211" s="15"/>
    </row>
    <row r="3212" spans="1:28" x14ac:dyDescent="0.3">
      <c r="A3212" s="14">
        <v>1</v>
      </c>
      <c r="B3212" s="14">
        <v>1</v>
      </c>
      <c r="C3212" s="15" t="s">
        <v>22392</v>
      </c>
      <c r="D3212" s="15" t="s">
        <v>22392</v>
      </c>
      <c r="E3212" s="15">
        <v>45578</v>
      </c>
      <c r="F3212" s="15" t="s">
        <v>22393</v>
      </c>
      <c r="G3212" s="15">
        <v>45456</v>
      </c>
      <c r="H3212" s="15">
        <v>45639</v>
      </c>
      <c r="I3212" s="15" t="s">
        <v>22394</v>
      </c>
      <c r="J3212" s="15" t="s">
        <v>22395</v>
      </c>
      <c r="K3212" s="15" t="s">
        <v>45935</v>
      </c>
      <c r="L3212" s="15" t="s">
        <v>314</v>
      </c>
      <c r="M3212" s="15" t="s">
        <v>315</v>
      </c>
      <c r="N3212" s="14">
        <v>2019</v>
      </c>
      <c r="O3212" s="15" t="s">
        <v>22396</v>
      </c>
      <c r="P3212" s="15" t="s">
        <v>106</v>
      </c>
      <c r="Q3212" s="15" t="s">
        <v>47116</v>
      </c>
      <c r="R3212" s="15" t="s">
        <v>22397</v>
      </c>
      <c r="S3212" s="15" t="s">
        <v>22398</v>
      </c>
      <c r="T3212" s="15" t="s">
        <v>1156</v>
      </c>
      <c r="U3212" s="15" t="s">
        <v>53</v>
      </c>
      <c r="V3212" s="15" t="s">
        <v>46047</v>
      </c>
      <c r="W3212" s="15" t="s">
        <v>1624</v>
      </c>
      <c r="X3212" s="15" t="e">
        <f>_xlfn.XLOOKUP(_LOOKUP[[#This Row],[AdjusterMemberName]],_Adjuster[Adjuster Name],_Adjuster[Email],,0)</f>
        <v>#N/A</v>
      </c>
      <c r="Y3212" s="15" t="e">
        <f>_xlfn.XLOOKUP(_LOOKUP[[#This Row],[AdjusterMemberName]],_Adjuster[Adjuster Name],_Adjuster[Phone Number],,0)</f>
        <v>#N/A</v>
      </c>
      <c r="Z3212" s="15" t="s">
        <v>22399</v>
      </c>
      <c r="AA32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1555 164Th Ave Apt 17, San Leandro  CA 94578</v>
      </c>
      <c r="AB3212" s="15"/>
    </row>
    <row r="3213" spans="1:28" x14ac:dyDescent="0.3">
      <c r="A3213" s="14">
        <v>1</v>
      </c>
      <c r="B3213" s="14">
        <v>0</v>
      </c>
      <c r="C3213" s="15" t="s">
        <v>22400</v>
      </c>
      <c r="D3213" s="15" t="s">
        <v>22401</v>
      </c>
      <c r="E3213" s="15">
        <v>45578</v>
      </c>
      <c r="F3213" s="15" t="s">
        <v>22402</v>
      </c>
      <c r="G3213" s="15">
        <v>45533</v>
      </c>
      <c r="H3213" s="15">
        <v>45716</v>
      </c>
      <c r="I3213" s="15" t="s">
        <v>22403</v>
      </c>
      <c r="J3213" s="15" t="s">
        <v>22404</v>
      </c>
      <c r="K3213" s="15" t="s">
        <v>45575</v>
      </c>
      <c r="L3213" s="15" t="s">
        <v>281</v>
      </c>
      <c r="M3213" s="15" t="s">
        <v>282</v>
      </c>
      <c r="N3213" s="14">
        <v>2019</v>
      </c>
      <c r="O3213" s="15" t="s">
        <v>22405</v>
      </c>
      <c r="P3213" s="15" t="s">
        <v>106</v>
      </c>
      <c r="Q3213" s="15" t="s">
        <v>47019</v>
      </c>
      <c r="R3213" s="15" t="s">
        <v>1354</v>
      </c>
      <c r="S3213" s="15" t="s">
        <v>22406</v>
      </c>
      <c r="T3213" s="15" t="s">
        <v>1366</v>
      </c>
      <c r="U3213" s="15" t="s">
        <v>53</v>
      </c>
      <c r="V3213" s="15" t="s">
        <v>45671</v>
      </c>
      <c r="W3213" s="15" t="s">
        <v>264</v>
      </c>
      <c r="X3213" s="15" t="str">
        <f>_xlfn.XLOOKUP(_LOOKUP[[#This Row],[AdjusterMemberName]],_Adjuster[Adjuster Name],_Adjuster[Email],,0)</f>
        <v>sBonnevie@knightcompany.com</v>
      </c>
      <c r="Y3213" s="15" t="str">
        <f>_xlfn.XLOOKUP(_LOOKUP[[#This Row],[AdjusterMemberName]],_Adjuster[Adjuster Name],_Adjuster[Phone Number],,0)</f>
        <v>323-692-4064</v>
      </c>
      <c r="Z3213" s="15" t="s">
        <v>22407</v>
      </c>
      <c r="AA32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2231 Thyme Dr, Corona  CA 92879</v>
      </c>
      <c r="AB3213" s="15">
        <v>45688</v>
      </c>
    </row>
    <row r="3214" spans="1:28" x14ac:dyDescent="0.3">
      <c r="A3214" s="14">
        <v>1</v>
      </c>
      <c r="B3214" s="14">
        <v>1</v>
      </c>
      <c r="C3214" s="15" t="s">
        <v>15918</v>
      </c>
      <c r="D3214" s="15" t="s">
        <v>15918</v>
      </c>
      <c r="E3214" s="15">
        <v>45578</v>
      </c>
      <c r="F3214" s="15" t="s">
        <v>15919</v>
      </c>
      <c r="G3214" s="15">
        <v>45412</v>
      </c>
      <c r="H3214" s="15">
        <v>45595</v>
      </c>
      <c r="I3214" s="15" t="s">
        <v>22408</v>
      </c>
      <c r="J3214" s="15" t="s">
        <v>22409</v>
      </c>
      <c r="K3214" s="15" t="s">
        <v>45407</v>
      </c>
      <c r="L3214" s="15" t="s">
        <v>281</v>
      </c>
      <c r="M3214" s="15" t="s">
        <v>282</v>
      </c>
      <c r="N3214" s="14">
        <v>2014</v>
      </c>
      <c r="O3214" s="15" t="s">
        <v>15922</v>
      </c>
      <c r="P3214" s="15" t="s">
        <v>106</v>
      </c>
      <c r="Q3214" s="15" t="s">
        <v>47073</v>
      </c>
      <c r="R3214" s="15" t="s">
        <v>15923</v>
      </c>
      <c r="S3214" s="15" t="s">
        <v>15924</v>
      </c>
      <c r="T3214" s="15" t="s">
        <v>186</v>
      </c>
      <c r="U3214" s="15" t="s">
        <v>53</v>
      </c>
      <c r="V3214" s="15" t="s">
        <v>45355</v>
      </c>
      <c r="W3214" s="15" t="s">
        <v>3307</v>
      </c>
      <c r="X3214" s="15" t="e">
        <f>_xlfn.XLOOKUP(_LOOKUP[[#This Row],[AdjusterMemberName]],_Adjuster[Adjuster Name],_Adjuster[Email],,0)</f>
        <v>#N/A</v>
      </c>
      <c r="Y3214" s="15" t="e">
        <f>_xlfn.XLOOKUP(_LOOKUP[[#This Row],[AdjusterMemberName]],_Adjuster[Adjuster Name],_Adjuster[Phone Number],,0)</f>
        <v>#N/A</v>
      </c>
      <c r="Z3214" s="15" t="s">
        <v>15925</v>
      </c>
      <c r="AA32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1800 S Broadway Apt 108, Santa Ana  CA 92707</v>
      </c>
      <c r="AB3214" s="15">
        <v>45588</v>
      </c>
    </row>
    <row r="3215" spans="1:28" x14ac:dyDescent="0.3">
      <c r="A3215" s="14">
        <v>1</v>
      </c>
      <c r="B3215" s="14">
        <v>1</v>
      </c>
      <c r="C3215" s="15" t="s">
        <v>22466</v>
      </c>
      <c r="D3215" s="15" t="s">
        <v>22466</v>
      </c>
      <c r="E3215" s="15">
        <v>45578</v>
      </c>
      <c r="F3215" s="15" t="s">
        <v>22467</v>
      </c>
      <c r="G3215" s="15">
        <v>45404</v>
      </c>
      <c r="H3215" s="15">
        <v>45587</v>
      </c>
      <c r="I3215" s="15" t="s">
        <v>22468</v>
      </c>
      <c r="J3215" s="15" t="s">
        <v>22469</v>
      </c>
      <c r="K3215" s="15" t="s">
        <v>46324</v>
      </c>
      <c r="L3215" s="15" t="s">
        <v>91</v>
      </c>
      <c r="M3215" s="15" t="s">
        <v>3016</v>
      </c>
      <c r="N3215" s="14">
        <v>2006</v>
      </c>
      <c r="O3215" s="15" t="s">
        <v>22470</v>
      </c>
      <c r="P3215" s="15" t="s">
        <v>106</v>
      </c>
      <c r="Q3215" s="15" t="s">
        <v>119</v>
      </c>
      <c r="R3215" s="15" t="s">
        <v>22471</v>
      </c>
      <c r="S3215" s="15" t="s">
        <v>22472</v>
      </c>
      <c r="T3215" s="15" t="s">
        <v>4553</v>
      </c>
      <c r="U3215" s="15" t="s">
        <v>53</v>
      </c>
      <c r="V3215" s="15" t="s">
        <v>46526</v>
      </c>
      <c r="W3215" s="15" t="s">
        <v>22473</v>
      </c>
      <c r="X3215" s="15" t="e">
        <f>_xlfn.XLOOKUP(_LOOKUP[[#This Row],[AdjusterMemberName]],_Adjuster[Adjuster Name],_Adjuster[Email],,0)</f>
        <v>#N/A</v>
      </c>
      <c r="Y3215" s="15" t="e">
        <f>_xlfn.XLOOKUP(_LOOKUP[[#This Row],[AdjusterMemberName]],_Adjuster[Adjuster Name],_Adjuster[Phone Number],,0)</f>
        <v>#N/A</v>
      </c>
      <c r="Z3215" s="15" t="s">
        <v>22474</v>
      </c>
      <c r="AA32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311 S Lemon St Apt B, Orange  CA 92866</v>
      </c>
      <c r="AB3215" s="15">
        <v>45437</v>
      </c>
    </row>
    <row r="3216" spans="1:28" x14ac:dyDescent="0.3">
      <c r="A3216" s="14">
        <v>1</v>
      </c>
      <c r="B3216" s="14">
        <v>1</v>
      </c>
      <c r="C3216" s="15" t="s">
        <v>22466</v>
      </c>
      <c r="D3216" s="15" t="s">
        <v>22466</v>
      </c>
      <c r="E3216" s="15">
        <v>45578</v>
      </c>
      <c r="F3216" s="15" t="s">
        <v>22467</v>
      </c>
      <c r="G3216" s="15">
        <v>45404</v>
      </c>
      <c r="H3216" s="15">
        <v>45587</v>
      </c>
      <c r="I3216" s="15" t="s">
        <v>22475</v>
      </c>
      <c r="J3216" s="15" t="s">
        <v>22476</v>
      </c>
      <c r="K3216" s="15" t="s">
        <v>45332</v>
      </c>
      <c r="L3216" s="15" t="s">
        <v>91</v>
      </c>
      <c r="M3216" s="15" t="s">
        <v>3016</v>
      </c>
      <c r="N3216" s="14">
        <v>2006</v>
      </c>
      <c r="O3216" s="15" t="s">
        <v>22470</v>
      </c>
      <c r="P3216" s="15" t="s">
        <v>106</v>
      </c>
      <c r="Q3216" s="15" t="s">
        <v>119</v>
      </c>
      <c r="R3216" s="15" t="s">
        <v>22471</v>
      </c>
      <c r="S3216" s="15" t="s">
        <v>22472</v>
      </c>
      <c r="T3216" s="15" t="s">
        <v>4553</v>
      </c>
      <c r="U3216" s="15" t="s">
        <v>53</v>
      </c>
      <c r="V3216" s="15" t="s">
        <v>46526</v>
      </c>
      <c r="W3216" s="15" t="s">
        <v>22473</v>
      </c>
      <c r="X3216" s="15" t="e">
        <f>_xlfn.XLOOKUP(_LOOKUP[[#This Row],[AdjusterMemberName]],_Adjuster[Adjuster Name],_Adjuster[Email],,0)</f>
        <v>#N/A</v>
      </c>
      <c r="Y3216" s="15" t="e">
        <f>_xlfn.XLOOKUP(_LOOKUP[[#This Row],[AdjusterMemberName]],_Adjuster[Adjuster Name],_Adjuster[Phone Number],,0)</f>
        <v>#N/A</v>
      </c>
      <c r="Z3216" s="15" t="s">
        <v>22474</v>
      </c>
      <c r="AA32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311 S Lemon St Apt B, Orange  CA 92866</v>
      </c>
      <c r="AB3216" s="15">
        <v>45437</v>
      </c>
    </row>
    <row r="3217" spans="1:28" x14ac:dyDescent="0.3">
      <c r="A3217" s="14">
        <v>1</v>
      </c>
      <c r="B3217" s="14">
        <v>1</v>
      </c>
      <c r="C3217" s="15" t="s">
        <v>7947</v>
      </c>
      <c r="D3217" s="15" t="s">
        <v>22492</v>
      </c>
      <c r="E3217" s="15">
        <v>45578</v>
      </c>
      <c r="F3217" s="15" t="s">
        <v>22493</v>
      </c>
      <c r="G3217" s="15">
        <v>45400</v>
      </c>
      <c r="H3217" s="15">
        <v>45583</v>
      </c>
      <c r="I3217" s="15" t="s">
        <v>22494</v>
      </c>
      <c r="J3217" s="15" t="s">
        <v>22495</v>
      </c>
      <c r="K3217" s="15" t="s">
        <v>45332</v>
      </c>
      <c r="L3217" s="15" t="s">
        <v>128</v>
      </c>
      <c r="M3217" s="15" t="s">
        <v>129</v>
      </c>
      <c r="N3217" s="14">
        <v>2024</v>
      </c>
      <c r="O3217" s="15" t="s">
        <v>7952</v>
      </c>
      <c r="P3217" s="15" t="s">
        <v>106</v>
      </c>
      <c r="Q3217" s="15" t="s">
        <v>47006</v>
      </c>
      <c r="R3217" s="15" t="s">
        <v>7953</v>
      </c>
      <c r="S3217" s="15" t="s">
        <v>7954</v>
      </c>
      <c r="T3217" s="15" t="s">
        <v>530</v>
      </c>
      <c r="U3217" s="15" t="s">
        <v>53</v>
      </c>
      <c r="V3217" s="15" t="s">
        <v>45603</v>
      </c>
      <c r="W3217" s="15" t="s">
        <v>850</v>
      </c>
      <c r="X3217" s="15" t="e">
        <f>_xlfn.XLOOKUP(_LOOKUP[[#This Row],[AdjusterMemberName]],_Adjuster[Adjuster Name],_Adjuster[Email],,0)</f>
        <v>#N/A</v>
      </c>
      <c r="Y3217" s="15" t="e">
        <f>_xlfn.XLOOKUP(_LOOKUP[[#This Row],[AdjusterMemberName]],_Adjuster[Adjuster Name],_Adjuster[Phone Number],,0)</f>
        <v>#N/A</v>
      </c>
      <c r="Z3217" s="15" t="s">
        <v>7955</v>
      </c>
      <c r="AA32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13217 9Th Ave, Victorville  CA 92395</v>
      </c>
      <c r="AB3217" s="15"/>
    </row>
    <row r="3218" spans="1:28" x14ac:dyDescent="0.3">
      <c r="A3218" s="14">
        <v>1</v>
      </c>
      <c r="B3218" s="14">
        <v>1</v>
      </c>
      <c r="C3218" s="15" t="s">
        <v>22477</v>
      </c>
      <c r="D3218" s="15" t="s">
        <v>22477</v>
      </c>
      <c r="E3218" s="15">
        <v>45578</v>
      </c>
      <c r="F3218" s="15" t="s">
        <v>22478</v>
      </c>
      <c r="G3218" s="15">
        <v>45575</v>
      </c>
      <c r="H3218" s="15">
        <v>45757</v>
      </c>
      <c r="I3218" s="15" t="s">
        <v>22496</v>
      </c>
      <c r="J3218" s="15" t="s">
        <v>22497</v>
      </c>
      <c r="K3218" s="15" t="s">
        <v>46304</v>
      </c>
      <c r="L3218" s="15" t="s">
        <v>281</v>
      </c>
      <c r="M3218" s="15" t="s">
        <v>4161</v>
      </c>
      <c r="N3218" s="14">
        <v>2024</v>
      </c>
      <c r="O3218" s="15" t="s">
        <v>22481</v>
      </c>
      <c r="P3218" s="15" t="s">
        <v>106</v>
      </c>
      <c r="Q3218" s="15" t="s">
        <v>47113</v>
      </c>
      <c r="R3218" s="15" t="s">
        <v>21663</v>
      </c>
      <c r="S3218" s="15" t="s">
        <v>22482</v>
      </c>
      <c r="T3218" s="15" t="s">
        <v>243</v>
      </c>
      <c r="U3218" s="15" t="s">
        <v>53</v>
      </c>
      <c r="V3218" s="15" t="s">
        <v>45595</v>
      </c>
      <c r="W3218" s="15" t="s">
        <v>1357</v>
      </c>
      <c r="X3218" s="15" t="str">
        <f>_xlfn.XLOOKUP(_LOOKUP[[#This Row],[AdjusterMemberName]],_Adjuster[Adjuster Name],_Adjuster[Email],,0)</f>
        <v>jRivera1@knightcompany.com</v>
      </c>
      <c r="Y3218" s="15" t="str">
        <f>_xlfn.XLOOKUP(_LOOKUP[[#This Row],[AdjusterMemberName]],_Adjuster[Adjuster Name],_Adjuster[Phone Number],,0)</f>
        <v>424-559-5239</v>
      </c>
      <c r="Z3218" s="15" t="s">
        <v>22483</v>
      </c>
      <c r="AA32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27781 Van Buren Ave, Menifee  CA 92585</v>
      </c>
      <c r="AB3218" s="15"/>
    </row>
    <row r="3219" spans="1:28" x14ac:dyDescent="0.3">
      <c r="A3219" s="14">
        <v>1</v>
      </c>
      <c r="B3219" s="14">
        <v>1</v>
      </c>
      <c r="C3219" s="15" t="s">
        <v>22506</v>
      </c>
      <c r="D3219" s="15" t="s">
        <v>22506</v>
      </c>
      <c r="E3219" s="15">
        <v>45578</v>
      </c>
      <c r="F3219" s="15" t="s">
        <v>22507</v>
      </c>
      <c r="G3219" s="15">
        <v>45542</v>
      </c>
      <c r="H3219" s="15">
        <v>45723</v>
      </c>
      <c r="I3219" s="15" t="s">
        <v>22508</v>
      </c>
      <c r="J3219" s="15" t="s">
        <v>22509</v>
      </c>
      <c r="K3219" s="15" t="s">
        <v>45332</v>
      </c>
      <c r="L3219" s="15" t="s">
        <v>229</v>
      </c>
      <c r="M3219" s="15" t="s">
        <v>230</v>
      </c>
      <c r="N3219" s="14">
        <v>2013</v>
      </c>
      <c r="O3219" s="15" t="s">
        <v>22510</v>
      </c>
      <c r="P3219" s="15" t="s">
        <v>106</v>
      </c>
      <c r="Q3219" s="15" t="s">
        <v>47019</v>
      </c>
      <c r="R3219" s="15" t="s">
        <v>2273</v>
      </c>
      <c r="S3219" s="15" t="s">
        <v>22511</v>
      </c>
      <c r="T3219" s="15" t="s">
        <v>174</v>
      </c>
      <c r="U3219" s="15" t="s">
        <v>53</v>
      </c>
      <c r="V3219" s="15" t="s">
        <v>45412</v>
      </c>
      <c r="W3219" s="15" t="s">
        <v>3114</v>
      </c>
      <c r="X3219" s="15" t="str">
        <f>_xlfn.XLOOKUP(_LOOKUP[[#This Row],[AdjusterMemberName]],_Adjuster[Adjuster Name],_Adjuster[Email],,0)</f>
        <v>eExmundo@knightcompany.com</v>
      </c>
      <c r="Y3219" s="15" t="str">
        <f>_xlfn.XLOOKUP(_LOOKUP[[#This Row],[AdjusterMemberName]],_Adjuster[Adjuster Name],_Adjuster[Phone Number],,0)</f>
        <v>424-559-5400</v>
      </c>
      <c r="Z3219" s="15" t="s">
        <v>22512</v>
      </c>
      <c r="AA32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11620 Towne Ave Apt 5, Los Angeles  CA 90061</v>
      </c>
      <c r="AB3219" s="15">
        <v>45636</v>
      </c>
    </row>
    <row r="3220" spans="1:28" x14ac:dyDescent="0.3">
      <c r="A3220" s="14">
        <v>1</v>
      </c>
      <c r="B3220" s="14">
        <v>1</v>
      </c>
      <c r="C3220" s="15" t="s">
        <v>22515</v>
      </c>
      <c r="D3220" s="15" t="s">
        <v>22515</v>
      </c>
      <c r="E3220" s="15">
        <v>45578</v>
      </c>
      <c r="F3220" s="15" t="s">
        <v>22516</v>
      </c>
      <c r="G3220" s="15">
        <v>45441</v>
      </c>
      <c r="H3220" s="15">
        <v>45625</v>
      </c>
      <c r="I3220" s="15" t="s">
        <v>22517</v>
      </c>
      <c r="J3220" s="15" t="s">
        <v>22518</v>
      </c>
      <c r="K3220" s="15" t="s">
        <v>45341</v>
      </c>
      <c r="L3220" s="15" t="s">
        <v>139</v>
      </c>
      <c r="M3220" s="15" t="s">
        <v>470</v>
      </c>
      <c r="N3220" s="14">
        <v>2021</v>
      </c>
      <c r="O3220" s="15" t="s">
        <v>22519</v>
      </c>
      <c r="P3220" s="15" t="s">
        <v>106</v>
      </c>
      <c r="Q3220" s="15" t="s">
        <v>47006</v>
      </c>
      <c r="R3220" s="15" t="s">
        <v>22520</v>
      </c>
      <c r="S3220" s="15" t="s">
        <v>22521</v>
      </c>
      <c r="T3220" s="15" t="s">
        <v>22522</v>
      </c>
      <c r="U3220" s="15" t="s">
        <v>53</v>
      </c>
      <c r="V3220" s="15" t="s">
        <v>46111</v>
      </c>
      <c r="W3220" s="15" t="s">
        <v>3307</v>
      </c>
      <c r="X3220" s="15" t="e">
        <f>_xlfn.XLOOKUP(_LOOKUP[[#This Row],[AdjusterMemberName]],_Adjuster[Adjuster Name],_Adjuster[Email],,0)</f>
        <v>#N/A</v>
      </c>
      <c r="Y3220" s="15" t="e">
        <f>_xlfn.XLOOKUP(_LOOKUP[[#This Row],[AdjusterMemberName]],_Adjuster[Adjuster Name],_Adjuster[Phone Number],,0)</f>
        <v>#N/A</v>
      </c>
      <c r="Z3220" s="15" t="s">
        <v>22523</v>
      </c>
      <c r="AA32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392 Ashford Ave, Manteca  CA 95337</v>
      </c>
      <c r="AB3220" s="15"/>
    </row>
    <row r="3221" spans="1:28" x14ac:dyDescent="0.3">
      <c r="A3221" s="14">
        <v>1</v>
      </c>
      <c r="B3221" s="14">
        <v>1</v>
      </c>
      <c r="C3221" s="15" t="s">
        <v>22630</v>
      </c>
      <c r="D3221" s="15" t="s">
        <v>22630</v>
      </c>
      <c r="E3221" s="15">
        <v>45578</v>
      </c>
      <c r="F3221" s="15" t="s">
        <v>22631</v>
      </c>
      <c r="G3221" s="15">
        <v>45447</v>
      </c>
      <c r="H3221" s="15">
        <v>45630</v>
      </c>
      <c r="I3221" s="15" t="s">
        <v>22632</v>
      </c>
      <c r="J3221" s="15" t="s">
        <v>22633</v>
      </c>
      <c r="K3221" s="15" t="s">
        <v>45663</v>
      </c>
      <c r="L3221" s="15" t="s">
        <v>128</v>
      </c>
      <c r="M3221" s="15" t="s">
        <v>21293</v>
      </c>
      <c r="N3221" s="14">
        <v>2019</v>
      </c>
      <c r="O3221" s="15" t="s">
        <v>22634</v>
      </c>
      <c r="P3221" s="15" t="s">
        <v>106</v>
      </c>
      <c r="Q3221" s="15" t="s">
        <v>47073</v>
      </c>
      <c r="R3221" s="15" t="s">
        <v>22635</v>
      </c>
      <c r="S3221" s="15" t="s">
        <v>22636</v>
      </c>
      <c r="T3221" s="15" t="s">
        <v>174</v>
      </c>
      <c r="U3221" s="15" t="s">
        <v>53</v>
      </c>
      <c r="V3221" s="15" t="s">
        <v>45694</v>
      </c>
      <c r="W3221" s="15" t="s">
        <v>3307</v>
      </c>
      <c r="X3221" s="15" t="e">
        <f>_xlfn.XLOOKUP(_LOOKUP[[#This Row],[AdjusterMemberName]],_Adjuster[Adjuster Name],_Adjuster[Email],,0)</f>
        <v>#N/A</v>
      </c>
      <c r="Y3221" s="15" t="e">
        <f>_xlfn.XLOOKUP(_LOOKUP[[#This Row],[AdjusterMemberName]],_Adjuster[Adjuster Name],_Adjuster[Phone Number],,0)</f>
        <v>#N/A</v>
      </c>
      <c r="Z3221" s="15" t="s">
        <v>22637</v>
      </c>
      <c r="AA32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1100 E 68Th St Apt 6, Los Angeles  CA 90001</v>
      </c>
      <c r="AB3221" s="15"/>
    </row>
    <row r="3222" spans="1:28" x14ac:dyDescent="0.3">
      <c r="A3222" s="14">
        <v>1</v>
      </c>
      <c r="B3222" s="14">
        <v>1</v>
      </c>
      <c r="C3222" s="15" t="s">
        <v>22646</v>
      </c>
      <c r="D3222" s="15" t="s">
        <v>22646</v>
      </c>
      <c r="E3222" s="15">
        <v>45578</v>
      </c>
      <c r="F3222" s="15" t="s">
        <v>22647</v>
      </c>
      <c r="G3222" s="15">
        <v>45225</v>
      </c>
      <c r="H3222" s="15">
        <v>45408</v>
      </c>
      <c r="I3222" s="15" t="s">
        <v>22648</v>
      </c>
      <c r="J3222" s="15" t="s">
        <v>22649</v>
      </c>
      <c r="K3222" s="15" t="s">
        <v>45363</v>
      </c>
      <c r="L3222" s="15" t="s">
        <v>15287</v>
      </c>
      <c r="M3222" s="15" t="s">
        <v>20840</v>
      </c>
      <c r="N3222" s="14">
        <v>2016</v>
      </c>
      <c r="O3222" s="15" t="s">
        <v>22650</v>
      </c>
      <c r="P3222" s="15" t="s">
        <v>106</v>
      </c>
      <c r="Q3222" s="15" t="s">
        <v>119</v>
      </c>
      <c r="R3222" s="15" t="s">
        <v>22651</v>
      </c>
      <c r="S3222" s="15" t="s">
        <v>22652</v>
      </c>
      <c r="T3222" s="15" t="s">
        <v>894</v>
      </c>
      <c r="U3222" s="15" t="s">
        <v>53</v>
      </c>
      <c r="V3222" s="15" t="s">
        <v>46208</v>
      </c>
      <c r="W3222" s="15" t="s">
        <v>22473</v>
      </c>
      <c r="X3222" s="15" t="e">
        <f>_xlfn.XLOOKUP(_LOOKUP[[#This Row],[AdjusterMemberName]],_Adjuster[Adjuster Name],_Adjuster[Email],,0)</f>
        <v>#N/A</v>
      </c>
      <c r="Y3222" s="15" t="e">
        <f>_xlfn.XLOOKUP(_LOOKUP[[#This Row],[AdjusterMemberName]],_Adjuster[Adjuster Name],_Adjuster[Phone Number],,0)</f>
        <v>#N/A</v>
      </c>
      <c r="Z3222" s="15" t="s">
        <v>22653</v>
      </c>
      <c r="AA32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819 Elizabeth St, San Diego  CA 92113</v>
      </c>
      <c r="AB3222" s="15">
        <v>45258</v>
      </c>
    </row>
    <row r="3223" spans="1:28" x14ac:dyDescent="0.3">
      <c r="A3223" s="14">
        <v>1</v>
      </c>
      <c r="B3223" s="14">
        <v>1</v>
      </c>
      <c r="C3223" s="15" t="s">
        <v>22711</v>
      </c>
      <c r="D3223" s="15" t="s">
        <v>22711</v>
      </c>
      <c r="E3223" s="15">
        <v>45578</v>
      </c>
      <c r="F3223" s="15" t="s">
        <v>22712</v>
      </c>
      <c r="G3223" s="15">
        <v>45503</v>
      </c>
      <c r="H3223" s="15">
        <v>45687</v>
      </c>
      <c r="I3223" s="15" t="s">
        <v>22713</v>
      </c>
      <c r="J3223" s="15" t="s">
        <v>51</v>
      </c>
      <c r="K3223" s="15" t="s">
        <v>46521</v>
      </c>
      <c r="L3223" s="15" t="s">
        <v>103</v>
      </c>
      <c r="M3223" s="15" t="s">
        <v>1336</v>
      </c>
      <c r="N3223" s="14">
        <v>2012</v>
      </c>
      <c r="O3223" s="15" t="s">
        <v>22714</v>
      </c>
      <c r="P3223" s="15" t="s">
        <v>106</v>
      </c>
      <c r="Q3223" s="15" t="s">
        <v>47093</v>
      </c>
      <c r="R3223" s="15" t="s">
        <v>22715</v>
      </c>
      <c r="S3223" s="15" t="s">
        <v>22716</v>
      </c>
      <c r="T3223" s="15" t="s">
        <v>122</v>
      </c>
      <c r="U3223" s="15" t="s">
        <v>53</v>
      </c>
      <c r="V3223" s="15" t="s">
        <v>45548</v>
      </c>
      <c r="W3223" s="15" t="s">
        <v>54</v>
      </c>
      <c r="X3223" s="15" t="str">
        <f>_xlfn.XLOOKUP(_LOOKUP[[#This Row],[AdjusterMemberName]],_Adjuster[Adjuster Name],_Adjuster[Email],,0)</f>
        <v>JRubalcava@knightcompany.com</v>
      </c>
      <c r="Y3223" s="15" t="str">
        <f>_xlfn.XLOOKUP(_LOOKUP[[#This Row],[AdjusterMemberName]],_Adjuster[Adjuster Name],_Adjuster[Phone Number],,0)</f>
        <v>424-559-5420</v>
      </c>
      <c r="Z3223" s="15" t="s">
        <v>22717</v>
      </c>
      <c r="AA32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26307 Kathy Ln, Hemet  CA 92544</v>
      </c>
      <c r="AB3223" s="15"/>
    </row>
    <row r="3224" spans="1:28" x14ac:dyDescent="0.3">
      <c r="A3224" s="14">
        <v>1</v>
      </c>
      <c r="B3224" s="14">
        <v>1</v>
      </c>
      <c r="C3224" s="15" t="s">
        <v>23178</v>
      </c>
      <c r="D3224" s="15" t="s">
        <v>23178</v>
      </c>
      <c r="E3224" s="15">
        <v>45578</v>
      </c>
      <c r="F3224" s="15" t="s">
        <v>23179</v>
      </c>
      <c r="G3224" s="15">
        <v>45524</v>
      </c>
      <c r="H3224" s="15">
        <v>45708</v>
      </c>
      <c r="I3224" s="15" t="s">
        <v>23180</v>
      </c>
      <c r="J3224" s="15" t="s">
        <v>23181</v>
      </c>
      <c r="K3224" s="15" t="s">
        <v>45646</v>
      </c>
      <c r="L3224" s="15" t="s">
        <v>139</v>
      </c>
      <c r="M3224" s="15" t="s">
        <v>470</v>
      </c>
      <c r="N3224" s="14">
        <v>2002</v>
      </c>
      <c r="O3224" s="15" t="s">
        <v>23182</v>
      </c>
      <c r="P3224" s="15" t="s">
        <v>106</v>
      </c>
      <c r="Q3224" s="15" t="s">
        <v>47065</v>
      </c>
      <c r="R3224" s="15" t="s">
        <v>23183</v>
      </c>
      <c r="S3224" s="15" t="s">
        <v>23184</v>
      </c>
      <c r="T3224" s="15" t="s">
        <v>3838</v>
      </c>
      <c r="U3224" s="15" t="s">
        <v>53</v>
      </c>
      <c r="V3224" s="15" t="s">
        <v>45596</v>
      </c>
      <c r="W3224" s="15" t="s">
        <v>3307</v>
      </c>
      <c r="X3224" s="15" t="e">
        <f>_xlfn.XLOOKUP(_LOOKUP[[#This Row],[AdjusterMemberName]],_Adjuster[Adjuster Name],_Adjuster[Email],,0)</f>
        <v>#N/A</v>
      </c>
      <c r="Y3224" s="15" t="e">
        <f>_xlfn.XLOOKUP(_LOOKUP[[#This Row],[AdjusterMemberName]],_Adjuster[Adjuster Name],_Adjuster[Phone Number],,0)</f>
        <v>#N/A</v>
      </c>
      <c r="Z3224" s="15" t="s">
        <v>23185</v>
      </c>
      <c r="AA32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7101 Whitsett Ave Apt 1, North Hollywood  CA 91605</v>
      </c>
      <c r="AB3224" s="15"/>
    </row>
    <row r="3225" spans="1:28" x14ac:dyDescent="0.3">
      <c r="A3225" s="14">
        <v>1</v>
      </c>
      <c r="B3225" s="14">
        <v>1</v>
      </c>
      <c r="C3225" s="15" t="s">
        <v>28313</v>
      </c>
      <c r="D3225" s="15" t="s">
        <v>28313</v>
      </c>
      <c r="E3225" s="15">
        <v>45578</v>
      </c>
      <c r="F3225" s="15" t="s">
        <v>28314</v>
      </c>
      <c r="G3225" s="15">
        <v>45572</v>
      </c>
      <c r="H3225" s="15">
        <v>45754</v>
      </c>
      <c r="I3225" s="15" t="s">
        <v>28315</v>
      </c>
      <c r="J3225" s="15" t="s">
        <v>28316</v>
      </c>
      <c r="K3225" s="15" t="s">
        <v>46395</v>
      </c>
      <c r="L3225" s="15" t="s">
        <v>139</v>
      </c>
      <c r="M3225" s="15" t="s">
        <v>1372</v>
      </c>
      <c r="N3225" s="14">
        <v>2014</v>
      </c>
      <c r="O3225" s="15" t="s">
        <v>28317</v>
      </c>
      <c r="P3225" s="15" t="s">
        <v>106</v>
      </c>
      <c r="Q3225" s="15" t="s">
        <v>47065</v>
      </c>
      <c r="R3225" s="15" t="s">
        <v>28318</v>
      </c>
      <c r="S3225" s="15" t="s">
        <v>28319</v>
      </c>
      <c r="T3225" s="15" t="s">
        <v>2072</v>
      </c>
      <c r="U3225" s="15" t="s">
        <v>53</v>
      </c>
      <c r="V3225" s="15" t="s">
        <v>45733</v>
      </c>
      <c r="W3225" s="15" t="s">
        <v>264</v>
      </c>
      <c r="X3225" s="15" t="str">
        <f>_xlfn.XLOOKUP(_LOOKUP[[#This Row],[AdjusterMemberName]],_Adjuster[Adjuster Name],_Adjuster[Email],,0)</f>
        <v>sBonnevie@knightcompany.com</v>
      </c>
      <c r="Y3225" s="15" t="str">
        <f>_xlfn.XLOOKUP(_LOOKUP[[#This Row],[AdjusterMemberName]],_Adjuster[Adjuster Name],_Adjuster[Phone Number],,0)</f>
        <v>323-692-4064</v>
      </c>
      <c r="Z3225" s="15" t="s">
        <v>28320</v>
      </c>
      <c r="AA32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8725 Boxwood Ct, Fontana  CA 92335</v>
      </c>
      <c r="AB3225" s="15"/>
    </row>
    <row r="3226" spans="1:28" x14ac:dyDescent="0.3">
      <c r="A3226" s="14">
        <v>1</v>
      </c>
      <c r="B3226" s="14">
        <v>1</v>
      </c>
      <c r="C3226" s="15" t="s">
        <v>22384</v>
      </c>
      <c r="D3226" s="15" t="s">
        <v>22384</v>
      </c>
      <c r="E3226" s="15">
        <v>45577</v>
      </c>
      <c r="F3226" s="15" t="s">
        <v>22385</v>
      </c>
      <c r="G3226" s="15">
        <v>45562</v>
      </c>
      <c r="H3226" s="15">
        <v>45743</v>
      </c>
      <c r="I3226" s="15" t="s">
        <v>22386</v>
      </c>
      <c r="J3226" s="15" t="s">
        <v>22387</v>
      </c>
      <c r="K3226" s="15" t="s">
        <v>45509</v>
      </c>
      <c r="L3226" s="15" t="s">
        <v>103</v>
      </c>
      <c r="M3226" s="15" t="s">
        <v>104</v>
      </c>
      <c r="N3226" s="14">
        <v>2021</v>
      </c>
      <c r="O3226" s="15" t="s">
        <v>22388</v>
      </c>
      <c r="P3226" s="15" t="s">
        <v>106</v>
      </c>
      <c r="Q3226" s="15" t="s">
        <v>46922</v>
      </c>
      <c r="R3226" s="15" t="s">
        <v>22389</v>
      </c>
      <c r="S3226" s="15" t="s">
        <v>22390</v>
      </c>
      <c r="T3226" s="15" t="s">
        <v>174</v>
      </c>
      <c r="U3226" s="15" t="s">
        <v>53</v>
      </c>
      <c r="V3226" s="15" t="s">
        <v>45342</v>
      </c>
      <c r="W3226" s="15" t="s">
        <v>1658</v>
      </c>
      <c r="X3226" s="15" t="str">
        <f>_xlfn.XLOOKUP(_LOOKUP[[#This Row],[AdjusterMemberName]],_Adjuster[Adjuster Name],_Adjuster[Email],,0)</f>
        <v>RDavila@knightcompany.com</v>
      </c>
      <c r="Y3226" s="15" t="str">
        <f>_xlfn.XLOOKUP(_LOOKUP[[#This Row],[AdjusterMemberName]],_Adjuster[Adjuster Name],_Adjuster[Phone Number],,0)</f>
        <v>424-559-5663</v>
      </c>
      <c r="Z3226" s="15" t="s">
        <v>22391</v>
      </c>
      <c r="AA32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140 W 91St St, Los Angeles  CA 90003</v>
      </c>
      <c r="AB3226" s="15"/>
    </row>
    <row r="3227" spans="1:28" x14ac:dyDescent="0.3">
      <c r="A3227" s="14">
        <v>1</v>
      </c>
      <c r="B3227" s="14">
        <v>1</v>
      </c>
      <c r="C3227" s="15" t="s">
        <v>22477</v>
      </c>
      <c r="D3227" s="15" t="s">
        <v>22477</v>
      </c>
      <c r="E3227" s="15">
        <v>45577</v>
      </c>
      <c r="F3227" s="15" t="s">
        <v>22478</v>
      </c>
      <c r="G3227" s="15">
        <v>45575</v>
      </c>
      <c r="H3227" s="15">
        <v>45757</v>
      </c>
      <c r="I3227" s="15" t="s">
        <v>22479</v>
      </c>
      <c r="J3227" s="15" t="s">
        <v>22480</v>
      </c>
      <c r="K3227" s="15" t="s">
        <v>46238</v>
      </c>
      <c r="L3227" s="15" t="s">
        <v>281</v>
      </c>
      <c r="M3227" s="15" t="s">
        <v>4161</v>
      </c>
      <c r="N3227" s="14">
        <v>2024</v>
      </c>
      <c r="O3227" s="15" t="s">
        <v>22481</v>
      </c>
      <c r="P3227" s="15" t="s">
        <v>106</v>
      </c>
      <c r="Q3227" s="15" t="s">
        <v>47113</v>
      </c>
      <c r="R3227" s="15" t="s">
        <v>21663</v>
      </c>
      <c r="S3227" s="15" t="s">
        <v>22482</v>
      </c>
      <c r="T3227" s="15" t="s">
        <v>243</v>
      </c>
      <c r="U3227" s="15" t="s">
        <v>53</v>
      </c>
      <c r="V3227" s="15" t="s">
        <v>45595</v>
      </c>
      <c r="W3227" s="15" t="s">
        <v>175</v>
      </c>
      <c r="X3227" s="15" t="e">
        <f>_xlfn.XLOOKUP(_LOOKUP[[#This Row],[AdjusterMemberName]],_Adjuster[Adjuster Name],_Adjuster[Email],,0)</f>
        <v>#N/A</v>
      </c>
      <c r="Y3227" s="15" t="e">
        <f>_xlfn.XLOOKUP(_LOOKUP[[#This Row],[AdjusterMemberName]],_Adjuster[Adjuster Name],_Adjuster[Phone Number],,0)</f>
        <v>#N/A</v>
      </c>
      <c r="Z3227" s="15" t="s">
        <v>22483</v>
      </c>
      <c r="AA32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27781 Van Buren Ave, Menifee  CA 92585</v>
      </c>
      <c r="AB3227" s="15"/>
    </row>
    <row r="3228" spans="1:28" x14ac:dyDescent="0.3">
      <c r="A3228" s="14">
        <v>1</v>
      </c>
      <c r="B3228" s="14">
        <v>1</v>
      </c>
      <c r="C3228" s="15" t="s">
        <v>22486</v>
      </c>
      <c r="D3228" s="15" t="s">
        <v>22486</v>
      </c>
      <c r="E3228" s="15">
        <v>45577</v>
      </c>
      <c r="F3228" s="15" t="s">
        <v>22487</v>
      </c>
      <c r="G3228" s="15">
        <v>45434</v>
      </c>
      <c r="H3228" s="15">
        <v>45618</v>
      </c>
      <c r="I3228" s="15" t="s">
        <v>22488</v>
      </c>
      <c r="J3228" s="15" t="s">
        <v>22489</v>
      </c>
      <c r="K3228" s="15" t="s">
        <v>45554</v>
      </c>
      <c r="L3228" s="15" t="s">
        <v>91</v>
      </c>
      <c r="M3228" s="15" t="s">
        <v>352</v>
      </c>
      <c r="N3228" s="14">
        <v>2021</v>
      </c>
      <c r="O3228" s="15" t="s">
        <v>22490</v>
      </c>
      <c r="P3228" s="15" t="s">
        <v>106</v>
      </c>
      <c r="Q3228" s="15" t="s">
        <v>47124</v>
      </c>
      <c r="R3228" s="15" t="s">
        <v>3103</v>
      </c>
      <c r="S3228" s="15" t="s">
        <v>9549</v>
      </c>
      <c r="T3228" s="15" t="s">
        <v>2847</v>
      </c>
      <c r="U3228" s="15" t="s">
        <v>53</v>
      </c>
      <c r="V3228" s="15" t="s">
        <v>45672</v>
      </c>
      <c r="W3228" s="15" t="s">
        <v>1624</v>
      </c>
      <c r="X3228" s="15" t="e">
        <f>_xlfn.XLOOKUP(_LOOKUP[[#This Row],[AdjusterMemberName]],_Adjuster[Adjuster Name],_Adjuster[Email],,0)</f>
        <v>#N/A</v>
      </c>
      <c r="Y3228" s="15" t="e">
        <f>_xlfn.XLOOKUP(_LOOKUP[[#This Row],[AdjusterMemberName]],_Adjuster[Adjuster Name],_Adjuster[Phone Number],,0)</f>
        <v>#N/A</v>
      </c>
      <c r="Z3228" s="15" t="s">
        <v>22491</v>
      </c>
      <c r="AA32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626 N Azusa Ave, Azusa  CA 91702</v>
      </c>
      <c r="AB3228" s="15"/>
    </row>
    <row r="3229" spans="1:28" x14ac:dyDescent="0.3">
      <c r="A3229" s="14">
        <v>1</v>
      </c>
      <c r="B3229" s="14">
        <v>1</v>
      </c>
      <c r="C3229" s="15" t="s">
        <v>22527</v>
      </c>
      <c r="D3229" s="15" t="s">
        <v>22527</v>
      </c>
      <c r="E3229" s="15">
        <v>45577</v>
      </c>
      <c r="F3229" s="15" t="s">
        <v>22528</v>
      </c>
      <c r="G3229" s="15">
        <v>45387</v>
      </c>
      <c r="H3229" s="15">
        <v>45570</v>
      </c>
      <c r="I3229" s="15" t="s">
        <v>22529</v>
      </c>
      <c r="J3229" s="15" t="s">
        <v>22530</v>
      </c>
      <c r="K3229" s="15" t="s">
        <v>46007</v>
      </c>
      <c r="L3229" s="15" t="s">
        <v>128</v>
      </c>
      <c r="M3229" s="15" t="s">
        <v>129</v>
      </c>
      <c r="N3229" s="14">
        <v>2024</v>
      </c>
      <c r="O3229" s="15" t="s">
        <v>22531</v>
      </c>
      <c r="P3229" s="15" t="s">
        <v>106</v>
      </c>
      <c r="Q3229" s="15" t="s">
        <v>119</v>
      </c>
      <c r="R3229" s="15" t="s">
        <v>22532</v>
      </c>
      <c r="S3229" s="15" t="s">
        <v>22533</v>
      </c>
      <c r="T3229" s="15" t="s">
        <v>22534</v>
      </c>
      <c r="U3229" s="15" t="s">
        <v>53</v>
      </c>
      <c r="V3229" s="15" t="s">
        <v>46207</v>
      </c>
      <c r="W3229" s="15" t="s">
        <v>22473</v>
      </c>
      <c r="X3229" s="15" t="e">
        <f>_xlfn.XLOOKUP(_LOOKUP[[#This Row],[AdjusterMemberName]],_Adjuster[Adjuster Name],_Adjuster[Email],,0)</f>
        <v>#N/A</v>
      </c>
      <c r="Y3229" s="15" t="e">
        <f>_xlfn.XLOOKUP(_LOOKUP[[#This Row],[AdjusterMemberName]],_Adjuster[Adjuster Name],_Adjuster[Phone Number],,0)</f>
        <v>#N/A</v>
      </c>
      <c r="Z3229" s="15" t="s">
        <v>22535</v>
      </c>
      <c r="AA32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1725 Ocean Ave Apt 312, Santa Monica  CA 90401</v>
      </c>
      <c r="AB3229" s="15"/>
    </row>
    <row r="3230" spans="1:28" x14ac:dyDescent="0.3">
      <c r="A3230" s="14">
        <v>1</v>
      </c>
      <c r="B3230" s="14">
        <v>1</v>
      </c>
      <c r="C3230" s="15" t="s">
        <v>22603</v>
      </c>
      <c r="D3230" s="15" t="s">
        <v>22603</v>
      </c>
      <c r="E3230" s="15">
        <v>45577</v>
      </c>
      <c r="F3230" s="15" t="s">
        <v>22604</v>
      </c>
      <c r="G3230" s="15">
        <v>45532</v>
      </c>
      <c r="H3230" s="15">
        <v>45716</v>
      </c>
      <c r="I3230" s="15" t="s">
        <v>22605</v>
      </c>
      <c r="J3230" s="15" t="s">
        <v>22606</v>
      </c>
      <c r="K3230" s="15" t="s">
        <v>45695</v>
      </c>
      <c r="L3230" s="15" t="s">
        <v>128</v>
      </c>
      <c r="M3230" s="15" t="s">
        <v>170</v>
      </c>
      <c r="N3230" s="14">
        <v>2015</v>
      </c>
      <c r="O3230" s="15" t="s">
        <v>22607</v>
      </c>
      <c r="P3230" s="15" t="s">
        <v>106</v>
      </c>
      <c r="Q3230" s="15" t="s">
        <v>47019</v>
      </c>
      <c r="R3230" s="15" t="s">
        <v>931</v>
      </c>
      <c r="S3230" s="15" t="s">
        <v>22608</v>
      </c>
      <c r="T3230" s="15" t="s">
        <v>1366</v>
      </c>
      <c r="U3230" s="15" t="s">
        <v>53</v>
      </c>
      <c r="V3230" s="15" t="s">
        <v>45671</v>
      </c>
      <c r="W3230" s="15" t="s">
        <v>1658</v>
      </c>
      <c r="X3230" s="15" t="str">
        <f>_xlfn.XLOOKUP(_LOOKUP[[#This Row],[AdjusterMemberName]],_Adjuster[Adjuster Name],_Adjuster[Email],,0)</f>
        <v>RDavila@knightcompany.com</v>
      </c>
      <c r="Y3230" s="15" t="str">
        <f>_xlfn.XLOOKUP(_LOOKUP[[#This Row],[AdjusterMemberName]],_Adjuster[Adjuster Name],_Adjuster[Phone Number],,0)</f>
        <v>424-559-5663</v>
      </c>
      <c r="Z3230" s="15" t="s">
        <v>22609</v>
      </c>
      <c r="AA32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610 E 7Th St, Corona  CA 92879</v>
      </c>
      <c r="AB3230" s="15">
        <v>45701</v>
      </c>
    </row>
    <row r="3231" spans="1:28" x14ac:dyDescent="0.3">
      <c r="A3231" s="14">
        <v>1</v>
      </c>
      <c r="B3231" s="14">
        <v>1</v>
      </c>
      <c r="C3231" s="15" t="s">
        <v>22486</v>
      </c>
      <c r="D3231" s="15" t="s">
        <v>22693</v>
      </c>
      <c r="E3231" s="15">
        <v>45577</v>
      </c>
      <c r="F3231" s="15" t="s">
        <v>22487</v>
      </c>
      <c r="G3231" s="15">
        <v>45434</v>
      </c>
      <c r="H3231" s="15">
        <v>45618</v>
      </c>
      <c r="I3231" s="15" t="s">
        <v>22694</v>
      </c>
      <c r="J3231" s="15" t="s">
        <v>22489</v>
      </c>
      <c r="K3231" s="15" t="s">
        <v>45554</v>
      </c>
      <c r="L3231" s="15" t="s">
        <v>103</v>
      </c>
      <c r="M3231" s="15" t="s">
        <v>104</v>
      </c>
      <c r="N3231" s="14">
        <v>2024</v>
      </c>
      <c r="O3231" s="15" t="s">
        <v>22695</v>
      </c>
      <c r="P3231" s="15" t="s">
        <v>106</v>
      </c>
      <c r="Q3231" s="15" t="s">
        <v>47124</v>
      </c>
      <c r="R3231" s="15" t="s">
        <v>3103</v>
      </c>
      <c r="S3231" s="15" t="s">
        <v>9549</v>
      </c>
      <c r="T3231" s="15" t="s">
        <v>2847</v>
      </c>
      <c r="U3231" s="15" t="s">
        <v>53</v>
      </c>
      <c r="V3231" s="15" t="s">
        <v>45672</v>
      </c>
      <c r="W3231" s="15" t="s">
        <v>1624</v>
      </c>
      <c r="X3231" s="15" t="e">
        <f>_xlfn.XLOOKUP(_LOOKUP[[#This Row],[AdjusterMemberName]],_Adjuster[Adjuster Name],_Adjuster[Email],,0)</f>
        <v>#N/A</v>
      </c>
      <c r="Y3231" s="15" t="e">
        <f>_xlfn.XLOOKUP(_LOOKUP[[#This Row],[AdjusterMemberName]],_Adjuster[Adjuster Name],_Adjuster[Phone Number],,0)</f>
        <v>#N/A</v>
      </c>
      <c r="Z3231" s="15" t="s">
        <v>22491</v>
      </c>
      <c r="AA32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626 N Azusa Ave, Azusa  CA 91702</v>
      </c>
      <c r="AB3231" s="15"/>
    </row>
    <row r="3232" spans="1:28" x14ac:dyDescent="0.3">
      <c r="A3232" s="14">
        <v>1</v>
      </c>
      <c r="B3232" s="14">
        <v>1</v>
      </c>
      <c r="C3232" s="15" t="s">
        <v>22343</v>
      </c>
      <c r="D3232" s="15" t="s">
        <v>22344</v>
      </c>
      <c r="E3232" s="15">
        <v>45576</v>
      </c>
      <c r="F3232" s="15" t="s">
        <v>22345</v>
      </c>
      <c r="G3232" s="15">
        <v>45461</v>
      </c>
      <c r="H3232" s="15">
        <v>45644</v>
      </c>
      <c r="I3232" s="15" t="s">
        <v>22346</v>
      </c>
      <c r="J3232" s="15" t="s">
        <v>22347</v>
      </c>
      <c r="K3232" s="15" t="s">
        <v>45765</v>
      </c>
      <c r="L3232" s="15" t="s">
        <v>128</v>
      </c>
      <c r="M3232" s="15" t="s">
        <v>170</v>
      </c>
      <c r="N3232" s="14">
        <v>2024</v>
      </c>
      <c r="O3232" s="15" t="s">
        <v>22348</v>
      </c>
      <c r="P3232" s="15" t="s">
        <v>106</v>
      </c>
      <c r="Q3232" s="15" t="s">
        <v>47073</v>
      </c>
      <c r="R3232" s="15" t="s">
        <v>1237</v>
      </c>
      <c r="S3232" s="15" t="s">
        <v>22349</v>
      </c>
      <c r="T3232" s="15" t="s">
        <v>174</v>
      </c>
      <c r="U3232" s="15" t="s">
        <v>53</v>
      </c>
      <c r="V3232" s="15" t="s">
        <v>45367</v>
      </c>
      <c r="W3232" s="15" t="s">
        <v>1357</v>
      </c>
      <c r="X3232" s="15" t="str">
        <f>_xlfn.XLOOKUP(_LOOKUP[[#This Row],[AdjusterMemberName]],_Adjuster[Adjuster Name],_Adjuster[Email],,0)</f>
        <v>jRivera1@knightcompany.com</v>
      </c>
      <c r="Y3232" s="15" t="str">
        <f>_xlfn.XLOOKUP(_LOOKUP[[#This Row],[AdjusterMemberName]],_Adjuster[Adjuster Name],_Adjuster[Phone Number],,0)</f>
        <v>424-559-5239</v>
      </c>
      <c r="Z3232" s="15" t="s">
        <v>22350</v>
      </c>
      <c r="AA32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1374 E 21St St, Los Angeles  CA 90011</v>
      </c>
      <c r="AB3232" s="15"/>
    </row>
    <row r="3233" spans="1:28" x14ac:dyDescent="0.3">
      <c r="A3233" s="14">
        <v>1</v>
      </c>
      <c r="B3233" s="14">
        <v>1</v>
      </c>
      <c r="C3233" s="15" t="s">
        <v>22362</v>
      </c>
      <c r="D3233" s="15" t="s">
        <v>22362</v>
      </c>
      <c r="E3233" s="15">
        <v>45576</v>
      </c>
      <c r="F3233" s="15" t="s">
        <v>22363</v>
      </c>
      <c r="G3233" s="15">
        <v>45572</v>
      </c>
      <c r="H3233" s="15">
        <v>45754</v>
      </c>
      <c r="I3233" s="15" t="s">
        <v>22364</v>
      </c>
      <c r="J3233" s="15" t="s">
        <v>22365</v>
      </c>
      <c r="K3233" s="15" t="s">
        <v>45759</v>
      </c>
      <c r="L3233" s="15" t="s">
        <v>281</v>
      </c>
      <c r="M3233" s="15" t="s">
        <v>282</v>
      </c>
      <c r="N3233" s="14">
        <v>2016</v>
      </c>
      <c r="O3233" s="15" t="s">
        <v>22366</v>
      </c>
      <c r="P3233" s="15" t="s">
        <v>106</v>
      </c>
      <c r="Q3233" s="15" t="s">
        <v>47019</v>
      </c>
      <c r="R3233" s="15" t="s">
        <v>6566</v>
      </c>
      <c r="S3233" s="15" t="s">
        <v>22367</v>
      </c>
      <c r="T3233" s="15" t="s">
        <v>22368</v>
      </c>
      <c r="U3233" s="15" t="s">
        <v>53</v>
      </c>
      <c r="V3233" s="15" t="s">
        <v>45737</v>
      </c>
      <c r="W3233" s="15" t="s">
        <v>264</v>
      </c>
      <c r="X3233" s="15" t="str">
        <f>_xlfn.XLOOKUP(_LOOKUP[[#This Row],[AdjusterMemberName]],_Adjuster[Adjuster Name],_Adjuster[Email],,0)</f>
        <v>sBonnevie@knightcompany.com</v>
      </c>
      <c r="Y3233" s="15" t="str">
        <f>_xlfn.XLOOKUP(_LOOKUP[[#This Row],[AdjusterMemberName]],_Adjuster[Adjuster Name],_Adjuster[Phone Number],,0)</f>
        <v>323-692-4064</v>
      </c>
      <c r="Z3233" s="15" t="s">
        <v>22369</v>
      </c>
      <c r="AA32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33324 9Th St, Union City  CA 94587</v>
      </c>
      <c r="AB3233" s="15"/>
    </row>
    <row r="3234" spans="1:28" x14ac:dyDescent="0.3">
      <c r="A3234" s="14">
        <v>1</v>
      </c>
      <c r="B3234" s="14">
        <v>1</v>
      </c>
      <c r="C3234" s="15" t="s">
        <v>22370</v>
      </c>
      <c r="D3234" s="15" t="s">
        <v>22370</v>
      </c>
      <c r="E3234" s="15">
        <v>45576</v>
      </c>
      <c r="F3234" s="15" t="s">
        <v>22371</v>
      </c>
      <c r="G3234" s="15">
        <v>45479</v>
      </c>
      <c r="H3234" s="15">
        <v>45663</v>
      </c>
      <c r="I3234" s="15" t="s">
        <v>22372</v>
      </c>
      <c r="J3234" s="15" t="s">
        <v>22373</v>
      </c>
      <c r="K3234" s="15" t="s">
        <v>45950</v>
      </c>
      <c r="L3234" s="15" t="s">
        <v>128</v>
      </c>
      <c r="M3234" s="15" t="s">
        <v>129</v>
      </c>
      <c r="N3234" s="14">
        <v>2024</v>
      </c>
      <c r="O3234" s="15" t="s">
        <v>22374</v>
      </c>
      <c r="P3234" s="15" t="s">
        <v>106</v>
      </c>
      <c r="Q3234" s="15" t="s">
        <v>47073</v>
      </c>
      <c r="R3234" s="15" t="s">
        <v>2219</v>
      </c>
      <c r="S3234" s="15" t="s">
        <v>22375</v>
      </c>
      <c r="T3234" s="15" t="s">
        <v>174</v>
      </c>
      <c r="U3234" s="15" t="s">
        <v>53</v>
      </c>
      <c r="V3234" s="15" t="s">
        <v>46528</v>
      </c>
      <c r="W3234" s="15" t="s">
        <v>850</v>
      </c>
      <c r="X3234" s="15" t="e">
        <f>_xlfn.XLOOKUP(_LOOKUP[[#This Row],[AdjusterMemberName]],_Adjuster[Adjuster Name],_Adjuster[Email],,0)</f>
        <v>#N/A</v>
      </c>
      <c r="Y3234" s="15" t="e">
        <f>_xlfn.XLOOKUP(_LOOKUP[[#This Row],[AdjusterMemberName]],_Adjuster[Adjuster Name],_Adjuster[Phone Number],,0)</f>
        <v>#N/A</v>
      </c>
      <c r="Z3234" s="15" t="s">
        <v>22376</v>
      </c>
      <c r="AA32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1804 1/2 S Central Ave, Los Angeles  CA 90021</v>
      </c>
      <c r="AB3234" s="15"/>
    </row>
    <row r="3235" spans="1:28" x14ac:dyDescent="0.3">
      <c r="A3235" s="14">
        <v>1</v>
      </c>
      <c r="B3235" s="14">
        <v>1</v>
      </c>
      <c r="C3235" s="15" t="s">
        <v>18553</v>
      </c>
      <c r="D3235" s="15" t="s">
        <v>18553</v>
      </c>
      <c r="E3235" s="15">
        <v>45576</v>
      </c>
      <c r="F3235" s="15" t="s">
        <v>18554</v>
      </c>
      <c r="G3235" s="15">
        <v>45501</v>
      </c>
      <c r="H3235" s="15">
        <v>45685</v>
      </c>
      <c r="I3235" s="15" t="s">
        <v>22382</v>
      </c>
      <c r="J3235" s="15" t="s">
        <v>22383</v>
      </c>
      <c r="K3235" s="15" t="s">
        <v>45646</v>
      </c>
      <c r="L3235" s="15" t="s">
        <v>128</v>
      </c>
      <c r="M3235" s="15" t="s">
        <v>129</v>
      </c>
      <c r="N3235" s="14">
        <v>2017</v>
      </c>
      <c r="O3235" s="15" t="s">
        <v>18557</v>
      </c>
      <c r="P3235" s="15" t="s">
        <v>106</v>
      </c>
      <c r="Q3235" s="15" t="s">
        <v>47019</v>
      </c>
      <c r="R3235" s="15" t="s">
        <v>12849</v>
      </c>
      <c r="S3235" s="15" t="s">
        <v>18558</v>
      </c>
      <c r="T3235" s="15" t="s">
        <v>174</v>
      </c>
      <c r="U3235" s="15" t="s">
        <v>53</v>
      </c>
      <c r="V3235" s="15" t="s">
        <v>45441</v>
      </c>
      <c r="W3235" s="15" t="s">
        <v>54</v>
      </c>
      <c r="X3235" s="15" t="str">
        <f>_xlfn.XLOOKUP(_LOOKUP[[#This Row],[AdjusterMemberName]],_Adjuster[Adjuster Name],_Adjuster[Email],,0)</f>
        <v>JRubalcava@knightcompany.com</v>
      </c>
      <c r="Y3235" s="15" t="str">
        <f>_xlfn.XLOOKUP(_LOOKUP[[#This Row],[AdjusterMemberName]],_Adjuster[Adjuster Name],_Adjuster[Phone Number],,0)</f>
        <v>424-559-5420</v>
      </c>
      <c r="Z3235" s="15" t="s">
        <v>18559</v>
      </c>
      <c r="AA32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1254 W 59Th St, Los Angeles  CA 90044</v>
      </c>
      <c r="AB3235" s="15"/>
    </row>
    <row r="3236" spans="1:28" x14ac:dyDescent="0.3">
      <c r="A3236" s="14">
        <v>1</v>
      </c>
      <c r="B3236" s="14">
        <v>1</v>
      </c>
      <c r="C3236" s="15" t="s">
        <v>22410</v>
      </c>
      <c r="D3236" s="15" t="s">
        <v>22410</v>
      </c>
      <c r="E3236" s="15">
        <v>45576</v>
      </c>
      <c r="F3236" s="15" t="s">
        <v>22411</v>
      </c>
      <c r="G3236" s="15">
        <v>45560</v>
      </c>
      <c r="H3236" s="15">
        <v>45741</v>
      </c>
      <c r="I3236" s="15" t="s">
        <v>22412</v>
      </c>
      <c r="J3236" s="15" t="s">
        <v>22413</v>
      </c>
      <c r="K3236" s="15" t="s">
        <v>45356</v>
      </c>
      <c r="L3236" s="15" t="s">
        <v>201</v>
      </c>
      <c r="M3236" s="15" t="s">
        <v>3844</v>
      </c>
      <c r="N3236" s="14">
        <v>2014</v>
      </c>
      <c r="O3236" s="15" t="s">
        <v>22414</v>
      </c>
      <c r="P3236" s="15" t="s">
        <v>106</v>
      </c>
      <c r="Q3236" s="15" t="s">
        <v>47019</v>
      </c>
      <c r="R3236" s="15" t="s">
        <v>22415</v>
      </c>
      <c r="S3236" s="15" t="s">
        <v>22416</v>
      </c>
      <c r="T3236" s="15" t="s">
        <v>174</v>
      </c>
      <c r="U3236" s="15" t="s">
        <v>53</v>
      </c>
      <c r="V3236" s="15" t="s">
        <v>45441</v>
      </c>
      <c r="W3236" s="15" t="s">
        <v>175</v>
      </c>
      <c r="X3236" s="15" t="e">
        <f>_xlfn.XLOOKUP(_LOOKUP[[#This Row],[AdjusterMemberName]],_Adjuster[Adjuster Name],_Adjuster[Email],,0)</f>
        <v>#N/A</v>
      </c>
      <c r="Y3236" s="15" t="e">
        <f>_xlfn.XLOOKUP(_LOOKUP[[#This Row],[AdjusterMemberName]],_Adjuster[Adjuster Name],_Adjuster[Phone Number],,0)</f>
        <v>#N/A</v>
      </c>
      <c r="Z3236" s="15" t="s">
        <v>22417</v>
      </c>
      <c r="AA32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1247 W 105Th St, Los Angeles  CA 90044</v>
      </c>
      <c r="AB3236" s="15">
        <v>45593</v>
      </c>
    </row>
    <row r="3237" spans="1:28" x14ac:dyDescent="0.3">
      <c r="A3237" s="14">
        <v>1</v>
      </c>
      <c r="B3237" s="14">
        <v>1</v>
      </c>
      <c r="C3237" s="15" t="s">
        <v>22418</v>
      </c>
      <c r="D3237" s="15" t="s">
        <v>22418</v>
      </c>
      <c r="E3237" s="15">
        <v>45576</v>
      </c>
      <c r="F3237" s="15" t="s">
        <v>22419</v>
      </c>
      <c r="G3237" s="15">
        <v>45564</v>
      </c>
      <c r="H3237" s="15">
        <v>45745</v>
      </c>
      <c r="I3237" s="15" t="s">
        <v>22420</v>
      </c>
      <c r="J3237" s="15" t="s">
        <v>22421</v>
      </c>
      <c r="K3237" s="15" t="s">
        <v>46101</v>
      </c>
      <c r="L3237" s="15" t="s">
        <v>103</v>
      </c>
      <c r="M3237" s="15" t="s">
        <v>1523</v>
      </c>
      <c r="N3237" s="14">
        <v>2013</v>
      </c>
      <c r="O3237" s="15" t="s">
        <v>22422</v>
      </c>
      <c r="P3237" s="15" t="s">
        <v>106</v>
      </c>
      <c r="Q3237" s="15" t="s">
        <v>47061</v>
      </c>
      <c r="R3237" s="15" t="s">
        <v>22423</v>
      </c>
      <c r="S3237" s="15" t="s">
        <v>22424</v>
      </c>
      <c r="T3237" s="15" t="s">
        <v>3296</v>
      </c>
      <c r="U3237" s="15" t="s">
        <v>53</v>
      </c>
      <c r="V3237" s="15" t="s">
        <v>45819</v>
      </c>
      <c r="W3237" s="15" t="s">
        <v>3307</v>
      </c>
      <c r="X3237" s="15" t="e">
        <f>_xlfn.XLOOKUP(_LOOKUP[[#This Row],[AdjusterMemberName]],_Adjuster[Adjuster Name],_Adjuster[Email],,0)</f>
        <v>#N/A</v>
      </c>
      <c r="Y3237" s="15" t="e">
        <f>_xlfn.XLOOKUP(_LOOKUP[[#This Row],[AdjusterMemberName]],_Adjuster[Adjuster Name],_Adjuster[Phone Number],,0)</f>
        <v>#N/A</v>
      </c>
      <c r="Z3237" s="15" t="s">
        <v>22425</v>
      </c>
      <c r="AA32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6420 E Olympic Blvd, East Los Angeles  CA 90022</v>
      </c>
      <c r="AB3237" s="15"/>
    </row>
    <row r="3238" spans="1:28" x14ac:dyDescent="0.3">
      <c r="A3238" s="14">
        <v>1</v>
      </c>
      <c r="B3238" s="14">
        <v>1</v>
      </c>
      <c r="C3238" s="15" t="s">
        <v>22426</v>
      </c>
      <c r="D3238" s="15" t="s">
        <v>22427</v>
      </c>
      <c r="E3238" s="15">
        <v>45576</v>
      </c>
      <c r="F3238" s="15" t="s">
        <v>22428</v>
      </c>
      <c r="G3238" s="15">
        <v>45414</v>
      </c>
      <c r="H3238" s="15">
        <v>45598</v>
      </c>
      <c r="I3238" s="15" t="s">
        <v>22429</v>
      </c>
      <c r="J3238" s="15" t="s">
        <v>22430</v>
      </c>
      <c r="K3238" s="15" t="s">
        <v>45872</v>
      </c>
      <c r="L3238" s="15" t="s">
        <v>103</v>
      </c>
      <c r="M3238" s="15" t="s">
        <v>1503</v>
      </c>
      <c r="N3238" s="14">
        <v>2020</v>
      </c>
      <c r="O3238" s="15" t="s">
        <v>22431</v>
      </c>
      <c r="P3238" s="15" t="s">
        <v>106</v>
      </c>
      <c r="Q3238" s="15" t="s">
        <v>119</v>
      </c>
      <c r="R3238" s="15" t="s">
        <v>22432</v>
      </c>
      <c r="S3238" s="15" t="s">
        <v>22433</v>
      </c>
      <c r="T3238" s="15" t="s">
        <v>22434</v>
      </c>
      <c r="U3238" s="15" t="s">
        <v>53</v>
      </c>
      <c r="V3238" s="15" t="s">
        <v>45558</v>
      </c>
      <c r="W3238" s="15" t="s">
        <v>264</v>
      </c>
      <c r="X3238" s="15" t="str">
        <f>_xlfn.XLOOKUP(_LOOKUP[[#This Row],[AdjusterMemberName]],_Adjuster[Adjuster Name],_Adjuster[Email],,0)</f>
        <v>sBonnevie@knightcompany.com</v>
      </c>
      <c r="Y3238" s="15" t="str">
        <f>_xlfn.XLOOKUP(_LOOKUP[[#This Row],[AdjusterMemberName]],_Adjuster[Adjuster Name],_Adjuster[Phone Number],,0)</f>
        <v>323-692-4064</v>
      </c>
      <c r="Z3238" s="15" t="s">
        <v>22435</v>
      </c>
      <c r="AA32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19345 Castlerock Trl, Lake Mathews  CA 92570</v>
      </c>
      <c r="AB3238" s="15"/>
    </row>
    <row r="3239" spans="1:28" x14ac:dyDescent="0.3">
      <c r="A3239" s="14">
        <v>1</v>
      </c>
      <c r="B3239" s="14">
        <v>1</v>
      </c>
      <c r="C3239" s="15" t="s">
        <v>22184</v>
      </c>
      <c r="D3239" s="15" t="s">
        <v>22453</v>
      </c>
      <c r="E3239" s="15">
        <v>45576</v>
      </c>
      <c r="F3239" s="15" t="s">
        <v>22185</v>
      </c>
      <c r="G3239" s="15">
        <v>45565</v>
      </c>
      <c r="H3239" s="15">
        <v>45746</v>
      </c>
      <c r="I3239" s="15" t="s">
        <v>22454</v>
      </c>
      <c r="J3239" s="15" t="s">
        <v>22455</v>
      </c>
      <c r="K3239" s="15" t="s">
        <v>46527</v>
      </c>
      <c r="L3239" s="15" t="s">
        <v>441</v>
      </c>
      <c r="M3239" s="15" t="s">
        <v>22456</v>
      </c>
      <c r="N3239" s="14">
        <v>2024</v>
      </c>
      <c r="O3239" s="15" t="s">
        <v>22457</v>
      </c>
      <c r="P3239" s="15" t="s">
        <v>106</v>
      </c>
      <c r="Q3239" s="15" t="s">
        <v>46978</v>
      </c>
      <c r="R3239" s="15" t="s">
        <v>22190</v>
      </c>
      <c r="S3239" s="15" t="s">
        <v>22191</v>
      </c>
      <c r="T3239" s="15" t="s">
        <v>404</v>
      </c>
      <c r="U3239" s="15" t="s">
        <v>53</v>
      </c>
      <c r="V3239" s="15" t="s">
        <v>45417</v>
      </c>
      <c r="W3239" s="15" t="s">
        <v>3184</v>
      </c>
      <c r="X3239" s="15" t="str">
        <f>_xlfn.XLOOKUP(_LOOKUP[[#This Row],[AdjusterMemberName]],_Adjuster[Adjuster Name],_Adjuster[Email],,0)</f>
        <v>mQualls@knightcompany.com</v>
      </c>
      <c r="Y3239" s="15" t="str">
        <f>_xlfn.XLOOKUP(_LOOKUP[[#This Row],[AdjusterMemberName]],_Adjuster[Adjuster Name],_Adjuster[Phone Number],,0)</f>
        <v>424-559-5436</v>
      </c>
      <c r="Z3239" s="15" t="s">
        <v>22192</v>
      </c>
      <c r="AA32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3309 Fern Ave, Palmdale  CA 93550</v>
      </c>
      <c r="AB3239" s="15"/>
    </row>
    <row r="3240" spans="1:28" x14ac:dyDescent="0.3">
      <c r="A3240" s="14">
        <v>1</v>
      </c>
      <c r="B3240" s="14">
        <v>1</v>
      </c>
      <c r="C3240" s="15" t="s">
        <v>13703</v>
      </c>
      <c r="D3240" s="15" t="s">
        <v>22626</v>
      </c>
      <c r="E3240" s="15">
        <v>45576</v>
      </c>
      <c r="F3240" s="15" t="s">
        <v>13704</v>
      </c>
      <c r="G3240" s="15">
        <v>45409</v>
      </c>
      <c r="H3240" s="15">
        <v>45592</v>
      </c>
      <c r="I3240" s="15" t="s">
        <v>22627</v>
      </c>
      <c r="J3240" s="15" t="s">
        <v>22628</v>
      </c>
      <c r="K3240" s="15" t="s">
        <v>45332</v>
      </c>
      <c r="L3240" s="15" t="s">
        <v>25</v>
      </c>
      <c r="M3240" s="15" t="s">
        <v>79</v>
      </c>
      <c r="N3240" s="14">
        <v>2003</v>
      </c>
      <c r="O3240" s="15" t="s">
        <v>22629</v>
      </c>
      <c r="P3240" s="15" t="s">
        <v>106</v>
      </c>
      <c r="Q3240" s="15" t="s">
        <v>47061</v>
      </c>
      <c r="R3240" s="15" t="s">
        <v>1559</v>
      </c>
      <c r="S3240" s="15" t="s">
        <v>13708</v>
      </c>
      <c r="T3240" s="15" t="s">
        <v>840</v>
      </c>
      <c r="U3240" s="15" t="s">
        <v>53</v>
      </c>
      <c r="V3240" s="15" t="s">
        <v>45391</v>
      </c>
      <c r="W3240" s="15" t="s">
        <v>1544</v>
      </c>
      <c r="X3240" s="15" t="str">
        <f>_xlfn.XLOOKUP(_LOOKUP[[#This Row],[AdjusterMemberName]],_Adjuster[Adjuster Name],_Adjuster[Email],,0)</f>
        <v>CRodriguez5@knightcompany.com</v>
      </c>
      <c r="Y3240" s="15" t="str">
        <f>_xlfn.XLOOKUP(_LOOKUP[[#This Row],[AdjusterMemberName]],_Adjuster[Adjuster Name],_Adjuster[Phone Number],,0)</f>
        <v>323-456-1708</v>
      </c>
      <c r="Z3240" s="15" t="s">
        <v>13709</v>
      </c>
      <c r="AA32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15530 Ute Rd, Apple Valley  CA 92307</v>
      </c>
      <c r="AB3240" s="15"/>
    </row>
    <row r="3241" spans="1:28" x14ac:dyDescent="0.3">
      <c r="A3241" s="14">
        <v>1</v>
      </c>
      <c r="B3241" s="14">
        <v>1</v>
      </c>
      <c r="C3241" s="15" t="s">
        <v>22638</v>
      </c>
      <c r="D3241" s="15" t="s">
        <v>22638</v>
      </c>
      <c r="E3241" s="15">
        <v>45576</v>
      </c>
      <c r="F3241" s="15" t="s">
        <v>22639</v>
      </c>
      <c r="G3241" s="15">
        <v>45486</v>
      </c>
      <c r="H3241" s="15">
        <v>45670</v>
      </c>
      <c r="I3241" s="15" t="s">
        <v>22640</v>
      </c>
      <c r="J3241" s="15" t="s">
        <v>22641</v>
      </c>
      <c r="K3241" s="15" t="s">
        <v>45356</v>
      </c>
      <c r="L3241" s="15" t="s">
        <v>139</v>
      </c>
      <c r="M3241" s="15" t="s">
        <v>140</v>
      </c>
      <c r="N3241" s="14">
        <v>2016</v>
      </c>
      <c r="O3241" s="15" t="s">
        <v>22642</v>
      </c>
      <c r="P3241" s="15" t="s">
        <v>106</v>
      </c>
      <c r="Q3241" s="15" t="s">
        <v>47073</v>
      </c>
      <c r="R3241" s="15" t="s">
        <v>22643</v>
      </c>
      <c r="S3241" s="15" t="s">
        <v>22644</v>
      </c>
      <c r="T3241" s="15" t="s">
        <v>8363</v>
      </c>
      <c r="U3241" s="15" t="s">
        <v>53</v>
      </c>
      <c r="V3241" s="15" t="s">
        <v>45947</v>
      </c>
      <c r="W3241" s="15" t="s">
        <v>54</v>
      </c>
      <c r="X3241" s="15" t="str">
        <f>_xlfn.XLOOKUP(_LOOKUP[[#This Row],[AdjusterMemberName]],_Adjuster[Adjuster Name],_Adjuster[Email],,0)</f>
        <v>JRubalcava@knightcompany.com</v>
      </c>
      <c r="Y3241" s="15" t="str">
        <f>_xlfn.XLOOKUP(_LOOKUP[[#This Row],[AdjusterMemberName]],_Adjuster[Adjuster Name],_Adjuster[Phone Number],,0)</f>
        <v>424-559-5420</v>
      </c>
      <c r="Z3241" s="15" t="s">
        <v>22645</v>
      </c>
      <c r="AA32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2008 Deerpark Pl Apt 243, Fullerton  CA 92831</v>
      </c>
      <c r="AB3241" s="15">
        <v>45621</v>
      </c>
    </row>
    <row r="3242" spans="1:28" x14ac:dyDescent="0.3">
      <c r="A3242" s="14">
        <v>1</v>
      </c>
      <c r="B3242" s="14">
        <v>1</v>
      </c>
      <c r="C3242" s="15" t="s">
        <v>28158</v>
      </c>
      <c r="D3242" s="15" t="s">
        <v>28159</v>
      </c>
      <c r="E3242" s="15">
        <v>45576</v>
      </c>
      <c r="F3242" s="15" t="s">
        <v>28160</v>
      </c>
      <c r="G3242" s="15">
        <v>45563</v>
      </c>
      <c r="H3242" s="15">
        <v>45744</v>
      </c>
      <c r="I3242" s="15" t="s">
        <v>28161</v>
      </c>
      <c r="J3242" s="15" t="s">
        <v>28162</v>
      </c>
      <c r="K3242" s="15" t="s">
        <v>46400</v>
      </c>
      <c r="L3242" s="15" t="s">
        <v>128</v>
      </c>
      <c r="M3242" s="15" t="s">
        <v>170</v>
      </c>
      <c r="N3242" s="14">
        <v>2009</v>
      </c>
      <c r="O3242" s="15" t="s">
        <v>28163</v>
      </c>
      <c r="P3242" s="15" t="s">
        <v>106</v>
      </c>
      <c r="Q3242" s="15" t="s">
        <v>47167</v>
      </c>
      <c r="R3242" s="15" t="s">
        <v>28164</v>
      </c>
      <c r="S3242" s="15" t="s">
        <v>28165</v>
      </c>
      <c r="T3242" s="15" t="s">
        <v>12019</v>
      </c>
      <c r="U3242" s="15" t="s">
        <v>53</v>
      </c>
      <c r="V3242" s="15" t="s">
        <v>45972</v>
      </c>
      <c r="W3242" s="15" t="s">
        <v>1049</v>
      </c>
      <c r="X3242" s="15" t="str">
        <f>_xlfn.XLOOKUP(_LOOKUP[[#This Row],[AdjusterMemberName]],_Adjuster[Adjuster Name],_Adjuster[Email],,0)</f>
        <v>cPenate@knightcompany.com</v>
      </c>
      <c r="Y3242" s="15" t="str">
        <f>_xlfn.XLOOKUP(_LOOKUP[[#This Row],[AdjusterMemberName]],_Adjuster[Adjuster Name],_Adjuster[Phone Number],,0)</f>
        <v>424-559-5385</v>
      </c>
      <c r="Z3242" s="15" t="s">
        <v>28166</v>
      </c>
      <c r="AA32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7902 11Th St, Westminster  CA 92683</v>
      </c>
      <c r="AB3242" s="15"/>
    </row>
    <row r="3243" spans="1:28" x14ac:dyDescent="0.3">
      <c r="A3243" s="14">
        <v>1</v>
      </c>
      <c r="B3243" s="14">
        <v>1</v>
      </c>
      <c r="C3243" s="15" t="s">
        <v>28379</v>
      </c>
      <c r="D3243" s="15" t="s">
        <v>28379</v>
      </c>
      <c r="E3243" s="15">
        <v>45576</v>
      </c>
      <c r="F3243" s="15" t="s">
        <v>28380</v>
      </c>
      <c r="G3243" s="15">
        <v>45475</v>
      </c>
      <c r="H3243" s="15">
        <v>45659</v>
      </c>
      <c r="I3243" s="15" t="s">
        <v>28381</v>
      </c>
      <c r="J3243" s="15" t="s">
        <v>28382</v>
      </c>
      <c r="K3243" s="15" t="s">
        <v>45388</v>
      </c>
      <c r="L3243" s="15" t="s">
        <v>103</v>
      </c>
      <c r="M3243" s="15" t="s">
        <v>2946</v>
      </c>
      <c r="N3243" s="14">
        <v>2006</v>
      </c>
      <c r="O3243" s="15" t="s">
        <v>28383</v>
      </c>
      <c r="P3243" s="15" t="s">
        <v>81</v>
      </c>
      <c r="Q3243" s="15" t="s">
        <v>47065</v>
      </c>
      <c r="R3243" s="15" t="s">
        <v>20652</v>
      </c>
      <c r="S3243" s="15" t="s">
        <v>28384</v>
      </c>
      <c r="T3243" s="15" t="s">
        <v>308</v>
      </c>
      <c r="U3243" s="15" t="s">
        <v>53</v>
      </c>
      <c r="V3243" s="15" t="s">
        <v>45530</v>
      </c>
      <c r="W3243" s="15" t="s">
        <v>1186</v>
      </c>
      <c r="X3243" s="15" t="str">
        <f>_xlfn.XLOOKUP(_LOOKUP[[#This Row],[AdjusterMemberName]],_Adjuster[Adjuster Name],_Adjuster[Email],,0)</f>
        <v>sAkinleye@knightcompany.com</v>
      </c>
      <c r="Y3243" s="15" t="str">
        <f>_xlfn.XLOOKUP(_LOOKUP[[#This Row],[AdjusterMemberName]],_Adjuster[Adjuster Name],_Adjuster[Phone Number],,0)</f>
        <v>424-559-5280</v>
      </c>
      <c r="Z3243" s="15" t="s">
        <v>28385</v>
      </c>
      <c r="AA32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7427 Potomac St, Riverside  CA 92504</v>
      </c>
      <c r="AB3243" s="15"/>
    </row>
    <row r="3244" spans="1:28" x14ac:dyDescent="0.3">
      <c r="A3244" s="14">
        <v>1</v>
      </c>
      <c r="B3244" s="14">
        <v>1</v>
      </c>
      <c r="C3244" s="15" t="s">
        <v>19761</v>
      </c>
      <c r="D3244" s="15" t="s">
        <v>19762</v>
      </c>
      <c r="E3244" s="15">
        <v>45575</v>
      </c>
      <c r="F3244" s="15" t="s">
        <v>19763</v>
      </c>
      <c r="G3244" s="15">
        <v>45447</v>
      </c>
      <c r="H3244" s="15">
        <v>45630</v>
      </c>
      <c r="I3244" s="15" t="s">
        <v>22241</v>
      </c>
      <c r="J3244" s="15" t="s">
        <v>22242</v>
      </c>
      <c r="K3244" s="15" t="s">
        <v>45341</v>
      </c>
      <c r="L3244" s="15" t="s">
        <v>314</v>
      </c>
      <c r="M3244" s="15" t="s">
        <v>3313</v>
      </c>
      <c r="N3244" s="14">
        <v>2019</v>
      </c>
      <c r="O3244" s="15" t="s">
        <v>19766</v>
      </c>
      <c r="P3244" s="15" t="s">
        <v>106</v>
      </c>
      <c r="Q3244" s="15" t="s">
        <v>47078</v>
      </c>
      <c r="R3244" s="15" t="s">
        <v>19767</v>
      </c>
      <c r="S3244" s="15" t="s">
        <v>19768</v>
      </c>
      <c r="T3244" s="15" t="s">
        <v>174</v>
      </c>
      <c r="U3244" s="15" t="s">
        <v>53</v>
      </c>
      <c r="V3244" s="15" t="s">
        <v>45351</v>
      </c>
      <c r="W3244" s="15" t="s">
        <v>1357</v>
      </c>
      <c r="X3244" s="15" t="str">
        <f>_xlfn.XLOOKUP(_LOOKUP[[#This Row],[AdjusterMemberName]],_Adjuster[Adjuster Name],_Adjuster[Email],,0)</f>
        <v>jRivera1@knightcompany.com</v>
      </c>
      <c r="Y3244" s="15" t="str">
        <f>_xlfn.XLOOKUP(_LOOKUP[[#This Row],[AdjusterMemberName]],_Adjuster[Adjuster Name],_Adjuster[Phone Number],,0)</f>
        <v>424-559-5239</v>
      </c>
      <c r="Z3244" s="15" t="s">
        <v>19769</v>
      </c>
      <c r="AA32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443 1/2 W 49Th St, Los Angeles  CA 90037</v>
      </c>
      <c r="AB3244" s="15"/>
    </row>
    <row r="3245" spans="1:28" x14ac:dyDescent="0.3">
      <c r="A3245" s="14">
        <v>1</v>
      </c>
      <c r="B3245" s="14">
        <v>1</v>
      </c>
      <c r="C3245" s="15" t="s">
        <v>22258</v>
      </c>
      <c r="D3245" s="15" t="s">
        <v>22259</v>
      </c>
      <c r="E3245" s="15">
        <v>45575</v>
      </c>
      <c r="F3245" s="15" t="s">
        <v>22260</v>
      </c>
      <c r="G3245" s="15">
        <v>45407</v>
      </c>
      <c r="H3245" s="15">
        <v>45590</v>
      </c>
      <c r="I3245" s="15" t="s">
        <v>22261</v>
      </c>
      <c r="J3245" s="15" t="s">
        <v>22262</v>
      </c>
      <c r="K3245" s="15" t="s">
        <v>45545</v>
      </c>
      <c r="L3245" s="15" t="s">
        <v>314</v>
      </c>
      <c r="M3245" s="15" t="s">
        <v>1409</v>
      </c>
      <c r="N3245" s="14">
        <v>2010</v>
      </c>
      <c r="O3245" s="15" t="s">
        <v>22263</v>
      </c>
      <c r="P3245" s="15" t="s">
        <v>106</v>
      </c>
      <c r="Q3245" s="15" t="s">
        <v>47061</v>
      </c>
      <c r="R3245" s="15" t="s">
        <v>22264</v>
      </c>
      <c r="S3245" s="15" t="s">
        <v>22265</v>
      </c>
      <c r="T3245" s="15" t="s">
        <v>10750</v>
      </c>
      <c r="U3245" s="15" t="s">
        <v>53</v>
      </c>
      <c r="V3245" s="15" t="s">
        <v>45563</v>
      </c>
      <c r="W3245" s="15" t="s">
        <v>367</v>
      </c>
      <c r="X3245" s="15" t="str">
        <f>_xlfn.XLOOKUP(_LOOKUP[[#This Row],[AdjusterMemberName]],_Adjuster[Adjuster Name],_Adjuster[Email],,0)</f>
        <v>dHernandez4@knightcompany.com</v>
      </c>
      <c r="Y3245" s="15" t="str">
        <f>_xlfn.XLOOKUP(_LOOKUP[[#This Row],[AdjusterMemberName]],_Adjuster[Adjuster Name],_Adjuster[Phone Number],,0)</f>
        <v>323-315-7819</v>
      </c>
      <c r="Z3245" s="15" t="s">
        <v>22266</v>
      </c>
      <c r="AA32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14008 Mcclure Av Apt R, Paramount  CA 90723</v>
      </c>
      <c r="AB3245" s="15"/>
    </row>
    <row r="3246" spans="1:28" x14ac:dyDescent="0.3">
      <c r="A3246" s="14">
        <v>1</v>
      </c>
      <c r="B3246" s="14">
        <v>1</v>
      </c>
      <c r="C3246" s="15" t="s">
        <v>22267</v>
      </c>
      <c r="D3246" s="15" t="s">
        <v>22268</v>
      </c>
      <c r="E3246" s="15">
        <v>45575</v>
      </c>
      <c r="F3246" s="15" t="s">
        <v>22269</v>
      </c>
      <c r="G3246" s="15">
        <v>45542</v>
      </c>
      <c r="H3246" s="15">
        <v>45723</v>
      </c>
      <c r="I3246" s="15" t="s">
        <v>22270</v>
      </c>
      <c r="J3246" s="15" t="s">
        <v>22271</v>
      </c>
      <c r="K3246" s="15" t="s">
        <v>45668</v>
      </c>
      <c r="L3246" s="15" t="s">
        <v>281</v>
      </c>
      <c r="M3246" s="15" t="s">
        <v>9025</v>
      </c>
      <c r="N3246" s="14">
        <v>2023</v>
      </c>
      <c r="O3246" s="15" t="s">
        <v>22272</v>
      </c>
      <c r="P3246" s="15" t="s">
        <v>106</v>
      </c>
      <c r="Q3246" s="15" t="s">
        <v>47079</v>
      </c>
      <c r="R3246" s="15" t="s">
        <v>931</v>
      </c>
      <c r="S3246" s="15" t="s">
        <v>22273</v>
      </c>
      <c r="T3246" s="15" t="s">
        <v>174</v>
      </c>
      <c r="U3246" s="15" t="s">
        <v>53</v>
      </c>
      <c r="V3246" s="15" t="s">
        <v>45469</v>
      </c>
      <c r="W3246" s="15" t="s">
        <v>264</v>
      </c>
      <c r="X3246" s="15" t="str">
        <f>_xlfn.XLOOKUP(_LOOKUP[[#This Row],[AdjusterMemberName]],_Adjuster[Adjuster Name],_Adjuster[Email],,0)</f>
        <v>sBonnevie@knightcompany.com</v>
      </c>
      <c r="Y3246" s="15" t="str">
        <f>_xlfn.XLOOKUP(_LOOKUP[[#This Row],[AdjusterMemberName]],_Adjuster[Adjuster Name],_Adjuster[Phone Number],,0)</f>
        <v>323-692-4064</v>
      </c>
      <c r="Z3246" s="15" t="s">
        <v>22274</v>
      </c>
      <c r="AA32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2407 Harwood St, Los Angeles  CA 90031</v>
      </c>
      <c r="AB3246" s="15"/>
    </row>
    <row r="3247" spans="1:28" x14ac:dyDescent="0.3">
      <c r="A3247" s="14">
        <v>1</v>
      </c>
      <c r="B3247" s="14">
        <v>0</v>
      </c>
      <c r="C3247" s="15" t="s">
        <v>22295</v>
      </c>
      <c r="D3247" s="15" t="s">
        <v>22296</v>
      </c>
      <c r="E3247" s="15">
        <v>45575</v>
      </c>
      <c r="F3247" s="15" t="s">
        <v>22297</v>
      </c>
      <c r="G3247" s="15">
        <v>45513</v>
      </c>
      <c r="H3247" s="15">
        <v>45697</v>
      </c>
      <c r="I3247" s="15" t="s">
        <v>22298</v>
      </c>
      <c r="J3247" s="15" t="s">
        <v>22299</v>
      </c>
      <c r="K3247" s="15" t="s">
        <v>45496</v>
      </c>
      <c r="L3247" s="15" t="s">
        <v>314</v>
      </c>
      <c r="M3247" s="15" t="s">
        <v>978</v>
      </c>
      <c r="N3247" s="14">
        <v>2015</v>
      </c>
      <c r="O3247" s="15" t="s">
        <v>22300</v>
      </c>
      <c r="P3247" s="15" t="s">
        <v>106</v>
      </c>
      <c r="Q3247" s="15" t="s">
        <v>47081</v>
      </c>
      <c r="R3247" s="15" t="s">
        <v>204</v>
      </c>
      <c r="S3247" s="15" t="s">
        <v>22301</v>
      </c>
      <c r="T3247" s="15" t="s">
        <v>2581</v>
      </c>
      <c r="U3247" s="15" t="s">
        <v>53</v>
      </c>
      <c r="V3247" s="15" t="s">
        <v>45880</v>
      </c>
      <c r="W3247" s="15" t="s">
        <v>3184</v>
      </c>
      <c r="X3247" s="15" t="str">
        <f>_xlfn.XLOOKUP(_LOOKUP[[#This Row],[AdjusterMemberName]],_Adjuster[Adjuster Name],_Adjuster[Email],,0)</f>
        <v>mQualls@knightcompany.com</v>
      </c>
      <c r="Y3247" s="15" t="str">
        <f>_xlfn.XLOOKUP(_LOOKUP[[#This Row],[AdjusterMemberName]],_Adjuster[Adjuster Name],_Adjuster[Phone Number],,0)</f>
        <v>424-559-5436</v>
      </c>
      <c r="Z3247" s="15" t="s">
        <v>22302</v>
      </c>
      <c r="AA32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7384 Lariat Pl Apt D, Rancho Cucamonga  CA 91730</v>
      </c>
      <c r="AB3247" s="15"/>
    </row>
    <row r="3248" spans="1:28" x14ac:dyDescent="0.3">
      <c r="A3248" s="14">
        <v>1</v>
      </c>
      <c r="B3248" s="14">
        <v>1</v>
      </c>
      <c r="C3248" s="15" t="s">
        <v>20068</v>
      </c>
      <c r="D3248" s="15" t="s">
        <v>20068</v>
      </c>
      <c r="E3248" s="15">
        <v>45575</v>
      </c>
      <c r="F3248" s="15" t="s">
        <v>20070</v>
      </c>
      <c r="G3248" s="15">
        <v>45511</v>
      </c>
      <c r="H3248" s="15">
        <v>45695</v>
      </c>
      <c r="I3248" s="15" t="s">
        <v>22359</v>
      </c>
      <c r="J3248" s="15" t="s">
        <v>22360</v>
      </c>
      <c r="K3248" s="15" t="s">
        <v>45350</v>
      </c>
      <c r="L3248" s="15" t="s">
        <v>103</v>
      </c>
      <c r="M3248" s="15" t="s">
        <v>304</v>
      </c>
      <c r="N3248" s="14">
        <v>2007</v>
      </c>
      <c r="O3248" s="15" t="s">
        <v>22361</v>
      </c>
      <c r="P3248" s="15" t="s">
        <v>106</v>
      </c>
      <c r="Q3248" s="15" t="s">
        <v>47120</v>
      </c>
      <c r="R3248" s="15" t="s">
        <v>20074</v>
      </c>
      <c r="S3248" s="15" t="s">
        <v>20075</v>
      </c>
      <c r="T3248" s="15" t="s">
        <v>122</v>
      </c>
      <c r="U3248" s="15" t="s">
        <v>53</v>
      </c>
      <c r="V3248" s="15" t="s">
        <v>45784</v>
      </c>
      <c r="W3248" s="15" t="s">
        <v>367</v>
      </c>
      <c r="X3248" s="15" t="str">
        <f>_xlfn.XLOOKUP(_LOOKUP[[#This Row],[AdjusterMemberName]],_Adjuster[Adjuster Name],_Adjuster[Email],,0)</f>
        <v>dHernandez4@knightcompany.com</v>
      </c>
      <c r="Y3248" s="15" t="str">
        <f>_xlfn.XLOOKUP(_LOOKUP[[#This Row],[AdjusterMemberName]],_Adjuster[Adjuster Name],_Adjuster[Phone Number],,0)</f>
        <v>323-315-7819</v>
      </c>
      <c r="Z3248" s="15" t="s">
        <v>20076</v>
      </c>
      <c r="AA32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604 N Santa Fe St, Hemet  CA 92543</v>
      </c>
      <c r="AB3248" s="15"/>
    </row>
    <row r="3249" spans="1:28" x14ac:dyDescent="0.3">
      <c r="A3249" s="14">
        <v>1</v>
      </c>
      <c r="B3249" s="14">
        <v>1</v>
      </c>
      <c r="C3249" s="15" t="s">
        <v>10760</v>
      </c>
      <c r="D3249" s="15" t="s">
        <v>10760</v>
      </c>
      <c r="E3249" s="15">
        <v>45575</v>
      </c>
      <c r="F3249" s="15" t="s">
        <v>22524</v>
      </c>
      <c r="G3249" s="15">
        <v>45556</v>
      </c>
      <c r="H3249" s="15">
        <v>45737</v>
      </c>
      <c r="I3249" s="15" t="s">
        <v>22525</v>
      </c>
      <c r="J3249" s="15" t="s">
        <v>22526</v>
      </c>
      <c r="K3249" s="15" t="s">
        <v>45646</v>
      </c>
      <c r="L3249" s="15" t="s">
        <v>103</v>
      </c>
      <c r="M3249" s="15" t="s">
        <v>304</v>
      </c>
      <c r="N3249" s="14">
        <v>2010</v>
      </c>
      <c r="O3249" s="15" t="s">
        <v>10764</v>
      </c>
      <c r="P3249" s="15" t="s">
        <v>106</v>
      </c>
      <c r="Q3249" s="15" t="s">
        <v>47065</v>
      </c>
      <c r="R3249" s="15" t="s">
        <v>10765</v>
      </c>
      <c r="S3249" s="15" t="s">
        <v>10766</v>
      </c>
      <c r="T3249" s="15" t="s">
        <v>1330</v>
      </c>
      <c r="U3249" s="15" t="s">
        <v>53</v>
      </c>
      <c r="V3249" s="15" t="s">
        <v>45669</v>
      </c>
      <c r="W3249" s="15" t="s">
        <v>264</v>
      </c>
      <c r="X3249" s="15" t="str">
        <f>_xlfn.XLOOKUP(_LOOKUP[[#This Row],[AdjusterMemberName]],_Adjuster[Adjuster Name],_Adjuster[Email],,0)</f>
        <v>sBonnevie@knightcompany.com</v>
      </c>
      <c r="Y3249" s="15" t="str">
        <f>_xlfn.XLOOKUP(_LOOKUP[[#This Row],[AdjusterMemberName]],_Adjuster[Adjuster Name],_Adjuster[Phone Number],,0)</f>
        <v>323-692-4064</v>
      </c>
      <c r="Z3249" s="15" t="s">
        <v>10767</v>
      </c>
      <c r="AA32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15555 Parthenia St Apt 105, North Hills  CA 91343</v>
      </c>
      <c r="AB3249" s="15">
        <v>45698</v>
      </c>
    </row>
    <row r="3250" spans="1:28" x14ac:dyDescent="0.3">
      <c r="A3250" s="14">
        <v>1</v>
      </c>
      <c r="B3250" s="14">
        <v>1</v>
      </c>
      <c r="C3250" s="15" t="s">
        <v>22536</v>
      </c>
      <c r="D3250" s="15" t="s">
        <v>22536</v>
      </c>
      <c r="E3250" s="15">
        <v>45575</v>
      </c>
      <c r="F3250" s="15" t="s">
        <v>22537</v>
      </c>
      <c r="G3250" s="15">
        <v>45395</v>
      </c>
      <c r="H3250" s="15">
        <v>45578</v>
      </c>
      <c r="I3250" s="15" t="s">
        <v>22538</v>
      </c>
      <c r="J3250" s="15" t="s">
        <v>22539</v>
      </c>
      <c r="K3250" s="15" t="s">
        <v>45604</v>
      </c>
      <c r="L3250" s="15" t="s">
        <v>536</v>
      </c>
      <c r="M3250" s="15" t="s">
        <v>2039</v>
      </c>
      <c r="N3250" s="14">
        <v>2015</v>
      </c>
      <c r="O3250" s="15" t="s">
        <v>22540</v>
      </c>
      <c r="P3250" s="15" t="s">
        <v>106</v>
      </c>
      <c r="Q3250" s="15" t="s">
        <v>119</v>
      </c>
      <c r="R3250" s="15" t="s">
        <v>22541</v>
      </c>
      <c r="S3250" s="15" t="s">
        <v>22542</v>
      </c>
      <c r="T3250" s="15" t="s">
        <v>1623</v>
      </c>
      <c r="U3250" s="15" t="s">
        <v>53</v>
      </c>
      <c r="V3250" s="15" t="s">
        <v>45862</v>
      </c>
      <c r="W3250" s="15" t="s">
        <v>22473</v>
      </c>
      <c r="X3250" s="15" t="e">
        <f>_xlfn.XLOOKUP(_LOOKUP[[#This Row],[AdjusterMemberName]],_Adjuster[Adjuster Name],_Adjuster[Email],,0)</f>
        <v>#N/A</v>
      </c>
      <c r="Y3250" s="15" t="e">
        <f>_xlfn.XLOOKUP(_LOOKUP[[#This Row],[AdjusterMemberName]],_Adjuster[Adjuster Name],_Adjuster[Phone Number],,0)</f>
        <v>#N/A</v>
      </c>
      <c r="Z3250" s="15" t="s">
        <v>22543</v>
      </c>
      <c r="AA32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Harbor Dr N , Oceanside  CA 92058</v>
      </c>
      <c r="AB3250" s="15">
        <v>45429</v>
      </c>
    </row>
    <row r="3251" spans="1:28" x14ac:dyDescent="0.3">
      <c r="A3251" s="14">
        <v>1</v>
      </c>
      <c r="B3251" s="14">
        <v>1</v>
      </c>
      <c r="C3251" s="15" t="s">
        <v>23148</v>
      </c>
      <c r="D3251" s="15" t="s">
        <v>23148</v>
      </c>
      <c r="E3251" s="15">
        <v>45575</v>
      </c>
      <c r="F3251" s="15" t="s">
        <v>23149</v>
      </c>
      <c r="G3251" s="15">
        <v>45497</v>
      </c>
      <c r="H3251" s="15">
        <v>45681</v>
      </c>
      <c r="I3251" s="15" t="s">
        <v>23150</v>
      </c>
      <c r="J3251" s="15" t="s">
        <v>23151</v>
      </c>
      <c r="K3251" s="15" t="s">
        <v>45486</v>
      </c>
      <c r="L3251" s="15" t="s">
        <v>139</v>
      </c>
      <c r="M3251" s="15" t="s">
        <v>140</v>
      </c>
      <c r="N3251" s="14">
        <v>2013</v>
      </c>
      <c r="O3251" s="15" t="s">
        <v>23152</v>
      </c>
      <c r="P3251" s="15" t="s">
        <v>106</v>
      </c>
      <c r="Q3251" s="15" t="s">
        <v>47019</v>
      </c>
      <c r="R3251" s="15" t="s">
        <v>2806</v>
      </c>
      <c r="S3251" s="15" t="s">
        <v>23153</v>
      </c>
      <c r="T3251" s="15" t="s">
        <v>1058</v>
      </c>
      <c r="U3251" s="15" t="s">
        <v>53</v>
      </c>
      <c r="V3251" s="15" t="s">
        <v>45655</v>
      </c>
      <c r="W3251" s="15" t="s">
        <v>1357</v>
      </c>
      <c r="X3251" s="15" t="str">
        <f>_xlfn.XLOOKUP(_LOOKUP[[#This Row],[AdjusterMemberName]],_Adjuster[Adjuster Name],_Adjuster[Email],,0)</f>
        <v>jRivera1@knightcompany.com</v>
      </c>
      <c r="Y3251" s="15" t="str">
        <f>_xlfn.XLOOKUP(_LOOKUP[[#This Row],[AdjusterMemberName]],_Adjuster[Adjuster Name],_Adjuster[Phone Number],,0)</f>
        <v>424-559-5239</v>
      </c>
      <c r="Z3251" s="15" t="s">
        <v>23154</v>
      </c>
      <c r="AA32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591 Peabody Rd Apt 248, Vacaville  CA 95687</v>
      </c>
      <c r="AB3251" s="15"/>
    </row>
    <row r="3252" spans="1:28" x14ac:dyDescent="0.3">
      <c r="A3252" s="14">
        <v>1</v>
      </c>
      <c r="B3252" s="14">
        <v>1</v>
      </c>
      <c r="C3252" s="15" t="s">
        <v>23272</v>
      </c>
      <c r="D3252" s="15" t="s">
        <v>23273</v>
      </c>
      <c r="E3252" s="15">
        <v>45575</v>
      </c>
      <c r="F3252" s="15" t="s">
        <v>23274</v>
      </c>
      <c r="G3252" s="15">
        <v>45555</v>
      </c>
      <c r="H3252" s="15">
        <v>45736</v>
      </c>
      <c r="I3252" s="15" t="s">
        <v>23275</v>
      </c>
      <c r="J3252" s="15" t="s">
        <v>17071</v>
      </c>
      <c r="K3252" s="15" t="s">
        <v>45336</v>
      </c>
      <c r="L3252" s="15" t="s">
        <v>292</v>
      </c>
      <c r="M3252" s="15" t="s">
        <v>1885</v>
      </c>
      <c r="N3252" s="14">
        <v>2012</v>
      </c>
      <c r="O3252" s="15" t="s">
        <v>23276</v>
      </c>
      <c r="P3252" s="15" t="s">
        <v>106</v>
      </c>
      <c r="Q3252" s="15" t="s">
        <v>47019</v>
      </c>
      <c r="R3252" s="15" t="s">
        <v>23277</v>
      </c>
      <c r="S3252" s="15" t="s">
        <v>23278</v>
      </c>
      <c r="T3252" s="15" t="s">
        <v>4165</v>
      </c>
      <c r="U3252" s="15" t="s">
        <v>53</v>
      </c>
      <c r="V3252" s="15" t="s">
        <v>45832</v>
      </c>
      <c r="W3252" s="15" t="s">
        <v>3114</v>
      </c>
      <c r="X3252" s="15" t="str">
        <f>_xlfn.XLOOKUP(_LOOKUP[[#This Row],[AdjusterMemberName]],_Adjuster[Adjuster Name],_Adjuster[Email],,0)</f>
        <v>eExmundo@knightcompany.com</v>
      </c>
      <c r="Y3252" s="15" t="str">
        <f>_xlfn.XLOOKUP(_LOOKUP[[#This Row],[AdjusterMemberName]],_Adjuster[Adjuster Name],_Adjuster[Phone Number],,0)</f>
        <v>424-559-5400</v>
      </c>
      <c r="Z3252" s="15" t="s">
        <v>23279</v>
      </c>
      <c r="AA32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13409 Cranston Ave, Sylmar  CA 91342</v>
      </c>
      <c r="AB3252" s="15"/>
    </row>
    <row r="3253" spans="1:28" x14ac:dyDescent="0.3">
      <c r="A3253" s="14">
        <v>1</v>
      </c>
      <c r="B3253" s="14">
        <v>1</v>
      </c>
      <c r="C3253" s="15" t="s">
        <v>23658</v>
      </c>
      <c r="D3253" s="15" t="s">
        <v>23658</v>
      </c>
      <c r="E3253" s="15">
        <v>45575</v>
      </c>
      <c r="F3253" s="15" t="s">
        <v>23659</v>
      </c>
      <c r="G3253" s="15">
        <v>45481</v>
      </c>
      <c r="H3253" s="15">
        <v>45665</v>
      </c>
      <c r="I3253" s="15" t="s">
        <v>23660</v>
      </c>
      <c r="J3253" s="15" t="s">
        <v>23661</v>
      </c>
      <c r="K3253" s="15" t="s">
        <v>45388</v>
      </c>
      <c r="L3253" s="15" t="s">
        <v>25</v>
      </c>
      <c r="M3253" s="15" t="s">
        <v>79</v>
      </c>
      <c r="N3253" s="14">
        <v>2006</v>
      </c>
      <c r="O3253" s="15" t="s">
        <v>23662</v>
      </c>
      <c r="P3253" s="15" t="s">
        <v>106</v>
      </c>
      <c r="Q3253" s="15" t="s">
        <v>47061</v>
      </c>
      <c r="R3253" s="15" t="s">
        <v>3538</v>
      </c>
      <c r="S3253" s="15" t="s">
        <v>23663</v>
      </c>
      <c r="T3253" s="15" t="s">
        <v>1614</v>
      </c>
      <c r="U3253" s="15" t="s">
        <v>53</v>
      </c>
      <c r="V3253" s="15" t="s">
        <v>45949</v>
      </c>
      <c r="W3253" s="15" t="s">
        <v>850</v>
      </c>
      <c r="X3253" s="15" t="e">
        <f>_xlfn.XLOOKUP(_LOOKUP[[#This Row],[AdjusterMemberName]],_Adjuster[Adjuster Name],_Adjuster[Email],,0)</f>
        <v>#N/A</v>
      </c>
      <c r="Y3253" s="15" t="e">
        <f>_xlfn.XLOOKUP(_LOOKUP[[#This Row],[AdjusterMemberName]],_Adjuster[Adjuster Name],_Adjuster[Phone Number],,0)</f>
        <v>#N/A</v>
      </c>
      <c r="Z3253" s="15" t="s">
        <v>23664</v>
      </c>
      <c r="AA32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444 W Renwick Rd, Glendora  CA 91740</v>
      </c>
      <c r="AB3253" s="15"/>
    </row>
    <row r="3254" spans="1:28" x14ac:dyDescent="0.3">
      <c r="A3254" s="14">
        <v>1</v>
      </c>
      <c r="B3254" s="14">
        <v>1</v>
      </c>
      <c r="C3254" s="15" t="s">
        <v>31125</v>
      </c>
      <c r="D3254" s="15" t="s">
        <v>31125</v>
      </c>
      <c r="E3254" s="15">
        <v>45575</v>
      </c>
      <c r="F3254" s="15" t="s">
        <v>31126</v>
      </c>
      <c r="G3254" s="15">
        <v>45572</v>
      </c>
      <c r="H3254" s="15">
        <v>45754</v>
      </c>
      <c r="I3254" s="15" t="s">
        <v>31127</v>
      </c>
      <c r="J3254" s="15" t="s">
        <v>31128</v>
      </c>
      <c r="K3254" s="15" t="s">
        <v>45505</v>
      </c>
      <c r="L3254" s="15" t="s">
        <v>91</v>
      </c>
      <c r="M3254" s="15" t="s">
        <v>31129</v>
      </c>
      <c r="N3254" s="14">
        <v>2005</v>
      </c>
      <c r="O3254" s="15" t="s">
        <v>31130</v>
      </c>
      <c r="P3254" s="15" t="s">
        <v>81</v>
      </c>
      <c r="Q3254" s="15" t="s">
        <v>47061</v>
      </c>
      <c r="R3254" s="15" t="s">
        <v>31131</v>
      </c>
      <c r="S3254" s="15" t="s">
        <v>31132</v>
      </c>
      <c r="T3254" s="15" t="s">
        <v>385</v>
      </c>
      <c r="U3254" s="15" t="s">
        <v>53</v>
      </c>
      <c r="V3254" s="15" t="s">
        <v>45538</v>
      </c>
      <c r="W3254" s="15" t="s">
        <v>3974</v>
      </c>
      <c r="X3254" s="15" t="str">
        <f>_xlfn.XLOOKUP(_LOOKUP[[#This Row],[AdjusterMemberName]],_Adjuster[Adjuster Name],_Adjuster[Email],,0)</f>
        <v>LMiller@knightcompany.com</v>
      </c>
      <c r="Y3254" s="15" t="str">
        <f>_xlfn.XLOOKUP(_LOOKUP[[#This Row],[AdjusterMemberName]],_Adjuster[Adjuster Name],_Adjuster[Phone Number],,0)</f>
        <v>424-559-5378</v>
      </c>
      <c r="Z3254" s="15" t="s">
        <v>31133</v>
      </c>
      <c r="AA32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3615 Gilman Rd Apt 30, El Monte  CA 91732</v>
      </c>
      <c r="AB3254" s="15"/>
    </row>
    <row r="3255" spans="1:28" x14ac:dyDescent="0.3">
      <c r="A3255" s="14">
        <v>1</v>
      </c>
      <c r="B3255" s="14">
        <v>1</v>
      </c>
      <c r="C3255" s="15" t="s">
        <v>22243</v>
      </c>
      <c r="D3255" s="15" t="s">
        <v>22243</v>
      </c>
      <c r="E3255" s="15">
        <v>45574</v>
      </c>
      <c r="F3255" s="15" t="s">
        <v>22244</v>
      </c>
      <c r="G3255" s="15">
        <v>45530</v>
      </c>
      <c r="H3255" s="15">
        <v>45714</v>
      </c>
      <c r="I3255" s="15" t="s">
        <v>22245</v>
      </c>
      <c r="J3255" s="15" t="s">
        <v>22246</v>
      </c>
      <c r="K3255" s="15" t="s">
        <v>45442</v>
      </c>
      <c r="L3255" s="15" t="s">
        <v>116</v>
      </c>
      <c r="M3255" s="15" t="s">
        <v>117</v>
      </c>
      <c r="N3255" s="14">
        <v>2019</v>
      </c>
      <c r="O3255" s="15" t="s">
        <v>22247</v>
      </c>
      <c r="P3255" s="15" t="s">
        <v>106</v>
      </c>
      <c r="Q3255" s="15" t="s">
        <v>47171</v>
      </c>
      <c r="R3255" s="15" t="s">
        <v>3208</v>
      </c>
      <c r="S3255" s="15" t="s">
        <v>22248</v>
      </c>
      <c r="T3255" s="15" t="s">
        <v>22249</v>
      </c>
      <c r="U3255" s="15" t="s">
        <v>53</v>
      </c>
      <c r="V3255" s="15" t="s">
        <v>46217</v>
      </c>
      <c r="W3255" s="15" t="s">
        <v>3114</v>
      </c>
      <c r="X3255" s="15" t="str">
        <f>_xlfn.XLOOKUP(_LOOKUP[[#This Row],[AdjusterMemberName]],_Adjuster[Adjuster Name],_Adjuster[Email],,0)</f>
        <v>eExmundo@knightcompany.com</v>
      </c>
      <c r="Y3255" s="15" t="str">
        <f>_xlfn.XLOOKUP(_LOOKUP[[#This Row],[AdjusterMemberName]],_Adjuster[Adjuster Name],_Adjuster[Phone Number],,0)</f>
        <v>424-559-5400</v>
      </c>
      <c r="Z3255" s="15" t="s">
        <v>22250</v>
      </c>
      <c r="AA32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49672 Road 427, Oakhurst  CA 93644</v>
      </c>
      <c r="AB3255" s="15"/>
    </row>
    <row r="3256" spans="1:28" x14ac:dyDescent="0.3">
      <c r="A3256" s="14">
        <v>1</v>
      </c>
      <c r="B3256" s="14">
        <v>1</v>
      </c>
      <c r="C3256" s="15" t="s">
        <v>22275</v>
      </c>
      <c r="D3256" s="15" t="s">
        <v>22275</v>
      </c>
      <c r="E3256" s="15">
        <v>45574</v>
      </c>
      <c r="F3256" s="15" t="s">
        <v>22276</v>
      </c>
      <c r="G3256" s="15">
        <v>45572</v>
      </c>
      <c r="H3256" s="15">
        <v>45754</v>
      </c>
      <c r="I3256" s="15" t="s">
        <v>22277</v>
      </c>
      <c r="J3256" s="15" t="s">
        <v>22278</v>
      </c>
      <c r="K3256" s="15" t="s">
        <v>45775</v>
      </c>
      <c r="L3256" s="15" t="s">
        <v>139</v>
      </c>
      <c r="M3256" s="15" t="s">
        <v>470</v>
      </c>
      <c r="N3256" s="14">
        <v>2017</v>
      </c>
      <c r="O3256" s="15" t="s">
        <v>22279</v>
      </c>
      <c r="P3256" s="15" t="s">
        <v>106</v>
      </c>
      <c r="Q3256" s="15" t="s">
        <v>47006</v>
      </c>
      <c r="R3256" s="15" t="s">
        <v>22280</v>
      </c>
      <c r="S3256" s="15" t="s">
        <v>22281</v>
      </c>
      <c r="T3256" s="15" t="s">
        <v>8380</v>
      </c>
      <c r="U3256" s="15" t="s">
        <v>53</v>
      </c>
      <c r="V3256" s="15" t="s">
        <v>46248</v>
      </c>
      <c r="W3256" s="15" t="s">
        <v>3307</v>
      </c>
      <c r="X3256" s="15" t="e">
        <f>_xlfn.XLOOKUP(_LOOKUP[[#This Row],[AdjusterMemberName]],_Adjuster[Adjuster Name],_Adjuster[Email],,0)</f>
        <v>#N/A</v>
      </c>
      <c r="Y3256" s="15" t="e">
        <f>_xlfn.XLOOKUP(_LOOKUP[[#This Row],[AdjusterMemberName]],_Adjuster[Adjuster Name],_Adjuster[Phone Number],,0)</f>
        <v>#N/A</v>
      </c>
      <c r="Z3256" s="15" t="s">
        <v>22282</v>
      </c>
      <c r="AA32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15102 Devonshire St, Mission Hills  CA 91345</v>
      </c>
      <c r="AB3256" s="15"/>
    </row>
    <row r="3257" spans="1:28" x14ac:dyDescent="0.3">
      <c r="A3257" s="14">
        <v>1</v>
      </c>
      <c r="B3257" s="14">
        <v>1</v>
      </c>
      <c r="C3257" s="15" t="s">
        <v>15789</v>
      </c>
      <c r="D3257" s="15" t="s">
        <v>15789</v>
      </c>
      <c r="E3257" s="15">
        <v>45574</v>
      </c>
      <c r="F3257" s="15" t="s">
        <v>15790</v>
      </c>
      <c r="G3257" s="15">
        <v>45427</v>
      </c>
      <c r="H3257" s="15">
        <v>45611</v>
      </c>
      <c r="I3257" s="15" t="s">
        <v>22285</v>
      </c>
      <c r="J3257" s="15" t="s">
        <v>22286</v>
      </c>
      <c r="K3257" s="15" t="s">
        <v>45339</v>
      </c>
      <c r="L3257" s="15" t="s">
        <v>150</v>
      </c>
      <c r="M3257" s="15" t="s">
        <v>15793</v>
      </c>
      <c r="N3257" s="14">
        <v>1999</v>
      </c>
      <c r="O3257" s="15" t="s">
        <v>15794</v>
      </c>
      <c r="P3257" s="15" t="s">
        <v>106</v>
      </c>
      <c r="Q3257" s="15" t="s">
        <v>47065</v>
      </c>
      <c r="R3257" s="15" t="s">
        <v>7795</v>
      </c>
      <c r="S3257" s="15" t="s">
        <v>15795</v>
      </c>
      <c r="T3257" s="15" t="s">
        <v>1862</v>
      </c>
      <c r="U3257" s="15" t="s">
        <v>53</v>
      </c>
      <c r="V3257" s="15" t="s">
        <v>45724</v>
      </c>
      <c r="W3257" s="15" t="s">
        <v>850</v>
      </c>
      <c r="X3257" s="15" t="e">
        <f>_xlfn.XLOOKUP(_LOOKUP[[#This Row],[AdjusterMemberName]],_Adjuster[Adjuster Name],_Adjuster[Email],,0)</f>
        <v>#N/A</v>
      </c>
      <c r="Y3257" s="15" t="e">
        <f>_xlfn.XLOOKUP(_LOOKUP[[#This Row],[AdjusterMemberName]],_Adjuster[Adjuster Name],_Adjuster[Phone Number],,0)</f>
        <v>#N/A</v>
      </c>
      <c r="Z3257" s="15" t="s">
        <v>15796</v>
      </c>
      <c r="AA32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32106 Corte Parado, Temecula  CA 92592</v>
      </c>
      <c r="AB3257" s="15"/>
    </row>
    <row r="3258" spans="1:28" x14ac:dyDescent="0.3">
      <c r="A3258" s="14">
        <v>1</v>
      </c>
      <c r="B3258" s="14">
        <v>1</v>
      </c>
      <c r="C3258" s="15" t="s">
        <v>22287</v>
      </c>
      <c r="D3258" s="15" t="s">
        <v>22287</v>
      </c>
      <c r="E3258" s="15">
        <v>45574</v>
      </c>
      <c r="F3258" s="15" t="s">
        <v>22288</v>
      </c>
      <c r="G3258" s="15">
        <v>45467</v>
      </c>
      <c r="H3258" s="15">
        <v>45650</v>
      </c>
      <c r="I3258" s="15" t="s">
        <v>22289</v>
      </c>
      <c r="J3258" s="15" t="s">
        <v>22290</v>
      </c>
      <c r="K3258" s="15" t="s">
        <v>45550</v>
      </c>
      <c r="L3258" s="15" t="s">
        <v>103</v>
      </c>
      <c r="M3258" s="15" t="s">
        <v>1503</v>
      </c>
      <c r="N3258" s="14">
        <v>2017</v>
      </c>
      <c r="O3258" s="15" t="s">
        <v>22291</v>
      </c>
      <c r="P3258" s="15" t="s">
        <v>106</v>
      </c>
      <c r="Q3258" s="15" t="s">
        <v>47019</v>
      </c>
      <c r="R3258" s="15" t="s">
        <v>22292</v>
      </c>
      <c r="S3258" s="15" t="s">
        <v>22293</v>
      </c>
      <c r="T3258" s="15" t="s">
        <v>1138</v>
      </c>
      <c r="U3258" s="15" t="s">
        <v>53</v>
      </c>
      <c r="V3258" s="15" t="s">
        <v>45366</v>
      </c>
      <c r="W3258" s="15" t="s">
        <v>1357</v>
      </c>
      <c r="X3258" s="15" t="str">
        <f>_xlfn.XLOOKUP(_LOOKUP[[#This Row],[AdjusterMemberName]],_Adjuster[Adjuster Name],_Adjuster[Email],,0)</f>
        <v>jRivera1@knightcompany.com</v>
      </c>
      <c r="Y3258" s="15" t="str">
        <f>_xlfn.XLOOKUP(_LOOKUP[[#This Row],[AdjusterMemberName]],_Adjuster[Adjuster Name],_Adjuster[Phone Number],,0)</f>
        <v>424-559-5239</v>
      </c>
      <c r="Z3258" s="15" t="s">
        <v>22294</v>
      </c>
      <c r="AA32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8907 Colbath Ave, Panorama City  CA 91402</v>
      </c>
      <c r="AB3258" s="15"/>
    </row>
    <row r="3259" spans="1:28" x14ac:dyDescent="0.3">
      <c r="A3259" s="14">
        <v>1</v>
      </c>
      <c r="B3259" s="14">
        <v>1</v>
      </c>
      <c r="C3259" s="15" t="s">
        <v>22351</v>
      </c>
      <c r="D3259" s="15" t="s">
        <v>22352</v>
      </c>
      <c r="E3259" s="15">
        <v>45574</v>
      </c>
      <c r="F3259" s="15" t="s">
        <v>22353</v>
      </c>
      <c r="G3259" s="15">
        <v>45512</v>
      </c>
      <c r="H3259" s="15">
        <v>45696</v>
      </c>
      <c r="I3259" s="15" t="s">
        <v>22354</v>
      </c>
      <c r="J3259" s="15" t="s">
        <v>22355</v>
      </c>
      <c r="K3259" s="15" t="s">
        <v>45397</v>
      </c>
      <c r="L3259" s="15" t="s">
        <v>314</v>
      </c>
      <c r="M3259" s="15" t="s">
        <v>315</v>
      </c>
      <c r="N3259" s="14">
        <v>2017</v>
      </c>
      <c r="O3259" s="15" t="s">
        <v>22356</v>
      </c>
      <c r="P3259" s="15" t="s">
        <v>106</v>
      </c>
      <c r="Q3259" s="15" t="s">
        <v>47019</v>
      </c>
      <c r="R3259" s="15" t="s">
        <v>5003</v>
      </c>
      <c r="S3259" s="15" t="s">
        <v>22357</v>
      </c>
      <c r="T3259" s="15" t="s">
        <v>4553</v>
      </c>
      <c r="U3259" s="15" t="s">
        <v>53</v>
      </c>
      <c r="V3259" s="15" t="s">
        <v>46472</v>
      </c>
      <c r="W3259" s="15" t="s">
        <v>3114</v>
      </c>
      <c r="X3259" s="15" t="str">
        <f>_xlfn.XLOOKUP(_LOOKUP[[#This Row],[AdjusterMemberName]],_Adjuster[Adjuster Name],_Adjuster[Email],,0)</f>
        <v>eExmundo@knightcompany.com</v>
      </c>
      <c r="Y3259" s="15" t="str">
        <f>_xlfn.XLOOKUP(_LOOKUP[[#This Row],[AdjusterMemberName]],_Adjuster[Adjuster Name],_Adjuster[Phone Number],,0)</f>
        <v>424-559-5400</v>
      </c>
      <c r="Z3259" s="15" t="s">
        <v>22358</v>
      </c>
      <c r="AA32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400 S Flower St Unit 7, Orange  CA 92868</v>
      </c>
      <c r="AB3259" s="15"/>
    </row>
    <row r="3260" spans="1:28" x14ac:dyDescent="0.3">
      <c r="A3260" s="14">
        <v>1</v>
      </c>
      <c r="B3260" s="14">
        <v>1</v>
      </c>
      <c r="C3260" s="15" t="s">
        <v>24493</v>
      </c>
      <c r="D3260" s="15" t="s">
        <v>24493</v>
      </c>
      <c r="E3260" s="15">
        <v>45574</v>
      </c>
      <c r="F3260" s="15" t="s">
        <v>24494</v>
      </c>
      <c r="G3260" s="15">
        <v>45429</v>
      </c>
      <c r="H3260" s="15">
        <v>45613</v>
      </c>
      <c r="I3260" s="15" t="s">
        <v>24495</v>
      </c>
      <c r="J3260" s="15" t="s">
        <v>24496</v>
      </c>
      <c r="K3260" s="15" t="s">
        <v>45805</v>
      </c>
      <c r="L3260" s="15" t="s">
        <v>103</v>
      </c>
      <c r="M3260" s="15" t="s">
        <v>890</v>
      </c>
      <c r="N3260" s="14">
        <v>2003</v>
      </c>
      <c r="O3260" s="15" t="s">
        <v>24497</v>
      </c>
      <c r="P3260" s="15" t="s">
        <v>81</v>
      </c>
      <c r="Q3260" s="15" t="s">
        <v>47065</v>
      </c>
      <c r="R3260" s="15" t="s">
        <v>24498</v>
      </c>
      <c r="S3260" s="15" t="s">
        <v>24499</v>
      </c>
      <c r="T3260" s="15" t="s">
        <v>174</v>
      </c>
      <c r="U3260" s="15" t="s">
        <v>53</v>
      </c>
      <c r="V3260" s="15" t="s">
        <v>45529</v>
      </c>
      <c r="W3260" s="15" t="s">
        <v>264</v>
      </c>
      <c r="X3260" s="15" t="str">
        <f>_xlfn.XLOOKUP(_LOOKUP[[#This Row],[AdjusterMemberName]],_Adjuster[Adjuster Name],_Adjuster[Email],,0)</f>
        <v>sBonnevie@knightcompany.com</v>
      </c>
      <c r="Y3260" s="15" t="str">
        <f>_xlfn.XLOOKUP(_LOOKUP[[#This Row],[AdjusterMemberName]],_Adjuster[Adjuster Name],_Adjuster[Phone Number],,0)</f>
        <v>323-692-4064</v>
      </c>
      <c r="Z3260" s="15" t="s">
        <v>24500</v>
      </c>
      <c r="AA32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1512 E 106Th St, Los Angeles  CA 90002</v>
      </c>
      <c r="AB3260" s="15"/>
    </row>
    <row r="3261" spans="1:28" x14ac:dyDescent="0.3">
      <c r="A3261" s="14">
        <v>0</v>
      </c>
      <c r="B3261" s="14">
        <v>1</v>
      </c>
      <c r="C3261" s="15" t="s">
        <v>32637</v>
      </c>
      <c r="D3261" s="15" t="s">
        <v>32637</v>
      </c>
      <c r="E3261" s="15">
        <v>45574</v>
      </c>
      <c r="F3261" s="15" t="s">
        <v>32638</v>
      </c>
      <c r="G3261" s="15"/>
      <c r="H3261" s="15"/>
      <c r="I3261" s="15" t="s">
        <v>32639</v>
      </c>
      <c r="J3261" s="15" t="s">
        <v>629</v>
      </c>
      <c r="K3261" s="15" t="s">
        <v>45663</v>
      </c>
      <c r="L3261" s="15" t="s">
        <v>12983</v>
      </c>
      <c r="M3261" s="15" t="s">
        <v>32640</v>
      </c>
      <c r="N3261" s="14">
        <v>2014</v>
      </c>
      <c r="O3261" s="15" t="s">
        <v>32641</v>
      </c>
      <c r="P3261" s="15" t="s">
        <v>106</v>
      </c>
      <c r="Q3261" s="15"/>
      <c r="R3261" s="15"/>
      <c r="S3261" s="15"/>
      <c r="T3261" s="15"/>
      <c r="U3261" s="15"/>
      <c r="V3261" s="15"/>
      <c r="W3261" s="15" t="s">
        <v>1544</v>
      </c>
      <c r="X3261" s="15" t="str">
        <f>_xlfn.XLOOKUP(_LOOKUP[[#This Row],[AdjusterMemberName]],_Adjuster[Adjuster Name],_Adjuster[Email],,0)</f>
        <v>CRodriguez5@knightcompany.com</v>
      </c>
      <c r="Y3261" s="15" t="str">
        <f>_xlfn.XLOOKUP(_LOOKUP[[#This Row],[AdjusterMemberName]],_Adjuster[Adjuster Name],_Adjuster[Phone Number],,0)</f>
        <v>323-456-1708</v>
      </c>
      <c r="Z3261" s="15"/>
      <c r="AA3261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3261" s="15"/>
    </row>
    <row r="3262" spans="1:28" x14ac:dyDescent="0.3">
      <c r="A3262" s="14">
        <v>1</v>
      </c>
      <c r="B3262" s="14">
        <v>1</v>
      </c>
      <c r="C3262" s="15" t="s">
        <v>15149</v>
      </c>
      <c r="D3262" s="15" t="s">
        <v>22132</v>
      </c>
      <c r="E3262" s="15">
        <v>45573</v>
      </c>
      <c r="F3262" s="15" t="s">
        <v>15151</v>
      </c>
      <c r="G3262" s="15">
        <v>45420</v>
      </c>
      <c r="H3262" s="15">
        <v>45604</v>
      </c>
      <c r="I3262" s="15" t="s">
        <v>22133</v>
      </c>
      <c r="J3262" s="15" t="s">
        <v>22134</v>
      </c>
      <c r="K3262" s="15" t="s">
        <v>45332</v>
      </c>
      <c r="L3262" s="15" t="s">
        <v>2306</v>
      </c>
      <c r="M3262" s="15" t="s">
        <v>22135</v>
      </c>
      <c r="N3262" s="14">
        <v>2008</v>
      </c>
      <c r="O3262" s="15" t="s">
        <v>22136</v>
      </c>
      <c r="P3262" s="15" t="s">
        <v>106</v>
      </c>
      <c r="Q3262" s="15" t="s">
        <v>47111</v>
      </c>
      <c r="R3262" s="15" t="s">
        <v>5815</v>
      </c>
      <c r="S3262" s="15" t="s">
        <v>15156</v>
      </c>
      <c r="T3262" s="15" t="s">
        <v>308</v>
      </c>
      <c r="U3262" s="15" t="s">
        <v>53</v>
      </c>
      <c r="V3262" s="15" t="s">
        <v>45476</v>
      </c>
      <c r="W3262" s="15" t="s">
        <v>3184</v>
      </c>
      <c r="X3262" s="15" t="str">
        <f>_xlfn.XLOOKUP(_LOOKUP[[#This Row],[AdjusterMemberName]],_Adjuster[Adjuster Name],_Adjuster[Email],,0)</f>
        <v>mQualls@knightcompany.com</v>
      </c>
      <c r="Y3262" s="15" t="str">
        <f>_xlfn.XLOOKUP(_LOOKUP[[#This Row],[AdjusterMemberName]],_Adjuster[Adjuster Name],_Adjuster[Phone Number],,0)</f>
        <v>424-559-5436</v>
      </c>
      <c r="Z3262" s="15" t="s">
        <v>15157</v>
      </c>
      <c r="AA32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5470 Olivewood Ave Apt 16, Riverside  CA 92506</v>
      </c>
      <c r="AB3262" s="15"/>
    </row>
    <row r="3263" spans="1:28" x14ac:dyDescent="0.3">
      <c r="A3263" s="14">
        <v>1</v>
      </c>
      <c r="B3263" s="14">
        <v>1</v>
      </c>
      <c r="C3263" s="15" t="s">
        <v>22140</v>
      </c>
      <c r="D3263" s="15" t="s">
        <v>22141</v>
      </c>
      <c r="E3263" s="15">
        <v>45573</v>
      </c>
      <c r="F3263" s="15" t="s">
        <v>22142</v>
      </c>
      <c r="G3263" s="15">
        <v>45517</v>
      </c>
      <c r="H3263" s="15">
        <v>45701</v>
      </c>
      <c r="I3263" s="15" t="s">
        <v>22143</v>
      </c>
      <c r="J3263" s="15" t="s">
        <v>22144</v>
      </c>
      <c r="K3263" s="15" t="s">
        <v>45505</v>
      </c>
      <c r="L3263" s="15" t="s">
        <v>314</v>
      </c>
      <c r="M3263" s="15" t="s">
        <v>315</v>
      </c>
      <c r="N3263" s="14">
        <v>2018</v>
      </c>
      <c r="O3263" s="15" t="s">
        <v>22145</v>
      </c>
      <c r="P3263" s="15" t="s">
        <v>106</v>
      </c>
      <c r="Q3263" s="15" t="s">
        <v>47019</v>
      </c>
      <c r="R3263" s="15" t="s">
        <v>6401</v>
      </c>
      <c r="S3263" s="15" t="s">
        <v>22146</v>
      </c>
      <c r="T3263" s="15" t="s">
        <v>308</v>
      </c>
      <c r="U3263" s="15" t="s">
        <v>53</v>
      </c>
      <c r="V3263" s="15" t="s">
        <v>45720</v>
      </c>
      <c r="W3263" s="15" t="s">
        <v>367</v>
      </c>
      <c r="X3263" s="15" t="str">
        <f>_xlfn.XLOOKUP(_LOOKUP[[#This Row],[AdjusterMemberName]],_Adjuster[Adjuster Name],_Adjuster[Email],,0)</f>
        <v>dHernandez4@knightcompany.com</v>
      </c>
      <c r="Y3263" s="15" t="str">
        <f>_xlfn.XLOOKUP(_LOOKUP[[#This Row],[AdjusterMemberName]],_Adjuster[Adjuster Name],_Adjuster[Phone Number],,0)</f>
        <v>323-315-7819</v>
      </c>
      <c r="Z3263" s="15" t="s">
        <v>22147</v>
      </c>
      <c r="AA32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7808 Reagan Rd, Riverside  CA 92509</v>
      </c>
      <c r="AB3263" s="15">
        <v>45672</v>
      </c>
    </row>
    <row r="3264" spans="1:28" x14ac:dyDescent="0.3">
      <c r="A3264" s="14">
        <v>1</v>
      </c>
      <c r="B3264" s="14">
        <v>1</v>
      </c>
      <c r="C3264" s="15" t="s">
        <v>22165</v>
      </c>
      <c r="D3264" s="15" t="s">
        <v>22165</v>
      </c>
      <c r="E3264" s="15">
        <v>45573</v>
      </c>
      <c r="F3264" s="15" t="s">
        <v>22166</v>
      </c>
      <c r="G3264" s="15">
        <v>45434</v>
      </c>
      <c r="H3264" s="15">
        <v>45618</v>
      </c>
      <c r="I3264" s="15" t="s">
        <v>22167</v>
      </c>
      <c r="J3264" s="15" t="s">
        <v>22168</v>
      </c>
      <c r="K3264" s="15" t="s">
        <v>45663</v>
      </c>
      <c r="L3264" s="15" t="s">
        <v>270</v>
      </c>
      <c r="M3264" s="15" t="s">
        <v>997</v>
      </c>
      <c r="N3264" s="14">
        <v>2014</v>
      </c>
      <c r="O3264" s="15" t="s">
        <v>22169</v>
      </c>
      <c r="P3264" s="15" t="s">
        <v>106</v>
      </c>
      <c r="Q3264" s="15" t="s">
        <v>47019</v>
      </c>
      <c r="R3264" s="15" t="s">
        <v>22170</v>
      </c>
      <c r="S3264" s="15" t="s">
        <v>22171</v>
      </c>
      <c r="T3264" s="15" t="s">
        <v>308</v>
      </c>
      <c r="U3264" s="15" t="s">
        <v>53</v>
      </c>
      <c r="V3264" s="15" t="s">
        <v>45398</v>
      </c>
      <c r="W3264" s="15" t="s">
        <v>1544</v>
      </c>
      <c r="X3264" s="15" t="str">
        <f>_xlfn.XLOOKUP(_LOOKUP[[#This Row],[AdjusterMemberName]],_Adjuster[Adjuster Name],_Adjuster[Email],,0)</f>
        <v>CRodriguez5@knightcompany.com</v>
      </c>
      <c r="Y3264" s="15" t="str">
        <f>_xlfn.XLOOKUP(_LOOKUP[[#This Row],[AdjusterMemberName]],_Adjuster[Adjuster Name],_Adjuster[Phone Number],,0)</f>
        <v>323-456-1708</v>
      </c>
      <c r="Z3264" s="15" t="s">
        <v>22172</v>
      </c>
      <c r="AA32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20595 Pitchfork Dr, Riverside  CA 92507</v>
      </c>
      <c r="AB3264" s="15"/>
    </row>
    <row r="3265" spans="1:28" x14ac:dyDescent="0.3">
      <c r="A3265" s="14">
        <v>1</v>
      </c>
      <c r="B3265" s="14">
        <v>1</v>
      </c>
      <c r="C3265" s="15" t="s">
        <v>11196</v>
      </c>
      <c r="D3265" s="15" t="s">
        <v>11196</v>
      </c>
      <c r="E3265" s="15">
        <v>45573</v>
      </c>
      <c r="F3265" s="15" t="s">
        <v>21038</v>
      </c>
      <c r="G3265" s="15">
        <v>45480</v>
      </c>
      <c r="H3265" s="15">
        <v>45664</v>
      </c>
      <c r="I3265" s="15" t="s">
        <v>22173</v>
      </c>
      <c r="J3265" s="15" t="s">
        <v>22174</v>
      </c>
      <c r="K3265" s="15" t="s">
        <v>45561</v>
      </c>
      <c r="L3265" s="15" t="s">
        <v>281</v>
      </c>
      <c r="M3265" s="15" t="s">
        <v>9025</v>
      </c>
      <c r="N3265" s="14">
        <v>2019</v>
      </c>
      <c r="O3265" s="15" t="s">
        <v>22175</v>
      </c>
      <c r="P3265" s="15" t="s">
        <v>106</v>
      </c>
      <c r="Q3265" s="15" t="s">
        <v>47092</v>
      </c>
      <c r="R3265" s="15" t="s">
        <v>931</v>
      </c>
      <c r="S3265" s="15" t="s">
        <v>21042</v>
      </c>
      <c r="T3265" s="15" t="s">
        <v>308</v>
      </c>
      <c r="U3265" s="15" t="s">
        <v>53</v>
      </c>
      <c r="V3265" s="15" t="s">
        <v>45432</v>
      </c>
      <c r="W3265" s="15" t="s">
        <v>1186</v>
      </c>
      <c r="X3265" s="15" t="str">
        <f>_xlfn.XLOOKUP(_LOOKUP[[#This Row],[AdjusterMemberName]],_Adjuster[Adjuster Name],_Adjuster[Email],,0)</f>
        <v>sAkinleye@knightcompany.com</v>
      </c>
      <c r="Y3265" s="15" t="str">
        <f>_xlfn.XLOOKUP(_LOOKUP[[#This Row],[AdjusterMemberName]],_Adjuster[Adjuster Name],_Adjuster[Phone Number],,0)</f>
        <v>424-559-5280</v>
      </c>
      <c r="Z3265" s="15" t="s">
        <v>21043</v>
      </c>
      <c r="AA32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9635 Lincoln Ave, Riverside  CA 92503</v>
      </c>
      <c r="AB3265" s="15"/>
    </row>
    <row r="3266" spans="1:28" x14ac:dyDescent="0.3">
      <c r="A3266" s="14">
        <v>1</v>
      </c>
      <c r="B3266" s="14">
        <v>1</v>
      </c>
      <c r="C3266" s="15" t="s">
        <v>22184</v>
      </c>
      <c r="D3266" s="15" t="s">
        <v>22184</v>
      </c>
      <c r="E3266" s="15">
        <v>45573</v>
      </c>
      <c r="F3266" s="15" t="s">
        <v>22185</v>
      </c>
      <c r="G3266" s="15">
        <v>45565</v>
      </c>
      <c r="H3266" s="15">
        <v>45746</v>
      </c>
      <c r="I3266" s="15" t="s">
        <v>22186</v>
      </c>
      <c r="J3266" s="15" t="s">
        <v>22187</v>
      </c>
      <c r="K3266" s="15" t="s">
        <v>46531</v>
      </c>
      <c r="L3266" s="15" t="s">
        <v>441</v>
      </c>
      <c r="M3266" s="15" t="s">
        <v>22188</v>
      </c>
      <c r="N3266" s="14">
        <v>2022</v>
      </c>
      <c r="O3266" s="15" t="s">
        <v>22189</v>
      </c>
      <c r="P3266" s="15" t="s">
        <v>106</v>
      </c>
      <c r="Q3266" s="15" t="s">
        <v>47037</v>
      </c>
      <c r="R3266" s="15" t="s">
        <v>22190</v>
      </c>
      <c r="S3266" s="15" t="s">
        <v>22191</v>
      </c>
      <c r="T3266" s="15" t="s">
        <v>404</v>
      </c>
      <c r="U3266" s="15" t="s">
        <v>53</v>
      </c>
      <c r="V3266" s="15" t="s">
        <v>45417</v>
      </c>
      <c r="W3266" s="15" t="s">
        <v>1357</v>
      </c>
      <c r="X3266" s="15" t="str">
        <f>_xlfn.XLOOKUP(_LOOKUP[[#This Row],[AdjusterMemberName]],_Adjuster[Adjuster Name],_Adjuster[Email],,0)</f>
        <v>jRivera1@knightcompany.com</v>
      </c>
      <c r="Y3266" s="15" t="str">
        <f>_xlfn.XLOOKUP(_LOOKUP[[#This Row],[AdjusterMemberName]],_Adjuster[Adjuster Name],_Adjuster[Phone Number],,0)</f>
        <v>424-559-5239</v>
      </c>
      <c r="Z3266" s="15" t="s">
        <v>22192</v>
      </c>
      <c r="AA32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3309 Fern Ave, Palmdale  CA 93550</v>
      </c>
      <c r="AB3266" s="15"/>
    </row>
    <row r="3267" spans="1:28" x14ac:dyDescent="0.3">
      <c r="A3267" s="14">
        <v>1</v>
      </c>
      <c r="B3267" s="14">
        <v>1</v>
      </c>
      <c r="C3267" s="15" t="s">
        <v>22217</v>
      </c>
      <c r="D3267" s="15" t="s">
        <v>22217</v>
      </c>
      <c r="E3267" s="15">
        <v>45573</v>
      </c>
      <c r="F3267" s="15" t="s">
        <v>22218</v>
      </c>
      <c r="G3267" s="15">
        <v>45569</v>
      </c>
      <c r="H3267" s="15">
        <v>45751</v>
      </c>
      <c r="I3267" s="15" t="s">
        <v>22219</v>
      </c>
      <c r="J3267" s="15" t="s">
        <v>22220</v>
      </c>
      <c r="K3267" s="15" t="s">
        <v>46143</v>
      </c>
      <c r="L3267" s="15" t="s">
        <v>139</v>
      </c>
      <c r="M3267" s="15" t="s">
        <v>470</v>
      </c>
      <c r="N3267" s="14">
        <v>2012</v>
      </c>
      <c r="O3267" s="15" t="s">
        <v>22221</v>
      </c>
      <c r="P3267" s="15" t="s">
        <v>106</v>
      </c>
      <c r="Q3267" s="15" t="s">
        <v>47127</v>
      </c>
      <c r="R3267" s="15" t="s">
        <v>22222</v>
      </c>
      <c r="S3267" s="15" t="s">
        <v>22223</v>
      </c>
      <c r="T3267" s="15" t="s">
        <v>1421</v>
      </c>
      <c r="U3267" s="15" t="s">
        <v>53</v>
      </c>
      <c r="V3267" s="15" t="s">
        <v>46347</v>
      </c>
      <c r="W3267" s="15" t="s">
        <v>3307</v>
      </c>
      <c r="X3267" s="15" t="e">
        <f>_xlfn.XLOOKUP(_LOOKUP[[#This Row],[AdjusterMemberName]],_Adjuster[Adjuster Name],_Adjuster[Email],,0)</f>
        <v>#N/A</v>
      </c>
      <c r="Y3267" s="15" t="e">
        <f>_xlfn.XLOOKUP(_LOOKUP[[#This Row],[AdjusterMemberName]],_Adjuster[Adjuster Name],_Adjuster[Phone Number],,0)</f>
        <v>#N/A</v>
      </c>
      <c r="Z3267" s="15" t="s">
        <v>22224</v>
      </c>
      <c r="AA32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216 Melrose St, Modesto  CA 95354</v>
      </c>
      <c r="AB3267" s="15"/>
    </row>
    <row r="3268" spans="1:28" x14ac:dyDescent="0.3">
      <c r="A3268" s="14">
        <v>1</v>
      </c>
      <c r="B3268" s="14">
        <v>1</v>
      </c>
      <c r="C3268" s="15" t="s">
        <v>22225</v>
      </c>
      <c r="D3268" s="15" t="s">
        <v>22225</v>
      </c>
      <c r="E3268" s="15">
        <v>45573</v>
      </c>
      <c r="F3268" s="15" t="s">
        <v>22226</v>
      </c>
      <c r="G3268" s="15">
        <v>45489</v>
      </c>
      <c r="H3268" s="15">
        <v>45673</v>
      </c>
      <c r="I3268" s="15" t="s">
        <v>22227</v>
      </c>
      <c r="J3268" s="15" t="s">
        <v>22228</v>
      </c>
      <c r="K3268" s="15" t="s">
        <v>45512</v>
      </c>
      <c r="L3268" s="15" t="s">
        <v>139</v>
      </c>
      <c r="M3268" s="15" t="s">
        <v>470</v>
      </c>
      <c r="N3268" s="14">
        <v>2002</v>
      </c>
      <c r="O3268" s="15" t="s">
        <v>22229</v>
      </c>
      <c r="P3268" s="15" t="s">
        <v>106</v>
      </c>
      <c r="Q3268" s="15" t="s">
        <v>47061</v>
      </c>
      <c r="R3268" s="15" t="s">
        <v>22230</v>
      </c>
      <c r="S3268" s="15" t="s">
        <v>22231</v>
      </c>
      <c r="T3268" s="15" t="s">
        <v>624</v>
      </c>
      <c r="U3268" s="15" t="s">
        <v>53</v>
      </c>
      <c r="V3268" s="15" t="s">
        <v>46010</v>
      </c>
      <c r="W3268" s="15" t="s">
        <v>850</v>
      </c>
      <c r="X3268" s="15" t="e">
        <f>_xlfn.XLOOKUP(_LOOKUP[[#This Row],[AdjusterMemberName]],_Adjuster[Adjuster Name],_Adjuster[Email],,0)</f>
        <v>#N/A</v>
      </c>
      <c r="Y3268" s="15" t="e">
        <f>_xlfn.XLOOKUP(_LOOKUP[[#This Row],[AdjusterMemberName]],_Adjuster[Adjuster Name],_Adjuster[Phone Number],,0)</f>
        <v>#N/A</v>
      </c>
      <c r="Z3268" s="15" t="s">
        <v>22232</v>
      </c>
      <c r="AA32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44309 Sundell Ave, Lancaster  CA 93536</v>
      </c>
      <c r="AB3268" s="15"/>
    </row>
    <row r="3269" spans="1:28" x14ac:dyDescent="0.3">
      <c r="A3269" s="14">
        <v>1</v>
      </c>
      <c r="B3269" s="14">
        <v>1</v>
      </c>
      <c r="C3269" s="15" t="s">
        <v>22251</v>
      </c>
      <c r="D3269" s="15" t="s">
        <v>22251</v>
      </c>
      <c r="E3269" s="15">
        <v>45573</v>
      </c>
      <c r="F3269" s="15" t="s">
        <v>22252</v>
      </c>
      <c r="G3269" s="15">
        <v>45400</v>
      </c>
      <c r="H3269" s="15">
        <v>45583</v>
      </c>
      <c r="I3269" s="15" t="s">
        <v>22253</v>
      </c>
      <c r="J3269" s="15" t="s">
        <v>22254</v>
      </c>
      <c r="K3269" s="15" t="s">
        <v>45373</v>
      </c>
      <c r="L3269" s="15" t="s">
        <v>181</v>
      </c>
      <c r="M3269" s="15" t="s">
        <v>182</v>
      </c>
      <c r="N3269" s="14">
        <v>2002</v>
      </c>
      <c r="O3269" s="15" t="s">
        <v>22255</v>
      </c>
      <c r="P3269" s="15" t="s">
        <v>106</v>
      </c>
      <c r="Q3269" s="15" t="s">
        <v>47061</v>
      </c>
      <c r="R3269" s="15" t="s">
        <v>162</v>
      </c>
      <c r="S3269" s="15" t="s">
        <v>22256</v>
      </c>
      <c r="T3269" s="15" t="s">
        <v>3342</v>
      </c>
      <c r="U3269" s="15" t="s">
        <v>53</v>
      </c>
      <c r="V3269" s="15" t="s">
        <v>45720</v>
      </c>
      <c r="W3269" s="15" t="s">
        <v>1658</v>
      </c>
      <c r="X3269" s="15" t="str">
        <f>_xlfn.XLOOKUP(_LOOKUP[[#This Row],[AdjusterMemberName]],_Adjuster[Adjuster Name],_Adjuster[Email],,0)</f>
        <v>RDavila@knightcompany.com</v>
      </c>
      <c r="Y3269" s="15" t="str">
        <f>_xlfn.XLOOKUP(_LOOKUP[[#This Row],[AdjusterMemberName]],_Adjuster[Adjuster Name],_Adjuster[Phone Number],,0)</f>
        <v>424-559-5663</v>
      </c>
      <c r="Z3269" s="15" t="s">
        <v>22257</v>
      </c>
      <c r="AA32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7437 Font Ave, Jurupa Valley  CA 92509</v>
      </c>
      <c r="AB3269" s="15"/>
    </row>
    <row r="3270" spans="1:28" x14ac:dyDescent="0.3">
      <c r="A3270" s="14">
        <v>1</v>
      </c>
      <c r="B3270" s="14">
        <v>1</v>
      </c>
      <c r="C3270" s="15" t="s">
        <v>21757</v>
      </c>
      <c r="D3270" s="15" t="s">
        <v>21758</v>
      </c>
      <c r="E3270" s="15">
        <v>45573</v>
      </c>
      <c r="F3270" s="15" t="s">
        <v>21759</v>
      </c>
      <c r="G3270" s="15">
        <v>45525</v>
      </c>
      <c r="H3270" s="15">
        <v>45709</v>
      </c>
      <c r="I3270" s="15" t="s">
        <v>22283</v>
      </c>
      <c r="J3270" s="15" t="s">
        <v>22284</v>
      </c>
      <c r="K3270" s="15" t="s">
        <v>46408</v>
      </c>
      <c r="L3270" s="15" t="s">
        <v>314</v>
      </c>
      <c r="M3270" s="15" t="s">
        <v>315</v>
      </c>
      <c r="N3270" s="14">
        <v>2012</v>
      </c>
      <c r="O3270" s="15" t="s">
        <v>21762</v>
      </c>
      <c r="P3270" s="15" t="s">
        <v>106</v>
      </c>
      <c r="Q3270" s="15" t="s">
        <v>47166</v>
      </c>
      <c r="R3270" s="15" t="s">
        <v>21763</v>
      </c>
      <c r="S3270" s="15" t="s">
        <v>21764</v>
      </c>
      <c r="T3270" s="15" t="s">
        <v>6152</v>
      </c>
      <c r="U3270" s="15" t="s">
        <v>53</v>
      </c>
      <c r="V3270" s="15" t="s">
        <v>46160</v>
      </c>
      <c r="W3270" s="15" t="s">
        <v>175</v>
      </c>
      <c r="X3270" s="15" t="e">
        <f>_xlfn.XLOOKUP(_LOOKUP[[#This Row],[AdjusterMemberName]],_Adjuster[Adjuster Name],_Adjuster[Email],,0)</f>
        <v>#N/A</v>
      </c>
      <c r="Y3270" s="15" t="e">
        <f>_xlfn.XLOOKUP(_LOOKUP[[#This Row],[AdjusterMemberName]],_Adjuster[Adjuster Name],_Adjuster[Phone Number],,0)</f>
        <v>#N/A</v>
      </c>
      <c r="Z3270" s="15" t="s">
        <v>21765</v>
      </c>
      <c r="AA32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24316 W Floradora Ave, Kerman  CA 93630</v>
      </c>
      <c r="AB3270" s="15"/>
    </row>
    <row r="3271" spans="1:28" x14ac:dyDescent="0.3">
      <c r="A3271" s="14">
        <v>1</v>
      </c>
      <c r="B3271" s="14">
        <v>1</v>
      </c>
      <c r="C3271" s="15" t="s">
        <v>22335</v>
      </c>
      <c r="D3271" s="15" t="s">
        <v>22335</v>
      </c>
      <c r="E3271" s="15">
        <v>45573</v>
      </c>
      <c r="F3271" s="15" t="s">
        <v>22336</v>
      </c>
      <c r="G3271" s="15">
        <v>45550</v>
      </c>
      <c r="H3271" s="15">
        <v>45731</v>
      </c>
      <c r="I3271" s="15" t="s">
        <v>22337</v>
      </c>
      <c r="J3271" s="15" t="s">
        <v>22338</v>
      </c>
      <c r="K3271" s="15" t="s">
        <v>45329</v>
      </c>
      <c r="L3271" s="15" t="s">
        <v>314</v>
      </c>
      <c r="M3271" s="15" t="s">
        <v>3946</v>
      </c>
      <c r="N3271" s="14">
        <v>2016</v>
      </c>
      <c r="O3271" s="15" t="s">
        <v>22339</v>
      </c>
      <c r="P3271" s="15" t="s">
        <v>106</v>
      </c>
      <c r="Q3271" s="15" t="s">
        <v>47019</v>
      </c>
      <c r="R3271" s="15" t="s">
        <v>22340</v>
      </c>
      <c r="S3271" s="15" t="s">
        <v>22341</v>
      </c>
      <c r="T3271" s="15" t="s">
        <v>174</v>
      </c>
      <c r="U3271" s="15" t="s">
        <v>53</v>
      </c>
      <c r="V3271" s="15" t="s">
        <v>45529</v>
      </c>
      <c r="W3271" s="15" t="s">
        <v>850</v>
      </c>
      <c r="X3271" s="15" t="e">
        <f>_xlfn.XLOOKUP(_LOOKUP[[#This Row],[AdjusterMemberName]],_Adjuster[Adjuster Name],_Adjuster[Email],,0)</f>
        <v>#N/A</v>
      </c>
      <c r="Y3271" s="15" t="e">
        <f>_xlfn.XLOOKUP(_LOOKUP[[#This Row],[AdjusterMemberName]],_Adjuster[Adjuster Name],_Adjuster[Phone Number],,0)</f>
        <v>#N/A</v>
      </c>
      <c r="Z3271" s="15" t="s">
        <v>22342</v>
      </c>
      <c r="AA32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8722 Hickory St, Los Angeles  CA 90002</v>
      </c>
      <c r="AB3271" s="15"/>
    </row>
    <row r="3272" spans="1:28" x14ac:dyDescent="0.3">
      <c r="A3272" s="14">
        <v>0</v>
      </c>
      <c r="B3272" s="14">
        <v>1</v>
      </c>
      <c r="C3272" s="15" t="s">
        <v>22610</v>
      </c>
      <c r="D3272" s="15" t="s">
        <v>22611</v>
      </c>
      <c r="E3272" s="15">
        <v>45573</v>
      </c>
      <c r="F3272" s="15" t="s">
        <v>22612</v>
      </c>
      <c r="G3272" s="15"/>
      <c r="H3272" s="15"/>
      <c r="I3272" s="15" t="s">
        <v>22613</v>
      </c>
      <c r="J3272" s="15" t="s">
        <v>22614</v>
      </c>
      <c r="K3272" s="15" t="s">
        <v>45517</v>
      </c>
      <c r="L3272" s="15" t="s">
        <v>22307</v>
      </c>
      <c r="M3272" s="15" t="s">
        <v>22615</v>
      </c>
      <c r="N3272" s="14">
        <v>2009</v>
      </c>
      <c r="O3272" s="15" t="s">
        <v>22616</v>
      </c>
      <c r="P3272" s="15" t="s">
        <v>106</v>
      </c>
      <c r="Q3272" s="15"/>
      <c r="R3272" s="15"/>
      <c r="S3272" s="15"/>
      <c r="T3272" s="15"/>
      <c r="U3272" s="15"/>
      <c r="V3272" s="15"/>
      <c r="W3272" s="15" t="s">
        <v>850</v>
      </c>
      <c r="X3272" s="15" t="e">
        <f>_xlfn.XLOOKUP(_LOOKUP[[#This Row],[AdjusterMemberName]],_Adjuster[Adjuster Name],_Adjuster[Email],,0)</f>
        <v>#N/A</v>
      </c>
      <c r="Y3272" s="15" t="e">
        <f>_xlfn.XLOOKUP(_LOOKUP[[#This Row],[AdjusterMemberName]],_Adjuster[Adjuster Name],_Adjuster[Phone Number],,0)</f>
        <v>#N/A</v>
      </c>
      <c r="Z3272" s="15"/>
      <c r="AA3272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3272" s="15"/>
    </row>
    <row r="3273" spans="1:28" x14ac:dyDescent="0.3">
      <c r="A3273" s="14">
        <v>1</v>
      </c>
      <c r="B3273" s="14">
        <v>1</v>
      </c>
      <c r="C3273" s="15" t="s">
        <v>22775</v>
      </c>
      <c r="D3273" s="15" t="s">
        <v>22775</v>
      </c>
      <c r="E3273" s="15">
        <v>45573</v>
      </c>
      <c r="F3273" s="15" t="s">
        <v>22776</v>
      </c>
      <c r="G3273" s="15">
        <v>45532</v>
      </c>
      <c r="H3273" s="15">
        <v>45716</v>
      </c>
      <c r="I3273" s="15" t="s">
        <v>22777</v>
      </c>
      <c r="J3273" s="15" t="s">
        <v>22778</v>
      </c>
      <c r="K3273" s="15" t="s">
        <v>45820</v>
      </c>
      <c r="L3273" s="15" t="s">
        <v>1493</v>
      </c>
      <c r="M3273" s="15" t="s">
        <v>22779</v>
      </c>
      <c r="N3273" s="14">
        <v>2011</v>
      </c>
      <c r="O3273" s="15" t="s">
        <v>22780</v>
      </c>
      <c r="P3273" s="15" t="s">
        <v>106</v>
      </c>
      <c r="Q3273" s="15" t="s">
        <v>47065</v>
      </c>
      <c r="R3273" s="15" t="s">
        <v>22781</v>
      </c>
      <c r="S3273" s="15" t="s">
        <v>22782</v>
      </c>
      <c r="T3273" s="15" t="s">
        <v>612</v>
      </c>
      <c r="U3273" s="15" t="s">
        <v>53</v>
      </c>
      <c r="V3273" s="15" t="s">
        <v>45659</v>
      </c>
      <c r="W3273" s="15" t="s">
        <v>3184</v>
      </c>
      <c r="X3273" s="15" t="str">
        <f>_xlfn.XLOOKUP(_LOOKUP[[#This Row],[AdjusterMemberName]],_Adjuster[Adjuster Name],_Adjuster[Email],,0)</f>
        <v>mQualls@knightcompany.com</v>
      </c>
      <c r="Y3273" s="15" t="str">
        <f>_xlfn.XLOOKUP(_LOOKUP[[#This Row],[AdjusterMemberName]],_Adjuster[Adjuster Name],_Adjuster[Phone Number],,0)</f>
        <v>424-559-5436</v>
      </c>
      <c r="Z3273" s="15" t="s">
        <v>22783</v>
      </c>
      <c r="AA32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420 Date St, Montebello  CA 90640</v>
      </c>
      <c r="AB3273" s="15"/>
    </row>
    <row r="3274" spans="1:28" x14ac:dyDescent="0.3">
      <c r="A3274" s="14">
        <v>1</v>
      </c>
      <c r="B3274" s="14">
        <v>1</v>
      </c>
      <c r="C3274" s="15" t="s">
        <v>22886</v>
      </c>
      <c r="D3274" s="15" t="s">
        <v>22887</v>
      </c>
      <c r="E3274" s="15">
        <v>45573</v>
      </c>
      <c r="F3274" s="15" t="s">
        <v>22888</v>
      </c>
      <c r="G3274" s="15">
        <v>45555</v>
      </c>
      <c r="H3274" s="15">
        <v>45736</v>
      </c>
      <c r="I3274" s="15" t="s">
        <v>22889</v>
      </c>
      <c r="J3274" s="15" t="s">
        <v>22890</v>
      </c>
      <c r="K3274" s="15" t="s">
        <v>45517</v>
      </c>
      <c r="L3274" s="15" t="s">
        <v>128</v>
      </c>
      <c r="M3274" s="15" t="s">
        <v>129</v>
      </c>
      <c r="N3274" s="14">
        <v>2013</v>
      </c>
      <c r="O3274" s="15" t="s">
        <v>22891</v>
      </c>
      <c r="P3274" s="15" t="s">
        <v>106</v>
      </c>
      <c r="Q3274" s="15" t="s">
        <v>47061</v>
      </c>
      <c r="R3274" s="15" t="s">
        <v>22892</v>
      </c>
      <c r="S3274" s="15" t="s">
        <v>22893</v>
      </c>
      <c r="T3274" s="15" t="s">
        <v>308</v>
      </c>
      <c r="U3274" s="15" t="s">
        <v>53</v>
      </c>
      <c r="V3274" s="15" t="s">
        <v>45530</v>
      </c>
      <c r="W3274" s="15" t="s">
        <v>367</v>
      </c>
      <c r="X3274" s="15" t="str">
        <f>_xlfn.XLOOKUP(_LOOKUP[[#This Row],[AdjusterMemberName]],_Adjuster[Adjuster Name],_Adjuster[Email],,0)</f>
        <v>dHernandez4@knightcompany.com</v>
      </c>
      <c r="Y3274" s="15" t="str">
        <f>_xlfn.XLOOKUP(_LOOKUP[[#This Row],[AdjusterMemberName]],_Adjuster[Adjuster Name],_Adjuster[Phone Number],,0)</f>
        <v>323-315-7819</v>
      </c>
      <c r="Z3274" s="15" t="s">
        <v>22894</v>
      </c>
      <c r="AA32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6930 Phoenix Ave Apt 60, Riverside  CA 92504</v>
      </c>
      <c r="AB3274" s="15"/>
    </row>
    <row r="3275" spans="1:28" x14ac:dyDescent="0.3">
      <c r="A3275" s="14">
        <v>1</v>
      </c>
      <c r="B3275" s="14">
        <v>1</v>
      </c>
      <c r="C3275" s="15" t="s">
        <v>26811</v>
      </c>
      <c r="D3275" s="15" t="s">
        <v>26811</v>
      </c>
      <c r="E3275" s="15">
        <v>45573</v>
      </c>
      <c r="F3275" s="15" t="s">
        <v>26812</v>
      </c>
      <c r="G3275" s="15">
        <v>45573</v>
      </c>
      <c r="H3275" s="15">
        <v>45755</v>
      </c>
      <c r="I3275" s="15" t="s">
        <v>26813</v>
      </c>
      <c r="J3275" s="15" t="s">
        <v>26814</v>
      </c>
      <c r="K3275" s="15" t="s">
        <v>45341</v>
      </c>
      <c r="L3275" s="15" t="s">
        <v>103</v>
      </c>
      <c r="M3275" s="15" t="s">
        <v>6410</v>
      </c>
      <c r="N3275" s="14">
        <v>2021</v>
      </c>
      <c r="O3275" s="15" t="s">
        <v>26815</v>
      </c>
      <c r="P3275" s="15" t="s">
        <v>106</v>
      </c>
      <c r="Q3275" s="15" t="s">
        <v>47073</v>
      </c>
      <c r="R3275" s="15" t="s">
        <v>26816</v>
      </c>
      <c r="S3275" s="15" t="s">
        <v>26817</v>
      </c>
      <c r="T3275" s="15" t="s">
        <v>5400</v>
      </c>
      <c r="U3275" s="15" t="s">
        <v>53</v>
      </c>
      <c r="V3275" s="15" t="s">
        <v>45536</v>
      </c>
      <c r="W3275" s="15" t="s">
        <v>1658</v>
      </c>
      <c r="X3275" s="15" t="str">
        <f>_xlfn.XLOOKUP(_LOOKUP[[#This Row],[AdjusterMemberName]],_Adjuster[Adjuster Name],_Adjuster[Email],,0)</f>
        <v>RDavila@knightcompany.com</v>
      </c>
      <c r="Y3275" s="15" t="str">
        <f>_xlfn.XLOOKUP(_LOOKUP[[#This Row],[AdjusterMemberName]],_Adjuster[Adjuster Name],_Adjuster[Phone Number],,0)</f>
        <v>424-559-5663</v>
      </c>
      <c r="Z3275" s="15" t="s">
        <v>26818</v>
      </c>
      <c r="AA32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770 S Magnolia Ave, El Cajon  CA 92020</v>
      </c>
      <c r="AB3275" s="15"/>
    </row>
    <row r="3276" spans="1:28" x14ac:dyDescent="0.3">
      <c r="A3276" s="14">
        <v>1</v>
      </c>
      <c r="B3276" s="14">
        <v>1</v>
      </c>
      <c r="C3276" s="15" t="s">
        <v>22086</v>
      </c>
      <c r="D3276" s="15" t="s">
        <v>22087</v>
      </c>
      <c r="E3276" s="15">
        <v>45572</v>
      </c>
      <c r="F3276" s="15" t="s">
        <v>22088</v>
      </c>
      <c r="G3276" s="15">
        <v>45482</v>
      </c>
      <c r="H3276" s="15">
        <v>45666</v>
      </c>
      <c r="I3276" s="15" t="s">
        <v>22089</v>
      </c>
      <c r="J3276" s="15" t="s">
        <v>22090</v>
      </c>
      <c r="K3276" s="15" t="s">
        <v>45332</v>
      </c>
      <c r="L3276" s="15" t="s">
        <v>128</v>
      </c>
      <c r="M3276" s="15" t="s">
        <v>2179</v>
      </c>
      <c r="N3276" s="14">
        <v>2004</v>
      </c>
      <c r="O3276" s="15" t="s">
        <v>22091</v>
      </c>
      <c r="P3276" s="15" t="s">
        <v>106</v>
      </c>
      <c r="Q3276" s="15" t="s">
        <v>47065</v>
      </c>
      <c r="R3276" s="15" t="s">
        <v>22092</v>
      </c>
      <c r="S3276" s="15" t="s">
        <v>22093</v>
      </c>
      <c r="T3276" s="15" t="s">
        <v>1001</v>
      </c>
      <c r="U3276" s="15" t="s">
        <v>53</v>
      </c>
      <c r="V3276" s="15" t="s">
        <v>45660</v>
      </c>
      <c r="W3276" s="15" t="s">
        <v>264</v>
      </c>
      <c r="X3276" s="15" t="str">
        <f>_xlfn.XLOOKUP(_LOOKUP[[#This Row],[AdjusterMemberName]],_Adjuster[Adjuster Name],_Adjuster[Email],,0)</f>
        <v>sBonnevie@knightcompany.com</v>
      </c>
      <c r="Y3276" s="15" t="str">
        <f>_xlfn.XLOOKUP(_LOOKUP[[#This Row],[AdjusterMemberName]],_Adjuster[Adjuster Name],_Adjuster[Phone Number],,0)</f>
        <v>323-692-4064</v>
      </c>
      <c r="Z3276" s="15" t="s">
        <v>22094</v>
      </c>
      <c r="AA32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3611 Saviers Rd Apt 4, Oxnard  CA 93033</v>
      </c>
      <c r="AB3276" s="15"/>
    </row>
    <row r="3277" spans="1:28" x14ac:dyDescent="0.3">
      <c r="A3277" s="14">
        <v>1</v>
      </c>
      <c r="B3277" s="14">
        <v>1</v>
      </c>
      <c r="C3277" s="15" t="s">
        <v>12207</v>
      </c>
      <c r="D3277" s="15" t="s">
        <v>22095</v>
      </c>
      <c r="E3277" s="15">
        <v>45572</v>
      </c>
      <c r="F3277" s="15" t="s">
        <v>22096</v>
      </c>
      <c r="G3277" s="15">
        <v>45560</v>
      </c>
      <c r="H3277" s="15">
        <v>45741</v>
      </c>
      <c r="I3277" s="15" t="s">
        <v>22097</v>
      </c>
      <c r="J3277" s="15" t="s">
        <v>22098</v>
      </c>
      <c r="K3277" s="15" t="s">
        <v>45332</v>
      </c>
      <c r="L3277" s="15" t="s">
        <v>314</v>
      </c>
      <c r="M3277" s="15" t="s">
        <v>1409</v>
      </c>
      <c r="N3277" s="14">
        <v>2020</v>
      </c>
      <c r="O3277" s="15" t="s">
        <v>22099</v>
      </c>
      <c r="P3277" s="15" t="s">
        <v>106</v>
      </c>
      <c r="Q3277" s="15" t="s">
        <v>47019</v>
      </c>
      <c r="R3277" s="15" t="s">
        <v>4420</v>
      </c>
      <c r="S3277" s="15" t="s">
        <v>12213</v>
      </c>
      <c r="T3277" s="15" t="s">
        <v>424</v>
      </c>
      <c r="U3277" s="15" t="s">
        <v>53</v>
      </c>
      <c r="V3277" s="15" t="s">
        <v>45717</v>
      </c>
      <c r="W3277" s="15" t="s">
        <v>1624</v>
      </c>
      <c r="X3277" s="15" t="e">
        <f>_xlfn.XLOOKUP(_LOOKUP[[#This Row],[AdjusterMemberName]],_Adjuster[Adjuster Name],_Adjuster[Email],,0)</f>
        <v>#N/A</v>
      </c>
      <c r="Y3277" s="15" t="e">
        <f>_xlfn.XLOOKUP(_LOOKUP[[#This Row],[AdjusterMemberName]],_Adjuster[Adjuster Name],_Adjuster[Phone Number],,0)</f>
        <v>#N/A</v>
      </c>
      <c r="Z3277" s="15" t="s">
        <v>12214</v>
      </c>
      <c r="AA32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6867 Conejo Dr, San Bernardino  CA 92404</v>
      </c>
      <c r="AB3277" s="15"/>
    </row>
    <row r="3278" spans="1:28" x14ac:dyDescent="0.3">
      <c r="A3278" s="14">
        <v>1</v>
      </c>
      <c r="B3278" s="14">
        <v>1</v>
      </c>
      <c r="C3278" s="15" t="s">
        <v>22108</v>
      </c>
      <c r="D3278" s="15" t="s">
        <v>22108</v>
      </c>
      <c r="E3278" s="15">
        <v>45572</v>
      </c>
      <c r="F3278" s="15" t="s">
        <v>22109</v>
      </c>
      <c r="G3278" s="15">
        <v>45566</v>
      </c>
      <c r="H3278" s="15">
        <v>45748</v>
      </c>
      <c r="I3278" s="15" t="s">
        <v>22110</v>
      </c>
      <c r="J3278" s="15" t="s">
        <v>22111</v>
      </c>
      <c r="K3278" s="15" t="s">
        <v>45354</v>
      </c>
      <c r="L3278" s="15" t="s">
        <v>314</v>
      </c>
      <c r="M3278" s="15" t="s">
        <v>1409</v>
      </c>
      <c r="N3278" s="14">
        <v>2021</v>
      </c>
      <c r="O3278" s="15" t="s">
        <v>22112</v>
      </c>
      <c r="P3278" s="15" t="s">
        <v>106</v>
      </c>
      <c r="Q3278" s="15" t="s">
        <v>46922</v>
      </c>
      <c r="R3278" s="15" t="s">
        <v>22113</v>
      </c>
      <c r="S3278" s="15" t="s">
        <v>22114</v>
      </c>
      <c r="T3278" s="15" t="s">
        <v>811</v>
      </c>
      <c r="U3278" s="15" t="s">
        <v>53</v>
      </c>
      <c r="V3278" s="15" t="s">
        <v>45558</v>
      </c>
      <c r="W3278" s="15" t="s">
        <v>175</v>
      </c>
      <c r="X3278" s="15" t="e">
        <f>_xlfn.XLOOKUP(_LOOKUP[[#This Row],[AdjusterMemberName]],_Adjuster[Adjuster Name],_Adjuster[Email],,0)</f>
        <v>#N/A</v>
      </c>
      <c r="Y3278" s="15" t="e">
        <f>_xlfn.XLOOKUP(_LOOKUP[[#This Row],[AdjusterMemberName]],_Adjuster[Adjuster Name],_Adjuster[Phone Number],,0)</f>
        <v>#N/A</v>
      </c>
      <c r="Z3278" s="15" t="s">
        <v>22115</v>
      </c>
      <c r="AA32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21375 Hicks St, Perris  CA 92570</v>
      </c>
      <c r="AB3278" s="15"/>
    </row>
    <row r="3279" spans="1:28" x14ac:dyDescent="0.3">
      <c r="A3279" s="14">
        <v>1</v>
      </c>
      <c r="B3279" s="14">
        <v>1</v>
      </c>
      <c r="C3279" s="15" t="s">
        <v>22116</v>
      </c>
      <c r="D3279" s="15" t="s">
        <v>22116</v>
      </c>
      <c r="E3279" s="15">
        <v>45572</v>
      </c>
      <c r="F3279" s="15" t="s">
        <v>22117</v>
      </c>
      <c r="G3279" s="15">
        <v>45513</v>
      </c>
      <c r="H3279" s="15">
        <v>45697</v>
      </c>
      <c r="I3279" s="15" t="s">
        <v>22118</v>
      </c>
      <c r="J3279" s="15" t="s">
        <v>22119</v>
      </c>
      <c r="K3279" s="15" t="s">
        <v>45429</v>
      </c>
      <c r="L3279" s="15" t="s">
        <v>103</v>
      </c>
      <c r="M3279" s="15" t="s">
        <v>890</v>
      </c>
      <c r="N3279" s="14">
        <v>2023</v>
      </c>
      <c r="O3279" s="15" t="s">
        <v>22120</v>
      </c>
      <c r="P3279" s="15" t="s">
        <v>106</v>
      </c>
      <c r="Q3279" s="15" t="s">
        <v>47134</v>
      </c>
      <c r="R3279" s="15" t="s">
        <v>22121</v>
      </c>
      <c r="S3279" s="15" t="s">
        <v>22122</v>
      </c>
      <c r="T3279" s="15" t="s">
        <v>22123</v>
      </c>
      <c r="U3279" s="15" t="s">
        <v>53</v>
      </c>
      <c r="V3279" s="15" t="s">
        <v>46375</v>
      </c>
      <c r="W3279" s="15" t="s">
        <v>1624</v>
      </c>
      <c r="X3279" s="15" t="e">
        <f>_xlfn.XLOOKUP(_LOOKUP[[#This Row],[AdjusterMemberName]],_Adjuster[Adjuster Name],_Adjuster[Email],,0)</f>
        <v>#N/A</v>
      </c>
      <c r="Y3279" s="15" t="e">
        <f>_xlfn.XLOOKUP(_LOOKUP[[#This Row],[AdjusterMemberName]],_Adjuster[Adjuster Name],_Adjuster[Phone Number],,0)</f>
        <v>#N/A</v>
      </c>
      <c r="Z3279" s="15" t="s">
        <v>22124</v>
      </c>
      <c r="AA32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46171 S Fork Dr, Three Rivers  CA 93271</v>
      </c>
      <c r="AB3279" s="15"/>
    </row>
    <row r="3280" spans="1:28" x14ac:dyDescent="0.3">
      <c r="A3280" s="14">
        <v>1</v>
      </c>
      <c r="B3280" s="14">
        <v>1</v>
      </c>
      <c r="C3280" s="15" t="s">
        <v>22148</v>
      </c>
      <c r="D3280" s="15" t="s">
        <v>22148</v>
      </c>
      <c r="E3280" s="15">
        <v>45572</v>
      </c>
      <c r="F3280" s="15" t="s">
        <v>22149</v>
      </c>
      <c r="G3280" s="15">
        <v>45481</v>
      </c>
      <c r="H3280" s="15">
        <v>45665</v>
      </c>
      <c r="I3280" s="15" t="s">
        <v>22150</v>
      </c>
      <c r="J3280" s="15" t="s">
        <v>22151</v>
      </c>
      <c r="K3280" s="15" t="s">
        <v>45458</v>
      </c>
      <c r="L3280" s="15" t="s">
        <v>25</v>
      </c>
      <c r="M3280" s="15" t="s">
        <v>480</v>
      </c>
      <c r="N3280" s="14">
        <v>2018</v>
      </c>
      <c r="O3280" s="15" t="s">
        <v>22152</v>
      </c>
      <c r="P3280" s="15" t="s">
        <v>106</v>
      </c>
      <c r="Q3280" s="15" t="s">
        <v>47093</v>
      </c>
      <c r="R3280" s="15" t="s">
        <v>4553</v>
      </c>
      <c r="S3280" s="15" t="s">
        <v>22153</v>
      </c>
      <c r="T3280" s="15" t="s">
        <v>1782</v>
      </c>
      <c r="U3280" s="15" t="s">
        <v>53</v>
      </c>
      <c r="V3280" s="15" t="s">
        <v>45807</v>
      </c>
      <c r="W3280" s="15" t="s">
        <v>264</v>
      </c>
      <c r="X3280" s="15" t="str">
        <f>_xlfn.XLOOKUP(_LOOKUP[[#This Row],[AdjusterMemberName]],_Adjuster[Adjuster Name],_Adjuster[Email],,0)</f>
        <v>sBonnevie@knightcompany.com</v>
      </c>
      <c r="Y3280" s="15" t="str">
        <f>_xlfn.XLOOKUP(_LOOKUP[[#This Row],[AdjusterMemberName]],_Adjuster[Adjuster Name],_Adjuster[Phone Number],,0)</f>
        <v>323-692-4064</v>
      </c>
      <c r="Z3280" s="15" t="s">
        <v>22154</v>
      </c>
      <c r="AA32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206 S Santa Fe Ave Apt B, Compton  CA 90221</v>
      </c>
      <c r="AB3280" s="15"/>
    </row>
    <row r="3281" spans="1:28" x14ac:dyDescent="0.3">
      <c r="A3281" s="14">
        <v>1</v>
      </c>
      <c r="B3281" s="14">
        <v>1</v>
      </c>
      <c r="C3281" s="15" t="s">
        <v>22158</v>
      </c>
      <c r="D3281" s="15" t="s">
        <v>22158</v>
      </c>
      <c r="E3281" s="15">
        <v>45572</v>
      </c>
      <c r="F3281" s="15" t="s">
        <v>22159</v>
      </c>
      <c r="G3281" s="15">
        <v>45549</v>
      </c>
      <c r="H3281" s="15">
        <v>45730</v>
      </c>
      <c r="I3281" s="15" t="s">
        <v>22160</v>
      </c>
      <c r="J3281" s="15" t="s">
        <v>22161</v>
      </c>
      <c r="K3281" s="15" t="s">
        <v>45336</v>
      </c>
      <c r="L3281" s="15" t="s">
        <v>128</v>
      </c>
      <c r="M3281" s="15" t="s">
        <v>170</v>
      </c>
      <c r="N3281" s="14">
        <v>2016</v>
      </c>
      <c r="O3281" s="15" t="s">
        <v>22162</v>
      </c>
      <c r="P3281" s="15" t="s">
        <v>106</v>
      </c>
      <c r="Q3281" s="15" t="s">
        <v>46922</v>
      </c>
      <c r="R3281" s="15" t="s">
        <v>922</v>
      </c>
      <c r="S3281" s="15" t="s">
        <v>22163</v>
      </c>
      <c r="T3281" s="15" t="s">
        <v>424</v>
      </c>
      <c r="U3281" s="15" t="s">
        <v>53</v>
      </c>
      <c r="V3281" s="15" t="s">
        <v>45402</v>
      </c>
      <c r="W3281" s="15" t="s">
        <v>175</v>
      </c>
      <c r="X3281" s="15" t="e">
        <f>_xlfn.XLOOKUP(_LOOKUP[[#This Row],[AdjusterMemberName]],_Adjuster[Adjuster Name],_Adjuster[Email],,0)</f>
        <v>#N/A</v>
      </c>
      <c r="Y3281" s="15" t="e">
        <f>_xlfn.XLOOKUP(_LOOKUP[[#This Row],[AdjusterMemberName]],_Adjuster[Adjuster Name],_Adjuster[Phone Number],,0)</f>
        <v>#N/A</v>
      </c>
      <c r="Z3281" s="15" t="s">
        <v>22164</v>
      </c>
      <c r="AA32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435 S Macy St , San Bernardino  CA 92410</v>
      </c>
      <c r="AB3281" s="15">
        <v>45583</v>
      </c>
    </row>
    <row r="3282" spans="1:28" x14ac:dyDescent="0.3">
      <c r="A3282" s="14">
        <v>1</v>
      </c>
      <c r="B3282" s="14">
        <v>1</v>
      </c>
      <c r="C3282" s="15" t="s">
        <v>22233</v>
      </c>
      <c r="D3282" s="15" t="s">
        <v>22233</v>
      </c>
      <c r="E3282" s="15">
        <v>45572</v>
      </c>
      <c r="F3282" s="15" t="s">
        <v>22234</v>
      </c>
      <c r="G3282" s="15">
        <v>45415</v>
      </c>
      <c r="H3282" s="15">
        <v>45599</v>
      </c>
      <c r="I3282" s="15" t="s">
        <v>22235</v>
      </c>
      <c r="J3282" s="15" t="s">
        <v>22236</v>
      </c>
      <c r="K3282" s="15" t="s">
        <v>45332</v>
      </c>
      <c r="L3282" s="15" t="s">
        <v>150</v>
      </c>
      <c r="M3282" s="15" t="s">
        <v>22237</v>
      </c>
      <c r="N3282" s="14">
        <v>2007</v>
      </c>
      <c r="O3282" s="15" t="s">
        <v>22238</v>
      </c>
      <c r="P3282" s="15" t="s">
        <v>106</v>
      </c>
      <c r="Q3282" s="15" t="s">
        <v>119</v>
      </c>
      <c r="R3282" s="15" t="s">
        <v>17812</v>
      </c>
      <c r="S3282" s="15" t="s">
        <v>22239</v>
      </c>
      <c r="T3282" s="15" t="s">
        <v>830</v>
      </c>
      <c r="U3282" s="15" t="s">
        <v>53</v>
      </c>
      <c r="V3282" s="15" t="s">
        <v>45848</v>
      </c>
      <c r="W3282" s="15" t="s">
        <v>1624</v>
      </c>
      <c r="X3282" s="15" t="e">
        <f>_xlfn.XLOOKUP(_LOOKUP[[#This Row],[AdjusterMemberName]],_Adjuster[Adjuster Name],_Adjuster[Email],,0)</f>
        <v>#N/A</v>
      </c>
      <c r="Y3282" s="15" t="e">
        <f>_xlfn.XLOOKUP(_LOOKUP[[#This Row],[AdjusterMemberName]],_Adjuster[Adjuster Name],_Adjuster[Phone Number],,0)</f>
        <v>#N/A</v>
      </c>
      <c r="Z3282" s="15" t="s">
        <v>22240</v>
      </c>
      <c r="AA32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4111 E 17Th St, Oakland  CA 94601</v>
      </c>
      <c r="AB3282" s="15"/>
    </row>
    <row r="3283" spans="1:28" x14ac:dyDescent="0.3">
      <c r="A3283" s="14">
        <v>1</v>
      </c>
      <c r="B3283" s="14">
        <v>1</v>
      </c>
      <c r="C3283" s="15" t="s">
        <v>24290</v>
      </c>
      <c r="D3283" s="15" t="s">
        <v>24290</v>
      </c>
      <c r="E3283" s="15">
        <v>45572</v>
      </c>
      <c r="F3283" s="15" t="s">
        <v>24291</v>
      </c>
      <c r="G3283" s="15">
        <v>45393</v>
      </c>
      <c r="H3283" s="15">
        <v>45576</v>
      </c>
      <c r="I3283" s="15" t="s">
        <v>24292</v>
      </c>
      <c r="J3283" s="15" t="s">
        <v>24293</v>
      </c>
      <c r="K3283" s="15" t="s">
        <v>45339</v>
      </c>
      <c r="L3283" s="15" t="s">
        <v>128</v>
      </c>
      <c r="M3283" s="15" t="s">
        <v>1064</v>
      </c>
      <c r="N3283" s="14">
        <v>2006</v>
      </c>
      <c r="O3283" s="15" t="s">
        <v>24294</v>
      </c>
      <c r="P3283" s="15" t="s">
        <v>106</v>
      </c>
      <c r="Q3283" s="15" t="s">
        <v>47065</v>
      </c>
      <c r="R3283" s="15" t="s">
        <v>24295</v>
      </c>
      <c r="S3283" s="15" t="s">
        <v>24296</v>
      </c>
      <c r="T3283" s="15" t="s">
        <v>2449</v>
      </c>
      <c r="U3283" s="15" t="s">
        <v>53</v>
      </c>
      <c r="V3283" s="15" t="s">
        <v>45503</v>
      </c>
      <c r="W3283" s="15" t="s">
        <v>1049</v>
      </c>
      <c r="X3283" s="15" t="str">
        <f>_xlfn.XLOOKUP(_LOOKUP[[#This Row],[AdjusterMemberName]],_Adjuster[Adjuster Name],_Adjuster[Email],,0)</f>
        <v>cPenate@knightcompany.com</v>
      </c>
      <c r="Y3283" s="15" t="str">
        <f>_xlfn.XLOOKUP(_LOOKUP[[#This Row],[AdjusterMemberName]],_Adjuster[Adjuster Name],_Adjuster[Phone Number],,0)</f>
        <v>424-559-5385</v>
      </c>
      <c r="Z3283" s="15" t="s">
        <v>24297</v>
      </c>
      <c r="AA32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500 E Saxon Ave Apt D, San Gabriel  CA 91776</v>
      </c>
      <c r="AB3283" s="15"/>
    </row>
    <row r="3284" spans="1:28" x14ac:dyDescent="0.3">
      <c r="A3284" s="14">
        <v>1</v>
      </c>
      <c r="B3284" s="14">
        <v>1</v>
      </c>
      <c r="C3284" s="15" t="s">
        <v>21977</v>
      </c>
      <c r="D3284" s="15" t="s">
        <v>21978</v>
      </c>
      <c r="E3284" s="15">
        <v>45571</v>
      </c>
      <c r="F3284" s="15" t="s">
        <v>21979</v>
      </c>
      <c r="G3284" s="15">
        <v>45531</v>
      </c>
      <c r="H3284" s="15">
        <v>45715</v>
      </c>
      <c r="I3284" s="15" t="s">
        <v>21980</v>
      </c>
      <c r="J3284" s="15" t="s">
        <v>21981</v>
      </c>
      <c r="K3284" s="15" t="s">
        <v>45334</v>
      </c>
      <c r="L3284" s="15" t="s">
        <v>25</v>
      </c>
      <c r="M3284" s="15" t="s">
        <v>480</v>
      </c>
      <c r="N3284" s="14">
        <v>2017</v>
      </c>
      <c r="O3284" s="15" t="s">
        <v>21982</v>
      </c>
      <c r="P3284" s="15" t="s">
        <v>106</v>
      </c>
      <c r="Q3284" s="15" t="s">
        <v>47006</v>
      </c>
      <c r="R3284" s="15" t="s">
        <v>21983</v>
      </c>
      <c r="S3284" s="15" t="s">
        <v>21984</v>
      </c>
      <c r="T3284" s="15" t="s">
        <v>21985</v>
      </c>
      <c r="U3284" s="15" t="s">
        <v>53</v>
      </c>
      <c r="V3284" s="15" t="s">
        <v>46466</v>
      </c>
      <c r="W3284" s="15" t="s">
        <v>367</v>
      </c>
      <c r="X3284" s="15" t="str">
        <f>_xlfn.XLOOKUP(_LOOKUP[[#This Row],[AdjusterMemberName]],_Adjuster[Adjuster Name],_Adjuster[Email],,0)</f>
        <v>dHernandez4@knightcompany.com</v>
      </c>
      <c r="Y3284" s="15" t="str">
        <f>_xlfn.XLOOKUP(_LOOKUP[[#This Row],[AdjusterMemberName]],_Adjuster[Adjuster Name],_Adjuster[Phone Number],,0)</f>
        <v>323-315-7819</v>
      </c>
      <c r="Z3284" s="15" t="s">
        <v>21986</v>
      </c>
      <c r="AA32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6400 Cholla Ave, 29 Palms  CA 92277</v>
      </c>
      <c r="AB3284" s="15"/>
    </row>
    <row r="3285" spans="1:28" x14ac:dyDescent="0.3">
      <c r="A3285" s="14">
        <v>1</v>
      </c>
      <c r="B3285" s="14">
        <v>1</v>
      </c>
      <c r="C3285" s="15" t="s">
        <v>21987</v>
      </c>
      <c r="D3285" s="15" t="s">
        <v>21987</v>
      </c>
      <c r="E3285" s="15">
        <v>45571</v>
      </c>
      <c r="F3285" s="15" t="s">
        <v>21988</v>
      </c>
      <c r="G3285" s="15">
        <v>45569</v>
      </c>
      <c r="H3285" s="15">
        <v>45751</v>
      </c>
      <c r="I3285" s="15" t="s">
        <v>21989</v>
      </c>
      <c r="J3285" s="15" t="s">
        <v>21990</v>
      </c>
      <c r="K3285" s="15" t="s">
        <v>45354</v>
      </c>
      <c r="L3285" s="15" t="s">
        <v>139</v>
      </c>
      <c r="M3285" s="15" t="s">
        <v>249</v>
      </c>
      <c r="N3285" s="14">
        <v>2017</v>
      </c>
      <c r="O3285" s="15" t="s">
        <v>21991</v>
      </c>
      <c r="P3285" s="15" t="s">
        <v>106</v>
      </c>
      <c r="Q3285" s="15" t="s">
        <v>47012</v>
      </c>
      <c r="R3285" s="15" t="s">
        <v>1907</v>
      </c>
      <c r="S3285" s="15" t="s">
        <v>21992</v>
      </c>
      <c r="T3285" s="15" t="s">
        <v>6670</v>
      </c>
      <c r="U3285" s="15" t="s">
        <v>53</v>
      </c>
      <c r="V3285" s="15" t="s">
        <v>46040</v>
      </c>
      <c r="W3285" s="15" t="s">
        <v>264</v>
      </c>
      <c r="X3285" s="15" t="str">
        <f>_xlfn.XLOOKUP(_LOOKUP[[#This Row],[AdjusterMemberName]],_Adjuster[Adjuster Name],_Adjuster[Email],,0)</f>
        <v>sBonnevie@knightcompany.com</v>
      </c>
      <c r="Y3285" s="15" t="str">
        <f>_xlfn.XLOOKUP(_LOOKUP[[#This Row],[AdjusterMemberName]],_Adjuster[Adjuster Name],_Adjuster[Phone Number],,0)</f>
        <v>323-692-4064</v>
      </c>
      <c r="Z3285" s="15" t="s">
        <v>21993</v>
      </c>
      <c r="AA32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1486 Redbud Ave, Banning  CA 92220</v>
      </c>
      <c r="AB3285" s="15"/>
    </row>
    <row r="3286" spans="1:28" x14ac:dyDescent="0.3">
      <c r="A3286" s="14">
        <v>0</v>
      </c>
      <c r="B3286" s="14">
        <v>1</v>
      </c>
      <c r="C3286" s="15" t="s">
        <v>22012</v>
      </c>
      <c r="D3286" s="15" t="s">
        <v>22012</v>
      </c>
      <c r="E3286" s="15">
        <v>45571</v>
      </c>
      <c r="F3286" s="15" t="s">
        <v>22013</v>
      </c>
      <c r="G3286" s="15"/>
      <c r="H3286" s="15"/>
      <c r="I3286" s="15" t="s">
        <v>22014</v>
      </c>
      <c r="J3286" s="15" t="s">
        <v>22015</v>
      </c>
      <c r="K3286" s="15" t="s">
        <v>45509</v>
      </c>
      <c r="L3286" s="15" t="s">
        <v>22016</v>
      </c>
      <c r="M3286" s="15" t="s">
        <v>22017</v>
      </c>
      <c r="N3286" s="14">
        <v>2024</v>
      </c>
      <c r="O3286" s="15" t="s">
        <v>22018</v>
      </c>
      <c r="P3286" s="15" t="s">
        <v>106</v>
      </c>
      <c r="Q3286" s="15"/>
      <c r="R3286" s="15"/>
      <c r="S3286" s="15"/>
      <c r="T3286" s="15"/>
      <c r="U3286" s="15"/>
      <c r="V3286" s="15"/>
      <c r="W3286" s="15" t="s">
        <v>3184</v>
      </c>
      <c r="X3286" s="15" t="str">
        <f>_xlfn.XLOOKUP(_LOOKUP[[#This Row],[AdjusterMemberName]],_Adjuster[Adjuster Name],_Adjuster[Email],,0)</f>
        <v>mQualls@knightcompany.com</v>
      </c>
      <c r="Y3286" s="15" t="str">
        <f>_xlfn.XLOOKUP(_LOOKUP[[#This Row],[AdjusterMemberName]],_Adjuster[Adjuster Name],_Adjuster[Phone Number],,0)</f>
        <v>424-559-5436</v>
      </c>
      <c r="Z3286" s="15"/>
      <c r="AA3286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3286" s="15"/>
    </row>
    <row r="3287" spans="1:28" x14ac:dyDescent="0.3">
      <c r="A3287" s="14">
        <v>1</v>
      </c>
      <c r="B3287" s="14">
        <v>1</v>
      </c>
      <c r="C3287" s="15" t="s">
        <v>22028</v>
      </c>
      <c r="D3287" s="15" t="s">
        <v>22028</v>
      </c>
      <c r="E3287" s="15">
        <v>45571</v>
      </c>
      <c r="F3287" s="15" t="s">
        <v>22029</v>
      </c>
      <c r="G3287" s="15">
        <v>45557</v>
      </c>
      <c r="H3287" s="15">
        <v>45738</v>
      </c>
      <c r="I3287" s="15" t="s">
        <v>22030</v>
      </c>
      <c r="J3287" s="15" t="s">
        <v>22031</v>
      </c>
      <c r="K3287" s="15" t="s">
        <v>45528</v>
      </c>
      <c r="L3287" s="15" t="s">
        <v>103</v>
      </c>
      <c r="M3287" s="15" t="s">
        <v>104</v>
      </c>
      <c r="N3287" s="14">
        <v>2011</v>
      </c>
      <c r="O3287" s="15" t="s">
        <v>22032</v>
      </c>
      <c r="P3287" s="15" t="s">
        <v>106</v>
      </c>
      <c r="Q3287" s="15" t="s">
        <v>47185</v>
      </c>
      <c r="R3287" s="15" t="s">
        <v>22033</v>
      </c>
      <c r="S3287" s="15" t="s">
        <v>22034</v>
      </c>
      <c r="T3287" s="15" t="s">
        <v>22035</v>
      </c>
      <c r="U3287" s="15" t="s">
        <v>53</v>
      </c>
      <c r="V3287" s="15" t="s">
        <v>46535</v>
      </c>
      <c r="W3287" s="15" t="s">
        <v>54</v>
      </c>
      <c r="X3287" s="15" t="str">
        <f>_xlfn.XLOOKUP(_LOOKUP[[#This Row],[AdjusterMemberName]],_Adjuster[Adjuster Name],_Adjuster[Email],,0)</f>
        <v>JRubalcava@knightcompany.com</v>
      </c>
      <c r="Y3287" s="15" t="str">
        <f>_xlfn.XLOOKUP(_LOOKUP[[#This Row],[AdjusterMemberName]],_Adjuster[Adjuster Name],_Adjuster[Phone Number],,0)</f>
        <v>424-559-5420</v>
      </c>
      <c r="Z3287" s="15" t="s">
        <v>22036</v>
      </c>
      <c r="AA32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1625 Holly Dr, Lodi  CA 95242</v>
      </c>
      <c r="AB3287" s="15"/>
    </row>
    <row r="3288" spans="1:28" x14ac:dyDescent="0.3">
      <c r="A3288" s="14">
        <v>1</v>
      </c>
      <c r="B3288" s="14">
        <v>1</v>
      </c>
      <c r="C3288" s="15" t="s">
        <v>22100</v>
      </c>
      <c r="D3288" s="15" t="s">
        <v>22100</v>
      </c>
      <c r="E3288" s="15">
        <v>45571</v>
      </c>
      <c r="F3288" s="15" t="s">
        <v>22101</v>
      </c>
      <c r="G3288" s="15">
        <v>45429</v>
      </c>
      <c r="H3288" s="15">
        <v>45613</v>
      </c>
      <c r="I3288" s="15" t="s">
        <v>22102</v>
      </c>
      <c r="J3288" s="15" t="s">
        <v>22103</v>
      </c>
      <c r="K3288" s="15" t="s">
        <v>45670</v>
      </c>
      <c r="L3288" s="15" t="s">
        <v>139</v>
      </c>
      <c r="M3288" s="15" t="s">
        <v>249</v>
      </c>
      <c r="N3288" s="14">
        <v>2022</v>
      </c>
      <c r="O3288" s="15" t="s">
        <v>22104</v>
      </c>
      <c r="P3288" s="15" t="s">
        <v>106</v>
      </c>
      <c r="Q3288" s="15" t="s">
        <v>47061</v>
      </c>
      <c r="R3288" s="15" t="s">
        <v>22105</v>
      </c>
      <c r="S3288" s="15" t="s">
        <v>22106</v>
      </c>
      <c r="T3288" s="15" t="s">
        <v>308</v>
      </c>
      <c r="U3288" s="15" t="s">
        <v>53</v>
      </c>
      <c r="V3288" s="15" t="s">
        <v>45530</v>
      </c>
      <c r="W3288" s="15" t="s">
        <v>850</v>
      </c>
      <c r="X3288" s="15" t="e">
        <f>_xlfn.XLOOKUP(_LOOKUP[[#This Row],[AdjusterMemberName]],_Adjuster[Adjuster Name],_Adjuster[Email],,0)</f>
        <v>#N/A</v>
      </c>
      <c r="Y3288" s="15" t="e">
        <f>_xlfn.XLOOKUP(_LOOKUP[[#This Row],[AdjusterMemberName]],_Adjuster[Adjuster Name],_Adjuster[Phone Number],,0)</f>
        <v>#N/A</v>
      </c>
      <c r="Z3288" s="15" t="s">
        <v>22107</v>
      </c>
      <c r="AA32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6020 Correll St Apt 6020, Riverside  CA 92504</v>
      </c>
      <c r="AB3288" s="15"/>
    </row>
    <row r="3289" spans="1:28" x14ac:dyDescent="0.3">
      <c r="A3289" s="14">
        <v>1</v>
      </c>
      <c r="B3289" s="14">
        <v>1</v>
      </c>
      <c r="C3289" s="15" t="s">
        <v>22176</v>
      </c>
      <c r="D3289" s="15" t="s">
        <v>22176</v>
      </c>
      <c r="E3289" s="15">
        <v>45571</v>
      </c>
      <c r="F3289" s="15" t="s">
        <v>22177</v>
      </c>
      <c r="G3289" s="15">
        <v>45570</v>
      </c>
      <c r="H3289" s="15">
        <v>45752</v>
      </c>
      <c r="I3289" s="15" t="s">
        <v>22178</v>
      </c>
      <c r="J3289" s="15" t="s">
        <v>22179</v>
      </c>
      <c r="K3289" s="15" t="s">
        <v>45429</v>
      </c>
      <c r="L3289" s="15" t="s">
        <v>103</v>
      </c>
      <c r="M3289" s="15" t="s">
        <v>304</v>
      </c>
      <c r="N3289" s="14">
        <v>2010</v>
      </c>
      <c r="O3289" s="15" t="s">
        <v>22180</v>
      </c>
      <c r="P3289" s="15" t="s">
        <v>106</v>
      </c>
      <c r="Q3289" s="15" t="s">
        <v>47065</v>
      </c>
      <c r="R3289" s="15" t="s">
        <v>22181</v>
      </c>
      <c r="S3289" s="15" t="s">
        <v>22182</v>
      </c>
      <c r="T3289" s="15" t="s">
        <v>174</v>
      </c>
      <c r="U3289" s="15" t="s">
        <v>53</v>
      </c>
      <c r="V3289" s="15" t="s">
        <v>45532</v>
      </c>
      <c r="W3289" s="15" t="s">
        <v>850</v>
      </c>
      <c r="X3289" s="15" t="e">
        <f>_xlfn.XLOOKUP(_LOOKUP[[#This Row],[AdjusterMemberName]],_Adjuster[Adjuster Name],_Adjuster[Email],,0)</f>
        <v>#N/A</v>
      </c>
      <c r="Y3289" s="15" t="e">
        <f>_xlfn.XLOOKUP(_LOOKUP[[#This Row],[AdjusterMemberName]],_Adjuster[Adjuster Name],_Adjuster[Phone Number],,0)</f>
        <v>#N/A</v>
      </c>
      <c r="Z3289" s="15" t="s">
        <v>22183</v>
      </c>
      <c r="AA32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4015 Melrose Ave Apt 105, Los Angeles  CA 90029</v>
      </c>
      <c r="AB3289" s="15"/>
    </row>
    <row r="3290" spans="1:28" x14ac:dyDescent="0.3">
      <c r="A3290" s="14">
        <v>1</v>
      </c>
      <c r="B3290" s="14">
        <v>1</v>
      </c>
      <c r="C3290" s="15" t="s">
        <v>22002</v>
      </c>
      <c r="D3290" s="15" t="s">
        <v>22003</v>
      </c>
      <c r="E3290" s="15">
        <v>45570</v>
      </c>
      <c r="F3290" s="15" t="s">
        <v>22004</v>
      </c>
      <c r="G3290" s="15">
        <v>45390</v>
      </c>
      <c r="H3290" s="15">
        <v>45573</v>
      </c>
      <c r="I3290" s="15" t="s">
        <v>22005</v>
      </c>
      <c r="J3290" s="15" t="s">
        <v>22006</v>
      </c>
      <c r="K3290" s="15" t="s">
        <v>45722</v>
      </c>
      <c r="L3290" s="15" t="s">
        <v>430</v>
      </c>
      <c r="M3290" s="15" t="s">
        <v>22007</v>
      </c>
      <c r="N3290" s="14">
        <v>2019</v>
      </c>
      <c r="O3290" s="15" t="s">
        <v>22008</v>
      </c>
      <c r="P3290" s="15" t="s">
        <v>106</v>
      </c>
      <c r="Q3290" s="15" t="s">
        <v>47019</v>
      </c>
      <c r="R3290" s="15" t="s">
        <v>22009</v>
      </c>
      <c r="S3290" s="15" t="s">
        <v>22010</v>
      </c>
      <c r="T3290" s="15" t="s">
        <v>1138</v>
      </c>
      <c r="U3290" s="15" t="s">
        <v>53</v>
      </c>
      <c r="V3290" s="15" t="s">
        <v>45366</v>
      </c>
      <c r="W3290" s="15" t="s">
        <v>175</v>
      </c>
      <c r="X3290" s="15" t="e">
        <f>_xlfn.XLOOKUP(_LOOKUP[[#This Row],[AdjusterMemberName]],_Adjuster[Adjuster Name],_Adjuster[Email],,0)</f>
        <v>#N/A</v>
      </c>
      <c r="Y3290" s="15" t="e">
        <f>_xlfn.XLOOKUP(_LOOKUP[[#This Row],[AdjusterMemberName]],_Adjuster[Adjuster Name],_Adjuster[Phone Number],,0)</f>
        <v>#N/A</v>
      </c>
      <c r="Z3290" s="15" t="s">
        <v>22011</v>
      </c>
      <c r="AA32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9301 Van Nuys Blvd Apt 114, Panorama City  CA 91402</v>
      </c>
      <c r="AB3290" s="15"/>
    </row>
    <row r="3291" spans="1:28" x14ac:dyDescent="0.3">
      <c r="A3291" s="14">
        <v>1</v>
      </c>
      <c r="B3291" s="14">
        <v>1</v>
      </c>
      <c r="C3291" s="15" t="s">
        <v>22019</v>
      </c>
      <c r="D3291" s="15" t="s">
        <v>22019</v>
      </c>
      <c r="E3291" s="15">
        <v>45570</v>
      </c>
      <c r="F3291" s="15" t="s">
        <v>22020</v>
      </c>
      <c r="G3291" s="15">
        <v>45538</v>
      </c>
      <c r="H3291" s="15">
        <v>45719</v>
      </c>
      <c r="I3291" s="15" t="s">
        <v>22021</v>
      </c>
      <c r="J3291" s="15" t="s">
        <v>22022</v>
      </c>
      <c r="K3291" s="15" t="s">
        <v>45341</v>
      </c>
      <c r="L3291" s="15" t="s">
        <v>281</v>
      </c>
      <c r="M3291" s="15" t="s">
        <v>526</v>
      </c>
      <c r="N3291" s="14">
        <v>2021</v>
      </c>
      <c r="O3291" s="15" t="s">
        <v>22023</v>
      </c>
      <c r="P3291" s="15" t="s">
        <v>106</v>
      </c>
      <c r="Q3291" s="15" t="s">
        <v>47121</v>
      </c>
      <c r="R3291" s="15" t="s">
        <v>22024</v>
      </c>
      <c r="S3291" s="15" t="s">
        <v>22025</v>
      </c>
      <c r="T3291" s="15" t="s">
        <v>22026</v>
      </c>
      <c r="U3291" s="15" t="s">
        <v>53</v>
      </c>
      <c r="V3291" s="15" t="s">
        <v>46195</v>
      </c>
      <c r="W3291" s="15" t="s">
        <v>367</v>
      </c>
      <c r="X3291" s="15" t="str">
        <f>_xlfn.XLOOKUP(_LOOKUP[[#This Row],[AdjusterMemberName]],_Adjuster[Adjuster Name],_Adjuster[Email],,0)</f>
        <v>dHernandez4@knightcompany.com</v>
      </c>
      <c r="Y3291" s="15" t="str">
        <f>_xlfn.XLOOKUP(_LOOKUP[[#This Row],[AdjusterMemberName]],_Adjuster[Adjuster Name],_Adjuster[Phone Number],,0)</f>
        <v>323-315-7819</v>
      </c>
      <c r="Z3291" s="15" t="s">
        <v>22027</v>
      </c>
      <c r="AA32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245 Maud St, Kettleman City  CA 93239</v>
      </c>
      <c r="AB3291" s="15">
        <v>45640</v>
      </c>
    </row>
    <row r="3292" spans="1:28" x14ac:dyDescent="0.3">
      <c r="A3292" s="14">
        <v>1</v>
      </c>
      <c r="B3292" s="14">
        <v>1</v>
      </c>
      <c r="C3292" s="15" t="s">
        <v>22037</v>
      </c>
      <c r="D3292" s="15" t="s">
        <v>22037</v>
      </c>
      <c r="E3292" s="15">
        <v>45570</v>
      </c>
      <c r="F3292" s="15" t="s">
        <v>22038</v>
      </c>
      <c r="G3292" s="15">
        <v>45521</v>
      </c>
      <c r="H3292" s="15">
        <v>45705</v>
      </c>
      <c r="I3292" s="15" t="s">
        <v>22039</v>
      </c>
      <c r="J3292" s="15" t="s">
        <v>22040</v>
      </c>
      <c r="K3292" s="15" t="s">
        <v>45663</v>
      </c>
      <c r="L3292" s="15" t="s">
        <v>281</v>
      </c>
      <c r="M3292" s="15" t="s">
        <v>526</v>
      </c>
      <c r="N3292" s="14">
        <v>2024</v>
      </c>
      <c r="O3292" s="15" t="s">
        <v>22041</v>
      </c>
      <c r="P3292" s="15" t="s">
        <v>106</v>
      </c>
      <c r="Q3292" s="15" t="s">
        <v>47019</v>
      </c>
      <c r="R3292" s="15" t="s">
        <v>22042</v>
      </c>
      <c r="S3292" s="15" t="s">
        <v>22043</v>
      </c>
      <c r="T3292" s="15" t="s">
        <v>96</v>
      </c>
      <c r="U3292" s="15" t="s">
        <v>53</v>
      </c>
      <c r="V3292" s="15" t="s">
        <v>45746</v>
      </c>
      <c r="W3292" s="15" t="s">
        <v>3114</v>
      </c>
      <c r="X3292" s="15" t="str">
        <f>_xlfn.XLOOKUP(_LOOKUP[[#This Row],[AdjusterMemberName]],_Adjuster[Adjuster Name],_Adjuster[Email],,0)</f>
        <v>eExmundo@knightcompany.com</v>
      </c>
      <c r="Y3292" s="15" t="str">
        <f>_xlfn.XLOOKUP(_LOOKUP[[#This Row],[AdjusterMemberName]],_Adjuster[Adjuster Name],_Adjuster[Phone Number],,0)</f>
        <v>424-559-5400</v>
      </c>
      <c r="Z3292" s="15" t="s">
        <v>22044</v>
      </c>
      <c r="AA32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12947 Cobblestone Ln, Moreno Valley  CA 92555</v>
      </c>
      <c r="AB3292" s="15">
        <v>45614</v>
      </c>
    </row>
    <row r="3293" spans="1:28" x14ac:dyDescent="0.3">
      <c r="A3293" s="14">
        <v>1</v>
      </c>
      <c r="B3293" s="14">
        <v>1</v>
      </c>
      <c r="C3293" s="15" t="s">
        <v>22052</v>
      </c>
      <c r="D3293" s="15" t="s">
        <v>22052</v>
      </c>
      <c r="E3293" s="15">
        <v>45570</v>
      </c>
      <c r="F3293" s="15" t="s">
        <v>22053</v>
      </c>
      <c r="G3293" s="15">
        <v>45393</v>
      </c>
      <c r="H3293" s="15">
        <v>45576</v>
      </c>
      <c r="I3293" s="15" t="s">
        <v>22054</v>
      </c>
      <c r="J3293" s="15" t="s">
        <v>22055</v>
      </c>
      <c r="K3293" s="15" t="s">
        <v>45968</v>
      </c>
      <c r="L3293" s="15" t="s">
        <v>314</v>
      </c>
      <c r="M3293" s="15" t="s">
        <v>978</v>
      </c>
      <c r="N3293" s="14">
        <v>2021</v>
      </c>
      <c r="O3293" s="15" t="s">
        <v>22056</v>
      </c>
      <c r="P3293" s="15" t="s">
        <v>106</v>
      </c>
      <c r="Q3293" s="15" t="s">
        <v>47073</v>
      </c>
      <c r="R3293" s="15" t="s">
        <v>22057</v>
      </c>
      <c r="S3293" s="15" t="s">
        <v>22058</v>
      </c>
      <c r="T3293" s="15" t="s">
        <v>174</v>
      </c>
      <c r="U3293" s="15" t="s">
        <v>53</v>
      </c>
      <c r="V3293" s="15" t="s">
        <v>45979</v>
      </c>
      <c r="W3293" s="15" t="s">
        <v>7479</v>
      </c>
      <c r="X3293" s="15" t="e">
        <f>_xlfn.XLOOKUP(_LOOKUP[[#This Row],[AdjusterMemberName]],_Adjuster[Adjuster Name],_Adjuster[Email],,0)</f>
        <v>#N/A</v>
      </c>
      <c r="Y3293" s="15" t="e">
        <f>_xlfn.XLOOKUP(_LOOKUP[[#This Row],[AdjusterMemberName]],_Adjuster[Adjuster Name],_Adjuster[Phone Number],,0)</f>
        <v>#N/A</v>
      </c>
      <c r="Z3293" s="15" t="s">
        <v>22059</v>
      </c>
      <c r="AA32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1546 W 79Th St, Los Angeles  CA 90047</v>
      </c>
      <c r="AB3293" s="15"/>
    </row>
    <row r="3294" spans="1:28" x14ac:dyDescent="0.3">
      <c r="A3294" s="14">
        <v>1</v>
      </c>
      <c r="B3294" s="14">
        <v>1</v>
      </c>
      <c r="C3294" s="15" t="s">
        <v>22078</v>
      </c>
      <c r="D3294" s="15" t="s">
        <v>22078</v>
      </c>
      <c r="E3294" s="15">
        <v>45570</v>
      </c>
      <c r="F3294" s="15" t="s">
        <v>22079</v>
      </c>
      <c r="G3294" s="15">
        <v>45499</v>
      </c>
      <c r="H3294" s="15">
        <v>45683</v>
      </c>
      <c r="I3294" s="15" t="s">
        <v>22080</v>
      </c>
      <c r="J3294" s="15" t="s">
        <v>22081</v>
      </c>
      <c r="K3294" s="15" t="s">
        <v>46533</v>
      </c>
      <c r="L3294" s="15" t="s">
        <v>128</v>
      </c>
      <c r="M3294" s="15" t="s">
        <v>129</v>
      </c>
      <c r="N3294" s="14">
        <v>2018</v>
      </c>
      <c r="O3294" s="15" t="s">
        <v>22082</v>
      </c>
      <c r="P3294" s="15" t="s">
        <v>106</v>
      </c>
      <c r="Q3294" s="15" t="s">
        <v>47019</v>
      </c>
      <c r="R3294" s="15" t="s">
        <v>22083</v>
      </c>
      <c r="S3294" s="15" t="s">
        <v>22084</v>
      </c>
      <c r="T3294" s="15" t="s">
        <v>4028</v>
      </c>
      <c r="U3294" s="15" t="s">
        <v>53</v>
      </c>
      <c r="V3294" s="15" t="s">
        <v>45466</v>
      </c>
      <c r="W3294" s="15" t="s">
        <v>367</v>
      </c>
      <c r="X3294" s="15" t="str">
        <f>_xlfn.XLOOKUP(_LOOKUP[[#This Row],[AdjusterMemberName]],_Adjuster[Adjuster Name],_Adjuster[Email],,0)</f>
        <v>dHernandez4@knightcompany.com</v>
      </c>
      <c r="Y3294" s="15" t="str">
        <f>_xlfn.XLOOKUP(_LOOKUP[[#This Row],[AdjusterMemberName]],_Adjuster[Adjuster Name],_Adjuster[Phone Number],,0)</f>
        <v>323-315-7819</v>
      </c>
      <c r="Z3294" s="15" t="s">
        <v>22085</v>
      </c>
      <c r="AA32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5800 Hamner Ave Spc 52, Eastvale  CA 91752</v>
      </c>
      <c r="AB3294" s="15"/>
    </row>
    <row r="3295" spans="1:28" x14ac:dyDescent="0.3">
      <c r="A3295" s="14">
        <v>1</v>
      </c>
      <c r="B3295" s="14">
        <v>1</v>
      </c>
      <c r="C3295" s="15" t="s">
        <v>11108</v>
      </c>
      <c r="D3295" s="15" t="s">
        <v>11108</v>
      </c>
      <c r="E3295" s="15">
        <v>45570</v>
      </c>
      <c r="F3295" s="15" t="s">
        <v>22155</v>
      </c>
      <c r="G3295" s="15">
        <v>45519</v>
      </c>
      <c r="H3295" s="15">
        <v>45703</v>
      </c>
      <c r="I3295" s="15" t="s">
        <v>22156</v>
      </c>
      <c r="J3295" s="15" t="s">
        <v>22157</v>
      </c>
      <c r="K3295" s="15" t="s">
        <v>46532</v>
      </c>
      <c r="L3295" s="15" t="s">
        <v>314</v>
      </c>
      <c r="M3295" s="15" t="s">
        <v>978</v>
      </c>
      <c r="N3295" s="14">
        <v>2017</v>
      </c>
      <c r="O3295" s="15" t="s">
        <v>13283</v>
      </c>
      <c r="P3295" s="15" t="s">
        <v>106</v>
      </c>
      <c r="Q3295" s="15" t="s">
        <v>47078</v>
      </c>
      <c r="R3295" s="15" t="s">
        <v>82</v>
      </c>
      <c r="S3295" s="15" t="s">
        <v>11113</v>
      </c>
      <c r="T3295" s="15" t="s">
        <v>530</v>
      </c>
      <c r="U3295" s="15" t="s">
        <v>53</v>
      </c>
      <c r="V3295" s="15" t="s">
        <v>45603</v>
      </c>
      <c r="W3295" s="15" t="s">
        <v>3307</v>
      </c>
      <c r="X3295" s="15" t="e">
        <f>_xlfn.XLOOKUP(_LOOKUP[[#This Row],[AdjusterMemberName]],_Adjuster[Adjuster Name],_Adjuster[Email],,0)</f>
        <v>#N/A</v>
      </c>
      <c r="Y3295" s="15" t="e">
        <f>_xlfn.XLOOKUP(_LOOKUP[[#This Row],[AdjusterMemberName]],_Adjuster[Adjuster Name],_Adjuster[Phone Number],,0)</f>
        <v>#N/A</v>
      </c>
      <c r="Z3295" s="15" t="s">
        <v>11114</v>
      </c>
      <c r="AA32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13920 Victoria Dr, Victorville  CA 92395</v>
      </c>
      <c r="AB3295" s="15"/>
    </row>
    <row r="3296" spans="1:28" x14ac:dyDescent="0.3">
      <c r="A3296" s="14">
        <v>1</v>
      </c>
      <c r="B3296" s="14">
        <v>0</v>
      </c>
      <c r="C3296" s="15" t="s">
        <v>22208</v>
      </c>
      <c r="D3296" s="15" t="s">
        <v>22209</v>
      </c>
      <c r="E3296" s="15">
        <v>45570</v>
      </c>
      <c r="F3296" s="15" t="s">
        <v>22210</v>
      </c>
      <c r="G3296" s="15">
        <v>45544</v>
      </c>
      <c r="H3296" s="15">
        <v>45725</v>
      </c>
      <c r="I3296" s="15" t="s">
        <v>22211</v>
      </c>
      <c r="J3296" s="15" t="s">
        <v>22212</v>
      </c>
      <c r="K3296" s="15" t="s">
        <v>45640</v>
      </c>
      <c r="L3296" s="15" t="s">
        <v>103</v>
      </c>
      <c r="M3296" s="15" t="s">
        <v>890</v>
      </c>
      <c r="N3296" s="14">
        <v>2011</v>
      </c>
      <c r="O3296" s="15" t="s">
        <v>22213</v>
      </c>
      <c r="P3296" s="15" t="s">
        <v>81</v>
      </c>
      <c r="Q3296" s="15" t="s">
        <v>47065</v>
      </c>
      <c r="R3296" s="15" t="s">
        <v>22214</v>
      </c>
      <c r="S3296" s="15" t="s">
        <v>22215</v>
      </c>
      <c r="T3296" s="15" t="s">
        <v>174</v>
      </c>
      <c r="U3296" s="15" t="s">
        <v>53</v>
      </c>
      <c r="V3296" s="15" t="s">
        <v>45507</v>
      </c>
      <c r="W3296" s="15" t="s">
        <v>264</v>
      </c>
      <c r="X3296" s="15" t="str">
        <f>_xlfn.XLOOKUP(_LOOKUP[[#This Row],[AdjusterMemberName]],_Adjuster[Adjuster Name],_Adjuster[Email],,0)</f>
        <v>sBonnevie@knightcompany.com</v>
      </c>
      <c r="Y3296" s="15" t="str">
        <f>_xlfn.XLOOKUP(_LOOKUP[[#This Row],[AdjusterMemberName]],_Adjuster[Adjuster Name],_Adjuster[Phone Number],,0)</f>
        <v>323-692-4064</v>
      </c>
      <c r="Z3296" s="15" t="s">
        <v>22216</v>
      </c>
      <c r="AA32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4509 Maplewood Ave Apt 4, Los Angeles  CA 90004</v>
      </c>
      <c r="AB3296" s="15"/>
    </row>
    <row r="3297" spans="1:28" x14ac:dyDescent="0.3">
      <c r="A3297" s="14">
        <v>1</v>
      </c>
      <c r="B3297" s="14">
        <v>1</v>
      </c>
      <c r="C3297" s="15" t="s">
        <v>22019</v>
      </c>
      <c r="D3297" s="15" t="s">
        <v>22019</v>
      </c>
      <c r="E3297" s="15">
        <v>45570</v>
      </c>
      <c r="F3297" s="15" t="s">
        <v>22020</v>
      </c>
      <c r="G3297" s="15">
        <v>45538</v>
      </c>
      <c r="H3297" s="15">
        <v>45719</v>
      </c>
      <c r="I3297" s="15" t="s">
        <v>22974</v>
      </c>
      <c r="J3297" s="15" t="s">
        <v>22975</v>
      </c>
      <c r="K3297" s="15" t="s">
        <v>45919</v>
      </c>
      <c r="L3297" s="15" t="s">
        <v>281</v>
      </c>
      <c r="M3297" s="15" t="s">
        <v>526</v>
      </c>
      <c r="N3297" s="14">
        <v>2021</v>
      </c>
      <c r="O3297" s="15" t="s">
        <v>22023</v>
      </c>
      <c r="P3297" s="15" t="s">
        <v>106</v>
      </c>
      <c r="Q3297" s="15" t="s">
        <v>47121</v>
      </c>
      <c r="R3297" s="15" t="s">
        <v>22024</v>
      </c>
      <c r="S3297" s="15" t="s">
        <v>22025</v>
      </c>
      <c r="T3297" s="15" t="s">
        <v>22026</v>
      </c>
      <c r="U3297" s="15" t="s">
        <v>53</v>
      </c>
      <c r="V3297" s="15" t="s">
        <v>46195</v>
      </c>
      <c r="W3297" s="15" t="s">
        <v>850</v>
      </c>
      <c r="X3297" s="15" t="e">
        <f>_xlfn.XLOOKUP(_LOOKUP[[#This Row],[AdjusterMemberName]],_Adjuster[Adjuster Name],_Adjuster[Email],,0)</f>
        <v>#N/A</v>
      </c>
      <c r="Y3297" s="15" t="e">
        <f>_xlfn.XLOOKUP(_LOOKUP[[#This Row],[AdjusterMemberName]],_Adjuster[Adjuster Name],_Adjuster[Phone Number],,0)</f>
        <v>#N/A</v>
      </c>
      <c r="Z3297" s="15" t="s">
        <v>22027</v>
      </c>
      <c r="AA32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245 Maud St, Kettleman City  CA 93239</v>
      </c>
      <c r="AB3297" s="15">
        <v>45640</v>
      </c>
    </row>
    <row r="3298" spans="1:28" x14ac:dyDescent="0.3">
      <c r="A3298" s="14">
        <v>1</v>
      </c>
      <c r="B3298" s="14">
        <v>1</v>
      </c>
      <c r="C3298" s="15" t="s">
        <v>28482</v>
      </c>
      <c r="D3298" s="15" t="s">
        <v>28483</v>
      </c>
      <c r="E3298" s="15">
        <v>45570</v>
      </c>
      <c r="F3298" s="15" t="s">
        <v>28484</v>
      </c>
      <c r="G3298" s="15">
        <v>45516</v>
      </c>
      <c r="H3298" s="15">
        <v>45700</v>
      </c>
      <c r="I3298" s="15" t="s">
        <v>28485</v>
      </c>
      <c r="J3298" s="15" t="s">
        <v>28486</v>
      </c>
      <c r="K3298" s="15" t="s">
        <v>45817</v>
      </c>
      <c r="L3298" s="15" t="s">
        <v>103</v>
      </c>
      <c r="M3298" s="15" t="s">
        <v>104</v>
      </c>
      <c r="N3298" s="14">
        <v>2020</v>
      </c>
      <c r="O3298" s="15" t="s">
        <v>28487</v>
      </c>
      <c r="P3298" s="15" t="s">
        <v>81</v>
      </c>
      <c r="Q3298" s="15" t="s">
        <v>47117</v>
      </c>
      <c r="R3298" s="15" t="s">
        <v>28488</v>
      </c>
      <c r="S3298" s="15" t="s">
        <v>28489</v>
      </c>
      <c r="T3298" s="15" t="s">
        <v>28490</v>
      </c>
      <c r="U3298" s="15" t="s">
        <v>53</v>
      </c>
      <c r="V3298" s="15" t="s">
        <v>46150</v>
      </c>
      <c r="W3298" s="15" t="s">
        <v>3184</v>
      </c>
      <c r="X3298" s="15" t="str">
        <f>_xlfn.XLOOKUP(_LOOKUP[[#This Row],[AdjusterMemberName]],_Adjuster[Adjuster Name],_Adjuster[Email],,0)</f>
        <v>mQualls@knightcompany.com</v>
      </c>
      <c r="Y3298" s="15" t="str">
        <f>_xlfn.XLOOKUP(_LOOKUP[[#This Row],[AdjusterMemberName]],_Adjuster[Adjuster Name],_Adjuster[Phone Number],,0)</f>
        <v>424-559-5436</v>
      </c>
      <c r="Z3298" s="15" t="s">
        <v>28491</v>
      </c>
      <c r="AA32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3500 75Th St W, Rosamond  CA 93560</v>
      </c>
      <c r="AB3298" s="15"/>
    </row>
    <row r="3299" spans="1:28" x14ac:dyDescent="0.3">
      <c r="A3299" s="14">
        <v>1</v>
      </c>
      <c r="B3299" s="14">
        <v>1</v>
      </c>
      <c r="C3299" s="15" t="s">
        <v>21936</v>
      </c>
      <c r="D3299" s="15" t="s">
        <v>21936</v>
      </c>
      <c r="E3299" s="15">
        <v>45569</v>
      </c>
      <c r="F3299" s="15" t="s">
        <v>21937</v>
      </c>
      <c r="G3299" s="15">
        <v>45528</v>
      </c>
      <c r="H3299" s="15">
        <v>45712</v>
      </c>
      <c r="I3299" s="15" t="s">
        <v>21938</v>
      </c>
      <c r="J3299" s="15" t="s">
        <v>21939</v>
      </c>
      <c r="K3299" s="15" t="s">
        <v>45635</v>
      </c>
      <c r="L3299" s="15" t="s">
        <v>128</v>
      </c>
      <c r="M3299" s="15" t="s">
        <v>129</v>
      </c>
      <c r="N3299" s="14">
        <v>2025</v>
      </c>
      <c r="O3299" s="15" t="s">
        <v>21940</v>
      </c>
      <c r="P3299" s="15" t="s">
        <v>106</v>
      </c>
      <c r="Q3299" s="15" t="s">
        <v>47073</v>
      </c>
      <c r="R3299" s="15" t="s">
        <v>21941</v>
      </c>
      <c r="S3299" s="15" t="s">
        <v>21942</v>
      </c>
      <c r="T3299" s="15" t="s">
        <v>174</v>
      </c>
      <c r="U3299" s="15" t="s">
        <v>53</v>
      </c>
      <c r="V3299" s="15" t="s">
        <v>45946</v>
      </c>
      <c r="W3299" s="15" t="s">
        <v>3307</v>
      </c>
      <c r="X3299" s="15" t="e">
        <f>_xlfn.XLOOKUP(_LOOKUP[[#This Row],[AdjusterMemberName]],_Adjuster[Adjuster Name],_Adjuster[Email],,0)</f>
        <v>#N/A</v>
      </c>
      <c r="Y3299" s="15" t="e">
        <f>_xlfn.XLOOKUP(_LOOKUP[[#This Row],[AdjusterMemberName]],_Adjuster[Adjuster Name],_Adjuster[Phone Number],,0)</f>
        <v>#N/A</v>
      </c>
      <c r="Z3299" s="15" t="s">
        <v>21943</v>
      </c>
      <c r="AA32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920 N El Centro Ave 1, Los Angeles  CA 90038</v>
      </c>
      <c r="AB3299" s="15"/>
    </row>
    <row r="3300" spans="1:28" x14ac:dyDescent="0.3">
      <c r="A3300" s="14">
        <v>1</v>
      </c>
      <c r="B3300" s="14">
        <v>1</v>
      </c>
      <c r="C3300" s="15" t="s">
        <v>18231</v>
      </c>
      <c r="D3300" s="15" t="s">
        <v>18232</v>
      </c>
      <c r="E3300" s="15">
        <v>45569</v>
      </c>
      <c r="F3300" s="15" t="s">
        <v>18233</v>
      </c>
      <c r="G3300" s="15">
        <v>45390</v>
      </c>
      <c r="H3300" s="15">
        <v>45573</v>
      </c>
      <c r="I3300" s="15" t="s">
        <v>21951</v>
      </c>
      <c r="J3300" s="15" t="s">
        <v>21952</v>
      </c>
      <c r="K3300" s="15" t="s">
        <v>45388</v>
      </c>
      <c r="L3300" s="15" t="s">
        <v>128</v>
      </c>
      <c r="M3300" s="15" t="s">
        <v>129</v>
      </c>
      <c r="N3300" s="14">
        <v>2020</v>
      </c>
      <c r="O3300" s="15" t="s">
        <v>18236</v>
      </c>
      <c r="P3300" s="15" t="s">
        <v>106</v>
      </c>
      <c r="Q3300" s="15" t="s">
        <v>47079</v>
      </c>
      <c r="R3300" s="15" t="s">
        <v>18237</v>
      </c>
      <c r="S3300" s="15" t="s">
        <v>18238</v>
      </c>
      <c r="T3300" s="15" t="s">
        <v>308</v>
      </c>
      <c r="U3300" s="15" t="s">
        <v>53</v>
      </c>
      <c r="V3300" s="15" t="s">
        <v>45720</v>
      </c>
      <c r="W3300" s="15" t="s">
        <v>850</v>
      </c>
      <c r="X3300" s="15" t="e">
        <f>_xlfn.XLOOKUP(_LOOKUP[[#This Row],[AdjusterMemberName]],_Adjuster[Adjuster Name],_Adjuster[Email],,0)</f>
        <v>#N/A</v>
      </c>
      <c r="Y3300" s="15" t="e">
        <f>_xlfn.XLOOKUP(_LOOKUP[[#This Row],[AdjusterMemberName]],_Adjuster[Adjuster Name],_Adjuster[Phone Number],,0)</f>
        <v>#N/A</v>
      </c>
      <c r="Z3300" s="15" t="s">
        <v>18239</v>
      </c>
      <c r="AA33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9910 Ben Nevis Blvd Apt 1, Riverside  CA 92509</v>
      </c>
      <c r="AB3300" s="15"/>
    </row>
    <row r="3301" spans="1:28" x14ac:dyDescent="0.3">
      <c r="A3301" s="14">
        <v>1</v>
      </c>
      <c r="B3301" s="14">
        <v>1</v>
      </c>
      <c r="C3301" s="15" t="s">
        <v>21959</v>
      </c>
      <c r="D3301" s="15" t="s">
        <v>21959</v>
      </c>
      <c r="E3301" s="15">
        <v>45569</v>
      </c>
      <c r="F3301" s="15" t="s">
        <v>21960</v>
      </c>
      <c r="G3301" s="15">
        <v>45511</v>
      </c>
      <c r="H3301" s="15">
        <v>45695</v>
      </c>
      <c r="I3301" s="15" t="s">
        <v>21961</v>
      </c>
      <c r="J3301" s="15" t="s">
        <v>21962</v>
      </c>
      <c r="K3301" s="15" t="s">
        <v>45329</v>
      </c>
      <c r="L3301" s="15" t="s">
        <v>419</v>
      </c>
      <c r="M3301" s="15" t="s">
        <v>21963</v>
      </c>
      <c r="N3301" s="14">
        <v>2023</v>
      </c>
      <c r="O3301" s="15" t="s">
        <v>21964</v>
      </c>
      <c r="P3301" s="15" t="s">
        <v>106</v>
      </c>
      <c r="Q3301" s="15" t="s">
        <v>47006</v>
      </c>
      <c r="R3301" s="15" t="s">
        <v>21965</v>
      </c>
      <c r="S3301" s="15" t="s">
        <v>21966</v>
      </c>
      <c r="T3301" s="15" t="s">
        <v>1138</v>
      </c>
      <c r="U3301" s="15" t="s">
        <v>53</v>
      </c>
      <c r="V3301" s="15" t="s">
        <v>45366</v>
      </c>
      <c r="W3301" s="15" t="s">
        <v>3307</v>
      </c>
      <c r="X3301" s="15" t="e">
        <f>_xlfn.XLOOKUP(_LOOKUP[[#This Row],[AdjusterMemberName]],_Adjuster[Adjuster Name],_Adjuster[Email],,0)</f>
        <v>#N/A</v>
      </c>
      <c r="Y3301" s="15" t="e">
        <f>_xlfn.XLOOKUP(_LOOKUP[[#This Row],[AdjusterMemberName]],_Adjuster[Adjuster Name],_Adjuster[Phone Number],,0)</f>
        <v>#N/A</v>
      </c>
      <c r="Z3301" s="15" t="s">
        <v>21967</v>
      </c>
      <c r="AA33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9414 Van Nuys Blvd Apt 123, Panorama City  CA 91402</v>
      </c>
      <c r="AB3301" s="15"/>
    </row>
    <row r="3302" spans="1:28" x14ac:dyDescent="0.3">
      <c r="A3302" s="14">
        <v>1</v>
      </c>
      <c r="B3302" s="14">
        <v>1</v>
      </c>
      <c r="C3302" s="15" t="s">
        <v>21968</v>
      </c>
      <c r="D3302" s="15" t="s">
        <v>21969</v>
      </c>
      <c r="E3302" s="15">
        <v>45569</v>
      </c>
      <c r="F3302" s="15" t="s">
        <v>21970</v>
      </c>
      <c r="G3302" s="15">
        <v>45549</v>
      </c>
      <c r="H3302" s="15">
        <v>45730</v>
      </c>
      <c r="I3302" s="15" t="s">
        <v>21971</v>
      </c>
      <c r="J3302" s="15" t="s">
        <v>21972</v>
      </c>
      <c r="K3302" s="15" t="s">
        <v>46536</v>
      </c>
      <c r="L3302" s="15" t="s">
        <v>103</v>
      </c>
      <c r="M3302" s="15" t="s">
        <v>1523</v>
      </c>
      <c r="N3302" s="14">
        <v>2018</v>
      </c>
      <c r="O3302" s="15" t="s">
        <v>21973</v>
      </c>
      <c r="P3302" s="15" t="s">
        <v>106</v>
      </c>
      <c r="Q3302" s="15" t="s">
        <v>47065</v>
      </c>
      <c r="R3302" s="15" t="s">
        <v>21974</v>
      </c>
      <c r="S3302" s="15" t="s">
        <v>21975</v>
      </c>
      <c r="T3302" s="15" t="s">
        <v>1120</v>
      </c>
      <c r="U3302" s="15" t="s">
        <v>53</v>
      </c>
      <c r="V3302" s="15" t="s">
        <v>45428</v>
      </c>
      <c r="W3302" s="15" t="s">
        <v>1357</v>
      </c>
      <c r="X3302" s="15" t="str">
        <f>_xlfn.XLOOKUP(_LOOKUP[[#This Row],[AdjusterMemberName]],_Adjuster[Adjuster Name],_Adjuster[Email],,0)</f>
        <v>jRivera1@knightcompany.com</v>
      </c>
      <c r="Y3302" s="15" t="str">
        <f>_xlfn.XLOOKUP(_LOOKUP[[#This Row],[AdjusterMemberName]],_Adjuster[Adjuster Name],_Adjuster[Phone Number],,0)</f>
        <v>424-559-5239</v>
      </c>
      <c r="Z3302" s="15" t="s">
        <v>21976</v>
      </c>
      <c r="AA33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1335 Whiteoak Rd, Colton  CA 92324</v>
      </c>
      <c r="AB3302" s="15"/>
    </row>
    <row r="3303" spans="1:28" x14ac:dyDescent="0.3">
      <c r="A3303" s="14">
        <v>1</v>
      </c>
      <c r="B3303" s="14">
        <v>1</v>
      </c>
      <c r="C3303" s="15" t="s">
        <v>21994</v>
      </c>
      <c r="D3303" s="15" t="s">
        <v>21994</v>
      </c>
      <c r="E3303" s="15">
        <v>45569</v>
      </c>
      <c r="F3303" s="15" t="s">
        <v>21995</v>
      </c>
      <c r="G3303" s="15">
        <v>45420</v>
      </c>
      <c r="H3303" s="15">
        <v>45604</v>
      </c>
      <c r="I3303" s="15" t="s">
        <v>21996</v>
      </c>
      <c r="J3303" s="15" t="s">
        <v>21997</v>
      </c>
      <c r="K3303" s="15" t="s">
        <v>45339</v>
      </c>
      <c r="L3303" s="15" t="s">
        <v>103</v>
      </c>
      <c r="M3303" s="15" t="s">
        <v>304</v>
      </c>
      <c r="N3303" s="14">
        <v>2024</v>
      </c>
      <c r="O3303" s="15" t="s">
        <v>21998</v>
      </c>
      <c r="P3303" s="15" t="s">
        <v>106</v>
      </c>
      <c r="Q3303" s="15" t="s">
        <v>47019</v>
      </c>
      <c r="R3303" s="15" t="s">
        <v>21999</v>
      </c>
      <c r="S3303" s="15" t="s">
        <v>22000</v>
      </c>
      <c r="T3303" s="15" t="s">
        <v>174</v>
      </c>
      <c r="U3303" s="15" t="s">
        <v>53</v>
      </c>
      <c r="V3303" s="15" t="s">
        <v>45599</v>
      </c>
      <c r="W3303" s="15" t="s">
        <v>850</v>
      </c>
      <c r="X3303" s="15" t="e">
        <f>_xlfn.XLOOKUP(_LOOKUP[[#This Row],[AdjusterMemberName]],_Adjuster[Adjuster Name],_Adjuster[Email],,0)</f>
        <v>#N/A</v>
      </c>
      <c r="Y3303" s="15" t="e">
        <f>_xlfn.XLOOKUP(_LOOKUP[[#This Row],[AdjusterMemberName]],_Adjuster[Adjuster Name],_Adjuster[Phone Number],,0)</f>
        <v>#N/A</v>
      </c>
      <c r="Z3303" s="15" t="s">
        <v>22001</v>
      </c>
      <c r="AA33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2665 Alice St, Los Angeles  CA 90065</v>
      </c>
      <c r="AB3303" s="15"/>
    </row>
    <row r="3304" spans="1:28" x14ac:dyDescent="0.3">
      <c r="A3304" s="14">
        <v>1</v>
      </c>
      <c r="B3304" s="14">
        <v>1</v>
      </c>
      <c r="C3304" s="15" t="s">
        <v>22045</v>
      </c>
      <c r="D3304" s="15" t="s">
        <v>22045</v>
      </c>
      <c r="E3304" s="15">
        <v>45569</v>
      </c>
      <c r="F3304" s="15" t="s">
        <v>22046</v>
      </c>
      <c r="G3304" s="15">
        <v>45474</v>
      </c>
      <c r="H3304" s="15">
        <v>45658</v>
      </c>
      <c r="I3304" s="15" t="s">
        <v>22047</v>
      </c>
      <c r="J3304" s="15" t="s">
        <v>22048</v>
      </c>
      <c r="K3304" s="15" t="s">
        <v>45750</v>
      </c>
      <c r="L3304" s="15" t="s">
        <v>139</v>
      </c>
      <c r="M3304" s="15" t="s">
        <v>470</v>
      </c>
      <c r="N3304" s="14">
        <v>2021</v>
      </c>
      <c r="O3304" s="15" t="s">
        <v>22049</v>
      </c>
      <c r="P3304" s="15" t="s">
        <v>106</v>
      </c>
      <c r="Q3304" s="15" t="s">
        <v>47019</v>
      </c>
      <c r="R3304" s="15" t="s">
        <v>345</v>
      </c>
      <c r="S3304" s="15" t="s">
        <v>22050</v>
      </c>
      <c r="T3304" s="15" t="s">
        <v>592</v>
      </c>
      <c r="U3304" s="15" t="s">
        <v>53</v>
      </c>
      <c r="V3304" s="15" t="s">
        <v>45376</v>
      </c>
      <c r="W3304" s="15" t="s">
        <v>1357</v>
      </c>
      <c r="X3304" s="15" t="str">
        <f>_xlfn.XLOOKUP(_LOOKUP[[#This Row],[AdjusterMemberName]],_Adjuster[Adjuster Name],_Adjuster[Email],,0)</f>
        <v>jRivera1@knightcompany.com</v>
      </c>
      <c r="Y3304" s="15" t="str">
        <f>_xlfn.XLOOKUP(_LOOKUP[[#This Row],[AdjusterMemberName]],_Adjuster[Adjuster Name],_Adjuster[Phone Number],,0)</f>
        <v>424-559-5239</v>
      </c>
      <c r="Z3304" s="15" t="s">
        <v>22051</v>
      </c>
      <c r="AA33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14210 Rachel St, Hesperia  CA 92345</v>
      </c>
      <c r="AB3304" s="15">
        <v>45638</v>
      </c>
    </row>
    <row r="3305" spans="1:28" x14ac:dyDescent="0.3">
      <c r="A3305" s="14">
        <v>1</v>
      </c>
      <c r="B3305" s="14">
        <v>1</v>
      </c>
      <c r="C3305" s="15" t="s">
        <v>22069</v>
      </c>
      <c r="D3305" s="15" t="s">
        <v>22069</v>
      </c>
      <c r="E3305" s="15">
        <v>45569</v>
      </c>
      <c r="F3305" s="15" t="s">
        <v>22070</v>
      </c>
      <c r="G3305" s="15">
        <v>45455</v>
      </c>
      <c r="H3305" s="15">
        <v>45638</v>
      </c>
      <c r="I3305" s="15" t="s">
        <v>22071</v>
      </c>
      <c r="J3305" s="15" t="s">
        <v>22072</v>
      </c>
      <c r="K3305" s="15" t="s">
        <v>45329</v>
      </c>
      <c r="L3305" s="15" t="s">
        <v>419</v>
      </c>
      <c r="M3305" s="15" t="s">
        <v>420</v>
      </c>
      <c r="N3305" s="14">
        <v>2024</v>
      </c>
      <c r="O3305" s="15" t="s">
        <v>22073</v>
      </c>
      <c r="P3305" s="15" t="s">
        <v>106</v>
      </c>
      <c r="Q3305" s="15" t="s">
        <v>47019</v>
      </c>
      <c r="R3305" s="15" t="s">
        <v>422</v>
      </c>
      <c r="S3305" s="15" t="s">
        <v>22074</v>
      </c>
      <c r="T3305" s="15" t="s">
        <v>2431</v>
      </c>
      <c r="U3305" s="15" t="s">
        <v>53</v>
      </c>
      <c r="V3305" s="15" t="s">
        <v>45576</v>
      </c>
      <c r="W3305" s="15" t="s">
        <v>3974</v>
      </c>
      <c r="X3305" s="15" t="str">
        <f>_xlfn.XLOOKUP(_LOOKUP[[#This Row],[AdjusterMemberName]],_Adjuster[Adjuster Name],_Adjuster[Email],,0)</f>
        <v>LMiller@knightcompany.com</v>
      </c>
      <c r="Y3305" s="15" t="str">
        <f>_xlfn.XLOOKUP(_LOOKUP[[#This Row],[AdjusterMemberName]],_Adjuster[Adjuster Name],_Adjuster[Phone Number],,0)</f>
        <v>424-559-5378</v>
      </c>
      <c r="Z3305" s="15" t="s">
        <v>22075</v>
      </c>
      <c r="AA33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2410 Chanslor St Apt 2, Pomona  CA 91766</v>
      </c>
      <c r="AB3305" s="15"/>
    </row>
    <row r="3306" spans="1:28" x14ac:dyDescent="0.3">
      <c r="A3306" s="14">
        <v>1</v>
      </c>
      <c r="B3306" s="14">
        <v>1</v>
      </c>
      <c r="C3306" s="15" t="s">
        <v>22326</v>
      </c>
      <c r="D3306" s="15" t="s">
        <v>22327</v>
      </c>
      <c r="E3306" s="15">
        <v>45569</v>
      </c>
      <c r="F3306" s="15" t="s">
        <v>22328</v>
      </c>
      <c r="G3306" s="15">
        <v>45493</v>
      </c>
      <c r="H3306" s="15">
        <v>45677</v>
      </c>
      <c r="I3306" s="15" t="s">
        <v>22329</v>
      </c>
      <c r="J3306" s="15" t="s">
        <v>22330</v>
      </c>
      <c r="K3306" s="15" t="s">
        <v>45879</v>
      </c>
      <c r="L3306" s="15" t="s">
        <v>128</v>
      </c>
      <c r="M3306" s="15" t="s">
        <v>170</v>
      </c>
      <c r="N3306" s="14">
        <v>2018</v>
      </c>
      <c r="O3306" s="15" t="s">
        <v>22331</v>
      </c>
      <c r="P3306" s="15" t="s">
        <v>106</v>
      </c>
      <c r="Q3306" s="15" t="s">
        <v>47019</v>
      </c>
      <c r="R3306" s="15" t="s">
        <v>22332</v>
      </c>
      <c r="S3306" s="15" t="s">
        <v>22333</v>
      </c>
      <c r="T3306" s="15" t="s">
        <v>133</v>
      </c>
      <c r="U3306" s="15" t="s">
        <v>53</v>
      </c>
      <c r="V3306" s="15" t="s">
        <v>45482</v>
      </c>
      <c r="W3306" s="15" t="s">
        <v>175</v>
      </c>
      <c r="X3306" s="15" t="e">
        <f>_xlfn.XLOOKUP(_LOOKUP[[#This Row],[AdjusterMemberName]],_Adjuster[Adjuster Name],_Adjuster[Email],,0)</f>
        <v>#N/A</v>
      </c>
      <c r="Y3306" s="15" t="e">
        <f>_xlfn.XLOOKUP(_LOOKUP[[#This Row],[AdjusterMemberName]],_Adjuster[Adjuster Name],_Adjuster[Phone Number],,0)</f>
        <v>#N/A</v>
      </c>
      <c r="Z3306" s="15" t="s">
        <v>22334</v>
      </c>
      <c r="AA33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205 N Western Ave Apt 220, Anaheim  CA 92801</v>
      </c>
      <c r="AB3306" s="15">
        <v>45659</v>
      </c>
    </row>
    <row r="3307" spans="1:28" x14ac:dyDescent="0.3">
      <c r="A3307" s="14">
        <v>1</v>
      </c>
      <c r="B3307" s="14">
        <v>1</v>
      </c>
      <c r="C3307" s="15" t="s">
        <v>22326</v>
      </c>
      <c r="D3307" s="15" t="s">
        <v>22327</v>
      </c>
      <c r="E3307" s="15">
        <v>45569</v>
      </c>
      <c r="F3307" s="15" t="s">
        <v>22328</v>
      </c>
      <c r="G3307" s="15">
        <v>45493</v>
      </c>
      <c r="H3307" s="15">
        <v>45677</v>
      </c>
      <c r="I3307" s="15" t="s">
        <v>22513</v>
      </c>
      <c r="J3307" s="15" t="s">
        <v>22514</v>
      </c>
      <c r="K3307" s="15" t="s">
        <v>45407</v>
      </c>
      <c r="L3307" s="15" t="s">
        <v>128</v>
      </c>
      <c r="M3307" s="15" t="s">
        <v>170</v>
      </c>
      <c r="N3307" s="14">
        <v>2018</v>
      </c>
      <c r="O3307" s="15" t="s">
        <v>22331</v>
      </c>
      <c r="P3307" s="15" t="s">
        <v>106</v>
      </c>
      <c r="Q3307" s="15" t="s">
        <v>47019</v>
      </c>
      <c r="R3307" s="15" t="s">
        <v>22332</v>
      </c>
      <c r="S3307" s="15" t="s">
        <v>22333</v>
      </c>
      <c r="T3307" s="15" t="s">
        <v>133</v>
      </c>
      <c r="U3307" s="15" t="s">
        <v>53</v>
      </c>
      <c r="V3307" s="15" t="s">
        <v>45482</v>
      </c>
      <c r="W3307" s="15" t="s">
        <v>367</v>
      </c>
      <c r="X3307" s="15" t="str">
        <f>_xlfn.XLOOKUP(_LOOKUP[[#This Row],[AdjusterMemberName]],_Adjuster[Adjuster Name],_Adjuster[Email],,0)</f>
        <v>dHernandez4@knightcompany.com</v>
      </c>
      <c r="Y3307" s="15" t="str">
        <f>_xlfn.XLOOKUP(_LOOKUP[[#This Row],[AdjusterMemberName]],_Adjuster[Adjuster Name],_Adjuster[Phone Number],,0)</f>
        <v>323-315-7819</v>
      </c>
      <c r="Z3307" s="15" t="s">
        <v>22334</v>
      </c>
      <c r="AA33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205 N Western Ave Apt 220, Anaheim  CA 92801</v>
      </c>
      <c r="AB3307" s="15">
        <v>45659</v>
      </c>
    </row>
    <row r="3308" spans="1:28" x14ac:dyDescent="0.3">
      <c r="A3308" s="14">
        <v>1</v>
      </c>
      <c r="B3308" s="14">
        <v>1</v>
      </c>
      <c r="C3308" s="15" t="s">
        <v>22939</v>
      </c>
      <c r="D3308" s="15" t="s">
        <v>22940</v>
      </c>
      <c r="E3308" s="15">
        <v>45569</v>
      </c>
      <c r="F3308" s="15" t="s">
        <v>22941</v>
      </c>
      <c r="G3308" s="15">
        <v>45429</v>
      </c>
      <c r="H3308" s="15">
        <v>45613</v>
      </c>
      <c r="I3308" s="15" t="s">
        <v>22942</v>
      </c>
      <c r="J3308" s="15" t="s">
        <v>22943</v>
      </c>
      <c r="K3308" s="15" t="s">
        <v>46518</v>
      </c>
      <c r="L3308" s="15" t="s">
        <v>314</v>
      </c>
      <c r="M3308" s="15" t="s">
        <v>1409</v>
      </c>
      <c r="N3308" s="14">
        <v>2024</v>
      </c>
      <c r="O3308" s="15" t="s">
        <v>22944</v>
      </c>
      <c r="P3308" s="15" t="s">
        <v>106</v>
      </c>
      <c r="Q3308" s="15" t="s">
        <v>47079</v>
      </c>
      <c r="R3308" s="15" t="s">
        <v>22945</v>
      </c>
      <c r="S3308" s="15" t="s">
        <v>22946</v>
      </c>
      <c r="T3308" s="15" t="s">
        <v>2533</v>
      </c>
      <c r="U3308" s="15" t="s">
        <v>53</v>
      </c>
      <c r="V3308" s="15" t="s">
        <v>45667</v>
      </c>
      <c r="W3308" s="15" t="s">
        <v>264</v>
      </c>
      <c r="X3308" s="15" t="str">
        <f>_xlfn.XLOOKUP(_LOOKUP[[#This Row],[AdjusterMemberName]],_Adjuster[Adjuster Name],_Adjuster[Email],,0)</f>
        <v>sBonnevie@knightcompany.com</v>
      </c>
      <c r="Y3308" s="15" t="str">
        <f>_xlfn.XLOOKUP(_LOOKUP[[#This Row],[AdjusterMemberName]],_Adjuster[Adjuster Name],_Adjuster[Phone Number],,0)</f>
        <v>323-692-4064</v>
      </c>
      <c r="Z3308" s="15" t="s">
        <v>22947</v>
      </c>
      <c r="AA33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6350 Bissell St, Huntington Park  CA 90255</v>
      </c>
      <c r="AB3308" s="15"/>
    </row>
    <row r="3309" spans="1:28" x14ac:dyDescent="0.3">
      <c r="A3309" s="14">
        <v>1</v>
      </c>
      <c r="B3309" s="14">
        <v>1</v>
      </c>
      <c r="C3309" s="15" t="s">
        <v>18645</v>
      </c>
      <c r="D3309" s="15" t="s">
        <v>18645</v>
      </c>
      <c r="E3309" s="15">
        <v>45569</v>
      </c>
      <c r="F3309" s="15" t="s">
        <v>23076</v>
      </c>
      <c r="G3309" s="15">
        <v>45549</v>
      </c>
      <c r="H3309" s="15">
        <v>45730</v>
      </c>
      <c r="I3309" s="15" t="s">
        <v>23077</v>
      </c>
      <c r="J3309" s="15" t="s">
        <v>23078</v>
      </c>
      <c r="K3309" s="15" t="s">
        <v>45919</v>
      </c>
      <c r="L3309" s="15" t="s">
        <v>128</v>
      </c>
      <c r="M3309" s="15" t="s">
        <v>129</v>
      </c>
      <c r="N3309" s="14">
        <v>2017</v>
      </c>
      <c r="O3309" s="15" t="s">
        <v>23079</v>
      </c>
      <c r="P3309" s="15" t="s">
        <v>106</v>
      </c>
      <c r="Q3309" s="15" t="s">
        <v>47019</v>
      </c>
      <c r="R3309" s="15" t="s">
        <v>18650</v>
      </c>
      <c r="S3309" s="15" t="s">
        <v>18651</v>
      </c>
      <c r="T3309" s="15" t="s">
        <v>18652</v>
      </c>
      <c r="U3309" s="15" t="s">
        <v>53</v>
      </c>
      <c r="V3309" s="15" t="s">
        <v>45662</v>
      </c>
      <c r="W3309" s="15" t="s">
        <v>1544</v>
      </c>
      <c r="X3309" s="15" t="str">
        <f>_xlfn.XLOOKUP(_LOOKUP[[#This Row],[AdjusterMemberName]],_Adjuster[Adjuster Name],_Adjuster[Email],,0)</f>
        <v>CRodriguez5@knightcompany.com</v>
      </c>
      <c r="Y3309" s="15" t="str">
        <f>_xlfn.XLOOKUP(_LOOKUP[[#This Row],[AdjusterMemberName]],_Adjuster[Adjuster Name],_Adjuster[Phone Number],,0)</f>
        <v>323-456-1708</v>
      </c>
      <c r="Z3309" s="15" t="s">
        <v>18653</v>
      </c>
      <c r="AA33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4261 Dennison St, Commerce  CA 90023</v>
      </c>
      <c r="AB3309" s="15"/>
    </row>
    <row r="3310" spans="1:28" x14ac:dyDescent="0.3">
      <c r="A3310" s="14">
        <v>1</v>
      </c>
      <c r="B3310" s="14">
        <v>1</v>
      </c>
      <c r="C3310" s="15" t="s">
        <v>26036</v>
      </c>
      <c r="D3310" s="15" t="s">
        <v>26036</v>
      </c>
      <c r="E3310" s="15">
        <v>45569</v>
      </c>
      <c r="F3310" s="15" t="s">
        <v>26037</v>
      </c>
      <c r="G3310" s="15">
        <v>45482</v>
      </c>
      <c r="H3310" s="15">
        <v>45666</v>
      </c>
      <c r="I3310" s="15" t="s">
        <v>26038</v>
      </c>
      <c r="J3310" s="15" t="s">
        <v>26039</v>
      </c>
      <c r="K3310" s="15" t="s">
        <v>45341</v>
      </c>
      <c r="L3310" s="15" t="s">
        <v>25</v>
      </c>
      <c r="M3310" s="15" t="s">
        <v>480</v>
      </c>
      <c r="N3310" s="14">
        <v>2013</v>
      </c>
      <c r="O3310" s="15" t="s">
        <v>26040</v>
      </c>
      <c r="P3310" s="15" t="s">
        <v>106</v>
      </c>
      <c r="Q3310" s="15" t="s">
        <v>47061</v>
      </c>
      <c r="R3310" s="15" t="s">
        <v>26041</v>
      </c>
      <c r="S3310" s="15" t="s">
        <v>26042</v>
      </c>
      <c r="T3310" s="15" t="s">
        <v>643</v>
      </c>
      <c r="U3310" s="15" t="s">
        <v>53</v>
      </c>
      <c r="V3310" s="15" t="s">
        <v>45866</v>
      </c>
      <c r="W3310" s="15" t="s">
        <v>264</v>
      </c>
      <c r="X3310" s="15" t="str">
        <f>_xlfn.XLOOKUP(_LOOKUP[[#This Row],[AdjusterMemberName]],_Adjuster[Adjuster Name],_Adjuster[Email],,0)</f>
        <v>sBonnevie@knightcompany.com</v>
      </c>
      <c r="Y3310" s="15" t="str">
        <f>_xlfn.XLOOKUP(_LOOKUP[[#This Row],[AdjusterMemberName]],_Adjuster[Adjuster Name],_Adjuster[Phone Number],,0)</f>
        <v>323-692-4064</v>
      </c>
      <c r="Z3310" s="15" t="s">
        <v>26043</v>
      </c>
      <c r="AA33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1167 Carey Dr, Concord  CA 94520</v>
      </c>
      <c r="AB3310" s="15"/>
    </row>
    <row r="3311" spans="1:28" x14ac:dyDescent="0.3">
      <c r="A3311" s="14">
        <v>1</v>
      </c>
      <c r="B3311" s="14">
        <v>1</v>
      </c>
      <c r="C3311" s="15" t="s">
        <v>21877</v>
      </c>
      <c r="D3311" s="15" t="s">
        <v>21877</v>
      </c>
      <c r="E3311" s="15">
        <v>45568</v>
      </c>
      <c r="F3311" s="15" t="s">
        <v>21878</v>
      </c>
      <c r="G3311" s="15">
        <v>45532</v>
      </c>
      <c r="H3311" s="15">
        <v>45716</v>
      </c>
      <c r="I3311" s="15" t="s">
        <v>21879</v>
      </c>
      <c r="J3311" s="15" t="s">
        <v>21880</v>
      </c>
      <c r="K3311" s="15" t="s">
        <v>45332</v>
      </c>
      <c r="L3311" s="15" t="s">
        <v>292</v>
      </c>
      <c r="M3311" s="15" t="s">
        <v>499</v>
      </c>
      <c r="N3311" s="14">
        <v>2007</v>
      </c>
      <c r="O3311" s="15" t="s">
        <v>21881</v>
      </c>
      <c r="P3311" s="15" t="s">
        <v>106</v>
      </c>
      <c r="Q3311" s="15" t="s">
        <v>47019</v>
      </c>
      <c r="R3311" s="15" t="s">
        <v>5728</v>
      </c>
      <c r="S3311" s="15" t="s">
        <v>21882</v>
      </c>
      <c r="T3311" s="15" t="s">
        <v>174</v>
      </c>
      <c r="U3311" s="15" t="s">
        <v>53</v>
      </c>
      <c r="V3311" s="15" t="s">
        <v>45408</v>
      </c>
      <c r="W3311" s="15" t="s">
        <v>3184</v>
      </c>
      <c r="X3311" s="15" t="str">
        <f>_xlfn.XLOOKUP(_LOOKUP[[#This Row],[AdjusterMemberName]],_Adjuster[Adjuster Name],_Adjuster[Email],,0)</f>
        <v>mQualls@knightcompany.com</v>
      </c>
      <c r="Y3311" s="15" t="str">
        <f>_xlfn.XLOOKUP(_LOOKUP[[#This Row],[AdjusterMemberName]],_Adjuster[Adjuster Name],_Adjuster[Phone Number],,0)</f>
        <v>424-559-5436</v>
      </c>
      <c r="Z3311" s="15" t="s">
        <v>21883</v>
      </c>
      <c r="AA33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700 N Bunker Hill Ave Apt 1, Los Angeles  CA 90012</v>
      </c>
      <c r="AB3311" s="15"/>
    </row>
    <row r="3312" spans="1:28" x14ac:dyDescent="0.3">
      <c r="A3312" s="14">
        <v>1</v>
      </c>
      <c r="B3312" s="14">
        <v>1</v>
      </c>
      <c r="C3312" s="15" t="s">
        <v>5384</v>
      </c>
      <c r="D3312" s="15" t="s">
        <v>5385</v>
      </c>
      <c r="E3312" s="15">
        <v>45568</v>
      </c>
      <c r="F3312" s="15" t="s">
        <v>21888</v>
      </c>
      <c r="G3312" s="15">
        <v>45398</v>
      </c>
      <c r="H3312" s="15">
        <v>45581</v>
      </c>
      <c r="I3312" s="15" t="s">
        <v>21889</v>
      </c>
      <c r="J3312" s="15" t="s">
        <v>21890</v>
      </c>
      <c r="K3312" s="15" t="s">
        <v>45663</v>
      </c>
      <c r="L3312" s="15" t="s">
        <v>128</v>
      </c>
      <c r="M3312" s="15" t="s">
        <v>836</v>
      </c>
      <c r="N3312" s="14">
        <v>2013</v>
      </c>
      <c r="O3312" s="15" t="s">
        <v>21891</v>
      </c>
      <c r="P3312" s="15" t="s">
        <v>106</v>
      </c>
      <c r="Q3312" s="15" t="s">
        <v>47162</v>
      </c>
      <c r="R3312" s="15" t="s">
        <v>5390</v>
      </c>
      <c r="S3312" s="15" t="s">
        <v>5391</v>
      </c>
      <c r="T3312" s="15" t="s">
        <v>164</v>
      </c>
      <c r="U3312" s="15" t="s">
        <v>53</v>
      </c>
      <c r="V3312" s="15" t="s">
        <v>45371</v>
      </c>
      <c r="W3312" s="15" t="s">
        <v>367</v>
      </c>
      <c r="X3312" s="15" t="str">
        <f>_xlfn.XLOOKUP(_LOOKUP[[#This Row],[AdjusterMemberName]],_Adjuster[Adjuster Name],_Adjuster[Email],,0)</f>
        <v>dHernandez4@knightcompany.com</v>
      </c>
      <c r="Y3312" s="15" t="str">
        <f>_xlfn.XLOOKUP(_LOOKUP[[#This Row],[AdjusterMemberName]],_Adjuster[Adjuster Name],_Adjuster[Phone Number],,0)</f>
        <v>323-315-7819</v>
      </c>
      <c r="Z3312" s="15" t="s">
        <v>5392</v>
      </c>
      <c r="AA33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1476 N Brawley Ave, Fresno  CA 93722</v>
      </c>
      <c r="AB3312" s="15"/>
    </row>
    <row r="3313" spans="1:28" x14ac:dyDescent="0.3">
      <c r="A3313" s="14">
        <v>1</v>
      </c>
      <c r="B3313" s="14">
        <v>1</v>
      </c>
      <c r="C3313" s="15" t="s">
        <v>21944</v>
      </c>
      <c r="D3313" s="15" t="s">
        <v>21944</v>
      </c>
      <c r="E3313" s="15">
        <v>45568</v>
      </c>
      <c r="F3313" s="15" t="s">
        <v>21945</v>
      </c>
      <c r="G3313" s="15">
        <v>45564</v>
      </c>
      <c r="H3313" s="15">
        <v>45745</v>
      </c>
      <c r="I3313" s="15" t="s">
        <v>21946</v>
      </c>
      <c r="J3313" s="15" t="s">
        <v>21947</v>
      </c>
      <c r="K3313" s="15" t="s">
        <v>45336</v>
      </c>
      <c r="L3313" s="15" t="s">
        <v>25</v>
      </c>
      <c r="M3313" s="15" t="s">
        <v>373</v>
      </c>
      <c r="N3313" s="14">
        <v>2015</v>
      </c>
      <c r="O3313" s="15" t="s">
        <v>21948</v>
      </c>
      <c r="P3313" s="15" t="s">
        <v>106</v>
      </c>
      <c r="Q3313" s="15" t="s">
        <v>47019</v>
      </c>
      <c r="R3313" s="15" t="s">
        <v>1559</v>
      </c>
      <c r="S3313" s="15" t="s">
        <v>21949</v>
      </c>
      <c r="T3313" s="15" t="s">
        <v>356</v>
      </c>
      <c r="U3313" s="15" t="s">
        <v>53</v>
      </c>
      <c r="V3313" s="15" t="s">
        <v>46260</v>
      </c>
      <c r="W3313" s="15" t="s">
        <v>3114</v>
      </c>
      <c r="X3313" s="15" t="str">
        <f>_xlfn.XLOOKUP(_LOOKUP[[#This Row],[AdjusterMemberName]],_Adjuster[Adjuster Name],_Adjuster[Email],,0)</f>
        <v>eExmundo@knightcompany.com</v>
      </c>
      <c r="Y3313" s="15" t="str">
        <f>_xlfn.XLOOKUP(_LOOKUP[[#This Row],[AdjusterMemberName]],_Adjuster[Adjuster Name],_Adjuster[Phone Number],,0)</f>
        <v>424-559-5400</v>
      </c>
      <c r="Z3313" s="15" t="s">
        <v>21950</v>
      </c>
      <c r="AA33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1642 N Glenn Ave, Ontario  CA 91764</v>
      </c>
      <c r="AB3313" s="15">
        <v>45740</v>
      </c>
    </row>
    <row r="3314" spans="1:28" x14ac:dyDescent="0.3">
      <c r="A3314" s="14">
        <v>1</v>
      </c>
      <c r="B3314" s="14">
        <v>1</v>
      </c>
      <c r="C3314" s="15" t="s">
        <v>22060</v>
      </c>
      <c r="D3314" s="15" t="s">
        <v>22061</v>
      </c>
      <c r="E3314" s="15">
        <v>45568</v>
      </c>
      <c r="F3314" s="15" t="s">
        <v>22062</v>
      </c>
      <c r="G3314" s="15">
        <v>45518</v>
      </c>
      <c r="H3314" s="15">
        <v>45702</v>
      </c>
      <c r="I3314" s="15" t="s">
        <v>22063</v>
      </c>
      <c r="J3314" s="15" t="s">
        <v>22064</v>
      </c>
      <c r="K3314" s="15" t="s">
        <v>45605</v>
      </c>
      <c r="L3314" s="15" t="s">
        <v>103</v>
      </c>
      <c r="M3314" s="15" t="s">
        <v>6410</v>
      </c>
      <c r="N3314" s="14">
        <v>2017</v>
      </c>
      <c r="O3314" s="15" t="s">
        <v>22065</v>
      </c>
      <c r="P3314" s="15" t="s">
        <v>106</v>
      </c>
      <c r="Q3314" s="15" t="s">
        <v>47184</v>
      </c>
      <c r="R3314" s="15" t="s">
        <v>22066</v>
      </c>
      <c r="S3314" s="15" t="s">
        <v>22067</v>
      </c>
      <c r="T3314" s="15" t="s">
        <v>11536</v>
      </c>
      <c r="U3314" s="15" t="s">
        <v>53</v>
      </c>
      <c r="V3314" s="15" t="s">
        <v>46534</v>
      </c>
      <c r="W3314" s="15" t="s">
        <v>3307</v>
      </c>
      <c r="X3314" s="15" t="e">
        <f>_xlfn.XLOOKUP(_LOOKUP[[#This Row],[AdjusterMemberName]],_Adjuster[Adjuster Name],_Adjuster[Email],,0)</f>
        <v>#N/A</v>
      </c>
      <c r="Y3314" s="15" t="e">
        <f>_xlfn.XLOOKUP(_LOOKUP[[#This Row],[AdjusterMemberName]],_Adjuster[Adjuster Name],_Adjuster[Phone Number],,0)</f>
        <v>#N/A</v>
      </c>
      <c r="Z3314" s="15" t="s">
        <v>22068</v>
      </c>
      <c r="AA33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960 N Stonewood St, La Habra  CA 90631</v>
      </c>
      <c r="AB3314" s="15"/>
    </row>
    <row r="3315" spans="1:28" x14ac:dyDescent="0.3">
      <c r="A3315" s="14">
        <v>1</v>
      </c>
      <c r="B3315" s="14">
        <v>1</v>
      </c>
      <c r="C3315" s="15" t="s">
        <v>13273</v>
      </c>
      <c r="D3315" s="15" t="s">
        <v>13274</v>
      </c>
      <c r="E3315" s="15">
        <v>45568</v>
      </c>
      <c r="F3315" s="15" t="s">
        <v>22137</v>
      </c>
      <c r="G3315" s="15">
        <v>45407</v>
      </c>
      <c r="H3315" s="15">
        <v>45590</v>
      </c>
      <c r="I3315" s="15" t="s">
        <v>22138</v>
      </c>
      <c r="J3315" s="15" t="s">
        <v>22139</v>
      </c>
      <c r="K3315" s="15" t="s">
        <v>45397</v>
      </c>
      <c r="L3315" s="15" t="s">
        <v>103</v>
      </c>
      <c r="M3315" s="15" t="s">
        <v>890</v>
      </c>
      <c r="N3315" s="14">
        <v>2004</v>
      </c>
      <c r="O3315" s="15" t="s">
        <v>13278</v>
      </c>
      <c r="P3315" s="15" t="s">
        <v>106</v>
      </c>
      <c r="Q3315" s="15" t="s">
        <v>47019</v>
      </c>
      <c r="R3315" s="15" t="s">
        <v>13279</v>
      </c>
      <c r="S3315" s="15" t="s">
        <v>13280</v>
      </c>
      <c r="T3315" s="15" t="s">
        <v>1138</v>
      </c>
      <c r="U3315" s="15" t="s">
        <v>53</v>
      </c>
      <c r="V3315" s="15" t="s">
        <v>45366</v>
      </c>
      <c r="W3315" s="15" t="s">
        <v>3974</v>
      </c>
      <c r="X3315" s="15" t="str">
        <f>_xlfn.XLOOKUP(_LOOKUP[[#This Row],[AdjusterMemberName]],_Adjuster[Adjuster Name],_Adjuster[Email],,0)</f>
        <v>LMiller@knightcompany.com</v>
      </c>
      <c r="Y3315" s="15" t="str">
        <f>_xlfn.XLOOKUP(_LOOKUP[[#This Row],[AdjusterMemberName]],_Adjuster[Adjuster Name],_Adjuster[Phone Number],,0)</f>
        <v>424-559-5378</v>
      </c>
      <c r="Z3315" s="15" t="s">
        <v>13281</v>
      </c>
      <c r="AA33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8750 Kester #24, Panorama City  CA 91402</v>
      </c>
      <c r="AB3315" s="15"/>
    </row>
    <row r="3316" spans="1:28" x14ac:dyDescent="0.3">
      <c r="A3316" s="14">
        <v>1</v>
      </c>
      <c r="B3316" s="14">
        <v>1</v>
      </c>
      <c r="C3316" s="15" t="s">
        <v>5384</v>
      </c>
      <c r="D3316" s="15" t="s">
        <v>5385</v>
      </c>
      <c r="E3316" s="15">
        <v>45568</v>
      </c>
      <c r="F3316" s="15" t="s">
        <v>21888</v>
      </c>
      <c r="G3316" s="15">
        <v>45398</v>
      </c>
      <c r="H3316" s="15">
        <v>45581</v>
      </c>
      <c r="I3316" s="15" t="s">
        <v>22484</v>
      </c>
      <c r="J3316" s="15" t="s">
        <v>22485</v>
      </c>
      <c r="K3316" s="15" t="s">
        <v>45407</v>
      </c>
      <c r="L3316" s="15" t="s">
        <v>128</v>
      </c>
      <c r="M3316" s="15" t="s">
        <v>836</v>
      </c>
      <c r="N3316" s="14">
        <v>2013</v>
      </c>
      <c r="O3316" s="15" t="s">
        <v>21891</v>
      </c>
      <c r="P3316" s="15" t="s">
        <v>106</v>
      </c>
      <c r="Q3316" s="15" t="s">
        <v>47162</v>
      </c>
      <c r="R3316" s="15" t="s">
        <v>5390</v>
      </c>
      <c r="S3316" s="15" t="s">
        <v>5391</v>
      </c>
      <c r="T3316" s="15" t="s">
        <v>164</v>
      </c>
      <c r="U3316" s="15" t="s">
        <v>53</v>
      </c>
      <c r="V3316" s="15" t="s">
        <v>45371</v>
      </c>
      <c r="W3316" s="15" t="s">
        <v>367</v>
      </c>
      <c r="X3316" s="15" t="str">
        <f>_xlfn.XLOOKUP(_LOOKUP[[#This Row],[AdjusterMemberName]],_Adjuster[Adjuster Name],_Adjuster[Email],,0)</f>
        <v>dHernandez4@knightcompany.com</v>
      </c>
      <c r="Y3316" s="15" t="str">
        <f>_xlfn.XLOOKUP(_LOOKUP[[#This Row],[AdjusterMemberName]],_Adjuster[Adjuster Name],_Adjuster[Phone Number],,0)</f>
        <v>323-315-7819</v>
      </c>
      <c r="Z3316" s="15" t="s">
        <v>5392</v>
      </c>
      <c r="AA33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1476 N Brawley Ave, Fresno  CA 93722</v>
      </c>
      <c r="AB3316" s="15"/>
    </row>
    <row r="3317" spans="1:28" x14ac:dyDescent="0.3">
      <c r="A3317" s="14">
        <v>1</v>
      </c>
      <c r="B3317" s="14">
        <v>1</v>
      </c>
      <c r="C3317" s="15" t="s">
        <v>22551</v>
      </c>
      <c r="D3317" s="15" t="s">
        <v>22551</v>
      </c>
      <c r="E3317" s="15">
        <v>45568</v>
      </c>
      <c r="F3317" s="15" t="s">
        <v>22552</v>
      </c>
      <c r="G3317" s="15">
        <v>45551</v>
      </c>
      <c r="H3317" s="15">
        <v>45732</v>
      </c>
      <c r="I3317" s="15" t="s">
        <v>22553</v>
      </c>
      <c r="J3317" s="15" t="s">
        <v>22554</v>
      </c>
      <c r="K3317" s="15" t="s">
        <v>45332</v>
      </c>
      <c r="L3317" s="15" t="s">
        <v>441</v>
      </c>
      <c r="M3317" s="15" t="s">
        <v>1126</v>
      </c>
      <c r="N3317" s="14">
        <v>2018</v>
      </c>
      <c r="O3317" s="15" t="s">
        <v>22555</v>
      </c>
      <c r="P3317" s="15" t="s">
        <v>106</v>
      </c>
      <c r="Q3317" s="15" t="s">
        <v>47019</v>
      </c>
      <c r="R3317" s="15" t="s">
        <v>18399</v>
      </c>
      <c r="S3317" s="15" t="s">
        <v>22556</v>
      </c>
      <c r="T3317" s="15" t="s">
        <v>96</v>
      </c>
      <c r="U3317" s="15" t="s">
        <v>53</v>
      </c>
      <c r="V3317" s="15" t="s">
        <v>45410</v>
      </c>
      <c r="W3317" s="15" t="s">
        <v>3114</v>
      </c>
      <c r="X3317" s="15" t="str">
        <f>_xlfn.XLOOKUP(_LOOKUP[[#This Row],[AdjusterMemberName]],_Adjuster[Adjuster Name],_Adjuster[Email],,0)</f>
        <v>eExmundo@knightcompany.com</v>
      </c>
      <c r="Y3317" s="15" t="str">
        <f>_xlfn.XLOOKUP(_LOOKUP[[#This Row],[AdjusterMemberName]],_Adjuster[Adjuster Name],_Adjuster[Phone Number],,0)</f>
        <v>424-559-5400</v>
      </c>
      <c r="Z3317" s="15" t="s">
        <v>22557</v>
      </c>
      <c r="AA33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11596 Kiwi Ct, Moreno Valley  CA 92557</v>
      </c>
      <c r="AB3317" s="15"/>
    </row>
    <row r="3318" spans="1:28" x14ac:dyDescent="0.3">
      <c r="A3318" s="14">
        <v>1</v>
      </c>
      <c r="B3318" s="14">
        <v>1</v>
      </c>
      <c r="C3318" s="15" t="s">
        <v>30275</v>
      </c>
      <c r="D3318" s="15" t="s">
        <v>30275</v>
      </c>
      <c r="E3318" s="15">
        <v>45568</v>
      </c>
      <c r="F3318" s="15" t="s">
        <v>30276</v>
      </c>
      <c r="G3318" s="15">
        <v>45463</v>
      </c>
      <c r="H3318" s="15">
        <v>45646</v>
      </c>
      <c r="I3318" s="15" t="s">
        <v>30277</v>
      </c>
      <c r="J3318" s="15" t="s">
        <v>30278</v>
      </c>
      <c r="K3318" s="15" t="s">
        <v>45388</v>
      </c>
      <c r="L3318" s="15" t="s">
        <v>103</v>
      </c>
      <c r="M3318" s="15" t="s">
        <v>890</v>
      </c>
      <c r="N3318" s="14">
        <v>2018</v>
      </c>
      <c r="O3318" s="15" t="s">
        <v>30279</v>
      </c>
      <c r="P3318" s="15" t="s">
        <v>106</v>
      </c>
      <c r="Q3318" s="15" t="s">
        <v>47019</v>
      </c>
      <c r="R3318" s="15" t="s">
        <v>30280</v>
      </c>
      <c r="S3318" s="15" t="s">
        <v>30281</v>
      </c>
      <c r="T3318" s="15" t="s">
        <v>1205</v>
      </c>
      <c r="U3318" s="15" t="s">
        <v>53</v>
      </c>
      <c r="V3318" s="15" t="s">
        <v>45411</v>
      </c>
      <c r="W3318" s="15" t="s">
        <v>3184</v>
      </c>
      <c r="X3318" s="15" t="str">
        <f>_xlfn.XLOOKUP(_LOOKUP[[#This Row],[AdjusterMemberName]],_Adjuster[Adjuster Name],_Adjuster[Email],,0)</f>
        <v>mQualls@knightcompany.com</v>
      </c>
      <c r="Y3318" s="15" t="str">
        <f>_xlfn.XLOOKUP(_LOOKUP[[#This Row],[AdjusterMemberName]],_Adjuster[Adjuster Name],_Adjuster[Phone Number],,0)</f>
        <v>424-559-5436</v>
      </c>
      <c r="Z3318" s="15" t="s">
        <v>30282</v>
      </c>
      <c r="AA33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66900 Ironwood Dr Apt 209, Desert Hot Springs  CA 92240</v>
      </c>
      <c r="AB3318" s="15"/>
    </row>
    <row r="3319" spans="1:28" x14ac:dyDescent="0.3">
      <c r="A3319" s="14">
        <v>1</v>
      </c>
      <c r="B3319" s="14">
        <v>1</v>
      </c>
      <c r="C3319" s="15" t="s">
        <v>31224</v>
      </c>
      <c r="D3319" s="15" t="s">
        <v>31225</v>
      </c>
      <c r="E3319" s="15">
        <v>45568</v>
      </c>
      <c r="F3319" s="15" t="s">
        <v>31226</v>
      </c>
      <c r="G3319" s="15">
        <v>45429</v>
      </c>
      <c r="H3319" s="15">
        <v>45613</v>
      </c>
      <c r="I3319" s="15" t="s">
        <v>31227</v>
      </c>
      <c r="J3319" s="15" t="s">
        <v>31228</v>
      </c>
      <c r="K3319" s="15" t="s">
        <v>45329</v>
      </c>
      <c r="L3319" s="15" t="s">
        <v>150</v>
      </c>
      <c r="M3319" s="15" t="s">
        <v>687</v>
      </c>
      <c r="N3319" s="14">
        <v>2005</v>
      </c>
      <c r="O3319" s="15" t="s">
        <v>31229</v>
      </c>
      <c r="P3319" s="15" t="s">
        <v>106</v>
      </c>
      <c r="Q3319" s="15" t="s">
        <v>47065</v>
      </c>
      <c r="R3319" s="15" t="s">
        <v>31230</v>
      </c>
      <c r="S3319" s="15" t="s">
        <v>31231</v>
      </c>
      <c r="T3319" s="15" t="s">
        <v>2237</v>
      </c>
      <c r="U3319" s="15" t="s">
        <v>53</v>
      </c>
      <c r="V3319" s="15" t="s">
        <v>45384</v>
      </c>
      <c r="W3319" s="15" t="s">
        <v>1186</v>
      </c>
      <c r="X3319" s="15" t="str">
        <f>_xlfn.XLOOKUP(_LOOKUP[[#This Row],[AdjusterMemberName]],_Adjuster[Adjuster Name],_Adjuster[Email],,0)</f>
        <v>sAkinleye@knightcompany.com</v>
      </c>
      <c r="Y3319" s="15" t="str">
        <f>_xlfn.XLOOKUP(_LOOKUP[[#This Row],[AdjusterMemberName]],_Adjuster[Adjuster Name],_Adjuster[Phone Number],,0)</f>
        <v>424-559-5280</v>
      </c>
      <c r="Z3319" s="15" t="s">
        <v>31232</v>
      </c>
      <c r="AA33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10914 Aztec Ln, Adelanto  CA 92301</v>
      </c>
      <c r="AB3319" s="15"/>
    </row>
    <row r="3320" spans="1:28" x14ac:dyDescent="0.3">
      <c r="A3320" s="14">
        <v>0</v>
      </c>
      <c r="B3320" s="14">
        <v>1</v>
      </c>
      <c r="C3320" s="15" t="s">
        <v>21908</v>
      </c>
      <c r="D3320" s="15" t="s">
        <v>21908</v>
      </c>
      <c r="E3320" s="15">
        <v>45567</v>
      </c>
      <c r="F3320" s="15" t="s">
        <v>21909</v>
      </c>
      <c r="G3320" s="15">
        <v>45519</v>
      </c>
      <c r="H3320" s="15">
        <v>45703</v>
      </c>
      <c r="I3320" s="15" t="s">
        <v>21910</v>
      </c>
      <c r="J3320" s="15" t="s">
        <v>21911</v>
      </c>
      <c r="K3320" s="15" t="s">
        <v>45691</v>
      </c>
      <c r="L3320" s="15" t="s">
        <v>21912</v>
      </c>
      <c r="M3320" s="15" t="s">
        <v>21913</v>
      </c>
      <c r="N3320" s="14">
        <v>2011</v>
      </c>
      <c r="O3320" s="15" t="s">
        <v>21914</v>
      </c>
      <c r="P3320" s="15" t="s">
        <v>106</v>
      </c>
      <c r="Q3320" s="15" t="s">
        <v>119</v>
      </c>
      <c r="R3320" s="15" t="s">
        <v>21915</v>
      </c>
      <c r="S3320" s="15" t="s">
        <v>21916</v>
      </c>
      <c r="T3320" s="15" t="s">
        <v>21917</v>
      </c>
      <c r="U3320" s="15" t="s">
        <v>53</v>
      </c>
      <c r="V3320" s="15" t="s">
        <v>46539</v>
      </c>
      <c r="W3320" s="15" t="s">
        <v>1357</v>
      </c>
      <c r="X3320" s="15" t="str">
        <f>_xlfn.XLOOKUP(_LOOKUP[[#This Row],[AdjusterMemberName]],_Adjuster[Adjuster Name],_Adjuster[Email],,0)</f>
        <v>jRivera1@knightcompany.com</v>
      </c>
      <c r="Y3320" s="15" t="str">
        <f>_xlfn.XLOOKUP(_LOOKUP[[#This Row],[AdjusterMemberName]],_Adjuster[Adjuster Name],_Adjuster[Phone Number],,0)</f>
        <v>424-559-5239</v>
      </c>
      <c r="Z3320" s="15" t="s">
        <v>21918</v>
      </c>
      <c r="AA33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2551 Mosquito Cutoff Rd, Placerville  CA 95667</v>
      </c>
      <c r="AB3320" s="15"/>
    </row>
    <row r="3321" spans="1:28" x14ac:dyDescent="0.3">
      <c r="A3321" s="14">
        <v>1</v>
      </c>
      <c r="B3321" s="14">
        <v>1</v>
      </c>
      <c r="C3321" s="15" t="s">
        <v>21919</v>
      </c>
      <c r="D3321" s="15" t="s">
        <v>21920</v>
      </c>
      <c r="E3321" s="15">
        <v>45567</v>
      </c>
      <c r="F3321" s="15" t="s">
        <v>21921</v>
      </c>
      <c r="G3321" s="15">
        <v>45535</v>
      </c>
      <c r="H3321" s="15">
        <v>45716</v>
      </c>
      <c r="I3321" s="15" t="s">
        <v>21922</v>
      </c>
      <c r="J3321" s="15" t="s">
        <v>21923</v>
      </c>
      <c r="K3321" s="15" t="s">
        <v>45339</v>
      </c>
      <c r="L3321" s="15" t="s">
        <v>314</v>
      </c>
      <c r="M3321" s="15" t="s">
        <v>315</v>
      </c>
      <c r="N3321" s="14">
        <v>2022</v>
      </c>
      <c r="O3321" s="15" t="s">
        <v>21924</v>
      </c>
      <c r="P3321" s="15" t="s">
        <v>106</v>
      </c>
      <c r="Q3321" s="15" t="s">
        <v>47037</v>
      </c>
      <c r="R3321" s="15" t="s">
        <v>21925</v>
      </c>
      <c r="S3321" s="15" t="s">
        <v>21926</v>
      </c>
      <c r="T3321" s="15" t="s">
        <v>2683</v>
      </c>
      <c r="U3321" s="15" t="s">
        <v>53</v>
      </c>
      <c r="V3321" s="15" t="s">
        <v>46538</v>
      </c>
      <c r="W3321" s="15" t="s">
        <v>3184</v>
      </c>
      <c r="X3321" s="15" t="str">
        <f>_xlfn.XLOOKUP(_LOOKUP[[#This Row],[AdjusterMemberName]],_Adjuster[Adjuster Name],_Adjuster[Email],,0)</f>
        <v>mQualls@knightcompany.com</v>
      </c>
      <c r="Y3321" s="15" t="str">
        <f>_xlfn.XLOOKUP(_LOOKUP[[#This Row],[AdjusterMemberName]],_Adjuster[Adjuster Name],_Adjuster[Phone Number],,0)</f>
        <v>424-559-5436</v>
      </c>
      <c r="Z3321" s="15" t="s">
        <v>21927</v>
      </c>
      <c r="AA33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8608 Foothill Blvd Apt 206, Sunland  CA 91040</v>
      </c>
      <c r="AB3321" s="15"/>
    </row>
    <row r="3322" spans="1:28" x14ac:dyDescent="0.3">
      <c r="A3322" s="14">
        <v>1</v>
      </c>
      <c r="B3322" s="14">
        <v>0</v>
      </c>
      <c r="C3322" s="15" t="s">
        <v>21928</v>
      </c>
      <c r="D3322" s="15" t="s">
        <v>21929</v>
      </c>
      <c r="E3322" s="15">
        <v>45567</v>
      </c>
      <c r="F3322" s="15" t="s">
        <v>21930</v>
      </c>
      <c r="G3322" s="15">
        <v>45485</v>
      </c>
      <c r="H3322" s="15">
        <v>45669</v>
      </c>
      <c r="I3322" s="15" t="s">
        <v>21931</v>
      </c>
      <c r="J3322" s="15" t="s">
        <v>21932</v>
      </c>
      <c r="K3322" s="15" t="s">
        <v>45397</v>
      </c>
      <c r="L3322" s="15" t="s">
        <v>139</v>
      </c>
      <c r="M3322" s="15" t="s">
        <v>470</v>
      </c>
      <c r="N3322" s="14">
        <v>2015</v>
      </c>
      <c r="O3322" s="15" t="s">
        <v>21933</v>
      </c>
      <c r="P3322" s="15" t="s">
        <v>106</v>
      </c>
      <c r="Q3322" s="15" t="s">
        <v>47019</v>
      </c>
      <c r="R3322" s="15" t="s">
        <v>325</v>
      </c>
      <c r="S3322" s="15" t="s">
        <v>21934</v>
      </c>
      <c r="T3322" s="15" t="s">
        <v>1366</v>
      </c>
      <c r="U3322" s="15" t="s">
        <v>53</v>
      </c>
      <c r="V3322" s="15" t="s">
        <v>45671</v>
      </c>
      <c r="W3322" s="15" t="s">
        <v>850</v>
      </c>
      <c r="X3322" s="15" t="e">
        <f>_xlfn.XLOOKUP(_LOOKUP[[#This Row],[AdjusterMemberName]],_Adjuster[Adjuster Name],_Adjuster[Email],,0)</f>
        <v>#N/A</v>
      </c>
      <c r="Y3322" s="15" t="e">
        <f>_xlfn.XLOOKUP(_LOOKUP[[#This Row],[AdjusterMemberName]],_Adjuster[Adjuster Name],_Adjuster[Phone Number],,0)</f>
        <v>#N/A</v>
      </c>
      <c r="Z3322" s="15" t="s">
        <v>21935</v>
      </c>
      <c r="AA33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3867 Blair St, Corona  CA 92879</v>
      </c>
      <c r="AB3322" s="15"/>
    </row>
    <row r="3323" spans="1:28" x14ac:dyDescent="0.3">
      <c r="A3323" s="14">
        <v>1</v>
      </c>
      <c r="B3323" s="14">
        <v>1</v>
      </c>
      <c r="C3323" s="15" t="s">
        <v>13985</v>
      </c>
      <c r="D3323" s="15" t="s">
        <v>13985</v>
      </c>
      <c r="E3323" s="15">
        <v>45567</v>
      </c>
      <c r="F3323" s="15" t="s">
        <v>21953</v>
      </c>
      <c r="G3323" s="15">
        <v>45399</v>
      </c>
      <c r="H3323" s="15">
        <v>45582</v>
      </c>
      <c r="I3323" s="15" t="s">
        <v>21954</v>
      </c>
      <c r="J3323" s="15" t="s">
        <v>21955</v>
      </c>
      <c r="K3323" s="15" t="s">
        <v>46537</v>
      </c>
      <c r="L3323" s="15" t="s">
        <v>128</v>
      </c>
      <c r="M3323" s="15" t="s">
        <v>2550</v>
      </c>
      <c r="N3323" s="14">
        <v>2021</v>
      </c>
      <c r="O3323" s="15" t="s">
        <v>21956</v>
      </c>
      <c r="P3323" s="15" t="s">
        <v>106</v>
      </c>
      <c r="Q3323" s="15" t="s">
        <v>47073</v>
      </c>
      <c r="R3323" s="15" t="s">
        <v>8052</v>
      </c>
      <c r="S3323" s="15" t="s">
        <v>21957</v>
      </c>
      <c r="T3323" s="15" t="s">
        <v>174</v>
      </c>
      <c r="U3323" s="15" t="s">
        <v>53</v>
      </c>
      <c r="V3323" s="15" t="s">
        <v>45885</v>
      </c>
      <c r="W3323" s="15" t="s">
        <v>3184</v>
      </c>
      <c r="X3323" s="15" t="str">
        <f>_xlfn.XLOOKUP(_LOOKUP[[#This Row],[AdjusterMemberName]],_Adjuster[Adjuster Name],_Adjuster[Email],,0)</f>
        <v>mQualls@knightcompany.com</v>
      </c>
      <c r="Y3323" s="15" t="str">
        <f>_xlfn.XLOOKUP(_LOOKUP[[#This Row],[AdjusterMemberName]],_Adjuster[Adjuster Name],_Adjuster[Phone Number],,0)</f>
        <v>424-559-5436</v>
      </c>
      <c r="Z3323" s="15" t="s">
        <v>21958</v>
      </c>
      <c r="AA33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1645 Winona Blvd Apt 101, Los Angeles  CA 90028</v>
      </c>
      <c r="AB3323" s="15"/>
    </row>
    <row r="3324" spans="1:28" x14ac:dyDescent="0.3">
      <c r="A3324" s="14">
        <v>1</v>
      </c>
      <c r="B3324" s="14">
        <v>1</v>
      </c>
      <c r="C3324" s="15" t="s">
        <v>20935</v>
      </c>
      <c r="D3324" s="15" t="s">
        <v>20936</v>
      </c>
      <c r="E3324" s="15">
        <v>45567</v>
      </c>
      <c r="F3324" s="15" t="s">
        <v>20937</v>
      </c>
      <c r="G3324" s="15">
        <v>45541</v>
      </c>
      <c r="H3324" s="15">
        <v>45722</v>
      </c>
      <c r="I3324" s="15" t="s">
        <v>22076</v>
      </c>
      <c r="J3324" s="15" t="s">
        <v>22077</v>
      </c>
      <c r="K3324" s="15" t="s">
        <v>45944</v>
      </c>
      <c r="L3324" s="15" t="s">
        <v>128</v>
      </c>
      <c r="M3324" s="15" t="s">
        <v>836</v>
      </c>
      <c r="N3324" s="14">
        <v>2014</v>
      </c>
      <c r="O3324" s="15" t="s">
        <v>20940</v>
      </c>
      <c r="P3324" s="15" t="s">
        <v>106</v>
      </c>
      <c r="Q3324" s="15" t="s">
        <v>47078</v>
      </c>
      <c r="R3324" s="15" t="s">
        <v>1719</v>
      </c>
      <c r="S3324" s="15" t="s">
        <v>20941</v>
      </c>
      <c r="T3324" s="15" t="s">
        <v>2533</v>
      </c>
      <c r="U3324" s="15" t="s">
        <v>53</v>
      </c>
      <c r="V3324" s="15" t="s">
        <v>45667</v>
      </c>
      <c r="W3324" s="15" t="s">
        <v>1357</v>
      </c>
      <c r="X3324" s="15" t="str">
        <f>_xlfn.XLOOKUP(_LOOKUP[[#This Row],[AdjusterMemberName]],_Adjuster[Adjuster Name],_Adjuster[Email],,0)</f>
        <v>jRivera1@knightcompany.com</v>
      </c>
      <c r="Y3324" s="15" t="str">
        <f>_xlfn.XLOOKUP(_LOOKUP[[#This Row],[AdjusterMemberName]],_Adjuster[Adjuster Name],_Adjuster[Phone Number],,0)</f>
        <v>424-559-5239</v>
      </c>
      <c r="Z3324" s="15" t="s">
        <v>20942</v>
      </c>
      <c r="AA33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6700 Middleton St Apt 109, Huntington Park  CA 90255</v>
      </c>
      <c r="AB3324" s="15"/>
    </row>
    <row r="3325" spans="1:28" x14ac:dyDescent="0.3">
      <c r="A3325" s="14">
        <v>1</v>
      </c>
      <c r="B3325" s="14">
        <v>1</v>
      </c>
      <c r="C3325" s="15" t="s">
        <v>22200</v>
      </c>
      <c r="D3325" s="15" t="s">
        <v>22200</v>
      </c>
      <c r="E3325" s="15">
        <v>45567</v>
      </c>
      <c r="F3325" s="15" t="s">
        <v>22201</v>
      </c>
      <c r="G3325" s="15">
        <v>45395</v>
      </c>
      <c r="H3325" s="15">
        <v>45578</v>
      </c>
      <c r="I3325" s="15" t="s">
        <v>22202</v>
      </c>
      <c r="J3325" s="15" t="s">
        <v>22203</v>
      </c>
      <c r="K3325" s="15" t="s">
        <v>46530</v>
      </c>
      <c r="L3325" s="15" t="s">
        <v>314</v>
      </c>
      <c r="M3325" s="15" t="s">
        <v>978</v>
      </c>
      <c r="N3325" s="14">
        <v>2013</v>
      </c>
      <c r="O3325" s="15" t="s">
        <v>22204</v>
      </c>
      <c r="P3325" s="15" t="s">
        <v>106</v>
      </c>
      <c r="Q3325" s="15" t="s">
        <v>47065</v>
      </c>
      <c r="R3325" s="15" t="s">
        <v>22205</v>
      </c>
      <c r="S3325" s="15" t="s">
        <v>22206</v>
      </c>
      <c r="T3325" s="15" t="s">
        <v>2940</v>
      </c>
      <c r="U3325" s="15" t="s">
        <v>53</v>
      </c>
      <c r="V3325" s="15" t="s">
        <v>46529</v>
      </c>
      <c r="W3325" s="15" t="s">
        <v>367</v>
      </c>
      <c r="X3325" s="15" t="str">
        <f>_xlfn.XLOOKUP(_LOOKUP[[#This Row],[AdjusterMemberName]],_Adjuster[Adjuster Name],_Adjuster[Email],,0)</f>
        <v>dHernandez4@knightcompany.com</v>
      </c>
      <c r="Y3325" s="15" t="str">
        <f>_xlfn.XLOOKUP(_LOOKUP[[#This Row],[AdjusterMemberName]],_Adjuster[Adjuster Name],_Adjuster[Phone Number],,0)</f>
        <v>323-315-7819</v>
      </c>
      <c r="Z3325" s="15" t="s">
        <v>22207</v>
      </c>
      <c r="AA33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1929 N Garfield Ave, Pasadena  CA 91104</v>
      </c>
      <c r="AB3325" s="15"/>
    </row>
    <row r="3326" spans="1:28" x14ac:dyDescent="0.3">
      <c r="A3326" s="14">
        <v>1</v>
      </c>
      <c r="B3326" s="14">
        <v>1</v>
      </c>
      <c r="C3326" s="15" t="s">
        <v>6985</v>
      </c>
      <c r="D3326" s="15" t="s">
        <v>26882</v>
      </c>
      <c r="E3326" s="15">
        <v>45567</v>
      </c>
      <c r="F3326" s="15" t="s">
        <v>26119</v>
      </c>
      <c r="G3326" s="15">
        <v>45548</v>
      </c>
      <c r="H3326" s="15">
        <v>45729</v>
      </c>
      <c r="I3326" s="15" t="s">
        <v>26883</v>
      </c>
      <c r="J3326" s="15" t="s">
        <v>26884</v>
      </c>
      <c r="K3326" s="15" t="s">
        <v>45626</v>
      </c>
      <c r="L3326" s="15" t="s">
        <v>139</v>
      </c>
      <c r="M3326" s="15" t="s">
        <v>620</v>
      </c>
      <c r="N3326" s="14">
        <v>2018</v>
      </c>
      <c r="O3326" s="15" t="s">
        <v>26885</v>
      </c>
      <c r="P3326" s="15" t="s">
        <v>106</v>
      </c>
      <c r="Q3326" s="15" t="s">
        <v>47093</v>
      </c>
      <c r="R3326" s="15" t="s">
        <v>4306</v>
      </c>
      <c r="S3326" s="15" t="s">
        <v>26123</v>
      </c>
      <c r="T3326" s="15" t="s">
        <v>174</v>
      </c>
      <c r="U3326" s="15" t="s">
        <v>53</v>
      </c>
      <c r="V3326" s="15" t="s">
        <v>45529</v>
      </c>
      <c r="W3326" s="15" t="s">
        <v>367</v>
      </c>
      <c r="X3326" s="15" t="str">
        <f>_xlfn.XLOOKUP(_LOOKUP[[#This Row],[AdjusterMemberName]],_Adjuster[Adjuster Name],_Adjuster[Email],,0)</f>
        <v>dHernandez4@knightcompany.com</v>
      </c>
      <c r="Y3326" s="15" t="str">
        <f>_xlfn.XLOOKUP(_LOOKUP[[#This Row],[AdjusterMemberName]],_Adjuster[Adjuster Name],_Adjuster[Phone Number],,0)</f>
        <v>323-315-7819</v>
      </c>
      <c r="Z3326" s="15" t="s">
        <v>26124</v>
      </c>
      <c r="AA33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616 E Colden Ave, Los Angeles  CA 90002</v>
      </c>
      <c r="AB3326" s="15"/>
    </row>
    <row r="3327" spans="1:28" x14ac:dyDescent="0.3">
      <c r="A3327" s="14">
        <v>1</v>
      </c>
      <c r="B3327" s="14">
        <v>1</v>
      </c>
      <c r="C3327" s="15" t="s">
        <v>9148</v>
      </c>
      <c r="D3327" s="15" t="s">
        <v>9149</v>
      </c>
      <c r="E3327" s="15">
        <v>45566</v>
      </c>
      <c r="F3327" s="15" t="s">
        <v>21813</v>
      </c>
      <c r="G3327" s="15">
        <v>45449</v>
      </c>
      <c r="H3327" s="15">
        <v>45632</v>
      </c>
      <c r="I3327" s="15" t="s">
        <v>21814</v>
      </c>
      <c r="J3327" s="15" t="s">
        <v>21815</v>
      </c>
      <c r="K3327" s="15" t="s">
        <v>45332</v>
      </c>
      <c r="L3327" s="15" t="s">
        <v>103</v>
      </c>
      <c r="M3327" s="15" t="s">
        <v>1523</v>
      </c>
      <c r="N3327" s="14">
        <v>2021</v>
      </c>
      <c r="O3327" s="15" t="s">
        <v>21816</v>
      </c>
      <c r="P3327" s="15" t="s">
        <v>106</v>
      </c>
      <c r="Q3327" s="15" t="s">
        <v>47116</v>
      </c>
      <c r="R3327" s="15" t="s">
        <v>9154</v>
      </c>
      <c r="S3327" s="15" t="s">
        <v>9155</v>
      </c>
      <c r="T3327" s="15" t="s">
        <v>4096</v>
      </c>
      <c r="U3327" s="15" t="s">
        <v>53</v>
      </c>
      <c r="V3327" s="15" t="s">
        <v>45389</v>
      </c>
      <c r="W3327" s="15" t="s">
        <v>1624</v>
      </c>
      <c r="X3327" s="15" t="e">
        <f>_xlfn.XLOOKUP(_LOOKUP[[#This Row],[AdjusterMemberName]],_Adjuster[Adjuster Name],_Adjuster[Email],,0)</f>
        <v>#N/A</v>
      </c>
      <c r="Y3327" s="15" t="e">
        <f>_xlfn.XLOOKUP(_LOOKUP[[#This Row],[AdjusterMemberName]],_Adjuster[Adjuster Name],_Adjuster[Phone Number],,0)</f>
        <v>#N/A</v>
      </c>
      <c r="Z3327" s="15" t="s">
        <v>9156</v>
      </c>
      <c r="AA33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7427 Avenue 308, Visalia  CA 93291</v>
      </c>
      <c r="AB3327" s="15"/>
    </row>
    <row r="3328" spans="1:28" x14ac:dyDescent="0.3">
      <c r="A3328" s="14">
        <v>1</v>
      </c>
      <c r="B3328" s="14">
        <v>1</v>
      </c>
      <c r="C3328" s="15" t="s">
        <v>21819</v>
      </c>
      <c r="D3328" s="15" t="s">
        <v>21820</v>
      </c>
      <c r="E3328" s="15">
        <v>45566</v>
      </c>
      <c r="F3328" s="15" t="s">
        <v>21821</v>
      </c>
      <c r="G3328" s="15">
        <v>45507</v>
      </c>
      <c r="H3328" s="15">
        <v>45691</v>
      </c>
      <c r="I3328" s="15" t="s">
        <v>21822</v>
      </c>
      <c r="J3328" s="15" t="s">
        <v>21823</v>
      </c>
      <c r="K3328" s="15" t="s">
        <v>45748</v>
      </c>
      <c r="L3328" s="15" t="s">
        <v>103</v>
      </c>
      <c r="M3328" s="15" t="s">
        <v>304</v>
      </c>
      <c r="N3328" s="14">
        <v>2020</v>
      </c>
      <c r="O3328" s="15" t="s">
        <v>21824</v>
      </c>
      <c r="P3328" s="15" t="s">
        <v>106</v>
      </c>
      <c r="Q3328" s="15" t="s">
        <v>47092</v>
      </c>
      <c r="R3328" s="15" t="s">
        <v>21825</v>
      </c>
      <c r="S3328" s="15" t="s">
        <v>21826</v>
      </c>
      <c r="T3328" s="15" t="s">
        <v>308</v>
      </c>
      <c r="U3328" s="15" t="s">
        <v>53</v>
      </c>
      <c r="V3328" s="15" t="s">
        <v>45690</v>
      </c>
      <c r="W3328" s="15" t="s">
        <v>3307</v>
      </c>
      <c r="X3328" s="15" t="e">
        <f>_xlfn.XLOOKUP(_LOOKUP[[#This Row],[AdjusterMemberName]],_Adjuster[Adjuster Name],_Adjuster[Email],,0)</f>
        <v>#N/A</v>
      </c>
      <c r="Y3328" s="15" t="e">
        <f>_xlfn.XLOOKUP(_LOOKUP[[#This Row],[AdjusterMemberName]],_Adjuster[Adjuster Name],_Adjuster[Phone Number],,0)</f>
        <v>#N/A</v>
      </c>
      <c r="Z3328" s="15" t="s">
        <v>21827</v>
      </c>
      <c r="AA33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10583 Wolfe Ave, Riverside  CA 92505</v>
      </c>
      <c r="AB3328" s="15"/>
    </row>
    <row r="3329" spans="1:28" x14ac:dyDescent="0.3">
      <c r="A3329" s="14">
        <v>1</v>
      </c>
      <c r="B3329" s="14">
        <v>1</v>
      </c>
      <c r="C3329" s="15" t="s">
        <v>21835</v>
      </c>
      <c r="D3329" s="15" t="s">
        <v>21836</v>
      </c>
      <c r="E3329" s="15">
        <v>45566</v>
      </c>
      <c r="F3329" s="15" t="s">
        <v>21837</v>
      </c>
      <c r="G3329" s="15">
        <v>45449</v>
      </c>
      <c r="H3329" s="15">
        <v>45632</v>
      </c>
      <c r="I3329" s="15" t="s">
        <v>21838</v>
      </c>
      <c r="J3329" s="15" t="s">
        <v>21839</v>
      </c>
      <c r="K3329" s="15" t="s">
        <v>45334</v>
      </c>
      <c r="L3329" s="15" t="s">
        <v>139</v>
      </c>
      <c r="M3329" s="15" t="s">
        <v>20664</v>
      </c>
      <c r="N3329" s="14">
        <v>2003</v>
      </c>
      <c r="O3329" s="15" t="s">
        <v>21840</v>
      </c>
      <c r="P3329" s="15" t="s">
        <v>106</v>
      </c>
      <c r="Q3329" s="15" t="s">
        <v>47065</v>
      </c>
      <c r="R3329" s="15" t="s">
        <v>21841</v>
      </c>
      <c r="S3329" s="15" t="s">
        <v>21842</v>
      </c>
      <c r="T3329" s="15" t="s">
        <v>11536</v>
      </c>
      <c r="U3329" s="15" t="s">
        <v>53</v>
      </c>
      <c r="V3329" s="15" t="s">
        <v>46534</v>
      </c>
      <c r="W3329" s="15" t="s">
        <v>3307</v>
      </c>
      <c r="X3329" s="15" t="e">
        <f>_xlfn.XLOOKUP(_LOOKUP[[#This Row],[AdjusterMemberName]],_Adjuster[Adjuster Name],_Adjuster[Email],,0)</f>
        <v>#N/A</v>
      </c>
      <c r="Y3329" s="15" t="e">
        <f>_xlfn.XLOOKUP(_LOOKUP[[#This Row],[AdjusterMemberName]],_Adjuster[Adjuster Name],_Adjuster[Phone Number],,0)</f>
        <v>#N/A</v>
      </c>
      <c r="Z3329" s="15" t="s">
        <v>21843</v>
      </c>
      <c r="AA33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200 N Monte Vista St Apt C, La Habra  CA 90631</v>
      </c>
      <c r="AB3329" s="15"/>
    </row>
    <row r="3330" spans="1:28" x14ac:dyDescent="0.3">
      <c r="A3330" s="14">
        <v>1</v>
      </c>
      <c r="B3330" s="14">
        <v>0</v>
      </c>
      <c r="C3330" s="15" t="s">
        <v>21867</v>
      </c>
      <c r="D3330" s="15" t="s">
        <v>21868</v>
      </c>
      <c r="E3330" s="15">
        <v>45566</v>
      </c>
      <c r="F3330" s="15" t="s">
        <v>21869</v>
      </c>
      <c r="G3330" s="15">
        <v>45504</v>
      </c>
      <c r="H3330" s="15">
        <v>45688</v>
      </c>
      <c r="I3330" s="15" t="s">
        <v>21870</v>
      </c>
      <c r="J3330" s="15" t="s">
        <v>21871</v>
      </c>
      <c r="K3330" s="15" t="s">
        <v>45695</v>
      </c>
      <c r="L3330" s="15" t="s">
        <v>103</v>
      </c>
      <c r="M3330" s="15" t="s">
        <v>104</v>
      </c>
      <c r="N3330" s="14">
        <v>2020</v>
      </c>
      <c r="O3330" s="15" t="s">
        <v>21872</v>
      </c>
      <c r="P3330" s="15" t="s">
        <v>106</v>
      </c>
      <c r="Q3330" s="15" t="s">
        <v>47019</v>
      </c>
      <c r="R3330" s="15" t="s">
        <v>182</v>
      </c>
      <c r="S3330" s="15" t="s">
        <v>21873</v>
      </c>
      <c r="T3330" s="15" t="s">
        <v>308</v>
      </c>
      <c r="U3330" s="15" t="s">
        <v>53</v>
      </c>
      <c r="V3330" s="15" t="s">
        <v>45530</v>
      </c>
      <c r="W3330" s="15" t="s">
        <v>264</v>
      </c>
      <c r="X3330" s="15" t="str">
        <f>_xlfn.XLOOKUP(_LOOKUP[[#This Row],[AdjusterMemberName]],_Adjuster[Adjuster Name],_Adjuster[Email],,0)</f>
        <v>sBonnevie@knightcompany.com</v>
      </c>
      <c r="Y3330" s="15" t="str">
        <f>_xlfn.XLOOKUP(_LOOKUP[[#This Row],[AdjusterMemberName]],_Adjuster[Adjuster Name],_Adjuster[Phone Number],,0)</f>
        <v>323-692-4064</v>
      </c>
      <c r="Z3330" s="15" t="s">
        <v>21874</v>
      </c>
      <c r="AA33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7870 Magnolia Ave Apt 53, Riverside  CA 92504</v>
      </c>
      <c r="AB3330" s="15"/>
    </row>
    <row r="3331" spans="1:28" x14ac:dyDescent="0.3">
      <c r="A3331" s="14">
        <v>1</v>
      </c>
      <c r="B3331" s="14">
        <v>1</v>
      </c>
      <c r="C3331" s="15" t="s">
        <v>22558</v>
      </c>
      <c r="D3331" s="15" t="s">
        <v>22559</v>
      </c>
      <c r="E3331" s="15">
        <v>45566</v>
      </c>
      <c r="F3331" s="15" t="s">
        <v>22560</v>
      </c>
      <c r="G3331" s="15">
        <v>45483</v>
      </c>
      <c r="H3331" s="15">
        <v>45667</v>
      </c>
      <c r="I3331" s="15" t="s">
        <v>22561</v>
      </c>
      <c r="J3331" s="15" t="s">
        <v>18693</v>
      </c>
      <c r="K3331" s="15" t="s">
        <v>45493</v>
      </c>
      <c r="L3331" s="15" t="s">
        <v>139</v>
      </c>
      <c r="M3331" s="15" t="s">
        <v>678</v>
      </c>
      <c r="N3331" s="14">
        <v>2024</v>
      </c>
      <c r="O3331" s="15" t="s">
        <v>22562</v>
      </c>
      <c r="P3331" s="15" t="s">
        <v>106</v>
      </c>
      <c r="Q3331" s="15" t="s">
        <v>47019</v>
      </c>
      <c r="R3331" s="15" t="s">
        <v>22563</v>
      </c>
      <c r="S3331" s="15" t="s">
        <v>22564</v>
      </c>
      <c r="T3331" s="15" t="s">
        <v>96</v>
      </c>
      <c r="U3331" s="15" t="s">
        <v>53</v>
      </c>
      <c r="V3331" s="15" t="s">
        <v>45410</v>
      </c>
      <c r="W3331" s="15" t="s">
        <v>1624</v>
      </c>
      <c r="X3331" s="15" t="e">
        <f>_xlfn.XLOOKUP(_LOOKUP[[#This Row],[AdjusterMemberName]],_Adjuster[Adjuster Name],_Adjuster[Email],,0)</f>
        <v>#N/A</v>
      </c>
      <c r="Y3331" s="15" t="e">
        <f>_xlfn.XLOOKUP(_LOOKUP[[#This Row],[AdjusterMemberName]],_Adjuster[Adjuster Name],_Adjuster[Phone Number],,0)</f>
        <v>#N/A</v>
      </c>
      <c r="Z3331" s="15" t="s">
        <v>22565</v>
      </c>
      <c r="AA33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11657 Kayal Ave, Moreno Valley  CA 92557</v>
      </c>
      <c r="AB3331" s="15"/>
    </row>
    <row r="3332" spans="1:28" x14ac:dyDescent="0.3">
      <c r="A3332" s="14">
        <v>1</v>
      </c>
      <c r="B3332" s="14">
        <v>1</v>
      </c>
      <c r="C3332" s="15" t="s">
        <v>23987</v>
      </c>
      <c r="D3332" s="15" t="s">
        <v>23988</v>
      </c>
      <c r="E3332" s="15">
        <v>45566</v>
      </c>
      <c r="F3332" s="15" t="s">
        <v>23989</v>
      </c>
      <c r="G3332" s="15">
        <v>45119</v>
      </c>
      <c r="H3332" s="15">
        <v>45303</v>
      </c>
      <c r="I3332" s="15" t="s">
        <v>23990</v>
      </c>
      <c r="J3332" s="15" t="s">
        <v>23991</v>
      </c>
      <c r="K3332" s="15" t="s">
        <v>45489</v>
      </c>
      <c r="L3332" s="15" t="s">
        <v>441</v>
      </c>
      <c r="M3332" s="15" t="s">
        <v>517</v>
      </c>
      <c r="N3332" s="14">
        <v>2018</v>
      </c>
      <c r="O3332" s="15" t="s">
        <v>23992</v>
      </c>
      <c r="P3332" s="15" t="s">
        <v>106</v>
      </c>
      <c r="Q3332" s="15" t="s">
        <v>119</v>
      </c>
      <c r="R3332" s="15" t="s">
        <v>9880</v>
      </c>
      <c r="S3332" s="15" t="s">
        <v>23993</v>
      </c>
      <c r="T3332" s="15" t="s">
        <v>1001</v>
      </c>
      <c r="U3332" s="15" t="s">
        <v>53</v>
      </c>
      <c r="V3332" s="15" t="s">
        <v>45660</v>
      </c>
      <c r="W3332" s="15" t="s">
        <v>22473</v>
      </c>
      <c r="X3332" s="15" t="e">
        <f>_xlfn.XLOOKUP(_LOOKUP[[#This Row],[AdjusterMemberName]],_Adjuster[Adjuster Name],_Adjuster[Email],,0)</f>
        <v>#N/A</v>
      </c>
      <c r="Y3332" s="15" t="e">
        <f>_xlfn.XLOOKUP(_LOOKUP[[#This Row],[AdjusterMemberName]],_Adjuster[Adjuster Name],_Adjuster[Phone Number],,0)</f>
        <v>#N/A</v>
      </c>
      <c r="Z3332" s="15" t="s">
        <v>23994</v>
      </c>
      <c r="AA33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4801 Webster Dr, Oxnard  CA 93033</v>
      </c>
      <c r="AB3332" s="15"/>
    </row>
    <row r="3333" spans="1:28" x14ac:dyDescent="0.3">
      <c r="A3333" s="14">
        <v>1</v>
      </c>
      <c r="B3333" s="14">
        <v>1</v>
      </c>
      <c r="C3333" s="15" t="s">
        <v>25528</v>
      </c>
      <c r="D3333" s="15" t="s">
        <v>25528</v>
      </c>
      <c r="E3333" s="15">
        <v>45566</v>
      </c>
      <c r="F3333" s="15" t="s">
        <v>25529</v>
      </c>
      <c r="G3333" s="15">
        <v>45517</v>
      </c>
      <c r="H3333" s="15">
        <v>45701</v>
      </c>
      <c r="I3333" s="15" t="s">
        <v>25530</v>
      </c>
      <c r="J3333" s="15" t="s">
        <v>25531</v>
      </c>
      <c r="K3333" s="15" t="s">
        <v>45678</v>
      </c>
      <c r="L3333" s="15" t="s">
        <v>139</v>
      </c>
      <c r="M3333" s="15" t="s">
        <v>4296</v>
      </c>
      <c r="N3333" s="14">
        <v>2019</v>
      </c>
      <c r="O3333" s="15" t="s">
        <v>25532</v>
      </c>
      <c r="P3333" s="15" t="s">
        <v>81</v>
      </c>
      <c r="Q3333" s="15" t="s">
        <v>47095</v>
      </c>
      <c r="R3333" s="15" t="s">
        <v>16875</v>
      </c>
      <c r="S3333" s="15" t="s">
        <v>25533</v>
      </c>
      <c r="T3333" s="15" t="s">
        <v>2431</v>
      </c>
      <c r="U3333" s="15" t="s">
        <v>53</v>
      </c>
      <c r="V3333" s="15" t="s">
        <v>45727</v>
      </c>
      <c r="W3333" s="15" t="s">
        <v>3307</v>
      </c>
      <c r="X3333" s="15" t="e">
        <f>_xlfn.XLOOKUP(_LOOKUP[[#This Row],[AdjusterMemberName]],_Adjuster[Adjuster Name],_Adjuster[Email],,0)</f>
        <v>#N/A</v>
      </c>
      <c r="Y3333" s="15" t="e">
        <f>_xlfn.XLOOKUP(_LOOKUP[[#This Row],[AdjusterMemberName]],_Adjuster[Adjuster Name],_Adjuster[Phone Number],,0)</f>
        <v>#N/A</v>
      </c>
      <c r="Z3333" s="15" t="s">
        <v>25534</v>
      </c>
      <c r="AA33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200 Drake St Apt 104, Pomona  CA 91767</v>
      </c>
      <c r="AB3333" s="15"/>
    </row>
    <row r="3334" spans="1:28" x14ac:dyDescent="0.3">
      <c r="A3334" s="14">
        <v>1</v>
      </c>
      <c r="B3334" s="14">
        <v>1</v>
      </c>
      <c r="C3334" s="15" t="s">
        <v>32170</v>
      </c>
      <c r="D3334" s="15" t="s">
        <v>32171</v>
      </c>
      <c r="E3334" s="15">
        <v>45566</v>
      </c>
      <c r="F3334" s="15" t="s">
        <v>32172</v>
      </c>
      <c r="G3334" s="15">
        <v>45496</v>
      </c>
      <c r="H3334" s="15">
        <v>45680</v>
      </c>
      <c r="I3334" s="15" t="s">
        <v>32173</v>
      </c>
      <c r="J3334" s="15" t="s">
        <v>32174</v>
      </c>
      <c r="K3334" s="15" t="s">
        <v>45663</v>
      </c>
      <c r="L3334" s="15" t="s">
        <v>806</v>
      </c>
      <c r="M3334" s="15" t="s">
        <v>32175</v>
      </c>
      <c r="N3334" s="14">
        <v>2011</v>
      </c>
      <c r="O3334" s="15" t="s">
        <v>32176</v>
      </c>
      <c r="P3334" s="15" t="s">
        <v>81</v>
      </c>
      <c r="Q3334" s="15" t="s">
        <v>47061</v>
      </c>
      <c r="R3334" s="15" t="s">
        <v>32177</v>
      </c>
      <c r="S3334" s="15" t="s">
        <v>32178</v>
      </c>
      <c r="T3334" s="15" t="s">
        <v>32179</v>
      </c>
      <c r="U3334" s="15" t="s">
        <v>53</v>
      </c>
      <c r="V3334" s="15" t="s">
        <v>46275</v>
      </c>
      <c r="W3334" s="15" t="s">
        <v>22473</v>
      </c>
      <c r="X3334" s="15" t="e">
        <f>_xlfn.XLOOKUP(_LOOKUP[[#This Row],[AdjusterMemberName]],_Adjuster[Adjuster Name],_Adjuster[Email],,0)</f>
        <v>#N/A</v>
      </c>
      <c r="Y3334" s="15" t="e">
        <f>_xlfn.XLOOKUP(_LOOKUP[[#This Row],[AdjusterMemberName]],_Adjuster[Adjuster Name],_Adjuster[Phone Number],,0)</f>
        <v>#N/A</v>
      </c>
      <c r="Z3334" s="15" t="s">
        <v>32180</v>
      </c>
      <c r="AA33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6941 7Th Ave, Rio Linda  CA 95673</v>
      </c>
      <c r="AB3334" s="15"/>
    </row>
    <row r="3335" spans="1:28" x14ac:dyDescent="0.3">
      <c r="A3335" s="14">
        <v>1</v>
      </c>
      <c r="B3335" s="14">
        <v>1</v>
      </c>
      <c r="C3335" s="15" t="s">
        <v>21782</v>
      </c>
      <c r="D3335" s="15" t="s">
        <v>21782</v>
      </c>
      <c r="E3335" s="15">
        <v>45565</v>
      </c>
      <c r="F3335" s="15" t="s">
        <v>21783</v>
      </c>
      <c r="G3335" s="15">
        <v>45422</v>
      </c>
      <c r="H3335" s="15">
        <v>45606</v>
      </c>
      <c r="I3335" s="15" t="s">
        <v>21784</v>
      </c>
      <c r="J3335" s="15" t="s">
        <v>21785</v>
      </c>
      <c r="K3335" s="15" t="s">
        <v>45339</v>
      </c>
      <c r="L3335" s="15" t="s">
        <v>1261</v>
      </c>
      <c r="M3335" s="15" t="s">
        <v>1262</v>
      </c>
      <c r="N3335" s="14">
        <v>2016</v>
      </c>
      <c r="O3335" s="15" t="s">
        <v>21786</v>
      </c>
      <c r="P3335" s="15" t="s">
        <v>106</v>
      </c>
      <c r="Q3335" s="15" t="s">
        <v>47019</v>
      </c>
      <c r="R3335" s="15" t="s">
        <v>204</v>
      </c>
      <c r="S3335" s="15" t="s">
        <v>21787</v>
      </c>
      <c r="T3335" s="15" t="s">
        <v>308</v>
      </c>
      <c r="U3335" s="15" t="s">
        <v>53</v>
      </c>
      <c r="V3335" s="15" t="s">
        <v>45476</v>
      </c>
      <c r="W3335" s="15" t="s">
        <v>175</v>
      </c>
      <c r="X3335" s="15" t="e">
        <f>_xlfn.XLOOKUP(_LOOKUP[[#This Row],[AdjusterMemberName]],_Adjuster[Adjuster Name],_Adjuster[Email],,0)</f>
        <v>#N/A</v>
      </c>
      <c r="Y3335" s="15" t="e">
        <f>_xlfn.XLOOKUP(_LOOKUP[[#This Row],[AdjusterMemberName]],_Adjuster[Adjuster Name],_Adjuster[Phone Number],,0)</f>
        <v>#N/A</v>
      </c>
      <c r="Z3335" s="15" t="s">
        <v>21788</v>
      </c>
      <c r="AA33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3076 Panorama Rd Apt D, Riverside  CA 92506</v>
      </c>
      <c r="AB3335" s="15"/>
    </row>
    <row r="3336" spans="1:28" x14ac:dyDescent="0.3">
      <c r="A3336" s="14">
        <v>1</v>
      </c>
      <c r="B3336" s="14">
        <v>1</v>
      </c>
      <c r="C3336" s="15" t="s">
        <v>21844</v>
      </c>
      <c r="D3336" s="15" t="s">
        <v>21844</v>
      </c>
      <c r="E3336" s="15">
        <v>45565</v>
      </c>
      <c r="F3336" s="15" t="s">
        <v>21845</v>
      </c>
      <c r="G3336" s="15">
        <v>45516</v>
      </c>
      <c r="H3336" s="15">
        <v>45700</v>
      </c>
      <c r="I3336" s="15" t="s">
        <v>21846</v>
      </c>
      <c r="J3336" s="15" t="s">
        <v>21847</v>
      </c>
      <c r="K3336" s="15" t="s">
        <v>45397</v>
      </c>
      <c r="L3336" s="15" t="s">
        <v>25</v>
      </c>
      <c r="M3336" s="15" t="s">
        <v>480</v>
      </c>
      <c r="N3336" s="14">
        <v>2017</v>
      </c>
      <c r="O3336" s="15" t="s">
        <v>21848</v>
      </c>
      <c r="P3336" s="15" t="s">
        <v>106</v>
      </c>
      <c r="Q3336" s="15" t="s">
        <v>47079</v>
      </c>
      <c r="R3336" s="15" t="s">
        <v>21849</v>
      </c>
      <c r="S3336" s="15" t="s">
        <v>21850</v>
      </c>
      <c r="T3336" s="15" t="s">
        <v>11476</v>
      </c>
      <c r="U3336" s="15" t="s">
        <v>53</v>
      </c>
      <c r="V3336" s="15" t="s">
        <v>45595</v>
      </c>
      <c r="W3336" s="15" t="s">
        <v>264</v>
      </c>
      <c r="X3336" s="15" t="str">
        <f>_xlfn.XLOOKUP(_LOOKUP[[#This Row],[AdjusterMemberName]],_Adjuster[Adjuster Name],_Adjuster[Email],,0)</f>
        <v>sBonnevie@knightcompany.com</v>
      </c>
      <c r="Y3336" s="15" t="str">
        <f>_xlfn.XLOOKUP(_LOOKUP[[#This Row],[AdjusterMemberName]],_Adjuster[Adjuster Name],_Adjuster[Phone Number],,0)</f>
        <v>323-692-4064</v>
      </c>
      <c r="Z3336" s="15" t="s">
        <v>21851</v>
      </c>
      <c r="AA33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25871 Boulder Rock Pl, Sun City  CA 92585</v>
      </c>
      <c r="AB3336" s="15">
        <v>45680</v>
      </c>
    </row>
    <row r="3337" spans="1:28" x14ac:dyDescent="0.3">
      <c r="A3337" s="14">
        <v>1</v>
      </c>
      <c r="B3337" s="14">
        <v>1</v>
      </c>
      <c r="C3337" s="15" t="s">
        <v>21852</v>
      </c>
      <c r="D3337" s="15" t="s">
        <v>21853</v>
      </c>
      <c r="E3337" s="15">
        <v>45565</v>
      </c>
      <c r="F3337" s="15" t="s">
        <v>21854</v>
      </c>
      <c r="G3337" s="15">
        <v>45485</v>
      </c>
      <c r="H3337" s="15">
        <v>45669</v>
      </c>
      <c r="I3337" s="15" t="s">
        <v>21855</v>
      </c>
      <c r="J3337" s="15" t="s">
        <v>21856</v>
      </c>
      <c r="K3337" s="15" t="s">
        <v>45453</v>
      </c>
      <c r="L3337" s="15" t="s">
        <v>103</v>
      </c>
      <c r="M3337" s="15" t="s">
        <v>304</v>
      </c>
      <c r="N3337" s="14">
        <v>2018</v>
      </c>
      <c r="O3337" s="15" t="s">
        <v>21857</v>
      </c>
      <c r="P3337" s="15" t="s">
        <v>106</v>
      </c>
      <c r="Q3337" s="15" t="s">
        <v>47006</v>
      </c>
      <c r="R3337" s="15" t="s">
        <v>21858</v>
      </c>
      <c r="S3337" s="15" t="s">
        <v>21859</v>
      </c>
      <c r="T3337" s="15" t="s">
        <v>1275</v>
      </c>
      <c r="U3337" s="15" t="s">
        <v>53</v>
      </c>
      <c r="V3337" s="15" t="s">
        <v>45634</v>
      </c>
      <c r="W3337" s="15" t="s">
        <v>1186</v>
      </c>
      <c r="X3337" s="15" t="str">
        <f>_xlfn.XLOOKUP(_LOOKUP[[#This Row],[AdjusterMemberName]],_Adjuster[Adjuster Name],_Adjuster[Email],,0)</f>
        <v>sAkinleye@knightcompany.com</v>
      </c>
      <c r="Y3337" s="15" t="str">
        <f>_xlfn.XLOOKUP(_LOOKUP[[#This Row],[AdjusterMemberName]],_Adjuster[Adjuster Name],_Adjuster[Phone Number],,0)</f>
        <v>424-559-5280</v>
      </c>
      <c r="Z3337" s="15" t="s">
        <v>21860</v>
      </c>
      <c r="AA33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13814 Actina Ave, Bellflower  CA 90706</v>
      </c>
      <c r="AB3337" s="15"/>
    </row>
    <row r="3338" spans="1:28" x14ac:dyDescent="0.3">
      <c r="A3338" s="14">
        <v>0</v>
      </c>
      <c r="B3338" s="14">
        <v>1</v>
      </c>
      <c r="C3338" s="15" t="s">
        <v>5097</v>
      </c>
      <c r="D3338" s="15" t="s">
        <v>22303</v>
      </c>
      <c r="E3338" s="15">
        <v>45565</v>
      </c>
      <c r="F3338" s="15" t="s">
        <v>22304</v>
      </c>
      <c r="G3338" s="15"/>
      <c r="H3338" s="15"/>
      <c r="I3338" s="15" t="s">
        <v>22305</v>
      </c>
      <c r="J3338" s="15" t="s">
        <v>22306</v>
      </c>
      <c r="K3338" s="15" t="s">
        <v>45646</v>
      </c>
      <c r="L3338" s="15" t="s">
        <v>22307</v>
      </c>
      <c r="M3338" s="15" t="s">
        <v>373</v>
      </c>
      <c r="N3338" s="14">
        <v>2017</v>
      </c>
      <c r="O3338" s="15" t="s">
        <v>22308</v>
      </c>
      <c r="P3338" s="15" t="s">
        <v>106</v>
      </c>
      <c r="Q3338" s="15"/>
      <c r="R3338" s="15"/>
      <c r="S3338" s="15"/>
      <c r="T3338" s="15"/>
      <c r="U3338" s="15"/>
      <c r="V3338" s="15"/>
      <c r="W3338" s="15" t="s">
        <v>367</v>
      </c>
      <c r="X3338" s="15" t="str">
        <f>_xlfn.XLOOKUP(_LOOKUP[[#This Row],[AdjusterMemberName]],_Adjuster[Adjuster Name],_Adjuster[Email],,0)</f>
        <v>dHernandez4@knightcompany.com</v>
      </c>
      <c r="Y3338" s="15" t="str">
        <f>_xlfn.XLOOKUP(_LOOKUP[[#This Row],[AdjusterMemberName]],_Adjuster[Adjuster Name],_Adjuster[Phone Number],,0)</f>
        <v>323-315-7819</v>
      </c>
      <c r="Z3338" s="15"/>
      <c r="AA3338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3338" s="15"/>
    </row>
    <row r="3339" spans="1:28" x14ac:dyDescent="0.3">
      <c r="A3339" s="14">
        <v>1</v>
      </c>
      <c r="B3339" s="14">
        <v>1</v>
      </c>
      <c r="C3339" s="15" t="s">
        <v>21644</v>
      </c>
      <c r="D3339" s="15" t="s">
        <v>21644</v>
      </c>
      <c r="E3339" s="15">
        <v>45564</v>
      </c>
      <c r="F3339" s="15" t="s">
        <v>21645</v>
      </c>
      <c r="G3339" s="15">
        <v>45441</v>
      </c>
      <c r="H3339" s="15">
        <v>45625</v>
      </c>
      <c r="I3339" s="15" t="s">
        <v>21646</v>
      </c>
      <c r="J3339" s="15" t="s">
        <v>21647</v>
      </c>
      <c r="K3339" s="15" t="s">
        <v>46543</v>
      </c>
      <c r="L3339" s="15" t="s">
        <v>103</v>
      </c>
      <c r="M3339" s="15" t="s">
        <v>104</v>
      </c>
      <c r="N3339" s="14">
        <v>2019</v>
      </c>
      <c r="O3339" s="15" t="s">
        <v>21648</v>
      </c>
      <c r="P3339" s="15" t="s">
        <v>106</v>
      </c>
      <c r="Q3339" s="15" t="s">
        <v>47079</v>
      </c>
      <c r="R3339" s="15" t="s">
        <v>2884</v>
      </c>
      <c r="S3339" s="15" t="s">
        <v>21649</v>
      </c>
      <c r="T3339" s="15" t="s">
        <v>122</v>
      </c>
      <c r="U3339" s="15" t="s">
        <v>53</v>
      </c>
      <c r="V3339" s="15" t="s">
        <v>45524</v>
      </c>
      <c r="W3339" s="15" t="s">
        <v>3307</v>
      </c>
      <c r="X3339" s="15" t="e">
        <f>_xlfn.XLOOKUP(_LOOKUP[[#This Row],[AdjusterMemberName]],_Adjuster[Adjuster Name],_Adjuster[Email],,0)</f>
        <v>#N/A</v>
      </c>
      <c r="Y3339" s="15" t="e">
        <f>_xlfn.XLOOKUP(_LOOKUP[[#This Row],[AdjusterMemberName]],_Adjuster[Adjuster Name],_Adjuster[Phone Number],,0)</f>
        <v>#N/A</v>
      </c>
      <c r="Z3339" s="15" t="s">
        <v>21650</v>
      </c>
      <c r="AA33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2190 San Bernardo Ave, Hemet  CA 92545</v>
      </c>
      <c r="AB3339" s="15"/>
    </row>
    <row r="3340" spans="1:28" x14ac:dyDescent="0.3">
      <c r="A3340" s="14">
        <v>1</v>
      </c>
      <c r="B3340" s="14">
        <v>1</v>
      </c>
      <c r="C3340" s="15" t="s">
        <v>21675</v>
      </c>
      <c r="D3340" s="15" t="s">
        <v>21676</v>
      </c>
      <c r="E3340" s="15">
        <v>45564</v>
      </c>
      <c r="F3340" s="15" t="s">
        <v>21677</v>
      </c>
      <c r="G3340" s="15">
        <v>45528</v>
      </c>
      <c r="H3340" s="15">
        <v>45712</v>
      </c>
      <c r="I3340" s="15" t="s">
        <v>21678</v>
      </c>
      <c r="J3340" s="15" t="s">
        <v>21679</v>
      </c>
      <c r="K3340" s="15" t="s">
        <v>45496</v>
      </c>
      <c r="L3340" s="15" t="s">
        <v>314</v>
      </c>
      <c r="M3340" s="15" t="s">
        <v>1409</v>
      </c>
      <c r="N3340" s="14">
        <v>2018</v>
      </c>
      <c r="O3340" s="15" t="s">
        <v>21680</v>
      </c>
      <c r="P3340" s="15" t="s">
        <v>106</v>
      </c>
      <c r="Q3340" s="15" t="s">
        <v>47065</v>
      </c>
      <c r="R3340" s="15" t="s">
        <v>21681</v>
      </c>
      <c r="S3340" s="15" t="s">
        <v>21682</v>
      </c>
      <c r="T3340" s="15" t="s">
        <v>122</v>
      </c>
      <c r="U3340" s="15" t="s">
        <v>53</v>
      </c>
      <c r="V3340" s="15" t="s">
        <v>45548</v>
      </c>
      <c r="W3340" s="15" t="s">
        <v>264</v>
      </c>
      <c r="X3340" s="15" t="str">
        <f>_xlfn.XLOOKUP(_LOOKUP[[#This Row],[AdjusterMemberName]],_Adjuster[Adjuster Name],_Adjuster[Email],,0)</f>
        <v>sBonnevie@knightcompany.com</v>
      </c>
      <c r="Y3340" s="15" t="str">
        <f>_xlfn.XLOOKUP(_LOOKUP[[#This Row],[AdjusterMemberName]],_Adjuster[Adjuster Name],_Adjuster[Phone Number],,0)</f>
        <v>323-692-4064</v>
      </c>
      <c r="Z3340" s="15" t="s">
        <v>21683</v>
      </c>
      <c r="AA33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40682 Brock Ave, Hemet  CA 92544</v>
      </c>
      <c r="AB3340" s="15"/>
    </row>
    <row r="3341" spans="1:28" x14ac:dyDescent="0.3">
      <c r="A3341" s="14">
        <v>1</v>
      </c>
      <c r="B3341" s="14">
        <v>1</v>
      </c>
      <c r="C3341" s="15" t="s">
        <v>17610</v>
      </c>
      <c r="D3341" s="15" t="s">
        <v>21700</v>
      </c>
      <c r="E3341" s="15">
        <v>45564</v>
      </c>
      <c r="F3341" s="15" t="s">
        <v>21701</v>
      </c>
      <c r="G3341" s="15">
        <v>45442</v>
      </c>
      <c r="H3341" s="15">
        <v>45626</v>
      </c>
      <c r="I3341" s="15" t="s">
        <v>21702</v>
      </c>
      <c r="J3341" s="15" t="s">
        <v>21703</v>
      </c>
      <c r="K3341" s="15" t="s">
        <v>45509</v>
      </c>
      <c r="L3341" s="15" t="s">
        <v>103</v>
      </c>
      <c r="M3341" s="15" t="s">
        <v>304</v>
      </c>
      <c r="N3341" s="14">
        <v>2016</v>
      </c>
      <c r="O3341" s="15" t="s">
        <v>21704</v>
      </c>
      <c r="P3341" s="15" t="s">
        <v>106</v>
      </c>
      <c r="Q3341" s="15" t="s">
        <v>47019</v>
      </c>
      <c r="R3341" s="15" t="s">
        <v>204</v>
      </c>
      <c r="S3341" s="15" t="s">
        <v>21705</v>
      </c>
      <c r="T3341" s="15" t="s">
        <v>6143</v>
      </c>
      <c r="U3341" s="15" t="s">
        <v>53</v>
      </c>
      <c r="V3341" s="15" t="s">
        <v>45445</v>
      </c>
      <c r="W3341" s="15" t="s">
        <v>850</v>
      </c>
      <c r="X3341" s="15" t="e">
        <f>_xlfn.XLOOKUP(_LOOKUP[[#This Row],[AdjusterMemberName]],_Adjuster[Adjuster Name],_Adjuster[Email],,0)</f>
        <v>#N/A</v>
      </c>
      <c r="Y3341" s="15" t="e">
        <f>_xlfn.XLOOKUP(_LOOKUP[[#This Row],[AdjusterMemberName]],_Adjuster[Adjuster Name],_Adjuster[Phone Number],,0)</f>
        <v>#N/A</v>
      </c>
      <c r="Z3341" s="15" t="s">
        <v>21706</v>
      </c>
      <c r="AA33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11050 Bryant St Spc 169, Yucaipa  CA 92399</v>
      </c>
      <c r="AB3341" s="15"/>
    </row>
    <row r="3342" spans="1:28" x14ac:dyDescent="0.3">
      <c r="A3342" s="14">
        <v>1</v>
      </c>
      <c r="B3342" s="14">
        <v>1</v>
      </c>
      <c r="C3342" s="15" t="s">
        <v>21707</v>
      </c>
      <c r="D3342" s="15" t="s">
        <v>21707</v>
      </c>
      <c r="E3342" s="15">
        <v>45564</v>
      </c>
      <c r="F3342" s="15" t="s">
        <v>21708</v>
      </c>
      <c r="G3342" s="15">
        <v>45467</v>
      </c>
      <c r="H3342" s="15">
        <v>45650</v>
      </c>
      <c r="I3342" s="15" t="s">
        <v>21709</v>
      </c>
      <c r="J3342" s="15" t="s">
        <v>21710</v>
      </c>
      <c r="K3342" s="15" t="s">
        <v>45332</v>
      </c>
      <c r="L3342" s="15" t="s">
        <v>292</v>
      </c>
      <c r="M3342" s="15" t="s">
        <v>1035</v>
      </c>
      <c r="N3342" s="14">
        <v>2014</v>
      </c>
      <c r="O3342" s="15" t="s">
        <v>21711</v>
      </c>
      <c r="P3342" s="15" t="s">
        <v>106</v>
      </c>
      <c r="Q3342" s="15" t="s">
        <v>47092</v>
      </c>
      <c r="R3342" s="15" t="s">
        <v>2254</v>
      </c>
      <c r="S3342" s="15" t="s">
        <v>21712</v>
      </c>
      <c r="T3342" s="15" t="s">
        <v>691</v>
      </c>
      <c r="U3342" s="15" t="s">
        <v>53</v>
      </c>
      <c r="V3342" s="15" t="s">
        <v>46540</v>
      </c>
      <c r="W3342" s="15" t="s">
        <v>1624</v>
      </c>
      <c r="X3342" s="15" t="e">
        <f>_xlfn.XLOOKUP(_LOOKUP[[#This Row],[AdjusterMemberName]],_Adjuster[Adjuster Name],_Adjuster[Email],,0)</f>
        <v>#N/A</v>
      </c>
      <c r="Y3342" s="15" t="e">
        <f>_xlfn.XLOOKUP(_LOOKUP[[#This Row],[AdjusterMemberName]],_Adjuster[Adjuster Name],_Adjuster[Phone Number],,0)</f>
        <v>#N/A</v>
      </c>
      <c r="Z3342" s="15" t="s">
        <v>21713</v>
      </c>
      <c r="AA33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822 Saint Andrew St, Lathrop  CA 95330</v>
      </c>
      <c r="AB3342" s="15"/>
    </row>
    <row r="3343" spans="1:28" x14ac:dyDescent="0.3">
      <c r="A3343" s="14">
        <v>1</v>
      </c>
      <c r="B3343" s="14">
        <v>1</v>
      </c>
      <c r="C3343" s="15" t="s">
        <v>21714</v>
      </c>
      <c r="D3343" s="15" t="s">
        <v>21715</v>
      </c>
      <c r="E3343" s="15">
        <v>45564</v>
      </c>
      <c r="F3343" s="15" t="s">
        <v>21716</v>
      </c>
      <c r="G3343" s="15">
        <v>45527</v>
      </c>
      <c r="H3343" s="15">
        <v>45711</v>
      </c>
      <c r="I3343" s="15" t="s">
        <v>21717</v>
      </c>
      <c r="J3343" s="15" t="s">
        <v>21718</v>
      </c>
      <c r="K3343" s="15" t="s">
        <v>45590</v>
      </c>
      <c r="L3343" s="15" t="s">
        <v>270</v>
      </c>
      <c r="M3343" s="15" t="s">
        <v>2388</v>
      </c>
      <c r="N3343" s="14">
        <v>2015</v>
      </c>
      <c r="O3343" s="15" t="s">
        <v>21719</v>
      </c>
      <c r="P3343" s="15" t="s">
        <v>106</v>
      </c>
      <c r="Q3343" s="15" t="s">
        <v>47073</v>
      </c>
      <c r="R3343" s="15" t="s">
        <v>21720</v>
      </c>
      <c r="S3343" s="15" t="s">
        <v>21721</v>
      </c>
      <c r="T3343" s="15" t="s">
        <v>174</v>
      </c>
      <c r="U3343" s="15" t="s">
        <v>53</v>
      </c>
      <c r="V3343" s="15" t="s">
        <v>45342</v>
      </c>
      <c r="W3343" s="15" t="s">
        <v>1357</v>
      </c>
      <c r="X3343" s="15" t="str">
        <f>_xlfn.XLOOKUP(_LOOKUP[[#This Row],[AdjusterMemberName]],_Adjuster[Adjuster Name],_Adjuster[Email],,0)</f>
        <v>jRivera1@knightcompany.com</v>
      </c>
      <c r="Y3343" s="15" t="str">
        <f>_xlfn.XLOOKUP(_LOOKUP[[#This Row],[AdjusterMemberName]],_Adjuster[Adjuster Name],_Adjuster[Phone Number],,0)</f>
        <v>424-559-5239</v>
      </c>
      <c r="Z3343" s="15" t="s">
        <v>21722</v>
      </c>
      <c r="AA33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8508 Avalon Blvd, Los Angeles  CA 90003</v>
      </c>
      <c r="AB3343" s="15"/>
    </row>
    <row r="3344" spans="1:28" x14ac:dyDescent="0.3">
      <c r="A3344" s="14">
        <v>1</v>
      </c>
      <c r="B3344" s="14">
        <v>1</v>
      </c>
      <c r="C3344" s="15" t="s">
        <v>21805</v>
      </c>
      <c r="D3344" s="15" t="s">
        <v>21805</v>
      </c>
      <c r="E3344" s="15">
        <v>45564</v>
      </c>
      <c r="F3344" s="15" t="s">
        <v>21806</v>
      </c>
      <c r="G3344" s="15">
        <v>45555</v>
      </c>
      <c r="H3344" s="15">
        <v>45736</v>
      </c>
      <c r="I3344" s="15" t="s">
        <v>21807</v>
      </c>
      <c r="J3344" s="15" t="s">
        <v>21808</v>
      </c>
      <c r="K3344" s="15" t="s">
        <v>45528</v>
      </c>
      <c r="L3344" s="15" t="s">
        <v>281</v>
      </c>
      <c r="M3344" s="15" t="s">
        <v>1106</v>
      </c>
      <c r="N3344" s="14">
        <v>2015</v>
      </c>
      <c r="O3344" s="15" t="s">
        <v>21809</v>
      </c>
      <c r="P3344" s="15" t="s">
        <v>106</v>
      </c>
      <c r="Q3344" s="15" t="s">
        <v>47081</v>
      </c>
      <c r="R3344" s="15" t="s">
        <v>21810</v>
      </c>
      <c r="S3344" s="15" t="s">
        <v>21811</v>
      </c>
      <c r="T3344" s="15" t="s">
        <v>174</v>
      </c>
      <c r="U3344" s="15" t="s">
        <v>53</v>
      </c>
      <c r="V3344" s="15" t="s">
        <v>45469</v>
      </c>
      <c r="W3344" s="15" t="s">
        <v>54</v>
      </c>
      <c r="X3344" s="15" t="str">
        <f>_xlfn.XLOOKUP(_LOOKUP[[#This Row],[AdjusterMemberName]],_Adjuster[Adjuster Name],_Adjuster[Email],,0)</f>
        <v>JRubalcava@knightcompany.com</v>
      </c>
      <c r="Y3344" s="15" t="str">
        <f>_xlfn.XLOOKUP(_LOOKUP[[#This Row],[AdjusterMemberName]],_Adjuster[Adjuster Name],_Adjuster[Phone Number],,0)</f>
        <v>424-559-5420</v>
      </c>
      <c r="Z3344" s="15" t="s">
        <v>21812</v>
      </c>
      <c r="AA33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3301 Griffin Ave Apt 13, Los Angeles  CA 90031</v>
      </c>
      <c r="AB3344" s="15"/>
    </row>
    <row r="3345" spans="1:28" x14ac:dyDescent="0.3">
      <c r="A3345" s="14">
        <v>1</v>
      </c>
      <c r="B3345" s="14">
        <v>1</v>
      </c>
      <c r="C3345" s="15" t="s">
        <v>21892</v>
      </c>
      <c r="D3345" s="15" t="s">
        <v>21893</v>
      </c>
      <c r="E3345" s="15">
        <v>45564</v>
      </c>
      <c r="F3345" s="15" t="s">
        <v>21894</v>
      </c>
      <c r="G3345" s="15">
        <v>45499</v>
      </c>
      <c r="H3345" s="15">
        <v>45683</v>
      </c>
      <c r="I3345" s="15" t="s">
        <v>21895</v>
      </c>
      <c r="J3345" s="15" t="s">
        <v>21896</v>
      </c>
      <c r="K3345" s="15" t="s">
        <v>45434</v>
      </c>
      <c r="L3345" s="15" t="s">
        <v>103</v>
      </c>
      <c r="M3345" s="15" t="s">
        <v>1523</v>
      </c>
      <c r="N3345" s="14">
        <v>2019</v>
      </c>
      <c r="O3345" s="15" t="s">
        <v>21897</v>
      </c>
      <c r="P3345" s="15" t="s">
        <v>106</v>
      </c>
      <c r="Q3345" s="15" t="s">
        <v>47065</v>
      </c>
      <c r="R3345" s="15" t="s">
        <v>3268</v>
      </c>
      <c r="S3345" s="15" t="s">
        <v>21898</v>
      </c>
      <c r="T3345" s="15" t="s">
        <v>1738</v>
      </c>
      <c r="U3345" s="15" t="s">
        <v>53</v>
      </c>
      <c r="V3345" s="15" t="s">
        <v>45413</v>
      </c>
      <c r="W3345" s="15" t="s">
        <v>175</v>
      </c>
      <c r="X3345" s="15" t="e">
        <f>_xlfn.XLOOKUP(_LOOKUP[[#This Row],[AdjusterMemberName]],_Adjuster[Adjuster Name],_Adjuster[Email],,0)</f>
        <v>#N/A</v>
      </c>
      <c r="Y3345" s="15" t="e">
        <f>_xlfn.XLOOKUP(_LOOKUP[[#This Row],[AdjusterMemberName]],_Adjuster[Adjuster Name],_Adjuster[Phone Number],,0)</f>
        <v>#N/A</v>
      </c>
      <c r="Z3345" s="15" t="s">
        <v>21899</v>
      </c>
      <c r="AA33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417 W Los Feliz Rd Apt 33, Glendale  CA 91204</v>
      </c>
      <c r="AB3345" s="15"/>
    </row>
    <row r="3346" spans="1:28" x14ac:dyDescent="0.3">
      <c r="A3346" s="14">
        <v>1</v>
      </c>
      <c r="B3346" s="14">
        <v>1</v>
      </c>
      <c r="C3346" s="15" t="s">
        <v>23968</v>
      </c>
      <c r="D3346" s="15" t="s">
        <v>23968</v>
      </c>
      <c r="E3346" s="15">
        <v>45564</v>
      </c>
      <c r="F3346" s="15" t="s">
        <v>23969</v>
      </c>
      <c r="G3346" s="15">
        <v>45538</v>
      </c>
      <c r="H3346" s="15">
        <v>45719</v>
      </c>
      <c r="I3346" s="15" t="s">
        <v>23970</v>
      </c>
      <c r="J3346" s="15" t="s">
        <v>23971</v>
      </c>
      <c r="K3346" s="15" t="s">
        <v>45388</v>
      </c>
      <c r="L3346" s="15" t="s">
        <v>419</v>
      </c>
      <c r="M3346" s="15" t="s">
        <v>420</v>
      </c>
      <c r="N3346" s="14">
        <v>2013</v>
      </c>
      <c r="O3346" s="15" t="s">
        <v>23972</v>
      </c>
      <c r="P3346" s="15" t="s">
        <v>106</v>
      </c>
      <c r="Q3346" s="15" t="s">
        <v>47073</v>
      </c>
      <c r="R3346" s="15" t="s">
        <v>23973</v>
      </c>
      <c r="S3346" s="15" t="s">
        <v>23974</v>
      </c>
      <c r="T3346" s="15" t="s">
        <v>404</v>
      </c>
      <c r="U3346" s="15" t="s">
        <v>53</v>
      </c>
      <c r="V3346" s="15" t="s">
        <v>45417</v>
      </c>
      <c r="W3346" s="15" t="s">
        <v>1658</v>
      </c>
      <c r="X3346" s="15" t="str">
        <f>_xlfn.XLOOKUP(_LOOKUP[[#This Row],[AdjusterMemberName]],_Adjuster[Adjuster Name],_Adjuster[Email],,0)</f>
        <v>RDavila@knightcompany.com</v>
      </c>
      <c r="Y3346" s="15" t="str">
        <f>_xlfn.XLOOKUP(_LOOKUP[[#This Row],[AdjusterMemberName]],_Adjuster[Adjuster Name],_Adjuster[Phone Number],,0)</f>
        <v>424-559-5663</v>
      </c>
      <c r="Z3346" s="15" t="s">
        <v>23975</v>
      </c>
      <c r="AA33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38540 4Th St E Apt A, Palmdale  CA 93550</v>
      </c>
      <c r="AB3346" s="15"/>
    </row>
    <row r="3347" spans="1:28" x14ac:dyDescent="0.3">
      <c r="A3347" s="14">
        <v>1</v>
      </c>
      <c r="B3347" s="14">
        <v>0</v>
      </c>
      <c r="C3347" s="15" t="s">
        <v>24453</v>
      </c>
      <c r="D3347" s="15" t="s">
        <v>24454</v>
      </c>
      <c r="E3347" s="15">
        <v>45564</v>
      </c>
      <c r="F3347" s="15" t="s">
        <v>24455</v>
      </c>
      <c r="G3347" s="15">
        <v>45133</v>
      </c>
      <c r="H3347" s="15">
        <v>45317</v>
      </c>
      <c r="I3347" s="15" t="s">
        <v>24456</v>
      </c>
      <c r="J3347" s="15" t="s">
        <v>24457</v>
      </c>
      <c r="K3347" s="15" t="s">
        <v>46491</v>
      </c>
      <c r="L3347" s="15" t="s">
        <v>441</v>
      </c>
      <c r="M3347" s="15" t="s">
        <v>1126</v>
      </c>
      <c r="N3347" s="14">
        <v>2023</v>
      </c>
      <c r="O3347" s="15" t="s">
        <v>24458</v>
      </c>
      <c r="P3347" s="15" t="s">
        <v>106</v>
      </c>
      <c r="Q3347" s="15" t="s">
        <v>119</v>
      </c>
      <c r="R3347" s="15" t="s">
        <v>24459</v>
      </c>
      <c r="S3347" s="15" t="s">
        <v>24460</v>
      </c>
      <c r="T3347" s="15" t="s">
        <v>286</v>
      </c>
      <c r="U3347" s="15" t="s">
        <v>53</v>
      </c>
      <c r="V3347" s="15" t="s">
        <v>45606</v>
      </c>
      <c r="W3347" s="15" t="s">
        <v>22473</v>
      </c>
      <c r="X3347" s="15" t="e">
        <f>_xlfn.XLOOKUP(_LOOKUP[[#This Row],[AdjusterMemberName]],_Adjuster[Adjuster Name],_Adjuster[Email],,0)</f>
        <v>#N/A</v>
      </c>
      <c r="Y3347" s="15" t="e">
        <f>_xlfn.XLOOKUP(_LOOKUP[[#This Row],[AdjusterMemberName]],_Adjuster[Adjuster Name],_Adjuster[Phone Number],,0)</f>
        <v>#N/A</v>
      </c>
      <c r="Z3347" s="15" t="s">
        <v>24461</v>
      </c>
      <c r="AA33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5350 Lewis Ave, Long Beach  CA 90805</v>
      </c>
      <c r="AB3347" s="15">
        <v>45258</v>
      </c>
    </row>
    <row r="3348" spans="1:28" x14ac:dyDescent="0.3">
      <c r="A3348" s="14">
        <v>1</v>
      </c>
      <c r="B3348" s="14">
        <v>1</v>
      </c>
      <c r="C3348" s="15" t="s">
        <v>21684</v>
      </c>
      <c r="D3348" s="15" t="s">
        <v>21685</v>
      </c>
      <c r="E3348" s="15">
        <v>45563</v>
      </c>
      <c r="F3348" s="15" t="s">
        <v>21686</v>
      </c>
      <c r="G3348" s="15">
        <v>45385</v>
      </c>
      <c r="H3348" s="15">
        <v>45568</v>
      </c>
      <c r="I3348" s="15" t="s">
        <v>21687</v>
      </c>
      <c r="J3348" s="15" t="s">
        <v>21688</v>
      </c>
      <c r="K3348" s="15" t="s">
        <v>45416</v>
      </c>
      <c r="L3348" s="15" t="s">
        <v>128</v>
      </c>
      <c r="M3348" s="15" t="s">
        <v>170</v>
      </c>
      <c r="N3348" s="14">
        <v>2021</v>
      </c>
      <c r="O3348" s="15" t="s">
        <v>21689</v>
      </c>
      <c r="P3348" s="15" t="s">
        <v>106</v>
      </c>
      <c r="Q3348" s="15" t="s">
        <v>47019</v>
      </c>
      <c r="R3348" s="15" t="s">
        <v>5932</v>
      </c>
      <c r="S3348" s="15" t="s">
        <v>21690</v>
      </c>
      <c r="T3348" s="15" t="s">
        <v>6152</v>
      </c>
      <c r="U3348" s="15" t="s">
        <v>53</v>
      </c>
      <c r="V3348" s="15" t="s">
        <v>46160</v>
      </c>
      <c r="W3348" s="15" t="s">
        <v>3307</v>
      </c>
      <c r="X3348" s="15" t="e">
        <f>_xlfn.XLOOKUP(_LOOKUP[[#This Row],[AdjusterMemberName]],_Adjuster[Adjuster Name],_Adjuster[Email],,0)</f>
        <v>#N/A</v>
      </c>
      <c r="Y3348" s="15" t="e">
        <f>_xlfn.XLOOKUP(_LOOKUP[[#This Row],[AdjusterMemberName]],_Adjuster[Adjuster Name],_Adjuster[Phone Number],,0)</f>
        <v>#N/A</v>
      </c>
      <c r="Z3348" s="15" t="s">
        <v>21691</v>
      </c>
      <c r="AA33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16050 W Dylan Ave, Kerman  CA 93630</v>
      </c>
      <c r="AB3348" s="15"/>
    </row>
    <row r="3349" spans="1:28" x14ac:dyDescent="0.3">
      <c r="A3349" s="14">
        <v>1</v>
      </c>
      <c r="B3349" s="14">
        <v>1</v>
      </c>
      <c r="C3349" s="15" t="s">
        <v>21692</v>
      </c>
      <c r="D3349" s="15" t="s">
        <v>21692</v>
      </c>
      <c r="E3349" s="15">
        <v>45563</v>
      </c>
      <c r="F3349" s="15" t="s">
        <v>21693</v>
      </c>
      <c r="G3349" s="15">
        <v>45525</v>
      </c>
      <c r="H3349" s="15">
        <v>45709</v>
      </c>
      <c r="I3349" s="15" t="s">
        <v>21694</v>
      </c>
      <c r="J3349" s="15" t="s">
        <v>21695</v>
      </c>
      <c r="K3349" s="15" t="s">
        <v>46541</v>
      </c>
      <c r="L3349" s="15" t="s">
        <v>419</v>
      </c>
      <c r="M3349" s="15" t="s">
        <v>2517</v>
      </c>
      <c r="N3349" s="14">
        <v>2021</v>
      </c>
      <c r="O3349" s="15" t="s">
        <v>21696</v>
      </c>
      <c r="P3349" s="15" t="s">
        <v>106</v>
      </c>
      <c r="Q3349" s="15" t="s">
        <v>47079</v>
      </c>
      <c r="R3349" s="15" t="s">
        <v>21697</v>
      </c>
      <c r="S3349" s="15" t="s">
        <v>21698</v>
      </c>
      <c r="T3349" s="15" t="s">
        <v>174</v>
      </c>
      <c r="U3349" s="15" t="s">
        <v>53</v>
      </c>
      <c r="V3349" s="15" t="s">
        <v>45920</v>
      </c>
      <c r="W3349" s="15" t="s">
        <v>1186</v>
      </c>
      <c r="X3349" s="15" t="str">
        <f>_xlfn.XLOOKUP(_LOOKUP[[#This Row],[AdjusterMemberName]],_Adjuster[Adjuster Name],_Adjuster[Email],,0)</f>
        <v>sAkinleye@knightcompany.com</v>
      </c>
      <c r="Y3349" s="15" t="str">
        <f>_xlfn.XLOOKUP(_LOOKUP[[#This Row],[AdjusterMemberName]],_Adjuster[Adjuster Name],_Adjuster[Phone Number],,0)</f>
        <v>424-559-5280</v>
      </c>
      <c r="Z3349" s="15" t="s">
        <v>21699</v>
      </c>
      <c r="AA33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5435 6Th Ave, Los Angeles  CA 90043</v>
      </c>
      <c r="AB3349" s="15"/>
    </row>
    <row r="3350" spans="1:28" x14ac:dyDescent="0.3">
      <c r="A3350" s="14">
        <v>1</v>
      </c>
      <c r="B3350" s="14">
        <v>1</v>
      </c>
      <c r="C3350" s="15" t="s">
        <v>21797</v>
      </c>
      <c r="D3350" s="15" t="s">
        <v>21797</v>
      </c>
      <c r="E3350" s="15">
        <v>45563</v>
      </c>
      <c r="F3350" s="15" t="s">
        <v>21798</v>
      </c>
      <c r="G3350" s="15">
        <v>45446</v>
      </c>
      <c r="H3350" s="15">
        <v>45629</v>
      </c>
      <c r="I3350" s="15" t="s">
        <v>21799</v>
      </c>
      <c r="J3350" s="15" t="s">
        <v>21800</v>
      </c>
      <c r="K3350" s="15" t="s">
        <v>45451</v>
      </c>
      <c r="L3350" s="15" t="s">
        <v>430</v>
      </c>
      <c r="M3350" s="15" t="s">
        <v>599</v>
      </c>
      <c r="N3350" s="14">
        <v>2013</v>
      </c>
      <c r="O3350" s="15" t="s">
        <v>21801</v>
      </c>
      <c r="P3350" s="15" t="s">
        <v>106</v>
      </c>
      <c r="Q3350" s="15" t="s">
        <v>47019</v>
      </c>
      <c r="R3350" s="15" t="s">
        <v>21802</v>
      </c>
      <c r="S3350" s="15" t="s">
        <v>21803</v>
      </c>
      <c r="T3350" s="15" t="s">
        <v>2950</v>
      </c>
      <c r="U3350" s="15" t="s">
        <v>53</v>
      </c>
      <c r="V3350" s="15" t="s">
        <v>45514</v>
      </c>
      <c r="W3350" s="15" t="s">
        <v>1624</v>
      </c>
      <c r="X3350" s="15" t="e">
        <f>_xlfn.XLOOKUP(_LOOKUP[[#This Row],[AdjusterMemberName]],_Adjuster[Adjuster Name],_Adjuster[Email],,0)</f>
        <v>#N/A</v>
      </c>
      <c r="Y3350" s="15" t="e">
        <f>_xlfn.XLOOKUP(_LOOKUP[[#This Row],[AdjusterMemberName]],_Adjuster[Adjuster Name],_Adjuster[Phone Number],,0)</f>
        <v>#N/A</v>
      </c>
      <c r="Z3350" s="15" t="s">
        <v>21804</v>
      </c>
      <c r="AA33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12880 Osborne St, Pacoima  CA 91331</v>
      </c>
      <c r="AB3350" s="15"/>
    </row>
    <row r="3351" spans="1:28" x14ac:dyDescent="0.3">
      <c r="A3351" s="14">
        <v>0</v>
      </c>
      <c r="B3351" s="14">
        <v>1</v>
      </c>
      <c r="C3351" s="15" t="s">
        <v>21861</v>
      </c>
      <c r="D3351" s="15" t="s">
        <v>21861</v>
      </c>
      <c r="E3351" s="15">
        <v>45563</v>
      </c>
      <c r="F3351" s="15" t="s">
        <v>21862</v>
      </c>
      <c r="G3351" s="15"/>
      <c r="H3351" s="15"/>
      <c r="I3351" s="15" t="s">
        <v>21863</v>
      </c>
      <c r="J3351" s="15" t="s">
        <v>21864</v>
      </c>
      <c r="K3351" s="15" t="s">
        <v>45996</v>
      </c>
      <c r="L3351" s="15" t="s">
        <v>314</v>
      </c>
      <c r="M3351" s="15" t="s">
        <v>21865</v>
      </c>
      <c r="N3351" s="14">
        <v>2012</v>
      </c>
      <c r="O3351" s="15" t="s">
        <v>21866</v>
      </c>
      <c r="P3351" s="15" t="s">
        <v>106</v>
      </c>
      <c r="Q3351" s="15"/>
      <c r="R3351" s="15"/>
      <c r="S3351" s="15"/>
      <c r="T3351" s="15"/>
      <c r="U3351" s="15"/>
      <c r="V3351" s="15"/>
      <c r="W3351" s="15" t="s">
        <v>54</v>
      </c>
      <c r="X3351" s="15" t="str">
        <f>_xlfn.XLOOKUP(_LOOKUP[[#This Row],[AdjusterMemberName]],_Adjuster[Adjuster Name],_Adjuster[Email],,0)</f>
        <v>JRubalcava@knightcompany.com</v>
      </c>
      <c r="Y3351" s="15" t="str">
        <f>_xlfn.XLOOKUP(_LOOKUP[[#This Row],[AdjusterMemberName]],_Adjuster[Adjuster Name],_Adjuster[Phone Number],,0)</f>
        <v>424-559-5420</v>
      </c>
      <c r="Z3351" s="15"/>
      <c r="AA3351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3351" s="15"/>
    </row>
    <row r="3352" spans="1:28" x14ac:dyDescent="0.3">
      <c r="A3352" s="14">
        <v>1</v>
      </c>
      <c r="B3352" s="14">
        <v>1</v>
      </c>
      <c r="C3352" s="15" t="s">
        <v>21595</v>
      </c>
      <c r="D3352" s="15" t="s">
        <v>21595</v>
      </c>
      <c r="E3352" s="15">
        <v>45562</v>
      </c>
      <c r="F3352" s="15" t="s">
        <v>21596</v>
      </c>
      <c r="G3352" s="15">
        <v>45442</v>
      </c>
      <c r="H3352" s="15">
        <v>45626</v>
      </c>
      <c r="I3352" s="15" t="s">
        <v>21597</v>
      </c>
      <c r="J3352" s="15" t="s">
        <v>21598</v>
      </c>
      <c r="K3352" s="15" t="s">
        <v>45630</v>
      </c>
      <c r="L3352" s="15" t="s">
        <v>128</v>
      </c>
      <c r="M3352" s="15" t="s">
        <v>836</v>
      </c>
      <c r="N3352" s="14">
        <v>2024</v>
      </c>
      <c r="O3352" s="15" t="s">
        <v>21599</v>
      </c>
      <c r="P3352" s="15" t="s">
        <v>106</v>
      </c>
      <c r="Q3352" s="15" t="s">
        <v>47019</v>
      </c>
      <c r="R3352" s="15" t="s">
        <v>21600</v>
      </c>
      <c r="S3352" s="15" t="s">
        <v>1679</v>
      </c>
      <c r="T3352" s="15" t="s">
        <v>821</v>
      </c>
      <c r="U3352" s="15" t="s">
        <v>53</v>
      </c>
      <c r="V3352" s="15" t="s">
        <v>45349</v>
      </c>
      <c r="W3352" s="15" t="s">
        <v>850</v>
      </c>
      <c r="X3352" s="15" t="e">
        <f>_xlfn.XLOOKUP(_LOOKUP[[#This Row],[AdjusterMemberName]],_Adjuster[Adjuster Name],_Adjuster[Email],,0)</f>
        <v>#N/A</v>
      </c>
      <c r="Y3352" s="15" t="e">
        <f>_xlfn.XLOOKUP(_LOOKUP[[#This Row],[AdjusterMemberName]],_Adjuster[Adjuster Name],_Adjuster[Phone Number],,0)</f>
        <v>#N/A</v>
      </c>
      <c r="Z3352" s="15" t="s">
        <v>1680</v>
      </c>
      <c r="AA33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13635 Runnymede St Apt 1, Van Nuys  CA 91405</v>
      </c>
      <c r="AB3352" s="15"/>
    </row>
    <row r="3353" spans="1:28" x14ac:dyDescent="0.3">
      <c r="A3353" s="14">
        <v>1</v>
      </c>
      <c r="B3353" s="14">
        <v>1</v>
      </c>
      <c r="C3353" s="15" t="s">
        <v>21608</v>
      </c>
      <c r="D3353" s="15" t="s">
        <v>21608</v>
      </c>
      <c r="E3353" s="15">
        <v>45562</v>
      </c>
      <c r="F3353" s="15" t="s">
        <v>21609</v>
      </c>
      <c r="G3353" s="15">
        <v>45479</v>
      </c>
      <c r="H3353" s="15">
        <v>45663</v>
      </c>
      <c r="I3353" s="15" t="s">
        <v>21610</v>
      </c>
      <c r="J3353" s="15" t="s">
        <v>21611</v>
      </c>
      <c r="K3353" s="15" t="s">
        <v>45722</v>
      </c>
      <c r="L3353" s="15" t="s">
        <v>128</v>
      </c>
      <c r="M3353" s="15" t="s">
        <v>909</v>
      </c>
      <c r="N3353" s="14">
        <v>2024</v>
      </c>
      <c r="O3353" s="15" t="s">
        <v>21612</v>
      </c>
      <c r="P3353" s="15" t="s">
        <v>106</v>
      </c>
      <c r="Q3353" s="15" t="s">
        <v>47019</v>
      </c>
      <c r="R3353" s="15" t="s">
        <v>762</v>
      </c>
      <c r="S3353" s="15" t="s">
        <v>21613</v>
      </c>
      <c r="T3353" s="15" t="s">
        <v>3287</v>
      </c>
      <c r="U3353" s="15" t="s">
        <v>53</v>
      </c>
      <c r="V3353" s="15" t="s">
        <v>45348</v>
      </c>
      <c r="W3353" s="15" t="s">
        <v>1357</v>
      </c>
      <c r="X3353" s="15" t="str">
        <f>_xlfn.XLOOKUP(_LOOKUP[[#This Row],[AdjusterMemberName]],_Adjuster[Adjuster Name],_Adjuster[Email],,0)</f>
        <v>jRivera1@knightcompany.com</v>
      </c>
      <c r="Y3353" s="15" t="str">
        <f>_xlfn.XLOOKUP(_LOOKUP[[#This Row],[AdjusterMemberName]],_Adjuster[Adjuster Name],_Adjuster[Phone Number],,0)</f>
        <v>424-559-5239</v>
      </c>
      <c r="Z3353" s="15" t="s">
        <v>21614</v>
      </c>
      <c r="AA33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12013 Painter Ave , Whittier  CA 90605</v>
      </c>
      <c r="AB3353" s="15"/>
    </row>
    <row r="3354" spans="1:28" x14ac:dyDescent="0.3">
      <c r="A3354" s="14">
        <v>1</v>
      </c>
      <c r="B3354" s="14">
        <v>1</v>
      </c>
      <c r="C3354" s="15" t="s">
        <v>19137</v>
      </c>
      <c r="D3354" s="15" t="s">
        <v>21639</v>
      </c>
      <c r="E3354" s="15">
        <v>45562</v>
      </c>
      <c r="F3354" s="15" t="s">
        <v>21640</v>
      </c>
      <c r="G3354" s="15">
        <v>45450</v>
      </c>
      <c r="H3354" s="15">
        <v>45633</v>
      </c>
      <c r="I3354" s="15" t="s">
        <v>21641</v>
      </c>
      <c r="J3354" s="15" t="s">
        <v>21642</v>
      </c>
      <c r="K3354" s="15" t="s">
        <v>45554</v>
      </c>
      <c r="L3354" s="15" t="s">
        <v>103</v>
      </c>
      <c r="M3354" s="15" t="s">
        <v>304</v>
      </c>
      <c r="N3354" s="14">
        <v>2022</v>
      </c>
      <c r="O3354" s="15" t="s">
        <v>21643</v>
      </c>
      <c r="P3354" s="15" t="s">
        <v>106</v>
      </c>
      <c r="Q3354" s="15" t="s">
        <v>47117</v>
      </c>
      <c r="R3354" s="15" t="s">
        <v>19143</v>
      </c>
      <c r="S3354" s="15" t="s">
        <v>19144</v>
      </c>
      <c r="T3354" s="15" t="s">
        <v>4165</v>
      </c>
      <c r="U3354" s="15" t="s">
        <v>53</v>
      </c>
      <c r="V3354" s="15" t="s">
        <v>45832</v>
      </c>
      <c r="W3354" s="15" t="s">
        <v>264</v>
      </c>
      <c r="X3354" s="15" t="str">
        <f>_xlfn.XLOOKUP(_LOOKUP[[#This Row],[AdjusterMemberName]],_Adjuster[Adjuster Name],_Adjuster[Email],,0)</f>
        <v>sBonnevie@knightcompany.com</v>
      </c>
      <c r="Y3354" s="15" t="str">
        <f>_xlfn.XLOOKUP(_LOOKUP[[#This Row],[AdjusterMemberName]],_Adjuster[Adjuster Name],_Adjuster[Phone Number],,0)</f>
        <v>323-692-4064</v>
      </c>
      <c r="Z3354" s="15" t="s">
        <v>19145</v>
      </c>
      <c r="AA33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11886 Foothill Blvd Apt B101, Sylmar  CA 91342</v>
      </c>
      <c r="AB3354" s="15"/>
    </row>
    <row r="3355" spans="1:28" x14ac:dyDescent="0.3">
      <c r="A3355" s="14">
        <v>1</v>
      </c>
      <c r="B3355" s="14">
        <v>1</v>
      </c>
      <c r="C3355" s="15" t="s">
        <v>21651</v>
      </c>
      <c r="D3355" s="15" t="s">
        <v>21651</v>
      </c>
      <c r="E3355" s="15">
        <v>45562</v>
      </c>
      <c r="F3355" s="15" t="s">
        <v>21652</v>
      </c>
      <c r="G3355" s="15">
        <v>45535</v>
      </c>
      <c r="H3355" s="15">
        <v>45716</v>
      </c>
      <c r="I3355" s="15" t="s">
        <v>21653</v>
      </c>
      <c r="J3355" s="15" t="s">
        <v>21654</v>
      </c>
      <c r="K3355" s="15" t="s">
        <v>45489</v>
      </c>
      <c r="L3355" s="15" t="s">
        <v>430</v>
      </c>
      <c r="M3355" s="15" t="s">
        <v>431</v>
      </c>
      <c r="N3355" s="14">
        <v>2017</v>
      </c>
      <c r="O3355" s="15" t="s">
        <v>21655</v>
      </c>
      <c r="P3355" s="15" t="s">
        <v>106</v>
      </c>
      <c r="Q3355" s="15" t="s">
        <v>47019</v>
      </c>
      <c r="R3355" s="15" t="s">
        <v>2690</v>
      </c>
      <c r="S3355" s="15" t="s">
        <v>21656</v>
      </c>
      <c r="T3355" s="15" t="s">
        <v>3010</v>
      </c>
      <c r="U3355" s="15" t="s">
        <v>53</v>
      </c>
      <c r="V3355" s="15" t="s">
        <v>45393</v>
      </c>
      <c r="W3355" s="15" t="s">
        <v>1357</v>
      </c>
      <c r="X3355" s="15" t="str">
        <f>_xlfn.XLOOKUP(_LOOKUP[[#This Row],[AdjusterMemberName]],_Adjuster[Adjuster Name],_Adjuster[Email],,0)</f>
        <v>jRivera1@knightcompany.com</v>
      </c>
      <c r="Y3355" s="15" t="str">
        <f>_xlfn.XLOOKUP(_LOOKUP[[#This Row],[AdjusterMemberName]],_Adjuster[Adjuster Name],_Adjuster[Phone Number],,0)</f>
        <v>424-559-5239</v>
      </c>
      <c r="Z3355" s="15" t="s">
        <v>21657</v>
      </c>
      <c r="AA33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21125 Saticoy St Apt 310, Canoga Park  CA 91304</v>
      </c>
      <c r="AB3355" s="15">
        <v>45569</v>
      </c>
    </row>
    <row r="3356" spans="1:28" x14ac:dyDescent="0.3">
      <c r="A3356" s="14">
        <v>1</v>
      </c>
      <c r="B3356" s="14">
        <v>1</v>
      </c>
      <c r="C3356" s="15" t="s">
        <v>16998</v>
      </c>
      <c r="D3356" s="15" t="s">
        <v>21744</v>
      </c>
      <c r="E3356" s="15">
        <v>45562</v>
      </c>
      <c r="F3356" s="15" t="s">
        <v>16999</v>
      </c>
      <c r="G3356" s="15">
        <v>45457</v>
      </c>
      <c r="H3356" s="15">
        <v>45640</v>
      </c>
      <c r="I3356" s="15" t="s">
        <v>21745</v>
      </c>
      <c r="J3356" s="15" t="s">
        <v>21746</v>
      </c>
      <c r="K3356" s="15" t="s">
        <v>45330</v>
      </c>
      <c r="L3356" s="15" t="s">
        <v>536</v>
      </c>
      <c r="M3356" s="15" t="s">
        <v>21747</v>
      </c>
      <c r="N3356" s="14">
        <v>2015</v>
      </c>
      <c r="O3356" s="15" t="s">
        <v>21748</v>
      </c>
      <c r="P3356" s="15" t="s">
        <v>106</v>
      </c>
      <c r="Q3356" s="15" t="s">
        <v>47108</v>
      </c>
      <c r="R3356" s="15" t="s">
        <v>17003</v>
      </c>
      <c r="S3356" s="15" t="s">
        <v>17004</v>
      </c>
      <c r="T3356" s="15" t="s">
        <v>308</v>
      </c>
      <c r="U3356" s="15" t="s">
        <v>53</v>
      </c>
      <c r="V3356" s="15" t="s">
        <v>45432</v>
      </c>
      <c r="W3356" s="15" t="s">
        <v>54</v>
      </c>
      <c r="X3356" s="15" t="str">
        <f>_xlfn.XLOOKUP(_LOOKUP[[#This Row],[AdjusterMemberName]],_Adjuster[Adjuster Name],_Adjuster[Email],,0)</f>
        <v>JRubalcava@knightcompany.com</v>
      </c>
      <c r="Y3356" s="15" t="str">
        <f>_xlfn.XLOOKUP(_LOOKUP[[#This Row],[AdjusterMemberName]],_Adjuster[Adjuster Name],_Adjuster[Phone Number],,0)</f>
        <v>424-559-5420</v>
      </c>
      <c r="Z3356" s="15" t="s">
        <v>17005</v>
      </c>
      <c r="AA33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2952 Piper Pl , Riverside  CA 92503</v>
      </c>
      <c r="AB3356" s="15"/>
    </row>
    <row r="3357" spans="1:28" x14ac:dyDescent="0.3">
      <c r="A3357" s="14">
        <v>1</v>
      </c>
      <c r="B3357" s="14">
        <v>1</v>
      </c>
      <c r="C3357" s="15" t="s">
        <v>21766</v>
      </c>
      <c r="D3357" s="15" t="s">
        <v>21767</v>
      </c>
      <c r="E3357" s="15">
        <v>45562</v>
      </c>
      <c r="F3357" s="15" t="s">
        <v>21768</v>
      </c>
      <c r="G3357" s="15">
        <v>45498</v>
      </c>
      <c r="H3357" s="15">
        <v>45682</v>
      </c>
      <c r="I3357" s="15" t="s">
        <v>21769</v>
      </c>
      <c r="J3357" s="15" t="s">
        <v>21770</v>
      </c>
      <c r="K3357" s="15" t="s">
        <v>45481</v>
      </c>
      <c r="L3357" s="15" t="s">
        <v>314</v>
      </c>
      <c r="M3357" s="15" t="s">
        <v>978</v>
      </c>
      <c r="N3357" s="14">
        <v>2023</v>
      </c>
      <c r="O3357" s="15" t="s">
        <v>21771</v>
      </c>
      <c r="P3357" s="15" t="s">
        <v>106</v>
      </c>
      <c r="Q3357" s="15" t="s">
        <v>47118</v>
      </c>
      <c r="R3357" s="15" t="s">
        <v>21772</v>
      </c>
      <c r="S3357" s="15" t="s">
        <v>21773</v>
      </c>
      <c r="T3357" s="15" t="s">
        <v>174</v>
      </c>
      <c r="U3357" s="15" t="s">
        <v>53</v>
      </c>
      <c r="V3357" s="15" t="s">
        <v>45351</v>
      </c>
      <c r="W3357" s="15" t="s">
        <v>367</v>
      </c>
      <c r="X3357" s="15" t="str">
        <f>_xlfn.XLOOKUP(_LOOKUP[[#This Row],[AdjusterMemberName]],_Adjuster[Adjuster Name],_Adjuster[Email],,0)</f>
        <v>dHernandez4@knightcompany.com</v>
      </c>
      <c r="Y3357" s="15" t="str">
        <f>_xlfn.XLOOKUP(_LOOKUP[[#This Row],[AdjusterMemberName]],_Adjuster[Adjuster Name],_Adjuster[Phone Number],,0)</f>
        <v>323-315-7819</v>
      </c>
      <c r="Z3357" s="15" t="s">
        <v>21774</v>
      </c>
      <c r="AA33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194 W Vernon Ave, Los Angeles  CA 90037</v>
      </c>
      <c r="AB3357" s="15"/>
    </row>
    <row r="3358" spans="1:28" x14ac:dyDescent="0.3">
      <c r="A3358" s="14">
        <v>1</v>
      </c>
      <c r="B3358" s="14">
        <v>1</v>
      </c>
      <c r="C3358" s="15" t="s">
        <v>21775</v>
      </c>
      <c r="D3358" s="15" t="s">
        <v>21775</v>
      </c>
      <c r="E3358" s="15">
        <v>45562</v>
      </c>
      <c r="F3358" s="15" t="s">
        <v>21776</v>
      </c>
      <c r="G3358" s="15">
        <v>45410</v>
      </c>
      <c r="H3358" s="15">
        <v>45593</v>
      </c>
      <c r="I3358" s="15" t="s">
        <v>21777</v>
      </c>
      <c r="J3358" s="15" t="s">
        <v>19838</v>
      </c>
      <c r="K3358" s="15" t="s">
        <v>46296</v>
      </c>
      <c r="L3358" s="15" t="s">
        <v>314</v>
      </c>
      <c r="M3358" s="15" t="s">
        <v>315</v>
      </c>
      <c r="N3358" s="14">
        <v>2019</v>
      </c>
      <c r="O3358" s="15" t="s">
        <v>21778</v>
      </c>
      <c r="P3358" s="15" t="s">
        <v>106</v>
      </c>
      <c r="Q3358" s="15" t="s">
        <v>47019</v>
      </c>
      <c r="R3358" s="15" t="s">
        <v>162</v>
      </c>
      <c r="S3358" s="15" t="s">
        <v>21779</v>
      </c>
      <c r="T3358" s="15" t="s">
        <v>21780</v>
      </c>
      <c r="U3358" s="15" t="s">
        <v>53</v>
      </c>
      <c r="V3358" s="15" t="s">
        <v>46044</v>
      </c>
      <c r="W3358" s="15" t="s">
        <v>8635</v>
      </c>
      <c r="X3358" s="15" t="e">
        <f>_xlfn.XLOOKUP(_LOOKUP[[#This Row],[AdjusterMemberName]],_Adjuster[Adjuster Name],_Adjuster[Email],,0)</f>
        <v>#N/A</v>
      </c>
      <c r="Y3358" s="15" t="e">
        <f>_xlfn.XLOOKUP(_LOOKUP[[#This Row],[AdjusterMemberName]],_Adjuster[Adjuster Name],_Adjuster[Phone Number],,0)</f>
        <v>#N/A</v>
      </c>
      <c r="Z3358" s="15" t="s">
        <v>21781</v>
      </c>
      <c r="AA33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210 Industrial St, Mc Farland  CA 93250</v>
      </c>
      <c r="AB3358" s="15"/>
    </row>
    <row r="3359" spans="1:28" x14ac:dyDescent="0.3">
      <c r="A3359" s="14">
        <v>1</v>
      </c>
      <c r="B3359" s="14">
        <v>1</v>
      </c>
      <c r="C3359" s="15" t="s">
        <v>22193</v>
      </c>
      <c r="D3359" s="15" t="s">
        <v>22193</v>
      </c>
      <c r="E3359" s="15">
        <v>45562</v>
      </c>
      <c r="F3359" s="15" t="s">
        <v>22194</v>
      </c>
      <c r="G3359" s="15">
        <v>45488</v>
      </c>
      <c r="H3359" s="15">
        <v>45672</v>
      </c>
      <c r="I3359" s="15" t="s">
        <v>22195</v>
      </c>
      <c r="J3359" s="15" t="s">
        <v>22196</v>
      </c>
      <c r="K3359" s="15" t="s">
        <v>45481</v>
      </c>
      <c r="L3359" s="15" t="s">
        <v>139</v>
      </c>
      <c r="M3359" s="15" t="s">
        <v>1152</v>
      </c>
      <c r="N3359" s="14">
        <v>2007</v>
      </c>
      <c r="O3359" s="15" t="s">
        <v>22197</v>
      </c>
      <c r="P3359" s="15" t="s">
        <v>106</v>
      </c>
      <c r="Q3359" s="15" t="s">
        <v>47061</v>
      </c>
      <c r="R3359" s="15" t="s">
        <v>162</v>
      </c>
      <c r="S3359" s="15" t="s">
        <v>22198</v>
      </c>
      <c r="T3359" s="15" t="s">
        <v>2847</v>
      </c>
      <c r="U3359" s="15" t="s">
        <v>53</v>
      </c>
      <c r="V3359" s="15" t="s">
        <v>45672</v>
      </c>
      <c r="W3359" s="15" t="s">
        <v>1544</v>
      </c>
      <c r="X3359" s="15" t="str">
        <f>_xlfn.XLOOKUP(_LOOKUP[[#This Row],[AdjusterMemberName]],_Adjuster[Adjuster Name],_Adjuster[Email],,0)</f>
        <v>CRodriguez5@knightcompany.com</v>
      </c>
      <c r="Y3359" s="15" t="str">
        <f>_xlfn.XLOOKUP(_LOOKUP[[#This Row],[AdjusterMemberName]],_Adjuster[Adjuster Name],_Adjuster[Phone Number],,0)</f>
        <v>323-456-1708</v>
      </c>
      <c r="Z3359" s="15" t="s">
        <v>22199</v>
      </c>
      <c r="AA33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1005 N Mckeever Ave, Azusa  CA 91702</v>
      </c>
      <c r="AB3359" s="15"/>
    </row>
    <row r="3360" spans="1:28" x14ac:dyDescent="0.3">
      <c r="A3360" s="14">
        <v>1</v>
      </c>
      <c r="B3360" s="14">
        <v>1</v>
      </c>
      <c r="C3360" s="15" t="s">
        <v>23002</v>
      </c>
      <c r="D3360" s="15" t="s">
        <v>23002</v>
      </c>
      <c r="E3360" s="15">
        <v>45562</v>
      </c>
      <c r="F3360" s="15" t="s">
        <v>23003</v>
      </c>
      <c r="G3360" s="15">
        <v>45414</v>
      </c>
      <c r="H3360" s="15">
        <v>45598</v>
      </c>
      <c r="I3360" s="15" t="s">
        <v>23004</v>
      </c>
      <c r="J3360" s="15" t="s">
        <v>17071</v>
      </c>
      <c r="K3360" s="15" t="s">
        <v>45704</v>
      </c>
      <c r="L3360" s="15" t="s">
        <v>103</v>
      </c>
      <c r="M3360" s="15" t="s">
        <v>890</v>
      </c>
      <c r="N3360" s="14">
        <v>2017</v>
      </c>
      <c r="O3360" s="15" t="s">
        <v>23005</v>
      </c>
      <c r="P3360" s="15" t="s">
        <v>106</v>
      </c>
      <c r="Q3360" s="15" t="s">
        <v>47019</v>
      </c>
      <c r="R3360" s="15" t="s">
        <v>23006</v>
      </c>
      <c r="S3360" s="15" t="s">
        <v>23007</v>
      </c>
      <c r="T3360" s="15" t="s">
        <v>308</v>
      </c>
      <c r="U3360" s="15" t="s">
        <v>53</v>
      </c>
      <c r="V3360" s="15" t="s">
        <v>46069</v>
      </c>
      <c r="W3360" s="15" t="s">
        <v>367</v>
      </c>
      <c r="X3360" s="15" t="str">
        <f>_xlfn.XLOOKUP(_LOOKUP[[#This Row],[AdjusterMemberName]],_Adjuster[Adjuster Name],_Adjuster[Email],,0)</f>
        <v>dHernandez4@knightcompany.com</v>
      </c>
      <c r="Y3360" s="15" t="str">
        <f>_xlfn.XLOOKUP(_LOOKUP[[#This Row],[AdjusterMemberName]],_Adjuster[Adjuster Name],_Adjuster[Phone Number],,0)</f>
        <v>323-315-7819</v>
      </c>
      <c r="Z3360" s="15" t="s">
        <v>23008</v>
      </c>
      <c r="AA33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19175 Laurenrae St, Riverside  CA 92508</v>
      </c>
      <c r="AB3360" s="15"/>
    </row>
    <row r="3361" spans="1:28" x14ac:dyDescent="0.3">
      <c r="A3361" s="14">
        <v>1</v>
      </c>
      <c r="B3361" s="14">
        <v>1</v>
      </c>
      <c r="C3361" s="15" t="s">
        <v>21515</v>
      </c>
      <c r="D3361" s="15" t="s">
        <v>21515</v>
      </c>
      <c r="E3361" s="15">
        <v>45561</v>
      </c>
      <c r="F3361" s="15" t="s">
        <v>21516</v>
      </c>
      <c r="G3361" s="15">
        <v>45514</v>
      </c>
      <c r="H3361" s="15">
        <v>45698</v>
      </c>
      <c r="I3361" s="15" t="s">
        <v>21517</v>
      </c>
      <c r="J3361" s="15" t="s">
        <v>21518</v>
      </c>
      <c r="K3361" s="15" t="s">
        <v>45434</v>
      </c>
      <c r="L3361" s="15" t="s">
        <v>281</v>
      </c>
      <c r="M3361" s="15" t="s">
        <v>282</v>
      </c>
      <c r="N3361" s="14">
        <v>2015</v>
      </c>
      <c r="O3361" s="15" t="s">
        <v>21519</v>
      </c>
      <c r="P3361" s="15" t="s">
        <v>106</v>
      </c>
      <c r="Q3361" s="15" t="s">
        <v>47100</v>
      </c>
      <c r="R3361" s="15" t="s">
        <v>21520</v>
      </c>
      <c r="S3361" s="15" t="s">
        <v>21521</v>
      </c>
      <c r="T3361" s="15" t="s">
        <v>12667</v>
      </c>
      <c r="U3361" s="15" t="s">
        <v>53</v>
      </c>
      <c r="V3361" s="15" t="s">
        <v>45531</v>
      </c>
      <c r="W3361" s="15" t="s">
        <v>850</v>
      </c>
      <c r="X3361" s="15" t="e">
        <f>_xlfn.XLOOKUP(_LOOKUP[[#This Row],[AdjusterMemberName]],_Adjuster[Adjuster Name],_Adjuster[Email],,0)</f>
        <v>#N/A</v>
      </c>
      <c r="Y3361" s="15" t="e">
        <f>_xlfn.XLOOKUP(_LOOKUP[[#This Row],[AdjusterMemberName]],_Adjuster[Adjuster Name],_Adjuster[Phone Number],,0)</f>
        <v>#N/A</v>
      </c>
      <c r="Z3361" s="15" t="s">
        <v>21522</v>
      </c>
      <c r="AA33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1532 Richard Ave, Sanger  CA 93657</v>
      </c>
      <c r="AB3361" s="15">
        <v>45619</v>
      </c>
    </row>
    <row r="3362" spans="1:28" x14ac:dyDescent="0.3">
      <c r="A3362" s="14">
        <v>1</v>
      </c>
      <c r="B3362" s="14">
        <v>1</v>
      </c>
      <c r="C3362" s="15" t="s">
        <v>21558</v>
      </c>
      <c r="D3362" s="15" t="s">
        <v>21558</v>
      </c>
      <c r="E3362" s="15">
        <v>45561</v>
      </c>
      <c r="F3362" s="15" t="s">
        <v>21559</v>
      </c>
      <c r="G3362" s="15">
        <v>45516</v>
      </c>
      <c r="H3362" s="15">
        <v>45700</v>
      </c>
      <c r="I3362" s="15" t="s">
        <v>21560</v>
      </c>
      <c r="J3362" s="15" t="s">
        <v>4057</v>
      </c>
      <c r="K3362" s="15" t="s">
        <v>45434</v>
      </c>
      <c r="L3362" s="15" t="s">
        <v>687</v>
      </c>
      <c r="M3362" s="15" t="s">
        <v>2261</v>
      </c>
      <c r="N3362" s="14">
        <v>2019</v>
      </c>
      <c r="O3362" s="15" t="s">
        <v>21561</v>
      </c>
      <c r="P3362" s="15" t="s">
        <v>106</v>
      </c>
      <c r="Q3362" s="15" t="s">
        <v>47019</v>
      </c>
      <c r="R3362" s="15" t="s">
        <v>21562</v>
      </c>
      <c r="S3362" s="15" t="s">
        <v>21563</v>
      </c>
      <c r="T3362" s="15" t="s">
        <v>2237</v>
      </c>
      <c r="U3362" s="15" t="s">
        <v>53</v>
      </c>
      <c r="V3362" s="15" t="s">
        <v>45384</v>
      </c>
      <c r="W3362" s="15" t="s">
        <v>264</v>
      </c>
      <c r="X3362" s="15" t="str">
        <f>_xlfn.XLOOKUP(_LOOKUP[[#This Row],[AdjusterMemberName]],_Adjuster[Adjuster Name],_Adjuster[Email],,0)</f>
        <v>sBonnevie@knightcompany.com</v>
      </c>
      <c r="Y3362" s="15" t="str">
        <f>_xlfn.XLOOKUP(_LOOKUP[[#This Row],[AdjusterMemberName]],_Adjuster[Adjuster Name],_Adjuster[Phone Number],,0)</f>
        <v>323-692-4064</v>
      </c>
      <c r="Z3362" s="15" t="s">
        <v>21564</v>
      </c>
      <c r="AA33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11821 Tara Ln, Adelanto  CA 92301</v>
      </c>
      <c r="AB3362" s="15"/>
    </row>
    <row r="3363" spans="1:28" x14ac:dyDescent="0.3">
      <c r="A3363" s="14">
        <v>1</v>
      </c>
      <c r="B3363" s="14">
        <v>1</v>
      </c>
      <c r="C3363" s="15" t="s">
        <v>21565</v>
      </c>
      <c r="D3363" s="15" t="s">
        <v>21565</v>
      </c>
      <c r="E3363" s="15">
        <v>45561</v>
      </c>
      <c r="F3363" s="15" t="s">
        <v>21566</v>
      </c>
      <c r="G3363" s="15">
        <v>45505</v>
      </c>
      <c r="H3363" s="15">
        <v>45689</v>
      </c>
      <c r="I3363" s="15" t="s">
        <v>21567</v>
      </c>
      <c r="J3363" s="15" t="s">
        <v>21568</v>
      </c>
      <c r="K3363" s="15" t="s">
        <v>45332</v>
      </c>
      <c r="L3363" s="15" t="s">
        <v>103</v>
      </c>
      <c r="M3363" s="15" t="s">
        <v>1336</v>
      </c>
      <c r="N3363" s="14">
        <v>2015</v>
      </c>
      <c r="O3363" s="15" t="s">
        <v>21569</v>
      </c>
      <c r="P3363" s="15" t="s">
        <v>106</v>
      </c>
      <c r="Q3363" s="15" t="s">
        <v>47019</v>
      </c>
      <c r="R3363" s="15" t="s">
        <v>20491</v>
      </c>
      <c r="S3363" s="15" t="s">
        <v>21570</v>
      </c>
      <c r="T3363" s="15" t="s">
        <v>5312</v>
      </c>
      <c r="U3363" s="15" t="s">
        <v>53</v>
      </c>
      <c r="V3363" s="15" t="s">
        <v>45936</v>
      </c>
      <c r="W3363" s="15" t="s">
        <v>367</v>
      </c>
      <c r="X3363" s="15" t="str">
        <f>_xlfn.XLOOKUP(_LOOKUP[[#This Row],[AdjusterMemberName]],_Adjuster[Adjuster Name],_Adjuster[Email],,0)</f>
        <v>dHernandez4@knightcompany.com</v>
      </c>
      <c r="Y3363" s="15" t="str">
        <f>_xlfn.XLOOKUP(_LOOKUP[[#This Row],[AdjusterMemberName]],_Adjuster[Adjuster Name],_Adjuster[Phone Number],,0)</f>
        <v>323-315-7819</v>
      </c>
      <c r="Z3363" s="15" t="s">
        <v>21571</v>
      </c>
      <c r="AA33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16170 Mesa Robles Dr, Hacienda Heights  CA 91745</v>
      </c>
      <c r="AB3363" s="15"/>
    </row>
    <row r="3364" spans="1:28" x14ac:dyDescent="0.3">
      <c r="A3364" s="14">
        <v>1</v>
      </c>
      <c r="B3364" s="14">
        <v>1</v>
      </c>
      <c r="C3364" s="15" t="s">
        <v>13525</v>
      </c>
      <c r="D3364" s="15" t="s">
        <v>13525</v>
      </c>
      <c r="E3364" s="15">
        <v>45561</v>
      </c>
      <c r="F3364" s="15" t="s">
        <v>21572</v>
      </c>
      <c r="G3364" s="15">
        <v>45500</v>
      </c>
      <c r="H3364" s="15">
        <v>45684</v>
      </c>
      <c r="I3364" s="15" t="s">
        <v>21573</v>
      </c>
      <c r="J3364" s="15" t="s">
        <v>21574</v>
      </c>
      <c r="K3364" s="15" t="s">
        <v>45407</v>
      </c>
      <c r="L3364" s="15" t="s">
        <v>128</v>
      </c>
      <c r="M3364" s="15" t="s">
        <v>129</v>
      </c>
      <c r="N3364" s="14">
        <v>2021</v>
      </c>
      <c r="O3364" s="15" t="s">
        <v>13529</v>
      </c>
      <c r="P3364" s="15" t="s">
        <v>106</v>
      </c>
      <c r="Q3364" s="15" t="s">
        <v>47073</v>
      </c>
      <c r="R3364" s="15" t="s">
        <v>13530</v>
      </c>
      <c r="S3364" s="15" t="s">
        <v>13531</v>
      </c>
      <c r="T3364" s="15" t="s">
        <v>174</v>
      </c>
      <c r="U3364" s="15" t="s">
        <v>53</v>
      </c>
      <c r="V3364" s="15" t="s">
        <v>45591</v>
      </c>
      <c r="W3364" s="15" t="s">
        <v>3307</v>
      </c>
      <c r="X3364" s="15" t="e">
        <f>_xlfn.XLOOKUP(_LOOKUP[[#This Row],[AdjusterMemberName]],_Adjuster[Adjuster Name],_Adjuster[Email],,0)</f>
        <v>#N/A</v>
      </c>
      <c r="Y3364" s="15" t="e">
        <f>_xlfn.XLOOKUP(_LOOKUP[[#This Row],[AdjusterMemberName]],_Adjuster[Adjuster Name],_Adjuster[Phone Number],,0)</f>
        <v>#N/A</v>
      </c>
      <c r="Z3364" s="15" t="s">
        <v>13532</v>
      </c>
      <c r="AA33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122 S Lorena St, Los Angeles  CA 90063</v>
      </c>
      <c r="AB3364" s="15"/>
    </row>
    <row r="3365" spans="1:28" x14ac:dyDescent="0.3">
      <c r="A3365" s="14">
        <v>1</v>
      </c>
      <c r="B3365" s="14">
        <v>1</v>
      </c>
      <c r="C3365" s="15" t="s">
        <v>21583</v>
      </c>
      <c r="D3365" s="15" t="s">
        <v>21584</v>
      </c>
      <c r="E3365" s="15">
        <v>45561</v>
      </c>
      <c r="F3365" s="15" t="s">
        <v>21585</v>
      </c>
      <c r="G3365" s="15">
        <v>45434</v>
      </c>
      <c r="H3365" s="15">
        <v>45618</v>
      </c>
      <c r="I3365" s="15" t="s">
        <v>21586</v>
      </c>
      <c r="J3365" s="15" t="s">
        <v>21587</v>
      </c>
      <c r="K3365" s="15" t="s">
        <v>45605</v>
      </c>
      <c r="L3365" s="15" t="s">
        <v>128</v>
      </c>
      <c r="M3365" s="15" t="s">
        <v>170</v>
      </c>
      <c r="N3365" s="14">
        <v>2015</v>
      </c>
      <c r="O3365" s="15" t="s">
        <v>21588</v>
      </c>
      <c r="P3365" s="15" t="s">
        <v>106</v>
      </c>
      <c r="Q3365" s="15" t="s">
        <v>47019</v>
      </c>
      <c r="R3365" s="15" t="s">
        <v>21589</v>
      </c>
      <c r="S3365" s="15" t="s">
        <v>21590</v>
      </c>
      <c r="T3365" s="15" t="s">
        <v>3010</v>
      </c>
      <c r="U3365" s="15" t="s">
        <v>53</v>
      </c>
      <c r="V3365" s="15" t="s">
        <v>45612</v>
      </c>
      <c r="W3365" s="15" t="s">
        <v>264</v>
      </c>
      <c r="X3365" s="15" t="str">
        <f>_xlfn.XLOOKUP(_LOOKUP[[#This Row],[AdjusterMemberName]],_Adjuster[Adjuster Name],_Adjuster[Email],,0)</f>
        <v>sBonnevie@knightcompany.com</v>
      </c>
      <c r="Y3365" s="15" t="str">
        <f>_xlfn.XLOOKUP(_LOOKUP[[#This Row],[AdjusterMemberName]],_Adjuster[Adjuster Name],_Adjuster[Phone Number],,0)</f>
        <v>323-692-4064</v>
      </c>
      <c r="Z3365" s="15" t="s">
        <v>21591</v>
      </c>
      <c r="AA33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22020 Cantlay St, Canoga Park  CA 91303</v>
      </c>
      <c r="AB3365" s="15"/>
    </row>
    <row r="3366" spans="1:28" x14ac:dyDescent="0.3">
      <c r="A3366" s="14">
        <v>1</v>
      </c>
      <c r="B3366" s="14">
        <v>1</v>
      </c>
      <c r="C3366" s="15" t="s">
        <v>21757</v>
      </c>
      <c r="D3366" s="15" t="s">
        <v>21758</v>
      </c>
      <c r="E3366" s="15">
        <v>45561</v>
      </c>
      <c r="F3366" s="15" t="s">
        <v>21759</v>
      </c>
      <c r="G3366" s="15">
        <v>45525</v>
      </c>
      <c r="H3366" s="15">
        <v>45709</v>
      </c>
      <c r="I3366" s="15" t="s">
        <v>21760</v>
      </c>
      <c r="J3366" s="15" t="s">
        <v>21761</v>
      </c>
      <c r="K3366" s="15" t="s">
        <v>45399</v>
      </c>
      <c r="L3366" s="15" t="s">
        <v>314</v>
      </c>
      <c r="M3366" s="15" t="s">
        <v>315</v>
      </c>
      <c r="N3366" s="14">
        <v>2012</v>
      </c>
      <c r="O3366" s="15" t="s">
        <v>21762</v>
      </c>
      <c r="P3366" s="15" t="s">
        <v>81</v>
      </c>
      <c r="Q3366" s="15" t="s">
        <v>47166</v>
      </c>
      <c r="R3366" s="15" t="s">
        <v>21763</v>
      </c>
      <c r="S3366" s="15" t="s">
        <v>21764</v>
      </c>
      <c r="T3366" s="15" t="s">
        <v>6152</v>
      </c>
      <c r="U3366" s="15" t="s">
        <v>53</v>
      </c>
      <c r="V3366" s="15" t="s">
        <v>46160</v>
      </c>
      <c r="W3366" s="15" t="s">
        <v>367</v>
      </c>
      <c r="X3366" s="15" t="str">
        <f>_xlfn.XLOOKUP(_LOOKUP[[#This Row],[AdjusterMemberName]],_Adjuster[Adjuster Name],_Adjuster[Email],,0)</f>
        <v>dHernandez4@knightcompany.com</v>
      </c>
      <c r="Y3366" s="15" t="str">
        <f>_xlfn.XLOOKUP(_LOOKUP[[#This Row],[AdjusterMemberName]],_Adjuster[Adjuster Name],_Adjuster[Phone Number],,0)</f>
        <v>323-315-7819</v>
      </c>
      <c r="Z3366" s="15" t="s">
        <v>21765</v>
      </c>
      <c r="AA33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24316 W Floradora Ave, Kerman  CA 93630</v>
      </c>
      <c r="AB3366" s="15"/>
    </row>
    <row r="3367" spans="1:28" x14ac:dyDescent="0.3">
      <c r="A3367" s="14">
        <v>1</v>
      </c>
      <c r="B3367" s="14">
        <v>1</v>
      </c>
      <c r="C3367" s="15" t="s">
        <v>10629</v>
      </c>
      <c r="D3367" s="15" t="s">
        <v>21487</v>
      </c>
      <c r="E3367" s="15">
        <v>45560</v>
      </c>
      <c r="F3367" s="15" t="s">
        <v>21411</v>
      </c>
      <c r="G3367" s="15">
        <v>45509</v>
      </c>
      <c r="H3367" s="15">
        <v>45693</v>
      </c>
      <c r="I3367" s="15" t="s">
        <v>21488</v>
      </c>
      <c r="J3367" s="15" t="s">
        <v>21489</v>
      </c>
      <c r="K3367" s="15" t="s">
        <v>45341</v>
      </c>
      <c r="L3367" s="15" t="s">
        <v>91</v>
      </c>
      <c r="M3367" s="15" t="s">
        <v>21490</v>
      </c>
      <c r="N3367" s="14">
        <v>2017</v>
      </c>
      <c r="O3367" s="15" t="s">
        <v>21491</v>
      </c>
      <c r="P3367" s="15" t="s">
        <v>106</v>
      </c>
      <c r="Q3367" s="15" t="s">
        <v>47006</v>
      </c>
      <c r="R3367" s="15" t="s">
        <v>10635</v>
      </c>
      <c r="S3367" s="15" t="s">
        <v>10636</v>
      </c>
      <c r="T3367" s="15" t="s">
        <v>1636</v>
      </c>
      <c r="U3367" s="15" t="s">
        <v>53</v>
      </c>
      <c r="V3367" s="15" t="s">
        <v>45926</v>
      </c>
      <c r="W3367" s="15" t="s">
        <v>1624</v>
      </c>
      <c r="X3367" s="15" t="e">
        <f>_xlfn.XLOOKUP(_LOOKUP[[#This Row],[AdjusterMemberName]],_Adjuster[Adjuster Name],_Adjuster[Email],,0)</f>
        <v>#N/A</v>
      </c>
      <c r="Y3367" s="15" t="e">
        <f>_xlfn.XLOOKUP(_LOOKUP[[#This Row],[AdjusterMemberName]],_Adjuster[Adjuster Name],_Adjuster[Phone Number],,0)</f>
        <v>#N/A</v>
      </c>
      <c r="Z3367" s="15" t="s">
        <v>10637</v>
      </c>
      <c r="AA33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29785 Niguel Rd Apt A, Laguna Niguel  CA 92677</v>
      </c>
      <c r="AB3367" s="15">
        <v>45633</v>
      </c>
    </row>
    <row r="3368" spans="1:28" x14ac:dyDescent="0.3">
      <c r="A3368" s="14">
        <v>1</v>
      </c>
      <c r="B3368" s="14">
        <v>1</v>
      </c>
      <c r="C3368" s="15" t="s">
        <v>21492</v>
      </c>
      <c r="D3368" s="15" t="s">
        <v>21493</v>
      </c>
      <c r="E3368" s="15">
        <v>45560</v>
      </c>
      <c r="F3368" s="15" t="s">
        <v>21494</v>
      </c>
      <c r="G3368" s="15">
        <v>45490</v>
      </c>
      <c r="H3368" s="15">
        <v>45674</v>
      </c>
      <c r="I3368" s="15" t="s">
        <v>21495</v>
      </c>
      <c r="J3368" s="15" t="s">
        <v>21496</v>
      </c>
      <c r="K3368" s="15" t="s">
        <v>45369</v>
      </c>
      <c r="L3368" s="15" t="s">
        <v>116</v>
      </c>
      <c r="M3368" s="15" t="s">
        <v>2421</v>
      </c>
      <c r="N3368" s="14">
        <v>2024</v>
      </c>
      <c r="O3368" s="15" t="s">
        <v>21497</v>
      </c>
      <c r="P3368" s="15" t="s">
        <v>106</v>
      </c>
      <c r="Q3368" s="15" t="s">
        <v>47006</v>
      </c>
      <c r="R3368" s="15" t="s">
        <v>21498</v>
      </c>
      <c r="S3368" s="15" t="s">
        <v>21499</v>
      </c>
      <c r="T3368" s="15" t="s">
        <v>21500</v>
      </c>
      <c r="U3368" s="15" t="s">
        <v>53</v>
      </c>
      <c r="V3368" s="15" t="s">
        <v>46547</v>
      </c>
      <c r="W3368" s="15" t="s">
        <v>3307</v>
      </c>
      <c r="X3368" s="15" t="e">
        <f>_xlfn.XLOOKUP(_LOOKUP[[#This Row],[AdjusterMemberName]],_Adjuster[Adjuster Name],_Adjuster[Email],,0)</f>
        <v>#N/A</v>
      </c>
      <c r="Y3368" s="15" t="e">
        <f>_xlfn.XLOOKUP(_LOOKUP[[#This Row],[AdjusterMemberName]],_Adjuster[Adjuster Name],_Adjuster[Phone Number],,0)</f>
        <v>#N/A</v>
      </c>
      <c r="Z3368" s="15" t="s">
        <v>21501</v>
      </c>
      <c r="AA33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6065 Sundale Way Unit 84, Fair Oaks  CA 95628</v>
      </c>
      <c r="AB3368" s="15"/>
    </row>
    <row r="3369" spans="1:28" x14ac:dyDescent="0.3">
      <c r="A3369" s="14">
        <v>1</v>
      </c>
      <c r="B3369" s="14">
        <v>1</v>
      </c>
      <c r="C3369" s="15" t="s">
        <v>5514</v>
      </c>
      <c r="D3369" s="15" t="s">
        <v>21510</v>
      </c>
      <c r="E3369" s="15">
        <v>45560</v>
      </c>
      <c r="F3369" s="15" t="s">
        <v>21511</v>
      </c>
      <c r="G3369" s="15">
        <v>45447</v>
      </c>
      <c r="H3369" s="15">
        <v>45630</v>
      </c>
      <c r="I3369" s="15" t="s">
        <v>21512</v>
      </c>
      <c r="J3369" s="15" t="s">
        <v>21513</v>
      </c>
      <c r="K3369" s="15" t="s">
        <v>45496</v>
      </c>
      <c r="L3369" s="15" t="s">
        <v>281</v>
      </c>
      <c r="M3369" s="15" t="s">
        <v>9025</v>
      </c>
      <c r="N3369" s="14">
        <v>2012</v>
      </c>
      <c r="O3369" s="15" t="s">
        <v>21514</v>
      </c>
      <c r="P3369" s="15" t="s">
        <v>106</v>
      </c>
      <c r="Q3369" s="15" t="s">
        <v>47065</v>
      </c>
      <c r="R3369" s="15" t="s">
        <v>5520</v>
      </c>
      <c r="S3369" s="15" t="s">
        <v>5521</v>
      </c>
      <c r="T3369" s="15" t="s">
        <v>286</v>
      </c>
      <c r="U3369" s="15" t="s">
        <v>53</v>
      </c>
      <c r="V3369" s="15" t="s">
        <v>46546</v>
      </c>
      <c r="W3369" s="15" t="s">
        <v>264</v>
      </c>
      <c r="X3369" s="15" t="str">
        <f>_xlfn.XLOOKUP(_LOOKUP[[#This Row],[AdjusterMemberName]],_Adjuster[Adjuster Name],_Adjuster[Email],,0)</f>
        <v>sBonnevie@knightcompany.com</v>
      </c>
      <c r="Y3369" s="15" t="str">
        <f>_xlfn.XLOOKUP(_LOOKUP[[#This Row],[AdjusterMemberName]],_Adjuster[Adjuster Name],_Adjuster[Phone Number],,0)</f>
        <v>323-692-4064</v>
      </c>
      <c r="Z3369" s="15" t="s">
        <v>5522</v>
      </c>
      <c r="AA33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2017 Ostrom Ave, Long Beach  CA 90815</v>
      </c>
      <c r="AB3369" s="15"/>
    </row>
    <row r="3370" spans="1:28" x14ac:dyDescent="0.3">
      <c r="A3370" s="14">
        <v>1</v>
      </c>
      <c r="B3370" s="14">
        <v>1</v>
      </c>
      <c r="C3370" s="15" t="s">
        <v>10389</v>
      </c>
      <c r="D3370" s="15" t="s">
        <v>10389</v>
      </c>
      <c r="E3370" s="15">
        <v>45560</v>
      </c>
      <c r="F3370" s="15" t="s">
        <v>21523</v>
      </c>
      <c r="G3370" s="15">
        <v>45488</v>
      </c>
      <c r="H3370" s="15">
        <v>45672</v>
      </c>
      <c r="I3370" s="15" t="s">
        <v>21524</v>
      </c>
      <c r="J3370" s="15" t="s">
        <v>13194</v>
      </c>
      <c r="K3370" s="15" t="s">
        <v>45761</v>
      </c>
      <c r="L3370" s="15" t="s">
        <v>103</v>
      </c>
      <c r="M3370" s="15" t="s">
        <v>1503</v>
      </c>
      <c r="N3370" s="14">
        <v>2023</v>
      </c>
      <c r="O3370" s="15" t="s">
        <v>10393</v>
      </c>
      <c r="P3370" s="15" t="s">
        <v>106</v>
      </c>
      <c r="Q3370" s="15" t="s">
        <v>47095</v>
      </c>
      <c r="R3370" s="15" t="s">
        <v>10394</v>
      </c>
      <c r="S3370" s="15" t="s">
        <v>10395</v>
      </c>
      <c r="T3370" s="15" t="s">
        <v>5366</v>
      </c>
      <c r="U3370" s="15" t="s">
        <v>53</v>
      </c>
      <c r="V3370" s="15" t="s">
        <v>45637</v>
      </c>
      <c r="W3370" s="15" t="s">
        <v>264</v>
      </c>
      <c r="X3370" s="15" t="str">
        <f>_xlfn.XLOOKUP(_LOOKUP[[#This Row],[AdjusterMemberName]],_Adjuster[Adjuster Name],_Adjuster[Email],,0)</f>
        <v>sBonnevie@knightcompany.com</v>
      </c>
      <c r="Y3370" s="15" t="str">
        <f>_xlfn.XLOOKUP(_LOOKUP[[#This Row],[AdjusterMemberName]],_Adjuster[Adjuster Name],_Adjuster[Phone Number],,0)</f>
        <v>323-692-4064</v>
      </c>
      <c r="Z3370" s="15" t="s">
        <v>21525</v>
      </c>
      <c r="AA33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14919 Narcissus Crest Ave, Santa Clarita  CA 91387</v>
      </c>
      <c r="AB3370" s="15"/>
    </row>
    <row r="3371" spans="1:28" x14ac:dyDescent="0.3">
      <c r="A3371" s="14">
        <v>1</v>
      </c>
      <c r="B3371" s="14">
        <v>1</v>
      </c>
      <c r="C3371" s="15" t="s">
        <v>21526</v>
      </c>
      <c r="D3371" s="15" t="s">
        <v>21526</v>
      </c>
      <c r="E3371" s="15">
        <v>45560</v>
      </c>
      <c r="F3371" s="15" t="s">
        <v>21527</v>
      </c>
      <c r="G3371" s="15">
        <v>45462</v>
      </c>
      <c r="H3371" s="15">
        <v>45645</v>
      </c>
      <c r="I3371" s="15" t="s">
        <v>21528</v>
      </c>
      <c r="J3371" s="15" t="s">
        <v>21529</v>
      </c>
      <c r="K3371" s="15" t="s">
        <v>45481</v>
      </c>
      <c r="L3371" s="15" t="s">
        <v>139</v>
      </c>
      <c r="M3371" s="15" t="s">
        <v>470</v>
      </c>
      <c r="N3371" s="14">
        <v>2007</v>
      </c>
      <c r="O3371" s="15" t="s">
        <v>21530</v>
      </c>
      <c r="P3371" s="15" t="s">
        <v>106</v>
      </c>
      <c r="Q3371" s="15" t="s">
        <v>47019</v>
      </c>
      <c r="R3371" s="15" t="s">
        <v>1928</v>
      </c>
      <c r="S3371" s="15" t="s">
        <v>21531</v>
      </c>
      <c r="T3371" s="15" t="s">
        <v>3342</v>
      </c>
      <c r="U3371" s="15" t="s">
        <v>53</v>
      </c>
      <c r="V3371" s="15" t="s">
        <v>45720</v>
      </c>
      <c r="W3371" s="15" t="s">
        <v>3114</v>
      </c>
      <c r="X3371" s="15" t="str">
        <f>_xlfn.XLOOKUP(_LOOKUP[[#This Row],[AdjusterMemberName]],_Adjuster[Adjuster Name],_Adjuster[Email],,0)</f>
        <v>eExmundo@knightcompany.com</v>
      </c>
      <c r="Y3371" s="15" t="str">
        <f>_xlfn.XLOOKUP(_LOOKUP[[#This Row],[AdjusterMemberName]],_Adjuster[Adjuster Name],_Adjuster[Phone Number],,0)</f>
        <v>424-559-5400</v>
      </c>
      <c r="Z3371" s="15" t="s">
        <v>21532</v>
      </c>
      <c r="AA33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4308 Pacific Ave, Jurupa Valley  CA 92509</v>
      </c>
      <c r="AB3371" s="15"/>
    </row>
    <row r="3372" spans="1:28" x14ac:dyDescent="0.3">
      <c r="A3372" s="14">
        <v>1</v>
      </c>
      <c r="B3372" s="14">
        <v>1</v>
      </c>
      <c r="C3372" s="15" t="s">
        <v>21615</v>
      </c>
      <c r="D3372" s="15" t="s">
        <v>21616</v>
      </c>
      <c r="E3372" s="15">
        <v>45560</v>
      </c>
      <c r="F3372" s="15" t="s">
        <v>21617</v>
      </c>
      <c r="G3372" s="15">
        <v>45518</v>
      </c>
      <c r="H3372" s="15">
        <v>45702</v>
      </c>
      <c r="I3372" s="15" t="s">
        <v>21618</v>
      </c>
      <c r="J3372" s="15" t="s">
        <v>21619</v>
      </c>
      <c r="K3372" s="15" t="s">
        <v>45416</v>
      </c>
      <c r="L3372" s="15" t="s">
        <v>103</v>
      </c>
      <c r="M3372" s="15" t="s">
        <v>304</v>
      </c>
      <c r="N3372" s="14">
        <v>2018</v>
      </c>
      <c r="O3372" s="15" t="s">
        <v>21620</v>
      </c>
      <c r="P3372" s="15" t="s">
        <v>106</v>
      </c>
      <c r="Q3372" s="15" t="s">
        <v>47079</v>
      </c>
      <c r="R3372" s="15" t="s">
        <v>21621</v>
      </c>
      <c r="S3372" s="15" t="s">
        <v>21622</v>
      </c>
      <c r="T3372" s="15" t="s">
        <v>6823</v>
      </c>
      <c r="U3372" s="15" t="s">
        <v>53</v>
      </c>
      <c r="V3372" s="15" t="s">
        <v>46544</v>
      </c>
      <c r="W3372" s="15" t="s">
        <v>3184</v>
      </c>
      <c r="X3372" s="15" t="str">
        <f>_xlfn.XLOOKUP(_LOOKUP[[#This Row],[AdjusterMemberName]],_Adjuster[Adjuster Name],_Adjuster[Email],,0)</f>
        <v>mQualls@knightcompany.com</v>
      </c>
      <c r="Y3372" s="15" t="str">
        <f>_xlfn.XLOOKUP(_LOOKUP[[#This Row],[AdjusterMemberName]],_Adjuster[Adjuster Name],_Adjuster[Phone Number],,0)</f>
        <v>424-559-5436</v>
      </c>
      <c r="Z3372" s="15" t="s">
        <v>21623</v>
      </c>
      <c r="AA33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33654 Pueblo Trail Apt A, Cathedral City  CA 92234</v>
      </c>
      <c r="AB3372" s="15"/>
    </row>
    <row r="3373" spans="1:28" x14ac:dyDescent="0.3">
      <c r="A3373" s="14">
        <v>1</v>
      </c>
      <c r="B3373" s="14">
        <v>1</v>
      </c>
      <c r="C3373" s="15" t="s">
        <v>21632</v>
      </c>
      <c r="D3373" s="15" t="s">
        <v>21632</v>
      </c>
      <c r="E3373" s="15">
        <v>45560</v>
      </c>
      <c r="F3373" s="15" t="s">
        <v>21633</v>
      </c>
      <c r="G3373" s="15">
        <v>45429</v>
      </c>
      <c r="H3373" s="15">
        <v>45613</v>
      </c>
      <c r="I3373" s="15" t="s">
        <v>21634</v>
      </c>
      <c r="J3373" s="15" t="s">
        <v>21635</v>
      </c>
      <c r="K3373" s="15" t="s">
        <v>45735</v>
      </c>
      <c r="L3373" s="15" t="s">
        <v>103</v>
      </c>
      <c r="M3373" s="15" t="s">
        <v>304</v>
      </c>
      <c r="N3373" s="14">
        <v>2007</v>
      </c>
      <c r="O3373" s="15" t="s">
        <v>21636</v>
      </c>
      <c r="P3373" s="15" t="s">
        <v>106</v>
      </c>
      <c r="Q3373" s="15" t="s">
        <v>47065</v>
      </c>
      <c r="R3373" s="15" t="s">
        <v>162</v>
      </c>
      <c r="S3373" s="15" t="s">
        <v>21637</v>
      </c>
      <c r="T3373" s="15" t="s">
        <v>5164</v>
      </c>
      <c r="U3373" s="15" t="s">
        <v>53</v>
      </c>
      <c r="V3373" s="15" t="s">
        <v>45423</v>
      </c>
      <c r="W3373" s="15" t="s">
        <v>3307</v>
      </c>
      <c r="X3373" s="15" t="e">
        <f>_xlfn.XLOOKUP(_LOOKUP[[#This Row],[AdjusterMemberName]],_Adjuster[Adjuster Name],_Adjuster[Email],,0)</f>
        <v>#N/A</v>
      </c>
      <c r="Y3373" s="15" t="e">
        <f>_xlfn.XLOOKUP(_LOOKUP[[#This Row],[AdjusterMemberName]],_Adjuster[Adjuster Name],_Adjuster[Phone Number],,0)</f>
        <v>#N/A</v>
      </c>
      <c r="Z3373" s="15" t="s">
        <v>21638</v>
      </c>
      <c r="AA33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19316 Drycliff St, Canyon Country  CA 91351</v>
      </c>
      <c r="AB3373" s="15"/>
    </row>
    <row r="3374" spans="1:28" x14ac:dyDescent="0.3">
      <c r="A3374" s="14">
        <v>1</v>
      </c>
      <c r="B3374" s="14">
        <v>0</v>
      </c>
      <c r="C3374" s="15" t="s">
        <v>21666</v>
      </c>
      <c r="D3374" s="15" t="s">
        <v>21667</v>
      </c>
      <c r="E3374" s="15">
        <v>45560</v>
      </c>
      <c r="F3374" s="15" t="s">
        <v>21668</v>
      </c>
      <c r="G3374" s="15">
        <v>45536</v>
      </c>
      <c r="H3374" s="15">
        <v>45717</v>
      </c>
      <c r="I3374" s="15" t="s">
        <v>21669</v>
      </c>
      <c r="J3374" s="15" t="s">
        <v>21670</v>
      </c>
      <c r="K3374" s="15" t="s">
        <v>46542</v>
      </c>
      <c r="L3374" s="15" t="s">
        <v>281</v>
      </c>
      <c r="M3374" s="15" t="s">
        <v>9025</v>
      </c>
      <c r="N3374" s="14">
        <v>2013</v>
      </c>
      <c r="O3374" s="15" t="s">
        <v>21671</v>
      </c>
      <c r="P3374" s="15" t="s">
        <v>106</v>
      </c>
      <c r="Q3374" s="15" t="s">
        <v>47165</v>
      </c>
      <c r="R3374" s="15" t="s">
        <v>21672</v>
      </c>
      <c r="S3374" s="15" t="s">
        <v>21673</v>
      </c>
      <c r="T3374" s="15" t="s">
        <v>424</v>
      </c>
      <c r="U3374" s="15" t="s">
        <v>53</v>
      </c>
      <c r="V3374" s="15" t="s">
        <v>45402</v>
      </c>
      <c r="W3374" s="15" t="s">
        <v>367</v>
      </c>
      <c r="X3374" s="15" t="str">
        <f>_xlfn.XLOOKUP(_LOOKUP[[#This Row],[AdjusterMemberName]],_Adjuster[Adjuster Name],_Adjuster[Email],,0)</f>
        <v>dHernandez4@knightcompany.com</v>
      </c>
      <c r="Y3374" s="15" t="str">
        <f>_xlfn.XLOOKUP(_LOOKUP[[#This Row],[AdjusterMemberName]],_Adjuster[Adjuster Name],_Adjuster[Phone Number],,0)</f>
        <v>323-315-7819</v>
      </c>
      <c r="Z3374" s="15" t="s">
        <v>21674</v>
      </c>
      <c r="AA33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1932 Birch St, San Bernardino  CA 92410</v>
      </c>
      <c r="AB3374" s="15">
        <v>45597</v>
      </c>
    </row>
    <row r="3375" spans="1:28" x14ac:dyDescent="0.3">
      <c r="A3375" s="14">
        <v>1</v>
      </c>
      <c r="B3375" s="14">
        <v>1</v>
      </c>
      <c r="C3375" s="15" t="s">
        <v>21900</v>
      </c>
      <c r="D3375" s="15" t="s">
        <v>21900</v>
      </c>
      <c r="E3375" s="15">
        <v>45560</v>
      </c>
      <c r="F3375" s="15" t="s">
        <v>21901</v>
      </c>
      <c r="G3375" s="15">
        <v>45509</v>
      </c>
      <c r="H3375" s="15">
        <v>45693</v>
      </c>
      <c r="I3375" s="15" t="s">
        <v>21902</v>
      </c>
      <c r="J3375" s="15" t="s">
        <v>21903</v>
      </c>
      <c r="K3375" s="15" t="s">
        <v>45663</v>
      </c>
      <c r="L3375" s="15" t="s">
        <v>103</v>
      </c>
      <c r="M3375" s="15" t="s">
        <v>1503</v>
      </c>
      <c r="N3375" s="14">
        <v>2020</v>
      </c>
      <c r="O3375" s="15" t="s">
        <v>21904</v>
      </c>
      <c r="P3375" s="15" t="s">
        <v>106</v>
      </c>
      <c r="Q3375" s="15" t="s">
        <v>47095</v>
      </c>
      <c r="R3375" s="15" t="s">
        <v>21905</v>
      </c>
      <c r="S3375" s="15" t="s">
        <v>21906</v>
      </c>
      <c r="T3375" s="15" t="s">
        <v>308</v>
      </c>
      <c r="U3375" s="15" t="s">
        <v>53</v>
      </c>
      <c r="V3375" s="15" t="s">
        <v>45398</v>
      </c>
      <c r="W3375" s="15" t="s">
        <v>175</v>
      </c>
      <c r="X3375" s="15" t="e">
        <f>_xlfn.XLOOKUP(_LOOKUP[[#This Row],[AdjusterMemberName]],_Adjuster[Adjuster Name],_Adjuster[Email],,0)</f>
        <v>#N/A</v>
      </c>
      <c r="Y3375" s="15" t="e">
        <f>_xlfn.XLOOKUP(_LOOKUP[[#This Row],[AdjusterMemberName]],_Adjuster[Adjuster Name],_Adjuster[Phone Number],,0)</f>
        <v>#N/A</v>
      </c>
      <c r="Z3375" s="15" t="s">
        <v>21907</v>
      </c>
      <c r="AA33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991 W Blaine St Apt 116, Riverside  CA 92507</v>
      </c>
      <c r="AB3375" s="15"/>
    </row>
    <row r="3376" spans="1:28" x14ac:dyDescent="0.3">
      <c r="A3376" s="14">
        <v>1</v>
      </c>
      <c r="B3376" s="14">
        <v>1</v>
      </c>
      <c r="C3376" s="15" t="s">
        <v>21424</v>
      </c>
      <c r="D3376" s="15" t="s">
        <v>21424</v>
      </c>
      <c r="E3376" s="15">
        <v>45559</v>
      </c>
      <c r="F3376" s="15" t="s">
        <v>21425</v>
      </c>
      <c r="G3376" s="15">
        <v>45466</v>
      </c>
      <c r="H3376" s="15">
        <v>45649</v>
      </c>
      <c r="I3376" s="15" t="s">
        <v>21426</v>
      </c>
      <c r="J3376" s="15" t="s">
        <v>21427</v>
      </c>
      <c r="K3376" s="15" t="s">
        <v>45341</v>
      </c>
      <c r="L3376" s="15" t="s">
        <v>25</v>
      </c>
      <c r="M3376" s="15" t="s">
        <v>373</v>
      </c>
      <c r="N3376" s="14">
        <v>2018</v>
      </c>
      <c r="O3376" s="15" t="s">
        <v>21428</v>
      </c>
      <c r="P3376" s="15" t="s">
        <v>106</v>
      </c>
      <c r="Q3376" s="15" t="s">
        <v>47092</v>
      </c>
      <c r="R3376" s="15" t="s">
        <v>21429</v>
      </c>
      <c r="S3376" s="15" t="s">
        <v>21430</v>
      </c>
      <c r="T3376" s="15" t="s">
        <v>174</v>
      </c>
      <c r="U3376" s="15" t="s">
        <v>53</v>
      </c>
      <c r="V3376" s="15" t="s">
        <v>45342</v>
      </c>
      <c r="W3376" s="15" t="s">
        <v>3307</v>
      </c>
      <c r="X3376" s="15" t="e">
        <f>_xlfn.XLOOKUP(_LOOKUP[[#This Row],[AdjusterMemberName]],_Adjuster[Adjuster Name],_Adjuster[Email],,0)</f>
        <v>#N/A</v>
      </c>
      <c r="Y3376" s="15" t="e">
        <f>_xlfn.XLOOKUP(_LOOKUP[[#This Row],[AdjusterMemberName]],_Adjuster[Adjuster Name],_Adjuster[Phone Number],,0)</f>
        <v>#N/A</v>
      </c>
      <c r="Z3376" s="15" t="s">
        <v>21431</v>
      </c>
      <c r="AA33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5836 S Olive St, Los Angeles  CA 90003</v>
      </c>
      <c r="AB3376" s="15"/>
    </row>
    <row r="3377" spans="1:28" x14ac:dyDescent="0.3">
      <c r="A3377" s="14">
        <v>1</v>
      </c>
      <c r="B3377" s="14">
        <v>1</v>
      </c>
      <c r="C3377" s="15" t="s">
        <v>21502</v>
      </c>
      <c r="D3377" s="15" t="s">
        <v>21502</v>
      </c>
      <c r="E3377" s="15">
        <v>45559</v>
      </c>
      <c r="F3377" s="15" t="s">
        <v>21503</v>
      </c>
      <c r="G3377" s="15">
        <v>45408</v>
      </c>
      <c r="H3377" s="15">
        <v>45591</v>
      </c>
      <c r="I3377" s="15" t="s">
        <v>21504</v>
      </c>
      <c r="J3377" s="15" t="s">
        <v>21505</v>
      </c>
      <c r="K3377" s="15" t="s">
        <v>45458</v>
      </c>
      <c r="L3377" s="15" t="s">
        <v>103</v>
      </c>
      <c r="M3377" s="15" t="s">
        <v>1336</v>
      </c>
      <c r="N3377" s="14">
        <v>2010</v>
      </c>
      <c r="O3377" s="15" t="s">
        <v>21506</v>
      </c>
      <c r="P3377" s="15" t="s">
        <v>106</v>
      </c>
      <c r="Q3377" s="15" t="s">
        <v>47065</v>
      </c>
      <c r="R3377" s="15" t="s">
        <v>21507</v>
      </c>
      <c r="S3377" s="15" t="s">
        <v>21508</v>
      </c>
      <c r="T3377" s="15" t="s">
        <v>174</v>
      </c>
      <c r="U3377" s="15" t="s">
        <v>53</v>
      </c>
      <c r="V3377" s="15" t="s">
        <v>45507</v>
      </c>
      <c r="W3377" s="15" t="s">
        <v>1624</v>
      </c>
      <c r="X3377" s="15" t="e">
        <f>_xlfn.XLOOKUP(_LOOKUP[[#This Row],[AdjusterMemberName]],_Adjuster[Adjuster Name],_Adjuster[Email],,0)</f>
        <v>#N/A</v>
      </c>
      <c r="Y3377" s="15" t="e">
        <f>_xlfn.XLOOKUP(_LOOKUP[[#This Row],[AdjusterMemberName]],_Adjuster[Adjuster Name],_Adjuster[Phone Number],,0)</f>
        <v>#N/A</v>
      </c>
      <c r="Z3377" s="15" t="s">
        <v>21509</v>
      </c>
      <c r="AA33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418 N Arden Blvd, Los Angeles  CA 90004</v>
      </c>
      <c r="AB3377" s="15"/>
    </row>
    <row r="3378" spans="1:28" x14ac:dyDescent="0.3">
      <c r="A3378" s="14">
        <v>1</v>
      </c>
      <c r="B3378" s="14">
        <v>1</v>
      </c>
      <c r="C3378" s="15" t="s">
        <v>21549</v>
      </c>
      <c r="D3378" s="15" t="s">
        <v>21549</v>
      </c>
      <c r="E3378" s="15">
        <v>45559</v>
      </c>
      <c r="F3378" s="15" t="s">
        <v>21550</v>
      </c>
      <c r="G3378" s="15">
        <v>45505</v>
      </c>
      <c r="H3378" s="15">
        <v>45689</v>
      </c>
      <c r="I3378" s="15" t="s">
        <v>21551</v>
      </c>
      <c r="J3378" s="15" t="s">
        <v>21552</v>
      </c>
      <c r="K3378" s="15" t="s">
        <v>45416</v>
      </c>
      <c r="L3378" s="15" t="s">
        <v>25</v>
      </c>
      <c r="M3378" s="15" t="s">
        <v>480</v>
      </c>
      <c r="N3378" s="14">
        <v>2019</v>
      </c>
      <c r="O3378" s="15" t="s">
        <v>21553</v>
      </c>
      <c r="P3378" s="15" t="s">
        <v>106</v>
      </c>
      <c r="Q3378" s="15" t="s">
        <v>47127</v>
      </c>
      <c r="R3378" s="15" t="s">
        <v>21554</v>
      </c>
      <c r="S3378" s="15" t="s">
        <v>21555</v>
      </c>
      <c r="T3378" s="15" t="s">
        <v>21556</v>
      </c>
      <c r="U3378" s="15" t="s">
        <v>53</v>
      </c>
      <c r="V3378" s="15" t="s">
        <v>46545</v>
      </c>
      <c r="W3378" s="15" t="s">
        <v>1357</v>
      </c>
      <c r="X3378" s="15" t="str">
        <f>_xlfn.XLOOKUP(_LOOKUP[[#This Row],[AdjusterMemberName]],_Adjuster[Adjuster Name],_Adjuster[Email],,0)</f>
        <v>jRivera1@knightcompany.com</v>
      </c>
      <c r="Y3378" s="15" t="str">
        <f>_xlfn.XLOOKUP(_LOOKUP[[#This Row],[AdjusterMemberName]],_Adjuster[Adjuster Name],_Adjuster[Phone Number],,0)</f>
        <v>424-559-5239</v>
      </c>
      <c r="Z3378" s="15" t="s">
        <v>21557</v>
      </c>
      <c r="AA33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1240 Alameda De Las Pulgas Apt 304, Belmont  CA 94002</v>
      </c>
      <c r="AB3378" s="15"/>
    </row>
    <row r="3379" spans="1:28" x14ac:dyDescent="0.3">
      <c r="A3379" s="14">
        <v>1</v>
      </c>
      <c r="B3379" s="14">
        <v>1</v>
      </c>
      <c r="C3379" s="15" t="s">
        <v>22125</v>
      </c>
      <c r="D3379" s="15" t="s">
        <v>22125</v>
      </c>
      <c r="E3379" s="15">
        <v>45559</v>
      </c>
      <c r="F3379" s="15" t="s">
        <v>22126</v>
      </c>
      <c r="G3379" s="15">
        <v>45553</v>
      </c>
      <c r="H3379" s="15">
        <v>45734</v>
      </c>
      <c r="I3379" s="15" t="s">
        <v>22127</v>
      </c>
      <c r="J3379" s="15" t="s">
        <v>22128</v>
      </c>
      <c r="K3379" s="15" t="s">
        <v>45332</v>
      </c>
      <c r="L3379" s="15" t="s">
        <v>441</v>
      </c>
      <c r="M3379" s="15" t="s">
        <v>1126</v>
      </c>
      <c r="N3379" s="14">
        <v>2013</v>
      </c>
      <c r="O3379" s="15" t="s">
        <v>22129</v>
      </c>
      <c r="P3379" s="15" t="s">
        <v>106</v>
      </c>
      <c r="Q3379" s="15" t="s">
        <v>47065</v>
      </c>
      <c r="R3379" s="15" t="s">
        <v>3208</v>
      </c>
      <c r="S3379" s="15" t="s">
        <v>22130</v>
      </c>
      <c r="T3379" s="15" t="s">
        <v>164</v>
      </c>
      <c r="U3379" s="15" t="s">
        <v>53</v>
      </c>
      <c r="V3379" s="15" t="s">
        <v>45800</v>
      </c>
      <c r="W3379" s="15" t="s">
        <v>1624</v>
      </c>
      <c r="X3379" s="15" t="e">
        <f>_xlfn.XLOOKUP(_LOOKUP[[#This Row],[AdjusterMemberName]],_Adjuster[Adjuster Name],_Adjuster[Email],,0)</f>
        <v>#N/A</v>
      </c>
      <c r="Y3379" s="15" t="e">
        <f>_xlfn.XLOOKUP(_LOOKUP[[#This Row],[AdjusterMemberName]],_Adjuster[Adjuster Name],_Adjuster[Phone Number],,0)</f>
        <v>#N/A</v>
      </c>
      <c r="Z3379" s="15" t="s">
        <v>22131</v>
      </c>
      <c r="AA33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5149 N Valentine Ave Apt 105, Fresno  CA 93711</v>
      </c>
      <c r="AB3379" s="15"/>
    </row>
    <row r="3380" spans="1:28" x14ac:dyDescent="0.3">
      <c r="A3380" s="14">
        <v>1</v>
      </c>
      <c r="B3380" s="14">
        <v>1</v>
      </c>
      <c r="C3380" s="15" t="s">
        <v>21335</v>
      </c>
      <c r="D3380" s="15" t="s">
        <v>21335</v>
      </c>
      <c r="E3380" s="15">
        <v>45558</v>
      </c>
      <c r="F3380" s="15" t="s">
        <v>21336</v>
      </c>
      <c r="G3380" s="15">
        <v>45479</v>
      </c>
      <c r="H3380" s="15">
        <v>45663</v>
      </c>
      <c r="I3380" s="15" t="s">
        <v>21337</v>
      </c>
      <c r="J3380" s="15" t="s">
        <v>21338</v>
      </c>
      <c r="K3380" s="15" t="s">
        <v>45838</v>
      </c>
      <c r="L3380" s="15" t="s">
        <v>103</v>
      </c>
      <c r="M3380" s="15" t="s">
        <v>104</v>
      </c>
      <c r="N3380" s="14">
        <v>2024</v>
      </c>
      <c r="O3380" s="15" t="s">
        <v>21339</v>
      </c>
      <c r="P3380" s="15" t="s">
        <v>106</v>
      </c>
      <c r="Q3380" s="15" t="s">
        <v>47019</v>
      </c>
      <c r="R3380" s="15" t="s">
        <v>21340</v>
      </c>
      <c r="S3380" s="15" t="s">
        <v>21341</v>
      </c>
      <c r="T3380" s="15" t="s">
        <v>4842</v>
      </c>
      <c r="U3380" s="15" t="s">
        <v>53</v>
      </c>
      <c r="V3380" s="15" t="s">
        <v>45570</v>
      </c>
      <c r="W3380" s="15" t="s">
        <v>1658</v>
      </c>
      <c r="X3380" s="15" t="str">
        <f>_xlfn.XLOOKUP(_LOOKUP[[#This Row],[AdjusterMemberName]],_Adjuster[Adjuster Name],_Adjuster[Email],,0)</f>
        <v>RDavila@knightcompany.com</v>
      </c>
      <c r="Y3380" s="15" t="str">
        <f>_xlfn.XLOOKUP(_LOOKUP[[#This Row],[AdjusterMemberName]],_Adjuster[Adjuster Name],_Adjuster[Phone Number],,0)</f>
        <v>424-559-5663</v>
      </c>
      <c r="Z3380" s="15" t="s">
        <v>21342</v>
      </c>
      <c r="AA33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473 Doverdale Ave, La Puente  CA 91744</v>
      </c>
      <c r="AB3380" s="15"/>
    </row>
    <row r="3381" spans="1:28" x14ac:dyDescent="0.3">
      <c r="A3381" s="14">
        <v>1</v>
      </c>
      <c r="B3381" s="14">
        <v>1</v>
      </c>
      <c r="C3381" s="15" t="s">
        <v>21351</v>
      </c>
      <c r="D3381" s="15" t="s">
        <v>21351</v>
      </c>
      <c r="E3381" s="15">
        <v>45558</v>
      </c>
      <c r="F3381" s="15" t="s">
        <v>21352</v>
      </c>
      <c r="G3381" s="15">
        <v>45510</v>
      </c>
      <c r="H3381" s="15">
        <v>45694</v>
      </c>
      <c r="I3381" s="15" t="s">
        <v>21353</v>
      </c>
      <c r="J3381" s="15" t="s">
        <v>14402</v>
      </c>
      <c r="K3381" s="15" t="s">
        <v>45442</v>
      </c>
      <c r="L3381" s="15" t="s">
        <v>201</v>
      </c>
      <c r="M3381" s="15" t="s">
        <v>202</v>
      </c>
      <c r="N3381" s="14">
        <v>2016</v>
      </c>
      <c r="O3381" s="15" t="s">
        <v>21354</v>
      </c>
      <c r="P3381" s="15" t="s">
        <v>106</v>
      </c>
      <c r="Q3381" s="15" t="s">
        <v>47079</v>
      </c>
      <c r="R3381" s="15" t="s">
        <v>204</v>
      </c>
      <c r="S3381" s="15" t="s">
        <v>21355</v>
      </c>
      <c r="T3381" s="15" t="s">
        <v>12264</v>
      </c>
      <c r="U3381" s="15" t="s">
        <v>53</v>
      </c>
      <c r="V3381" s="15" t="s">
        <v>46550</v>
      </c>
      <c r="W3381" s="15" t="s">
        <v>367</v>
      </c>
      <c r="X3381" s="15" t="str">
        <f>_xlfn.XLOOKUP(_LOOKUP[[#This Row],[AdjusterMemberName]],_Adjuster[Adjuster Name],_Adjuster[Email],,0)</f>
        <v>dHernandez4@knightcompany.com</v>
      </c>
      <c r="Y3381" s="15" t="str">
        <f>_xlfn.XLOOKUP(_LOOKUP[[#This Row],[AdjusterMemberName]],_Adjuster[Adjuster Name],_Adjuster[Phone Number],,0)</f>
        <v>323-315-7819</v>
      </c>
      <c r="Z3381" s="15" t="s">
        <v>21356</v>
      </c>
      <c r="AA33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6374 Pomegranate Ct, Corona  CA 92880</v>
      </c>
      <c r="AB3381" s="15">
        <v>45559</v>
      </c>
    </row>
    <row r="3382" spans="1:28" x14ac:dyDescent="0.3">
      <c r="A3382" s="14">
        <v>1</v>
      </c>
      <c r="B3382" s="14">
        <v>1</v>
      </c>
      <c r="C3382" s="15" t="s">
        <v>21378</v>
      </c>
      <c r="D3382" s="15" t="s">
        <v>21378</v>
      </c>
      <c r="E3382" s="15">
        <v>45558</v>
      </c>
      <c r="F3382" s="15" t="s">
        <v>21379</v>
      </c>
      <c r="G3382" s="15">
        <v>45506</v>
      </c>
      <c r="H3382" s="15">
        <v>45690</v>
      </c>
      <c r="I3382" s="15" t="s">
        <v>21380</v>
      </c>
      <c r="J3382" s="15" t="s">
        <v>21381</v>
      </c>
      <c r="K3382" s="15" t="s">
        <v>45605</v>
      </c>
      <c r="L3382" s="15" t="s">
        <v>103</v>
      </c>
      <c r="M3382" s="15" t="s">
        <v>890</v>
      </c>
      <c r="N3382" s="14">
        <v>2021</v>
      </c>
      <c r="O3382" s="15" t="s">
        <v>21382</v>
      </c>
      <c r="P3382" s="15" t="s">
        <v>106</v>
      </c>
      <c r="Q3382" s="15" t="s">
        <v>47019</v>
      </c>
      <c r="R3382" s="15" t="s">
        <v>21383</v>
      </c>
      <c r="S3382" s="15" t="s">
        <v>21384</v>
      </c>
      <c r="T3382" s="15" t="s">
        <v>174</v>
      </c>
      <c r="U3382" s="15" t="s">
        <v>53</v>
      </c>
      <c r="V3382" s="15" t="s">
        <v>45770</v>
      </c>
      <c r="W3382" s="15" t="s">
        <v>1186</v>
      </c>
      <c r="X3382" s="15" t="str">
        <f>_xlfn.XLOOKUP(_LOOKUP[[#This Row],[AdjusterMemberName]],_Adjuster[Adjuster Name],_Adjuster[Email],,0)</f>
        <v>sAkinleye@knightcompany.com</v>
      </c>
      <c r="Y3382" s="15" t="str">
        <f>_xlfn.XLOOKUP(_LOOKUP[[#This Row],[AdjusterMemberName]],_Adjuster[Adjuster Name],_Adjuster[Phone Number],,0)</f>
        <v>424-559-5280</v>
      </c>
      <c r="Z3382" s="15" t="s">
        <v>21385</v>
      </c>
      <c r="AA33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1650 S Gramercy Pl # 12, Los Angeles  CA 90019</v>
      </c>
      <c r="AB3382" s="15"/>
    </row>
    <row r="3383" spans="1:28" x14ac:dyDescent="0.3">
      <c r="A3383" s="14">
        <v>1</v>
      </c>
      <c r="B3383" s="14">
        <v>1</v>
      </c>
      <c r="C3383" s="15" t="s">
        <v>21386</v>
      </c>
      <c r="D3383" s="15" t="s">
        <v>21386</v>
      </c>
      <c r="E3383" s="15">
        <v>45558</v>
      </c>
      <c r="F3383" s="15" t="s">
        <v>21387</v>
      </c>
      <c r="G3383" s="15">
        <v>45533</v>
      </c>
      <c r="H3383" s="15">
        <v>45716</v>
      </c>
      <c r="I3383" s="15" t="s">
        <v>21388</v>
      </c>
      <c r="J3383" s="15" t="s">
        <v>21389</v>
      </c>
      <c r="K3383" s="15" t="s">
        <v>45329</v>
      </c>
      <c r="L3383" s="15" t="s">
        <v>128</v>
      </c>
      <c r="M3383" s="15" t="s">
        <v>129</v>
      </c>
      <c r="N3383" s="14">
        <v>2018</v>
      </c>
      <c r="O3383" s="15" t="s">
        <v>21390</v>
      </c>
      <c r="P3383" s="15" t="s">
        <v>106</v>
      </c>
      <c r="Q3383" s="15" t="s">
        <v>47073</v>
      </c>
      <c r="R3383" s="15" t="s">
        <v>21391</v>
      </c>
      <c r="S3383" s="15" t="s">
        <v>21392</v>
      </c>
      <c r="T3383" s="15" t="s">
        <v>234</v>
      </c>
      <c r="U3383" s="15" t="s">
        <v>53</v>
      </c>
      <c r="V3383" s="15" t="s">
        <v>45436</v>
      </c>
      <c r="W3383" s="15" t="s">
        <v>3307</v>
      </c>
      <c r="X3383" s="15" t="e">
        <f>_xlfn.XLOOKUP(_LOOKUP[[#This Row],[AdjusterMemberName]],_Adjuster[Adjuster Name],_Adjuster[Email],,0)</f>
        <v>#N/A</v>
      </c>
      <c r="Y3383" s="15" t="e">
        <f>_xlfn.XLOOKUP(_LOOKUP[[#This Row],[AdjusterMemberName]],_Adjuster[Adjuster Name],_Adjuster[Phone Number],,0)</f>
        <v>#N/A</v>
      </c>
      <c r="Z3383" s="15" t="s">
        <v>21393</v>
      </c>
      <c r="AA33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7800 Wilcox Ave Apt 6, Cudahy  CA 90201</v>
      </c>
      <c r="AB3383" s="15"/>
    </row>
    <row r="3384" spans="1:28" x14ac:dyDescent="0.3">
      <c r="A3384" s="14">
        <v>1</v>
      </c>
      <c r="B3384" s="14">
        <v>1</v>
      </c>
      <c r="C3384" s="15" t="s">
        <v>21394</v>
      </c>
      <c r="D3384" s="15" t="s">
        <v>21394</v>
      </c>
      <c r="E3384" s="15">
        <v>45558</v>
      </c>
      <c r="F3384" s="15" t="s">
        <v>21395</v>
      </c>
      <c r="G3384" s="15">
        <v>45476</v>
      </c>
      <c r="H3384" s="15">
        <v>45660</v>
      </c>
      <c r="I3384" s="15" t="s">
        <v>21396</v>
      </c>
      <c r="J3384" s="15" t="s">
        <v>21397</v>
      </c>
      <c r="K3384" s="15" t="s">
        <v>45407</v>
      </c>
      <c r="L3384" s="15" t="s">
        <v>128</v>
      </c>
      <c r="M3384" s="15" t="s">
        <v>2179</v>
      </c>
      <c r="N3384" s="14">
        <v>2022</v>
      </c>
      <c r="O3384" s="15" t="s">
        <v>21398</v>
      </c>
      <c r="P3384" s="15" t="s">
        <v>106</v>
      </c>
      <c r="Q3384" s="15" t="s">
        <v>47073</v>
      </c>
      <c r="R3384" s="15" t="s">
        <v>21399</v>
      </c>
      <c r="S3384" s="15" t="s">
        <v>21400</v>
      </c>
      <c r="T3384" s="15" t="s">
        <v>174</v>
      </c>
      <c r="U3384" s="15" t="s">
        <v>53</v>
      </c>
      <c r="V3384" s="15" t="s">
        <v>45367</v>
      </c>
      <c r="W3384" s="15" t="s">
        <v>367</v>
      </c>
      <c r="X3384" s="15" t="str">
        <f>_xlfn.XLOOKUP(_LOOKUP[[#This Row],[AdjusterMemberName]],_Adjuster[Adjuster Name],_Adjuster[Email],,0)</f>
        <v>dHernandez4@knightcompany.com</v>
      </c>
      <c r="Y3384" s="15" t="str">
        <f>_xlfn.XLOOKUP(_LOOKUP[[#This Row],[AdjusterMemberName]],_Adjuster[Adjuster Name],_Adjuster[Phone Number],,0)</f>
        <v>323-315-7819</v>
      </c>
      <c r="Z3384" s="15" t="s">
        <v>21401</v>
      </c>
      <c r="AA33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1668 E Mlk Blvd, Los Angeles  CA 90011</v>
      </c>
      <c r="AB3384" s="15"/>
    </row>
    <row r="3385" spans="1:28" x14ac:dyDescent="0.3">
      <c r="A3385" s="14">
        <v>1</v>
      </c>
      <c r="B3385" s="14">
        <v>1</v>
      </c>
      <c r="C3385" s="15" t="s">
        <v>21416</v>
      </c>
      <c r="D3385" s="15" t="s">
        <v>21416</v>
      </c>
      <c r="E3385" s="15">
        <v>45558</v>
      </c>
      <c r="F3385" s="15" t="s">
        <v>21417</v>
      </c>
      <c r="G3385" s="15">
        <v>45505</v>
      </c>
      <c r="H3385" s="15">
        <v>45689</v>
      </c>
      <c r="I3385" s="15" t="s">
        <v>21418</v>
      </c>
      <c r="J3385" s="15" t="s">
        <v>21419</v>
      </c>
      <c r="K3385" s="15" t="s">
        <v>45329</v>
      </c>
      <c r="L3385" s="15" t="s">
        <v>314</v>
      </c>
      <c r="M3385" s="15" t="s">
        <v>978</v>
      </c>
      <c r="N3385" s="14">
        <v>2020</v>
      </c>
      <c r="O3385" s="15" t="s">
        <v>21420</v>
      </c>
      <c r="P3385" s="15" t="s">
        <v>106</v>
      </c>
      <c r="Q3385" s="15" t="s">
        <v>119</v>
      </c>
      <c r="R3385" s="15" t="s">
        <v>21421</v>
      </c>
      <c r="S3385" s="15" t="s">
        <v>21422</v>
      </c>
      <c r="T3385" s="15" t="s">
        <v>5400</v>
      </c>
      <c r="U3385" s="15" t="s">
        <v>53</v>
      </c>
      <c r="V3385" s="15" t="s">
        <v>45536</v>
      </c>
      <c r="W3385" s="15" t="s">
        <v>3184</v>
      </c>
      <c r="X3385" s="15" t="str">
        <f>_xlfn.XLOOKUP(_LOOKUP[[#This Row],[AdjusterMemberName]],_Adjuster[Adjuster Name],_Adjuster[Email],,0)</f>
        <v>mQualls@knightcompany.com</v>
      </c>
      <c r="Y3385" s="15" t="str">
        <f>_xlfn.XLOOKUP(_LOOKUP[[#This Row],[AdjusterMemberName]],_Adjuster[Adjuster Name],_Adjuster[Phone Number],,0)</f>
        <v>424-559-5436</v>
      </c>
      <c r="Z3385" s="15" t="s">
        <v>21423</v>
      </c>
      <c r="AA33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868 S Magnolia Ave Apt 48, El Cajon  CA 92020</v>
      </c>
      <c r="AB3385" s="15">
        <v>45538</v>
      </c>
    </row>
    <row r="3386" spans="1:28" x14ac:dyDescent="0.3">
      <c r="A3386" s="14">
        <v>1</v>
      </c>
      <c r="B3386" s="14">
        <v>1</v>
      </c>
      <c r="C3386" s="15" t="s">
        <v>21533</v>
      </c>
      <c r="D3386" s="15" t="s">
        <v>21533</v>
      </c>
      <c r="E3386" s="15">
        <v>45558</v>
      </c>
      <c r="F3386" s="15" t="s">
        <v>21534</v>
      </c>
      <c r="G3386" s="15">
        <v>45495</v>
      </c>
      <c r="H3386" s="15">
        <v>45679</v>
      </c>
      <c r="I3386" s="15" t="s">
        <v>21535</v>
      </c>
      <c r="J3386" s="15" t="s">
        <v>21536</v>
      </c>
      <c r="K3386" s="15" t="s">
        <v>45489</v>
      </c>
      <c r="L3386" s="15" t="s">
        <v>441</v>
      </c>
      <c r="M3386" s="15" t="s">
        <v>517</v>
      </c>
      <c r="N3386" s="14">
        <v>2017</v>
      </c>
      <c r="O3386" s="15" t="s">
        <v>21537</v>
      </c>
      <c r="P3386" s="15" t="s">
        <v>106</v>
      </c>
      <c r="Q3386" s="15" t="s">
        <v>47006</v>
      </c>
      <c r="R3386" s="15" t="s">
        <v>1429</v>
      </c>
      <c r="S3386" s="15" t="s">
        <v>21538</v>
      </c>
      <c r="T3386" s="15" t="s">
        <v>174</v>
      </c>
      <c r="U3386" s="15" t="s">
        <v>53</v>
      </c>
      <c r="V3386" s="15" t="s">
        <v>45337</v>
      </c>
      <c r="W3386" s="15" t="s">
        <v>264</v>
      </c>
      <c r="X3386" s="15" t="str">
        <f>_xlfn.XLOOKUP(_LOOKUP[[#This Row],[AdjusterMemberName]],_Adjuster[Adjuster Name],_Adjuster[Email],,0)</f>
        <v>sBonnevie@knightcompany.com</v>
      </c>
      <c r="Y3386" s="15" t="str">
        <f>_xlfn.XLOOKUP(_LOOKUP[[#This Row],[AdjusterMemberName]],_Adjuster[Adjuster Name],_Adjuster[Phone Number],,0)</f>
        <v>323-692-4064</v>
      </c>
      <c r="Z3386" s="15" t="s">
        <v>21539</v>
      </c>
      <c r="AA33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504 S Burlington Ave Apt H, Los Angeles  CA 90057</v>
      </c>
      <c r="AB3386" s="15">
        <v>45591</v>
      </c>
    </row>
    <row r="3387" spans="1:28" x14ac:dyDescent="0.3">
      <c r="A3387" s="14">
        <v>1</v>
      </c>
      <c r="B3387" s="14">
        <v>1</v>
      </c>
      <c r="C3387" s="15" t="s">
        <v>22317</v>
      </c>
      <c r="D3387" s="15" t="s">
        <v>22318</v>
      </c>
      <c r="E3387" s="15">
        <v>45558</v>
      </c>
      <c r="F3387" s="15" t="s">
        <v>22319</v>
      </c>
      <c r="G3387" s="15">
        <v>45475</v>
      </c>
      <c r="H3387" s="15">
        <v>45659</v>
      </c>
      <c r="I3387" s="15" t="s">
        <v>22320</v>
      </c>
      <c r="J3387" s="15" t="s">
        <v>22321</v>
      </c>
      <c r="K3387" s="15" t="s">
        <v>46054</v>
      </c>
      <c r="L3387" s="15" t="s">
        <v>314</v>
      </c>
      <c r="M3387" s="15" t="s">
        <v>3946</v>
      </c>
      <c r="N3387" s="14">
        <v>2014</v>
      </c>
      <c r="O3387" s="15" t="s">
        <v>22322</v>
      </c>
      <c r="P3387" s="15" t="s">
        <v>106</v>
      </c>
      <c r="Q3387" s="15" t="s">
        <v>47006</v>
      </c>
      <c r="R3387" s="15" t="s">
        <v>22323</v>
      </c>
      <c r="S3387" s="15" t="s">
        <v>22324</v>
      </c>
      <c r="T3387" s="15" t="s">
        <v>308</v>
      </c>
      <c r="U3387" s="15" t="s">
        <v>53</v>
      </c>
      <c r="V3387" s="15" t="s">
        <v>45530</v>
      </c>
      <c r="W3387" s="15" t="s">
        <v>3307</v>
      </c>
      <c r="X3387" s="15" t="e">
        <f>_xlfn.XLOOKUP(_LOOKUP[[#This Row],[AdjusterMemberName]],_Adjuster[Adjuster Name],_Adjuster[Email],,0)</f>
        <v>#N/A</v>
      </c>
      <c r="Y3387" s="15" t="e">
        <f>_xlfn.XLOOKUP(_LOOKUP[[#This Row],[AdjusterMemberName]],_Adjuster[Adjuster Name],_Adjuster[Phone Number],,0)</f>
        <v>#N/A</v>
      </c>
      <c r="Z3387" s="15" t="s">
        <v>22325</v>
      </c>
      <c r="AA33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5731 Willard Way, Riverside  CA 92504</v>
      </c>
      <c r="AB3387" s="15"/>
    </row>
    <row r="3388" spans="1:28" x14ac:dyDescent="0.3">
      <c r="A3388" s="14">
        <v>1</v>
      </c>
      <c r="B3388" s="14">
        <v>1</v>
      </c>
      <c r="C3388" s="15" t="s">
        <v>21289</v>
      </c>
      <c r="D3388" s="15" t="s">
        <v>21289</v>
      </c>
      <c r="E3388" s="15">
        <v>45557</v>
      </c>
      <c r="F3388" s="15" t="s">
        <v>21290</v>
      </c>
      <c r="G3388" s="15">
        <v>45524</v>
      </c>
      <c r="H3388" s="15">
        <v>45708</v>
      </c>
      <c r="I3388" s="15" t="s">
        <v>21291</v>
      </c>
      <c r="J3388" s="15" t="s">
        <v>21292</v>
      </c>
      <c r="K3388" s="15" t="s">
        <v>45442</v>
      </c>
      <c r="L3388" s="15" t="s">
        <v>128</v>
      </c>
      <c r="M3388" s="15" t="s">
        <v>21293</v>
      </c>
      <c r="N3388" s="14">
        <v>2019</v>
      </c>
      <c r="O3388" s="15" t="s">
        <v>21294</v>
      </c>
      <c r="P3388" s="15" t="s">
        <v>106</v>
      </c>
      <c r="Q3388" s="15" t="s">
        <v>47050</v>
      </c>
      <c r="R3388" s="15" t="s">
        <v>21295</v>
      </c>
      <c r="S3388" s="15" t="s">
        <v>21296</v>
      </c>
      <c r="T3388" s="15" t="s">
        <v>5400</v>
      </c>
      <c r="U3388" s="15" t="s">
        <v>53</v>
      </c>
      <c r="V3388" s="15" t="s">
        <v>45536</v>
      </c>
      <c r="W3388" s="15" t="s">
        <v>1624</v>
      </c>
      <c r="X3388" s="15" t="e">
        <f>_xlfn.XLOOKUP(_LOOKUP[[#This Row],[AdjusterMemberName]],_Adjuster[Adjuster Name],_Adjuster[Email],,0)</f>
        <v>#N/A</v>
      </c>
      <c r="Y3388" s="15" t="e">
        <f>_xlfn.XLOOKUP(_LOOKUP[[#This Row],[AdjusterMemberName]],_Adjuster[Adjuster Name],_Adjuster[Phone Number],,0)</f>
        <v>#N/A</v>
      </c>
      <c r="Z3388" s="15" t="s">
        <v>21297</v>
      </c>
      <c r="AA33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325 Parkett Ln Apt 6, El Cajon  CA 92020</v>
      </c>
      <c r="AB3388" s="15"/>
    </row>
    <row r="3389" spans="1:28" x14ac:dyDescent="0.3">
      <c r="A3389" s="14">
        <v>1</v>
      </c>
      <c r="B3389" s="14">
        <v>1</v>
      </c>
      <c r="C3389" s="15" t="s">
        <v>21343</v>
      </c>
      <c r="D3389" s="15" t="s">
        <v>21343</v>
      </c>
      <c r="E3389" s="15">
        <v>45557</v>
      </c>
      <c r="F3389" s="15" t="s">
        <v>21344</v>
      </c>
      <c r="G3389" s="15">
        <v>45413</v>
      </c>
      <c r="H3389" s="15">
        <v>45597</v>
      </c>
      <c r="I3389" s="15" t="s">
        <v>21345</v>
      </c>
      <c r="J3389" s="15" t="s">
        <v>21346</v>
      </c>
      <c r="K3389" s="15" t="s">
        <v>45493</v>
      </c>
      <c r="L3389" s="15" t="s">
        <v>281</v>
      </c>
      <c r="M3389" s="15" t="s">
        <v>526</v>
      </c>
      <c r="N3389" s="14">
        <v>2017</v>
      </c>
      <c r="O3389" s="15" t="s">
        <v>21347</v>
      </c>
      <c r="P3389" s="15" t="s">
        <v>106</v>
      </c>
      <c r="Q3389" s="15" t="s">
        <v>47019</v>
      </c>
      <c r="R3389" s="15" t="s">
        <v>21348</v>
      </c>
      <c r="S3389" s="15" t="s">
        <v>21349</v>
      </c>
      <c r="T3389" s="15" t="s">
        <v>4596</v>
      </c>
      <c r="U3389" s="15" t="s">
        <v>53</v>
      </c>
      <c r="V3389" s="15" t="s">
        <v>45485</v>
      </c>
      <c r="W3389" s="15" t="s">
        <v>1624</v>
      </c>
      <c r="X3389" s="15" t="e">
        <f>_xlfn.XLOOKUP(_LOOKUP[[#This Row],[AdjusterMemberName]],_Adjuster[Adjuster Name],_Adjuster[Email],,0)</f>
        <v>#N/A</v>
      </c>
      <c r="Y3389" s="15" t="e">
        <f>_xlfn.XLOOKUP(_LOOKUP[[#This Row],[AdjusterMemberName]],_Adjuster[Adjuster Name],_Adjuster[Phone Number],,0)</f>
        <v>#N/A</v>
      </c>
      <c r="Z3389" s="15" t="s">
        <v>21350</v>
      </c>
      <c r="AA33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1033 Broad Ave Apt 206, Wilmington  CA 90744</v>
      </c>
      <c r="AB3389" s="15"/>
    </row>
    <row r="3390" spans="1:28" x14ac:dyDescent="0.3">
      <c r="A3390" s="14">
        <v>1</v>
      </c>
      <c r="B3390" s="14">
        <v>1</v>
      </c>
      <c r="C3390" s="15" t="s">
        <v>16811</v>
      </c>
      <c r="D3390" s="15" t="s">
        <v>16811</v>
      </c>
      <c r="E3390" s="15">
        <v>45557</v>
      </c>
      <c r="F3390" s="15" t="s">
        <v>21357</v>
      </c>
      <c r="G3390" s="15">
        <v>45502</v>
      </c>
      <c r="H3390" s="15">
        <v>45686</v>
      </c>
      <c r="I3390" s="15" t="s">
        <v>21358</v>
      </c>
      <c r="J3390" s="15" t="s">
        <v>21359</v>
      </c>
      <c r="K3390" s="15" t="s">
        <v>45838</v>
      </c>
      <c r="L3390" s="15" t="s">
        <v>128</v>
      </c>
      <c r="M3390" s="15" t="s">
        <v>129</v>
      </c>
      <c r="N3390" s="14">
        <v>2024</v>
      </c>
      <c r="O3390" s="15" t="s">
        <v>21360</v>
      </c>
      <c r="P3390" s="15" t="s">
        <v>106</v>
      </c>
      <c r="Q3390" s="15" t="s">
        <v>47019</v>
      </c>
      <c r="R3390" s="15" t="s">
        <v>16817</v>
      </c>
      <c r="S3390" s="15" t="s">
        <v>16818</v>
      </c>
      <c r="T3390" s="15" t="s">
        <v>174</v>
      </c>
      <c r="U3390" s="15" t="s">
        <v>53</v>
      </c>
      <c r="V3390" s="15" t="s">
        <v>45508</v>
      </c>
      <c r="W3390" s="15" t="s">
        <v>3114</v>
      </c>
      <c r="X3390" s="15" t="str">
        <f>_xlfn.XLOOKUP(_LOOKUP[[#This Row],[AdjusterMemberName]],_Adjuster[Adjuster Name],_Adjuster[Email],,0)</f>
        <v>eExmundo@knightcompany.com</v>
      </c>
      <c r="Y3390" s="15" t="str">
        <f>_xlfn.XLOOKUP(_LOOKUP[[#This Row],[AdjusterMemberName]],_Adjuster[Adjuster Name],_Adjuster[Phone Number],,0)</f>
        <v>424-559-5400</v>
      </c>
      <c r="Z3390" s="15" t="s">
        <v>16819</v>
      </c>
      <c r="AA33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649 E 111Th Pl, Los Angeles  CA 90059</v>
      </c>
      <c r="AB3390" s="15"/>
    </row>
    <row r="3391" spans="1:28" x14ac:dyDescent="0.3">
      <c r="A3391" s="14">
        <v>1</v>
      </c>
      <c r="B3391" s="14">
        <v>1</v>
      </c>
      <c r="C3391" s="15" t="s">
        <v>21272</v>
      </c>
      <c r="D3391" s="15" t="s">
        <v>21273</v>
      </c>
      <c r="E3391" s="15">
        <v>45556</v>
      </c>
      <c r="F3391" s="15" t="s">
        <v>21274</v>
      </c>
      <c r="G3391" s="15">
        <v>45464</v>
      </c>
      <c r="H3391" s="15">
        <v>45647</v>
      </c>
      <c r="I3391" s="15" t="s">
        <v>21275</v>
      </c>
      <c r="J3391" s="15" t="s">
        <v>21276</v>
      </c>
      <c r="K3391" s="15" t="s">
        <v>45336</v>
      </c>
      <c r="L3391" s="15" t="s">
        <v>128</v>
      </c>
      <c r="M3391" s="15" t="s">
        <v>129</v>
      </c>
      <c r="N3391" s="14">
        <v>2024</v>
      </c>
      <c r="O3391" s="15" t="s">
        <v>21277</v>
      </c>
      <c r="P3391" s="15" t="s">
        <v>106</v>
      </c>
      <c r="Q3391" s="15" t="s">
        <v>47093</v>
      </c>
      <c r="R3391" s="15" t="s">
        <v>21278</v>
      </c>
      <c r="S3391" s="15" t="s">
        <v>21279</v>
      </c>
      <c r="T3391" s="15" t="s">
        <v>811</v>
      </c>
      <c r="U3391" s="15" t="s">
        <v>53</v>
      </c>
      <c r="V3391" s="15" t="s">
        <v>45837</v>
      </c>
      <c r="W3391" s="15" t="s">
        <v>1544</v>
      </c>
      <c r="X3391" s="15" t="str">
        <f>_xlfn.XLOOKUP(_LOOKUP[[#This Row],[AdjusterMemberName]],_Adjuster[Adjuster Name],_Adjuster[Email],,0)</f>
        <v>CRodriguez5@knightcompany.com</v>
      </c>
      <c r="Y3391" s="15" t="str">
        <f>_xlfn.XLOOKUP(_LOOKUP[[#This Row],[AdjusterMemberName]],_Adjuster[Adjuster Name],_Adjuster[Phone Number],,0)</f>
        <v>323-456-1708</v>
      </c>
      <c r="Z3391" s="15" t="s">
        <v>21280</v>
      </c>
      <c r="AA33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2460 Cannonade Ct, Perris  CA 92571</v>
      </c>
      <c r="AB3391" s="15"/>
    </row>
    <row r="3392" spans="1:28" x14ac:dyDescent="0.3">
      <c r="A3392" s="14">
        <v>1</v>
      </c>
      <c r="B3392" s="14">
        <v>1</v>
      </c>
      <c r="C3392" s="15" t="s">
        <v>14192</v>
      </c>
      <c r="D3392" s="15" t="s">
        <v>14192</v>
      </c>
      <c r="E3392" s="15">
        <v>45556</v>
      </c>
      <c r="F3392" s="15" t="s">
        <v>14193</v>
      </c>
      <c r="G3392" s="15">
        <v>45380</v>
      </c>
      <c r="H3392" s="15">
        <v>45564</v>
      </c>
      <c r="I3392" s="15" t="s">
        <v>21298</v>
      </c>
      <c r="J3392" s="15" t="s">
        <v>21299</v>
      </c>
      <c r="K3392" s="15" t="s">
        <v>45334</v>
      </c>
      <c r="L3392" s="15" t="s">
        <v>91</v>
      </c>
      <c r="M3392" s="15" t="s">
        <v>21300</v>
      </c>
      <c r="N3392" s="14">
        <v>2000</v>
      </c>
      <c r="O3392" s="15" t="s">
        <v>21301</v>
      </c>
      <c r="P3392" s="15" t="s">
        <v>106</v>
      </c>
      <c r="Q3392" s="15" t="s">
        <v>47081</v>
      </c>
      <c r="R3392" s="15" t="s">
        <v>14197</v>
      </c>
      <c r="S3392" s="15" t="s">
        <v>14198</v>
      </c>
      <c r="T3392" s="15" t="s">
        <v>592</v>
      </c>
      <c r="U3392" s="15" t="s">
        <v>53</v>
      </c>
      <c r="V3392" s="15" t="s">
        <v>45376</v>
      </c>
      <c r="W3392" s="15" t="s">
        <v>1186</v>
      </c>
      <c r="X3392" s="15" t="str">
        <f>_xlfn.XLOOKUP(_LOOKUP[[#This Row],[AdjusterMemberName]],_Adjuster[Adjuster Name],_Adjuster[Email],,0)</f>
        <v>sAkinleye@knightcompany.com</v>
      </c>
      <c r="Y3392" s="15" t="str">
        <f>_xlfn.XLOOKUP(_LOOKUP[[#This Row],[AdjusterMemberName]],_Adjuster[Adjuster Name],_Adjuster[Phone Number],,0)</f>
        <v>424-559-5280</v>
      </c>
      <c r="Z3392" s="15" t="s">
        <v>14199</v>
      </c>
      <c r="AA33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16632 Sequoia St Apt A, Hesperia  CA 92345</v>
      </c>
      <c r="AB3392" s="15"/>
    </row>
    <row r="3393" spans="1:28" x14ac:dyDescent="0.3">
      <c r="A3393" s="14">
        <v>1</v>
      </c>
      <c r="B3393" s="14">
        <v>1</v>
      </c>
      <c r="C3393" s="15" t="s">
        <v>21302</v>
      </c>
      <c r="D3393" s="15" t="s">
        <v>21303</v>
      </c>
      <c r="E3393" s="15">
        <v>45556</v>
      </c>
      <c r="F3393" s="15" t="s">
        <v>21304</v>
      </c>
      <c r="G3393" s="15">
        <v>45430</v>
      </c>
      <c r="H3393" s="15">
        <v>45614</v>
      </c>
      <c r="I3393" s="15" t="s">
        <v>21305</v>
      </c>
      <c r="J3393" s="15" t="s">
        <v>21306</v>
      </c>
      <c r="K3393" s="15" t="s">
        <v>45763</v>
      </c>
      <c r="L3393" s="15" t="s">
        <v>116</v>
      </c>
      <c r="M3393" s="15" t="s">
        <v>1550</v>
      </c>
      <c r="N3393" s="14">
        <v>2013</v>
      </c>
      <c r="O3393" s="15" t="s">
        <v>21307</v>
      </c>
      <c r="P3393" s="15" t="s">
        <v>106</v>
      </c>
      <c r="Q3393" s="15" t="s">
        <v>47162</v>
      </c>
      <c r="R3393" s="15" t="s">
        <v>21308</v>
      </c>
      <c r="S3393" s="15" t="s">
        <v>21309</v>
      </c>
      <c r="T3393" s="15" t="s">
        <v>144</v>
      </c>
      <c r="U3393" s="15" t="s">
        <v>53</v>
      </c>
      <c r="V3393" s="15" t="s">
        <v>45478</v>
      </c>
      <c r="W3393" s="15" t="s">
        <v>367</v>
      </c>
      <c r="X3393" s="15" t="str">
        <f>_xlfn.XLOOKUP(_LOOKUP[[#This Row],[AdjusterMemberName]],_Adjuster[Adjuster Name],_Adjuster[Email],,0)</f>
        <v>dHernandez4@knightcompany.com</v>
      </c>
      <c r="Y3393" s="15" t="str">
        <f>_xlfn.XLOOKUP(_LOOKUP[[#This Row],[AdjusterMemberName]],_Adjuster[Adjuster Name],_Adjuster[Phone Number],,0)</f>
        <v>323-315-7819</v>
      </c>
      <c r="Z3393" s="15" t="s">
        <v>21310</v>
      </c>
      <c r="AA33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2507 Story Rd, San Jose  CA 95122</v>
      </c>
      <c r="AB3393" s="15"/>
    </row>
    <row r="3394" spans="1:28" x14ac:dyDescent="0.3">
      <c r="A3394" s="14">
        <v>1</v>
      </c>
      <c r="B3394" s="14">
        <v>1</v>
      </c>
      <c r="C3394" s="15" t="s">
        <v>21311</v>
      </c>
      <c r="D3394" s="15" t="s">
        <v>21311</v>
      </c>
      <c r="E3394" s="15">
        <v>45556</v>
      </c>
      <c r="F3394" s="15" t="s">
        <v>21312</v>
      </c>
      <c r="G3394" s="15">
        <v>45520</v>
      </c>
      <c r="H3394" s="15">
        <v>45704</v>
      </c>
      <c r="I3394" s="15" t="s">
        <v>21313</v>
      </c>
      <c r="J3394" s="15" t="s">
        <v>21314</v>
      </c>
      <c r="K3394" s="15" t="s">
        <v>45640</v>
      </c>
      <c r="L3394" s="15" t="s">
        <v>103</v>
      </c>
      <c r="M3394" s="15" t="s">
        <v>104</v>
      </c>
      <c r="N3394" s="14">
        <v>2020</v>
      </c>
      <c r="O3394" s="15" t="s">
        <v>21315</v>
      </c>
      <c r="P3394" s="15" t="s">
        <v>106</v>
      </c>
      <c r="Q3394" s="15" t="s">
        <v>47019</v>
      </c>
      <c r="R3394" s="15" t="s">
        <v>21316</v>
      </c>
      <c r="S3394" s="15" t="s">
        <v>21317</v>
      </c>
      <c r="T3394" s="15" t="s">
        <v>3296</v>
      </c>
      <c r="U3394" s="15" t="s">
        <v>53</v>
      </c>
      <c r="V3394" s="15" t="s">
        <v>45819</v>
      </c>
      <c r="W3394" s="15" t="s">
        <v>3307</v>
      </c>
      <c r="X3394" s="15" t="e">
        <f>_xlfn.XLOOKUP(_LOOKUP[[#This Row],[AdjusterMemberName]],_Adjuster[Adjuster Name],_Adjuster[Email],,0)</f>
        <v>#N/A</v>
      </c>
      <c r="Y3394" s="15" t="e">
        <f>_xlfn.XLOOKUP(_LOOKUP[[#This Row],[AdjusterMemberName]],_Adjuster[Adjuster Name],_Adjuster[Phone Number],,0)</f>
        <v>#N/A</v>
      </c>
      <c r="Z3394" s="15" t="s">
        <v>21318</v>
      </c>
      <c r="AA33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5315 E 4Th St, East Los Angeles  CA 90022</v>
      </c>
      <c r="AB3394" s="15"/>
    </row>
    <row r="3395" spans="1:28" x14ac:dyDescent="0.3">
      <c r="A3395" s="14">
        <v>1</v>
      </c>
      <c r="B3395" s="14">
        <v>1</v>
      </c>
      <c r="C3395" s="15" t="s">
        <v>10629</v>
      </c>
      <c r="D3395" s="15" t="s">
        <v>21410</v>
      </c>
      <c r="E3395" s="15">
        <v>45556</v>
      </c>
      <c r="F3395" s="15" t="s">
        <v>21411</v>
      </c>
      <c r="G3395" s="15">
        <v>45509</v>
      </c>
      <c r="H3395" s="15">
        <v>45693</v>
      </c>
      <c r="I3395" s="15" t="s">
        <v>21412</v>
      </c>
      <c r="J3395" s="15" t="s">
        <v>21413</v>
      </c>
      <c r="K3395" s="15" t="s">
        <v>46348</v>
      </c>
      <c r="L3395" s="15" t="s">
        <v>201</v>
      </c>
      <c r="M3395" s="15" t="s">
        <v>21414</v>
      </c>
      <c r="N3395" s="14">
        <v>2017</v>
      </c>
      <c r="O3395" s="15" t="s">
        <v>21415</v>
      </c>
      <c r="P3395" s="15" t="s">
        <v>106</v>
      </c>
      <c r="Q3395" s="15" t="s">
        <v>47006</v>
      </c>
      <c r="R3395" s="15" t="s">
        <v>10635</v>
      </c>
      <c r="S3395" s="15" t="s">
        <v>10636</v>
      </c>
      <c r="T3395" s="15" t="s">
        <v>1636</v>
      </c>
      <c r="U3395" s="15" t="s">
        <v>53</v>
      </c>
      <c r="V3395" s="15" t="s">
        <v>45926</v>
      </c>
      <c r="W3395" s="15" t="s">
        <v>1624</v>
      </c>
      <c r="X3395" s="15" t="e">
        <f>_xlfn.XLOOKUP(_LOOKUP[[#This Row],[AdjusterMemberName]],_Adjuster[Adjuster Name],_Adjuster[Email],,0)</f>
        <v>#N/A</v>
      </c>
      <c r="Y3395" s="15" t="e">
        <f>_xlfn.XLOOKUP(_LOOKUP[[#This Row],[AdjusterMemberName]],_Adjuster[Adjuster Name],_Adjuster[Phone Number],,0)</f>
        <v>#N/A</v>
      </c>
      <c r="Z3395" s="15" t="s">
        <v>10637</v>
      </c>
      <c r="AA33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29785 Niguel Rd Apt A, Laguna Niguel  CA 92677</v>
      </c>
      <c r="AB3395" s="15">
        <v>45633</v>
      </c>
    </row>
    <row r="3396" spans="1:28" x14ac:dyDescent="0.3">
      <c r="A3396" s="14">
        <v>1</v>
      </c>
      <c r="B3396" s="14">
        <v>1</v>
      </c>
      <c r="C3396" s="15" t="s">
        <v>21440</v>
      </c>
      <c r="D3396" s="15" t="s">
        <v>21441</v>
      </c>
      <c r="E3396" s="15">
        <v>45556</v>
      </c>
      <c r="F3396" s="15" t="s">
        <v>21442</v>
      </c>
      <c r="G3396" s="15">
        <v>45446</v>
      </c>
      <c r="H3396" s="15">
        <v>45629</v>
      </c>
      <c r="I3396" s="15" t="s">
        <v>21443</v>
      </c>
      <c r="J3396" s="15" t="s">
        <v>16468</v>
      </c>
      <c r="K3396" s="15" t="s">
        <v>45493</v>
      </c>
      <c r="L3396" s="15" t="s">
        <v>314</v>
      </c>
      <c r="M3396" s="15" t="s">
        <v>3946</v>
      </c>
      <c r="N3396" s="14">
        <v>2017</v>
      </c>
      <c r="O3396" s="15" t="s">
        <v>21444</v>
      </c>
      <c r="P3396" s="15" t="s">
        <v>106</v>
      </c>
      <c r="Q3396" s="15" t="s">
        <v>47118</v>
      </c>
      <c r="R3396" s="15" t="s">
        <v>21445</v>
      </c>
      <c r="S3396" s="15" t="s">
        <v>21446</v>
      </c>
      <c r="T3396" s="15" t="s">
        <v>849</v>
      </c>
      <c r="U3396" s="15" t="s">
        <v>53</v>
      </c>
      <c r="V3396" s="15" t="s">
        <v>46549</v>
      </c>
      <c r="W3396" s="15" t="s">
        <v>1357</v>
      </c>
      <c r="X3396" s="15" t="str">
        <f>_xlfn.XLOOKUP(_LOOKUP[[#This Row],[AdjusterMemberName]],_Adjuster[Adjuster Name],_Adjuster[Email],,0)</f>
        <v>jRivera1@knightcompany.com</v>
      </c>
      <c r="Y3396" s="15" t="str">
        <f>_xlfn.XLOOKUP(_LOOKUP[[#This Row],[AdjusterMemberName]],_Adjuster[Adjuster Name],_Adjuster[Phone Number],,0)</f>
        <v>424-559-5239</v>
      </c>
      <c r="Z3396" s="15" t="s">
        <v>21447</v>
      </c>
      <c r="AA33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5009 Montoya Ave Apt 49, San Pablo  CA 94805</v>
      </c>
      <c r="AB3396" s="15"/>
    </row>
    <row r="3397" spans="1:28" x14ac:dyDescent="0.3">
      <c r="A3397" s="14">
        <v>1</v>
      </c>
      <c r="B3397" s="14">
        <v>1</v>
      </c>
      <c r="C3397" s="15" t="s">
        <v>7175</v>
      </c>
      <c r="D3397" s="15" t="s">
        <v>7175</v>
      </c>
      <c r="E3397" s="15">
        <v>45556</v>
      </c>
      <c r="F3397" s="15" t="s">
        <v>21592</v>
      </c>
      <c r="G3397" s="15">
        <v>45379</v>
      </c>
      <c r="H3397" s="15">
        <v>45563</v>
      </c>
      <c r="I3397" s="15" t="s">
        <v>21593</v>
      </c>
      <c r="J3397" s="15" t="s">
        <v>21594</v>
      </c>
      <c r="K3397" s="15" t="s">
        <v>45356</v>
      </c>
      <c r="L3397" s="15" t="s">
        <v>103</v>
      </c>
      <c r="M3397" s="15" t="s">
        <v>1336</v>
      </c>
      <c r="N3397" s="14">
        <v>2013</v>
      </c>
      <c r="O3397" s="15" t="s">
        <v>7180</v>
      </c>
      <c r="P3397" s="15" t="s">
        <v>106</v>
      </c>
      <c r="Q3397" s="15" t="s">
        <v>47117</v>
      </c>
      <c r="R3397" s="15" t="s">
        <v>7181</v>
      </c>
      <c r="S3397" s="15" t="s">
        <v>7182</v>
      </c>
      <c r="T3397" s="15" t="s">
        <v>2129</v>
      </c>
      <c r="U3397" s="15" t="s">
        <v>53</v>
      </c>
      <c r="V3397" s="15" t="s">
        <v>45636</v>
      </c>
      <c r="W3397" s="15" t="s">
        <v>54</v>
      </c>
      <c r="X3397" s="15" t="str">
        <f>_xlfn.XLOOKUP(_LOOKUP[[#This Row],[AdjusterMemberName]],_Adjuster[Adjuster Name],_Adjuster[Email],,0)</f>
        <v>JRubalcava@knightcompany.com</v>
      </c>
      <c r="Y3397" s="15" t="str">
        <f>_xlfn.XLOOKUP(_LOOKUP[[#This Row],[AdjusterMemberName]],_Adjuster[Adjuster Name],_Adjuster[Phone Number],,0)</f>
        <v>424-559-5420</v>
      </c>
      <c r="Z3397" s="15" t="s">
        <v>7183</v>
      </c>
      <c r="AA33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26562 Via Mondelo, Mission Viejo  CA 92692</v>
      </c>
      <c r="AB3397" s="15"/>
    </row>
    <row r="3398" spans="1:28" x14ac:dyDescent="0.3">
      <c r="A3398" s="14">
        <v>1</v>
      </c>
      <c r="B3398" s="14">
        <v>1</v>
      </c>
      <c r="C3398" s="15" t="s">
        <v>21188</v>
      </c>
      <c r="D3398" s="15" t="s">
        <v>21188</v>
      </c>
      <c r="E3398" s="15">
        <v>45555</v>
      </c>
      <c r="F3398" s="15" t="s">
        <v>21189</v>
      </c>
      <c r="G3398" s="15">
        <v>45455</v>
      </c>
      <c r="H3398" s="15">
        <v>45638</v>
      </c>
      <c r="I3398" s="15" t="s">
        <v>21190</v>
      </c>
      <c r="J3398" s="15" t="s">
        <v>21191</v>
      </c>
      <c r="K3398" s="15" t="s">
        <v>45341</v>
      </c>
      <c r="L3398" s="15" t="s">
        <v>25</v>
      </c>
      <c r="M3398" s="15" t="s">
        <v>8166</v>
      </c>
      <c r="N3398" s="14">
        <v>2015</v>
      </c>
      <c r="O3398" s="15" t="s">
        <v>21192</v>
      </c>
      <c r="P3398" s="15" t="s">
        <v>106</v>
      </c>
      <c r="Q3398" s="15" t="s">
        <v>47019</v>
      </c>
      <c r="R3398" s="15" t="s">
        <v>21193</v>
      </c>
      <c r="S3398" s="15" t="s">
        <v>21194</v>
      </c>
      <c r="T3398" s="15" t="s">
        <v>12019</v>
      </c>
      <c r="U3398" s="15" t="s">
        <v>53</v>
      </c>
      <c r="V3398" s="15" t="s">
        <v>45972</v>
      </c>
      <c r="W3398" s="15" t="s">
        <v>3307</v>
      </c>
      <c r="X3398" s="15" t="e">
        <f>_xlfn.XLOOKUP(_LOOKUP[[#This Row],[AdjusterMemberName]],_Adjuster[Adjuster Name],_Adjuster[Email],,0)</f>
        <v>#N/A</v>
      </c>
      <c r="Y3398" s="15" t="e">
        <f>_xlfn.XLOOKUP(_LOOKUP[[#This Row],[AdjusterMemberName]],_Adjuster[Adjuster Name],_Adjuster[Phone Number],,0)</f>
        <v>#N/A</v>
      </c>
      <c r="Z3398" s="15" t="s">
        <v>21195</v>
      </c>
      <c r="AA33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14221 Edwards St Apt 85, Westminster  CA 92683</v>
      </c>
      <c r="AB3398" s="15"/>
    </row>
    <row r="3399" spans="1:28" x14ac:dyDescent="0.3">
      <c r="A3399" s="14">
        <v>1</v>
      </c>
      <c r="B3399" s="14">
        <v>1</v>
      </c>
      <c r="C3399" s="15" t="s">
        <v>15607</v>
      </c>
      <c r="D3399" s="15" t="s">
        <v>21208</v>
      </c>
      <c r="E3399" s="15">
        <v>45555</v>
      </c>
      <c r="F3399" s="15" t="s">
        <v>15608</v>
      </c>
      <c r="G3399" s="15">
        <v>45373</v>
      </c>
      <c r="H3399" s="15">
        <v>45557</v>
      </c>
      <c r="I3399" s="15" t="s">
        <v>21209</v>
      </c>
      <c r="J3399" s="15" t="s">
        <v>21210</v>
      </c>
      <c r="K3399" s="15" t="s">
        <v>45735</v>
      </c>
      <c r="L3399" s="15" t="s">
        <v>128</v>
      </c>
      <c r="M3399" s="15" t="s">
        <v>129</v>
      </c>
      <c r="N3399" s="14">
        <v>2015</v>
      </c>
      <c r="O3399" s="15" t="s">
        <v>21211</v>
      </c>
      <c r="P3399" s="15" t="s">
        <v>106</v>
      </c>
      <c r="Q3399" s="15" t="s">
        <v>47065</v>
      </c>
      <c r="R3399" s="15" t="s">
        <v>15612</v>
      </c>
      <c r="S3399" s="15" t="s">
        <v>15613</v>
      </c>
      <c r="T3399" s="15" t="s">
        <v>1782</v>
      </c>
      <c r="U3399" s="15" t="s">
        <v>53</v>
      </c>
      <c r="V3399" s="15" t="s">
        <v>45758</v>
      </c>
      <c r="W3399" s="15" t="s">
        <v>3307</v>
      </c>
      <c r="X3399" s="15" t="e">
        <f>_xlfn.XLOOKUP(_LOOKUP[[#This Row],[AdjusterMemberName]],_Adjuster[Adjuster Name],_Adjuster[Email],,0)</f>
        <v>#N/A</v>
      </c>
      <c r="Y3399" s="15" t="e">
        <f>_xlfn.XLOOKUP(_LOOKUP[[#This Row],[AdjusterMemberName]],_Adjuster[Adjuster Name],_Adjuster[Phone Number],,0)</f>
        <v>#N/A</v>
      </c>
      <c r="Z3399" s="15" t="s">
        <v>15614</v>
      </c>
      <c r="AA33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 E Reeve St, Compton  CA 90220</v>
      </c>
      <c r="AB3399" s="15"/>
    </row>
    <row r="3400" spans="1:28" x14ac:dyDescent="0.3">
      <c r="A3400" s="14">
        <v>1</v>
      </c>
      <c r="B3400" s="14">
        <v>1</v>
      </c>
      <c r="C3400" s="15" t="s">
        <v>21212</v>
      </c>
      <c r="D3400" s="15" t="s">
        <v>21213</v>
      </c>
      <c r="E3400" s="15">
        <v>45555</v>
      </c>
      <c r="F3400" s="15" t="s">
        <v>21214</v>
      </c>
      <c r="G3400" s="15">
        <v>45401</v>
      </c>
      <c r="H3400" s="15">
        <v>45584</v>
      </c>
      <c r="I3400" s="15" t="s">
        <v>21215</v>
      </c>
      <c r="J3400" s="15" t="s">
        <v>21216</v>
      </c>
      <c r="K3400" s="15" t="s">
        <v>45434</v>
      </c>
      <c r="L3400" s="15" t="s">
        <v>281</v>
      </c>
      <c r="M3400" s="15" t="s">
        <v>526</v>
      </c>
      <c r="N3400" s="14">
        <v>2019</v>
      </c>
      <c r="O3400" s="15" t="s">
        <v>21217</v>
      </c>
      <c r="P3400" s="15" t="s">
        <v>106</v>
      </c>
      <c r="Q3400" s="15" t="s">
        <v>47019</v>
      </c>
      <c r="R3400" s="15" t="s">
        <v>17003</v>
      </c>
      <c r="S3400" s="15" t="s">
        <v>21218</v>
      </c>
      <c r="T3400" s="15" t="s">
        <v>174</v>
      </c>
      <c r="U3400" s="15" t="s">
        <v>53</v>
      </c>
      <c r="V3400" s="15" t="s">
        <v>45507</v>
      </c>
      <c r="W3400" s="15" t="s">
        <v>3114</v>
      </c>
      <c r="X3400" s="15" t="str">
        <f>_xlfn.XLOOKUP(_LOOKUP[[#This Row],[AdjusterMemberName]],_Adjuster[Adjuster Name],_Adjuster[Email],,0)</f>
        <v>eExmundo@knightcompany.com</v>
      </c>
      <c r="Y3400" s="15" t="str">
        <f>_xlfn.XLOOKUP(_LOOKUP[[#This Row],[AdjusterMemberName]],_Adjuster[Adjuster Name],_Adjuster[Phone Number],,0)</f>
        <v>424-559-5400</v>
      </c>
      <c r="Z3400" s="15" t="s">
        <v>21219</v>
      </c>
      <c r="AA34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414 N Ardmore Ave Apt 113, Los Angeles  CA 90004</v>
      </c>
      <c r="AB3400" s="15"/>
    </row>
    <row r="3401" spans="1:28" x14ac:dyDescent="0.3">
      <c r="A3401" s="14">
        <v>1</v>
      </c>
      <c r="B3401" s="14">
        <v>1</v>
      </c>
      <c r="C3401" s="15" t="s">
        <v>21235</v>
      </c>
      <c r="D3401" s="15" t="s">
        <v>21235</v>
      </c>
      <c r="E3401" s="15">
        <v>45555</v>
      </c>
      <c r="F3401" s="15" t="s">
        <v>21236</v>
      </c>
      <c r="G3401" s="15">
        <v>45444</v>
      </c>
      <c r="H3401" s="15">
        <v>45627</v>
      </c>
      <c r="I3401" s="15" t="s">
        <v>21237</v>
      </c>
      <c r="J3401" s="15" t="s">
        <v>21238</v>
      </c>
      <c r="K3401" s="15" t="s">
        <v>45506</v>
      </c>
      <c r="L3401" s="15" t="s">
        <v>128</v>
      </c>
      <c r="M3401" s="15" t="s">
        <v>170</v>
      </c>
      <c r="N3401" s="14">
        <v>2003</v>
      </c>
      <c r="O3401" s="15" t="s">
        <v>21239</v>
      </c>
      <c r="P3401" s="15" t="s">
        <v>106</v>
      </c>
      <c r="Q3401" s="15" t="s">
        <v>47092</v>
      </c>
      <c r="R3401" s="15" t="s">
        <v>21240</v>
      </c>
      <c r="S3401" s="15" t="s">
        <v>21241</v>
      </c>
      <c r="T3401" s="15" t="s">
        <v>308</v>
      </c>
      <c r="U3401" s="15" t="s">
        <v>53</v>
      </c>
      <c r="V3401" s="15" t="s">
        <v>45432</v>
      </c>
      <c r="W3401" s="15" t="s">
        <v>3114</v>
      </c>
      <c r="X3401" s="15" t="str">
        <f>_xlfn.XLOOKUP(_LOOKUP[[#This Row],[AdjusterMemberName]],_Adjuster[Adjuster Name],_Adjuster[Email],,0)</f>
        <v>eExmundo@knightcompany.com</v>
      </c>
      <c r="Y3401" s="15" t="str">
        <f>_xlfn.XLOOKUP(_LOOKUP[[#This Row],[AdjusterMemberName]],_Adjuster[Adjuster Name],_Adjuster[Phone Number],,0)</f>
        <v>424-559-5400</v>
      </c>
      <c r="Z3401" s="15" t="s">
        <v>21242</v>
      </c>
      <c r="AA34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9812 County Farm Rd Apt 2202, Riverside  CA 92503</v>
      </c>
      <c r="AB3401" s="15"/>
    </row>
    <row r="3402" spans="1:28" x14ac:dyDescent="0.3">
      <c r="A3402" s="14">
        <v>1</v>
      </c>
      <c r="B3402" s="14">
        <v>1</v>
      </c>
      <c r="C3402" s="15" t="s">
        <v>19938</v>
      </c>
      <c r="D3402" s="15" t="s">
        <v>21243</v>
      </c>
      <c r="E3402" s="15">
        <v>45555</v>
      </c>
      <c r="F3402" s="15" t="s">
        <v>19939</v>
      </c>
      <c r="G3402" s="15">
        <v>45501</v>
      </c>
      <c r="H3402" s="15">
        <v>45685</v>
      </c>
      <c r="I3402" s="15" t="s">
        <v>21244</v>
      </c>
      <c r="J3402" s="15" t="s">
        <v>21245</v>
      </c>
      <c r="K3402" s="15" t="s">
        <v>45732</v>
      </c>
      <c r="L3402" s="15" t="s">
        <v>25</v>
      </c>
      <c r="M3402" s="15" t="s">
        <v>10796</v>
      </c>
      <c r="N3402" s="14">
        <v>2021</v>
      </c>
      <c r="O3402" s="15" t="s">
        <v>21246</v>
      </c>
      <c r="P3402" s="15" t="s">
        <v>106</v>
      </c>
      <c r="Q3402" s="15" t="s">
        <v>47019</v>
      </c>
      <c r="R3402" s="15" t="s">
        <v>3727</v>
      </c>
      <c r="S3402" s="15" t="s">
        <v>19943</v>
      </c>
      <c r="T3402" s="15" t="s">
        <v>4679</v>
      </c>
      <c r="U3402" s="15" t="s">
        <v>53</v>
      </c>
      <c r="V3402" s="15" t="s">
        <v>46073</v>
      </c>
      <c r="W3402" s="15" t="s">
        <v>1658</v>
      </c>
      <c r="X3402" s="15" t="str">
        <f>_xlfn.XLOOKUP(_LOOKUP[[#This Row],[AdjusterMemberName]],_Adjuster[Adjuster Name],_Adjuster[Email],,0)</f>
        <v>RDavila@knightcompany.com</v>
      </c>
      <c r="Y3402" s="15" t="str">
        <f>_xlfn.XLOOKUP(_LOOKUP[[#This Row],[AdjusterMemberName]],_Adjuster[Adjuster Name],_Adjuster[Phone Number],,0)</f>
        <v>424-559-5663</v>
      </c>
      <c r="Z3402" s="15" t="s">
        <v>19944</v>
      </c>
      <c r="AA34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724 W Rosecrans Ave, Gardena  CA 90247</v>
      </c>
      <c r="AB3402" s="15"/>
    </row>
    <row r="3403" spans="1:28" x14ac:dyDescent="0.3">
      <c r="A3403" s="14">
        <v>1</v>
      </c>
      <c r="B3403" s="14">
        <v>1</v>
      </c>
      <c r="C3403" s="15" t="s">
        <v>21256</v>
      </c>
      <c r="D3403" s="15" t="s">
        <v>21256</v>
      </c>
      <c r="E3403" s="15">
        <v>45555</v>
      </c>
      <c r="F3403" s="15" t="s">
        <v>21257</v>
      </c>
      <c r="G3403" s="15">
        <v>45393</v>
      </c>
      <c r="H3403" s="15">
        <v>45576</v>
      </c>
      <c r="I3403" s="15" t="s">
        <v>21258</v>
      </c>
      <c r="J3403" s="15" t="s">
        <v>21259</v>
      </c>
      <c r="K3403" s="15" t="s">
        <v>45458</v>
      </c>
      <c r="L3403" s="15" t="s">
        <v>314</v>
      </c>
      <c r="M3403" s="15" t="s">
        <v>978</v>
      </c>
      <c r="N3403" s="14">
        <v>2019</v>
      </c>
      <c r="O3403" s="15" t="s">
        <v>21260</v>
      </c>
      <c r="P3403" s="15" t="s">
        <v>106</v>
      </c>
      <c r="Q3403" s="15" t="s">
        <v>47093</v>
      </c>
      <c r="R3403" s="15" t="s">
        <v>21261</v>
      </c>
      <c r="S3403" s="15" t="s">
        <v>21262</v>
      </c>
      <c r="T3403" s="15" t="s">
        <v>16345</v>
      </c>
      <c r="U3403" s="15" t="s">
        <v>53</v>
      </c>
      <c r="V3403" s="15" t="s">
        <v>45692</v>
      </c>
      <c r="W3403" s="15" t="s">
        <v>3184</v>
      </c>
      <c r="X3403" s="15" t="str">
        <f>_xlfn.XLOOKUP(_LOOKUP[[#This Row],[AdjusterMemberName]],_Adjuster[Adjuster Name],_Adjuster[Email],,0)</f>
        <v>mQualls@knightcompany.com</v>
      </c>
      <c r="Y3403" s="15" t="str">
        <f>_xlfn.XLOOKUP(_LOOKUP[[#This Row],[AdjusterMemberName]],_Adjuster[Adjuster Name],_Adjuster[Phone Number],,0)</f>
        <v>424-559-5436</v>
      </c>
      <c r="Z3403" s="15" t="s">
        <v>21263</v>
      </c>
      <c r="AA34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193 S Mirage Ave, Lindsay  CA 93247</v>
      </c>
      <c r="AB3403" s="15"/>
    </row>
    <row r="3404" spans="1:28" x14ac:dyDescent="0.3">
      <c r="A3404" s="14">
        <v>1</v>
      </c>
      <c r="B3404" s="14">
        <v>1</v>
      </c>
      <c r="C3404" s="15" t="s">
        <v>21264</v>
      </c>
      <c r="D3404" s="15" t="s">
        <v>21264</v>
      </c>
      <c r="E3404" s="15">
        <v>45555</v>
      </c>
      <c r="F3404" s="15" t="s">
        <v>21265</v>
      </c>
      <c r="G3404" s="15">
        <v>45512</v>
      </c>
      <c r="H3404" s="15">
        <v>45696</v>
      </c>
      <c r="I3404" s="15" t="s">
        <v>21266</v>
      </c>
      <c r="J3404" s="15" t="s">
        <v>21267</v>
      </c>
      <c r="K3404" s="15" t="s">
        <v>45704</v>
      </c>
      <c r="L3404" s="15" t="s">
        <v>128</v>
      </c>
      <c r="M3404" s="15" t="s">
        <v>129</v>
      </c>
      <c r="N3404" s="14">
        <v>2017</v>
      </c>
      <c r="O3404" s="15" t="s">
        <v>21268</v>
      </c>
      <c r="P3404" s="15" t="s">
        <v>106</v>
      </c>
      <c r="Q3404" s="15" t="s">
        <v>47006</v>
      </c>
      <c r="R3404" s="15" t="s">
        <v>21269</v>
      </c>
      <c r="S3404" s="15" t="s">
        <v>21270</v>
      </c>
      <c r="T3404" s="15" t="s">
        <v>592</v>
      </c>
      <c r="U3404" s="15" t="s">
        <v>53</v>
      </c>
      <c r="V3404" s="15" t="s">
        <v>45910</v>
      </c>
      <c r="W3404" s="15" t="s">
        <v>1658</v>
      </c>
      <c r="X3404" s="15" t="str">
        <f>_xlfn.XLOOKUP(_LOOKUP[[#This Row],[AdjusterMemberName]],_Adjuster[Adjuster Name],_Adjuster[Email],,0)</f>
        <v>RDavila@knightcompany.com</v>
      </c>
      <c r="Y3404" s="15" t="str">
        <f>_xlfn.XLOOKUP(_LOOKUP[[#This Row],[AdjusterMemberName]],_Adjuster[Adjuster Name],_Adjuster[Phone Number],,0)</f>
        <v>424-559-5663</v>
      </c>
      <c r="Z3404" s="15" t="s">
        <v>21271</v>
      </c>
      <c r="AA34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13580 W Nolina Dr, Hesperia  CA 92344</v>
      </c>
      <c r="AB3404" s="15"/>
    </row>
    <row r="3405" spans="1:28" x14ac:dyDescent="0.3">
      <c r="A3405" s="14">
        <v>1</v>
      </c>
      <c r="B3405" s="14">
        <v>1</v>
      </c>
      <c r="C3405" s="15" t="s">
        <v>21327</v>
      </c>
      <c r="D3405" s="15" t="s">
        <v>21328</v>
      </c>
      <c r="E3405" s="15">
        <v>45555</v>
      </c>
      <c r="F3405" s="15" t="s">
        <v>21329</v>
      </c>
      <c r="G3405" s="15">
        <v>45378</v>
      </c>
      <c r="H3405" s="15">
        <v>45562</v>
      </c>
      <c r="I3405" s="15" t="s">
        <v>21330</v>
      </c>
      <c r="J3405" s="15" t="s">
        <v>21331</v>
      </c>
      <c r="K3405" s="15" t="s">
        <v>45615</v>
      </c>
      <c r="L3405" s="15" t="s">
        <v>281</v>
      </c>
      <c r="M3405" s="15" t="s">
        <v>9025</v>
      </c>
      <c r="N3405" s="14">
        <v>2023</v>
      </c>
      <c r="O3405" s="15" t="s">
        <v>21332</v>
      </c>
      <c r="P3405" s="15" t="s">
        <v>106</v>
      </c>
      <c r="Q3405" s="15" t="s">
        <v>47188</v>
      </c>
      <c r="R3405" s="15" t="s">
        <v>345</v>
      </c>
      <c r="S3405" s="15" t="s">
        <v>21333</v>
      </c>
      <c r="T3405" s="15" t="s">
        <v>174</v>
      </c>
      <c r="U3405" s="15" t="s">
        <v>53</v>
      </c>
      <c r="V3405" s="15" t="s">
        <v>45662</v>
      </c>
      <c r="W3405" s="15" t="s">
        <v>850</v>
      </c>
      <c r="X3405" s="15" t="e">
        <f>_xlfn.XLOOKUP(_LOOKUP[[#This Row],[AdjusterMemberName]],_Adjuster[Adjuster Name],_Adjuster[Email],,0)</f>
        <v>#N/A</v>
      </c>
      <c r="Y3405" s="15" t="e">
        <f>_xlfn.XLOOKUP(_LOOKUP[[#This Row],[AdjusterMemberName]],_Adjuster[Adjuster Name],_Adjuster[Phone Number],,0)</f>
        <v>#N/A</v>
      </c>
      <c r="Z3405" s="15" t="s">
        <v>21334</v>
      </c>
      <c r="AA34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3460 Percy St, Los Angeles  CA 90023</v>
      </c>
      <c r="AB3405" s="15"/>
    </row>
    <row r="3406" spans="1:28" x14ac:dyDescent="0.3">
      <c r="A3406" s="14">
        <v>1</v>
      </c>
      <c r="B3406" s="14">
        <v>1</v>
      </c>
      <c r="C3406" s="15" t="s">
        <v>21457</v>
      </c>
      <c r="D3406" s="15" t="s">
        <v>21457</v>
      </c>
      <c r="E3406" s="15">
        <v>45555</v>
      </c>
      <c r="F3406" s="15" t="s">
        <v>21458</v>
      </c>
      <c r="G3406" s="15">
        <v>45385</v>
      </c>
      <c r="H3406" s="15">
        <v>45568</v>
      </c>
      <c r="I3406" s="15" t="s">
        <v>21459</v>
      </c>
      <c r="J3406" s="15" t="s">
        <v>21460</v>
      </c>
      <c r="K3406" s="15" t="s">
        <v>45358</v>
      </c>
      <c r="L3406" s="15" t="s">
        <v>1566</v>
      </c>
      <c r="M3406" s="15" t="s">
        <v>5084</v>
      </c>
      <c r="N3406" s="14">
        <v>2018</v>
      </c>
      <c r="O3406" s="15" t="s">
        <v>21461</v>
      </c>
      <c r="P3406" s="15" t="s">
        <v>106</v>
      </c>
      <c r="Q3406" s="15" t="s">
        <v>47019</v>
      </c>
      <c r="R3406" s="15" t="s">
        <v>21462</v>
      </c>
      <c r="S3406" s="15" t="s">
        <v>21463</v>
      </c>
      <c r="T3406" s="15" t="s">
        <v>530</v>
      </c>
      <c r="U3406" s="15" t="s">
        <v>53</v>
      </c>
      <c r="V3406" s="15" t="s">
        <v>45603</v>
      </c>
      <c r="W3406" s="15" t="s">
        <v>850</v>
      </c>
      <c r="X3406" s="15" t="e">
        <f>_xlfn.XLOOKUP(_LOOKUP[[#This Row],[AdjusterMemberName]],_Adjuster[Adjuster Name],_Adjuster[Email],,0)</f>
        <v>#N/A</v>
      </c>
      <c r="Y3406" s="15" t="e">
        <f>_xlfn.XLOOKUP(_LOOKUP[[#This Row],[AdjusterMemberName]],_Adjuster[Adjuster Name],_Adjuster[Phone Number],,0)</f>
        <v>#N/A</v>
      </c>
      <c r="Z3406" s="15" t="s">
        <v>21464</v>
      </c>
      <c r="AA34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15744 Bear Valley Rd Apt 4, Victorville  CA 92395</v>
      </c>
      <c r="AB3406" s="15">
        <v>45556</v>
      </c>
    </row>
    <row r="3407" spans="1:28" x14ac:dyDescent="0.3">
      <c r="A3407" s="14">
        <v>1</v>
      </c>
      <c r="B3407" s="14">
        <v>0</v>
      </c>
      <c r="C3407" s="15" t="s">
        <v>21575</v>
      </c>
      <c r="D3407" s="15" t="s">
        <v>21576</v>
      </c>
      <c r="E3407" s="15">
        <v>45555</v>
      </c>
      <c r="F3407" s="15" t="s">
        <v>21577</v>
      </c>
      <c r="G3407" s="15">
        <v>45530</v>
      </c>
      <c r="H3407" s="15">
        <v>45714</v>
      </c>
      <c r="I3407" s="15" t="s">
        <v>21578</v>
      </c>
      <c r="J3407" s="15" t="s">
        <v>21579</v>
      </c>
      <c r="K3407" s="15" t="s">
        <v>45506</v>
      </c>
      <c r="L3407" s="15" t="s">
        <v>419</v>
      </c>
      <c r="M3407" s="15" t="s">
        <v>18253</v>
      </c>
      <c r="N3407" s="14">
        <v>2004</v>
      </c>
      <c r="O3407" s="15" t="s">
        <v>21580</v>
      </c>
      <c r="P3407" s="15" t="s">
        <v>106</v>
      </c>
      <c r="Q3407" s="15" t="s">
        <v>47065</v>
      </c>
      <c r="R3407" s="15" t="s">
        <v>1559</v>
      </c>
      <c r="S3407" s="15" t="s">
        <v>21581</v>
      </c>
      <c r="T3407" s="15" t="s">
        <v>3342</v>
      </c>
      <c r="U3407" s="15" t="s">
        <v>53</v>
      </c>
      <c r="V3407" s="15" t="s">
        <v>45720</v>
      </c>
      <c r="W3407" s="15" t="s">
        <v>1186</v>
      </c>
      <c r="X3407" s="15" t="str">
        <f>_xlfn.XLOOKUP(_LOOKUP[[#This Row],[AdjusterMemberName]],_Adjuster[Adjuster Name],_Adjuster[Email],,0)</f>
        <v>sAkinleye@knightcompany.com</v>
      </c>
      <c r="Y3407" s="15" t="str">
        <f>_xlfn.XLOOKUP(_LOOKUP[[#This Row],[AdjusterMemberName]],_Adjuster[Adjuster Name],_Adjuster[Phone Number],,0)</f>
        <v>424-559-5280</v>
      </c>
      <c r="Z3407" s="15" t="s">
        <v>21582</v>
      </c>
      <c r="AA34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7456 Penwood Rd, Jurupa Valley  CA 92509</v>
      </c>
      <c r="AB3407" s="15">
        <v>45594</v>
      </c>
    </row>
    <row r="3408" spans="1:28" x14ac:dyDescent="0.3">
      <c r="A3408" s="14">
        <v>1</v>
      </c>
      <c r="B3408" s="14">
        <v>1</v>
      </c>
      <c r="C3408" s="15" t="s">
        <v>23719</v>
      </c>
      <c r="D3408" s="15" t="s">
        <v>23719</v>
      </c>
      <c r="E3408" s="15">
        <v>45555</v>
      </c>
      <c r="F3408" s="15" t="s">
        <v>23720</v>
      </c>
      <c r="G3408" s="15">
        <v>45474</v>
      </c>
      <c r="H3408" s="15">
        <v>45658</v>
      </c>
      <c r="I3408" s="15" t="s">
        <v>23721</v>
      </c>
      <c r="J3408" s="15" t="s">
        <v>23722</v>
      </c>
      <c r="K3408" s="15" t="s">
        <v>45386</v>
      </c>
      <c r="L3408" s="15" t="s">
        <v>229</v>
      </c>
      <c r="M3408" s="15" t="s">
        <v>23723</v>
      </c>
      <c r="N3408" s="14">
        <v>2015</v>
      </c>
      <c r="O3408" s="15" t="s">
        <v>23724</v>
      </c>
      <c r="P3408" s="15" t="s">
        <v>106</v>
      </c>
      <c r="Q3408" s="15" t="s">
        <v>47006</v>
      </c>
      <c r="R3408" s="15" t="s">
        <v>23725</v>
      </c>
      <c r="S3408" s="15" t="s">
        <v>23726</v>
      </c>
      <c r="T3408" s="15" t="s">
        <v>643</v>
      </c>
      <c r="U3408" s="15" t="s">
        <v>53</v>
      </c>
      <c r="V3408" s="15" t="s">
        <v>45866</v>
      </c>
      <c r="W3408" s="15" t="s">
        <v>1624</v>
      </c>
      <c r="X3408" s="15" t="e">
        <f>_xlfn.XLOOKUP(_LOOKUP[[#This Row],[AdjusterMemberName]],_Adjuster[Adjuster Name],_Adjuster[Email],,0)</f>
        <v>#N/A</v>
      </c>
      <c r="Y3408" s="15" t="e">
        <f>_xlfn.XLOOKUP(_LOOKUP[[#This Row],[AdjusterMemberName]],_Adjuster[Adjuster Name],_Adjuster[Phone Number],,0)</f>
        <v>#N/A</v>
      </c>
      <c r="Z3408" s="15" t="s">
        <v>23727</v>
      </c>
      <c r="AA34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2343 Gehringer Dr, Concord  CA 94520</v>
      </c>
      <c r="AB3408" s="15"/>
    </row>
    <row r="3409" spans="1:28" x14ac:dyDescent="0.3">
      <c r="A3409" s="14">
        <v>1</v>
      </c>
      <c r="B3409" s="14">
        <v>1</v>
      </c>
      <c r="C3409" s="15" t="s">
        <v>21127</v>
      </c>
      <c r="D3409" s="15" t="s">
        <v>21128</v>
      </c>
      <c r="E3409" s="15">
        <v>45554</v>
      </c>
      <c r="F3409" s="15" t="s">
        <v>21129</v>
      </c>
      <c r="G3409" s="15">
        <v>45487</v>
      </c>
      <c r="H3409" s="15">
        <v>45671</v>
      </c>
      <c r="I3409" s="15" t="s">
        <v>21130</v>
      </c>
      <c r="J3409" s="15" t="s">
        <v>21131</v>
      </c>
      <c r="K3409" s="15" t="s">
        <v>45493</v>
      </c>
      <c r="L3409" s="15" t="s">
        <v>150</v>
      </c>
      <c r="M3409" s="15" t="s">
        <v>7286</v>
      </c>
      <c r="N3409" s="14">
        <v>2018</v>
      </c>
      <c r="O3409" s="15" t="s">
        <v>21132</v>
      </c>
      <c r="P3409" s="15" t="s">
        <v>106</v>
      </c>
      <c r="Q3409" s="15" t="s">
        <v>47019</v>
      </c>
      <c r="R3409" s="15" t="s">
        <v>2673</v>
      </c>
      <c r="S3409" s="15" t="s">
        <v>21133</v>
      </c>
      <c r="T3409" s="15" t="s">
        <v>308</v>
      </c>
      <c r="U3409" s="15" t="s">
        <v>53</v>
      </c>
      <c r="V3409" s="15" t="s">
        <v>46112</v>
      </c>
      <c r="W3409" s="15" t="s">
        <v>1186</v>
      </c>
      <c r="X3409" s="15" t="str">
        <f>_xlfn.XLOOKUP(_LOOKUP[[#This Row],[AdjusterMemberName]],_Adjuster[Adjuster Name],_Adjuster[Email],,0)</f>
        <v>sAkinleye@knightcompany.com</v>
      </c>
      <c r="Y3409" s="15" t="str">
        <f>_xlfn.XLOOKUP(_LOOKUP[[#This Row],[AdjusterMemberName]],_Adjuster[Adjuster Name],_Adjuster[Phone Number],,0)</f>
        <v>424-559-5280</v>
      </c>
      <c r="Z3409" s="15" t="s">
        <v>21134</v>
      </c>
      <c r="AA34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236 Cliffhill Pl, Riverside  CA 92501</v>
      </c>
      <c r="AB3409" s="15"/>
    </row>
    <row r="3410" spans="1:28" x14ac:dyDescent="0.3">
      <c r="A3410" s="14">
        <v>1</v>
      </c>
      <c r="B3410" s="14">
        <v>1</v>
      </c>
      <c r="C3410" s="15" t="s">
        <v>21152</v>
      </c>
      <c r="D3410" s="15" t="s">
        <v>21153</v>
      </c>
      <c r="E3410" s="15">
        <v>45554</v>
      </c>
      <c r="F3410" s="15" t="s">
        <v>21154</v>
      </c>
      <c r="G3410" s="15">
        <v>45517</v>
      </c>
      <c r="H3410" s="15">
        <v>45701</v>
      </c>
      <c r="I3410" s="15" t="s">
        <v>21155</v>
      </c>
      <c r="J3410" s="15" t="s">
        <v>21156</v>
      </c>
      <c r="K3410" s="15" t="s">
        <v>45998</v>
      </c>
      <c r="L3410" s="15" t="s">
        <v>128</v>
      </c>
      <c r="M3410" s="15" t="s">
        <v>129</v>
      </c>
      <c r="N3410" s="14">
        <v>2025</v>
      </c>
      <c r="O3410" s="15" t="s">
        <v>21157</v>
      </c>
      <c r="P3410" s="15" t="s">
        <v>106</v>
      </c>
      <c r="Q3410" s="15" t="s">
        <v>47079</v>
      </c>
      <c r="R3410" s="15" t="s">
        <v>21158</v>
      </c>
      <c r="S3410" s="15" t="s">
        <v>21159</v>
      </c>
      <c r="T3410" s="15" t="s">
        <v>174</v>
      </c>
      <c r="U3410" s="15" t="s">
        <v>53</v>
      </c>
      <c r="V3410" s="15" t="s">
        <v>45979</v>
      </c>
      <c r="W3410" s="15" t="s">
        <v>367</v>
      </c>
      <c r="X3410" s="15" t="str">
        <f>_xlfn.XLOOKUP(_LOOKUP[[#This Row],[AdjusterMemberName]],_Adjuster[Adjuster Name],_Adjuster[Email],,0)</f>
        <v>dHernandez4@knightcompany.com</v>
      </c>
      <c r="Y3410" s="15" t="str">
        <f>_xlfn.XLOOKUP(_LOOKUP[[#This Row],[AdjusterMemberName]],_Adjuster[Adjuster Name],_Adjuster[Phone Number],,0)</f>
        <v>323-315-7819</v>
      </c>
      <c r="Z3410" s="15" t="s">
        <v>21160</v>
      </c>
      <c r="AA34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7718 1/2 Hobart Blvd, Los Angeles  CA 90047</v>
      </c>
      <c r="AB3410" s="15"/>
    </row>
    <row r="3411" spans="1:28" x14ac:dyDescent="0.3">
      <c r="A3411" s="14">
        <v>1</v>
      </c>
      <c r="B3411" s="14">
        <v>1</v>
      </c>
      <c r="C3411" s="15" t="s">
        <v>21180</v>
      </c>
      <c r="D3411" s="15" t="s">
        <v>21180</v>
      </c>
      <c r="E3411" s="15">
        <v>45554</v>
      </c>
      <c r="F3411" s="15" t="s">
        <v>21181</v>
      </c>
      <c r="G3411" s="15">
        <v>45471</v>
      </c>
      <c r="H3411" s="15">
        <v>45654</v>
      </c>
      <c r="I3411" s="15" t="s">
        <v>21182</v>
      </c>
      <c r="J3411" s="15" t="s">
        <v>21183</v>
      </c>
      <c r="K3411" s="15" t="s">
        <v>45594</v>
      </c>
      <c r="L3411" s="15" t="s">
        <v>430</v>
      </c>
      <c r="M3411" s="15" t="s">
        <v>15678</v>
      </c>
      <c r="N3411" s="14">
        <v>2021</v>
      </c>
      <c r="O3411" s="15" t="s">
        <v>21184</v>
      </c>
      <c r="P3411" s="15" t="s">
        <v>106</v>
      </c>
      <c r="Q3411" s="15" t="s">
        <v>47092</v>
      </c>
      <c r="R3411" s="15" t="s">
        <v>2273</v>
      </c>
      <c r="S3411" s="15" t="s">
        <v>21185</v>
      </c>
      <c r="T3411" s="15" t="s">
        <v>21186</v>
      </c>
      <c r="U3411" s="15" t="s">
        <v>53</v>
      </c>
      <c r="V3411" s="15" t="s">
        <v>45353</v>
      </c>
      <c r="W3411" s="15" t="s">
        <v>264</v>
      </c>
      <c r="X3411" s="15" t="str">
        <f>_xlfn.XLOOKUP(_LOOKUP[[#This Row],[AdjusterMemberName]],_Adjuster[Adjuster Name],_Adjuster[Email],,0)</f>
        <v>sBonnevie@knightcompany.com</v>
      </c>
      <c r="Y3411" s="15" t="str">
        <f>_xlfn.XLOOKUP(_LOOKUP[[#This Row],[AdjusterMemberName]],_Adjuster[Adjuster Name],_Adjuster[Phone Number],,0)</f>
        <v>323-692-4064</v>
      </c>
      <c r="Z3411" s="15" t="s">
        <v>21187</v>
      </c>
      <c r="AA34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11072 Willis Dr, Loma Linda  CA 92354</v>
      </c>
      <c r="AB3411" s="15">
        <v>45626</v>
      </c>
    </row>
    <row r="3412" spans="1:28" x14ac:dyDescent="0.3">
      <c r="A3412" s="14">
        <v>1</v>
      </c>
      <c r="B3412" s="14">
        <v>1</v>
      </c>
      <c r="C3412" s="15" t="s">
        <v>10669</v>
      </c>
      <c r="D3412" s="15" t="s">
        <v>10669</v>
      </c>
      <c r="E3412" s="15">
        <v>45554</v>
      </c>
      <c r="F3412" s="15" t="s">
        <v>21196</v>
      </c>
      <c r="G3412" s="15">
        <v>45471</v>
      </c>
      <c r="H3412" s="15">
        <v>45654</v>
      </c>
      <c r="I3412" s="15" t="s">
        <v>21197</v>
      </c>
      <c r="J3412" s="15" t="s">
        <v>21198</v>
      </c>
      <c r="K3412" s="15" t="s">
        <v>45339</v>
      </c>
      <c r="L3412" s="15" t="s">
        <v>430</v>
      </c>
      <c r="M3412" s="15" t="s">
        <v>431</v>
      </c>
      <c r="N3412" s="14">
        <v>2010</v>
      </c>
      <c r="O3412" s="15" t="s">
        <v>21199</v>
      </c>
      <c r="P3412" s="15" t="s">
        <v>106</v>
      </c>
      <c r="Q3412" s="15" t="s">
        <v>47117</v>
      </c>
      <c r="R3412" s="15" t="s">
        <v>21200</v>
      </c>
      <c r="S3412" s="15" t="s">
        <v>21201</v>
      </c>
      <c r="T3412" s="15" t="s">
        <v>755</v>
      </c>
      <c r="U3412" s="15" t="s">
        <v>53</v>
      </c>
      <c r="V3412" s="15" t="s">
        <v>45740</v>
      </c>
      <c r="W3412" s="15" t="s">
        <v>1049</v>
      </c>
      <c r="X3412" s="15" t="str">
        <f>_xlfn.XLOOKUP(_LOOKUP[[#This Row],[AdjusterMemberName]],_Adjuster[Adjuster Name],_Adjuster[Email],,0)</f>
        <v>cPenate@knightcompany.com</v>
      </c>
      <c r="Y3412" s="15" t="str">
        <f>_xlfn.XLOOKUP(_LOOKUP[[#This Row],[AdjusterMemberName]],_Adjuster[Adjuster Name],_Adjuster[Phone Number],,0)</f>
        <v>424-559-5385</v>
      </c>
      <c r="Z3412" s="15" t="s">
        <v>21202</v>
      </c>
      <c r="AA34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34102 Crenshaw St, Beaumont  CA 92223</v>
      </c>
      <c r="AB3412" s="15">
        <v>45554</v>
      </c>
    </row>
    <row r="3413" spans="1:28" x14ac:dyDescent="0.3">
      <c r="A3413" s="14">
        <v>1</v>
      </c>
      <c r="B3413" s="14">
        <v>1</v>
      </c>
      <c r="C3413" s="15" t="s">
        <v>21281</v>
      </c>
      <c r="D3413" s="15" t="s">
        <v>21281</v>
      </c>
      <c r="E3413" s="15">
        <v>45554</v>
      </c>
      <c r="F3413" s="15" t="s">
        <v>21282</v>
      </c>
      <c r="G3413" s="15">
        <v>45498</v>
      </c>
      <c r="H3413" s="15">
        <v>45682</v>
      </c>
      <c r="I3413" s="15" t="s">
        <v>21283</v>
      </c>
      <c r="J3413" s="15" t="s">
        <v>21284</v>
      </c>
      <c r="K3413" s="15" t="s">
        <v>45332</v>
      </c>
      <c r="L3413" s="15" t="s">
        <v>281</v>
      </c>
      <c r="M3413" s="15" t="s">
        <v>282</v>
      </c>
      <c r="N3413" s="14">
        <v>2013</v>
      </c>
      <c r="O3413" s="15" t="s">
        <v>21285</v>
      </c>
      <c r="P3413" s="15" t="s">
        <v>106</v>
      </c>
      <c r="Q3413" s="15" t="s">
        <v>47079</v>
      </c>
      <c r="R3413" s="15" t="s">
        <v>21286</v>
      </c>
      <c r="S3413" s="15" t="s">
        <v>21287</v>
      </c>
      <c r="T3413" s="15" t="s">
        <v>4967</v>
      </c>
      <c r="U3413" s="15" t="s">
        <v>53</v>
      </c>
      <c r="V3413" s="15" t="s">
        <v>45436</v>
      </c>
      <c r="W3413" s="15" t="s">
        <v>1624</v>
      </c>
      <c r="X3413" s="15" t="e">
        <f>_xlfn.XLOOKUP(_LOOKUP[[#This Row],[AdjusterMemberName]],_Adjuster[Adjuster Name],_Adjuster[Email],,0)</f>
        <v>#N/A</v>
      </c>
      <c r="Y3413" s="15" t="e">
        <f>_xlfn.XLOOKUP(_LOOKUP[[#This Row],[AdjusterMemberName]],_Adjuster[Adjuster Name],_Adjuster[Phone Number],,0)</f>
        <v>#N/A</v>
      </c>
      <c r="Z3413" s="15" t="s">
        <v>21288</v>
      </c>
      <c r="AA34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4712 Florence Ave Apt 28, Bell Gardens  CA 90201</v>
      </c>
      <c r="AB3413" s="15">
        <v>45613</v>
      </c>
    </row>
    <row r="3414" spans="1:28" x14ac:dyDescent="0.3">
      <c r="A3414" s="14">
        <v>1</v>
      </c>
      <c r="B3414" s="14">
        <v>1</v>
      </c>
      <c r="C3414" s="15" t="s">
        <v>21402</v>
      </c>
      <c r="D3414" s="15" t="s">
        <v>21402</v>
      </c>
      <c r="E3414" s="15">
        <v>45554</v>
      </c>
      <c r="F3414" s="15" t="s">
        <v>21403</v>
      </c>
      <c r="G3414" s="15">
        <v>45440</v>
      </c>
      <c r="H3414" s="15">
        <v>45624</v>
      </c>
      <c r="I3414" s="15" t="s">
        <v>21404</v>
      </c>
      <c r="J3414" s="15" t="s">
        <v>21405</v>
      </c>
      <c r="K3414" s="15" t="s">
        <v>45509</v>
      </c>
      <c r="L3414" s="15" t="s">
        <v>25</v>
      </c>
      <c r="M3414" s="15" t="s">
        <v>480</v>
      </c>
      <c r="N3414" s="14">
        <v>2016</v>
      </c>
      <c r="O3414" s="15" t="s">
        <v>21406</v>
      </c>
      <c r="P3414" s="15" t="s">
        <v>106</v>
      </c>
      <c r="Q3414" s="15" t="s">
        <v>47187</v>
      </c>
      <c r="R3414" s="15" t="s">
        <v>21407</v>
      </c>
      <c r="S3414" s="15" t="s">
        <v>21408</v>
      </c>
      <c r="T3414" s="15" t="s">
        <v>2543</v>
      </c>
      <c r="U3414" s="15" t="s">
        <v>53</v>
      </c>
      <c r="V3414" s="15" t="s">
        <v>45387</v>
      </c>
      <c r="W3414" s="15" t="s">
        <v>264</v>
      </c>
      <c r="X3414" s="15" t="str">
        <f>_xlfn.XLOOKUP(_LOOKUP[[#This Row],[AdjusterMemberName]],_Adjuster[Adjuster Name],_Adjuster[Email],,0)</f>
        <v>sBonnevie@knightcompany.com</v>
      </c>
      <c r="Y3414" s="15" t="str">
        <f>_xlfn.XLOOKUP(_LOOKUP[[#This Row],[AdjusterMemberName]],_Adjuster[Adjuster Name],_Adjuster[Phone Number],,0)</f>
        <v>323-692-4064</v>
      </c>
      <c r="Z3414" s="15" t="s">
        <v>21409</v>
      </c>
      <c r="AA34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880 Campus Dr #302, Daly City  CA 94015</v>
      </c>
      <c r="AB3414" s="15">
        <v>45600</v>
      </c>
    </row>
    <row r="3415" spans="1:28" x14ac:dyDescent="0.3">
      <c r="A3415" s="14">
        <v>1</v>
      </c>
      <c r="B3415" s="14">
        <v>1</v>
      </c>
      <c r="C3415" s="15" t="s">
        <v>21601</v>
      </c>
      <c r="D3415" s="15" t="s">
        <v>21601</v>
      </c>
      <c r="E3415" s="15">
        <v>45554</v>
      </c>
      <c r="F3415" s="15" t="s">
        <v>21602</v>
      </c>
      <c r="G3415" s="15">
        <v>45542</v>
      </c>
      <c r="H3415" s="15">
        <v>45723</v>
      </c>
      <c r="I3415" s="15" t="s">
        <v>21603</v>
      </c>
      <c r="J3415" s="15" t="s">
        <v>629</v>
      </c>
      <c r="K3415" s="15" t="s">
        <v>45332</v>
      </c>
      <c r="L3415" s="15" t="s">
        <v>103</v>
      </c>
      <c r="M3415" s="15" t="s">
        <v>304</v>
      </c>
      <c r="N3415" s="14">
        <v>2021</v>
      </c>
      <c r="O3415" s="15" t="s">
        <v>21604</v>
      </c>
      <c r="P3415" s="15" t="s">
        <v>106</v>
      </c>
      <c r="Q3415" s="15" t="s">
        <v>47158</v>
      </c>
      <c r="R3415" s="15" t="s">
        <v>21605</v>
      </c>
      <c r="S3415" s="15" t="s">
        <v>21606</v>
      </c>
      <c r="T3415" s="15" t="s">
        <v>109</v>
      </c>
      <c r="U3415" s="15" t="s">
        <v>53</v>
      </c>
      <c r="V3415" s="15" t="s">
        <v>45418</v>
      </c>
      <c r="W3415" s="15" t="s">
        <v>1624</v>
      </c>
      <c r="X3415" s="15" t="e">
        <f>_xlfn.XLOOKUP(_LOOKUP[[#This Row],[AdjusterMemberName]],_Adjuster[Adjuster Name],_Adjuster[Email],,0)</f>
        <v>#N/A</v>
      </c>
      <c r="Y3415" s="15" t="e">
        <f>_xlfn.XLOOKUP(_LOOKUP[[#This Row],[AdjusterMemberName]],_Adjuster[Adjuster Name],_Adjuster[Phone Number],,0)</f>
        <v>#N/A</v>
      </c>
      <c r="Z3415" s="15" t="s">
        <v>21607</v>
      </c>
      <c r="AA34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28165 Via Princesa Apt B, Murrieta  CA 92591</v>
      </c>
      <c r="AB3415" s="15"/>
    </row>
    <row r="3416" spans="1:28" x14ac:dyDescent="0.3">
      <c r="A3416" s="14">
        <v>1</v>
      </c>
      <c r="B3416" s="14">
        <v>1</v>
      </c>
      <c r="C3416" s="15" t="s">
        <v>21723</v>
      </c>
      <c r="D3416" s="15" t="s">
        <v>21723</v>
      </c>
      <c r="E3416" s="15">
        <v>45554</v>
      </c>
      <c r="F3416" s="15" t="s">
        <v>21724</v>
      </c>
      <c r="G3416" s="15">
        <v>45492</v>
      </c>
      <c r="H3416" s="15">
        <v>45676</v>
      </c>
      <c r="I3416" s="15" t="s">
        <v>21725</v>
      </c>
      <c r="J3416" s="15" t="s">
        <v>21726</v>
      </c>
      <c r="K3416" s="15" t="s">
        <v>45621</v>
      </c>
      <c r="L3416" s="15" t="s">
        <v>128</v>
      </c>
      <c r="M3416" s="15" t="s">
        <v>129</v>
      </c>
      <c r="N3416" s="14">
        <v>2003</v>
      </c>
      <c r="O3416" s="15" t="s">
        <v>21727</v>
      </c>
      <c r="P3416" s="15" t="s">
        <v>106</v>
      </c>
      <c r="Q3416" s="15" t="s">
        <v>47065</v>
      </c>
      <c r="R3416" s="15" t="s">
        <v>21728</v>
      </c>
      <c r="S3416" s="15" t="s">
        <v>21729</v>
      </c>
      <c r="T3416" s="15" t="s">
        <v>122</v>
      </c>
      <c r="U3416" s="15" t="s">
        <v>53</v>
      </c>
      <c r="V3416" s="15" t="s">
        <v>45548</v>
      </c>
      <c r="W3416" s="15" t="s">
        <v>1658</v>
      </c>
      <c r="X3416" s="15" t="str">
        <f>_xlfn.XLOOKUP(_LOOKUP[[#This Row],[AdjusterMemberName]],_Adjuster[Adjuster Name],_Adjuster[Email],,0)</f>
        <v>RDavila@knightcompany.com</v>
      </c>
      <c r="Y3416" s="15" t="str">
        <f>_xlfn.XLOOKUP(_LOOKUP[[#This Row],[AdjusterMemberName]],_Adjuster[Adjuster Name],_Adjuster[Phone Number],,0)</f>
        <v>424-559-5663</v>
      </c>
      <c r="Z3416" s="15" t="s">
        <v>21730</v>
      </c>
      <c r="AA34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25402 Auld Avenue, Hemet  CA 92544</v>
      </c>
      <c r="AB3416" s="15">
        <v>45561</v>
      </c>
    </row>
    <row r="3417" spans="1:28" x14ac:dyDescent="0.3">
      <c r="A3417" s="14">
        <v>1</v>
      </c>
      <c r="B3417" s="14">
        <v>1</v>
      </c>
      <c r="C3417" s="15" t="s">
        <v>21789</v>
      </c>
      <c r="D3417" s="15" t="s">
        <v>21790</v>
      </c>
      <c r="E3417" s="15">
        <v>45554</v>
      </c>
      <c r="F3417" s="15" t="s">
        <v>21791</v>
      </c>
      <c r="G3417" s="15">
        <v>45546</v>
      </c>
      <c r="H3417" s="15">
        <v>45727</v>
      </c>
      <c r="I3417" s="15" t="s">
        <v>21792</v>
      </c>
      <c r="J3417" s="15" t="s">
        <v>21793</v>
      </c>
      <c r="K3417" s="15" t="s">
        <v>45506</v>
      </c>
      <c r="L3417" s="15" t="s">
        <v>314</v>
      </c>
      <c r="M3417" s="15" t="s">
        <v>7214</v>
      </c>
      <c r="N3417" s="14">
        <v>2021</v>
      </c>
      <c r="O3417" s="15" t="s">
        <v>21794</v>
      </c>
      <c r="P3417" s="15" t="s">
        <v>106</v>
      </c>
      <c r="Q3417" s="15" t="s">
        <v>47092</v>
      </c>
      <c r="R3417" s="15" t="s">
        <v>1429</v>
      </c>
      <c r="S3417" s="15" t="s">
        <v>21795</v>
      </c>
      <c r="T3417" s="15" t="s">
        <v>3342</v>
      </c>
      <c r="U3417" s="15" t="s">
        <v>53</v>
      </c>
      <c r="V3417" s="15" t="s">
        <v>45720</v>
      </c>
      <c r="W3417" s="15" t="s">
        <v>264</v>
      </c>
      <c r="X3417" s="15" t="str">
        <f>_xlfn.XLOOKUP(_LOOKUP[[#This Row],[AdjusterMemberName]],_Adjuster[Adjuster Name],_Adjuster[Email],,0)</f>
        <v>sBonnevie@knightcompany.com</v>
      </c>
      <c r="Y3417" s="15" t="str">
        <f>_xlfn.XLOOKUP(_LOOKUP[[#This Row],[AdjusterMemberName]],_Adjuster[Adjuster Name],_Adjuster[Phone Number],,0)</f>
        <v>323-692-4064</v>
      </c>
      <c r="Z3417" s="15" t="s">
        <v>21796</v>
      </c>
      <c r="AA34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3825 Crestmore Rd Spc 356, Jurupa Valley  CA 92509</v>
      </c>
      <c r="AB3417" s="15"/>
    </row>
    <row r="3418" spans="1:28" x14ac:dyDescent="0.3">
      <c r="A3418" s="14">
        <v>1</v>
      </c>
      <c r="B3418" s="14">
        <v>1</v>
      </c>
      <c r="C3418" s="15" t="s">
        <v>11196</v>
      </c>
      <c r="D3418" s="15" t="s">
        <v>11196</v>
      </c>
      <c r="E3418" s="15">
        <v>45553</v>
      </c>
      <c r="F3418" s="15" t="s">
        <v>21038</v>
      </c>
      <c r="G3418" s="15">
        <v>45480</v>
      </c>
      <c r="H3418" s="15">
        <v>45664</v>
      </c>
      <c r="I3418" s="15" t="s">
        <v>21039</v>
      </c>
      <c r="J3418" s="15" t="s">
        <v>21040</v>
      </c>
      <c r="K3418" s="15" t="s">
        <v>46169</v>
      </c>
      <c r="L3418" s="15" t="s">
        <v>128</v>
      </c>
      <c r="M3418" s="15" t="s">
        <v>129</v>
      </c>
      <c r="N3418" s="14">
        <v>2017</v>
      </c>
      <c r="O3418" s="15" t="s">
        <v>21041</v>
      </c>
      <c r="P3418" s="15" t="s">
        <v>106</v>
      </c>
      <c r="Q3418" s="15" t="s">
        <v>47092</v>
      </c>
      <c r="R3418" s="15" t="s">
        <v>931</v>
      </c>
      <c r="S3418" s="15" t="s">
        <v>21042</v>
      </c>
      <c r="T3418" s="15" t="s">
        <v>308</v>
      </c>
      <c r="U3418" s="15" t="s">
        <v>53</v>
      </c>
      <c r="V3418" s="15" t="s">
        <v>45432</v>
      </c>
      <c r="W3418" s="15" t="s">
        <v>1357</v>
      </c>
      <c r="X3418" s="15" t="str">
        <f>_xlfn.XLOOKUP(_LOOKUP[[#This Row],[AdjusterMemberName]],_Adjuster[Adjuster Name],_Adjuster[Email],,0)</f>
        <v>jRivera1@knightcompany.com</v>
      </c>
      <c r="Y3418" s="15" t="str">
        <f>_xlfn.XLOOKUP(_LOOKUP[[#This Row],[AdjusterMemberName]],_Adjuster[Adjuster Name],_Adjuster[Phone Number],,0)</f>
        <v>424-559-5239</v>
      </c>
      <c r="Z3418" s="15" t="s">
        <v>21043</v>
      </c>
      <c r="AA34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9635 Lincoln Ave, Riverside  CA 92503</v>
      </c>
      <c r="AB3418" s="15"/>
    </row>
    <row r="3419" spans="1:28" x14ac:dyDescent="0.3">
      <c r="A3419" s="14">
        <v>1</v>
      </c>
      <c r="B3419" s="14">
        <v>1</v>
      </c>
      <c r="C3419" s="15" t="s">
        <v>21046</v>
      </c>
      <c r="D3419" s="15" t="s">
        <v>21047</v>
      </c>
      <c r="E3419" s="15">
        <v>45553</v>
      </c>
      <c r="F3419" s="15" t="s">
        <v>21048</v>
      </c>
      <c r="G3419" s="15">
        <v>45380</v>
      </c>
      <c r="H3419" s="15">
        <v>45564</v>
      </c>
      <c r="I3419" s="15" t="s">
        <v>21049</v>
      </c>
      <c r="J3419" s="15" t="s">
        <v>21050</v>
      </c>
      <c r="K3419" s="15" t="s">
        <v>45334</v>
      </c>
      <c r="L3419" s="15" t="s">
        <v>103</v>
      </c>
      <c r="M3419" s="15" t="s">
        <v>104</v>
      </c>
      <c r="N3419" s="14">
        <v>2016</v>
      </c>
      <c r="O3419" s="15" t="s">
        <v>21051</v>
      </c>
      <c r="P3419" s="15" t="s">
        <v>106</v>
      </c>
      <c r="Q3419" s="15" t="s">
        <v>47019</v>
      </c>
      <c r="R3419" s="15" t="s">
        <v>21052</v>
      </c>
      <c r="S3419" s="15" t="s">
        <v>21053</v>
      </c>
      <c r="T3419" s="15" t="s">
        <v>1366</v>
      </c>
      <c r="U3419" s="15" t="s">
        <v>53</v>
      </c>
      <c r="V3419" s="15" t="s">
        <v>45671</v>
      </c>
      <c r="W3419" s="15" t="s">
        <v>3307</v>
      </c>
      <c r="X3419" s="15" t="e">
        <f>_xlfn.XLOOKUP(_LOOKUP[[#This Row],[AdjusterMemberName]],_Adjuster[Adjuster Name],_Adjuster[Email],,0)</f>
        <v>#N/A</v>
      </c>
      <c r="Y3419" s="15" t="e">
        <f>_xlfn.XLOOKUP(_LOOKUP[[#This Row],[AdjusterMemberName]],_Adjuster[Adjuster Name],_Adjuster[Phone Number],,0)</f>
        <v>#N/A</v>
      </c>
      <c r="Z3419" s="15" t="s">
        <v>21054</v>
      </c>
      <c r="AA34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1144 Circle City Dr Apt 9, Corona  CA 92879</v>
      </c>
      <c r="AB3419" s="15"/>
    </row>
    <row r="3420" spans="1:28" x14ac:dyDescent="0.3">
      <c r="A3420" s="14">
        <v>1</v>
      </c>
      <c r="B3420" s="14">
        <v>1</v>
      </c>
      <c r="C3420" s="15" t="s">
        <v>21063</v>
      </c>
      <c r="D3420" s="15" t="s">
        <v>21063</v>
      </c>
      <c r="E3420" s="15">
        <v>45553</v>
      </c>
      <c r="F3420" s="15" t="s">
        <v>21064</v>
      </c>
      <c r="G3420" s="15">
        <v>45400</v>
      </c>
      <c r="H3420" s="15">
        <v>45583</v>
      </c>
      <c r="I3420" s="15" t="s">
        <v>21065</v>
      </c>
      <c r="J3420" s="15" t="s">
        <v>21066</v>
      </c>
      <c r="K3420" s="15" t="s">
        <v>46101</v>
      </c>
      <c r="L3420" s="15" t="s">
        <v>128</v>
      </c>
      <c r="M3420" s="15" t="s">
        <v>129</v>
      </c>
      <c r="N3420" s="14">
        <v>2020</v>
      </c>
      <c r="O3420" s="15" t="s">
        <v>21067</v>
      </c>
      <c r="P3420" s="15" t="s">
        <v>106</v>
      </c>
      <c r="Q3420" s="15" t="s">
        <v>47065</v>
      </c>
      <c r="R3420" s="15" t="s">
        <v>2579</v>
      </c>
      <c r="S3420" s="15" t="s">
        <v>21068</v>
      </c>
      <c r="T3420" s="15" t="s">
        <v>5164</v>
      </c>
      <c r="U3420" s="15" t="s">
        <v>53</v>
      </c>
      <c r="V3420" s="15" t="s">
        <v>45637</v>
      </c>
      <c r="W3420" s="15" t="s">
        <v>1186</v>
      </c>
      <c r="X3420" s="15" t="str">
        <f>_xlfn.XLOOKUP(_LOOKUP[[#This Row],[AdjusterMemberName]],_Adjuster[Adjuster Name],_Adjuster[Email],,0)</f>
        <v>sAkinleye@knightcompany.com</v>
      </c>
      <c r="Y3420" s="15" t="str">
        <f>_xlfn.XLOOKUP(_LOOKUP[[#This Row],[AdjusterMemberName]],_Adjuster[Adjuster Name],_Adjuster[Phone Number],,0)</f>
        <v>424-559-5280</v>
      </c>
      <c r="Z3420" s="15" t="s">
        <v>21069</v>
      </c>
      <c r="AA34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30420 Jasmin Valley Dr, Canyon Country  CA 91387</v>
      </c>
      <c r="AB3420" s="15">
        <v>45555</v>
      </c>
    </row>
    <row r="3421" spans="1:28" x14ac:dyDescent="0.3">
      <c r="A3421" s="14">
        <v>1</v>
      </c>
      <c r="B3421" s="14">
        <v>1</v>
      </c>
      <c r="C3421" s="15" t="s">
        <v>21135</v>
      </c>
      <c r="D3421" s="15" t="s">
        <v>21136</v>
      </c>
      <c r="E3421" s="15">
        <v>45553</v>
      </c>
      <c r="F3421" s="15" t="s">
        <v>21137</v>
      </c>
      <c r="G3421" s="15">
        <v>45393</v>
      </c>
      <c r="H3421" s="15">
        <v>45576</v>
      </c>
      <c r="I3421" s="15" t="s">
        <v>21138</v>
      </c>
      <c r="J3421" s="15" t="s">
        <v>21139</v>
      </c>
      <c r="K3421" s="15" t="s">
        <v>45356</v>
      </c>
      <c r="L3421" s="15" t="s">
        <v>128</v>
      </c>
      <c r="M3421" s="15" t="s">
        <v>129</v>
      </c>
      <c r="N3421" s="14">
        <v>2023</v>
      </c>
      <c r="O3421" s="15" t="s">
        <v>21140</v>
      </c>
      <c r="P3421" s="15" t="s">
        <v>106</v>
      </c>
      <c r="Q3421" s="15" t="s">
        <v>47019</v>
      </c>
      <c r="R3421" s="15" t="s">
        <v>21141</v>
      </c>
      <c r="S3421" s="15" t="s">
        <v>21142</v>
      </c>
      <c r="T3421" s="15" t="s">
        <v>1782</v>
      </c>
      <c r="U3421" s="15" t="s">
        <v>53</v>
      </c>
      <c r="V3421" s="15" t="s">
        <v>45807</v>
      </c>
      <c r="W3421" s="15" t="s">
        <v>3307</v>
      </c>
      <c r="X3421" s="15" t="e">
        <f>_xlfn.XLOOKUP(_LOOKUP[[#This Row],[AdjusterMemberName]],_Adjuster[Adjuster Name],_Adjuster[Email],,0)</f>
        <v>#N/A</v>
      </c>
      <c r="Y3421" s="15" t="e">
        <f>_xlfn.XLOOKUP(_LOOKUP[[#This Row],[AdjusterMemberName]],_Adjuster[Adjuster Name],_Adjuster[Phone Number],,0)</f>
        <v>#N/A</v>
      </c>
      <c r="Z3421" s="15" t="s">
        <v>21143</v>
      </c>
      <c r="AA34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3817 E Elizabeth St, Compton  CA 90221</v>
      </c>
      <c r="AB3421" s="15"/>
    </row>
    <row r="3422" spans="1:28" x14ac:dyDescent="0.3">
      <c r="A3422" s="14">
        <v>1</v>
      </c>
      <c r="B3422" s="14">
        <v>1</v>
      </c>
      <c r="C3422" s="15" t="s">
        <v>21170</v>
      </c>
      <c r="D3422" s="15" t="s">
        <v>21171</v>
      </c>
      <c r="E3422" s="15">
        <v>45553</v>
      </c>
      <c r="F3422" s="15" t="s">
        <v>21172</v>
      </c>
      <c r="G3422" s="15">
        <v>45489</v>
      </c>
      <c r="H3422" s="15">
        <v>45673</v>
      </c>
      <c r="I3422" s="15" t="s">
        <v>21173</v>
      </c>
      <c r="J3422" s="15" t="s">
        <v>21174</v>
      </c>
      <c r="K3422" s="15" t="s">
        <v>45332</v>
      </c>
      <c r="L3422" s="15" t="s">
        <v>441</v>
      </c>
      <c r="M3422" s="15" t="s">
        <v>21175</v>
      </c>
      <c r="N3422" s="14">
        <v>2020</v>
      </c>
      <c r="O3422" s="15" t="s">
        <v>21176</v>
      </c>
      <c r="P3422" s="15" t="s">
        <v>106</v>
      </c>
      <c r="Q3422" s="15" t="s">
        <v>47073</v>
      </c>
      <c r="R3422" s="15" t="s">
        <v>21177</v>
      </c>
      <c r="S3422" s="15" t="s">
        <v>21178</v>
      </c>
      <c r="T3422" s="15" t="s">
        <v>174</v>
      </c>
      <c r="U3422" s="15" t="s">
        <v>53</v>
      </c>
      <c r="V3422" s="15" t="s">
        <v>45946</v>
      </c>
      <c r="W3422" s="15" t="s">
        <v>850</v>
      </c>
      <c r="X3422" s="15" t="e">
        <f>_xlfn.XLOOKUP(_LOOKUP[[#This Row],[AdjusterMemberName]],_Adjuster[Adjuster Name],_Adjuster[Email],,0)</f>
        <v>#N/A</v>
      </c>
      <c r="Y3422" s="15" t="e">
        <f>_xlfn.XLOOKUP(_LOOKUP[[#This Row],[AdjusterMemberName]],_Adjuster[Adjuster Name],_Adjuster[Phone Number],,0)</f>
        <v>#N/A</v>
      </c>
      <c r="Z3422" s="15" t="s">
        <v>21179</v>
      </c>
      <c r="AA34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5741 Virginia Ave Apt 211, Los Angeles  CA 90038</v>
      </c>
      <c r="AB3422" s="15"/>
    </row>
    <row r="3423" spans="1:28" x14ac:dyDescent="0.3">
      <c r="A3423" s="14">
        <v>1</v>
      </c>
      <c r="B3423" s="14">
        <v>1</v>
      </c>
      <c r="C3423" s="15" t="s">
        <v>4451</v>
      </c>
      <c r="D3423" s="15" t="s">
        <v>5777</v>
      </c>
      <c r="E3423" s="15">
        <v>45553</v>
      </c>
      <c r="F3423" s="15" t="s">
        <v>21203</v>
      </c>
      <c r="G3423" s="15">
        <v>45394</v>
      </c>
      <c r="H3423" s="15">
        <v>45577</v>
      </c>
      <c r="I3423" s="15" t="s">
        <v>21204</v>
      </c>
      <c r="J3423" s="15" t="s">
        <v>21205</v>
      </c>
      <c r="K3423" s="15" t="s">
        <v>45621</v>
      </c>
      <c r="L3423" s="15" t="s">
        <v>292</v>
      </c>
      <c r="M3423" s="15" t="s">
        <v>21206</v>
      </c>
      <c r="N3423" s="14">
        <v>2004</v>
      </c>
      <c r="O3423" s="15" t="s">
        <v>21207</v>
      </c>
      <c r="P3423" s="15" t="s">
        <v>106</v>
      </c>
      <c r="Q3423" s="15" t="s">
        <v>47079</v>
      </c>
      <c r="R3423" s="15" t="s">
        <v>4456</v>
      </c>
      <c r="S3423" s="15" t="s">
        <v>4457</v>
      </c>
      <c r="T3423" s="15" t="s">
        <v>214</v>
      </c>
      <c r="U3423" s="15" t="s">
        <v>53</v>
      </c>
      <c r="V3423" s="15" t="s">
        <v>46552</v>
      </c>
      <c r="W3423" s="15" t="s">
        <v>3974</v>
      </c>
      <c r="X3423" s="15" t="str">
        <f>_xlfn.XLOOKUP(_LOOKUP[[#This Row],[AdjusterMemberName]],_Adjuster[Adjuster Name],_Adjuster[Email],,0)</f>
        <v>LMiller@knightcompany.com</v>
      </c>
      <c r="Y3423" s="15" t="str">
        <f>_xlfn.XLOOKUP(_LOOKUP[[#This Row],[AdjusterMemberName]],_Adjuster[Adjuster Name],_Adjuster[Phone Number],,0)</f>
        <v>424-559-5378</v>
      </c>
      <c r="Z3423" s="15" t="s">
        <v>4458</v>
      </c>
      <c r="AA34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126 Contra Costa St, Vallejo  CA 94590</v>
      </c>
      <c r="AB3423" s="15"/>
    </row>
    <row r="3424" spans="1:28" x14ac:dyDescent="0.3">
      <c r="A3424" s="14">
        <v>1</v>
      </c>
      <c r="B3424" s="14">
        <v>1</v>
      </c>
      <c r="C3424" s="15" t="s">
        <v>21220</v>
      </c>
      <c r="D3424" s="15" t="s">
        <v>21220</v>
      </c>
      <c r="E3424" s="15">
        <v>45553</v>
      </c>
      <c r="F3424" s="15" t="s">
        <v>21221</v>
      </c>
      <c r="G3424" s="15">
        <v>45394</v>
      </c>
      <c r="H3424" s="15">
        <v>45577</v>
      </c>
      <c r="I3424" s="15" t="s">
        <v>21222</v>
      </c>
      <c r="J3424" s="15" t="s">
        <v>21223</v>
      </c>
      <c r="K3424" s="15" t="s">
        <v>46551</v>
      </c>
      <c r="L3424" s="15" t="s">
        <v>128</v>
      </c>
      <c r="M3424" s="15" t="s">
        <v>129</v>
      </c>
      <c r="N3424" s="14">
        <v>2024</v>
      </c>
      <c r="O3424" s="15" t="s">
        <v>21224</v>
      </c>
      <c r="P3424" s="15" t="s">
        <v>106</v>
      </c>
      <c r="Q3424" s="15" t="s">
        <v>47073</v>
      </c>
      <c r="R3424" s="15" t="s">
        <v>21225</v>
      </c>
      <c r="S3424" s="15" t="s">
        <v>21226</v>
      </c>
      <c r="T3424" s="15" t="s">
        <v>404</v>
      </c>
      <c r="U3424" s="15" t="s">
        <v>53</v>
      </c>
      <c r="V3424" s="15" t="s">
        <v>45417</v>
      </c>
      <c r="W3424" s="15" t="s">
        <v>850</v>
      </c>
      <c r="X3424" s="15" t="e">
        <f>_xlfn.XLOOKUP(_LOOKUP[[#This Row],[AdjusterMemberName]],_Adjuster[Adjuster Name],_Adjuster[Email],,0)</f>
        <v>#N/A</v>
      </c>
      <c r="Y3424" s="15" t="e">
        <f>_xlfn.XLOOKUP(_LOOKUP[[#This Row],[AdjusterMemberName]],_Adjuster[Adjuster Name],_Adjuster[Phone Number],,0)</f>
        <v>#N/A</v>
      </c>
      <c r="Z3424" s="15" t="s">
        <v>21227</v>
      </c>
      <c r="AA34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38633 10Th St E Apt 223, Palmdale  CA 93550</v>
      </c>
      <c r="AB3424" s="15"/>
    </row>
    <row r="3425" spans="1:28" x14ac:dyDescent="0.3">
      <c r="A3425" s="14">
        <v>1</v>
      </c>
      <c r="B3425" s="14">
        <v>1</v>
      </c>
      <c r="C3425" s="15" t="s">
        <v>21228</v>
      </c>
      <c r="D3425" s="15" t="s">
        <v>21229</v>
      </c>
      <c r="E3425" s="15">
        <v>45553</v>
      </c>
      <c r="F3425" s="15" t="s">
        <v>21230</v>
      </c>
      <c r="G3425" s="15">
        <v>45485</v>
      </c>
      <c r="H3425" s="15">
        <v>45669</v>
      </c>
      <c r="I3425" s="15" t="s">
        <v>21231</v>
      </c>
      <c r="J3425" s="15" t="s">
        <v>21232</v>
      </c>
      <c r="K3425" s="15" t="s">
        <v>45332</v>
      </c>
      <c r="L3425" s="15" t="s">
        <v>128</v>
      </c>
      <c r="M3425" s="15" t="s">
        <v>129</v>
      </c>
      <c r="N3425" s="14">
        <v>2023</v>
      </c>
      <c r="O3425" s="15" t="s">
        <v>21233</v>
      </c>
      <c r="P3425" s="15" t="s">
        <v>106</v>
      </c>
      <c r="Q3425" s="15" t="s">
        <v>47019</v>
      </c>
      <c r="R3425" s="15" t="s">
        <v>345</v>
      </c>
      <c r="S3425" s="15" t="s">
        <v>8461</v>
      </c>
      <c r="T3425" s="15" t="s">
        <v>3342</v>
      </c>
      <c r="U3425" s="15" t="s">
        <v>53</v>
      </c>
      <c r="V3425" s="15" t="s">
        <v>45720</v>
      </c>
      <c r="W3425" s="15" t="s">
        <v>1544</v>
      </c>
      <c r="X3425" s="15" t="str">
        <f>_xlfn.XLOOKUP(_LOOKUP[[#This Row],[AdjusterMemberName]],_Adjuster[Adjuster Name],_Adjuster[Email],,0)</f>
        <v>CRodriguez5@knightcompany.com</v>
      </c>
      <c r="Y3425" s="15" t="str">
        <f>_xlfn.XLOOKUP(_LOOKUP[[#This Row],[AdjusterMemberName]],_Adjuster[Adjuster Name],_Adjuster[Phone Number],,0)</f>
        <v>323-456-1708</v>
      </c>
      <c r="Z3425" s="15" t="s">
        <v>21234</v>
      </c>
      <c r="AA34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5728 Birchwood Dr, Jurupa Valley  CA 92509</v>
      </c>
      <c r="AB3425" s="15"/>
    </row>
    <row r="3426" spans="1:28" x14ac:dyDescent="0.3">
      <c r="A3426" s="14">
        <v>1</v>
      </c>
      <c r="B3426" s="14">
        <v>1</v>
      </c>
      <c r="C3426" s="15" t="s">
        <v>21361</v>
      </c>
      <c r="D3426" s="15" t="s">
        <v>21361</v>
      </c>
      <c r="E3426" s="15">
        <v>45553</v>
      </c>
      <c r="F3426" s="15" t="s">
        <v>21362</v>
      </c>
      <c r="G3426" s="15">
        <v>45414</v>
      </c>
      <c r="H3426" s="15">
        <v>45598</v>
      </c>
      <c r="I3426" s="15" t="s">
        <v>21363</v>
      </c>
      <c r="J3426" s="15" t="s">
        <v>21364</v>
      </c>
      <c r="K3426" s="15" t="s">
        <v>45506</v>
      </c>
      <c r="L3426" s="15" t="s">
        <v>1261</v>
      </c>
      <c r="M3426" s="15" t="s">
        <v>1262</v>
      </c>
      <c r="N3426" s="14">
        <v>2009</v>
      </c>
      <c r="O3426" s="15" t="s">
        <v>21365</v>
      </c>
      <c r="P3426" s="15" t="s">
        <v>106</v>
      </c>
      <c r="Q3426" s="15" t="s">
        <v>47019</v>
      </c>
      <c r="R3426" s="15" t="s">
        <v>21366</v>
      </c>
      <c r="S3426" s="15" t="s">
        <v>21367</v>
      </c>
      <c r="T3426" s="15" t="s">
        <v>1623</v>
      </c>
      <c r="U3426" s="15" t="s">
        <v>53</v>
      </c>
      <c r="V3426" s="15" t="s">
        <v>46100</v>
      </c>
      <c r="W3426" s="15" t="s">
        <v>3307</v>
      </c>
      <c r="X3426" s="15" t="e">
        <f>_xlfn.XLOOKUP(_LOOKUP[[#This Row],[AdjusterMemberName]],_Adjuster[Adjuster Name],_Adjuster[Email],,0)</f>
        <v>#N/A</v>
      </c>
      <c r="Y3426" s="15" t="e">
        <f>_xlfn.XLOOKUP(_LOOKUP[[#This Row],[AdjusterMemberName]],_Adjuster[Adjuster Name],_Adjuster[Phone Number],,0)</f>
        <v>#N/A</v>
      </c>
      <c r="Z3426" s="15" t="s">
        <v>21368</v>
      </c>
      <c r="AA34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1550 Silverado Dr, Oceanside  CA 92057</v>
      </c>
      <c r="AB3426" s="15">
        <v>45583</v>
      </c>
    </row>
    <row r="3427" spans="1:28" x14ac:dyDescent="0.3">
      <c r="A3427" s="14">
        <v>1</v>
      </c>
      <c r="B3427" s="14">
        <v>1</v>
      </c>
      <c r="C3427" s="15" t="s">
        <v>21432</v>
      </c>
      <c r="D3427" s="15" t="s">
        <v>21432</v>
      </c>
      <c r="E3427" s="15">
        <v>45553</v>
      </c>
      <c r="F3427" s="15" t="s">
        <v>21433</v>
      </c>
      <c r="G3427" s="15">
        <v>45512</v>
      </c>
      <c r="H3427" s="15">
        <v>45696</v>
      </c>
      <c r="I3427" s="15" t="s">
        <v>21434</v>
      </c>
      <c r="J3427" s="15" t="s">
        <v>21435</v>
      </c>
      <c r="K3427" s="15" t="s">
        <v>45332</v>
      </c>
      <c r="L3427" s="15" t="s">
        <v>25</v>
      </c>
      <c r="M3427" s="15" t="s">
        <v>10796</v>
      </c>
      <c r="N3427" s="14">
        <v>2022</v>
      </c>
      <c r="O3427" s="15" t="s">
        <v>21436</v>
      </c>
      <c r="P3427" s="15" t="s">
        <v>106</v>
      </c>
      <c r="Q3427" s="15" t="s">
        <v>47095</v>
      </c>
      <c r="R3427" s="15" t="s">
        <v>21437</v>
      </c>
      <c r="S3427" s="15" t="s">
        <v>21438</v>
      </c>
      <c r="T3427" s="15" t="s">
        <v>8380</v>
      </c>
      <c r="U3427" s="15" t="s">
        <v>53</v>
      </c>
      <c r="V3427" s="15" t="s">
        <v>46248</v>
      </c>
      <c r="W3427" s="15" t="s">
        <v>1624</v>
      </c>
      <c r="X3427" s="15" t="e">
        <f>_xlfn.XLOOKUP(_LOOKUP[[#This Row],[AdjusterMemberName]],_Adjuster[Adjuster Name],_Adjuster[Email],,0)</f>
        <v>#N/A</v>
      </c>
      <c r="Y3427" s="15" t="e">
        <f>_xlfn.XLOOKUP(_LOOKUP[[#This Row],[AdjusterMemberName]],_Adjuster[Adjuster Name],_Adjuster[Phone Number],,0)</f>
        <v>#N/A</v>
      </c>
      <c r="Z3427" s="15" t="s">
        <v>21439</v>
      </c>
      <c r="AA34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10139 Noble Ave, Mission Hills  CA 91345</v>
      </c>
      <c r="AB3427" s="15"/>
    </row>
    <row r="3428" spans="1:28" x14ac:dyDescent="0.3">
      <c r="A3428" s="14">
        <v>1</v>
      </c>
      <c r="B3428" s="14">
        <v>1</v>
      </c>
      <c r="C3428" s="15" t="s">
        <v>21448</v>
      </c>
      <c r="D3428" s="15" t="s">
        <v>21449</v>
      </c>
      <c r="E3428" s="15">
        <v>45553</v>
      </c>
      <c r="F3428" s="15" t="s">
        <v>21450</v>
      </c>
      <c r="G3428" s="15">
        <v>45481</v>
      </c>
      <c r="H3428" s="15">
        <v>45665</v>
      </c>
      <c r="I3428" s="15" t="s">
        <v>21451</v>
      </c>
      <c r="J3428" s="15" t="s">
        <v>21452</v>
      </c>
      <c r="K3428" s="15" t="s">
        <v>46548</v>
      </c>
      <c r="L3428" s="15" t="s">
        <v>128</v>
      </c>
      <c r="M3428" s="15" t="s">
        <v>170</v>
      </c>
      <c r="N3428" s="14">
        <v>2017</v>
      </c>
      <c r="O3428" s="15" t="s">
        <v>21453</v>
      </c>
      <c r="P3428" s="15" t="s">
        <v>106</v>
      </c>
      <c r="Q3428" s="15" t="s">
        <v>47073</v>
      </c>
      <c r="R3428" s="15" t="s">
        <v>21454</v>
      </c>
      <c r="S3428" s="15" t="s">
        <v>21455</v>
      </c>
      <c r="T3428" s="15" t="s">
        <v>234</v>
      </c>
      <c r="U3428" s="15" t="s">
        <v>53</v>
      </c>
      <c r="V3428" s="15" t="s">
        <v>45436</v>
      </c>
      <c r="W3428" s="15" t="s">
        <v>1658</v>
      </c>
      <c r="X3428" s="15" t="str">
        <f>_xlfn.XLOOKUP(_LOOKUP[[#This Row],[AdjusterMemberName]],_Adjuster[Adjuster Name],_Adjuster[Email],,0)</f>
        <v>RDavila@knightcompany.com</v>
      </c>
      <c r="Y3428" s="15" t="str">
        <f>_xlfn.XLOOKUP(_LOOKUP[[#This Row],[AdjusterMemberName]],_Adjuster[Adjuster Name],_Adjuster[Phone Number],,0)</f>
        <v>424-559-5663</v>
      </c>
      <c r="Z3428" s="15" t="s">
        <v>21456</v>
      </c>
      <c r="AA34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4635 Clara St Apt 15, Cudahy  CA 90201</v>
      </c>
      <c r="AB3428" s="15"/>
    </row>
    <row r="3429" spans="1:28" x14ac:dyDescent="0.3">
      <c r="A3429" s="14">
        <v>1</v>
      </c>
      <c r="B3429" s="14">
        <v>1</v>
      </c>
      <c r="C3429" s="15" t="s">
        <v>14845</v>
      </c>
      <c r="D3429" s="15" t="s">
        <v>14845</v>
      </c>
      <c r="E3429" s="15">
        <v>45553</v>
      </c>
      <c r="F3429" s="15" t="s">
        <v>14846</v>
      </c>
      <c r="G3429" s="15">
        <v>45386</v>
      </c>
      <c r="H3429" s="15">
        <v>45569</v>
      </c>
      <c r="I3429" s="15" t="s">
        <v>21485</v>
      </c>
      <c r="J3429" s="15" t="s">
        <v>21486</v>
      </c>
      <c r="K3429" s="15" t="s">
        <v>46224</v>
      </c>
      <c r="L3429" s="15" t="s">
        <v>103</v>
      </c>
      <c r="M3429" s="15" t="s">
        <v>2188</v>
      </c>
      <c r="N3429" s="14">
        <v>2024</v>
      </c>
      <c r="O3429" s="15" t="s">
        <v>14849</v>
      </c>
      <c r="P3429" s="15" t="s">
        <v>106</v>
      </c>
      <c r="Q3429" s="15" t="s">
        <v>47161</v>
      </c>
      <c r="R3429" s="15" t="s">
        <v>14850</v>
      </c>
      <c r="S3429" s="15" t="s">
        <v>14851</v>
      </c>
      <c r="T3429" s="15" t="s">
        <v>174</v>
      </c>
      <c r="U3429" s="15" t="s">
        <v>53</v>
      </c>
      <c r="V3429" s="15" t="s">
        <v>45560</v>
      </c>
      <c r="W3429" s="15" t="s">
        <v>1186</v>
      </c>
      <c r="X3429" s="15" t="str">
        <f>_xlfn.XLOOKUP(_LOOKUP[[#This Row],[AdjusterMemberName]],_Adjuster[Adjuster Name],_Adjuster[Email],,0)</f>
        <v>sAkinleye@knightcompany.com</v>
      </c>
      <c r="Y3429" s="15" t="str">
        <f>_xlfn.XLOOKUP(_LOOKUP[[#This Row],[AdjusterMemberName]],_Adjuster[Adjuster Name],_Adjuster[Phone Number],,0)</f>
        <v>424-559-5280</v>
      </c>
      <c r="Z3429" s="15" t="s">
        <v>14852</v>
      </c>
      <c r="AA34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616 Forest Ave, Los Angeles  CA 90033</v>
      </c>
      <c r="AB3429" s="15"/>
    </row>
    <row r="3430" spans="1:28" x14ac:dyDescent="0.3">
      <c r="A3430" s="14">
        <v>1</v>
      </c>
      <c r="B3430" s="14">
        <v>1</v>
      </c>
      <c r="C3430" s="15" t="s">
        <v>22445</v>
      </c>
      <c r="D3430" s="15" t="s">
        <v>22445</v>
      </c>
      <c r="E3430" s="15">
        <v>45553</v>
      </c>
      <c r="F3430" s="15" t="s">
        <v>22446</v>
      </c>
      <c r="G3430" s="15">
        <v>45476</v>
      </c>
      <c r="H3430" s="15">
        <v>45660</v>
      </c>
      <c r="I3430" s="15" t="s">
        <v>22447</v>
      </c>
      <c r="J3430" s="15" t="s">
        <v>22448</v>
      </c>
      <c r="K3430" s="15" t="s">
        <v>45803</v>
      </c>
      <c r="L3430" s="15" t="s">
        <v>128</v>
      </c>
      <c r="M3430" s="15" t="s">
        <v>170</v>
      </c>
      <c r="N3430" s="14">
        <v>2020</v>
      </c>
      <c r="O3430" s="15" t="s">
        <v>22449</v>
      </c>
      <c r="P3430" s="15" t="s">
        <v>106</v>
      </c>
      <c r="Q3430" s="15" t="s">
        <v>47101</v>
      </c>
      <c r="R3430" s="15" t="s">
        <v>22450</v>
      </c>
      <c r="S3430" s="15" t="s">
        <v>22451</v>
      </c>
      <c r="T3430" s="15" t="s">
        <v>530</v>
      </c>
      <c r="U3430" s="15" t="s">
        <v>53</v>
      </c>
      <c r="V3430" s="15" t="s">
        <v>45858</v>
      </c>
      <c r="W3430" s="15" t="s">
        <v>1357</v>
      </c>
      <c r="X3430" s="15" t="str">
        <f>_xlfn.XLOOKUP(_LOOKUP[[#This Row],[AdjusterMemberName]],_Adjuster[Adjuster Name],_Adjuster[Email],,0)</f>
        <v>jRivera1@knightcompany.com</v>
      </c>
      <c r="Y3430" s="15" t="str">
        <f>_xlfn.XLOOKUP(_LOOKUP[[#This Row],[AdjusterMemberName]],_Adjuster[Adjuster Name],_Adjuster[Phone Number],,0)</f>
        <v>424-559-5239</v>
      </c>
      <c r="Z3430" s="15" t="s">
        <v>22452</v>
      </c>
      <c r="AA34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13661 Seneca Rd, Victorville  CA 92392</v>
      </c>
      <c r="AB3430" s="15"/>
    </row>
    <row r="3431" spans="1:28" x14ac:dyDescent="0.3">
      <c r="A3431" s="14">
        <v>1</v>
      </c>
      <c r="B3431" s="14">
        <v>1</v>
      </c>
      <c r="C3431" s="15" t="s">
        <v>39565</v>
      </c>
      <c r="D3431" s="15" t="s">
        <v>39566</v>
      </c>
      <c r="E3431" s="15">
        <v>45553</v>
      </c>
      <c r="F3431" s="15" t="s">
        <v>39567</v>
      </c>
      <c r="G3431" s="15">
        <v>45516</v>
      </c>
      <c r="H3431" s="15">
        <v>45700</v>
      </c>
      <c r="I3431" s="15" t="s">
        <v>39568</v>
      </c>
      <c r="J3431" s="15" t="s">
        <v>39569</v>
      </c>
      <c r="K3431" s="15" t="s">
        <v>45611</v>
      </c>
      <c r="L3431" s="15" t="s">
        <v>430</v>
      </c>
      <c r="M3431" s="15" t="s">
        <v>599</v>
      </c>
      <c r="N3431" s="14">
        <v>2017</v>
      </c>
      <c r="O3431" s="15" t="s">
        <v>39570</v>
      </c>
      <c r="P3431" s="15" t="s">
        <v>106</v>
      </c>
      <c r="Q3431" s="15" t="s">
        <v>47081</v>
      </c>
      <c r="R3431" s="15" t="s">
        <v>39571</v>
      </c>
      <c r="S3431" s="15" t="s">
        <v>39572</v>
      </c>
      <c r="T3431" s="15" t="s">
        <v>12019</v>
      </c>
      <c r="U3431" s="15" t="s">
        <v>53</v>
      </c>
      <c r="V3431" s="15" t="s">
        <v>45972</v>
      </c>
      <c r="W3431" s="15" t="s">
        <v>264</v>
      </c>
      <c r="X3431" s="15" t="str">
        <f>_xlfn.XLOOKUP(_LOOKUP[[#This Row],[AdjusterMemberName]],_Adjuster[Adjuster Name],_Adjuster[Email],,0)</f>
        <v>sBonnevie@knightcompany.com</v>
      </c>
      <c r="Y3431" s="15" t="str">
        <f>_xlfn.XLOOKUP(_LOOKUP[[#This Row],[AdjusterMemberName]],_Adjuster[Adjuster Name],_Adjuster[Phone Number],,0)</f>
        <v>323-692-4064</v>
      </c>
      <c r="Z3431" s="15" t="s">
        <v>39573</v>
      </c>
      <c r="AA34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15621 Beach Blvd Spc 147, Westminster  CA 92683</v>
      </c>
      <c r="AB3431" s="15"/>
    </row>
    <row r="3432" spans="1:28" x14ac:dyDescent="0.3">
      <c r="A3432" s="14">
        <v>1</v>
      </c>
      <c r="B3432" s="14">
        <v>1</v>
      </c>
      <c r="C3432" s="15" t="s">
        <v>20943</v>
      </c>
      <c r="D3432" s="15" t="s">
        <v>20944</v>
      </c>
      <c r="E3432" s="15">
        <v>45552</v>
      </c>
      <c r="F3432" s="15" t="s">
        <v>20945</v>
      </c>
      <c r="G3432" s="15">
        <v>45546</v>
      </c>
      <c r="H3432" s="15">
        <v>45727</v>
      </c>
      <c r="I3432" s="15" t="s">
        <v>20946</v>
      </c>
      <c r="J3432" s="15" t="s">
        <v>20947</v>
      </c>
      <c r="K3432" s="15" t="s">
        <v>45493</v>
      </c>
      <c r="L3432" s="15" t="s">
        <v>128</v>
      </c>
      <c r="M3432" s="15" t="s">
        <v>909</v>
      </c>
      <c r="N3432" s="14">
        <v>2020</v>
      </c>
      <c r="O3432" s="15" t="s">
        <v>20948</v>
      </c>
      <c r="P3432" s="15" t="s">
        <v>106</v>
      </c>
      <c r="Q3432" s="15" t="s">
        <v>47078</v>
      </c>
      <c r="R3432" s="15" t="s">
        <v>20949</v>
      </c>
      <c r="S3432" s="15" t="s">
        <v>20950</v>
      </c>
      <c r="T3432" s="15" t="s">
        <v>174</v>
      </c>
      <c r="U3432" s="15" t="s">
        <v>53</v>
      </c>
      <c r="V3432" s="15" t="s">
        <v>45532</v>
      </c>
      <c r="W3432" s="15" t="s">
        <v>1357</v>
      </c>
      <c r="X3432" s="15" t="str">
        <f>_xlfn.XLOOKUP(_LOOKUP[[#This Row],[AdjusterMemberName]],_Adjuster[Adjuster Name],_Adjuster[Email],,0)</f>
        <v>jRivera1@knightcompany.com</v>
      </c>
      <c r="Y3432" s="15" t="str">
        <f>_xlfn.XLOOKUP(_LOOKUP[[#This Row],[AdjusterMemberName]],_Adjuster[Adjuster Name],_Adjuster[Phone Number],,0)</f>
        <v>424-559-5239</v>
      </c>
      <c r="Z3432" s="15" t="s">
        <v>20951</v>
      </c>
      <c r="AA34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4251 Lockwood Ave Apt 2, Los Angeles  CA 90029</v>
      </c>
      <c r="AB3432" s="15"/>
    </row>
    <row r="3433" spans="1:28" x14ac:dyDescent="0.3">
      <c r="A3433" s="14">
        <v>1</v>
      </c>
      <c r="B3433" s="14">
        <v>1</v>
      </c>
      <c r="C3433" s="15" t="s">
        <v>21031</v>
      </c>
      <c r="D3433" s="15" t="s">
        <v>21031</v>
      </c>
      <c r="E3433" s="15">
        <v>45552</v>
      </c>
      <c r="F3433" s="15" t="s">
        <v>21032</v>
      </c>
      <c r="G3433" s="15">
        <v>45447</v>
      </c>
      <c r="H3433" s="15">
        <v>45630</v>
      </c>
      <c r="I3433" s="15" t="s">
        <v>21033</v>
      </c>
      <c r="J3433" s="15" t="s">
        <v>21034</v>
      </c>
      <c r="K3433" s="15" t="s">
        <v>45369</v>
      </c>
      <c r="L3433" s="15" t="s">
        <v>128</v>
      </c>
      <c r="M3433" s="15" t="s">
        <v>836</v>
      </c>
      <c r="N3433" s="14">
        <v>2020</v>
      </c>
      <c r="O3433" s="15" t="s">
        <v>21035</v>
      </c>
      <c r="P3433" s="15" t="s">
        <v>106</v>
      </c>
      <c r="Q3433" s="15" t="s">
        <v>47081</v>
      </c>
      <c r="R3433" s="15" t="s">
        <v>931</v>
      </c>
      <c r="S3433" s="15" t="s">
        <v>21036</v>
      </c>
      <c r="T3433" s="15" t="s">
        <v>1650</v>
      </c>
      <c r="U3433" s="15" t="s">
        <v>53</v>
      </c>
      <c r="V3433" s="15" t="s">
        <v>45863</v>
      </c>
      <c r="W3433" s="15" t="s">
        <v>175</v>
      </c>
      <c r="X3433" s="15" t="e">
        <f>_xlfn.XLOOKUP(_LOOKUP[[#This Row],[AdjusterMemberName]],_Adjuster[Adjuster Name],_Adjuster[Email],,0)</f>
        <v>#N/A</v>
      </c>
      <c r="Y3433" s="15" t="e">
        <f>_xlfn.XLOOKUP(_LOOKUP[[#This Row],[AdjusterMemberName]],_Adjuster[Adjuster Name],_Adjuster[Phone Number],,0)</f>
        <v>#N/A</v>
      </c>
      <c r="Z3433" s="15" t="s">
        <v>21037</v>
      </c>
      <c r="AA34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343 Bixby Way, Upland  CA 91786</v>
      </c>
      <c r="AB3433" s="15"/>
    </row>
    <row r="3434" spans="1:28" x14ac:dyDescent="0.3">
      <c r="A3434" s="14">
        <v>1</v>
      </c>
      <c r="B3434" s="14">
        <v>1</v>
      </c>
      <c r="C3434" s="15" t="s">
        <v>21077</v>
      </c>
      <c r="D3434" s="15" t="s">
        <v>21078</v>
      </c>
      <c r="E3434" s="15">
        <v>45552</v>
      </c>
      <c r="F3434" s="15" t="s">
        <v>21079</v>
      </c>
      <c r="G3434" s="15">
        <v>45473</v>
      </c>
      <c r="H3434" s="15">
        <v>45656</v>
      </c>
      <c r="I3434" s="15" t="s">
        <v>21080</v>
      </c>
      <c r="J3434" s="15" t="s">
        <v>19183</v>
      </c>
      <c r="K3434" s="15" t="s">
        <v>45356</v>
      </c>
      <c r="L3434" s="15" t="s">
        <v>229</v>
      </c>
      <c r="M3434" s="15" t="s">
        <v>723</v>
      </c>
      <c r="N3434" s="14">
        <v>2020</v>
      </c>
      <c r="O3434" s="15" t="s">
        <v>21081</v>
      </c>
      <c r="P3434" s="15" t="s">
        <v>106</v>
      </c>
      <c r="Q3434" s="15" t="s">
        <v>47019</v>
      </c>
      <c r="R3434" s="15" t="s">
        <v>21082</v>
      </c>
      <c r="S3434" s="15" t="s">
        <v>21083</v>
      </c>
      <c r="T3434" s="15" t="s">
        <v>327</v>
      </c>
      <c r="U3434" s="15" t="s">
        <v>53</v>
      </c>
      <c r="V3434" s="15" t="s">
        <v>45527</v>
      </c>
      <c r="W3434" s="15" t="s">
        <v>367</v>
      </c>
      <c r="X3434" s="15" t="str">
        <f>_xlfn.XLOOKUP(_LOOKUP[[#This Row],[AdjusterMemberName]],_Adjuster[Adjuster Name],_Adjuster[Email],,0)</f>
        <v>dHernandez4@knightcompany.com</v>
      </c>
      <c r="Y3434" s="15" t="str">
        <f>_xlfn.XLOOKUP(_LOOKUP[[#This Row],[AdjusterMemberName]],_Adjuster[Adjuster Name],_Adjuster[Phone Number],,0)</f>
        <v>323-315-7819</v>
      </c>
      <c r="Z3434" s="15" t="s">
        <v>21084</v>
      </c>
      <c r="AA34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10538 Elizabeth Ave, South Gate  CA 90280</v>
      </c>
      <c r="AB3434" s="15"/>
    </row>
    <row r="3435" spans="1:28" x14ac:dyDescent="0.3">
      <c r="A3435" s="14">
        <v>1</v>
      </c>
      <c r="B3435" s="14">
        <v>1</v>
      </c>
      <c r="C3435" s="15" t="s">
        <v>21540</v>
      </c>
      <c r="D3435" s="15" t="s">
        <v>21541</v>
      </c>
      <c r="E3435" s="15">
        <v>45552</v>
      </c>
      <c r="F3435" s="15" t="s">
        <v>21542</v>
      </c>
      <c r="G3435" s="15">
        <v>45485</v>
      </c>
      <c r="H3435" s="15">
        <v>45669</v>
      </c>
      <c r="I3435" s="15" t="s">
        <v>21543</v>
      </c>
      <c r="J3435" s="15" t="s">
        <v>21544</v>
      </c>
      <c r="K3435" s="15" t="s">
        <v>45329</v>
      </c>
      <c r="L3435" s="15" t="s">
        <v>103</v>
      </c>
      <c r="M3435" s="15" t="s">
        <v>104</v>
      </c>
      <c r="N3435" s="14">
        <v>2022</v>
      </c>
      <c r="O3435" s="15" t="s">
        <v>21545</v>
      </c>
      <c r="P3435" s="15" t="s">
        <v>106</v>
      </c>
      <c r="Q3435" s="15" t="s">
        <v>47006</v>
      </c>
      <c r="R3435" s="15" t="s">
        <v>21546</v>
      </c>
      <c r="S3435" s="15" t="s">
        <v>21547</v>
      </c>
      <c r="T3435" s="15" t="s">
        <v>17160</v>
      </c>
      <c r="U3435" s="15" t="s">
        <v>53</v>
      </c>
      <c r="V3435" s="15" t="s">
        <v>45370</v>
      </c>
      <c r="W3435" s="15" t="s">
        <v>3307</v>
      </c>
      <c r="X3435" s="15" t="e">
        <f>_xlfn.XLOOKUP(_LOOKUP[[#This Row],[AdjusterMemberName]],_Adjuster[Adjuster Name],_Adjuster[Email],,0)</f>
        <v>#N/A</v>
      </c>
      <c r="Y3435" s="15" t="e">
        <f>_xlfn.XLOOKUP(_LOOKUP[[#This Row],[AdjusterMemberName]],_Adjuster[Adjuster Name],_Adjuster[Phone Number],,0)</f>
        <v>#N/A</v>
      </c>
      <c r="Z3435" s="15" t="s">
        <v>21548</v>
      </c>
      <c r="AA34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80637 Jasmine Ln, Indio  CA 92201</v>
      </c>
      <c r="AB3435" s="15"/>
    </row>
    <row r="3436" spans="1:28" x14ac:dyDescent="0.3">
      <c r="A3436" s="14">
        <v>1</v>
      </c>
      <c r="B3436" s="14">
        <v>1</v>
      </c>
      <c r="C3436" s="15" t="s">
        <v>20845</v>
      </c>
      <c r="D3436" s="15" t="s">
        <v>20845</v>
      </c>
      <c r="E3436" s="15">
        <v>45551</v>
      </c>
      <c r="F3436" s="15" t="s">
        <v>20846</v>
      </c>
      <c r="G3436" s="15">
        <v>45425</v>
      </c>
      <c r="H3436" s="15">
        <v>45609</v>
      </c>
      <c r="I3436" s="15" t="s">
        <v>20847</v>
      </c>
      <c r="J3436" s="15" t="s">
        <v>20848</v>
      </c>
      <c r="K3436" s="15" t="s">
        <v>45385</v>
      </c>
      <c r="L3436" s="15" t="s">
        <v>128</v>
      </c>
      <c r="M3436" s="15" t="s">
        <v>170</v>
      </c>
      <c r="N3436" s="14">
        <v>2019</v>
      </c>
      <c r="O3436" s="15" t="s">
        <v>20849</v>
      </c>
      <c r="P3436" s="15" t="s">
        <v>106</v>
      </c>
      <c r="Q3436" s="15" t="s">
        <v>47019</v>
      </c>
      <c r="R3436" s="15" t="s">
        <v>6019</v>
      </c>
      <c r="S3436" s="15" t="s">
        <v>20850</v>
      </c>
      <c r="T3436" s="15" t="s">
        <v>356</v>
      </c>
      <c r="U3436" s="15" t="s">
        <v>53</v>
      </c>
      <c r="V3436" s="15" t="s">
        <v>45843</v>
      </c>
      <c r="W3436" s="15" t="s">
        <v>175</v>
      </c>
      <c r="X3436" s="15" t="e">
        <f>_xlfn.XLOOKUP(_LOOKUP[[#This Row],[AdjusterMemberName]],_Adjuster[Adjuster Name],_Adjuster[Email],,0)</f>
        <v>#N/A</v>
      </c>
      <c r="Y3436" s="15" t="e">
        <f>_xlfn.XLOOKUP(_LOOKUP[[#This Row],[AdjusterMemberName]],_Adjuster[Adjuster Name],_Adjuster[Phone Number],,0)</f>
        <v>#N/A</v>
      </c>
      <c r="Z3436" s="15" t="s">
        <v>20851</v>
      </c>
      <c r="AA34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603 W D St Apt B, Ontario  CA 91762</v>
      </c>
      <c r="AB3436" s="15"/>
    </row>
    <row r="3437" spans="1:28" x14ac:dyDescent="0.3">
      <c r="A3437" s="14">
        <v>1</v>
      </c>
      <c r="B3437" s="14">
        <v>1</v>
      </c>
      <c r="C3437" s="15" t="s">
        <v>20906</v>
      </c>
      <c r="D3437" s="15" t="s">
        <v>20906</v>
      </c>
      <c r="E3437" s="15">
        <v>45551</v>
      </c>
      <c r="F3437" s="15" t="s">
        <v>20907</v>
      </c>
      <c r="G3437" s="15">
        <v>45461</v>
      </c>
      <c r="H3437" s="15">
        <v>45644</v>
      </c>
      <c r="I3437" s="15" t="s">
        <v>20908</v>
      </c>
      <c r="J3437" s="15" t="s">
        <v>20909</v>
      </c>
      <c r="K3437" s="15" t="s">
        <v>46555</v>
      </c>
      <c r="L3437" s="15" t="s">
        <v>128</v>
      </c>
      <c r="M3437" s="15" t="s">
        <v>836</v>
      </c>
      <c r="N3437" s="14">
        <v>2014</v>
      </c>
      <c r="O3437" s="15" t="s">
        <v>20910</v>
      </c>
      <c r="P3437" s="15" t="s">
        <v>106</v>
      </c>
      <c r="Q3437" s="15" t="s">
        <v>47073</v>
      </c>
      <c r="R3437" s="15" t="s">
        <v>20911</v>
      </c>
      <c r="S3437" s="15" t="s">
        <v>20912</v>
      </c>
      <c r="T3437" s="15" t="s">
        <v>174</v>
      </c>
      <c r="U3437" s="15" t="s">
        <v>53</v>
      </c>
      <c r="V3437" s="15" t="s">
        <v>45742</v>
      </c>
      <c r="W3437" s="15" t="s">
        <v>264</v>
      </c>
      <c r="X3437" s="15" t="str">
        <f>_xlfn.XLOOKUP(_LOOKUP[[#This Row],[AdjusterMemberName]],_Adjuster[Adjuster Name],_Adjuster[Email],,0)</f>
        <v>sBonnevie@knightcompany.com</v>
      </c>
      <c r="Y3437" s="15" t="str">
        <f>_xlfn.XLOOKUP(_LOOKUP[[#This Row],[AdjusterMemberName]],_Adjuster[Adjuster Name],_Adjuster[Phone Number],,0)</f>
        <v>323-692-4064</v>
      </c>
      <c r="Z3437" s="15" t="s">
        <v>20913</v>
      </c>
      <c r="AA34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1332 S Hope St Apt 508, Los Angeles  CA 90015</v>
      </c>
      <c r="AB3437" s="15"/>
    </row>
    <row r="3438" spans="1:28" x14ac:dyDescent="0.3">
      <c r="A3438" s="14">
        <v>1</v>
      </c>
      <c r="B3438" s="14">
        <v>1</v>
      </c>
      <c r="C3438" s="15" t="s">
        <v>20914</v>
      </c>
      <c r="D3438" s="15" t="s">
        <v>20914</v>
      </c>
      <c r="E3438" s="15">
        <v>45551</v>
      </c>
      <c r="F3438" s="15" t="s">
        <v>20915</v>
      </c>
      <c r="G3438" s="15">
        <v>45490</v>
      </c>
      <c r="H3438" s="15">
        <v>45674</v>
      </c>
      <c r="I3438" s="15" t="s">
        <v>20916</v>
      </c>
      <c r="J3438" s="15" t="s">
        <v>20917</v>
      </c>
      <c r="K3438" s="15" t="s">
        <v>45506</v>
      </c>
      <c r="L3438" s="15" t="s">
        <v>281</v>
      </c>
      <c r="M3438" s="15" t="s">
        <v>526</v>
      </c>
      <c r="N3438" s="14">
        <v>2021</v>
      </c>
      <c r="O3438" s="15" t="s">
        <v>20918</v>
      </c>
      <c r="P3438" s="15" t="s">
        <v>106</v>
      </c>
      <c r="Q3438" s="15" t="s">
        <v>47006</v>
      </c>
      <c r="R3438" s="15" t="s">
        <v>82</v>
      </c>
      <c r="S3438" s="15" t="s">
        <v>20919</v>
      </c>
      <c r="T3438" s="15" t="s">
        <v>96</v>
      </c>
      <c r="U3438" s="15" t="s">
        <v>53</v>
      </c>
      <c r="V3438" s="15" t="s">
        <v>45731</v>
      </c>
      <c r="W3438" s="15" t="s">
        <v>3307</v>
      </c>
      <c r="X3438" s="15" t="e">
        <f>_xlfn.XLOOKUP(_LOOKUP[[#This Row],[AdjusterMemberName]],_Adjuster[Adjuster Name],_Adjuster[Email],,0)</f>
        <v>#N/A</v>
      </c>
      <c r="Y3438" s="15" t="e">
        <f>_xlfn.XLOOKUP(_LOOKUP[[#This Row],[AdjusterMemberName]],_Adjuster[Adjuster Name],_Adjuster[Phone Number],,0)</f>
        <v>#N/A</v>
      </c>
      <c r="Z3438" s="15" t="s">
        <v>20920</v>
      </c>
      <c r="AA34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14795 Briana St, Moreno Valley  CA 92553</v>
      </c>
      <c r="AB3438" s="15"/>
    </row>
    <row r="3439" spans="1:28" x14ac:dyDescent="0.3">
      <c r="A3439" s="14">
        <v>1</v>
      </c>
      <c r="B3439" s="14">
        <v>1</v>
      </c>
      <c r="C3439" s="15" t="s">
        <v>20935</v>
      </c>
      <c r="D3439" s="15" t="s">
        <v>20936</v>
      </c>
      <c r="E3439" s="15">
        <v>45551</v>
      </c>
      <c r="F3439" s="15" t="s">
        <v>20937</v>
      </c>
      <c r="G3439" s="15">
        <v>45541</v>
      </c>
      <c r="H3439" s="15">
        <v>45722</v>
      </c>
      <c r="I3439" s="15" t="s">
        <v>20938</v>
      </c>
      <c r="J3439" s="15" t="s">
        <v>20939</v>
      </c>
      <c r="K3439" s="15" t="s">
        <v>46363</v>
      </c>
      <c r="L3439" s="15" t="s">
        <v>128</v>
      </c>
      <c r="M3439" s="15" t="s">
        <v>836</v>
      </c>
      <c r="N3439" s="14">
        <v>2014</v>
      </c>
      <c r="O3439" s="15" t="s">
        <v>20940</v>
      </c>
      <c r="P3439" s="15" t="s">
        <v>106</v>
      </c>
      <c r="Q3439" s="15" t="s">
        <v>47078</v>
      </c>
      <c r="R3439" s="15" t="s">
        <v>1719</v>
      </c>
      <c r="S3439" s="15" t="s">
        <v>20941</v>
      </c>
      <c r="T3439" s="15" t="s">
        <v>2533</v>
      </c>
      <c r="U3439" s="15" t="s">
        <v>53</v>
      </c>
      <c r="V3439" s="15" t="s">
        <v>45667</v>
      </c>
      <c r="W3439" s="15" t="s">
        <v>850</v>
      </c>
      <c r="X3439" s="15" t="e">
        <f>_xlfn.XLOOKUP(_LOOKUP[[#This Row],[AdjusterMemberName]],_Adjuster[Adjuster Name],_Adjuster[Email],,0)</f>
        <v>#N/A</v>
      </c>
      <c r="Y3439" s="15" t="e">
        <f>_xlfn.XLOOKUP(_LOOKUP[[#This Row],[AdjusterMemberName]],_Adjuster[Adjuster Name],_Adjuster[Phone Number],,0)</f>
        <v>#N/A</v>
      </c>
      <c r="Z3439" s="15" t="s">
        <v>20942</v>
      </c>
      <c r="AA34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6700 Middleton St Apt 109, Huntington Park  CA 90255</v>
      </c>
      <c r="AB3439" s="15"/>
    </row>
    <row r="3440" spans="1:28" x14ac:dyDescent="0.3">
      <c r="A3440" s="14">
        <v>1</v>
      </c>
      <c r="B3440" s="14">
        <v>1</v>
      </c>
      <c r="C3440" s="15" t="s">
        <v>14360</v>
      </c>
      <c r="D3440" s="15" t="s">
        <v>20967</v>
      </c>
      <c r="E3440" s="15">
        <v>45551</v>
      </c>
      <c r="F3440" s="15" t="s">
        <v>14361</v>
      </c>
      <c r="G3440" s="15">
        <v>45402</v>
      </c>
      <c r="H3440" s="15">
        <v>45585</v>
      </c>
      <c r="I3440" s="15" t="s">
        <v>20968</v>
      </c>
      <c r="J3440" s="15" t="s">
        <v>20969</v>
      </c>
      <c r="K3440" s="15" t="s">
        <v>45334</v>
      </c>
      <c r="L3440" s="15" t="s">
        <v>128</v>
      </c>
      <c r="M3440" s="15" t="s">
        <v>170</v>
      </c>
      <c r="N3440" s="14">
        <v>2019</v>
      </c>
      <c r="O3440" s="15" t="s">
        <v>14364</v>
      </c>
      <c r="P3440" s="15" t="s">
        <v>106</v>
      </c>
      <c r="Q3440" s="15" t="s">
        <v>47019</v>
      </c>
      <c r="R3440" s="15" t="s">
        <v>5154</v>
      </c>
      <c r="S3440" s="15" t="s">
        <v>14365</v>
      </c>
      <c r="T3440" s="15" t="s">
        <v>2072</v>
      </c>
      <c r="U3440" s="15" t="s">
        <v>53</v>
      </c>
      <c r="V3440" s="15" t="s">
        <v>46168</v>
      </c>
      <c r="W3440" s="15" t="s">
        <v>3307</v>
      </c>
      <c r="X3440" s="15" t="e">
        <f>_xlfn.XLOOKUP(_LOOKUP[[#This Row],[AdjusterMemberName]],_Adjuster[Adjuster Name],_Adjuster[Email],,0)</f>
        <v>#N/A</v>
      </c>
      <c r="Y3440" s="15" t="e">
        <f>_xlfn.XLOOKUP(_LOOKUP[[#This Row],[AdjusterMemberName]],_Adjuster[Adjuster Name],_Adjuster[Phone Number],,0)</f>
        <v>#N/A</v>
      </c>
      <c r="Z3440" s="15" t="s">
        <v>14366</v>
      </c>
      <c r="AA34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10539 Oleander Ave, Fontana  CA 92337</v>
      </c>
      <c r="AB3440" s="15"/>
    </row>
    <row r="3441" spans="1:28" x14ac:dyDescent="0.3">
      <c r="A3441" s="14">
        <v>1</v>
      </c>
      <c r="B3441" s="14">
        <v>1</v>
      </c>
      <c r="C3441" s="15" t="s">
        <v>21008</v>
      </c>
      <c r="D3441" s="15" t="s">
        <v>21008</v>
      </c>
      <c r="E3441" s="15">
        <v>45551</v>
      </c>
      <c r="F3441" s="15" t="s">
        <v>21009</v>
      </c>
      <c r="G3441" s="15">
        <v>45341</v>
      </c>
      <c r="H3441" s="15">
        <v>45523</v>
      </c>
      <c r="I3441" s="15" t="s">
        <v>21010</v>
      </c>
      <c r="J3441" s="15" t="s">
        <v>21011</v>
      </c>
      <c r="K3441" s="15" t="s">
        <v>45373</v>
      </c>
      <c r="L3441" s="15" t="s">
        <v>281</v>
      </c>
      <c r="M3441" s="15" t="s">
        <v>282</v>
      </c>
      <c r="N3441" s="14">
        <v>2018</v>
      </c>
      <c r="O3441" s="15" t="s">
        <v>21012</v>
      </c>
      <c r="P3441" s="15" t="s">
        <v>106</v>
      </c>
      <c r="Q3441" s="15" t="s">
        <v>119</v>
      </c>
      <c r="R3441" s="15" t="s">
        <v>16620</v>
      </c>
      <c r="S3441" s="15" t="s">
        <v>21013</v>
      </c>
      <c r="T3441" s="15" t="s">
        <v>1091</v>
      </c>
      <c r="U3441" s="15" t="s">
        <v>53</v>
      </c>
      <c r="V3441" s="15" t="s">
        <v>45457</v>
      </c>
      <c r="W3441" s="15" t="s">
        <v>3307</v>
      </c>
      <c r="X3441" s="15" t="e">
        <f>_xlfn.XLOOKUP(_LOOKUP[[#This Row],[AdjusterMemberName]],_Adjuster[Adjuster Name],_Adjuster[Email],,0)</f>
        <v>#N/A</v>
      </c>
      <c r="Y3441" s="15" t="e">
        <f>_xlfn.XLOOKUP(_LOOKUP[[#This Row],[AdjusterMemberName]],_Adjuster[Adjuster Name],_Adjuster[Phone Number],,0)</f>
        <v>#N/A</v>
      </c>
      <c r="Z3441" s="15" t="s">
        <v>21014</v>
      </c>
      <c r="AA34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308 W 17, Pittsburg  CA 94565</v>
      </c>
      <c r="AB3441" s="15"/>
    </row>
    <row r="3442" spans="1:28" x14ac:dyDescent="0.3">
      <c r="A3442" s="14">
        <v>1</v>
      </c>
      <c r="B3442" s="14">
        <v>1</v>
      </c>
      <c r="C3442" s="15" t="s">
        <v>21024</v>
      </c>
      <c r="D3442" s="15" t="s">
        <v>21024</v>
      </c>
      <c r="E3442" s="15">
        <v>45551</v>
      </c>
      <c r="F3442" s="15" t="s">
        <v>21025</v>
      </c>
      <c r="G3442" s="15">
        <v>45538</v>
      </c>
      <c r="H3442" s="15">
        <v>45719</v>
      </c>
      <c r="I3442" s="15" t="s">
        <v>21026</v>
      </c>
      <c r="J3442" s="15" t="s">
        <v>21027</v>
      </c>
      <c r="K3442" s="15" t="s">
        <v>45635</v>
      </c>
      <c r="L3442" s="15" t="s">
        <v>128</v>
      </c>
      <c r="M3442" s="15" t="s">
        <v>13318</v>
      </c>
      <c r="N3442" s="14">
        <v>2012</v>
      </c>
      <c r="O3442" s="15" t="s">
        <v>21028</v>
      </c>
      <c r="P3442" s="15" t="s">
        <v>106</v>
      </c>
      <c r="Q3442" s="15" t="s">
        <v>47065</v>
      </c>
      <c r="R3442" s="15" t="s">
        <v>193</v>
      </c>
      <c r="S3442" s="15" t="s">
        <v>21029</v>
      </c>
      <c r="T3442" s="15" t="s">
        <v>811</v>
      </c>
      <c r="U3442" s="15" t="s">
        <v>53</v>
      </c>
      <c r="V3442" s="15" t="s">
        <v>45558</v>
      </c>
      <c r="W3442" s="15" t="s">
        <v>850</v>
      </c>
      <c r="X3442" s="15" t="e">
        <f>_xlfn.XLOOKUP(_LOOKUP[[#This Row],[AdjusterMemberName]],_Adjuster[Adjuster Name],_Adjuster[Email],,0)</f>
        <v>#N/A</v>
      </c>
      <c r="Y3442" s="15" t="e">
        <f>_xlfn.XLOOKUP(_LOOKUP[[#This Row],[AdjusterMemberName]],_Adjuster[Adjuster Name],_Adjuster[Phone Number],,0)</f>
        <v>#N/A</v>
      </c>
      <c r="Z3442" s="15" t="s">
        <v>21030</v>
      </c>
      <c r="AA34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21208 Olive Ave, Perris  CA 92570</v>
      </c>
      <c r="AB3442" s="15"/>
    </row>
    <row r="3443" spans="1:28" x14ac:dyDescent="0.3">
      <c r="A3443" s="14">
        <v>1</v>
      </c>
      <c r="B3443" s="14">
        <v>1</v>
      </c>
      <c r="C3443" s="15" t="s">
        <v>22895</v>
      </c>
      <c r="D3443" s="15" t="s">
        <v>22895</v>
      </c>
      <c r="E3443" s="15">
        <v>45551</v>
      </c>
      <c r="F3443" s="15" t="s">
        <v>22896</v>
      </c>
      <c r="G3443" s="15">
        <v>45497</v>
      </c>
      <c r="H3443" s="15">
        <v>45681</v>
      </c>
      <c r="I3443" s="15" t="s">
        <v>22897</v>
      </c>
      <c r="J3443" s="15" t="s">
        <v>22898</v>
      </c>
      <c r="K3443" s="15" t="s">
        <v>46108</v>
      </c>
      <c r="L3443" s="15" t="s">
        <v>281</v>
      </c>
      <c r="M3443" s="15" t="s">
        <v>282</v>
      </c>
      <c r="N3443" s="14">
        <v>2016</v>
      </c>
      <c r="O3443" s="15" t="s">
        <v>22899</v>
      </c>
      <c r="P3443" s="15" t="s">
        <v>106</v>
      </c>
      <c r="Q3443" s="15" t="s">
        <v>47019</v>
      </c>
      <c r="R3443" s="15" t="s">
        <v>15001</v>
      </c>
      <c r="S3443" s="15" t="s">
        <v>22900</v>
      </c>
      <c r="T3443" s="15" t="s">
        <v>404</v>
      </c>
      <c r="U3443" s="15" t="s">
        <v>53</v>
      </c>
      <c r="V3443" s="15" t="s">
        <v>45417</v>
      </c>
      <c r="W3443" s="15" t="s">
        <v>264</v>
      </c>
      <c r="X3443" s="15" t="str">
        <f>_xlfn.XLOOKUP(_LOOKUP[[#This Row],[AdjusterMemberName]],_Adjuster[Adjuster Name],_Adjuster[Email],,0)</f>
        <v>sBonnevie@knightcompany.com</v>
      </c>
      <c r="Y3443" s="15" t="str">
        <f>_xlfn.XLOOKUP(_LOOKUP[[#This Row],[AdjusterMemberName]],_Adjuster[Adjuster Name],_Adjuster[Phone Number],,0)</f>
        <v>323-692-4064</v>
      </c>
      <c r="Z3443" s="15" t="s">
        <v>22901</v>
      </c>
      <c r="AA34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1620 Sweetbrier St, Palmdale  CA 93550</v>
      </c>
      <c r="AB3443" s="15"/>
    </row>
    <row r="3444" spans="1:28" x14ac:dyDescent="0.3">
      <c r="A3444" s="14">
        <v>1</v>
      </c>
      <c r="B3444" s="14">
        <v>1</v>
      </c>
      <c r="C3444" s="15" t="s">
        <v>20863</v>
      </c>
      <c r="D3444" s="15" t="s">
        <v>20863</v>
      </c>
      <c r="E3444" s="15">
        <v>45550</v>
      </c>
      <c r="F3444" s="15" t="s">
        <v>20864</v>
      </c>
      <c r="G3444" s="15">
        <v>45397</v>
      </c>
      <c r="H3444" s="15">
        <v>45580</v>
      </c>
      <c r="I3444" s="15" t="s">
        <v>20865</v>
      </c>
      <c r="J3444" s="15" t="s">
        <v>20866</v>
      </c>
      <c r="K3444" s="15" t="s">
        <v>46556</v>
      </c>
      <c r="L3444" s="15" t="s">
        <v>314</v>
      </c>
      <c r="M3444" s="15" t="s">
        <v>315</v>
      </c>
      <c r="N3444" s="14">
        <v>2017</v>
      </c>
      <c r="O3444" s="15" t="s">
        <v>20867</v>
      </c>
      <c r="P3444" s="15" t="s">
        <v>106</v>
      </c>
      <c r="Q3444" s="15" t="s">
        <v>47019</v>
      </c>
      <c r="R3444" s="15" t="s">
        <v>20868</v>
      </c>
      <c r="S3444" s="15" t="s">
        <v>20869</v>
      </c>
      <c r="T3444" s="15" t="s">
        <v>385</v>
      </c>
      <c r="U3444" s="15" t="s">
        <v>53</v>
      </c>
      <c r="V3444" s="15" t="s">
        <v>45518</v>
      </c>
      <c r="W3444" s="15" t="s">
        <v>3114</v>
      </c>
      <c r="X3444" s="15" t="str">
        <f>_xlfn.XLOOKUP(_LOOKUP[[#This Row],[AdjusterMemberName]],_Adjuster[Adjuster Name],_Adjuster[Email],,0)</f>
        <v>eExmundo@knightcompany.com</v>
      </c>
      <c r="Y3444" s="15" t="str">
        <f>_xlfn.XLOOKUP(_LOOKUP[[#This Row],[AdjusterMemberName]],_Adjuster[Adjuster Name],_Adjuster[Phone Number],,0)</f>
        <v>424-559-5400</v>
      </c>
      <c r="Z3444" s="15" t="s">
        <v>20870</v>
      </c>
      <c r="AA34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1612 Lexham Ave, El Monte  CA 91733</v>
      </c>
      <c r="AB3444" s="15"/>
    </row>
    <row r="3445" spans="1:28" x14ac:dyDescent="0.3">
      <c r="A3445" s="14">
        <v>1</v>
      </c>
      <c r="B3445" s="14">
        <v>1</v>
      </c>
      <c r="C3445" s="15" t="s">
        <v>20879</v>
      </c>
      <c r="D3445" s="15" t="s">
        <v>20879</v>
      </c>
      <c r="E3445" s="15">
        <v>45550</v>
      </c>
      <c r="F3445" s="15" t="s">
        <v>20880</v>
      </c>
      <c r="G3445" s="15">
        <v>45503</v>
      </c>
      <c r="H3445" s="15">
        <v>45687</v>
      </c>
      <c r="I3445" s="15" t="s">
        <v>20881</v>
      </c>
      <c r="J3445" s="15" t="s">
        <v>20882</v>
      </c>
      <c r="K3445" s="15" t="s">
        <v>45339</v>
      </c>
      <c r="L3445" s="15" t="s">
        <v>201</v>
      </c>
      <c r="M3445" s="15" t="s">
        <v>11327</v>
      </c>
      <c r="N3445" s="14">
        <v>2016</v>
      </c>
      <c r="O3445" s="15" t="s">
        <v>20883</v>
      </c>
      <c r="P3445" s="15" t="s">
        <v>106</v>
      </c>
      <c r="Q3445" s="15" t="s">
        <v>47065</v>
      </c>
      <c r="R3445" s="15" t="s">
        <v>20884</v>
      </c>
      <c r="S3445" s="15" t="s">
        <v>20885</v>
      </c>
      <c r="T3445" s="15" t="s">
        <v>5775</v>
      </c>
      <c r="U3445" s="15" t="s">
        <v>53</v>
      </c>
      <c r="V3445" s="15" t="s">
        <v>45961</v>
      </c>
      <c r="W3445" s="15" t="s">
        <v>264</v>
      </c>
      <c r="X3445" s="15" t="str">
        <f>_xlfn.XLOOKUP(_LOOKUP[[#This Row],[AdjusterMemberName]],_Adjuster[Adjuster Name],_Adjuster[Email],,0)</f>
        <v>sBonnevie@knightcompany.com</v>
      </c>
      <c r="Y3445" s="15" t="str">
        <f>_xlfn.XLOOKUP(_LOOKUP[[#This Row],[AdjusterMemberName]],_Adjuster[Adjuster Name],_Adjuster[Phone Number],,0)</f>
        <v>323-692-4064</v>
      </c>
      <c r="Z3445" s="15" t="s">
        <v>20886</v>
      </c>
      <c r="AA34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18645 Hatteras St Unit 121, Tarzana  CA 91356</v>
      </c>
      <c r="AB3445" s="15"/>
    </row>
    <row r="3446" spans="1:28" x14ac:dyDescent="0.3">
      <c r="A3446" s="14">
        <v>1</v>
      </c>
      <c r="B3446" s="14">
        <v>1</v>
      </c>
      <c r="C3446" s="15" t="s">
        <v>20887</v>
      </c>
      <c r="D3446" s="15" t="s">
        <v>20887</v>
      </c>
      <c r="E3446" s="15">
        <v>45550</v>
      </c>
      <c r="F3446" s="15" t="s">
        <v>20888</v>
      </c>
      <c r="G3446" s="15">
        <v>45475</v>
      </c>
      <c r="H3446" s="15">
        <v>45659</v>
      </c>
      <c r="I3446" s="15" t="s">
        <v>20889</v>
      </c>
      <c r="J3446" s="15" t="s">
        <v>20890</v>
      </c>
      <c r="K3446" s="15" t="s">
        <v>45517</v>
      </c>
      <c r="L3446" s="15" t="s">
        <v>314</v>
      </c>
      <c r="M3446" s="15" t="s">
        <v>978</v>
      </c>
      <c r="N3446" s="14">
        <v>2023</v>
      </c>
      <c r="O3446" s="15" t="s">
        <v>20891</v>
      </c>
      <c r="P3446" s="15" t="s">
        <v>106</v>
      </c>
      <c r="Q3446" s="15" t="s">
        <v>47019</v>
      </c>
      <c r="R3446" s="15" t="s">
        <v>20892</v>
      </c>
      <c r="S3446" s="15" t="s">
        <v>20893</v>
      </c>
      <c r="T3446" s="15" t="s">
        <v>530</v>
      </c>
      <c r="U3446" s="15" t="s">
        <v>53</v>
      </c>
      <c r="V3446" s="15" t="s">
        <v>45462</v>
      </c>
      <c r="W3446" s="15" t="s">
        <v>850</v>
      </c>
      <c r="X3446" s="15" t="e">
        <f>_xlfn.XLOOKUP(_LOOKUP[[#This Row],[AdjusterMemberName]],_Adjuster[Adjuster Name],_Adjuster[Email],,0)</f>
        <v>#N/A</v>
      </c>
      <c r="Y3446" s="15" t="e">
        <f>_xlfn.XLOOKUP(_LOOKUP[[#This Row],[AdjusterMemberName]],_Adjuster[Adjuster Name],_Adjuster[Phone Number],,0)</f>
        <v>#N/A</v>
      </c>
      <c r="Z3446" s="15" t="s">
        <v>20894</v>
      </c>
      <c r="AA34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13939 Little Park St, Victorville  CA 92394</v>
      </c>
      <c r="AB3446" s="15">
        <v>45600</v>
      </c>
    </row>
    <row r="3447" spans="1:28" x14ac:dyDescent="0.3">
      <c r="A3447" s="14">
        <v>1</v>
      </c>
      <c r="B3447" s="14">
        <v>1</v>
      </c>
      <c r="C3447" s="15" t="s">
        <v>20926</v>
      </c>
      <c r="D3447" s="15" t="s">
        <v>20927</v>
      </c>
      <c r="E3447" s="15">
        <v>45550</v>
      </c>
      <c r="F3447" s="15" t="s">
        <v>20928</v>
      </c>
      <c r="G3447" s="15">
        <v>45436</v>
      </c>
      <c r="H3447" s="15">
        <v>45620</v>
      </c>
      <c r="I3447" s="15" t="s">
        <v>20929</v>
      </c>
      <c r="J3447" s="15" t="s">
        <v>20930</v>
      </c>
      <c r="K3447" s="15" t="s">
        <v>45334</v>
      </c>
      <c r="L3447" s="15" t="s">
        <v>103</v>
      </c>
      <c r="M3447" s="15" t="s">
        <v>104</v>
      </c>
      <c r="N3447" s="14">
        <v>2018</v>
      </c>
      <c r="O3447" s="15" t="s">
        <v>20931</v>
      </c>
      <c r="P3447" s="15" t="s">
        <v>106</v>
      </c>
      <c r="Q3447" s="15" t="s">
        <v>47019</v>
      </c>
      <c r="R3447" s="15" t="s">
        <v>20932</v>
      </c>
      <c r="S3447" s="15" t="s">
        <v>20933</v>
      </c>
      <c r="T3447" s="15" t="s">
        <v>624</v>
      </c>
      <c r="U3447" s="15" t="s">
        <v>53</v>
      </c>
      <c r="V3447" s="15" t="s">
        <v>45357</v>
      </c>
      <c r="W3447" s="15" t="s">
        <v>3114</v>
      </c>
      <c r="X3447" s="15" t="str">
        <f>_xlfn.XLOOKUP(_LOOKUP[[#This Row],[AdjusterMemberName]],_Adjuster[Adjuster Name],_Adjuster[Email],,0)</f>
        <v>eExmundo@knightcompany.com</v>
      </c>
      <c r="Y3447" s="15" t="str">
        <f>_xlfn.XLOOKUP(_LOOKUP[[#This Row],[AdjusterMemberName]],_Adjuster[Adjuster Name],_Adjuster[Phone Number],,0)</f>
        <v>424-559-5400</v>
      </c>
      <c r="Z3447" s="15" t="s">
        <v>20934</v>
      </c>
      <c r="AA34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45542 5Th St E, Lancaster  CA 93535</v>
      </c>
      <c r="AB3447" s="15"/>
    </row>
    <row r="3448" spans="1:28" x14ac:dyDescent="0.3">
      <c r="A3448" s="14">
        <v>1</v>
      </c>
      <c r="B3448" s="14">
        <v>1</v>
      </c>
      <c r="C3448" s="15" t="s">
        <v>20978</v>
      </c>
      <c r="D3448" s="15" t="s">
        <v>20979</v>
      </c>
      <c r="E3448" s="15">
        <v>45550</v>
      </c>
      <c r="F3448" s="15" t="s">
        <v>20980</v>
      </c>
      <c r="G3448" s="15">
        <v>45524</v>
      </c>
      <c r="H3448" s="15">
        <v>45708</v>
      </c>
      <c r="I3448" s="15" t="s">
        <v>20981</v>
      </c>
      <c r="J3448" s="15" t="s">
        <v>20982</v>
      </c>
      <c r="K3448" s="15" t="s">
        <v>45336</v>
      </c>
      <c r="L3448" s="15" t="s">
        <v>181</v>
      </c>
      <c r="M3448" s="15" t="s">
        <v>182</v>
      </c>
      <c r="N3448" s="14">
        <v>2021</v>
      </c>
      <c r="O3448" s="15" t="s">
        <v>20983</v>
      </c>
      <c r="P3448" s="15" t="s">
        <v>106</v>
      </c>
      <c r="Q3448" s="15" t="s">
        <v>46988</v>
      </c>
      <c r="R3448" s="15" t="s">
        <v>20984</v>
      </c>
      <c r="S3448" s="15" t="s">
        <v>20985</v>
      </c>
      <c r="T3448" s="15" t="s">
        <v>4096</v>
      </c>
      <c r="U3448" s="15" t="s">
        <v>53</v>
      </c>
      <c r="V3448" s="15" t="s">
        <v>45854</v>
      </c>
      <c r="W3448" s="15" t="s">
        <v>1357</v>
      </c>
      <c r="X3448" s="15" t="str">
        <f>_xlfn.XLOOKUP(_LOOKUP[[#This Row],[AdjusterMemberName]],_Adjuster[Adjuster Name],_Adjuster[Email],,0)</f>
        <v>jRivera1@knightcompany.com</v>
      </c>
      <c r="Y3448" s="15" t="str">
        <f>_xlfn.XLOOKUP(_LOOKUP[[#This Row],[AdjusterMemberName]],_Adjuster[Adjuster Name],_Adjuster[Phone Number],,0)</f>
        <v>424-559-5239</v>
      </c>
      <c r="Z3448" s="15" t="s">
        <v>20986</v>
      </c>
      <c r="AA34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1626 N Tipton St, Visalia  CA 93292</v>
      </c>
      <c r="AB3448" s="15"/>
    </row>
    <row r="3449" spans="1:28" x14ac:dyDescent="0.3">
      <c r="A3449" s="14">
        <v>1</v>
      </c>
      <c r="B3449" s="14">
        <v>1</v>
      </c>
      <c r="C3449" s="15" t="s">
        <v>21015</v>
      </c>
      <c r="D3449" s="15" t="s">
        <v>21016</v>
      </c>
      <c r="E3449" s="15">
        <v>45550</v>
      </c>
      <c r="F3449" s="15" t="s">
        <v>21017</v>
      </c>
      <c r="G3449" s="15">
        <v>45520</v>
      </c>
      <c r="H3449" s="15">
        <v>45704</v>
      </c>
      <c r="I3449" s="15" t="s">
        <v>21018</v>
      </c>
      <c r="J3449" s="15" t="s">
        <v>21019</v>
      </c>
      <c r="K3449" s="15" t="s">
        <v>45506</v>
      </c>
      <c r="L3449" s="15" t="s">
        <v>103</v>
      </c>
      <c r="M3449" s="15" t="s">
        <v>1336</v>
      </c>
      <c r="N3449" s="14">
        <v>2010</v>
      </c>
      <c r="O3449" s="15" t="s">
        <v>21020</v>
      </c>
      <c r="P3449" s="15" t="s">
        <v>106</v>
      </c>
      <c r="Q3449" s="15" t="s">
        <v>47061</v>
      </c>
      <c r="R3449" s="15" t="s">
        <v>21021</v>
      </c>
      <c r="S3449" s="15" t="s">
        <v>21022</v>
      </c>
      <c r="T3449" s="15" t="s">
        <v>10387</v>
      </c>
      <c r="U3449" s="15" t="s">
        <v>53</v>
      </c>
      <c r="V3449" s="15" t="s">
        <v>46554</v>
      </c>
      <c r="W3449" s="15" t="s">
        <v>1624</v>
      </c>
      <c r="X3449" s="15" t="e">
        <f>_xlfn.XLOOKUP(_LOOKUP[[#This Row],[AdjusterMemberName]],_Adjuster[Adjuster Name],_Adjuster[Email],,0)</f>
        <v>#N/A</v>
      </c>
      <c r="Y3449" s="15" t="e">
        <f>_xlfn.XLOOKUP(_LOOKUP[[#This Row],[AdjusterMemberName]],_Adjuster[Adjuster Name],_Adjuster[Phone Number],,0)</f>
        <v>#N/A</v>
      </c>
      <c r="Z3449" s="15" t="s">
        <v>21023</v>
      </c>
      <c r="AA34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436 Contessa, Irvine  CA 92620</v>
      </c>
      <c r="AB3449" s="15">
        <v>45578</v>
      </c>
    </row>
    <row r="3450" spans="1:28" x14ac:dyDescent="0.3">
      <c r="A3450" s="14">
        <v>1</v>
      </c>
      <c r="B3450" s="14">
        <v>1</v>
      </c>
      <c r="C3450" s="15" t="s">
        <v>21144</v>
      </c>
      <c r="D3450" s="15" t="s">
        <v>21144</v>
      </c>
      <c r="E3450" s="15">
        <v>45550</v>
      </c>
      <c r="F3450" s="15" t="s">
        <v>21145</v>
      </c>
      <c r="G3450" s="15">
        <v>45547</v>
      </c>
      <c r="H3450" s="15">
        <v>45728</v>
      </c>
      <c r="I3450" s="15" t="s">
        <v>21146</v>
      </c>
      <c r="J3450" s="15" t="s">
        <v>21147</v>
      </c>
      <c r="K3450" s="15" t="s">
        <v>45373</v>
      </c>
      <c r="L3450" s="15" t="s">
        <v>103</v>
      </c>
      <c r="M3450" s="15" t="s">
        <v>104</v>
      </c>
      <c r="N3450" s="14">
        <v>2021</v>
      </c>
      <c r="O3450" s="15" t="s">
        <v>21148</v>
      </c>
      <c r="P3450" s="15" t="s">
        <v>106</v>
      </c>
      <c r="Q3450" s="15" t="s">
        <v>47006</v>
      </c>
      <c r="R3450" s="15" t="s">
        <v>21149</v>
      </c>
      <c r="S3450" s="15" t="s">
        <v>21150</v>
      </c>
      <c r="T3450" s="15" t="s">
        <v>2431</v>
      </c>
      <c r="U3450" s="15" t="s">
        <v>53</v>
      </c>
      <c r="V3450" s="15" t="s">
        <v>45776</v>
      </c>
      <c r="W3450" s="15" t="s">
        <v>264</v>
      </c>
      <c r="X3450" s="15" t="str">
        <f>_xlfn.XLOOKUP(_LOOKUP[[#This Row],[AdjusterMemberName]],_Adjuster[Adjuster Name],_Adjuster[Email],,0)</f>
        <v>sBonnevie@knightcompany.com</v>
      </c>
      <c r="Y3450" s="15" t="str">
        <f>_xlfn.XLOOKUP(_LOOKUP[[#This Row],[AdjusterMemberName]],_Adjuster[Adjuster Name],_Adjuster[Phone Number],,0)</f>
        <v>323-692-4064</v>
      </c>
      <c r="Z3450" s="15" t="s">
        <v>21151</v>
      </c>
      <c r="AA34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938 W Holt Ave Unit 2, Pomona  CA 91768</v>
      </c>
      <c r="AB3450" s="15"/>
    </row>
    <row r="3451" spans="1:28" x14ac:dyDescent="0.3">
      <c r="A3451" s="14">
        <v>1</v>
      </c>
      <c r="B3451" s="14">
        <v>1</v>
      </c>
      <c r="C3451" s="15" t="s">
        <v>20820</v>
      </c>
      <c r="D3451" s="15" t="s">
        <v>20821</v>
      </c>
      <c r="E3451" s="15">
        <v>45549</v>
      </c>
      <c r="F3451" s="15" t="s">
        <v>20822</v>
      </c>
      <c r="G3451" s="15">
        <v>45517</v>
      </c>
      <c r="H3451" s="15">
        <v>45701</v>
      </c>
      <c r="I3451" s="15" t="s">
        <v>20823</v>
      </c>
      <c r="J3451" s="15" t="s">
        <v>20824</v>
      </c>
      <c r="K3451" s="15" t="s">
        <v>45481</v>
      </c>
      <c r="L3451" s="15" t="s">
        <v>25</v>
      </c>
      <c r="M3451" s="15" t="s">
        <v>79</v>
      </c>
      <c r="N3451" s="14">
        <v>2020</v>
      </c>
      <c r="O3451" s="15" t="s">
        <v>20825</v>
      </c>
      <c r="P3451" s="15" t="s">
        <v>106</v>
      </c>
      <c r="Q3451" s="15" t="s">
        <v>47019</v>
      </c>
      <c r="R3451" s="15" t="s">
        <v>120</v>
      </c>
      <c r="S3451" s="15" t="s">
        <v>20826</v>
      </c>
      <c r="T3451" s="15" t="s">
        <v>3521</v>
      </c>
      <c r="U3451" s="15" t="s">
        <v>53</v>
      </c>
      <c r="V3451" s="15" t="s">
        <v>45362</v>
      </c>
      <c r="W3451" s="15" t="s">
        <v>850</v>
      </c>
      <c r="X3451" s="15" t="e">
        <f>_xlfn.XLOOKUP(_LOOKUP[[#This Row],[AdjusterMemberName]],_Adjuster[Adjuster Name],_Adjuster[Email],,0)</f>
        <v>#N/A</v>
      </c>
      <c r="Y3451" s="15" t="e">
        <f>_xlfn.XLOOKUP(_LOOKUP[[#This Row],[AdjusterMemberName]],_Adjuster[Adjuster Name],_Adjuster[Phone Number],,0)</f>
        <v>#N/A</v>
      </c>
      <c r="Z3451" s="15" t="s">
        <v>20827</v>
      </c>
      <c r="AA34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1932 John St Apt 104, Selma  CA 93662</v>
      </c>
      <c r="AB3451" s="15"/>
    </row>
    <row r="3452" spans="1:28" x14ac:dyDescent="0.3">
      <c r="A3452" s="14">
        <v>1</v>
      </c>
      <c r="B3452" s="14">
        <v>1</v>
      </c>
      <c r="C3452" s="15" t="s">
        <v>20828</v>
      </c>
      <c r="D3452" s="15" t="s">
        <v>20828</v>
      </c>
      <c r="E3452" s="15">
        <v>45549</v>
      </c>
      <c r="F3452" s="15" t="s">
        <v>20829</v>
      </c>
      <c r="G3452" s="15">
        <v>45517</v>
      </c>
      <c r="H3452" s="15">
        <v>45701</v>
      </c>
      <c r="I3452" s="15" t="s">
        <v>20830</v>
      </c>
      <c r="J3452" s="15" t="s">
        <v>20831</v>
      </c>
      <c r="K3452" s="15" t="s">
        <v>45434</v>
      </c>
      <c r="L3452" s="15" t="s">
        <v>139</v>
      </c>
      <c r="M3452" s="15" t="s">
        <v>6017</v>
      </c>
      <c r="N3452" s="14">
        <v>2015</v>
      </c>
      <c r="O3452" s="15" t="s">
        <v>20832</v>
      </c>
      <c r="P3452" s="15" t="s">
        <v>106</v>
      </c>
      <c r="Q3452" s="15" t="s">
        <v>47065</v>
      </c>
      <c r="R3452" s="15" t="s">
        <v>4917</v>
      </c>
      <c r="S3452" s="15" t="s">
        <v>20833</v>
      </c>
      <c r="T3452" s="15" t="s">
        <v>144</v>
      </c>
      <c r="U3452" s="15" t="s">
        <v>53</v>
      </c>
      <c r="V3452" s="15" t="s">
        <v>46558</v>
      </c>
      <c r="W3452" s="15" t="s">
        <v>264</v>
      </c>
      <c r="X3452" s="15" t="str">
        <f>_xlfn.XLOOKUP(_LOOKUP[[#This Row],[AdjusterMemberName]],_Adjuster[Adjuster Name],_Adjuster[Email],,0)</f>
        <v>sBonnevie@knightcompany.com</v>
      </c>
      <c r="Y3452" s="15" t="str">
        <f>_xlfn.XLOOKUP(_LOOKUP[[#This Row],[AdjusterMemberName]],_Adjuster[Adjuster Name],_Adjuster[Phone Number],,0)</f>
        <v>323-692-4064</v>
      </c>
      <c r="Z3452" s="15" t="s">
        <v>20834</v>
      </c>
      <c r="AA34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3332 Chemin De Riviere, San Jose  CA 95148</v>
      </c>
      <c r="AB3452" s="15"/>
    </row>
    <row r="3453" spans="1:28" x14ac:dyDescent="0.3">
      <c r="A3453" s="14">
        <v>1</v>
      </c>
      <c r="B3453" s="14">
        <v>1</v>
      </c>
      <c r="C3453" s="15" t="s">
        <v>20854</v>
      </c>
      <c r="D3453" s="15" t="s">
        <v>20855</v>
      </c>
      <c r="E3453" s="15">
        <v>45549</v>
      </c>
      <c r="F3453" s="15" t="s">
        <v>20856</v>
      </c>
      <c r="G3453" s="15">
        <v>45542</v>
      </c>
      <c r="H3453" s="15">
        <v>45723</v>
      </c>
      <c r="I3453" s="15" t="s">
        <v>20857</v>
      </c>
      <c r="J3453" s="15" t="s">
        <v>20858</v>
      </c>
      <c r="K3453" s="15" t="s">
        <v>45748</v>
      </c>
      <c r="L3453" s="15" t="s">
        <v>139</v>
      </c>
      <c r="M3453" s="15" t="s">
        <v>470</v>
      </c>
      <c r="N3453" s="14">
        <v>2015</v>
      </c>
      <c r="O3453" s="15" t="s">
        <v>20859</v>
      </c>
      <c r="P3453" s="15" t="s">
        <v>106</v>
      </c>
      <c r="Q3453" s="15" t="s">
        <v>47019</v>
      </c>
      <c r="R3453" s="15" t="s">
        <v>20860</v>
      </c>
      <c r="S3453" s="15" t="s">
        <v>20861</v>
      </c>
      <c r="T3453" s="15" t="s">
        <v>122</v>
      </c>
      <c r="U3453" s="15" t="s">
        <v>53</v>
      </c>
      <c r="V3453" s="15" t="s">
        <v>45548</v>
      </c>
      <c r="W3453" s="15" t="s">
        <v>850</v>
      </c>
      <c r="X3453" s="15" t="e">
        <f>_xlfn.XLOOKUP(_LOOKUP[[#This Row],[AdjusterMemberName]],_Adjuster[Adjuster Name],_Adjuster[Email],,0)</f>
        <v>#N/A</v>
      </c>
      <c r="Y3453" s="15" t="e">
        <f>_xlfn.XLOOKUP(_LOOKUP[[#This Row],[AdjusterMemberName]],_Adjuster[Adjuster Name],_Adjuster[Phone Number],,0)</f>
        <v>#N/A</v>
      </c>
      <c r="Z3453" s="15" t="s">
        <v>20862</v>
      </c>
      <c r="AA34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40868 Camellia Dr, Hemet  CA 92544</v>
      </c>
      <c r="AB3453" s="15"/>
    </row>
    <row r="3454" spans="1:28" x14ac:dyDescent="0.3">
      <c r="A3454" s="14">
        <v>1</v>
      </c>
      <c r="B3454" s="14">
        <v>1</v>
      </c>
      <c r="C3454" s="15" t="s">
        <v>9203</v>
      </c>
      <c r="D3454" s="15" t="s">
        <v>9203</v>
      </c>
      <c r="E3454" s="15">
        <v>45549</v>
      </c>
      <c r="F3454" s="15" t="s">
        <v>20921</v>
      </c>
      <c r="G3454" s="15">
        <v>45439</v>
      </c>
      <c r="H3454" s="15">
        <v>45623</v>
      </c>
      <c r="I3454" s="15" t="s">
        <v>20922</v>
      </c>
      <c r="J3454" s="15" t="s">
        <v>20923</v>
      </c>
      <c r="K3454" s="15" t="s">
        <v>45407</v>
      </c>
      <c r="L3454" s="15" t="s">
        <v>128</v>
      </c>
      <c r="M3454" s="15" t="s">
        <v>170</v>
      </c>
      <c r="N3454" s="14">
        <v>2017</v>
      </c>
      <c r="O3454" s="15" t="s">
        <v>20924</v>
      </c>
      <c r="P3454" s="15" t="s">
        <v>106</v>
      </c>
      <c r="Q3454" s="15" t="s">
        <v>47092</v>
      </c>
      <c r="R3454" s="15" t="s">
        <v>9209</v>
      </c>
      <c r="S3454" s="15" t="s">
        <v>9210</v>
      </c>
      <c r="T3454" s="15" t="s">
        <v>308</v>
      </c>
      <c r="U3454" s="15" t="s">
        <v>53</v>
      </c>
      <c r="V3454" s="15" t="s">
        <v>45398</v>
      </c>
      <c r="W3454" s="15" t="s">
        <v>175</v>
      </c>
      <c r="X3454" s="15" t="e">
        <f>_xlfn.XLOOKUP(_LOOKUP[[#This Row],[AdjusterMemberName]],_Adjuster[Adjuster Name],_Adjuster[Email],,0)</f>
        <v>#N/A</v>
      </c>
      <c r="Y3454" s="15" t="e">
        <f>_xlfn.XLOOKUP(_LOOKUP[[#This Row],[AdjusterMemberName]],_Adjuster[Adjuster Name],_Adjuster[Phone Number],,0)</f>
        <v>#N/A</v>
      </c>
      <c r="Z3454" s="15" t="s">
        <v>20925</v>
      </c>
      <c r="AA34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1242 University Ave , Riverside  CA 92507</v>
      </c>
      <c r="AB3454" s="15"/>
    </row>
    <row r="3455" spans="1:28" x14ac:dyDescent="0.3">
      <c r="A3455" s="14">
        <v>1</v>
      </c>
      <c r="B3455" s="14">
        <v>1</v>
      </c>
      <c r="C3455" s="15" t="s">
        <v>19918</v>
      </c>
      <c r="D3455" s="15" t="s">
        <v>19918</v>
      </c>
      <c r="E3455" s="15">
        <v>45549</v>
      </c>
      <c r="F3455" s="15" t="s">
        <v>19919</v>
      </c>
      <c r="G3455" s="15">
        <v>45444</v>
      </c>
      <c r="H3455" s="15">
        <v>45627</v>
      </c>
      <c r="I3455" s="15" t="s">
        <v>20952</v>
      </c>
      <c r="J3455" s="15" t="s">
        <v>20953</v>
      </c>
      <c r="K3455" s="15" t="s">
        <v>45442</v>
      </c>
      <c r="L3455" s="15" t="s">
        <v>128</v>
      </c>
      <c r="M3455" s="15" t="s">
        <v>170</v>
      </c>
      <c r="N3455" s="14">
        <v>2022</v>
      </c>
      <c r="O3455" s="15" t="s">
        <v>19922</v>
      </c>
      <c r="P3455" s="15" t="s">
        <v>106</v>
      </c>
      <c r="Q3455" s="15" t="s">
        <v>47073</v>
      </c>
      <c r="R3455" s="15" t="s">
        <v>162</v>
      </c>
      <c r="S3455" s="15" t="s">
        <v>19923</v>
      </c>
      <c r="T3455" s="15" t="s">
        <v>174</v>
      </c>
      <c r="U3455" s="15" t="s">
        <v>53</v>
      </c>
      <c r="V3455" s="15" t="s">
        <v>45770</v>
      </c>
      <c r="W3455" s="15" t="s">
        <v>367</v>
      </c>
      <c r="X3455" s="15" t="str">
        <f>_xlfn.XLOOKUP(_LOOKUP[[#This Row],[AdjusterMemberName]],_Adjuster[Adjuster Name],_Adjuster[Email],,0)</f>
        <v>dHernandez4@knightcompany.com</v>
      </c>
      <c r="Y3455" s="15" t="str">
        <f>_xlfn.XLOOKUP(_LOOKUP[[#This Row],[AdjusterMemberName]],_Adjuster[Adjuster Name],_Adjuster[Phone Number],,0)</f>
        <v>323-315-7819</v>
      </c>
      <c r="Z3455" s="15" t="s">
        <v>19924</v>
      </c>
      <c r="AA34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1163 S Plymouth Blvd #3, Los Angeles  CA 90019</v>
      </c>
      <c r="AB3455" s="15">
        <v>45611</v>
      </c>
    </row>
    <row r="3456" spans="1:28" x14ac:dyDescent="0.3">
      <c r="A3456" s="14">
        <v>1</v>
      </c>
      <c r="B3456" s="14">
        <v>1</v>
      </c>
      <c r="C3456" s="15" t="s">
        <v>20954</v>
      </c>
      <c r="D3456" s="15" t="s">
        <v>20955</v>
      </c>
      <c r="E3456" s="15">
        <v>45549</v>
      </c>
      <c r="F3456" s="15" t="s">
        <v>20956</v>
      </c>
      <c r="G3456" s="15">
        <v>45441</v>
      </c>
      <c r="H3456" s="15">
        <v>45625</v>
      </c>
      <c r="I3456" s="15" t="s">
        <v>20957</v>
      </c>
      <c r="J3456" s="15" t="s">
        <v>20958</v>
      </c>
      <c r="K3456" s="15" t="s">
        <v>45345</v>
      </c>
      <c r="L3456" s="15" t="s">
        <v>270</v>
      </c>
      <c r="M3456" s="15" t="s">
        <v>3571</v>
      </c>
      <c r="N3456" s="14">
        <v>2012</v>
      </c>
      <c r="O3456" s="15" t="s">
        <v>20959</v>
      </c>
      <c r="P3456" s="15" t="s">
        <v>106</v>
      </c>
      <c r="Q3456" s="15" t="s">
        <v>47019</v>
      </c>
      <c r="R3456" s="15" t="s">
        <v>20960</v>
      </c>
      <c r="S3456" s="15" t="s">
        <v>20961</v>
      </c>
      <c r="T3456" s="15" t="s">
        <v>133</v>
      </c>
      <c r="U3456" s="15" t="s">
        <v>53</v>
      </c>
      <c r="V3456" s="15" t="s">
        <v>46000</v>
      </c>
      <c r="W3456" s="15" t="s">
        <v>264</v>
      </c>
      <c r="X3456" s="15" t="str">
        <f>_xlfn.XLOOKUP(_LOOKUP[[#This Row],[AdjusterMemberName]],_Adjuster[Adjuster Name],_Adjuster[Email],,0)</f>
        <v>sBonnevie@knightcompany.com</v>
      </c>
      <c r="Y3456" s="15" t="str">
        <f>_xlfn.XLOOKUP(_LOOKUP[[#This Row],[AdjusterMemberName]],_Adjuster[Adjuster Name],_Adjuster[Phone Number],,0)</f>
        <v>323-692-4064</v>
      </c>
      <c r="Z3456" s="15" t="s">
        <v>20962</v>
      </c>
      <c r="AA34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5815 E La Palma Ave Spc 166, Anaheim  CA 92807</v>
      </c>
      <c r="AB3456" s="15"/>
    </row>
    <row r="3457" spans="1:28" x14ac:dyDescent="0.3">
      <c r="A3457" s="14">
        <v>1</v>
      </c>
      <c r="B3457" s="14">
        <v>1</v>
      </c>
      <c r="C3457" s="15" t="s">
        <v>5342</v>
      </c>
      <c r="D3457" s="15" t="s">
        <v>20987</v>
      </c>
      <c r="E3457" s="15">
        <v>45549</v>
      </c>
      <c r="F3457" s="15" t="s">
        <v>20988</v>
      </c>
      <c r="G3457" s="15">
        <v>45430</v>
      </c>
      <c r="H3457" s="15">
        <v>45614</v>
      </c>
      <c r="I3457" s="15" t="s">
        <v>20989</v>
      </c>
      <c r="J3457" s="15" t="s">
        <v>20990</v>
      </c>
      <c r="K3457" s="15" t="s">
        <v>45489</v>
      </c>
      <c r="L3457" s="15" t="s">
        <v>25</v>
      </c>
      <c r="M3457" s="15" t="s">
        <v>480</v>
      </c>
      <c r="N3457" s="14">
        <v>2010</v>
      </c>
      <c r="O3457" s="15" t="s">
        <v>20991</v>
      </c>
      <c r="P3457" s="15" t="s">
        <v>106</v>
      </c>
      <c r="Q3457" s="15" t="s">
        <v>47065</v>
      </c>
      <c r="R3457" s="15" t="s">
        <v>5347</v>
      </c>
      <c r="S3457" s="15" t="s">
        <v>5348</v>
      </c>
      <c r="T3457" s="15" t="s">
        <v>672</v>
      </c>
      <c r="U3457" s="15" t="s">
        <v>53</v>
      </c>
      <c r="V3457" s="15" t="s">
        <v>45553</v>
      </c>
      <c r="W3457" s="15" t="s">
        <v>1186</v>
      </c>
      <c r="X3457" s="15" t="str">
        <f>_xlfn.XLOOKUP(_LOOKUP[[#This Row],[AdjusterMemberName]],_Adjuster[Adjuster Name],_Adjuster[Email],,0)</f>
        <v>sAkinleye@knightcompany.com</v>
      </c>
      <c r="Y3457" s="15" t="str">
        <f>_xlfn.XLOOKUP(_LOOKUP[[#This Row],[AdjusterMemberName]],_Adjuster[Adjuster Name],_Adjuster[Phone Number],,0)</f>
        <v>424-559-5280</v>
      </c>
      <c r="Z3457" s="15" t="s">
        <v>5349</v>
      </c>
      <c r="AA34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17830 Sherman Way Apt 157, Reseda  CA 91335</v>
      </c>
      <c r="AB3457" s="15">
        <v>45585</v>
      </c>
    </row>
    <row r="3458" spans="1:28" x14ac:dyDescent="0.3">
      <c r="A3458" s="14">
        <v>1</v>
      </c>
      <c r="B3458" s="14">
        <v>1</v>
      </c>
      <c r="C3458" s="15" t="s">
        <v>6611</v>
      </c>
      <c r="D3458" s="15" t="s">
        <v>6611</v>
      </c>
      <c r="E3458" s="15">
        <v>45548</v>
      </c>
      <c r="F3458" s="15" t="s">
        <v>14873</v>
      </c>
      <c r="G3458" s="15">
        <v>45366</v>
      </c>
      <c r="H3458" s="15">
        <v>45550</v>
      </c>
      <c r="I3458" s="15" t="s">
        <v>20797</v>
      </c>
      <c r="J3458" s="15" t="s">
        <v>20798</v>
      </c>
      <c r="K3458" s="15" t="s">
        <v>45332</v>
      </c>
      <c r="L3458" s="15" t="s">
        <v>314</v>
      </c>
      <c r="M3458" s="15" t="s">
        <v>3946</v>
      </c>
      <c r="N3458" s="14">
        <v>2023</v>
      </c>
      <c r="O3458" s="15" t="s">
        <v>14876</v>
      </c>
      <c r="P3458" s="15" t="s">
        <v>106</v>
      </c>
      <c r="Q3458" s="15" t="s">
        <v>47159</v>
      </c>
      <c r="R3458" s="15" t="s">
        <v>6616</v>
      </c>
      <c r="S3458" s="15" t="s">
        <v>6617</v>
      </c>
      <c r="T3458" s="15" t="s">
        <v>286</v>
      </c>
      <c r="U3458" s="15" t="s">
        <v>53</v>
      </c>
      <c r="V3458" s="15" t="s">
        <v>45606</v>
      </c>
      <c r="W3458" s="15" t="s">
        <v>367</v>
      </c>
      <c r="X3458" s="15" t="str">
        <f>_xlfn.XLOOKUP(_LOOKUP[[#This Row],[AdjusterMemberName]],_Adjuster[Adjuster Name],_Adjuster[Email],,0)</f>
        <v>dHernandez4@knightcompany.com</v>
      </c>
      <c r="Y3458" s="15" t="str">
        <f>_xlfn.XLOOKUP(_LOOKUP[[#This Row],[AdjusterMemberName]],_Adjuster[Adjuster Name],_Adjuster[Phone Number],,0)</f>
        <v>323-315-7819</v>
      </c>
      <c r="Z3458" s="15" t="s">
        <v>6618</v>
      </c>
      <c r="AA34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5560 Ackerfield Ave Apt 211, Long Beach  CA 90805</v>
      </c>
      <c r="AB3458" s="15"/>
    </row>
    <row r="3459" spans="1:28" x14ac:dyDescent="0.3">
      <c r="A3459" s="14">
        <v>1</v>
      </c>
      <c r="B3459" s="14">
        <v>1</v>
      </c>
      <c r="C3459" s="15" t="s">
        <v>14208</v>
      </c>
      <c r="D3459" s="15" t="s">
        <v>14208</v>
      </c>
      <c r="E3459" s="15">
        <v>45548</v>
      </c>
      <c r="F3459" s="15" t="s">
        <v>14210</v>
      </c>
      <c r="G3459" s="15">
        <v>45404</v>
      </c>
      <c r="H3459" s="15">
        <v>45587</v>
      </c>
      <c r="I3459" s="15" t="s">
        <v>20801</v>
      </c>
      <c r="J3459" s="15" t="s">
        <v>20802</v>
      </c>
      <c r="K3459" s="15" t="s">
        <v>45332</v>
      </c>
      <c r="L3459" s="15" t="s">
        <v>419</v>
      </c>
      <c r="M3459" s="15" t="s">
        <v>2517</v>
      </c>
      <c r="N3459" s="14">
        <v>2023</v>
      </c>
      <c r="O3459" s="15" t="s">
        <v>14759</v>
      </c>
      <c r="P3459" s="15" t="s">
        <v>106</v>
      </c>
      <c r="Q3459" s="15" t="s">
        <v>47079</v>
      </c>
      <c r="R3459" s="15" t="s">
        <v>2050</v>
      </c>
      <c r="S3459" s="15" t="s">
        <v>14214</v>
      </c>
      <c r="T3459" s="15" t="s">
        <v>174</v>
      </c>
      <c r="U3459" s="15" t="s">
        <v>53</v>
      </c>
      <c r="V3459" s="15" t="s">
        <v>45770</v>
      </c>
      <c r="W3459" s="15" t="s">
        <v>175</v>
      </c>
      <c r="X3459" s="15" t="e">
        <f>_xlfn.XLOOKUP(_LOOKUP[[#This Row],[AdjusterMemberName]],_Adjuster[Adjuster Name],_Adjuster[Email],,0)</f>
        <v>#N/A</v>
      </c>
      <c r="Y3459" s="15" t="e">
        <f>_xlfn.XLOOKUP(_LOOKUP[[#This Row],[AdjusterMemberName]],_Adjuster[Adjuster Name],_Adjuster[Phone Number],,0)</f>
        <v>#N/A</v>
      </c>
      <c r="Z3459" s="15" t="s">
        <v>14215</v>
      </c>
      <c r="AA34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1630 7Th Ave , Los Angeles  CA 90019</v>
      </c>
      <c r="AB3459" s="15"/>
    </row>
    <row r="3460" spans="1:28" x14ac:dyDescent="0.3">
      <c r="A3460" s="14">
        <v>1</v>
      </c>
      <c r="B3460" s="14">
        <v>1</v>
      </c>
      <c r="C3460" s="15" t="s">
        <v>20871</v>
      </c>
      <c r="D3460" s="15" t="s">
        <v>20872</v>
      </c>
      <c r="E3460" s="15">
        <v>45548</v>
      </c>
      <c r="F3460" s="15" t="s">
        <v>20873</v>
      </c>
      <c r="G3460" s="15">
        <v>45403</v>
      </c>
      <c r="H3460" s="15">
        <v>45586</v>
      </c>
      <c r="I3460" s="15" t="s">
        <v>20874</v>
      </c>
      <c r="J3460" s="15" t="s">
        <v>20875</v>
      </c>
      <c r="K3460" s="15" t="s">
        <v>45327</v>
      </c>
      <c r="L3460" s="15" t="s">
        <v>314</v>
      </c>
      <c r="M3460" s="15" t="s">
        <v>978</v>
      </c>
      <c r="N3460" s="14">
        <v>2024</v>
      </c>
      <c r="O3460" s="15" t="s">
        <v>20876</v>
      </c>
      <c r="P3460" s="15" t="s">
        <v>106</v>
      </c>
      <c r="Q3460" s="15" t="s">
        <v>47006</v>
      </c>
      <c r="R3460" s="15" t="s">
        <v>14448</v>
      </c>
      <c r="S3460" s="15" t="s">
        <v>20877</v>
      </c>
      <c r="T3460" s="15" t="s">
        <v>308</v>
      </c>
      <c r="U3460" s="15" t="s">
        <v>53</v>
      </c>
      <c r="V3460" s="15" t="s">
        <v>45690</v>
      </c>
      <c r="W3460" s="15" t="s">
        <v>1186</v>
      </c>
      <c r="X3460" s="15" t="str">
        <f>_xlfn.XLOOKUP(_LOOKUP[[#This Row],[AdjusterMemberName]],_Adjuster[Adjuster Name],_Adjuster[Email],,0)</f>
        <v>sAkinleye@knightcompany.com</v>
      </c>
      <c r="Y3460" s="15" t="str">
        <f>_xlfn.XLOOKUP(_LOOKUP[[#This Row],[AdjusterMemberName]],_Adjuster[Adjuster Name],_Adjuster[Phone Number],,0)</f>
        <v>424-559-5280</v>
      </c>
      <c r="Z3460" s="15" t="s">
        <v>20878</v>
      </c>
      <c r="AA34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6864 Chadbourne Ave, Riverside  CA 92505</v>
      </c>
      <c r="AB3460" s="15"/>
    </row>
    <row r="3461" spans="1:28" x14ac:dyDescent="0.3">
      <c r="A3461" s="14">
        <v>1</v>
      </c>
      <c r="B3461" s="14">
        <v>1</v>
      </c>
      <c r="C3461" s="15" t="s">
        <v>21070</v>
      </c>
      <c r="D3461" s="15" t="s">
        <v>21071</v>
      </c>
      <c r="E3461" s="15">
        <v>45548</v>
      </c>
      <c r="F3461" s="15" t="s">
        <v>21072</v>
      </c>
      <c r="G3461" s="15">
        <v>45444</v>
      </c>
      <c r="H3461" s="15">
        <v>45627</v>
      </c>
      <c r="I3461" s="15" t="s">
        <v>21073</v>
      </c>
      <c r="J3461" s="15" t="s">
        <v>12813</v>
      </c>
      <c r="K3461" s="15" t="s">
        <v>45330</v>
      </c>
      <c r="L3461" s="15" t="s">
        <v>314</v>
      </c>
      <c r="M3461" s="15" t="s">
        <v>978</v>
      </c>
      <c r="N3461" s="14">
        <v>2019</v>
      </c>
      <c r="O3461" s="15" t="s">
        <v>21074</v>
      </c>
      <c r="P3461" s="15" t="s">
        <v>106</v>
      </c>
      <c r="Q3461" s="15" t="s">
        <v>47019</v>
      </c>
      <c r="R3461" s="15" t="s">
        <v>345</v>
      </c>
      <c r="S3461" s="15" t="s">
        <v>21075</v>
      </c>
      <c r="T3461" s="15" t="s">
        <v>1275</v>
      </c>
      <c r="U3461" s="15" t="s">
        <v>53</v>
      </c>
      <c r="V3461" s="15" t="s">
        <v>45634</v>
      </c>
      <c r="W3461" s="15" t="s">
        <v>3114</v>
      </c>
      <c r="X3461" s="15" t="str">
        <f>_xlfn.XLOOKUP(_LOOKUP[[#This Row],[AdjusterMemberName]],_Adjuster[Adjuster Name],_Adjuster[Email],,0)</f>
        <v>eExmundo@knightcompany.com</v>
      </c>
      <c r="Y3461" s="15" t="str">
        <f>_xlfn.XLOOKUP(_LOOKUP[[#This Row],[AdjusterMemberName]],_Adjuster[Adjuster Name],_Adjuster[Phone Number],,0)</f>
        <v>424-559-5400</v>
      </c>
      <c r="Z3461" s="15" t="s">
        <v>21076</v>
      </c>
      <c r="AA34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13710 Gardenland Ave, Bellflower  CA 90706</v>
      </c>
      <c r="AB3461" s="15"/>
    </row>
    <row r="3462" spans="1:28" x14ac:dyDescent="0.3">
      <c r="A3462" s="14">
        <v>1</v>
      </c>
      <c r="B3462" s="14">
        <v>1</v>
      </c>
      <c r="C3462" s="15" t="s">
        <v>21467</v>
      </c>
      <c r="D3462" s="15" t="s">
        <v>21467</v>
      </c>
      <c r="E3462" s="15">
        <v>45548</v>
      </c>
      <c r="F3462" s="15" t="s">
        <v>21468</v>
      </c>
      <c r="G3462" s="15">
        <v>45527</v>
      </c>
      <c r="H3462" s="15">
        <v>45711</v>
      </c>
      <c r="I3462" s="15" t="s">
        <v>21469</v>
      </c>
      <c r="J3462" s="15" t="s">
        <v>21470</v>
      </c>
      <c r="K3462" s="15" t="s">
        <v>45334</v>
      </c>
      <c r="L3462" s="15" t="s">
        <v>441</v>
      </c>
      <c r="M3462" s="15" t="s">
        <v>1126</v>
      </c>
      <c r="N3462" s="14">
        <v>2023</v>
      </c>
      <c r="O3462" s="15" t="s">
        <v>21471</v>
      </c>
      <c r="P3462" s="15" t="s">
        <v>106</v>
      </c>
      <c r="Q3462" s="15" t="s">
        <v>47073</v>
      </c>
      <c r="R3462" s="15" t="s">
        <v>931</v>
      </c>
      <c r="S3462" s="15" t="s">
        <v>21472</v>
      </c>
      <c r="T3462" s="15" t="s">
        <v>174</v>
      </c>
      <c r="U3462" s="15" t="s">
        <v>53</v>
      </c>
      <c r="V3462" s="15" t="s">
        <v>45979</v>
      </c>
      <c r="W3462" s="15" t="s">
        <v>850</v>
      </c>
      <c r="X3462" s="15" t="e">
        <f>_xlfn.XLOOKUP(_LOOKUP[[#This Row],[AdjusterMemberName]],_Adjuster[Adjuster Name],_Adjuster[Email],,0)</f>
        <v>#N/A</v>
      </c>
      <c r="Y3462" s="15" t="e">
        <f>_xlfn.XLOOKUP(_LOOKUP[[#This Row],[AdjusterMemberName]],_Adjuster[Adjuster Name],_Adjuster[Phone Number],,0)</f>
        <v>#N/A</v>
      </c>
      <c r="Z3462" s="15" t="s">
        <v>21473</v>
      </c>
      <c r="AA34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 Joyce Rd, Hillsborough  CA 94010</v>
      </c>
      <c r="AB3462" s="15"/>
    </row>
    <row r="3463" spans="1:28" x14ac:dyDescent="0.3">
      <c r="A3463" s="14">
        <v>1</v>
      </c>
      <c r="B3463" s="14">
        <v>1</v>
      </c>
      <c r="C3463" s="15" t="s">
        <v>8203</v>
      </c>
      <c r="D3463" s="15" t="s">
        <v>21731</v>
      </c>
      <c r="E3463" s="15">
        <v>45548</v>
      </c>
      <c r="F3463" s="15" t="s">
        <v>21732</v>
      </c>
      <c r="G3463" s="15">
        <v>45548</v>
      </c>
      <c r="H3463" s="15">
        <v>45729</v>
      </c>
      <c r="I3463" s="15" t="s">
        <v>21733</v>
      </c>
      <c r="J3463" s="15" t="s">
        <v>21734</v>
      </c>
      <c r="K3463" s="15" t="s">
        <v>45509</v>
      </c>
      <c r="L3463" s="15" t="s">
        <v>103</v>
      </c>
      <c r="M3463" s="15" t="s">
        <v>1503</v>
      </c>
      <c r="N3463" s="14">
        <v>2018</v>
      </c>
      <c r="O3463" s="15" t="s">
        <v>21735</v>
      </c>
      <c r="P3463" s="15" t="s">
        <v>106</v>
      </c>
      <c r="Q3463" s="15" t="s">
        <v>47019</v>
      </c>
      <c r="R3463" s="15" t="s">
        <v>8209</v>
      </c>
      <c r="S3463" s="15" t="s">
        <v>8210</v>
      </c>
      <c r="T3463" s="15" t="s">
        <v>830</v>
      </c>
      <c r="U3463" s="15" t="s">
        <v>53</v>
      </c>
      <c r="V3463" s="15" t="s">
        <v>45848</v>
      </c>
      <c r="W3463" s="15" t="s">
        <v>175</v>
      </c>
      <c r="X3463" s="15" t="e">
        <f>_xlfn.XLOOKUP(_LOOKUP[[#This Row],[AdjusterMemberName]],_Adjuster[Adjuster Name],_Adjuster[Email],,0)</f>
        <v>#N/A</v>
      </c>
      <c r="Y3463" s="15" t="e">
        <f>_xlfn.XLOOKUP(_LOOKUP[[#This Row],[AdjusterMemberName]],_Adjuster[Adjuster Name],_Adjuster[Phone Number],,0)</f>
        <v>#N/A</v>
      </c>
      <c r="Z3463" s="15" t="s">
        <v>8211</v>
      </c>
      <c r="AA34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1536 40Th Ave, Oakland  CA 94601</v>
      </c>
      <c r="AB3463" s="15"/>
    </row>
    <row r="3464" spans="1:28" x14ac:dyDescent="0.3">
      <c r="A3464" s="14">
        <v>1</v>
      </c>
      <c r="B3464" s="14">
        <v>1</v>
      </c>
      <c r="C3464" s="15" t="s">
        <v>20741</v>
      </c>
      <c r="D3464" s="15" t="s">
        <v>20741</v>
      </c>
      <c r="E3464" s="15">
        <v>45547</v>
      </c>
      <c r="F3464" s="15" t="s">
        <v>20742</v>
      </c>
      <c r="G3464" s="15">
        <v>45517</v>
      </c>
      <c r="H3464" s="15">
        <v>45701</v>
      </c>
      <c r="I3464" s="15" t="s">
        <v>20743</v>
      </c>
      <c r="J3464" s="15" t="s">
        <v>20744</v>
      </c>
      <c r="K3464" s="15" t="s">
        <v>45549</v>
      </c>
      <c r="L3464" s="15" t="s">
        <v>281</v>
      </c>
      <c r="M3464" s="15" t="s">
        <v>20745</v>
      </c>
      <c r="N3464" s="14">
        <v>2016</v>
      </c>
      <c r="O3464" s="15" t="s">
        <v>20746</v>
      </c>
      <c r="P3464" s="15" t="s">
        <v>106</v>
      </c>
      <c r="Q3464" s="15" t="s">
        <v>47092</v>
      </c>
      <c r="R3464" s="15" t="s">
        <v>20747</v>
      </c>
      <c r="S3464" s="15" t="s">
        <v>20748</v>
      </c>
      <c r="T3464" s="15" t="s">
        <v>1001</v>
      </c>
      <c r="U3464" s="15" t="s">
        <v>53</v>
      </c>
      <c r="V3464" s="15" t="s">
        <v>45364</v>
      </c>
      <c r="W3464" s="15" t="s">
        <v>1357</v>
      </c>
      <c r="X3464" s="15" t="str">
        <f>_xlfn.XLOOKUP(_LOOKUP[[#This Row],[AdjusterMemberName]],_Adjuster[Adjuster Name],_Adjuster[Email],,0)</f>
        <v>jRivera1@knightcompany.com</v>
      </c>
      <c r="Y3464" s="15" t="str">
        <f>_xlfn.XLOOKUP(_LOOKUP[[#This Row],[AdjusterMemberName]],_Adjuster[Adjuster Name],_Adjuster[Phone Number],,0)</f>
        <v>424-559-5239</v>
      </c>
      <c r="Z3464" s="15" t="s">
        <v>20749</v>
      </c>
      <c r="AA34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446 N H St, Oxnard  CA 93030</v>
      </c>
      <c r="AB3464" s="15"/>
    </row>
    <row r="3465" spans="1:28" x14ac:dyDescent="0.3">
      <c r="A3465" s="14">
        <v>1</v>
      </c>
      <c r="B3465" s="14">
        <v>1</v>
      </c>
      <c r="C3465" s="15" t="s">
        <v>20782</v>
      </c>
      <c r="D3465" s="15" t="s">
        <v>20783</v>
      </c>
      <c r="E3465" s="15">
        <v>45547</v>
      </c>
      <c r="F3465" s="15" t="s">
        <v>20784</v>
      </c>
      <c r="G3465" s="15">
        <v>45434</v>
      </c>
      <c r="H3465" s="15">
        <v>45618</v>
      </c>
      <c r="I3465" s="15" t="s">
        <v>20785</v>
      </c>
      <c r="J3465" s="15" t="s">
        <v>20786</v>
      </c>
      <c r="K3465" s="15" t="s">
        <v>45763</v>
      </c>
      <c r="L3465" s="15" t="s">
        <v>128</v>
      </c>
      <c r="M3465" s="15" t="s">
        <v>129</v>
      </c>
      <c r="N3465" s="14">
        <v>2021</v>
      </c>
      <c r="O3465" s="15" t="s">
        <v>20787</v>
      </c>
      <c r="P3465" s="15" t="s">
        <v>106</v>
      </c>
      <c r="Q3465" s="15" t="s">
        <v>47065</v>
      </c>
      <c r="R3465" s="15" t="s">
        <v>2900</v>
      </c>
      <c r="S3465" s="15" t="s">
        <v>20788</v>
      </c>
      <c r="T3465" s="15" t="s">
        <v>3342</v>
      </c>
      <c r="U3465" s="15" t="s">
        <v>53</v>
      </c>
      <c r="V3465" s="15" t="s">
        <v>45720</v>
      </c>
      <c r="W3465" s="15" t="s">
        <v>1357</v>
      </c>
      <c r="X3465" s="15" t="str">
        <f>_xlfn.XLOOKUP(_LOOKUP[[#This Row],[AdjusterMemberName]],_Adjuster[Adjuster Name],_Adjuster[Email],,0)</f>
        <v>jRivera1@knightcompany.com</v>
      </c>
      <c r="Y3465" s="15" t="str">
        <f>_xlfn.XLOOKUP(_LOOKUP[[#This Row],[AdjusterMemberName]],_Adjuster[Adjuster Name],_Adjuster[Phone Number],,0)</f>
        <v>424-559-5239</v>
      </c>
      <c r="Z3465" s="15" t="s">
        <v>20789</v>
      </c>
      <c r="AA34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7894 Jayhawk Dr, Jurupa Valley  CA 92509</v>
      </c>
      <c r="AB3465" s="15"/>
    </row>
    <row r="3466" spans="1:28" x14ac:dyDescent="0.3">
      <c r="A3466" s="14">
        <v>1</v>
      </c>
      <c r="B3466" s="14">
        <v>1</v>
      </c>
      <c r="C3466" s="15" t="s">
        <v>20811</v>
      </c>
      <c r="D3466" s="15" t="s">
        <v>20812</v>
      </c>
      <c r="E3466" s="15">
        <v>45547</v>
      </c>
      <c r="F3466" s="15" t="s">
        <v>20813</v>
      </c>
      <c r="G3466" s="15">
        <v>45502</v>
      </c>
      <c r="H3466" s="15">
        <v>45686</v>
      </c>
      <c r="I3466" s="15" t="s">
        <v>20814</v>
      </c>
      <c r="J3466" s="15" t="s">
        <v>20815</v>
      </c>
      <c r="K3466" s="15" t="s">
        <v>45604</v>
      </c>
      <c r="L3466" s="15" t="s">
        <v>25</v>
      </c>
      <c r="M3466" s="15" t="s">
        <v>5268</v>
      </c>
      <c r="N3466" s="14">
        <v>2014</v>
      </c>
      <c r="O3466" s="15" t="s">
        <v>20816</v>
      </c>
      <c r="P3466" s="15" t="s">
        <v>106</v>
      </c>
      <c r="Q3466" s="15" t="s">
        <v>47061</v>
      </c>
      <c r="R3466" s="15" t="s">
        <v>20817</v>
      </c>
      <c r="S3466" s="15" t="s">
        <v>20818</v>
      </c>
      <c r="T3466" s="15" t="s">
        <v>12019</v>
      </c>
      <c r="U3466" s="15" t="s">
        <v>53</v>
      </c>
      <c r="V3466" s="15" t="s">
        <v>45972</v>
      </c>
      <c r="W3466" s="15" t="s">
        <v>367</v>
      </c>
      <c r="X3466" s="15" t="str">
        <f>_xlfn.XLOOKUP(_LOOKUP[[#This Row],[AdjusterMemberName]],_Adjuster[Adjuster Name],_Adjuster[Email],,0)</f>
        <v>dHernandez4@knightcompany.com</v>
      </c>
      <c r="Y3466" s="15" t="str">
        <f>_xlfn.XLOOKUP(_LOOKUP[[#This Row],[AdjusterMemberName]],_Adjuster[Adjuster Name],_Adjuster[Phone Number],,0)</f>
        <v>323-315-7819</v>
      </c>
      <c r="Z3466" s="15" t="s">
        <v>20819</v>
      </c>
      <c r="AA34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15123 Brookhurst St Apt 192, Westminster  CA 92683</v>
      </c>
      <c r="AB3466" s="15"/>
    </row>
    <row r="3467" spans="1:28" x14ac:dyDescent="0.3">
      <c r="A3467" s="14">
        <v>1</v>
      </c>
      <c r="B3467" s="14">
        <v>1</v>
      </c>
      <c r="C3467" s="15" t="s">
        <v>20835</v>
      </c>
      <c r="D3467" s="15" t="s">
        <v>20836</v>
      </c>
      <c r="E3467" s="15">
        <v>45547</v>
      </c>
      <c r="F3467" s="15" t="s">
        <v>20837</v>
      </c>
      <c r="G3467" s="15">
        <v>45404</v>
      </c>
      <c r="H3467" s="15">
        <v>45587</v>
      </c>
      <c r="I3467" s="15" t="s">
        <v>20838</v>
      </c>
      <c r="J3467" s="15" t="s">
        <v>20839</v>
      </c>
      <c r="K3467" s="15" t="s">
        <v>45442</v>
      </c>
      <c r="L3467" s="15" t="s">
        <v>15287</v>
      </c>
      <c r="M3467" s="15" t="s">
        <v>20840</v>
      </c>
      <c r="N3467" s="14">
        <v>2016</v>
      </c>
      <c r="O3467" s="15" t="s">
        <v>20841</v>
      </c>
      <c r="P3467" s="15" t="s">
        <v>106</v>
      </c>
      <c r="Q3467" s="15" t="s">
        <v>47019</v>
      </c>
      <c r="R3467" s="15" t="s">
        <v>20842</v>
      </c>
      <c r="S3467" s="15" t="s">
        <v>20843</v>
      </c>
      <c r="T3467" s="15" t="s">
        <v>530</v>
      </c>
      <c r="U3467" s="15" t="s">
        <v>53</v>
      </c>
      <c r="V3467" s="15" t="s">
        <v>45858</v>
      </c>
      <c r="W3467" s="15" t="s">
        <v>1357</v>
      </c>
      <c r="X3467" s="15" t="str">
        <f>_xlfn.XLOOKUP(_LOOKUP[[#This Row],[AdjusterMemberName]],_Adjuster[Adjuster Name],_Adjuster[Email],,0)</f>
        <v>jRivera1@knightcompany.com</v>
      </c>
      <c r="Y3467" s="15" t="str">
        <f>_xlfn.XLOOKUP(_LOOKUP[[#This Row],[AdjusterMemberName]],_Adjuster[Adjuster Name],_Adjuster[Phone Number],,0)</f>
        <v>424-559-5239</v>
      </c>
      <c r="Z3467" s="15" t="s">
        <v>20844</v>
      </c>
      <c r="AA34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14740 Dos Palmas Rd, Victorville  CA 92392</v>
      </c>
      <c r="AB3467" s="15"/>
    </row>
    <row r="3468" spans="1:28" x14ac:dyDescent="0.3">
      <c r="A3468" s="14">
        <v>1</v>
      </c>
      <c r="B3468" s="14">
        <v>1</v>
      </c>
      <c r="C3468" s="15" t="s">
        <v>21055</v>
      </c>
      <c r="D3468" s="15" t="s">
        <v>21056</v>
      </c>
      <c r="E3468" s="15">
        <v>45547</v>
      </c>
      <c r="F3468" s="15" t="s">
        <v>21057</v>
      </c>
      <c r="G3468" s="15">
        <v>45519</v>
      </c>
      <c r="H3468" s="15">
        <v>45703</v>
      </c>
      <c r="I3468" s="15" t="s">
        <v>21058</v>
      </c>
      <c r="J3468" s="15" t="s">
        <v>21059</v>
      </c>
      <c r="K3468" s="15" t="s">
        <v>45938</v>
      </c>
      <c r="L3468" s="15" t="s">
        <v>687</v>
      </c>
      <c r="M3468" s="15" t="s">
        <v>2261</v>
      </c>
      <c r="N3468" s="14">
        <v>2013</v>
      </c>
      <c r="O3468" s="15" t="s">
        <v>21060</v>
      </c>
      <c r="P3468" s="15" t="s">
        <v>106</v>
      </c>
      <c r="Q3468" s="15" t="s">
        <v>47149</v>
      </c>
      <c r="R3468" s="15" t="s">
        <v>3687</v>
      </c>
      <c r="S3468" s="15" t="s">
        <v>21061</v>
      </c>
      <c r="T3468" s="15" t="s">
        <v>308</v>
      </c>
      <c r="U3468" s="15" t="s">
        <v>53</v>
      </c>
      <c r="V3468" s="15" t="s">
        <v>45432</v>
      </c>
      <c r="W3468" s="15" t="s">
        <v>264</v>
      </c>
      <c r="X3468" s="15" t="str">
        <f>_xlfn.XLOOKUP(_LOOKUP[[#This Row],[AdjusterMemberName]],_Adjuster[Adjuster Name],_Adjuster[Email],,0)</f>
        <v>sBonnevie@knightcompany.com</v>
      </c>
      <c r="Y3468" s="15" t="str">
        <f>_xlfn.XLOOKUP(_LOOKUP[[#This Row],[AdjusterMemberName]],_Adjuster[Adjuster Name],_Adjuster[Phone Number],,0)</f>
        <v>323-692-4064</v>
      </c>
      <c r="Z3468" s="15" t="s">
        <v>21062</v>
      </c>
      <c r="AA34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17990 Palm Rd, Riverside  CA 92503</v>
      </c>
      <c r="AB3468" s="15"/>
    </row>
    <row r="3469" spans="1:28" x14ac:dyDescent="0.3">
      <c r="A3469" s="14">
        <v>1</v>
      </c>
      <c r="B3469" s="14">
        <v>1</v>
      </c>
      <c r="C3469" s="15" t="s">
        <v>21369</v>
      </c>
      <c r="D3469" s="15" t="s">
        <v>21370</v>
      </c>
      <c r="E3469" s="15">
        <v>45547</v>
      </c>
      <c r="F3469" s="15" t="s">
        <v>21371</v>
      </c>
      <c r="G3469" s="15">
        <v>45428</v>
      </c>
      <c r="H3469" s="15">
        <v>45612</v>
      </c>
      <c r="I3469" s="15" t="s">
        <v>21372</v>
      </c>
      <c r="J3469" s="15" t="s">
        <v>21373</v>
      </c>
      <c r="K3469" s="15" t="s">
        <v>45329</v>
      </c>
      <c r="L3469" s="15" t="s">
        <v>441</v>
      </c>
      <c r="M3469" s="15" t="s">
        <v>21374</v>
      </c>
      <c r="N3469" s="14">
        <v>2012</v>
      </c>
      <c r="O3469" s="15" t="s">
        <v>21375</v>
      </c>
      <c r="P3469" s="15" t="s">
        <v>106</v>
      </c>
      <c r="Q3469" s="15" t="s">
        <v>47019</v>
      </c>
      <c r="R3469" s="15" t="s">
        <v>3888</v>
      </c>
      <c r="S3469" s="15" t="s">
        <v>21376</v>
      </c>
      <c r="T3469" s="15" t="s">
        <v>308</v>
      </c>
      <c r="U3469" s="15" t="s">
        <v>53</v>
      </c>
      <c r="V3469" s="15" t="s">
        <v>45476</v>
      </c>
      <c r="W3469" s="15" t="s">
        <v>850</v>
      </c>
      <c r="X3469" s="15" t="e">
        <f>_xlfn.XLOOKUP(_LOOKUP[[#This Row],[AdjusterMemberName]],_Adjuster[Adjuster Name],_Adjuster[Email],,0)</f>
        <v>#N/A</v>
      </c>
      <c r="Y3469" s="15" t="e">
        <f>_xlfn.XLOOKUP(_LOOKUP[[#This Row],[AdjusterMemberName]],_Adjuster[Adjuster Name],_Adjuster[Phone Number],,0)</f>
        <v>#N/A</v>
      </c>
      <c r="Z3469" s="15" t="s">
        <v>21377</v>
      </c>
      <c r="AA34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2023 Century Ave, Riverside  CA 92506</v>
      </c>
      <c r="AB3469" s="15"/>
    </row>
    <row r="3470" spans="1:28" x14ac:dyDescent="0.3">
      <c r="A3470" s="14">
        <v>1</v>
      </c>
      <c r="B3470" s="14">
        <v>0</v>
      </c>
      <c r="C3470" s="15" t="s">
        <v>13881</v>
      </c>
      <c r="D3470" s="15" t="s">
        <v>21884</v>
      </c>
      <c r="E3470" s="15">
        <v>45547</v>
      </c>
      <c r="F3470" s="15" t="s">
        <v>13883</v>
      </c>
      <c r="G3470" s="15">
        <v>45373</v>
      </c>
      <c r="H3470" s="15">
        <v>45557</v>
      </c>
      <c r="I3470" s="15" t="s">
        <v>21885</v>
      </c>
      <c r="J3470" s="15" t="s">
        <v>21886</v>
      </c>
      <c r="K3470" s="15" t="s">
        <v>45365</v>
      </c>
      <c r="L3470" s="15" t="s">
        <v>281</v>
      </c>
      <c r="M3470" s="15" t="s">
        <v>20745</v>
      </c>
      <c r="N3470" s="14">
        <v>2020</v>
      </c>
      <c r="O3470" s="15" t="s">
        <v>21887</v>
      </c>
      <c r="P3470" s="15" t="s">
        <v>106</v>
      </c>
      <c r="Q3470" s="15" t="s">
        <v>47019</v>
      </c>
      <c r="R3470" s="15" t="s">
        <v>13887</v>
      </c>
      <c r="S3470" s="15" t="s">
        <v>13888</v>
      </c>
      <c r="T3470" s="15" t="s">
        <v>286</v>
      </c>
      <c r="U3470" s="15" t="s">
        <v>53</v>
      </c>
      <c r="V3470" s="15" t="s">
        <v>45871</v>
      </c>
      <c r="W3470" s="15" t="s">
        <v>3307</v>
      </c>
      <c r="X3470" s="15" t="e">
        <f>_xlfn.XLOOKUP(_LOOKUP[[#This Row],[AdjusterMemberName]],_Adjuster[Adjuster Name],_Adjuster[Email],,0)</f>
        <v>#N/A</v>
      </c>
      <c r="Y3470" s="15" t="e">
        <f>_xlfn.XLOOKUP(_LOOKUP[[#This Row],[AdjusterMemberName]],_Adjuster[Adjuster Name],_Adjuster[Phone Number],,0)</f>
        <v>#N/A</v>
      </c>
      <c r="Z3470" s="15" t="s">
        <v>13889</v>
      </c>
      <c r="AA34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1959 Pine Ave Apt 4, Long Beach  CA 90806</v>
      </c>
      <c r="AB3470" s="15"/>
    </row>
    <row r="3471" spans="1:28" x14ac:dyDescent="0.3">
      <c r="A3471" s="14">
        <v>1</v>
      </c>
      <c r="B3471" s="14">
        <v>1</v>
      </c>
      <c r="C3471" s="15" t="s">
        <v>20710</v>
      </c>
      <c r="D3471" s="15" t="s">
        <v>20710</v>
      </c>
      <c r="E3471" s="15">
        <v>45546</v>
      </c>
      <c r="F3471" s="15" t="s">
        <v>20711</v>
      </c>
      <c r="G3471" s="15">
        <v>45464</v>
      </c>
      <c r="H3471" s="15">
        <v>45647</v>
      </c>
      <c r="I3471" s="15" t="s">
        <v>20712</v>
      </c>
      <c r="J3471" s="15" t="s">
        <v>20713</v>
      </c>
      <c r="K3471" s="15" t="s">
        <v>45424</v>
      </c>
      <c r="L3471" s="15" t="s">
        <v>116</v>
      </c>
      <c r="M3471" s="15" t="s">
        <v>2421</v>
      </c>
      <c r="N3471" s="14">
        <v>2020</v>
      </c>
      <c r="O3471" s="15" t="s">
        <v>20714</v>
      </c>
      <c r="P3471" s="15" t="s">
        <v>106</v>
      </c>
      <c r="Q3471" s="15" t="s">
        <v>47019</v>
      </c>
      <c r="R3471" s="15" t="s">
        <v>20715</v>
      </c>
      <c r="S3471" s="15" t="s">
        <v>20716</v>
      </c>
      <c r="T3471" s="15" t="s">
        <v>1782</v>
      </c>
      <c r="U3471" s="15" t="s">
        <v>53</v>
      </c>
      <c r="V3471" s="15" t="s">
        <v>45868</v>
      </c>
      <c r="W3471" s="15" t="s">
        <v>3184</v>
      </c>
      <c r="X3471" s="15" t="str">
        <f>_xlfn.XLOOKUP(_LOOKUP[[#This Row],[AdjusterMemberName]],_Adjuster[Adjuster Name],_Adjuster[Email],,0)</f>
        <v>mQualls@knightcompany.com</v>
      </c>
      <c r="Y3471" s="15" t="str">
        <f>_xlfn.XLOOKUP(_LOOKUP[[#This Row],[AdjusterMemberName]],_Adjuster[Adjuster Name],_Adjuster[Phone Number],,0)</f>
        <v>424-559-5436</v>
      </c>
      <c r="Z3471" s="15" t="s">
        <v>20717</v>
      </c>
      <c r="AA34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2631 E 130Th St, Compton  CA 90222</v>
      </c>
      <c r="AB3471" s="15"/>
    </row>
    <row r="3472" spans="1:28" x14ac:dyDescent="0.3">
      <c r="A3472" s="14">
        <v>1</v>
      </c>
      <c r="B3472" s="14">
        <v>1</v>
      </c>
      <c r="C3472" s="15" t="s">
        <v>20718</v>
      </c>
      <c r="D3472" s="15" t="s">
        <v>20718</v>
      </c>
      <c r="E3472" s="15">
        <v>45546</v>
      </c>
      <c r="F3472" s="15" t="s">
        <v>20719</v>
      </c>
      <c r="G3472" s="15">
        <v>45469</v>
      </c>
      <c r="H3472" s="15">
        <v>45652</v>
      </c>
      <c r="I3472" s="15" t="s">
        <v>20720</v>
      </c>
      <c r="J3472" s="15" t="s">
        <v>20721</v>
      </c>
      <c r="K3472" s="15" t="s">
        <v>46560</v>
      </c>
      <c r="L3472" s="15" t="s">
        <v>103</v>
      </c>
      <c r="M3472" s="15" t="s">
        <v>1336</v>
      </c>
      <c r="N3472" s="14">
        <v>2007</v>
      </c>
      <c r="O3472" s="15" t="s">
        <v>20722</v>
      </c>
      <c r="P3472" s="15" t="s">
        <v>106</v>
      </c>
      <c r="Q3472" s="15" t="s">
        <v>47061</v>
      </c>
      <c r="R3472" s="15" t="s">
        <v>20723</v>
      </c>
      <c r="S3472" s="15" t="s">
        <v>20724</v>
      </c>
      <c r="T3472" s="15" t="s">
        <v>164</v>
      </c>
      <c r="U3472" s="15" t="s">
        <v>53</v>
      </c>
      <c r="V3472" s="15" t="s">
        <v>45769</v>
      </c>
      <c r="W3472" s="15" t="s">
        <v>8635</v>
      </c>
      <c r="X3472" s="15" t="e">
        <f>_xlfn.XLOOKUP(_LOOKUP[[#This Row],[AdjusterMemberName]],_Adjuster[Adjuster Name],_Adjuster[Email],,0)</f>
        <v>#N/A</v>
      </c>
      <c r="Y3472" s="15" t="e">
        <f>_xlfn.XLOOKUP(_LOOKUP[[#This Row],[AdjusterMemberName]],_Adjuster[Adjuster Name],_Adjuster[Phone Number],,0)</f>
        <v>#N/A</v>
      </c>
      <c r="Z3472" s="15" t="s">
        <v>20725</v>
      </c>
      <c r="AA34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5569 N 10Th St Apt 103, Fresno  CA 93710</v>
      </c>
      <c r="AB3472" s="15">
        <v>45555</v>
      </c>
    </row>
    <row r="3473" spans="1:28" x14ac:dyDescent="0.3">
      <c r="A3473" s="14">
        <v>1</v>
      </c>
      <c r="B3473" s="14">
        <v>1</v>
      </c>
      <c r="C3473" s="15" t="s">
        <v>20803</v>
      </c>
      <c r="D3473" s="15" t="s">
        <v>20803</v>
      </c>
      <c r="E3473" s="15">
        <v>45546</v>
      </c>
      <c r="F3473" s="15" t="s">
        <v>20804</v>
      </c>
      <c r="G3473" s="15">
        <v>45470</v>
      </c>
      <c r="H3473" s="15">
        <v>45653</v>
      </c>
      <c r="I3473" s="15" t="s">
        <v>20805</v>
      </c>
      <c r="J3473" s="15" t="s">
        <v>20806</v>
      </c>
      <c r="K3473" s="15" t="s">
        <v>45590</v>
      </c>
      <c r="L3473" s="15" t="s">
        <v>128</v>
      </c>
      <c r="M3473" s="15" t="s">
        <v>170</v>
      </c>
      <c r="N3473" s="14">
        <v>2024</v>
      </c>
      <c r="O3473" s="15" t="s">
        <v>20807</v>
      </c>
      <c r="P3473" s="15" t="s">
        <v>106</v>
      </c>
      <c r="Q3473" s="15" t="s">
        <v>47019</v>
      </c>
      <c r="R3473" s="15" t="s">
        <v>20808</v>
      </c>
      <c r="S3473" s="15" t="s">
        <v>20809</v>
      </c>
      <c r="T3473" s="15" t="s">
        <v>174</v>
      </c>
      <c r="U3473" s="15" t="s">
        <v>53</v>
      </c>
      <c r="V3473" s="15" t="s">
        <v>45742</v>
      </c>
      <c r="W3473" s="15" t="s">
        <v>1624</v>
      </c>
      <c r="X3473" s="15" t="e">
        <f>_xlfn.XLOOKUP(_LOOKUP[[#This Row],[AdjusterMemberName]],_Adjuster[Adjuster Name],_Adjuster[Email],,0)</f>
        <v>#N/A</v>
      </c>
      <c r="Y3473" s="15" t="e">
        <f>_xlfn.XLOOKUP(_LOOKUP[[#This Row],[AdjusterMemberName]],_Adjuster[Adjuster Name],_Adjuster[Phone Number],,0)</f>
        <v>#N/A</v>
      </c>
      <c r="Z3473" s="15" t="s">
        <v>20810</v>
      </c>
      <c r="AA34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1647 W 11Th Pl, Los Angeles  CA 90015</v>
      </c>
      <c r="AB3473" s="15"/>
    </row>
    <row r="3474" spans="1:28" x14ac:dyDescent="0.3">
      <c r="A3474" s="14">
        <v>1</v>
      </c>
      <c r="B3474" s="14">
        <v>1</v>
      </c>
      <c r="C3474" s="15" t="s">
        <v>21092</v>
      </c>
      <c r="D3474" s="15" t="s">
        <v>21092</v>
      </c>
      <c r="E3474" s="15">
        <v>45546</v>
      </c>
      <c r="F3474" s="15" t="s">
        <v>21093</v>
      </c>
      <c r="G3474" s="15">
        <v>45337</v>
      </c>
      <c r="H3474" s="15">
        <v>45519</v>
      </c>
      <c r="I3474" s="15" t="s">
        <v>21094</v>
      </c>
      <c r="J3474" s="15" t="s">
        <v>21095</v>
      </c>
      <c r="K3474" s="15" t="s">
        <v>45332</v>
      </c>
      <c r="L3474" s="15" t="s">
        <v>314</v>
      </c>
      <c r="M3474" s="15" t="s">
        <v>315</v>
      </c>
      <c r="N3474" s="14">
        <v>2015</v>
      </c>
      <c r="O3474" s="15" t="s">
        <v>21096</v>
      </c>
      <c r="P3474" s="15" t="s">
        <v>106</v>
      </c>
      <c r="Q3474" s="15" t="s">
        <v>119</v>
      </c>
      <c r="R3474" s="15" t="s">
        <v>21097</v>
      </c>
      <c r="S3474" s="15" t="s">
        <v>21098</v>
      </c>
      <c r="T3474" s="15" t="s">
        <v>4596</v>
      </c>
      <c r="U3474" s="15" t="s">
        <v>53</v>
      </c>
      <c r="V3474" s="15" t="s">
        <v>45485</v>
      </c>
      <c r="W3474" s="15" t="s">
        <v>850</v>
      </c>
      <c r="X3474" s="15" t="e">
        <f>_xlfn.XLOOKUP(_LOOKUP[[#This Row],[AdjusterMemberName]],_Adjuster[Adjuster Name],_Adjuster[Email],,0)</f>
        <v>#N/A</v>
      </c>
      <c r="Y3474" s="15" t="e">
        <f>_xlfn.XLOOKUP(_LOOKUP[[#This Row],[AdjusterMemberName]],_Adjuster[Adjuster Name],_Adjuster[Phone Number],,0)</f>
        <v>#N/A</v>
      </c>
      <c r="Z3474" s="15" t="s">
        <v>21099</v>
      </c>
      <c r="AA34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235 E Opp St, Wilmington  CA 90744</v>
      </c>
      <c r="AB3474" s="15"/>
    </row>
    <row r="3475" spans="1:28" x14ac:dyDescent="0.3">
      <c r="A3475" s="14">
        <v>1</v>
      </c>
      <c r="B3475" s="14">
        <v>1</v>
      </c>
      <c r="C3475" s="15" t="s">
        <v>21736</v>
      </c>
      <c r="D3475" s="15" t="s">
        <v>21737</v>
      </c>
      <c r="E3475" s="15">
        <v>45546</v>
      </c>
      <c r="F3475" s="15" t="s">
        <v>21738</v>
      </c>
      <c r="G3475" s="15">
        <v>45530</v>
      </c>
      <c r="H3475" s="15">
        <v>45714</v>
      </c>
      <c r="I3475" s="15" t="s">
        <v>21739</v>
      </c>
      <c r="J3475" s="15" t="s">
        <v>21740</v>
      </c>
      <c r="K3475" s="15" t="s">
        <v>45505</v>
      </c>
      <c r="L3475" s="15" t="s">
        <v>128</v>
      </c>
      <c r="M3475" s="15" t="s">
        <v>170</v>
      </c>
      <c r="N3475" s="14">
        <v>2008</v>
      </c>
      <c r="O3475" s="15" t="s">
        <v>21741</v>
      </c>
      <c r="P3475" s="15" t="s">
        <v>106</v>
      </c>
      <c r="Q3475" s="15" t="s">
        <v>47019</v>
      </c>
      <c r="R3475" s="15" t="s">
        <v>14448</v>
      </c>
      <c r="S3475" s="15" t="s">
        <v>21742</v>
      </c>
      <c r="T3475" s="15" t="s">
        <v>2431</v>
      </c>
      <c r="U3475" s="15" t="s">
        <v>53</v>
      </c>
      <c r="V3475" s="15" t="s">
        <v>45576</v>
      </c>
      <c r="W3475" s="15" t="s">
        <v>264</v>
      </c>
      <c r="X3475" s="15" t="str">
        <f>_xlfn.XLOOKUP(_LOOKUP[[#This Row],[AdjusterMemberName]],_Adjuster[Adjuster Name],_Adjuster[Email],,0)</f>
        <v>sBonnevie@knightcompany.com</v>
      </c>
      <c r="Y3475" s="15" t="str">
        <f>_xlfn.XLOOKUP(_LOOKUP[[#This Row],[AdjusterMemberName]],_Adjuster[Adjuster Name],_Adjuster[Phone Number],,0)</f>
        <v>323-692-4064</v>
      </c>
      <c r="Z3475" s="15" t="s">
        <v>21743</v>
      </c>
      <c r="AA34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1024 W 2Nd St, Pomona  CA 91766</v>
      </c>
      <c r="AB3475" s="15"/>
    </row>
    <row r="3476" spans="1:28" x14ac:dyDescent="0.3">
      <c r="A3476" s="14">
        <v>1</v>
      </c>
      <c r="B3476" s="14">
        <v>1</v>
      </c>
      <c r="C3476" s="15" t="s">
        <v>20726</v>
      </c>
      <c r="D3476" s="15" t="s">
        <v>20726</v>
      </c>
      <c r="E3476" s="15">
        <v>45545</v>
      </c>
      <c r="F3476" s="15" t="s">
        <v>20727</v>
      </c>
      <c r="G3476" s="15">
        <v>45470</v>
      </c>
      <c r="H3476" s="15">
        <v>45653</v>
      </c>
      <c r="I3476" s="15" t="s">
        <v>20728</v>
      </c>
      <c r="J3476" s="15" t="s">
        <v>20729</v>
      </c>
      <c r="K3476" s="15" t="s">
        <v>45765</v>
      </c>
      <c r="L3476" s="15" t="s">
        <v>103</v>
      </c>
      <c r="M3476" s="15" t="s">
        <v>890</v>
      </c>
      <c r="N3476" s="14">
        <v>2006</v>
      </c>
      <c r="O3476" s="15" t="s">
        <v>20730</v>
      </c>
      <c r="P3476" s="15" t="s">
        <v>106</v>
      </c>
      <c r="Q3476" s="15" t="s">
        <v>47065</v>
      </c>
      <c r="R3476" s="15" t="s">
        <v>20731</v>
      </c>
      <c r="S3476" s="15" t="s">
        <v>20732</v>
      </c>
      <c r="T3476" s="15" t="s">
        <v>1067</v>
      </c>
      <c r="U3476" s="15" t="s">
        <v>53</v>
      </c>
      <c r="V3476" s="15" t="s">
        <v>45401</v>
      </c>
      <c r="W3476" s="15" t="s">
        <v>367</v>
      </c>
      <c r="X3476" s="15" t="str">
        <f>_xlfn.XLOOKUP(_LOOKUP[[#This Row],[AdjusterMemberName]],_Adjuster[Adjuster Name],_Adjuster[Email],,0)</f>
        <v>dHernandez4@knightcompany.com</v>
      </c>
      <c r="Y3476" s="15" t="str">
        <f>_xlfn.XLOOKUP(_LOOKUP[[#This Row],[AdjusterMemberName]],_Adjuster[Adjuster Name],_Adjuster[Phone Number],,0)</f>
        <v>323-315-7819</v>
      </c>
      <c r="Z3476" s="15" t="s">
        <v>20733</v>
      </c>
      <c r="AA34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2442 26Th Ave, San Francisco  CA 94116</v>
      </c>
      <c r="AB3476" s="15"/>
    </row>
    <row r="3477" spans="1:28" x14ac:dyDescent="0.3">
      <c r="A3477" s="14">
        <v>1</v>
      </c>
      <c r="B3477" s="14">
        <v>1</v>
      </c>
      <c r="C3477" s="15" t="s">
        <v>20750</v>
      </c>
      <c r="D3477" s="15" t="s">
        <v>20750</v>
      </c>
      <c r="E3477" s="15">
        <v>45545</v>
      </c>
      <c r="F3477" s="15" t="s">
        <v>20751</v>
      </c>
      <c r="G3477" s="15">
        <v>45410</v>
      </c>
      <c r="H3477" s="15">
        <v>45593</v>
      </c>
      <c r="I3477" s="15" t="s">
        <v>20752</v>
      </c>
      <c r="J3477" s="15" t="s">
        <v>20753</v>
      </c>
      <c r="K3477" s="15" t="s">
        <v>45477</v>
      </c>
      <c r="L3477" s="15" t="s">
        <v>25</v>
      </c>
      <c r="M3477" s="15" t="s">
        <v>4576</v>
      </c>
      <c r="N3477" s="14">
        <v>2015</v>
      </c>
      <c r="O3477" s="15" t="s">
        <v>20754</v>
      </c>
      <c r="P3477" s="15" t="s">
        <v>106</v>
      </c>
      <c r="Q3477" s="15" t="s">
        <v>47006</v>
      </c>
      <c r="R3477" s="15" t="s">
        <v>20755</v>
      </c>
      <c r="S3477" s="15" t="s">
        <v>20756</v>
      </c>
      <c r="T3477" s="15" t="s">
        <v>20757</v>
      </c>
      <c r="U3477" s="15" t="s">
        <v>53</v>
      </c>
      <c r="V3477" s="15" t="s">
        <v>46559</v>
      </c>
      <c r="W3477" s="15" t="s">
        <v>3114</v>
      </c>
      <c r="X3477" s="15" t="str">
        <f>_xlfn.XLOOKUP(_LOOKUP[[#This Row],[AdjusterMemberName]],_Adjuster[Adjuster Name],_Adjuster[Email],,0)</f>
        <v>eExmundo@knightcompany.com</v>
      </c>
      <c r="Y3477" s="15" t="str">
        <f>_xlfn.XLOOKUP(_LOOKUP[[#This Row],[AdjusterMemberName]],_Adjuster[Adjuster Name],_Adjuster[Phone Number],,0)</f>
        <v>424-559-5400</v>
      </c>
      <c r="Z3477" s="15" t="s">
        <v>20758</v>
      </c>
      <c r="AA34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8817 Candise Rd, Lamont  CA 93241</v>
      </c>
      <c r="AB3477" s="15">
        <v>45576</v>
      </c>
    </row>
    <row r="3478" spans="1:28" x14ac:dyDescent="0.3">
      <c r="A3478" s="14">
        <v>1</v>
      </c>
      <c r="B3478" s="14">
        <v>0</v>
      </c>
      <c r="C3478" s="15" t="s">
        <v>20718</v>
      </c>
      <c r="D3478" s="15" t="s">
        <v>20903</v>
      </c>
      <c r="E3478" s="15">
        <v>45545</v>
      </c>
      <c r="F3478" s="15" t="s">
        <v>20719</v>
      </c>
      <c r="G3478" s="15">
        <v>45469</v>
      </c>
      <c r="H3478" s="15">
        <v>45652</v>
      </c>
      <c r="I3478" s="15" t="s">
        <v>20904</v>
      </c>
      <c r="J3478" s="15" t="s">
        <v>20905</v>
      </c>
      <c r="K3478" s="15" t="s">
        <v>45481</v>
      </c>
      <c r="L3478" s="15" t="s">
        <v>103</v>
      </c>
      <c r="M3478" s="15" t="s">
        <v>1336</v>
      </c>
      <c r="N3478" s="14">
        <v>2007</v>
      </c>
      <c r="O3478" s="15" t="s">
        <v>20722</v>
      </c>
      <c r="P3478" s="15" t="s">
        <v>106</v>
      </c>
      <c r="Q3478" s="15" t="s">
        <v>47061</v>
      </c>
      <c r="R3478" s="15" t="s">
        <v>20723</v>
      </c>
      <c r="S3478" s="15" t="s">
        <v>20724</v>
      </c>
      <c r="T3478" s="15" t="s">
        <v>164</v>
      </c>
      <c r="U3478" s="15" t="s">
        <v>53</v>
      </c>
      <c r="V3478" s="15" t="s">
        <v>45769</v>
      </c>
      <c r="W3478" s="15" t="s">
        <v>3307</v>
      </c>
      <c r="X3478" s="15" t="e">
        <f>_xlfn.XLOOKUP(_LOOKUP[[#This Row],[AdjusterMemberName]],_Adjuster[Adjuster Name],_Adjuster[Email],,0)</f>
        <v>#N/A</v>
      </c>
      <c r="Y3478" s="15" t="e">
        <f>_xlfn.XLOOKUP(_LOOKUP[[#This Row],[AdjusterMemberName]],_Adjuster[Adjuster Name],_Adjuster[Phone Number],,0)</f>
        <v>#N/A</v>
      </c>
      <c r="Z3478" s="15" t="s">
        <v>20725</v>
      </c>
      <c r="AA34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5569 N 10Th St Apt 103, Fresno  CA 93710</v>
      </c>
      <c r="AB3478" s="15">
        <v>45555</v>
      </c>
    </row>
    <row r="3479" spans="1:28" x14ac:dyDescent="0.3">
      <c r="A3479" s="14">
        <v>1</v>
      </c>
      <c r="B3479" s="14">
        <v>0</v>
      </c>
      <c r="C3479" s="15" t="s">
        <v>20992</v>
      </c>
      <c r="D3479" s="15" t="s">
        <v>20993</v>
      </c>
      <c r="E3479" s="15">
        <v>45545</v>
      </c>
      <c r="F3479" s="15" t="s">
        <v>20994</v>
      </c>
      <c r="G3479" s="15">
        <v>45464</v>
      </c>
      <c r="H3479" s="15">
        <v>45647</v>
      </c>
      <c r="I3479" s="15" t="s">
        <v>20995</v>
      </c>
      <c r="J3479" s="15" t="s">
        <v>20996</v>
      </c>
      <c r="K3479" s="15" t="s">
        <v>45505</v>
      </c>
      <c r="L3479" s="15" t="s">
        <v>128</v>
      </c>
      <c r="M3479" s="15" t="s">
        <v>129</v>
      </c>
      <c r="N3479" s="14">
        <v>2018</v>
      </c>
      <c r="O3479" s="15" t="s">
        <v>20997</v>
      </c>
      <c r="P3479" s="15" t="s">
        <v>106</v>
      </c>
      <c r="Q3479" s="15" t="s">
        <v>47073</v>
      </c>
      <c r="R3479" s="15" t="s">
        <v>6369</v>
      </c>
      <c r="S3479" s="15" t="s">
        <v>20998</v>
      </c>
      <c r="T3479" s="15" t="s">
        <v>624</v>
      </c>
      <c r="U3479" s="15" t="s">
        <v>53</v>
      </c>
      <c r="V3479" s="15" t="s">
        <v>46174</v>
      </c>
      <c r="W3479" s="15" t="s">
        <v>264</v>
      </c>
      <c r="X3479" s="15" t="str">
        <f>_xlfn.XLOOKUP(_LOOKUP[[#This Row],[AdjusterMemberName]],_Adjuster[Adjuster Name],_Adjuster[Email],,0)</f>
        <v>sBonnevie@knightcompany.com</v>
      </c>
      <c r="Y3479" s="15" t="str">
        <f>_xlfn.XLOOKUP(_LOOKUP[[#This Row],[AdjusterMemberName]],_Adjuster[Adjuster Name],_Adjuster[Phone Number],,0)</f>
        <v>323-692-4064</v>
      </c>
      <c r="Z3479" s="15" t="s">
        <v>20999</v>
      </c>
      <c r="AA34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724 W Ave H10, Lancaster  CA 93534</v>
      </c>
      <c r="AB3479" s="15"/>
    </row>
    <row r="3480" spans="1:28" x14ac:dyDescent="0.3">
      <c r="A3480" s="14">
        <v>1</v>
      </c>
      <c r="B3480" s="14">
        <v>1</v>
      </c>
      <c r="C3480" s="15" t="s">
        <v>21477</v>
      </c>
      <c r="D3480" s="15" t="s">
        <v>21477</v>
      </c>
      <c r="E3480" s="15">
        <v>45545</v>
      </c>
      <c r="F3480" s="15" t="s">
        <v>21478</v>
      </c>
      <c r="G3480" s="15">
        <v>45397</v>
      </c>
      <c r="H3480" s="15">
        <v>45580</v>
      </c>
      <c r="I3480" s="15" t="s">
        <v>21479</v>
      </c>
      <c r="J3480" s="15" t="s">
        <v>21480</v>
      </c>
      <c r="K3480" s="15" t="s">
        <v>45341</v>
      </c>
      <c r="L3480" s="15" t="s">
        <v>128</v>
      </c>
      <c r="M3480" s="15" t="s">
        <v>2179</v>
      </c>
      <c r="N3480" s="14">
        <v>2019</v>
      </c>
      <c r="O3480" s="15" t="s">
        <v>21481</v>
      </c>
      <c r="P3480" s="15" t="s">
        <v>106</v>
      </c>
      <c r="Q3480" s="15" t="s">
        <v>47095</v>
      </c>
      <c r="R3480" s="15" t="s">
        <v>21482</v>
      </c>
      <c r="S3480" s="15" t="s">
        <v>21483</v>
      </c>
      <c r="T3480" s="15" t="s">
        <v>174</v>
      </c>
      <c r="U3480" s="15" t="s">
        <v>53</v>
      </c>
      <c r="V3480" s="15" t="s">
        <v>45591</v>
      </c>
      <c r="W3480" s="15" t="s">
        <v>3307</v>
      </c>
      <c r="X3480" s="15" t="e">
        <f>_xlfn.XLOOKUP(_LOOKUP[[#This Row],[AdjusterMemberName]],_Adjuster[Adjuster Name],_Adjuster[Email],,0)</f>
        <v>#N/A</v>
      </c>
      <c r="Y3480" s="15" t="e">
        <f>_xlfn.XLOOKUP(_LOOKUP[[#This Row],[AdjusterMemberName]],_Adjuster[Adjuster Name],_Adjuster[Phone Number],,0)</f>
        <v>#N/A</v>
      </c>
      <c r="Z3480" s="15" t="s">
        <v>21484</v>
      </c>
      <c r="AA34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3557 1/2 Ellison St, Los Angeles  CA 90063</v>
      </c>
      <c r="AB3480" s="15"/>
    </row>
    <row r="3481" spans="1:28" x14ac:dyDescent="0.3">
      <c r="A3481" s="14">
        <v>1</v>
      </c>
      <c r="B3481" s="14">
        <v>1</v>
      </c>
      <c r="C3481" s="15" t="s">
        <v>20570</v>
      </c>
      <c r="D3481" s="15" t="s">
        <v>20570</v>
      </c>
      <c r="E3481" s="15">
        <v>45544</v>
      </c>
      <c r="F3481" s="15" t="s">
        <v>20571</v>
      </c>
      <c r="G3481" s="15">
        <v>45497</v>
      </c>
      <c r="H3481" s="15">
        <v>45681</v>
      </c>
      <c r="I3481" s="15" t="s">
        <v>20572</v>
      </c>
      <c r="J3481" s="15" t="s">
        <v>20573</v>
      </c>
      <c r="K3481" s="15" t="s">
        <v>45454</v>
      </c>
      <c r="L3481" s="15" t="s">
        <v>128</v>
      </c>
      <c r="M3481" s="15" t="s">
        <v>909</v>
      </c>
      <c r="N3481" s="14">
        <v>2024</v>
      </c>
      <c r="O3481" s="15" t="s">
        <v>20574</v>
      </c>
      <c r="P3481" s="15" t="s">
        <v>106</v>
      </c>
      <c r="Q3481" s="15" t="s">
        <v>47073</v>
      </c>
      <c r="R3481" s="15" t="s">
        <v>3538</v>
      </c>
      <c r="S3481" s="15" t="s">
        <v>20575</v>
      </c>
      <c r="T3481" s="15" t="s">
        <v>174</v>
      </c>
      <c r="U3481" s="15" t="s">
        <v>53</v>
      </c>
      <c r="V3481" s="15" t="s">
        <v>45342</v>
      </c>
      <c r="W3481" s="15" t="s">
        <v>3184</v>
      </c>
      <c r="X3481" s="15" t="str">
        <f>_xlfn.XLOOKUP(_LOOKUP[[#This Row],[AdjusterMemberName]],_Adjuster[Adjuster Name],_Adjuster[Email],,0)</f>
        <v>mQualls@knightcompany.com</v>
      </c>
      <c r="Y3481" s="15" t="str">
        <f>_xlfn.XLOOKUP(_LOOKUP[[#This Row],[AdjusterMemberName]],_Adjuster[Adjuster Name],_Adjuster[Phone Number],,0)</f>
        <v>424-559-5436</v>
      </c>
      <c r="Z3481" s="15" t="s">
        <v>20576</v>
      </c>
      <c r="AA34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148 W 75Th St, Los Angeles  CA 90003</v>
      </c>
      <c r="AB3481" s="15"/>
    </row>
    <row r="3482" spans="1:28" x14ac:dyDescent="0.3">
      <c r="A3482" s="14">
        <v>1</v>
      </c>
      <c r="B3482" s="14">
        <v>1</v>
      </c>
      <c r="C3482" s="15" t="s">
        <v>20621</v>
      </c>
      <c r="D3482" s="15" t="s">
        <v>20622</v>
      </c>
      <c r="E3482" s="15">
        <v>45544</v>
      </c>
      <c r="F3482" s="15" t="s">
        <v>20623</v>
      </c>
      <c r="G3482" s="15">
        <v>45460</v>
      </c>
      <c r="H3482" s="15">
        <v>45643</v>
      </c>
      <c r="I3482" s="15" t="s">
        <v>20624</v>
      </c>
      <c r="J3482" s="15" t="s">
        <v>20625</v>
      </c>
      <c r="K3482" s="15" t="s">
        <v>45932</v>
      </c>
      <c r="L3482" s="15" t="s">
        <v>314</v>
      </c>
      <c r="M3482" s="15" t="s">
        <v>315</v>
      </c>
      <c r="N3482" s="14">
        <v>1997</v>
      </c>
      <c r="O3482" s="15" t="s">
        <v>20626</v>
      </c>
      <c r="P3482" s="15" t="s">
        <v>106</v>
      </c>
      <c r="Q3482" s="15" t="s">
        <v>47065</v>
      </c>
      <c r="R3482" s="15" t="s">
        <v>20627</v>
      </c>
      <c r="S3482" s="15" t="s">
        <v>20628</v>
      </c>
      <c r="T3482" s="15" t="s">
        <v>404</v>
      </c>
      <c r="U3482" s="15" t="s">
        <v>53</v>
      </c>
      <c r="V3482" s="15" t="s">
        <v>45417</v>
      </c>
      <c r="W3482" s="15" t="s">
        <v>367</v>
      </c>
      <c r="X3482" s="15" t="str">
        <f>_xlfn.XLOOKUP(_LOOKUP[[#This Row],[AdjusterMemberName]],_Adjuster[Adjuster Name],_Adjuster[Email],,0)</f>
        <v>dHernandez4@knightcompany.com</v>
      </c>
      <c r="Y3482" s="15" t="str">
        <f>_xlfn.XLOOKUP(_LOOKUP[[#This Row],[AdjusterMemberName]],_Adjuster[Adjuster Name],_Adjuster[Phone Number],,0)</f>
        <v>323-315-7819</v>
      </c>
      <c r="Z3482" s="15" t="s">
        <v>20629</v>
      </c>
      <c r="AA34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38841 2Nd St E, Palmdale  CA 93550</v>
      </c>
      <c r="AB3482" s="15"/>
    </row>
    <row r="3483" spans="1:28" x14ac:dyDescent="0.3">
      <c r="A3483" s="14">
        <v>1</v>
      </c>
      <c r="B3483" s="14">
        <v>1</v>
      </c>
      <c r="C3483" s="15" t="s">
        <v>20630</v>
      </c>
      <c r="D3483" s="15" t="s">
        <v>20630</v>
      </c>
      <c r="E3483" s="15">
        <v>45544</v>
      </c>
      <c r="F3483" s="15" t="s">
        <v>20631</v>
      </c>
      <c r="G3483" s="15">
        <v>45374</v>
      </c>
      <c r="H3483" s="15">
        <v>45558</v>
      </c>
      <c r="I3483" s="15" t="s">
        <v>20632</v>
      </c>
      <c r="J3483" s="15" t="s">
        <v>20633</v>
      </c>
      <c r="K3483" s="15" t="s">
        <v>45332</v>
      </c>
      <c r="L3483" s="15" t="s">
        <v>25</v>
      </c>
      <c r="M3483" s="15" t="s">
        <v>1584</v>
      </c>
      <c r="N3483" s="14">
        <v>2019</v>
      </c>
      <c r="O3483" s="15" t="s">
        <v>20634</v>
      </c>
      <c r="P3483" s="15" t="s">
        <v>106</v>
      </c>
      <c r="Q3483" s="15" t="s">
        <v>47019</v>
      </c>
      <c r="R3483" s="15" t="s">
        <v>20635</v>
      </c>
      <c r="S3483" s="15" t="s">
        <v>20636</v>
      </c>
      <c r="T3483" s="15" t="s">
        <v>174</v>
      </c>
      <c r="U3483" s="15" t="s">
        <v>53</v>
      </c>
      <c r="V3483" s="15" t="s">
        <v>45415</v>
      </c>
      <c r="W3483" s="15" t="s">
        <v>264</v>
      </c>
      <c r="X3483" s="15" t="str">
        <f>_xlfn.XLOOKUP(_LOOKUP[[#This Row],[AdjusterMemberName]],_Adjuster[Adjuster Name],_Adjuster[Email],,0)</f>
        <v>sBonnevie@knightcompany.com</v>
      </c>
      <c r="Y3483" s="15" t="str">
        <f>_xlfn.XLOOKUP(_LOOKUP[[#This Row],[AdjusterMemberName]],_Adjuster[Adjuster Name],_Adjuster[Phone Number],,0)</f>
        <v>323-692-4064</v>
      </c>
      <c r="Z3483" s="15" t="s">
        <v>20637</v>
      </c>
      <c r="AA34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1978 Bonsallo Ave Apt 1, Los Angeles  CA 90007</v>
      </c>
      <c r="AB3483" s="15"/>
    </row>
    <row r="3484" spans="1:28" x14ac:dyDescent="0.3">
      <c r="A3484" s="14">
        <v>1</v>
      </c>
      <c r="B3484" s="14">
        <v>1</v>
      </c>
      <c r="C3484" s="15" t="s">
        <v>20638</v>
      </c>
      <c r="D3484" s="15" t="s">
        <v>20638</v>
      </c>
      <c r="E3484" s="15">
        <v>45544</v>
      </c>
      <c r="F3484" s="15" t="s">
        <v>20639</v>
      </c>
      <c r="G3484" s="15">
        <v>45524</v>
      </c>
      <c r="H3484" s="15">
        <v>45708</v>
      </c>
      <c r="I3484" s="15" t="s">
        <v>20640</v>
      </c>
      <c r="J3484" s="15" t="s">
        <v>20641</v>
      </c>
      <c r="K3484" s="15" t="s">
        <v>45875</v>
      </c>
      <c r="L3484" s="15" t="s">
        <v>103</v>
      </c>
      <c r="M3484" s="15" t="s">
        <v>1503</v>
      </c>
      <c r="N3484" s="14">
        <v>2017</v>
      </c>
      <c r="O3484" s="15" t="s">
        <v>20642</v>
      </c>
      <c r="P3484" s="15" t="s">
        <v>106</v>
      </c>
      <c r="Q3484" s="15" t="s">
        <v>47006</v>
      </c>
      <c r="R3484" s="15" t="s">
        <v>20643</v>
      </c>
      <c r="S3484" s="15" t="s">
        <v>20644</v>
      </c>
      <c r="T3484" s="15" t="s">
        <v>96</v>
      </c>
      <c r="U3484" s="15" t="s">
        <v>53</v>
      </c>
      <c r="V3484" s="15" t="s">
        <v>45410</v>
      </c>
      <c r="W3484" s="15" t="s">
        <v>264</v>
      </c>
      <c r="X3484" s="15" t="str">
        <f>_xlfn.XLOOKUP(_LOOKUP[[#This Row],[AdjusterMemberName]],_Adjuster[Adjuster Name],_Adjuster[Email],,0)</f>
        <v>sBonnevie@knightcompany.com</v>
      </c>
      <c r="Y3484" s="15" t="str">
        <f>_xlfn.XLOOKUP(_LOOKUP[[#This Row],[AdjusterMemberName]],_Adjuster[Adjuster Name],_Adjuster[Phone Number],,0)</f>
        <v>323-692-4064</v>
      </c>
      <c r="Z3484" s="15" t="s">
        <v>20645</v>
      </c>
      <c r="AA34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24810 Redcliff Ct, Moreno Valley  CA 92557</v>
      </c>
      <c r="AB3484" s="15">
        <v>45601</v>
      </c>
    </row>
    <row r="3485" spans="1:28" x14ac:dyDescent="0.3">
      <c r="A3485" s="14">
        <v>1</v>
      </c>
      <c r="B3485" s="14">
        <v>1</v>
      </c>
      <c r="C3485" s="15" t="s">
        <v>20646</v>
      </c>
      <c r="D3485" s="15" t="s">
        <v>20647</v>
      </c>
      <c r="E3485" s="15">
        <v>45544</v>
      </c>
      <c r="F3485" s="15" t="s">
        <v>20648</v>
      </c>
      <c r="G3485" s="15">
        <v>45451</v>
      </c>
      <c r="H3485" s="15">
        <v>45634</v>
      </c>
      <c r="I3485" s="15" t="s">
        <v>20649</v>
      </c>
      <c r="J3485" s="15" t="s">
        <v>20650</v>
      </c>
      <c r="K3485" s="15" t="s">
        <v>45339</v>
      </c>
      <c r="L3485" s="15" t="s">
        <v>314</v>
      </c>
      <c r="M3485" s="15" t="s">
        <v>3946</v>
      </c>
      <c r="N3485" s="14">
        <v>2016</v>
      </c>
      <c r="O3485" s="15" t="s">
        <v>20651</v>
      </c>
      <c r="P3485" s="15" t="s">
        <v>106</v>
      </c>
      <c r="Q3485" s="15" t="s">
        <v>47079</v>
      </c>
      <c r="R3485" s="15" t="s">
        <v>20652</v>
      </c>
      <c r="S3485" s="15" t="s">
        <v>20653</v>
      </c>
      <c r="T3485" s="15" t="s">
        <v>174</v>
      </c>
      <c r="U3485" s="15" t="s">
        <v>53</v>
      </c>
      <c r="V3485" s="15" t="s">
        <v>45529</v>
      </c>
      <c r="W3485" s="15" t="s">
        <v>1357</v>
      </c>
      <c r="X3485" s="15" t="str">
        <f>_xlfn.XLOOKUP(_LOOKUP[[#This Row],[AdjusterMemberName]],_Adjuster[Adjuster Name],_Adjuster[Email],,0)</f>
        <v>jRivera1@knightcompany.com</v>
      </c>
      <c r="Y3485" s="15" t="str">
        <f>_xlfn.XLOOKUP(_LOOKUP[[#This Row],[AdjusterMemberName]],_Adjuster[Adjuster Name],_Adjuster[Phone Number],,0)</f>
        <v>424-559-5239</v>
      </c>
      <c r="Z3485" s="15" t="s">
        <v>20654</v>
      </c>
      <c r="AA34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900 E 95Th St, Los Angeles  CA 90002</v>
      </c>
      <c r="AB3485" s="15"/>
    </row>
    <row r="3486" spans="1:28" x14ac:dyDescent="0.3">
      <c r="A3486" s="14">
        <v>1</v>
      </c>
      <c r="B3486" s="14">
        <v>1</v>
      </c>
      <c r="C3486" s="15" t="s">
        <v>10675</v>
      </c>
      <c r="D3486" s="15" t="s">
        <v>10675</v>
      </c>
      <c r="E3486" s="15">
        <v>45544</v>
      </c>
      <c r="F3486" s="15" t="s">
        <v>20655</v>
      </c>
      <c r="G3486" s="15">
        <v>45530</v>
      </c>
      <c r="H3486" s="15">
        <v>45714</v>
      </c>
      <c r="I3486" s="15" t="s">
        <v>20656</v>
      </c>
      <c r="J3486" s="15" t="s">
        <v>20657</v>
      </c>
      <c r="K3486" s="15" t="s">
        <v>45846</v>
      </c>
      <c r="L3486" s="15" t="s">
        <v>103</v>
      </c>
      <c r="M3486" s="15" t="s">
        <v>304</v>
      </c>
      <c r="N3486" s="14">
        <v>2011</v>
      </c>
      <c r="O3486" s="15" t="s">
        <v>20658</v>
      </c>
      <c r="P3486" s="15" t="s">
        <v>106</v>
      </c>
      <c r="Q3486" s="15" t="s">
        <v>47065</v>
      </c>
      <c r="R3486" s="15" t="s">
        <v>10680</v>
      </c>
      <c r="S3486" s="15" t="s">
        <v>10681</v>
      </c>
      <c r="T3486" s="15" t="s">
        <v>174</v>
      </c>
      <c r="U3486" s="15" t="s">
        <v>53</v>
      </c>
      <c r="V3486" s="15" t="s">
        <v>45441</v>
      </c>
      <c r="W3486" s="15" t="s">
        <v>3184</v>
      </c>
      <c r="X3486" s="15" t="str">
        <f>_xlfn.XLOOKUP(_LOOKUP[[#This Row],[AdjusterMemberName]],_Adjuster[Adjuster Name],_Adjuster[Email],,0)</f>
        <v>mQualls@knightcompany.com</v>
      </c>
      <c r="Y3486" s="15" t="str">
        <f>_xlfn.XLOOKUP(_LOOKUP[[#This Row],[AdjusterMemberName]],_Adjuster[Adjuster Name],_Adjuster[Phone Number],,0)</f>
        <v>424-559-5436</v>
      </c>
      <c r="Z3486" s="15" t="s">
        <v>10682</v>
      </c>
      <c r="AA34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1343 W 68Th St, Los Angeles  CA 90044</v>
      </c>
      <c r="AB3486" s="15"/>
    </row>
    <row r="3487" spans="1:28" x14ac:dyDescent="0.3">
      <c r="A3487" s="14">
        <v>1</v>
      </c>
      <c r="B3487" s="14">
        <v>1</v>
      </c>
      <c r="C3487" s="15" t="s">
        <v>20685</v>
      </c>
      <c r="D3487" s="15" t="s">
        <v>20685</v>
      </c>
      <c r="E3487" s="15">
        <v>45544</v>
      </c>
      <c r="F3487" s="15" t="s">
        <v>20686</v>
      </c>
      <c r="G3487" s="15">
        <v>45525</v>
      </c>
      <c r="H3487" s="15">
        <v>45709</v>
      </c>
      <c r="I3487" s="15" t="s">
        <v>20687</v>
      </c>
      <c r="J3487" s="15" t="s">
        <v>20688</v>
      </c>
      <c r="K3487" s="15" t="s">
        <v>46562</v>
      </c>
      <c r="L3487" s="15" t="s">
        <v>314</v>
      </c>
      <c r="M3487" s="15" t="s">
        <v>3946</v>
      </c>
      <c r="N3487" s="14">
        <v>2023</v>
      </c>
      <c r="O3487" s="15" t="s">
        <v>20689</v>
      </c>
      <c r="P3487" s="15" t="s">
        <v>106</v>
      </c>
      <c r="Q3487" s="15" t="s">
        <v>47137</v>
      </c>
      <c r="R3487" s="15" t="s">
        <v>20690</v>
      </c>
      <c r="S3487" s="15" t="s">
        <v>20691</v>
      </c>
      <c r="T3487" s="15" t="s">
        <v>20692</v>
      </c>
      <c r="U3487" s="15" t="s">
        <v>53</v>
      </c>
      <c r="V3487" s="15" t="s">
        <v>46561</v>
      </c>
      <c r="W3487" s="15" t="s">
        <v>1624</v>
      </c>
      <c r="X3487" s="15" t="e">
        <f>_xlfn.XLOOKUP(_LOOKUP[[#This Row],[AdjusterMemberName]],_Adjuster[Adjuster Name],_Adjuster[Email],,0)</f>
        <v>#N/A</v>
      </c>
      <c r="Y3487" s="15" t="e">
        <f>_xlfn.XLOOKUP(_LOOKUP[[#This Row],[AdjusterMemberName]],_Adjuster[Adjuster Name],_Adjuster[Phone Number],,0)</f>
        <v>#N/A</v>
      </c>
      <c r="Z3487" s="15" t="s">
        <v>20693</v>
      </c>
      <c r="AA34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1842 Heller Ln, Redding  CA 96001</v>
      </c>
      <c r="AB3487" s="15"/>
    </row>
    <row r="3488" spans="1:28" x14ac:dyDescent="0.3">
      <c r="A3488" s="14">
        <v>1</v>
      </c>
      <c r="B3488" s="14">
        <v>1</v>
      </c>
      <c r="C3488" s="15" t="s">
        <v>20694</v>
      </c>
      <c r="D3488" s="15" t="s">
        <v>20694</v>
      </c>
      <c r="E3488" s="15">
        <v>45544</v>
      </c>
      <c r="F3488" s="15" t="s">
        <v>20695</v>
      </c>
      <c r="G3488" s="15">
        <v>45450</v>
      </c>
      <c r="H3488" s="15">
        <v>45633</v>
      </c>
      <c r="I3488" s="15" t="s">
        <v>20696</v>
      </c>
      <c r="J3488" s="15" t="s">
        <v>20697</v>
      </c>
      <c r="K3488" s="15" t="s">
        <v>45695</v>
      </c>
      <c r="L3488" s="15" t="s">
        <v>128</v>
      </c>
      <c r="M3488" s="15" t="s">
        <v>170</v>
      </c>
      <c r="N3488" s="14">
        <v>2008</v>
      </c>
      <c r="O3488" s="15" t="s">
        <v>20698</v>
      </c>
      <c r="P3488" s="15" t="s">
        <v>106</v>
      </c>
      <c r="Q3488" s="15" t="s">
        <v>47019</v>
      </c>
      <c r="R3488" s="15" t="s">
        <v>20699</v>
      </c>
      <c r="S3488" s="15" t="s">
        <v>20700</v>
      </c>
      <c r="T3488" s="15" t="s">
        <v>4165</v>
      </c>
      <c r="U3488" s="15" t="s">
        <v>53</v>
      </c>
      <c r="V3488" s="15" t="s">
        <v>45832</v>
      </c>
      <c r="W3488" s="15" t="s">
        <v>1186</v>
      </c>
      <c r="X3488" s="15" t="str">
        <f>_xlfn.XLOOKUP(_LOOKUP[[#This Row],[AdjusterMemberName]],_Adjuster[Adjuster Name],_Adjuster[Email],,0)</f>
        <v>sAkinleye@knightcompany.com</v>
      </c>
      <c r="Y3488" s="15" t="str">
        <f>_xlfn.XLOOKUP(_LOOKUP[[#This Row],[AdjusterMemberName]],_Adjuster[Adjuster Name],_Adjuster[Phone Number],,0)</f>
        <v>424-559-5280</v>
      </c>
      <c r="Z3488" s="15" t="s">
        <v>20701</v>
      </c>
      <c r="AA34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15074 Cobalt St, Sylmar  CA 91342</v>
      </c>
      <c r="AB3488" s="15"/>
    </row>
    <row r="3489" spans="1:28" x14ac:dyDescent="0.3">
      <c r="A3489" s="14">
        <v>1</v>
      </c>
      <c r="B3489" s="14">
        <v>1</v>
      </c>
      <c r="C3489" s="15" t="s">
        <v>20702</v>
      </c>
      <c r="D3489" s="15" t="s">
        <v>20702</v>
      </c>
      <c r="E3489" s="15">
        <v>45544</v>
      </c>
      <c r="F3489" s="15" t="s">
        <v>20703</v>
      </c>
      <c r="G3489" s="15">
        <v>45394</v>
      </c>
      <c r="H3489" s="15">
        <v>45577</v>
      </c>
      <c r="I3489" s="15" t="s">
        <v>20704</v>
      </c>
      <c r="J3489" s="15" t="s">
        <v>20705</v>
      </c>
      <c r="K3489" s="15" t="s">
        <v>45509</v>
      </c>
      <c r="L3489" s="15" t="s">
        <v>103</v>
      </c>
      <c r="M3489" s="15" t="s">
        <v>1336</v>
      </c>
      <c r="N3489" s="14">
        <v>2018</v>
      </c>
      <c r="O3489" s="15" t="s">
        <v>20706</v>
      </c>
      <c r="P3489" s="15" t="s">
        <v>106</v>
      </c>
      <c r="Q3489" s="15" t="s">
        <v>47019</v>
      </c>
      <c r="R3489" s="15" t="s">
        <v>20707</v>
      </c>
      <c r="S3489" s="15" t="s">
        <v>20708</v>
      </c>
      <c r="T3489" s="15" t="s">
        <v>308</v>
      </c>
      <c r="U3489" s="15" t="s">
        <v>53</v>
      </c>
      <c r="V3489" s="15" t="s">
        <v>45476</v>
      </c>
      <c r="W3489" s="15" t="s">
        <v>1186</v>
      </c>
      <c r="X3489" s="15" t="str">
        <f>_xlfn.XLOOKUP(_LOOKUP[[#This Row],[AdjusterMemberName]],_Adjuster[Adjuster Name],_Adjuster[Email],,0)</f>
        <v>sAkinleye@knightcompany.com</v>
      </c>
      <c r="Y3489" s="15" t="str">
        <f>_xlfn.XLOOKUP(_LOOKUP[[#This Row],[AdjusterMemberName]],_Adjuster[Adjuster Name],_Adjuster[Phone Number],,0)</f>
        <v>424-559-5280</v>
      </c>
      <c r="Z3489" s="15" t="s">
        <v>20709</v>
      </c>
      <c r="AA34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6655 Palm Ave Apt 90, Riverside  CA 92506</v>
      </c>
      <c r="AB3489" s="15"/>
    </row>
    <row r="3490" spans="1:28" x14ac:dyDescent="0.3">
      <c r="A3490" s="14">
        <v>1</v>
      </c>
      <c r="B3490" s="14">
        <v>1</v>
      </c>
      <c r="C3490" s="15" t="s">
        <v>20734</v>
      </c>
      <c r="D3490" s="15" t="s">
        <v>20734</v>
      </c>
      <c r="E3490" s="15">
        <v>45544</v>
      </c>
      <c r="F3490" s="15" t="s">
        <v>20735</v>
      </c>
      <c r="G3490" s="15">
        <v>45405</v>
      </c>
      <c r="H3490" s="15">
        <v>45588</v>
      </c>
      <c r="I3490" s="15" t="s">
        <v>20736</v>
      </c>
      <c r="J3490" s="15" t="s">
        <v>20737</v>
      </c>
      <c r="K3490" s="15" t="s">
        <v>45661</v>
      </c>
      <c r="L3490" s="15" t="s">
        <v>128</v>
      </c>
      <c r="M3490" s="15" t="s">
        <v>170</v>
      </c>
      <c r="N3490" s="14">
        <v>2019</v>
      </c>
      <c r="O3490" s="15" t="s">
        <v>20738</v>
      </c>
      <c r="P3490" s="15" t="s">
        <v>106</v>
      </c>
      <c r="Q3490" s="15" t="s">
        <v>47019</v>
      </c>
      <c r="R3490" s="15" t="s">
        <v>1364</v>
      </c>
      <c r="S3490" s="15" t="s">
        <v>20739</v>
      </c>
      <c r="T3490" s="15" t="s">
        <v>811</v>
      </c>
      <c r="U3490" s="15" t="s">
        <v>53</v>
      </c>
      <c r="V3490" s="15" t="s">
        <v>45558</v>
      </c>
      <c r="W3490" s="15" t="s">
        <v>850</v>
      </c>
      <c r="X3490" s="15" t="e">
        <f>_xlfn.XLOOKUP(_LOOKUP[[#This Row],[AdjusterMemberName]],_Adjuster[Adjuster Name],_Adjuster[Email],,0)</f>
        <v>#N/A</v>
      </c>
      <c r="Y3490" s="15" t="e">
        <f>_xlfn.XLOOKUP(_LOOKUP[[#This Row],[AdjusterMemberName]],_Adjuster[Adjuster Name],_Adjuster[Phone Number],,0)</f>
        <v>#N/A</v>
      </c>
      <c r="Z3490" s="15" t="s">
        <v>20740</v>
      </c>
      <c r="AA34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27137 Plum St, Perris  CA 92570</v>
      </c>
      <c r="AB3490" s="15">
        <v>45545</v>
      </c>
    </row>
    <row r="3491" spans="1:28" x14ac:dyDescent="0.3">
      <c r="A3491" s="14">
        <v>1</v>
      </c>
      <c r="B3491" s="14">
        <v>1</v>
      </c>
      <c r="C3491" s="15" t="s">
        <v>21103</v>
      </c>
      <c r="D3491" s="15" t="s">
        <v>21104</v>
      </c>
      <c r="E3491" s="15">
        <v>45544</v>
      </c>
      <c r="F3491" s="15" t="s">
        <v>21105</v>
      </c>
      <c r="G3491" s="15">
        <v>45538</v>
      </c>
      <c r="H3491" s="15">
        <v>45719</v>
      </c>
      <c r="I3491" s="15" t="s">
        <v>21106</v>
      </c>
      <c r="J3491" s="15" t="s">
        <v>21107</v>
      </c>
      <c r="K3491" s="15" t="s">
        <v>45696</v>
      </c>
      <c r="L3491" s="15" t="s">
        <v>128</v>
      </c>
      <c r="M3491" s="15" t="s">
        <v>129</v>
      </c>
      <c r="N3491" s="14">
        <v>2018</v>
      </c>
      <c r="O3491" s="15" t="s">
        <v>21108</v>
      </c>
      <c r="P3491" s="15" t="s">
        <v>106</v>
      </c>
      <c r="Q3491" s="15" t="s">
        <v>47101</v>
      </c>
      <c r="R3491" s="15" t="s">
        <v>6566</v>
      </c>
      <c r="S3491" s="15" t="s">
        <v>21109</v>
      </c>
      <c r="T3491" s="15" t="s">
        <v>13390</v>
      </c>
      <c r="U3491" s="15" t="s">
        <v>53</v>
      </c>
      <c r="V3491" s="15" t="s">
        <v>45729</v>
      </c>
      <c r="W3491" s="15" t="s">
        <v>367</v>
      </c>
      <c r="X3491" s="15" t="str">
        <f>_xlfn.XLOOKUP(_LOOKUP[[#This Row],[AdjusterMemberName]],_Adjuster[Adjuster Name],_Adjuster[Email],,0)</f>
        <v>dHernandez4@knightcompany.com</v>
      </c>
      <c r="Y3491" s="15" t="str">
        <f>_xlfn.XLOOKUP(_LOOKUP[[#This Row],[AdjusterMemberName]],_Adjuster[Adjuster Name],_Adjuster[Phone Number],,0)</f>
        <v>323-315-7819</v>
      </c>
      <c r="Z3491" s="15" t="s">
        <v>21110</v>
      </c>
      <c r="AA34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1028 State Rd, Earlimart  CA 93219</v>
      </c>
      <c r="AB3491" s="15"/>
    </row>
    <row r="3492" spans="1:28" x14ac:dyDescent="0.3">
      <c r="A3492" s="14">
        <v>1</v>
      </c>
      <c r="B3492" s="14">
        <v>1</v>
      </c>
      <c r="C3492" s="15" t="s">
        <v>21161</v>
      </c>
      <c r="D3492" s="15" t="s">
        <v>21162</v>
      </c>
      <c r="E3492" s="15">
        <v>45544</v>
      </c>
      <c r="F3492" s="15" t="s">
        <v>21163</v>
      </c>
      <c r="G3492" s="15">
        <v>45442</v>
      </c>
      <c r="H3492" s="15">
        <v>45626</v>
      </c>
      <c r="I3492" s="15" t="s">
        <v>21164</v>
      </c>
      <c r="J3492" s="15" t="s">
        <v>21165</v>
      </c>
      <c r="K3492" s="15" t="s">
        <v>45329</v>
      </c>
      <c r="L3492" s="15" t="s">
        <v>987</v>
      </c>
      <c r="M3492" s="15" t="s">
        <v>1668</v>
      </c>
      <c r="N3492" s="14">
        <v>2019</v>
      </c>
      <c r="O3492" s="15" t="s">
        <v>21166</v>
      </c>
      <c r="P3492" s="15" t="s">
        <v>106</v>
      </c>
      <c r="Q3492" s="15" t="s">
        <v>47127</v>
      </c>
      <c r="R3492" s="15" t="s">
        <v>21167</v>
      </c>
      <c r="S3492" s="15" t="s">
        <v>21168</v>
      </c>
      <c r="T3492" s="15" t="s">
        <v>8174</v>
      </c>
      <c r="U3492" s="15" t="s">
        <v>53</v>
      </c>
      <c r="V3492" s="15" t="s">
        <v>46297</v>
      </c>
      <c r="W3492" s="15" t="s">
        <v>1357</v>
      </c>
      <c r="X3492" s="15" t="str">
        <f>_xlfn.XLOOKUP(_LOOKUP[[#This Row],[AdjusterMemberName]],_Adjuster[Adjuster Name],_Adjuster[Email],,0)</f>
        <v>jRivera1@knightcompany.com</v>
      </c>
      <c r="Y3492" s="15" t="str">
        <f>_xlfn.XLOOKUP(_LOOKUP[[#This Row],[AdjusterMemberName]],_Adjuster[Adjuster Name],_Adjuster[Phone Number],,0)</f>
        <v>424-559-5239</v>
      </c>
      <c r="Z3492" s="15" t="s">
        <v>21169</v>
      </c>
      <c r="AA34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370 Bancroft Way, Pacifica  CA 94044</v>
      </c>
      <c r="AB3492" s="15"/>
    </row>
    <row r="3493" spans="1:28" x14ac:dyDescent="0.3">
      <c r="A3493" s="14">
        <v>1</v>
      </c>
      <c r="B3493" s="14">
        <v>1</v>
      </c>
      <c r="C3493" s="15" t="s">
        <v>34794</v>
      </c>
      <c r="D3493" s="15" t="s">
        <v>34795</v>
      </c>
      <c r="E3493" s="15">
        <v>45544</v>
      </c>
      <c r="F3493" s="15" t="s">
        <v>34796</v>
      </c>
      <c r="G3493" s="15">
        <v>45509</v>
      </c>
      <c r="H3493" s="15">
        <v>45693</v>
      </c>
      <c r="I3493" s="15" t="s">
        <v>34797</v>
      </c>
      <c r="J3493" s="15" t="s">
        <v>34798</v>
      </c>
      <c r="K3493" s="15" t="s">
        <v>45332</v>
      </c>
      <c r="L3493" s="15" t="s">
        <v>103</v>
      </c>
      <c r="M3493" s="15" t="s">
        <v>304</v>
      </c>
      <c r="N3493" s="14">
        <v>2005</v>
      </c>
      <c r="O3493" s="15" t="s">
        <v>34799</v>
      </c>
      <c r="P3493" s="15" t="s">
        <v>106</v>
      </c>
      <c r="Q3493" s="15" t="s">
        <v>47061</v>
      </c>
      <c r="R3493" s="15" t="s">
        <v>34800</v>
      </c>
      <c r="S3493" s="15" t="s">
        <v>34801</v>
      </c>
      <c r="T3493" s="15" t="s">
        <v>672</v>
      </c>
      <c r="U3493" s="15" t="s">
        <v>53</v>
      </c>
      <c r="V3493" s="15" t="s">
        <v>45553</v>
      </c>
      <c r="W3493" s="15" t="s">
        <v>850</v>
      </c>
      <c r="X3493" s="15" t="e">
        <f>_xlfn.XLOOKUP(_LOOKUP[[#This Row],[AdjusterMemberName]],_Adjuster[Adjuster Name],_Adjuster[Email],,0)</f>
        <v>#N/A</v>
      </c>
      <c r="Y3493" s="15" t="e">
        <f>_xlfn.XLOOKUP(_LOOKUP[[#This Row],[AdjusterMemberName]],_Adjuster[Adjuster Name],_Adjuster[Phone Number],,0)</f>
        <v>#N/A</v>
      </c>
      <c r="Z3493" s="15" t="s">
        <v>34802</v>
      </c>
      <c r="AA34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6545 Wilbur Ave Spc 101 # Sp, Reseda  CA 91335</v>
      </c>
      <c r="AB3493" s="15"/>
    </row>
    <row r="3494" spans="1:28" x14ac:dyDescent="0.3">
      <c r="A3494" s="14">
        <v>1</v>
      </c>
      <c r="B3494" s="14">
        <v>1</v>
      </c>
      <c r="C3494" s="15" t="s">
        <v>40398</v>
      </c>
      <c r="D3494" s="15" t="s">
        <v>40399</v>
      </c>
      <c r="E3494" s="15">
        <v>45544</v>
      </c>
      <c r="F3494" s="15" t="s">
        <v>40400</v>
      </c>
      <c r="G3494" s="15">
        <v>45482</v>
      </c>
      <c r="H3494" s="15">
        <v>45666</v>
      </c>
      <c r="I3494" s="15" t="s">
        <v>40401</v>
      </c>
      <c r="J3494" s="15" t="s">
        <v>40402</v>
      </c>
      <c r="K3494" s="15" t="s">
        <v>45327</v>
      </c>
      <c r="L3494" s="15" t="s">
        <v>91</v>
      </c>
      <c r="M3494" s="15" t="s">
        <v>25625</v>
      </c>
      <c r="N3494" s="14">
        <v>2022</v>
      </c>
      <c r="O3494" s="15" t="s">
        <v>40403</v>
      </c>
      <c r="P3494" s="15" t="s">
        <v>106</v>
      </c>
      <c r="Q3494" s="15" t="s">
        <v>47019</v>
      </c>
      <c r="R3494" s="15" t="s">
        <v>40404</v>
      </c>
      <c r="S3494" s="15" t="s">
        <v>40405</v>
      </c>
      <c r="T3494" s="15" t="s">
        <v>174</v>
      </c>
      <c r="U3494" s="15" t="s">
        <v>53</v>
      </c>
      <c r="V3494" s="15" t="s">
        <v>45342</v>
      </c>
      <c r="W3494" s="15" t="s">
        <v>1186</v>
      </c>
      <c r="X3494" s="15" t="str">
        <f>_xlfn.XLOOKUP(_LOOKUP[[#This Row],[AdjusterMemberName]],_Adjuster[Adjuster Name],_Adjuster[Email],,0)</f>
        <v>sAkinleye@knightcompany.com</v>
      </c>
      <c r="Y3494" s="15" t="str">
        <f>_xlfn.XLOOKUP(_LOOKUP[[#This Row],[AdjusterMemberName]],_Adjuster[Adjuster Name],_Adjuster[Phone Number],,0)</f>
        <v>424-559-5280</v>
      </c>
      <c r="Z3494" s="15" t="s">
        <v>40406</v>
      </c>
      <c r="AA34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347 E 92Nd St, Los Angeles  CA 90003</v>
      </c>
      <c r="AB3494" s="15"/>
    </row>
    <row r="3495" spans="1:28" x14ac:dyDescent="0.3">
      <c r="A3495" s="14">
        <v>1</v>
      </c>
      <c r="B3495" s="14">
        <v>1</v>
      </c>
      <c r="C3495" s="15" t="s">
        <v>20511</v>
      </c>
      <c r="D3495" s="15" t="s">
        <v>20511</v>
      </c>
      <c r="E3495" s="15">
        <v>45543</v>
      </c>
      <c r="F3495" s="15" t="s">
        <v>20512</v>
      </c>
      <c r="G3495" s="15">
        <v>45518</v>
      </c>
      <c r="H3495" s="15">
        <v>45702</v>
      </c>
      <c r="I3495" s="15" t="s">
        <v>20513</v>
      </c>
      <c r="J3495" s="15" t="s">
        <v>20514</v>
      </c>
      <c r="K3495" s="15" t="s">
        <v>45481</v>
      </c>
      <c r="L3495" s="15" t="s">
        <v>103</v>
      </c>
      <c r="M3495" s="15" t="s">
        <v>104</v>
      </c>
      <c r="N3495" s="14">
        <v>2020</v>
      </c>
      <c r="O3495" s="15" t="s">
        <v>20515</v>
      </c>
      <c r="P3495" s="15" t="s">
        <v>106</v>
      </c>
      <c r="Q3495" s="15" t="s">
        <v>47092</v>
      </c>
      <c r="R3495" s="15" t="s">
        <v>20516</v>
      </c>
      <c r="S3495" s="15" t="s">
        <v>20517</v>
      </c>
      <c r="T3495" s="15" t="s">
        <v>3781</v>
      </c>
      <c r="U3495" s="15" t="s">
        <v>53</v>
      </c>
      <c r="V3495" s="15" t="s">
        <v>46470</v>
      </c>
      <c r="W3495" s="15" t="s">
        <v>3184</v>
      </c>
      <c r="X3495" s="15" t="str">
        <f>_xlfn.XLOOKUP(_LOOKUP[[#This Row],[AdjusterMemberName]],_Adjuster[Adjuster Name],_Adjuster[Email],,0)</f>
        <v>mQualls@knightcompany.com</v>
      </c>
      <c r="Y3495" s="15" t="str">
        <f>_xlfn.XLOOKUP(_LOOKUP[[#This Row],[AdjusterMemberName]],_Adjuster[Adjuster Name],_Adjuster[Phone Number],,0)</f>
        <v>424-559-5436</v>
      </c>
      <c r="Z3495" s="15" t="s">
        <v>20518</v>
      </c>
      <c r="AA34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508 Buchanan St , Taft  CA 93268</v>
      </c>
      <c r="AB3495" s="15"/>
    </row>
    <row r="3496" spans="1:28" x14ac:dyDescent="0.3">
      <c r="A3496" s="14">
        <v>1</v>
      </c>
      <c r="B3496" s="14">
        <v>1</v>
      </c>
      <c r="C3496" s="15" t="s">
        <v>19575</v>
      </c>
      <c r="D3496" s="15" t="s">
        <v>19575</v>
      </c>
      <c r="E3496" s="15">
        <v>45543</v>
      </c>
      <c r="F3496" s="15" t="s">
        <v>20537</v>
      </c>
      <c r="G3496" s="15">
        <v>45493</v>
      </c>
      <c r="H3496" s="15">
        <v>45677</v>
      </c>
      <c r="I3496" s="15" t="s">
        <v>20538</v>
      </c>
      <c r="J3496" s="15" t="s">
        <v>20539</v>
      </c>
      <c r="K3496" s="15" t="s">
        <v>45327</v>
      </c>
      <c r="L3496" s="15" t="s">
        <v>128</v>
      </c>
      <c r="M3496" s="15" t="s">
        <v>909</v>
      </c>
      <c r="N3496" s="14">
        <v>2025</v>
      </c>
      <c r="O3496" s="15" t="s">
        <v>20540</v>
      </c>
      <c r="P3496" s="15" t="s">
        <v>106</v>
      </c>
      <c r="Q3496" s="15" t="s">
        <v>47079</v>
      </c>
      <c r="R3496" s="15" t="s">
        <v>2190</v>
      </c>
      <c r="S3496" s="15" t="s">
        <v>20541</v>
      </c>
      <c r="T3496" s="15" t="s">
        <v>174</v>
      </c>
      <c r="U3496" s="15" t="s">
        <v>53</v>
      </c>
      <c r="V3496" s="15" t="s">
        <v>45474</v>
      </c>
      <c r="W3496" s="15" t="s">
        <v>3307</v>
      </c>
      <c r="X3496" s="15" t="e">
        <f>_xlfn.XLOOKUP(_LOOKUP[[#This Row],[AdjusterMemberName]],_Adjuster[Adjuster Name],_Adjuster[Email],,0)</f>
        <v>#N/A</v>
      </c>
      <c r="Y3496" s="15" t="e">
        <f>_xlfn.XLOOKUP(_LOOKUP[[#This Row],[AdjusterMemberName]],_Adjuster[Adjuster Name],_Adjuster[Phone Number],,0)</f>
        <v>#N/A</v>
      </c>
      <c r="Z3496" s="15" t="s">
        <v>20542</v>
      </c>
      <c r="AA34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1732 Leighton Ave, Los Angeles  CA 90062</v>
      </c>
      <c r="AB3496" s="15"/>
    </row>
    <row r="3497" spans="1:28" x14ac:dyDescent="0.3">
      <c r="A3497" s="14">
        <v>1</v>
      </c>
      <c r="B3497" s="14">
        <v>1</v>
      </c>
      <c r="C3497" s="15" t="s">
        <v>20613</v>
      </c>
      <c r="D3497" s="15" t="s">
        <v>20613</v>
      </c>
      <c r="E3497" s="15">
        <v>45543</v>
      </c>
      <c r="F3497" s="15" t="s">
        <v>20614</v>
      </c>
      <c r="G3497" s="15">
        <v>45441</v>
      </c>
      <c r="H3497" s="15">
        <v>45625</v>
      </c>
      <c r="I3497" s="15" t="s">
        <v>20615</v>
      </c>
      <c r="J3497" s="15" t="s">
        <v>20616</v>
      </c>
      <c r="K3497" s="15" t="s">
        <v>45506</v>
      </c>
      <c r="L3497" s="15" t="s">
        <v>25</v>
      </c>
      <c r="M3497" s="15" t="s">
        <v>7970</v>
      </c>
      <c r="N3497" s="14">
        <v>2024</v>
      </c>
      <c r="O3497" s="15" t="s">
        <v>20617</v>
      </c>
      <c r="P3497" s="15" t="s">
        <v>106</v>
      </c>
      <c r="Q3497" s="15" t="s">
        <v>47079</v>
      </c>
      <c r="R3497" s="15" t="s">
        <v>20618</v>
      </c>
      <c r="S3497" s="15" t="s">
        <v>20619</v>
      </c>
      <c r="T3497" s="15" t="s">
        <v>174</v>
      </c>
      <c r="U3497" s="15" t="s">
        <v>53</v>
      </c>
      <c r="V3497" s="15" t="s">
        <v>45920</v>
      </c>
      <c r="W3497" s="15" t="s">
        <v>3184</v>
      </c>
      <c r="X3497" s="15" t="str">
        <f>_xlfn.XLOOKUP(_LOOKUP[[#This Row],[AdjusterMemberName]],_Adjuster[Adjuster Name],_Adjuster[Email],,0)</f>
        <v>mQualls@knightcompany.com</v>
      </c>
      <c r="Y3497" s="15" t="str">
        <f>_xlfn.XLOOKUP(_LOOKUP[[#This Row],[AdjusterMemberName]],_Adjuster[Adjuster Name],_Adjuster[Phone Number],,0)</f>
        <v>424-559-5436</v>
      </c>
      <c r="Z3497" s="15" t="s">
        <v>20620</v>
      </c>
      <c r="AA34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7415 8Th Ave, Los Angeles  CA 90043</v>
      </c>
      <c r="AB3497" s="15"/>
    </row>
    <row r="3498" spans="1:28" x14ac:dyDescent="0.3">
      <c r="A3498" s="14">
        <v>1</v>
      </c>
      <c r="B3498" s="14">
        <v>1</v>
      </c>
      <c r="C3498" s="15" t="s">
        <v>20669</v>
      </c>
      <c r="D3498" s="15" t="s">
        <v>20669</v>
      </c>
      <c r="E3498" s="15">
        <v>45543</v>
      </c>
      <c r="F3498" s="15" t="s">
        <v>20670</v>
      </c>
      <c r="G3498" s="15">
        <v>45447</v>
      </c>
      <c r="H3498" s="15">
        <v>45630</v>
      </c>
      <c r="I3498" s="15" t="s">
        <v>20671</v>
      </c>
      <c r="J3498" s="15" t="s">
        <v>20672</v>
      </c>
      <c r="K3498" s="15" t="s">
        <v>45356</v>
      </c>
      <c r="L3498" s="15" t="s">
        <v>270</v>
      </c>
      <c r="M3498" s="15" t="s">
        <v>452</v>
      </c>
      <c r="N3498" s="14">
        <v>2020</v>
      </c>
      <c r="O3498" s="15" t="s">
        <v>20673</v>
      </c>
      <c r="P3498" s="15" t="s">
        <v>106</v>
      </c>
      <c r="Q3498" s="15" t="s">
        <v>47078</v>
      </c>
      <c r="R3498" s="15" t="s">
        <v>20674</v>
      </c>
      <c r="S3498" s="15" t="s">
        <v>20675</v>
      </c>
      <c r="T3498" s="15" t="s">
        <v>2431</v>
      </c>
      <c r="U3498" s="15" t="s">
        <v>53</v>
      </c>
      <c r="V3498" s="15" t="s">
        <v>45727</v>
      </c>
      <c r="W3498" s="15" t="s">
        <v>3307</v>
      </c>
      <c r="X3498" s="15" t="e">
        <f>_xlfn.XLOOKUP(_LOOKUP[[#This Row],[AdjusterMemberName]],_Adjuster[Adjuster Name],_Adjuster[Email],,0)</f>
        <v>#N/A</v>
      </c>
      <c r="Y3498" s="15" t="e">
        <f>_xlfn.XLOOKUP(_LOOKUP[[#This Row],[AdjusterMemberName]],_Adjuster[Adjuster Name],_Adjuster[Phone Number],,0)</f>
        <v>#N/A</v>
      </c>
      <c r="Z3498" s="15" t="s">
        <v>20676</v>
      </c>
      <c r="AA34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679 E Monterey, Pomona  CA 91767</v>
      </c>
      <c r="AB3498" s="15">
        <v>45583</v>
      </c>
    </row>
    <row r="3499" spans="1:28" x14ac:dyDescent="0.3">
      <c r="A3499" s="14">
        <v>1</v>
      </c>
      <c r="B3499" s="14">
        <v>1</v>
      </c>
      <c r="C3499" s="15" t="s">
        <v>12451</v>
      </c>
      <c r="D3499" s="15" t="s">
        <v>12451</v>
      </c>
      <c r="E3499" s="15">
        <v>45543</v>
      </c>
      <c r="F3499" s="15" t="s">
        <v>20963</v>
      </c>
      <c r="G3499" s="15">
        <v>45494</v>
      </c>
      <c r="H3499" s="15">
        <v>45678</v>
      </c>
      <c r="I3499" s="15" t="s">
        <v>20964</v>
      </c>
      <c r="J3499" s="15" t="s">
        <v>20965</v>
      </c>
      <c r="K3499" s="15" t="s">
        <v>45416</v>
      </c>
      <c r="L3499" s="15" t="s">
        <v>25</v>
      </c>
      <c r="M3499" s="15" t="s">
        <v>2170</v>
      </c>
      <c r="N3499" s="14">
        <v>2016</v>
      </c>
      <c r="O3499" s="15" t="s">
        <v>12455</v>
      </c>
      <c r="P3499" s="15" t="s">
        <v>106</v>
      </c>
      <c r="Q3499" s="15" t="s">
        <v>47092</v>
      </c>
      <c r="R3499" s="15" t="s">
        <v>5355</v>
      </c>
      <c r="S3499" s="15" t="s">
        <v>12456</v>
      </c>
      <c r="T3499" s="15" t="s">
        <v>96</v>
      </c>
      <c r="U3499" s="15" t="s">
        <v>53</v>
      </c>
      <c r="V3499" s="15" t="s">
        <v>45534</v>
      </c>
      <c r="W3499" s="15" t="s">
        <v>367</v>
      </c>
      <c r="X3499" s="15" t="str">
        <f>_xlfn.XLOOKUP(_LOOKUP[[#This Row],[AdjusterMemberName]],_Adjuster[Adjuster Name],_Adjuster[Email],,0)</f>
        <v>dHernandez4@knightcompany.com</v>
      </c>
      <c r="Y3499" s="15" t="str">
        <f>_xlfn.XLOOKUP(_LOOKUP[[#This Row],[AdjusterMemberName]],_Adjuster[Adjuster Name],_Adjuster[Phone Number],,0)</f>
        <v>323-315-7819</v>
      </c>
      <c r="Z3499" s="15" t="s">
        <v>20966</v>
      </c>
      <c r="AA34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24400 Electra Ct, Moreno Valley  CA 92551</v>
      </c>
      <c r="AB3499" s="15"/>
    </row>
    <row r="3500" spans="1:28" x14ac:dyDescent="0.3">
      <c r="A3500" s="14">
        <v>1</v>
      </c>
      <c r="B3500" s="14">
        <v>1</v>
      </c>
      <c r="C3500" s="15" t="s">
        <v>22309</v>
      </c>
      <c r="D3500" s="15" t="s">
        <v>22309</v>
      </c>
      <c r="E3500" s="15">
        <v>45543</v>
      </c>
      <c r="F3500" s="15" t="s">
        <v>22310</v>
      </c>
      <c r="G3500" s="15">
        <v>45438</v>
      </c>
      <c r="H3500" s="15">
        <v>45622</v>
      </c>
      <c r="I3500" s="15" t="s">
        <v>22311</v>
      </c>
      <c r="J3500" s="15" t="s">
        <v>22312</v>
      </c>
      <c r="K3500" s="15" t="s">
        <v>45407</v>
      </c>
      <c r="L3500" s="15" t="s">
        <v>103</v>
      </c>
      <c r="M3500" s="15" t="s">
        <v>1503</v>
      </c>
      <c r="N3500" s="14">
        <v>2019</v>
      </c>
      <c r="O3500" s="15" t="s">
        <v>22313</v>
      </c>
      <c r="P3500" s="15" t="s">
        <v>106</v>
      </c>
      <c r="Q3500" s="15" t="s">
        <v>47061</v>
      </c>
      <c r="R3500" s="15" t="s">
        <v>22314</v>
      </c>
      <c r="S3500" s="15" t="s">
        <v>22315</v>
      </c>
      <c r="T3500" s="15" t="s">
        <v>174</v>
      </c>
      <c r="U3500" s="15" t="s">
        <v>53</v>
      </c>
      <c r="V3500" s="15" t="s">
        <v>45441</v>
      </c>
      <c r="W3500" s="15" t="s">
        <v>264</v>
      </c>
      <c r="X3500" s="15" t="str">
        <f>_xlfn.XLOOKUP(_LOOKUP[[#This Row],[AdjusterMemberName]],_Adjuster[Adjuster Name],_Adjuster[Email],,0)</f>
        <v>sBonnevie@knightcompany.com</v>
      </c>
      <c r="Y3500" s="15" t="str">
        <f>_xlfn.XLOOKUP(_LOOKUP[[#This Row],[AdjusterMemberName]],_Adjuster[Adjuster Name],_Adjuster[Phone Number],,0)</f>
        <v>323-692-4064</v>
      </c>
      <c r="Z3500" s="15" t="s">
        <v>22316</v>
      </c>
      <c r="AA35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508 W 60Th St, Los Angeles  CA 90044</v>
      </c>
      <c r="AB3500" s="15"/>
    </row>
    <row r="3501" spans="1:28" x14ac:dyDescent="0.3">
      <c r="A3501" s="14">
        <v>1</v>
      </c>
      <c r="B3501" s="14">
        <v>0</v>
      </c>
      <c r="C3501" s="15" t="s">
        <v>20502</v>
      </c>
      <c r="D3501" s="15" t="s">
        <v>20503</v>
      </c>
      <c r="E3501" s="15">
        <v>45542</v>
      </c>
      <c r="F3501" s="15" t="s">
        <v>20504</v>
      </c>
      <c r="G3501" s="15">
        <v>45492</v>
      </c>
      <c r="H3501" s="15">
        <v>45676</v>
      </c>
      <c r="I3501" s="15" t="s">
        <v>20505</v>
      </c>
      <c r="J3501" s="15" t="s">
        <v>20506</v>
      </c>
      <c r="K3501" s="15" t="s">
        <v>45327</v>
      </c>
      <c r="L3501" s="15" t="s">
        <v>103</v>
      </c>
      <c r="M3501" s="15" t="s">
        <v>1336</v>
      </c>
      <c r="N3501" s="14">
        <v>2006</v>
      </c>
      <c r="O3501" s="15" t="s">
        <v>20507</v>
      </c>
      <c r="P3501" s="15" t="s">
        <v>106</v>
      </c>
      <c r="Q3501" s="15" t="s">
        <v>47006</v>
      </c>
      <c r="R3501" s="15" t="s">
        <v>20508</v>
      </c>
      <c r="S3501" s="15" t="s">
        <v>20509</v>
      </c>
      <c r="T3501" s="15" t="s">
        <v>144</v>
      </c>
      <c r="U3501" s="15" t="s">
        <v>53</v>
      </c>
      <c r="V3501" s="15" t="s">
        <v>46370</v>
      </c>
      <c r="W3501" s="15" t="s">
        <v>54</v>
      </c>
      <c r="X3501" s="15" t="str">
        <f>_xlfn.XLOOKUP(_LOOKUP[[#This Row],[AdjusterMemberName]],_Adjuster[Adjuster Name],_Adjuster[Email],,0)</f>
        <v>JRubalcava@knightcompany.com</v>
      </c>
      <c r="Y3501" s="15" t="str">
        <f>_xlfn.XLOOKUP(_LOOKUP[[#This Row],[AdjusterMemberName]],_Adjuster[Adjuster Name],_Adjuster[Phone Number],,0)</f>
        <v>424-559-5420</v>
      </c>
      <c r="Z3501" s="15" t="s">
        <v>20510</v>
      </c>
      <c r="AA35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1602 Melody Ln, San Jose  CA 95133</v>
      </c>
      <c r="AB3501" s="15"/>
    </row>
    <row r="3502" spans="1:28" x14ac:dyDescent="0.3">
      <c r="A3502" s="14">
        <v>1</v>
      </c>
      <c r="B3502" s="14">
        <v>1</v>
      </c>
      <c r="C3502" s="15" t="s">
        <v>9769</v>
      </c>
      <c r="D3502" s="15" t="s">
        <v>12438</v>
      </c>
      <c r="E3502" s="15">
        <v>45542</v>
      </c>
      <c r="F3502" s="15" t="s">
        <v>12439</v>
      </c>
      <c r="G3502" s="15">
        <v>45387</v>
      </c>
      <c r="H3502" s="15">
        <v>45570</v>
      </c>
      <c r="I3502" s="15" t="s">
        <v>20535</v>
      </c>
      <c r="J3502" s="15" t="s">
        <v>20536</v>
      </c>
      <c r="K3502" s="15" t="s">
        <v>45332</v>
      </c>
      <c r="L3502" s="15" t="s">
        <v>139</v>
      </c>
      <c r="M3502" s="15" t="s">
        <v>470</v>
      </c>
      <c r="N3502" s="14">
        <v>2002</v>
      </c>
      <c r="O3502" s="15" t="s">
        <v>12442</v>
      </c>
      <c r="P3502" s="15" t="s">
        <v>106</v>
      </c>
      <c r="Q3502" s="15" t="s">
        <v>47065</v>
      </c>
      <c r="R3502" s="15" t="s">
        <v>9774</v>
      </c>
      <c r="S3502" s="15" t="s">
        <v>9775</v>
      </c>
      <c r="T3502" s="15" t="s">
        <v>308</v>
      </c>
      <c r="U3502" s="15" t="s">
        <v>53</v>
      </c>
      <c r="V3502" s="15" t="s">
        <v>45530</v>
      </c>
      <c r="W3502" s="15" t="s">
        <v>367</v>
      </c>
      <c r="X3502" s="15" t="str">
        <f>_xlfn.XLOOKUP(_LOOKUP[[#This Row],[AdjusterMemberName]],_Adjuster[Adjuster Name],_Adjuster[Email],,0)</f>
        <v>dHernandez4@knightcompany.com</v>
      </c>
      <c r="Y3502" s="15" t="str">
        <f>_xlfn.XLOOKUP(_LOOKUP[[#This Row],[AdjusterMemberName]],_Adjuster[Adjuster Name],_Adjuster[Phone Number],,0)</f>
        <v>323-315-7819</v>
      </c>
      <c r="Z3502" s="15" t="s">
        <v>9776</v>
      </c>
      <c r="AA35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7322 Diamond St, Riverside  CA 92504</v>
      </c>
      <c r="AB3502" s="15"/>
    </row>
    <row r="3503" spans="1:28" x14ac:dyDescent="0.3">
      <c r="A3503" s="14">
        <v>1</v>
      </c>
      <c r="B3503" s="14">
        <v>1</v>
      </c>
      <c r="C3503" s="15" t="s">
        <v>9769</v>
      </c>
      <c r="D3503" s="15" t="s">
        <v>12438</v>
      </c>
      <c r="E3503" s="15">
        <v>45542</v>
      </c>
      <c r="F3503" s="15" t="s">
        <v>12439</v>
      </c>
      <c r="G3503" s="15">
        <v>45387</v>
      </c>
      <c r="H3503" s="15">
        <v>45570</v>
      </c>
      <c r="I3503" s="15" t="s">
        <v>20543</v>
      </c>
      <c r="J3503" s="15" t="s">
        <v>14402</v>
      </c>
      <c r="K3503" s="15" t="s">
        <v>45416</v>
      </c>
      <c r="L3503" s="15" t="s">
        <v>139</v>
      </c>
      <c r="M3503" s="15" t="s">
        <v>470</v>
      </c>
      <c r="N3503" s="14">
        <v>2002</v>
      </c>
      <c r="O3503" s="15" t="s">
        <v>12442</v>
      </c>
      <c r="P3503" s="15" t="s">
        <v>106</v>
      </c>
      <c r="Q3503" s="15" t="s">
        <v>47065</v>
      </c>
      <c r="R3503" s="15" t="s">
        <v>9774</v>
      </c>
      <c r="S3503" s="15" t="s">
        <v>9775</v>
      </c>
      <c r="T3503" s="15" t="s">
        <v>308</v>
      </c>
      <c r="U3503" s="15" t="s">
        <v>53</v>
      </c>
      <c r="V3503" s="15" t="s">
        <v>45530</v>
      </c>
      <c r="W3503" s="15" t="s">
        <v>264</v>
      </c>
      <c r="X3503" s="15" t="str">
        <f>_xlfn.XLOOKUP(_LOOKUP[[#This Row],[AdjusterMemberName]],_Adjuster[Adjuster Name],_Adjuster[Email],,0)</f>
        <v>sBonnevie@knightcompany.com</v>
      </c>
      <c r="Y3503" s="15" t="str">
        <f>_xlfn.XLOOKUP(_LOOKUP[[#This Row],[AdjusterMemberName]],_Adjuster[Adjuster Name],_Adjuster[Phone Number],,0)</f>
        <v>323-692-4064</v>
      </c>
      <c r="Z3503" s="15" t="s">
        <v>9776</v>
      </c>
      <c r="AA35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7322 Diamond St, Riverside  CA 92504</v>
      </c>
      <c r="AB3503" s="15"/>
    </row>
    <row r="3504" spans="1:28" x14ac:dyDescent="0.3">
      <c r="A3504" s="14">
        <v>1</v>
      </c>
      <c r="B3504" s="14">
        <v>1</v>
      </c>
      <c r="C3504" s="15" t="s">
        <v>20544</v>
      </c>
      <c r="D3504" s="15" t="s">
        <v>20545</v>
      </c>
      <c r="E3504" s="15">
        <v>45542</v>
      </c>
      <c r="F3504" s="15" t="s">
        <v>20546</v>
      </c>
      <c r="G3504" s="15">
        <v>45513</v>
      </c>
      <c r="H3504" s="15">
        <v>45697</v>
      </c>
      <c r="I3504" s="15" t="s">
        <v>20547</v>
      </c>
      <c r="J3504" s="15" t="s">
        <v>20548</v>
      </c>
      <c r="K3504" s="15" t="s">
        <v>45635</v>
      </c>
      <c r="L3504" s="15" t="s">
        <v>292</v>
      </c>
      <c r="M3504" s="15" t="s">
        <v>8912</v>
      </c>
      <c r="N3504" s="14">
        <v>2008</v>
      </c>
      <c r="O3504" s="15" t="s">
        <v>20549</v>
      </c>
      <c r="P3504" s="15" t="s">
        <v>106</v>
      </c>
      <c r="Q3504" s="15" t="s">
        <v>47019</v>
      </c>
      <c r="R3504" s="15" t="s">
        <v>20550</v>
      </c>
      <c r="S3504" s="15" t="s">
        <v>20551</v>
      </c>
      <c r="T3504" s="15" t="s">
        <v>8363</v>
      </c>
      <c r="U3504" s="15" t="s">
        <v>53</v>
      </c>
      <c r="V3504" s="15" t="s">
        <v>46265</v>
      </c>
      <c r="W3504" s="15" t="s">
        <v>1624</v>
      </c>
      <c r="X3504" s="15" t="e">
        <f>_xlfn.XLOOKUP(_LOOKUP[[#This Row],[AdjusterMemberName]],_Adjuster[Adjuster Name],_Adjuster[Email],,0)</f>
        <v>#N/A</v>
      </c>
      <c r="Y3504" s="15" t="e">
        <f>_xlfn.XLOOKUP(_LOOKUP[[#This Row],[AdjusterMemberName]],_Adjuster[Adjuster Name],_Adjuster[Phone Number],,0)</f>
        <v>#N/A</v>
      </c>
      <c r="Z3504" s="15" t="s">
        <v>20552</v>
      </c>
      <c r="AA35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1913 W Woodcrest Ave, Fullerton  CA 92833</v>
      </c>
      <c r="AB3504" s="15"/>
    </row>
    <row r="3505" spans="1:28" x14ac:dyDescent="0.3">
      <c r="A3505" s="14">
        <v>1</v>
      </c>
      <c r="B3505" s="14">
        <v>1</v>
      </c>
      <c r="C3505" s="15" t="s">
        <v>20587</v>
      </c>
      <c r="D3505" s="15" t="s">
        <v>20588</v>
      </c>
      <c r="E3505" s="15">
        <v>45542</v>
      </c>
      <c r="F3505" s="15" t="s">
        <v>20589</v>
      </c>
      <c r="G3505" s="15">
        <v>45377</v>
      </c>
      <c r="H3505" s="15">
        <v>45561</v>
      </c>
      <c r="I3505" s="15" t="s">
        <v>20590</v>
      </c>
      <c r="J3505" s="15" t="s">
        <v>20591</v>
      </c>
      <c r="K3505" s="15" t="s">
        <v>45831</v>
      </c>
      <c r="L3505" s="15" t="s">
        <v>25</v>
      </c>
      <c r="M3505" s="15" t="s">
        <v>79</v>
      </c>
      <c r="N3505" s="14">
        <v>2020</v>
      </c>
      <c r="O3505" s="15" t="s">
        <v>20592</v>
      </c>
      <c r="P3505" s="15" t="s">
        <v>106</v>
      </c>
      <c r="Q3505" s="15" t="s">
        <v>47019</v>
      </c>
      <c r="R3505" s="15" t="s">
        <v>345</v>
      </c>
      <c r="S3505" s="15" t="s">
        <v>20593</v>
      </c>
      <c r="T3505" s="15" t="s">
        <v>10750</v>
      </c>
      <c r="U3505" s="15" t="s">
        <v>53</v>
      </c>
      <c r="V3505" s="15" t="s">
        <v>45563</v>
      </c>
      <c r="W3505" s="15" t="s">
        <v>264</v>
      </c>
      <c r="X3505" s="15" t="str">
        <f>_xlfn.XLOOKUP(_LOOKUP[[#This Row],[AdjusterMemberName]],_Adjuster[Adjuster Name],_Adjuster[Email],,0)</f>
        <v>sBonnevie@knightcompany.com</v>
      </c>
      <c r="Y3505" s="15" t="str">
        <f>_xlfn.XLOOKUP(_LOOKUP[[#This Row],[AdjusterMemberName]],_Adjuster[Adjuster Name],_Adjuster[Phone Number],,0)</f>
        <v>323-692-4064</v>
      </c>
      <c r="Z3505" s="15" t="s">
        <v>20594</v>
      </c>
      <c r="AA35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6818 San Carlos St, Paramount  CA 90723</v>
      </c>
      <c r="AB3505" s="15"/>
    </row>
    <row r="3506" spans="1:28" x14ac:dyDescent="0.3">
      <c r="A3506" s="14">
        <v>1</v>
      </c>
      <c r="B3506" s="14">
        <v>1</v>
      </c>
      <c r="C3506" s="15" t="s">
        <v>6611</v>
      </c>
      <c r="D3506" s="15" t="s">
        <v>6611</v>
      </c>
      <c r="E3506" s="15">
        <v>45542</v>
      </c>
      <c r="F3506" s="15" t="s">
        <v>14873</v>
      </c>
      <c r="G3506" s="15">
        <v>45366</v>
      </c>
      <c r="H3506" s="15">
        <v>45550</v>
      </c>
      <c r="I3506" s="15" t="s">
        <v>20603</v>
      </c>
      <c r="J3506" s="15" t="s">
        <v>20604</v>
      </c>
      <c r="K3506" s="15" t="s">
        <v>45339</v>
      </c>
      <c r="L3506" s="15" t="s">
        <v>314</v>
      </c>
      <c r="M3506" s="15" t="s">
        <v>3946</v>
      </c>
      <c r="N3506" s="14">
        <v>2023</v>
      </c>
      <c r="O3506" s="15" t="s">
        <v>14876</v>
      </c>
      <c r="P3506" s="15" t="s">
        <v>106</v>
      </c>
      <c r="Q3506" s="15" t="s">
        <v>47159</v>
      </c>
      <c r="R3506" s="15" t="s">
        <v>6616</v>
      </c>
      <c r="S3506" s="15" t="s">
        <v>6617</v>
      </c>
      <c r="T3506" s="15" t="s">
        <v>286</v>
      </c>
      <c r="U3506" s="15" t="s">
        <v>53</v>
      </c>
      <c r="V3506" s="15" t="s">
        <v>45606</v>
      </c>
      <c r="W3506" s="15" t="s">
        <v>175</v>
      </c>
      <c r="X3506" s="15" t="e">
        <f>_xlfn.XLOOKUP(_LOOKUP[[#This Row],[AdjusterMemberName]],_Adjuster[Adjuster Name],_Adjuster[Email],,0)</f>
        <v>#N/A</v>
      </c>
      <c r="Y3506" s="15" t="e">
        <f>_xlfn.XLOOKUP(_LOOKUP[[#This Row],[AdjusterMemberName]],_Adjuster[Adjuster Name],_Adjuster[Phone Number],,0)</f>
        <v>#N/A</v>
      </c>
      <c r="Z3506" s="15" t="s">
        <v>6618</v>
      </c>
      <c r="AA35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5560 Ackerfield Ave Apt 211, Long Beach  CA 90805</v>
      </c>
      <c r="AB3506" s="15"/>
    </row>
    <row r="3507" spans="1:28" x14ac:dyDescent="0.3">
      <c r="A3507" s="14">
        <v>1</v>
      </c>
      <c r="B3507" s="14">
        <v>1</v>
      </c>
      <c r="C3507" s="15" t="s">
        <v>21118</v>
      </c>
      <c r="D3507" s="15" t="s">
        <v>21119</v>
      </c>
      <c r="E3507" s="15">
        <v>45542</v>
      </c>
      <c r="F3507" s="15" t="s">
        <v>21120</v>
      </c>
      <c r="G3507" s="15">
        <v>45481</v>
      </c>
      <c r="H3507" s="15">
        <v>45665</v>
      </c>
      <c r="I3507" s="15" t="s">
        <v>21121</v>
      </c>
      <c r="J3507" s="15" t="s">
        <v>21122</v>
      </c>
      <c r="K3507" s="15" t="s">
        <v>46170</v>
      </c>
      <c r="L3507" s="15" t="s">
        <v>25</v>
      </c>
      <c r="M3507" s="15" t="s">
        <v>2170</v>
      </c>
      <c r="N3507" s="14">
        <v>2020</v>
      </c>
      <c r="O3507" s="15" t="s">
        <v>21123</v>
      </c>
      <c r="P3507" s="15" t="s">
        <v>106</v>
      </c>
      <c r="Q3507" s="15" t="s">
        <v>47006</v>
      </c>
      <c r="R3507" s="15" t="s">
        <v>21124</v>
      </c>
      <c r="S3507" s="15" t="s">
        <v>21125</v>
      </c>
      <c r="T3507" s="15" t="s">
        <v>174</v>
      </c>
      <c r="U3507" s="15" t="s">
        <v>53</v>
      </c>
      <c r="V3507" s="15" t="s">
        <v>45780</v>
      </c>
      <c r="W3507" s="15" t="s">
        <v>3307</v>
      </c>
      <c r="X3507" s="15" t="e">
        <f>_xlfn.XLOOKUP(_LOOKUP[[#This Row],[AdjusterMemberName]],_Adjuster[Adjuster Name],_Adjuster[Email],,0)</f>
        <v>#N/A</v>
      </c>
      <c r="Y3507" s="15" t="e">
        <f>_xlfn.XLOOKUP(_LOOKUP[[#This Row],[AdjusterMemberName]],_Adjuster[Adjuster Name],_Adjuster[Phone Number],,0)</f>
        <v>#N/A</v>
      </c>
      <c r="Z3507" s="15" t="s">
        <v>21126</v>
      </c>
      <c r="AA35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269 S La Fayette Park Pl Apt 408, Los Angeles  CA 90057</v>
      </c>
      <c r="AB3507" s="15"/>
    </row>
    <row r="3508" spans="1:28" x14ac:dyDescent="0.3">
      <c r="A3508" s="14">
        <v>1</v>
      </c>
      <c r="B3508" s="14">
        <v>1</v>
      </c>
      <c r="C3508" s="15" t="s">
        <v>20110</v>
      </c>
      <c r="D3508" s="15" t="s">
        <v>20110</v>
      </c>
      <c r="E3508" s="15">
        <v>45542</v>
      </c>
      <c r="F3508" s="15" t="s">
        <v>20111</v>
      </c>
      <c r="G3508" s="15">
        <v>45381</v>
      </c>
      <c r="H3508" s="15">
        <v>45565</v>
      </c>
      <c r="I3508" s="15" t="s">
        <v>23695</v>
      </c>
      <c r="J3508" s="15" t="s">
        <v>23696</v>
      </c>
      <c r="K3508" s="15" t="s">
        <v>45332</v>
      </c>
      <c r="L3508" s="15" t="s">
        <v>103</v>
      </c>
      <c r="M3508" s="15" t="s">
        <v>304</v>
      </c>
      <c r="N3508" s="14">
        <v>2016</v>
      </c>
      <c r="O3508" s="15" t="s">
        <v>20114</v>
      </c>
      <c r="P3508" s="15" t="s">
        <v>106</v>
      </c>
      <c r="Q3508" s="15" t="s">
        <v>47095</v>
      </c>
      <c r="R3508" s="15" t="s">
        <v>650</v>
      </c>
      <c r="S3508" s="15" t="s">
        <v>20115</v>
      </c>
      <c r="T3508" s="15" t="s">
        <v>2533</v>
      </c>
      <c r="U3508" s="15" t="s">
        <v>53</v>
      </c>
      <c r="V3508" s="15" t="s">
        <v>45667</v>
      </c>
      <c r="W3508" s="15" t="s">
        <v>175</v>
      </c>
      <c r="X3508" s="15" t="e">
        <f>_xlfn.XLOOKUP(_LOOKUP[[#This Row],[AdjusterMemberName]],_Adjuster[Adjuster Name],_Adjuster[Email],,0)</f>
        <v>#N/A</v>
      </c>
      <c r="Y3508" s="15" t="e">
        <f>_xlfn.XLOOKUP(_LOOKUP[[#This Row],[AdjusterMemberName]],_Adjuster[Adjuster Name],_Adjuster[Phone Number],,0)</f>
        <v>#N/A</v>
      </c>
      <c r="Z3508" s="15" t="s">
        <v>20116</v>
      </c>
      <c r="AA35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6213 Hollenbeck St Apt A, Huntington Park  CA 90255</v>
      </c>
      <c r="AB3508" s="15">
        <v>45543</v>
      </c>
    </row>
    <row r="3509" spans="1:28" x14ac:dyDescent="0.3">
      <c r="A3509" s="14">
        <v>1</v>
      </c>
      <c r="B3509" s="14">
        <v>1</v>
      </c>
      <c r="C3509" s="15" t="s">
        <v>20445</v>
      </c>
      <c r="D3509" s="15" t="s">
        <v>20445</v>
      </c>
      <c r="E3509" s="15">
        <v>45541</v>
      </c>
      <c r="F3509" s="15" t="s">
        <v>20446</v>
      </c>
      <c r="G3509" s="15">
        <v>45420</v>
      </c>
      <c r="H3509" s="15">
        <v>45604</v>
      </c>
      <c r="I3509" s="15" t="s">
        <v>20447</v>
      </c>
      <c r="J3509" s="15" t="s">
        <v>20448</v>
      </c>
      <c r="K3509" s="15" t="s">
        <v>45332</v>
      </c>
      <c r="L3509" s="15" t="s">
        <v>25</v>
      </c>
      <c r="M3509" s="15" t="s">
        <v>373</v>
      </c>
      <c r="N3509" s="14">
        <v>2022</v>
      </c>
      <c r="O3509" s="15" t="s">
        <v>20449</v>
      </c>
      <c r="P3509" s="15" t="s">
        <v>106</v>
      </c>
      <c r="Q3509" s="15" t="s">
        <v>47079</v>
      </c>
      <c r="R3509" s="15" t="s">
        <v>20450</v>
      </c>
      <c r="S3509" s="15" t="s">
        <v>20451</v>
      </c>
      <c r="T3509" s="15" t="s">
        <v>1001</v>
      </c>
      <c r="U3509" s="15" t="s">
        <v>53</v>
      </c>
      <c r="V3509" s="15" t="s">
        <v>45364</v>
      </c>
      <c r="W3509" s="15" t="s">
        <v>264</v>
      </c>
      <c r="X3509" s="15" t="str">
        <f>_xlfn.XLOOKUP(_LOOKUP[[#This Row],[AdjusterMemberName]],_Adjuster[Adjuster Name],_Adjuster[Email],,0)</f>
        <v>sBonnevie@knightcompany.com</v>
      </c>
      <c r="Y3509" s="15" t="str">
        <f>_xlfn.XLOOKUP(_LOOKUP[[#This Row],[AdjusterMemberName]],_Adjuster[Adjuster Name],_Adjuster[Phone Number],,0)</f>
        <v>323-692-4064</v>
      </c>
      <c r="Z3509" s="15" t="s">
        <v>20452</v>
      </c>
      <c r="AA35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 N A St, Oxnard  CA 93030</v>
      </c>
      <c r="AB3509" s="15"/>
    </row>
    <row r="3510" spans="1:28" x14ac:dyDescent="0.3">
      <c r="A3510" s="14">
        <v>1</v>
      </c>
      <c r="B3510" s="14">
        <v>1</v>
      </c>
      <c r="C3510" s="15" t="s">
        <v>20461</v>
      </c>
      <c r="D3510" s="15" t="s">
        <v>20461</v>
      </c>
      <c r="E3510" s="15">
        <v>45541</v>
      </c>
      <c r="F3510" s="15" t="s">
        <v>20462</v>
      </c>
      <c r="G3510" s="15">
        <v>45534</v>
      </c>
      <c r="H3510" s="15">
        <v>45716</v>
      </c>
      <c r="I3510" s="15" t="s">
        <v>20463</v>
      </c>
      <c r="J3510" s="15" t="s">
        <v>20464</v>
      </c>
      <c r="K3510" s="15" t="s">
        <v>45330</v>
      </c>
      <c r="L3510" s="15" t="s">
        <v>103</v>
      </c>
      <c r="M3510" s="15" t="s">
        <v>104</v>
      </c>
      <c r="N3510" s="14">
        <v>2025</v>
      </c>
      <c r="O3510" s="15" t="s">
        <v>20465</v>
      </c>
      <c r="P3510" s="15" t="s">
        <v>106</v>
      </c>
      <c r="Q3510" s="15" t="s">
        <v>47079</v>
      </c>
      <c r="R3510" s="15" t="s">
        <v>1364</v>
      </c>
      <c r="S3510" s="15" t="s">
        <v>20466</v>
      </c>
      <c r="T3510" s="15" t="s">
        <v>174</v>
      </c>
      <c r="U3510" s="15" t="s">
        <v>53</v>
      </c>
      <c r="V3510" s="15" t="s">
        <v>45367</v>
      </c>
      <c r="W3510" s="15" t="s">
        <v>264</v>
      </c>
      <c r="X3510" s="15" t="str">
        <f>_xlfn.XLOOKUP(_LOOKUP[[#This Row],[AdjusterMemberName]],_Adjuster[Adjuster Name],_Adjuster[Email],,0)</f>
        <v>sBonnevie@knightcompany.com</v>
      </c>
      <c r="Y3510" s="15" t="str">
        <f>_xlfn.XLOOKUP(_LOOKUP[[#This Row],[AdjusterMemberName]],_Adjuster[Adjuster Name],_Adjuster[Phone Number],,0)</f>
        <v>323-692-4064</v>
      </c>
      <c r="Z3510" s="15" t="s">
        <v>20467</v>
      </c>
      <c r="AA35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733 E 24Th St, Los Angeles  CA 90011</v>
      </c>
      <c r="AB3510" s="15"/>
    </row>
    <row r="3511" spans="1:28" x14ac:dyDescent="0.3">
      <c r="A3511" s="14">
        <v>1</v>
      </c>
      <c r="B3511" s="14">
        <v>1</v>
      </c>
      <c r="C3511" s="15" t="s">
        <v>20478</v>
      </c>
      <c r="D3511" s="15" t="s">
        <v>20478</v>
      </c>
      <c r="E3511" s="15">
        <v>45541</v>
      </c>
      <c r="F3511" s="15" t="s">
        <v>20479</v>
      </c>
      <c r="G3511" s="15">
        <v>45476</v>
      </c>
      <c r="H3511" s="15">
        <v>45660</v>
      </c>
      <c r="I3511" s="15" t="s">
        <v>20480</v>
      </c>
      <c r="J3511" s="15" t="s">
        <v>20481</v>
      </c>
      <c r="K3511" s="15" t="s">
        <v>45407</v>
      </c>
      <c r="L3511" s="15" t="s">
        <v>128</v>
      </c>
      <c r="M3511" s="15" t="s">
        <v>909</v>
      </c>
      <c r="N3511" s="14">
        <v>2024</v>
      </c>
      <c r="O3511" s="15" t="s">
        <v>20482</v>
      </c>
      <c r="P3511" s="15" t="s">
        <v>106</v>
      </c>
      <c r="Q3511" s="15" t="s">
        <v>47019</v>
      </c>
      <c r="R3511" s="15" t="s">
        <v>10366</v>
      </c>
      <c r="S3511" s="15" t="s">
        <v>20483</v>
      </c>
      <c r="T3511" s="15" t="s">
        <v>174</v>
      </c>
      <c r="U3511" s="15" t="s">
        <v>53</v>
      </c>
      <c r="V3511" s="15" t="s">
        <v>45508</v>
      </c>
      <c r="W3511" s="15" t="s">
        <v>1658</v>
      </c>
      <c r="X3511" s="15" t="str">
        <f>_xlfn.XLOOKUP(_LOOKUP[[#This Row],[AdjusterMemberName]],_Adjuster[Adjuster Name],_Adjuster[Email],,0)</f>
        <v>RDavila@knightcompany.com</v>
      </c>
      <c r="Y3511" s="15" t="str">
        <f>_xlfn.XLOOKUP(_LOOKUP[[#This Row],[AdjusterMemberName]],_Adjuster[Adjuster Name],_Adjuster[Phone Number],,0)</f>
        <v>424-559-5663</v>
      </c>
      <c r="Z3511" s="15" t="s">
        <v>20484</v>
      </c>
      <c r="AA35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10722 Croesus Ave, Los Angeles  CA 90059</v>
      </c>
      <c r="AB3511" s="15"/>
    </row>
    <row r="3512" spans="1:28" x14ac:dyDescent="0.3">
      <c r="A3512" s="14">
        <v>1</v>
      </c>
      <c r="B3512" s="14">
        <v>1</v>
      </c>
      <c r="C3512" s="15" t="s">
        <v>20519</v>
      </c>
      <c r="D3512" s="15" t="s">
        <v>20519</v>
      </c>
      <c r="E3512" s="15">
        <v>45541</v>
      </c>
      <c r="F3512" s="15" t="s">
        <v>20520</v>
      </c>
      <c r="G3512" s="15">
        <v>45513</v>
      </c>
      <c r="H3512" s="15">
        <v>45697</v>
      </c>
      <c r="I3512" s="15" t="s">
        <v>20521</v>
      </c>
      <c r="J3512" s="15" t="s">
        <v>20522</v>
      </c>
      <c r="K3512" s="15" t="s">
        <v>45846</v>
      </c>
      <c r="L3512" s="15" t="s">
        <v>103</v>
      </c>
      <c r="M3512" s="15" t="s">
        <v>304</v>
      </c>
      <c r="N3512" s="14">
        <v>2022</v>
      </c>
      <c r="O3512" s="15" t="s">
        <v>20523</v>
      </c>
      <c r="P3512" s="15" t="s">
        <v>106</v>
      </c>
      <c r="Q3512" s="15" t="s">
        <v>47015</v>
      </c>
      <c r="R3512" s="15" t="s">
        <v>20524</v>
      </c>
      <c r="S3512" s="15" t="s">
        <v>20525</v>
      </c>
      <c r="T3512" s="15" t="s">
        <v>174</v>
      </c>
      <c r="U3512" s="15" t="s">
        <v>53</v>
      </c>
      <c r="V3512" s="15" t="s">
        <v>45770</v>
      </c>
      <c r="W3512" s="15" t="s">
        <v>1186</v>
      </c>
      <c r="X3512" s="15" t="str">
        <f>_xlfn.XLOOKUP(_LOOKUP[[#This Row],[AdjusterMemberName]],_Adjuster[Adjuster Name],_Adjuster[Email],,0)</f>
        <v>sAkinleye@knightcompany.com</v>
      </c>
      <c r="Y3512" s="15" t="str">
        <f>_xlfn.XLOOKUP(_LOOKUP[[#This Row],[AdjusterMemberName]],_Adjuster[Adjuster Name],_Adjuster[Phone Number],,0)</f>
        <v>424-559-5280</v>
      </c>
      <c r="Z3512" s="15" t="s">
        <v>20526</v>
      </c>
      <c r="AA35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1303 S Gramercy Pl Apt 304, Los Angeles  CA 90019</v>
      </c>
      <c r="AB3512" s="15">
        <v>45603</v>
      </c>
    </row>
    <row r="3513" spans="1:28" x14ac:dyDescent="0.3">
      <c r="A3513" s="14">
        <v>1</v>
      </c>
      <c r="B3513" s="14">
        <v>1</v>
      </c>
      <c r="C3513" s="15" t="s">
        <v>11165</v>
      </c>
      <c r="D3513" s="15" t="s">
        <v>11165</v>
      </c>
      <c r="E3513" s="15">
        <v>45541</v>
      </c>
      <c r="F3513" s="15" t="s">
        <v>18411</v>
      </c>
      <c r="G3513" s="15">
        <v>45436</v>
      </c>
      <c r="H3513" s="15">
        <v>45620</v>
      </c>
      <c r="I3513" s="15" t="s">
        <v>20584</v>
      </c>
      <c r="J3513" s="15" t="s">
        <v>20585</v>
      </c>
      <c r="K3513" s="15" t="s">
        <v>45611</v>
      </c>
      <c r="L3513" s="15" t="s">
        <v>128</v>
      </c>
      <c r="M3513" s="15" t="s">
        <v>836</v>
      </c>
      <c r="N3513" s="14">
        <v>2019</v>
      </c>
      <c r="O3513" s="15" t="s">
        <v>20586</v>
      </c>
      <c r="P3513" s="15" t="s">
        <v>106</v>
      </c>
      <c r="Q3513" s="15" t="s">
        <v>47102</v>
      </c>
      <c r="R3513" s="15" t="s">
        <v>11171</v>
      </c>
      <c r="S3513" s="15" t="s">
        <v>11172</v>
      </c>
      <c r="T3513" s="15" t="s">
        <v>592</v>
      </c>
      <c r="U3513" s="15" t="s">
        <v>53</v>
      </c>
      <c r="V3513" s="15" t="s">
        <v>45376</v>
      </c>
      <c r="W3513" s="15" t="s">
        <v>367</v>
      </c>
      <c r="X3513" s="15" t="str">
        <f>_xlfn.XLOOKUP(_LOOKUP[[#This Row],[AdjusterMemberName]],_Adjuster[Adjuster Name],_Adjuster[Email],,0)</f>
        <v>dHernandez4@knightcompany.com</v>
      </c>
      <c r="Y3513" s="15" t="str">
        <f>_xlfn.XLOOKUP(_LOOKUP[[#This Row],[AdjusterMemberName]],_Adjuster[Adjuster Name],_Adjuster[Phone Number],,0)</f>
        <v>323-315-7819</v>
      </c>
      <c r="Z3513" s="15" t="s">
        <v>18415</v>
      </c>
      <c r="AA35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18980 Live Oak St, Hesperia  CA 92345</v>
      </c>
      <c r="AB3513" s="15"/>
    </row>
    <row r="3514" spans="1:28" x14ac:dyDescent="0.3">
      <c r="A3514" s="14">
        <v>1</v>
      </c>
      <c r="B3514" s="14">
        <v>1</v>
      </c>
      <c r="C3514" s="15" t="s">
        <v>20595</v>
      </c>
      <c r="D3514" s="15" t="s">
        <v>20595</v>
      </c>
      <c r="E3514" s="15">
        <v>45541</v>
      </c>
      <c r="F3514" s="15" t="s">
        <v>20596</v>
      </c>
      <c r="G3514" s="15">
        <v>45504</v>
      </c>
      <c r="H3514" s="15">
        <v>45688</v>
      </c>
      <c r="I3514" s="15" t="s">
        <v>20597</v>
      </c>
      <c r="J3514" s="15" t="s">
        <v>20598</v>
      </c>
      <c r="K3514" s="15" t="s">
        <v>45397</v>
      </c>
      <c r="L3514" s="15" t="s">
        <v>536</v>
      </c>
      <c r="M3514" s="15" t="s">
        <v>2039</v>
      </c>
      <c r="N3514" s="14">
        <v>2017</v>
      </c>
      <c r="O3514" s="15" t="s">
        <v>20599</v>
      </c>
      <c r="P3514" s="15" t="s">
        <v>106</v>
      </c>
      <c r="Q3514" s="15" t="s">
        <v>47019</v>
      </c>
      <c r="R3514" s="15" t="s">
        <v>20600</v>
      </c>
      <c r="S3514" s="15" t="s">
        <v>20601</v>
      </c>
      <c r="T3514" s="15" t="s">
        <v>15406</v>
      </c>
      <c r="U3514" s="15" t="s">
        <v>53</v>
      </c>
      <c r="V3514" s="15" t="s">
        <v>46466</v>
      </c>
      <c r="W3514" s="15" t="s">
        <v>3114</v>
      </c>
      <c r="X3514" s="15" t="str">
        <f>_xlfn.XLOOKUP(_LOOKUP[[#This Row],[AdjusterMemberName]],_Adjuster[Adjuster Name],_Adjuster[Email],,0)</f>
        <v>eExmundo@knightcompany.com</v>
      </c>
      <c r="Y3514" s="15" t="str">
        <f>_xlfn.XLOOKUP(_LOOKUP[[#This Row],[AdjusterMemberName]],_Adjuster[Adjuster Name],_Adjuster[Phone Number],,0)</f>
        <v>424-559-5400</v>
      </c>
      <c r="Z3514" s="15" t="s">
        <v>20602</v>
      </c>
      <c r="AA35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73973 Two Mile Rd Apt 5, Twentynine Palms  CA 92277</v>
      </c>
      <c r="AB3514" s="15">
        <v>45544</v>
      </c>
    </row>
    <row r="3515" spans="1:28" x14ac:dyDescent="0.3">
      <c r="A3515" s="14">
        <v>1</v>
      </c>
      <c r="B3515" s="14">
        <v>1</v>
      </c>
      <c r="C3515" s="15" t="s">
        <v>20659</v>
      </c>
      <c r="D3515" s="15" t="s">
        <v>20660</v>
      </c>
      <c r="E3515" s="15">
        <v>45541</v>
      </c>
      <c r="F3515" s="15" t="s">
        <v>20661</v>
      </c>
      <c r="G3515" s="15">
        <v>45433</v>
      </c>
      <c r="H3515" s="15">
        <v>45617</v>
      </c>
      <c r="I3515" s="15" t="s">
        <v>20662</v>
      </c>
      <c r="J3515" s="15" t="s">
        <v>20663</v>
      </c>
      <c r="K3515" s="15" t="s">
        <v>45496</v>
      </c>
      <c r="L3515" s="15" t="s">
        <v>139</v>
      </c>
      <c r="M3515" s="15" t="s">
        <v>20664</v>
      </c>
      <c r="N3515" s="14">
        <v>2003</v>
      </c>
      <c r="O3515" s="15" t="s">
        <v>20665</v>
      </c>
      <c r="P3515" s="15" t="s">
        <v>106</v>
      </c>
      <c r="Q3515" s="15" t="s">
        <v>47065</v>
      </c>
      <c r="R3515" s="15" t="s">
        <v>20666</v>
      </c>
      <c r="S3515" s="15" t="s">
        <v>20667</v>
      </c>
      <c r="T3515" s="15" t="s">
        <v>308</v>
      </c>
      <c r="U3515" s="15" t="s">
        <v>53</v>
      </c>
      <c r="V3515" s="15" t="s">
        <v>45432</v>
      </c>
      <c r="W3515" s="15" t="s">
        <v>367</v>
      </c>
      <c r="X3515" s="15" t="str">
        <f>_xlfn.XLOOKUP(_LOOKUP[[#This Row],[AdjusterMemberName]],_Adjuster[Adjuster Name],_Adjuster[Email],,0)</f>
        <v>dHernandez4@knightcompany.com</v>
      </c>
      <c r="Y3515" s="15" t="str">
        <f>_xlfn.XLOOKUP(_LOOKUP[[#This Row],[AdjusterMemberName]],_Adjuster[Adjuster Name],_Adjuster[Phone Number],,0)</f>
        <v>323-315-7819</v>
      </c>
      <c r="Z3515" s="15" t="s">
        <v>20668</v>
      </c>
      <c r="AA35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3940 Dawes St Apt 29, Riverside  CA 92503</v>
      </c>
      <c r="AB3515" s="15"/>
    </row>
    <row r="3516" spans="1:28" x14ac:dyDescent="0.3">
      <c r="A3516" s="14">
        <v>1</v>
      </c>
      <c r="B3516" s="14">
        <v>1</v>
      </c>
      <c r="C3516" s="15" t="s">
        <v>20677</v>
      </c>
      <c r="D3516" s="15" t="s">
        <v>20677</v>
      </c>
      <c r="E3516" s="15">
        <v>45541</v>
      </c>
      <c r="F3516" s="15" t="s">
        <v>20678</v>
      </c>
      <c r="G3516" s="15">
        <v>45419</v>
      </c>
      <c r="H3516" s="15">
        <v>45603</v>
      </c>
      <c r="I3516" s="15" t="s">
        <v>20679</v>
      </c>
      <c r="J3516" s="15" t="s">
        <v>20680</v>
      </c>
      <c r="K3516" s="15" t="s">
        <v>45506</v>
      </c>
      <c r="L3516" s="15" t="s">
        <v>314</v>
      </c>
      <c r="M3516" s="15" t="s">
        <v>315</v>
      </c>
      <c r="N3516" s="14">
        <v>2024</v>
      </c>
      <c r="O3516" s="15" t="s">
        <v>20681</v>
      </c>
      <c r="P3516" s="15" t="s">
        <v>106</v>
      </c>
      <c r="Q3516" s="15" t="s">
        <v>47073</v>
      </c>
      <c r="R3516" s="15" t="s">
        <v>20682</v>
      </c>
      <c r="S3516" s="15" t="s">
        <v>20683</v>
      </c>
      <c r="T3516" s="15" t="s">
        <v>3565</v>
      </c>
      <c r="U3516" s="15" t="s">
        <v>53</v>
      </c>
      <c r="V3516" s="15" t="s">
        <v>45338</v>
      </c>
      <c r="W3516" s="15" t="s">
        <v>54</v>
      </c>
      <c r="X3516" s="15" t="str">
        <f>_xlfn.XLOOKUP(_LOOKUP[[#This Row],[AdjusterMemberName]],_Adjuster[Adjuster Name],_Adjuster[Email],,0)</f>
        <v>JRubalcava@knightcompany.com</v>
      </c>
      <c r="Y3516" s="15" t="str">
        <f>_xlfn.XLOOKUP(_LOOKUP[[#This Row],[AdjusterMemberName]],_Adjuster[Adjuster Name],_Adjuster[Phone Number],,0)</f>
        <v>424-559-5420</v>
      </c>
      <c r="Z3516" s="15" t="s">
        <v>20684</v>
      </c>
      <c r="AA35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4540 E 55Th St , Maywood  CA 90270</v>
      </c>
      <c r="AB3516" s="15"/>
    </row>
    <row r="3517" spans="1:28" x14ac:dyDescent="0.3">
      <c r="A3517" s="14">
        <v>1</v>
      </c>
      <c r="B3517" s="14">
        <v>1</v>
      </c>
      <c r="C3517" s="15" t="s">
        <v>27723</v>
      </c>
      <c r="D3517" s="15" t="s">
        <v>27723</v>
      </c>
      <c r="E3517" s="15">
        <v>45541</v>
      </c>
      <c r="F3517" s="15" t="s">
        <v>27724</v>
      </c>
      <c r="G3517" s="15">
        <v>45372</v>
      </c>
      <c r="H3517" s="15">
        <v>45556</v>
      </c>
      <c r="I3517" s="15" t="s">
        <v>27725</v>
      </c>
      <c r="J3517" s="15" t="s">
        <v>27726</v>
      </c>
      <c r="K3517" s="15" t="s">
        <v>46409</v>
      </c>
      <c r="L3517" s="15" t="s">
        <v>281</v>
      </c>
      <c r="M3517" s="15" t="s">
        <v>282</v>
      </c>
      <c r="N3517" s="14">
        <v>2013</v>
      </c>
      <c r="O3517" s="15" t="s">
        <v>27727</v>
      </c>
      <c r="P3517" s="15" t="s">
        <v>106</v>
      </c>
      <c r="Q3517" s="15" t="s">
        <v>47127</v>
      </c>
      <c r="R3517" s="15" t="s">
        <v>27728</v>
      </c>
      <c r="S3517" s="15" t="s">
        <v>27729</v>
      </c>
      <c r="T3517" s="15" t="s">
        <v>503</v>
      </c>
      <c r="U3517" s="15" t="s">
        <v>53</v>
      </c>
      <c r="V3517" s="15" t="s">
        <v>46415</v>
      </c>
      <c r="W3517" s="15" t="s">
        <v>3307</v>
      </c>
      <c r="X3517" s="15" t="e">
        <f>_xlfn.XLOOKUP(_LOOKUP[[#This Row],[AdjusterMemberName]],_Adjuster[Adjuster Name],_Adjuster[Email],,0)</f>
        <v>#N/A</v>
      </c>
      <c r="Y3517" s="15" t="e">
        <f>_xlfn.XLOOKUP(_LOOKUP[[#This Row],[AdjusterMemberName]],_Adjuster[Adjuster Name],_Adjuster[Phone Number],,0)</f>
        <v>#N/A</v>
      </c>
      <c r="Z3517" s="15" t="s">
        <v>27730</v>
      </c>
      <c r="AA35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5418 Washoe St, Sacramento  CA 95835</v>
      </c>
      <c r="AB3517" s="15"/>
    </row>
    <row r="3518" spans="1:28" x14ac:dyDescent="0.3">
      <c r="A3518" s="14">
        <v>1</v>
      </c>
      <c r="B3518" s="14">
        <v>1</v>
      </c>
      <c r="C3518" s="15" t="s">
        <v>20399</v>
      </c>
      <c r="D3518" s="15" t="s">
        <v>20400</v>
      </c>
      <c r="E3518" s="15">
        <v>45540</v>
      </c>
      <c r="F3518" s="15" t="s">
        <v>20401</v>
      </c>
      <c r="G3518" s="15">
        <v>45417</v>
      </c>
      <c r="H3518" s="15">
        <v>45601</v>
      </c>
      <c r="I3518" s="15" t="s">
        <v>20402</v>
      </c>
      <c r="J3518" s="15" t="s">
        <v>20403</v>
      </c>
      <c r="K3518" s="15" t="s">
        <v>46329</v>
      </c>
      <c r="L3518" s="15" t="s">
        <v>128</v>
      </c>
      <c r="M3518" s="15" t="s">
        <v>129</v>
      </c>
      <c r="N3518" s="14">
        <v>2024</v>
      </c>
      <c r="O3518" s="15" t="s">
        <v>20404</v>
      </c>
      <c r="P3518" s="15" t="s">
        <v>106</v>
      </c>
      <c r="Q3518" s="15" t="s">
        <v>47079</v>
      </c>
      <c r="R3518" s="15" t="s">
        <v>20405</v>
      </c>
      <c r="S3518" s="15" t="s">
        <v>20406</v>
      </c>
      <c r="T3518" s="15" t="s">
        <v>174</v>
      </c>
      <c r="U3518" s="15" t="s">
        <v>53</v>
      </c>
      <c r="V3518" s="15" t="s">
        <v>45780</v>
      </c>
      <c r="W3518" s="15" t="s">
        <v>1186</v>
      </c>
      <c r="X3518" s="15" t="str">
        <f>_xlfn.XLOOKUP(_LOOKUP[[#This Row],[AdjusterMemberName]],_Adjuster[Adjuster Name],_Adjuster[Email],,0)</f>
        <v>sAkinleye@knightcompany.com</v>
      </c>
      <c r="Y3518" s="15" t="str">
        <f>_xlfn.XLOOKUP(_LOOKUP[[#This Row],[AdjusterMemberName]],_Adjuster[Adjuster Name],_Adjuster[Phone Number],,0)</f>
        <v>424-559-5280</v>
      </c>
      <c r="Z3518" s="15" t="s">
        <v>20407</v>
      </c>
      <c r="AA35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2632 S Rimpau Blvd, Los Angeles  CA 90016</v>
      </c>
      <c r="AB3518" s="15"/>
    </row>
    <row r="3519" spans="1:28" x14ac:dyDescent="0.3">
      <c r="A3519" s="14">
        <v>1</v>
      </c>
      <c r="B3519" s="14">
        <v>1</v>
      </c>
      <c r="C3519" s="15" t="s">
        <v>20453</v>
      </c>
      <c r="D3519" s="15" t="s">
        <v>20453</v>
      </c>
      <c r="E3519" s="15">
        <v>45540</v>
      </c>
      <c r="F3519" s="15" t="s">
        <v>20454</v>
      </c>
      <c r="G3519" s="15">
        <v>45374</v>
      </c>
      <c r="H3519" s="15">
        <v>45558</v>
      </c>
      <c r="I3519" s="15" t="s">
        <v>20455</v>
      </c>
      <c r="J3519" s="15" t="s">
        <v>20456</v>
      </c>
      <c r="K3519" s="15" t="s">
        <v>45358</v>
      </c>
      <c r="L3519" s="15" t="s">
        <v>181</v>
      </c>
      <c r="M3519" s="15" t="s">
        <v>182</v>
      </c>
      <c r="N3519" s="14">
        <v>2024</v>
      </c>
      <c r="O3519" s="15" t="s">
        <v>20457</v>
      </c>
      <c r="P3519" s="15" t="s">
        <v>106</v>
      </c>
      <c r="Q3519" s="15" t="s">
        <v>47095</v>
      </c>
      <c r="R3519" s="15" t="s">
        <v>20458</v>
      </c>
      <c r="S3519" s="15" t="s">
        <v>20459</v>
      </c>
      <c r="T3519" s="15" t="s">
        <v>263</v>
      </c>
      <c r="U3519" s="15" t="s">
        <v>53</v>
      </c>
      <c r="V3519" s="15" t="s">
        <v>46425</v>
      </c>
      <c r="W3519" s="15" t="s">
        <v>3184</v>
      </c>
      <c r="X3519" s="15" t="str">
        <f>_xlfn.XLOOKUP(_LOOKUP[[#This Row],[AdjusterMemberName]],_Adjuster[Adjuster Name],_Adjuster[Email],,0)</f>
        <v>mQualls@knightcompany.com</v>
      </c>
      <c r="Y3519" s="15" t="str">
        <f>_xlfn.XLOOKUP(_LOOKUP[[#This Row],[AdjusterMemberName]],_Adjuster[Adjuster Name],_Adjuster[Phone Number],,0)</f>
        <v>424-559-5436</v>
      </c>
      <c r="Z3519" s="15" t="s">
        <v>20460</v>
      </c>
      <c r="AA35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12567 Albert Ave, Orosi  CA 93647</v>
      </c>
      <c r="AB3519" s="15"/>
    </row>
    <row r="3520" spans="1:28" x14ac:dyDescent="0.3">
      <c r="A3520" s="14">
        <v>0</v>
      </c>
      <c r="B3520" s="14">
        <v>0</v>
      </c>
      <c r="C3520" s="15" t="s">
        <v>20468</v>
      </c>
      <c r="D3520" s="15" t="s">
        <v>20469</v>
      </c>
      <c r="E3520" s="15">
        <v>45540</v>
      </c>
      <c r="F3520" s="15" t="s">
        <v>20470</v>
      </c>
      <c r="G3520" s="15">
        <v>45447</v>
      </c>
      <c r="H3520" s="15">
        <v>45630</v>
      </c>
      <c r="I3520" s="15" t="s">
        <v>20471</v>
      </c>
      <c r="J3520" s="15" t="s">
        <v>20472</v>
      </c>
      <c r="K3520" s="15" t="s">
        <v>45339</v>
      </c>
      <c r="L3520" s="15" t="s">
        <v>314</v>
      </c>
      <c r="M3520" s="15" t="s">
        <v>20473</v>
      </c>
      <c r="N3520" s="14">
        <v>2016</v>
      </c>
      <c r="O3520" s="15" t="s">
        <v>20474</v>
      </c>
      <c r="P3520" s="15" t="s">
        <v>106</v>
      </c>
      <c r="Q3520" s="15" t="s">
        <v>47019</v>
      </c>
      <c r="R3520" s="15" t="s">
        <v>20475</v>
      </c>
      <c r="S3520" s="15" t="s">
        <v>20476</v>
      </c>
      <c r="T3520" s="15" t="s">
        <v>308</v>
      </c>
      <c r="U3520" s="15" t="s">
        <v>53</v>
      </c>
      <c r="V3520" s="15" t="s">
        <v>45530</v>
      </c>
      <c r="W3520" s="15" t="s">
        <v>1186</v>
      </c>
      <c r="X3520" s="15" t="str">
        <f>_xlfn.XLOOKUP(_LOOKUP[[#This Row],[AdjusterMemberName]],_Adjuster[Adjuster Name],_Adjuster[Email],,0)</f>
        <v>sAkinleye@knightcompany.com</v>
      </c>
      <c r="Y3520" s="15" t="str">
        <f>_xlfn.XLOOKUP(_LOOKUP[[#This Row],[AdjusterMemberName]],_Adjuster[Adjuster Name],_Adjuster[Phone Number],,0)</f>
        <v>424-559-5280</v>
      </c>
      <c r="Z3520" s="15" t="s">
        <v>20477</v>
      </c>
      <c r="AA35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3480 Lillian St, Riverside  CA 92504</v>
      </c>
      <c r="AB3520" s="15"/>
    </row>
    <row r="3521" spans="1:28" x14ac:dyDescent="0.3">
      <c r="A3521" s="14">
        <v>1</v>
      </c>
      <c r="B3521" s="14">
        <v>1</v>
      </c>
      <c r="C3521" s="15" t="s">
        <v>20485</v>
      </c>
      <c r="D3521" s="15" t="s">
        <v>20486</v>
      </c>
      <c r="E3521" s="15">
        <v>45540</v>
      </c>
      <c r="F3521" s="15" t="s">
        <v>20487</v>
      </c>
      <c r="G3521" s="15">
        <v>45456</v>
      </c>
      <c r="H3521" s="15">
        <v>45639</v>
      </c>
      <c r="I3521" s="15" t="s">
        <v>20488</v>
      </c>
      <c r="J3521" s="15" t="s">
        <v>20489</v>
      </c>
      <c r="K3521" s="15" t="s">
        <v>45339</v>
      </c>
      <c r="L3521" s="15" t="s">
        <v>281</v>
      </c>
      <c r="M3521" s="15" t="s">
        <v>9025</v>
      </c>
      <c r="N3521" s="14">
        <v>2017</v>
      </c>
      <c r="O3521" s="15" t="s">
        <v>20490</v>
      </c>
      <c r="P3521" s="15" t="s">
        <v>106</v>
      </c>
      <c r="Q3521" s="15" t="s">
        <v>47061</v>
      </c>
      <c r="R3521" s="15" t="s">
        <v>20491</v>
      </c>
      <c r="S3521" s="15" t="s">
        <v>20492</v>
      </c>
      <c r="T3521" s="15" t="s">
        <v>20493</v>
      </c>
      <c r="U3521" s="15" t="s">
        <v>53</v>
      </c>
      <c r="V3521" s="15" t="s">
        <v>45910</v>
      </c>
      <c r="W3521" s="15" t="s">
        <v>1357</v>
      </c>
      <c r="X3521" s="15" t="str">
        <f>_xlfn.XLOOKUP(_LOOKUP[[#This Row],[AdjusterMemberName]],_Adjuster[Adjuster Name],_Adjuster[Email],,0)</f>
        <v>jRivera1@knightcompany.com</v>
      </c>
      <c r="Y3521" s="15" t="str">
        <f>_xlfn.XLOOKUP(_LOOKUP[[#This Row],[AdjusterMemberName]],_Adjuster[Adjuster Name],_Adjuster[Phone Number],,0)</f>
        <v>424-559-5239</v>
      </c>
      <c r="Z3521" s="15" t="s">
        <v>20494</v>
      </c>
      <c r="AA35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9770 Lilac Rd, Oak Hills  CA 92344</v>
      </c>
      <c r="AB3521" s="15"/>
    </row>
    <row r="3522" spans="1:28" x14ac:dyDescent="0.3">
      <c r="A3522" s="14">
        <v>1</v>
      </c>
      <c r="B3522" s="14">
        <v>1</v>
      </c>
      <c r="C3522" s="15" t="s">
        <v>20527</v>
      </c>
      <c r="D3522" s="15" t="s">
        <v>20527</v>
      </c>
      <c r="E3522" s="15">
        <v>45540</v>
      </c>
      <c r="F3522" s="15" t="s">
        <v>20528</v>
      </c>
      <c r="G3522" s="15">
        <v>45363</v>
      </c>
      <c r="H3522" s="15">
        <v>45547</v>
      </c>
      <c r="I3522" s="15" t="s">
        <v>20529</v>
      </c>
      <c r="J3522" s="15" t="s">
        <v>20530</v>
      </c>
      <c r="K3522" s="15" t="s">
        <v>45332</v>
      </c>
      <c r="L3522" s="15" t="s">
        <v>128</v>
      </c>
      <c r="M3522" s="15" t="s">
        <v>836</v>
      </c>
      <c r="N3522" s="14">
        <v>2016</v>
      </c>
      <c r="O3522" s="15" t="s">
        <v>20531</v>
      </c>
      <c r="P3522" s="15" t="s">
        <v>106</v>
      </c>
      <c r="Q3522" s="15" t="s">
        <v>47019</v>
      </c>
      <c r="R3522" s="15" t="s">
        <v>20532</v>
      </c>
      <c r="S3522" s="15" t="s">
        <v>20533</v>
      </c>
      <c r="T3522" s="15" t="s">
        <v>830</v>
      </c>
      <c r="U3522" s="15" t="s">
        <v>53</v>
      </c>
      <c r="V3522" s="15" t="s">
        <v>45905</v>
      </c>
      <c r="W3522" s="15" t="s">
        <v>1624</v>
      </c>
      <c r="X3522" s="15" t="e">
        <f>_xlfn.XLOOKUP(_LOOKUP[[#This Row],[AdjusterMemberName]],_Adjuster[Adjuster Name],_Adjuster[Email],,0)</f>
        <v>#N/A</v>
      </c>
      <c r="Y3522" s="15" t="e">
        <f>_xlfn.XLOOKUP(_LOOKUP[[#This Row],[AdjusterMemberName]],_Adjuster[Adjuster Name],_Adjuster[Phone Number],,0)</f>
        <v>#N/A</v>
      </c>
      <c r="Z3522" s="15" t="s">
        <v>20534</v>
      </c>
      <c r="AA35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421 E 18Th St Apt 313, Oakland  CA 94606</v>
      </c>
      <c r="AB3522" s="15"/>
    </row>
    <row r="3523" spans="1:28" x14ac:dyDescent="0.3">
      <c r="A3523" s="14">
        <v>1</v>
      </c>
      <c r="B3523" s="14">
        <v>1</v>
      </c>
      <c r="C3523" s="15" t="s">
        <v>20553</v>
      </c>
      <c r="D3523" s="15" t="s">
        <v>20553</v>
      </c>
      <c r="E3523" s="15">
        <v>45540</v>
      </c>
      <c r="F3523" s="15" t="s">
        <v>20554</v>
      </c>
      <c r="G3523" s="15">
        <v>45413</v>
      </c>
      <c r="H3523" s="15">
        <v>45597</v>
      </c>
      <c r="I3523" s="15" t="s">
        <v>20555</v>
      </c>
      <c r="J3523" s="15" t="s">
        <v>20556</v>
      </c>
      <c r="K3523" s="15" t="s">
        <v>45638</v>
      </c>
      <c r="L3523" s="15" t="s">
        <v>103</v>
      </c>
      <c r="M3523" s="15" t="s">
        <v>304</v>
      </c>
      <c r="N3523" s="14">
        <v>2013</v>
      </c>
      <c r="O3523" s="15" t="s">
        <v>20557</v>
      </c>
      <c r="P3523" s="15" t="s">
        <v>106</v>
      </c>
      <c r="Q3523" s="15" t="s">
        <v>47019</v>
      </c>
      <c r="R3523" s="15" t="s">
        <v>20558</v>
      </c>
      <c r="S3523" s="15" t="s">
        <v>20559</v>
      </c>
      <c r="T3523" s="15" t="s">
        <v>821</v>
      </c>
      <c r="U3523" s="15" t="s">
        <v>53</v>
      </c>
      <c r="V3523" s="15" t="s">
        <v>45616</v>
      </c>
      <c r="W3523" s="15" t="s">
        <v>850</v>
      </c>
      <c r="X3523" s="15" t="e">
        <f>_xlfn.XLOOKUP(_LOOKUP[[#This Row],[AdjusterMemberName]],_Adjuster[Adjuster Name],_Adjuster[Email],,0)</f>
        <v>#N/A</v>
      </c>
      <c r="Y3523" s="15" t="e">
        <f>_xlfn.XLOOKUP(_LOOKUP[[#This Row],[AdjusterMemberName]],_Adjuster[Adjuster Name],_Adjuster[Phone Number],,0)</f>
        <v>#N/A</v>
      </c>
      <c r="Z3523" s="15" t="s">
        <v>20560</v>
      </c>
      <c r="AA35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13727 Sylvan St Apt 7, Van Nuys  CA 91401</v>
      </c>
      <c r="AB3523" s="15"/>
    </row>
    <row r="3524" spans="1:28" x14ac:dyDescent="0.3">
      <c r="A3524" s="14">
        <v>1</v>
      </c>
      <c r="B3524" s="14">
        <v>0</v>
      </c>
      <c r="C3524" s="15" t="s">
        <v>20775</v>
      </c>
      <c r="D3524" s="15" t="s">
        <v>20776</v>
      </c>
      <c r="E3524" s="15">
        <v>45540</v>
      </c>
      <c r="F3524" s="15" t="s">
        <v>20777</v>
      </c>
      <c r="G3524" s="15">
        <v>45425</v>
      </c>
      <c r="H3524" s="15">
        <v>45609</v>
      </c>
      <c r="I3524" s="15" t="s">
        <v>20778</v>
      </c>
      <c r="J3524" s="15" t="s">
        <v>9332</v>
      </c>
      <c r="K3524" s="15" t="s">
        <v>45943</v>
      </c>
      <c r="L3524" s="15" t="s">
        <v>103</v>
      </c>
      <c r="M3524" s="15" t="s">
        <v>3302</v>
      </c>
      <c r="N3524" s="14">
        <v>2000</v>
      </c>
      <c r="O3524" s="15" t="s">
        <v>20779</v>
      </c>
      <c r="P3524" s="15" t="s">
        <v>106</v>
      </c>
      <c r="Q3524" s="15" t="s">
        <v>47019</v>
      </c>
      <c r="R3524" s="15" t="s">
        <v>960</v>
      </c>
      <c r="S3524" s="15" t="s">
        <v>20780</v>
      </c>
      <c r="T3524" s="15" t="s">
        <v>96</v>
      </c>
      <c r="U3524" s="15" t="s">
        <v>53</v>
      </c>
      <c r="V3524" s="15" t="s">
        <v>45731</v>
      </c>
      <c r="W3524" s="15" t="s">
        <v>850</v>
      </c>
      <c r="X3524" s="15" t="e">
        <f>_xlfn.XLOOKUP(_LOOKUP[[#This Row],[AdjusterMemberName]],_Adjuster[Adjuster Name],_Adjuster[Email],,0)</f>
        <v>#N/A</v>
      </c>
      <c r="Y3524" s="15" t="e">
        <f>_xlfn.XLOOKUP(_LOOKUP[[#This Row],[AdjusterMemberName]],_Adjuster[Adjuster Name],_Adjuster[Phone Number],,0)</f>
        <v>#N/A</v>
      </c>
      <c r="Z3524" s="15" t="s">
        <v>20781</v>
      </c>
      <c r="AA35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13376 Barbara St, Moreno Valley  CA 92553</v>
      </c>
      <c r="AB3524" s="15"/>
    </row>
    <row r="3525" spans="1:28" x14ac:dyDescent="0.3">
      <c r="A3525" s="14">
        <v>1</v>
      </c>
      <c r="B3525" s="14">
        <v>1</v>
      </c>
      <c r="C3525" s="15" t="s">
        <v>21319</v>
      </c>
      <c r="D3525" s="15" t="s">
        <v>21319</v>
      </c>
      <c r="E3525" s="15">
        <v>45540</v>
      </c>
      <c r="F3525" s="15" t="s">
        <v>21320</v>
      </c>
      <c r="G3525" s="15">
        <v>45031</v>
      </c>
      <c r="H3525" s="15">
        <v>45214</v>
      </c>
      <c r="I3525" s="15" t="s">
        <v>21321</v>
      </c>
      <c r="J3525" s="15" t="s">
        <v>21322</v>
      </c>
      <c r="K3525" s="15" t="s">
        <v>45902</v>
      </c>
      <c r="L3525" s="15" t="s">
        <v>139</v>
      </c>
      <c r="M3525" s="15" t="s">
        <v>249</v>
      </c>
      <c r="N3525" s="14">
        <v>2012</v>
      </c>
      <c r="O3525" s="15" t="s">
        <v>21323</v>
      </c>
      <c r="P3525" s="15" t="s">
        <v>106</v>
      </c>
      <c r="Q3525" s="15" t="s">
        <v>119</v>
      </c>
      <c r="R3525" s="15" t="s">
        <v>21324</v>
      </c>
      <c r="S3525" s="15" t="s">
        <v>21325</v>
      </c>
      <c r="T3525" s="15" t="s">
        <v>11780</v>
      </c>
      <c r="U3525" s="15" t="s">
        <v>53</v>
      </c>
      <c r="V3525" s="15" t="s">
        <v>45414</v>
      </c>
      <c r="W3525" s="15" t="s">
        <v>3307</v>
      </c>
      <c r="X3525" s="15" t="e">
        <f>_xlfn.XLOOKUP(_LOOKUP[[#This Row],[AdjusterMemberName]],_Adjuster[Adjuster Name],_Adjuster[Email],,0)</f>
        <v>#N/A</v>
      </c>
      <c r="Y3525" s="15" t="e">
        <f>_xlfn.XLOOKUP(_LOOKUP[[#This Row],[AdjusterMemberName]],_Adjuster[Adjuster Name],_Adjuster[Phone Number],,0)</f>
        <v>#N/A</v>
      </c>
      <c r="Z3525" s="15" t="s">
        <v>21326</v>
      </c>
      <c r="AA35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28951 Pablo, Nuevo  CA 92567</v>
      </c>
      <c r="AB3525" s="15"/>
    </row>
    <row r="3526" spans="1:28" x14ac:dyDescent="0.3">
      <c r="A3526" s="14">
        <v>1</v>
      </c>
      <c r="B3526" s="14">
        <v>1</v>
      </c>
      <c r="C3526" s="15" t="s">
        <v>20274</v>
      </c>
      <c r="D3526" s="15" t="s">
        <v>20274</v>
      </c>
      <c r="E3526" s="15">
        <v>45539</v>
      </c>
      <c r="F3526" s="15" t="s">
        <v>20275</v>
      </c>
      <c r="G3526" s="15">
        <v>45530</v>
      </c>
      <c r="H3526" s="15">
        <v>45714</v>
      </c>
      <c r="I3526" s="15" t="s">
        <v>20276</v>
      </c>
      <c r="J3526" s="15" t="s">
        <v>20277</v>
      </c>
      <c r="K3526" s="15" t="s">
        <v>45479</v>
      </c>
      <c r="L3526" s="15" t="s">
        <v>128</v>
      </c>
      <c r="M3526" s="15" t="s">
        <v>170</v>
      </c>
      <c r="N3526" s="14">
        <v>2007</v>
      </c>
      <c r="O3526" s="15" t="s">
        <v>20278</v>
      </c>
      <c r="P3526" s="15" t="s">
        <v>106</v>
      </c>
      <c r="Q3526" s="15" t="s">
        <v>47019</v>
      </c>
      <c r="R3526" s="15" t="s">
        <v>20279</v>
      </c>
      <c r="S3526" s="15" t="s">
        <v>20280</v>
      </c>
      <c r="T3526" s="15" t="s">
        <v>1120</v>
      </c>
      <c r="U3526" s="15" t="s">
        <v>53</v>
      </c>
      <c r="V3526" s="15" t="s">
        <v>45428</v>
      </c>
      <c r="W3526" s="15" t="s">
        <v>3184</v>
      </c>
      <c r="X3526" s="15" t="str">
        <f>_xlfn.XLOOKUP(_LOOKUP[[#This Row],[AdjusterMemberName]],_Adjuster[Adjuster Name],_Adjuster[Email],,0)</f>
        <v>mQualls@knightcompany.com</v>
      </c>
      <c r="Y3526" s="15" t="str">
        <f>_xlfn.XLOOKUP(_LOOKUP[[#This Row],[AdjusterMemberName]],_Adjuster[Adjuster Name],_Adjuster[Phone Number],,0)</f>
        <v>424-559-5436</v>
      </c>
      <c r="Z3526" s="15" t="s">
        <v>20281</v>
      </c>
      <c r="AA35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2851 S La Cadena Dr Spc 113 # Sp, Colton  CA 92324</v>
      </c>
      <c r="AB3526" s="15"/>
    </row>
    <row r="3527" spans="1:28" x14ac:dyDescent="0.3">
      <c r="A3527" s="14">
        <v>1</v>
      </c>
      <c r="B3527" s="14">
        <v>1</v>
      </c>
      <c r="C3527" s="15" t="s">
        <v>20293</v>
      </c>
      <c r="D3527" s="15" t="s">
        <v>20293</v>
      </c>
      <c r="E3527" s="15">
        <v>45539</v>
      </c>
      <c r="F3527" s="15" t="s">
        <v>20294</v>
      </c>
      <c r="G3527" s="15">
        <v>45531</v>
      </c>
      <c r="H3527" s="15">
        <v>45715</v>
      </c>
      <c r="I3527" s="15" t="s">
        <v>20295</v>
      </c>
      <c r="J3527" s="15" t="s">
        <v>20296</v>
      </c>
      <c r="K3527" s="15" t="s">
        <v>45771</v>
      </c>
      <c r="L3527" s="15" t="s">
        <v>139</v>
      </c>
      <c r="M3527" s="15" t="s">
        <v>249</v>
      </c>
      <c r="N3527" s="14">
        <v>2019</v>
      </c>
      <c r="O3527" s="15" t="s">
        <v>20297</v>
      </c>
      <c r="P3527" s="15" t="s">
        <v>106</v>
      </c>
      <c r="Q3527" s="15" t="s">
        <v>47019</v>
      </c>
      <c r="R3527" s="15" t="s">
        <v>762</v>
      </c>
      <c r="S3527" s="15" t="s">
        <v>20298</v>
      </c>
      <c r="T3527" s="15" t="s">
        <v>144</v>
      </c>
      <c r="U3527" s="15" t="s">
        <v>53</v>
      </c>
      <c r="V3527" s="15" t="s">
        <v>45488</v>
      </c>
      <c r="W3527" s="15" t="s">
        <v>1624</v>
      </c>
      <c r="X3527" s="15" t="e">
        <f>_xlfn.XLOOKUP(_LOOKUP[[#This Row],[AdjusterMemberName]],_Adjuster[Adjuster Name],_Adjuster[Email],,0)</f>
        <v>#N/A</v>
      </c>
      <c r="Y3527" s="15" t="e">
        <f>_xlfn.XLOOKUP(_LOOKUP[[#This Row],[AdjusterMemberName]],_Adjuster[Adjuster Name],_Adjuster[Phone Number],,0)</f>
        <v>#N/A</v>
      </c>
      <c r="Z3527" s="15" t="s">
        <v>20299</v>
      </c>
      <c r="AA35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3637 Copperfield Dr, San Jose  CA 95136</v>
      </c>
      <c r="AB3527" s="15"/>
    </row>
    <row r="3528" spans="1:28" x14ac:dyDescent="0.3">
      <c r="A3528" s="14">
        <v>1</v>
      </c>
      <c r="B3528" s="14">
        <v>1</v>
      </c>
      <c r="C3528" s="15" t="s">
        <v>20300</v>
      </c>
      <c r="D3528" s="15" t="s">
        <v>20300</v>
      </c>
      <c r="E3528" s="15">
        <v>45539</v>
      </c>
      <c r="F3528" s="15" t="s">
        <v>20301</v>
      </c>
      <c r="G3528" s="15">
        <v>45448</v>
      </c>
      <c r="H3528" s="15">
        <v>45631</v>
      </c>
      <c r="I3528" s="15" t="s">
        <v>20302</v>
      </c>
      <c r="J3528" s="15" t="s">
        <v>20303</v>
      </c>
      <c r="K3528" s="15" t="s">
        <v>45434</v>
      </c>
      <c r="L3528" s="15" t="s">
        <v>1566</v>
      </c>
      <c r="M3528" s="15" t="s">
        <v>20304</v>
      </c>
      <c r="N3528" s="14">
        <v>2016</v>
      </c>
      <c r="O3528" s="15" t="s">
        <v>20305</v>
      </c>
      <c r="P3528" s="15" t="s">
        <v>106</v>
      </c>
      <c r="Q3528" s="15" t="s">
        <v>47019</v>
      </c>
      <c r="R3528" s="15" t="s">
        <v>20306</v>
      </c>
      <c r="S3528" s="15" t="s">
        <v>20307</v>
      </c>
      <c r="T3528" s="15" t="s">
        <v>174</v>
      </c>
      <c r="U3528" s="15" t="s">
        <v>53</v>
      </c>
      <c r="V3528" s="15" t="s">
        <v>45920</v>
      </c>
      <c r="W3528" s="15" t="s">
        <v>175</v>
      </c>
      <c r="X3528" s="15" t="e">
        <f>_xlfn.XLOOKUP(_LOOKUP[[#This Row],[AdjusterMemberName]],_Adjuster[Adjuster Name],_Adjuster[Email],,0)</f>
        <v>#N/A</v>
      </c>
      <c r="Y3528" s="15" t="e">
        <f>_xlfn.XLOOKUP(_LOOKUP[[#This Row],[AdjusterMemberName]],_Adjuster[Adjuster Name],_Adjuster[Phone Number],,0)</f>
        <v>#N/A</v>
      </c>
      <c r="Z3528" s="15" t="s">
        <v>20308</v>
      </c>
      <c r="AA35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3875 1/2 W 54Th St, Los Angeles  CA 90043</v>
      </c>
      <c r="AB3528" s="15"/>
    </row>
    <row r="3529" spans="1:28" x14ac:dyDescent="0.3">
      <c r="A3529" s="14">
        <v>1</v>
      </c>
      <c r="B3529" s="14">
        <v>1</v>
      </c>
      <c r="C3529" s="15" t="s">
        <v>20343</v>
      </c>
      <c r="D3529" s="15" t="s">
        <v>20344</v>
      </c>
      <c r="E3529" s="15">
        <v>45539</v>
      </c>
      <c r="F3529" s="15" t="s">
        <v>20345</v>
      </c>
      <c r="G3529" s="15">
        <v>45388</v>
      </c>
      <c r="H3529" s="15">
        <v>45571</v>
      </c>
      <c r="I3529" s="15" t="s">
        <v>20346</v>
      </c>
      <c r="J3529" s="15" t="s">
        <v>20347</v>
      </c>
      <c r="K3529" s="15" t="s">
        <v>45373</v>
      </c>
      <c r="L3529" s="15" t="s">
        <v>103</v>
      </c>
      <c r="M3529" s="15" t="s">
        <v>890</v>
      </c>
      <c r="N3529" s="14">
        <v>2017</v>
      </c>
      <c r="O3529" s="15" t="s">
        <v>20348</v>
      </c>
      <c r="P3529" s="15" t="s">
        <v>106</v>
      </c>
      <c r="Q3529" s="15" t="s">
        <v>47019</v>
      </c>
      <c r="R3529" s="15" t="s">
        <v>20349</v>
      </c>
      <c r="S3529" s="15" t="s">
        <v>20350</v>
      </c>
      <c r="T3529" s="15" t="s">
        <v>3331</v>
      </c>
      <c r="U3529" s="15" t="s">
        <v>53</v>
      </c>
      <c r="V3529" s="15" t="s">
        <v>45850</v>
      </c>
      <c r="W3529" s="15" t="s">
        <v>367</v>
      </c>
      <c r="X3529" s="15" t="str">
        <f>_xlfn.XLOOKUP(_LOOKUP[[#This Row],[AdjusterMemberName]],_Adjuster[Adjuster Name],_Adjuster[Email],,0)</f>
        <v>dHernandez4@knightcompany.com</v>
      </c>
      <c r="Y3529" s="15" t="str">
        <f>_xlfn.XLOOKUP(_LOOKUP[[#This Row],[AdjusterMemberName]],_Adjuster[Adjuster Name],_Adjuster[Phone Number],,0)</f>
        <v>323-315-7819</v>
      </c>
      <c r="Z3529" s="15" t="s">
        <v>20351</v>
      </c>
      <c r="AA35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271 Shetland Ct, San Jacinto  CA 92582</v>
      </c>
      <c r="AB3529" s="15"/>
    </row>
    <row r="3530" spans="1:28" x14ac:dyDescent="0.3">
      <c r="A3530" s="14">
        <v>1</v>
      </c>
      <c r="B3530" s="14">
        <v>1</v>
      </c>
      <c r="C3530" s="15" t="s">
        <v>20357</v>
      </c>
      <c r="D3530" s="15" t="s">
        <v>20358</v>
      </c>
      <c r="E3530" s="15">
        <v>45539</v>
      </c>
      <c r="F3530" s="15" t="s">
        <v>20359</v>
      </c>
      <c r="G3530" s="15">
        <v>45510</v>
      </c>
      <c r="H3530" s="15">
        <v>45694</v>
      </c>
      <c r="I3530" s="15" t="s">
        <v>20360</v>
      </c>
      <c r="J3530" s="15" t="s">
        <v>20361</v>
      </c>
      <c r="K3530" s="15" t="s">
        <v>45695</v>
      </c>
      <c r="L3530" s="15" t="s">
        <v>150</v>
      </c>
      <c r="M3530" s="15" t="s">
        <v>7286</v>
      </c>
      <c r="N3530" s="14">
        <v>2021</v>
      </c>
      <c r="O3530" s="15" t="s">
        <v>20362</v>
      </c>
      <c r="P3530" s="15" t="s">
        <v>106</v>
      </c>
      <c r="Q3530" s="15" t="s">
        <v>47019</v>
      </c>
      <c r="R3530" s="15" t="s">
        <v>20363</v>
      </c>
      <c r="S3530" s="15" t="s">
        <v>20364</v>
      </c>
      <c r="T3530" s="15" t="s">
        <v>308</v>
      </c>
      <c r="U3530" s="15" t="s">
        <v>53</v>
      </c>
      <c r="V3530" s="15" t="s">
        <v>45690</v>
      </c>
      <c r="W3530" s="15" t="s">
        <v>3307</v>
      </c>
      <c r="X3530" s="15" t="e">
        <f>_xlfn.XLOOKUP(_LOOKUP[[#This Row],[AdjusterMemberName]],_Adjuster[Adjuster Name],_Adjuster[Email],,0)</f>
        <v>#N/A</v>
      </c>
      <c r="Y3530" s="15" t="e">
        <f>_xlfn.XLOOKUP(_LOOKUP[[#This Row],[AdjusterMemberName]],_Adjuster[Adjuster Name],_Adjuster[Phone Number],,0)</f>
        <v>#N/A</v>
      </c>
      <c r="Z3530" s="15" t="s">
        <v>20365</v>
      </c>
      <c r="AA35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5005 Sierra Vista Ave Apt 14, Riverside  CA 92505</v>
      </c>
      <c r="AB3530" s="15"/>
    </row>
    <row r="3531" spans="1:28" x14ac:dyDescent="0.3">
      <c r="A3531" s="14">
        <v>1</v>
      </c>
      <c r="B3531" s="14">
        <v>1</v>
      </c>
      <c r="C3531" s="15" t="s">
        <v>1975</v>
      </c>
      <c r="D3531" s="15" t="s">
        <v>1975</v>
      </c>
      <c r="E3531" s="15">
        <v>45539</v>
      </c>
      <c r="F3531" s="15" t="s">
        <v>20366</v>
      </c>
      <c r="G3531" s="15">
        <v>45417</v>
      </c>
      <c r="H3531" s="15">
        <v>45601</v>
      </c>
      <c r="I3531" s="15" t="s">
        <v>20367</v>
      </c>
      <c r="J3531" s="15" t="s">
        <v>20368</v>
      </c>
      <c r="K3531" s="15" t="s">
        <v>45695</v>
      </c>
      <c r="L3531" s="15" t="s">
        <v>128</v>
      </c>
      <c r="M3531" s="15" t="s">
        <v>129</v>
      </c>
      <c r="N3531" s="14">
        <v>2013</v>
      </c>
      <c r="O3531" s="15" t="s">
        <v>1979</v>
      </c>
      <c r="P3531" s="15" t="s">
        <v>106</v>
      </c>
      <c r="Q3531" s="15" t="s">
        <v>47019</v>
      </c>
      <c r="R3531" s="15" t="s">
        <v>1980</v>
      </c>
      <c r="S3531" s="15" t="s">
        <v>20369</v>
      </c>
      <c r="T3531" s="15" t="s">
        <v>174</v>
      </c>
      <c r="U3531" s="15" t="s">
        <v>53</v>
      </c>
      <c r="V3531" s="15" t="s">
        <v>45469</v>
      </c>
      <c r="W3531" s="15" t="s">
        <v>264</v>
      </c>
      <c r="X3531" s="15" t="str">
        <f>_xlfn.XLOOKUP(_LOOKUP[[#This Row],[AdjusterMemberName]],_Adjuster[Adjuster Name],_Adjuster[Email],,0)</f>
        <v>sBonnevie@knightcompany.com</v>
      </c>
      <c r="Y3531" s="15" t="str">
        <f>_xlfn.XLOOKUP(_LOOKUP[[#This Row],[AdjusterMemberName]],_Adjuster[Adjuster Name],_Adjuster[Phone Number],,0)</f>
        <v>323-692-4064</v>
      </c>
      <c r="Z3531" s="15" t="s">
        <v>20370</v>
      </c>
      <c r="AA35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2126 Darwin Ave, Los Angeles  CA 90031</v>
      </c>
      <c r="AB3531" s="15"/>
    </row>
    <row r="3532" spans="1:28" x14ac:dyDescent="0.3">
      <c r="A3532" s="14">
        <v>1</v>
      </c>
      <c r="B3532" s="14">
        <v>1</v>
      </c>
      <c r="C3532" s="15" t="s">
        <v>20378</v>
      </c>
      <c r="D3532" s="15" t="s">
        <v>20378</v>
      </c>
      <c r="E3532" s="15">
        <v>45539</v>
      </c>
      <c r="F3532" s="15" t="s">
        <v>20379</v>
      </c>
      <c r="G3532" s="15">
        <v>45421</v>
      </c>
      <c r="H3532" s="15">
        <v>45605</v>
      </c>
      <c r="I3532" s="15" t="s">
        <v>20380</v>
      </c>
      <c r="J3532" s="15" t="s">
        <v>20381</v>
      </c>
      <c r="K3532" s="15" t="s">
        <v>45424</v>
      </c>
      <c r="L3532" s="15" t="s">
        <v>103</v>
      </c>
      <c r="M3532" s="15" t="s">
        <v>1503</v>
      </c>
      <c r="N3532" s="14">
        <v>2018</v>
      </c>
      <c r="O3532" s="15" t="s">
        <v>20382</v>
      </c>
      <c r="P3532" s="15" t="s">
        <v>106</v>
      </c>
      <c r="Q3532" s="15" t="s">
        <v>47019</v>
      </c>
      <c r="R3532" s="15" t="s">
        <v>20383</v>
      </c>
      <c r="S3532" s="15" t="s">
        <v>20384</v>
      </c>
      <c r="T3532" s="15" t="s">
        <v>821</v>
      </c>
      <c r="U3532" s="15" t="s">
        <v>53</v>
      </c>
      <c r="V3532" s="15" t="s">
        <v>45513</v>
      </c>
      <c r="W3532" s="15" t="s">
        <v>3184</v>
      </c>
      <c r="X3532" s="15" t="str">
        <f>_xlfn.XLOOKUP(_LOOKUP[[#This Row],[AdjusterMemberName]],_Adjuster[Adjuster Name],_Adjuster[Email],,0)</f>
        <v>mQualls@knightcompany.com</v>
      </c>
      <c r="Y3532" s="15" t="str">
        <f>_xlfn.XLOOKUP(_LOOKUP[[#This Row],[AdjusterMemberName]],_Adjuster[Adjuster Name],_Adjuster[Phone Number],,0)</f>
        <v>424-559-5436</v>
      </c>
      <c r="Z3532" s="15" t="s">
        <v>20385</v>
      </c>
      <c r="AA35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15939 Victory Blvd Apt 103, Van Nuys  CA 91406</v>
      </c>
      <c r="AB3532" s="15"/>
    </row>
    <row r="3533" spans="1:28" x14ac:dyDescent="0.3">
      <c r="A3533" s="14">
        <v>1</v>
      </c>
      <c r="B3533" s="14">
        <v>1</v>
      </c>
      <c r="C3533" s="15" t="s">
        <v>20386</v>
      </c>
      <c r="D3533" s="15" t="s">
        <v>20386</v>
      </c>
      <c r="E3533" s="15">
        <v>45539</v>
      </c>
      <c r="F3533" s="15" t="s">
        <v>20387</v>
      </c>
      <c r="G3533" s="15">
        <v>45425</v>
      </c>
      <c r="H3533" s="15">
        <v>45609</v>
      </c>
      <c r="I3533" s="15" t="s">
        <v>20388</v>
      </c>
      <c r="J3533" s="15" t="s">
        <v>20389</v>
      </c>
      <c r="K3533" s="15" t="s">
        <v>45506</v>
      </c>
      <c r="L3533" s="15" t="s">
        <v>25</v>
      </c>
      <c r="M3533" s="15" t="s">
        <v>373</v>
      </c>
      <c r="N3533" s="14">
        <v>2016</v>
      </c>
      <c r="O3533" s="15" t="s">
        <v>20390</v>
      </c>
      <c r="P3533" s="15" t="s">
        <v>106</v>
      </c>
      <c r="Q3533" s="15" t="s">
        <v>47116</v>
      </c>
      <c r="R3533" s="15" t="s">
        <v>13173</v>
      </c>
      <c r="S3533" s="15" t="s">
        <v>20391</v>
      </c>
      <c r="T3533" s="15" t="s">
        <v>20392</v>
      </c>
      <c r="U3533" s="15" t="s">
        <v>53</v>
      </c>
      <c r="V3533" s="15" t="s">
        <v>46438</v>
      </c>
      <c r="W3533" s="15" t="s">
        <v>850</v>
      </c>
      <c r="X3533" s="15" t="e">
        <f>_xlfn.XLOOKUP(_LOOKUP[[#This Row],[AdjusterMemberName]],_Adjuster[Adjuster Name],_Adjuster[Email],,0)</f>
        <v>#N/A</v>
      </c>
      <c r="Y3533" s="15" t="e">
        <f>_xlfn.XLOOKUP(_LOOKUP[[#This Row],[AdjusterMemberName]],_Adjuster[Adjuster Name],_Adjuster[Phone Number],,0)</f>
        <v>#N/A</v>
      </c>
      <c r="Z3533" s="15" t="s">
        <v>20393</v>
      </c>
      <c r="AA35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7840 Walerga Rd Apt 516, Antelope  CA 95843</v>
      </c>
      <c r="AB3533" s="15"/>
    </row>
    <row r="3534" spans="1:28" x14ac:dyDescent="0.3">
      <c r="A3534" s="14">
        <v>1</v>
      </c>
      <c r="B3534" s="14">
        <v>1</v>
      </c>
      <c r="C3534" s="15" t="s">
        <v>16494</v>
      </c>
      <c r="D3534" s="15" t="s">
        <v>16494</v>
      </c>
      <c r="E3534" s="15">
        <v>45539</v>
      </c>
      <c r="F3534" s="15" t="s">
        <v>16496</v>
      </c>
      <c r="G3534" s="15">
        <v>45450</v>
      </c>
      <c r="H3534" s="15">
        <v>45633</v>
      </c>
      <c r="I3534" s="15" t="s">
        <v>20418</v>
      </c>
      <c r="J3534" s="15" t="s">
        <v>20419</v>
      </c>
      <c r="K3534" s="15" t="s">
        <v>45332</v>
      </c>
      <c r="L3534" s="15" t="s">
        <v>441</v>
      </c>
      <c r="M3534" s="15" t="s">
        <v>1126</v>
      </c>
      <c r="N3534" s="14">
        <v>2016</v>
      </c>
      <c r="O3534" s="15" t="s">
        <v>20420</v>
      </c>
      <c r="P3534" s="15" t="s">
        <v>106</v>
      </c>
      <c r="Q3534" s="15" t="s">
        <v>47168</v>
      </c>
      <c r="R3534" s="15" t="s">
        <v>16500</v>
      </c>
      <c r="S3534" s="15" t="s">
        <v>16501</v>
      </c>
      <c r="T3534" s="15" t="s">
        <v>308</v>
      </c>
      <c r="U3534" s="15" t="s">
        <v>53</v>
      </c>
      <c r="V3534" s="15" t="s">
        <v>46112</v>
      </c>
      <c r="W3534" s="15" t="s">
        <v>3307</v>
      </c>
      <c r="X3534" s="15" t="e">
        <f>_xlfn.XLOOKUP(_LOOKUP[[#This Row],[AdjusterMemberName]],_Adjuster[Adjuster Name],_Adjuster[Email],,0)</f>
        <v>#N/A</v>
      </c>
      <c r="Y3534" s="15" t="e">
        <f>_xlfn.XLOOKUP(_LOOKUP[[#This Row],[AdjusterMemberName]],_Adjuster[Adjuster Name],_Adjuster[Phone Number],,0)</f>
        <v>#N/A</v>
      </c>
      <c r="Z3534" s="15" t="s">
        <v>16502</v>
      </c>
      <c r="AA35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3843 3Rd St Apt Lw, Riverside  CA 92501</v>
      </c>
      <c r="AB3534" s="15"/>
    </row>
    <row r="3535" spans="1:28" x14ac:dyDescent="0.3">
      <c r="A3535" s="14">
        <v>1</v>
      </c>
      <c r="B3535" s="14">
        <v>1</v>
      </c>
      <c r="C3535" s="15" t="s">
        <v>20058</v>
      </c>
      <c r="D3535" s="15" t="s">
        <v>20058</v>
      </c>
      <c r="E3535" s="15">
        <v>45539</v>
      </c>
      <c r="F3535" s="15" t="s">
        <v>20441</v>
      </c>
      <c r="G3535" s="15">
        <v>45538</v>
      </c>
      <c r="H3535" s="15">
        <v>45719</v>
      </c>
      <c r="I3535" s="15" t="s">
        <v>20442</v>
      </c>
      <c r="J3535" s="15" t="s">
        <v>20443</v>
      </c>
      <c r="K3535" s="15" t="s">
        <v>45756</v>
      </c>
      <c r="L3535" s="15" t="s">
        <v>2306</v>
      </c>
      <c r="M3535" s="15" t="s">
        <v>2455</v>
      </c>
      <c r="N3535" s="14">
        <v>2016</v>
      </c>
      <c r="O3535" s="15" t="s">
        <v>20062</v>
      </c>
      <c r="P3535" s="15" t="s">
        <v>106</v>
      </c>
      <c r="Q3535" s="15" t="s">
        <v>47019</v>
      </c>
      <c r="R3535" s="15" t="s">
        <v>20063</v>
      </c>
      <c r="S3535" s="15" t="s">
        <v>20064</v>
      </c>
      <c r="T3535" s="15" t="s">
        <v>8975</v>
      </c>
      <c r="U3535" s="15" t="s">
        <v>53</v>
      </c>
      <c r="V3535" s="15" t="s">
        <v>46135</v>
      </c>
      <c r="W3535" s="15" t="s">
        <v>1357</v>
      </c>
      <c r="X3535" s="15" t="str">
        <f>_xlfn.XLOOKUP(_LOOKUP[[#This Row],[AdjusterMemberName]],_Adjuster[Adjuster Name],_Adjuster[Email],,0)</f>
        <v>jRivera1@knightcompany.com</v>
      </c>
      <c r="Y3535" s="15" t="str">
        <f>_xlfn.XLOOKUP(_LOOKUP[[#This Row],[AdjusterMemberName]],_Adjuster[Adjuster Name],_Adjuster[Phone Number],,0)</f>
        <v>424-559-5239</v>
      </c>
      <c r="Z3535" s="15" t="s">
        <v>20444</v>
      </c>
      <c r="AA35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7558 S Granada Dr, Madera  CA 93637</v>
      </c>
      <c r="AB3535" s="15"/>
    </row>
    <row r="3536" spans="1:28" x14ac:dyDescent="0.3">
      <c r="A3536" s="14">
        <v>1</v>
      </c>
      <c r="B3536" s="14">
        <v>1</v>
      </c>
      <c r="C3536" s="15" t="s">
        <v>20669</v>
      </c>
      <c r="D3536" s="15" t="s">
        <v>20669</v>
      </c>
      <c r="E3536" s="15">
        <v>45539</v>
      </c>
      <c r="F3536" s="15" t="s">
        <v>20670</v>
      </c>
      <c r="G3536" s="15">
        <v>45447</v>
      </c>
      <c r="H3536" s="15">
        <v>45630</v>
      </c>
      <c r="I3536" s="15" t="s">
        <v>20799</v>
      </c>
      <c r="J3536" s="15" t="s">
        <v>20800</v>
      </c>
      <c r="K3536" s="15" t="s">
        <v>45416</v>
      </c>
      <c r="L3536" s="15" t="s">
        <v>270</v>
      </c>
      <c r="M3536" s="15" t="s">
        <v>452</v>
      </c>
      <c r="N3536" s="14">
        <v>2020</v>
      </c>
      <c r="O3536" s="15" t="s">
        <v>20673</v>
      </c>
      <c r="P3536" s="15" t="s">
        <v>106</v>
      </c>
      <c r="Q3536" s="15" t="s">
        <v>47078</v>
      </c>
      <c r="R3536" s="15" t="s">
        <v>20674</v>
      </c>
      <c r="S3536" s="15" t="s">
        <v>20675</v>
      </c>
      <c r="T3536" s="15" t="s">
        <v>2431</v>
      </c>
      <c r="U3536" s="15" t="s">
        <v>53</v>
      </c>
      <c r="V3536" s="15" t="s">
        <v>45727</v>
      </c>
      <c r="W3536" s="15" t="s">
        <v>3307</v>
      </c>
      <c r="X3536" s="15" t="e">
        <f>_xlfn.XLOOKUP(_LOOKUP[[#This Row],[AdjusterMemberName]],_Adjuster[Adjuster Name],_Adjuster[Email],,0)</f>
        <v>#N/A</v>
      </c>
      <c r="Y3536" s="15" t="e">
        <f>_xlfn.XLOOKUP(_LOOKUP[[#This Row],[AdjusterMemberName]],_Adjuster[Adjuster Name],_Adjuster[Phone Number],,0)</f>
        <v>#N/A</v>
      </c>
      <c r="Z3536" s="15" t="s">
        <v>20676</v>
      </c>
      <c r="AA35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679 E Monterey, Pomona  CA 91767</v>
      </c>
      <c r="AB3536" s="15">
        <v>45583</v>
      </c>
    </row>
    <row r="3537" spans="1:28" x14ac:dyDescent="0.3">
      <c r="A3537" s="14">
        <v>1</v>
      </c>
      <c r="B3537" s="14">
        <v>1</v>
      </c>
      <c r="C3537" s="15" t="s">
        <v>20970</v>
      </c>
      <c r="D3537" s="15" t="s">
        <v>20971</v>
      </c>
      <c r="E3537" s="15">
        <v>45539</v>
      </c>
      <c r="F3537" s="15" t="s">
        <v>20972</v>
      </c>
      <c r="G3537" s="15">
        <v>45446</v>
      </c>
      <c r="H3537" s="15">
        <v>45629</v>
      </c>
      <c r="I3537" s="15" t="s">
        <v>21465</v>
      </c>
      <c r="J3537" s="15" t="s">
        <v>21466</v>
      </c>
      <c r="K3537" s="15" t="s">
        <v>45506</v>
      </c>
      <c r="L3537" s="15" t="s">
        <v>103</v>
      </c>
      <c r="M3537" s="15" t="s">
        <v>890</v>
      </c>
      <c r="N3537" s="14">
        <v>2010</v>
      </c>
      <c r="O3537" s="15" t="s">
        <v>20975</v>
      </c>
      <c r="P3537" s="15" t="s">
        <v>106</v>
      </c>
      <c r="Q3537" s="15" t="s">
        <v>47065</v>
      </c>
      <c r="R3537" s="15" t="s">
        <v>1686</v>
      </c>
      <c r="S3537" s="15" t="s">
        <v>20976</v>
      </c>
      <c r="T3537" s="15" t="s">
        <v>174</v>
      </c>
      <c r="U3537" s="15" t="s">
        <v>53</v>
      </c>
      <c r="V3537" s="15" t="s">
        <v>45560</v>
      </c>
      <c r="W3537" s="15" t="s">
        <v>367</v>
      </c>
      <c r="X3537" s="15" t="str">
        <f>_xlfn.XLOOKUP(_LOOKUP[[#This Row],[AdjusterMemberName]],_Adjuster[Adjuster Name],_Adjuster[Email],,0)</f>
        <v>dHernandez4@knightcompany.com</v>
      </c>
      <c r="Y3537" s="15" t="str">
        <f>_xlfn.XLOOKUP(_LOOKUP[[#This Row],[AdjusterMemberName]],_Adjuster[Adjuster Name],_Adjuster[Phone Number],,0)</f>
        <v>323-315-7819</v>
      </c>
      <c r="Z3537" s="15" t="s">
        <v>20977</v>
      </c>
      <c r="AA35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2209 Michigan Ave Apt 201, Los Angeles  CA 90033</v>
      </c>
      <c r="AB3537" s="15"/>
    </row>
    <row r="3538" spans="1:28" x14ac:dyDescent="0.3">
      <c r="A3538" s="14">
        <v>0</v>
      </c>
      <c r="B3538" s="14">
        <v>0</v>
      </c>
      <c r="C3538" s="15" t="s">
        <v>5948</v>
      </c>
      <c r="D3538" s="15" t="s">
        <v>14161</v>
      </c>
      <c r="E3538" s="15">
        <v>45539</v>
      </c>
      <c r="F3538" s="15" t="s">
        <v>18953</v>
      </c>
      <c r="G3538" s="15"/>
      <c r="H3538" s="15"/>
      <c r="I3538" s="15" t="s">
        <v>21875</v>
      </c>
      <c r="J3538" s="15" t="s">
        <v>21876</v>
      </c>
      <c r="K3538" s="15" t="s">
        <v>45373</v>
      </c>
      <c r="L3538" s="15" t="s">
        <v>1662</v>
      </c>
      <c r="M3538" s="15" t="s">
        <v>1487</v>
      </c>
      <c r="N3538" s="14">
        <v>2023</v>
      </c>
      <c r="O3538" s="15" t="s">
        <v>4777</v>
      </c>
      <c r="P3538" s="15" t="s">
        <v>106</v>
      </c>
      <c r="Q3538" s="15"/>
      <c r="R3538" s="15"/>
      <c r="S3538" s="15"/>
      <c r="T3538" s="15"/>
      <c r="U3538" s="15"/>
      <c r="V3538" s="15"/>
      <c r="W3538" s="15" t="s">
        <v>850</v>
      </c>
      <c r="X3538" s="15" t="e">
        <f>_xlfn.XLOOKUP(_LOOKUP[[#This Row],[AdjusterMemberName]],_Adjuster[Adjuster Name],_Adjuster[Email],,0)</f>
        <v>#N/A</v>
      </c>
      <c r="Y3538" s="15" t="e">
        <f>_xlfn.XLOOKUP(_LOOKUP[[#This Row],[AdjusterMemberName]],_Adjuster[Adjuster Name],_Adjuster[Phone Number],,0)</f>
        <v>#N/A</v>
      </c>
      <c r="Z3538" s="15"/>
      <c r="AA3538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3538" s="15"/>
    </row>
    <row r="3539" spans="1:28" x14ac:dyDescent="0.3">
      <c r="A3539" s="14">
        <v>1</v>
      </c>
      <c r="B3539" s="14">
        <v>1</v>
      </c>
      <c r="C3539" s="15" t="s">
        <v>44636</v>
      </c>
      <c r="D3539" s="15" t="s">
        <v>44636</v>
      </c>
      <c r="E3539" s="15">
        <v>45539</v>
      </c>
      <c r="F3539" s="15" t="s">
        <v>44637</v>
      </c>
      <c r="G3539" s="15">
        <v>45471</v>
      </c>
      <c r="H3539" s="15">
        <v>45654</v>
      </c>
      <c r="I3539" s="15" t="s">
        <v>44638</v>
      </c>
      <c r="J3539" s="15" t="s">
        <v>44639</v>
      </c>
      <c r="K3539" s="15" t="s">
        <v>45332</v>
      </c>
      <c r="L3539" s="15" t="s">
        <v>128</v>
      </c>
      <c r="M3539" s="15" t="s">
        <v>13318</v>
      </c>
      <c r="N3539" s="14">
        <v>2012</v>
      </c>
      <c r="O3539" s="15" t="s">
        <v>44640</v>
      </c>
      <c r="P3539" s="15" t="s">
        <v>106</v>
      </c>
      <c r="Q3539" s="15" t="s">
        <v>47019</v>
      </c>
      <c r="R3539" s="15" t="s">
        <v>44641</v>
      </c>
      <c r="S3539" s="15" t="s">
        <v>44642</v>
      </c>
      <c r="T3539" s="15" t="s">
        <v>96</v>
      </c>
      <c r="U3539" s="15" t="s">
        <v>53</v>
      </c>
      <c r="V3539" s="15" t="s">
        <v>45410</v>
      </c>
      <c r="W3539" s="15" t="s">
        <v>264</v>
      </c>
      <c r="X3539" s="15" t="str">
        <f>_xlfn.XLOOKUP(_LOOKUP[[#This Row],[AdjusterMemberName]],_Adjuster[Adjuster Name],_Adjuster[Email],,0)</f>
        <v>sBonnevie@knightcompany.com</v>
      </c>
      <c r="Y3539" s="15" t="str">
        <f>_xlfn.XLOOKUP(_LOOKUP[[#This Row],[AdjusterMemberName]],_Adjuster[Adjuster Name],_Adjuster[Phone Number],,0)</f>
        <v>323-692-4064</v>
      </c>
      <c r="Z3539" s="15" t="s">
        <v>44643</v>
      </c>
      <c r="AA35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11891 Wild Flax Ln, Moreno Valley  CA 92557</v>
      </c>
      <c r="AB3539" s="15">
        <v>45565</v>
      </c>
    </row>
    <row r="3540" spans="1:28" x14ac:dyDescent="0.3">
      <c r="A3540" s="14">
        <v>1</v>
      </c>
      <c r="B3540" s="14">
        <v>1</v>
      </c>
      <c r="C3540" s="15" t="s">
        <v>20168</v>
      </c>
      <c r="D3540" s="15" t="s">
        <v>20169</v>
      </c>
      <c r="E3540" s="15">
        <v>45538</v>
      </c>
      <c r="F3540" s="15" t="s">
        <v>20170</v>
      </c>
      <c r="G3540" s="15">
        <v>45357</v>
      </c>
      <c r="H3540" s="15">
        <v>45541</v>
      </c>
      <c r="I3540" s="15" t="s">
        <v>20171</v>
      </c>
      <c r="J3540" s="15" t="s">
        <v>20172</v>
      </c>
      <c r="K3540" s="15" t="s">
        <v>46070</v>
      </c>
      <c r="L3540" s="15" t="s">
        <v>281</v>
      </c>
      <c r="M3540" s="15" t="s">
        <v>4513</v>
      </c>
      <c r="N3540" s="14">
        <v>2018</v>
      </c>
      <c r="O3540" s="15" t="s">
        <v>20173</v>
      </c>
      <c r="P3540" s="15" t="s">
        <v>106</v>
      </c>
      <c r="Q3540" s="15" t="s">
        <v>119</v>
      </c>
      <c r="R3540" s="15" t="s">
        <v>16875</v>
      </c>
      <c r="S3540" s="15" t="s">
        <v>20174</v>
      </c>
      <c r="T3540" s="15" t="s">
        <v>530</v>
      </c>
      <c r="U3540" s="15" t="s">
        <v>53</v>
      </c>
      <c r="V3540" s="15" t="s">
        <v>45858</v>
      </c>
      <c r="W3540" s="15" t="s">
        <v>264</v>
      </c>
      <c r="X3540" s="15" t="str">
        <f>_xlfn.XLOOKUP(_LOOKUP[[#This Row],[AdjusterMemberName]],_Adjuster[Adjuster Name],_Adjuster[Email],,0)</f>
        <v>sBonnevie@knightcompany.com</v>
      </c>
      <c r="Y3540" s="15" t="str">
        <f>_xlfn.XLOOKUP(_LOOKUP[[#This Row],[AdjusterMemberName]],_Adjuster[Adjuster Name],_Adjuster[Phone Number],,0)</f>
        <v>323-692-4064</v>
      </c>
      <c r="Z3540" s="15" t="s">
        <v>20175</v>
      </c>
      <c r="AA35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12787 Berrydale St, Victorville  CA 92392</v>
      </c>
      <c r="AB3540" s="15">
        <v>45401</v>
      </c>
    </row>
    <row r="3541" spans="1:28" x14ac:dyDescent="0.3">
      <c r="A3541" s="14">
        <v>1</v>
      </c>
      <c r="B3541" s="14">
        <v>1</v>
      </c>
      <c r="C3541" s="15" t="s">
        <v>20205</v>
      </c>
      <c r="D3541" s="15" t="s">
        <v>20205</v>
      </c>
      <c r="E3541" s="15">
        <v>45538</v>
      </c>
      <c r="F3541" s="15" t="s">
        <v>20206</v>
      </c>
      <c r="G3541" s="15">
        <v>45413</v>
      </c>
      <c r="H3541" s="15">
        <v>45597</v>
      </c>
      <c r="I3541" s="15" t="s">
        <v>20207</v>
      </c>
      <c r="J3541" s="15" t="s">
        <v>20208</v>
      </c>
      <c r="K3541" s="15" t="s">
        <v>45493</v>
      </c>
      <c r="L3541" s="15" t="s">
        <v>103</v>
      </c>
      <c r="M3541" s="15" t="s">
        <v>1336</v>
      </c>
      <c r="N3541" s="14">
        <v>2014</v>
      </c>
      <c r="O3541" s="15" t="s">
        <v>20209</v>
      </c>
      <c r="P3541" s="15" t="s">
        <v>106</v>
      </c>
      <c r="Q3541" s="15" t="s">
        <v>47079</v>
      </c>
      <c r="R3541" s="15" t="s">
        <v>20210</v>
      </c>
      <c r="S3541" s="15" t="s">
        <v>20211</v>
      </c>
      <c r="T3541" s="15" t="s">
        <v>1738</v>
      </c>
      <c r="U3541" s="15" t="s">
        <v>53</v>
      </c>
      <c r="V3541" s="15" t="s">
        <v>46464</v>
      </c>
      <c r="W3541" s="15" t="s">
        <v>1186</v>
      </c>
      <c r="X3541" s="15" t="str">
        <f>_xlfn.XLOOKUP(_LOOKUP[[#This Row],[AdjusterMemberName]],_Adjuster[Adjuster Name],_Adjuster[Email],,0)</f>
        <v>sAkinleye@knightcompany.com</v>
      </c>
      <c r="Y3541" s="15" t="str">
        <f>_xlfn.XLOOKUP(_LOOKUP[[#This Row],[AdjusterMemberName]],_Adjuster[Adjuster Name],_Adjuster[Phone Number],,0)</f>
        <v>424-559-5280</v>
      </c>
      <c r="Z3541" s="15" t="s">
        <v>20212</v>
      </c>
      <c r="AA35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600 N Louise St Apt 4, Glendale  CA 91206</v>
      </c>
      <c r="AB3541" s="15">
        <v>45574</v>
      </c>
    </row>
    <row r="3542" spans="1:28" x14ac:dyDescent="0.3">
      <c r="A3542" s="14">
        <v>1</v>
      </c>
      <c r="B3542" s="14">
        <v>1</v>
      </c>
      <c r="C3542" s="15" t="s">
        <v>13837</v>
      </c>
      <c r="D3542" s="15" t="s">
        <v>13837</v>
      </c>
      <c r="E3542" s="15">
        <v>45538</v>
      </c>
      <c r="F3542" s="15" t="s">
        <v>20213</v>
      </c>
      <c r="G3542" s="15">
        <v>45530</v>
      </c>
      <c r="H3542" s="15">
        <v>45714</v>
      </c>
      <c r="I3542" s="15" t="s">
        <v>20214</v>
      </c>
      <c r="J3542" s="15" t="s">
        <v>20215</v>
      </c>
      <c r="K3542" s="15" t="s">
        <v>45330</v>
      </c>
      <c r="L3542" s="15" t="s">
        <v>441</v>
      </c>
      <c r="M3542" s="15" t="s">
        <v>1126</v>
      </c>
      <c r="N3542" s="14">
        <v>2019</v>
      </c>
      <c r="O3542" s="15" t="s">
        <v>20216</v>
      </c>
      <c r="P3542" s="15" t="s">
        <v>106</v>
      </c>
      <c r="Q3542" s="15" t="s">
        <v>47152</v>
      </c>
      <c r="R3542" s="15" t="s">
        <v>13843</v>
      </c>
      <c r="S3542" s="15" t="s">
        <v>13844</v>
      </c>
      <c r="T3542" s="15" t="s">
        <v>164</v>
      </c>
      <c r="U3542" s="15" t="s">
        <v>53</v>
      </c>
      <c r="V3542" s="15" t="s">
        <v>45622</v>
      </c>
      <c r="W3542" s="15" t="s">
        <v>1624</v>
      </c>
      <c r="X3542" s="15" t="e">
        <f>_xlfn.XLOOKUP(_LOOKUP[[#This Row],[AdjusterMemberName]],_Adjuster[Adjuster Name],_Adjuster[Email],,0)</f>
        <v>#N/A</v>
      </c>
      <c r="Y3542" s="15" t="e">
        <f>_xlfn.XLOOKUP(_LOOKUP[[#This Row],[AdjusterMemberName]],_Adjuster[Adjuster Name],_Adjuster[Phone Number],,0)</f>
        <v>#N/A</v>
      </c>
      <c r="Z3542" s="15" t="s">
        <v>13845</v>
      </c>
      <c r="AA35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1022 E Jolson Ave, Fresno  CA 93706</v>
      </c>
      <c r="AB3542" s="15"/>
    </row>
    <row r="3543" spans="1:28" x14ac:dyDescent="0.3">
      <c r="A3543" s="14">
        <v>1</v>
      </c>
      <c r="B3543" s="14">
        <v>1</v>
      </c>
      <c r="C3543" s="15" t="s">
        <v>20257</v>
      </c>
      <c r="D3543" s="15" t="s">
        <v>20257</v>
      </c>
      <c r="E3543" s="15">
        <v>45538</v>
      </c>
      <c r="F3543" s="15" t="s">
        <v>20258</v>
      </c>
      <c r="G3543" s="15">
        <v>45440</v>
      </c>
      <c r="H3543" s="15">
        <v>45624</v>
      </c>
      <c r="I3543" s="15" t="s">
        <v>20259</v>
      </c>
      <c r="J3543" s="15" t="s">
        <v>20260</v>
      </c>
      <c r="K3543" s="15" t="s">
        <v>45611</v>
      </c>
      <c r="L3543" s="15" t="s">
        <v>103</v>
      </c>
      <c r="M3543" s="15" t="s">
        <v>3356</v>
      </c>
      <c r="N3543" s="14">
        <v>2019</v>
      </c>
      <c r="O3543" s="15" t="s">
        <v>20261</v>
      </c>
      <c r="P3543" s="15" t="s">
        <v>106</v>
      </c>
      <c r="Q3543" s="15" t="s">
        <v>47019</v>
      </c>
      <c r="R3543" s="15" t="s">
        <v>20262</v>
      </c>
      <c r="S3543" s="15" t="s">
        <v>20263</v>
      </c>
      <c r="T3543" s="15" t="s">
        <v>174</v>
      </c>
      <c r="U3543" s="15" t="s">
        <v>53</v>
      </c>
      <c r="V3543" s="15" t="s">
        <v>45662</v>
      </c>
      <c r="W3543" s="15" t="s">
        <v>54</v>
      </c>
      <c r="X3543" s="15" t="str">
        <f>_xlfn.XLOOKUP(_LOOKUP[[#This Row],[AdjusterMemberName]],_Adjuster[Adjuster Name],_Adjuster[Email],,0)</f>
        <v>JRubalcava@knightcompany.com</v>
      </c>
      <c r="Y3543" s="15" t="str">
        <f>_xlfn.XLOOKUP(_LOOKUP[[#This Row],[AdjusterMemberName]],_Adjuster[Adjuster Name],_Adjuster[Phone Number],,0)</f>
        <v>424-559-5420</v>
      </c>
      <c r="Z3543" s="15" t="s">
        <v>20264</v>
      </c>
      <c r="AA35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3077 Ynes St Unit A, Los Angeles  CA 90023</v>
      </c>
      <c r="AB3543" s="15"/>
    </row>
    <row r="3544" spans="1:28" x14ac:dyDescent="0.3">
      <c r="A3544" s="14">
        <v>1</v>
      </c>
      <c r="B3544" s="14">
        <v>1</v>
      </c>
      <c r="C3544" s="15" t="s">
        <v>18849</v>
      </c>
      <c r="D3544" s="15" t="s">
        <v>18849</v>
      </c>
      <c r="E3544" s="15">
        <v>45538</v>
      </c>
      <c r="F3544" s="15" t="s">
        <v>18850</v>
      </c>
      <c r="G3544" s="15">
        <v>45359</v>
      </c>
      <c r="H3544" s="15">
        <v>45543</v>
      </c>
      <c r="I3544" s="15" t="s">
        <v>20282</v>
      </c>
      <c r="J3544" s="15" t="s">
        <v>20283</v>
      </c>
      <c r="K3544" s="15" t="s">
        <v>46566</v>
      </c>
      <c r="L3544" s="15" t="s">
        <v>103</v>
      </c>
      <c r="M3544" s="15" t="s">
        <v>2946</v>
      </c>
      <c r="N3544" s="14">
        <v>2021</v>
      </c>
      <c r="O3544" s="15" t="s">
        <v>18853</v>
      </c>
      <c r="P3544" s="15" t="s">
        <v>106</v>
      </c>
      <c r="Q3544" s="15" t="s">
        <v>47164</v>
      </c>
      <c r="R3544" s="15" t="s">
        <v>18854</v>
      </c>
      <c r="S3544" s="15" t="s">
        <v>18855</v>
      </c>
      <c r="T3544" s="15" t="s">
        <v>3010</v>
      </c>
      <c r="U3544" s="15" t="s">
        <v>53</v>
      </c>
      <c r="V3544" s="15" t="s">
        <v>45612</v>
      </c>
      <c r="W3544" s="15" t="s">
        <v>195</v>
      </c>
      <c r="X3544" s="15" t="e">
        <f>_xlfn.XLOOKUP(_LOOKUP[[#This Row],[AdjusterMemberName]],_Adjuster[Adjuster Name],_Adjuster[Email],,0)</f>
        <v>#N/A</v>
      </c>
      <c r="Y3544" s="15" t="e">
        <f>_xlfn.XLOOKUP(_LOOKUP[[#This Row],[AdjusterMemberName]],_Adjuster[Adjuster Name],_Adjuster[Phone Number],,0)</f>
        <v>#N/A</v>
      </c>
      <c r="Z3544" s="15" t="s">
        <v>18856</v>
      </c>
      <c r="AA35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7251 Milwood Ave Apt 7, Canoga Park  CA 91303</v>
      </c>
      <c r="AB3544" s="15"/>
    </row>
    <row r="3545" spans="1:28" x14ac:dyDescent="0.3">
      <c r="A3545" s="14">
        <v>0</v>
      </c>
      <c r="B3545" s="14">
        <v>1</v>
      </c>
      <c r="C3545" s="15" t="s">
        <v>20394</v>
      </c>
      <c r="D3545" s="15" t="s">
        <v>20394</v>
      </c>
      <c r="E3545" s="15">
        <v>45538</v>
      </c>
      <c r="F3545" s="15" t="s">
        <v>20395</v>
      </c>
      <c r="G3545" s="15"/>
      <c r="H3545" s="15"/>
      <c r="I3545" s="15" t="s">
        <v>20396</v>
      </c>
      <c r="J3545" s="15" t="s">
        <v>20397</v>
      </c>
      <c r="K3545" s="15" t="s">
        <v>45379</v>
      </c>
      <c r="L3545" s="15" t="s">
        <v>12809</v>
      </c>
      <c r="M3545" s="15" t="s">
        <v>480</v>
      </c>
      <c r="N3545" s="14">
        <v>2012</v>
      </c>
      <c r="O3545" s="15" t="s">
        <v>20398</v>
      </c>
      <c r="P3545" s="15" t="s">
        <v>106</v>
      </c>
      <c r="Q3545" s="15"/>
      <c r="R3545" s="15"/>
      <c r="S3545" s="15"/>
      <c r="T3545" s="15"/>
      <c r="U3545" s="15"/>
      <c r="V3545" s="15"/>
      <c r="W3545" s="15" t="s">
        <v>54</v>
      </c>
      <c r="X3545" s="15" t="str">
        <f>_xlfn.XLOOKUP(_LOOKUP[[#This Row],[AdjusterMemberName]],_Adjuster[Adjuster Name],_Adjuster[Email],,0)</f>
        <v>JRubalcava@knightcompany.com</v>
      </c>
      <c r="Y3545" s="15" t="str">
        <f>_xlfn.XLOOKUP(_LOOKUP[[#This Row],[AdjusterMemberName]],_Adjuster[Adjuster Name],_Adjuster[Phone Number],,0)</f>
        <v>424-559-5420</v>
      </c>
      <c r="Z3545" s="15"/>
      <c r="AA3545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3545" s="15"/>
    </row>
    <row r="3546" spans="1:28" x14ac:dyDescent="0.3">
      <c r="A3546" s="14">
        <v>1</v>
      </c>
      <c r="B3546" s="14">
        <v>1</v>
      </c>
      <c r="C3546" s="15" t="s">
        <v>20424</v>
      </c>
      <c r="D3546" s="15" t="s">
        <v>20424</v>
      </c>
      <c r="E3546" s="15">
        <v>45538</v>
      </c>
      <c r="F3546" s="15" t="s">
        <v>20425</v>
      </c>
      <c r="G3546" s="15">
        <v>45523</v>
      </c>
      <c r="H3546" s="15">
        <v>45707</v>
      </c>
      <c r="I3546" s="15" t="s">
        <v>20426</v>
      </c>
      <c r="J3546" s="15" t="s">
        <v>20427</v>
      </c>
      <c r="K3546" s="15" t="s">
        <v>45861</v>
      </c>
      <c r="L3546" s="15" t="s">
        <v>128</v>
      </c>
      <c r="M3546" s="15" t="s">
        <v>17371</v>
      </c>
      <c r="N3546" s="14">
        <v>2024</v>
      </c>
      <c r="O3546" s="15" t="s">
        <v>20428</v>
      </c>
      <c r="P3546" s="15" t="s">
        <v>106</v>
      </c>
      <c r="Q3546" s="15" t="s">
        <v>47079</v>
      </c>
      <c r="R3546" s="15" t="s">
        <v>20429</v>
      </c>
      <c r="S3546" s="15" t="s">
        <v>20430</v>
      </c>
      <c r="T3546" s="15" t="s">
        <v>174</v>
      </c>
      <c r="U3546" s="15" t="s">
        <v>53</v>
      </c>
      <c r="V3546" s="15" t="s">
        <v>45351</v>
      </c>
      <c r="W3546" s="15" t="s">
        <v>3184</v>
      </c>
      <c r="X3546" s="15" t="str">
        <f>_xlfn.XLOOKUP(_LOOKUP[[#This Row],[AdjusterMemberName]],_Adjuster[Adjuster Name],_Adjuster[Email],,0)</f>
        <v>mQualls@knightcompany.com</v>
      </c>
      <c r="Y3546" s="15" t="str">
        <f>_xlfn.XLOOKUP(_LOOKUP[[#This Row],[AdjusterMemberName]],_Adjuster[Adjuster Name],_Adjuster[Phone Number],,0)</f>
        <v>424-559-5436</v>
      </c>
      <c r="Z3546" s="15" t="s">
        <v>20431</v>
      </c>
      <c r="AA35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4920 S Broadway Apt 301, Los Angeles  CA 90037</v>
      </c>
      <c r="AB3546" s="15"/>
    </row>
    <row r="3547" spans="1:28" x14ac:dyDescent="0.3">
      <c r="A3547" s="14">
        <v>1</v>
      </c>
      <c r="B3547" s="14">
        <v>1</v>
      </c>
      <c r="C3547" s="15" t="s">
        <v>20970</v>
      </c>
      <c r="D3547" s="15" t="s">
        <v>20971</v>
      </c>
      <c r="E3547" s="15">
        <v>45538</v>
      </c>
      <c r="F3547" s="15" t="s">
        <v>20972</v>
      </c>
      <c r="G3547" s="15">
        <v>45446</v>
      </c>
      <c r="H3547" s="15">
        <v>45629</v>
      </c>
      <c r="I3547" s="15" t="s">
        <v>20973</v>
      </c>
      <c r="J3547" s="15" t="s">
        <v>20974</v>
      </c>
      <c r="K3547" s="15" t="s">
        <v>45407</v>
      </c>
      <c r="L3547" s="15" t="s">
        <v>103</v>
      </c>
      <c r="M3547" s="15" t="s">
        <v>890</v>
      </c>
      <c r="N3547" s="14">
        <v>2010</v>
      </c>
      <c r="O3547" s="15" t="s">
        <v>20975</v>
      </c>
      <c r="P3547" s="15" t="s">
        <v>106</v>
      </c>
      <c r="Q3547" s="15" t="s">
        <v>47065</v>
      </c>
      <c r="R3547" s="15" t="s">
        <v>1686</v>
      </c>
      <c r="S3547" s="15" t="s">
        <v>20976</v>
      </c>
      <c r="T3547" s="15" t="s">
        <v>174</v>
      </c>
      <c r="U3547" s="15" t="s">
        <v>53</v>
      </c>
      <c r="V3547" s="15" t="s">
        <v>45560</v>
      </c>
      <c r="W3547" s="15" t="s">
        <v>264</v>
      </c>
      <c r="X3547" s="15" t="str">
        <f>_xlfn.XLOOKUP(_LOOKUP[[#This Row],[AdjusterMemberName]],_Adjuster[Adjuster Name],_Adjuster[Email],,0)</f>
        <v>sBonnevie@knightcompany.com</v>
      </c>
      <c r="Y3547" s="15" t="str">
        <f>_xlfn.XLOOKUP(_LOOKUP[[#This Row],[AdjusterMemberName]],_Adjuster[Adjuster Name],_Adjuster[Phone Number],,0)</f>
        <v>323-692-4064</v>
      </c>
      <c r="Z3547" s="15" t="s">
        <v>20977</v>
      </c>
      <c r="AA35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2209 Michigan Ave Apt 201, Los Angeles  CA 90033</v>
      </c>
      <c r="AB3547" s="15"/>
    </row>
    <row r="3548" spans="1:28" x14ac:dyDescent="0.3">
      <c r="A3548" s="14">
        <v>1</v>
      </c>
      <c r="B3548" s="14">
        <v>1</v>
      </c>
      <c r="C3548" s="15" t="s">
        <v>20161</v>
      </c>
      <c r="D3548" s="15" t="s">
        <v>20161</v>
      </c>
      <c r="E3548" s="15">
        <v>45537</v>
      </c>
      <c r="F3548" s="15" t="s">
        <v>20162</v>
      </c>
      <c r="G3548" s="15">
        <v>45527</v>
      </c>
      <c r="H3548" s="15">
        <v>45711</v>
      </c>
      <c r="I3548" s="15" t="s">
        <v>20163</v>
      </c>
      <c r="J3548" s="15" t="s">
        <v>20164</v>
      </c>
      <c r="K3548" s="15" t="s">
        <v>45496</v>
      </c>
      <c r="L3548" s="15" t="s">
        <v>128</v>
      </c>
      <c r="M3548" s="15" t="s">
        <v>170</v>
      </c>
      <c r="N3548" s="14">
        <v>2018</v>
      </c>
      <c r="O3548" s="15" t="s">
        <v>20165</v>
      </c>
      <c r="P3548" s="15" t="s">
        <v>106</v>
      </c>
      <c r="Q3548" s="15" t="s">
        <v>47019</v>
      </c>
      <c r="R3548" s="15" t="s">
        <v>8052</v>
      </c>
      <c r="S3548" s="15" t="s">
        <v>20166</v>
      </c>
      <c r="T3548" s="15" t="s">
        <v>96</v>
      </c>
      <c r="U3548" s="15" t="s">
        <v>53</v>
      </c>
      <c r="V3548" s="15" t="s">
        <v>45534</v>
      </c>
      <c r="W3548" s="15" t="s">
        <v>3114</v>
      </c>
      <c r="X3548" s="15" t="str">
        <f>_xlfn.XLOOKUP(_LOOKUP[[#This Row],[AdjusterMemberName]],_Adjuster[Adjuster Name],_Adjuster[Email],,0)</f>
        <v>eExmundo@knightcompany.com</v>
      </c>
      <c r="Y3548" s="15" t="str">
        <f>_xlfn.XLOOKUP(_LOOKUP[[#This Row],[AdjusterMemberName]],_Adjuster[Adjuster Name],_Adjuster[Phone Number],,0)</f>
        <v>424-559-5400</v>
      </c>
      <c r="Z3548" s="15" t="s">
        <v>20167</v>
      </c>
      <c r="AA35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24898 Highwood St, Moreno Valley  CA 92551</v>
      </c>
      <c r="AB3548" s="15"/>
    </row>
    <row r="3549" spans="1:28" x14ac:dyDescent="0.3">
      <c r="A3549" s="14">
        <v>1</v>
      </c>
      <c r="B3549" s="14">
        <v>1</v>
      </c>
      <c r="C3549" s="15" t="s">
        <v>10493</v>
      </c>
      <c r="D3549" s="15" t="s">
        <v>20201</v>
      </c>
      <c r="E3549" s="15">
        <v>45537</v>
      </c>
      <c r="F3549" s="15" t="s">
        <v>20202</v>
      </c>
      <c r="G3549" s="15">
        <v>45515</v>
      </c>
      <c r="H3549" s="15">
        <v>45699</v>
      </c>
      <c r="I3549" s="15" t="s">
        <v>20203</v>
      </c>
      <c r="J3549" s="15" t="s">
        <v>20204</v>
      </c>
      <c r="K3549" s="15" t="s">
        <v>45682</v>
      </c>
      <c r="L3549" s="15" t="s">
        <v>128</v>
      </c>
      <c r="M3549" s="15" t="s">
        <v>129</v>
      </c>
      <c r="N3549" s="14">
        <v>2016</v>
      </c>
      <c r="O3549" s="15" t="s">
        <v>10497</v>
      </c>
      <c r="P3549" s="15" t="s">
        <v>106</v>
      </c>
      <c r="Q3549" s="15" t="s">
        <v>47095</v>
      </c>
      <c r="R3549" s="15" t="s">
        <v>10498</v>
      </c>
      <c r="S3549" s="15" t="s">
        <v>10499</v>
      </c>
      <c r="T3549" s="15" t="s">
        <v>3531</v>
      </c>
      <c r="U3549" s="15" t="s">
        <v>53</v>
      </c>
      <c r="V3549" s="15" t="s">
        <v>46055</v>
      </c>
      <c r="W3549" s="15" t="s">
        <v>54</v>
      </c>
      <c r="X3549" s="15" t="str">
        <f>_xlfn.XLOOKUP(_LOOKUP[[#This Row],[AdjusterMemberName]],_Adjuster[Adjuster Name],_Adjuster[Email],,0)</f>
        <v>JRubalcava@knightcompany.com</v>
      </c>
      <c r="Y3549" s="15" t="str">
        <f>_xlfn.XLOOKUP(_LOOKUP[[#This Row],[AdjusterMemberName]],_Adjuster[Adjuster Name],_Adjuster[Phone Number],,0)</f>
        <v>424-559-5420</v>
      </c>
      <c r="Z3549" s="15" t="s">
        <v>10500</v>
      </c>
      <c r="AA35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547 E 223Rd St Apt D, Carson  CA 90745</v>
      </c>
      <c r="AB3549" s="15"/>
    </row>
    <row r="3550" spans="1:28" x14ac:dyDescent="0.3">
      <c r="A3550" s="14">
        <v>1</v>
      </c>
      <c r="B3550" s="14">
        <v>1</v>
      </c>
      <c r="C3550" s="15" t="s">
        <v>20233</v>
      </c>
      <c r="D3550" s="15" t="s">
        <v>20233</v>
      </c>
      <c r="E3550" s="15">
        <v>45537</v>
      </c>
      <c r="F3550" s="15" t="s">
        <v>20234</v>
      </c>
      <c r="G3550" s="15">
        <v>45513</v>
      </c>
      <c r="H3550" s="15">
        <v>45697</v>
      </c>
      <c r="I3550" s="15" t="s">
        <v>20235</v>
      </c>
      <c r="J3550" s="15" t="s">
        <v>20236</v>
      </c>
      <c r="K3550" s="15" t="s">
        <v>46423</v>
      </c>
      <c r="L3550" s="15" t="s">
        <v>139</v>
      </c>
      <c r="M3550" s="15" t="s">
        <v>797</v>
      </c>
      <c r="N3550" s="14">
        <v>2020</v>
      </c>
      <c r="O3550" s="15" t="s">
        <v>20237</v>
      </c>
      <c r="P3550" s="15" t="s">
        <v>106</v>
      </c>
      <c r="Q3550" s="15" t="s">
        <v>47019</v>
      </c>
      <c r="R3550" s="15" t="s">
        <v>20238</v>
      </c>
      <c r="S3550" s="15" t="s">
        <v>20239</v>
      </c>
      <c r="T3550" s="15" t="s">
        <v>174</v>
      </c>
      <c r="U3550" s="15" t="s">
        <v>53</v>
      </c>
      <c r="V3550" s="15" t="s">
        <v>45337</v>
      </c>
      <c r="W3550" s="15" t="s">
        <v>3307</v>
      </c>
      <c r="X3550" s="15" t="e">
        <f>_xlfn.XLOOKUP(_LOOKUP[[#This Row],[AdjusterMemberName]],_Adjuster[Adjuster Name],_Adjuster[Email],,0)</f>
        <v>#N/A</v>
      </c>
      <c r="Y3550" s="15" t="e">
        <f>_xlfn.XLOOKUP(_LOOKUP[[#This Row],[AdjusterMemberName]],_Adjuster[Adjuster Name],_Adjuster[Phone Number],,0)</f>
        <v>#N/A</v>
      </c>
      <c r="Z3550" s="15" t="s">
        <v>20240</v>
      </c>
      <c r="AA35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717 S Carondelet St. Apt304, Los Angeles  CA 90057</v>
      </c>
      <c r="AB3550" s="15"/>
    </row>
    <row r="3551" spans="1:28" x14ac:dyDescent="0.3">
      <c r="A3551" s="14">
        <v>1</v>
      </c>
      <c r="B3551" s="14">
        <v>1</v>
      </c>
      <c r="C3551" s="15" t="s">
        <v>20241</v>
      </c>
      <c r="D3551" s="15" t="s">
        <v>20241</v>
      </c>
      <c r="E3551" s="15">
        <v>45537</v>
      </c>
      <c r="F3551" s="15" t="s">
        <v>20242</v>
      </c>
      <c r="G3551" s="15">
        <v>45453</v>
      </c>
      <c r="H3551" s="15">
        <v>45636</v>
      </c>
      <c r="I3551" s="15" t="s">
        <v>20243</v>
      </c>
      <c r="J3551" s="15" t="s">
        <v>20244</v>
      </c>
      <c r="K3551" s="15" t="s">
        <v>45329</v>
      </c>
      <c r="L3551" s="15" t="s">
        <v>103</v>
      </c>
      <c r="M3551" s="15" t="s">
        <v>104</v>
      </c>
      <c r="N3551" s="14">
        <v>2002</v>
      </c>
      <c r="O3551" s="15" t="s">
        <v>20245</v>
      </c>
      <c r="P3551" s="15" t="s">
        <v>106</v>
      </c>
      <c r="Q3551" s="15" t="s">
        <v>47065</v>
      </c>
      <c r="R3551" s="15" t="s">
        <v>20246</v>
      </c>
      <c r="S3551" s="15" t="s">
        <v>20247</v>
      </c>
      <c r="T3551" s="15" t="s">
        <v>308</v>
      </c>
      <c r="U3551" s="15" t="s">
        <v>53</v>
      </c>
      <c r="V3551" s="15" t="s">
        <v>45398</v>
      </c>
      <c r="W3551" s="15" t="s">
        <v>3307</v>
      </c>
      <c r="X3551" s="15" t="e">
        <f>_xlfn.XLOOKUP(_LOOKUP[[#This Row],[AdjusterMemberName]],_Adjuster[Adjuster Name],_Adjuster[Email],,0)</f>
        <v>#N/A</v>
      </c>
      <c r="Y3551" s="15" t="e">
        <f>_xlfn.XLOOKUP(_LOOKUP[[#This Row],[AdjusterMemberName]],_Adjuster[Adjuster Name],_Adjuster[Phone Number],,0)</f>
        <v>#N/A</v>
      </c>
      <c r="Z3551" s="15" t="s">
        <v>20248</v>
      </c>
      <c r="AA35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3500 Lou Ella Ln Apt 3528, Riverside  CA 92507</v>
      </c>
      <c r="AB3551" s="15"/>
    </row>
    <row r="3552" spans="1:28" x14ac:dyDescent="0.3">
      <c r="A3552" s="14">
        <v>1</v>
      </c>
      <c r="B3552" s="14">
        <v>1</v>
      </c>
      <c r="C3552" s="15" t="s">
        <v>20309</v>
      </c>
      <c r="D3552" s="15" t="s">
        <v>20309</v>
      </c>
      <c r="E3552" s="15">
        <v>45537</v>
      </c>
      <c r="F3552" s="15" t="s">
        <v>20310</v>
      </c>
      <c r="G3552" s="15">
        <v>45486</v>
      </c>
      <c r="H3552" s="15">
        <v>45670</v>
      </c>
      <c r="I3552" s="15" t="s">
        <v>20311</v>
      </c>
      <c r="J3552" s="15" t="s">
        <v>20312</v>
      </c>
      <c r="K3552" s="15" t="s">
        <v>46005</v>
      </c>
      <c r="L3552" s="15" t="s">
        <v>139</v>
      </c>
      <c r="M3552" s="15" t="s">
        <v>678</v>
      </c>
      <c r="N3552" s="14">
        <v>2019</v>
      </c>
      <c r="O3552" s="15" t="s">
        <v>20313</v>
      </c>
      <c r="P3552" s="15" t="s">
        <v>106</v>
      </c>
      <c r="Q3552" s="15" t="s">
        <v>47065</v>
      </c>
      <c r="R3552" s="15" t="s">
        <v>20314</v>
      </c>
      <c r="S3552" s="15" t="s">
        <v>20315</v>
      </c>
      <c r="T3552" s="15" t="s">
        <v>672</v>
      </c>
      <c r="U3552" s="15" t="s">
        <v>53</v>
      </c>
      <c r="V3552" s="15" t="s">
        <v>45553</v>
      </c>
      <c r="W3552" s="15" t="s">
        <v>1889</v>
      </c>
      <c r="X3552" s="15" t="e">
        <f>_xlfn.XLOOKUP(_LOOKUP[[#This Row],[AdjusterMemberName]],_Adjuster[Adjuster Name],_Adjuster[Email],,0)</f>
        <v>#N/A</v>
      </c>
      <c r="Y3552" s="15" t="e">
        <f>_xlfn.XLOOKUP(_LOOKUP[[#This Row],[AdjusterMemberName]],_Adjuster[Adjuster Name],_Adjuster[Phone Number],,0)</f>
        <v>#N/A</v>
      </c>
      <c r="Z3552" s="15" t="s">
        <v>20316</v>
      </c>
      <c r="AA35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18032 Vanowen St, Reseda  CA 91335</v>
      </c>
      <c r="AB3552" s="15"/>
    </row>
    <row r="3553" spans="1:28" x14ac:dyDescent="0.3">
      <c r="A3553" s="14">
        <v>1</v>
      </c>
      <c r="B3553" s="14">
        <v>0</v>
      </c>
      <c r="C3553" s="15" t="s">
        <v>20132</v>
      </c>
      <c r="D3553" s="15" t="s">
        <v>20133</v>
      </c>
      <c r="E3553" s="15">
        <v>45536</v>
      </c>
      <c r="F3553" s="15" t="s">
        <v>20134</v>
      </c>
      <c r="G3553" s="15">
        <v>45370</v>
      </c>
      <c r="H3553" s="15">
        <v>45554</v>
      </c>
      <c r="I3553" s="15" t="s">
        <v>20135</v>
      </c>
      <c r="J3553" s="15" t="s">
        <v>20136</v>
      </c>
      <c r="K3553" s="15" t="s">
        <v>45572</v>
      </c>
      <c r="L3553" s="15" t="s">
        <v>103</v>
      </c>
      <c r="M3553" s="15" t="s">
        <v>1523</v>
      </c>
      <c r="N3553" s="14">
        <v>2015</v>
      </c>
      <c r="O3553" s="15" t="s">
        <v>20137</v>
      </c>
      <c r="P3553" s="15" t="s">
        <v>106</v>
      </c>
      <c r="Q3553" s="15" t="s">
        <v>47126</v>
      </c>
      <c r="R3553" s="15" t="s">
        <v>4306</v>
      </c>
      <c r="S3553" s="15" t="s">
        <v>20138</v>
      </c>
      <c r="T3553" s="15" t="s">
        <v>18652</v>
      </c>
      <c r="U3553" s="15" t="s">
        <v>53</v>
      </c>
      <c r="V3553" s="15" t="s">
        <v>45819</v>
      </c>
      <c r="W3553" s="15" t="s">
        <v>1186</v>
      </c>
      <c r="X3553" s="15" t="str">
        <f>_xlfn.XLOOKUP(_LOOKUP[[#This Row],[AdjusterMemberName]],_Adjuster[Adjuster Name],_Adjuster[Email],,0)</f>
        <v>sAkinleye@knightcompany.com</v>
      </c>
      <c r="Y3553" s="15" t="str">
        <f>_xlfn.XLOOKUP(_LOOKUP[[#This Row],[AdjusterMemberName]],_Adjuster[Adjuster Name],_Adjuster[Phone Number],,0)</f>
        <v>424-559-5280</v>
      </c>
      <c r="Z3553" s="15" t="s">
        <v>20139</v>
      </c>
      <c r="AA35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1310 S Vancouver Ave, Commerce  CA 90022</v>
      </c>
      <c r="AB3553" s="15"/>
    </row>
    <row r="3554" spans="1:28" x14ac:dyDescent="0.3">
      <c r="A3554" s="14">
        <v>1</v>
      </c>
      <c r="B3554" s="14">
        <v>1</v>
      </c>
      <c r="C3554" s="15" t="s">
        <v>20142</v>
      </c>
      <c r="D3554" s="15" t="s">
        <v>20142</v>
      </c>
      <c r="E3554" s="15">
        <v>45536</v>
      </c>
      <c r="F3554" s="15" t="s">
        <v>20143</v>
      </c>
      <c r="G3554" s="15">
        <v>45485</v>
      </c>
      <c r="H3554" s="15">
        <v>45669</v>
      </c>
      <c r="I3554" s="15" t="s">
        <v>20144</v>
      </c>
      <c r="J3554" s="15" t="s">
        <v>20145</v>
      </c>
      <c r="K3554" s="15" t="s">
        <v>45434</v>
      </c>
      <c r="L3554" s="15" t="s">
        <v>139</v>
      </c>
      <c r="M3554" s="15" t="s">
        <v>249</v>
      </c>
      <c r="N3554" s="14">
        <v>2013</v>
      </c>
      <c r="O3554" s="15" t="s">
        <v>20146</v>
      </c>
      <c r="P3554" s="15" t="s">
        <v>106</v>
      </c>
      <c r="Q3554" s="15" t="s">
        <v>47186</v>
      </c>
      <c r="R3554" s="15" t="s">
        <v>20147</v>
      </c>
      <c r="S3554" s="15" t="s">
        <v>20148</v>
      </c>
      <c r="T3554" s="15" t="s">
        <v>3010</v>
      </c>
      <c r="U3554" s="15" t="s">
        <v>53</v>
      </c>
      <c r="V3554" s="15" t="s">
        <v>45612</v>
      </c>
      <c r="W3554" s="15" t="s">
        <v>3184</v>
      </c>
      <c r="X3554" s="15" t="str">
        <f>_xlfn.XLOOKUP(_LOOKUP[[#This Row],[AdjusterMemberName]],_Adjuster[Adjuster Name],_Adjuster[Email],,0)</f>
        <v>mQualls@knightcompany.com</v>
      </c>
      <c r="Y3554" s="15" t="str">
        <f>_xlfn.XLOOKUP(_LOOKUP[[#This Row],[AdjusterMemberName]],_Adjuster[Adjuster Name],_Adjuster[Phone Number],,0)</f>
        <v>424-559-5436</v>
      </c>
      <c r="Z3554" s="15" t="s">
        <v>20149</v>
      </c>
      <c r="AA35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7438 Remmet Ave, Canoga Park  CA 91303</v>
      </c>
      <c r="AB3554" s="15"/>
    </row>
    <row r="3555" spans="1:28" x14ac:dyDescent="0.3">
      <c r="A3555" s="14">
        <v>1</v>
      </c>
      <c r="B3555" s="14">
        <v>1</v>
      </c>
      <c r="C3555" s="15" t="s">
        <v>8261</v>
      </c>
      <c r="D3555" s="15" t="s">
        <v>8261</v>
      </c>
      <c r="E3555" s="15">
        <v>45536</v>
      </c>
      <c r="F3555" s="15" t="s">
        <v>20157</v>
      </c>
      <c r="G3555" s="15">
        <v>45359</v>
      </c>
      <c r="H3555" s="15">
        <v>45543</v>
      </c>
      <c r="I3555" s="15" t="s">
        <v>20158</v>
      </c>
      <c r="J3555" s="15" t="s">
        <v>20159</v>
      </c>
      <c r="K3555" s="15" t="s">
        <v>45704</v>
      </c>
      <c r="L3555" s="15" t="s">
        <v>25</v>
      </c>
      <c r="M3555" s="15" t="s">
        <v>3418</v>
      </c>
      <c r="N3555" s="14">
        <v>2011</v>
      </c>
      <c r="O3555" s="15" t="s">
        <v>20160</v>
      </c>
      <c r="P3555" s="15" t="s">
        <v>106</v>
      </c>
      <c r="Q3555" s="15" t="s">
        <v>47019</v>
      </c>
      <c r="R3555" s="15" t="s">
        <v>8267</v>
      </c>
      <c r="S3555" s="15" t="s">
        <v>8268</v>
      </c>
      <c r="T3555" s="15" t="s">
        <v>821</v>
      </c>
      <c r="U3555" s="15" t="s">
        <v>53</v>
      </c>
      <c r="V3555" s="15" t="s">
        <v>45349</v>
      </c>
      <c r="W3555" s="15" t="s">
        <v>1186</v>
      </c>
      <c r="X3555" s="15" t="str">
        <f>_xlfn.XLOOKUP(_LOOKUP[[#This Row],[AdjusterMemberName]],_Adjuster[Adjuster Name],_Adjuster[Email],,0)</f>
        <v>sAkinleye@knightcompany.com</v>
      </c>
      <c r="Y3555" s="15" t="str">
        <f>_xlfn.XLOOKUP(_LOOKUP[[#This Row],[AdjusterMemberName]],_Adjuster[Adjuster Name],_Adjuster[Phone Number],,0)</f>
        <v>424-559-5280</v>
      </c>
      <c r="Z3555" s="15" t="s">
        <v>8269</v>
      </c>
      <c r="AA35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7055 Lennox Ave Apt 232, Van Nuys  CA 91405</v>
      </c>
      <c r="AB3555" s="15"/>
    </row>
    <row r="3556" spans="1:28" x14ac:dyDescent="0.3">
      <c r="A3556" s="14">
        <v>1</v>
      </c>
      <c r="B3556" s="14">
        <v>1</v>
      </c>
      <c r="C3556" s="15" t="s">
        <v>20184</v>
      </c>
      <c r="D3556" s="15" t="s">
        <v>20184</v>
      </c>
      <c r="E3556" s="15">
        <v>45536</v>
      </c>
      <c r="F3556" s="15" t="s">
        <v>20185</v>
      </c>
      <c r="G3556" s="15">
        <v>45421</v>
      </c>
      <c r="H3556" s="15">
        <v>45605</v>
      </c>
      <c r="I3556" s="15" t="s">
        <v>20186</v>
      </c>
      <c r="J3556" s="15" t="s">
        <v>20187</v>
      </c>
      <c r="K3556" s="15" t="s">
        <v>45358</v>
      </c>
      <c r="L3556" s="15" t="s">
        <v>139</v>
      </c>
      <c r="M3556" s="15" t="s">
        <v>470</v>
      </c>
      <c r="N3556" s="14">
        <v>2023</v>
      </c>
      <c r="O3556" s="15" t="s">
        <v>20188</v>
      </c>
      <c r="P3556" s="15" t="s">
        <v>106</v>
      </c>
      <c r="Q3556" s="15" t="s">
        <v>47155</v>
      </c>
      <c r="R3556" s="15" t="s">
        <v>20189</v>
      </c>
      <c r="S3556" s="15" t="s">
        <v>20190</v>
      </c>
      <c r="T3556" s="15" t="s">
        <v>530</v>
      </c>
      <c r="U3556" s="15" t="s">
        <v>53</v>
      </c>
      <c r="V3556" s="15" t="s">
        <v>45462</v>
      </c>
      <c r="W3556" s="15" t="s">
        <v>1624</v>
      </c>
      <c r="X3556" s="15" t="e">
        <f>_xlfn.XLOOKUP(_LOOKUP[[#This Row],[AdjusterMemberName]],_Adjuster[Adjuster Name],_Adjuster[Email],,0)</f>
        <v>#N/A</v>
      </c>
      <c r="Y3556" s="15" t="e">
        <f>_xlfn.XLOOKUP(_LOOKUP[[#This Row],[AdjusterMemberName]],_Adjuster[Adjuster Name],_Adjuster[Phone Number],,0)</f>
        <v>#N/A</v>
      </c>
      <c r="Z3556" s="15" t="s">
        <v>20191</v>
      </c>
      <c r="AA35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15641 Morada Rd Apt A, Victorville  CA 92394</v>
      </c>
      <c r="AB3556" s="15"/>
    </row>
    <row r="3557" spans="1:28" x14ac:dyDescent="0.3">
      <c r="A3557" s="14">
        <v>1</v>
      </c>
      <c r="B3557" s="14">
        <v>1</v>
      </c>
      <c r="C3557" s="15" t="s">
        <v>20249</v>
      </c>
      <c r="D3557" s="15" t="s">
        <v>20249</v>
      </c>
      <c r="E3557" s="15">
        <v>45536</v>
      </c>
      <c r="F3557" s="15" t="s">
        <v>20250</v>
      </c>
      <c r="G3557" s="15">
        <v>45520</v>
      </c>
      <c r="H3557" s="15">
        <v>45704</v>
      </c>
      <c r="I3557" s="15" t="s">
        <v>20251</v>
      </c>
      <c r="J3557" s="15" t="s">
        <v>20252</v>
      </c>
      <c r="K3557" s="15" t="s">
        <v>45336</v>
      </c>
      <c r="L3557" s="15" t="s">
        <v>281</v>
      </c>
      <c r="M3557" s="15" t="s">
        <v>526</v>
      </c>
      <c r="N3557" s="14">
        <v>2024</v>
      </c>
      <c r="O3557" s="15" t="s">
        <v>20253</v>
      </c>
      <c r="P3557" s="15" t="s">
        <v>106</v>
      </c>
      <c r="Q3557" s="15" t="s">
        <v>47006</v>
      </c>
      <c r="R3557" s="15" t="s">
        <v>20254</v>
      </c>
      <c r="S3557" s="15" t="s">
        <v>20255</v>
      </c>
      <c r="T3557" s="15" t="s">
        <v>174</v>
      </c>
      <c r="U3557" s="15" t="s">
        <v>53</v>
      </c>
      <c r="V3557" s="15" t="s">
        <v>45585</v>
      </c>
      <c r="W3557" s="15" t="s">
        <v>175</v>
      </c>
      <c r="X3557" s="15" t="e">
        <f>_xlfn.XLOOKUP(_LOOKUP[[#This Row],[AdjusterMemberName]],_Adjuster[Adjuster Name],_Adjuster[Email],,0)</f>
        <v>#N/A</v>
      </c>
      <c r="Y3557" s="15" t="e">
        <f>_xlfn.XLOOKUP(_LOOKUP[[#This Row],[AdjusterMemberName]],_Adjuster[Adjuster Name],_Adjuster[Phone Number],,0)</f>
        <v>#N/A</v>
      </c>
      <c r="Z3557" s="15" t="s">
        <v>20256</v>
      </c>
      <c r="AA35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729 S Normandie Ave Apt 105, Los Angeles  CA 90005</v>
      </c>
      <c r="AB3557" s="15">
        <v>45584</v>
      </c>
    </row>
    <row r="3558" spans="1:28" x14ac:dyDescent="0.3">
      <c r="A3558" s="14">
        <v>1</v>
      </c>
      <c r="B3558" s="14">
        <v>1</v>
      </c>
      <c r="C3558" s="15" t="s">
        <v>20142</v>
      </c>
      <c r="D3558" s="15" t="s">
        <v>20142</v>
      </c>
      <c r="E3558" s="15">
        <v>45536</v>
      </c>
      <c r="F3558" s="15" t="s">
        <v>20143</v>
      </c>
      <c r="G3558" s="15">
        <v>45485</v>
      </c>
      <c r="H3558" s="15">
        <v>45669</v>
      </c>
      <c r="I3558" s="15" t="s">
        <v>21817</v>
      </c>
      <c r="J3558" s="15" t="s">
        <v>21818</v>
      </c>
      <c r="K3558" s="15" t="s">
        <v>45434</v>
      </c>
      <c r="L3558" s="15" t="s">
        <v>139</v>
      </c>
      <c r="M3558" s="15" t="s">
        <v>249</v>
      </c>
      <c r="N3558" s="14">
        <v>2013</v>
      </c>
      <c r="O3558" s="15" t="s">
        <v>20146</v>
      </c>
      <c r="P3558" s="15" t="s">
        <v>81</v>
      </c>
      <c r="Q3558" s="15" t="s">
        <v>47186</v>
      </c>
      <c r="R3558" s="15" t="s">
        <v>20147</v>
      </c>
      <c r="S3558" s="15" t="s">
        <v>20148</v>
      </c>
      <c r="T3558" s="15" t="s">
        <v>3010</v>
      </c>
      <c r="U3558" s="15" t="s">
        <v>53</v>
      </c>
      <c r="V3558" s="15" t="s">
        <v>45612</v>
      </c>
      <c r="W3558" s="15" t="s">
        <v>3184</v>
      </c>
      <c r="X3558" s="15" t="str">
        <f>_xlfn.XLOOKUP(_LOOKUP[[#This Row],[AdjusterMemberName]],_Adjuster[Adjuster Name],_Adjuster[Email],,0)</f>
        <v>mQualls@knightcompany.com</v>
      </c>
      <c r="Y3558" s="15" t="str">
        <f>_xlfn.XLOOKUP(_LOOKUP[[#This Row],[AdjusterMemberName]],_Adjuster[Adjuster Name],_Adjuster[Phone Number],,0)</f>
        <v>424-559-5436</v>
      </c>
      <c r="Z3558" s="15" t="s">
        <v>20149</v>
      </c>
      <c r="AA35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7438 Remmet Ave, Canoga Park  CA 91303</v>
      </c>
      <c r="AB3558" s="15"/>
    </row>
    <row r="3559" spans="1:28" x14ac:dyDescent="0.3">
      <c r="A3559" s="14">
        <v>1</v>
      </c>
      <c r="B3559" s="14">
        <v>1</v>
      </c>
      <c r="C3559" s="15" t="s">
        <v>23613</v>
      </c>
      <c r="D3559" s="15" t="s">
        <v>23613</v>
      </c>
      <c r="E3559" s="15">
        <v>45536</v>
      </c>
      <c r="F3559" s="15" t="s">
        <v>23614</v>
      </c>
      <c r="G3559" s="15">
        <v>45516</v>
      </c>
      <c r="H3559" s="15">
        <v>45700</v>
      </c>
      <c r="I3559" s="15" t="s">
        <v>23615</v>
      </c>
      <c r="J3559" s="15" t="s">
        <v>23616</v>
      </c>
      <c r="K3559" s="15" t="s">
        <v>45332</v>
      </c>
      <c r="L3559" s="15" t="s">
        <v>270</v>
      </c>
      <c r="M3559" s="15" t="s">
        <v>1961</v>
      </c>
      <c r="N3559" s="14">
        <v>2016</v>
      </c>
      <c r="O3559" s="15" t="s">
        <v>23617</v>
      </c>
      <c r="P3559" s="15" t="s">
        <v>106</v>
      </c>
      <c r="Q3559" s="15" t="s">
        <v>47019</v>
      </c>
      <c r="R3559" s="15" t="s">
        <v>16207</v>
      </c>
      <c r="S3559" s="15" t="s">
        <v>23618</v>
      </c>
      <c r="T3559" s="15" t="s">
        <v>286</v>
      </c>
      <c r="U3559" s="15" t="s">
        <v>53</v>
      </c>
      <c r="V3559" s="15" t="s">
        <v>45658</v>
      </c>
      <c r="W3559" s="15" t="s">
        <v>3307</v>
      </c>
      <c r="X3559" s="15" t="e">
        <f>_xlfn.XLOOKUP(_LOOKUP[[#This Row],[AdjusterMemberName]],_Adjuster[Adjuster Name],_Adjuster[Email],,0)</f>
        <v>#N/A</v>
      </c>
      <c r="Y3559" s="15" t="e">
        <f>_xlfn.XLOOKUP(_LOOKUP[[#This Row],[AdjusterMemberName]],_Adjuster[Adjuster Name],_Adjuster[Phone Number],,0)</f>
        <v>#N/A</v>
      </c>
      <c r="Z3559" s="15" t="s">
        <v>23619</v>
      </c>
      <c r="AA35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2112 W Wardlow Rd Apt B, Long Beach  CA 90810</v>
      </c>
      <c r="AB3559" s="15"/>
    </row>
    <row r="3560" spans="1:28" x14ac:dyDescent="0.3">
      <c r="A3560" s="14">
        <v>1</v>
      </c>
      <c r="B3560" s="14">
        <v>1</v>
      </c>
      <c r="C3560" s="15" t="s">
        <v>13150</v>
      </c>
      <c r="D3560" s="15" t="s">
        <v>13150</v>
      </c>
      <c r="E3560" s="15">
        <v>45535</v>
      </c>
      <c r="F3560" s="15" t="s">
        <v>13152</v>
      </c>
      <c r="G3560" s="15">
        <v>45357</v>
      </c>
      <c r="H3560" s="15">
        <v>45541</v>
      </c>
      <c r="I3560" s="15" t="s">
        <v>20140</v>
      </c>
      <c r="J3560" s="15" t="s">
        <v>20141</v>
      </c>
      <c r="K3560" s="15" t="s">
        <v>45505</v>
      </c>
      <c r="L3560" s="15" t="s">
        <v>536</v>
      </c>
      <c r="M3560" s="15" t="s">
        <v>1381</v>
      </c>
      <c r="N3560" s="14">
        <v>2021</v>
      </c>
      <c r="O3560" s="15" t="s">
        <v>13154</v>
      </c>
      <c r="P3560" s="15" t="s">
        <v>106</v>
      </c>
      <c r="Q3560" s="15" t="s">
        <v>47136</v>
      </c>
      <c r="R3560" s="15" t="s">
        <v>13155</v>
      </c>
      <c r="S3560" s="15" t="s">
        <v>13156</v>
      </c>
      <c r="T3560" s="15" t="s">
        <v>9882</v>
      </c>
      <c r="U3560" s="15" t="s">
        <v>53</v>
      </c>
      <c r="V3560" s="15" t="s">
        <v>46569</v>
      </c>
      <c r="W3560" s="15" t="s">
        <v>3307</v>
      </c>
      <c r="X3560" s="15" t="e">
        <f>_xlfn.XLOOKUP(_LOOKUP[[#This Row],[AdjusterMemberName]],_Adjuster[Adjuster Name],_Adjuster[Email],,0)</f>
        <v>#N/A</v>
      </c>
      <c r="Y3560" s="15" t="e">
        <f>_xlfn.XLOOKUP(_LOOKUP[[#This Row],[AdjusterMemberName]],_Adjuster[Adjuster Name],_Adjuster[Phone Number],,0)</f>
        <v>#N/A</v>
      </c>
      <c r="Z3560" s="15" t="s">
        <v>13157</v>
      </c>
      <c r="AA35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228 S J St, Lompoc  CA 93436</v>
      </c>
      <c r="AB3560" s="15"/>
    </row>
    <row r="3561" spans="1:28" x14ac:dyDescent="0.3">
      <c r="A3561" s="14">
        <v>1</v>
      </c>
      <c r="B3561" s="14">
        <v>1</v>
      </c>
      <c r="C3561" s="15" t="s">
        <v>20150</v>
      </c>
      <c r="D3561" s="15" t="s">
        <v>20150</v>
      </c>
      <c r="E3561" s="15">
        <v>45535</v>
      </c>
      <c r="F3561" s="15" t="s">
        <v>20151</v>
      </c>
      <c r="G3561" s="15">
        <v>45503</v>
      </c>
      <c r="H3561" s="15">
        <v>45687</v>
      </c>
      <c r="I3561" s="15" t="s">
        <v>20152</v>
      </c>
      <c r="J3561" s="15" t="s">
        <v>20153</v>
      </c>
      <c r="K3561" s="15" t="s">
        <v>45838</v>
      </c>
      <c r="L3561" s="15" t="s">
        <v>270</v>
      </c>
      <c r="M3561" s="15" t="s">
        <v>16189</v>
      </c>
      <c r="N3561" s="14">
        <v>2024</v>
      </c>
      <c r="O3561" s="15" t="s">
        <v>20154</v>
      </c>
      <c r="P3561" s="15" t="s">
        <v>106</v>
      </c>
      <c r="Q3561" s="15" t="s">
        <v>47019</v>
      </c>
      <c r="R3561" s="15" t="s">
        <v>2380</v>
      </c>
      <c r="S3561" s="15" t="s">
        <v>20155</v>
      </c>
      <c r="T3561" s="15" t="s">
        <v>503</v>
      </c>
      <c r="U3561" s="15" t="s">
        <v>53</v>
      </c>
      <c r="V3561" s="15" t="s">
        <v>46568</v>
      </c>
      <c r="W3561" s="15" t="s">
        <v>1357</v>
      </c>
      <c r="X3561" s="15" t="str">
        <f>_xlfn.XLOOKUP(_LOOKUP[[#This Row],[AdjusterMemberName]],_Adjuster[Adjuster Name],_Adjuster[Email],,0)</f>
        <v>jRivera1@knightcompany.com</v>
      </c>
      <c r="Y3561" s="15" t="str">
        <f>_xlfn.XLOOKUP(_LOOKUP[[#This Row],[AdjusterMemberName]],_Adjuster[Adjuster Name],_Adjuster[Phone Number],,0)</f>
        <v>424-559-5239</v>
      </c>
      <c r="Z3561" s="15" t="s">
        <v>20156</v>
      </c>
      <c r="AA35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7767 La Riviera Dr Apt 139, Sacramento  CA 95826</v>
      </c>
      <c r="AB3561" s="15"/>
    </row>
    <row r="3562" spans="1:28" x14ac:dyDescent="0.3">
      <c r="A3562" s="14">
        <v>1</v>
      </c>
      <c r="B3562" s="14">
        <v>1</v>
      </c>
      <c r="C3562" s="15" t="s">
        <v>20176</v>
      </c>
      <c r="D3562" s="15" t="s">
        <v>20176</v>
      </c>
      <c r="E3562" s="15">
        <v>45535</v>
      </c>
      <c r="F3562" s="15" t="s">
        <v>20177</v>
      </c>
      <c r="G3562" s="15">
        <v>45435</v>
      </c>
      <c r="H3562" s="15">
        <v>45619</v>
      </c>
      <c r="I3562" s="15" t="s">
        <v>20178</v>
      </c>
      <c r="J3562" s="15" t="s">
        <v>20179</v>
      </c>
      <c r="K3562" s="15" t="s">
        <v>46179</v>
      </c>
      <c r="L3562" s="15" t="s">
        <v>128</v>
      </c>
      <c r="M3562" s="15" t="s">
        <v>129</v>
      </c>
      <c r="N3562" s="14">
        <v>2024</v>
      </c>
      <c r="O3562" s="15" t="s">
        <v>20180</v>
      </c>
      <c r="P3562" s="15" t="s">
        <v>106</v>
      </c>
      <c r="Q3562" s="15" t="s">
        <v>47102</v>
      </c>
      <c r="R3562" s="15" t="s">
        <v>20181</v>
      </c>
      <c r="S3562" s="15" t="s">
        <v>20182</v>
      </c>
      <c r="T3562" s="15" t="s">
        <v>530</v>
      </c>
      <c r="U3562" s="15" t="s">
        <v>53</v>
      </c>
      <c r="V3562" s="15" t="s">
        <v>45603</v>
      </c>
      <c r="W3562" s="15" t="s">
        <v>3114</v>
      </c>
      <c r="X3562" s="15" t="str">
        <f>_xlfn.XLOOKUP(_LOOKUP[[#This Row],[AdjusterMemberName]],_Adjuster[Adjuster Name],_Adjuster[Email],,0)</f>
        <v>eExmundo@knightcompany.com</v>
      </c>
      <c r="Y3562" s="15" t="str">
        <f>_xlfn.XLOOKUP(_LOOKUP[[#This Row],[AdjusterMemberName]],_Adjuster[Adjuster Name],_Adjuster[Phone Number],,0)</f>
        <v>424-559-5400</v>
      </c>
      <c r="Z3562" s="15" t="s">
        <v>20183</v>
      </c>
      <c r="AA35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13357 1St Ave, Victorville  CA 92395</v>
      </c>
      <c r="AB3562" s="15"/>
    </row>
    <row r="3563" spans="1:28" x14ac:dyDescent="0.3">
      <c r="A3563" s="14">
        <v>1</v>
      </c>
      <c r="B3563" s="14">
        <v>1</v>
      </c>
      <c r="C3563" s="15" t="s">
        <v>20284</v>
      </c>
      <c r="D3563" s="15" t="s">
        <v>20285</v>
      </c>
      <c r="E3563" s="15">
        <v>45535</v>
      </c>
      <c r="F3563" s="15" t="s">
        <v>20286</v>
      </c>
      <c r="G3563" s="15">
        <v>45494</v>
      </c>
      <c r="H3563" s="15">
        <v>45678</v>
      </c>
      <c r="I3563" s="15" t="s">
        <v>20287</v>
      </c>
      <c r="J3563" s="15" t="s">
        <v>20288</v>
      </c>
      <c r="K3563" s="15" t="s">
        <v>45429</v>
      </c>
      <c r="L3563" s="15" t="s">
        <v>270</v>
      </c>
      <c r="M3563" s="15" t="s">
        <v>452</v>
      </c>
      <c r="N3563" s="14">
        <v>2023</v>
      </c>
      <c r="O3563" s="15" t="s">
        <v>20289</v>
      </c>
      <c r="P3563" s="15" t="s">
        <v>106</v>
      </c>
      <c r="Q3563" s="15" t="s">
        <v>47092</v>
      </c>
      <c r="R3563" s="15" t="s">
        <v>20290</v>
      </c>
      <c r="S3563" s="15" t="s">
        <v>20291</v>
      </c>
      <c r="T3563" s="15" t="s">
        <v>2950</v>
      </c>
      <c r="U3563" s="15" t="s">
        <v>53</v>
      </c>
      <c r="V3563" s="15" t="s">
        <v>45514</v>
      </c>
      <c r="W3563" s="15" t="s">
        <v>1624</v>
      </c>
      <c r="X3563" s="15" t="e">
        <f>_xlfn.XLOOKUP(_LOOKUP[[#This Row],[AdjusterMemberName]],_Adjuster[Adjuster Name],_Adjuster[Email],,0)</f>
        <v>#N/A</v>
      </c>
      <c r="Y3563" s="15" t="e">
        <f>_xlfn.XLOOKUP(_LOOKUP[[#This Row],[AdjusterMemberName]],_Adjuster[Adjuster Name],_Adjuster[Phone Number],,0)</f>
        <v>#N/A</v>
      </c>
      <c r="Z3563" s="15" t="s">
        <v>20292</v>
      </c>
      <c r="AA35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13341 Cornelius St, Pacoima  CA 91331</v>
      </c>
      <c r="AB3563" s="15"/>
    </row>
    <row r="3564" spans="1:28" x14ac:dyDescent="0.3">
      <c r="A3564" s="14">
        <v>1</v>
      </c>
      <c r="B3564" s="14">
        <v>1</v>
      </c>
      <c r="C3564" s="15" t="s">
        <v>20317</v>
      </c>
      <c r="D3564" s="15" t="s">
        <v>20317</v>
      </c>
      <c r="E3564" s="15">
        <v>45535</v>
      </c>
      <c r="F3564" s="15" t="s">
        <v>20318</v>
      </c>
      <c r="G3564" s="15">
        <v>45496</v>
      </c>
      <c r="H3564" s="15">
        <v>45680</v>
      </c>
      <c r="I3564" s="15" t="s">
        <v>20319</v>
      </c>
      <c r="J3564" s="15" t="s">
        <v>20320</v>
      </c>
      <c r="K3564" s="15" t="s">
        <v>45559</v>
      </c>
      <c r="L3564" s="15" t="s">
        <v>139</v>
      </c>
      <c r="M3564" s="15" t="s">
        <v>470</v>
      </c>
      <c r="N3564" s="14">
        <v>2015</v>
      </c>
      <c r="O3564" s="15" t="s">
        <v>20321</v>
      </c>
      <c r="P3564" s="15" t="s">
        <v>106</v>
      </c>
      <c r="Q3564" s="15" t="s">
        <v>47019</v>
      </c>
      <c r="R3564" s="15" t="s">
        <v>17065</v>
      </c>
      <c r="S3564" s="15" t="s">
        <v>20322</v>
      </c>
      <c r="T3564" s="15" t="s">
        <v>18652</v>
      </c>
      <c r="U3564" s="15" t="s">
        <v>53</v>
      </c>
      <c r="V3564" s="15" t="s">
        <v>45662</v>
      </c>
      <c r="W3564" s="15" t="s">
        <v>367</v>
      </c>
      <c r="X3564" s="15" t="str">
        <f>_xlfn.XLOOKUP(_LOOKUP[[#This Row],[AdjusterMemberName]],_Adjuster[Adjuster Name],_Adjuster[Email],,0)</f>
        <v>dHernandez4@knightcompany.com</v>
      </c>
      <c r="Y3564" s="15" t="str">
        <f>_xlfn.XLOOKUP(_LOOKUP[[#This Row],[AdjusterMemberName]],_Adjuster[Adjuster Name],_Adjuster[Phone Number],,0)</f>
        <v>323-315-7819</v>
      </c>
      <c r="Z3564" s="15" t="s">
        <v>20323</v>
      </c>
      <c r="AA35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802 S Fresno St, Commerce  CA 90023</v>
      </c>
      <c r="AB3564" s="15"/>
    </row>
    <row r="3565" spans="1:28" x14ac:dyDescent="0.3">
      <c r="A3565" s="14">
        <v>1</v>
      </c>
      <c r="B3565" s="14">
        <v>1</v>
      </c>
      <c r="C3565" s="15" t="s">
        <v>6364</v>
      </c>
      <c r="D3565" s="15" t="s">
        <v>6364</v>
      </c>
      <c r="E3565" s="15">
        <v>45535</v>
      </c>
      <c r="F3565" s="15" t="s">
        <v>20339</v>
      </c>
      <c r="G3565" s="15">
        <v>45405</v>
      </c>
      <c r="H3565" s="15">
        <v>45588</v>
      </c>
      <c r="I3565" s="15" t="s">
        <v>20340</v>
      </c>
      <c r="J3565" s="15" t="s">
        <v>20341</v>
      </c>
      <c r="K3565" s="15" t="s">
        <v>45407</v>
      </c>
      <c r="L3565" s="15" t="s">
        <v>139</v>
      </c>
      <c r="M3565" s="15" t="s">
        <v>797</v>
      </c>
      <c r="N3565" s="14">
        <v>2019</v>
      </c>
      <c r="O3565" s="15" t="s">
        <v>20342</v>
      </c>
      <c r="P3565" s="15" t="s">
        <v>106</v>
      </c>
      <c r="Q3565" s="15" t="s">
        <v>47081</v>
      </c>
      <c r="R3565" s="15" t="s">
        <v>6369</v>
      </c>
      <c r="S3565" s="15" t="s">
        <v>6370</v>
      </c>
      <c r="T3565" s="15" t="s">
        <v>308</v>
      </c>
      <c r="U3565" s="15" t="s">
        <v>53</v>
      </c>
      <c r="V3565" s="15" t="s">
        <v>45432</v>
      </c>
      <c r="W3565" s="15" t="s">
        <v>264</v>
      </c>
      <c r="X3565" s="15" t="str">
        <f>_xlfn.XLOOKUP(_LOOKUP[[#This Row],[AdjusterMemberName]],_Adjuster[Adjuster Name],_Adjuster[Email],,0)</f>
        <v>sBonnevie@knightcompany.com</v>
      </c>
      <c r="Y3565" s="15" t="str">
        <f>_xlfn.XLOOKUP(_LOOKUP[[#This Row],[AdjusterMemberName]],_Adjuster[Adjuster Name],_Adjuster[Phone Number],,0)</f>
        <v>323-692-4064</v>
      </c>
      <c r="Z3565" s="15" t="s">
        <v>6371</v>
      </c>
      <c r="AA35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10190 Medallion Pl, Riverside  CA 92503</v>
      </c>
      <c r="AB3565" s="15">
        <v>45562</v>
      </c>
    </row>
    <row r="3566" spans="1:28" x14ac:dyDescent="0.3">
      <c r="A3566" s="14">
        <v>0</v>
      </c>
      <c r="B3566" s="14">
        <v>1</v>
      </c>
      <c r="C3566" s="15" t="s">
        <v>20352</v>
      </c>
      <c r="D3566" s="15" t="s">
        <v>20352</v>
      </c>
      <c r="E3566" s="15">
        <v>45535</v>
      </c>
      <c r="F3566" s="15" t="s">
        <v>20353</v>
      </c>
      <c r="G3566" s="15"/>
      <c r="H3566" s="15"/>
      <c r="I3566" s="15" t="s">
        <v>20354</v>
      </c>
      <c r="J3566" s="15" t="s">
        <v>20355</v>
      </c>
      <c r="K3566" s="15" t="s">
        <v>45481</v>
      </c>
      <c r="L3566" s="15" t="s">
        <v>128</v>
      </c>
      <c r="M3566" s="15" t="s">
        <v>11746</v>
      </c>
      <c r="N3566" s="14">
        <v>2017</v>
      </c>
      <c r="O3566" s="15" t="s">
        <v>20356</v>
      </c>
      <c r="P3566" s="15" t="s">
        <v>106</v>
      </c>
      <c r="Q3566" s="15"/>
      <c r="R3566" s="15"/>
      <c r="S3566" s="15"/>
      <c r="T3566" s="15"/>
      <c r="U3566" s="15"/>
      <c r="V3566" s="15"/>
      <c r="W3566" s="15" t="s">
        <v>850</v>
      </c>
      <c r="X3566" s="15" t="e">
        <f>_xlfn.XLOOKUP(_LOOKUP[[#This Row],[AdjusterMemberName]],_Adjuster[Adjuster Name],_Adjuster[Email],,0)</f>
        <v>#N/A</v>
      </c>
      <c r="Y3566" s="15" t="e">
        <f>_xlfn.XLOOKUP(_LOOKUP[[#This Row],[AdjusterMemberName]],_Adjuster[Adjuster Name],_Adjuster[Phone Number],,0)</f>
        <v>#N/A</v>
      </c>
      <c r="Z3566" s="15"/>
      <c r="AA3566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3566" s="15"/>
    </row>
    <row r="3567" spans="1:28" x14ac:dyDescent="0.3">
      <c r="A3567" s="14">
        <v>1</v>
      </c>
      <c r="B3567" s="14">
        <v>1</v>
      </c>
      <c r="C3567" s="15" t="s">
        <v>20080</v>
      </c>
      <c r="D3567" s="15" t="s">
        <v>20081</v>
      </c>
      <c r="E3567" s="15">
        <v>45534</v>
      </c>
      <c r="F3567" s="15" t="s">
        <v>20082</v>
      </c>
      <c r="G3567" s="15">
        <v>45383</v>
      </c>
      <c r="H3567" s="15">
        <v>45566</v>
      </c>
      <c r="I3567" s="15" t="s">
        <v>20083</v>
      </c>
      <c r="J3567" s="15" t="s">
        <v>20084</v>
      </c>
      <c r="K3567" s="15" t="s">
        <v>45486</v>
      </c>
      <c r="L3567" s="15" t="s">
        <v>201</v>
      </c>
      <c r="M3567" s="15" t="s">
        <v>20085</v>
      </c>
      <c r="N3567" s="14">
        <v>2014</v>
      </c>
      <c r="O3567" s="15" t="s">
        <v>20086</v>
      </c>
      <c r="P3567" s="15" t="s">
        <v>106</v>
      </c>
      <c r="Q3567" s="15" t="s">
        <v>119</v>
      </c>
      <c r="R3567" s="15" t="s">
        <v>17930</v>
      </c>
      <c r="S3567" s="15" t="s">
        <v>20087</v>
      </c>
      <c r="T3567" s="15" t="s">
        <v>6143</v>
      </c>
      <c r="U3567" s="15" t="s">
        <v>53</v>
      </c>
      <c r="V3567" s="15" t="s">
        <v>45445</v>
      </c>
      <c r="W3567" s="15" t="s">
        <v>850</v>
      </c>
      <c r="X3567" s="15" t="e">
        <f>_xlfn.XLOOKUP(_LOOKUP[[#This Row],[AdjusterMemberName]],_Adjuster[Adjuster Name],_Adjuster[Email],,0)</f>
        <v>#N/A</v>
      </c>
      <c r="Y3567" s="15" t="e">
        <f>_xlfn.XLOOKUP(_LOOKUP[[#This Row],[AdjusterMemberName]],_Adjuster[Adjuster Name],_Adjuster[Phone Number],,0)</f>
        <v>#N/A</v>
      </c>
      <c r="Z3567" s="15" t="s">
        <v>20088</v>
      </c>
      <c r="AA35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34870 County Line Rd, Yucaipa  CA 92399</v>
      </c>
      <c r="AB3567" s="15">
        <v>45416</v>
      </c>
    </row>
    <row r="3568" spans="1:28" x14ac:dyDescent="0.3">
      <c r="A3568" s="14">
        <v>1</v>
      </c>
      <c r="B3568" s="14">
        <v>1</v>
      </c>
      <c r="C3568" s="15" t="s">
        <v>20192</v>
      </c>
      <c r="D3568" s="15" t="s">
        <v>20192</v>
      </c>
      <c r="E3568" s="15">
        <v>45534</v>
      </c>
      <c r="F3568" s="15" t="s">
        <v>20193</v>
      </c>
      <c r="G3568" s="15">
        <v>45531</v>
      </c>
      <c r="H3568" s="15">
        <v>45715</v>
      </c>
      <c r="I3568" s="15" t="s">
        <v>20194</v>
      </c>
      <c r="J3568" s="15" t="s">
        <v>20195</v>
      </c>
      <c r="K3568" s="15" t="s">
        <v>46137</v>
      </c>
      <c r="L3568" s="15" t="s">
        <v>128</v>
      </c>
      <c r="M3568" s="15" t="s">
        <v>170</v>
      </c>
      <c r="N3568" s="14">
        <v>2021</v>
      </c>
      <c r="O3568" s="15" t="s">
        <v>20196</v>
      </c>
      <c r="P3568" s="15" t="s">
        <v>106</v>
      </c>
      <c r="Q3568" s="15" t="s">
        <v>47019</v>
      </c>
      <c r="R3568" s="15" t="s">
        <v>20197</v>
      </c>
      <c r="S3568" s="15" t="s">
        <v>20198</v>
      </c>
      <c r="T3568" s="15" t="s">
        <v>20199</v>
      </c>
      <c r="U3568" s="15" t="s">
        <v>53</v>
      </c>
      <c r="V3568" s="15" t="s">
        <v>46567</v>
      </c>
      <c r="W3568" s="15" t="s">
        <v>850</v>
      </c>
      <c r="X3568" s="15" t="e">
        <f>_xlfn.XLOOKUP(_LOOKUP[[#This Row],[AdjusterMemberName]],_Adjuster[Adjuster Name],_Adjuster[Email],,0)</f>
        <v>#N/A</v>
      </c>
      <c r="Y3568" s="15" t="e">
        <f>_xlfn.XLOOKUP(_LOOKUP[[#This Row],[AdjusterMemberName]],_Adjuster[Adjuster Name],_Adjuster[Phone Number],,0)</f>
        <v>#N/A</v>
      </c>
      <c r="Z3568" s="15" t="s">
        <v>20200</v>
      </c>
      <c r="AA35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2688 Elm St, Live Oak  CA 95953</v>
      </c>
      <c r="AB3568" s="15"/>
    </row>
    <row r="3569" spans="1:28" x14ac:dyDescent="0.3">
      <c r="A3569" s="14">
        <v>1</v>
      </c>
      <c r="B3569" s="14">
        <v>1</v>
      </c>
      <c r="C3569" s="15" t="s">
        <v>20225</v>
      </c>
      <c r="D3569" s="15" t="s">
        <v>20225</v>
      </c>
      <c r="E3569" s="15">
        <v>45534</v>
      </c>
      <c r="F3569" s="15" t="s">
        <v>20226</v>
      </c>
      <c r="G3569" s="15">
        <v>45521</v>
      </c>
      <c r="H3569" s="15">
        <v>45705</v>
      </c>
      <c r="I3569" s="15" t="s">
        <v>20227</v>
      </c>
      <c r="J3569" s="15" t="s">
        <v>20228</v>
      </c>
      <c r="K3569" s="15" t="s">
        <v>45846</v>
      </c>
      <c r="L3569" s="15" t="s">
        <v>103</v>
      </c>
      <c r="M3569" s="15" t="s">
        <v>1292</v>
      </c>
      <c r="N3569" s="14">
        <v>2021</v>
      </c>
      <c r="O3569" s="15" t="s">
        <v>20229</v>
      </c>
      <c r="P3569" s="15" t="s">
        <v>106</v>
      </c>
      <c r="Q3569" s="15" t="s">
        <v>47065</v>
      </c>
      <c r="R3569" s="15" t="s">
        <v>20230</v>
      </c>
      <c r="S3569" s="15" t="s">
        <v>20231</v>
      </c>
      <c r="T3569" s="15" t="s">
        <v>8399</v>
      </c>
      <c r="U3569" s="15" t="s">
        <v>53</v>
      </c>
      <c r="V3569" s="15" t="s">
        <v>46120</v>
      </c>
      <c r="W3569" s="15" t="s">
        <v>1357</v>
      </c>
      <c r="X3569" s="15" t="str">
        <f>_xlfn.XLOOKUP(_LOOKUP[[#This Row],[AdjusterMemberName]],_Adjuster[Adjuster Name],_Adjuster[Email],,0)</f>
        <v>jRivera1@knightcompany.com</v>
      </c>
      <c r="Y3569" s="15" t="str">
        <f>_xlfn.XLOOKUP(_LOOKUP[[#This Row],[AdjusterMemberName]],_Adjuster[Adjuster Name],_Adjuster[Phone Number],,0)</f>
        <v>424-559-5239</v>
      </c>
      <c r="Z3569" s="15" t="s">
        <v>20232</v>
      </c>
      <c r="AA35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1735 Biscayne St Unit 239, Santa Maria  CA 93458</v>
      </c>
      <c r="AB3569" s="15">
        <v>45565</v>
      </c>
    </row>
    <row r="3570" spans="1:28" x14ac:dyDescent="0.3">
      <c r="A3570" s="14">
        <v>1</v>
      </c>
      <c r="B3570" s="14">
        <v>1</v>
      </c>
      <c r="C3570" s="15" t="s">
        <v>10279</v>
      </c>
      <c r="D3570" s="15" t="s">
        <v>10279</v>
      </c>
      <c r="E3570" s="15">
        <v>45534</v>
      </c>
      <c r="F3570" s="15" t="s">
        <v>20324</v>
      </c>
      <c r="G3570" s="15">
        <v>45383</v>
      </c>
      <c r="H3570" s="15">
        <v>45566</v>
      </c>
      <c r="I3570" s="15" t="s">
        <v>20325</v>
      </c>
      <c r="J3570" s="15" t="s">
        <v>20326</v>
      </c>
      <c r="K3570" s="15" t="s">
        <v>45339</v>
      </c>
      <c r="L3570" s="15" t="s">
        <v>128</v>
      </c>
      <c r="M3570" s="15" t="s">
        <v>909</v>
      </c>
      <c r="N3570" s="14">
        <v>2024</v>
      </c>
      <c r="O3570" s="15" t="s">
        <v>20327</v>
      </c>
      <c r="P3570" s="15" t="s">
        <v>106</v>
      </c>
      <c r="Q3570" s="15" t="s">
        <v>47006</v>
      </c>
      <c r="R3570" s="15" t="s">
        <v>20328</v>
      </c>
      <c r="S3570" s="15" t="s">
        <v>20329</v>
      </c>
      <c r="T3570" s="15" t="s">
        <v>109</v>
      </c>
      <c r="U3570" s="15" t="s">
        <v>53</v>
      </c>
      <c r="V3570" s="15" t="s">
        <v>45418</v>
      </c>
      <c r="W3570" s="15" t="s">
        <v>3307</v>
      </c>
      <c r="X3570" s="15" t="e">
        <f>_xlfn.XLOOKUP(_LOOKUP[[#This Row],[AdjusterMemberName]],_Adjuster[Adjuster Name],_Adjuster[Email],,0)</f>
        <v>#N/A</v>
      </c>
      <c r="Y3570" s="15" t="e">
        <f>_xlfn.XLOOKUP(_LOOKUP[[#This Row],[AdjusterMemberName]],_Adjuster[Adjuster Name],_Adjuster[Phone Number],,0)</f>
        <v>#N/A</v>
      </c>
      <c r="Z3570" s="15" t="s">
        <v>20330</v>
      </c>
      <c r="AA35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25481 Copperleaf Ct, Murrieta  CA 92563</v>
      </c>
      <c r="AB3570" s="15">
        <v>45536</v>
      </c>
    </row>
    <row r="3571" spans="1:28" x14ac:dyDescent="0.3">
      <c r="A3571" s="14">
        <v>1</v>
      </c>
      <c r="B3571" s="14">
        <v>1</v>
      </c>
      <c r="C3571" s="15" t="s">
        <v>20495</v>
      </c>
      <c r="D3571" s="15" t="s">
        <v>20495</v>
      </c>
      <c r="E3571" s="15">
        <v>45534</v>
      </c>
      <c r="F3571" s="15" t="s">
        <v>20496</v>
      </c>
      <c r="G3571" s="15">
        <v>45488</v>
      </c>
      <c r="H3571" s="15">
        <v>45672</v>
      </c>
      <c r="I3571" s="15" t="s">
        <v>20497</v>
      </c>
      <c r="J3571" s="15" t="s">
        <v>20498</v>
      </c>
      <c r="K3571" s="15" t="s">
        <v>45477</v>
      </c>
      <c r="L3571" s="15" t="s">
        <v>128</v>
      </c>
      <c r="M3571" s="15" t="s">
        <v>836</v>
      </c>
      <c r="N3571" s="14">
        <v>2016</v>
      </c>
      <c r="O3571" s="15" t="s">
        <v>20499</v>
      </c>
      <c r="P3571" s="15" t="s">
        <v>106</v>
      </c>
      <c r="Q3571" s="15" t="s">
        <v>47073</v>
      </c>
      <c r="R3571" s="15" t="s">
        <v>7656</v>
      </c>
      <c r="S3571" s="15" t="s">
        <v>20500</v>
      </c>
      <c r="T3571" s="15" t="s">
        <v>174</v>
      </c>
      <c r="U3571" s="15" t="s">
        <v>53</v>
      </c>
      <c r="V3571" s="15" t="s">
        <v>45425</v>
      </c>
      <c r="W3571" s="15" t="s">
        <v>3307</v>
      </c>
      <c r="X3571" s="15" t="e">
        <f>_xlfn.XLOOKUP(_LOOKUP[[#This Row],[AdjusterMemberName]],_Adjuster[Adjuster Name],_Adjuster[Email],,0)</f>
        <v>#N/A</v>
      </c>
      <c r="Y3571" s="15" t="e">
        <f>_xlfn.XLOOKUP(_LOOKUP[[#This Row],[AdjusterMemberName]],_Adjuster[Adjuster Name],_Adjuster[Phone Number],,0)</f>
        <v>#N/A</v>
      </c>
      <c r="Z3571" s="15" t="s">
        <v>20501</v>
      </c>
      <c r="AA35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3106 W 27Th St Apt 3106, Los Angeles  CA 90018</v>
      </c>
      <c r="AB3571" s="15"/>
    </row>
    <row r="3572" spans="1:28" x14ac:dyDescent="0.3">
      <c r="A3572" s="14">
        <v>1</v>
      </c>
      <c r="B3572" s="14">
        <v>1</v>
      </c>
      <c r="C3572" s="15" t="s">
        <v>20895</v>
      </c>
      <c r="D3572" s="15" t="s">
        <v>20895</v>
      </c>
      <c r="E3572" s="15">
        <v>45534</v>
      </c>
      <c r="F3572" s="15" t="s">
        <v>20896</v>
      </c>
      <c r="G3572" s="15">
        <v>45530</v>
      </c>
      <c r="H3572" s="15">
        <v>45714</v>
      </c>
      <c r="I3572" s="15" t="s">
        <v>20897</v>
      </c>
      <c r="J3572" s="15" t="s">
        <v>20898</v>
      </c>
      <c r="K3572" s="15" t="s">
        <v>45397</v>
      </c>
      <c r="L3572" s="15" t="s">
        <v>139</v>
      </c>
      <c r="M3572" s="15" t="s">
        <v>1219</v>
      </c>
      <c r="N3572" s="14">
        <v>2018</v>
      </c>
      <c r="O3572" s="15" t="s">
        <v>20899</v>
      </c>
      <c r="P3572" s="15" t="s">
        <v>106</v>
      </c>
      <c r="Q3572" s="15" t="s">
        <v>47095</v>
      </c>
      <c r="R3572" s="15" t="s">
        <v>20900</v>
      </c>
      <c r="S3572" s="15" t="s">
        <v>20901</v>
      </c>
      <c r="T3572" s="15" t="s">
        <v>2431</v>
      </c>
      <c r="U3572" s="15" t="s">
        <v>53</v>
      </c>
      <c r="V3572" s="15" t="s">
        <v>45576</v>
      </c>
      <c r="W3572" s="15" t="s">
        <v>264</v>
      </c>
      <c r="X3572" s="15" t="str">
        <f>_xlfn.XLOOKUP(_LOOKUP[[#This Row],[AdjusterMemberName]],_Adjuster[Adjuster Name],_Adjuster[Email],,0)</f>
        <v>sBonnevie@knightcompany.com</v>
      </c>
      <c r="Y3572" s="15" t="str">
        <f>_xlfn.XLOOKUP(_LOOKUP[[#This Row],[AdjusterMemberName]],_Adjuster[Adjuster Name],_Adjuster[Phone Number],,0)</f>
        <v>323-692-4064</v>
      </c>
      <c r="Z3572" s="15" t="s">
        <v>20902</v>
      </c>
      <c r="AA35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395 E 8Th St, Pomona  CA 91766</v>
      </c>
      <c r="AB3572" s="15">
        <v>45594</v>
      </c>
    </row>
    <row r="3573" spans="1:28" x14ac:dyDescent="0.3">
      <c r="A3573" s="14">
        <v>1</v>
      </c>
      <c r="B3573" s="14">
        <v>1</v>
      </c>
      <c r="C3573" s="15" t="s">
        <v>21085</v>
      </c>
      <c r="D3573" s="15" t="s">
        <v>21085</v>
      </c>
      <c r="E3573" s="15">
        <v>45534</v>
      </c>
      <c r="F3573" s="15" t="s">
        <v>21086</v>
      </c>
      <c r="G3573" s="15">
        <v>45502</v>
      </c>
      <c r="H3573" s="15">
        <v>45686</v>
      </c>
      <c r="I3573" s="15" t="s">
        <v>21087</v>
      </c>
      <c r="J3573" s="15" t="s">
        <v>21088</v>
      </c>
      <c r="K3573" s="15" t="s">
        <v>45332</v>
      </c>
      <c r="L3573" s="15" t="s">
        <v>281</v>
      </c>
      <c r="M3573" s="15" t="s">
        <v>526</v>
      </c>
      <c r="N3573" s="14">
        <v>2022</v>
      </c>
      <c r="O3573" s="15" t="s">
        <v>21089</v>
      </c>
      <c r="P3573" s="15" t="s">
        <v>106</v>
      </c>
      <c r="Q3573" s="15" t="s">
        <v>47006</v>
      </c>
      <c r="R3573" s="15" t="s">
        <v>2006</v>
      </c>
      <c r="S3573" s="15" t="s">
        <v>21090</v>
      </c>
      <c r="T3573" s="15" t="s">
        <v>2237</v>
      </c>
      <c r="U3573" s="15" t="s">
        <v>53</v>
      </c>
      <c r="V3573" s="15" t="s">
        <v>45384</v>
      </c>
      <c r="W3573" s="15" t="s">
        <v>1624</v>
      </c>
      <c r="X3573" s="15" t="e">
        <f>_xlfn.XLOOKUP(_LOOKUP[[#This Row],[AdjusterMemberName]],_Adjuster[Adjuster Name],_Adjuster[Email],,0)</f>
        <v>#N/A</v>
      </c>
      <c r="Y3573" s="15" t="e">
        <f>_xlfn.XLOOKUP(_LOOKUP[[#This Row],[AdjusterMemberName]],_Adjuster[Adjuster Name],_Adjuster[Phone Number],,0)</f>
        <v>#N/A</v>
      </c>
      <c r="Z3573" s="15" t="s">
        <v>21091</v>
      </c>
      <c r="AA35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17955 Avery St, Adelanto  CA 92301</v>
      </c>
      <c r="AB3573" s="15">
        <v>45567</v>
      </c>
    </row>
    <row r="3574" spans="1:28" x14ac:dyDescent="0.3">
      <c r="A3574" s="14">
        <v>1</v>
      </c>
      <c r="B3574" s="14">
        <v>1</v>
      </c>
      <c r="C3574" s="15" t="s">
        <v>36568</v>
      </c>
      <c r="D3574" s="15" t="s">
        <v>36569</v>
      </c>
      <c r="E3574" s="15">
        <v>45534</v>
      </c>
      <c r="F3574" s="15" t="s">
        <v>36570</v>
      </c>
      <c r="G3574" s="15">
        <v>45516</v>
      </c>
      <c r="H3574" s="15">
        <v>45700</v>
      </c>
      <c r="I3574" s="15" t="s">
        <v>36571</v>
      </c>
      <c r="J3574" s="15" t="s">
        <v>36572</v>
      </c>
      <c r="K3574" s="15" t="s">
        <v>45611</v>
      </c>
      <c r="L3574" s="15" t="s">
        <v>128</v>
      </c>
      <c r="M3574" s="15" t="s">
        <v>2179</v>
      </c>
      <c r="N3574" s="14">
        <v>2006</v>
      </c>
      <c r="O3574" s="15" t="s">
        <v>36573</v>
      </c>
      <c r="P3574" s="15" t="s">
        <v>106</v>
      </c>
      <c r="Q3574" s="15" t="s">
        <v>47065</v>
      </c>
      <c r="R3574" s="15" t="s">
        <v>1429</v>
      </c>
      <c r="S3574" s="15" t="s">
        <v>36574</v>
      </c>
      <c r="T3574" s="15" t="s">
        <v>3342</v>
      </c>
      <c r="U3574" s="15" t="s">
        <v>53</v>
      </c>
      <c r="V3574" s="15" t="s">
        <v>45720</v>
      </c>
      <c r="W3574" s="15" t="s">
        <v>1544</v>
      </c>
      <c r="X3574" s="15" t="str">
        <f>_xlfn.XLOOKUP(_LOOKUP[[#This Row],[AdjusterMemberName]],_Adjuster[Adjuster Name],_Adjuster[Email],,0)</f>
        <v>CRodriguez5@knightcompany.com</v>
      </c>
      <c r="Y3574" s="15" t="str">
        <f>_xlfn.XLOOKUP(_LOOKUP[[#This Row],[AdjusterMemberName]],_Adjuster[Adjuster Name],_Adjuster[Phone Number],,0)</f>
        <v>323-456-1708</v>
      </c>
      <c r="Z3574" s="15" t="s">
        <v>36575</v>
      </c>
      <c r="AA35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2981 Taos Dr, Jurupa Valley  CA 92509</v>
      </c>
      <c r="AB3574" s="15"/>
    </row>
    <row r="3575" spans="1:28" x14ac:dyDescent="0.3">
      <c r="A3575" s="14">
        <v>1</v>
      </c>
      <c r="B3575" s="14">
        <v>1</v>
      </c>
      <c r="C3575" s="15" t="s">
        <v>20024</v>
      </c>
      <c r="D3575" s="15" t="s">
        <v>20025</v>
      </c>
      <c r="E3575" s="15">
        <v>45533</v>
      </c>
      <c r="F3575" s="15" t="s">
        <v>20026</v>
      </c>
      <c r="G3575" s="15">
        <v>45463</v>
      </c>
      <c r="H3575" s="15">
        <v>45646</v>
      </c>
      <c r="I3575" s="15" t="s">
        <v>20027</v>
      </c>
      <c r="J3575" s="15" t="s">
        <v>20028</v>
      </c>
      <c r="K3575" s="15" t="s">
        <v>45489</v>
      </c>
      <c r="L3575" s="15" t="s">
        <v>139</v>
      </c>
      <c r="M3575" s="15" t="s">
        <v>678</v>
      </c>
      <c r="N3575" s="14">
        <v>2023</v>
      </c>
      <c r="O3575" s="15" t="s">
        <v>20029</v>
      </c>
      <c r="P3575" s="15" t="s">
        <v>106</v>
      </c>
      <c r="Q3575" s="15" t="s">
        <v>47076</v>
      </c>
      <c r="R3575" s="15" t="s">
        <v>753</v>
      </c>
      <c r="S3575" s="15" t="s">
        <v>20030</v>
      </c>
      <c r="T3575" s="15" t="s">
        <v>14632</v>
      </c>
      <c r="U3575" s="15" t="s">
        <v>53</v>
      </c>
      <c r="V3575" s="15" t="s">
        <v>46194</v>
      </c>
      <c r="W3575" s="15" t="s">
        <v>264</v>
      </c>
      <c r="X3575" s="15" t="str">
        <f>_xlfn.XLOOKUP(_LOOKUP[[#This Row],[AdjusterMemberName]],_Adjuster[Adjuster Name],_Adjuster[Email],,0)</f>
        <v>sBonnevie@knightcompany.com</v>
      </c>
      <c r="Y3575" s="15" t="str">
        <f>_xlfn.XLOOKUP(_LOOKUP[[#This Row],[AdjusterMemberName]],_Adjuster[Adjuster Name],_Adjuster[Phone Number],,0)</f>
        <v>323-692-4064</v>
      </c>
      <c r="Z3575" s="15" t="s">
        <v>20031</v>
      </c>
      <c r="AA35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13306 Ricks Ranch Rd, Valley Center  CA 92082</v>
      </c>
      <c r="AB3575" s="15"/>
    </row>
    <row r="3576" spans="1:28" x14ac:dyDescent="0.3">
      <c r="A3576" s="14">
        <v>1</v>
      </c>
      <c r="B3576" s="14">
        <v>1</v>
      </c>
      <c r="C3576" s="15" t="s">
        <v>17798</v>
      </c>
      <c r="D3576" s="15" t="s">
        <v>17799</v>
      </c>
      <c r="E3576" s="15">
        <v>45533</v>
      </c>
      <c r="F3576" s="15" t="s">
        <v>17800</v>
      </c>
      <c r="G3576" s="15">
        <v>45419</v>
      </c>
      <c r="H3576" s="15">
        <v>45603</v>
      </c>
      <c r="I3576" s="15" t="s">
        <v>20066</v>
      </c>
      <c r="J3576" s="15" t="s">
        <v>20067</v>
      </c>
      <c r="K3576" s="15" t="s">
        <v>45424</v>
      </c>
      <c r="L3576" s="15" t="s">
        <v>441</v>
      </c>
      <c r="M3576" s="15" t="s">
        <v>1126</v>
      </c>
      <c r="N3576" s="14">
        <v>2022</v>
      </c>
      <c r="O3576" s="15" t="s">
        <v>17803</v>
      </c>
      <c r="P3576" s="15" t="s">
        <v>106</v>
      </c>
      <c r="Q3576" s="15" t="s">
        <v>47176</v>
      </c>
      <c r="R3576" s="15" t="s">
        <v>17804</v>
      </c>
      <c r="S3576" s="15" t="s">
        <v>17805</v>
      </c>
      <c r="T3576" s="15" t="s">
        <v>11815</v>
      </c>
      <c r="U3576" s="15" t="s">
        <v>53</v>
      </c>
      <c r="V3576" s="15" t="s">
        <v>45916</v>
      </c>
      <c r="W3576" s="15" t="s">
        <v>1186</v>
      </c>
      <c r="X3576" s="15" t="str">
        <f>_xlfn.XLOOKUP(_LOOKUP[[#This Row],[AdjusterMemberName]],_Adjuster[Adjuster Name],_Adjuster[Email],,0)</f>
        <v>sAkinleye@knightcompany.com</v>
      </c>
      <c r="Y3576" s="15" t="str">
        <f>_xlfn.XLOOKUP(_LOOKUP[[#This Row],[AdjusterMemberName]],_Adjuster[Adjuster Name],_Adjuster[Phone Number],,0)</f>
        <v>424-559-5280</v>
      </c>
      <c r="Z3576" s="15" t="s">
        <v>17806</v>
      </c>
      <c r="AA35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2395 Magill Ave, Clovis  CA 93611</v>
      </c>
      <c r="AB3576" s="15"/>
    </row>
    <row r="3577" spans="1:28" x14ac:dyDescent="0.3">
      <c r="A3577" s="14">
        <v>1</v>
      </c>
      <c r="B3577" s="14">
        <v>1</v>
      </c>
      <c r="C3577" s="15" t="s">
        <v>20068</v>
      </c>
      <c r="D3577" s="15" t="s">
        <v>20069</v>
      </c>
      <c r="E3577" s="15">
        <v>45533</v>
      </c>
      <c r="F3577" s="15" t="s">
        <v>20070</v>
      </c>
      <c r="G3577" s="15">
        <v>45511</v>
      </c>
      <c r="H3577" s="15">
        <v>45695</v>
      </c>
      <c r="I3577" s="15" t="s">
        <v>20071</v>
      </c>
      <c r="J3577" s="15" t="s">
        <v>20072</v>
      </c>
      <c r="K3577" s="15" t="s">
        <v>46140</v>
      </c>
      <c r="L3577" s="15" t="s">
        <v>419</v>
      </c>
      <c r="M3577" s="15" t="s">
        <v>18253</v>
      </c>
      <c r="N3577" s="14">
        <v>2000</v>
      </c>
      <c r="O3577" s="15" t="s">
        <v>20073</v>
      </c>
      <c r="P3577" s="15" t="s">
        <v>106</v>
      </c>
      <c r="Q3577" s="15" t="s">
        <v>47120</v>
      </c>
      <c r="R3577" s="15" t="s">
        <v>20074</v>
      </c>
      <c r="S3577" s="15" t="s">
        <v>20075</v>
      </c>
      <c r="T3577" s="15" t="s">
        <v>122</v>
      </c>
      <c r="U3577" s="15" t="s">
        <v>53</v>
      </c>
      <c r="V3577" s="15" t="s">
        <v>45784</v>
      </c>
      <c r="W3577" s="15" t="s">
        <v>3307</v>
      </c>
      <c r="X3577" s="15" t="e">
        <f>_xlfn.XLOOKUP(_LOOKUP[[#This Row],[AdjusterMemberName]],_Adjuster[Adjuster Name],_Adjuster[Email],,0)</f>
        <v>#N/A</v>
      </c>
      <c r="Y3577" s="15" t="e">
        <f>_xlfn.XLOOKUP(_LOOKUP[[#This Row],[AdjusterMemberName]],_Adjuster[Adjuster Name],_Adjuster[Phone Number],,0)</f>
        <v>#N/A</v>
      </c>
      <c r="Z3577" s="15" t="s">
        <v>20076</v>
      </c>
      <c r="AA35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604 N Santa Fe St, Hemet  CA 92543</v>
      </c>
      <c r="AB3577" s="15"/>
    </row>
    <row r="3578" spans="1:28" x14ac:dyDescent="0.3">
      <c r="A3578" s="14">
        <v>1</v>
      </c>
      <c r="B3578" s="14">
        <v>1</v>
      </c>
      <c r="C3578" s="15" t="s">
        <v>9867</v>
      </c>
      <c r="D3578" s="15" t="s">
        <v>9867</v>
      </c>
      <c r="E3578" s="15">
        <v>45533</v>
      </c>
      <c r="F3578" s="15" t="s">
        <v>20077</v>
      </c>
      <c r="G3578" s="15">
        <v>45449</v>
      </c>
      <c r="H3578" s="15">
        <v>45632</v>
      </c>
      <c r="I3578" s="15" t="s">
        <v>20078</v>
      </c>
      <c r="J3578" s="15" t="s">
        <v>20079</v>
      </c>
      <c r="K3578" s="15" t="s">
        <v>45732</v>
      </c>
      <c r="L3578" s="15" t="s">
        <v>128</v>
      </c>
      <c r="M3578" s="15" t="s">
        <v>129</v>
      </c>
      <c r="N3578" s="14">
        <v>2017</v>
      </c>
      <c r="O3578" s="15" t="s">
        <v>9871</v>
      </c>
      <c r="P3578" s="15" t="s">
        <v>106</v>
      </c>
      <c r="Q3578" s="15" t="s">
        <v>47095</v>
      </c>
      <c r="R3578" s="15" t="s">
        <v>9872</v>
      </c>
      <c r="S3578" s="15" t="s">
        <v>9873</v>
      </c>
      <c r="T3578" s="15" t="s">
        <v>894</v>
      </c>
      <c r="U3578" s="15" t="s">
        <v>53</v>
      </c>
      <c r="V3578" s="15" t="s">
        <v>45849</v>
      </c>
      <c r="W3578" s="15" t="s">
        <v>850</v>
      </c>
      <c r="X3578" s="15" t="e">
        <f>_xlfn.XLOOKUP(_LOOKUP[[#This Row],[AdjusterMemberName]],_Adjuster[Adjuster Name],_Adjuster[Email],,0)</f>
        <v>#N/A</v>
      </c>
      <c r="Y3578" s="15" t="e">
        <f>_xlfn.XLOOKUP(_LOOKUP[[#This Row],[AdjusterMemberName]],_Adjuster[Adjuster Name],_Adjuster[Phone Number],,0)</f>
        <v>#N/A</v>
      </c>
      <c r="Z3578" s="15" t="s">
        <v>9874</v>
      </c>
      <c r="AA35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4614 33Th St Apt 3, San Diego  CA 92116</v>
      </c>
      <c r="AB3578" s="15"/>
    </row>
    <row r="3579" spans="1:28" x14ac:dyDescent="0.3">
      <c r="A3579" s="14">
        <v>1</v>
      </c>
      <c r="B3579" s="14">
        <v>1</v>
      </c>
      <c r="C3579" s="15" t="s">
        <v>20331</v>
      </c>
      <c r="D3579" s="15" t="s">
        <v>20331</v>
      </c>
      <c r="E3579" s="15">
        <v>45533</v>
      </c>
      <c r="F3579" s="15" t="s">
        <v>20332</v>
      </c>
      <c r="G3579" s="15">
        <v>45503</v>
      </c>
      <c r="H3579" s="15">
        <v>45687</v>
      </c>
      <c r="I3579" s="15" t="s">
        <v>20333</v>
      </c>
      <c r="J3579" s="15" t="s">
        <v>20334</v>
      </c>
      <c r="K3579" s="15" t="s">
        <v>46565</v>
      </c>
      <c r="L3579" s="15" t="s">
        <v>103</v>
      </c>
      <c r="M3579" s="15" t="s">
        <v>304</v>
      </c>
      <c r="N3579" s="14">
        <v>2022</v>
      </c>
      <c r="O3579" s="15" t="s">
        <v>20335</v>
      </c>
      <c r="P3579" s="15" t="s">
        <v>106</v>
      </c>
      <c r="Q3579" s="15" t="s">
        <v>47019</v>
      </c>
      <c r="R3579" s="15" t="s">
        <v>20336</v>
      </c>
      <c r="S3579" s="15" t="s">
        <v>20337</v>
      </c>
      <c r="T3579" s="15" t="s">
        <v>5721</v>
      </c>
      <c r="U3579" s="15" t="s">
        <v>53</v>
      </c>
      <c r="V3579" s="15" t="s">
        <v>45613</v>
      </c>
      <c r="W3579" s="15" t="s">
        <v>3307</v>
      </c>
      <c r="X3579" s="15" t="e">
        <f>_xlfn.XLOOKUP(_LOOKUP[[#This Row],[AdjusterMemberName]],_Adjuster[Adjuster Name],_Adjuster[Email],,0)</f>
        <v>#N/A</v>
      </c>
      <c r="Y3579" s="15" t="e">
        <f>_xlfn.XLOOKUP(_LOOKUP[[#This Row],[AdjusterMemberName]],_Adjuster[Adjuster Name],_Adjuster[Phone Number],,0)</f>
        <v>#N/A</v>
      </c>
      <c r="Z3579" s="15" t="s">
        <v>20338</v>
      </c>
      <c r="AA35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4535 W 163Rd St, Lawndale  CA 90260</v>
      </c>
      <c r="AB3579" s="15"/>
    </row>
    <row r="3580" spans="1:28" x14ac:dyDescent="0.3">
      <c r="A3580" s="14">
        <v>1</v>
      </c>
      <c r="B3580" s="14">
        <v>1</v>
      </c>
      <c r="C3580" s="15" t="s">
        <v>20561</v>
      </c>
      <c r="D3580" s="15" t="s">
        <v>20562</v>
      </c>
      <c r="E3580" s="15">
        <v>45533</v>
      </c>
      <c r="F3580" s="15" t="s">
        <v>20563</v>
      </c>
      <c r="G3580" s="15">
        <v>45518</v>
      </c>
      <c r="H3580" s="15">
        <v>45702</v>
      </c>
      <c r="I3580" s="15" t="s">
        <v>20564</v>
      </c>
      <c r="J3580" s="15" t="s">
        <v>20565</v>
      </c>
      <c r="K3580" s="15" t="s">
        <v>45332</v>
      </c>
      <c r="L3580" s="15" t="s">
        <v>281</v>
      </c>
      <c r="M3580" s="15" t="s">
        <v>3527</v>
      </c>
      <c r="N3580" s="14">
        <v>2018</v>
      </c>
      <c r="O3580" s="15" t="s">
        <v>20566</v>
      </c>
      <c r="P3580" s="15" t="s">
        <v>106</v>
      </c>
      <c r="Q3580" s="15" t="s">
        <v>47019</v>
      </c>
      <c r="R3580" s="15" t="s">
        <v>20567</v>
      </c>
      <c r="S3580" s="15" t="s">
        <v>20568</v>
      </c>
      <c r="T3580" s="15" t="s">
        <v>109</v>
      </c>
      <c r="U3580" s="15" t="s">
        <v>53</v>
      </c>
      <c r="V3580" s="15" t="s">
        <v>45418</v>
      </c>
      <c r="W3580" s="15" t="s">
        <v>1357</v>
      </c>
      <c r="X3580" s="15" t="str">
        <f>_xlfn.XLOOKUP(_LOOKUP[[#This Row],[AdjusterMemberName]],_Adjuster[Adjuster Name],_Adjuster[Email],,0)</f>
        <v>jRivera1@knightcompany.com</v>
      </c>
      <c r="Y3580" s="15" t="str">
        <f>_xlfn.XLOOKUP(_LOOKUP[[#This Row],[AdjusterMemberName]],_Adjuster[Adjuster Name],_Adjuster[Phone Number],,0)</f>
        <v>424-559-5239</v>
      </c>
      <c r="Z3580" s="15" t="s">
        <v>20569</v>
      </c>
      <c r="AA35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25515 Corte Promesa, Murrieta  CA 92563</v>
      </c>
      <c r="AB3580" s="15"/>
    </row>
    <row r="3581" spans="1:28" x14ac:dyDescent="0.3">
      <c r="A3581" s="14">
        <v>1</v>
      </c>
      <c r="B3581" s="14">
        <v>1</v>
      </c>
      <c r="C3581" s="15" t="s">
        <v>19938</v>
      </c>
      <c r="D3581" s="15" t="s">
        <v>19938</v>
      </c>
      <c r="E3581" s="15">
        <v>45532</v>
      </c>
      <c r="F3581" s="15" t="s">
        <v>19939</v>
      </c>
      <c r="G3581" s="15">
        <v>45501</v>
      </c>
      <c r="H3581" s="15">
        <v>45685</v>
      </c>
      <c r="I3581" s="15" t="s">
        <v>19940</v>
      </c>
      <c r="J3581" s="15" t="s">
        <v>19941</v>
      </c>
      <c r="K3581" s="15" t="s">
        <v>45424</v>
      </c>
      <c r="L3581" s="15" t="s">
        <v>128</v>
      </c>
      <c r="M3581" s="15" t="s">
        <v>129</v>
      </c>
      <c r="N3581" s="14">
        <v>2008</v>
      </c>
      <c r="O3581" s="15" t="s">
        <v>19942</v>
      </c>
      <c r="P3581" s="15" t="s">
        <v>106</v>
      </c>
      <c r="Q3581" s="15" t="s">
        <v>47065</v>
      </c>
      <c r="R3581" s="15" t="s">
        <v>3727</v>
      </c>
      <c r="S3581" s="15" t="s">
        <v>19943</v>
      </c>
      <c r="T3581" s="15" t="s">
        <v>4679</v>
      </c>
      <c r="U3581" s="15" t="s">
        <v>53</v>
      </c>
      <c r="V3581" s="15" t="s">
        <v>46073</v>
      </c>
      <c r="W3581" s="15" t="s">
        <v>1357</v>
      </c>
      <c r="X3581" s="15" t="str">
        <f>_xlfn.XLOOKUP(_LOOKUP[[#This Row],[AdjusterMemberName]],_Adjuster[Adjuster Name],_Adjuster[Email],,0)</f>
        <v>jRivera1@knightcompany.com</v>
      </c>
      <c r="Y3581" s="15" t="str">
        <f>_xlfn.XLOOKUP(_LOOKUP[[#This Row],[AdjusterMemberName]],_Adjuster[Adjuster Name],_Adjuster[Phone Number],,0)</f>
        <v>424-559-5239</v>
      </c>
      <c r="Z3581" s="15" t="s">
        <v>19944</v>
      </c>
      <c r="AA35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724 W Rosecrans Ave, Gardena  CA 90247</v>
      </c>
      <c r="AB3581" s="15"/>
    </row>
    <row r="3582" spans="1:28" x14ac:dyDescent="0.3">
      <c r="A3582" s="14">
        <v>1</v>
      </c>
      <c r="B3582" s="14">
        <v>1</v>
      </c>
      <c r="C3582" s="15" t="s">
        <v>19962</v>
      </c>
      <c r="D3582" s="15" t="s">
        <v>19963</v>
      </c>
      <c r="E3582" s="15">
        <v>45532</v>
      </c>
      <c r="F3582" s="15" t="s">
        <v>19964</v>
      </c>
      <c r="G3582" s="15">
        <v>45421</v>
      </c>
      <c r="H3582" s="15">
        <v>45605</v>
      </c>
      <c r="I3582" s="15" t="s">
        <v>19965</v>
      </c>
      <c r="J3582" s="15" t="s">
        <v>19966</v>
      </c>
      <c r="K3582" s="15" t="s">
        <v>45341</v>
      </c>
      <c r="L3582" s="15" t="s">
        <v>103</v>
      </c>
      <c r="M3582" s="15" t="s">
        <v>1503</v>
      </c>
      <c r="N3582" s="14">
        <v>2023</v>
      </c>
      <c r="O3582" s="15" t="s">
        <v>19967</v>
      </c>
      <c r="P3582" s="15" t="s">
        <v>106</v>
      </c>
      <c r="Q3582" s="15" t="s">
        <v>47095</v>
      </c>
      <c r="R3582" s="15" t="s">
        <v>19968</v>
      </c>
      <c r="S3582" s="15" t="s">
        <v>19969</v>
      </c>
      <c r="T3582" s="15" t="s">
        <v>3331</v>
      </c>
      <c r="U3582" s="15" t="s">
        <v>53</v>
      </c>
      <c r="V3582" s="15" t="s">
        <v>46042</v>
      </c>
      <c r="W3582" s="15" t="s">
        <v>195</v>
      </c>
      <c r="X3582" s="15" t="e">
        <f>_xlfn.XLOOKUP(_LOOKUP[[#This Row],[AdjusterMemberName]],_Adjuster[Adjuster Name],_Adjuster[Email],,0)</f>
        <v>#N/A</v>
      </c>
      <c r="Y3582" s="15" t="e">
        <f>_xlfn.XLOOKUP(_LOOKUP[[#This Row],[AdjusterMemberName]],_Adjuster[Adjuster Name],_Adjuster[Phone Number],,0)</f>
        <v>#N/A</v>
      </c>
      <c r="Z3582" s="15" t="s">
        <v>19970</v>
      </c>
      <c r="AA35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455 E Main St, San Jacinto  CA 92583</v>
      </c>
      <c r="AB3582" s="15"/>
    </row>
    <row r="3583" spans="1:28" x14ac:dyDescent="0.3">
      <c r="A3583" s="14">
        <v>1</v>
      </c>
      <c r="B3583" s="14">
        <v>1</v>
      </c>
      <c r="C3583" s="15" t="s">
        <v>19987</v>
      </c>
      <c r="D3583" s="15" t="s">
        <v>19988</v>
      </c>
      <c r="E3583" s="15">
        <v>45532</v>
      </c>
      <c r="F3583" s="15" t="s">
        <v>19989</v>
      </c>
      <c r="G3583" s="15">
        <v>45383</v>
      </c>
      <c r="H3583" s="15">
        <v>45566</v>
      </c>
      <c r="I3583" s="15" t="s">
        <v>19990</v>
      </c>
      <c r="J3583" s="15" t="s">
        <v>19991</v>
      </c>
      <c r="K3583" s="15" t="s">
        <v>46572</v>
      </c>
      <c r="L3583" s="15" t="s">
        <v>806</v>
      </c>
      <c r="M3583" s="15" t="s">
        <v>11093</v>
      </c>
      <c r="N3583" s="14">
        <v>2018</v>
      </c>
      <c r="O3583" s="15" t="s">
        <v>19992</v>
      </c>
      <c r="P3583" s="15" t="s">
        <v>106</v>
      </c>
      <c r="Q3583" s="15" t="s">
        <v>47019</v>
      </c>
      <c r="R3583" s="15" t="s">
        <v>19993</v>
      </c>
      <c r="S3583" s="15" t="s">
        <v>19994</v>
      </c>
      <c r="T3583" s="15" t="s">
        <v>4967</v>
      </c>
      <c r="U3583" s="15" t="s">
        <v>53</v>
      </c>
      <c r="V3583" s="15" t="s">
        <v>45436</v>
      </c>
      <c r="W3583" s="15" t="s">
        <v>3307</v>
      </c>
      <c r="X3583" s="15" t="e">
        <f>_xlfn.XLOOKUP(_LOOKUP[[#This Row],[AdjusterMemberName]],_Adjuster[Adjuster Name],_Adjuster[Email],,0)</f>
        <v>#N/A</v>
      </c>
      <c r="Y3583" s="15" t="e">
        <f>_xlfn.XLOOKUP(_LOOKUP[[#This Row],[AdjusterMemberName]],_Adjuster[Adjuster Name],_Adjuster[Phone Number],,0)</f>
        <v>#N/A</v>
      </c>
      <c r="Z3583" s="15" t="s">
        <v>19995</v>
      </c>
      <c r="AA35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5665 Shull St, Bell Gardens  CA 90201</v>
      </c>
      <c r="AB3583" s="15"/>
    </row>
    <row r="3584" spans="1:28" x14ac:dyDescent="0.3">
      <c r="A3584" s="14">
        <v>1</v>
      </c>
      <c r="B3584" s="14">
        <v>1</v>
      </c>
      <c r="C3584" s="15" t="s">
        <v>19996</v>
      </c>
      <c r="D3584" s="15" t="s">
        <v>19997</v>
      </c>
      <c r="E3584" s="15">
        <v>45532</v>
      </c>
      <c r="F3584" s="15" t="s">
        <v>19998</v>
      </c>
      <c r="G3584" s="15">
        <v>45430</v>
      </c>
      <c r="H3584" s="15">
        <v>45614</v>
      </c>
      <c r="I3584" s="15" t="s">
        <v>19999</v>
      </c>
      <c r="J3584" s="15" t="s">
        <v>20000</v>
      </c>
      <c r="K3584" s="15" t="s">
        <v>45732</v>
      </c>
      <c r="L3584" s="15" t="s">
        <v>314</v>
      </c>
      <c r="M3584" s="15" t="s">
        <v>315</v>
      </c>
      <c r="N3584" s="14">
        <v>2024</v>
      </c>
      <c r="O3584" s="15" t="s">
        <v>20001</v>
      </c>
      <c r="P3584" s="15" t="s">
        <v>106</v>
      </c>
      <c r="Q3584" s="15" t="s">
        <v>47019</v>
      </c>
      <c r="R3584" s="15" t="s">
        <v>20002</v>
      </c>
      <c r="S3584" s="15" t="s">
        <v>20003</v>
      </c>
      <c r="T3584" s="15" t="s">
        <v>612</v>
      </c>
      <c r="U3584" s="15" t="s">
        <v>53</v>
      </c>
      <c r="V3584" s="15" t="s">
        <v>45659</v>
      </c>
      <c r="W3584" s="15" t="s">
        <v>3184</v>
      </c>
      <c r="X3584" s="15" t="str">
        <f>_xlfn.XLOOKUP(_LOOKUP[[#This Row],[AdjusterMemberName]],_Adjuster[Adjuster Name],_Adjuster[Email],,0)</f>
        <v>mQualls@knightcompany.com</v>
      </c>
      <c r="Y3584" s="15" t="str">
        <f>_xlfn.XLOOKUP(_LOOKUP[[#This Row],[AdjusterMemberName]],_Adjuster[Adjuster Name],_Adjuster[Phone Number],,0)</f>
        <v>424-559-5436</v>
      </c>
      <c r="Z3584" s="15" t="s">
        <v>20004</v>
      </c>
      <c r="AA35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1904 W Colegrove Ave, Montebello  CA 90640</v>
      </c>
      <c r="AB3584" s="15"/>
    </row>
    <row r="3585" spans="1:28" x14ac:dyDescent="0.3">
      <c r="A3585" s="14">
        <v>1</v>
      </c>
      <c r="B3585" s="14">
        <v>1</v>
      </c>
      <c r="C3585" s="15" t="s">
        <v>20005</v>
      </c>
      <c r="D3585" s="15" t="s">
        <v>20006</v>
      </c>
      <c r="E3585" s="15">
        <v>45532</v>
      </c>
      <c r="F3585" s="15" t="s">
        <v>20007</v>
      </c>
      <c r="G3585" s="15">
        <v>45463</v>
      </c>
      <c r="H3585" s="15">
        <v>45646</v>
      </c>
      <c r="I3585" s="15" t="s">
        <v>20008</v>
      </c>
      <c r="J3585" s="15" t="s">
        <v>20009</v>
      </c>
      <c r="K3585" s="15" t="s">
        <v>45489</v>
      </c>
      <c r="L3585" s="15" t="s">
        <v>2003</v>
      </c>
      <c r="M3585" s="15" t="s">
        <v>20010</v>
      </c>
      <c r="N3585" s="14">
        <v>2007</v>
      </c>
      <c r="O3585" s="15" t="s">
        <v>20011</v>
      </c>
      <c r="P3585" s="15" t="s">
        <v>106</v>
      </c>
      <c r="Q3585" s="15" t="s">
        <v>47061</v>
      </c>
      <c r="R3585" s="15" t="s">
        <v>20012</v>
      </c>
      <c r="S3585" s="15" t="s">
        <v>20013</v>
      </c>
      <c r="T3585" s="15" t="s">
        <v>11815</v>
      </c>
      <c r="U3585" s="15" t="s">
        <v>53</v>
      </c>
      <c r="V3585" s="15" t="s">
        <v>46330</v>
      </c>
      <c r="W3585" s="15" t="s">
        <v>175</v>
      </c>
      <c r="X3585" s="15" t="e">
        <f>_xlfn.XLOOKUP(_LOOKUP[[#This Row],[AdjusterMemberName]],_Adjuster[Adjuster Name],_Adjuster[Email],,0)</f>
        <v>#N/A</v>
      </c>
      <c r="Y3585" s="15" t="e">
        <f>_xlfn.XLOOKUP(_LOOKUP[[#This Row],[AdjusterMemberName]],_Adjuster[Adjuster Name],_Adjuster[Phone Number],,0)</f>
        <v>#N/A</v>
      </c>
      <c r="Z3585" s="15" t="s">
        <v>20014</v>
      </c>
      <c r="AA35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1076 Lind Ave Apt 134, Clovis  CA 93612</v>
      </c>
      <c r="AB3585" s="15"/>
    </row>
    <row r="3586" spans="1:28" x14ac:dyDescent="0.3">
      <c r="A3586" s="14">
        <v>1</v>
      </c>
      <c r="B3586" s="14">
        <v>1</v>
      </c>
      <c r="C3586" s="15" t="s">
        <v>20015</v>
      </c>
      <c r="D3586" s="15" t="s">
        <v>20016</v>
      </c>
      <c r="E3586" s="15">
        <v>45532</v>
      </c>
      <c r="F3586" s="15" t="s">
        <v>20017</v>
      </c>
      <c r="G3586" s="15">
        <v>45527</v>
      </c>
      <c r="H3586" s="15">
        <v>45711</v>
      </c>
      <c r="I3586" s="15" t="s">
        <v>20018</v>
      </c>
      <c r="J3586" s="15" t="s">
        <v>20019</v>
      </c>
      <c r="K3586" s="15" t="s">
        <v>45857</v>
      </c>
      <c r="L3586" s="15" t="s">
        <v>314</v>
      </c>
      <c r="M3586" s="15" t="s">
        <v>978</v>
      </c>
      <c r="N3586" s="14">
        <v>2010</v>
      </c>
      <c r="O3586" s="15" t="s">
        <v>20020</v>
      </c>
      <c r="P3586" s="15" t="s">
        <v>106</v>
      </c>
      <c r="Q3586" s="15" t="s">
        <v>47061</v>
      </c>
      <c r="R3586" s="15" t="s">
        <v>20021</v>
      </c>
      <c r="S3586" s="15" t="s">
        <v>20022</v>
      </c>
      <c r="T3586" s="15" t="s">
        <v>3331</v>
      </c>
      <c r="U3586" s="15" t="s">
        <v>53</v>
      </c>
      <c r="V3586" s="15" t="s">
        <v>45850</v>
      </c>
      <c r="W3586" s="15" t="s">
        <v>1186</v>
      </c>
      <c r="X3586" s="15" t="str">
        <f>_xlfn.XLOOKUP(_LOOKUP[[#This Row],[AdjusterMemberName]],_Adjuster[Adjuster Name],_Adjuster[Email],,0)</f>
        <v>sAkinleye@knightcompany.com</v>
      </c>
      <c r="Y3586" s="15" t="str">
        <f>_xlfn.XLOOKUP(_LOOKUP[[#This Row],[AdjusterMemberName]],_Adjuster[Adjuster Name],_Adjuster[Phone Number],,0)</f>
        <v>424-559-5280</v>
      </c>
      <c r="Z3586" s="15" t="s">
        <v>20023</v>
      </c>
      <c r="AA35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425 Ivy Crest Dr, San Jacinto  CA 92582</v>
      </c>
      <c r="AB3586" s="15"/>
    </row>
    <row r="3587" spans="1:28" x14ac:dyDescent="0.3">
      <c r="A3587" s="14">
        <v>1</v>
      </c>
      <c r="B3587" s="14">
        <v>1</v>
      </c>
      <c r="C3587" s="15" t="s">
        <v>20040</v>
      </c>
      <c r="D3587" s="15" t="s">
        <v>20041</v>
      </c>
      <c r="E3587" s="15">
        <v>45532</v>
      </c>
      <c r="F3587" s="15" t="s">
        <v>20042</v>
      </c>
      <c r="G3587" s="15">
        <v>45520</v>
      </c>
      <c r="H3587" s="15">
        <v>45704</v>
      </c>
      <c r="I3587" s="15" t="s">
        <v>20043</v>
      </c>
      <c r="J3587" s="15" t="s">
        <v>20044</v>
      </c>
      <c r="K3587" s="15" t="s">
        <v>46571</v>
      </c>
      <c r="L3587" s="15" t="s">
        <v>128</v>
      </c>
      <c r="M3587" s="15" t="s">
        <v>129</v>
      </c>
      <c r="N3587" s="14">
        <v>2008</v>
      </c>
      <c r="O3587" s="15" t="s">
        <v>20045</v>
      </c>
      <c r="P3587" s="15" t="s">
        <v>106</v>
      </c>
      <c r="Q3587" s="15" t="s">
        <v>47061</v>
      </c>
      <c r="R3587" s="15" t="s">
        <v>20046</v>
      </c>
      <c r="S3587" s="15" t="s">
        <v>20047</v>
      </c>
      <c r="T3587" s="15" t="s">
        <v>16669</v>
      </c>
      <c r="U3587" s="15" t="s">
        <v>53</v>
      </c>
      <c r="V3587" s="15" t="s">
        <v>45764</v>
      </c>
      <c r="W3587" s="15" t="s">
        <v>3307</v>
      </c>
      <c r="X3587" s="15" t="e">
        <f>_xlfn.XLOOKUP(_LOOKUP[[#This Row],[AdjusterMemberName]],_Adjuster[Adjuster Name],_Adjuster[Email],,0)</f>
        <v>#N/A</v>
      </c>
      <c r="Y3587" s="15" t="e">
        <f>_xlfn.XLOOKUP(_LOOKUP[[#This Row],[AdjusterMemberName]],_Adjuster[Adjuster Name],_Adjuster[Phone Number],,0)</f>
        <v>#N/A</v>
      </c>
      <c r="Z3587" s="15" t="s">
        <v>20048</v>
      </c>
      <c r="AA35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407 E Travis Blvd Apt 18, Fairfield  CA 94533</v>
      </c>
      <c r="AB3587" s="15"/>
    </row>
    <row r="3588" spans="1:28" x14ac:dyDescent="0.3">
      <c r="A3588" s="14">
        <v>1</v>
      </c>
      <c r="B3588" s="14">
        <v>1</v>
      </c>
      <c r="C3588" s="15" t="s">
        <v>20217</v>
      </c>
      <c r="D3588" s="15" t="s">
        <v>20217</v>
      </c>
      <c r="E3588" s="15">
        <v>45532</v>
      </c>
      <c r="F3588" s="15" t="s">
        <v>20218</v>
      </c>
      <c r="G3588" s="15">
        <v>45458</v>
      </c>
      <c r="H3588" s="15">
        <v>45641</v>
      </c>
      <c r="I3588" s="15" t="s">
        <v>20219</v>
      </c>
      <c r="J3588" s="15" t="s">
        <v>20220</v>
      </c>
      <c r="K3588" s="15" t="s">
        <v>45640</v>
      </c>
      <c r="L3588" s="15" t="s">
        <v>139</v>
      </c>
      <c r="M3588" s="15" t="s">
        <v>470</v>
      </c>
      <c r="N3588" s="14">
        <v>2005</v>
      </c>
      <c r="O3588" s="15" t="s">
        <v>20221</v>
      </c>
      <c r="P3588" s="15" t="s">
        <v>106</v>
      </c>
      <c r="Q3588" s="15" t="s">
        <v>47019</v>
      </c>
      <c r="R3588" s="15" t="s">
        <v>20222</v>
      </c>
      <c r="S3588" s="15" t="s">
        <v>20223</v>
      </c>
      <c r="T3588" s="15" t="s">
        <v>174</v>
      </c>
      <c r="U3588" s="15" t="s">
        <v>53</v>
      </c>
      <c r="V3588" s="15" t="s">
        <v>45507</v>
      </c>
      <c r="W3588" s="15" t="s">
        <v>1658</v>
      </c>
      <c r="X3588" s="15" t="str">
        <f>_xlfn.XLOOKUP(_LOOKUP[[#This Row],[AdjusterMemberName]],_Adjuster[Adjuster Name],_Adjuster[Email],,0)</f>
        <v>RDavila@knightcompany.com</v>
      </c>
      <c r="Y3588" s="15" t="str">
        <f>_xlfn.XLOOKUP(_LOOKUP[[#This Row],[AdjusterMemberName]],_Adjuster[Adjuster Name],_Adjuster[Phone Number],,0)</f>
        <v>424-559-5663</v>
      </c>
      <c r="Z3588" s="15" t="s">
        <v>20224</v>
      </c>
      <c r="AA35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 N Alexandria Ave Apt 212, Los Angeles  CA 90004</v>
      </c>
      <c r="AB3588" s="15"/>
    </row>
    <row r="3589" spans="1:28" x14ac:dyDescent="0.3">
      <c r="A3589" s="14">
        <v>1</v>
      </c>
      <c r="B3589" s="14">
        <v>0</v>
      </c>
      <c r="C3589" s="15" t="s">
        <v>20759</v>
      </c>
      <c r="D3589" s="15" t="s">
        <v>20760</v>
      </c>
      <c r="E3589" s="15">
        <v>45532</v>
      </c>
      <c r="F3589" s="15" t="s">
        <v>20761</v>
      </c>
      <c r="G3589" s="15">
        <v>45475</v>
      </c>
      <c r="H3589" s="15">
        <v>45659</v>
      </c>
      <c r="I3589" s="15" t="s">
        <v>20762</v>
      </c>
      <c r="J3589" s="15" t="s">
        <v>20763</v>
      </c>
      <c r="K3589" s="15" t="s">
        <v>45336</v>
      </c>
      <c r="L3589" s="15" t="s">
        <v>103</v>
      </c>
      <c r="M3589" s="15" t="s">
        <v>304</v>
      </c>
      <c r="N3589" s="14">
        <v>2002</v>
      </c>
      <c r="O3589" s="15" t="s">
        <v>20764</v>
      </c>
      <c r="P3589" s="15" t="s">
        <v>106</v>
      </c>
      <c r="Q3589" s="15" t="s">
        <v>47095</v>
      </c>
      <c r="R3589" s="15" t="s">
        <v>11283</v>
      </c>
      <c r="S3589" s="15" t="s">
        <v>20765</v>
      </c>
      <c r="T3589" s="15" t="s">
        <v>3342</v>
      </c>
      <c r="U3589" s="15" t="s">
        <v>53</v>
      </c>
      <c r="V3589" s="15" t="s">
        <v>45720</v>
      </c>
      <c r="W3589" s="15" t="s">
        <v>367</v>
      </c>
      <c r="X3589" s="15" t="str">
        <f>_xlfn.XLOOKUP(_LOOKUP[[#This Row],[AdjusterMemberName]],_Adjuster[Adjuster Name],_Adjuster[Email],,0)</f>
        <v>dHernandez4@knightcompany.com</v>
      </c>
      <c r="Y3589" s="15" t="str">
        <f>_xlfn.XLOOKUP(_LOOKUP[[#This Row],[AdjusterMemberName]],_Adjuster[Adjuster Name],_Adjuster[Phone Number],,0)</f>
        <v>323-315-7819</v>
      </c>
      <c r="Z3589" s="15" t="s">
        <v>20766</v>
      </c>
      <c r="AA35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6130 Camino Real Spc 214, Jurupa Valley  CA 92509</v>
      </c>
      <c r="AB3589" s="15"/>
    </row>
    <row r="3590" spans="1:28" x14ac:dyDescent="0.3">
      <c r="A3590" s="14">
        <v>1</v>
      </c>
      <c r="B3590" s="14">
        <v>1</v>
      </c>
      <c r="C3590" s="15" t="s">
        <v>19850</v>
      </c>
      <c r="D3590" s="15" t="s">
        <v>19851</v>
      </c>
      <c r="E3590" s="15">
        <v>45531</v>
      </c>
      <c r="F3590" s="15" t="s">
        <v>19852</v>
      </c>
      <c r="G3590" s="15">
        <v>45363</v>
      </c>
      <c r="H3590" s="15">
        <v>45547</v>
      </c>
      <c r="I3590" s="15" t="s">
        <v>19853</v>
      </c>
      <c r="J3590" s="15" t="s">
        <v>19854</v>
      </c>
      <c r="K3590" s="15" t="s">
        <v>45385</v>
      </c>
      <c r="L3590" s="15" t="s">
        <v>201</v>
      </c>
      <c r="M3590" s="15" t="s">
        <v>220</v>
      </c>
      <c r="N3590" s="14">
        <v>2017</v>
      </c>
      <c r="O3590" s="15" t="s">
        <v>19855</v>
      </c>
      <c r="P3590" s="15" t="s">
        <v>106</v>
      </c>
      <c r="Q3590" s="15" t="s">
        <v>47127</v>
      </c>
      <c r="R3590" s="15" t="s">
        <v>19856</v>
      </c>
      <c r="S3590" s="15" t="s">
        <v>19857</v>
      </c>
      <c r="T3590" s="15" t="s">
        <v>2129</v>
      </c>
      <c r="U3590" s="15" t="s">
        <v>53</v>
      </c>
      <c r="V3590" s="15" t="s">
        <v>46337</v>
      </c>
      <c r="W3590" s="15" t="s">
        <v>850</v>
      </c>
      <c r="X3590" s="15" t="e">
        <f>_xlfn.XLOOKUP(_LOOKUP[[#This Row],[AdjusterMemberName]],_Adjuster[Adjuster Name],_Adjuster[Email],,0)</f>
        <v>#N/A</v>
      </c>
      <c r="Y3590" s="15" t="e">
        <f>_xlfn.XLOOKUP(_LOOKUP[[#This Row],[AdjusterMemberName]],_Adjuster[Adjuster Name],_Adjuster[Phone Number],,0)</f>
        <v>#N/A</v>
      </c>
      <c r="Z3590" s="15" t="s">
        <v>19858</v>
      </c>
      <c r="AA35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26692 Sinforosa Dr, Mission Viejo  CA 92691</v>
      </c>
      <c r="AB3590" s="15"/>
    </row>
    <row r="3591" spans="1:28" x14ac:dyDescent="0.3">
      <c r="A3591" s="14">
        <v>1</v>
      </c>
      <c r="B3591" s="14">
        <v>1</v>
      </c>
      <c r="C3591" s="15" t="s">
        <v>19887</v>
      </c>
      <c r="D3591" s="15" t="s">
        <v>19887</v>
      </c>
      <c r="E3591" s="15">
        <v>45531</v>
      </c>
      <c r="F3591" s="15" t="s">
        <v>19888</v>
      </c>
      <c r="G3591" s="15">
        <v>45523</v>
      </c>
      <c r="H3591" s="15">
        <v>45707</v>
      </c>
      <c r="I3591" s="15" t="s">
        <v>19889</v>
      </c>
      <c r="J3591" s="15" t="s">
        <v>19890</v>
      </c>
      <c r="K3591" s="15" t="s">
        <v>46077</v>
      </c>
      <c r="L3591" s="15" t="s">
        <v>128</v>
      </c>
      <c r="M3591" s="15" t="s">
        <v>129</v>
      </c>
      <c r="N3591" s="14">
        <v>2018</v>
      </c>
      <c r="O3591" s="15" t="s">
        <v>19891</v>
      </c>
      <c r="P3591" s="15" t="s">
        <v>106</v>
      </c>
      <c r="Q3591" s="15" t="s">
        <v>47065</v>
      </c>
      <c r="R3591" s="15" t="s">
        <v>19892</v>
      </c>
      <c r="S3591" s="15" t="s">
        <v>19893</v>
      </c>
      <c r="T3591" s="15" t="s">
        <v>96</v>
      </c>
      <c r="U3591" s="15" t="s">
        <v>53</v>
      </c>
      <c r="V3591" s="15" t="s">
        <v>45731</v>
      </c>
      <c r="W3591" s="15" t="s">
        <v>175</v>
      </c>
      <c r="X3591" s="15" t="e">
        <f>_xlfn.XLOOKUP(_LOOKUP[[#This Row],[AdjusterMemberName]],_Adjuster[Adjuster Name],_Adjuster[Email],,0)</f>
        <v>#N/A</v>
      </c>
      <c r="Y3591" s="15" t="e">
        <f>_xlfn.XLOOKUP(_LOOKUP[[#This Row],[AdjusterMemberName]],_Adjuster[Adjuster Name],_Adjuster[Phone Number],,0)</f>
        <v>#N/A</v>
      </c>
      <c r="Z3591" s="15" t="s">
        <v>19894</v>
      </c>
      <c r="AA35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25220 El Greco Dr, Moreno Valley  CA 92553</v>
      </c>
      <c r="AB3591" s="15">
        <v>45648</v>
      </c>
    </row>
    <row r="3592" spans="1:28" x14ac:dyDescent="0.3">
      <c r="A3592" s="14">
        <v>1</v>
      </c>
      <c r="B3592" s="14">
        <v>1</v>
      </c>
      <c r="C3592" s="15" t="s">
        <v>19953</v>
      </c>
      <c r="D3592" s="15" t="s">
        <v>19954</v>
      </c>
      <c r="E3592" s="15">
        <v>45531</v>
      </c>
      <c r="F3592" s="15" t="s">
        <v>19955</v>
      </c>
      <c r="G3592" s="15">
        <v>45486</v>
      </c>
      <c r="H3592" s="15">
        <v>45670</v>
      </c>
      <c r="I3592" s="15" t="s">
        <v>19956</v>
      </c>
      <c r="J3592" s="15" t="s">
        <v>19957</v>
      </c>
      <c r="K3592" s="15" t="s">
        <v>45329</v>
      </c>
      <c r="L3592" s="15" t="s">
        <v>103</v>
      </c>
      <c r="M3592" s="15" t="s">
        <v>104</v>
      </c>
      <c r="N3592" s="14">
        <v>2013</v>
      </c>
      <c r="O3592" s="15" t="s">
        <v>19958</v>
      </c>
      <c r="P3592" s="15" t="s">
        <v>106</v>
      </c>
      <c r="Q3592" s="15" t="s">
        <v>47073</v>
      </c>
      <c r="R3592" s="15" t="s">
        <v>19959</v>
      </c>
      <c r="S3592" s="15" t="s">
        <v>19960</v>
      </c>
      <c r="T3592" s="15" t="s">
        <v>174</v>
      </c>
      <c r="U3592" s="15" t="s">
        <v>53</v>
      </c>
      <c r="V3592" s="15" t="s">
        <v>45351</v>
      </c>
      <c r="W3592" s="15" t="s">
        <v>1186</v>
      </c>
      <c r="X3592" s="15" t="str">
        <f>_xlfn.XLOOKUP(_LOOKUP[[#This Row],[AdjusterMemberName]],_Adjuster[Adjuster Name],_Adjuster[Email],,0)</f>
        <v>sAkinleye@knightcompany.com</v>
      </c>
      <c r="Y3592" s="15" t="str">
        <f>_xlfn.XLOOKUP(_LOOKUP[[#This Row],[AdjusterMemberName]],_Adjuster[Adjuster Name],_Adjuster[Phone Number],,0)</f>
        <v>424-559-5280</v>
      </c>
      <c r="Z3592" s="15" t="s">
        <v>19961</v>
      </c>
      <c r="AA35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1117 W 55Th St, Los Angeles  CA 90037</v>
      </c>
      <c r="AB3592" s="15"/>
    </row>
    <row r="3593" spans="1:28" x14ac:dyDescent="0.3">
      <c r="A3593" s="14">
        <v>1</v>
      </c>
      <c r="B3593" s="14">
        <v>1</v>
      </c>
      <c r="C3593" s="15" t="s">
        <v>19971</v>
      </c>
      <c r="D3593" s="15" t="s">
        <v>19971</v>
      </c>
      <c r="E3593" s="15">
        <v>45531</v>
      </c>
      <c r="F3593" s="15" t="s">
        <v>19972</v>
      </c>
      <c r="G3593" s="15">
        <v>45506</v>
      </c>
      <c r="H3593" s="15">
        <v>45690</v>
      </c>
      <c r="I3593" s="15" t="s">
        <v>19973</v>
      </c>
      <c r="J3593" s="15" t="s">
        <v>19974</v>
      </c>
      <c r="K3593" s="15" t="s">
        <v>45356</v>
      </c>
      <c r="L3593" s="15" t="s">
        <v>139</v>
      </c>
      <c r="M3593" s="15" t="s">
        <v>249</v>
      </c>
      <c r="N3593" s="14">
        <v>2022</v>
      </c>
      <c r="O3593" s="15" t="s">
        <v>19975</v>
      </c>
      <c r="P3593" s="15" t="s">
        <v>106</v>
      </c>
      <c r="Q3593" s="15" t="s">
        <v>47019</v>
      </c>
      <c r="R3593" s="15" t="s">
        <v>19976</v>
      </c>
      <c r="S3593" s="15" t="s">
        <v>19977</v>
      </c>
      <c r="T3593" s="15" t="s">
        <v>144</v>
      </c>
      <c r="U3593" s="15" t="s">
        <v>53</v>
      </c>
      <c r="V3593" s="15" t="s">
        <v>45478</v>
      </c>
      <c r="W3593" s="15" t="s">
        <v>1624</v>
      </c>
      <c r="X3593" s="15" t="e">
        <f>_xlfn.XLOOKUP(_LOOKUP[[#This Row],[AdjusterMemberName]],_Adjuster[Adjuster Name],_Adjuster[Email],,0)</f>
        <v>#N/A</v>
      </c>
      <c r="Y3593" s="15" t="e">
        <f>_xlfn.XLOOKUP(_LOOKUP[[#This Row],[AdjusterMemberName]],_Adjuster[Adjuster Name],_Adjuster[Phone Number],,0)</f>
        <v>#N/A</v>
      </c>
      <c r="Z3593" s="15" t="s">
        <v>19978</v>
      </c>
      <c r="AA35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1893 Darwin Way, San Jose  CA 95122</v>
      </c>
      <c r="AB3593" s="15"/>
    </row>
    <row r="3594" spans="1:28" x14ac:dyDescent="0.3">
      <c r="A3594" s="14">
        <v>1</v>
      </c>
      <c r="B3594" s="14">
        <v>0</v>
      </c>
      <c r="C3594" s="15" t="s">
        <v>19979</v>
      </c>
      <c r="D3594" s="15" t="s">
        <v>19980</v>
      </c>
      <c r="E3594" s="15">
        <v>45531</v>
      </c>
      <c r="F3594" s="15" t="s">
        <v>19981</v>
      </c>
      <c r="G3594" s="15">
        <v>45377</v>
      </c>
      <c r="H3594" s="15">
        <v>45561</v>
      </c>
      <c r="I3594" s="15" t="s">
        <v>19982</v>
      </c>
      <c r="J3594" s="15" t="s">
        <v>19983</v>
      </c>
      <c r="K3594" s="15" t="s">
        <v>45635</v>
      </c>
      <c r="L3594" s="15" t="s">
        <v>128</v>
      </c>
      <c r="M3594" s="15" t="s">
        <v>129</v>
      </c>
      <c r="N3594" s="14">
        <v>2014</v>
      </c>
      <c r="O3594" s="15" t="s">
        <v>19984</v>
      </c>
      <c r="P3594" s="15" t="s">
        <v>106</v>
      </c>
      <c r="Q3594" s="15" t="s">
        <v>47019</v>
      </c>
      <c r="R3594" s="15" t="s">
        <v>1472</v>
      </c>
      <c r="S3594" s="15" t="s">
        <v>19985</v>
      </c>
      <c r="T3594" s="15" t="s">
        <v>933</v>
      </c>
      <c r="U3594" s="15" t="s">
        <v>53</v>
      </c>
      <c r="V3594" s="15" t="s">
        <v>45925</v>
      </c>
      <c r="W3594" s="15" t="s">
        <v>3184</v>
      </c>
      <c r="X3594" s="15" t="str">
        <f>_xlfn.XLOOKUP(_LOOKUP[[#This Row],[AdjusterMemberName]],_Adjuster[Adjuster Name],_Adjuster[Email],,0)</f>
        <v>mQualls@knightcompany.com</v>
      </c>
      <c r="Y3594" s="15" t="str">
        <f>_xlfn.XLOOKUP(_LOOKUP[[#This Row],[AdjusterMemberName]],_Adjuster[Adjuster Name],_Adjuster[Phone Number],,0)</f>
        <v>424-559-5436</v>
      </c>
      <c r="Z3594" s="15" t="s">
        <v>19986</v>
      </c>
      <c r="AA35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469 W 13Th St , San Pedro  CA 90731</v>
      </c>
      <c r="AB3594" s="15"/>
    </row>
    <row r="3595" spans="1:28" x14ac:dyDescent="0.3">
      <c r="A3595" s="14">
        <v>1</v>
      </c>
      <c r="B3595" s="14">
        <v>1</v>
      </c>
      <c r="C3595" s="15" t="s">
        <v>20098</v>
      </c>
      <c r="D3595" s="15" t="s">
        <v>20099</v>
      </c>
      <c r="E3595" s="15">
        <v>45531</v>
      </c>
      <c r="F3595" s="15" t="s">
        <v>20100</v>
      </c>
      <c r="G3595" s="15">
        <v>45493</v>
      </c>
      <c r="H3595" s="15">
        <v>45677</v>
      </c>
      <c r="I3595" s="15" t="s">
        <v>20101</v>
      </c>
      <c r="J3595" s="15" t="s">
        <v>20102</v>
      </c>
      <c r="K3595" s="15" t="s">
        <v>45879</v>
      </c>
      <c r="L3595" s="15" t="s">
        <v>314</v>
      </c>
      <c r="M3595" s="15" t="s">
        <v>315</v>
      </c>
      <c r="N3595" s="14">
        <v>2019</v>
      </c>
      <c r="O3595" s="15" t="s">
        <v>20103</v>
      </c>
      <c r="P3595" s="15" t="s">
        <v>106</v>
      </c>
      <c r="Q3595" s="15" t="s">
        <v>47073</v>
      </c>
      <c r="R3595" s="15" t="s">
        <v>20104</v>
      </c>
      <c r="S3595" s="15" t="s">
        <v>20105</v>
      </c>
      <c r="T3595" s="15" t="s">
        <v>174</v>
      </c>
      <c r="U3595" s="15" t="s">
        <v>53</v>
      </c>
      <c r="V3595" s="15" t="s">
        <v>45351</v>
      </c>
      <c r="W3595" s="15" t="s">
        <v>3307</v>
      </c>
      <c r="X3595" s="15" t="e">
        <f>_xlfn.XLOOKUP(_LOOKUP[[#This Row],[AdjusterMemberName]],_Adjuster[Adjuster Name],_Adjuster[Email],,0)</f>
        <v>#N/A</v>
      </c>
      <c r="Y3595" s="15" t="e">
        <f>_xlfn.XLOOKUP(_LOOKUP[[#This Row],[AdjusterMemberName]],_Adjuster[Adjuster Name],_Adjuster[Phone Number],,0)</f>
        <v>#N/A</v>
      </c>
      <c r="Z3595" s="15" t="s">
        <v>20106</v>
      </c>
      <c r="AA35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727 W 45Th St, Los Angeles  CA 90037</v>
      </c>
      <c r="AB3595" s="15"/>
    </row>
    <row r="3596" spans="1:28" x14ac:dyDescent="0.3">
      <c r="A3596" s="14">
        <v>1</v>
      </c>
      <c r="B3596" s="14">
        <v>1</v>
      </c>
      <c r="C3596" s="15" t="s">
        <v>20124</v>
      </c>
      <c r="D3596" s="15" t="s">
        <v>20124</v>
      </c>
      <c r="E3596" s="15">
        <v>45531</v>
      </c>
      <c r="F3596" s="15" t="s">
        <v>20125</v>
      </c>
      <c r="G3596" s="15">
        <v>45408</v>
      </c>
      <c r="H3596" s="15">
        <v>45591</v>
      </c>
      <c r="I3596" s="15" t="s">
        <v>20126</v>
      </c>
      <c r="J3596" s="15" t="s">
        <v>20127</v>
      </c>
      <c r="K3596" s="15" t="s">
        <v>45506</v>
      </c>
      <c r="L3596" s="15" t="s">
        <v>314</v>
      </c>
      <c r="M3596" s="15" t="s">
        <v>3946</v>
      </c>
      <c r="N3596" s="14">
        <v>2019</v>
      </c>
      <c r="O3596" s="15" t="s">
        <v>20128</v>
      </c>
      <c r="P3596" s="15" t="s">
        <v>106</v>
      </c>
      <c r="Q3596" s="15" t="s">
        <v>47019</v>
      </c>
      <c r="R3596" s="15" t="s">
        <v>20129</v>
      </c>
      <c r="S3596" s="15" t="s">
        <v>20130</v>
      </c>
      <c r="T3596" s="15" t="s">
        <v>9976</v>
      </c>
      <c r="U3596" s="15" t="s">
        <v>53</v>
      </c>
      <c r="V3596" s="15" t="s">
        <v>45744</v>
      </c>
      <c r="W3596" s="15" t="s">
        <v>264</v>
      </c>
      <c r="X3596" s="15" t="str">
        <f>_xlfn.XLOOKUP(_LOOKUP[[#This Row],[AdjusterMemberName]],_Adjuster[Adjuster Name],_Adjuster[Email],,0)</f>
        <v>sBonnevie@knightcompany.com</v>
      </c>
      <c r="Y3596" s="15" t="str">
        <f>_xlfn.XLOOKUP(_LOOKUP[[#This Row],[AdjusterMemberName]],_Adjuster[Adjuster Name],_Adjuster[Phone Number],,0)</f>
        <v>323-692-4064</v>
      </c>
      <c r="Z3596" s="15" t="s">
        <v>20131</v>
      </c>
      <c r="AA35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12694 Monte Vista Ave, Chino  CA 91710</v>
      </c>
      <c r="AB3596" s="15"/>
    </row>
    <row r="3597" spans="1:28" x14ac:dyDescent="0.3">
      <c r="A3597" s="14">
        <v>1</v>
      </c>
      <c r="B3597" s="14">
        <v>1</v>
      </c>
      <c r="C3597" s="15" t="s">
        <v>1147</v>
      </c>
      <c r="D3597" s="15" t="s">
        <v>1147</v>
      </c>
      <c r="E3597" s="15">
        <v>45530</v>
      </c>
      <c r="F3597" s="15" t="s">
        <v>12792</v>
      </c>
      <c r="G3597" s="15">
        <v>45368</v>
      </c>
      <c r="H3597" s="15">
        <v>45552</v>
      </c>
      <c r="I3597" s="15" t="s">
        <v>19787</v>
      </c>
      <c r="J3597" s="15" t="s">
        <v>19788</v>
      </c>
      <c r="K3597" s="15" t="s">
        <v>45339</v>
      </c>
      <c r="L3597" s="15" t="s">
        <v>1566</v>
      </c>
      <c r="M3597" s="15" t="s">
        <v>1567</v>
      </c>
      <c r="N3597" s="14">
        <v>2018</v>
      </c>
      <c r="O3597" s="15" t="s">
        <v>19789</v>
      </c>
      <c r="P3597" s="15" t="s">
        <v>106</v>
      </c>
      <c r="Q3597" s="15" t="s">
        <v>47158</v>
      </c>
      <c r="R3597" s="15" t="s">
        <v>1154</v>
      </c>
      <c r="S3597" s="15" t="s">
        <v>1155</v>
      </c>
      <c r="T3597" s="15" t="s">
        <v>1156</v>
      </c>
      <c r="U3597" s="15" t="s">
        <v>53</v>
      </c>
      <c r="V3597" s="15" t="s">
        <v>46575</v>
      </c>
      <c r="W3597" s="15" t="s">
        <v>3307</v>
      </c>
      <c r="X3597" s="15" t="e">
        <f>_xlfn.XLOOKUP(_LOOKUP[[#This Row],[AdjusterMemberName]],_Adjuster[Adjuster Name],_Adjuster[Email],,0)</f>
        <v>#N/A</v>
      </c>
      <c r="Y3597" s="15" t="e">
        <f>_xlfn.XLOOKUP(_LOOKUP[[#This Row],[AdjusterMemberName]],_Adjuster[Adjuster Name],_Adjuster[Phone Number],,0)</f>
        <v>#N/A</v>
      </c>
      <c r="Z3597" s="15" t="s">
        <v>1157</v>
      </c>
      <c r="AA35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13461 Aurora Dr Apt F, San Leandro  CA 94577</v>
      </c>
      <c r="AB3597" s="15"/>
    </row>
    <row r="3598" spans="1:28" x14ac:dyDescent="0.3">
      <c r="A3598" s="14">
        <v>1</v>
      </c>
      <c r="B3598" s="14">
        <v>1</v>
      </c>
      <c r="C3598" s="15" t="s">
        <v>19827</v>
      </c>
      <c r="D3598" s="15" t="s">
        <v>19827</v>
      </c>
      <c r="E3598" s="15">
        <v>45530</v>
      </c>
      <c r="F3598" s="15" t="s">
        <v>19828</v>
      </c>
      <c r="G3598" s="15">
        <v>45356</v>
      </c>
      <c r="H3598" s="15">
        <v>45540</v>
      </c>
      <c r="I3598" s="15" t="s">
        <v>19829</v>
      </c>
      <c r="J3598" s="15" t="s">
        <v>19830</v>
      </c>
      <c r="K3598" s="15" t="s">
        <v>45341</v>
      </c>
      <c r="L3598" s="15" t="s">
        <v>91</v>
      </c>
      <c r="M3598" s="15" t="s">
        <v>5662</v>
      </c>
      <c r="N3598" s="14">
        <v>2011</v>
      </c>
      <c r="O3598" s="15" t="s">
        <v>19831</v>
      </c>
      <c r="P3598" s="15" t="s">
        <v>106</v>
      </c>
      <c r="Q3598" s="15" t="s">
        <v>47065</v>
      </c>
      <c r="R3598" s="15" t="s">
        <v>19832</v>
      </c>
      <c r="S3598" s="15" t="s">
        <v>19833</v>
      </c>
      <c r="T3598" s="15" t="s">
        <v>821</v>
      </c>
      <c r="U3598" s="15" t="s">
        <v>53</v>
      </c>
      <c r="V3598" s="15" t="s">
        <v>45349</v>
      </c>
      <c r="W3598" s="15" t="s">
        <v>175</v>
      </c>
      <c r="X3598" s="15" t="e">
        <f>_xlfn.XLOOKUP(_LOOKUP[[#This Row],[AdjusterMemberName]],_Adjuster[Adjuster Name],_Adjuster[Email],,0)</f>
        <v>#N/A</v>
      </c>
      <c r="Y3598" s="15" t="e">
        <f>_xlfn.XLOOKUP(_LOOKUP[[#This Row],[AdjusterMemberName]],_Adjuster[Adjuster Name],_Adjuster[Phone Number],,0)</f>
        <v>#N/A</v>
      </c>
      <c r="Z3598" s="15" t="s">
        <v>19834</v>
      </c>
      <c r="AA35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7320 Lennox Ave Unt G19, Van Nuys  CA 91405</v>
      </c>
      <c r="AB3598" s="15"/>
    </row>
    <row r="3599" spans="1:28" x14ac:dyDescent="0.3">
      <c r="A3599" s="14">
        <v>1</v>
      </c>
      <c r="B3599" s="14">
        <v>1</v>
      </c>
      <c r="C3599" s="15" t="s">
        <v>20117</v>
      </c>
      <c r="D3599" s="15" t="s">
        <v>20117</v>
      </c>
      <c r="E3599" s="15">
        <v>45530</v>
      </c>
      <c r="F3599" s="15" t="s">
        <v>20118</v>
      </c>
      <c r="G3599" s="15">
        <v>45351</v>
      </c>
      <c r="H3599" s="15">
        <v>45533</v>
      </c>
      <c r="I3599" s="15" t="s">
        <v>20119</v>
      </c>
      <c r="J3599" s="15" t="s">
        <v>20120</v>
      </c>
      <c r="K3599" s="15" t="s">
        <v>45379</v>
      </c>
      <c r="L3599" s="15" t="s">
        <v>139</v>
      </c>
      <c r="M3599" s="15" t="s">
        <v>470</v>
      </c>
      <c r="N3599" s="14">
        <v>2013</v>
      </c>
      <c r="O3599" s="15" t="s">
        <v>20121</v>
      </c>
      <c r="P3599" s="15" t="s">
        <v>106</v>
      </c>
      <c r="Q3599" s="15" t="s">
        <v>47019</v>
      </c>
      <c r="R3599" s="15" t="s">
        <v>610</v>
      </c>
      <c r="S3599" s="15" t="s">
        <v>20122</v>
      </c>
      <c r="T3599" s="15" t="s">
        <v>186</v>
      </c>
      <c r="U3599" s="15" t="s">
        <v>53</v>
      </c>
      <c r="V3599" s="15" t="s">
        <v>45987</v>
      </c>
      <c r="W3599" s="15" t="s">
        <v>367</v>
      </c>
      <c r="X3599" s="15" t="str">
        <f>_xlfn.XLOOKUP(_LOOKUP[[#This Row],[AdjusterMemberName]],_Adjuster[Adjuster Name],_Adjuster[Email],,0)</f>
        <v>dHernandez4@knightcompany.com</v>
      </c>
      <c r="Y3599" s="15" t="str">
        <f>_xlfn.XLOOKUP(_LOOKUP[[#This Row],[AdjusterMemberName]],_Adjuster[Adjuster Name],_Adjuster[Phone Number],,0)</f>
        <v>323-315-7819</v>
      </c>
      <c r="Z3599" s="15" t="s">
        <v>20123</v>
      </c>
      <c r="AA35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2101 South Pacific Ave Apt 62, Santa Ana  CA 92704</v>
      </c>
      <c r="AB3599" s="15"/>
    </row>
    <row r="3600" spans="1:28" x14ac:dyDescent="0.3">
      <c r="A3600" s="14">
        <v>1</v>
      </c>
      <c r="B3600" s="14">
        <v>1</v>
      </c>
      <c r="C3600" s="15" t="s">
        <v>19731</v>
      </c>
      <c r="D3600" s="15" t="s">
        <v>19731</v>
      </c>
      <c r="E3600" s="15">
        <v>45529</v>
      </c>
      <c r="F3600" s="15" t="s">
        <v>19732</v>
      </c>
      <c r="G3600" s="15">
        <v>45524</v>
      </c>
      <c r="H3600" s="15">
        <v>45708</v>
      </c>
      <c r="I3600" s="15" t="s">
        <v>19733</v>
      </c>
      <c r="J3600" s="15" t="s">
        <v>19734</v>
      </c>
      <c r="K3600" s="15" t="s">
        <v>46578</v>
      </c>
      <c r="L3600" s="15" t="s">
        <v>2306</v>
      </c>
      <c r="M3600" s="15" t="s">
        <v>2494</v>
      </c>
      <c r="N3600" s="14">
        <v>2016</v>
      </c>
      <c r="O3600" s="15" t="s">
        <v>19735</v>
      </c>
      <c r="P3600" s="15" t="s">
        <v>106</v>
      </c>
      <c r="Q3600" s="15" t="s">
        <v>47019</v>
      </c>
      <c r="R3600" s="15" t="s">
        <v>4506</v>
      </c>
      <c r="S3600" s="15" t="s">
        <v>19736</v>
      </c>
      <c r="T3600" s="15" t="s">
        <v>174</v>
      </c>
      <c r="U3600" s="15" t="s">
        <v>53</v>
      </c>
      <c r="V3600" s="15" t="s">
        <v>45400</v>
      </c>
      <c r="W3600" s="15" t="s">
        <v>3184</v>
      </c>
      <c r="X3600" s="15" t="str">
        <f>_xlfn.XLOOKUP(_LOOKUP[[#This Row],[AdjusterMemberName]],_Adjuster[Adjuster Name],_Adjuster[Email],,0)</f>
        <v>mQualls@knightcompany.com</v>
      </c>
      <c r="Y3600" s="15" t="str">
        <f>_xlfn.XLOOKUP(_LOOKUP[[#This Row],[AdjusterMemberName]],_Adjuster[Adjuster Name],_Adjuster[Phone Number],,0)</f>
        <v>424-559-5436</v>
      </c>
      <c r="Z3600" s="15" t="s">
        <v>19737</v>
      </c>
      <c r="AA36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5630 Ash St Apt 5, Los Angeles  CA 90042</v>
      </c>
      <c r="AB3600" s="15"/>
    </row>
    <row r="3601" spans="1:28" x14ac:dyDescent="0.3">
      <c r="A3601" s="14">
        <v>1</v>
      </c>
      <c r="B3601" s="14">
        <v>1</v>
      </c>
      <c r="C3601" s="15" t="s">
        <v>19746</v>
      </c>
      <c r="D3601" s="15" t="s">
        <v>19746</v>
      </c>
      <c r="E3601" s="15">
        <v>45529</v>
      </c>
      <c r="F3601" s="15" t="s">
        <v>19747</v>
      </c>
      <c r="G3601" s="15">
        <v>45520</v>
      </c>
      <c r="H3601" s="15">
        <v>45704</v>
      </c>
      <c r="I3601" s="15" t="s">
        <v>19748</v>
      </c>
      <c r="J3601" s="15" t="s">
        <v>19749</v>
      </c>
      <c r="K3601" s="15" t="s">
        <v>45855</v>
      </c>
      <c r="L3601" s="15" t="s">
        <v>270</v>
      </c>
      <c r="M3601" s="15" t="s">
        <v>452</v>
      </c>
      <c r="N3601" s="14">
        <v>2021</v>
      </c>
      <c r="O3601" s="15" t="s">
        <v>19750</v>
      </c>
      <c r="P3601" s="15" t="s">
        <v>106</v>
      </c>
      <c r="Q3601" s="15" t="s">
        <v>47006</v>
      </c>
      <c r="R3601" s="15" t="s">
        <v>19751</v>
      </c>
      <c r="S3601" s="15" t="s">
        <v>19752</v>
      </c>
      <c r="T3601" s="15" t="s">
        <v>811</v>
      </c>
      <c r="U3601" s="15" t="s">
        <v>53</v>
      </c>
      <c r="V3601" s="15" t="s">
        <v>45558</v>
      </c>
      <c r="W3601" s="15" t="s">
        <v>367</v>
      </c>
      <c r="X3601" s="15" t="str">
        <f>_xlfn.XLOOKUP(_LOOKUP[[#This Row],[AdjusterMemberName]],_Adjuster[Adjuster Name],_Adjuster[Email],,0)</f>
        <v>dHernandez4@knightcompany.com</v>
      </c>
      <c r="Y3601" s="15" t="str">
        <f>_xlfn.XLOOKUP(_LOOKUP[[#This Row],[AdjusterMemberName]],_Adjuster[Adjuster Name],_Adjuster[Phone Number],,0)</f>
        <v>323-315-7819</v>
      </c>
      <c r="Z3601" s="15" t="s">
        <v>19753</v>
      </c>
      <c r="AA36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20368 Mountain Ave, Perris  CA 92570</v>
      </c>
      <c r="AB3601" s="15"/>
    </row>
    <row r="3602" spans="1:28" x14ac:dyDescent="0.3">
      <c r="A3602" s="14">
        <v>1</v>
      </c>
      <c r="B3602" s="14">
        <v>1</v>
      </c>
      <c r="C3602" s="15" t="s">
        <v>19761</v>
      </c>
      <c r="D3602" s="15" t="s">
        <v>19762</v>
      </c>
      <c r="E3602" s="15">
        <v>45529</v>
      </c>
      <c r="F3602" s="15" t="s">
        <v>19763</v>
      </c>
      <c r="G3602" s="15">
        <v>45447</v>
      </c>
      <c r="H3602" s="15">
        <v>45630</v>
      </c>
      <c r="I3602" s="15" t="s">
        <v>19764</v>
      </c>
      <c r="J3602" s="15" t="s">
        <v>19765</v>
      </c>
      <c r="K3602" s="15" t="s">
        <v>45506</v>
      </c>
      <c r="L3602" s="15" t="s">
        <v>314</v>
      </c>
      <c r="M3602" s="15" t="s">
        <v>3313</v>
      </c>
      <c r="N3602" s="14">
        <v>2019</v>
      </c>
      <c r="O3602" s="15" t="s">
        <v>19766</v>
      </c>
      <c r="P3602" s="15" t="s">
        <v>106</v>
      </c>
      <c r="Q3602" s="15" t="s">
        <v>47078</v>
      </c>
      <c r="R3602" s="15" t="s">
        <v>19767</v>
      </c>
      <c r="S3602" s="15" t="s">
        <v>19768</v>
      </c>
      <c r="T3602" s="15" t="s">
        <v>174</v>
      </c>
      <c r="U3602" s="15" t="s">
        <v>53</v>
      </c>
      <c r="V3602" s="15" t="s">
        <v>45351</v>
      </c>
      <c r="W3602" s="15" t="s">
        <v>264</v>
      </c>
      <c r="X3602" s="15" t="str">
        <f>_xlfn.XLOOKUP(_LOOKUP[[#This Row],[AdjusterMemberName]],_Adjuster[Adjuster Name],_Adjuster[Email],,0)</f>
        <v>sBonnevie@knightcompany.com</v>
      </c>
      <c r="Y3602" s="15" t="str">
        <f>_xlfn.XLOOKUP(_LOOKUP[[#This Row],[AdjusterMemberName]],_Adjuster[Adjuster Name],_Adjuster[Phone Number],,0)</f>
        <v>323-692-4064</v>
      </c>
      <c r="Z3602" s="15" t="s">
        <v>19769</v>
      </c>
      <c r="AA36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443 1/2 W 49Th St, Los Angeles  CA 90037</v>
      </c>
      <c r="AB3602" s="15"/>
    </row>
    <row r="3603" spans="1:28" x14ac:dyDescent="0.3">
      <c r="A3603" s="14">
        <v>1</v>
      </c>
      <c r="B3603" s="14">
        <v>1</v>
      </c>
      <c r="C3603" s="15" t="s">
        <v>17337</v>
      </c>
      <c r="D3603" s="15" t="s">
        <v>17337</v>
      </c>
      <c r="E3603" s="15">
        <v>45529</v>
      </c>
      <c r="F3603" s="15" t="s">
        <v>17338</v>
      </c>
      <c r="G3603" s="15">
        <v>45418</v>
      </c>
      <c r="H3603" s="15">
        <v>45602</v>
      </c>
      <c r="I3603" s="15" t="s">
        <v>19770</v>
      </c>
      <c r="J3603" s="15" t="s">
        <v>19771</v>
      </c>
      <c r="K3603" s="15" t="s">
        <v>45354</v>
      </c>
      <c r="L3603" s="15" t="s">
        <v>430</v>
      </c>
      <c r="M3603" s="15" t="s">
        <v>599</v>
      </c>
      <c r="N3603" s="14">
        <v>2016</v>
      </c>
      <c r="O3603" s="15" t="s">
        <v>17341</v>
      </c>
      <c r="P3603" s="15" t="s">
        <v>106</v>
      </c>
      <c r="Q3603" s="15" t="s">
        <v>47019</v>
      </c>
      <c r="R3603" s="15" t="s">
        <v>922</v>
      </c>
      <c r="S3603" s="15" t="s">
        <v>17342</v>
      </c>
      <c r="T3603" s="15" t="s">
        <v>174</v>
      </c>
      <c r="U3603" s="15" t="s">
        <v>53</v>
      </c>
      <c r="V3603" s="15" t="s">
        <v>45367</v>
      </c>
      <c r="W3603" s="15" t="s">
        <v>264</v>
      </c>
      <c r="X3603" s="15" t="str">
        <f>_xlfn.XLOOKUP(_LOOKUP[[#This Row],[AdjusterMemberName]],_Adjuster[Adjuster Name],_Adjuster[Email],,0)</f>
        <v>sBonnevie@knightcompany.com</v>
      </c>
      <c r="Y3603" s="15" t="str">
        <f>_xlfn.XLOOKUP(_LOOKUP[[#This Row],[AdjusterMemberName]],_Adjuster[Adjuster Name],_Adjuster[Phone Number],,0)</f>
        <v>323-692-4064</v>
      </c>
      <c r="Z3603" s="15" t="s">
        <v>17343</v>
      </c>
      <c r="AA36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232 E 27Th St, Los Angeles  CA 90011</v>
      </c>
      <c r="AB3603" s="15">
        <v>45573</v>
      </c>
    </row>
    <row r="3604" spans="1:28" x14ac:dyDescent="0.3">
      <c r="A3604" s="14">
        <v>1</v>
      </c>
      <c r="B3604" s="14">
        <v>1</v>
      </c>
      <c r="C3604" s="15" t="s">
        <v>19816</v>
      </c>
      <c r="D3604" s="15" t="s">
        <v>19816</v>
      </c>
      <c r="E3604" s="15">
        <v>45529</v>
      </c>
      <c r="F3604" s="15" t="s">
        <v>19817</v>
      </c>
      <c r="G3604" s="15">
        <v>45355</v>
      </c>
      <c r="H3604" s="15">
        <v>45539</v>
      </c>
      <c r="I3604" s="15" t="s">
        <v>19818</v>
      </c>
      <c r="J3604" s="15" t="s">
        <v>19819</v>
      </c>
      <c r="K3604" s="15" t="s">
        <v>45334</v>
      </c>
      <c r="L3604" s="15" t="s">
        <v>150</v>
      </c>
      <c r="M3604" s="15" t="s">
        <v>1849</v>
      </c>
      <c r="N3604" s="14">
        <v>2018</v>
      </c>
      <c r="O3604" s="15" t="s">
        <v>19820</v>
      </c>
      <c r="P3604" s="15" t="s">
        <v>106</v>
      </c>
      <c r="Q3604" s="15" t="s">
        <v>47065</v>
      </c>
      <c r="R3604" s="15" t="s">
        <v>19821</v>
      </c>
      <c r="S3604" s="15" t="s">
        <v>19822</v>
      </c>
      <c r="T3604" s="15" t="s">
        <v>840</v>
      </c>
      <c r="U3604" s="15" t="s">
        <v>53</v>
      </c>
      <c r="V3604" s="15" t="s">
        <v>45391</v>
      </c>
      <c r="W3604" s="15" t="s">
        <v>195</v>
      </c>
      <c r="X3604" s="15" t="e">
        <f>_xlfn.XLOOKUP(_LOOKUP[[#This Row],[AdjusterMemberName]],_Adjuster[Adjuster Name],_Adjuster[Email],,0)</f>
        <v>#N/A</v>
      </c>
      <c r="Y3604" s="15" t="e">
        <f>_xlfn.XLOOKUP(_LOOKUP[[#This Row],[AdjusterMemberName]],_Adjuster[Adjuster Name],_Adjuster[Phone Number],,0)</f>
        <v>#N/A</v>
      </c>
      <c r="Z3604" s="15" t="s">
        <v>19823</v>
      </c>
      <c r="AA36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22017 Hurons Ave, Apple Valley  CA 92307</v>
      </c>
      <c r="AB3604" s="15"/>
    </row>
    <row r="3605" spans="1:28" x14ac:dyDescent="0.3">
      <c r="A3605" s="14">
        <v>1</v>
      </c>
      <c r="B3605" s="14">
        <v>1</v>
      </c>
      <c r="C3605" s="15" t="s">
        <v>19895</v>
      </c>
      <c r="D3605" s="15" t="s">
        <v>19895</v>
      </c>
      <c r="E3605" s="15">
        <v>45529</v>
      </c>
      <c r="F3605" s="15" t="s">
        <v>19896</v>
      </c>
      <c r="G3605" s="15">
        <v>45409</v>
      </c>
      <c r="H3605" s="15">
        <v>45592</v>
      </c>
      <c r="I3605" s="15" t="s">
        <v>19897</v>
      </c>
      <c r="J3605" s="15" t="s">
        <v>19898</v>
      </c>
      <c r="K3605" s="15" t="s">
        <v>45329</v>
      </c>
      <c r="L3605" s="15" t="s">
        <v>128</v>
      </c>
      <c r="M3605" s="15" t="s">
        <v>129</v>
      </c>
      <c r="N3605" s="14">
        <v>2016</v>
      </c>
      <c r="O3605" s="15" t="s">
        <v>19899</v>
      </c>
      <c r="P3605" s="15" t="s">
        <v>106</v>
      </c>
      <c r="Q3605" s="15" t="s">
        <v>47019</v>
      </c>
      <c r="R3605" s="15" t="s">
        <v>19900</v>
      </c>
      <c r="S3605" s="15" t="s">
        <v>19901</v>
      </c>
      <c r="T3605" s="15" t="s">
        <v>174</v>
      </c>
      <c r="U3605" s="15" t="s">
        <v>53</v>
      </c>
      <c r="V3605" s="15" t="s">
        <v>45441</v>
      </c>
      <c r="W3605" s="15" t="s">
        <v>3307</v>
      </c>
      <c r="X3605" s="15" t="e">
        <f>_xlfn.XLOOKUP(_LOOKUP[[#This Row],[AdjusterMemberName]],_Adjuster[Adjuster Name],_Adjuster[Email],,0)</f>
        <v>#N/A</v>
      </c>
      <c r="Y3605" s="15" t="e">
        <f>_xlfn.XLOOKUP(_LOOKUP[[#This Row],[AdjusterMemberName]],_Adjuster[Adjuster Name],_Adjuster[Phone Number],,0)</f>
        <v>#N/A</v>
      </c>
      <c r="Z3605" s="15" t="s">
        <v>19902</v>
      </c>
      <c r="AA36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912 W 80Th St Apt 4, Los Angeles  CA 90044</v>
      </c>
      <c r="AB3605" s="15"/>
    </row>
    <row r="3606" spans="1:28" x14ac:dyDescent="0.3">
      <c r="A3606" s="14">
        <v>1</v>
      </c>
      <c r="B3606" s="14">
        <v>1</v>
      </c>
      <c r="C3606" s="15" t="s">
        <v>19945</v>
      </c>
      <c r="D3606" s="15" t="s">
        <v>19945</v>
      </c>
      <c r="E3606" s="15">
        <v>45529</v>
      </c>
      <c r="F3606" s="15" t="s">
        <v>19946</v>
      </c>
      <c r="G3606" s="15">
        <v>45530</v>
      </c>
      <c r="H3606" s="15">
        <v>45714</v>
      </c>
      <c r="I3606" s="15" t="s">
        <v>19947</v>
      </c>
      <c r="J3606" s="15" t="s">
        <v>19948</v>
      </c>
      <c r="K3606" s="15" t="s">
        <v>45332</v>
      </c>
      <c r="L3606" s="15" t="s">
        <v>103</v>
      </c>
      <c r="M3606" s="15" t="s">
        <v>304</v>
      </c>
      <c r="N3606" s="14">
        <v>2006</v>
      </c>
      <c r="O3606" s="15" t="s">
        <v>19949</v>
      </c>
      <c r="P3606" s="15" t="s">
        <v>106</v>
      </c>
      <c r="Q3606" s="15" t="s">
        <v>119</v>
      </c>
      <c r="R3606" s="15" t="s">
        <v>19950</v>
      </c>
      <c r="S3606" s="15" t="s">
        <v>19951</v>
      </c>
      <c r="T3606" s="15" t="s">
        <v>308</v>
      </c>
      <c r="U3606" s="15" t="s">
        <v>53</v>
      </c>
      <c r="V3606" s="15" t="s">
        <v>45476</v>
      </c>
      <c r="W3606" s="15" t="s">
        <v>850</v>
      </c>
      <c r="X3606" s="15" t="e">
        <f>_xlfn.XLOOKUP(_LOOKUP[[#This Row],[AdjusterMemberName]],_Adjuster[Adjuster Name],_Adjuster[Email],,0)</f>
        <v>#N/A</v>
      </c>
      <c r="Y3606" s="15" t="e">
        <f>_xlfn.XLOOKUP(_LOOKUP[[#This Row],[AdjusterMemberName]],_Adjuster[Adjuster Name],_Adjuster[Phone Number],,0)</f>
        <v>#N/A</v>
      </c>
      <c r="Z3606" s="15" t="s">
        <v>19952</v>
      </c>
      <c r="AA36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5470 Olivewood Ave Apt 10, Riverside  CA 92506</v>
      </c>
      <c r="AB3606" s="15"/>
    </row>
    <row r="3607" spans="1:28" x14ac:dyDescent="0.3">
      <c r="A3607" s="14">
        <v>1</v>
      </c>
      <c r="B3607" s="14">
        <v>0</v>
      </c>
      <c r="C3607" s="15" t="s">
        <v>21247</v>
      </c>
      <c r="D3607" s="15" t="s">
        <v>21248</v>
      </c>
      <c r="E3607" s="15">
        <v>45529</v>
      </c>
      <c r="F3607" s="15" t="s">
        <v>21249</v>
      </c>
      <c r="G3607" s="15">
        <v>45526</v>
      </c>
      <c r="H3607" s="15">
        <v>45710</v>
      </c>
      <c r="I3607" s="15" t="s">
        <v>21250</v>
      </c>
      <c r="J3607" s="15" t="s">
        <v>21251</v>
      </c>
      <c r="K3607" s="15" t="s">
        <v>45458</v>
      </c>
      <c r="L3607" s="15" t="s">
        <v>1261</v>
      </c>
      <c r="M3607" s="15" t="s">
        <v>3091</v>
      </c>
      <c r="N3607" s="14">
        <v>2015</v>
      </c>
      <c r="O3607" s="15" t="s">
        <v>21252</v>
      </c>
      <c r="P3607" s="15" t="s">
        <v>106</v>
      </c>
      <c r="Q3607" s="15" t="s">
        <v>47019</v>
      </c>
      <c r="R3607" s="15" t="s">
        <v>21253</v>
      </c>
      <c r="S3607" s="15" t="s">
        <v>21254</v>
      </c>
      <c r="T3607" s="15" t="s">
        <v>541</v>
      </c>
      <c r="U3607" s="15" t="s">
        <v>53</v>
      </c>
      <c r="V3607" s="15" t="s">
        <v>46287</v>
      </c>
      <c r="W3607" s="15" t="s">
        <v>264</v>
      </c>
      <c r="X3607" s="15" t="str">
        <f>_xlfn.XLOOKUP(_LOOKUP[[#This Row],[AdjusterMemberName]],_Adjuster[Adjuster Name],_Adjuster[Email],,0)</f>
        <v>sBonnevie@knightcompany.com</v>
      </c>
      <c r="Y3607" s="15" t="str">
        <f>_xlfn.XLOOKUP(_LOOKUP[[#This Row],[AdjusterMemberName]],_Adjuster[Adjuster Name],_Adjuster[Phone Number],,0)</f>
        <v>323-692-4064</v>
      </c>
      <c r="Z3607" s="15" t="s">
        <v>21255</v>
      </c>
      <c r="AA36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1610 S El Dorado St # 6587, Stockton  CA 95206</v>
      </c>
      <c r="AB3607" s="15">
        <v>45591</v>
      </c>
    </row>
    <row r="3608" spans="1:28" x14ac:dyDescent="0.3">
      <c r="A3608" s="14">
        <v>1</v>
      </c>
      <c r="B3608" s="14">
        <v>1</v>
      </c>
      <c r="C3608" s="15" t="s">
        <v>27133</v>
      </c>
      <c r="D3608" s="15" t="s">
        <v>27133</v>
      </c>
      <c r="E3608" s="15">
        <v>45529</v>
      </c>
      <c r="F3608" s="15" t="s">
        <v>27134</v>
      </c>
      <c r="G3608" s="15">
        <v>45502</v>
      </c>
      <c r="H3608" s="15">
        <v>45686</v>
      </c>
      <c r="I3608" s="15" t="s">
        <v>27135</v>
      </c>
      <c r="J3608" s="15" t="s">
        <v>2835</v>
      </c>
      <c r="K3608" s="15" t="s">
        <v>45332</v>
      </c>
      <c r="L3608" s="15" t="s">
        <v>281</v>
      </c>
      <c r="M3608" s="15" t="s">
        <v>3527</v>
      </c>
      <c r="N3608" s="14">
        <v>2019</v>
      </c>
      <c r="O3608" s="15" t="s">
        <v>27136</v>
      </c>
      <c r="P3608" s="15" t="s">
        <v>106</v>
      </c>
      <c r="Q3608" s="15" t="s">
        <v>47093</v>
      </c>
      <c r="R3608" s="15" t="s">
        <v>1429</v>
      </c>
      <c r="S3608" s="15" t="s">
        <v>27137</v>
      </c>
      <c r="T3608" s="15" t="s">
        <v>18652</v>
      </c>
      <c r="U3608" s="15" t="s">
        <v>53</v>
      </c>
      <c r="V3608" s="15" t="s">
        <v>45819</v>
      </c>
      <c r="W3608" s="15" t="s">
        <v>3307</v>
      </c>
      <c r="X3608" s="15" t="e">
        <f>_xlfn.XLOOKUP(_LOOKUP[[#This Row],[AdjusterMemberName]],_Adjuster[Adjuster Name],_Adjuster[Email],,0)</f>
        <v>#N/A</v>
      </c>
      <c r="Y3608" s="15" t="e">
        <f>_xlfn.XLOOKUP(_LOOKUP[[#This Row],[AdjusterMemberName]],_Adjuster[Adjuster Name],_Adjuster[Phone Number],,0)</f>
        <v>#N/A</v>
      </c>
      <c r="Z3608" s="15" t="s">
        <v>27138</v>
      </c>
      <c r="AA36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1543 Yates Ave, Commerce  CA 90022</v>
      </c>
      <c r="AB3608" s="15"/>
    </row>
    <row r="3609" spans="1:28" x14ac:dyDescent="0.3">
      <c r="A3609" s="14">
        <v>1</v>
      </c>
      <c r="B3609" s="14">
        <v>1</v>
      </c>
      <c r="C3609" s="15" t="s">
        <v>19714</v>
      </c>
      <c r="D3609" s="15" t="s">
        <v>19714</v>
      </c>
      <c r="E3609" s="15">
        <v>45528</v>
      </c>
      <c r="F3609" s="15" t="s">
        <v>19715</v>
      </c>
      <c r="G3609" s="15">
        <v>45511</v>
      </c>
      <c r="H3609" s="15">
        <v>45695</v>
      </c>
      <c r="I3609" s="15" t="s">
        <v>19716</v>
      </c>
      <c r="J3609" s="15" t="s">
        <v>19717</v>
      </c>
      <c r="K3609" s="15" t="s">
        <v>46143</v>
      </c>
      <c r="L3609" s="15" t="s">
        <v>128</v>
      </c>
      <c r="M3609" s="15" t="s">
        <v>129</v>
      </c>
      <c r="N3609" s="14">
        <v>2019</v>
      </c>
      <c r="O3609" s="15" t="s">
        <v>19718</v>
      </c>
      <c r="P3609" s="15" t="s">
        <v>106</v>
      </c>
      <c r="Q3609" s="15" t="s">
        <v>47019</v>
      </c>
      <c r="R3609" s="15" t="s">
        <v>19719</v>
      </c>
      <c r="S3609" s="15" t="s">
        <v>19720</v>
      </c>
      <c r="T3609" s="15" t="s">
        <v>2950</v>
      </c>
      <c r="U3609" s="15" t="s">
        <v>53</v>
      </c>
      <c r="V3609" s="15" t="s">
        <v>45514</v>
      </c>
      <c r="W3609" s="15" t="s">
        <v>3114</v>
      </c>
      <c r="X3609" s="15" t="str">
        <f>_xlfn.XLOOKUP(_LOOKUP[[#This Row],[AdjusterMemberName]],_Adjuster[Adjuster Name],_Adjuster[Email],,0)</f>
        <v>eExmundo@knightcompany.com</v>
      </c>
      <c r="Y3609" s="15" t="str">
        <f>_xlfn.XLOOKUP(_LOOKUP[[#This Row],[AdjusterMemberName]],_Adjuster[Adjuster Name],_Adjuster[Phone Number],,0)</f>
        <v>424-559-5400</v>
      </c>
      <c r="Z3609" s="15" t="s">
        <v>19721</v>
      </c>
      <c r="AA36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11149 Glenoaks Blvd, Pacoima  CA 91331</v>
      </c>
      <c r="AB3609" s="15">
        <v>45528</v>
      </c>
    </row>
    <row r="3610" spans="1:28" x14ac:dyDescent="0.3">
      <c r="A3610" s="14">
        <v>1</v>
      </c>
      <c r="B3610" s="14">
        <v>1</v>
      </c>
      <c r="C3610" s="15" t="s">
        <v>19722</v>
      </c>
      <c r="D3610" s="15" t="s">
        <v>19723</v>
      </c>
      <c r="E3610" s="15">
        <v>45528</v>
      </c>
      <c r="F3610" s="15" t="s">
        <v>19724</v>
      </c>
      <c r="G3610" s="15">
        <v>45353</v>
      </c>
      <c r="H3610" s="15">
        <v>45537</v>
      </c>
      <c r="I3610" s="15" t="s">
        <v>19725</v>
      </c>
      <c r="J3610" s="15" t="s">
        <v>19726</v>
      </c>
      <c r="K3610" s="15" t="s">
        <v>45604</v>
      </c>
      <c r="L3610" s="15" t="s">
        <v>103</v>
      </c>
      <c r="M3610" s="15" t="s">
        <v>2946</v>
      </c>
      <c r="N3610" s="14">
        <v>2017</v>
      </c>
      <c r="O3610" s="15" t="s">
        <v>19727</v>
      </c>
      <c r="P3610" s="15" t="s">
        <v>106</v>
      </c>
      <c r="Q3610" s="15" t="s">
        <v>47019</v>
      </c>
      <c r="R3610" s="15" t="s">
        <v>931</v>
      </c>
      <c r="S3610" s="15" t="s">
        <v>19728</v>
      </c>
      <c r="T3610" s="15" t="s">
        <v>19729</v>
      </c>
      <c r="U3610" s="15" t="s">
        <v>53</v>
      </c>
      <c r="V3610" s="15" t="s">
        <v>46579</v>
      </c>
      <c r="W3610" s="15" t="s">
        <v>1544</v>
      </c>
      <c r="X3610" s="15" t="str">
        <f>_xlfn.XLOOKUP(_LOOKUP[[#This Row],[AdjusterMemberName]],_Adjuster[Adjuster Name],_Adjuster[Email],,0)</f>
        <v>CRodriguez5@knightcompany.com</v>
      </c>
      <c r="Y3610" s="15" t="str">
        <f>_xlfn.XLOOKUP(_LOOKUP[[#This Row],[AdjusterMemberName]],_Adjuster[Adjuster Name],_Adjuster[Phone Number],,0)</f>
        <v>323-456-1708</v>
      </c>
      <c r="Z3610" s="15" t="s">
        <v>19730</v>
      </c>
      <c r="AA36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18621 Quail Trail Dr, Jamul  CA 91935</v>
      </c>
      <c r="AB3610" s="15"/>
    </row>
    <row r="3611" spans="1:28" x14ac:dyDescent="0.3">
      <c r="A3611" s="14">
        <v>1</v>
      </c>
      <c r="B3611" s="14">
        <v>1</v>
      </c>
      <c r="C3611" s="15" t="s">
        <v>19738</v>
      </c>
      <c r="D3611" s="15" t="s">
        <v>19738</v>
      </c>
      <c r="E3611" s="15">
        <v>45528</v>
      </c>
      <c r="F3611" s="15" t="s">
        <v>19739</v>
      </c>
      <c r="G3611" s="15">
        <v>45403</v>
      </c>
      <c r="H3611" s="15">
        <v>45586</v>
      </c>
      <c r="I3611" s="15" t="s">
        <v>19740</v>
      </c>
      <c r="J3611" s="15" t="s">
        <v>19741</v>
      </c>
      <c r="K3611" s="15" t="s">
        <v>46341</v>
      </c>
      <c r="L3611" s="15" t="s">
        <v>128</v>
      </c>
      <c r="M3611" s="15" t="s">
        <v>170</v>
      </c>
      <c r="N3611" s="14">
        <v>2022</v>
      </c>
      <c r="O3611" s="15" t="s">
        <v>19742</v>
      </c>
      <c r="P3611" s="15" t="s">
        <v>106</v>
      </c>
      <c r="Q3611" s="15" t="s">
        <v>47073</v>
      </c>
      <c r="R3611" s="15" t="s">
        <v>19743</v>
      </c>
      <c r="S3611" s="15" t="s">
        <v>19744</v>
      </c>
      <c r="T3611" s="15" t="s">
        <v>174</v>
      </c>
      <c r="U3611" s="15" t="s">
        <v>53</v>
      </c>
      <c r="V3611" s="15" t="s">
        <v>45529</v>
      </c>
      <c r="W3611" s="15" t="s">
        <v>1889</v>
      </c>
      <c r="X3611" s="15" t="e">
        <f>_xlfn.XLOOKUP(_LOOKUP[[#This Row],[AdjusterMemberName]],_Adjuster[Adjuster Name],_Adjuster[Email],,0)</f>
        <v>#N/A</v>
      </c>
      <c r="Y3611" s="15" t="e">
        <f>_xlfn.XLOOKUP(_LOOKUP[[#This Row],[AdjusterMemberName]],_Adjuster[Adjuster Name],_Adjuster[Phone Number],,0)</f>
        <v>#N/A</v>
      </c>
      <c r="Z3611" s="15" t="s">
        <v>19745</v>
      </c>
      <c r="AA36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839 E 87Th St, Los Angeles  CA 90002</v>
      </c>
      <c r="AB3611" s="15"/>
    </row>
    <row r="3612" spans="1:28" x14ac:dyDescent="0.3">
      <c r="A3612" s="14">
        <v>1</v>
      </c>
      <c r="B3612" s="14">
        <v>1</v>
      </c>
      <c r="C3612" s="15" t="s">
        <v>19772</v>
      </c>
      <c r="D3612" s="15" t="s">
        <v>19773</v>
      </c>
      <c r="E3612" s="15">
        <v>45528</v>
      </c>
      <c r="F3612" s="15" t="s">
        <v>19774</v>
      </c>
      <c r="G3612" s="15">
        <v>45324</v>
      </c>
      <c r="H3612" s="15">
        <v>45506</v>
      </c>
      <c r="I3612" s="15" t="s">
        <v>19775</v>
      </c>
      <c r="J3612" s="15" t="s">
        <v>19776</v>
      </c>
      <c r="K3612" s="15" t="s">
        <v>45356</v>
      </c>
      <c r="L3612" s="15" t="s">
        <v>314</v>
      </c>
      <c r="M3612" s="15" t="s">
        <v>978</v>
      </c>
      <c r="N3612" s="14">
        <v>2016</v>
      </c>
      <c r="O3612" s="15" t="s">
        <v>19777</v>
      </c>
      <c r="P3612" s="15" t="s">
        <v>106</v>
      </c>
      <c r="Q3612" s="15" t="s">
        <v>119</v>
      </c>
      <c r="R3612" s="15" t="s">
        <v>610</v>
      </c>
      <c r="S3612" s="15" t="s">
        <v>19778</v>
      </c>
      <c r="T3612" s="15" t="s">
        <v>4165</v>
      </c>
      <c r="U3612" s="15" t="s">
        <v>53</v>
      </c>
      <c r="V3612" s="15" t="s">
        <v>45832</v>
      </c>
      <c r="W3612" s="15" t="s">
        <v>367</v>
      </c>
      <c r="X3612" s="15" t="str">
        <f>_xlfn.XLOOKUP(_LOOKUP[[#This Row],[AdjusterMemberName]],_Adjuster[Adjuster Name],_Adjuster[Email],,0)</f>
        <v>dHernandez4@knightcompany.com</v>
      </c>
      <c r="Y3612" s="15" t="str">
        <f>_xlfn.XLOOKUP(_LOOKUP[[#This Row],[AdjusterMemberName]],_Adjuster[Adjuster Name],_Adjuster[Phone Number],,0)</f>
        <v>323-315-7819</v>
      </c>
      <c r="Z3612" s="15" t="s">
        <v>19779</v>
      </c>
      <c r="AA36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14262 Tyler St Unit 10, Sylmar  CA 91342</v>
      </c>
      <c r="AB3612" s="15">
        <v>45357</v>
      </c>
    </row>
    <row r="3613" spans="1:28" x14ac:dyDescent="0.3">
      <c r="A3613" s="14">
        <v>1</v>
      </c>
      <c r="B3613" s="14">
        <v>1</v>
      </c>
      <c r="C3613" s="15" t="s">
        <v>3246</v>
      </c>
      <c r="D3613" s="15" t="s">
        <v>3247</v>
      </c>
      <c r="E3613" s="15">
        <v>45528</v>
      </c>
      <c r="F3613" s="15" t="s">
        <v>19806</v>
      </c>
      <c r="G3613" s="15">
        <v>45448</v>
      </c>
      <c r="H3613" s="15">
        <v>45631</v>
      </c>
      <c r="I3613" s="15" t="s">
        <v>19807</v>
      </c>
      <c r="J3613" s="15" t="s">
        <v>19808</v>
      </c>
      <c r="K3613" s="15" t="s">
        <v>45403</v>
      </c>
      <c r="L3613" s="15" t="s">
        <v>139</v>
      </c>
      <c r="M3613" s="15" t="s">
        <v>470</v>
      </c>
      <c r="N3613" s="14">
        <v>2021</v>
      </c>
      <c r="O3613" s="15" t="s">
        <v>3251</v>
      </c>
      <c r="P3613" s="15" t="s">
        <v>106</v>
      </c>
      <c r="Q3613" s="15" t="s">
        <v>47019</v>
      </c>
      <c r="R3613" s="15" t="s">
        <v>3252</v>
      </c>
      <c r="S3613" s="15" t="s">
        <v>3253</v>
      </c>
      <c r="T3613" s="15" t="s">
        <v>3254</v>
      </c>
      <c r="U3613" s="15" t="s">
        <v>53</v>
      </c>
      <c r="V3613" s="15" t="s">
        <v>46461</v>
      </c>
      <c r="W3613" s="15" t="s">
        <v>7479</v>
      </c>
      <c r="X3613" s="15" t="e">
        <f>_xlfn.XLOOKUP(_LOOKUP[[#This Row],[AdjusterMemberName]],_Adjuster[Adjuster Name],_Adjuster[Email],,0)</f>
        <v>#N/A</v>
      </c>
      <c r="Y3613" s="15" t="e">
        <f>_xlfn.XLOOKUP(_LOOKUP[[#This Row],[AdjusterMemberName]],_Adjuster[Adjuster Name],_Adjuster[Phone Number],,0)</f>
        <v>#N/A</v>
      </c>
      <c r="Z3613" s="15" t="s">
        <v>3255</v>
      </c>
      <c r="AA36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275A Creelman Ln, Ramona  CA 92065</v>
      </c>
      <c r="AB3613" s="15"/>
    </row>
    <row r="3614" spans="1:28" x14ac:dyDescent="0.3">
      <c r="A3614" s="14">
        <v>1</v>
      </c>
      <c r="B3614" s="14">
        <v>1</v>
      </c>
      <c r="C3614" s="15" t="s">
        <v>19809</v>
      </c>
      <c r="D3614" s="15" t="s">
        <v>19809</v>
      </c>
      <c r="E3614" s="15">
        <v>45528</v>
      </c>
      <c r="F3614" s="15" t="s">
        <v>19810</v>
      </c>
      <c r="G3614" s="15">
        <v>45449</v>
      </c>
      <c r="H3614" s="15">
        <v>45632</v>
      </c>
      <c r="I3614" s="15" t="s">
        <v>19811</v>
      </c>
      <c r="J3614" s="15" t="s">
        <v>19812</v>
      </c>
      <c r="K3614" s="15" t="s">
        <v>45890</v>
      </c>
      <c r="L3614" s="15" t="s">
        <v>103</v>
      </c>
      <c r="M3614" s="15" t="s">
        <v>304</v>
      </c>
      <c r="N3614" s="14">
        <v>2021</v>
      </c>
      <c r="O3614" s="15" t="s">
        <v>19813</v>
      </c>
      <c r="P3614" s="15" t="s">
        <v>106</v>
      </c>
      <c r="Q3614" s="15" t="s">
        <v>47006</v>
      </c>
      <c r="R3614" s="15" t="s">
        <v>2273</v>
      </c>
      <c r="S3614" s="15" t="s">
        <v>19814</v>
      </c>
      <c r="T3614" s="15" t="s">
        <v>1834</v>
      </c>
      <c r="U3614" s="15" t="s">
        <v>53</v>
      </c>
      <c r="V3614" s="15" t="s">
        <v>45760</v>
      </c>
      <c r="W3614" s="15" t="s">
        <v>175</v>
      </c>
      <c r="X3614" s="15" t="e">
        <f>_xlfn.XLOOKUP(_LOOKUP[[#This Row],[AdjusterMemberName]],_Adjuster[Adjuster Name],_Adjuster[Email],,0)</f>
        <v>#N/A</v>
      </c>
      <c r="Y3614" s="15" t="e">
        <f>_xlfn.XLOOKUP(_LOOKUP[[#This Row],[AdjusterMemberName]],_Adjuster[Adjuster Name],_Adjuster[Phone Number],,0)</f>
        <v>#N/A</v>
      </c>
      <c r="Z3614" s="15" t="s">
        <v>19815</v>
      </c>
      <c r="AA36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1404 N Broadway Apt 19, Escondido  CA 92026</v>
      </c>
      <c r="AB3614" s="15"/>
    </row>
    <row r="3615" spans="1:28" x14ac:dyDescent="0.3">
      <c r="A3615" s="14">
        <v>1</v>
      </c>
      <c r="B3615" s="14">
        <v>1</v>
      </c>
      <c r="C3615" s="15" t="s">
        <v>19772</v>
      </c>
      <c r="D3615" s="15" t="s">
        <v>19773</v>
      </c>
      <c r="E3615" s="15">
        <v>45528</v>
      </c>
      <c r="F3615" s="15" t="s">
        <v>19824</v>
      </c>
      <c r="G3615" s="15">
        <v>45392</v>
      </c>
      <c r="H3615" s="15">
        <v>45575</v>
      </c>
      <c r="I3615" s="15" t="s">
        <v>19825</v>
      </c>
      <c r="J3615" s="15" t="s">
        <v>19776</v>
      </c>
      <c r="K3615" s="15" t="s">
        <v>45356</v>
      </c>
      <c r="L3615" s="15" t="s">
        <v>314</v>
      </c>
      <c r="M3615" s="15" t="s">
        <v>978</v>
      </c>
      <c r="N3615" s="14">
        <v>2016</v>
      </c>
      <c r="O3615" s="15" t="s">
        <v>19777</v>
      </c>
      <c r="P3615" s="15" t="s">
        <v>106</v>
      </c>
      <c r="Q3615" s="15" t="s">
        <v>47065</v>
      </c>
      <c r="R3615" s="15" t="s">
        <v>610</v>
      </c>
      <c r="S3615" s="15" t="s">
        <v>19778</v>
      </c>
      <c r="T3615" s="15" t="s">
        <v>4165</v>
      </c>
      <c r="U3615" s="15" t="s">
        <v>53</v>
      </c>
      <c r="V3615" s="15" t="s">
        <v>45832</v>
      </c>
      <c r="W3615" s="15" t="s">
        <v>367</v>
      </c>
      <c r="X3615" s="15" t="str">
        <f>_xlfn.XLOOKUP(_LOOKUP[[#This Row],[AdjusterMemberName]],_Adjuster[Adjuster Name],_Adjuster[Email],,0)</f>
        <v>dHernandez4@knightcompany.com</v>
      </c>
      <c r="Y3615" s="15" t="str">
        <f>_xlfn.XLOOKUP(_LOOKUP[[#This Row],[AdjusterMemberName]],_Adjuster[Adjuster Name],_Adjuster[Phone Number],,0)</f>
        <v>323-315-7819</v>
      </c>
      <c r="Z3615" s="15" t="s">
        <v>19826</v>
      </c>
      <c r="AA36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14262 Tyler St Unit 10, Sylmar  CA 91342</v>
      </c>
      <c r="AB3615" s="15"/>
    </row>
    <row r="3616" spans="1:28" x14ac:dyDescent="0.3">
      <c r="A3616" s="14">
        <v>1</v>
      </c>
      <c r="B3616" s="14">
        <v>1</v>
      </c>
      <c r="C3616" s="15" t="s">
        <v>19835</v>
      </c>
      <c r="D3616" s="15" t="s">
        <v>19835</v>
      </c>
      <c r="E3616" s="15">
        <v>45528</v>
      </c>
      <c r="F3616" s="15" t="s">
        <v>19836</v>
      </c>
      <c r="G3616" s="15">
        <v>45348</v>
      </c>
      <c r="H3616" s="15">
        <v>45530</v>
      </c>
      <c r="I3616" s="15" t="s">
        <v>19837</v>
      </c>
      <c r="J3616" s="15" t="s">
        <v>19838</v>
      </c>
      <c r="K3616" s="15" t="s">
        <v>46574</v>
      </c>
      <c r="L3616" s="15" t="s">
        <v>25</v>
      </c>
      <c r="M3616" s="15" t="s">
        <v>3418</v>
      </c>
      <c r="N3616" s="14">
        <v>2017</v>
      </c>
      <c r="O3616" s="15" t="s">
        <v>19839</v>
      </c>
      <c r="P3616" s="15" t="s">
        <v>106</v>
      </c>
      <c r="Q3616" s="15" t="s">
        <v>47019</v>
      </c>
      <c r="R3616" s="15" t="s">
        <v>9816</v>
      </c>
      <c r="S3616" s="15" t="s">
        <v>19840</v>
      </c>
      <c r="T3616" s="15" t="s">
        <v>164</v>
      </c>
      <c r="U3616" s="15" t="s">
        <v>53</v>
      </c>
      <c r="V3616" s="15" t="s">
        <v>45579</v>
      </c>
      <c r="W3616" s="15" t="s">
        <v>3307</v>
      </c>
      <c r="X3616" s="15" t="e">
        <f>_xlfn.XLOOKUP(_LOOKUP[[#This Row],[AdjusterMemberName]],_Adjuster[Adjuster Name],_Adjuster[Email],,0)</f>
        <v>#N/A</v>
      </c>
      <c r="Y3616" s="15" t="e">
        <f>_xlfn.XLOOKUP(_LOOKUP[[#This Row],[AdjusterMemberName]],_Adjuster[Adjuster Name],_Adjuster[Phone Number],,0)</f>
        <v>#N/A</v>
      </c>
      <c r="Z3616" s="15" t="s">
        <v>19841</v>
      </c>
      <c r="AA36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5721 E Norwich Ave, Fresno  CA 93727</v>
      </c>
      <c r="AB3616" s="15"/>
    </row>
    <row r="3617" spans="1:28" x14ac:dyDescent="0.3">
      <c r="A3617" s="14">
        <v>1</v>
      </c>
      <c r="B3617" s="14">
        <v>1</v>
      </c>
      <c r="C3617" s="15" t="s">
        <v>20577</v>
      </c>
      <c r="D3617" s="15" t="s">
        <v>20577</v>
      </c>
      <c r="E3617" s="15">
        <v>45528</v>
      </c>
      <c r="F3617" s="15" t="s">
        <v>20578</v>
      </c>
      <c r="G3617" s="15">
        <v>45492</v>
      </c>
      <c r="H3617" s="15">
        <v>45676</v>
      </c>
      <c r="I3617" s="15" t="s">
        <v>20579</v>
      </c>
      <c r="J3617" s="15" t="s">
        <v>20580</v>
      </c>
      <c r="K3617" s="15" t="s">
        <v>45735</v>
      </c>
      <c r="L3617" s="15" t="s">
        <v>128</v>
      </c>
      <c r="M3617" s="15" t="s">
        <v>170</v>
      </c>
      <c r="N3617" s="14">
        <v>2015</v>
      </c>
      <c r="O3617" s="15" t="s">
        <v>20581</v>
      </c>
      <c r="P3617" s="15" t="s">
        <v>106</v>
      </c>
      <c r="Q3617" s="15" t="s">
        <v>47019</v>
      </c>
      <c r="R3617" s="15" t="s">
        <v>162</v>
      </c>
      <c r="S3617" s="15" t="s">
        <v>20582</v>
      </c>
      <c r="T3617" s="15" t="s">
        <v>253</v>
      </c>
      <c r="U3617" s="15" t="s">
        <v>53</v>
      </c>
      <c r="V3617" s="15" t="s">
        <v>45420</v>
      </c>
      <c r="W3617" s="15" t="s">
        <v>1186</v>
      </c>
      <c r="X3617" s="15" t="str">
        <f>_xlfn.XLOOKUP(_LOOKUP[[#This Row],[AdjusterMemberName]],_Adjuster[Adjuster Name],_Adjuster[Email],,0)</f>
        <v>sAkinleye@knightcompany.com</v>
      </c>
      <c r="Y3617" s="15" t="str">
        <f>_xlfn.XLOOKUP(_LOOKUP[[#This Row],[AdjusterMemberName]],_Adjuster[Adjuster Name],_Adjuster[Phone Number],,0)</f>
        <v>424-559-5280</v>
      </c>
      <c r="Z3617" s="15" t="s">
        <v>20583</v>
      </c>
      <c r="AA36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11000 S Osage Ave Apt 14, Inglewood  CA 90304</v>
      </c>
      <c r="AB3617" s="15"/>
    </row>
    <row r="3618" spans="1:28" x14ac:dyDescent="0.3">
      <c r="A3618" s="14">
        <v>1</v>
      </c>
      <c r="B3618" s="14">
        <v>1</v>
      </c>
      <c r="C3618" s="15" t="s">
        <v>19645</v>
      </c>
      <c r="D3618" s="15" t="s">
        <v>19646</v>
      </c>
      <c r="E3618" s="15">
        <v>45527</v>
      </c>
      <c r="F3618" s="15" t="s">
        <v>19647</v>
      </c>
      <c r="G3618" s="15">
        <v>45355</v>
      </c>
      <c r="H3618" s="15">
        <v>45539</v>
      </c>
      <c r="I3618" s="15" t="s">
        <v>19648</v>
      </c>
      <c r="J3618" s="15" t="s">
        <v>19649</v>
      </c>
      <c r="K3618" s="15" t="s">
        <v>45458</v>
      </c>
      <c r="L3618" s="15" t="s">
        <v>128</v>
      </c>
      <c r="M3618" s="15" t="s">
        <v>170</v>
      </c>
      <c r="N3618" s="14">
        <v>2024</v>
      </c>
      <c r="O3618" s="15" t="s">
        <v>19650</v>
      </c>
      <c r="P3618" s="15" t="s">
        <v>106</v>
      </c>
      <c r="Q3618" s="15" t="s">
        <v>47073</v>
      </c>
      <c r="R3618" s="15" t="s">
        <v>8176</v>
      </c>
      <c r="S3618" s="15" t="s">
        <v>19651</v>
      </c>
      <c r="T3618" s="15" t="s">
        <v>174</v>
      </c>
      <c r="U3618" s="15" t="s">
        <v>53</v>
      </c>
      <c r="V3618" s="15" t="s">
        <v>45342</v>
      </c>
      <c r="W3618" s="15" t="s">
        <v>1624</v>
      </c>
      <c r="X3618" s="15" t="e">
        <f>_xlfn.XLOOKUP(_LOOKUP[[#This Row],[AdjusterMemberName]],_Adjuster[Adjuster Name],_Adjuster[Email],,0)</f>
        <v>#N/A</v>
      </c>
      <c r="Y3618" s="15" t="e">
        <f>_xlfn.XLOOKUP(_LOOKUP[[#This Row],[AdjusterMemberName]],_Adjuster[Adjuster Name],_Adjuster[Phone Number],,0)</f>
        <v>#N/A</v>
      </c>
      <c r="Z3618" s="15" t="s">
        <v>19652</v>
      </c>
      <c r="AA36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322 W 73Rd St, Los Angeles  CA 90003</v>
      </c>
      <c r="AB3618" s="15"/>
    </row>
    <row r="3619" spans="1:28" x14ac:dyDescent="0.3">
      <c r="A3619" s="14">
        <v>1</v>
      </c>
      <c r="B3619" s="14">
        <v>1</v>
      </c>
      <c r="C3619" s="15" t="s">
        <v>19679</v>
      </c>
      <c r="D3619" s="15" t="s">
        <v>19679</v>
      </c>
      <c r="E3619" s="15">
        <v>45527</v>
      </c>
      <c r="F3619" s="15" t="s">
        <v>19680</v>
      </c>
      <c r="G3619" s="15">
        <v>45463</v>
      </c>
      <c r="H3619" s="15">
        <v>45646</v>
      </c>
      <c r="I3619" s="15" t="s">
        <v>19681</v>
      </c>
      <c r="J3619" s="15" t="s">
        <v>19682</v>
      </c>
      <c r="K3619" s="15" t="s">
        <v>45381</v>
      </c>
      <c r="L3619" s="15" t="s">
        <v>314</v>
      </c>
      <c r="M3619" s="15" t="s">
        <v>1640</v>
      </c>
      <c r="N3619" s="14">
        <v>2006</v>
      </c>
      <c r="O3619" s="15" t="s">
        <v>19683</v>
      </c>
      <c r="P3619" s="15" t="s">
        <v>106</v>
      </c>
      <c r="Q3619" s="15" t="s">
        <v>47019</v>
      </c>
      <c r="R3619" s="15" t="s">
        <v>19684</v>
      </c>
      <c r="S3619" s="15" t="s">
        <v>19685</v>
      </c>
      <c r="T3619" s="15" t="s">
        <v>186</v>
      </c>
      <c r="U3619" s="15" t="s">
        <v>53</v>
      </c>
      <c r="V3619" s="15" t="s">
        <v>45877</v>
      </c>
      <c r="W3619" s="15" t="s">
        <v>1544</v>
      </c>
      <c r="X3619" s="15" t="str">
        <f>_xlfn.XLOOKUP(_LOOKUP[[#This Row],[AdjusterMemberName]],_Adjuster[Adjuster Name],_Adjuster[Email],,0)</f>
        <v>CRodriguez5@knightcompany.com</v>
      </c>
      <c r="Y3619" s="15" t="str">
        <f>_xlfn.XLOOKUP(_LOOKUP[[#This Row],[AdjusterMemberName]],_Adjuster[Adjuster Name],_Adjuster[Phone Number],,0)</f>
        <v>323-456-1708</v>
      </c>
      <c r="Z3619" s="15" t="s">
        <v>19686</v>
      </c>
      <c r="AA36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2125 W 10Th St, Santa Ana  CA 92703</v>
      </c>
      <c r="AB3619" s="15">
        <v>45587</v>
      </c>
    </row>
    <row r="3620" spans="1:28" x14ac:dyDescent="0.3">
      <c r="A3620" s="14">
        <v>1</v>
      </c>
      <c r="B3620" s="14">
        <v>1</v>
      </c>
      <c r="C3620" s="15" t="s">
        <v>19687</v>
      </c>
      <c r="D3620" s="15" t="s">
        <v>19688</v>
      </c>
      <c r="E3620" s="15">
        <v>45527</v>
      </c>
      <c r="F3620" s="15" t="s">
        <v>19689</v>
      </c>
      <c r="G3620" s="15">
        <v>45440</v>
      </c>
      <c r="H3620" s="15">
        <v>45624</v>
      </c>
      <c r="I3620" s="15" t="s">
        <v>19690</v>
      </c>
      <c r="J3620" s="15" t="s">
        <v>19691</v>
      </c>
      <c r="K3620" s="15" t="s">
        <v>45454</v>
      </c>
      <c r="L3620" s="15" t="s">
        <v>103</v>
      </c>
      <c r="M3620" s="15" t="s">
        <v>2946</v>
      </c>
      <c r="N3620" s="14">
        <v>2011</v>
      </c>
      <c r="O3620" s="15" t="s">
        <v>19692</v>
      </c>
      <c r="P3620" s="15" t="s">
        <v>106</v>
      </c>
      <c r="Q3620" s="15" t="s">
        <v>47019</v>
      </c>
      <c r="R3620" s="15" t="s">
        <v>19693</v>
      </c>
      <c r="S3620" s="15" t="s">
        <v>19694</v>
      </c>
      <c r="T3620" s="15" t="s">
        <v>174</v>
      </c>
      <c r="U3620" s="15" t="s">
        <v>53</v>
      </c>
      <c r="V3620" s="15" t="s">
        <v>45920</v>
      </c>
      <c r="W3620" s="15" t="s">
        <v>1624</v>
      </c>
      <c r="X3620" s="15" t="e">
        <f>_xlfn.XLOOKUP(_LOOKUP[[#This Row],[AdjusterMemberName]],_Adjuster[Adjuster Name],_Adjuster[Email],,0)</f>
        <v>#N/A</v>
      </c>
      <c r="Y3620" s="15" t="e">
        <f>_xlfn.XLOOKUP(_LOOKUP[[#This Row],[AdjusterMemberName]],_Adjuster[Adjuster Name],_Adjuster[Phone Number],,0)</f>
        <v>#N/A</v>
      </c>
      <c r="Z3620" s="15" t="s">
        <v>19695</v>
      </c>
      <c r="AA36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6337 Brynhurst Ave, Los Angeles  CA 90043</v>
      </c>
      <c r="AB3620" s="15"/>
    </row>
    <row r="3621" spans="1:28" x14ac:dyDescent="0.3">
      <c r="A3621" s="14">
        <v>1</v>
      </c>
      <c r="B3621" s="14">
        <v>1</v>
      </c>
      <c r="C3621" s="15" t="s">
        <v>19698</v>
      </c>
      <c r="D3621" s="15" t="s">
        <v>19698</v>
      </c>
      <c r="E3621" s="15">
        <v>45527</v>
      </c>
      <c r="F3621" s="15" t="s">
        <v>19699</v>
      </c>
      <c r="G3621" s="15">
        <v>45393</v>
      </c>
      <c r="H3621" s="15">
        <v>45576</v>
      </c>
      <c r="I3621" s="15" t="s">
        <v>19700</v>
      </c>
      <c r="J3621" s="15" t="s">
        <v>19701</v>
      </c>
      <c r="K3621" s="15" t="s">
        <v>46580</v>
      </c>
      <c r="L3621" s="15" t="s">
        <v>314</v>
      </c>
      <c r="M3621" s="15" t="s">
        <v>1640</v>
      </c>
      <c r="N3621" s="14">
        <v>2023</v>
      </c>
      <c r="O3621" s="15" t="s">
        <v>19702</v>
      </c>
      <c r="P3621" s="15" t="s">
        <v>106</v>
      </c>
      <c r="Q3621" s="15" t="s">
        <v>47019</v>
      </c>
      <c r="R3621" s="15" t="s">
        <v>4506</v>
      </c>
      <c r="S3621" s="15" t="s">
        <v>19703</v>
      </c>
      <c r="T3621" s="15" t="s">
        <v>530</v>
      </c>
      <c r="U3621" s="15" t="s">
        <v>53</v>
      </c>
      <c r="V3621" s="15" t="s">
        <v>45858</v>
      </c>
      <c r="W3621" s="15" t="s">
        <v>1624</v>
      </c>
      <c r="X3621" s="15" t="e">
        <f>_xlfn.XLOOKUP(_LOOKUP[[#This Row],[AdjusterMemberName]],_Adjuster[Adjuster Name],_Adjuster[Email],,0)</f>
        <v>#N/A</v>
      </c>
      <c r="Y3621" s="15" t="e">
        <f>_xlfn.XLOOKUP(_LOOKUP[[#This Row],[AdjusterMemberName]],_Adjuster[Adjuster Name],_Adjuster[Phone Number],,0)</f>
        <v>#N/A</v>
      </c>
      <c r="Z3621" s="15" t="s">
        <v>19704</v>
      </c>
      <c r="AA36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14274 Cobalt Rd Apt B, Victorville  CA 92392</v>
      </c>
      <c r="AB3621" s="15"/>
    </row>
    <row r="3622" spans="1:28" x14ac:dyDescent="0.3">
      <c r="A3622" s="14">
        <v>1</v>
      </c>
      <c r="B3622" s="14">
        <v>1</v>
      </c>
      <c r="C3622" s="15" t="s">
        <v>19705</v>
      </c>
      <c r="D3622" s="15" t="s">
        <v>19706</v>
      </c>
      <c r="E3622" s="15">
        <v>45527</v>
      </c>
      <c r="F3622" s="15" t="s">
        <v>19707</v>
      </c>
      <c r="G3622" s="15">
        <v>45348</v>
      </c>
      <c r="H3622" s="15">
        <v>45530</v>
      </c>
      <c r="I3622" s="15" t="s">
        <v>19708</v>
      </c>
      <c r="J3622" s="15" t="s">
        <v>19709</v>
      </c>
      <c r="K3622" s="15" t="s">
        <v>46577</v>
      </c>
      <c r="L3622" s="15" t="s">
        <v>103</v>
      </c>
      <c r="M3622" s="15" t="s">
        <v>304</v>
      </c>
      <c r="N3622" s="14">
        <v>2013</v>
      </c>
      <c r="O3622" s="15" t="s">
        <v>19710</v>
      </c>
      <c r="P3622" s="15" t="s">
        <v>106</v>
      </c>
      <c r="Q3622" s="15" t="s">
        <v>47006</v>
      </c>
      <c r="R3622" s="15" t="s">
        <v>19711</v>
      </c>
      <c r="S3622" s="15" t="s">
        <v>19712</v>
      </c>
      <c r="T3622" s="15" t="s">
        <v>15388</v>
      </c>
      <c r="U3622" s="15" t="s">
        <v>53</v>
      </c>
      <c r="V3622" s="15" t="s">
        <v>46499</v>
      </c>
      <c r="W3622" s="15" t="s">
        <v>175</v>
      </c>
      <c r="X3622" s="15" t="e">
        <f>_xlfn.XLOOKUP(_LOOKUP[[#This Row],[AdjusterMemberName]],_Adjuster[Adjuster Name],_Adjuster[Email],,0)</f>
        <v>#N/A</v>
      </c>
      <c r="Y3622" s="15" t="e">
        <f>_xlfn.XLOOKUP(_LOOKUP[[#This Row],[AdjusterMemberName]],_Adjuster[Adjuster Name],_Adjuster[Phone Number],,0)</f>
        <v>#N/A</v>
      </c>
      <c r="Z3622" s="15" t="s">
        <v>19713</v>
      </c>
      <c r="AA36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17845 Koura Way, Sacramento  CA 95842</v>
      </c>
      <c r="AB3622" s="15"/>
    </row>
    <row r="3623" spans="1:28" x14ac:dyDescent="0.3">
      <c r="A3623" s="14">
        <v>1</v>
      </c>
      <c r="B3623" s="14">
        <v>1</v>
      </c>
      <c r="C3623" s="15" t="s">
        <v>19754</v>
      </c>
      <c r="D3623" s="15" t="s">
        <v>19754</v>
      </c>
      <c r="E3623" s="15">
        <v>45527</v>
      </c>
      <c r="F3623" s="15" t="s">
        <v>19755</v>
      </c>
      <c r="G3623" s="15">
        <v>45359</v>
      </c>
      <c r="H3623" s="15">
        <v>45543</v>
      </c>
      <c r="I3623" s="15" t="s">
        <v>19756</v>
      </c>
      <c r="J3623" s="15" t="s">
        <v>19757</v>
      </c>
      <c r="K3623" s="15" t="s">
        <v>46577</v>
      </c>
      <c r="L3623" s="15" t="s">
        <v>806</v>
      </c>
      <c r="M3623" s="15" t="s">
        <v>7915</v>
      </c>
      <c r="N3623" s="14">
        <v>2014</v>
      </c>
      <c r="O3623" s="15" t="s">
        <v>19758</v>
      </c>
      <c r="P3623" s="15" t="s">
        <v>106</v>
      </c>
      <c r="Q3623" s="15" t="s">
        <v>47006</v>
      </c>
      <c r="R3623" s="15" t="s">
        <v>8330</v>
      </c>
      <c r="S3623" s="15" t="s">
        <v>19759</v>
      </c>
      <c r="T3623" s="15" t="s">
        <v>1456</v>
      </c>
      <c r="U3623" s="15" t="s">
        <v>53</v>
      </c>
      <c r="V3623" s="15" t="s">
        <v>45986</v>
      </c>
      <c r="W3623" s="15" t="s">
        <v>3307</v>
      </c>
      <c r="X3623" s="15" t="e">
        <f>_xlfn.XLOOKUP(_LOOKUP[[#This Row],[AdjusterMemberName]],_Adjuster[Adjuster Name],_Adjuster[Email],,0)</f>
        <v>#N/A</v>
      </c>
      <c r="Y3623" s="15" t="e">
        <f>_xlfn.XLOOKUP(_LOOKUP[[#This Row],[AdjusterMemberName]],_Adjuster[Adjuster Name],_Adjuster[Phone Number],,0)</f>
        <v>#N/A</v>
      </c>
      <c r="Z3623" s="15" t="s">
        <v>19760</v>
      </c>
      <c r="AA36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3537 Rainbow Ln, Highland  CA 92346</v>
      </c>
      <c r="AB3623" s="15"/>
    </row>
    <row r="3624" spans="1:28" x14ac:dyDescent="0.3">
      <c r="A3624" s="14">
        <v>1</v>
      </c>
      <c r="B3624" s="14">
        <v>1</v>
      </c>
      <c r="C3624" s="15" t="s">
        <v>19790</v>
      </c>
      <c r="D3624" s="15" t="s">
        <v>19790</v>
      </c>
      <c r="E3624" s="15">
        <v>45527</v>
      </c>
      <c r="F3624" s="15" t="s">
        <v>19791</v>
      </c>
      <c r="G3624" s="15">
        <v>45427</v>
      </c>
      <c r="H3624" s="15">
        <v>45611</v>
      </c>
      <c r="I3624" s="15" t="s">
        <v>19792</v>
      </c>
      <c r="J3624" s="15" t="s">
        <v>19793</v>
      </c>
      <c r="K3624" s="15" t="s">
        <v>45704</v>
      </c>
      <c r="L3624" s="15" t="s">
        <v>128</v>
      </c>
      <c r="M3624" s="15" t="s">
        <v>170</v>
      </c>
      <c r="N3624" s="14">
        <v>2017</v>
      </c>
      <c r="O3624" s="15" t="s">
        <v>19794</v>
      </c>
      <c r="P3624" s="15" t="s">
        <v>106</v>
      </c>
      <c r="Q3624" s="15" t="s">
        <v>47019</v>
      </c>
      <c r="R3624" s="15" t="s">
        <v>19795</v>
      </c>
      <c r="S3624" s="15" t="s">
        <v>19796</v>
      </c>
      <c r="T3624" s="15" t="s">
        <v>96</v>
      </c>
      <c r="U3624" s="15" t="s">
        <v>53</v>
      </c>
      <c r="V3624" s="15" t="s">
        <v>45731</v>
      </c>
      <c r="W3624" s="15" t="s">
        <v>1357</v>
      </c>
      <c r="X3624" s="15" t="str">
        <f>_xlfn.XLOOKUP(_LOOKUP[[#This Row],[AdjusterMemberName]],_Adjuster[Adjuster Name],_Adjuster[Email],,0)</f>
        <v>jRivera1@knightcompany.com</v>
      </c>
      <c r="Y3624" s="15" t="str">
        <f>_xlfn.XLOOKUP(_LOOKUP[[#This Row],[AdjusterMemberName]],_Adjuster[Adjuster Name],_Adjuster[Phone Number],,0)</f>
        <v>424-559-5239</v>
      </c>
      <c r="Z3624" s="15" t="s">
        <v>19797</v>
      </c>
      <c r="AA36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13330 Kyle Dr, Moreno Valley  CA 92553</v>
      </c>
      <c r="AB3624" s="15"/>
    </row>
    <row r="3625" spans="1:28" x14ac:dyDescent="0.3">
      <c r="A3625" s="14">
        <v>1</v>
      </c>
      <c r="B3625" s="14">
        <v>1</v>
      </c>
      <c r="C3625" s="15" t="s">
        <v>19798</v>
      </c>
      <c r="D3625" s="15" t="s">
        <v>19799</v>
      </c>
      <c r="E3625" s="15">
        <v>45527</v>
      </c>
      <c r="F3625" s="15" t="s">
        <v>19800</v>
      </c>
      <c r="G3625" s="15">
        <v>45350</v>
      </c>
      <c r="H3625" s="15">
        <v>45532</v>
      </c>
      <c r="I3625" s="15" t="s">
        <v>19801</v>
      </c>
      <c r="J3625" s="15" t="s">
        <v>19802</v>
      </c>
      <c r="K3625" s="15" t="s">
        <v>45646</v>
      </c>
      <c r="L3625" s="15" t="s">
        <v>270</v>
      </c>
      <c r="M3625" s="15" t="s">
        <v>452</v>
      </c>
      <c r="N3625" s="14">
        <v>2021</v>
      </c>
      <c r="O3625" s="15" t="s">
        <v>19803</v>
      </c>
      <c r="P3625" s="15" t="s">
        <v>106</v>
      </c>
      <c r="Q3625" s="15" t="s">
        <v>47102</v>
      </c>
      <c r="R3625" s="15" t="s">
        <v>3198</v>
      </c>
      <c r="S3625" s="15" t="s">
        <v>19804</v>
      </c>
      <c r="T3625" s="15" t="s">
        <v>592</v>
      </c>
      <c r="U3625" s="15" t="s">
        <v>53</v>
      </c>
      <c r="V3625" s="15" t="s">
        <v>45376</v>
      </c>
      <c r="W3625" s="15" t="s">
        <v>1186</v>
      </c>
      <c r="X3625" s="15" t="str">
        <f>_xlfn.XLOOKUP(_LOOKUP[[#This Row],[AdjusterMemberName]],_Adjuster[Adjuster Name],_Adjuster[Email],,0)</f>
        <v>sAkinleye@knightcompany.com</v>
      </c>
      <c r="Y3625" s="15" t="str">
        <f>_xlfn.XLOOKUP(_LOOKUP[[#This Row],[AdjusterMemberName]],_Adjuster[Adjuster Name],_Adjuster[Phone Number],,0)</f>
        <v>424-559-5280</v>
      </c>
      <c r="Z3625" s="15" t="s">
        <v>19805</v>
      </c>
      <c r="AA36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9175 3Rd Ave Apt 124, Hesperia  CA 92345</v>
      </c>
      <c r="AB3625" s="15"/>
    </row>
    <row r="3626" spans="1:28" x14ac:dyDescent="0.3">
      <c r="A3626" s="14">
        <v>1</v>
      </c>
      <c r="B3626" s="14">
        <v>1</v>
      </c>
      <c r="C3626" s="15" t="s">
        <v>19842</v>
      </c>
      <c r="D3626" s="15" t="s">
        <v>19842</v>
      </c>
      <c r="E3626" s="15">
        <v>45527</v>
      </c>
      <c r="F3626" s="15" t="s">
        <v>19843</v>
      </c>
      <c r="G3626" s="15">
        <v>45441</v>
      </c>
      <c r="H3626" s="15">
        <v>45625</v>
      </c>
      <c r="I3626" s="15" t="s">
        <v>19844</v>
      </c>
      <c r="J3626" s="15" t="s">
        <v>19845</v>
      </c>
      <c r="K3626" s="15" t="s">
        <v>45336</v>
      </c>
      <c r="L3626" s="15" t="s">
        <v>103</v>
      </c>
      <c r="M3626" s="15" t="s">
        <v>2068</v>
      </c>
      <c r="N3626" s="14">
        <v>2015</v>
      </c>
      <c r="O3626" s="15" t="s">
        <v>19846</v>
      </c>
      <c r="P3626" s="15" t="s">
        <v>106</v>
      </c>
      <c r="Q3626" s="15" t="s">
        <v>47065</v>
      </c>
      <c r="R3626" s="15" t="s">
        <v>19847</v>
      </c>
      <c r="S3626" s="15" t="s">
        <v>19848</v>
      </c>
      <c r="T3626" s="15" t="s">
        <v>174</v>
      </c>
      <c r="U3626" s="15" t="s">
        <v>53</v>
      </c>
      <c r="V3626" s="15" t="s">
        <v>45819</v>
      </c>
      <c r="W3626" s="15" t="s">
        <v>1658</v>
      </c>
      <c r="X3626" s="15" t="str">
        <f>_xlfn.XLOOKUP(_LOOKUP[[#This Row],[AdjusterMemberName]],_Adjuster[Adjuster Name],_Adjuster[Email],,0)</f>
        <v>RDavila@knightcompany.com</v>
      </c>
      <c r="Y3626" s="15" t="str">
        <f>_xlfn.XLOOKUP(_LOOKUP[[#This Row],[AdjusterMemberName]],_Adjuster[Adjuster Name],_Adjuster[Phone Number],,0)</f>
        <v>424-559-5663</v>
      </c>
      <c r="Z3626" s="15" t="s">
        <v>19849</v>
      </c>
      <c r="AA36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334 Blackshear Ave, Los Angeles  CA 90022</v>
      </c>
      <c r="AB3626" s="15"/>
    </row>
    <row r="3627" spans="1:28" x14ac:dyDescent="0.3">
      <c r="A3627" s="14">
        <v>1</v>
      </c>
      <c r="B3627" s="14">
        <v>1</v>
      </c>
      <c r="C3627" s="15" t="s">
        <v>19870</v>
      </c>
      <c r="D3627" s="15" t="s">
        <v>19870</v>
      </c>
      <c r="E3627" s="15">
        <v>45527</v>
      </c>
      <c r="F3627" s="15" t="s">
        <v>19871</v>
      </c>
      <c r="G3627" s="15">
        <v>45464</v>
      </c>
      <c r="H3627" s="15">
        <v>45647</v>
      </c>
      <c r="I3627" s="15" t="s">
        <v>19872</v>
      </c>
      <c r="J3627" s="15" t="s">
        <v>19873</v>
      </c>
      <c r="K3627" s="15" t="s">
        <v>45496</v>
      </c>
      <c r="L3627" s="15" t="s">
        <v>103</v>
      </c>
      <c r="M3627" s="15" t="s">
        <v>2946</v>
      </c>
      <c r="N3627" s="14">
        <v>2006</v>
      </c>
      <c r="O3627" s="15" t="s">
        <v>19874</v>
      </c>
      <c r="P3627" s="15" t="s">
        <v>106</v>
      </c>
      <c r="Q3627" s="15" t="s">
        <v>47189</v>
      </c>
      <c r="R3627" s="15" t="s">
        <v>19875</v>
      </c>
      <c r="S3627" s="15" t="s">
        <v>19876</v>
      </c>
      <c r="T3627" s="15" t="s">
        <v>19877</v>
      </c>
      <c r="U3627" s="15" t="s">
        <v>53</v>
      </c>
      <c r="V3627" s="15" t="s">
        <v>46573</v>
      </c>
      <c r="W3627" s="15" t="s">
        <v>1357</v>
      </c>
      <c r="X3627" s="15" t="str">
        <f>_xlfn.XLOOKUP(_LOOKUP[[#This Row],[AdjusterMemberName]],_Adjuster[Adjuster Name],_Adjuster[Email],,0)</f>
        <v>jRivera1@knightcompany.com</v>
      </c>
      <c r="Y3627" s="15" t="str">
        <f>_xlfn.XLOOKUP(_LOOKUP[[#This Row],[AdjusterMemberName]],_Adjuster[Adjuster Name],_Adjuster[Phone Number],,0)</f>
        <v>424-559-5239</v>
      </c>
      <c r="Z3627" s="15" t="s">
        <v>19878</v>
      </c>
      <c r="AA36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5624 S Academy Ave , Del Rey  CA 93616</v>
      </c>
      <c r="AB3627" s="15"/>
    </row>
    <row r="3628" spans="1:28" x14ac:dyDescent="0.3">
      <c r="A3628" s="14">
        <v>1</v>
      </c>
      <c r="B3628" s="14">
        <v>1</v>
      </c>
      <c r="C3628" s="15" t="s">
        <v>19903</v>
      </c>
      <c r="D3628" s="15" t="s">
        <v>19903</v>
      </c>
      <c r="E3628" s="15">
        <v>45527</v>
      </c>
      <c r="F3628" s="15" t="s">
        <v>19904</v>
      </c>
      <c r="G3628" s="15">
        <v>45462</v>
      </c>
      <c r="H3628" s="15">
        <v>45645</v>
      </c>
      <c r="I3628" s="15" t="s">
        <v>19905</v>
      </c>
      <c r="J3628" s="15" t="s">
        <v>19906</v>
      </c>
      <c r="K3628" s="15" t="s">
        <v>45356</v>
      </c>
      <c r="L3628" s="15" t="s">
        <v>314</v>
      </c>
      <c r="M3628" s="15" t="s">
        <v>978</v>
      </c>
      <c r="N3628" s="14">
        <v>2021</v>
      </c>
      <c r="O3628" s="15" t="s">
        <v>19907</v>
      </c>
      <c r="P3628" s="15" t="s">
        <v>106</v>
      </c>
      <c r="Q3628" s="15" t="s">
        <v>47019</v>
      </c>
      <c r="R3628" s="15" t="s">
        <v>19908</v>
      </c>
      <c r="S3628" s="15" t="s">
        <v>19909</v>
      </c>
      <c r="T3628" s="15" t="s">
        <v>96</v>
      </c>
      <c r="U3628" s="15" t="s">
        <v>53</v>
      </c>
      <c r="V3628" s="15" t="s">
        <v>45410</v>
      </c>
      <c r="W3628" s="15" t="s">
        <v>1624</v>
      </c>
      <c r="X3628" s="15" t="e">
        <f>_xlfn.XLOOKUP(_LOOKUP[[#This Row],[AdjusterMemberName]],_Adjuster[Adjuster Name],_Adjuster[Email],,0)</f>
        <v>#N/A</v>
      </c>
      <c r="Y3628" s="15" t="e">
        <f>_xlfn.XLOOKUP(_LOOKUP[[#This Row],[AdjusterMemberName]],_Adjuster[Adjuster Name],_Adjuster[Phone Number],,0)</f>
        <v>#N/A</v>
      </c>
      <c r="Z3628" s="15" t="s">
        <v>19910</v>
      </c>
      <c r="AA36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23535 Rhea Dr, Moreno Valley  CA 92557</v>
      </c>
      <c r="AB3628" s="15">
        <v>45556</v>
      </c>
    </row>
    <row r="3629" spans="1:28" x14ac:dyDescent="0.3">
      <c r="A3629" s="14">
        <v>1</v>
      </c>
      <c r="B3629" s="14">
        <v>1</v>
      </c>
      <c r="C3629" s="15" t="s">
        <v>19620</v>
      </c>
      <c r="D3629" s="15" t="s">
        <v>19620</v>
      </c>
      <c r="E3629" s="15">
        <v>45526</v>
      </c>
      <c r="F3629" s="15" t="s">
        <v>19621</v>
      </c>
      <c r="G3629" s="15">
        <v>45509</v>
      </c>
      <c r="H3629" s="15">
        <v>45693</v>
      </c>
      <c r="I3629" s="15" t="s">
        <v>19622</v>
      </c>
      <c r="J3629" s="15" t="s">
        <v>19623</v>
      </c>
      <c r="K3629" s="15" t="s">
        <v>45550</v>
      </c>
      <c r="L3629" s="15" t="s">
        <v>103</v>
      </c>
      <c r="M3629" s="15" t="s">
        <v>1503</v>
      </c>
      <c r="N3629" s="14">
        <v>2016</v>
      </c>
      <c r="O3629" s="15" t="s">
        <v>19624</v>
      </c>
      <c r="P3629" s="15" t="s">
        <v>106</v>
      </c>
      <c r="Q3629" s="15" t="s">
        <v>47019</v>
      </c>
      <c r="R3629" s="15" t="s">
        <v>19625</v>
      </c>
      <c r="S3629" s="15" t="s">
        <v>19626</v>
      </c>
      <c r="T3629" s="15" t="s">
        <v>133</v>
      </c>
      <c r="U3629" s="15" t="s">
        <v>53</v>
      </c>
      <c r="V3629" s="15" t="s">
        <v>45452</v>
      </c>
      <c r="W3629" s="15" t="s">
        <v>1186</v>
      </c>
      <c r="X3629" s="15" t="str">
        <f>_xlfn.XLOOKUP(_LOOKUP[[#This Row],[AdjusterMemberName]],_Adjuster[Adjuster Name],_Adjuster[Email],,0)</f>
        <v>sAkinleye@knightcompany.com</v>
      </c>
      <c r="Y3629" s="15" t="str">
        <f>_xlfn.XLOOKUP(_LOOKUP[[#This Row],[AdjusterMemberName]],_Adjuster[Adjuster Name],_Adjuster[Phone Number],,0)</f>
        <v>424-559-5280</v>
      </c>
      <c r="Z3629" s="15" t="s">
        <v>19627</v>
      </c>
      <c r="AA36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420 S Beach Blvd, Anaheim  CA 92804</v>
      </c>
      <c r="AB3629" s="15"/>
    </row>
    <row r="3630" spans="1:28" x14ac:dyDescent="0.3">
      <c r="A3630" s="14">
        <v>1</v>
      </c>
      <c r="B3630" s="14">
        <v>0</v>
      </c>
      <c r="C3630" s="15" t="s">
        <v>19628</v>
      </c>
      <c r="D3630" s="15" t="s">
        <v>19629</v>
      </c>
      <c r="E3630" s="15">
        <v>45526</v>
      </c>
      <c r="F3630" s="15" t="s">
        <v>19630</v>
      </c>
      <c r="G3630" s="15">
        <v>45514</v>
      </c>
      <c r="H3630" s="15">
        <v>45698</v>
      </c>
      <c r="I3630" s="15" t="s">
        <v>19631</v>
      </c>
      <c r="J3630" s="15" t="s">
        <v>19632</v>
      </c>
      <c r="K3630" s="15" t="s">
        <v>46070</v>
      </c>
      <c r="L3630" s="15" t="s">
        <v>103</v>
      </c>
      <c r="M3630" s="15" t="s">
        <v>104</v>
      </c>
      <c r="N3630" s="14">
        <v>2019</v>
      </c>
      <c r="O3630" s="15" t="s">
        <v>19633</v>
      </c>
      <c r="P3630" s="15" t="s">
        <v>106</v>
      </c>
      <c r="Q3630" s="15" t="s">
        <v>47166</v>
      </c>
      <c r="R3630" s="15" t="s">
        <v>5339</v>
      </c>
      <c r="S3630" s="15" t="s">
        <v>19634</v>
      </c>
      <c r="T3630" s="15" t="s">
        <v>16669</v>
      </c>
      <c r="U3630" s="15" t="s">
        <v>53</v>
      </c>
      <c r="V3630" s="15" t="s">
        <v>45764</v>
      </c>
      <c r="W3630" s="15" t="s">
        <v>367</v>
      </c>
      <c r="X3630" s="15" t="str">
        <f>_xlfn.XLOOKUP(_LOOKUP[[#This Row],[AdjusterMemberName]],_Adjuster[Adjuster Name],_Adjuster[Email],,0)</f>
        <v>dHernandez4@knightcompany.com</v>
      </c>
      <c r="Y3630" s="15" t="str">
        <f>_xlfn.XLOOKUP(_LOOKUP[[#This Row],[AdjusterMemberName]],_Adjuster[Adjuster Name],_Adjuster[Phone Number],,0)</f>
        <v>323-315-7819</v>
      </c>
      <c r="Z3630" s="15" t="s">
        <v>19635</v>
      </c>
      <c r="AA36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1138 Taft St, Fairfield  CA 94533</v>
      </c>
      <c r="AB3630" s="15"/>
    </row>
    <row r="3631" spans="1:28" x14ac:dyDescent="0.3">
      <c r="A3631" s="14">
        <v>1</v>
      </c>
      <c r="B3631" s="14">
        <v>1</v>
      </c>
      <c r="C3631" s="15" t="s">
        <v>14284</v>
      </c>
      <c r="D3631" s="15" t="s">
        <v>14284</v>
      </c>
      <c r="E3631" s="15">
        <v>45526</v>
      </c>
      <c r="F3631" s="15" t="s">
        <v>19665</v>
      </c>
      <c r="G3631" s="15">
        <v>45515</v>
      </c>
      <c r="H3631" s="15">
        <v>45699</v>
      </c>
      <c r="I3631" s="15" t="s">
        <v>19666</v>
      </c>
      <c r="J3631" s="15" t="s">
        <v>19667</v>
      </c>
      <c r="K3631" s="15" t="s">
        <v>45330</v>
      </c>
      <c r="L3631" s="15" t="s">
        <v>314</v>
      </c>
      <c r="M3631" s="15" t="s">
        <v>315</v>
      </c>
      <c r="N3631" s="14">
        <v>2018</v>
      </c>
      <c r="O3631" s="15" t="s">
        <v>14288</v>
      </c>
      <c r="P3631" s="15" t="s">
        <v>106</v>
      </c>
      <c r="Q3631" s="15" t="s">
        <v>47128</v>
      </c>
      <c r="R3631" s="15" t="s">
        <v>14289</v>
      </c>
      <c r="S3631" s="15" t="s">
        <v>14290</v>
      </c>
      <c r="T3631" s="15" t="s">
        <v>2877</v>
      </c>
      <c r="U3631" s="15" t="s">
        <v>53</v>
      </c>
      <c r="V3631" s="15" t="s">
        <v>46002</v>
      </c>
      <c r="W3631" s="15" t="s">
        <v>3114</v>
      </c>
      <c r="X3631" s="15" t="str">
        <f>_xlfn.XLOOKUP(_LOOKUP[[#This Row],[AdjusterMemberName]],_Adjuster[Adjuster Name],_Adjuster[Email],,0)</f>
        <v>eExmundo@knightcompany.com</v>
      </c>
      <c r="Y3631" s="15" t="str">
        <f>_xlfn.XLOOKUP(_LOOKUP[[#This Row],[AdjusterMemberName]],_Adjuster[Adjuster Name],_Adjuster[Phone Number],,0)</f>
        <v>424-559-5400</v>
      </c>
      <c r="Z3631" s="15" t="s">
        <v>19668</v>
      </c>
      <c r="AA36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4110 W 118Th St Apt B , Hawthorne  CA 90250</v>
      </c>
      <c r="AB3631" s="15">
        <v>45549</v>
      </c>
    </row>
    <row r="3632" spans="1:28" x14ac:dyDescent="0.3">
      <c r="A3632" s="14">
        <v>1</v>
      </c>
      <c r="B3632" s="14">
        <v>1</v>
      </c>
      <c r="C3632" s="15" t="s">
        <v>19671</v>
      </c>
      <c r="D3632" s="15" t="s">
        <v>19671</v>
      </c>
      <c r="E3632" s="15">
        <v>45526</v>
      </c>
      <c r="F3632" s="15" t="s">
        <v>19672</v>
      </c>
      <c r="G3632" s="15">
        <v>45469</v>
      </c>
      <c r="H3632" s="15">
        <v>45652</v>
      </c>
      <c r="I3632" s="15" t="s">
        <v>19673</v>
      </c>
      <c r="J3632" s="15" t="s">
        <v>19674</v>
      </c>
      <c r="K3632" s="15" t="s">
        <v>45379</v>
      </c>
      <c r="L3632" s="15" t="s">
        <v>150</v>
      </c>
      <c r="M3632" s="15" t="s">
        <v>7286</v>
      </c>
      <c r="N3632" s="14">
        <v>2015</v>
      </c>
      <c r="O3632" s="15" t="s">
        <v>19675</v>
      </c>
      <c r="P3632" s="15" t="s">
        <v>106</v>
      </c>
      <c r="Q3632" s="15" t="s">
        <v>47019</v>
      </c>
      <c r="R3632" s="15" t="s">
        <v>19676</v>
      </c>
      <c r="S3632" s="15" t="s">
        <v>19677</v>
      </c>
      <c r="T3632" s="15" t="s">
        <v>5790</v>
      </c>
      <c r="U3632" s="15" t="s">
        <v>53</v>
      </c>
      <c r="V3632" s="15" t="s">
        <v>46132</v>
      </c>
      <c r="W3632" s="15" t="s">
        <v>3307</v>
      </c>
      <c r="X3632" s="15" t="e">
        <f>_xlfn.XLOOKUP(_LOOKUP[[#This Row],[AdjusterMemberName]],_Adjuster[Adjuster Name],_Adjuster[Email],,0)</f>
        <v>#N/A</v>
      </c>
      <c r="Y3632" s="15" t="e">
        <f>_xlfn.XLOOKUP(_LOOKUP[[#This Row],[AdjusterMemberName]],_Adjuster[Adjuster Name],_Adjuster[Phone Number],,0)</f>
        <v>#N/A</v>
      </c>
      <c r="Z3632" s="15" t="s">
        <v>19678</v>
      </c>
      <c r="AA36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8681 Trask Ave Apt 6, Garden Grove  CA 92844</v>
      </c>
      <c r="AB3632" s="15"/>
    </row>
    <row r="3633" spans="1:28" x14ac:dyDescent="0.3">
      <c r="A3633" s="14">
        <v>1</v>
      </c>
      <c r="B3633" s="14">
        <v>1</v>
      </c>
      <c r="C3633" s="15" t="s">
        <v>17195</v>
      </c>
      <c r="D3633" s="15" t="s">
        <v>17195</v>
      </c>
      <c r="E3633" s="15">
        <v>45526</v>
      </c>
      <c r="F3633" s="15" t="s">
        <v>17196</v>
      </c>
      <c r="G3633" s="15">
        <v>45385</v>
      </c>
      <c r="H3633" s="15">
        <v>45568</v>
      </c>
      <c r="I3633" s="15" t="s">
        <v>19696</v>
      </c>
      <c r="J3633" s="15" t="s">
        <v>19697</v>
      </c>
      <c r="K3633" s="15" t="s">
        <v>45763</v>
      </c>
      <c r="L3633" s="15" t="s">
        <v>281</v>
      </c>
      <c r="M3633" s="15" t="s">
        <v>526</v>
      </c>
      <c r="N3633" s="14">
        <v>2024</v>
      </c>
      <c r="O3633" s="15" t="s">
        <v>17199</v>
      </c>
      <c r="P3633" s="15" t="s">
        <v>106</v>
      </c>
      <c r="Q3633" s="15" t="s">
        <v>47019</v>
      </c>
      <c r="R3633" s="15" t="s">
        <v>17200</v>
      </c>
      <c r="S3633" s="15" t="s">
        <v>17201</v>
      </c>
      <c r="T3633" s="15" t="s">
        <v>174</v>
      </c>
      <c r="U3633" s="15" t="s">
        <v>53</v>
      </c>
      <c r="V3633" s="15" t="s">
        <v>46478</v>
      </c>
      <c r="W3633" s="15" t="s">
        <v>175</v>
      </c>
      <c r="X3633" s="15" t="e">
        <f>_xlfn.XLOOKUP(_LOOKUP[[#This Row],[AdjusterMemberName]],_Adjuster[Adjuster Name],_Adjuster[Email],,0)</f>
        <v>#N/A</v>
      </c>
      <c r="Y3633" s="15" t="e">
        <f>_xlfn.XLOOKUP(_LOOKUP[[#This Row],[AdjusterMemberName]],_Adjuster[Adjuster Name],_Adjuster[Phone Number],,0)</f>
        <v>#N/A</v>
      </c>
      <c r="Z3633" s="15" t="s">
        <v>17202</v>
      </c>
      <c r="AA36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752 S Main St Apt 343, Los Angeles  CA 90014</v>
      </c>
      <c r="AB3633" s="15">
        <v>45566</v>
      </c>
    </row>
    <row r="3634" spans="1:28" x14ac:dyDescent="0.3">
      <c r="A3634" s="14">
        <v>1</v>
      </c>
      <c r="B3634" s="14">
        <v>1</v>
      </c>
      <c r="C3634" s="15" t="s">
        <v>19780</v>
      </c>
      <c r="D3634" s="15" t="s">
        <v>19780</v>
      </c>
      <c r="E3634" s="15">
        <v>45526</v>
      </c>
      <c r="F3634" s="15" t="s">
        <v>19781</v>
      </c>
      <c r="G3634" s="15">
        <v>45349</v>
      </c>
      <c r="H3634" s="15">
        <v>45531</v>
      </c>
      <c r="I3634" s="15" t="s">
        <v>19782</v>
      </c>
      <c r="J3634" s="15" t="s">
        <v>19783</v>
      </c>
      <c r="K3634" s="15" t="s">
        <v>46296</v>
      </c>
      <c r="L3634" s="15" t="s">
        <v>314</v>
      </c>
      <c r="M3634" s="15" t="s">
        <v>1409</v>
      </c>
      <c r="N3634" s="14">
        <v>2021</v>
      </c>
      <c r="O3634" s="15" t="s">
        <v>19784</v>
      </c>
      <c r="P3634" s="15" t="s">
        <v>106</v>
      </c>
      <c r="Q3634" s="15" t="s">
        <v>47019</v>
      </c>
      <c r="R3634" s="15" t="s">
        <v>6401</v>
      </c>
      <c r="S3634" s="15" t="s">
        <v>19785</v>
      </c>
      <c r="T3634" s="15" t="s">
        <v>144</v>
      </c>
      <c r="U3634" s="15" t="s">
        <v>53</v>
      </c>
      <c r="V3634" s="15" t="s">
        <v>46576</v>
      </c>
      <c r="W3634" s="15" t="s">
        <v>1624</v>
      </c>
      <c r="X3634" s="15" t="e">
        <f>_xlfn.XLOOKUP(_LOOKUP[[#This Row],[AdjusterMemberName]],_Adjuster[Adjuster Name],_Adjuster[Email],,0)</f>
        <v>#N/A</v>
      </c>
      <c r="Y3634" s="15" t="e">
        <f>_xlfn.XLOOKUP(_LOOKUP[[#This Row],[AdjusterMemberName]],_Adjuster[Adjuster Name],_Adjuster[Phone Number],,0)</f>
        <v>#N/A</v>
      </c>
      <c r="Z3634" s="15" t="s">
        <v>19786</v>
      </c>
      <c r="AA36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400 Sands Dr Apt B 201, San Jose  CA 95125</v>
      </c>
      <c r="AB3634" s="15"/>
    </row>
    <row r="3635" spans="1:28" x14ac:dyDescent="0.3">
      <c r="A3635" s="14">
        <v>1</v>
      </c>
      <c r="B3635" s="14">
        <v>1</v>
      </c>
      <c r="C3635" s="15" t="s">
        <v>20371</v>
      </c>
      <c r="D3635" s="15" t="s">
        <v>20371</v>
      </c>
      <c r="E3635" s="15">
        <v>45526</v>
      </c>
      <c r="F3635" s="15" t="s">
        <v>20372</v>
      </c>
      <c r="G3635" s="15">
        <v>45355</v>
      </c>
      <c r="H3635" s="15">
        <v>45539</v>
      </c>
      <c r="I3635" s="15" t="s">
        <v>20373</v>
      </c>
      <c r="J3635" s="15" t="s">
        <v>20374</v>
      </c>
      <c r="K3635" s="15" t="s">
        <v>46348</v>
      </c>
      <c r="L3635" s="15" t="s">
        <v>314</v>
      </c>
      <c r="M3635" s="15" t="s">
        <v>315</v>
      </c>
      <c r="N3635" s="14">
        <v>2016</v>
      </c>
      <c r="O3635" s="15" t="s">
        <v>20375</v>
      </c>
      <c r="P3635" s="15" t="s">
        <v>106</v>
      </c>
      <c r="Q3635" s="15" t="s">
        <v>47061</v>
      </c>
      <c r="R3635" s="15" t="s">
        <v>960</v>
      </c>
      <c r="S3635" s="15" t="s">
        <v>20376</v>
      </c>
      <c r="T3635" s="15" t="s">
        <v>530</v>
      </c>
      <c r="U3635" s="15" t="s">
        <v>53</v>
      </c>
      <c r="V3635" s="15" t="s">
        <v>45858</v>
      </c>
      <c r="W3635" s="15" t="s">
        <v>850</v>
      </c>
      <c r="X3635" s="15" t="e">
        <f>_xlfn.XLOOKUP(_LOOKUP[[#This Row],[AdjusterMemberName]],_Adjuster[Adjuster Name],_Adjuster[Email],,0)</f>
        <v>#N/A</v>
      </c>
      <c r="Y3635" s="15" t="e">
        <f>_xlfn.XLOOKUP(_LOOKUP[[#This Row],[AdjusterMemberName]],_Adjuster[Adjuster Name],_Adjuster[Phone Number],,0)</f>
        <v>#N/A</v>
      </c>
      <c r="Z3635" s="15" t="s">
        <v>20377</v>
      </c>
      <c r="AA36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14779 Seneca Rd Apt J32, Victorville  CA 92392</v>
      </c>
      <c r="AB3635" s="15"/>
    </row>
    <row r="3636" spans="1:28" x14ac:dyDescent="0.3">
      <c r="A3636" s="14">
        <v>1</v>
      </c>
      <c r="B3636" s="14">
        <v>1</v>
      </c>
      <c r="C3636" s="15" t="s">
        <v>19563</v>
      </c>
      <c r="D3636" s="15" t="s">
        <v>19563</v>
      </c>
      <c r="E3636" s="15">
        <v>45525</v>
      </c>
      <c r="F3636" s="15" t="s">
        <v>19564</v>
      </c>
      <c r="G3636" s="15">
        <v>45462</v>
      </c>
      <c r="H3636" s="15">
        <v>45645</v>
      </c>
      <c r="I3636" s="15" t="s">
        <v>19565</v>
      </c>
      <c r="J3636" s="15" t="s">
        <v>19566</v>
      </c>
      <c r="K3636" s="15" t="s">
        <v>45407</v>
      </c>
      <c r="L3636" s="15" t="s">
        <v>103</v>
      </c>
      <c r="M3636" s="15" t="s">
        <v>304</v>
      </c>
      <c r="N3636" s="14">
        <v>2017</v>
      </c>
      <c r="O3636" s="15" t="s">
        <v>19567</v>
      </c>
      <c r="P3636" s="15" t="s">
        <v>106</v>
      </c>
      <c r="Q3636" s="15" t="s">
        <v>47019</v>
      </c>
      <c r="R3636" s="15" t="s">
        <v>19568</v>
      </c>
      <c r="S3636" s="15" t="s">
        <v>19569</v>
      </c>
      <c r="T3636" s="15" t="s">
        <v>424</v>
      </c>
      <c r="U3636" s="15" t="s">
        <v>53</v>
      </c>
      <c r="V3636" s="15" t="s">
        <v>45402</v>
      </c>
      <c r="W3636" s="15" t="s">
        <v>367</v>
      </c>
      <c r="X3636" s="15" t="str">
        <f>_xlfn.XLOOKUP(_LOOKUP[[#This Row],[AdjusterMemberName]],_Adjuster[Adjuster Name],_Adjuster[Email],,0)</f>
        <v>dHernandez4@knightcompany.com</v>
      </c>
      <c r="Y3636" s="15" t="str">
        <f>_xlfn.XLOOKUP(_LOOKUP[[#This Row],[AdjusterMemberName]],_Adjuster[Adjuster Name],_Adjuster[Phone Number],,0)</f>
        <v>323-315-7819</v>
      </c>
      <c r="Z3636" s="15" t="s">
        <v>19570</v>
      </c>
      <c r="AA36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641 W 11Th St Apt A, San Bernardino  CA 92410</v>
      </c>
      <c r="AB3636" s="15"/>
    </row>
    <row r="3637" spans="1:28" x14ac:dyDescent="0.3">
      <c r="A3637" s="14">
        <v>1</v>
      </c>
      <c r="B3637" s="14">
        <v>1</v>
      </c>
      <c r="C3637" s="15" t="s">
        <v>19653</v>
      </c>
      <c r="D3637" s="15" t="s">
        <v>19653</v>
      </c>
      <c r="E3637" s="15">
        <v>45525</v>
      </c>
      <c r="F3637" s="15" t="s">
        <v>19654</v>
      </c>
      <c r="G3637" s="15">
        <v>45402</v>
      </c>
      <c r="H3637" s="15">
        <v>45585</v>
      </c>
      <c r="I3637" s="15" t="s">
        <v>19655</v>
      </c>
      <c r="J3637" s="15" t="s">
        <v>19656</v>
      </c>
      <c r="K3637" s="15" t="s">
        <v>46581</v>
      </c>
      <c r="L3637" s="15" t="s">
        <v>91</v>
      </c>
      <c r="M3637" s="15" t="s">
        <v>5662</v>
      </c>
      <c r="N3637" s="14">
        <v>2011</v>
      </c>
      <c r="O3637" s="15" t="s">
        <v>19657</v>
      </c>
      <c r="P3637" s="15" t="s">
        <v>106</v>
      </c>
      <c r="Q3637" s="15" t="s">
        <v>47065</v>
      </c>
      <c r="R3637" s="15" t="s">
        <v>1364</v>
      </c>
      <c r="S3637" s="15" t="s">
        <v>19658</v>
      </c>
      <c r="T3637" s="15" t="s">
        <v>8829</v>
      </c>
      <c r="U3637" s="15" t="s">
        <v>53</v>
      </c>
      <c r="V3637" s="15" t="s">
        <v>45631</v>
      </c>
      <c r="W3637" s="15" t="s">
        <v>1889</v>
      </c>
      <c r="X3637" s="15" t="e">
        <f>_xlfn.XLOOKUP(_LOOKUP[[#This Row],[AdjusterMemberName]],_Adjuster[Adjuster Name],_Adjuster[Email],,0)</f>
        <v>#N/A</v>
      </c>
      <c r="Y3637" s="15" t="e">
        <f>_xlfn.XLOOKUP(_LOOKUP[[#This Row],[AdjusterMemberName]],_Adjuster[Adjuster Name],_Adjuster[Phone Number],,0)</f>
        <v>#N/A</v>
      </c>
      <c r="Z3637" s="15" t="s">
        <v>19659</v>
      </c>
      <c r="AA36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15755 Devonshire St, Granada Hills  CA 91344</v>
      </c>
      <c r="AB3637" s="15"/>
    </row>
    <row r="3638" spans="1:28" x14ac:dyDescent="0.3">
      <c r="A3638" s="14">
        <v>0</v>
      </c>
      <c r="B3638" s="14">
        <v>1</v>
      </c>
      <c r="C3638" s="15" t="s">
        <v>6312</v>
      </c>
      <c r="D3638" s="15" t="s">
        <v>6313</v>
      </c>
      <c r="E3638" s="15">
        <v>45525</v>
      </c>
      <c r="F3638" s="15" t="s">
        <v>16446</v>
      </c>
      <c r="G3638" s="15"/>
      <c r="H3638" s="15"/>
      <c r="I3638" s="15" t="s">
        <v>19660</v>
      </c>
      <c r="J3638" s="15" t="s">
        <v>19661</v>
      </c>
      <c r="K3638" s="15" t="s">
        <v>45646</v>
      </c>
      <c r="L3638" s="15" t="s">
        <v>19662</v>
      </c>
      <c r="M3638" s="15" t="s">
        <v>19663</v>
      </c>
      <c r="N3638" s="14">
        <v>2008</v>
      </c>
      <c r="O3638" s="15" t="s">
        <v>19664</v>
      </c>
      <c r="P3638" s="15" t="s">
        <v>106</v>
      </c>
      <c r="Q3638" s="15"/>
      <c r="R3638" s="15"/>
      <c r="S3638" s="15"/>
      <c r="T3638" s="15"/>
      <c r="U3638" s="15"/>
      <c r="V3638" s="15"/>
      <c r="W3638" s="15" t="s">
        <v>367</v>
      </c>
      <c r="X3638" s="15" t="str">
        <f>_xlfn.XLOOKUP(_LOOKUP[[#This Row],[AdjusterMemberName]],_Adjuster[Adjuster Name],_Adjuster[Email],,0)</f>
        <v>dHernandez4@knightcompany.com</v>
      </c>
      <c r="Y3638" s="15" t="str">
        <f>_xlfn.XLOOKUP(_LOOKUP[[#This Row],[AdjusterMemberName]],_Adjuster[Adjuster Name],_Adjuster[Phone Number],,0)</f>
        <v>323-315-7819</v>
      </c>
      <c r="Z3638" s="15"/>
      <c r="AA3638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3638" s="15"/>
    </row>
    <row r="3639" spans="1:28" x14ac:dyDescent="0.3">
      <c r="A3639" s="14">
        <v>1</v>
      </c>
      <c r="B3639" s="14">
        <v>1</v>
      </c>
      <c r="C3639" s="15" t="s">
        <v>20110</v>
      </c>
      <c r="D3639" s="15" t="s">
        <v>20110</v>
      </c>
      <c r="E3639" s="15">
        <v>45525</v>
      </c>
      <c r="F3639" s="15" t="s">
        <v>20111</v>
      </c>
      <c r="G3639" s="15">
        <v>45381</v>
      </c>
      <c r="H3639" s="15">
        <v>45565</v>
      </c>
      <c r="I3639" s="15" t="s">
        <v>20112</v>
      </c>
      <c r="J3639" s="15" t="s">
        <v>20113</v>
      </c>
      <c r="K3639" s="15" t="s">
        <v>45336</v>
      </c>
      <c r="L3639" s="15" t="s">
        <v>103</v>
      </c>
      <c r="M3639" s="15" t="s">
        <v>304</v>
      </c>
      <c r="N3639" s="14">
        <v>2016</v>
      </c>
      <c r="O3639" s="15" t="s">
        <v>20114</v>
      </c>
      <c r="P3639" s="15" t="s">
        <v>106</v>
      </c>
      <c r="Q3639" s="15" t="s">
        <v>47095</v>
      </c>
      <c r="R3639" s="15" t="s">
        <v>650</v>
      </c>
      <c r="S3639" s="15" t="s">
        <v>20115</v>
      </c>
      <c r="T3639" s="15" t="s">
        <v>2533</v>
      </c>
      <c r="U3639" s="15" t="s">
        <v>53</v>
      </c>
      <c r="V3639" s="15" t="s">
        <v>45667</v>
      </c>
      <c r="W3639" s="15" t="s">
        <v>1186</v>
      </c>
      <c r="X3639" s="15" t="str">
        <f>_xlfn.XLOOKUP(_LOOKUP[[#This Row],[AdjusterMemberName]],_Adjuster[Adjuster Name],_Adjuster[Email],,0)</f>
        <v>sAkinleye@knightcompany.com</v>
      </c>
      <c r="Y3639" s="15" t="str">
        <f>_xlfn.XLOOKUP(_LOOKUP[[#This Row],[AdjusterMemberName]],_Adjuster[Adjuster Name],_Adjuster[Phone Number],,0)</f>
        <v>424-559-5280</v>
      </c>
      <c r="Z3639" s="15" t="s">
        <v>20116</v>
      </c>
      <c r="AA36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6213 Hollenbeck St Apt A, Huntington Park  CA 90255</v>
      </c>
      <c r="AB3639" s="15">
        <v>45543</v>
      </c>
    </row>
    <row r="3640" spans="1:28" x14ac:dyDescent="0.3">
      <c r="A3640" s="14">
        <v>1</v>
      </c>
      <c r="B3640" s="14">
        <v>1</v>
      </c>
      <c r="C3640" s="15" t="s">
        <v>17195</v>
      </c>
      <c r="D3640" s="15" t="s">
        <v>17195</v>
      </c>
      <c r="E3640" s="15">
        <v>45524</v>
      </c>
      <c r="F3640" s="15" t="s">
        <v>17196</v>
      </c>
      <c r="G3640" s="15">
        <v>45385</v>
      </c>
      <c r="H3640" s="15">
        <v>45568</v>
      </c>
      <c r="I3640" s="15" t="s">
        <v>19460</v>
      </c>
      <c r="J3640" s="15" t="s">
        <v>19461</v>
      </c>
      <c r="K3640" s="15" t="s">
        <v>45722</v>
      </c>
      <c r="L3640" s="15" t="s">
        <v>281</v>
      </c>
      <c r="M3640" s="15" t="s">
        <v>526</v>
      </c>
      <c r="N3640" s="14">
        <v>2024</v>
      </c>
      <c r="O3640" s="15" t="s">
        <v>17199</v>
      </c>
      <c r="P3640" s="15" t="s">
        <v>106</v>
      </c>
      <c r="Q3640" s="15" t="s">
        <v>47019</v>
      </c>
      <c r="R3640" s="15" t="s">
        <v>17200</v>
      </c>
      <c r="S3640" s="15" t="s">
        <v>17201</v>
      </c>
      <c r="T3640" s="15" t="s">
        <v>174</v>
      </c>
      <c r="U3640" s="15" t="s">
        <v>53</v>
      </c>
      <c r="V3640" s="15" t="s">
        <v>46478</v>
      </c>
      <c r="W3640" s="15" t="s">
        <v>175</v>
      </c>
      <c r="X3640" s="15" t="e">
        <f>_xlfn.XLOOKUP(_LOOKUP[[#This Row],[AdjusterMemberName]],_Adjuster[Adjuster Name],_Adjuster[Email],,0)</f>
        <v>#N/A</v>
      </c>
      <c r="Y3640" s="15" t="e">
        <f>_xlfn.XLOOKUP(_LOOKUP[[#This Row],[AdjusterMemberName]],_Adjuster[Adjuster Name],_Adjuster[Phone Number],,0)</f>
        <v>#N/A</v>
      </c>
      <c r="Z3640" s="15" t="s">
        <v>17202</v>
      </c>
      <c r="AA36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752 S Main St Apt 343, Los Angeles  CA 90014</v>
      </c>
      <c r="AB3640" s="15">
        <v>45566</v>
      </c>
    </row>
    <row r="3641" spans="1:28" x14ac:dyDescent="0.3">
      <c r="A3641" s="14">
        <v>1</v>
      </c>
      <c r="B3641" s="14">
        <v>1</v>
      </c>
      <c r="C3641" s="15" t="s">
        <v>19179</v>
      </c>
      <c r="D3641" s="15" t="s">
        <v>19490</v>
      </c>
      <c r="E3641" s="15">
        <v>45524</v>
      </c>
      <c r="F3641" s="15" t="s">
        <v>19181</v>
      </c>
      <c r="G3641" s="15">
        <v>45363</v>
      </c>
      <c r="H3641" s="15">
        <v>45547</v>
      </c>
      <c r="I3641" s="15" t="s">
        <v>19491</v>
      </c>
      <c r="J3641" s="15" t="s">
        <v>19492</v>
      </c>
      <c r="K3641" s="15" t="s">
        <v>45416</v>
      </c>
      <c r="L3641" s="15" t="s">
        <v>281</v>
      </c>
      <c r="M3641" s="15" t="s">
        <v>526</v>
      </c>
      <c r="N3641" s="14">
        <v>2017</v>
      </c>
      <c r="O3641" s="15" t="s">
        <v>19493</v>
      </c>
      <c r="P3641" s="15" t="s">
        <v>106</v>
      </c>
      <c r="Q3641" s="15" t="s">
        <v>47097</v>
      </c>
      <c r="R3641" s="15" t="s">
        <v>306</v>
      </c>
      <c r="S3641" s="15" t="s">
        <v>19186</v>
      </c>
      <c r="T3641" s="15" t="s">
        <v>174</v>
      </c>
      <c r="U3641" s="15" t="s">
        <v>53</v>
      </c>
      <c r="V3641" s="15" t="s">
        <v>45342</v>
      </c>
      <c r="W3641" s="15" t="s">
        <v>264</v>
      </c>
      <c r="X3641" s="15" t="str">
        <f>_xlfn.XLOOKUP(_LOOKUP[[#This Row],[AdjusterMemberName]],_Adjuster[Adjuster Name],_Adjuster[Email],,0)</f>
        <v>sBonnevie@knightcompany.com</v>
      </c>
      <c r="Y3641" s="15" t="str">
        <f>_xlfn.XLOOKUP(_LOOKUP[[#This Row],[AdjusterMemberName]],_Adjuster[Adjuster Name],_Adjuster[Phone Number],,0)</f>
        <v>323-692-4064</v>
      </c>
      <c r="Z3641" s="15" t="s">
        <v>19187</v>
      </c>
      <c r="AA36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445 W Gate Ave , Los Angeles  CA 90003</v>
      </c>
      <c r="AB3641" s="15"/>
    </row>
    <row r="3642" spans="1:28" x14ac:dyDescent="0.3">
      <c r="A3642" s="14">
        <v>1</v>
      </c>
      <c r="B3642" s="14">
        <v>1</v>
      </c>
      <c r="C3642" s="15" t="s">
        <v>5948</v>
      </c>
      <c r="D3642" s="15" t="s">
        <v>5948</v>
      </c>
      <c r="E3642" s="15">
        <v>45524</v>
      </c>
      <c r="F3642" s="15" t="s">
        <v>18953</v>
      </c>
      <c r="G3642" s="15">
        <v>45406</v>
      </c>
      <c r="H3642" s="15">
        <v>45589</v>
      </c>
      <c r="I3642" s="15" t="s">
        <v>19494</v>
      </c>
      <c r="J3642" s="15" t="s">
        <v>19495</v>
      </c>
      <c r="K3642" s="15" t="s">
        <v>45505</v>
      </c>
      <c r="L3642" s="15" t="s">
        <v>314</v>
      </c>
      <c r="M3642" s="15" t="s">
        <v>978</v>
      </c>
      <c r="N3642" s="14">
        <v>2008</v>
      </c>
      <c r="O3642" s="15" t="s">
        <v>19496</v>
      </c>
      <c r="P3642" s="15" t="s">
        <v>106</v>
      </c>
      <c r="Q3642" s="15" t="s">
        <v>47065</v>
      </c>
      <c r="R3642" s="15" t="s">
        <v>5953</v>
      </c>
      <c r="S3642" s="15" t="s">
        <v>5954</v>
      </c>
      <c r="T3642" s="15" t="s">
        <v>174</v>
      </c>
      <c r="U3642" s="15" t="s">
        <v>53</v>
      </c>
      <c r="V3642" s="15" t="s">
        <v>45780</v>
      </c>
      <c r="W3642" s="15" t="s">
        <v>1186</v>
      </c>
      <c r="X3642" s="15" t="str">
        <f>_xlfn.XLOOKUP(_LOOKUP[[#This Row],[AdjusterMemberName]],_Adjuster[Adjuster Name],_Adjuster[Email],,0)</f>
        <v>sAkinleye@knightcompany.com</v>
      </c>
      <c r="Y3642" s="15" t="str">
        <f>_xlfn.XLOOKUP(_LOOKUP[[#This Row],[AdjusterMemberName]],_Adjuster[Adjuster Name],_Adjuster[Phone Number],,0)</f>
        <v>424-559-5280</v>
      </c>
      <c r="Z3642" s="15" t="s">
        <v>5955</v>
      </c>
      <c r="AA36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2734 Thurman Ave, Los Angeles  CA 90016</v>
      </c>
      <c r="AB3642" s="15"/>
    </row>
    <row r="3643" spans="1:28" x14ac:dyDescent="0.3">
      <c r="A3643" s="14">
        <v>1</v>
      </c>
      <c r="B3643" s="14">
        <v>1</v>
      </c>
      <c r="C3643" s="15" t="s">
        <v>19513</v>
      </c>
      <c r="D3643" s="15" t="s">
        <v>19513</v>
      </c>
      <c r="E3643" s="15">
        <v>45524</v>
      </c>
      <c r="F3643" s="15" t="s">
        <v>19514</v>
      </c>
      <c r="G3643" s="15">
        <v>45425</v>
      </c>
      <c r="H3643" s="15">
        <v>45609</v>
      </c>
      <c r="I3643" s="15" t="s">
        <v>19515</v>
      </c>
      <c r="J3643" s="15" t="s">
        <v>19516</v>
      </c>
      <c r="K3643" s="15" t="s">
        <v>46584</v>
      </c>
      <c r="L3643" s="15" t="s">
        <v>441</v>
      </c>
      <c r="M3643" s="15" t="s">
        <v>1126</v>
      </c>
      <c r="N3643" s="14">
        <v>2020</v>
      </c>
      <c r="O3643" s="15" t="s">
        <v>19517</v>
      </c>
      <c r="P3643" s="15" t="s">
        <v>106</v>
      </c>
      <c r="Q3643" s="15" t="s">
        <v>47019</v>
      </c>
      <c r="R3643" s="15" t="s">
        <v>15612</v>
      </c>
      <c r="S3643" s="15" t="s">
        <v>19518</v>
      </c>
      <c r="T3643" s="15" t="s">
        <v>96</v>
      </c>
      <c r="U3643" s="15" t="s">
        <v>53</v>
      </c>
      <c r="V3643" s="15" t="s">
        <v>45746</v>
      </c>
      <c r="W3643" s="15" t="s">
        <v>1186</v>
      </c>
      <c r="X3643" s="15" t="str">
        <f>_xlfn.XLOOKUP(_LOOKUP[[#This Row],[AdjusterMemberName]],_Adjuster[Adjuster Name],_Adjuster[Email],,0)</f>
        <v>sAkinleye@knightcompany.com</v>
      </c>
      <c r="Y3643" s="15" t="str">
        <f>_xlfn.XLOOKUP(_LOOKUP[[#This Row],[AdjusterMemberName]],_Adjuster[Adjuster Name],_Adjuster[Phone Number],,0)</f>
        <v>424-559-5280</v>
      </c>
      <c r="Z3643" s="15" t="s">
        <v>19519</v>
      </c>
      <c r="AA36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15688 Vista Del Mar St, Moreno Valley  CA 92555</v>
      </c>
      <c r="AB3643" s="15"/>
    </row>
    <row r="3644" spans="1:28" x14ac:dyDescent="0.3">
      <c r="A3644" s="14">
        <v>1</v>
      </c>
      <c r="B3644" s="14">
        <v>0</v>
      </c>
      <c r="C3644" s="15" t="s">
        <v>19529</v>
      </c>
      <c r="D3644" s="15" t="s">
        <v>19530</v>
      </c>
      <c r="E3644" s="15">
        <v>45524</v>
      </c>
      <c r="F3644" s="15" t="s">
        <v>19531</v>
      </c>
      <c r="G3644" s="15">
        <v>45459</v>
      </c>
      <c r="H3644" s="15">
        <v>45642</v>
      </c>
      <c r="I3644" s="15" t="s">
        <v>19532</v>
      </c>
      <c r="J3644" s="15" t="s">
        <v>19533</v>
      </c>
      <c r="K3644" s="15" t="s">
        <v>45486</v>
      </c>
      <c r="L3644" s="15" t="s">
        <v>128</v>
      </c>
      <c r="M3644" s="15" t="s">
        <v>909</v>
      </c>
      <c r="N3644" s="14">
        <v>2024</v>
      </c>
      <c r="O3644" s="15" t="s">
        <v>19534</v>
      </c>
      <c r="P3644" s="15" t="s">
        <v>106</v>
      </c>
      <c r="Q3644" s="15" t="s">
        <v>47079</v>
      </c>
      <c r="R3644" s="15" t="s">
        <v>19535</v>
      </c>
      <c r="S3644" s="15" t="s">
        <v>19536</v>
      </c>
      <c r="T3644" s="15" t="s">
        <v>174</v>
      </c>
      <c r="U3644" s="15" t="s">
        <v>53</v>
      </c>
      <c r="V3644" s="15" t="s">
        <v>45415</v>
      </c>
      <c r="W3644" s="15" t="s">
        <v>264</v>
      </c>
      <c r="X3644" s="15" t="str">
        <f>_xlfn.XLOOKUP(_LOOKUP[[#This Row],[AdjusterMemberName]],_Adjuster[Adjuster Name],_Adjuster[Email],,0)</f>
        <v>sBonnevie@knightcompany.com</v>
      </c>
      <c r="Y3644" s="15" t="str">
        <f>_xlfn.XLOOKUP(_LOOKUP[[#This Row],[AdjusterMemberName]],_Adjuster[Adjuster Name],_Adjuster[Phone Number],,0)</f>
        <v>323-692-4064</v>
      </c>
      <c r="Z3644" s="15" t="s">
        <v>19537</v>
      </c>
      <c r="AA36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2302 Juliet St, Los Angeles  CA 90007</v>
      </c>
      <c r="AB3644" s="15"/>
    </row>
    <row r="3645" spans="1:28" x14ac:dyDescent="0.3">
      <c r="A3645" s="14">
        <v>1</v>
      </c>
      <c r="B3645" s="14">
        <v>1</v>
      </c>
      <c r="C3645" s="15" t="s">
        <v>19538</v>
      </c>
      <c r="D3645" s="15" t="s">
        <v>19538</v>
      </c>
      <c r="E3645" s="15">
        <v>45524</v>
      </c>
      <c r="F3645" s="15" t="s">
        <v>19539</v>
      </c>
      <c r="G3645" s="15">
        <v>45358</v>
      </c>
      <c r="H3645" s="15">
        <v>45542</v>
      </c>
      <c r="I3645" s="15" t="s">
        <v>19540</v>
      </c>
      <c r="J3645" s="15" t="s">
        <v>19541</v>
      </c>
      <c r="K3645" s="15" t="s">
        <v>45442</v>
      </c>
      <c r="L3645" s="15" t="s">
        <v>201</v>
      </c>
      <c r="M3645" s="15" t="s">
        <v>19542</v>
      </c>
      <c r="N3645" s="14">
        <v>2016</v>
      </c>
      <c r="O3645" s="15" t="s">
        <v>19543</v>
      </c>
      <c r="P3645" s="15" t="s">
        <v>106</v>
      </c>
      <c r="Q3645" s="15" t="s">
        <v>47128</v>
      </c>
      <c r="R3645" s="15" t="s">
        <v>19544</v>
      </c>
      <c r="S3645" s="15" t="s">
        <v>19545</v>
      </c>
      <c r="T3645" s="15" t="s">
        <v>2877</v>
      </c>
      <c r="U3645" s="15" t="s">
        <v>53</v>
      </c>
      <c r="V3645" s="15" t="s">
        <v>46002</v>
      </c>
      <c r="W3645" s="15" t="s">
        <v>1624</v>
      </c>
      <c r="X3645" s="15" t="e">
        <f>_xlfn.XLOOKUP(_LOOKUP[[#This Row],[AdjusterMemberName]],_Adjuster[Adjuster Name],_Adjuster[Email],,0)</f>
        <v>#N/A</v>
      </c>
      <c r="Y3645" s="15" t="e">
        <f>_xlfn.XLOOKUP(_LOOKUP[[#This Row],[AdjusterMemberName]],_Adjuster[Adjuster Name],_Adjuster[Phone Number],,0)</f>
        <v>#N/A</v>
      </c>
      <c r="Z3645" s="15" t="s">
        <v>19546</v>
      </c>
      <c r="AA36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4915 W 118Th St, Hawthorne  CA 90250</v>
      </c>
      <c r="AB3645" s="15"/>
    </row>
    <row r="3646" spans="1:28" x14ac:dyDescent="0.3">
      <c r="A3646" s="14">
        <v>1</v>
      </c>
      <c r="B3646" s="14">
        <v>1</v>
      </c>
      <c r="C3646" s="15" t="s">
        <v>19547</v>
      </c>
      <c r="D3646" s="15" t="s">
        <v>19548</v>
      </c>
      <c r="E3646" s="15">
        <v>45524</v>
      </c>
      <c r="F3646" s="15" t="s">
        <v>19549</v>
      </c>
      <c r="G3646" s="15">
        <v>45377</v>
      </c>
      <c r="H3646" s="15">
        <v>45561</v>
      </c>
      <c r="I3646" s="15" t="s">
        <v>19550</v>
      </c>
      <c r="J3646" s="15" t="s">
        <v>19551</v>
      </c>
      <c r="K3646" s="15" t="s">
        <v>45651</v>
      </c>
      <c r="L3646" s="15" t="s">
        <v>128</v>
      </c>
      <c r="M3646" s="15" t="s">
        <v>170</v>
      </c>
      <c r="N3646" s="14">
        <v>2021</v>
      </c>
      <c r="O3646" s="15" t="s">
        <v>19552</v>
      </c>
      <c r="P3646" s="15" t="s">
        <v>106</v>
      </c>
      <c r="Q3646" s="15" t="s">
        <v>47095</v>
      </c>
      <c r="R3646" s="15" t="s">
        <v>2190</v>
      </c>
      <c r="S3646" s="15" t="s">
        <v>19553</v>
      </c>
      <c r="T3646" s="15" t="s">
        <v>2072</v>
      </c>
      <c r="U3646" s="15" t="s">
        <v>53</v>
      </c>
      <c r="V3646" s="15" t="s">
        <v>45907</v>
      </c>
      <c r="W3646" s="15" t="s">
        <v>3307</v>
      </c>
      <c r="X3646" s="15" t="e">
        <f>_xlfn.XLOOKUP(_LOOKUP[[#This Row],[AdjusterMemberName]],_Adjuster[Adjuster Name],_Adjuster[Email],,0)</f>
        <v>#N/A</v>
      </c>
      <c r="Y3646" s="15" t="e">
        <f>_xlfn.XLOOKUP(_LOOKUP[[#This Row],[AdjusterMemberName]],_Adjuster[Adjuster Name],_Adjuster[Phone Number],,0)</f>
        <v>#N/A</v>
      </c>
      <c r="Z3646" s="15" t="s">
        <v>19554</v>
      </c>
      <c r="AA36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17331 Fairfax St, Fontana  CA 92336</v>
      </c>
      <c r="AB3646" s="15"/>
    </row>
    <row r="3647" spans="1:28" x14ac:dyDescent="0.3">
      <c r="A3647" s="14">
        <v>1</v>
      </c>
      <c r="B3647" s="14">
        <v>1</v>
      </c>
      <c r="C3647" s="15" t="s">
        <v>15886</v>
      </c>
      <c r="D3647" s="15" t="s">
        <v>19571</v>
      </c>
      <c r="E3647" s="15">
        <v>45524</v>
      </c>
      <c r="F3647" s="15" t="s">
        <v>15887</v>
      </c>
      <c r="G3647" s="15">
        <v>45278</v>
      </c>
      <c r="H3647" s="15">
        <v>45461</v>
      </c>
      <c r="I3647" s="15" t="s">
        <v>19572</v>
      </c>
      <c r="J3647" s="15" t="s">
        <v>19573</v>
      </c>
      <c r="K3647" s="15" t="s">
        <v>45356</v>
      </c>
      <c r="L3647" s="15" t="s">
        <v>419</v>
      </c>
      <c r="M3647" s="15" t="s">
        <v>3196</v>
      </c>
      <c r="N3647" s="14">
        <v>2012</v>
      </c>
      <c r="O3647" s="15" t="s">
        <v>15890</v>
      </c>
      <c r="P3647" s="15" t="s">
        <v>106</v>
      </c>
      <c r="Q3647" s="15" t="s">
        <v>119</v>
      </c>
      <c r="R3647" s="15" t="s">
        <v>15891</v>
      </c>
      <c r="S3647" s="15" t="s">
        <v>15892</v>
      </c>
      <c r="T3647" s="15" t="s">
        <v>1872</v>
      </c>
      <c r="U3647" s="15" t="s">
        <v>53</v>
      </c>
      <c r="V3647" s="15" t="s">
        <v>45833</v>
      </c>
      <c r="W3647" s="15" t="s">
        <v>264</v>
      </c>
      <c r="X3647" s="15" t="str">
        <f>_xlfn.XLOOKUP(_LOOKUP[[#This Row],[AdjusterMemberName]],_Adjuster[Adjuster Name],_Adjuster[Email],,0)</f>
        <v>sBonnevie@knightcompany.com</v>
      </c>
      <c r="Y3647" s="15" t="str">
        <f>_xlfn.XLOOKUP(_LOOKUP[[#This Row],[AdjusterMemberName]],_Adjuster[Adjuster Name],_Adjuster[Phone Number],,0)</f>
        <v>323-692-4064</v>
      </c>
      <c r="Z3647" s="15" t="s">
        <v>15893</v>
      </c>
      <c r="AA36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2706 Florida Ave, Richmond  CA 94804</v>
      </c>
      <c r="AB3647" s="15"/>
    </row>
    <row r="3648" spans="1:28" x14ac:dyDescent="0.3">
      <c r="A3648" s="14">
        <v>1</v>
      </c>
      <c r="B3648" s="14">
        <v>1</v>
      </c>
      <c r="C3648" s="15" t="s">
        <v>19582</v>
      </c>
      <c r="D3648" s="15" t="s">
        <v>19582</v>
      </c>
      <c r="E3648" s="15">
        <v>45524</v>
      </c>
      <c r="F3648" s="15" t="s">
        <v>19583</v>
      </c>
      <c r="G3648" s="15">
        <v>45406</v>
      </c>
      <c r="H3648" s="15">
        <v>45589</v>
      </c>
      <c r="I3648" s="15" t="s">
        <v>19584</v>
      </c>
      <c r="J3648" s="15" t="s">
        <v>19585</v>
      </c>
      <c r="K3648" s="15" t="s">
        <v>45496</v>
      </c>
      <c r="L3648" s="15" t="s">
        <v>314</v>
      </c>
      <c r="M3648" s="15" t="s">
        <v>978</v>
      </c>
      <c r="N3648" s="14">
        <v>2014</v>
      </c>
      <c r="O3648" s="15" t="s">
        <v>19586</v>
      </c>
      <c r="P3648" s="15" t="s">
        <v>106</v>
      </c>
      <c r="Q3648" s="15" t="s">
        <v>47019</v>
      </c>
      <c r="R3648" s="15" t="s">
        <v>2190</v>
      </c>
      <c r="S3648" s="15" t="s">
        <v>19587</v>
      </c>
      <c r="T3648" s="15" t="s">
        <v>186</v>
      </c>
      <c r="U3648" s="15" t="s">
        <v>53</v>
      </c>
      <c r="V3648" s="15" t="s">
        <v>45877</v>
      </c>
      <c r="W3648" s="15" t="s">
        <v>1889</v>
      </c>
      <c r="X3648" s="15" t="e">
        <f>_xlfn.XLOOKUP(_LOOKUP[[#This Row],[AdjusterMemberName]],_Adjuster[Adjuster Name],_Adjuster[Email],,0)</f>
        <v>#N/A</v>
      </c>
      <c r="Y3648" s="15" t="e">
        <f>_xlfn.XLOOKUP(_LOOKUP[[#This Row],[AdjusterMemberName]],_Adjuster[Adjuster Name],_Adjuster[Phone Number],,0)</f>
        <v>#N/A</v>
      </c>
      <c r="Z3648" s="15" t="s">
        <v>19588</v>
      </c>
      <c r="AA36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816 N Figueroa St Apt 101, Santa Ana  CA 92703</v>
      </c>
      <c r="AB3648" s="15"/>
    </row>
    <row r="3649" spans="1:28" x14ac:dyDescent="0.3">
      <c r="A3649" s="14">
        <v>1</v>
      </c>
      <c r="B3649" s="14">
        <v>1</v>
      </c>
      <c r="C3649" s="15" t="s">
        <v>17076</v>
      </c>
      <c r="D3649" s="15" t="s">
        <v>17076</v>
      </c>
      <c r="E3649" s="15">
        <v>45524</v>
      </c>
      <c r="F3649" s="15" t="s">
        <v>17078</v>
      </c>
      <c r="G3649" s="15">
        <v>45469</v>
      </c>
      <c r="H3649" s="15">
        <v>45652</v>
      </c>
      <c r="I3649" s="15" t="s">
        <v>19601</v>
      </c>
      <c r="J3649" s="15" t="s">
        <v>19602</v>
      </c>
      <c r="K3649" s="15" t="s">
        <v>45735</v>
      </c>
      <c r="L3649" s="15" t="s">
        <v>25</v>
      </c>
      <c r="M3649" s="15" t="s">
        <v>10796</v>
      </c>
      <c r="N3649" s="14">
        <v>2023</v>
      </c>
      <c r="O3649" s="15" t="s">
        <v>19603</v>
      </c>
      <c r="P3649" s="15" t="s">
        <v>106</v>
      </c>
      <c r="Q3649" s="15" t="s">
        <v>47155</v>
      </c>
      <c r="R3649" s="15" t="s">
        <v>4163</v>
      </c>
      <c r="S3649" s="15" t="s">
        <v>17082</v>
      </c>
      <c r="T3649" s="15" t="s">
        <v>3287</v>
      </c>
      <c r="U3649" s="15" t="s">
        <v>53</v>
      </c>
      <c r="V3649" s="15" t="s">
        <v>45348</v>
      </c>
      <c r="W3649" s="15" t="s">
        <v>175</v>
      </c>
      <c r="X3649" s="15" t="e">
        <f>_xlfn.XLOOKUP(_LOOKUP[[#This Row],[AdjusterMemberName]],_Adjuster[Adjuster Name],_Adjuster[Email],,0)</f>
        <v>#N/A</v>
      </c>
      <c r="Y3649" s="15" t="e">
        <f>_xlfn.XLOOKUP(_LOOKUP[[#This Row],[AdjusterMemberName]],_Adjuster[Adjuster Name],_Adjuster[Phone Number],,0)</f>
        <v>#N/A</v>
      </c>
      <c r="Z3649" s="15" t="s">
        <v>17083</v>
      </c>
      <c r="AA36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11443 Marquardt Ave, Whittier  CA 90605</v>
      </c>
      <c r="AB3649" s="15"/>
    </row>
    <row r="3650" spans="1:28" x14ac:dyDescent="0.3">
      <c r="A3650" s="14">
        <v>1</v>
      </c>
      <c r="B3650" s="14">
        <v>1</v>
      </c>
      <c r="C3650" s="15" t="s">
        <v>19612</v>
      </c>
      <c r="D3650" s="15" t="s">
        <v>19613</v>
      </c>
      <c r="E3650" s="15">
        <v>45524</v>
      </c>
      <c r="F3650" s="15" t="s">
        <v>19614</v>
      </c>
      <c r="G3650" s="15">
        <v>45469</v>
      </c>
      <c r="H3650" s="15">
        <v>45652</v>
      </c>
      <c r="I3650" s="15" t="s">
        <v>19615</v>
      </c>
      <c r="J3650" s="15" t="s">
        <v>19616</v>
      </c>
      <c r="K3650" s="15" t="s">
        <v>45732</v>
      </c>
      <c r="L3650" s="15" t="s">
        <v>281</v>
      </c>
      <c r="M3650" s="15" t="s">
        <v>9830</v>
      </c>
      <c r="N3650" s="14">
        <v>2024</v>
      </c>
      <c r="O3650" s="15" t="s">
        <v>19617</v>
      </c>
      <c r="P3650" s="15" t="s">
        <v>106</v>
      </c>
      <c r="Q3650" s="15" t="s">
        <v>47079</v>
      </c>
      <c r="R3650" s="15" t="s">
        <v>6721</v>
      </c>
      <c r="S3650" s="15" t="s">
        <v>19618</v>
      </c>
      <c r="T3650" s="15" t="s">
        <v>174</v>
      </c>
      <c r="U3650" s="15" t="s">
        <v>53</v>
      </c>
      <c r="V3650" s="15" t="s">
        <v>46097</v>
      </c>
      <c r="W3650" s="15" t="s">
        <v>367</v>
      </c>
      <c r="X3650" s="15" t="str">
        <f>_xlfn.XLOOKUP(_LOOKUP[[#This Row],[AdjusterMemberName]],_Adjuster[Adjuster Name],_Adjuster[Email],,0)</f>
        <v>dHernandez4@knightcompany.com</v>
      </c>
      <c r="Y3650" s="15" t="str">
        <f>_xlfn.XLOOKUP(_LOOKUP[[#This Row],[AdjusterMemberName]],_Adjuster[Adjuster Name],_Adjuster[Phone Number],,0)</f>
        <v>323-315-7819</v>
      </c>
      <c r="Z3650" s="15" t="s">
        <v>19619</v>
      </c>
      <c r="AA36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3308 Castle Heights Ave Apt 3, Los Angeles  CA 90034</v>
      </c>
      <c r="AB3650" s="15"/>
    </row>
    <row r="3651" spans="1:28" x14ac:dyDescent="0.3">
      <c r="A3651" s="14">
        <v>1</v>
      </c>
      <c r="B3651" s="14">
        <v>1</v>
      </c>
      <c r="C3651" s="15" t="s">
        <v>10359</v>
      </c>
      <c r="D3651" s="15" t="s">
        <v>10359</v>
      </c>
      <c r="E3651" s="15">
        <v>45523</v>
      </c>
      <c r="F3651" s="15" t="s">
        <v>19344</v>
      </c>
      <c r="G3651" s="15">
        <v>45451</v>
      </c>
      <c r="H3651" s="15">
        <v>45634</v>
      </c>
      <c r="I3651" s="15" t="s">
        <v>19345</v>
      </c>
      <c r="J3651" s="15" t="s">
        <v>19346</v>
      </c>
      <c r="K3651" s="15" t="s">
        <v>45397</v>
      </c>
      <c r="L3651" s="15" t="s">
        <v>128</v>
      </c>
      <c r="M3651" s="15" t="s">
        <v>170</v>
      </c>
      <c r="N3651" s="14">
        <v>2022</v>
      </c>
      <c r="O3651" s="15" t="s">
        <v>19347</v>
      </c>
      <c r="P3651" s="15" t="s">
        <v>106</v>
      </c>
      <c r="Q3651" s="15" t="s">
        <v>47079</v>
      </c>
      <c r="R3651" s="15" t="s">
        <v>10366</v>
      </c>
      <c r="S3651" s="15" t="s">
        <v>10367</v>
      </c>
      <c r="T3651" s="15" t="s">
        <v>122</v>
      </c>
      <c r="U3651" s="15" t="s">
        <v>53</v>
      </c>
      <c r="V3651" s="15" t="s">
        <v>45548</v>
      </c>
      <c r="W3651" s="15" t="s">
        <v>264</v>
      </c>
      <c r="X3651" s="15" t="str">
        <f>_xlfn.XLOOKUP(_LOOKUP[[#This Row],[AdjusterMemberName]],_Adjuster[Adjuster Name],_Adjuster[Email],,0)</f>
        <v>sBonnevie@knightcompany.com</v>
      </c>
      <c r="Y3651" s="15" t="str">
        <f>_xlfn.XLOOKUP(_LOOKUP[[#This Row],[AdjusterMemberName]],_Adjuster[Adjuster Name],_Adjuster[Phone Number],,0)</f>
        <v>323-692-4064</v>
      </c>
      <c r="Z3651" s="15" t="s">
        <v>10368</v>
      </c>
      <c r="AA36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42891 Berkley Ave, Hemet  CA 92544</v>
      </c>
      <c r="AB3651" s="15"/>
    </row>
    <row r="3652" spans="1:28" x14ac:dyDescent="0.3">
      <c r="A3652" s="14">
        <v>1</v>
      </c>
      <c r="B3652" s="14">
        <v>1</v>
      </c>
      <c r="C3652" s="15" t="s">
        <v>19406</v>
      </c>
      <c r="D3652" s="15" t="s">
        <v>19423</v>
      </c>
      <c r="E3652" s="15">
        <v>45523</v>
      </c>
      <c r="F3652" s="15" t="s">
        <v>19408</v>
      </c>
      <c r="G3652" s="15">
        <v>45349</v>
      </c>
      <c r="H3652" s="15">
        <v>45531</v>
      </c>
      <c r="I3652" s="15" t="s">
        <v>19424</v>
      </c>
      <c r="J3652" s="15" t="s">
        <v>19425</v>
      </c>
      <c r="K3652" s="15" t="s">
        <v>45505</v>
      </c>
      <c r="L3652" s="15" t="s">
        <v>128</v>
      </c>
      <c r="M3652" s="15" t="s">
        <v>170</v>
      </c>
      <c r="N3652" s="14">
        <v>2012</v>
      </c>
      <c r="O3652" s="15" t="s">
        <v>19426</v>
      </c>
      <c r="P3652" s="15" t="s">
        <v>106</v>
      </c>
      <c r="Q3652" s="15" t="s">
        <v>47061</v>
      </c>
      <c r="R3652" s="15" t="s">
        <v>19412</v>
      </c>
      <c r="S3652" s="15" t="s">
        <v>19413</v>
      </c>
      <c r="T3652" s="15" t="s">
        <v>286</v>
      </c>
      <c r="U3652" s="15" t="s">
        <v>53</v>
      </c>
      <c r="V3652" s="15" t="s">
        <v>45606</v>
      </c>
      <c r="W3652" s="15" t="s">
        <v>3184</v>
      </c>
      <c r="X3652" s="15" t="str">
        <f>_xlfn.XLOOKUP(_LOOKUP[[#This Row],[AdjusterMemberName]],_Adjuster[Adjuster Name],_Adjuster[Email],,0)</f>
        <v>mQualls@knightcompany.com</v>
      </c>
      <c r="Y3652" s="15" t="str">
        <f>_xlfn.XLOOKUP(_LOOKUP[[#This Row],[AdjusterMemberName]],_Adjuster[Adjuster Name],_Adjuster[Phone Number],,0)</f>
        <v>424-559-5436</v>
      </c>
      <c r="Z3652" s="15" t="s">
        <v>19414</v>
      </c>
      <c r="AA36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455 E Sunset St, Long Beach  CA 90805</v>
      </c>
      <c r="AB3652" s="15"/>
    </row>
    <row r="3653" spans="1:28" x14ac:dyDescent="0.3">
      <c r="A3653" s="14">
        <v>1</v>
      </c>
      <c r="B3653" s="14">
        <v>1</v>
      </c>
      <c r="C3653" s="15" t="s">
        <v>19427</v>
      </c>
      <c r="D3653" s="15" t="s">
        <v>19428</v>
      </c>
      <c r="E3653" s="15">
        <v>45523</v>
      </c>
      <c r="F3653" s="15" t="s">
        <v>19429</v>
      </c>
      <c r="G3653" s="15">
        <v>45451</v>
      </c>
      <c r="H3653" s="15">
        <v>45634</v>
      </c>
      <c r="I3653" s="15" t="s">
        <v>19430</v>
      </c>
      <c r="J3653" s="15" t="s">
        <v>19431</v>
      </c>
      <c r="K3653" s="15" t="s">
        <v>45803</v>
      </c>
      <c r="L3653" s="15" t="s">
        <v>314</v>
      </c>
      <c r="M3653" s="15" t="s">
        <v>315</v>
      </c>
      <c r="N3653" s="14">
        <v>2021</v>
      </c>
      <c r="O3653" s="15" t="s">
        <v>19432</v>
      </c>
      <c r="P3653" s="15" t="s">
        <v>106</v>
      </c>
      <c r="Q3653" s="15" t="s">
        <v>47065</v>
      </c>
      <c r="R3653" s="15" t="s">
        <v>162</v>
      </c>
      <c r="S3653" s="15" t="s">
        <v>19433</v>
      </c>
      <c r="T3653" s="15" t="s">
        <v>2237</v>
      </c>
      <c r="U3653" s="15" t="s">
        <v>53</v>
      </c>
      <c r="V3653" s="15" t="s">
        <v>45384</v>
      </c>
      <c r="W3653" s="15" t="s">
        <v>1889</v>
      </c>
      <c r="X3653" s="15" t="e">
        <f>_xlfn.XLOOKUP(_LOOKUP[[#This Row],[AdjusterMemberName]],_Adjuster[Adjuster Name],_Adjuster[Email],,0)</f>
        <v>#N/A</v>
      </c>
      <c r="Y3653" s="15" t="e">
        <f>_xlfn.XLOOKUP(_LOOKUP[[#This Row],[AdjusterMemberName]],_Adjuster[Adjuster Name],_Adjuster[Phone Number],,0)</f>
        <v>#N/A</v>
      </c>
      <c r="Z3653" s="15" t="s">
        <v>19434</v>
      </c>
      <c r="AA36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10582 Inyo Ct, Adelanto  CA 92301</v>
      </c>
      <c r="AB3653" s="15">
        <v>45555</v>
      </c>
    </row>
    <row r="3654" spans="1:28" x14ac:dyDescent="0.3">
      <c r="A3654" s="14">
        <v>1</v>
      </c>
      <c r="B3654" s="14">
        <v>1</v>
      </c>
      <c r="C3654" s="15" t="s">
        <v>19435</v>
      </c>
      <c r="D3654" s="15" t="s">
        <v>19435</v>
      </c>
      <c r="E3654" s="15">
        <v>45523</v>
      </c>
      <c r="F3654" s="15" t="s">
        <v>19436</v>
      </c>
      <c r="G3654" s="15">
        <v>45338</v>
      </c>
      <c r="H3654" s="15">
        <v>45520</v>
      </c>
      <c r="I3654" s="15" t="s">
        <v>19437</v>
      </c>
      <c r="J3654" s="15" t="s">
        <v>19438</v>
      </c>
      <c r="K3654" s="15" t="s">
        <v>45583</v>
      </c>
      <c r="L3654" s="15" t="s">
        <v>281</v>
      </c>
      <c r="M3654" s="15" t="s">
        <v>1106</v>
      </c>
      <c r="N3654" s="14">
        <v>2021</v>
      </c>
      <c r="O3654" s="15" t="s">
        <v>19439</v>
      </c>
      <c r="P3654" s="15" t="s">
        <v>106</v>
      </c>
      <c r="Q3654" s="15" t="s">
        <v>119</v>
      </c>
      <c r="R3654" s="15" t="s">
        <v>19440</v>
      </c>
      <c r="S3654" s="15" t="s">
        <v>19441</v>
      </c>
      <c r="T3654" s="15" t="s">
        <v>572</v>
      </c>
      <c r="U3654" s="15" t="s">
        <v>53</v>
      </c>
      <c r="V3654" s="15" t="s">
        <v>45492</v>
      </c>
      <c r="W3654" s="15" t="s">
        <v>367</v>
      </c>
      <c r="X3654" s="15" t="str">
        <f>_xlfn.XLOOKUP(_LOOKUP[[#This Row],[AdjusterMemberName]],_Adjuster[Adjuster Name],_Adjuster[Email],,0)</f>
        <v>dHernandez4@knightcompany.com</v>
      </c>
      <c r="Y3654" s="15" t="str">
        <f>_xlfn.XLOOKUP(_LOOKUP[[#This Row],[AdjusterMemberName]],_Adjuster[Adjuster Name],_Adjuster[Phone Number],,0)</f>
        <v>323-315-7819</v>
      </c>
      <c r="Z3654" s="15" t="s">
        <v>19442</v>
      </c>
      <c r="AA36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600 Hosking Ave Apt 17D, Bakersfield  CA 93307</v>
      </c>
      <c r="AB3654" s="15"/>
    </row>
    <row r="3655" spans="1:28" x14ac:dyDescent="0.3">
      <c r="A3655" s="14">
        <v>1</v>
      </c>
      <c r="B3655" s="14">
        <v>1</v>
      </c>
      <c r="C3655" s="15" t="s">
        <v>19452</v>
      </c>
      <c r="D3655" s="15" t="s">
        <v>19452</v>
      </c>
      <c r="E3655" s="15">
        <v>45523</v>
      </c>
      <c r="F3655" s="15" t="s">
        <v>19453</v>
      </c>
      <c r="G3655" s="15">
        <v>45465</v>
      </c>
      <c r="H3655" s="15">
        <v>45648</v>
      </c>
      <c r="I3655" s="15" t="s">
        <v>19454</v>
      </c>
      <c r="J3655" s="15" t="s">
        <v>19455</v>
      </c>
      <c r="K3655" s="15" t="s">
        <v>46114</v>
      </c>
      <c r="L3655" s="15" t="s">
        <v>128</v>
      </c>
      <c r="M3655" s="15" t="s">
        <v>129</v>
      </c>
      <c r="N3655" s="14">
        <v>2024</v>
      </c>
      <c r="O3655" s="15" t="s">
        <v>19456</v>
      </c>
      <c r="P3655" s="15" t="s">
        <v>106</v>
      </c>
      <c r="Q3655" s="15" t="s">
        <v>47093</v>
      </c>
      <c r="R3655" s="15" t="s">
        <v>19457</v>
      </c>
      <c r="S3655" s="15" t="s">
        <v>19458</v>
      </c>
      <c r="T3655" s="15" t="s">
        <v>174</v>
      </c>
      <c r="U3655" s="15" t="s">
        <v>53</v>
      </c>
      <c r="V3655" s="15" t="s">
        <v>45507</v>
      </c>
      <c r="W3655" s="15" t="s">
        <v>3974</v>
      </c>
      <c r="X3655" s="15" t="str">
        <f>_xlfn.XLOOKUP(_LOOKUP[[#This Row],[AdjusterMemberName]],_Adjuster[Adjuster Name],_Adjuster[Email],,0)</f>
        <v>LMiller@knightcompany.com</v>
      </c>
      <c r="Y3655" s="15" t="str">
        <f>_xlfn.XLOOKUP(_LOOKUP[[#This Row],[AdjusterMemberName]],_Adjuster[Adjuster Name],_Adjuster[Phone Number],,0)</f>
        <v>424-559-5378</v>
      </c>
      <c r="Z3655" s="15" t="s">
        <v>19459</v>
      </c>
      <c r="AA36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523 N Oxford Ave Apt 105, Los Angeles  CA 90004</v>
      </c>
      <c r="AB3655" s="15"/>
    </row>
    <row r="3656" spans="1:28" x14ac:dyDescent="0.3">
      <c r="A3656" s="14">
        <v>1</v>
      </c>
      <c r="B3656" s="14">
        <v>0</v>
      </c>
      <c r="C3656" s="15" t="s">
        <v>19471</v>
      </c>
      <c r="D3656" s="15" t="s">
        <v>19472</v>
      </c>
      <c r="E3656" s="15">
        <v>45523</v>
      </c>
      <c r="F3656" s="15" t="s">
        <v>19473</v>
      </c>
      <c r="G3656" s="15">
        <v>45386</v>
      </c>
      <c r="H3656" s="15">
        <v>45569</v>
      </c>
      <c r="I3656" s="15" t="s">
        <v>19474</v>
      </c>
      <c r="J3656" s="15" t="s">
        <v>19475</v>
      </c>
      <c r="K3656" s="15" t="s">
        <v>45506</v>
      </c>
      <c r="L3656" s="15" t="s">
        <v>128</v>
      </c>
      <c r="M3656" s="15" t="s">
        <v>129</v>
      </c>
      <c r="N3656" s="14">
        <v>2024</v>
      </c>
      <c r="O3656" s="15" t="s">
        <v>19476</v>
      </c>
      <c r="P3656" s="15" t="s">
        <v>106</v>
      </c>
      <c r="Q3656" s="15" t="s">
        <v>47078</v>
      </c>
      <c r="R3656" s="15" t="s">
        <v>19477</v>
      </c>
      <c r="S3656" s="15" t="s">
        <v>19478</v>
      </c>
      <c r="T3656" s="15" t="s">
        <v>174</v>
      </c>
      <c r="U3656" s="15" t="s">
        <v>53</v>
      </c>
      <c r="V3656" s="15" t="s">
        <v>45585</v>
      </c>
      <c r="W3656" s="15" t="s">
        <v>1186</v>
      </c>
      <c r="X3656" s="15" t="str">
        <f>_xlfn.XLOOKUP(_LOOKUP[[#This Row],[AdjusterMemberName]],_Adjuster[Adjuster Name],_Adjuster[Email],,0)</f>
        <v>sAkinleye@knightcompany.com</v>
      </c>
      <c r="Y3656" s="15" t="str">
        <f>_xlfn.XLOOKUP(_LOOKUP[[#This Row],[AdjusterMemberName]],_Adjuster[Adjuster Name],_Adjuster[Phone Number],,0)</f>
        <v>424-559-5280</v>
      </c>
      <c r="Z3656" s="15" t="s">
        <v>19479</v>
      </c>
      <c r="AA36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687 S Hobart Blvd, Los Angeles  CA 90005</v>
      </c>
      <c r="AB3656" s="15"/>
    </row>
    <row r="3657" spans="1:28" x14ac:dyDescent="0.3">
      <c r="A3657" s="14">
        <v>1</v>
      </c>
      <c r="B3657" s="14">
        <v>1</v>
      </c>
      <c r="C3657" s="15" t="s">
        <v>4442</v>
      </c>
      <c r="D3657" s="15" t="s">
        <v>4443</v>
      </c>
      <c r="E3657" s="15">
        <v>45523</v>
      </c>
      <c r="F3657" s="15" t="s">
        <v>19487</v>
      </c>
      <c r="G3657" s="15">
        <v>45350</v>
      </c>
      <c r="H3657" s="15">
        <v>45532</v>
      </c>
      <c r="I3657" s="15" t="s">
        <v>19488</v>
      </c>
      <c r="J3657" s="15" t="s">
        <v>19489</v>
      </c>
      <c r="K3657" s="15" t="s">
        <v>45879</v>
      </c>
      <c r="L3657" s="15" t="s">
        <v>128</v>
      </c>
      <c r="M3657" s="15" t="s">
        <v>170</v>
      </c>
      <c r="N3657" s="14">
        <v>2019</v>
      </c>
      <c r="O3657" s="15" t="s">
        <v>4447</v>
      </c>
      <c r="P3657" s="15" t="s">
        <v>106</v>
      </c>
      <c r="Q3657" s="15" t="s">
        <v>119</v>
      </c>
      <c r="R3657" s="15" t="s">
        <v>4448</v>
      </c>
      <c r="S3657" s="15" t="s">
        <v>4449</v>
      </c>
      <c r="T3657" s="15" t="s">
        <v>1138</v>
      </c>
      <c r="U3657" s="15" t="s">
        <v>53</v>
      </c>
      <c r="V3657" s="15" t="s">
        <v>45366</v>
      </c>
      <c r="W3657" s="15" t="s">
        <v>3184</v>
      </c>
      <c r="X3657" s="15" t="str">
        <f>_xlfn.XLOOKUP(_LOOKUP[[#This Row],[AdjusterMemberName]],_Adjuster[Adjuster Name],_Adjuster[Email],,0)</f>
        <v>mQualls@knightcompany.com</v>
      </c>
      <c r="Y3657" s="15" t="str">
        <f>_xlfn.XLOOKUP(_LOOKUP[[#This Row],[AdjusterMemberName]],_Adjuster[Adjuster Name],_Adjuster[Phone Number],,0)</f>
        <v>424-559-5436</v>
      </c>
      <c r="Z3657" s="15" t="s">
        <v>4450</v>
      </c>
      <c r="AA36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14701 Rayen St Apt 311, Panorama City  CA 91402</v>
      </c>
      <c r="AB3657" s="15">
        <v>45383</v>
      </c>
    </row>
    <row r="3658" spans="1:28" x14ac:dyDescent="0.3">
      <c r="A3658" s="14">
        <v>1</v>
      </c>
      <c r="B3658" s="14">
        <v>1</v>
      </c>
      <c r="C3658" s="15" t="s">
        <v>19925</v>
      </c>
      <c r="D3658" s="15" t="s">
        <v>19926</v>
      </c>
      <c r="E3658" s="15">
        <v>45523</v>
      </c>
      <c r="F3658" s="15" t="s">
        <v>19927</v>
      </c>
      <c r="G3658" s="15">
        <v>45400</v>
      </c>
      <c r="H3658" s="15">
        <v>45583</v>
      </c>
      <c r="I3658" s="15" t="s">
        <v>19928</v>
      </c>
      <c r="J3658" s="15" t="s">
        <v>19929</v>
      </c>
      <c r="K3658" s="15" t="s">
        <v>45506</v>
      </c>
      <c r="L3658" s="15" t="s">
        <v>25</v>
      </c>
      <c r="M3658" s="15" t="s">
        <v>4576</v>
      </c>
      <c r="N3658" s="14">
        <v>2000</v>
      </c>
      <c r="O3658" s="15" t="s">
        <v>19930</v>
      </c>
      <c r="P3658" s="15" t="s">
        <v>106</v>
      </c>
      <c r="Q3658" s="15" t="s">
        <v>47065</v>
      </c>
      <c r="R3658" s="15" t="s">
        <v>19931</v>
      </c>
      <c r="S3658" s="15" t="s">
        <v>19932</v>
      </c>
      <c r="T3658" s="15" t="s">
        <v>164</v>
      </c>
      <c r="U3658" s="15" t="s">
        <v>53</v>
      </c>
      <c r="V3658" s="15" t="s">
        <v>45371</v>
      </c>
      <c r="W3658" s="15" t="s">
        <v>367</v>
      </c>
      <c r="X3658" s="15" t="str">
        <f>_xlfn.XLOOKUP(_LOOKUP[[#This Row],[AdjusterMemberName]],_Adjuster[Adjuster Name],_Adjuster[Email],,0)</f>
        <v>dHernandez4@knightcompany.com</v>
      </c>
      <c r="Y3658" s="15" t="str">
        <f>_xlfn.XLOOKUP(_LOOKUP[[#This Row],[AdjusterMemberName]],_Adjuster[Adjuster Name],_Adjuster[Phone Number],,0)</f>
        <v>323-315-7819</v>
      </c>
      <c r="Z3658" s="15" t="s">
        <v>19933</v>
      </c>
      <c r="AA36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4584 W Richert Ave, Fresno  CA 93722</v>
      </c>
      <c r="AB3658" s="15"/>
    </row>
    <row r="3659" spans="1:28" x14ac:dyDescent="0.3">
      <c r="A3659" s="14">
        <v>1</v>
      </c>
      <c r="B3659" s="14">
        <v>1</v>
      </c>
      <c r="C3659" s="15" t="s">
        <v>20790</v>
      </c>
      <c r="D3659" s="15" t="s">
        <v>20790</v>
      </c>
      <c r="E3659" s="15">
        <v>45523</v>
      </c>
      <c r="F3659" s="15" t="s">
        <v>20791</v>
      </c>
      <c r="G3659" s="15">
        <v>45348</v>
      </c>
      <c r="H3659" s="15">
        <v>45530</v>
      </c>
      <c r="I3659" s="15" t="s">
        <v>20792</v>
      </c>
      <c r="J3659" s="15" t="s">
        <v>20793</v>
      </c>
      <c r="K3659" s="15" t="s">
        <v>45388</v>
      </c>
      <c r="L3659" s="15" t="s">
        <v>281</v>
      </c>
      <c r="M3659" s="15" t="s">
        <v>4513</v>
      </c>
      <c r="N3659" s="14">
        <v>2018</v>
      </c>
      <c r="O3659" s="15" t="s">
        <v>20794</v>
      </c>
      <c r="P3659" s="15" t="s">
        <v>106</v>
      </c>
      <c r="Q3659" s="15" t="s">
        <v>47073</v>
      </c>
      <c r="R3659" s="15" t="s">
        <v>120</v>
      </c>
      <c r="S3659" s="15" t="s">
        <v>20795</v>
      </c>
      <c r="T3659" s="15" t="s">
        <v>2533</v>
      </c>
      <c r="U3659" s="15" t="s">
        <v>53</v>
      </c>
      <c r="V3659" s="15" t="s">
        <v>45667</v>
      </c>
      <c r="W3659" s="15" t="s">
        <v>1658</v>
      </c>
      <c r="X3659" s="15" t="str">
        <f>_xlfn.XLOOKUP(_LOOKUP[[#This Row],[AdjusterMemberName]],_Adjuster[Adjuster Name],_Adjuster[Email],,0)</f>
        <v>RDavila@knightcompany.com</v>
      </c>
      <c r="Y3659" s="15" t="str">
        <f>_xlfn.XLOOKUP(_LOOKUP[[#This Row],[AdjusterMemberName]],_Adjuster[Adjuster Name],_Adjuster[Phone Number],,0)</f>
        <v>424-559-5663</v>
      </c>
      <c r="Z3659" s="15" t="s">
        <v>20796</v>
      </c>
      <c r="AA36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2939 E 61St St , Huntington Park  CA 90255</v>
      </c>
      <c r="AB3659" s="15"/>
    </row>
    <row r="3660" spans="1:28" x14ac:dyDescent="0.3">
      <c r="A3660" s="14">
        <v>1</v>
      </c>
      <c r="B3660" s="14">
        <v>1</v>
      </c>
      <c r="C3660" s="15" t="s">
        <v>19364</v>
      </c>
      <c r="D3660" s="15" t="s">
        <v>19364</v>
      </c>
      <c r="E3660" s="15">
        <v>45522</v>
      </c>
      <c r="F3660" s="15" t="s">
        <v>19365</v>
      </c>
      <c r="G3660" s="15">
        <v>45392</v>
      </c>
      <c r="H3660" s="15">
        <v>45575</v>
      </c>
      <c r="I3660" s="15" t="s">
        <v>19366</v>
      </c>
      <c r="J3660" s="15" t="s">
        <v>19367</v>
      </c>
      <c r="K3660" s="15" t="s">
        <v>45505</v>
      </c>
      <c r="L3660" s="15" t="s">
        <v>314</v>
      </c>
      <c r="M3660" s="15" t="s">
        <v>7214</v>
      </c>
      <c r="N3660" s="14">
        <v>2020</v>
      </c>
      <c r="O3660" s="15" t="s">
        <v>19368</v>
      </c>
      <c r="P3660" s="15" t="s">
        <v>106</v>
      </c>
      <c r="Q3660" s="15" t="s">
        <v>47019</v>
      </c>
      <c r="R3660" s="15" t="s">
        <v>19369</v>
      </c>
      <c r="S3660" s="15" t="s">
        <v>19370</v>
      </c>
      <c r="T3660" s="15" t="s">
        <v>19371</v>
      </c>
      <c r="U3660" s="15" t="s">
        <v>53</v>
      </c>
      <c r="V3660" s="15" t="s">
        <v>45982</v>
      </c>
      <c r="W3660" s="15" t="s">
        <v>1357</v>
      </c>
      <c r="X3660" s="15" t="str">
        <f>_xlfn.XLOOKUP(_LOOKUP[[#This Row],[AdjusterMemberName]],_Adjuster[Adjuster Name],_Adjuster[Email],,0)</f>
        <v>jRivera1@knightcompany.com</v>
      </c>
      <c r="Y3660" s="15" t="str">
        <f>_xlfn.XLOOKUP(_LOOKUP[[#This Row],[AdjusterMemberName]],_Adjuster[Adjuster Name],_Adjuster[Phone Number],,0)</f>
        <v>424-559-5239</v>
      </c>
      <c r="Z3660" s="15" t="s">
        <v>19372</v>
      </c>
      <c r="AA36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319 W Aventino Ave, Mountain House  CA 95391</v>
      </c>
      <c r="AB3660" s="15"/>
    </row>
    <row r="3661" spans="1:28" x14ac:dyDescent="0.3">
      <c r="A3661" s="14">
        <v>1</v>
      </c>
      <c r="B3661" s="14">
        <v>1</v>
      </c>
      <c r="C3661" s="15" t="s">
        <v>19406</v>
      </c>
      <c r="D3661" s="15" t="s">
        <v>19407</v>
      </c>
      <c r="E3661" s="15">
        <v>45522</v>
      </c>
      <c r="F3661" s="15" t="s">
        <v>19408</v>
      </c>
      <c r="G3661" s="15">
        <v>45349</v>
      </c>
      <c r="H3661" s="15">
        <v>45531</v>
      </c>
      <c r="I3661" s="15" t="s">
        <v>19409</v>
      </c>
      <c r="J3661" s="15" t="s">
        <v>19410</v>
      </c>
      <c r="K3661" s="15" t="s">
        <v>45363</v>
      </c>
      <c r="L3661" s="15" t="s">
        <v>128</v>
      </c>
      <c r="M3661" s="15" t="s">
        <v>170</v>
      </c>
      <c r="N3661" s="14">
        <v>2019</v>
      </c>
      <c r="O3661" s="15" t="s">
        <v>19411</v>
      </c>
      <c r="P3661" s="15" t="s">
        <v>106</v>
      </c>
      <c r="Q3661" s="15" t="s">
        <v>47078</v>
      </c>
      <c r="R3661" s="15" t="s">
        <v>19412</v>
      </c>
      <c r="S3661" s="15" t="s">
        <v>19413</v>
      </c>
      <c r="T3661" s="15" t="s">
        <v>286</v>
      </c>
      <c r="U3661" s="15" t="s">
        <v>53</v>
      </c>
      <c r="V3661" s="15" t="s">
        <v>45606</v>
      </c>
      <c r="W3661" s="15" t="s">
        <v>850</v>
      </c>
      <c r="X3661" s="15" t="e">
        <f>_xlfn.XLOOKUP(_LOOKUP[[#This Row],[AdjusterMemberName]],_Adjuster[Adjuster Name],_Adjuster[Email],,0)</f>
        <v>#N/A</v>
      </c>
      <c r="Y3661" s="15" t="e">
        <f>_xlfn.XLOOKUP(_LOOKUP[[#This Row],[AdjusterMemberName]],_Adjuster[Adjuster Name],_Adjuster[Phone Number],,0)</f>
        <v>#N/A</v>
      </c>
      <c r="Z3661" s="15" t="s">
        <v>19414</v>
      </c>
      <c r="AA36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455 E Sunset St, Long Beach  CA 90805</v>
      </c>
      <c r="AB3661" s="15"/>
    </row>
    <row r="3662" spans="1:28" x14ac:dyDescent="0.3">
      <c r="A3662" s="14">
        <v>1</v>
      </c>
      <c r="B3662" s="14">
        <v>1</v>
      </c>
      <c r="C3662" s="15" t="s">
        <v>654</v>
      </c>
      <c r="D3662" s="15" t="s">
        <v>654</v>
      </c>
      <c r="E3662" s="15">
        <v>45522</v>
      </c>
      <c r="F3662" s="15" t="s">
        <v>20408</v>
      </c>
      <c r="G3662" s="15">
        <v>45365</v>
      </c>
      <c r="H3662" s="15">
        <v>45549</v>
      </c>
      <c r="I3662" s="15" t="s">
        <v>20409</v>
      </c>
      <c r="J3662" s="15" t="s">
        <v>20410</v>
      </c>
      <c r="K3662" s="15" t="s">
        <v>45379</v>
      </c>
      <c r="L3662" s="15" t="s">
        <v>1493</v>
      </c>
      <c r="M3662" s="15" t="s">
        <v>2577</v>
      </c>
      <c r="N3662" s="14">
        <v>2014</v>
      </c>
      <c r="O3662" s="15" t="s">
        <v>6157</v>
      </c>
      <c r="P3662" s="15" t="s">
        <v>106</v>
      </c>
      <c r="Q3662" s="15" t="s">
        <v>119</v>
      </c>
      <c r="R3662" s="15" t="s">
        <v>660</v>
      </c>
      <c r="S3662" s="15" t="s">
        <v>661</v>
      </c>
      <c r="T3662" s="15" t="s">
        <v>662</v>
      </c>
      <c r="U3662" s="15" t="s">
        <v>53</v>
      </c>
      <c r="V3662" s="15" t="s">
        <v>45710</v>
      </c>
      <c r="W3662" s="15" t="s">
        <v>367</v>
      </c>
      <c r="X3662" s="15" t="str">
        <f>_xlfn.XLOOKUP(_LOOKUP[[#This Row],[AdjusterMemberName]],_Adjuster[Adjuster Name],_Adjuster[Email],,0)</f>
        <v>dHernandez4@knightcompany.com</v>
      </c>
      <c r="Y3662" s="15" t="str">
        <f>_xlfn.XLOOKUP(_LOOKUP[[#This Row],[AdjusterMemberName]],_Adjuster[Adjuster Name],_Adjuster[Phone Number],,0)</f>
        <v>323-315-7819</v>
      </c>
      <c r="Z3662" s="15" t="s">
        <v>663</v>
      </c>
      <c r="AA36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 W Napa Dr, Petaluma  CA 94954</v>
      </c>
      <c r="AB3662" s="15">
        <v>45438</v>
      </c>
    </row>
    <row r="3663" spans="1:28" x14ac:dyDescent="0.3">
      <c r="A3663" s="14">
        <v>0</v>
      </c>
      <c r="B3663" s="14">
        <v>1</v>
      </c>
      <c r="C3663" s="15" t="s">
        <v>32462</v>
      </c>
      <c r="D3663" s="15" t="s">
        <v>32463</v>
      </c>
      <c r="E3663" s="15">
        <v>45522</v>
      </c>
      <c r="F3663" s="15" t="s">
        <v>32464</v>
      </c>
      <c r="G3663" s="15"/>
      <c r="H3663" s="15"/>
      <c r="I3663" s="15" t="s">
        <v>32465</v>
      </c>
      <c r="J3663" s="15" t="s">
        <v>32466</v>
      </c>
      <c r="K3663" s="15" t="s">
        <v>46066</v>
      </c>
      <c r="L3663" s="15" t="s">
        <v>24357</v>
      </c>
      <c r="M3663" s="15" t="s">
        <v>18212</v>
      </c>
      <c r="N3663" s="14">
        <v>2014</v>
      </c>
      <c r="O3663" s="15" t="s">
        <v>32467</v>
      </c>
      <c r="P3663" s="15" t="s">
        <v>106</v>
      </c>
      <c r="Q3663" s="15"/>
      <c r="R3663" s="15"/>
      <c r="S3663" s="15"/>
      <c r="T3663" s="15"/>
      <c r="U3663" s="15"/>
      <c r="V3663" s="15"/>
      <c r="W3663" s="15" t="s">
        <v>1544</v>
      </c>
      <c r="X3663" s="15" t="str">
        <f>_xlfn.XLOOKUP(_LOOKUP[[#This Row],[AdjusterMemberName]],_Adjuster[Adjuster Name],_Adjuster[Email],,0)</f>
        <v>CRodriguez5@knightcompany.com</v>
      </c>
      <c r="Y3663" s="15" t="str">
        <f>_xlfn.XLOOKUP(_LOOKUP[[#This Row],[AdjusterMemberName]],_Adjuster[Adjuster Name],_Adjuster[Phone Number],,0)</f>
        <v>323-456-1708</v>
      </c>
      <c r="Z3663" s="15"/>
      <c r="AA3663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3663" s="15"/>
    </row>
    <row r="3664" spans="1:28" x14ac:dyDescent="0.3">
      <c r="A3664" s="14">
        <v>1</v>
      </c>
      <c r="B3664" s="14">
        <v>1</v>
      </c>
      <c r="C3664" s="15" t="s">
        <v>17410</v>
      </c>
      <c r="D3664" s="15" t="s">
        <v>6561</v>
      </c>
      <c r="E3664" s="15">
        <v>45521</v>
      </c>
      <c r="F3664" s="15" t="s">
        <v>19388</v>
      </c>
      <c r="G3664" s="15">
        <v>45509</v>
      </c>
      <c r="H3664" s="15">
        <v>45693</v>
      </c>
      <c r="I3664" s="15" t="s">
        <v>19389</v>
      </c>
      <c r="J3664" s="15" t="s">
        <v>19390</v>
      </c>
      <c r="K3664" s="15" t="s">
        <v>45332</v>
      </c>
      <c r="L3664" s="15" t="s">
        <v>128</v>
      </c>
      <c r="M3664" s="15" t="s">
        <v>129</v>
      </c>
      <c r="N3664" s="14">
        <v>2019</v>
      </c>
      <c r="O3664" s="15" t="s">
        <v>17414</v>
      </c>
      <c r="P3664" s="15" t="s">
        <v>106</v>
      </c>
      <c r="Q3664" s="15" t="s">
        <v>47073</v>
      </c>
      <c r="R3664" s="15" t="s">
        <v>17415</v>
      </c>
      <c r="S3664" s="15" t="s">
        <v>17416</v>
      </c>
      <c r="T3664" s="15" t="s">
        <v>174</v>
      </c>
      <c r="U3664" s="15" t="s">
        <v>53</v>
      </c>
      <c r="V3664" s="15" t="s">
        <v>45560</v>
      </c>
      <c r="W3664" s="15" t="s">
        <v>367</v>
      </c>
      <c r="X3664" s="15" t="str">
        <f>_xlfn.XLOOKUP(_LOOKUP[[#This Row],[AdjusterMemberName]],_Adjuster[Adjuster Name],_Adjuster[Email],,0)</f>
        <v>dHernandez4@knightcompany.com</v>
      </c>
      <c r="Y3664" s="15" t="str">
        <f>_xlfn.XLOOKUP(_LOOKUP[[#This Row],[AdjusterMemberName]],_Adjuster[Adjuster Name],_Adjuster[Phone Number],,0)</f>
        <v>323-315-7819</v>
      </c>
      <c r="Z3664" s="15" t="s">
        <v>17417</v>
      </c>
      <c r="AA36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1325 De Neve Ln, Los Angeles  CA 90033</v>
      </c>
      <c r="AB3664" s="15"/>
    </row>
    <row r="3665" spans="1:28" x14ac:dyDescent="0.3">
      <c r="A3665" s="14">
        <v>1</v>
      </c>
      <c r="B3665" s="14">
        <v>0</v>
      </c>
      <c r="C3665" s="15" t="s">
        <v>19443</v>
      </c>
      <c r="D3665" s="15" t="s">
        <v>19444</v>
      </c>
      <c r="E3665" s="15">
        <v>45521</v>
      </c>
      <c r="F3665" s="15" t="s">
        <v>19445</v>
      </c>
      <c r="G3665" s="15">
        <v>45458</v>
      </c>
      <c r="H3665" s="15">
        <v>45641</v>
      </c>
      <c r="I3665" s="15" t="s">
        <v>19446</v>
      </c>
      <c r="J3665" s="15" t="s">
        <v>19447</v>
      </c>
      <c r="K3665" s="15" t="s">
        <v>46500</v>
      </c>
      <c r="L3665" s="15" t="s">
        <v>103</v>
      </c>
      <c r="M3665" s="15" t="s">
        <v>304</v>
      </c>
      <c r="N3665" s="14">
        <v>2015</v>
      </c>
      <c r="O3665" s="15" t="s">
        <v>19448</v>
      </c>
      <c r="P3665" s="15" t="s">
        <v>106</v>
      </c>
      <c r="Q3665" s="15" t="s">
        <v>47081</v>
      </c>
      <c r="R3665" s="15" t="s">
        <v>19449</v>
      </c>
      <c r="S3665" s="15" t="s">
        <v>19450</v>
      </c>
      <c r="T3665" s="15" t="s">
        <v>652</v>
      </c>
      <c r="U3665" s="15" t="s">
        <v>53</v>
      </c>
      <c r="V3665" s="15" t="s">
        <v>46154</v>
      </c>
      <c r="W3665" s="15" t="s">
        <v>264</v>
      </c>
      <c r="X3665" s="15" t="str">
        <f>_xlfn.XLOOKUP(_LOOKUP[[#This Row],[AdjusterMemberName]],_Adjuster[Adjuster Name],_Adjuster[Email],,0)</f>
        <v>sBonnevie@knightcompany.com</v>
      </c>
      <c r="Y3665" s="15" t="str">
        <f>_xlfn.XLOOKUP(_LOOKUP[[#This Row],[AdjusterMemberName]],_Adjuster[Adjuster Name],_Adjuster[Phone Number],,0)</f>
        <v>323-692-4064</v>
      </c>
      <c r="Z3665" s="15" t="s">
        <v>19451</v>
      </c>
      <c r="AA36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2691 Olive Ave Apt 4, Atwater  CA 95301</v>
      </c>
      <c r="AB3665" s="15"/>
    </row>
    <row r="3666" spans="1:28" x14ac:dyDescent="0.3">
      <c r="A3666" s="14">
        <v>1</v>
      </c>
      <c r="B3666" s="14">
        <v>1</v>
      </c>
      <c r="C3666" s="15" t="s">
        <v>19520</v>
      </c>
      <c r="D3666" s="15" t="s">
        <v>19521</v>
      </c>
      <c r="E3666" s="15">
        <v>45521</v>
      </c>
      <c r="F3666" s="15" t="s">
        <v>19522</v>
      </c>
      <c r="G3666" s="15">
        <v>45472</v>
      </c>
      <c r="H3666" s="15">
        <v>45655</v>
      </c>
      <c r="I3666" s="15" t="s">
        <v>19523</v>
      </c>
      <c r="J3666" s="15" t="s">
        <v>19524</v>
      </c>
      <c r="K3666" s="15" t="s">
        <v>46583</v>
      </c>
      <c r="L3666" s="15" t="s">
        <v>103</v>
      </c>
      <c r="M3666" s="15" t="s">
        <v>104</v>
      </c>
      <c r="N3666" s="14">
        <v>2004</v>
      </c>
      <c r="O3666" s="15" t="s">
        <v>19525</v>
      </c>
      <c r="P3666" s="15" t="s">
        <v>106</v>
      </c>
      <c r="Q3666" s="15" t="s">
        <v>47061</v>
      </c>
      <c r="R3666" s="15" t="s">
        <v>19526</v>
      </c>
      <c r="S3666" s="15" t="s">
        <v>19527</v>
      </c>
      <c r="T3666" s="15" t="s">
        <v>308</v>
      </c>
      <c r="U3666" s="15" t="s">
        <v>53</v>
      </c>
      <c r="V3666" s="15" t="s">
        <v>45432</v>
      </c>
      <c r="W3666" s="15" t="s">
        <v>367</v>
      </c>
      <c r="X3666" s="15" t="str">
        <f>_xlfn.XLOOKUP(_LOOKUP[[#This Row],[AdjusterMemberName]],_Adjuster[Adjuster Name],_Adjuster[Email],,0)</f>
        <v>dHernandez4@knightcompany.com</v>
      </c>
      <c r="Y3666" s="15" t="str">
        <f>_xlfn.XLOOKUP(_LOOKUP[[#This Row],[AdjusterMemberName]],_Adjuster[Adjuster Name],_Adjuster[Phone Number],,0)</f>
        <v>323-315-7819</v>
      </c>
      <c r="Z3666" s="15" t="s">
        <v>19528</v>
      </c>
      <c r="AA36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2946 Oakbrook Dr, Riverside  CA 92503</v>
      </c>
      <c r="AB3666" s="15"/>
    </row>
    <row r="3667" spans="1:28" x14ac:dyDescent="0.3">
      <c r="A3667" s="14">
        <v>1</v>
      </c>
      <c r="B3667" s="14">
        <v>1</v>
      </c>
      <c r="C3667" s="15" t="s">
        <v>14778</v>
      </c>
      <c r="D3667" s="15" t="s">
        <v>14779</v>
      </c>
      <c r="E3667" s="15">
        <v>45521</v>
      </c>
      <c r="F3667" s="15" t="s">
        <v>19589</v>
      </c>
      <c r="G3667" s="15">
        <v>45497</v>
      </c>
      <c r="H3667" s="15">
        <v>45681</v>
      </c>
      <c r="I3667" s="15" t="s">
        <v>19590</v>
      </c>
      <c r="J3667" s="15" t="s">
        <v>19591</v>
      </c>
      <c r="K3667" s="15" t="s">
        <v>45611</v>
      </c>
      <c r="L3667" s="15" t="s">
        <v>150</v>
      </c>
      <c r="M3667" s="15" t="s">
        <v>14783</v>
      </c>
      <c r="N3667" s="14">
        <v>1997</v>
      </c>
      <c r="O3667" s="15" t="s">
        <v>14784</v>
      </c>
      <c r="P3667" s="15" t="s">
        <v>106</v>
      </c>
      <c r="Q3667" s="15" t="s">
        <v>47065</v>
      </c>
      <c r="R3667" s="15" t="s">
        <v>14785</v>
      </c>
      <c r="S3667" s="15" t="s">
        <v>14786</v>
      </c>
      <c r="T3667" s="15" t="s">
        <v>2950</v>
      </c>
      <c r="U3667" s="15" t="s">
        <v>53</v>
      </c>
      <c r="V3667" s="15" t="s">
        <v>45514</v>
      </c>
      <c r="W3667" s="15" t="s">
        <v>367</v>
      </c>
      <c r="X3667" s="15" t="str">
        <f>_xlfn.XLOOKUP(_LOOKUP[[#This Row],[AdjusterMemberName]],_Adjuster[Adjuster Name],_Adjuster[Email],,0)</f>
        <v>dHernandez4@knightcompany.com</v>
      </c>
      <c r="Y3667" s="15" t="str">
        <f>_xlfn.XLOOKUP(_LOOKUP[[#This Row],[AdjusterMemberName]],_Adjuster[Adjuster Name],_Adjuster[Phone Number],,0)</f>
        <v>323-315-7819</v>
      </c>
      <c r="Z3667" s="15" t="s">
        <v>14787</v>
      </c>
      <c r="AA36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11230 Norris Ave, Pacoima  CA 91331</v>
      </c>
      <c r="AB3667" s="15"/>
    </row>
    <row r="3668" spans="1:28" x14ac:dyDescent="0.3">
      <c r="A3668" s="14">
        <v>1</v>
      </c>
      <c r="B3668" s="14">
        <v>1</v>
      </c>
      <c r="C3668" s="15" t="s">
        <v>18613</v>
      </c>
      <c r="D3668" s="15" t="s">
        <v>18613</v>
      </c>
      <c r="E3668" s="15">
        <v>45521</v>
      </c>
      <c r="F3668" s="15" t="s">
        <v>18615</v>
      </c>
      <c r="G3668" s="15">
        <v>45369</v>
      </c>
      <c r="H3668" s="15">
        <v>45553</v>
      </c>
      <c r="I3668" s="15" t="s">
        <v>19606</v>
      </c>
      <c r="J3668" s="15" t="s">
        <v>19607</v>
      </c>
      <c r="K3668" s="15" t="s">
        <v>45332</v>
      </c>
      <c r="L3668" s="15" t="s">
        <v>441</v>
      </c>
      <c r="M3668" s="15" t="s">
        <v>1126</v>
      </c>
      <c r="N3668" s="14">
        <v>2017</v>
      </c>
      <c r="O3668" s="15" t="s">
        <v>19608</v>
      </c>
      <c r="P3668" s="15" t="s">
        <v>106</v>
      </c>
      <c r="Q3668" s="15" t="s">
        <v>47065</v>
      </c>
      <c r="R3668" s="15" t="s">
        <v>18619</v>
      </c>
      <c r="S3668" s="15" t="s">
        <v>18620</v>
      </c>
      <c r="T3668" s="15" t="s">
        <v>308</v>
      </c>
      <c r="U3668" s="15" t="s">
        <v>53</v>
      </c>
      <c r="V3668" s="15" t="s">
        <v>45432</v>
      </c>
      <c r="W3668" s="15" t="s">
        <v>1544</v>
      </c>
      <c r="X3668" s="15" t="str">
        <f>_xlfn.XLOOKUP(_LOOKUP[[#This Row],[AdjusterMemberName]],_Adjuster[Adjuster Name],_Adjuster[Email],,0)</f>
        <v>CRodriguez5@knightcompany.com</v>
      </c>
      <c r="Y3668" s="15" t="str">
        <f>_xlfn.XLOOKUP(_LOOKUP[[#This Row],[AdjusterMemberName]],_Adjuster[Adjuster Name],_Adjuster[Phone Number],,0)</f>
        <v>323-456-1708</v>
      </c>
      <c r="Z3668" s="15" t="s">
        <v>18621</v>
      </c>
      <c r="AA36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2845 Roncador Pl, Riverside  CA 92503</v>
      </c>
      <c r="AB3668" s="15"/>
    </row>
    <row r="3669" spans="1:28" x14ac:dyDescent="0.3">
      <c r="A3669" s="14">
        <v>1</v>
      </c>
      <c r="B3669" s="14">
        <v>1</v>
      </c>
      <c r="C3669" s="15" t="s">
        <v>20032</v>
      </c>
      <c r="D3669" s="15" t="s">
        <v>20033</v>
      </c>
      <c r="E3669" s="15">
        <v>45521</v>
      </c>
      <c r="F3669" s="15" t="s">
        <v>20034</v>
      </c>
      <c r="G3669" s="15">
        <v>45438</v>
      </c>
      <c r="H3669" s="15">
        <v>45622</v>
      </c>
      <c r="I3669" s="15" t="s">
        <v>20035</v>
      </c>
      <c r="J3669" s="15" t="s">
        <v>20036</v>
      </c>
      <c r="K3669" s="15" t="s">
        <v>45397</v>
      </c>
      <c r="L3669" s="15" t="s">
        <v>281</v>
      </c>
      <c r="M3669" s="15" t="s">
        <v>282</v>
      </c>
      <c r="N3669" s="14">
        <v>2015</v>
      </c>
      <c r="O3669" s="15" t="s">
        <v>20037</v>
      </c>
      <c r="P3669" s="15" t="s">
        <v>106</v>
      </c>
      <c r="Q3669" s="15" t="s">
        <v>47065</v>
      </c>
      <c r="R3669" s="15" t="s">
        <v>317</v>
      </c>
      <c r="S3669" s="15" t="s">
        <v>20038</v>
      </c>
      <c r="T3669" s="15" t="s">
        <v>356</v>
      </c>
      <c r="U3669" s="15" t="s">
        <v>53</v>
      </c>
      <c r="V3669" s="15" t="s">
        <v>45843</v>
      </c>
      <c r="W3669" s="15" t="s">
        <v>850</v>
      </c>
      <c r="X3669" s="15" t="e">
        <f>_xlfn.XLOOKUP(_LOOKUP[[#This Row],[AdjusterMemberName]],_Adjuster[Adjuster Name],_Adjuster[Email],,0)</f>
        <v>#N/A</v>
      </c>
      <c r="Y3669" s="15" t="e">
        <f>_xlfn.XLOOKUP(_LOOKUP[[#This Row],[AdjusterMemberName]],_Adjuster[Adjuster Name],_Adjuster[Phone Number],,0)</f>
        <v>#N/A</v>
      </c>
      <c r="Z3669" s="15" t="s">
        <v>20039</v>
      </c>
      <c r="AA36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1338 N Elderberry Ave, Ontario  CA 91762</v>
      </c>
      <c r="AB3669" s="15"/>
    </row>
    <row r="3670" spans="1:28" x14ac:dyDescent="0.3">
      <c r="A3670" s="14">
        <v>1</v>
      </c>
      <c r="B3670" s="14">
        <v>1</v>
      </c>
      <c r="C3670" s="15" t="s">
        <v>19282</v>
      </c>
      <c r="D3670" s="15" t="s">
        <v>19282</v>
      </c>
      <c r="E3670" s="15">
        <v>45520</v>
      </c>
      <c r="F3670" s="15" t="s">
        <v>19283</v>
      </c>
      <c r="G3670" s="15">
        <v>45402</v>
      </c>
      <c r="H3670" s="15">
        <v>45585</v>
      </c>
      <c r="I3670" s="15" t="s">
        <v>19284</v>
      </c>
      <c r="J3670" s="15" t="s">
        <v>19285</v>
      </c>
      <c r="K3670" s="15" t="s">
        <v>45812</v>
      </c>
      <c r="L3670" s="15" t="s">
        <v>103</v>
      </c>
      <c r="M3670" s="15" t="s">
        <v>160</v>
      </c>
      <c r="N3670" s="14">
        <v>2005</v>
      </c>
      <c r="O3670" s="15" t="s">
        <v>19286</v>
      </c>
      <c r="P3670" s="15" t="s">
        <v>106</v>
      </c>
      <c r="Q3670" s="15" t="s">
        <v>47065</v>
      </c>
      <c r="R3670" s="15" t="s">
        <v>19287</v>
      </c>
      <c r="S3670" s="15" t="s">
        <v>19288</v>
      </c>
      <c r="T3670" s="15" t="s">
        <v>821</v>
      </c>
      <c r="U3670" s="15" t="s">
        <v>53</v>
      </c>
      <c r="V3670" s="15" t="s">
        <v>45349</v>
      </c>
      <c r="W3670" s="15" t="s">
        <v>3307</v>
      </c>
      <c r="X3670" s="15" t="e">
        <f>_xlfn.XLOOKUP(_LOOKUP[[#This Row],[AdjusterMemberName]],_Adjuster[Adjuster Name],_Adjuster[Email],,0)</f>
        <v>#N/A</v>
      </c>
      <c r="Y3670" s="15" t="e">
        <f>_xlfn.XLOOKUP(_LOOKUP[[#This Row],[AdjusterMemberName]],_Adjuster[Adjuster Name],_Adjuster[Phone Number],,0)</f>
        <v>#N/A</v>
      </c>
      <c r="Z3670" s="15" t="s">
        <v>19289</v>
      </c>
      <c r="AA36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14522 Gault St Apt A, Van Nuys  CA 91405</v>
      </c>
      <c r="AB3670" s="15"/>
    </row>
    <row r="3671" spans="1:28" x14ac:dyDescent="0.3">
      <c r="A3671" s="14">
        <v>1</v>
      </c>
      <c r="B3671" s="14">
        <v>1</v>
      </c>
      <c r="C3671" s="15" t="s">
        <v>19299</v>
      </c>
      <c r="D3671" s="15" t="s">
        <v>19299</v>
      </c>
      <c r="E3671" s="15">
        <v>45520</v>
      </c>
      <c r="F3671" s="15" t="s">
        <v>19300</v>
      </c>
      <c r="G3671" s="15">
        <v>45367</v>
      </c>
      <c r="H3671" s="15">
        <v>45551</v>
      </c>
      <c r="I3671" s="15" t="s">
        <v>19301</v>
      </c>
      <c r="J3671" s="15" t="s">
        <v>19302</v>
      </c>
      <c r="K3671" s="15" t="s">
        <v>46586</v>
      </c>
      <c r="L3671" s="15" t="s">
        <v>128</v>
      </c>
      <c r="M3671" s="15" t="s">
        <v>909</v>
      </c>
      <c r="N3671" s="14">
        <v>2019</v>
      </c>
      <c r="O3671" s="15" t="s">
        <v>19303</v>
      </c>
      <c r="P3671" s="15" t="s">
        <v>106</v>
      </c>
      <c r="Q3671" s="15" t="s">
        <v>47079</v>
      </c>
      <c r="R3671" s="15" t="s">
        <v>19304</v>
      </c>
      <c r="S3671" s="15" t="s">
        <v>19305</v>
      </c>
      <c r="T3671" s="15" t="s">
        <v>174</v>
      </c>
      <c r="U3671" s="15" t="s">
        <v>53</v>
      </c>
      <c r="V3671" s="15" t="s">
        <v>45415</v>
      </c>
      <c r="W3671" s="15" t="s">
        <v>264</v>
      </c>
      <c r="X3671" s="15" t="str">
        <f>_xlfn.XLOOKUP(_LOOKUP[[#This Row],[AdjusterMemberName]],_Adjuster[Adjuster Name],_Adjuster[Email],,0)</f>
        <v>sBonnevie@knightcompany.com</v>
      </c>
      <c r="Y3671" s="15" t="str">
        <f>_xlfn.XLOOKUP(_LOOKUP[[#This Row],[AdjusterMemberName]],_Adjuster[Adjuster Name],_Adjuster[Phone Number],,0)</f>
        <v>323-692-4064</v>
      </c>
      <c r="Z3671" s="15" t="s">
        <v>19306</v>
      </c>
      <c r="AA36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1464 W 25Th St, Los Angeles  CA 90007</v>
      </c>
      <c r="AB3671" s="15"/>
    </row>
    <row r="3672" spans="1:28" x14ac:dyDescent="0.3">
      <c r="A3672" s="14">
        <v>1</v>
      </c>
      <c r="B3672" s="14">
        <v>1</v>
      </c>
      <c r="C3672" s="15" t="s">
        <v>19307</v>
      </c>
      <c r="D3672" s="15" t="s">
        <v>19307</v>
      </c>
      <c r="E3672" s="15">
        <v>45520</v>
      </c>
      <c r="F3672" s="15" t="s">
        <v>19308</v>
      </c>
      <c r="G3672" s="15">
        <v>45505</v>
      </c>
      <c r="H3672" s="15">
        <v>45689</v>
      </c>
      <c r="I3672" s="15" t="s">
        <v>19309</v>
      </c>
      <c r="J3672" s="15" t="s">
        <v>19310</v>
      </c>
      <c r="K3672" s="15" t="s">
        <v>45691</v>
      </c>
      <c r="L3672" s="15" t="s">
        <v>139</v>
      </c>
      <c r="M3672" s="15" t="s">
        <v>470</v>
      </c>
      <c r="N3672" s="14">
        <v>2018</v>
      </c>
      <c r="O3672" s="15" t="s">
        <v>19311</v>
      </c>
      <c r="P3672" s="15" t="s">
        <v>106</v>
      </c>
      <c r="Q3672" s="15" t="s">
        <v>47095</v>
      </c>
      <c r="R3672" s="15" t="s">
        <v>19312</v>
      </c>
      <c r="S3672" s="15" t="s">
        <v>19313</v>
      </c>
      <c r="T3672" s="15" t="s">
        <v>133</v>
      </c>
      <c r="U3672" s="15" t="s">
        <v>53</v>
      </c>
      <c r="V3672" s="15" t="s">
        <v>46198</v>
      </c>
      <c r="W3672" s="15" t="s">
        <v>1357</v>
      </c>
      <c r="X3672" s="15" t="str">
        <f>_xlfn.XLOOKUP(_LOOKUP[[#This Row],[AdjusterMemberName]],_Adjuster[Adjuster Name],_Adjuster[Email],,0)</f>
        <v>jRivera1@knightcompany.com</v>
      </c>
      <c r="Y3672" s="15" t="str">
        <f>_xlfn.XLOOKUP(_LOOKUP[[#This Row],[AdjusterMemberName]],_Adjuster[Adjuster Name],_Adjuster[Phone Number],,0)</f>
        <v>424-559-5239</v>
      </c>
      <c r="Z3672" s="15" t="s">
        <v>19314</v>
      </c>
      <c r="AA36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812 E Wilhelmina St, Anaheim  CA 92805</v>
      </c>
      <c r="AB3672" s="15"/>
    </row>
    <row r="3673" spans="1:28" x14ac:dyDescent="0.3">
      <c r="A3673" s="14">
        <v>1</v>
      </c>
      <c r="B3673" s="14">
        <v>1</v>
      </c>
      <c r="C3673" s="15" t="s">
        <v>19315</v>
      </c>
      <c r="D3673" s="15" t="s">
        <v>19315</v>
      </c>
      <c r="E3673" s="15">
        <v>45520</v>
      </c>
      <c r="F3673" s="15" t="s">
        <v>19316</v>
      </c>
      <c r="G3673" s="15">
        <v>45411</v>
      </c>
      <c r="H3673" s="15">
        <v>45594</v>
      </c>
      <c r="I3673" s="15" t="s">
        <v>19317</v>
      </c>
      <c r="J3673" s="15" t="s">
        <v>19318</v>
      </c>
      <c r="K3673" s="15" t="s">
        <v>46263</v>
      </c>
      <c r="L3673" s="15" t="s">
        <v>201</v>
      </c>
      <c r="M3673" s="15" t="s">
        <v>202</v>
      </c>
      <c r="N3673" s="14">
        <v>2016</v>
      </c>
      <c r="O3673" s="15" t="s">
        <v>19319</v>
      </c>
      <c r="P3673" s="15" t="s">
        <v>106</v>
      </c>
      <c r="Q3673" s="15" t="s">
        <v>47019</v>
      </c>
      <c r="R3673" s="15" t="s">
        <v>3687</v>
      </c>
      <c r="S3673" s="15" t="s">
        <v>19320</v>
      </c>
      <c r="T3673" s="15" t="s">
        <v>174</v>
      </c>
      <c r="U3673" s="15" t="s">
        <v>53</v>
      </c>
      <c r="V3673" s="15" t="s">
        <v>45979</v>
      </c>
      <c r="W3673" s="15" t="s">
        <v>3184</v>
      </c>
      <c r="X3673" s="15" t="str">
        <f>_xlfn.XLOOKUP(_LOOKUP[[#This Row],[AdjusterMemberName]],_Adjuster[Adjuster Name],_Adjuster[Email],,0)</f>
        <v>mQualls@knightcompany.com</v>
      </c>
      <c r="Y3673" s="15" t="str">
        <f>_xlfn.XLOOKUP(_LOOKUP[[#This Row],[AdjusterMemberName]],_Adjuster[Adjuster Name],_Adjuster[Phone Number],,0)</f>
        <v>424-559-5436</v>
      </c>
      <c r="Z3673" s="15" t="s">
        <v>19321</v>
      </c>
      <c r="AA36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10948 S Manhattan Pl, Los Angeles  CA 90047</v>
      </c>
      <c r="AB3673" s="15">
        <v>45576</v>
      </c>
    </row>
    <row r="3674" spans="1:28" x14ac:dyDescent="0.3">
      <c r="A3674" s="14">
        <v>1</v>
      </c>
      <c r="B3674" s="14">
        <v>1</v>
      </c>
      <c r="C3674" s="15" t="s">
        <v>15707</v>
      </c>
      <c r="D3674" s="15" t="s">
        <v>15707</v>
      </c>
      <c r="E3674" s="15">
        <v>45520</v>
      </c>
      <c r="F3674" s="15" t="s">
        <v>15709</v>
      </c>
      <c r="G3674" s="15">
        <v>45434</v>
      </c>
      <c r="H3674" s="15">
        <v>45618</v>
      </c>
      <c r="I3674" s="15" t="s">
        <v>19322</v>
      </c>
      <c r="J3674" s="15" t="s">
        <v>19323</v>
      </c>
      <c r="K3674" s="15" t="s">
        <v>45329</v>
      </c>
      <c r="L3674" s="15" t="s">
        <v>103</v>
      </c>
      <c r="M3674" s="15" t="s">
        <v>1503</v>
      </c>
      <c r="N3674" s="14">
        <v>2024</v>
      </c>
      <c r="O3674" s="15" t="s">
        <v>19324</v>
      </c>
      <c r="P3674" s="15" t="s">
        <v>106</v>
      </c>
      <c r="Q3674" s="15" t="s">
        <v>47095</v>
      </c>
      <c r="R3674" s="15" t="s">
        <v>15713</v>
      </c>
      <c r="S3674" s="15" t="s">
        <v>15714</v>
      </c>
      <c r="T3674" s="15" t="s">
        <v>3342</v>
      </c>
      <c r="U3674" s="15" t="s">
        <v>53</v>
      </c>
      <c r="V3674" s="15" t="s">
        <v>45720</v>
      </c>
      <c r="W3674" s="15" t="s">
        <v>1624</v>
      </c>
      <c r="X3674" s="15" t="e">
        <f>_xlfn.XLOOKUP(_LOOKUP[[#This Row],[AdjusterMemberName]],_Adjuster[Adjuster Name],_Adjuster[Email],,0)</f>
        <v>#N/A</v>
      </c>
      <c r="Y3674" s="15" t="e">
        <f>_xlfn.XLOOKUP(_LOOKUP[[#This Row],[AdjusterMemberName]],_Adjuster[Adjuster Name],_Adjuster[Phone Number],,0)</f>
        <v>#N/A</v>
      </c>
      <c r="Z3674" s="15" t="s">
        <v>15715</v>
      </c>
      <c r="AA36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6768 Raven Cir, Jurupa Valley  CA 92509</v>
      </c>
      <c r="AB3674" s="15"/>
    </row>
    <row r="3675" spans="1:28" x14ac:dyDescent="0.3">
      <c r="A3675" s="14">
        <v>1</v>
      </c>
      <c r="B3675" s="14">
        <v>1</v>
      </c>
      <c r="C3675" s="15" t="s">
        <v>19325</v>
      </c>
      <c r="D3675" s="15" t="s">
        <v>19325</v>
      </c>
      <c r="E3675" s="15">
        <v>45520</v>
      </c>
      <c r="F3675" s="15" t="s">
        <v>19326</v>
      </c>
      <c r="G3675" s="15">
        <v>45343</v>
      </c>
      <c r="H3675" s="15">
        <v>45525</v>
      </c>
      <c r="I3675" s="15" t="s">
        <v>19327</v>
      </c>
      <c r="J3675" s="15" t="s">
        <v>19328</v>
      </c>
      <c r="K3675" s="15" t="s">
        <v>45332</v>
      </c>
      <c r="L3675" s="15" t="s">
        <v>150</v>
      </c>
      <c r="M3675" s="15" t="s">
        <v>1849</v>
      </c>
      <c r="N3675" s="14">
        <v>2018</v>
      </c>
      <c r="O3675" s="15" t="s">
        <v>19329</v>
      </c>
      <c r="P3675" s="15" t="s">
        <v>106</v>
      </c>
      <c r="Q3675" s="15" t="s">
        <v>47118</v>
      </c>
      <c r="R3675" s="15" t="s">
        <v>2579</v>
      </c>
      <c r="S3675" s="15" t="s">
        <v>19330</v>
      </c>
      <c r="T3675" s="15" t="s">
        <v>2431</v>
      </c>
      <c r="U3675" s="15" t="s">
        <v>53</v>
      </c>
      <c r="V3675" s="15" t="s">
        <v>45727</v>
      </c>
      <c r="W3675" s="15" t="s">
        <v>1889</v>
      </c>
      <c r="X3675" s="15" t="e">
        <f>_xlfn.XLOOKUP(_LOOKUP[[#This Row],[AdjusterMemberName]],_Adjuster[Adjuster Name],_Adjuster[Email],,0)</f>
        <v>#N/A</v>
      </c>
      <c r="Y3675" s="15" t="e">
        <f>_xlfn.XLOOKUP(_LOOKUP[[#This Row],[AdjusterMemberName]],_Adjuster[Adjuster Name],_Adjuster[Phone Number],,0)</f>
        <v>#N/A</v>
      </c>
      <c r="Z3675" s="15" t="s">
        <v>19331</v>
      </c>
      <c r="AA36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1445 E Holt Ave Unit 233, Pomona  CA 91767</v>
      </c>
      <c r="AB3675" s="15"/>
    </row>
    <row r="3676" spans="1:28" x14ac:dyDescent="0.3">
      <c r="A3676" s="14">
        <v>1</v>
      </c>
      <c r="B3676" s="14">
        <v>1</v>
      </c>
      <c r="C3676" s="15" t="s">
        <v>19336</v>
      </c>
      <c r="D3676" s="15" t="s">
        <v>19336</v>
      </c>
      <c r="E3676" s="15">
        <v>45520</v>
      </c>
      <c r="F3676" s="15" t="s">
        <v>19337</v>
      </c>
      <c r="G3676" s="15">
        <v>45498</v>
      </c>
      <c r="H3676" s="15">
        <v>45682</v>
      </c>
      <c r="I3676" s="15" t="s">
        <v>19338</v>
      </c>
      <c r="J3676" s="15" t="s">
        <v>19339</v>
      </c>
      <c r="K3676" s="15" t="s">
        <v>45646</v>
      </c>
      <c r="L3676" s="15" t="s">
        <v>25</v>
      </c>
      <c r="M3676" s="15" t="s">
        <v>557</v>
      </c>
      <c r="N3676" s="14">
        <v>2018</v>
      </c>
      <c r="O3676" s="15" t="s">
        <v>19340</v>
      </c>
      <c r="P3676" s="15" t="s">
        <v>106</v>
      </c>
      <c r="Q3676" s="15" t="s">
        <v>47073</v>
      </c>
      <c r="R3676" s="15" t="s">
        <v>19341</v>
      </c>
      <c r="S3676" s="15" t="s">
        <v>19342</v>
      </c>
      <c r="T3676" s="15" t="s">
        <v>4096</v>
      </c>
      <c r="U3676" s="15" t="s">
        <v>53</v>
      </c>
      <c r="V3676" s="15" t="s">
        <v>45854</v>
      </c>
      <c r="W3676" s="15" t="s">
        <v>3307</v>
      </c>
      <c r="X3676" s="15" t="e">
        <f>_xlfn.XLOOKUP(_LOOKUP[[#This Row],[AdjusterMemberName]],_Adjuster[Adjuster Name],_Adjuster[Email],,0)</f>
        <v>#N/A</v>
      </c>
      <c r="Y3676" s="15" t="e">
        <f>_xlfn.XLOOKUP(_LOOKUP[[#This Row],[AdjusterMemberName]],_Adjuster[Adjuster Name],_Adjuster[Phone Number],,0)</f>
        <v>#N/A</v>
      </c>
      <c r="Z3676" s="15" t="s">
        <v>19343</v>
      </c>
      <c r="AA36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2879 S Lovers Ln Apt C, Visalia  CA 93292</v>
      </c>
      <c r="AB3676" s="15">
        <v>45662</v>
      </c>
    </row>
    <row r="3677" spans="1:28" x14ac:dyDescent="0.3">
      <c r="A3677" s="14">
        <v>1</v>
      </c>
      <c r="B3677" s="14">
        <v>1</v>
      </c>
      <c r="C3677" s="15" t="s">
        <v>19356</v>
      </c>
      <c r="D3677" s="15" t="s">
        <v>19356</v>
      </c>
      <c r="E3677" s="15">
        <v>45520</v>
      </c>
      <c r="F3677" s="15" t="s">
        <v>19357</v>
      </c>
      <c r="G3677" s="15">
        <v>45453</v>
      </c>
      <c r="H3677" s="15">
        <v>45636</v>
      </c>
      <c r="I3677" s="15" t="s">
        <v>19358</v>
      </c>
      <c r="J3677" s="15" t="s">
        <v>19359</v>
      </c>
      <c r="K3677" s="15" t="s">
        <v>45373</v>
      </c>
      <c r="L3677" s="15" t="s">
        <v>314</v>
      </c>
      <c r="M3677" s="15" t="s">
        <v>315</v>
      </c>
      <c r="N3677" s="14">
        <v>2018</v>
      </c>
      <c r="O3677" s="15" t="s">
        <v>19360</v>
      </c>
      <c r="P3677" s="15" t="s">
        <v>106</v>
      </c>
      <c r="Q3677" s="15" t="s">
        <v>47125</v>
      </c>
      <c r="R3677" s="15" t="s">
        <v>19361</v>
      </c>
      <c r="S3677" s="15" t="s">
        <v>19362</v>
      </c>
      <c r="T3677" s="15" t="s">
        <v>96</v>
      </c>
      <c r="U3677" s="15" t="s">
        <v>53</v>
      </c>
      <c r="V3677" s="15" t="s">
        <v>45534</v>
      </c>
      <c r="W3677" s="15" t="s">
        <v>850</v>
      </c>
      <c r="X3677" s="15" t="e">
        <f>_xlfn.XLOOKUP(_LOOKUP[[#This Row],[AdjusterMemberName]],_Adjuster[Adjuster Name],_Adjuster[Email],,0)</f>
        <v>#N/A</v>
      </c>
      <c r="Y3677" s="15" t="e">
        <f>_xlfn.XLOOKUP(_LOOKUP[[#This Row],[AdjusterMemberName]],_Adjuster[Adjuster Name],_Adjuster[Phone Number],,0)</f>
        <v>#N/A</v>
      </c>
      <c r="Z3677" s="15" t="s">
        <v>19363</v>
      </c>
      <c r="AA36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15665 Lasselle St Apt 81, Moreno Valley  CA 92551</v>
      </c>
      <c r="AB3677" s="15"/>
    </row>
    <row r="3678" spans="1:28" x14ac:dyDescent="0.3">
      <c r="A3678" s="14">
        <v>1</v>
      </c>
      <c r="B3678" s="14">
        <v>1</v>
      </c>
      <c r="C3678" s="15" t="s">
        <v>19859</v>
      </c>
      <c r="D3678" s="15" t="s">
        <v>19860</v>
      </c>
      <c r="E3678" s="15">
        <v>45520</v>
      </c>
      <c r="F3678" s="15" t="s">
        <v>19861</v>
      </c>
      <c r="G3678" s="15">
        <v>45383</v>
      </c>
      <c r="H3678" s="15">
        <v>45566</v>
      </c>
      <c r="I3678" s="15" t="s">
        <v>19862</v>
      </c>
      <c r="J3678" s="15" t="s">
        <v>19863</v>
      </c>
      <c r="K3678" s="15" t="s">
        <v>45388</v>
      </c>
      <c r="L3678" s="15" t="s">
        <v>181</v>
      </c>
      <c r="M3678" s="15" t="s">
        <v>182</v>
      </c>
      <c r="N3678" s="14">
        <v>2022</v>
      </c>
      <c r="O3678" s="15" t="s">
        <v>19864</v>
      </c>
      <c r="P3678" s="15" t="s">
        <v>106</v>
      </c>
      <c r="Q3678" s="15" t="s">
        <v>47019</v>
      </c>
      <c r="R3678" s="15" t="s">
        <v>19865</v>
      </c>
      <c r="S3678" s="15" t="s">
        <v>19866</v>
      </c>
      <c r="T3678" s="15" t="s">
        <v>1100</v>
      </c>
      <c r="U3678" s="15" t="s">
        <v>53</v>
      </c>
      <c r="V3678" s="15" t="s">
        <v>45649</v>
      </c>
      <c r="W3678" s="15" t="s">
        <v>1357</v>
      </c>
      <c r="X3678" s="15" t="str">
        <f>_xlfn.XLOOKUP(_LOOKUP[[#This Row],[AdjusterMemberName]],_Adjuster[Adjuster Name],_Adjuster[Email],,0)</f>
        <v>jRivera1@knightcompany.com</v>
      </c>
      <c r="Y3678" s="15" t="str">
        <f>_xlfn.XLOOKUP(_LOOKUP[[#This Row],[AdjusterMemberName]],_Adjuster[Adjuster Name],_Adjuster[Phone Number],,0)</f>
        <v>424-559-5239</v>
      </c>
      <c r="Z3678" s="15" t="s">
        <v>19867</v>
      </c>
      <c r="AA36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1141 Deseret Ave, Barstow  CA 92311</v>
      </c>
      <c r="AB3678" s="15"/>
    </row>
    <row r="3679" spans="1:28" x14ac:dyDescent="0.3">
      <c r="A3679" s="14">
        <v>0</v>
      </c>
      <c r="B3679" s="14">
        <v>0</v>
      </c>
      <c r="C3679" s="15" t="s">
        <v>19162</v>
      </c>
      <c r="D3679" s="15" t="s">
        <v>19163</v>
      </c>
      <c r="E3679" s="15">
        <v>45519</v>
      </c>
      <c r="F3679" s="15" t="s">
        <v>19164</v>
      </c>
      <c r="G3679" s="15">
        <v>45490</v>
      </c>
      <c r="H3679" s="15">
        <v>45674</v>
      </c>
      <c r="I3679" s="15" t="s">
        <v>19165</v>
      </c>
      <c r="J3679" s="15" t="s">
        <v>19166</v>
      </c>
      <c r="K3679" s="15" t="s">
        <v>45847</v>
      </c>
      <c r="L3679" s="15" t="s">
        <v>6034</v>
      </c>
      <c r="M3679" s="15" t="s">
        <v>304</v>
      </c>
      <c r="N3679" s="14">
        <v>2023</v>
      </c>
      <c r="O3679" s="15" t="s">
        <v>19167</v>
      </c>
      <c r="P3679" s="15" t="s">
        <v>106</v>
      </c>
      <c r="Q3679" s="15" t="s">
        <v>119</v>
      </c>
      <c r="R3679" s="15" t="s">
        <v>19168</v>
      </c>
      <c r="S3679" s="15" t="s">
        <v>19169</v>
      </c>
      <c r="T3679" s="15" t="s">
        <v>2072</v>
      </c>
      <c r="U3679" s="15" t="s">
        <v>53</v>
      </c>
      <c r="V3679" s="15" t="s">
        <v>45907</v>
      </c>
      <c r="W3679" s="15" t="s">
        <v>850</v>
      </c>
      <c r="X3679" s="15" t="e">
        <f>_xlfn.XLOOKUP(_LOOKUP[[#This Row],[AdjusterMemberName]],_Adjuster[Adjuster Name],_Adjuster[Email],,0)</f>
        <v>#N/A</v>
      </c>
      <c r="Y3679" s="15" t="e">
        <f>_xlfn.XLOOKUP(_LOOKUP[[#This Row],[AdjusterMemberName]],_Adjuster[Adjuster Name],_Adjuster[Phone Number],,0)</f>
        <v>#N/A</v>
      </c>
      <c r="Z3679" s="15" t="s">
        <v>19170</v>
      </c>
      <c r="AA36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15947 Piter St, Fontana  CA 92336</v>
      </c>
      <c r="AB3679" s="15"/>
    </row>
    <row r="3680" spans="1:28" x14ac:dyDescent="0.3">
      <c r="A3680" s="14">
        <v>1</v>
      </c>
      <c r="B3680" s="14">
        <v>1</v>
      </c>
      <c r="C3680" s="15" t="s">
        <v>19171</v>
      </c>
      <c r="D3680" s="15" t="s">
        <v>19172</v>
      </c>
      <c r="E3680" s="15">
        <v>45519</v>
      </c>
      <c r="F3680" s="15" t="s">
        <v>19173</v>
      </c>
      <c r="G3680" s="15">
        <v>45498</v>
      </c>
      <c r="H3680" s="15">
        <v>45682</v>
      </c>
      <c r="I3680" s="15" t="s">
        <v>19174</v>
      </c>
      <c r="J3680" s="15" t="s">
        <v>19175</v>
      </c>
      <c r="K3680" s="15" t="s">
        <v>45582</v>
      </c>
      <c r="L3680" s="15" t="s">
        <v>314</v>
      </c>
      <c r="M3680" s="15" t="s">
        <v>1640</v>
      </c>
      <c r="N3680" s="14">
        <v>2014</v>
      </c>
      <c r="O3680" s="15" t="s">
        <v>19176</v>
      </c>
      <c r="P3680" s="15" t="s">
        <v>106</v>
      </c>
      <c r="Q3680" s="15" t="s">
        <v>47092</v>
      </c>
      <c r="R3680" s="15" t="s">
        <v>5003</v>
      </c>
      <c r="S3680" s="15" t="s">
        <v>19177</v>
      </c>
      <c r="T3680" s="15" t="s">
        <v>3342</v>
      </c>
      <c r="U3680" s="15" t="s">
        <v>53</v>
      </c>
      <c r="V3680" s="15" t="s">
        <v>45720</v>
      </c>
      <c r="W3680" s="15" t="s">
        <v>1544</v>
      </c>
      <c r="X3680" s="15" t="str">
        <f>_xlfn.XLOOKUP(_LOOKUP[[#This Row],[AdjusterMemberName]],_Adjuster[Adjuster Name],_Adjuster[Email],,0)</f>
        <v>CRodriguez5@knightcompany.com</v>
      </c>
      <c r="Y3680" s="15" t="str">
        <f>_xlfn.XLOOKUP(_LOOKUP[[#This Row],[AdjusterMemberName]],_Adjuster[Adjuster Name],_Adjuster[Phone Number],,0)</f>
        <v>323-456-1708</v>
      </c>
      <c r="Z3680" s="15" t="s">
        <v>19178</v>
      </c>
      <c r="AA36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4548 Felspar St, Jurupa Valley  CA 92509</v>
      </c>
      <c r="AB3680" s="15"/>
    </row>
    <row r="3681" spans="1:28" x14ac:dyDescent="0.3">
      <c r="A3681" s="14">
        <v>1</v>
      </c>
      <c r="B3681" s="14">
        <v>1</v>
      </c>
      <c r="C3681" s="15" t="s">
        <v>19207</v>
      </c>
      <c r="D3681" s="15" t="s">
        <v>19207</v>
      </c>
      <c r="E3681" s="15">
        <v>45519</v>
      </c>
      <c r="F3681" s="15" t="s">
        <v>19208</v>
      </c>
      <c r="G3681" s="15">
        <v>45352</v>
      </c>
      <c r="H3681" s="15">
        <v>45536</v>
      </c>
      <c r="I3681" s="15" t="s">
        <v>19209</v>
      </c>
      <c r="J3681" s="15" t="s">
        <v>12813</v>
      </c>
      <c r="K3681" s="15" t="s">
        <v>45615</v>
      </c>
      <c r="L3681" s="15" t="s">
        <v>128</v>
      </c>
      <c r="M3681" s="15" t="s">
        <v>129</v>
      </c>
      <c r="N3681" s="14">
        <v>2024</v>
      </c>
      <c r="O3681" s="15" t="s">
        <v>19210</v>
      </c>
      <c r="P3681" s="15" t="s">
        <v>106</v>
      </c>
      <c r="Q3681" s="15" t="s">
        <v>47019</v>
      </c>
      <c r="R3681" s="15" t="s">
        <v>19211</v>
      </c>
      <c r="S3681" s="15" t="s">
        <v>19212</v>
      </c>
      <c r="T3681" s="15" t="s">
        <v>821</v>
      </c>
      <c r="U3681" s="15" t="s">
        <v>53</v>
      </c>
      <c r="V3681" s="15" t="s">
        <v>45513</v>
      </c>
      <c r="W3681" s="15" t="s">
        <v>3307</v>
      </c>
      <c r="X3681" s="15" t="e">
        <f>_xlfn.XLOOKUP(_LOOKUP[[#This Row],[AdjusterMemberName]],_Adjuster[Adjuster Name],_Adjuster[Email],,0)</f>
        <v>#N/A</v>
      </c>
      <c r="Y3681" s="15" t="e">
        <f>_xlfn.XLOOKUP(_LOOKUP[[#This Row],[AdjusterMemberName]],_Adjuster[Adjuster Name],_Adjuster[Phone Number],,0)</f>
        <v>#N/A</v>
      </c>
      <c r="Z3681" s="15" t="s">
        <v>19213</v>
      </c>
      <c r="AA36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11215 Danube Ave, Granada Hills  CA 91344</v>
      </c>
      <c r="AB3681" s="15"/>
    </row>
    <row r="3682" spans="1:28" x14ac:dyDescent="0.3">
      <c r="A3682" s="14">
        <v>1</v>
      </c>
      <c r="B3682" s="14">
        <v>1</v>
      </c>
      <c r="C3682" s="15" t="s">
        <v>19222</v>
      </c>
      <c r="D3682" s="15" t="s">
        <v>19223</v>
      </c>
      <c r="E3682" s="15">
        <v>45519</v>
      </c>
      <c r="F3682" s="15" t="s">
        <v>19224</v>
      </c>
      <c r="G3682" s="15">
        <v>45470</v>
      </c>
      <c r="H3682" s="15">
        <v>45653</v>
      </c>
      <c r="I3682" s="15" t="s">
        <v>19225</v>
      </c>
      <c r="J3682" s="15" t="s">
        <v>19226</v>
      </c>
      <c r="K3682" s="15" t="s">
        <v>45336</v>
      </c>
      <c r="L3682" s="15" t="s">
        <v>128</v>
      </c>
      <c r="M3682" s="15" t="s">
        <v>129</v>
      </c>
      <c r="N3682" s="14">
        <v>2017</v>
      </c>
      <c r="O3682" s="15" t="s">
        <v>19227</v>
      </c>
      <c r="P3682" s="15" t="s">
        <v>106</v>
      </c>
      <c r="Q3682" s="15" t="s">
        <v>47019</v>
      </c>
      <c r="R3682" s="15" t="s">
        <v>19228</v>
      </c>
      <c r="S3682" s="15" t="s">
        <v>19229</v>
      </c>
      <c r="T3682" s="15" t="s">
        <v>572</v>
      </c>
      <c r="U3682" s="15" t="s">
        <v>53</v>
      </c>
      <c r="V3682" s="15" t="s">
        <v>45492</v>
      </c>
      <c r="W3682" s="15" t="s">
        <v>3114</v>
      </c>
      <c r="X3682" s="15" t="str">
        <f>_xlfn.XLOOKUP(_LOOKUP[[#This Row],[AdjusterMemberName]],_Adjuster[Adjuster Name],_Adjuster[Email],,0)</f>
        <v>eExmundo@knightcompany.com</v>
      </c>
      <c r="Y3682" s="15" t="str">
        <f>_xlfn.XLOOKUP(_LOOKUP[[#This Row],[AdjusterMemberName]],_Adjuster[Adjuster Name],_Adjuster[Phone Number],,0)</f>
        <v>424-559-5400</v>
      </c>
      <c r="Z3682" s="15" t="s">
        <v>19230</v>
      </c>
      <c r="AA36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1204 Astor Ave, Bakersfield  CA 93307</v>
      </c>
      <c r="AB3682" s="15"/>
    </row>
    <row r="3683" spans="1:28" x14ac:dyDescent="0.3">
      <c r="A3683" s="14">
        <v>1</v>
      </c>
      <c r="B3683" s="14">
        <v>1</v>
      </c>
      <c r="C3683" s="15" t="s">
        <v>19231</v>
      </c>
      <c r="D3683" s="15" t="s">
        <v>19231</v>
      </c>
      <c r="E3683" s="15">
        <v>45519</v>
      </c>
      <c r="F3683" s="15" t="s">
        <v>19232</v>
      </c>
      <c r="G3683" s="15">
        <v>45511</v>
      </c>
      <c r="H3683" s="15">
        <v>45695</v>
      </c>
      <c r="I3683" s="15" t="s">
        <v>19233</v>
      </c>
      <c r="J3683" s="15" t="s">
        <v>19234</v>
      </c>
      <c r="K3683" s="15" t="s">
        <v>45646</v>
      </c>
      <c r="L3683" s="15" t="s">
        <v>128</v>
      </c>
      <c r="M3683" s="15" t="s">
        <v>170</v>
      </c>
      <c r="N3683" s="14">
        <v>2008</v>
      </c>
      <c r="O3683" s="15" t="s">
        <v>19235</v>
      </c>
      <c r="P3683" s="15" t="s">
        <v>106</v>
      </c>
      <c r="Q3683" s="15" t="s">
        <v>47006</v>
      </c>
      <c r="R3683" s="15" t="s">
        <v>19236</v>
      </c>
      <c r="S3683" s="15" t="s">
        <v>19237</v>
      </c>
      <c r="T3683" s="15" t="s">
        <v>19238</v>
      </c>
      <c r="U3683" s="15" t="s">
        <v>53</v>
      </c>
      <c r="V3683" s="15" t="s">
        <v>46588</v>
      </c>
      <c r="W3683" s="15" t="s">
        <v>3307</v>
      </c>
      <c r="X3683" s="15" t="e">
        <f>_xlfn.XLOOKUP(_LOOKUP[[#This Row],[AdjusterMemberName]],_Adjuster[Adjuster Name],_Adjuster[Email],,0)</f>
        <v>#N/A</v>
      </c>
      <c r="Y3683" s="15" t="e">
        <f>_xlfn.XLOOKUP(_LOOKUP[[#This Row],[AdjusterMemberName]],_Adjuster[Adjuster Name],_Adjuster[Phone Number],,0)</f>
        <v>#N/A</v>
      </c>
      <c r="Z3683" s="15" t="s">
        <v>19239</v>
      </c>
      <c r="AA36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4108 Grosvenor Ln, Salida  CA 95368</v>
      </c>
      <c r="AB3683" s="15"/>
    </row>
    <row r="3684" spans="1:28" x14ac:dyDescent="0.3">
      <c r="A3684" s="14">
        <v>1</v>
      </c>
      <c r="B3684" s="14">
        <v>1</v>
      </c>
      <c r="C3684" s="15" t="s">
        <v>19246</v>
      </c>
      <c r="D3684" s="15" t="s">
        <v>19246</v>
      </c>
      <c r="E3684" s="15">
        <v>45519</v>
      </c>
      <c r="F3684" s="15" t="s">
        <v>19247</v>
      </c>
      <c r="G3684" s="15">
        <v>45484</v>
      </c>
      <c r="H3684" s="15">
        <v>45668</v>
      </c>
      <c r="I3684" s="15" t="s">
        <v>19248</v>
      </c>
      <c r="J3684" s="15" t="s">
        <v>19249</v>
      </c>
      <c r="K3684" s="15" t="s">
        <v>45646</v>
      </c>
      <c r="L3684" s="15" t="s">
        <v>103</v>
      </c>
      <c r="M3684" s="15" t="s">
        <v>104</v>
      </c>
      <c r="N3684" s="14">
        <v>2007</v>
      </c>
      <c r="O3684" s="15" t="s">
        <v>19250</v>
      </c>
      <c r="P3684" s="15" t="s">
        <v>106</v>
      </c>
      <c r="Q3684" s="15" t="s">
        <v>47019</v>
      </c>
      <c r="R3684" s="15" t="s">
        <v>11883</v>
      </c>
      <c r="S3684" s="15" t="s">
        <v>19251</v>
      </c>
      <c r="T3684" s="15" t="s">
        <v>308</v>
      </c>
      <c r="U3684" s="15" t="s">
        <v>53</v>
      </c>
      <c r="V3684" s="15" t="s">
        <v>46069</v>
      </c>
      <c r="W3684" s="15" t="s">
        <v>1357</v>
      </c>
      <c r="X3684" s="15" t="str">
        <f>_xlfn.XLOOKUP(_LOOKUP[[#This Row],[AdjusterMemberName]],_Adjuster[Adjuster Name],_Adjuster[Email],,0)</f>
        <v>jRivera1@knightcompany.com</v>
      </c>
      <c r="Y3684" s="15" t="str">
        <f>_xlfn.XLOOKUP(_LOOKUP[[#This Row],[AdjusterMemberName]],_Adjuster[Adjuster Name],_Adjuster[Phone Number],,0)</f>
        <v>424-559-5239</v>
      </c>
      <c r="Z3684" s="15" t="s">
        <v>19252</v>
      </c>
      <c r="AA36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19423 John F Kennedy Dr, Riverside  CA 92508</v>
      </c>
      <c r="AB3684" s="15"/>
    </row>
    <row r="3685" spans="1:28" x14ac:dyDescent="0.3">
      <c r="A3685" s="14">
        <v>1</v>
      </c>
      <c r="B3685" s="14">
        <v>1</v>
      </c>
      <c r="C3685" s="15" t="s">
        <v>19258</v>
      </c>
      <c r="D3685" s="15" t="s">
        <v>19258</v>
      </c>
      <c r="E3685" s="15">
        <v>45519</v>
      </c>
      <c r="F3685" s="15" t="s">
        <v>19259</v>
      </c>
      <c r="G3685" s="15">
        <v>45440</v>
      </c>
      <c r="H3685" s="15">
        <v>45624</v>
      </c>
      <c r="I3685" s="15" t="s">
        <v>19260</v>
      </c>
      <c r="J3685" s="15" t="s">
        <v>19261</v>
      </c>
      <c r="K3685" s="15" t="s">
        <v>45635</v>
      </c>
      <c r="L3685" s="15" t="s">
        <v>103</v>
      </c>
      <c r="M3685" s="15" t="s">
        <v>890</v>
      </c>
      <c r="N3685" s="14">
        <v>2017</v>
      </c>
      <c r="O3685" s="15" t="s">
        <v>19262</v>
      </c>
      <c r="P3685" s="15" t="s">
        <v>106</v>
      </c>
      <c r="Q3685" s="15" t="s">
        <v>47065</v>
      </c>
      <c r="R3685" s="15" t="s">
        <v>1366</v>
      </c>
      <c r="S3685" s="15" t="s">
        <v>19263</v>
      </c>
      <c r="T3685" s="15" t="s">
        <v>174</v>
      </c>
      <c r="U3685" s="15" t="s">
        <v>53</v>
      </c>
      <c r="V3685" s="15" t="s">
        <v>45591</v>
      </c>
      <c r="W3685" s="15" t="s">
        <v>1049</v>
      </c>
      <c r="X3685" s="15" t="str">
        <f>_xlfn.XLOOKUP(_LOOKUP[[#This Row],[AdjusterMemberName]],_Adjuster[Adjuster Name],_Adjuster[Email],,0)</f>
        <v>cPenate@knightcompany.com</v>
      </c>
      <c r="Y3685" s="15" t="str">
        <f>_xlfn.XLOOKUP(_LOOKUP[[#This Row],[AdjusterMemberName]],_Adjuster[Adjuster Name],_Adjuster[Phone Number],,0)</f>
        <v>424-559-5385</v>
      </c>
      <c r="Z3685" s="15" t="s">
        <v>19264</v>
      </c>
      <c r="AA36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1213 Coates Ave, Los Angeles  CA 90063</v>
      </c>
      <c r="AB3685" s="15"/>
    </row>
    <row r="3686" spans="1:28" x14ac:dyDescent="0.3">
      <c r="A3686" s="14">
        <v>1</v>
      </c>
      <c r="B3686" s="14">
        <v>1</v>
      </c>
      <c r="C3686" s="15" t="s">
        <v>13125</v>
      </c>
      <c r="D3686" s="15" t="s">
        <v>13125</v>
      </c>
      <c r="E3686" s="15">
        <v>45519</v>
      </c>
      <c r="F3686" s="15" t="s">
        <v>19382</v>
      </c>
      <c r="G3686" s="15">
        <v>45405</v>
      </c>
      <c r="H3686" s="15">
        <v>45588</v>
      </c>
      <c r="I3686" s="15" t="s">
        <v>19383</v>
      </c>
      <c r="J3686" s="15" t="s">
        <v>19384</v>
      </c>
      <c r="K3686" s="15" t="s">
        <v>45388</v>
      </c>
      <c r="L3686" s="15" t="s">
        <v>103</v>
      </c>
      <c r="M3686" s="15" t="s">
        <v>104</v>
      </c>
      <c r="N3686" s="14">
        <v>2023</v>
      </c>
      <c r="O3686" s="15" t="s">
        <v>19385</v>
      </c>
      <c r="P3686" s="15" t="s">
        <v>106</v>
      </c>
      <c r="Q3686" s="15" t="s">
        <v>47019</v>
      </c>
      <c r="R3686" s="15" t="s">
        <v>13130</v>
      </c>
      <c r="S3686" s="15" t="s">
        <v>19386</v>
      </c>
      <c r="T3686" s="15" t="s">
        <v>308</v>
      </c>
      <c r="U3686" s="15" t="s">
        <v>53</v>
      </c>
      <c r="V3686" s="15" t="s">
        <v>45398</v>
      </c>
      <c r="W3686" s="15" t="s">
        <v>1186</v>
      </c>
      <c r="X3686" s="15" t="str">
        <f>_xlfn.XLOOKUP(_LOOKUP[[#This Row],[AdjusterMemberName]],_Adjuster[Adjuster Name],_Adjuster[Email],,0)</f>
        <v>sAkinleye@knightcompany.com</v>
      </c>
      <c r="Y3686" s="15" t="str">
        <f>_xlfn.XLOOKUP(_LOOKUP[[#This Row],[AdjusterMemberName]],_Adjuster[Adjuster Name],_Adjuster[Phone Number],,0)</f>
        <v>424-559-5280</v>
      </c>
      <c r="Z3686" s="15" t="s">
        <v>19387</v>
      </c>
      <c r="AA36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220 E La Cadena Dr Spc 19, Riverside  CA 92507</v>
      </c>
      <c r="AB3686" s="15"/>
    </row>
    <row r="3687" spans="1:28" x14ac:dyDescent="0.3">
      <c r="A3687" s="14">
        <v>1</v>
      </c>
      <c r="B3687" s="14">
        <v>1</v>
      </c>
      <c r="C3687" s="15" t="s">
        <v>19391</v>
      </c>
      <c r="D3687" s="15" t="s">
        <v>19391</v>
      </c>
      <c r="E3687" s="15">
        <v>45519</v>
      </c>
      <c r="F3687" s="15" t="s">
        <v>19392</v>
      </c>
      <c r="G3687" s="15">
        <v>45349</v>
      </c>
      <c r="H3687" s="15">
        <v>45531</v>
      </c>
      <c r="I3687" s="15" t="s">
        <v>19393</v>
      </c>
      <c r="J3687" s="15" t="s">
        <v>19394</v>
      </c>
      <c r="K3687" s="15" t="s">
        <v>45509</v>
      </c>
      <c r="L3687" s="15" t="s">
        <v>1261</v>
      </c>
      <c r="M3687" s="15" t="s">
        <v>3091</v>
      </c>
      <c r="N3687" s="14">
        <v>2012</v>
      </c>
      <c r="O3687" s="15" t="s">
        <v>19395</v>
      </c>
      <c r="P3687" s="15" t="s">
        <v>106</v>
      </c>
      <c r="Q3687" s="15" t="s">
        <v>47019</v>
      </c>
      <c r="R3687" s="15" t="s">
        <v>19396</v>
      </c>
      <c r="S3687" s="15" t="s">
        <v>19397</v>
      </c>
      <c r="T3687" s="15" t="s">
        <v>1782</v>
      </c>
      <c r="U3687" s="15" t="s">
        <v>53</v>
      </c>
      <c r="V3687" s="15" t="s">
        <v>45758</v>
      </c>
      <c r="W3687" s="15" t="s">
        <v>264</v>
      </c>
      <c r="X3687" s="15" t="str">
        <f>_xlfn.XLOOKUP(_LOOKUP[[#This Row],[AdjusterMemberName]],_Adjuster[Adjuster Name],_Adjuster[Email],,0)</f>
        <v>sBonnevie@knightcompany.com</v>
      </c>
      <c r="Y3687" s="15" t="str">
        <f>_xlfn.XLOOKUP(_LOOKUP[[#This Row],[AdjusterMemberName]],_Adjuster[Adjuster Name],_Adjuster[Phone Number],,0)</f>
        <v>323-692-4064</v>
      </c>
      <c r="Z3687" s="15" t="s">
        <v>19398</v>
      </c>
      <c r="AA36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2509 W Compton Blvd Apt D, Compton  CA 90220</v>
      </c>
      <c r="AB3687" s="15"/>
    </row>
    <row r="3688" spans="1:28" x14ac:dyDescent="0.3">
      <c r="A3688" s="14">
        <v>1</v>
      </c>
      <c r="B3688" s="14">
        <v>1</v>
      </c>
      <c r="C3688" s="15" t="s">
        <v>19555</v>
      </c>
      <c r="D3688" s="15" t="s">
        <v>19555</v>
      </c>
      <c r="E3688" s="15">
        <v>45519</v>
      </c>
      <c r="F3688" s="15" t="s">
        <v>19556</v>
      </c>
      <c r="G3688" s="15">
        <v>45451</v>
      </c>
      <c r="H3688" s="15">
        <v>45634</v>
      </c>
      <c r="I3688" s="15" t="s">
        <v>19557</v>
      </c>
      <c r="J3688" s="15" t="s">
        <v>19558</v>
      </c>
      <c r="K3688" s="15" t="s">
        <v>45429</v>
      </c>
      <c r="L3688" s="15" t="s">
        <v>419</v>
      </c>
      <c r="M3688" s="15" t="s">
        <v>12664</v>
      </c>
      <c r="N3688" s="14">
        <v>2005</v>
      </c>
      <c r="O3688" s="15" t="s">
        <v>19559</v>
      </c>
      <c r="P3688" s="15" t="s">
        <v>106</v>
      </c>
      <c r="Q3688" s="15" t="s">
        <v>47065</v>
      </c>
      <c r="R3688" s="15" t="s">
        <v>19560</v>
      </c>
      <c r="S3688" s="15" t="s">
        <v>19561</v>
      </c>
      <c r="T3688" s="15" t="s">
        <v>174</v>
      </c>
      <c r="U3688" s="15" t="s">
        <v>53</v>
      </c>
      <c r="V3688" s="15" t="s">
        <v>45537</v>
      </c>
      <c r="W3688" s="15" t="s">
        <v>195</v>
      </c>
      <c r="X3688" s="15" t="e">
        <f>_xlfn.XLOOKUP(_LOOKUP[[#This Row],[AdjusterMemberName]],_Adjuster[Adjuster Name],_Adjuster[Email],,0)</f>
        <v>#N/A</v>
      </c>
      <c r="Y3688" s="15" t="e">
        <f>_xlfn.XLOOKUP(_LOOKUP[[#This Row],[AdjusterMemberName]],_Adjuster[Adjuster Name],_Adjuster[Phone Number],,0)</f>
        <v>#N/A</v>
      </c>
      <c r="Z3688" s="15" t="s">
        <v>19562</v>
      </c>
      <c r="AA36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954 S Carondelet St, Los Angeles  CA 90006</v>
      </c>
      <c r="AB3688" s="15">
        <v>45601</v>
      </c>
    </row>
    <row r="3689" spans="1:28" x14ac:dyDescent="0.3">
      <c r="A3689" s="14">
        <v>1</v>
      </c>
      <c r="B3689" s="14">
        <v>1</v>
      </c>
      <c r="C3689" s="15" t="s">
        <v>19879</v>
      </c>
      <c r="D3689" s="15" t="s">
        <v>19879</v>
      </c>
      <c r="E3689" s="15">
        <v>45519</v>
      </c>
      <c r="F3689" s="15" t="s">
        <v>19880</v>
      </c>
      <c r="G3689" s="15">
        <v>45368</v>
      </c>
      <c r="H3689" s="15">
        <v>45552</v>
      </c>
      <c r="I3689" s="15" t="s">
        <v>19881</v>
      </c>
      <c r="J3689" s="15" t="s">
        <v>19882</v>
      </c>
      <c r="K3689" s="15" t="s">
        <v>46360</v>
      </c>
      <c r="L3689" s="15" t="s">
        <v>314</v>
      </c>
      <c r="M3689" s="15" t="s">
        <v>7214</v>
      </c>
      <c r="N3689" s="14">
        <v>2019</v>
      </c>
      <c r="O3689" s="15" t="s">
        <v>19883</v>
      </c>
      <c r="P3689" s="15" t="s">
        <v>106</v>
      </c>
      <c r="Q3689" s="15" t="s">
        <v>47081</v>
      </c>
      <c r="R3689" s="15" t="s">
        <v>19884</v>
      </c>
      <c r="S3689" s="15" t="s">
        <v>19885</v>
      </c>
      <c r="T3689" s="15" t="s">
        <v>164</v>
      </c>
      <c r="U3689" s="15" t="s">
        <v>53</v>
      </c>
      <c r="V3689" s="15" t="s">
        <v>46039</v>
      </c>
      <c r="W3689" s="15" t="s">
        <v>54</v>
      </c>
      <c r="X3689" s="15" t="str">
        <f>_xlfn.XLOOKUP(_LOOKUP[[#This Row],[AdjusterMemberName]],_Adjuster[Adjuster Name],_Adjuster[Email],,0)</f>
        <v>JRubalcava@knightcompany.com</v>
      </c>
      <c r="Y3689" s="15" t="str">
        <f>_xlfn.XLOOKUP(_LOOKUP[[#This Row],[AdjusterMemberName]],_Adjuster[Adjuster Name],_Adjuster[Phone Number],,0)</f>
        <v>424-559-5420</v>
      </c>
      <c r="Z3689" s="15" t="s">
        <v>19886</v>
      </c>
      <c r="AA36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3356 E Clinton, Fresno  CA 93703</v>
      </c>
      <c r="AB3689" s="15"/>
    </row>
    <row r="3690" spans="1:28" x14ac:dyDescent="0.3">
      <c r="A3690" s="14">
        <v>1</v>
      </c>
      <c r="B3690" s="14">
        <v>1</v>
      </c>
      <c r="C3690" s="15" t="s">
        <v>19154</v>
      </c>
      <c r="D3690" s="15" t="s">
        <v>19154</v>
      </c>
      <c r="E3690" s="15">
        <v>45518</v>
      </c>
      <c r="F3690" s="15" t="s">
        <v>19155</v>
      </c>
      <c r="G3690" s="15">
        <v>45472</v>
      </c>
      <c r="H3690" s="15">
        <v>45655</v>
      </c>
      <c r="I3690" s="15" t="s">
        <v>19156</v>
      </c>
      <c r="J3690" s="15" t="s">
        <v>19157</v>
      </c>
      <c r="K3690" s="15" t="s">
        <v>45403</v>
      </c>
      <c r="L3690" s="15" t="s">
        <v>128</v>
      </c>
      <c r="M3690" s="15" t="s">
        <v>129</v>
      </c>
      <c r="N3690" s="14">
        <v>2024</v>
      </c>
      <c r="O3690" s="15" t="s">
        <v>19158</v>
      </c>
      <c r="P3690" s="15" t="s">
        <v>106</v>
      </c>
      <c r="Q3690" s="15" t="s">
        <v>47073</v>
      </c>
      <c r="R3690" s="15" t="s">
        <v>19159</v>
      </c>
      <c r="S3690" s="15" t="s">
        <v>19160</v>
      </c>
      <c r="T3690" s="15" t="s">
        <v>174</v>
      </c>
      <c r="U3690" s="15" t="s">
        <v>53</v>
      </c>
      <c r="V3690" s="15" t="s">
        <v>45367</v>
      </c>
      <c r="W3690" s="15" t="s">
        <v>264</v>
      </c>
      <c r="X3690" s="15" t="str">
        <f>_xlfn.XLOOKUP(_LOOKUP[[#This Row],[AdjusterMemberName]],_Adjuster[Adjuster Name],_Adjuster[Email],,0)</f>
        <v>sBonnevie@knightcompany.com</v>
      </c>
      <c r="Y3690" s="15" t="str">
        <f>_xlfn.XLOOKUP(_LOOKUP[[#This Row],[AdjusterMemberName]],_Adjuster[Adjuster Name],_Adjuster[Phone Number],,0)</f>
        <v>323-692-4064</v>
      </c>
      <c r="Z3690" s="15" t="s">
        <v>19161</v>
      </c>
      <c r="AA36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1008 E 32Nd St, Los Angeles  CA 90011</v>
      </c>
      <c r="AB3690" s="15"/>
    </row>
    <row r="3691" spans="1:28" x14ac:dyDescent="0.3">
      <c r="A3691" s="14">
        <v>1</v>
      </c>
      <c r="B3691" s="14">
        <v>1</v>
      </c>
      <c r="C3691" s="15" t="s">
        <v>19290</v>
      </c>
      <c r="D3691" s="15" t="s">
        <v>19291</v>
      </c>
      <c r="E3691" s="15">
        <v>45518</v>
      </c>
      <c r="F3691" s="15" t="s">
        <v>19292</v>
      </c>
      <c r="G3691" s="15">
        <v>45484</v>
      </c>
      <c r="H3691" s="15">
        <v>45668</v>
      </c>
      <c r="I3691" s="15" t="s">
        <v>19293</v>
      </c>
      <c r="J3691" s="15" t="s">
        <v>19294</v>
      </c>
      <c r="K3691" s="15" t="s">
        <v>46263</v>
      </c>
      <c r="L3691" s="15" t="s">
        <v>281</v>
      </c>
      <c r="M3691" s="15" t="s">
        <v>526</v>
      </c>
      <c r="N3691" s="14">
        <v>2019</v>
      </c>
      <c r="O3691" s="15" t="s">
        <v>19295</v>
      </c>
      <c r="P3691" s="15" t="s">
        <v>106</v>
      </c>
      <c r="Q3691" s="15" t="s">
        <v>47168</v>
      </c>
      <c r="R3691" s="15" t="s">
        <v>19296</v>
      </c>
      <c r="S3691" s="15" t="s">
        <v>19297</v>
      </c>
      <c r="T3691" s="15" t="s">
        <v>701</v>
      </c>
      <c r="U3691" s="15" t="s">
        <v>53</v>
      </c>
      <c r="V3691" s="15" t="s">
        <v>46269</v>
      </c>
      <c r="W3691" s="15" t="s">
        <v>7479</v>
      </c>
      <c r="X3691" s="15" t="e">
        <f>_xlfn.XLOOKUP(_LOOKUP[[#This Row],[AdjusterMemberName]],_Adjuster[Adjuster Name],_Adjuster[Email],,0)</f>
        <v>#N/A</v>
      </c>
      <c r="Y3691" s="15" t="e">
        <f>_xlfn.XLOOKUP(_LOOKUP[[#This Row],[AdjusterMemberName]],_Adjuster[Adjuster Name],_Adjuster[Phone Number],,0)</f>
        <v>#N/A</v>
      </c>
      <c r="Z3691" s="15" t="s">
        <v>19298</v>
      </c>
      <c r="AA36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2239 Woodhollow Ln, Chino Hills  CA 91709</v>
      </c>
      <c r="AB3691" s="15"/>
    </row>
    <row r="3692" spans="1:28" x14ac:dyDescent="0.3">
      <c r="A3692" s="14">
        <v>1</v>
      </c>
      <c r="B3692" s="14">
        <v>1</v>
      </c>
      <c r="C3692" s="15" t="s">
        <v>16857</v>
      </c>
      <c r="D3692" s="15" t="s">
        <v>16857</v>
      </c>
      <c r="E3692" s="15">
        <v>45517</v>
      </c>
      <c r="F3692" s="15" t="s">
        <v>16858</v>
      </c>
      <c r="G3692" s="15">
        <v>45432</v>
      </c>
      <c r="H3692" s="15">
        <v>45616</v>
      </c>
      <c r="I3692" s="15" t="s">
        <v>19046</v>
      </c>
      <c r="J3692" s="15" t="s">
        <v>19047</v>
      </c>
      <c r="K3692" s="15" t="s">
        <v>46591</v>
      </c>
      <c r="L3692" s="15" t="s">
        <v>139</v>
      </c>
      <c r="M3692" s="15" t="s">
        <v>1219</v>
      </c>
      <c r="N3692" s="14">
        <v>2019</v>
      </c>
      <c r="O3692" s="15" t="s">
        <v>19048</v>
      </c>
      <c r="P3692" s="15" t="s">
        <v>106</v>
      </c>
      <c r="Q3692" s="15" t="s">
        <v>47126</v>
      </c>
      <c r="R3692" s="15" t="s">
        <v>16862</v>
      </c>
      <c r="S3692" s="15" t="s">
        <v>16863</v>
      </c>
      <c r="T3692" s="15" t="s">
        <v>8503</v>
      </c>
      <c r="U3692" s="15" t="s">
        <v>53</v>
      </c>
      <c r="V3692" s="15" t="s">
        <v>45921</v>
      </c>
      <c r="W3692" s="15" t="s">
        <v>1889</v>
      </c>
      <c r="X3692" s="15" t="e">
        <f>_xlfn.XLOOKUP(_LOOKUP[[#This Row],[AdjusterMemberName]],_Adjuster[Adjuster Name],_Adjuster[Email],,0)</f>
        <v>#N/A</v>
      </c>
      <c r="Y3692" s="15" t="e">
        <f>_xlfn.XLOOKUP(_LOOKUP[[#This Row],[AdjusterMemberName]],_Adjuster[Adjuster Name],_Adjuster[Phone Number],,0)</f>
        <v>#N/A</v>
      </c>
      <c r="Z3692" s="15" t="s">
        <v>16864</v>
      </c>
      <c r="AA36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606 Elbrook Dr, Fallbrook  CA 92028</v>
      </c>
      <c r="AB3692" s="15"/>
    </row>
    <row r="3693" spans="1:28" x14ac:dyDescent="0.3">
      <c r="A3693" s="14">
        <v>1</v>
      </c>
      <c r="B3693" s="14">
        <v>1</v>
      </c>
      <c r="C3693" s="15" t="s">
        <v>19058</v>
      </c>
      <c r="D3693" s="15" t="s">
        <v>19058</v>
      </c>
      <c r="E3693" s="15">
        <v>45517</v>
      </c>
      <c r="F3693" s="15" t="s">
        <v>19059</v>
      </c>
      <c r="G3693" s="15">
        <v>45480</v>
      </c>
      <c r="H3693" s="15">
        <v>45664</v>
      </c>
      <c r="I3693" s="15" t="s">
        <v>19060</v>
      </c>
      <c r="J3693" s="15" t="s">
        <v>19061</v>
      </c>
      <c r="K3693" s="15" t="s">
        <v>45458</v>
      </c>
      <c r="L3693" s="15" t="s">
        <v>128</v>
      </c>
      <c r="M3693" s="15" t="s">
        <v>129</v>
      </c>
      <c r="N3693" s="14">
        <v>2024</v>
      </c>
      <c r="O3693" s="15" t="s">
        <v>19062</v>
      </c>
      <c r="P3693" s="15" t="s">
        <v>106</v>
      </c>
      <c r="Q3693" s="15" t="s">
        <v>47093</v>
      </c>
      <c r="R3693" s="15" t="s">
        <v>19063</v>
      </c>
      <c r="S3693" s="15" t="s">
        <v>19064</v>
      </c>
      <c r="T3693" s="15" t="s">
        <v>2533</v>
      </c>
      <c r="U3693" s="15" t="s">
        <v>53</v>
      </c>
      <c r="V3693" s="15" t="s">
        <v>45667</v>
      </c>
      <c r="W3693" s="15" t="s">
        <v>3307</v>
      </c>
      <c r="X3693" s="15" t="e">
        <f>_xlfn.XLOOKUP(_LOOKUP[[#This Row],[AdjusterMemberName]],_Adjuster[Adjuster Name],_Adjuster[Email],,0)</f>
        <v>#N/A</v>
      </c>
      <c r="Y3693" s="15" t="e">
        <f>_xlfn.XLOOKUP(_LOOKUP[[#This Row],[AdjusterMemberName]],_Adjuster[Adjuster Name],_Adjuster[Phone Number],,0)</f>
        <v>#N/A</v>
      </c>
      <c r="Z3693" s="15" t="s">
        <v>19065</v>
      </c>
      <c r="AA36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2730 Walnut Ave, Huntington Park  CA 90255</v>
      </c>
      <c r="AB3693" s="15">
        <v>45518</v>
      </c>
    </row>
    <row r="3694" spans="1:28" x14ac:dyDescent="0.3">
      <c r="A3694" s="14">
        <v>1</v>
      </c>
      <c r="B3694" s="14">
        <v>1</v>
      </c>
      <c r="C3694" s="15" t="s">
        <v>4580</v>
      </c>
      <c r="D3694" s="15" t="s">
        <v>4581</v>
      </c>
      <c r="E3694" s="15">
        <v>45517</v>
      </c>
      <c r="F3694" s="15" t="s">
        <v>19072</v>
      </c>
      <c r="G3694" s="15">
        <v>45455</v>
      </c>
      <c r="H3694" s="15">
        <v>45638</v>
      </c>
      <c r="I3694" s="15" t="s">
        <v>19073</v>
      </c>
      <c r="J3694" s="15" t="s">
        <v>19074</v>
      </c>
      <c r="K3694" s="15" t="s">
        <v>46541</v>
      </c>
      <c r="L3694" s="15" t="s">
        <v>314</v>
      </c>
      <c r="M3694" s="15" t="s">
        <v>3946</v>
      </c>
      <c r="N3694" s="14">
        <v>2018</v>
      </c>
      <c r="O3694" s="15" t="s">
        <v>4585</v>
      </c>
      <c r="P3694" s="15" t="s">
        <v>106</v>
      </c>
      <c r="Q3694" s="15" t="s">
        <v>47019</v>
      </c>
      <c r="R3694" s="15" t="s">
        <v>4586</v>
      </c>
      <c r="S3694" s="15" t="s">
        <v>4587</v>
      </c>
      <c r="T3694" s="15" t="s">
        <v>1120</v>
      </c>
      <c r="U3694" s="15" t="s">
        <v>53</v>
      </c>
      <c r="V3694" s="15" t="s">
        <v>45428</v>
      </c>
      <c r="W3694" s="15" t="s">
        <v>3307</v>
      </c>
      <c r="X3694" s="15" t="e">
        <f>_xlfn.XLOOKUP(_LOOKUP[[#This Row],[AdjusterMemberName]],_Adjuster[Adjuster Name],_Adjuster[Email],,0)</f>
        <v>#N/A</v>
      </c>
      <c r="Y3694" s="15" t="e">
        <f>_xlfn.XLOOKUP(_LOOKUP[[#This Row],[AdjusterMemberName]],_Adjuster[Adjuster Name],_Adjuster[Phone Number],,0)</f>
        <v>#N/A</v>
      </c>
      <c r="Z3694" s="15" t="s">
        <v>4588</v>
      </c>
      <c r="AA36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1851 De Anza Dr, Colton  CA 92324</v>
      </c>
      <c r="AB3694" s="15"/>
    </row>
    <row r="3695" spans="1:28" x14ac:dyDescent="0.3">
      <c r="A3695" s="14">
        <v>1</v>
      </c>
      <c r="B3695" s="14">
        <v>1</v>
      </c>
      <c r="C3695" s="15" t="s">
        <v>19114</v>
      </c>
      <c r="D3695" s="15" t="s">
        <v>19114</v>
      </c>
      <c r="E3695" s="15">
        <v>45517</v>
      </c>
      <c r="F3695" s="15" t="s">
        <v>19115</v>
      </c>
      <c r="G3695" s="15">
        <v>45510</v>
      </c>
      <c r="H3695" s="15">
        <v>45694</v>
      </c>
      <c r="I3695" s="15" t="s">
        <v>19116</v>
      </c>
      <c r="J3695" s="15" t="s">
        <v>19117</v>
      </c>
      <c r="K3695" s="15" t="s">
        <v>45388</v>
      </c>
      <c r="L3695" s="15" t="s">
        <v>128</v>
      </c>
      <c r="M3695" s="15" t="s">
        <v>170</v>
      </c>
      <c r="N3695" s="14">
        <v>2023</v>
      </c>
      <c r="O3695" s="15" t="s">
        <v>19118</v>
      </c>
      <c r="P3695" s="15" t="s">
        <v>106</v>
      </c>
      <c r="Q3695" s="15" t="s">
        <v>46922</v>
      </c>
      <c r="R3695" s="15" t="s">
        <v>19119</v>
      </c>
      <c r="S3695" s="15" t="s">
        <v>19120</v>
      </c>
      <c r="T3695" s="15" t="s">
        <v>1483</v>
      </c>
      <c r="U3695" s="15" t="s">
        <v>53</v>
      </c>
      <c r="V3695" s="15" t="s">
        <v>45934</v>
      </c>
      <c r="W3695" s="15" t="s">
        <v>175</v>
      </c>
      <c r="X3695" s="15" t="e">
        <f>_xlfn.XLOOKUP(_LOOKUP[[#This Row],[AdjusterMemberName]],_Adjuster[Adjuster Name],_Adjuster[Email],,0)</f>
        <v>#N/A</v>
      </c>
      <c r="Y3695" s="15" t="e">
        <f>_xlfn.XLOOKUP(_LOOKUP[[#This Row],[AdjusterMemberName]],_Adjuster[Adjuster Name],_Adjuster[Phone Number],,0)</f>
        <v>#N/A</v>
      </c>
      <c r="Z3695" s="15" t="s">
        <v>19121</v>
      </c>
      <c r="AA36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415 Plymouth Dr Apt 6, Vista  CA 92083</v>
      </c>
      <c r="AB3695" s="15"/>
    </row>
    <row r="3696" spans="1:28" x14ac:dyDescent="0.3">
      <c r="A3696" s="14">
        <v>1</v>
      </c>
      <c r="B3696" s="14">
        <v>1</v>
      </c>
      <c r="C3696" s="15" t="s">
        <v>19129</v>
      </c>
      <c r="D3696" s="15" t="s">
        <v>19129</v>
      </c>
      <c r="E3696" s="15">
        <v>45517</v>
      </c>
      <c r="F3696" s="15" t="s">
        <v>19130</v>
      </c>
      <c r="G3696" s="15">
        <v>45502</v>
      </c>
      <c r="H3696" s="15">
        <v>45686</v>
      </c>
      <c r="I3696" s="15" t="s">
        <v>19131</v>
      </c>
      <c r="J3696" s="15" t="s">
        <v>19132</v>
      </c>
      <c r="K3696" s="15" t="s">
        <v>45332</v>
      </c>
      <c r="L3696" s="15" t="s">
        <v>139</v>
      </c>
      <c r="M3696" s="15" t="s">
        <v>470</v>
      </c>
      <c r="N3696" s="14">
        <v>2014</v>
      </c>
      <c r="O3696" s="15" t="s">
        <v>19133</v>
      </c>
      <c r="P3696" s="15" t="s">
        <v>106</v>
      </c>
      <c r="Q3696" s="15" t="s">
        <v>47019</v>
      </c>
      <c r="R3696" s="15" t="s">
        <v>19134</v>
      </c>
      <c r="S3696" s="15" t="s">
        <v>19135</v>
      </c>
      <c r="T3696" s="15" t="s">
        <v>1330</v>
      </c>
      <c r="U3696" s="15" t="s">
        <v>53</v>
      </c>
      <c r="V3696" s="15" t="s">
        <v>45669</v>
      </c>
      <c r="W3696" s="15" t="s">
        <v>3307</v>
      </c>
      <c r="X3696" s="15" t="e">
        <f>_xlfn.XLOOKUP(_LOOKUP[[#This Row],[AdjusterMemberName]],_Adjuster[Adjuster Name],_Adjuster[Email],,0)</f>
        <v>#N/A</v>
      </c>
      <c r="Y3696" s="15" t="e">
        <f>_xlfn.XLOOKUP(_LOOKUP[[#This Row],[AdjusterMemberName]],_Adjuster[Adjuster Name],_Adjuster[Phone Number],,0)</f>
        <v>#N/A</v>
      </c>
      <c r="Z3696" s="15" t="s">
        <v>19136</v>
      </c>
      <c r="AA36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9029 Burnet Ave Apt A, North Hills  CA 91343</v>
      </c>
      <c r="AB3696" s="15">
        <v>45597</v>
      </c>
    </row>
    <row r="3697" spans="1:28" x14ac:dyDescent="0.3">
      <c r="A3697" s="14">
        <v>1</v>
      </c>
      <c r="B3697" s="14">
        <v>1</v>
      </c>
      <c r="C3697" s="15" t="s">
        <v>19214</v>
      </c>
      <c r="D3697" s="15" t="s">
        <v>19214</v>
      </c>
      <c r="E3697" s="15">
        <v>45517</v>
      </c>
      <c r="F3697" s="15" t="s">
        <v>19215</v>
      </c>
      <c r="G3697" s="15">
        <v>45478</v>
      </c>
      <c r="H3697" s="15">
        <v>45662</v>
      </c>
      <c r="I3697" s="15" t="s">
        <v>19216</v>
      </c>
      <c r="J3697" s="15" t="s">
        <v>19217</v>
      </c>
      <c r="K3697" s="15" t="s">
        <v>45568</v>
      </c>
      <c r="L3697" s="15" t="s">
        <v>103</v>
      </c>
      <c r="M3697" s="15" t="s">
        <v>104</v>
      </c>
      <c r="N3697" s="14">
        <v>2013</v>
      </c>
      <c r="O3697" s="15" t="s">
        <v>19218</v>
      </c>
      <c r="P3697" s="15" t="s">
        <v>106</v>
      </c>
      <c r="Q3697" s="15" t="s">
        <v>47120</v>
      </c>
      <c r="R3697" s="15" t="s">
        <v>19219</v>
      </c>
      <c r="S3697" s="15" t="s">
        <v>19220</v>
      </c>
      <c r="T3697" s="15" t="s">
        <v>2292</v>
      </c>
      <c r="U3697" s="15" t="s">
        <v>53</v>
      </c>
      <c r="V3697" s="15" t="s">
        <v>46257</v>
      </c>
      <c r="W3697" s="15" t="s">
        <v>195</v>
      </c>
      <c r="X3697" s="15" t="e">
        <f>_xlfn.XLOOKUP(_LOOKUP[[#This Row],[AdjusterMemberName]],_Adjuster[Adjuster Name],_Adjuster[Email],,0)</f>
        <v>#N/A</v>
      </c>
      <c r="Y3697" s="15" t="e">
        <f>_xlfn.XLOOKUP(_LOOKUP[[#This Row],[AdjusterMemberName]],_Adjuster[Adjuster Name],_Adjuster[Phone Number],,0)</f>
        <v>#N/A</v>
      </c>
      <c r="Z3697" s="15" t="s">
        <v>19221</v>
      </c>
      <c r="AA36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271 Winnipeg Ter, Fremont  CA 94538</v>
      </c>
      <c r="AB3697" s="15"/>
    </row>
    <row r="3698" spans="1:28" x14ac:dyDescent="0.3">
      <c r="A3698" s="14">
        <v>1</v>
      </c>
      <c r="B3698" s="14">
        <v>1</v>
      </c>
      <c r="C3698" s="15" t="s">
        <v>18964</v>
      </c>
      <c r="D3698" s="15" t="s">
        <v>18964</v>
      </c>
      <c r="E3698" s="15">
        <v>45516</v>
      </c>
      <c r="F3698" s="15" t="s">
        <v>18965</v>
      </c>
      <c r="G3698" s="15">
        <v>45363</v>
      </c>
      <c r="H3698" s="15">
        <v>45547</v>
      </c>
      <c r="I3698" s="15" t="s">
        <v>18966</v>
      </c>
      <c r="J3698" s="15" t="s">
        <v>18967</v>
      </c>
      <c r="K3698" s="15" t="s">
        <v>45386</v>
      </c>
      <c r="L3698" s="15" t="s">
        <v>128</v>
      </c>
      <c r="M3698" s="15" t="s">
        <v>129</v>
      </c>
      <c r="N3698" s="14">
        <v>2014</v>
      </c>
      <c r="O3698" s="15" t="s">
        <v>18968</v>
      </c>
      <c r="P3698" s="15" t="s">
        <v>106</v>
      </c>
      <c r="Q3698" s="15" t="s">
        <v>47061</v>
      </c>
      <c r="R3698" s="15" t="s">
        <v>1745</v>
      </c>
      <c r="S3698" s="15" t="s">
        <v>18969</v>
      </c>
      <c r="T3698" s="15" t="s">
        <v>253</v>
      </c>
      <c r="U3698" s="15" t="s">
        <v>53</v>
      </c>
      <c r="V3698" s="15" t="s">
        <v>45500</v>
      </c>
      <c r="W3698" s="15" t="s">
        <v>1049</v>
      </c>
      <c r="X3698" s="15" t="str">
        <f>_xlfn.XLOOKUP(_LOOKUP[[#This Row],[AdjusterMemberName]],_Adjuster[Adjuster Name],_Adjuster[Email],,0)</f>
        <v>cPenate@knightcompany.com</v>
      </c>
      <c r="Y3698" s="15" t="str">
        <f>_xlfn.XLOOKUP(_LOOKUP[[#This Row],[AdjusterMemberName]],_Adjuster[Adjuster Name],_Adjuster[Phone Number],,0)</f>
        <v>424-559-5385</v>
      </c>
      <c r="Z3698" s="15" t="s">
        <v>18970</v>
      </c>
      <c r="AA36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1159 E 65Th St Apt E, Inglewood  CA 90302</v>
      </c>
      <c r="AB3698" s="15"/>
    </row>
    <row r="3699" spans="1:28" x14ac:dyDescent="0.3">
      <c r="A3699" s="14">
        <v>1</v>
      </c>
      <c r="B3699" s="14">
        <v>1</v>
      </c>
      <c r="C3699" s="15" t="s">
        <v>18979</v>
      </c>
      <c r="D3699" s="15" t="s">
        <v>18979</v>
      </c>
      <c r="E3699" s="15">
        <v>45516</v>
      </c>
      <c r="F3699" s="15" t="s">
        <v>18980</v>
      </c>
      <c r="G3699" s="15">
        <v>45516</v>
      </c>
      <c r="H3699" s="15">
        <v>45700</v>
      </c>
      <c r="I3699" s="15" t="s">
        <v>18981</v>
      </c>
      <c r="J3699" s="15" t="s">
        <v>18982</v>
      </c>
      <c r="K3699" s="15" t="s">
        <v>45386</v>
      </c>
      <c r="L3699" s="15" t="s">
        <v>116</v>
      </c>
      <c r="M3699" s="15" t="s">
        <v>117</v>
      </c>
      <c r="N3699" s="14">
        <v>2019</v>
      </c>
      <c r="O3699" s="15" t="s">
        <v>18983</v>
      </c>
      <c r="P3699" s="15" t="s">
        <v>106</v>
      </c>
      <c r="Q3699" s="15" t="s">
        <v>47019</v>
      </c>
      <c r="R3699" s="15" t="s">
        <v>18984</v>
      </c>
      <c r="S3699" s="15" t="s">
        <v>18985</v>
      </c>
      <c r="T3699" s="15" t="s">
        <v>174</v>
      </c>
      <c r="U3699" s="15" t="s">
        <v>53</v>
      </c>
      <c r="V3699" s="15" t="s">
        <v>45337</v>
      </c>
      <c r="W3699" s="15" t="s">
        <v>367</v>
      </c>
      <c r="X3699" s="15" t="str">
        <f>_xlfn.XLOOKUP(_LOOKUP[[#This Row],[AdjusterMemberName]],_Adjuster[Adjuster Name],_Adjuster[Email],,0)</f>
        <v>dHernandez4@knightcompany.com</v>
      </c>
      <c r="Y3699" s="15" t="str">
        <f>_xlfn.XLOOKUP(_LOOKUP[[#This Row],[AdjusterMemberName]],_Adjuster[Adjuster Name],_Adjuster[Phone Number],,0)</f>
        <v>323-315-7819</v>
      </c>
      <c r="Z3699" s="15" t="s">
        <v>18986</v>
      </c>
      <c r="AA36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2200 W 8Th St Apt 411, Los Angeles  CA 90057</v>
      </c>
      <c r="AB3699" s="15"/>
    </row>
    <row r="3700" spans="1:28" x14ac:dyDescent="0.3">
      <c r="A3700" s="14">
        <v>1</v>
      </c>
      <c r="B3700" s="14">
        <v>1</v>
      </c>
      <c r="C3700" s="15" t="s">
        <v>19031</v>
      </c>
      <c r="D3700" s="15" t="s">
        <v>19031</v>
      </c>
      <c r="E3700" s="15">
        <v>45516</v>
      </c>
      <c r="F3700" s="15" t="s">
        <v>19032</v>
      </c>
      <c r="G3700" s="15">
        <v>45357</v>
      </c>
      <c r="H3700" s="15">
        <v>45541</v>
      </c>
      <c r="I3700" s="15" t="s">
        <v>19033</v>
      </c>
      <c r="J3700" s="15" t="s">
        <v>19034</v>
      </c>
      <c r="K3700" s="15" t="s">
        <v>46592</v>
      </c>
      <c r="L3700" s="15" t="s">
        <v>2476</v>
      </c>
      <c r="M3700" s="15" t="s">
        <v>14133</v>
      </c>
      <c r="N3700" s="14">
        <v>2019</v>
      </c>
      <c r="O3700" s="15" t="s">
        <v>19035</v>
      </c>
      <c r="P3700" s="15" t="s">
        <v>106</v>
      </c>
      <c r="Q3700" s="15" t="s">
        <v>47073</v>
      </c>
      <c r="R3700" s="15" t="s">
        <v>19036</v>
      </c>
      <c r="S3700" s="15" t="s">
        <v>19037</v>
      </c>
      <c r="T3700" s="15" t="s">
        <v>174</v>
      </c>
      <c r="U3700" s="15" t="s">
        <v>53</v>
      </c>
      <c r="V3700" s="15" t="s">
        <v>45537</v>
      </c>
      <c r="W3700" s="15" t="s">
        <v>175</v>
      </c>
      <c r="X3700" s="15" t="e">
        <f>_xlfn.XLOOKUP(_LOOKUP[[#This Row],[AdjusterMemberName]],_Adjuster[Adjuster Name],_Adjuster[Email],,0)</f>
        <v>#N/A</v>
      </c>
      <c r="Y3700" s="15" t="e">
        <f>_xlfn.XLOOKUP(_LOOKUP[[#This Row],[AdjusterMemberName]],_Adjuster[Adjuster Name],_Adjuster[Phone Number],,0)</f>
        <v>#N/A</v>
      </c>
      <c r="Z3700" s="15" t="s">
        <v>19038</v>
      </c>
      <c r="AA37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1631 3/4 S Burlington Ave, Los Angeles  CA 90006</v>
      </c>
      <c r="AB3700" s="15"/>
    </row>
    <row r="3701" spans="1:28" x14ac:dyDescent="0.3">
      <c r="A3701" s="14">
        <v>1</v>
      </c>
      <c r="B3701" s="14">
        <v>1</v>
      </c>
      <c r="C3701" s="15" t="s">
        <v>17406</v>
      </c>
      <c r="D3701" s="15" t="s">
        <v>17406</v>
      </c>
      <c r="E3701" s="15">
        <v>45516</v>
      </c>
      <c r="F3701" s="15" t="s">
        <v>19066</v>
      </c>
      <c r="G3701" s="15">
        <v>45385</v>
      </c>
      <c r="H3701" s="15">
        <v>45568</v>
      </c>
      <c r="I3701" s="15" t="s">
        <v>19067</v>
      </c>
      <c r="J3701" s="15" t="s">
        <v>19068</v>
      </c>
      <c r="K3701" s="15" t="s">
        <v>45481</v>
      </c>
      <c r="L3701" s="15" t="s">
        <v>103</v>
      </c>
      <c r="M3701" s="15" t="s">
        <v>104</v>
      </c>
      <c r="N3701" s="14">
        <v>2024</v>
      </c>
      <c r="O3701" s="15" t="s">
        <v>19069</v>
      </c>
      <c r="P3701" s="15" t="s">
        <v>106</v>
      </c>
      <c r="Q3701" s="15" t="s">
        <v>47019</v>
      </c>
      <c r="R3701" s="15" t="s">
        <v>581</v>
      </c>
      <c r="S3701" s="15" t="s">
        <v>19070</v>
      </c>
      <c r="T3701" s="15" t="s">
        <v>3763</v>
      </c>
      <c r="U3701" s="15" t="s">
        <v>53</v>
      </c>
      <c r="V3701" s="15" t="s">
        <v>46027</v>
      </c>
      <c r="W3701" s="15" t="s">
        <v>1624</v>
      </c>
      <c r="X3701" s="15" t="e">
        <f>_xlfn.XLOOKUP(_LOOKUP[[#This Row],[AdjusterMemberName]],_Adjuster[Adjuster Name],_Adjuster[Email],,0)</f>
        <v>#N/A</v>
      </c>
      <c r="Y3701" s="15" t="e">
        <f>_xlfn.XLOOKUP(_LOOKUP[[#This Row],[AdjusterMemberName]],_Adjuster[Adjuster Name],_Adjuster[Phone Number],,0)</f>
        <v>#N/A</v>
      </c>
      <c r="Z3701" s="15" t="s">
        <v>19071</v>
      </c>
      <c r="AA37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653 Joann St, Costa Mesa  CA 92627</v>
      </c>
      <c r="AB3701" s="15"/>
    </row>
    <row r="3702" spans="1:28" x14ac:dyDescent="0.3">
      <c r="A3702" s="14">
        <v>1</v>
      </c>
      <c r="B3702" s="14">
        <v>1</v>
      </c>
      <c r="C3702" s="15" t="s">
        <v>19122</v>
      </c>
      <c r="D3702" s="15" t="s">
        <v>19122</v>
      </c>
      <c r="E3702" s="15">
        <v>45516</v>
      </c>
      <c r="F3702" s="15" t="s">
        <v>19123</v>
      </c>
      <c r="G3702" s="15">
        <v>45376</v>
      </c>
      <c r="H3702" s="15">
        <v>45560</v>
      </c>
      <c r="I3702" s="15" t="s">
        <v>19124</v>
      </c>
      <c r="J3702" s="15" t="s">
        <v>19125</v>
      </c>
      <c r="K3702" s="15" t="s">
        <v>45334</v>
      </c>
      <c r="L3702" s="15" t="s">
        <v>314</v>
      </c>
      <c r="M3702" s="15" t="s">
        <v>978</v>
      </c>
      <c r="N3702" s="14">
        <v>2016</v>
      </c>
      <c r="O3702" s="15" t="s">
        <v>19126</v>
      </c>
      <c r="P3702" s="15" t="s">
        <v>106</v>
      </c>
      <c r="Q3702" s="15" t="s">
        <v>47092</v>
      </c>
      <c r="R3702" s="15" t="s">
        <v>1364</v>
      </c>
      <c r="S3702" s="15" t="s">
        <v>19127</v>
      </c>
      <c r="T3702" s="15" t="s">
        <v>672</v>
      </c>
      <c r="U3702" s="15" t="s">
        <v>53</v>
      </c>
      <c r="V3702" s="15" t="s">
        <v>45553</v>
      </c>
      <c r="W3702" s="15" t="s">
        <v>195</v>
      </c>
      <c r="X3702" s="15" t="e">
        <f>_xlfn.XLOOKUP(_LOOKUP[[#This Row],[AdjusterMemberName]],_Adjuster[Adjuster Name],_Adjuster[Email],,0)</f>
        <v>#N/A</v>
      </c>
      <c r="Y3702" s="15" t="e">
        <f>_xlfn.XLOOKUP(_LOOKUP[[#This Row],[AdjusterMemberName]],_Adjuster[Adjuster Name],_Adjuster[Phone Number],,0)</f>
        <v>#N/A</v>
      </c>
      <c r="Z3702" s="15" t="s">
        <v>19128</v>
      </c>
      <c r="AA37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7812 Zelzah Ave, Reseda  CA 91335</v>
      </c>
      <c r="AB3702" s="15"/>
    </row>
    <row r="3703" spans="1:28" x14ac:dyDescent="0.3">
      <c r="A3703" s="14">
        <v>0</v>
      </c>
      <c r="B3703" s="14">
        <v>1</v>
      </c>
      <c r="C3703" s="15" t="s">
        <v>19240</v>
      </c>
      <c r="D3703" s="15" t="s">
        <v>19240</v>
      </c>
      <c r="E3703" s="15">
        <v>45516</v>
      </c>
      <c r="F3703" s="15" t="s">
        <v>19241</v>
      </c>
      <c r="G3703" s="15"/>
      <c r="H3703" s="15"/>
      <c r="I3703" s="15" t="s">
        <v>19242</v>
      </c>
      <c r="J3703" s="15" t="s">
        <v>19243</v>
      </c>
      <c r="K3703" s="15" t="s">
        <v>46587</v>
      </c>
      <c r="L3703" s="15" t="s">
        <v>806</v>
      </c>
      <c r="M3703" s="15" t="s">
        <v>19244</v>
      </c>
      <c r="N3703" s="14">
        <v>2015</v>
      </c>
      <c r="O3703" s="15" t="s">
        <v>19245</v>
      </c>
      <c r="P3703" s="15" t="s">
        <v>106</v>
      </c>
      <c r="Q3703" s="15"/>
      <c r="R3703" s="15"/>
      <c r="S3703" s="15"/>
      <c r="T3703" s="15"/>
      <c r="U3703" s="15"/>
      <c r="V3703" s="15"/>
      <c r="W3703" s="15" t="s">
        <v>54</v>
      </c>
      <c r="X3703" s="15" t="str">
        <f>_xlfn.XLOOKUP(_LOOKUP[[#This Row],[AdjusterMemberName]],_Adjuster[Adjuster Name],_Adjuster[Email],,0)</f>
        <v>JRubalcava@knightcompany.com</v>
      </c>
      <c r="Y3703" s="15" t="str">
        <f>_xlfn.XLOOKUP(_LOOKUP[[#This Row],[AdjusterMemberName]],_Adjuster[Adjuster Name],_Adjuster[Phone Number],,0)</f>
        <v>424-559-5420</v>
      </c>
      <c r="Z3703" s="15"/>
      <c r="AA3703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3703" s="15"/>
    </row>
    <row r="3704" spans="1:28" x14ac:dyDescent="0.3">
      <c r="A3704" s="14">
        <v>1</v>
      </c>
      <c r="B3704" s="14">
        <v>1</v>
      </c>
      <c r="C3704" s="15" t="s">
        <v>14597</v>
      </c>
      <c r="D3704" s="15" t="s">
        <v>19332</v>
      </c>
      <c r="E3704" s="15">
        <v>45516</v>
      </c>
      <c r="F3704" s="15" t="s">
        <v>19333</v>
      </c>
      <c r="G3704" s="15">
        <v>45455</v>
      </c>
      <c r="H3704" s="15">
        <v>45638</v>
      </c>
      <c r="I3704" s="15" t="s">
        <v>19334</v>
      </c>
      <c r="J3704" s="15" t="s">
        <v>19335</v>
      </c>
      <c r="K3704" s="15" t="s">
        <v>46144</v>
      </c>
      <c r="L3704" s="15" t="s">
        <v>292</v>
      </c>
      <c r="M3704" s="15" t="s">
        <v>1885</v>
      </c>
      <c r="N3704" s="14">
        <v>2014</v>
      </c>
      <c r="O3704" s="15" t="s">
        <v>14601</v>
      </c>
      <c r="P3704" s="15" t="s">
        <v>106</v>
      </c>
      <c r="Q3704" s="15" t="s">
        <v>47006</v>
      </c>
      <c r="R3704" s="15" t="s">
        <v>14602</v>
      </c>
      <c r="S3704" s="15" t="s">
        <v>14603</v>
      </c>
      <c r="T3704" s="15" t="s">
        <v>672</v>
      </c>
      <c r="U3704" s="15" t="s">
        <v>53</v>
      </c>
      <c r="V3704" s="15" t="s">
        <v>45553</v>
      </c>
      <c r="W3704" s="15" t="s">
        <v>1658</v>
      </c>
      <c r="X3704" s="15" t="str">
        <f>_xlfn.XLOOKUP(_LOOKUP[[#This Row],[AdjusterMemberName]],_Adjuster[Adjuster Name],_Adjuster[Email],,0)</f>
        <v>RDavila@knightcompany.com</v>
      </c>
      <c r="Y3704" s="15" t="str">
        <f>_xlfn.XLOOKUP(_LOOKUP[[#This Row],[AdjusterMemberName]],_Adjuster[Adjuster Name],_Adjuster[Phone Number],,0)</f>
        <v>424-559-5663</v>
      </c>
      <c r="Z3704" s="15" t="s">
        <v>14604</v>
      </c>
      <c r="AA37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19451 Hemmingway St, Reseda  CA 91335</v>
      </c>
      <c r="AB3704" s="15"/>
    </row>
    <row r="3705" spans="1:28" x14ac:dyDescent="0.3">
      <c r="A3705" s="14">
        <v>1</v>
      </c>
      <c r="B3705" s="14">
        <v>1</v>
      </c>
      <c r="C3705" s="15" t="s">
        <v>20089</v>
      </c>
      <c r="D3705" s="15" t="s">
        <v>20090</v>
      </c>
      <c r="E3705" s="15">
        <v>45516</v>
      </c>
      <c r="F3705" s="15" t="s">
        <v>20091</v>
      </c>
      <c r="G3705" s="15">
        <v>45429</v>
      </c>
      <c r="H3705" s="15">
        <v>45613</v>
      </c>
      <c r="I3705" s="15" t="s">
        <v>20092</v>
      </c>
      <c r="J3705" s="15" t="s">
        <v>20093</v>
      </c>
      <c r="K3705" s="15" t="s">
        <v>45356</v>
      </c>
      <c r="L3705" s="15" t="s">
        <v>139</v>
      </c>
      <c r="M3705" s="15" t="s">
        <v>470</v>
      </c>
      <c r="N3705" s="14">
        <v>2005</v>
      </c>
      <c r="O3705" s="15" t="s">
        <v>20094</v>
      </c>
      <c r="P3705" s="15" t="s">
        <v>106</v>
      </c>
      <c r="Q3705" s="15" t="s">
        <v>47111</v>
      </c>
      <c r="R3705" s="15" t="s">
        <v>20095</v>
      </c>
      <c r="S3705" s="15" t="s">
        <v>20096</v>
      </c>
      <c r="T3705" s="15" t="s">
        <v>424</v>
      </c>
      <c r="U3705" s="15" t="s">
        <v>53</v>
      </c>
      <c r="V3705" s="15" t="s">
        <v>45717</v>
      </c>
      <c r="W3705" s="15" t="s">
        <v>1357</v>
      </c>
      <c r="X3705" s="15" t="str">
        <f>_xlfn.XLOOKUP(_LOOKUP[[#This Row],[AdjusterMemberName]],_Adjuster[Adjuster Name],_Adjuster[Email],,0)</f>
        <v>jRivera1@knightcompany.com</v>
      </c>
      <c r="Y3705" s="15" t="str">
        <f>_xlfn.XLOOKUP(_LOOKUP[[#This Row],[AdjusterMemberName]],_Adjuster[Adjuster Name],_Adjuster[Phone Number],,0)</f>
        <v>424-559-5239</v>
      </c>
      <c r="Z3705" s="15" t="s">
        <v>20097</v>
      </c>
      <c r="AA37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7175 Fairfax Dr, San Bernardino  CA 92404</v>
      </c>
      <c r="AB3705" s="15"/>
    </row>
    <row r="3706" spans="1:28" x14ac:dyDescent="0.3">
      <c r="A3706" s="14">
        <v>1</v>
      </c>
      <c r="B3706" s="14">
        <v>1</v>
      </c>
      <c r="C3706" s="15" t="s">
        <v>18912</v>
      </c>
      <c r="D3706" s="15" t="s">
        <v>18912</v>
      </c>
      <c r="E3706" s="15">
        <v>45515</v>
      </c>
      <c r="F3706" s="15" t="s">
        <v>18913</v>
      </c>
      <c r="G3706" s="15">
        <v>45498</v>
      </c>
      <c r="H3706" s="15">
        <v>45682</v>
      </c>
      <c r="I3706" s="15" t="s">
        <v>18914</v>
      </c>
      <c r="J3706" s="15" t="s">
        <v>18915</v>
      </c>
      <c r="K3706" s="15" t="s">
        <v>45496</v>
      </c>
      <c r="L3706" s="15" t="s">
        <v>103</v>
      </c>
      <c r="M3706" s="15" t="s">
        <v>104</v>
      </c>
      <c r="N3706" s="14">
        <v>2020</v>
      </c>
      <c r="O3706" s="15" t="s">
        <v>18916</v>
      </c>
      <c r="P3706" s="15" t="s">
        <v>106</v>
      </c>
      <c r="Q3706" s="15" t="s">
        <v>47093</v>
      </c>
      <c r="R3706" s="15" t="s">
        <v>18917</v>
      </c>
      <c r="S3706" s="15" t="s">
        <v>18918</v>
      </c>
      <c r="T3706" s="15" t="s">
        <v>1623</v>
      </c>
      <c r="U3706" s="15" t="s">
        <v>53</v>
      </c>
      <c r="V3706" s="15" t="s">
        <v>46373</v>
      </c>
      <c r="W3706" s="15" t="s">
        <v>1624</v>
      </c>
      <c r="X3706" s="15" t="e">
        <f>_xlfn.XLOOKUP(_LOOKUP[[#This Row],[AdjusterMemberName]],_Adjuster[Adjuster Name],_Adjuster[Email],,0)</f>
        <v>#N/A</v>
      </c>
      <c r="Y3706" s="15" t="e">
        <f>_xlfn.XLOOKUP(_LOOKUP[[#This Row],[AdjusterMemberName]],_Adjuster[Adjuster Name],_Adjuster[Phone Number],,0)</f>
        <v>#N/A</v>
      </c>
      <c r="Z3706" s="15" t="s">
        <v>18919</v>
      </c>
      <c r="AA37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2127 Bay Sonora , Oceanside  CA 92054</v>
      </c>
      <c r="AB3706" s="15"/>
    </row>
    <row r="3707" spans="1:28" x14ac:dyDescent="0.3">
      <c r="A3707" s="14">
        <v>1</v>
      </c>
      <c r="B3707" s="14">
        <v>1</v>
      </c>
      <c r="C3707" s="15" t="s">
        <v>17907</v>
      </c>
      <c r="D3707" s="15" t="s">
        <v>17907</v>
      </c>
      <c r="E3707" s="15">
        <v>45515</v>
      </c>
      <c r="F3707" s="15" t="s">
        <v>18927</v>
      </c>
      <c r="G3707" s="15">
        <v>45496</v>
      </c>
      <c r="H3707" s="15">
        <v>45680</v>
      </c>
      <c r="I3707" s="15" t="s">
        <v>18928</v>
      </c>
      <c r="J3707" s="15" t="s">
        <v>18929</v>
      </c>
      <c r="K3707" s="15" t="s">
        <v>45756</v>
      </c>
      <c r="L3707" s="15" t="s">
        <v>128</v>
      </c>
      <c r="M3707" s="15" t="s">
        <v>129</v>
      </c>
      <c r="N3707" s="14">
        <v>2021</v>
      </c>
      <c r="O3707" s="15" t="s">
        <v>18930</v>
      </c>
      <c r="P3707" s="15" t="s">
        <v>106</v>
      </c>
      <c r="Q3707" s="15" t="s">
        <v>47006</v>
      </c>
      <c r="R3707" s="15" t="s">
        <v>162</v>
      </c>
      <c r="S3707" s="15" t="s">
        <v>18931</v>
      </c>
      <c r="T3707" s="15" t="s">
        <v>840</v>
      </c>
      <c r="U3707" s="15" t="s">
        <v>53</v>
      </c>
      <c r="V3707" s="15" t="s">
        <v>45450</v>
      </c>
      <c r="W3707" s="15" t="s">
        <v>3307</v>
      </c>
      <c r="X3707" s="15" t="e">
        <f>_xlfn.XLOOKUP(_LOOKUP[[#This Row],[AdjusterMemberName]],_Adjuster[Adjuster Name],_Adjuster[Email],,0)</f>
        <v>#N/A</v>
      </c>
      <c r="Y3707" s="15" t="e">
        <f>_xlfn.XLOOKUP(_LOOKUP[[#This Row],[AdjusterMemberName]],_Adjuster[Adjuster Name],_Adjuster[Phone Number],,0)</f>
        <v>#N/A</v>
      </c>
      <c r="Z3707" s="15" t="s">
        <v>18932</v>
      </c>
      <c r="AA37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11865 Pecos Rd, Apple Valley  CA 92308</v>
      </c>
      <c r="AB3707" s="15"/>
    </row>
    <row r="3708" spans="1:28" x14ac:dyDescent="0.3">
      <c r="A3708" s="14">
        <v>1</v>
      </c>
      <c r="B3708" s="14">
        <v>0</v>
      </c>
      <c r="C3708" s="15" t="s">
        <v>18971</v>
      </c>
      <c r="D3708" s="15" t="s">
        <v>18972</v>
      </c>
      <c r="E3708" s="15">
        <v>45515</v>
      </c>
      <c r="F3708" s="15" t="s">
        <v>18973</v>
      </c>
      <c r="G3708" s="15">
        <v>45394</v>
      </c>
      <c r="H3708" s="15">
        <v>45577</v>
      </c>
      <c r="I3708" s="15" t="s">
        <v>18974</v>
      </c>
      <c r="J3708" s="15" t="s">
        <v>18975</v>
      </c>
      <c r="K3708" s="15" t="s">
        <v>45385</v>
      </c>
      <c r="L3708" s="15" t="s">
        <v>103</v>
      </c>
      <c r="M3708" s="15" t="s">
        <v>890</v>
      </c>
      <c r="N3708" s="14">
        <v>1999</v>
      </c>
      <c r="O3708" s="15" t="s">
        <v>18976</v>
      </c>
      <c r="P3708" s="15" t="s">
        <v>106</v>
      </c>
      <c r="Q3708" s="15" t="s">
        <v>47065</v>
      </c>
      <c r="R3708" s="15" t="s">
        <v>10292</v>
      </c>
      <c r="S3708" s="15" t="s">
        <v>18977</v>
      </c>
      <c r="T3708" s="15" t="s">
        <v>1431</v>
      </c>
      <c r="U3708" s="15" t="s">
        <v>53</v>
      </c>
      <c r="V3708" s="15" t="s">
        <v>45514</v>
      </c>
      <c r="W3708" s="15" t="s">
        <v>3974</v>
      </c>
      <c r="X3708" s="15" t="str">
        <f>_xlfn.XLOOKUP(_LOOKUP[[#This Row],[AdjusterMemberName]],_Adjuster[Adjuster Name],_Adjuster[Email],,0)</f>
        <v>LMiller@knightcompany.com</v>
      </c>
      <c r="Y3708" s="15" t="str">
        <f>_xlfn.XLOOKUP(_LOOKUP[[#This Row],[AdjusterMemberName]],_Adjuster[Adjuster Name],_Adjuster[Phone Number],,0)</f>
        <v>424-559-5378</v>
      </c>
      <c r="Z3708" s="15" t="s">
        <v>18978</v>
      </c>
      <c r="AA37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9365 Varna Ave, Pacoima  CA 91331</v>
      </c>
      <c r="AB3708" s="15"/>
    </row>
    <row r="3709" spans="1:28" x14ac:dyDescent="0.3">
      <c r="A3709" s="14">
        <v>1</v>
      </c>
      <c r="B3709" s="14">
        <v>1</v>
      </c>
      <c r="C3709" s="15" t="s">
        <v>19006</v>
      </c>
      <c r="D3709" s="15" t="s">
        <v>19007</v>
      </c>
      <c r="E3709" s="15">
        <v>45515</v>
      </c>
      <c r="F3709" s="15" t="s">
        <v>19008</v>
      </c>
      <c r="G3709" s="15">
        <v>45366</v>
      </c>
      <c r="H3709" s="15">
        <v>45550</v>
      </c>
      <c r="I3709" s="15" t="s">
        <v>19009</v>
      </c>
      <c r="J3709" s="15" t="s">
        <v>19010</v>
      </c>
      <c r="K3709" s="15" t="s">
        <v>45493</v>
      </c>
      <c r="L3709" s="15" t="s">
        <v>139</v>
      </c>
      <c r="M3709" s="15" t="s">
        <v>620</v>
      </c>
      <c r="N3709" s="14">
        <v>2019</v>
      </c>
      <c r="O3709" s="15" t="s">
        <v>19011</v>
      </c>
      <c r="P3709" s="15" t="s">
        <v>106</v>
      </c>
      <c r="Q3709" s="15" t="s">
        <v>47019</v>
      </c>
      <c r="R3709" s="15" t="s">
        <v>19012</v>
      </c>
      <c r="S3709" s="15" t="s">
        <v>19013</v>
      </c>
      <c r="T3709" s="15" t="s">
        <v>424</v>
      </c>
      <c r="U3709" s="15" t="s">
        <v>53</v>
      </c>
      <c r="V3709" s="15" t="s">
        <v>45470</v>
      </c>
      <c r="W3709" s="15" t="s">
        <v>3307</v>
      </c>
      <c r="X3709" s="15" t="e">
        <f>_xlfn.XLOOKUP(_LOOKUP[[#This Row],[AdjusterMemberName]],_Adjuster[Adjuster Name],_Adjuster[Email],,0)</f>
        <v>#N/A</v>
      </c>
      <c r="Y3709" s="15" t="e">
        <f>_xlfn.XLOOKUP(_LOOKUP[[#This Row],[AdjusterMemberName]],_Adjuster[Adjuster Name],_Adjuster[Phone Number],,0)</f>
        <v>#N/A</v>
      </c>
      <c r="Z3709" s="15" t="s">
        <v>19014</v>
      </c>
      <c r="AA37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2065 Adams St, San Bernardino  CA 92407</v>
      </c>
      <c r="AB3709" s="15"/>
    </row>
    <row r="3710" spans="1:28" x14ac:dyDescent="0.3">
      <c r="A3710" s="14">
        <v>1</v>
      </c>
      <c r="B3710" s="14">
        <v>0</v>
      </c>
      <c r="C3710" s="15" t="s">
        <v>19015</v>
      </c>
      <c r="D3710" s="15" t="s">
        <v>19016</v>
      </c>
      <c r="E3710" s="15">
        <v>45515</v>
      </c>
      <c r="F3710" s="15" t="s">
        <v>19017</v>
      </c>
      <c r="G3710" s="15">
        <v>45352</v>
      </c>
      <c r="H3710" s="15">
        <v>45536</v>
      </c>
      <c r="I3710" s="15" t="s">
        <v>19018</v>
      </c>
      <c r="J3710" s="15" t="s">
        <v>19019</v>
      </c>
      <c r="K3710" s="15" t="s">
        <v>46436</v>
      </c>
      <c r="L3710" s="15" t="s">
        <v>128</v>
      </c>
      <c r="M3710" s="15" t="s">
        <v>129</v>
      </c>
      <c r="N3710" s="14">
        <v>2024</v>
      </c>
      <c r="O3710" s="15" t="s">
        <v>19020</v>
      </c>
      <c r="P3710" s="15" t="s">
        <v>106</v>
      </c>
      <c r="Q3710" s="15" t="s">
        <v>47117</v>
      </c>
      <c r="R3710" s="15" t="s">
        <v>19021</v>
      </c>
      <c r="S3710" s="15" t="s">
        <v>19022</v>
      </c>
      <c r="T3710" s="15" t="s">
        <v>174</v>
      </c>
      <c r="U3710" s="15" t="s">
        <v>53</v>
      </c>
      <c r="V3710" s="15" t="s">
        <v>45614</v>
      </c>
      <c r="W3710" s="15" t="s">
        <v>1357</v>
      </c>
      <c r="X3710" s="15" t="str">
        <f>_xlfn.XLOOKUP(_LOOKUP[[#This Row],[AdjusterMemberName]],_Adjuster[Adjuster Name],_Adjuster[Email],,0)</f>
        <v>jRivera1@knightcompany.com</v>
      </c>
      <c r="Y3710" s="15" t="str">
        <f>_xlfn.XLOOKUP(_LOOKUP[[#This Row],[AdjusterMemberName]],_Adjuster[Adjuster Name],_Adjuster[Phone Number],,0)</f>
        <v>424-559-5239</v>
      </c>
      <c r="Z3710" s="15" t="s">
        <v>19023</v>
      </c>
      <c r="AA37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418 E Edgeware Rd, Los Angeles  CA 90026</v>
      </c>
      <c r="AB3710" s="15"/>
    </row>
    <row r="3711" spans="1:28" x14ac:dyDescent="0.3">
      <c r="A3711" s="14">
        <v>1</v>
      </c>
      <c r="B3711" s="14">
        <v>0</v>
      </c>
      <c r="C3711" s="15" t="s">
        <v>19049</v>
      </c>
      <c r="D3711" s="15" t="s">
        <v>19050</v>
      </c>
      <c r="E3711" s="15">
        <v>45515</v>
      </c>
      <c r="F3711" s="15" t="s">
        <v>19051</v>
      </c>
      <c r="G3711" s="15">
        <v>45478</v>
      </c>
      <c r="H3711" s="15">
        <v>45662</v>
      </c>
      <c r="I3711" s="15" t="s">
        <v>19052</v>
      </c>
      <c r="J3711" s="15" t="s">
        <v>19053</v>
      </c>
      <c r="K3711" s="15" t="s">
        <v>45329</v>
      </c>
      <c r="L3711" s="15" t="s">
        <v>25</v>
      </c>
      <c r="M3711" s="15" t="s">
        <v>5194</v>
      </c>
      <c r="N3711" s="14">
        <v>1998</v>
      </c>
      <c r="O3711" s="15" t="s">
        <v>19054</v>
      </c>
      <c r="P3711" s="15" t="s">
        <v>106</v>
      </c>
      <c r="Q3711" s="15" t="s">
        <v>47065</v>
      </c>
      <c r="R3711" s="15" t="s">
        <v>19055</v>
      </c>
      <c r="S3711" s="15" t="s">
        <v>19056</v>
      </c>
      <c r="T3711" s="15" t="s">
        <v>4165</v>
      </c>
      <c r="U3711" s="15" t="s">
        <v>53</v>
      </c>
      <c r="V3711" s="15" t="s">
        <v>45832</v>
      </c>
      <c r="W3711" s="15" t="s">
        <v>367</v>
      </c>
      <c r="X3711" s="15" t="str">
        <f>_xlfn.XLOOKUP(_LOOKUP[[#This Row],[AdjusterMemberName]],_Adjuster[Adjuster Name],_Adjuster[Email],,0)</f>
        <v>dHernandez4@knightcompany.com</v>
      </c>
      <c r="Y3711" s="15" t="str">
        <f>_xlfn.XLOOKUP(_LOOKUP[[#This Row],[AdjusterMemberName]],_Adjuster[Adjuster Name],_Adjuster[Phone Number],,0)</f>
        <v>323-315-7819</v>
      </c>
      <c r="Z3711" s="15" t="s">
        <v>19057</v>
      </c>
      <c r="AA37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14636 Nurmi St, Sylmar  CA 91342</v>
      </c>
      <c r="AB3711" s="15"/>
    </row>
    <row r="3712" spans="1:28" x14ac:dyDescent="0.3">
      <c r="A3712" s="14">
        <v>1</v>
      </c>
      <c r="B3712" s="14">
        <v>1</v>
      </c>
      <c r="C3712" s="15" t="s">
        <v>19098</v>
      </c>
      <c r="D3712" s="15" t="s">
        <v>19098</v>
      </c>
      <c r="E3712" s="15">
        <v>45515</v>
      </c>
      <c r="F3712" s="15" t="s">
        <v>19099</v>
      </c>
      <c r="G3712" s="15">
        <v>45451</v>
      </c>
      <c r="H3712" s="15">
        <v>45634</v>
      </c>
      <c r="I3712" s="15" t="s">
        <v>19100</v>
      </c>
      <c r="J3712" s="15" t="s">
        <v>19101</v>
      </c>
      <c r="K3712" s="15" t="s">
        <v>45341</v>
      </c>
      <c r="L3712" s="15" t="s">
        <v>181</v>
      </c>
      <c r="M3712" s="15" t="s">
        <v>2118</v>
      </c>
      <c r="N3712" s="14">
        <v>2019</v>
      </c>
      <c r="O3712" s="15" t="s">
        <v>19102</v>
      </c>
      <c r="P3712" s="15" t="s">
        <v>106</v>
      </c>
      <c r="Q3712" s="15" t="s">
        <v>47190</v>
      </c>
      <c r="R3712" s="15" t="s">
        <v>19103</v>
      </c>
      <c r="S3712" s="15" t="s">
        <v>19104</v>
      </c>
      <c r="T3712" s="15" t="s">
        <v>610</v>
      </c>
      <c r="U3712" s="15" t="s">
        <v>53</v>
      </c>
      <c r="V3712" s="15" t="s">
        <v>45745</v>
      </c>
      <c r="W3712" s="15" t="s">
        <v>175</v>
      </c>
      <c r="X3712" s="15" t="e">
        <f>_xlfn.XLOOKUP(_LOOKUP[[#This Row],[AdjusterMemberName]],_Adjuster[Adjuster Name],_Adjuster[Email],,0)</f>
        <v>#N/A</v>
      </c>
      <c r="Y3712" s="15" t="e">
        <f>_xlfn.XLOOKUP(_LOOKUP[[#This Row],[AdjusterMemberName]],_Adjuster[Adjuster Name],_Adjuster[Phone Number],,0)</f>
        <v>#N/A</v>
      </c>
      <c r="Z3712" s="15" t="s">
        <v>19105</v>
      </c>
      <c r="AA37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1410 Court St, Martinez  CA 94553</v>
      </c>
      <c r="AB3712" s="15">
        <v>45585</v>
      </c>
    </row>
    <row r="3713" spans="1:28" x14ac:dyDescent="0.3">
      <c r="A3713" s="14">
        <v>1</v>
      </c>
      <c r="B3713" s="14">
        <v>1</v>
      </c>
      <c r="C3713" s="15" t="s">
        <v>19146</v>
      </c>
      <c r="D3713" s="15" t="s">
        <v>19146</v>
      </c>
      <c r="E3713" s="15">
        <v>45515</v>
      </c>
      <c r="F3713" s="15" t="s">
        <v>19147</v>
      </c>
      <c r="G3713" s="15">
        <v>45454</v>
      </c>
      <c r="H3713" s="15">
        <v>45637</v>
      </c>
      <c r="I3713" s="15" t="s">
        <v>19148</v>
      </c>
      <c r="J3713" s="15" t="s">
        <v>19149</v>
      </c>
      <c r="K3713" s="15" t="s">
        <v>45611</v>
      </c>
      <c r="L3713" s="15" t="s">
        <v>314</v>
      </c>
      <c r="M3713" s="15" t="s">
        <v>12749</v>
      </c>
      <c r="N3713" s="14">
        <v>2001</v>
      </c>
      <c r="O3713" s="15" t="s">
        <v>19150</v>
      </c>
      <c r="P3713" s="15" t="s">
        <v>106</v>
      </c>
      <c r="Q3713" s="15" t="s">
        <v>47065</v>
      </c>
      <c r="R3713" s="15" t="s">
        <v>19151</v>
      </c>
      <c r="S3713" s="15" t="s">
        <v>19152</v>
      </c>
      <c r="T3713" s="15" t="s">
        <v>308</v>
      </c>
      <c r="U3713" s="15" t="s">
        <v>53</v>
      </c>
      <c r="V3713" s="15" t="s">
        <v>45432</v>
      </c>
      <c r="W3713" s="15" t="s">
        <v>367</v>
      </c>
      <c r="X3713" s="15" t="str">
        <f>_xlfn.XLOOKUP(_LOOKUP[[#This Row],[AdjusterMemberName]],_Adjuster[Adjuster Name],_Adjuster[Email],,0)</f>
        <v>dHernandez4@knightcompany.com</v>
      </c>
      <c r="Y3713" s="15" t="str">
        <f>_xlfn.XLOOKUP(_LOOKUP[[#This Row],[AdjusterMemberName]],_Adjuster[Adjuster Name],_Adjuster[Phone Number],,0)</f>
        <v>323-315-7819</v>
      </c>
      <c r="Z3713" s="15" t="s">
        <v>19153</v>
      </c>
      <c r="AA37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4465 Clio Ct, Riverside  CA 92503</v>
      </c>
      <c r="AB3713" s="15">
        <v>45515</v>
      </c>
    </row>
    <row r="3714" spans="1:28" x14ac:dyDescent="0.3">
      <c r="A3714" s="14">
        <v>1</v>
      </c>
      <c r="B3714" s="14">
        <v>0</v>
      </c>
      <c r="C3714" s="15" t="s">
        <v>19198</v>
      </c>
      <c r="D3714" s="15" t="s">
        <v>19199</v>
      </c>
      <c r="E3714" s="15">
        <v>45515</v>
      </c>
      <c r="F3714" s="15" t="s">
        <v>19200</v>
      </c>
      <c r="G3714" s="15">
        <v>45118</v>
      </c>
      <c r="H3714" s="15">
        <v>45302</v>
      </c>
      <c r="I3714" s="15" t="s">
        <v>19201</v>
      </c>
      <c r="J3714" s="15" t="s">
        <v>19202</v>
      </c>
      <c r="K3714" s="15" t="s">
        <v>45358</v>
      </c>
      <c r="L3714" s="15" t="s">
        <v>128</v>
      </c>
      <c r="M3714" s="15" t="s">
        <v>129</v>
      </c>
      <c r="N3714" s="14">
        <v>2015</v>
      </c>
      <c r="O3714" s="15" t="s">
        <v>19203</v>
      </c>
      <c r="P3714" s="15" t="s">
        <v>106</v>
      </c>
      <c r="Q3714" s="15" t="s">
        <v>119</v>
      </c>
      <c r="R3714" s="15" t="s">
        <v>19204</v>
      </c>
      <c r="S3714" s="15" t="s">
        <v>19205</v>
      </c>
      <c r="T3714" s="15" t="s">
        <v>308</v>
      </c>
      <c r="U3714" s="15" t="s">
        <v>53</v>
      </c>
      <c r="V3714" s="15" t="s">
        <v>45530</v>
      </c>
      <c r="W3714" s="15" t="s">
        <v>3184</v>
      </c>
      <c r="X3714" s="15" t="str">
        <f>_xlfn.XLOOKUP(_LOOKUP[[#This Row],[AdjusterMemberName]],_Adjuster[Adjuster Name],_Adjuster[Email],,0)</f>
        <v>mQualls@knightcompany.com</v>
      </c>
      <c r="Y3714" s="15" t="str">
        <f>_xlfn.XLOOKUP(_LOOKUP[[#This Row],[AdjusterMemberName]],_Adjuster[Adjuster Name],_Adjuster[Phone Number],,0)</f>
        <v>424-559-5436</v>
      </c>
      <c r="Z3714" s="15" t="s">
        <v>19206</v>
      </c>
      <c r="AA37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17644 Scottsdale Rd, Riverside  CA 92504</v>
      </c>
      <c r="AB3714" s="15"/>
    </row>
    <row r="3715" spans="1:28" x14ac:dyDescent="0.3">
      <c r="A3715" s="14">
        <v>1</v>
      </c>
      <c r="B3715" s="14">
        <v>1</v>
      </c>
      <c r="C3715" s="15" t="s">
        <v>19592</v>
      </c>
      <c r="D3715" s="15" t="s">
        <v>19593</v>
      </c>
      <c r="E3715" s="15">
        <v>45515</v>
      </c>
      <c r="F3715" s="15" t="s">
        <v>19594</v>
      </c>
      <c r="G3715" s="15">
        <v>45424</v>
      </c>
      <c r="H3715" s="15">
        <v>45608</v>
      </c>
      <c r="I3715" s="15" t="s">
        <v>19595</v>
      </c>
      <c r="J3715" s="15" t="s">
        <v>19596</v>
      </c>
      <c r="K3715" s="15" t="s">
        <v>45332</v>
      </c>
      <c r="L3715" s="15" t="s">
        <v>314</v>
      </c>
      <c r="M3715" s="15" t="s">
        <v>1409</v>
      </c>
      <c r="N3715" s="14">
        <v>2015</v>
      </c>
      <c r="O3715" s="15" t="s">
        <v>19597</v>
      </c>
      <c r="P3715" s="15" t="s">
        <v>106</v>
      </c>
      <c r="Q3715" s="15" t="s">
        <v>47065</v>
      </c>
      <c r="R3715" s="15" t="s">
        <v>19598</v>
      </c>
      <c r="S3715" s="15" t="s">
        <v>19599</v>
      </c>
      <c r="T3715" s="15" t="s">
        <v>1738</v>
      </c>
      <c r="U3715" s="15" t="s">
        <v>53</v>
      </c>
      <c r="V3715" s="15" t="s">
        <v>45544</v>
      </c>
      <c r="W3715" s="15" t="s">
        <v>3307</v>
      </c>
      <c r="X3715" s="15" t="e">
        <f>_xlfn.XLOOKUP(_LOOKUP[[#This Row],[AdjusterMemberName]],_Adjuster[Adjuster Name],_Adjuster[Email],,0)</f>
        <v>#N/A</v>
      </c>
      <c r="Y3715" s="15" t="e">
        <f>_xlfn.XLOOKUP(_LOOKUP[[#This Row],[AdjusterMemberName]],_Adjuster[Adjuster Name],_Adjuster[Phone Number],,0)</f>
        <v>#N/A</v>
      </c>
      <c r="Z3715" s="15" t="s">
        <v>19600</v>
      </c>
      <c r="AA37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812 S Glendale Ave Apt 31, Glendale  CA 91205</v>
      </c>
      <c r="AB3715" s="15"/>
    </row>
    <row r="3716" spans="1:28" x14ac:dyDescent="0.3">
      <c r="A3716" s="14">
        <v>1</v>
      </c>
      <c r="B3716" s="14">
        <v>1</v>
      </c>
      <c r="C3716" s="15" t="s">
        <v>18895</v>
      </c>
      <c r="D3716" s="15" t="s">
        <v>18896</v>
      </c>
      <c r="E3716" s="15">
        <v>45514</v>
      </c>
      <c r="F3716" s="15" t="s">
        <v>18897</v>
      </c>
      <c r="G3716" s="15">
        <v>45404</v>
      </c>
      <c r="H3716" s="15">
        <v>45587</v>
      </c>
      <c r="I3716" s="15" t="s">
        <v>18898</v>
      </c>
      <c r="J3716" s="15" t="s">
        <v>18899</v>
      </c>
      <c r="K3716" s="15" t="s">
        <v>46594</v>
      </c>
      <c r="L3716" s="15" t="s">
        <v>806</v>
      </c>
      <c r="M3716" s="15" t="s">
        <v>1026</v>
      </c>
      <c r="N3716" s="14">
        <v>2008</v>
      </c>
      <c r="O3716" s="15" t="s">
        <v>18900</v>
      </c>
      <c r="P3716" s="15" t="s">
        <v>106</v>
      </c>
      <c r="Q3716" s="15" t="s">
        <v>47081</v>
      </c>
      <c r="R3716" s="15" t="s">
        <v>18901</v>
      </c>
      <c r="S3716" s="15" t="s">
        <v>18902</v>
      </c>
      <c r="T3716" s="15" t="s">
        <v>2237</v>
      </c>
      <c r="U3716" s="15" t="s">
        <v>53</v>
      </c>
      <c r="V3716" s="15" t="s">
        <v>45384</v>
      </c>
      <c r="W3716" s="15" t="s">
        <v>1357</v>
      </c>
      <c r="X3716" s="15" t="str">
        <f>_xlfn.XLOOKUP(_LOOKUP[[#This Row],[AdjusterMemberName]],_Adjuster[Adjuster Name],_Adjuster[Email],,0)</f>
        <v>jRivera1@knightcompany.com</v>
      </c>
      <c r="Y3716" s="15" t="str">
        <f>_xlfn.XLOOKUP(_LOOKUP[[#This Row],[AdjusterMemberName]],_Adjuster[Adjuster Name],_Adjuster[Phone Number],,0)</f>
        <v>424-559-5239</v>
      </c>
      <c r="Z3716" s="15" t="s">
        <v>18903</v>
      </c>
      <c r="AA37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11374 Villa St, Adelanto  CA 92301</v>
      </c>
      <c r="AB3716" s="15"/>
    </row>
    <row r="3717" spans="1:28" x14ac:dyDescent="0.3">
      <c r="A3717" s="14">
        <v>1</v>
      </c>
      <c r="B3717" s="14">
        <v>1</v>
      </c>
      <c r="C3717" s="15" t="s">
        <v>18904</v>
      </c>
      <c r="D3717" s="15" t="s">
        <v>18905</v>
      </c>
      <c r="E3717" s="15">
        <v>45514</v>
      </c>
      <c r="F3717" s="15" t="s">
        <v>18906</v>
      </c>
      <c r="G3717" s="15">
        <v>45445</v>
      </c>
      <c r="H3717" s="15">
        <v>45628</v>
      </c>
      <c r="I3717" s="15" t="s">
        <v>18907</v>
      </c>
      <c r="J3717" s="15" t="s">
        <v>18908</v>
      </c>
      <c r="K3717" s="15" t="s">
        <v>46011</v>
      </c>
      <c r="L3717" s="15" t="s">
        <v>987</v>
      </c>
      <c r="M3717" s="15" t="s">
        <v>1668</v>
      </c>
      <c r="N3717" s="14">
        <v>2017</v>
      </c>
      <c r="O3717" s="15" t="s">
        <v>18909</v>
      </c>
      <c r="P3717" s="15" t="s">
        <v>106</v>
      </c>
      <c r="Q3717" s="15" t="s">
        <v>47061</v>
      </c>
      <c r="R3717" s="15" t="s">
        <v>2673</v>
      </c>
      <c r="S3717" s="15" t="s">
        <v>18910</v>
      </c>
      <c r="T3717" s="15" t="s">
        <v>7005</v>
      </c>
      <c r="U3717" s="15" t="s">
        <v>53</v>
      </c>
      <c r="V3717" s="15" t="s">
        <v>46013</v>
      </c>
      <c r="W3717" s="15" t="s">
        <v>1624</v>
      </c>
      <c r="X3717" s="15" t="e">
        <f>_xlfn.XLOOKUP(_LOOKUP[[#This Row],[AdjusterMemberName]],_Adjuster[Adjuster Name],_Adjuster[Email],,0)</f>
        <v>#N/A</v>
      </c>
      <c r="Y3717" s="15" t="e">
        <f>_xlfn.XLOOKUP(_LOOKUP[[#This Row],[AdjusterMemberName]],_Adjuster[Adjuster Name],_Adjuster[Phone Number],,0)</f>
        <v>#N/A</v>
      </c>
      <c r="Z3717" s="15" t="s">
        <v>18911</v>
      </c>
      <c r="AA37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35038 Painted Rock St, Winchester  CA 92596</v>
      </c>
      <c r="AB3717" s="15"/>
    </row>
    <row r="3718" spans="1:28" x14ac:dyDescent="0.3">
      <c r="A3718" s="14">
        <v>1</v>
      </c>
      <c r="B3718" s="14">
        <v>1</v>
      </c>
      <c r="C3718" s="15" t="s">
        <v>18920</v>
      </c>
      <c r="D3718" s="15" t="s">
        <v>18920</v>
      </c>
      <c r="E3718" s="15">
        <v>45514</v>
      </c>
      <c r="F3718" s="15" t="s">
        <v>18921</v>
      </c>
      <c r="G3718" s="15">
        <v>45506</v>
      </c>
      <c r="H3718" s="15">
        <v>45690</v>
      </c>
      <c r="I3718" s="15" t="s">
        <v>18922</v>
      </c>
      <c r="J3718" s="15" t="s">
        <v>18923</v>
      </c>
      <c r="K3718" s="15" t="s">
        <v>45590</v>
      </c>
      <c r="L3718" s="15" t="s">
        <v>103</v>
      </c>
      <c r="M3718" s="15" t="s">
        <v>104</v>
      </c>
      <c r="N3718" s="14">
        <v>2025</v>
      </c>
      <c r="O3718" s="15" t="s">
        <v>18924</v>
      </c>
      <c r="P3718" s="15" t="s">
        <v>106</v>
      </c>
      <c r="Q3718" s="15" t="s">
        <v>47176</v>
      </c>
      <c r="R3718" s="15" t="s">
        <v>6686</v>
      </c>
      <c r="S3718" s="15" t="s">
        <v>18925</v>
      </c>
      <c r="T3718" s="15" t="s">
        <v>8975</v>
      </c>
      <c r="U3718" s="15" t="s">
        <v>53</v>
      </c>
      <c r="V3718" s="15" t="s">
        <v>45887</v>
      </c>
      <c r="W3718" s="15" t="s">
        <v>1624</v>
      </c>
      <c r="X3718" s="15" t="e">
        <f>_xlfn.XLOOKUP(_LOOKUP[[#This Row],[AdjusterMemberName]],_Adjuster[Adjuster Name],_Adjuster[Email],,0)</f>
        <v>#N/A</v>
      </c>
      <c r="Y3718" s="15" t="e">
        <f>_xlfn.XLOOKUP(_LOOKUP[[#This Row],[AdjusterMemberName]],_Adjuster[Adjuster Name],_Adjuster[Phone Number],,0)</f>
        <v>#N/A</v>
      </c>
      <c r="Z3718" s="15" t="s">
        <v>18926</v>
      </c>
      <c r="AA37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13600 Wood St Unit 146, Madera  CA 93638</v>
      </c>
      <c r="AB3718" s="15"/>
    </row>
    <row r="3719" spans="1:28" x14ac:dyDescent="0.3">
      <c r="A3719" s="14">
        <v>1</v>
      </c>
      <c r="B3719" s="14">
        <v>1</v>
      </c>
      <c r="C3719" s="15" t="s">
        <v>18941</v>
      </c>
      <c r="D3719" s="15" t="s">
        <v>18941</v>
      </c>
      <c r="E3719" s="15">
        <v>45514</v>
      </c>
      <c r="F3719" s="15" t="s">
        <v>18942</v>
      </c>
      <c r="G3719" s="15">
        <v>45506</v>
      </c>
      <c r="H3719" s="15">
        <v>45690</v>
      </c>
      <c r="I3719" s="15" t="s">
        <v>18943</v>
      </c>
      <c r="J3719" s="15" t="s">
        <v>18944</v>
      </c>
      <c r="K3719" s="15" t="s">
        <v>45489</v>
      </c>
      <c r="L3719" s="15" t="s">
        <v>116</v>
      </c>
      <c r="M3719" s="15" t="s">
        <v>9135</v>
      </c>
      <c r="N3719" s="14">
        <v>2013</v>
      </c>
      <c r="O3719" s="15" t="s">
        <v>18945</v>
      </c>
      <c r="P3719" s="15" t="s">
        <v>106</v>
      </c>
      <c r="Q3719" s="15" t="s">
        <v>47079</v>
      </c>
      <c r="R3719" s="15" t="s">
        <v>18946</v>
      </c>
      <c r="S3719" s="15" t="s">
        <v>18947</v>
      </c>
      <c r="T3719" s="15" t="s">
        <v>186</v>
      </c>
      <c r="U3719" s="15" t="s">
        <v>53</v>
      </c>
      <c r="V3719" s="15" t="s">
        <v>45877</v>
      </c>
      <c r="W3719" s="15" t="s">
        <v>3184</v>
      </c>
      <c r="X3719" s="15" t="str">
        <f>_xlfn.XLOOKUP(_LOOKUP[[#This Row],[AdjusterMemberName]],_Adjuster[Adjuster Name],_Adjuster[Email],,0)</f>
        <v>mQualls@knightcompany.com</v>
      </c>
      <c r="Y3719" s="15" t="str">
        <f>_xlfn.XLOOKUP(_LOOKUP[[#This Row],[AdjusterMemberName]],_Adjuster[Adjuster Name],_Adjuster[Phone Number],,0)</f>
        <v>424-559-5436</v>
      </c>
      <c r="Z3719" s="15" t="s">
        <v>18948</v>
      </c>
      <c r="AA37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410 S Hesperia St, Santa Ana  CA 92703</v>
      </c>
      <c r="AB3719" s="15">
        <v>45539</v>
      </c>
    </row>
    <row r="3720" spans="1:28" x14ac:dyDescent="0.3">
      <c r="A3720" s="14">
        <v>1</v>
      </c>
      <c r="B3720" s="14">
        <v>1</v>
      </c>
      <c r="C3720" s="15" t="s">
        <v>12176</v>
      </c>
      <c r="D3720" s="15" t="s">
        <v>12176</v>
      </c>
      <c r="E3720" s="15">
        <v>45514</v>
      </c>
      <c r="F3720" s="15" t="s">
        <v>18949</v>
      </c>
      <c r="G3720" s="15">
        <v>45423</v>
      </c>
      <c r="H3720" s="15">
        <v>45607</v>
      </c>
      <c r="I3720" s="15" t="s">
        <v>18950</v>
      </c>
      <c r="J3720" s="15" t="s">
        <v>18951</v>
      </c>
      <c r="K3720" s="15" t="s">
        <v>45329</v>
      </c>
      <c r="L3720" s="15" t="s">
        <v>128</v>
      </c>
      <c r="M3720" s="15" t="s">
        <v>129</v>
      </c>
      <c r="N3720" s="14">
        <v>2017</v>
      </c>
      <c r="O3720" s="15" t="s">
        <v>18952</v>
      </c>
      <c r="P3720" s="15" t="s">
        <v>106</v>
      </c>
      <c r="Q3720" s="15" t="s">
        <v>47073</v>
      </c>
      <c r="R3720" s="15" t="s">
        <v>6721</v>
      </c>
      <c r="S3720" s="15" t="s">
        <v>12181</v>
      </c>
      <c r="T3720" s="15" t="s">
        <v>327</v>
      </c>
      <c r="U3720" s="15" t="s">
        <v>53</v>
      </c>
      <c r="V3720" s="15" t="s">
        <v>45527</v>
      </c>
      <c r="W3720" s="15" t="s">
        <v>3184</v>
      </c>
      <c r="X3720" s="15" t="str">
        <f>_xlfn.XLOOKUP(_LOOKUP[[#This Row],[AdjusterMemberName]],_Adjuster[Adjuster Name],_Adjuster[Email],,0)</f>
        <v>mQualls@knightcompany.com</v>
      </c>
      <c r="Y3720" s="15" t="str">
        <f>_xlfn.XLOOKUP(_LOOKUP[[#This Row],[AdjusterMemberName]],_Adjuster[Adjuster Name],_Adjuster[Phone Number],,0)</f>
        <v>424-559-5436</v>
      </c>
      <c r="Z3720" s="15" t="s">
        <v>12182</v>
      </c>
      <c r="AA37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5539 Gardendale St Apt B, South Gate  CA 90280</v>
      </c>
      <c r="AB3720" s="15">
        <v>45515</v>
      </c>
    </row>
    <row r="3721" spans="1:28" x14ac:dyDescent="0.3">
      <c r="A3721" s="14">
        <v>1</v>
      </c>
      <c r="B3721" s="14">
        <v>1</v>
      </c>
      <c r="C3721" s="15" t="s">
        <v>5948</v>
      </c>
      <c r="D3721" s="15" t="s">
        <v>5948</v>
      </c>
      <c r="E3721" s="15">
        <v>45514</v>
      </c>
      <c r="F3721" s="15" t="s">
        <v>18953</v>
      </c>
      <c r="G3721" s="15">
        <v>45406</v>
      </c>
      <c r="H3721" s="15">
        <v>45589</v>
      </c>
      <c r="I3721" s="15" t="s">
        <v>18954</v>
      </c>
      <c r="J3721" s="15" t="s">
        <v>18955</v>
      </c>
      <c r="K3721" s="15" t="s">
        <v>45594</v>
      </c>
      <c r="L3721" s="15" t="s">
        <v>128</v>
      </c>
      <c r="M3721" s="15" t="s">
        <v>909</v>
      </c>
      <c r="N3721" s="14">
        <v>2024</v>
      </c>
      <c r="O3721" s="15" t="s">
        <v>5952</v>
      </c>
      <c r="P3721" s="15" t="s">
        <v>106</v>
      </c>
      <c r="Q3721" s="15" t="s">
        <v>47019</v>
      </c>
      <c r="R3721" s="15" t="s">
        <v>5953</v>
      </c>
      <c r="S3721" s="15" t="s">
        <v>5954</v>
      </c>
      <c r="T3721" s="15" t="s">
        <v>174</v>
      </c>
      <c r="U3721" s="15" t="s">
        <v>53</v>
      </c>
      <c r="V3721" s="15" t="s">
        <v>45780</v>
      </c>
      <c r="W3721" s="15" t="s">
        <v>1889</v>
      </c>
      <c r="X3721" s="15" t="e">
        <f>_xlfn.XLOOKUP(_LOOKUP[[#This Row],[AdjusterMemberName]],_Adjuster[Adjuster Name],_Adjuster[Email],,0)</f>
        <v>#N/A</v>
      </c>
      <c r="Y3721" s="15" t="e">
        <f>_xlfn.XLOOKUP(_LOOKUP[[#This Row],[AdjusterMemberName]],_Adjuster[Adjuster Name],_Adjuster[Phone Number],,0)</f>
        <v>#N/A</v>
      </c>
      <c r="Z3721" s="15" t="s">
        <v>5955</v>
      </c>
      <c r="AA37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2734 Thurman Ave, Los Angeles  CA 90016</v>
      </c>
      <c r="AB3721" s="15"/>
    </row>
    <row r="3722" spans="1:28" x14ac:dyDescent="0.3">
      <c r="A3722" s="14">
        <v>1</v>
      </c>
      <c r="B3722" s="14">
        <v>1</v>
      </c>
      <c r="C3722" s="15" t="s">
        <v>18987</v>
      </c>
      <c r="D3722" s="15" t="s">
        <v>18988</v>
      </c>
      <c r="E3722" s="15">
        <v>45514</v>
      </c>
      <c r="F3722" s="15" t="s">
        <v>18989</v>
      </c>
      <c r="G3722" s="15">
        <v>45482</v>
      </c>
      <c r="H3722" s="15">
        <v>45666</v>
      </c>
      <c r="I3722" s="15" t="s">
        <v>18990</v>
      </c>
      <c r="J3722" s="15" t="s">
        <v>18991</v>
      </c>
      <c r="K3722" s="15" t="s">
        <v>45386</v>
      </c>
      <c r="L3722" s="15" t="s">
        <v>314</v>
      </c>
      <c r="M3722" s="15" t="s">
        <v>1409</v>
      </c>
      <c r="N3722" s="14">
        <v>2016</v>
      </c>
      <c r="O3722" s="15" t="s">
        <v>18992</v>
      </c>
      <c r="P3722" s="15" t="s">
        <v>106</v>
      </c>
      <c r="Q3722" s="15" t="s">
        <v>47192</v>
      </c>
      <c r="R3722" s="15" t="s">
        <v>18993</v>
      </c>
      <c r="S3722" s="15" t="s">
        <v>18994</v>
      </c>
      <c r="T3722" s="15" t="s">
        <v>3342</v>
      </c>
      <c r="U3722" s="15" t="s">
        <v>53</v>
      </c>
      <c r="V3722" s="15" t="s">
        <v>45720</v>
      </c>
      <c r="W3722" s="15" t="s">
        <v>367</v>
      </c>
      <c r="X3722" s="15" t="str">
        <f>_xlfn.XLOOKUP(_LOOKUP[[#This Row],[AdjusterMemberName]],_Adjuster[Adjuster Name],_Adjuster[Email],,0)</f>
        <v>dHernandez4@knightcompany.com</v>
      </c>
      <c r="Y3722" s="15" t="str">
        <f>_xlfn.XLOOKUP(_LOOKUP[[#This Row],[AdjusterMemberName]],_Adjuster[Adjuster Name],_Adjuster[Phone Number],,0)</f>
        <v>323-315-7819</v>
      </c>
      <c r="Z3722" s="15" t="s">
        <v>18995</v>
      </c>
      <c r="AA37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7837 Galena St, Jurupa Valley  CA 92509</v>
      </c>
      <c r="AB3722" s="15"/>
    </row>
    <row r="3723" spans="1:28" x14ac:dyDescent="0.3">
      <c r="A3723" s="14">
        <v>1</v>
      </c>
      <c r="B3723" s="14">
        <v>1</v>
      </c>
      <c r="C3723" s="15" t="s">
        <v>18998</v>
      </c>
      <c r="D3723" s="15" t="s">
        <v>18998</v>
      </c>
      <c r="E3723" s="15">
        <v>45514</v>
      </c>
      <c r="F3723" s="15" t="s">
        <v>18999</v>
      </c>
      <c r="G3723" s="15">
        <v>45358</v>
      </c>
      <c r="H3723" s="15">
        <v>45542</v>
      </c>
      <c r="I3723" s="15" t="s">
        <v>19000</v>
      </c>
      <c r="J3723" s="15" t="s">
        <v>19001</v>
      </c>
      <c r="K3723" s="15" t="s">
        <v>45481</v>
      </c>
      <c r="L3723" s="15" t="s">
        <v>25</v>
      </c>
      <c r="M3723" s="15" t="s">
        <v>79</v>
      </c>
      <c r="N3723" s="14">
        <v>2017</v>
      </c>
      <c r="O3723" s="15" t="s">
        <v>19002</v>
      </c>
      <c r="P3723" s="15" t="s">
        <v>106</v>
      </c>
      <c r="Q3723" s="15" t="s">
        <v>47152</v>
      </c>
      <c r="R3723" s="15" t="s">
        <v>19003</v>
      </c>
      <c r="S3723" s="15" t="s">
        <v>19004</v>
      </c>
      <c r="T3723" s="15" t="s">
        <v>4809</v>
      </c>
      <c r="U3723" s="15" t="s">
        <v>53</v>
      </c>
      <c r="V3723" s="15" t="s">
        <v>45573</v>
      </c>
      <c r="W3723" s="15" t="s">
        <v>3307</v>
      </c>
      <c r="X3723" s="15" t="e">
        <f>_xlfn.XLOOKUP(_LOOKUP[[#This Row],[AdjusterMemberName]],_Adjuster[Adjuster Name],_Adjuster[Email],,0)</f>
        <v>#N/A</v>
      </c>
      <c r="Y3723" s="15" t="e">
        <f>_xlfn.XLOOKUP(_LOOKUP[[#This Row],[AdjusterMemberName]],_Adjuster[Adjuster Name],_Adjuster[Phone Number],,0)</f>
        <v>#N/A</v>
      </c>
      <c r="Z3723" s="15" t="s">
        <v>19005</v>
      </c>
      <c r="AA37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618 W Fargo Ave Apt F, Hanford  CA 93230</v>
      </c>
      <c r="AB3723" s="15"/>
    </row>
    <row r="3724" spans="1:28" x14ac:dyDescent="0.3">
      <c r="A3724" s="14">
        <v>1</v>
      </c>
      <c r="B3724" s="14">
        <v>1</v>
      </c>
      <c r="C3724" s="15" t="s">
        <v>19039</v>
      </c>
      <c r="D3724" s="15" t="s">
        <v>19039</v>
      </c>
      <c r="E3724" s="15">
        <v>45514</v>
      </c>
      <c r="F3724" s="15" t="s">
        <v>19040</v>
      </c>
      <c r="G3724" s="15">
        <v>45338</v>
      </c>
      <c r="H3724" s="15">
        <v>45520</v>
      </c>
      <c r="I3724" s="15" t="s">
        <v>19041</v>
      </c>
      <c r="J3724" s="15" t="s">
        <v>19042</v>
      </c>
      <c r="K3724" s="15" t="s">
        <v>45334</v>
      </c>
      <c r="L3724" s="15" t="s">
        <v>25</v>
      </c>
      <c r="M3724" s="15" t="s">
        <v>2170</v>
      </c>
      <c r="N3724" s="14">
        <v>2008</v>
      </c>
      <c r="O3724" s="15" t="s">
        <v>19043</v>
      </c>
      <c r="P3724" s="15" t="s">
        <v>106</v>
      </c>
      <c r="Q3724" s="15" t="s">
        <v>47065</v>
      </c>
      <c r="R3724" s="15" t="s">
        <v>781</v>
      </c>
      <c r="S3724" s="15" t="s">
        <v>19044</v>
      </c>
      <c r="T3724" s="15" t="s">
        <v>1623</v>
      </c>
      <c r="U3724" s="15" t="s">
        <v>53</v>
      </c>
      <c r="V3724" s="15" t="s">
        <v>46100</v>
      </c>
      <c r="W3724" s="15" t="s">
        <v>195</v>
      </c>
      <c r="X3724" s="15" t="e">
        <f>_xlfn.XLOOKUP(_LOOKUP[[#This Row],[AdjusterMemberName]],_Adjuster[Adjuster Name],_Adjuster[Email],,0)</f>
        <v>#N/A</v>
      </c>
      <c r="Y3724" s="15" t="e">
        <f>_xlfn.XLOOKUP(_LOOKUP[[#This Row],[AdjusterMemberName]],_Adjuster[Adjuster Name],_Adjuster[Phone Number],,0)</f>
        <v>#N/A</v>
      </c>
      <c r="Z3724" s="15" t="s">
        <v>19045</v>
      </c>
      <c r="AA37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561 Arthur Ave, Oceanside  CA 92057</v>
      </c>
      <c r="AB3724" s="15"/>
    </row>
    <row r="3725" spans="1:28" x14ac:dyDescent="0.3">
      <c r="A3725" s="14">
        <v>1</v>
      </c>
      <c r="B3725" s="14">
        <v>1</v>
      </c>
      <c r="C3725" s="15" t="s">
        <v>19274</v>
      </c>
      <c r="D3725" s="15" t="s">
        <v>19274</v>
      </c>
      <c r="E3725" s="15">
        <v>45514</v>
      </c>
      <c r="F3725" s="15" t="s">
        <v>19275</v>
      </c>
      <c r="G3725" s="15">
        <v>45420</v>
      </c>
      <c r="H3725" s="15">
        <v>45604</v>
      </c>
      <c r="I3725" s="15" t="s">
        <v>19276</v>
      </c>
      <c r="J3725" s="15" t="s">
        <v>19277</v>
      </c>
      <c r="K3725" s="15" t="s">
        <v>45582</v>
      </c>
      <c r="L3725" s="15" t="s">
        <v>150</v>
      </c>
      <c r="M3725" s="15" t="s">
        <v>7476</v>
      </c>
      <c r="N3725" s="14">
        <v>1999</v>
      </c>
      <c r="O3725" s="15" t="s">
        <v>19278</v>
      </c>
      <c r="P3725" s="15" t="s">
        <v>81</v>
      </c>
      <c r="Q3725" s="15" t="s">
        <v>47065</v>
      </c>
      <c r="R3725" s="15" t="s">
        <v>19279</v>
      </c>
      <c r="S3725" s="15" t="s">
        <v>19280</v>
      </c>
      <c r="T3725" s="15" t="s">
        <v>672</v>
      </c>
      <c r="U3725" s="15" t="s">
        <v>53</v>
      </c>
      <c r="V3725" s="15" t="s">
        <v>45553</v>
      </c>
      <c r="W3725" s="15" t="s">
        <v>264</v>
      </c>
      <c r="X3725" s="15" t="str">
        <f>_xlfn.XLOOKUP(_LOOKUP[[#This Row],[AdjusterMemberName]],_Adjuster[Adjuster Name],_Adjuster[Email],,0)</f>
        <v>sBonnevie@knightcompany.com</v>
      </c>
      <c r="Y3725" s="15" t="str">
        <f>_xlfn.XLOOKUP(_LOOKUP[[#This Row],[AdjusterMemberName]],_Adjuster[Adjuster Name],_Adjuster[Phone Number],,0)</f>
        <v>323-692-4064</v>
      </c>
      <c r="Z3725" s="15" t="s">
        <v>19281</v>
      </c>
      <c r="AA37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7134 Amigo Ave Apt 101, Reseda  CA 91335</v>
      </c>
      <c r="AB3725" s="15"/>
    </row>
    <row r="3726" spans="1:28" x14ac:dyDescent="0.3">
      <c r="A3726" s="14">
        <v>1</v>
      </c>
      <c r="B3726" s="14">
        <v>1</v>
      </c>
      <c r="C3726" s="15" t="s">
        <v>19574</v>
      </c>
      <c r="D3726" s="15" t="s">
        <v>19575</v>
      </c>
      <c r="E3726" s="15">
        <v>45514</v>
      </c>
      <c r="F3726" s="15" t="s">
        <v>19576</v>
      </c>
      <c r="G3726" s="15">
        <v>45511</v>
      </c>
      <c r="H3726" s="15">
        <v>45695</v>
      </c>
      <c r="I3726" s="15" t="s">
        <v>19577</v>
      </c>
      <c r="J3726" s="15" t="s">
        <v>19578</v>
      </c>
      <c r="K3726" s="15" t="s">
        <v>46582</v>
      </c>
      <c r="L3726" s="15" t="s">
        <v>128</v>
      </c>
      <c r="M3726" s="15" t="s">
        <v>2179</v>
      </c>
      <c r="N3726" s="14">
        <v>2025</v>
      </c>
      <c r="O3726" s="15" t="s">
        <v>19579</v>
      </c>
      <c r="P3726" s="15" t="s">
        <v>106</v>
      </c>
      <c r="Q3726" s="15" t="s">
        <v>47006</v>
      </c>
      <c r="R3726" s="15" t="s">
        <v>2190</v>
      </c>
      <c r="S3726" s="15" t="s">
        <v>19580</v>
      </c>
      <c r="T3726" s="15" t="s">
        <v>2533</v>
      </c>
      <c r="U3726" s="15" t="s">
        <v>53</v>
      </c>
      <c r="V3726" s="15" t="s">
        <v>45667</v>
      </c>
      <c r="W3726" s="15" t="s">
        <v>3184</v>
      </c>
      <c r="X3726" s="15" t="str">
        <f>_xlfn.XLOOKUP(_LOOKUP[[#This Row],[AdjusterMemberName]],_Adjuster[Adjuster Name],_Adjuster[Email],,0)</f>
        <v>mQualls@knightcompany.com</v>
      </c>
      <c r="Y3726" s="15" t="str">
        <f>_xlfn.XLOOKUP(_LOOKUP[[#This Row],[AdjusterMemberName]],_Adjuster[Adjuster Name],_Adjuster[Phone Number],,0)</f>
        <v>424-559-5436</v>
      </c>
      <c r="Z3726" s="15" t="s">
        <v>19581</v>
      </c>
      <c r="AA37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3636 E 60Th St, Huntington Park  CA 90255</v>
      </c>
      <c r="AB3726" s="15">
        <v>45605</v>
      </c>
    </row>
    <row r="3727" spans="1:28" x14ac:dyDescent="0.3">
      <c r="A3727" s="14">
        <v>1</v>
      </c>
      <c r="B3727" s="14">
        <v>1</v>
      </c>
      <c r="C3727" s="15" t="s">
        <v>20432</v>
      </c>
      <c r="D3727" s="15" t="s">
        <v>20433</v>
      </c>
      <c r="E3727" s="15">
        <v>45514</v>
      </c>
      <c r="F3727" s="15" t="s">
        <v>20434</v>
      </c>
      <c r="G3727" s="15">
        <v>45485</v>
      </c>
      <c r="H3727" s="15">
        <v>45669</v>
      </c>
      <c r="I3727" s="15" t="s">
        <v>20435</v>
      </c>
      <c r="J3727" s="15" t="s">
        <v>20436</v>
      </c>
      <c r="K3727" s="15" t="s">
        <v>46563</v>
      </c>
      <c r="L3727" s="15" t="s">
        <v>103</v>
      </c>
      <c r="M3727" s="15" t="s">
        <v>890</v>
      </c>
      <c r="N3727" s="14">
        <v>2021</v>
      </c>
      <c r="O3727" s="15" t="s">
        <v>20437</v>
      </c>
      <c r="P3727" s="15" t="s">
        <v>106</v>
      </c>
      <c r="Q3727" s="15" t="s">
        <v>47152</v>
      </c>
      <c r="R3727" s="15" t="s">
        <v>20438</v>
      </c>
      <c r="S3727" s="15" t="s">
        <v>20439</v>
      </c>
      <c r="T3727" s="15" t="s">
        <v>6152</v>
      </c>
      <c r="U3727" s="15" t="s">
        <v>53</v>
      </c>
      <c r="V3727" s="15" t="s">
        <v>46160</v>
      </c>
      <c r="W3727" s="15" t="s">
        <v>264</v>
      </c>
      <c r="X3727" s="15" t="str">
        <f>_xlfn.XLOOKUP(_LOOKUP[[#This Row],[AdjusterMemberName]],_Adjuster[Adjuster Name],_Adjuster[Email],,0)</f>
        <v>sBonnevie@knightcompany.com</v>
      </c>
      <c r="Y3727" s="15" t="str">
        <f>_xlfn.XLOOKUP(_LOOKUP[[#This Row],[AdjusterMemberName]],_Adjuster[Adjuster Name],_Adjuster[Phone Number],,0)</f>
        <v>323-692-4064</v>
      </c>
      <c r="Z3727" s="15" t="s">
        <v>20440</v>
      </c>
      <c r="AA37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15122 W A St, Kerman  CA 93630</v>
      </c>
      <c r="AB3727" s="15"/>
    </row>
    <row r="3728" spans="1:28" x14ac:dyDescent="0.3">
      <c r="A3728" s="14">
        <v>1</v>
      </c>
      <c r="B3728" s="14">
        <v>1</v>
      </c>
      <c r="C3728" s="15" t="s">
        <v>24367</v>
      </c>
      <c r="D3728" s="15" t="s">
        <v>24368</v>
      </c>
      <c r="E3728" s="15">
        <v>45514</v>
      </c>
      <c r="F3728" s="15" t="s">
        <v>24369</v>
      </c>
      <c r="G3728" s="15">
        <v>45351</v>
      </c>
      <c r="H3728" s="15">
        <v>45533</v>
      </c>
      <c r="I3728" s="15" t="s">
        <v>24370</v>
      </c>
      <c r="J3728" s="15" t="s">
        <v>24371</v>
      </c>
      <c r="K3728" s="15" t="s">
        <v>45336</v>
      </c>
      <c r="L3728" s="15" t="s">
        <v>103</v>
      </c>
      <c r="M3728" s="15" t="s">
        <v>304</v>
      </c>
      <c r="N3728" s="14">
        <v>2016</v>
      </c>
      <c r="O3728" s="15" t="s">
        <v>24372</v>
      </c>
      <c r="P3728" s="15" t="s">
        <v>106</v>
      </c>
      <c r="Q3728" s="15" t="s">
        <v>47019</v>
      </c>
      <c r="R3728" s="15" t="s">
        <v>120</v>
      </c>
      <c r="S3728" s="15" t="s">
        <v>24373</v>
      </c>
      <c r="T3728" s="15" t="s">
        <v>24374</v>
      </c>
      <c r="U3728" s="15" t="s">
        <v>53</v>
      </c>
      <c r="V3728" s="15" t="s">
        <v>46083</v>
      </c>
      <c r="W3728" s="15" t="s">
        <v>54</v>
      </c>
      <c r="X3728" s="15" t="str">
        <f>_xlfn.XLOOKUP(_LOOKUP[[#This Row],[AdjusterMemberName]],_Adjuster[Adjuster Name],_Adjuster[Email],,0)</f>
        <v>JRubalcava@knightcompany.com</v>
      </c>
      <c r="Y3728" s="15" t="str">
        <f>_xlfn.XLOOKUP(_LOOKUP[[#This Row],[AdjusterMemberName]],_Adjuster[Adjuster Name],_Adjuster[Phone Number],,0)</f>
        <v>424-559-5420</v>
      </c>
      <c r="Z3728" s="15" t="s">
        <v>24375</v>
      </c>
      <c r="AA37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2755 Arrow Hwy Spc 2, La Verne  CA 91750</v>
      </c>
      <c r="AB3728" s="15"/>
    </row>
    <row r="3729" spans="1:28" x14ac:dyDescent="0.3">
      <c r="A3729" s="14">
        <v>1</v>
      </c>
      <c r="B3729" s="14">
        <v>1</v>
      </c>
      <c r="C3729" s="15" t="s">
        <v>28946</v>
      </c>
      <c r="D3729" s="15" t="s">
        <v>28946</v>
      </c>
      <c r="E3729" s="15">
        <v>45514</v>
      </c>
      <c r="F3729" s="15" t="s">
        <v>28947</v>
      </c>
      <c r="G3729" s="15">
        <v>45426</v>
      </c>
      <c r="H3729" s="15">
        <v>45610</v>
      </c>
      <c r="I3729" s="15" t="s">
        <v>28948</v>
      </c>
      <c r="J3729" s="15" t="s">
        <v>28949</v>
      </c>
      <c r="K3729" s="15" t="s">
        <v>45329</v>
      </c>
      <c r="L3729" s="15" t="s">
        <v>91</v>
      </c>
      <c r="M3729" s="15" t="s">
        <v>2352</v>
      </c>
      <c r="N3729" s="14">
        <v>2018</v>
      </c>
      <c r="O3729" s="15" t="s">
        <v>28950</v>
      </c>
      <c r="P3729" s="15" t="s">
        <v>81</v>
      </c>
      <c r="Q3729" s="15" t="s">
        <v>47065</v>
      </c>
      <c r="R3729" s="15" t="s">
        <v>28951</v>
      </c>
      <c r="S3729" s="15" t="s">
        <v>28952</v>
      </c>
      <c r="T3729" s="15" t="s">
        <v>10387</v>
      </c>
      <c r="U3729" s="15" t="s">
        <v>53</v>
      </c>
      <c r="V3729" s="15" t="s">
        <v>45519</v>
      </c>
      <c r="W3729" s="15" t="s">
        <v>6921</v>
      </c>
      <c r="X3729" s="15" t="str">
        <f>_xlfn.XLOOKUP(_LOOKUP[[#This Row],[AdjusterMemberName]],_Adjuster[Adjuster Name],_Adjuster[Email],,0)</f>
        <v>AWallace@knightcompany.com</v>
      </c>
      <c r="Y3729" s="15" t="str">
        <f>_xlfn.XLOOKUP(_LOOKUP[[#This Row],[AdjusterMemberName]],_Adjuster[Adjuster Name],_Adjuster[Phone Number],,0)</f>
        <v>424-559-5734</v>
      </c>
      <c r="Z3729" s="15" t="s">
        <v>28953</v>
      </c>
      <c r="AA37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1502 Sullivan, Irvine  CA 92614</v>
      </c>
      <c r="AB3729" s="15"/>
    </row>
    <row r="3730" spans="1:28" x14ac:dyDescent="0.3">
      <c r="A3730" s="14">
        <v>1</v>
      </c>
      <c r="B3730" s="14">
        <v>1</v>
      </c>
      <c r="C3730" s="15" t="s">
        <v>18827</v>
      </c>
      <c r="D3730" s="15" t="s">
        <v>18828</v>
      </c>
      <c r="E3730" s="15">
        <v>45513</v>
      </c>
      <c r="F3730" s="15" t="s">
        <v>18829</v>
      </c>
      <c r="G3730" s="15">
        <v>45479</v>
      </c>
      <c r="H3730" s="15">
        <v>45663</v>
      </c>
      <c r="I3730" s="15" t="s">
        <v>18830</v>
      </c>
      <c r="J3730" s="15" t="s">
        <v>18831</v>
      </c>
      <c r="K3730" s="15" t="s">
        <v>45429</v>
      </c>
      <c r="L3730" s="15" t="s">
        <v>103</v>
      </c>
      <c r="M3730" s="15" t="s">
        <v>890</v>
      </c>
      <c r="N3730" s="14">
        <v>2013</v>
      </c>
      <c r="O3730" s="15" t="s">
        <v>18832</v>
      </c>
      <c r="P3730" s="15" t="s">
        <v>106</v>
      </c>
      <c r="Q3730" s="15" t="s">
        <v>47019</v>
      </c>
      <c r="R3730" s="15" t="s">
        <v>18833</v>
      </c>
      <c r="S3730" s="15" t="s">
        <v>18834</v>
      </c>
      <c r="T3730" s="15" t="s">
        <v>174</v>
      </c>
      <c r="U3730" s="15" t="s">
        <v>53</v>
      </c>
      <c r="V3730" s="15" t="s">
        <v>45400</v>
      </c>
      <c r="W3730" s="15" t="s">
        <v>3307</v>
      </c>
      <c r="X3730" s="15" t="e">
        <f>_xlfn.XLOOKUP(_LOOKUP[[#This Row],[AdjusterMemberName]],_Adjuster[Adjuster Name],_Adjuster[Email],,0)</f>
        <v>#N/A</v>
      </c>
      <c r="Y3730" s="15" t="e">
        <f>_xlfn.XLOOKUP(_LOOKUP[[#This Row],[AdjusterMemberName]],_Adjuster[Adjuster Name],_Adjuster[Phone Number],,0)</f>
        <v>#N/A</v>
      </c>
      <c r="Z3730" s="15" t="s">
        <v>18835</v>
      </c>
      <c r="AA37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857 Chestnut Ave, Los Angeles  CA 90042</v>
      </c>
      <c r="AB3730" s="15"/>
    </row>
    <row r="3731" spans="1:28" x14ac:dyDescent="0.3">
      <c r="A3731" s="14">
        <v>1</v>
      </c>
      <c r="B3731" s="14">
        <v>1</v>
      </c>
      <c r="C3731" s="15" t="s">
        <v>18842</v>
      </c>
      <c r="D3731" s="15" t="s">
        <v>18842</v>
      </c>
      <c r="E3731" s="15">
        <v>45513</v>
      </c>
      <c r="F3731" s="15" t="s">
        <v>18843</v>
      </c>
      <c r="G3731" s="15">
        <v>45442</v>
      </c>
      <c r="H3731" s="15">
        <v>45626</v>
      </c>
      <c r="I3731" s="15" t="s">
        <v>18844</v>
      </c>
      <c r="J3731" s="15" t="s">
        <v>18845</v>
      </c>
      <c r="K3731" s="15" t="s">
        <v>45330</v>
      </c>
      <c r="L3731" s="15" t="s">
        <v>128</v>
      </c>
      <c r="M3731" s="15" t="s">
        <v>129</v>
      </c>
      <c r="N3731" s="14">
        <v>2023</v>
      </c>
      <c r="O3731" s="15" t="s">
        <v>18846</v>
      </c>
      <c r="P3731" s="15" t="s">
        <v>106</v>
      </c>
      <c r="Q3731" s="15" t="s">
        <v>47079</v>
      </c>
      <c r="R3731" s="15" t="s">
        <v>2673</v>
      </c>
      <c r="S3731" s="15" t="s">
        <v>18847</v>
      </c>
      <c r="T3731" s="15" t="s">
        <v>592</v>
      </c>
      <c r="U3731" s="15" t="s">
        <v>53</v>
      </c>
      <c r="V3731" s="15" t="s">
        <v>45910</v>
      </c>
      <c r="W3731" s="15" t="s">
        <v>367</v>
      </c>
      <c r="X3731" s="15" t="str">
        <f>_xlfn.XLOOKUP(_LOOKUP[[#This Row],[AdjusterMemberName]],_Adjuster[Adjuster Name],_Adjuster[Email],,0)</f>
        <v>dHernandez4@knightcompany.com</v>
      </c>
      <c r="Y3731" s="15" t="str">
        <f>_xlfn.XLOOKUP(_LOOKUP[[#This Row],[AdjusterMemberName]],_Adjuster[Adjuster Name],_Adjuster[Phone Number],,0)</f>
        <v>323-315-7819</v>
      </c>
      <c r="Z3731" s="15" t="s">
        <v>18848</v>
      </c>
      <c r="AA37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13230 Placentia St, Hesperia  CA 92344</v>
      </c>
      <c r="AB3731" s="15"/>
    </row>
    <row r="3732" spans="1:28" x14ac:dyDescent="0.3">
      <c r="A3732" s="14">
        <v>1</v>
      </c>
      <c r="B3732" s="14">
        <v>1</v>
      </c>
      <c r="C3732" s="15" t="s">
        <v>18857</v>
      </c>
      <c r="D3732" s="15" t="s">
        <v>18858</v>
      </c>
      <c r="E3732" s="15">
        <v>45513</v>
      </c>
      <c r="F3732" s="15" t="s">
        <v>18859</v>
      </c>
      <c r="G3732" s="15">
        <v>45492</v>
      </c>
      <c r="H3732" s="15">
        <v>45676</v>
      </c>
      <c r="I3732" s="15" t="s">
        <v>18860</v>
      </c>
      <c r="J3732" s="15" t="s">
        <v>18861</v>
      </c>
      <c r="K3732" s="15" t="s">
        <v>45663</v>
      </c>
      <c r="L3732" s="15" t="s">
        <v>128</v>
      </c>
      <c r="M3732" s="15" t="s">
        <v>129</v>
      </c>
      <c r="N3732" s="14">
        <v>2012</v>
      </c>
      <c r="O3732" s="15" t="s">
        <v>18862</v>
      </c>
      <c r="P3732" s="15" t="s">
        <v>106</v>
      </c>
      <c r="Q3732" s="15" t="s">
        <v>47065</v>
      </c>
      <c r="R3732" s="15" t="s">
        <v>18863</v>
      </c>
      <c r="S3732" s="15" t="s">
        <v>18864</v>
      </c>
      <c r="T3732" s="15" t="s">
        <v>96</v>
      </c>
      <c r="U3732" s="15" t="s">
        <v>53</v>
      </c>
      <c r="V3732" s="15" t="s">
        <v>45731</v>
      </c>
      <c r="W3732" s="15" t="s">
        <v>1889</v>
      </c>
      <c r="X3732" s="15" t="e">
        <f>_xlfn.XLOOKUP(_LOOKUP[[#This Row],[AdjusterMemberName]],_Adjuster[Adjuster Name],_Adjuster[Email],,0)</f>
        <v>#N/A</v>
      </c>
      <c r="Y3732" s="15" t="e">
        <f>_xlfn.XLOOKUP(_LOOKUP[[#This Row],[AdjusterMemberName]],_Adjuster[Adjuster Name],_Adjuster[Phone Number],,0)</f>
        <v>#N/A</v>
      </c>
      <c r="Z3732" s="15" t="s">
        <v>18865</v>
      </c>
      <c r="AA37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12658 Memorial Way Apt 1178, Moreno Valley  CA 92553</v>
      </c>
      <c r="AB3732" s="15"/>
    </row>
    <row r="3733" spans="1:28" x14ac:dyDescent="0.3">
      <c r="A3733" s="14">
        <v>1</v>
      </c>
      <c r="B3733" s="14">
        <v>1</v>
      </c>
      <c r="C3733" s="15" t="s">
        <v>18888</v>
      </c>
      <c r="D3733" s="15" t="s">
        <v>18888</v>
      </c>
      <c r="E3733" s="15">
        <v>45513</v>
      </c>
      <c r="F3733" s="15" t="s">
        <v>18889</v>
      </c>
      <c r="G3733" s="15">
        <v>45487</v>
      </c>
      <c r="H3733" s="15">
        <v>45671</v>
      </c>
      <c r="I3733" s="15" t="s">
        <v>18890</v>
      </c>
      <c r="J3733" s="15" t="s">
        <v>18891</v>
      </c>
      <c r="K3733" s="15" t="s">
        <v>45327</v>
      </c>
      <c r="L3733" s="15" t="s">
        <v>103</v>
      </c>
      <c r="M3733" s="15" t="s">
        <v>1503</v>
      </c>
      <c r="N3733" s="14">
        <v>2021</v>
      </c>
      <c r="O3733" s="15" t="s">
        <v>18892</v>
      </c>
      <c r="P3733" s="15" t="s">
        <v>106</v>
      </c>
      <c r="Q3733" s="15" t="s">
        <v>47176</v>
      </c>
      <c r="R3733" s="15" t="s">
        <v>781</v>
      </c>
      <c r="S3733" s="15" t="s">
        <v>18893</v>
      </c>
      <c r="T3733" s="15" t="s">
        <v>3904</v>
      </c>
      <c r="U3733" s="15" t="s">
        <v>53</v>
      </c>
      <c r="V3733" s="15" t="s">
        <v>45821</v>
      </c>
      <c r="W3733" s="15" t="s">
        <v>1624</v>
      </c>
      <c r="X3733" s="15" t="e">
        <f>_xlfn.XLOOKUP(_LOOKUP[[#This Row],[AdjusterMemberName]],_Adjuster[Adjuster Name],_Adjuster[Email],,0)</f>
        <v>#N/A</v>
      </c>
      <c r="Y3733" s="15" t="e">
        <f>_xlfn.XLOOKUP(_LOOKUP[[#This Row],[AdjusterMemberName]],_Adjuster[Adjuster Name],_Adjuster[Phone Number],,0)</f>
        <v>#N/A</v>
      </c>
      <c r="Z3733" s="15" t="s">
        <v>18894</v>
      </c>
      <c r="AA37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858 E Ann Dr, Reedley  CA 93654</v>
      </c>
      <c r="AB3733" s="15"/>
    </row>
    <row r="3734" spans="1:28" x14ac:dyDescent="0.3">
      <c r="A3734" s="14">
        <v>1</v>
      </c>
      <c r="B3734" s="14">
        <v>1</v>
      </c>
      <c r="C3734" s="15" t="s">
        <v>18933</v>
      </c>
      <c r="D3734" s="15" t="s">
        <v>18933</v>
      </c>
      <c r="E3734" s="15">
        <v>45513</v>
      </c>
      <c r="F3734" s="15" t="s">
        <v>18934</v>
      </c>
      <c r="G3734" s="15">
        <v>45430</v>
      </c>
      <c r="H3734" s="15">
        <v>45614</v>
      </c>
      <c r="I3734" s="15" t="s">
        <v>18935</v>
      </c>
      <c r="J3734" s="15" t="s">
        <v>18936</v>
      </c>
      <c r="K3734" s="15" t="s">
        <v>45604</v>
      </c>
      <c r="L3734" s="15" t="s">
        <v>281</v>
      </c>
      <c r="M3734" s="15" t="s">
        <v>526</v>
      </c>
      <c r="N3734" s="14">
        <v>2023</v>
      </c>
      <c r="O3734" s="15" t="s">
        <v>18937</v>
      </c>
      <c r="P3734" s="15" t="s">
        <v>106</v>
      </c>
      <c r="Q3734" s="15" t="s">
        <v>47161</v>
      </c>
      <c r="R3734" s="15" t="s">
        <v>18938</v>
      </c>
      <c r="S3734" s="15" t="s">
        <v>18939</v>
      </c>
      <c r="T3734" s="15" t="s">
        <v>1120</v>
      </c>
      <c r="U3734" s="15" t="s">
        <v>53</v>
      </c>
      <c r="V3734" s="15" t="s">
        <v>45428</v>
      </c>
      <c r="W3734" s="15" t="s">
        <v>1624</v>
      </c>
      <c r="X3734" s="15" t="e">
        <f>_xlfn.XLOOKUP(_LOOKUP[[#This Row],[AdjusterMemberName]],_Adjuster[Adjuster Name],_Adjuster[Email],,0)</f>
        <v>#N/A</v>
      </c>
      <c r="Y3734" s="15" t="e">
        <f>_xlfn.XLOOKUP(_LOOKUP[[#This Row],[AdjusterMemberName]],_Adjuster[Adjuster Name],_Adjuster[Phone Number],,0)</f>
        <v>#N/A</v>
      </c>
      <c r="Z3734" s="15" t="s">
        <v>18940</v>
      </c>
      <c r="AA37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2110 S Glenwood Ave, Colton  CA 92324</v>
      </c>
      <c r="AB3734" s="15"/>
    </row>
    <row r="3735" spans="1:28" x14ac:dyDescent="0.3">
      <c r="A3735" s="14">
        <v>1</v>
      </c>
      <c r="B3735" s="14">
        <v>1</v>
      </c>
      <c r="C3735" s="15" t="s">
        <v>19075</v>
      </c>
      <c r="D3735" s="15" t="s">
        <v>19075</v>
      </c>
      <c r="E3735" s="15">
        <v>45513</v>
      </c>
      <c r="F3735" s="15" t="s">
        <v>19076</v>
      </c>
      <c r="G3735" s="15">
        <v>45489</v>
      </c>
      <c r="H3735" s="15">
        <v>45673</v>
      </c>
      <c r="I3735" s="15" t="s">
        <v>19077</v>
      </c>
      <c r="J3735" s="15" t="s">
        <v>19078</v>
      </c>
      <c r="K3735" s="15" t="s">
        <v>45329</v>
      </c>
      <c r="L3735" s="15" t="s">
        <v>103</v>
      </c>
      <c r="M3735" s="15" t="s">
        <v>1503</v>
      </c>
      <c r="N3735" s="14">
        <v>2017</v>
      </c>
      <c r="O3735" s="15" t="s">
        <v>19079</v>
      </c>
      <c r="P3735" s="15" t="s">
        <v>106</v>
      </c>
      <c r="Q3735" s="15" t="s">
        <v>47191</v>
      </c>
      <c r="R3735" s="15" t="s">
        <v>19080</v>
      </c>
      <c r="S3735" s="15" t="s">
        <v>19081</v>
      </c>
      <c r="T3735" s="15" t="s">
        <v>1067</v>
      </c>
      <c r="U3735" s="15" t="s">
        <v>53</v>
      </c>
      <c r="V3735" s="15" t="s">
        <v>46015</v>
      </c>
      <c r="W3735" s="15" t="s">
        <v>1624</v>
      </c>
      <c r="X3735" s="15" t="e">
        <f>_xlfn.XLOOKUP(_LOOKUP[[#This Row],[AdjusterMemberName]],_Adjuster[Adjuster Name],_Adjuster[Email],,0)</f>
        <v>#N/A</v>
      </c>
      <c r="Y3735" s="15" t="e">
        <f>_xlfn.XLOOKUP(_LOOKUP[[#This Row],[AdjusterMemberName]],_Adjuster[Adjuster Name],_Adjuster[Phone Number],,0)</f>
        <v>#N/A</v>
      </c>
      <c r="Z3735" s="15" t="s">
        <v>19082</v>
      </c>
      <c r="AA37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742 Delta St, San Francisco  CA 94134</v>
      </c>
      <c r="AB3735" s="15"/>
    </row>
    <row r="3736" spans="1:28" x14ac:dyDescent="0.3">
      <c r="A3736" s="14">
        <v>1</v>
      </c>
      <c r="B3736" s="14">
        <v>1</v>
      </c>
      <c r="C3736" s="15" t="s">
        <v>19179</v>
      </c>
      <c r="D3736" s="15" t="s">
        <v>19180</v>
      </c>
      <c r="E3736" s="15">
        <v>45513</v>
      </c>
      <c r="F3736" s="15" t="s">
        <v>19181</v>
      </c>
      <c r="G3736" s="15">
        <v>45363</v>
      </c>
      <c r="H3736" s="15">
        <v>45547</v>
      </c>
      <c r="I3736" s="15" t="s">
        <v>19182</v>
      </c>
      <c r="J3736" s="15" t="s">
        <v>19183</v>
      </c>
      <c r="K3736" s="15" t="s">
        <v>45327</v>
      </c>
      <c r="L3736" s="15" t="s">
        <v>430</v>
      </c>
      <c r="M3736" s="15" t="s">
        <v>19184</v>
      </c>
      <c r="N3736" s="14">
        <v>2010</v>
      </c>
      <c r="O3736" s="15" t="s">
        <v>19185</v>
      </c>
      <c r="P3736" s="15" t="s">
        <v>106</v>
      </c>
      <c r="Q3736" s="15" t="s">
        <v>47097</v>
      </c>
      <c r="R3736" s="15" t="s">
        <v>306</v>
      </c>
      <c r="S3736" s="15" t="s">
        <v>19186</v>
      </c>
      <c r="T3736" s="15" t="s">
        <v>174</v>
      </c>
      <c r="U3736" s="15" t="s">
        <v>53</v>
      </c>
      <c r="V3736" s="15" t="s">
        <v>45342</v>
      </c>
      <c r="W3736" s="15" t="s">
        <v>175</v>
      </c>
      <c r="X3736" s="15" t="e">
        <f>_xlfn.XLOOKUP(_LOOKUP[[#This Row],[AdjusterMemberName]],_Adjuster[Adjuster Name],_Adjuster[Email],,0)</f>
        <v>#N/A</v>
      </c>
      <c r="Y3736" s="15" t="e">
        <f>_xlfn.XLOOKUP(_LOOKUP[[#This Row],[AdjusterMemberName]],_Adjuster[Adjuster Name],_Adjuster[Phone Number],,0)</f>
        <v>#N/A</v>
      </c>
      <c r="Z3736" s="15" t="s">
        <v>19187</v>
      </c>
      <c r="AA37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445 W Gate Ave , Los Angeles  CA 90003</v>
      </c>
      <c r="AB3736" s="15"/>
    </row>
    <row r="3737" spans="1:28" x14ac:dyDescent="0.3">
      <c r="A3737" s="14">
        <v>1</v>
      </c>
      <c r="B3737" s="14">
        <v>1</v>
      </c>
      <c r="C3737" s="15" t="s">
        <v>19505</v>
      </c>
      <c r="D3737" s="15" t="s">
        <v>19505</v>
      </c>
      <c r="E3737" s="15">
        <v>45513</v>
      </c>
      <c r="F3737" s="15" t="s">
        <v>19506</v>
      </c>
      <c r="G3737" s="15">
        <v>45417</v>
      </c>
      <c r="H3737" s="15">
        <v>45601</v>
      </c>
      <c r="I3737" s="15" t="s">
        <v>19507</v>
      </c>
      <c r="J3737" s="15" t="s">
        <v>19508</v>
      </c>
      <c r="K3737" s="15" t="s">
        <v>45336</v>
      </c>
      <c r="L3737" s="15" t="s">
        <v>270</v>
      </c>
      <c r="M3737" s="15" t="s">
        <v>2388</v>
      </c>
      <c r="N3737" s="14">
        <v>2016</v>
      </c>
      <c r="O3737" s="15" t="s">
        <v>19509</v>
      </c>
      <c r="P3737" s="15" t="s">
        <v>106</v>
      </c>
      <c r="Q3737" s="15" t="s">
        <v>47073</v>
      </c>
      <c r="R3737" s="15" t="s">
        <v>19510</v>
      </c>
      <c r="S3737" s="15" t="s">
        <v>19511</v>
      </c>
      <c r="T3737" s="15" t="s">
        <v>1266</v>
      </c>
      <c r="U3737" s="15" t="s">
        <v>53</v>
      </c>
      <c r="V3737" s="15" t="s">
        <v>45797</v>
      </c>
      <c r="W3737" s="15" t="s">
        <v>3184</v>
      </c>
      <c r="X3737" s="15" t="str">
        <f>_xlfn.XLOOKUP(_LOOKUP[[#This Row],[AdjusterMemberName]],_Adjuster[Adjuster Name],_Adjuster[Email],,0)</f>
        <v>mQualls@knightcompany.com</v>
      </c>
      <c r="Y3737" s="15" t="str">
        <f>_xlfn.XLOOKUP(_LOOKUP[[#This Row],[AdjusterMemberName]],_Adjuster[Adjuster Name],_Adjuster[Phone Number],,0)</f>
        <v>424-559-5436</v>
      </c>
      <c r="Z3737" s="15" t="s">
        <v>19512</v>
      </c>
      <c r="AA37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11611 Long Beach Blvd, Lynwood  CA 90262</v>
      </c>
      <c r="AB3737" s="15">
        <v>45572</v>
      </c>
    </row>
    <row r="3738" spans="1:28" x14ac:dyDescent="0.3">
      <c r="A3738" s="14">
        <v>0</v>
      </c>
      <c r="B3738" s="14">
        <v>0</v>
      </c>
      <c r="C3738" s="15" t="s">
        <v>12240</v>
      </c>
      <c r="D3738" s="15" t="s">
        <v>21828</v>
      </c>
      <c r="E3738" s="15">
        <v>45513</v>
      </c>
      <c r="F3738" s="15" t="s">
        <v>21829</v>
      </c>
      <c r="G3738" s="15"/>
      <c r="H3738" s="15"/>
      <c r="I3738" s="15" t="s">
        <v>21830</v>
      </c>
      <c r="J3738" s="15" t="s">
        <v>21831</v>
      </c>
      <c r="K3738" s="15" t="s">
        <v>46179</v>
      </c>
      <c r="L3738" s="15" t="s">
        <v>21832</v>
      </c>
      <c r="M3738" s="15" t="s">
        <v>21833</v>
      </c>
      <c r="N3738" s="14">
        <v>2012</v>
      </c>
      <c r="O3738" s="15" t="s">
        <v>21834</v>
      </c>
      <c r="P3738" s="15" t="s">
        <v>106</v>
      </c>
      <c r="Q3738" s="15"/>
      <c r="R3738" s="15"/>
      <c r="S3738" s="15"/>
      <c r="T3738" s="15"/>
      <c r="U3738" s="15"/>
      <c r="V3738" s="15"/>
      <c r="W3738" s="15" t="s">
        <v>850</v>
      </c>
      <c r="X3738" s="15" t="e">
        <f>_xlfn.XLOOKUP(_LOOKUP[[#This Row],[AdjusterMemberName]],_Adjuster[Adjuster Name],_Adjuster[Email],,0)</f>
        <v>#N/A</v>
      </c>
      <c r="Y3738" s="15" t="e">
        <f>_xlfn.XLOOKUP(_LOOKUP[[#This Row],[AdjusterMemberName]],_Adjuster[Adjuster Name],_Adjuster[Phone Number],,0)</f>
        <v>#N/A</v>
      </c>
      <c r="Z3738" s="15"/>
      <c r="AA3738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3738" s="15"/>
    </row>
    <row r="3739" spans="1:28" x14ac:dyDescent="0.3">
      <c r="A3739" s="14">
        <v>1</v>
      </c>
      <c r="B3739" s="14">
        <v>1</v>
      </c>
      <c r="C3739" s="15" t="s">
        <v>25815</v>
      </c>
      <c r="D3739" s="15" t="s">
        <v>17907</v>
      </c>
      <c r="E3739" s="15">
        <v>45513</v>
      </c>
      <c r="F3739" s="15" t="s">
        <v>25816</v>
      </c>
      <c r="G3739" s="15">
        <v>45507</v>
      </c>
      <c r="H3739" s="15">
        <v>45691</v>
      </c>
      <c r="I3739" s="15" t="s">
        <v>25817</v>
      </c>
      <c r="J3739" s="15" t="s">
        <v>25818</v>
      </c>
      <c r="K3739" s="15" t="s">
        <v>46114</v>
      </c>
      <c r="L3739" s="15" t="s">
        <v>128</v>
      </c>
      <c r="M3739" s="15" t="s">
        <v>20053</v>
      </c>
      <c r="N3739" s="14">
        <v>2007</v>
      </c>
      <c r="O3739" s="15" t="s">
        <v>25819</v>
      </c>
      <c r="P3739" s="15" t="s">
        <v>81</v>
      </c>
      <c r="Q3739" s="15" t="s">
        <v>47065</v>
      </c>
      <c r="R3739" s="15" t="s">
        <v>25820</v>
      </c>
      <c r="S3739" s="15" t="s">
        <v>25821</v>
      </c>
      <c r="T3739" s="15" t="s">
        <v>308</v>
      </c>
      <c r="U3739" s="15" t="s">
        <v>53</v>
      </c>
      <c r="V3739" s="15" t="s">
        <v>45530</v>
      </c>
      <c r="W3739" s="15" t="s">
        <v>1049</v>
      </c>
      <c r="X3739" s="15" t="str">
        <f>_xlfn.XLOOKUP(_LOOKUP[[#This Row],[AdjusterMemberName]],_Adjuster[Adjuster Name],_Adjuster[Email],,0)</f>
        <v>cPenate@knightcompany.com</v>
      </c>
      <c r="Y3739" s="15" t="str">
        <f>_xlfn.XLOOKUP(_LOOKUP[[#This Row],[AdjusterMemberName]],_Adjuster[Adjuster Name],_Adjuster[Phone Number],,0)</f>
        <v>424-559-5385</v>
      </c>
      <c r="Z3739" s="15" t="s">
        <v>25822</v>
      </c>
      <c r="AA37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16790 Pondersa Ln, Riverside  CA 92504</v>
      </c>
      <c r="AB3739" s="15"/>
    </row>
    <row r="3740" spans="1:28" x14ac:dyDescent="0.3">
      <c r="A3740" s="14">
        <v>1</v>
      </c>
      <c r="B3740" s="14">
        <v>1</v>
      </c>
      <c r="C3740" s="15" t="s">
        <v>3228</v>
      </c>
      <c r="D3740" s="15" t="s">
        <v>3229</v>
      </c>
      <c r="E3740" s="15">
        <v>45512</v>
      </c>
      <c r="F3740" s="15" t="s">
        <v>18792</v>
      </c>
      <c r="G3740" s="15">
        <v>45482</v>
      </c>
      <c r="H3740" s="15">
        <v>45666</v>
      </c>
      <c r="I3740" s="15" t="s">
        <v>18793</v>
      </c>
      <c r="J3740" s="15" t="s">
        <v>18794</v>
      </c>
      <c r="K3740" s="15" t="s">
        <v>45668</v>
      </c>
      <c r="L3740" s="15" t="s">
        <v>103</v>
      </c>
      <c r="M3740" s="15" t="s">
        <v>104</v>
      </c>
      <c r="N3740" s="14">
        <v>2022</v>
      </c>
      <c r="O3740" s="15" t="s">
        <v>3233</v>
      </c>
      <c r="P3740" s="15" t="s">
        <v>106</v>
      </c>
      <c r="Q3740" s="15" t="s">
        <v>47019</v>
      </c>
      <c r="R3740" s="15" t="s">
        <v>3234</v>
      </c>
      <c r="S3740" s="15" t="s">
        <v>3235</v>
      </c>
      <c r="T3740" s="15" t="s">
        <v>2089</v>
      </c>
      <c r="U3740" s="15" t="s">
        <v>53</v>
      </c>
      <c r="V3740" s="15" t="s">
        <v>46232</v>
      </c>
      <c r="W3740" s="15" t="s">
        <v>264</v>
      </c>
      <c r="X3740" s="15" t="str">
        <f>_xlfn.XLOOKUP(_LOOKUP[[#This Row],[AdjusterMemberName]],_Adjuster[Adjuster Name],_Adjuster[Email],,0)</f>
        <v>sBonnevie@knightcompany.com</v>
      </c>
      <c r="Y3740" s="15" t="str">
        <f>_xlfn.XLOOKUP(_LOOKUP[[#This Row],[AdjusterMemberName]],_Adjuster[Adjuster Name],_Adjuster[Phone Number],,0)</f>
        <v>323-692-4064</v>
      </c>
      <c r="Z3740" s="15" t="s">
        <v>3236</v>
      </c>
      <c r="AA37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6161 Coral Pink Cir, Woodland Hills  CA 91367</v>
      </c>
      <c r="AB3740" s="15"/>
    </row>
    <row r="3741" spans="1:28" x14ac:dyDescent="0.3">
      <c r="A3741" s="14">
        <v>1</v>
      </c>
      <c r="B3741" s="14">
        <v>1</v>
      </c>
      <c r="C3741" s="15" t="s">
        <v>18812</v>
      </c>
      <c r="D3741" s="15" t="s">
        <v>18812</v>
      </c>
      <c r="E3741" s="15">
        <v>45512</v>
      </c>
      <c r="F3741" s="15" t="s">
        <v>18813</v>
      </c>
      <c r="G3741" s="15">
        <v>45392</v>
      </c>
      <c r="H3741" s="15">
        <v>45575</v>
      </c>
      <c r="I3741" s="15" t="s">
        <v>18814</v>
      </c>
      <c r="J3741" s="15" t="s">
        <v>18815</v>
      </c>
      <c r="K3741" s="15" t="s">
        <v>46140</v>
      </c>
      <c r="L3741" s="15" t="s">
        <v>441</v>
      </c>
      <c r="M3741" s="15" t="s">
        <v>2864</v>
      </c>
      <c r="N3741" s="14">
        <v>2022</v>
      </c>
      <c r="O3741" s="15" t="s">
        <v>18816</v>
      </c>
      <c r="P3741" s="15" t="s">
        <v>106</v>
      </c>
      <c r="Q3741" s="15" t="s">
        <v>47065</v>
      </c>
      <c r="R3741" s="15" t="s">
        <v>18817</v>
      </c>
      <c r="S3741" s="15" t="s">
        <v>18818</v>
      </c>
      <c r="T3741" s="15" t="s">
        <v>3838</v>
      </c>
      <c r="U3741" s="15" t="s">
        <v>53</v>
      </c>
      <c r="V3741" s="15" t="s">
        <v>45596</v>
      </c>
      <c r="W3741" s="15" t="s">
        <v>1624</v>
      </c>
      <c r="X3741" s="15" t="e">
        <f>_xlfn.XLOOKUP(_LOOKUP[[#This Row],[AdjusterMemberName]],_Adjuster[Adjuster Name],_Adjuster[Email],,0)</f>
        <v>#N/A</v>
      </c>
      <c r="Y3741" s="15" t="e">
        <f>_xlfn.XLOOKUP(_LOOKUP[[#This Row],[AdjusterMemberName]],_Adjuster[Adjuster Name],_Adjuster[Phone Number],,0)</f>
        <v>#N/A</v>
      </c>
      <c r="Z3741" s="15" t="s">
        <v>18819</v>
      </c>
      <c r="AA37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7534 Kraft Ave, North Hollywood  CA 91605</v>
      </c>
      <c r="AB3741" s="15"/>
    </row>
    <row r="3742" spans="1:28" x14ac:dyDescent="0.3">
      <c r="A3742" s="14">
        <v>1</v>
      </c>
      <c r="B3742" s="14">
        <v>1</v>
      </c>
      <c r="C3742" s="15" t="s">
        <v>18849</v>
      </c>
      <c r="D3742" s="15" t="s">
        <v>18849</v>
      </c>
      <c r="E3742" s="15">
        <v>45512</v>
      </c>
      <c r="F3742" s="15" t="s">
        <v>18850</v>
      </c>
      <c r="G3742" s="15">
        <v>45359</v>
      </c>
      <c r="H3742" s="15">
        <v>45543</v>
      </c>
      <c r="I3742" s="15" t="s">
        <v>18851</v>
      </c>
      <c r="J3742" s="15" t="s">
        <v>18852</v>
      </c>
      <c r="K3742" s="15" t="s">
        <v>46064</v>
      </c>
      <c r="L3742" s="15" t="s">
        <v>103</v>
      </c>
      <c r="M3742" s="15" t="s">
        <v>2946</v>
      </c>
      <c r="N3742" s="14">
        <v>2021</v>
      </c>
      <c r="O3742" s="15" t="s">
        <v>18853</v>
      </c>
      <c r="P3742" s="15" t="s">
        <v>106</v>
      </c>
      <c r="Q3742" s="15" t="s">
        <v>47164</v>
      </c>
      <c r="R3742" s="15" t="s">
        <v>18854</v>
      </c>
      <c r="S3742" s="15" t="s">
        <v>18855</v>
      </c>
      <c r="T3742" s="15" t="s">
        <v>3010</v>
      </c>
      <c r="U3742" s="15" t="s">
        <v>53</v>
      </c>
      <c r="V3742" s="15" t="s">
        <v>45612</v>
      </c>
      <c r="W3742" s="15" t="s">
        <v>3184</v>
      </c>
      <c r="X3742" s="15" t="str">
        <f>_xlfn.XLOOKUP(_LOOKUP[[#This Row],[AdjusterMemberName]],_Adjuster[Adjuster Name],_Adjuster[Email],,0)</f>
        <v>mQualls@knightcompany.com</v>
      </c>
      <c r="Y3742" s="15" t="str">
        <f>_xlfn.XLOOKUP(_LOOKUP[[#This Row],[AdjusterMemberName]],_Adjuster[Adjuster Name],_Adjuster[Phone Number],,0)</f>
        <v>424-559-5436</v>
      </c>
      <c r="Z3742" s="15" t="s">
        <v>18856</v>
      </c>
      <c r="AA37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7251 Milwood Ave Apt 7, Canoga Park  CA 91303</v>
      </c>
      <c r="AB3742" s="15"/>
    </row>
    <row r="3743" spans="1:28" x14ac:dyDescent="0.3">
      <c r="A3743" s="14">
        <v>1</v>
      </c>
      <c r="B3743" s="14">
        <v>1</v>
      </c>
      <c r="C3743" s="15" t="s">
        <v>18881</v>
      </c>
      <c r="D3743" s="15" t="s">
        <v>18881</v>
      </c>
      <c r="E3743" s="15">
        <v>45512</v>
      </c>
      <c r="F3743" s="15" t="s">
        <v>18882</v>
      </c>
      <c r="G3743" s="15">
        <v>45489</v>
      </c>
      <c r="H3743" s="15">
        <v>45673</v>
      </c>
      <c r="I3743" s="15" t="s">
        <v>18883</v>
      </c>
      <c r="J3743" s="15" t="s">
        <v>18884</v>
      </c>
      <c r="K3743" s="15" t="s">
        <v>45691</v>
      </c>
      <c r="L3743" s="15" t="s">
        <v>128</v>
      </c>
      <c r="M3743" s="15" t="s">
        <v>129</v>
      </c>
      <c r="N3743" s="14">
        <v>2023</v>
      </c>
      <c r="O3743" s="15" t="s">
        <v>18885</v>
      </c>
      <c r="P3743" s="15" t="s">
        <v>106</v>
      </c>
      <c r="Q3743" s="15" t="s">
        <v>47019</v>
      </c>
      <c r="R3743" s="15" t="s">
        <v>3268</v>
      </c>
      <c r="S3743" s="15" t="s">
        <v>18886</v>
      </c>
      <c r="T3743" s="15" t="s">
        <v>2533</v>
      </c>
      <c r="U3743" s="15" t="s">
        <v>53</v>
      </c>
      <c r="V3743" s="15" t="s">
        <v>45667</v>
      </c>
      <c r="W3743" s="15" t="s">
        <v>1186</v>
      </c>
      <c r="X3743" s="15" t="str">
        <f>_xlfn.XLOOKUP(_LOOKUP[[#This Row],[AdjusterMemberName]],_Adjuster[Adjuster Name],_Adjuster[Email],,0)</f>
        <v>sAkinleye@knightcompany.com</v>
      </c>
      <c r="Y3743" s="15" t="str">
        <f>_xlfn.XLOOKUP(_LOOKUP[[#This Row],[AdjusterMemberName]],_Adjuster[Adjuster Name],_Adjuster[Phone Number],,0)</f>
        <v>424-559-5280</v>
      </c>
      <c r="Z3743" s="15" t="s">
        <v>18887</v>
      </c>
      <c r="AA37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7013 Malabar St, Huntington Park  CA 90255</v>
      </c>
      <c r="AB3743" s="15"/>
    </row>
    <row r="3744" spans="1:28" x14ac:dyDescent="0.3">
      <c r="A3744" s="14">
        <v>1</v>
      </c>
      <c r="B3744" s="14">
        <v>1</v>
      </c>
      <c r="C3744" s="15" t="s">
        <v>19265</v>
      </c>
      <c r="D3744" s="15" t="s">
        <v>19266</v>
      </c>
      <c r="E3744" s="15">
        <v>45512</v>
      </c>
      <c r="F3744" s="15" t="s">
        <v>19267</v>
      </c>
      <c r="G3744" s="15">
        <v>45335</v>
      </c>
      <c r="H3744" s="15">
        <v>45517</v>
      </c>
      <c r="I3744" s="15" t="s">
        <v>19268</v>
      </c>
      <c r="J3744" s="15" t="s">
        <v>19269</v>
      </c>
      <c r="K3744" s="15" t="s">
        <v>45786</v>
      </c>
      <c r="L3744" s="15" t="s">
        <v>103</v>
      </c>
      <c r="M3744" s="15" t="s">
        <v>104</v>
      </c>
      <c r="N3744" s="14">
        <v>2022</v>
      </c>
      <c r="O3744" s="15" t="s">
        <v>19270</v>
      </c>
      <c r="P3744" s="15" t="s">
        <v>106</v>
      </c>
      <c r="Q3744" s="15" t="s">
        <v>47078</v>
      </c>
      <c r="R3744" s="15" t="s">
        <v>19271</v>
      </c>
      <c r="S3744" s="15" t="s">
        <v>19272</v>
      </c>
      <c r="T3744" s="15" t="s">
        <v>18221</v>
      </c>
      <c r="U3744" s="15" t="s">
        <v>53</v>
      </c>
      <c r="V3744" s="15" t="s">
        <v>45653</v>
      </c>
      <c r="W3744" s="15" t="s">
        <v>367</v>
      </c>
      <c r="X3744" s="15" t="str">
        <f>_xlfn.XLOOKUP(_LOOKUP[[#This Row],[AdjusterMemberName]],_Adjuster[Adjuster Name],_Adjuster[Email],,0)</f>
        <v>dHernandez4@knightcompany.com</v>
      </c>
      <c r="Y3744" s="15" t="str">
        <f>_xlfn.XLOOKUP(_LOOKUP[[#This Row],[AdjusterMemberName]],_Adjuster[Adjuster Name],_Adjuster[Phone Number],,0)</f>
        <v>323-315-7819</v>
      </c>
      <c r="Z3744" s="15" t="s">
        <v>19273</v>
      </c>
      <c r="AA37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705 Stockton Ave, Arvin  CA 93203</v>
      </c>
      <c r="AB3744" s="15"/>
    </row>
    <row r="3745" spans="1:28" x14ac:dyDescent="0.3">
      <c r="A3745" s="14">
        <v>1</v>
      </c>
      <c r="B3745" s="14">
        <v>1</v>
      </c>
      <c r="C3745" s="15" t="s">
        <v>18820</v>
      </c>
      <c r="D3745" s="15" t="s">
        <v>18820</v>
      </c>
      <c r="E3745" s="15">
        <v>45511</v>
      </c>
      <c r="F3745" s="15" t="s">
        <v>18821</v>
      </c>
      <c r="G3745" s="15">
        <v>45457</v>
      </c>
      <c r="H3745" s="15">
        <v>45640</v>
      </c>
      <c r="I3745" s="15" t="s">
        <v>18822</v>
      </c>
      <c r="J3745" s="15" t="s">
        <v>18823</v>
      </c>
      <c r="K3745" s="15" t="s">
        <v>45397</v>
      </c>
      <c r="L3745" s="15" t="s">
        <v>150</v>
      </c>
      <c r="M3745" s="15" t="s">
        <v>1849</v>
      </c>
      <c r="N3745" s="14">
        <v>2015</v>
      </c>
      <c r="O3745" s="15" t="s">
        <v>18824</v>
      </c>
      <c r="P3745" s="15" t="s">
        <v>106</v>
      </c>
      <c r="Q3745" s="15" t="s">
        <v>47081</v>
      </c>
      <c r="R3745" s="15" t="s">
        <v>3182</v>
      </c>
      <c r="S3745" s="15" t="s">
        <v>18825</v>
      </c>
      <c r="T3745" s="15" t="s">
        <v>174</v>
      </c>
      <c r="U3745" s="15" t="s">
        <v>53</v>
      </c>
      <c r="V3745" s="15" t="s">
        <v>45529</v>
      </c>
      <c r="W3745" s="15" t="s">
        <v>3307</v>
      </c>
      <c r="X3745" s="15" t="e">
        <f>_xlfn.XLOOKUP(_LOOKUP[[#This Row],[AdjusterMemberName]],_Adjuster[Adjuster Name],_Adjuster[Email],,0)</f>
        <v>#N/A</v>
      </c>
      <c r="Y3745" s="15" t="e">
        <f>_xlfn.XLOOKUP(_LOOKUP[[#This Row],[AdjusterMemberName]],_Adjuster[Adjuster Name],_Adjuster[Phone Number],,0)</f>
        <v>#N/A</v>
      </c>
      <c r="Z3745" s="15" t="s">
        <v>18826</v>
      </c>
      <c r="AA37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10516 Juniper St, Los Angeles  CA 90002</v>
      </c>
      <c r="AB3745" s="15"/>
    </row>
    <row r="3746" spans="1:28" x14ac:dyDescent="0.3">
      <c r="A3746" s="14">
        <v>1</v>
      </c>
      <c r="B3746" s="14">
        <v>1</v>
      </c>
      <c r="C3746" s="15" t="s">
        <v>19090</v>
      </c>
      <c r="D3746" s="15" t="s">
        <v>19090</v>
      </c>
      <c r="E3746" s="15">
        <v>45511</v>
      </c>
      <c r="F3746" s="15" t="s">
        <v>19091</v>
      </c>
      <c r="G3746" s="15">
        <v>45427</v>
      </c>
      <c r="H3746" s="15">
        <v>45611</v>
      </c>
      <c r="I3746" s="15" t="s">
        <v>19092</v>
      </c>
      <c r="J3746" s="15" t="s">
        <v>19093</v>
      </c>
      <c r="K3746" s="15" t="s">
        <v>45477</v>
      </c>
      <c r="L3746" s="15" t="s">
        <v>103</v>
      </c>
      <c r="M3746" s="15" t="s">
        <v>304</v>
      </c>
      <c r="N3746" s="14">
        <v>2015</v>
      </c>
      <c r="O3746" s="15" t="s">
        <v>19094</v>
      </c>
      <c r="P3746" s="15" t="s">
        <v>106</v>
      </c>
      <c r="Q3746" s="15" t="s">
        <v>47065</v>
      </c>
      <c r="R3746" s="15" t="s">
        <v>7665</v>
      </c>
      <c r="S3746" s="15" t="s">
        <v>19095</v>
      </c>
      <c r="T3746" s="15" t="s">
        <v>19096</v>
      </c>
      <c r="U3746" s="15" t="s">
        <v>53</v>
      </c>
      <c r="V3746" s="15" t="s">
        <v>45440</v>
      </c>
      <c r="W3746" s="15" t="s">
        <v>264</v>
      </c>
      <c r="X3746" s="15" t="str">
        <f>_xlfn.XLOOKUP(_LOOKUP[[#This Row],[AdjusterMemberName]],_Adjuster[Adjuster Name],_Adjuster[Email],,0)</f>
        <v>sBonnevie@knightcompany.com</v>
      </c>
      <c r="Y3746" s="15" t="str">
        <f>_xlfn.XLOOKUP(_LOOKUP[[#This Row],[AdjusterMemberName]],_Adjuster[Adjuster Name],_Adjuster[Phone Number],,0)</f>
        <v>323-692-4064</v>
      </c>
      <c r="Z3746" s="15" t="s">
        <v>19097</v>
      </c>
      <c r="AA37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10603 Olive St, Temple City  CA 91780</v>
      </c>
      <c r="AB3746" s="15"/>
    </row>
    <row r="3747" spans="1:28" x14ac:dyDescent="0.3">
      <c r="A3747" s="14">
        <v>0</v>
      </c>
      <c r="B3747" s="14">
        <v>0</v>
      </c>
      <c r="C3747" s="15" t="s">
        <v>37418</v>
      </c>
      <c r="D3747" s="15" t="s">
        <v>37419</v>
      </c>
      <c r="E3747" s="15">
        <v>45511</v>
      </c>
      <c r="F3747" s="15" t="s">
        <v>37420</v>
      </c>
      <c r="G3747" s="15"/>
      <c r="H3747" s="15"/>
      <c r="I3747" s="15" t="s">
        <v>37421</v>
      </c>
      <c r="J3747" s="15" t="s">
        <v>37422</v>
      </c>
      <c r="K3747" s="15" t="s">
        <v>45407</v>
      </c>
      <c r="L3747" s="15" t="s">
        <v>536</v>
      </c>
      <c r="M3747" s="15" t="s">
        <v>37423</v>
      </c>
      <c r="N3747" s="14">
        <v>2021</v>
      </c>
      <c r="O3747" s="15" t="s">
        <v>34607</v>
      </c>
      <c r="P3747" s="15" t="s">
        <v>106</v>
      </c>
      <c r="Q3747" s="15"/>
      <c r="R3747" s="15"/>
      <c r="S3747" s="15"/>
      <c r="T3747" s="15"/>
      <c r="U3747" s="15"/>
      <c r="V3747" s="15"/>
      <c r="W3747" s="15" t="s">
        <v>1186</v>
      </c>
      <c r="X3747" s="15" t="str">
        <f>_xlfn.XLOOKUP(_LOOKUP[[#This Row],[AdjusterMemberName]],_Adjuster[Adjuster Name],_Adjuster[Email],,0)</f>
        <v>sAkinleye@knightcompany.com</v>
      </c>
      <c r="Y3747" s="15" t="str">
        <f>_xlfn.XLOOKUP(_LOOKUP[[#This Row],[AdjusterMemberName]],_Adjuster[Adjuster Name],_Adjuster[Phone Number],,0)</f>
        <v>424-559-5280</v>
      </c>
      <c r="Z3747" s="15"/>
      <c r="AA3747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3747" s="15"/>
    </row>
    <row r="3748" spans="1:28" x14ac:dyDescent="0.3">
      <c r="A3748" s="14">
        <v>1</v>
      </c>
      <c r="B3748" s="14">
        <v>1</v>
      </c>
      <c r="C3748" s="15" t="s">
        <v>18748</v>
      </c>
      <c r="D3748" s="15" t="s">
        <v>18748</v>
      </c>
      <c r="E3748" s="15">
        <v>45510</v>
      </c>
      <c r="F3748" s="15" t="s">
        <v>18749</v>
      </c>
      <c r="G3748" s="15">
        <v>45504</v>
      </c>
      <c r="H3748" s="15">
        <v>45688</v>
      </c>
      <c r="I3748" s="15" t="s">
        <v>18750</v>
      </c>
      <c r="J3748" s="15" t="s">
        <v>18751</v>
      </c>
      <c r="K3748" s="15" t="s">
        <v>45379</v>
      </c>
      <c r="L3748" s="15" t="s">
        <v>103</v>
      </c>
      <c r="M3748" s="15" t="s">
        <v>1503</v>
      </c>
      <c r="N3748" s="14">
        <v>2020</v>
      </c>
      <c r="O3748" s="15" t="s">
        <v>18752</v>
      </c>
      <c r="P3748" s="15" t="s">
        <v>106</v>
      </c>
      <c r="Q3748" s="15" t="s">
        <v>47006</v>
      </c>
      <c r="R3748" s="15" t="s">
        <v>18753</v>
      </c>
      <c r="S3748" s="15" t="s">
        <v>18754</v>
      </c>
      <c r="T3748" s="15" t="s">
        <v>174</v>
      </c>
      <c r="U3748" s="15" t="s">
        <v>53</v>
      </c>
      <c r="V3748" s="15" t="s">
        <v>45342</v>
      </c>
      <c r="W3748" s="15" t="s">
        <v>3184</v>
      </c>
      <c r="X3748" s="15" t="str">
        <f>_xlfn.XLOOKUP(_LOOKUP[[#This Row],[AdjusterMemberName]],_Adjuster[Adjuster Name],_Adjuster[Email],,0)</f>
        <v>mQualls@knightcompany.com</v>
      </c>
      <c r="Y3748" s="15" t="str">
        <f>_xlfn.XLOOKUP(_LOOKUP[[#This Row],[AdjusterMemberName]],_Adjuster[Adjuster Name],_Adjuster[Phone Number],,0)</f>
        <v>424-559-5436</v>
      </c>
      <c r="Z3748" s="15" t="s">
        <v>18755</v>
      </c>
      <c r="AA37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 W 91Th Street, Los Angeles  CA 90003</v>
      </c>
      <c r="AB3748" s="15">
        <v>45598</v>
      </c>
    </row>
    <row r="3749" spans="1:28" x14ac:dyDescent="0.3">
      <c r="A3749" s="14">
        <v>1</v>
      </c>
      <c r="B3749" s="14">
        <v>1</v>
      </c>
      <c r="C3749" s="15" t="s">
        <v>18756</v>
      </c>
      <c r="D3749" s="15" t="s">
        <v>18757</v>
      </c>
      <c r="E3749" s="15">
        <v>45510</v>
      </c>
      <c r="F3749" s="15" t="s">
        <v>18758</v>
      </c>
      <c r="G3749" s="15">
        <v>45378</v>
      </c>
      <c r="H3749" s="15">
        <v>45562</v>
      </c>
      <c r="I3749" s="15" t="s">
        <v>18759</v>
      </c>
      <c r="J3749" s="15" t="s">
        <v>18760</v>
      </c>
      <c r="K3749" s="15" t="s">
        <v>45752</v>
      </c>
      <c r="L3749" s="15" t="s">
        <v>441</v>
      </c>
      <c r="M3749" s="15" t="s">
        <v>2864</v>
      </c>
      <c r="N3749" s="14">
        <v>2021</v>
      </c>
      <c r="O3749" s="15" t="s">
        <v>18761</v>
      </c>
      <c r="P3749" s="15" t="s">
        <v>106</v>
      </c>
      <c r="Q3749" s="15" t="s">
        <v>47079</v>
      </c>
      <c r="R3749" s="15" t="s">
        <v>18762</v>
      </c>
      <c r="S3749" s="15" t="s">
        <v>18763</v>
      </c>
      <c r="T3749" s="15" t="s">
        <v>3342</v>
      </c>
      <c r="U3749" s="15" t="s">
        <v>53</v>
      </c>
      <c r="V3749" s="15" t="s">
        <v>45720</v>
      </c>
      <c r="W3749" s="15" t="s">
        <v>367</v>
      </c>
      <c r="X3749" s="15" t="str">
        <f>_xlfn.XLOOKUP(_LOOKUP[[#This Row],[AdjusterMemberName]],_Adjuster[Adjuster Name],_Adjuster[Email],,0)</f>
        <v>dHernandez4@knightcompany.com</v>
      </c>
      <c r="Y3749" s="15" t="str">
        <f>_xlfn.XLOOKUP(_LOOKUP[[#This Row],[AdjusterMemberName]],_Adjuster[Adjuster Name],_Adjuster[Phone Number],,0)</f>
        <v>323-315-7819</v>
      </c>
      <c r="Z3749" s="15" t="s">
        <v>18764</v>
      </c>
      <c r="AA37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6050 Pedley Rd, Jurupa Valley  CA 92509</v>
      </c>
      <c r="AB3749" s="15"/>
    </row>
    <row r="3750" spans="1:28" x14ac:dyDescent="0.3">
      <c r="A3750" s="14">
        <v>1</v>
      </c>
      <c r="B3750" s="14">
        <v>1</v>
      </c>
      <c r="C3750" s="15" t="s">
        <v>18804</v>
      </c>
      <c r="D3750" s="15" t="s">
        <v>18804</v>
      </c>
      <c r="E3750" s="15">
        <v>45510</v>
      </c>
      <c r="F3750" s="15" t="s">
        <v>18805</v>
      </c>
      <c r="G3750" s="15">
        <v>45487</v>
      </c>
      <c r="H3750" s="15">
        <v>45671</v>
      </c>
      <c r="I3750" s="15" t="s">
        <v>18806</v>
      </c>
      <c r="J3750" s="15" t="s">
        <v>18807</v>
      </c>
      <c r="K3750" s="15" t="s">
        <v>45354</v>
      </c>
      <c r="L3750" s="15" t="s">
        <v>128</v>
      </c>
      <c r="M3750" s="15" t="s">
        <v>129</v>
      </c>
      <c r="N3750" s="14">
        <v>2024</v>
      </c>
      <c r="O3750" s="15" t="s">
        <v>18808</v>
      </c>
      <c r="P3750" s="15" t="s">
        <v>106</v>
      </c>
      <c r="Q3750" s="15" t="s">
        <v>47073</v>
      </c>
      <c r="R3750" s="15" t="s">
        <v>18809</v>
      </c>
      <c r="S3750" s="15" t="s">
        <v>18810</v>
      </c>
      <c r="T3750" s="15" t="s">
        <v>8829</v>
      </c>
      <c r="U3750" s="15" t="s">
        <v>53</v>
      </c>
      <c r="V3750" s="15" t="s">
        <v>45631</v>
      </c>
      <c r="W3750" s="15" t="s">
        <v>264</v>
      </c>
      <c r="X3750" s="15" t="str">
        <f>_xlfn.XLOOKUP(_LOOKUP[[#This Row],[AdjusterMemberName]],_Adjuster[Adjuster Name],_Adjuster[Email],,0)</f>
        <v>sBonnevie@knightcompany.com</v>
      </c>
      <c r="Y3750" s="15" t="str">
        <f>_xlfn.XLOOKUP(_LOOKUP[[#This Row],[AdjusterMemberName]],_Adjuster[Adjuster Name],_Adjuster[Phone Number],,0)</f>
        <v>323-692-4064</v>
      </c>
      <c r="Z3750" s="15" t="s">
        <v>18811</v>
      </c>
      <c r="AA37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17331 Chatsworth St Apt 1, Granada Hills  CA 91344</v>
      </c>
      <c r="AB3750" s="15"/>
    </row>
    <row r="3751" spans="1:28" x14ac:dyDescent="0.3">
      <c r="A3751" s="14">
        <v>1</v>
      </c>
      <c r="B3751" s="14">
        <v>1</v>
      </c>
      <c r="C3751" s="15" t="s">
        <v>19462</v>
      </c>
      <c r="D3751" s="15" t="s">
        <v>19463</v>
      </c>
      <c r="E3751" s="15">
        <v>45510</v>
      </c>
      <c r="F3751" s="15" t="s">
        <v>19464</v>
      </c>
      <c r="G3751" s="15">
        <v>45442</v>
      </c>
      <c r="H3751" s="15">
        <v>45626</v>
      </c>
      <c r="I3751" s="15" t="s">
        <v>19465</v>
      </c>
      <c r="J3751" s="15" t="s">
        <v>19466</v>
      </c>
      <c r="K3751" s="15" t="s">
        <v>45640</v>
      </c>
      <c r="L3751" s="15" t="s">
        <v>128</v>
      </c>
      <c r="M3751" s="15" t="s">
        <v>170</v>
      </c>
      <c r="N3751" s="14">
        <v>2020</v>
      </c>
      <c r="O3751" s="15" t="s">
        <v>19467</v>
      </c>
      <c r="P3751" s="15" t="s">
        <v>106</v>
      </c>
      <c r="Q3751" s="15" t="s">
        <v>47120</v>
      </c>
      <c r="R3751" s="15" t="s">
        <v>19468</v>
      </c>
      <c r="S3751" s="15" t="s">
        <v>19469</v>
      </c>
      <c r="T3751" s="15" t="s">
        <v>2958</v>
      </c>
      <c r="U3751" s="15" t="s">
        <v>53</v>
      </c>
      <c r="V3751" s="15" t="s">
        <v>46284</v>
      </c>
      <c r="W3751" s="15" t="s">
        <v>175</v>
      </c>
      <c r="X3751" s="15" t="e">
        <f>_xlfn.XLOOKUP(_LOOKUP[[#This Row],[AdjusterMemberName]],_Adjuster[Adjuster Name],_Adjuster[Email],,0)</f>
        <v>#N/A</v>
      </c>
      <c r="Y3751" s="15" t="e">
        <f>_xlfn.XLOOKUP(_LOOKUP[[#This Row],[AdjusterMemberName]],_Adjuster[Adjuster Name],_Adjuster[Phone Number],,0)</f>
        <v>#N/A</v>
      </c>
      <c r="Z3751" s="15" t="s">
        <v>19470</v>
      </c>
      <c r="AA37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427 Thrush Dr, Patterson  CA 95363</v>
      </c>
      <c r="AB3751" s="15"/>
    </row>
    <row r="3752" spans="1:28" x14ac:dyDescent="0.3">
      <c r="A3752" s="14">
        <v>1</v>
      </c>
      <c r="B3752" s="14">
        <v>1</v>
      </c>
      <c r="C3752" s="15" t="s">
        <v>19911</v>
      </c>
      <c r="D3752" s="15" t="s">
        <v>19911</v>
      </c>
      <c r="E3752" s="15">
        <v>45510</v>
      </c>
      <c r="F3752" s="15" t="s">
        <v>19912</v>
      </c>
      <c r="G3752" s="15">
        <v>45488</v>
      </c>
      <c r="H3752" s="15">
        <v>45672</v>
      </c>
      <c r="I3752" s="15" t="s">
        <v>19913</v>
      </c>
      <c r="J3752" s="15" t="s">
        <v>19914</v>
      </c>
      <c r="K3752" s="15" t="s">
        <v>45856</v>
      </c>
      <c r="L3752" s="15" t="s">
        <v>25</v>
      </c>
      <c r="M3752" s="15" t="s">
        <v>79</v>
      </c>
      <c r="N3752" s="14">
        <v>2017</v>
      </c>
      <c r="O3752" s="15" t="s">
        <v>19915</v>
      </c>
      <c r="P3752" s="15" t="s">
        <v>106</v>
      </c>
      <c r="Q3752" s="15" t="s">
        <v>47006</v>
      </c>
      <c r="R3752" s="15" t="s">
        <v>1745</v>
      </c>
      <c r="S3752" s="15" t="s">
        <v>19916</v>
      </c>
      <c r="T3752" s="15" t="s">
        <v>122</v>
      </c>
      <c r="U3752" s="15" t="s">
        <v>53</v>
      </c>
      <c r="V3752" s="15" t="s">
        <v>45548</v>
      </c>
      <c r="W3752" s="15" t="s">
        <v>264</v>
      </c>
      <c r="X3752" s="15" t="str">
        <f>_xlfn.XLOOKUP(_LOOKUP[[#This Row],[AdjusterMemberName]],_Adjuster[Adjuster Name],_Adjuster[Email],,0)</f>
        <v>sBonnevie@knightcompany.com</v>
      </c>
      <c r="Y3752" s="15" t="str">
        <f>_xlfn.XLOOKUP(_LOOKUP[[#This Row],[AdjusterMemberName]],_Adjuster[Adjuster Name],_Adjuster[Phone Number],,0)</f>
        <v>323-692-4064</v>
      </c>
      <c r="Z3752" s="15" t="s">
        <v>19917</v>
      </c>
      <c r="AA37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1920 E Florida Ave Spc 9, Hemet  CA 92544</v>
      </c>
      <c r="AB3752" s="15"/>
    </row>
    <row r="3753" spans="1:28" x14ac:dyDescent="0.3">
      <c r="A3753" s="14">
        <v>1</v>
      </c>
      <c r="B3753" s="14">
        <v>1</v>
      </c>
      <c r="C3753" s="15" t="s">
        <v>18613</v>
      </c>
      <c r="D3753" s="15" t="s">
        <v>18614</v>
      </c>
      <c r="E3753" s="15">
        <v>45509</v>
      </c>
      <c r="F3753" s="15" t="s">
        <v>18615</v>
      </c>
      <c r="G3753" s="15">
        <v>45369</v>
      </c>
      <c r="H3753" s="15">
        <v>45553</v>
      </c>
      <c r="I3753" s="15" t="s">
        <v>18616</v>
      </c>
      <c r="J3753" s="15" t="s">
        <v>18617</v>
      </c>
      <c r="K3753" s="15" t="s">
        <v>45434</v>
      </c>
      <c r="L3753" s="15" t="s">
        <v>281</v>
      </c>
      <c r="M3753" s="15" t="s">
        <v>8183</v>
      </c>
      <c r="N3753" s="14">
        <v>2022</v>
      </c>
      <c r="O3753" s="15" t="s">
        <v>18618</v>
      </c>
      <c r="P3753" s="15" t="s">
        <v>106</v>
      </c>
      <c r="Q3753" s="15" t="s">
        <v>47065</v>
      </c>
      <c r="R3753" s="15" t="s">
        <v>18619</v>
      </c>
      <c r="S3753" s="15" t="s">
        <v>18620</v>
      </c>
      <c r="T3753" s="15" t="s">
        <v>308</v>
      </c>
      <c r="U3753" s="15" t="s">
        <v>53</v>
      </c>
      <c r="V3753" s="15" t="s">
        <v>45432</v>
      </c>
      <c r="W3753" s="15" t="s">
        <v>850</v>
      </c>
      <c r="X3753" s="15" t="e">
        <f>_xlfn.XLOOKUP(_LOOKUP[[#This Row],[AdjusterMemberName]],_Adjuster[Adjuster Name],_Adjuster[Email],,0)</f>
        <v>#N/A</v>
      </c>
      <c r="Y3753" s="15" t="e">
        <f>_xlfn.XLOOKUP(_LOOKUP[[#This Row],[AdjusterMemberName]],_Adjuster[Adjuster Name],_Adjuster[Phone Number],,0)</f>
        <v>#N/A</v>
      </c>
      <c r="Z3753" s="15" t="s">
        <v>18621</v>
      </c>
      <c r="AA37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2845 Roncador Pl, Riverside  CA 92503</v>
      </c>
      <c r="AB3753" s="15"/>
    </row>
    <row r="3754" spans="1:28" x14ac:dyDescent="0.3">
      <c r="A3754" s="14">
        <v>1</v>
      </c>
      <c r="B3754" s="14">
        <v>1</v>
      </c>
      <c r="C3754" s="15" t="s">
        <v>18622</v>
      </c>
      <c r="D3754" s="15" t="s">
        <v>18622</v>
      </c>
      <c r="E3754" s="15">
        <v>45509</v>
      </c>
      <c r="F3754" s="15" t="s">
        <v>18623</v>
      </c>
      <c r="G3754" s="15">
        <v>45390</v>
      </c>
      <c r="H3754" s="15">
        <v>45573</v>
      </c>
      <c r="I3754" s="15" t="s">
        <v>18624</v>
      </c>
      <c r="J3754" s="15" t="s">
        <v>18625</v>
      </c>
      <c r="K3754" s="15" t="s">
        <v>45578</v>
      </c>
      <c r="L3754" s="15" t="s">
        <v>314</v>
      </c>
      <c r="M3754" s="15" t="s">
        <v>1409</v>
      </c>
      <c r="N3754" s="14">
        <v>2022</v>
      </c>
      <c r="O3754" s="15" t="s">
        <v>18626</v>
      </c>
      <c r="P3754" s="15" t="s">
        <v>106</v>
      </c>
      <c r="Q3754" s="15" t="s">
        <v>47006</v>
      </c>
      <c r="R3754" s="15" t="s">
        <v>18627</v>
      </c>
      <c r="S3754" s="15" t="s">
        <v>18628</v>
      </c>
      <c r="T3754" s="15" t="s">
        <v>530</v>
      </c>
      <c r="U3754" s="15" t="s">
        <v>53</v>
      </c>
      <c r="V3754" s="15" t="s">
        <v>45603</v>
      </c>
      <c r="W3754" s="15" t="s">
        <v>54</v>
      </c>
      <c r="X3754" s="15" t="str">
        <f>_xlfn.XLOOKUP(_LOOKUP[[#This Row],[AdjusterMemberName]],_Adjuster[Adjuster Name],_Adjuster[Email],,0)</f>
        <v>JRubalcava@knightcompany.com</v>
      </c>
      <c r="Y3754" s="15" t="str">
        <f>_xlfn.XLOOKUP(_LOOKUP[[#This Row],[AdjusterMemberName]],_Adjuster[Adjuster Name],_Adjuster[Phone Number],,0)</f>
        <v>424-559-5420</v>
      </c>
      <c r="Z3754" s="15" t="s">
        <v>18629</v>
      </c>
      <c r="AA37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15828 Jasmine St, Victorville  CA 92395</v>
      </c>
      <c r="AB3754" s="15"/>
    </row>
    <row r="3755" spans="1:28" x14ac:dyDescent="0.3">
      <c r="A3755" s="14">
        <v>1</v>
      </c>
      <c r="B3755" s="14">
        <v>1</v>
      </c>
      <c r="C3755" s="15" t="s">
        <v>18669</v>
      </c>
      <c r="D3755" s="15" t="s">
        <v>18670</v>
      </c>
      <c r="E3755" s="15">
        <v>45509</v>
      </c>
      <c r="F3755" s="15" t="s">
        <v>18671</v>
      </c>
      <c r="G3755" s="15">
        <v>45415</v>
      </c>
      <c r="H3755" s="15">
        <v>45599</v>
      </c>
      <c r="I3755" s="15" t="s">
        <v>18672</v>
      </c>
      <c r="J3755" s="15" t="s">
        <v>18673</v>
      </c>
      <c r="K3755" s="15" t="s">
        <v>45399</v>
      </c>
      <c r="L3755" s="15" t="s">
        <v>281</v>
      </c>
      <c r="M3755" s="15" t="s">
        <v>1106</v>
      </c>
      <c r="N3755" s="14">
        <v>2018</v>
      </c>
      <c r="O3755" s="15" t="s">
        <v>18674</v>
      </c>
      <c r="P3755" s="15" t="s">
        <v>106</v>
      </c>
      <c r="Q3755" s="15" t="s">
        <v>47061</v>
      </c>
      <c r="R3755" s="15" t="s">
        <v>2110</v>
      </c>
      <c r="S3755" s="15" t="s">
        <v>18675</v>
      </c>
      <c r="T3755" s="15" t="s">
        <v>530</v>
      </c>
      <c r="U3755" s="15" t="s">
        <v>53</v>
      </c>
      <c r="V3755" s="15" t="s">
        <v>45858</v>
      </c>
      <c r="W3755" s="15" t="s">
        <v>1186</v>
      </c>
      <c r="X3755" s="15" t="str">
        <f>_xlfn.XLOOKUP(_LOOKUP[[#This Row],[AdjusterMemberName]],_Adjuster[Adjuster Name],_Adjuster[Email],,0)</f>
        <v>sAkinleye@knightcompany.com</v>
      </c>
      <c r="Y3755" s="15" t="str">
        <f>_xlfn.XLOOKUP(_LOOKUP[[#This Row],[AdjusterMemberName]],_Adjuster[Adjuster Name],_Adjuster[Phone Number],,0)</f>
        <v>424-559-5280</v>
      </c>
      <c r="Z3755" s="15" t="s">
        <v>18676</v>
      </c>
      <c r="AA37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8767 Del Rosa Rd, Victorville  CA 92392</v>
      </c>
      <c r="AB3755" s="15"/>
    </row>
    <row r="3756" spans="1:28" x14ac:dyDescent="0.3">
      <c r="A3756" s="14">
        <v>1</v>
      </c>
      <c r="B3756" s="14">
        <v>1</v>
      </c>
      <c r="C3756" s="15" t="s">
        <v>2775</v>
      </c>
      <c r="D3756" s="15" t="s">
        <v>2775</v>
      </c>
      <c r="E3756" s="15">
        <v>45509</v>
      </c>
      <c r="F3756" s="15" t="s">
        <v>18686</v>
      </c>
      <c r="G3756" s="15">
        <v>45358</v>
      </c>
      <c r="H3756" s="15">
        <v>45542</v>
      </c>
      <c r="I3756" s="15" t="s">
        <v>18687</v>
      </c>
      <c r="J3756" s="15" t="s">
        <v>18688</v>
      </c>
      <c r="K3756" s="15" t="s">
        <v>45332</v>
      </c>
      <c r="L3756" s="15" t="s">
        <v>314</v>
      </c>
      <c r="M3756" s="15" t="s">
        <v>1409</v>
      </c>
      <c r="N3756" s="14">
        <v>2015</v>
      </c>
      <c r="O3756" s="15" t="s">
        <v>2779</v>
      </c>
      <c r="P3756" s="15" t="s">
        <v>106</v>
      </c>
      <c r="Q3756" s="15" t="s">
        <v>47061</v>
      </c>
      <c r="R3756" s="15" t="s">
        <v>2780</v>
      </c>
      <c r="S3756" s="15" t="s">
        <v>2781</v>
      </c>
      <c r="T3756" s="15" t="s">
        <v>530</v>
      </c>
      <c r="U3756" s="15" t="s">
        <v>53</v>
      </c>
      <c r="V3756" s="15" t="s">
        <v>45462</v>
      </c>
      <c r="W3756" s="15" t="s">
        <v>264</v>
      </c>
      <c r="X3756" s="15" t="str">
        <f>_xlfn.XLOOKUP(_LOOKUP[[#This Row],[AdjusterMemberName]],_Adjuster[Adjuster Name],_Adjuster[Email],,0)</f>
        <v>sBonnevie@knightcompany.com</v>
      </c>
      <c r="Y3756" s="15" t="str">
        <f>_xlfn.XLOOKUP(_LOOKUP[[#This Row],[AdjusterMemberName]],_Adjuster[Adjuster Name],_Adjuster[Phone Number],,0)</f>
        <v>323-692-4064</v>
      </c>
      <c r="Z3756" s="15" t="s">
        <v>2782</v>
      </c>
      <c r="AA37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15449 Morada Rd Apt A, Victorville  CA 92394</v>
      </c>
      <c r="AB3756" s="15">
        <v>45534</v>
      </c>
    </row>
    <row r="3757" spans="1:28" x14ac:dyDescent="0.3">
      <c r="A3757" s="14">
        <v>1</v>
      </c>
      <c r="B3757" s="14">
        <v>1</v>
      </c>
      <c r="C3757" s="15" t="s">
        <v>18697</v>
      </c>
      <c r="D3757" s="15" t="s">
        <v>18697</v>
      </c>
      <c r="E3757" s="15">
        <v>45509</v>
      </c>
      <c r="F3757" s="15" t="s">
        <v>18698</v>
      </c>
      <c r="G3757" s="15">
        <v>45468</v>
      </c>
      <c r="H3757" s="15">
        <v>45651</v>
      </c>
      <c r="I3757" s="15" t="s">
        <v>18699</v>
      </c>
      <c r="J3757" s="15" t="s">
        <v>18700</v>
      </c>
      <c r="K3757" s="15" t="s">
        <v>45373</v>
      </c>
      <c r="L3757" s="15" t="s">
        <v>139</v>
      </c>
      <c r="M3757" s="15" t="s">
        <v>18701</v>
      </c>
      <c r="N3757" s="14">
        <v>1994</v>
      </c>
      <c r="O3757" s="15" t="s">
        <v>18702</v>
      </c>
      <c r="P3757" s="15" t="s">
        <v>106</v>
      </c>
      <c r="Q3757" s="15" t="s">
        <v>47061</v>
      </c>
      <c r="R3757" s="15" t="s">
        <v>18703</v>
      </c>
      <c r="S3757" s="15" t="s">
        <v>18704</v>
      </c>
      <c r="T3757" s="15" t="s">
        <v>811</v>
      </c>
      <c r="U3757" s="15" t="s">
        <v>53</v>
      </c>
      <c r="V3757" s="15" t="s">
        <v>45837</v>
      </c>
      <c r="W3757" s="15" t="s">
        <v>264</v>
      </c>
      <c r="X3757" s="15" t="str">
        <f>_xlfn.XLOOKUP(_LOOKUP[[#This Row],[AdjusterMemberName]],_Adjuster[Adjuster Name],_Adjuster[Email],,0)</f>
        <v>sBonnevie@knightcompany.com</v>
      </c>
      <c r="Y3757" s="15" t="str">
        <f>_xlfn.XLOOKUP(_LOOKUP[[#This Row],[AdjusterMemberName]],_Adjuster[Adjuster Name],_Adjuster[Phone Number],,0)</f>
        <v>323-692-4064</v>
      </c>
      <c r="Z3757" s="15" t="s">
        <v>18705</v>
      </c>
      <c r="AA37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4253 N Webster Ave, Perris  CA 92571</v>
      </c>
      <c r="AB3757" s="15"/>
    </row>
    <row r="3758" spans="1:28" x14ac:dyDescent="0.3">
      <c r="A3758" s="14">
        <v>1</v>
      </c>
      <c r="B3758" s="14">
        <v>1</v>
      </c>
      <c r="C3758" s="15" t="s">
        <v>20767</v>
      </c>
      <c r="D3758" s="15" t="s">
        <v>20767</v>
      </c>
      <c r="E3758" s="15">
        <v>45509</v>
      </c>
      <c r="F3758" s="15" t="s">
        <v>20768</v>
      </c>
      <c r="G3758" s="15">
        <v>45497</v>
      </c>
      <c r="H3758" s="15">
        <v>45681</v>
      </c>
      <c r="I3758" s="15" t="s">
        <v>20769</v>
      </c>
      <c r="J3758" s="15" t="s">
        <v>20770</v>
      </c>
      <c r="K3758" s="15" t="s">
        <v>45332</v>
      </c>
      <c r="L3758" s="15" t="s">
        <v>536</v>
      </c>
      <c r="M3758" s="15" t="s">
        <v>4479</v>
      </c>
      <c r="N3758" s="14">
        <v>2014</v>
      </c>
      <c r="O3758" s="15" t="s">
        <v>20771</v>
      </c>
      <c r="P3758" s="15" t="s">
        <v>106</v>
      </c>
      <c r="Q3758" s="15" t="s">
        <v>47061</v>
      </c>
      <c r="R3758" s="15" t="s">
        <v>20772</v>
      </c>
      <c r="S3758" s="15" t="s">
        <v>20773</v>
      </c>
      <c r="T3758" s="15" t="s">
        <v>4707</v>
      </c>
      <c r="U3758" s="15" t="s">
        <v>53</v>
      </c>
      <c r="V3758" s="15" t="s">
        <v>46351</v>
      </c>
      <c r="W3758" s="15" t="s">
        <v>367</v>
      </c>
      <c r="X3758" s="15" t="str">
        <f>_xlfn.XLOOKUP(_LOOKUP[[#This Row],[AdjusterMemberName]],_Adjuster[Adjuster Name],_Adjuster[Email],,0)</f>
        <v>dHernandez4@knightcompany.com</v>
      </c>
      <c r="Y3758" s="15" t="str">
        <f>_xlfn.XLOOKUP(_LOOKUP[[#This Row],[AdjusterMemberName]],_Adjuster[Adjuster Name],_Adjuster[Phone Number],,0)</f>
        <v>323-315-7819</v>
      </c>
      <c r="Z3758" s="15" t="s">
        <v>20774</v>
      </c>
      <c r="AA37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26571 Normandale Dr Apt 2D, Lake Forest  CA 92630</v>
      </c>
      <c r="AB3758" s="15"/>
    </row>
    <row r="3759" spans="1:28" x14ac:dyDescent="0.3">
      <c r="A3759" s="14">
        <v>1</v>
      </c>
      <c r="B3759" s="14">
        <v>1</v>
      </c>
      <c r="C3759" s="15" t="s">
        <v>21749</v>
      </c>
      <c r="D3759" s="15" t="s">
        <v>21750</v>
      </c>
      <c r="E3759" s="15">
        <v>45509</v>
      </c>
      <c r="F3759" s="15" t="s">
        <v>21751</v>
      </c>
      <c r="G3759" s="15">
        <v>45509</v>
      </c>
      <c r="H3759" s="15">
        <v>45693</v>
      </c>
      <c r="I3759" s="15" t="s">
        <v>21752</v>
      </c>
      <c r="J3759" s="15" t="s">
        <v>21753</v>
      </c>
      <c r="K3759" s="15" t="s">
        <v>45703</v>
      </c>
      <c r="L3759" s="15" t="s">
        <v>128</v>
      </c>
      <c r="M3759" s="15" t="s">
        <v>129</v>
      </c>
      <c r="N3759" s="14">
        <v>2023</v>
      </c>
      <c r="O3759" s="15" t="s">
        <v>21754</v>
      </c>
      <c r="P3759" s="15" t="s">
        <v>106</v>
      </c>
      <c r="Q3759" s="15" t="s">
        <v>47164</v>
      </c>
      <c r="R3759" s="15" t="s">
        <v>1928</v>
      </c>
      <c r="S3759" s="15" t="s">
        <v>21755</v>
      </c>
      <c r="T3759" s="15" t="s">
        <v>174</v>
      </c>
      <c r="U3759" s="15" t="s">
        <v>53</v>
      </c>
      <c r="V3759" s="15" t="s">
        <v>45819</v>
      </c>
      <c r="W3759" s="15" t="s">
        <v>1357</v>
      </c>
      <c r="X3759" s="15" t="str">
        <f>_xlfn.XLOOKUP(_LOOKUP[[#This Row],[AdjusterMemberName]],_Adjuster[Adjuster Name],_Adjuster[Email],,0)</f>
        <v>jRivera1@knightcompany.com</v>
      </c>
      <c r="Y3759" s="15" t="str">
        <f>_xlfn.XLOOKUP(_LOOKUP[[#This Row],[AdjusterMemberName]],_Adjuster[Adjuster Name],_Adjuster[Phone Number],,0)</f>
        <v>424-559-5239</v>
      </c>
      <c r="Z3759" s="15" t="s">
        <v>21756</v>
      </c>
      <c r="AA37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954 S Kern Ave, Los Angeles  CA 90022</v>
      </c>
      <c r="AB3759" s="15"/>
    </row>
    <row r="3760" spans="1:28" x14ac:dyDescent="0.3">
      <c r="A3760" s="14">
        <v>1</v>
      </c>
      <c r="B3760" s="14">
        <v>1</v>
      </c>
      <c r="C3760" s="15" t="s">
        <v>29527</v>
      </c>
      <c r="D3760" s="15" t="s">
        <v>29528</v>
      </c>
      <c r="E3760" s="15">
        <v>45509</v>
      </c>
      <c r="F3760" s="15" t="s">
        <v>29529</v>
      </c>
      <c r="G3760" s="15">
        <v>45373</v>
      </c>
      <c r="H3760" s="15">
        <v>45557</v>
      </c>
      <c r="I3760" s="15" t="s">
        <v>29530</v>
      </c>
      <c r="J3760" s="15" t="s">
        <v>9130</v>
      </c>
      <c r="K3760" s="15" t="s">
        <v>45341</v>
      </c>
      <c r="L3760" s="15" t="s">
        <v>128</v>
      </c>
      <c r="M3760" s="15" t="s">
        <v>1064</v>
      </c>
      <c r="N3760" s="14">
        <v>2003</v>
      </c>
      <c r="O3760" s="15" t="s">
        <v>29531</v>
      </c>
      <c r="P3760" s="15" t="s">
        <v>106</v>
      </c>
      <c r="Q3760" s="15" t="s">
        <v>47061</v>
      </c>
      <c r="R3760" s="15" t="s">
        <v>11753</v>
      </c>
      <c r="S3760" s="15" t="s">
        <v>29532</v>
      </c>
      <c r="T3760" s="15" t="s">
        <v>164</v>
      </c>
      <c r="U3760" s="15" t="s">
        <v>53</v>
      </c>
      <c r="V3760" s="15" t="s">
        <v>45804</v>
      </c>
      <c r="W3760" s="15" t="s">
        <v>1544</v>
      </c>
      <c r="X3760" s="15" t="str">
        <f>_xlfn.XLOOKUP(_LOOKUP[[#This Row],[AdjusterMemberName]],_Adjuster[Adjuster Name],_Adjuster[Email],,0)</f>
        <v>CRodriguez5@knightcompany.com</v>
      </c>
      <c r="Y3760" s="15" t="str">
        <f>_xlfn.XLOOKUP(_LOOKUP[[#This Row],[AdjusterMemberName]],_Adjuster[Adjuster Name],_Adjuster[Phone Number],,0)</f>
        <v>323-456-1708</v>
      </c>
      <c r="Z3760" s="15" t="s">
        <v>29533</v>
      </c>
      <c r="AA37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1223 E Michigan Ave, Fresno  CA 93704</v>
      </c>
      <c r="AB3760" s="15"/>
    </row>
    <row r="3761" spans="1:28" x14ac:dyDescent="0.3">
      <c r="A3761" s="14">
        <v>1</v>
      </c>
      <c r="B3761" s="14">
        <v>1</v>
      </c>
      <c r="C3761" s="15" t="s">
        <v>18637</v>
      </c>
      <c r="D3761" s="15" t="s">
        <v>18637</v>
      </c>
      <c r="E3761" s="15">
        <v>45508</v>
      </c>
      <c r="F3761" s="15" t="s">
        <v>18638</v>
      </c>
      <c r="G3761" s="15">
        <v>45338</v>
      </c>
      <c r="H3761" s="15">
        <v>45520</v>
      </c>
      <c r="I3761" s="15" t="s">
        <v>18639</v>
      </c>
      <c r="J3761" s="15" t="s">
        <v>18640</v>
      </c>
      <c r="K3761" s="15" t="s">
        <v>45847</v>
      </c>
      <c r="L3761" s="15" t="s">
        <v>128</v>
      </c>
      <c r="M3761" s="15" t="s">
        <v>170</v>
      </c>
      <c r="N3761" s="14">
        <v>2014</v>
      </c>
      <c r="O3761" s="15" t="s">
        <v>18641</v>
      </c>
      <c r="P3761" s="15" t="s">
        <v>106</v>
      </c>
      <c r="Q3761" s="15" t="s">
        <v>47120</v>
      </c>
      <c r="R3761" s="15" t="s">
        <v>18642</v>
      </c>
      <c r="S3761" s="15" t="s">
        <v>18643</v>
      </c>
      <c r="T3761" s="15" t="s">
        <v>1862</v>
      </c>
      <c r="U3761" s="15" t="s">
        <v>53</v>
      </c>
      <c r="V3761" s="15" t="s">
        <v>45724</v>
      </c>
      <c r="W3761" s="15" t="s">
        <v>9508</v>
      </c>
      <c r="X3761" s="15" t="e">
        <f>_xlfn.XLOOKUP(_LOOKUP[[#This Row],[AdjusterMemberName]],_Adjuster[Adjuster Name],_Adjuster[Email],,0)</f>
        <v>#N/A</v>
      </c>
      <c r="Y3761" s="15" t="e">
        <f>_xlfn.XLOOKUP(_LOOKUP[[#This Row],[AdjusterMemberName]],_Adjuster[Adjuster Name],_Adjuster[Phone Number],,0)</f>
        <v>#N/A</v>
      </c>
      <c r="Z3761" s="15" t="s">
        <v>18644</v>
      </c>
      <c r="AA37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45522 Olive Ct, Temecula  CA 92592</v>
      </c>
      <c r="AB3761" s="15"/>
    </row>
    <row r="3762" spans="1:28" x14ac:dyDescent="0.3">
      <c r="A3762" s="14">
        <v>1</v>
      </c>
      <c r="B3762" s="14">
        <v>1</v>
      </c>
      <c r="C3762" s="15" t="s">
        <v>18645</v>
      </c>
      <c r="D3762" s="15" t="s">
        <v>18645</v>
      </c>
      <c r="E3762" s="15">
        <v>45508</v>
      </c>
      <c r="F3762" s="15" t="s">
        <v>18646</v>
      </c>
      <c r="G3762" s="15">
        <v>45365</v>
      </c>
      <c r="H3762" s="15">
        <v>45549</v>
      </c>
      <c r="I3762" s="15" t="s">
        <v>18647</v>
      </c>
      <c r="J3762" s="15" t="s">
        <v>18648</v>
      </c>
      <c r="K3762" s="15" t="s">
        <v>46600</v>
      </c>
      <c r="L3762" s="15" t="s">
        <v>139</v>
      </c>
      <c r="M3762" s="15" t="s">
        <v>697</v>
      </c>
      <c r="N3762" s="14">
        <v>2016</v>
      </c>
      <c r="O3762" s="15" t="s">
        <v>18649</v>
      </c>
      <c r="P3762" s="15" t="s">
        <v>106</v>
      </c>
      <c r="Q3762" s="15" t="s">
        <v>47019</v>
      </c>
      <c r="R3762" s="15" t="s">
        <v>18650</v>
      </c>
      <c r="S3762" s="15" t="s">
        <v>18651</v>
      </c>
      <c r="T3762" s="15" t="s">
        <v>18652</v>
      </c>
      <c r="U3762" s="15" t="s">
        <v>53</v>
      </c>
      <c r="V3762" s="15" t="s">
        <v>45662</v>
      </c>
      <c r="W3762" s="15" t="s">
        <v>3114</v>
      </c>
      <c r="X3762" s="15" t="str">
        <f>_xlfn.XLOOKUP(_LOOKUP[[#This Row],[AdjusterMemberName]],_Adjuster[Adjuster Name],_Adjuster[Email],,0)</f>
        <v>eExmundo@knightcompany.com</v>
      </c>
      <c r="Y3762" s="15" t="str">
        <f>_xlfn.XLOOKUP(_LOOKUP[[#This Row],[AdjusterMemberName]],_Adjuster[Adjuster Name],_Adjuster[Phone Number],,0)</f>
        <v>424-559-5400</v>
      </c>
      <c r="Z3762" s="15" t="s">
        <v>18653</v>
      </c>
      <c r="AA37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4261 Dennison St, Commerce  CA 90023</v>
      </c>
      <c r="AB3762" s="15"/>
    </row>
    <row r="3763" spans="1:28" x14ac:dyDescent="0.3">
      <c r="A3763" s="14">
        <v>1</v>
      </c>
      <c r="B3763" s="14">
        <v>1</v>
      </c>
      <c r="C3763" s="15" t="s">
        <v>18689</v>
      </c>
      <c r="D3763" s="15" t="s">
        <v>18690</v>
      </c>
      <c r="E3763" s="15">
        <v>45508</v>
      </c>
      <c r="F3763" s="15" t="s">
        <v>18691</v>
      </c>
      <c r="G3763" s="15">
        <v>45399</v>
      </c>
      <c r="H3763" s="15">
        <v>45582</v>
      </c>
      <c r="I3763" s="15" t="s">
        <v>18692</v>
      </c>
      <c r="J3763" s="15" t="s">
        <v>18693</v>
      </c>
      <c r="K3763" s="15" t="s">
        <v>45611</v>
      </c>
      <c r="L3763" s="15" t="s">
        <v>314</v>
      </c>
      <c r="M3763" s="15" t="s">
        <v>978</v>
      </c>
      <c r="N3763" s="14">
        <v>2019</v>
      </c>
      <c r="O3763" s="15" t="s">
        <v>18694</v>
      </c>
      <c r="P3763" s="15" t="s">
        <v>106</v>
      </c>
      <c r="Q3763" s="15" t="s">
        <v>47095</v>
      </c>
      <c r="R3763" s="15" t="s">
        <v>10883</v>
      </c>
      <c r="S3763" s="15" t="s">
        <v>18695</v>
      </c>
      <c r="T3763" s="15" t="s">
        <v>424</v>
      </c>
      <c r="U3763" s="15" t="s">
        <v>53</v>
      </c>
      <c r="V3763" s="15" t="s">
        <v>45977</v>
      </c>
      <c r="W3763" s="15" t="s">
        <v>850</v>
      </c>
      <c r="X3763" s="15" t="e">
        <f>_xlfn.XLOOKUP(_LOOKUP[[#This Row],[AdjusterMemberName]],_Adjuster[Adjuster Name],_Adjuster[Email],,0)</f>
        <v>#N/A</v>
      </c>
      <c r="Y3763" s="15" t="e">
        <f>_xlfn.XLOOKUP(_LOOKUP[[#This Row],[AdjusterMemberName]],_Adjuster[Adjuster Name],_Adjuster[Phone Number],,0)</f>
        <v>#N/A</v>
      </c>
      <c r="Z3763" s="15" t="s">
        <v>18696</v>
      </c>
      <c r="AA37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264 N Allen St, San Bernardino  CA 92408</v>
      </c>
      <c r="AB3763" s="15"/>
    </row>
    <row r="3764" spans="1:28" x14ac:dyDescent="0.3">
      <c r="A3764" s="14">
        <v>1</v>
      </c>
      <c r="B3764" s="14">
        <v>1</v>
      </c>
      <c r="C3764" s="15" t="s">
        <v>18706</v>
      </c>
      <c r="D3764" s="15" t="s">
        <v>18706</v>
      </c>
      <c r="E3764" s="15">
        <v>45508</v>
      </c>
      <c r="F3764" s="15" t="s">
        <v>18707</v>
      </c>
      <c r="G3764" s="15">
        <v>45475</v>
      </c>
      <c r="H3764" s="15">
        <v>45659</v>
      </c>
      <c r="I3764" s="15" t="s">
        <v>18708</v>
      </c>
      <c r="J3764" s="15" t="s">
        <v>18709</v>
      </c>
      <c r="K3764" s="15" t="s">
        <v>45330</v>
      </c>
      <c r="L3764" s="15" t="s">
        <v>181</v>
      </c>
      <c r="M3764" s="15" t="s">
        <v>2118</v>
      </c>
      <c r="N3764" s="14">
        <v>2023</v>
      </c>
      <c r="O3764" s="15" t="s">
        <v>18710</v>
      </c>
      <c r="P3764" s="15" t="s">
        <v>106</v>
      </c>
      <c r="Q3764" s="15" t="s">
        <v>47019</v>
      </c>
      <c r="R3764" s="15" t="s">
        <v>18711</v>
      </c>
      <c r="S3764" s="15" t="s">
        <v>18712</v>
      </c>
      <c r="T3764" s="15" t="s">
        <v>4809</v>
      </c>
      <c r="U3764" s="15" t="s">
        <v>53</v>
      </c>
      <c r="V3764" s="15" t="s">
        <v>45573</v>
      </c>
      <c r="W3764" s="15" t="s">
        <v>3184</v>
      </c>
      <c r="X3764" s="15" t="str">
        <f>_xlfn.XLOOKUP(_LOOKUP[[#This Row],[AdjusterMemberName]],_Adjuster[Adjuster Name],_Adjuster[Email],,0)</f>
        <v>mQualls@knightcompany.com</v>
      </c>
      <c r="Y3764" s="15" t="str">
        <f>_xlfn.XLOOKUP(_LOOKUP[[#This Row],[AdjusterMemberName]],_Adjuster[Adjuster Name],_Adjuster[Phone Number],,0)</f>
        <v>424-559-5436</v>
      </c>
      <c r="Z3764" s="15" t="s">
        <v>18713</v>
      </c>
      <c r="AA37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1601 N Douty St, Hanford  CA 93230</v>
      </c>
      <c r="AB3764" s="15"/>
    </row>
    <row r="3765" spans="1:28" x14ac:dyDescent="0.3">
      <c r="A3765" s="14">
        <v>1</v>
      </c>
      <c r="B3765" s="14">
        <v>1</v>
      </c>
      <c r="C3765" s="15" t="s">
        <v>18723</v>
      </c>
      <c r="D3765" s="15" t="s">
        <v>18724</v>
      </c>
      <c r="E3765" s="15">
        <v>45508</v>
      </c>
      <c r="F3765" s="15" t="s">
        <v>18725</v>
      </c>
      <c r="G3765" s="15">
        <v>45453</v>
      </c>
      <c r="H3765" s="15">
        <v>45636</v>
      </c>
      <c r="I3765" s="15" t="s">
        <v>18726</v>
      </c>
      <c r="J3765" s="15" t="s">
        <v>18727</v>
      </c>
      <c r="K3765" s="15" t="s">
        <v>45407</v>
      </c>
      <c r="L3765" s="15" t="s">
        <v>25</v>
      </c>
      <c r="M3765" s="15" t="s">
        <v>79</v>
      </c>
      <c r="N3765" s="14">
        <v>2020</v>
      </c>
      <c r="O3765" s="15" t="s">
        <v>18728</v>
      </c>
      <c r="P3765" s="15" t="s">
        <v>106</v>
      </c>
      <c r="Q3765" s="15" t="s">
        <v>47019</v>
      </c>
      <c r="R3765" s="15" t="s">
        <v>18729</v>
      </c>
      <c r="S3765" s="15" t="s">
        <v>18730</v>
      </c>
      <c r="T3765" s="15" t="s">
        <v>2533</v>
      </c>
      <c r="U3765" s="15" t="s">
        <v>53</v>
      </c>
      <c r="V3765" s="15" t="s">
        <v>45667</v>
      </c>
      <c r="W3765" s="15" t="s">
        <v>367</v>
      </c>
      <c r="X3765" s="15" t="str">
        <f>_xlfn.XLOOKUP(_LOOKUP[[#This Row],[AdjusterMemberName]],_Adjuster[Adjuster Name],_Adjuster[Email],,0)</f>
        <v>dHernandez4@knightcompany.com</v>
      </c>
      <c r="Y3765" s="15" t="str">
        <f>_xlfn.XLOOKUP(_LOOKUP[[#This Row],[AdjusterMemberName]],_Adjuster[Adjuster Name],_Adjuster[Phone Number],,0)</f>
        <v>323-315-7819</v>
      </c>
      <c r="Z3765" s="15" t="s">
        <v>18731</v>
      </c>
      <c r="AA37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6536 Cottage St Apt A, Huntington Park  CA 90255</v>
      </c>
      <c r="AB3765" s="15"/>
    </row>
    <row r="3766" spans="1:28" x14ac:dyDescent="0.3">
      <c r="A3766" s="14">
        <v>1</v>
      </c>
      <c r="B3766" s="14">
        <v>1</v>
      </c>
      <c r="C3766" s="15" t="s">
        <v>18956</v>
      </c>
      <c r="D3766" s="15" t="s">
        <v>18956</v>
      </c>
      <c r="E3766" s="15">
        <v>45508</v>
      </c>
      <c r="F3766" s="15" t="s">
        <v>18957</v>
      </c>
      <c r="G3766" s="15">
        <v>45477</v>
      </c>
      <c r="H3766" s="15">
        <v>45661</v>
      </c>
      <c r="I3766" s="15" t="s">
        <v>18958</v>
      </c>
      <c r="J3766" s="15" t="s">
        <v>18959</v>
      </c>
      <c r="K3766" s="15" t="s">
        <v>45611</v>
      </c>
      <c r="L3766" s="15" t="s">
        <v>281</v>
      </c>
      <c r="M3766" s="15" t="s">
        <v>9025</v>
      </c>
      <c r="N3766" s="14">
        <v>2021</v>
      </c>
      <c r="O3766" s="15" t="s">
        <v>18960</v>
      </c>
      <c r="P3766" s="15" t="s">
        <v>106</v>
      </c>
      <c r="Q3766" s="15" t="s">
        <v>47065</v>
      </c>
      <c r="R3766" s="15" t="s">
        <v>18961</v>
      </c>
      <c r="S3766" s="15" t="s">
        <v>18962</v>
      </c>
      <c r="T3766" s="15" t="s">
        <v>830</v>
      </c>
      <c r="U3766" s="15" t="s">
        <v>53</v>
      </c>
      <c r="V3766" s="15" t="s">
        <v>46593</v>
      </c>
      <c r="W3766" s="15" t="s">
        <v>367</v>
      </c>
      <c r="X3766" s="15" t="str">
        <f>_xlfn.XLOOKUP(_LOOKUP[[#This Row],[AdjusterMemberName]],_Adjuster[Adjuster Name],_Adjuster[Email],,0)</f>
        <v>dHernandez4@knightcompany.com</v>
      </c>
      <c r="Y3766" s="15" t="str">
        <f>_xlfn.XLOOKUP(_LOOKUP[[#This Row],[AdjusterMemberName]],_Adjuster[Adjuster Name],_Adjuster[Phone Number],,0)</f>
        <v>323-315-7819</v>
      </c>
      <c r="Z3766" s="15" t="s">
        <v>18963</v>
      </c>
      <c r="AA37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330 17Th St Unit 711, Oakland  CA 94612</v>
      </c>
      <c r="AB3766" s="15"/>
    </row>
    <row r="3767" spans="1:28" x14ac:dyDescent="0.3">
      <c r="A3767" s="14">
        <v>0</v>
      </c>
      <c r="B3767" s="14">
        <v>1</v>
      </c>
      <c r="C3767" s="15" t="s">
        <v>28851</v>
      </c>
      <c r="D3767" s="15" t="s">
        <v>28852</v>
      </c>
      <c r="E3767" s="15">
        <v>45508</v>
      </c>
      <c r="F3767" s="15" t="s">
        <v>28853</v>
      </c>
      <c r="G3767" s="15">
        <v>45429</v>
      </c>
      <c r="H3767" s="15">
        <v>45613</v>
      </c>
      <c r="I3767" s="15" t="s">
        <v>28854</v>
      </c>
      <c r="J3767" s="15" t="s">
        <v>28855</v>
      </c>
      <c r="K3767" s="15" t="s">
        <v>46299</v>
      </c>
      <c r="L3767" s="15" t="s">
        <v>28856</v>
      </c>
      <c r="M3767" s="15" t="s">
        <v>28857</v>
      </c>
      <c r="N3767" s="14">
        <v>2004</v>
      </c>
      <c r="O3767" s="15" t="s">
        <v>28858</v>
      </c>
      <c r="P3767" s="15" t="s">
        <v>81</v>
      </c>
      <c r="Q3767" s="15" t="s">
        <v>119</v>
      </c>
      <c r="R3767" s="15" t="s">
        <v>204</v>
      </c>
      <c r="S3767" s="15" t="s">
        <v>28859</v>
      </c>
      <c r="T3767" s="15" t="s">
        <v>28860</v>
      </c>
      <c r="U3767" s="15" t="s">
        <v>53</v>
      </c>
      <c r="V3767" s="15" t="s">
        <v>46377</v>
      </c>
      <c r="W3767" s="15" t="s">
        <v>1658</v>
      </c>
      <c r="X3767" s="15" t="str">
        <f>_xlfn.XLOOKUP(_LOOKUP[[#This Row],[AdjusterMemberName]],_Adjuster[Adjuster Name],_Adjuster[Email],,0)</f>
        <v>RDavila@knightcompany.com</v>
      </c>
      <c r="Y3767" s="15" t="str">
        <f>_xlfn.XLOOKUP(_LOOKUP[[#This Row],[AdjusterMemberName]],_Adjuster[Adjuster Name],_Adjuster[Phone Number],,0)</f>
        <v>424-559-5663</v>
      </c>
      <c r="Z3767" s="15" t="s">
        <v>28861</v>
      </c>
      <c r="AA37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410 Raymondale Dr Apt 6, South Pasadena  CA 91030</v>
      </c>
      <c r="AB3767" s="15"/>
    </row>
    <row r="3768" spans="1:28" x14ac:dyDescent="0.3">
      <c r="A3768" s="14">
        <v>1</v>
      </c>
      <c r="B3768" s="14">
        <v>1</v>
      </c>
      <c r="C3768" s="15" t="s">
        <v>14432</v>
      </c>
      <c r="D3768" s="15" t="s">
        <v>14432</v>
      </c>
      <c r="E3768" s="15">
        <v>45507</v>
      </c>
      <c r="F3768" s="15" t="s">
        <v>14434</v>
      </c>
      <c r="G3768" s="15">
        <v>45353</v>
      </c>
      <c r="H3768" s="15">
        <v>45537</v>
      </c>
      <c r="I3768" s="15" t="s">
        <v>18654</v>
      </c>
      <c r="J3768" s="15" t="s">
        <v>18655</v>
      </c>
      <c r="K3768" s="15" t="s">
        <v>45416</v>
      </c>
      <c r="L3768" s="15" t="s">
        <v>128</v>
      </c>
      <c r="M3768" s="15" t="s">
        <v>170</v>
      </c>
      <c r="N3768" s="14">
        <v>2010</v>
      </c>
      <c r="O3768" s="15" t="s">
        <v>18656</v>
      </c>
      <c r="P3768" s="15" t="s">
        <v>106</v>
      </c>
      <c r="Q3768" s="15" t="s">
        <v>47065</v>
      </c>
      <c r="R3768" s="15" t="s">
        <v>14438</v>
      </c>
      <c r="S3768" s="15" t="s">
        <v>14439</v>
      </c>
      <c r="T3768" s="15" t="s">
        <v>1483</v>
      </c>
      <c r="U3768" s="15" t="s">
        <v>53</v>
      </c>
      <c r="V3768" s="15" t="s">
        <v>45652</v>
      </c>
      <c r="W3768" s="15" t="s">
        <v>367</v>
      </c>
      <c r="X3768" s="15" t="str">
        <f>_xlfn.XLOOKUP(_LOOKUP[[#This Row],[AdjusterMemberName]],_Adjuster[Adjuster Name],_Adjuster[Email],,0)</f>
        <v>dHernandez4@knightcompany.com</v>
      </c>
      <c r="Y3768" s="15" t="str">
        <f>_xlfn.XLOOKUP(_LOOKUP[[#This Row],[AdjusterMemberName]],_Adjuster[Adjuster Name],_Adjuster[Phone Number],,0)</f>
        <v>323-315-7819</v>
      </c>
      <c r="Z3768" s="15" t="s">
        <v>14440</v>
      </c>
      <c r="AA37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838 Via Felicidad, Vista  CA 92084</v>
      </c>
      <c r="AB3768" s="15"/>
    </row>
    <row r="3769" spans="1:28" x14ac:dyDescent="0.3">
      <c r="A3769" s="14">
        <v>1</v>
      </c>
      <c r="B3769" s="14">
        <v>1</v>
      </c>
      <c r="C3769" s="15" t="s">
        <v>18657</v>
      </c>
      <c r="D3769" s="15" t="s">
        <v>18658</v>
      </c>
      <c r="E3769" s="15">
        <v>45507</v>
      </c>
      <c r="F3769" s="15" t="s">
        <v>18659</v>
      </c>
      <c r="G3769" s="15">
        <v>45335</v>
      </c>
      <c r="H3769" s="15">
        <v>45517</v>
      </c>
      <c r="I3769" s="15" t="s">
        <v>18660</v>
      </c>
      <c r="J3769" s="15" t="s">
        <v>18661</v>
      </c>
      <c r="K3769" s="15" t="s">
        <v>46599</v>
      </c>
      <c r="L3769" s="15" t="s">
        <v>139</v>
      </c>
      <c r="M3769" s="15" t="s">
        <v>797</v>
      </c>
      <c r="N3769" s="14">
        <v>2018</v>
      </c>
      <c r="O3769" s="15" t="s">
        <v>18662</v>
      </c>
      <c r="P3769" s="15" t="s">
        <v>106</v>
      </c>
      <c r="Q3769" s="15" t="s">
        <v>47079</v>
      </c>
      <c r="R3769" s="15" t="s">
        <v>18663</v>
      </c>
      <c r="S3769" s="15" t="s">
        <v>18664</v>
      </c>
      <c r="T3769" s="15" t="s">
        <v>174</v>
      </c>
      <c r="U3769" s="15" t="s">
        <v>53</v>
      </c>
      <c r="V3769" s="15" t="s">
        <v>45508</v>
      </c>
      <c r="W3769" s="15" t="s">
        <v>264</v>
      </c>
      <c r="X3769" s="15" t="str">
        <f>_xlfn.XLOOKUP(_LOOKUP[[#This Row],[AdjusterMemberName]],_Adjuster[Adjuster Name],_Adjuster[Email],,0)</f>
        <v>sBonnevie@knightcompany.com</v>
      </c>
      <c r="Y3769" s="15" t="str">
        <f>_xlfn.XLOOKUP(_LOOKUP[[#This Row],[AdjusterMemberName]],_Adjuster[Adjuster Name],_Adjuster[Phone Number],,0)</f>
        <v>323-692-4064</v>
      </c>
      <c r="Z3769" s="15" t="s">
        <v>18665</v>
      </c>
      <c r="AA37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2520 S Santa Ana, Los Angeles  CA 90059</v>
      </c>
      <c r="AB3769" s="15"/>
    </row>
    <row r="3770" spans="1:28" x14ac:dyDescent="0.3">
      <c r="A3770" s="14">
        <v>1</v>
      </c>
      <c r="B3770" s="14">
        <v>1</v>
      </c>
      <c r="C3770" s="15" t="s">
        <v>18740</v>
      </c>
      <c r="D3770" s="15" t="s">
        <v>18740</v>
      </c>
      <c r="E3770" s="15">
        <v>45507</v>
      </c>
      <c r="F3770" s="15" t="s">
        <v>18741</v>
      </c>
      <c r="G3770" s="15">
        <v>45474</v>
      </c>
      <c r="H3770" s="15">
        <v>45658</v>
      </c>
      <c r="I3770" s="15" t="s">
        <v>18742</v>
      </c>
      <c r="J3770" s="15" t="s">
        <v>18743</v>
      </c>
      <c r="K3770" s="15" t="s">
        <v>45332</v>
      </c>
      <c r="L3770" s="15" t="s">
        <v>103</v>
      </c>
      <c r="M3770" s="15" t="s">
        <v>304</v>
      </c>
      <c r="N3770" s="14">
        <v>2024</v>
      </c>
      <c r="O3770" s="15" t="s">
        <v>18744</v>
      </c>
      <c r="P3770" s="15" t="s">
        <v>1273</v>
      </c>
      <c r="Q3770" s="15" t="s">
        <v>47019</v>
      </c>
      <c r="R3770" s="15" t="s">
        <v>18745</v>
      </c>
      <c r="S3770" s="15" t="s">
        <v>18746</v>
      </c>
      <c r="T3770" s="15" t="s">
        <v>174</v>
      </c>
      <c r="U3770" s="15" t="s">
        <v>53</v>
      </c>
      <c r="V3770" s="15" t="s">
        <v>45694</v>
      </c>
      <c r="W3770" s="15" t="s">
        <v>1624</v>
      </c>
      <c r="X3770" s="15" t="e">
        <f>_xlfn.XLOOKUP(_LOOKUP[[#This Row],[AdjusterMemberName]],_Adjuster[Adjuster Name],_Adjuster[Email],,0)</f>
        <v>#N/A</v>
      </c>
      <c r="Y3770" s="15" t="e">
        <f>_xlfn.XLOOKUP(_LOOKUP[[#This Row],[AdjusterMemberName]],_Adjuster[Adjuster Name],_Adjuster[Phone Number],,0)</f>
        <v>#N/A</v>
      </c>
      <c r="Z3770" s="15" t="s">
        <v>18747</v>
      </c>
      <c r="AA37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733 E 84Th St, Los Angeles  CA 90001</v>
      </c>
      <c r="AB3770" s="15"/>
    </row>
    <row r="3771" spans="1:28" x14ac:dyDescent="0.3">
      <c r="A3771" s="14">
        <v>1</v>
      </c>
      <c r="B3771" s="14">
        <v>1</v>
      </c>
      <c r="C3771" s="15" t="s">
        <v>18784</v>
      </c>
      <c r="D3771" s="15" t="s">
        <v>18784</v>
      </c>
      <c r="E3771" s="15">
        <v>45507</v>
      </c>
      <c r="F3771" s="15" t="s">
        <v>18785</v>
      </c>
      <c r="G3771" s="15">
        <v>45478</v>
      </c>
      <c r="H3771" s="15">
        <v>45662</v>
      </c>
      <c r="I3771" s="15" t="s">
        <v>18786</v>
      </c>
      <c r="J3771" s="15" t="s">
        <v>18787</v>
      </c>
      <c r="K3771" s="15" t="s">
        <v>45442</v>
      </c>
      <c r="L3771" s="15" t="s">
        <v>128</v>
      </c>
      <c r="M3771" s="15" t="s">
        <v>129</v>
      </c>
      <c r="N3771" s="14">
        <v>2024</v>
      </c>
      <c r="O3771" s="15" t="s">
        <v>18788</v>
      </c>
      <c r="P3771" s="15" t="s">
        <v>106</v>
      </c>
      <c r="Q3771" s="15" t="s">
        <v>47073</v>
      </c>
      <c r="R3771" s="15" t="s">
        <v>18789</v>
      </c>
      <c r="S3771" s="15" t="s">
        <v>18790</v>
      </c>
      <c r="T3771" s="15" t="s">
        <v>174</v>
      </c>
      <c r="U3771" s="15" t="s">
        <v>53</v>
      </c>
      <c r="V3771" s="15" t="s">
        <v>45920</v>
      </c>
      <c r="W3771" s="15" t="s">
        <v>264</v>
      </c>
      <c r="X3771" s="15" t="str">
        <f>_xlfn.XLOOKUP(_LOOKUP[[#This Row],[AdjusterMemberName]],_Adjuster[Adjuster Name],_Adjuster[Email],,0)</f>
        <v>sBonnevie@knightcompany.com</v>
      </c>
      <c r="Y3771" s="15" t="str">
        <f>_xlfn.XLOOKUP(_LOOKUP[[#This Row],[AdjusterMemberName]],_Adjuster[Adjuster Name],_Adjuster[Phone Number],,0)</f>
        <v>323-692-4064</v>
      </c>
      <c r="Z3771" s="15" t="s">
        <v>18791</v>
      </c>
      <c r="AA37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3011 1/2 W54Th St , Los Angeles  CA 90043</v>
      </c>
      <c r="AB3771" s="15"/>
    </row>
    <row r="3772" spans="1:28" x14ac:dyDescent="0.3">
      <c r="A3772" s="14">
        <v>1</v>
      </c>
      <c r="B3772" s="14">
        <v>1</v>
      </c>
      <c r="C3772" s="15" t="s">
        <v>18866</v>
      </c>
      <c r="D3772" s="15" t="s">
        <v>18867</v>
      </c>
      <c r="E3772" s="15">
        <v>45507</v>
      </c>
      <c r="F3772" s="15" t="s">
        <v>18868</v>
      </c>
      <c r="G3772" s="15">
        <v>45374</v>
      </c>
      <c r="H3772" s="15">
        <v>45558</v>
      </c>
      <c r="I3772" s="15" t="s">
        <v>18869</v>
      </c>
      <c r="J3772" s="15" t="s">
        <v>18870</v>
      </c>
      <c r="K3772" s="15" t="s">
        <v>45407</v>
      </c>
      <c r="L3772" s="15" t="s">
        <v>128</v>
      </c>
      <c r="M3772" s="15" t="s">
        <v>909</v>
      </c>
      <c r="N3772" s="14">
        <v>2024</v>
      </c>
      <c r="O3772" s="15" t="s">
        <v>18871</v>
      </c>
      <c r="P3772" s="15" t="s">
        <v>106</v>
      </c>
      <c r="Q3772" s="15" t="s">
        <v>47176</v>
      </c>
      <c r="R3772" s="15" t="s">
        <v>11440</v>
      </c>
      <c r="S3772" s="15" t="s">
        <v>18872</v>
      </c>
      <c r="T3772" s="15" t="s">
        <v>174</v>
      </c>
      <c r="U3772" s="15" t="s">
        <v>53</v>
      </c>
      <c r="V3772" s="15" t="s">
        <v>45474</v>
      </c>
      <c r="W3772" s="15" t="s">
        <v>1889</v>
      </c>
      <c r="X3772" s="15" t="e">
        <f>_xlfn.XLOOKUP(_LOOKUP[[#This Row],[AdjusterMemberName]],_Adjuster[Adjuster Name],_Adjuster[Email],,0)</f>
        <v>#N/A</v>
      </c>
      <c r="Y3772" s="15" t="e">
        <f>_xlfn.XLOOKUP(_LOOKUP[[#This Row],[AdjusterMemberName]],_Adjuster[Adjuster Name],_Adjuster[Phone Number],,0)</f>
        <v>#N/A</v>
      </c>
      <c r="Z3772" s="15" t="s">
        <v>18873</v>
      </c>
      <c r="AA37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1653 W 38Th Pl Unit A , Los Angeles  CA 90062</v>
      </c>
      <c r="AB3772" s="15"/>
    </row>
    <row r="3773" spans="1:28" x14ac:dyDescent="0.3">
      <c r="A3773" s="14">
        <v>1</v>
      </c>
      <c r="B3773" s="14">
        <v>1</v>
      </c>
      <c r="C3773" s="15" t="s">
        <v>19480</v>
      </c>
      <c r="D3773" s="15" t="s">
        <v>19480</v>
      </c>
      <c r="E3773" s="15">
        <v>45507</v>
      </c>
      <c r="F3773" s="15" t="s">
        <v>19481</v>
      </c>
      <c r="G3773" s="15">
        <v>45423</v>
      </c>
      <c r="H3773" s="15">
        <v>45607</v>
      </c>
      <c r="I3773" s="15" t="s">
        <v>19482</v>
      </c>
      <c r="J3773" s="15" t="s">
        <v>19483</v>
      </c>
      <c r="K3773" s="15" t="s">
        <v>45356</v>
      </c>
      <c r="L3773" s="15" t="s">
        <v>128</v>
      </c>
      <c r="M3773" s="15" t="s">
        <v>170</v>
      </c>
      <c r="N3773" s="14">
        <v>2015</v>
      </c>
      <c r="O3773" s="15" t="s">
        <v>19484</v>
      </c>
      <c r="P3773" s="15" t="s">
        <v>106</v>
      </c>
      <c r="Q3773" s="15" t="s">
        <v>47065</v>
      </c>
      <c r="R3773" s="15" t="s">
        <v>8623</v>
      </c>
      <c r="S3773" s="15" t="s">
        <v>19485</v>
      </c>
      <c r="T3773" s="15" t="s">
        <v>643</v>
      </c>
      <c r="U3773" s="15" t="s">
        <v>53</v>
      </c>
      <c r="V3773" s="15" t="s">
        <v>45933</v>
      </c>
      <c r="W3773" s="15" t="s">
        <v>850</v>
      </c>
      <c r="X3773" s="15" t="e">
        <f>_xlfn.XLOOKUP(_LOOKUP[[#This Row],[AdjusterMemberName]],_Adjuster[Adjuster Name],_Adjuster[Email],,0)</f>
        <v>#N/A</v>
      </c>
      <c r="Y3773" s="15" t="e">
        <f>_xlfn.XLOOKUP(_LOOKUP[[#This Row],[AdjusterMemberName]],_Adjuster[Adjuster Name],_Adjuster[Phone Number],,0)</f>
        <v>#N/A</v>
      </c>
      <c r="Z3773" s="15" t="s">
        <v>19486</v>
      </c>
      <c r="AA37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5025 Valley Crest Dr Apt 143, Concord  CA 94521</v>
      </c>
      <c r="AB3773" s="15"/>
    </row>
    <row r="3774" spans="1:28" x14ac:dyDescent="0.3">
      <c r="A3774" s="14">
        <v>1</v>
      </c>
      <c r="B3774" s="14">
        <v>1</v>
      </c>
      <c r="C3774" s="15" t="s">
        <v>19918</v>
      </c>
      <c r="D3774" s="15" t="s">
        <v>19918</v>
      </c>
      <c r="E3774" s="15">
        <v>45507</v>
      </c>
      <c r="F3774" s="15" t="s">
        <v>19919</v>
      </c>
      <c r="G3774" s="15">
        <v>45444</v>
      </c>
      <c r="H3774" s="15">
        <v>45627</v>
      </c>
      <c r="I3774" s="15" t="s">
        <v>19920</v>
      </c>
      <c r="J3774" s="15" t="s">
        <v>19921</v>
      </c>
      <c r="K3774" s="15" t="s">
        <v>45554</v>
      </c>
      <c r="L3774" s="15" t="s">
        <v>128</v>
      </c>
      <c r="M3774" s="15" t="s">
        <v>170</v>
      </c>
      <c r="N3774" s="14">
        <v>2022</v>
      </c>
      <c r="O3774" s="15" t="s">
        <v>19922</v>
      </c>
      <c r="P3774" s="15" t="s">
        <v>106</v>
      </c>
      <c r="Q3774" s="15" t="s">
        <v>47073</v>
      </c>
      <c r="R3774" s="15" t="s">
        <v>162</v>
      </c>
      <c r="S3774" s="15" t="s">
        <v>19923</v>
      </c>
      <c r="T3774" s="15" t="s">
        <v>174</v>
      </c>
      <c r="U3774" s="15" t="s">
        <v>53</v>
      </c>
      <c r="V3774" s="15" t="s">
        <v>45770</v>
      </c>
      <c r="W3774" s="15" t="s">
        <v>1889</v>
      </c>
      <c r="X3774" s="15" t="e">
        <f>_xlfn.XLOOKUP(_LOOKUP[[#This Row],[AdjusterMemberName]],_Adjuster[Adjuster Name],_Adjuster[Email],,0)</f>
        <v>#N/A</v>
      </c>
      <c r="Y3774" s="15" t="e">
        <f>_xlfn.XLOOKUP(_LOOKUP[[#This Row],[AdjusterMemberName]],_Adjuster[Adjuster Name],_Adjuster[Phone Number],,0)</f>
        <v>#N/A</v>
      </c>
      <c r="Z3774" s="15" t="s">
        <v>19924</v>
      </c>
      <c r="AA37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1163 S Plymouth Blvd #3, Los Angeles  CA 90019</v>
      </c>
      <c r="AB3774" s="15">
        <v>45611</v>
      </c>
    </row>
    <row r="3775" spans="1:28" x14ac:dyDescent="0.3">
      <c r="A3775" s="14">
        <v>1</v>
      </c>
      <c r="B3775" s="14">
        <v>0</v>
      </c>
      <c r="C3775" s="15" t="s">
        <v>14367</v>
      </c>
      <c r="D3775" s="15" t="s">
        <v>20421</v>
      </c>
      <c r="E3775" s="15">
        <v>45507</v>
      </c>
      <c r="F3775" s="15" t="s">
        <v>16442</v>
      </c>
      <c r="G3775" s="15">
        <v>45444</v>
      </c>
      <c r="H3775" s="15">
        <v>45627</v>
      </c>
      <c r="I3775" s="15" t="s">
        <v>20422</v>
      </c>
      <c r="J3775" s="15" t="s">
        <v>20423</v>
      </c>
      <c r="K3775" s="15" t="s">
        <v>45554</v>
      </c>
      <c r="L3775" s="15" t="s">
        <v>270</v>
      </c>
      <c r="M3775" s="15" t="s">
        <v>3172</v>
      </c>
      <c r="N3775" s="14">
        <v>2017</v>
      </c>
      <c r="O3775" s="15" t="s">
        <v>14372</v>
      </c>
      <c r="P3775" s="15" t="s">
        <v>106</v>
      </c>
      <c r="Q3775" s="15" t="s">
        <v>47006</v>
      </c>
      <c r="R3775" s="15" t="s">
        <v>1753</v>
      </c>
      <c r="S3775" s="15" t="s">
        <v>14373</v>
      </c>
      <c r="T3775" s="15" t="s">
        <v>14374</v>
      </c>
      <c r="U3775" s="15" t="s">
        <v>53</v>
      </c>
      <c r="V3775" s="15" t="s">
        <v>46564</v>
      </c>
      <c r="W3775" s="15" t="s">
        <v>54</v>
      </c>
      <c r="X3775" s="15" t="str">
        <f>_xlfn.XLOOKUP(_LOOKUP[[#This Row],[AdjusterMemberName]],_Adjuster[Adjuster Name],_Adjuster[Email],,0)</f>
        <v>JRubalcava@knightcompany.com</v>
      </c>
      <c r="Y3775" s="15" t="str">
        <f>_xlfn.XLOOKUP(_LOOKUP[[#This Row],[AdjusterMemberName]],_Adjuster[Adjuster Name],_Adjuster[Phone Number],,0)</f>
        <v>424-559-5420</v>
      </c>
      <c r="Z3775" s="15" t="s">
        <v>16445</v>
      </c>
      <c r="AA37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1554 Cumbre View, Bonita  CA 91902</v>
      </c>
      <c r="AB3775" s="15"/>
    </row>
    <row r="3776" spans="1:28" x14ac:dyDescent="0.3">
      <c r="A3776" s="14">
        <v>1</v>
      </c>
      <c r="B3776" s="14">
        <v>0</v>
      </c>
      <c r="C3776" s="15" t="s">
        <v>15398</v>
      </c>
      <c r="D3776" s="15" t="s">
        <v>18547</v>
      </c>
      <c r="E3776" s="15">
        <v>45506</v>
      </c>
      <c r="F3776" s="15" t="s">
        <v>18429</v>
      </c>
      <c r="G3776" s="15">
        <v>45462</v>
      </c>
      <c r="H3776" s="15">
        <v>45645</v>
      </c>
      <c r="I3776" s="15" t="s">
        <v>18548</v>
      </c>
      <c r="J3776" s="15" t="s">
        <v>18549</v>
      </c>
      <c r="K3776" s="15" t="s">
        <v>45486</v>
      </c>
      <c r="L3776" s="15" t="s">
        <v>1566</v>
      </c>
      <c r="M3776" s="15" t="s">
        <v>15402</v>
      </c>
      <c r="N3776" s="14">
        <v>2011</v>
      </c>
      <c r="O3776" s="15" t="s">
        <v>15403</v>
      </c>
      <c r="P3776" s="15" t="s">
        <v>106</v>
      </c>
      <c r="Q3776" s="15" t="s">
        <v>47120</v>
      </c>
      <c r="R3776" s="15" t="s">
        <v>15404</v>
      </c>
      <c r="S3776" s="15" t="s">
        <v>18432</v>
      </c>
      <c r="T3776" s="15" t="s">
        <v>15406</v>
      </c>
      <c r="U3776" s="15" t="s">
        <v>53</v>
      </c>
      <c r="V3776" s="15" t="s">
        <v>46466</v>
      </c>
      <c r="W3776" s="15" t="s">
        <v>54</v>
      </c>
      <c r="X3776" s="15" t="str">
        <f>_xlfn.XLOOKUP(_LOOKUP[[#This Row],[AdjusterMemberName]],_Adjuster[Adjuster Name],_Adjuster[Email],,0)</f>
        <v>JRubalcava@knightcompany.com</v>
      </c>
      <c r="Y3776" s="15" t="str">
        <f>_xlfn.XLOOKUP(_LOOKUP[[#This Row],[AdjusterMemberName]],_Adjuster[Adjuster Name],_Adjuster[Phone Number],,0)</f>
        <v>424-559-5420</v>
      </c>
      <c r="Z3776" s="15" t="s">
        <v>15407</v>
      </c>
      <c r="AA37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6347 Mojave Ave, Twentynine Palms  CA 92277</v>
      </c>
      <c r="AB3776" s="15"/>
    </row>
    <row r="3777" spans="1:28" x14ac:dyDescent="0.3">
      <c r="A3777" s="14">
        <v>1</v>
      </c>
      <c r="B3777" s="14">
        <v>1</v>
      </c>
      <c r="C3777" s="15" t="s">
        <v>16185</v>
      </c>
      <c r="D3777" s="15" t="s">
        <v>16185</v>
      </c>
      <c r="E3777" s="15">
        <v>45506</v>
      </c>
      <c r="F3777" s="15" t="s">
        <v>16186</v>
      </c>
      <c r="G3777" s="15">
        <v>45450</v>
      </c>
      <c r="H3777" s="15">
        <v>45633</v>
      </c>
      <c r="I3777" s="15" t="s">
        <v>18602</v>
      </c>
      <c r="J3777" s="15" t="s">
        <v>18603</v>
      </c>
      <c r="K3777" s="15" t="s">
        <v>46603</v>
      </c>
      <c r="L3777" s="15" t="s">
        <v>270</v>
      </c>
      <c r="M3777" s="15" t="s">
        <v>16189</v>
      </c>
      <c r="N3777" s="14">
        <v>2023</v>
      </c>
      <c r="O3777" s="15" t="s">
        <v>16190</v>
      </c>
      <c r="P3777" s="15" t="s">
        <v>106</v>
      </c>
      <c r="Q3777" s="15" t="s">
        <v>47019</v>
      </c>
      <c r="R3777" s="15" t="s">
        <v>16191</v>
      </c>
      <c r="S3777" s="15" t="s">
        <v>16192</v>
      </c>
      <c r="T3777" s="15" t="s">
        <v>144</v>
      </c>
      <c r="U3777" s="15" t="s">
        <v>53</v>
      </c>
      <c r="V3777" s="15" t="s">
        <v>46602</v>
      </c>
      <c r="W3777" s="15" t="s">
        <v>1186</v>
      </c>
      <c r="X3777" s="15" t="str">
        <f>_xlfn.XLOOKUP(_LOOKUP[[#This Row],[AdjusterMemberName]],_Adjuster[Adjuster Name],_Adjuster[Email],,0)</f>
        <v>sAkinleye@knightcompany.com</v>
      </c>
      <c r="Y3777" s="15" t="str">
        <f>_xlfn.XLOOKUP(_LOOKUP[[#This Row],[AdjusterMemberName]],_Adjuster[Adjuster Name],_Adjuster[Phone Number],,0)</f>
        <v>424-559-5280</v>
      </c>
      <c r="Z3777" s="15" t="s">
        <v>16193</v>
      </c>
      <c r="AA37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208 Union Ave , Los Gatos  CA 95032</v>
      </c>
      <c r="AB3777" s="15">
        <v>45523</v>
      </c>
    </row>
    <row r="3778" spans="1:28" x14ac:dyDescent="0.3">
      <c r="A3778" s="14">
        <v>0</v>
      </c>
      <c r="B3778" s="14">
        <v>1</v>
      </c>
      <c r="C3778" s="15" t="s">
        <v>18714</v>
      </c>
      <c r="D3778" s="15" t="s">
        <v>18714</v>
      </c>
      <c r="E3778" s="15">
        <v>45506</v>
      </c>
      <c r="F3778" s="15" t="s">
        <v>18715</v>
      </c>
      <c r="G3778" s="15">
        <v>45493</v>
      </c>
      <c r="H3778" s="15">
        <v>45677</v>
      </c>
      <c r="I3778" s="15" t="s">
        <v>18716</v>
      </c>
      <c r="J3778" s="15" t="s">
        <v>18717</v>
      </c>
      <c r="K3778" s="15" t="s">
        <v>45354</v>
      </c>
      <c r="L3778" s="15" t="s">
        <v>25</v>
      </c>
      <c r="M3778" s="15" t="s">
        <v>18718</v>
      </c>
      <c r="N3778" s="14">
        <v>2018</v>
      </c>
      <c r="O3778" s="15" t="s">
        <v>18719</v>
      </c>
      <c r="P3778" s="15" t="s">
        <v>106</v>
      </c>
      <c r="Q3778" s="15" t="s">
        <v>119</v>
      </c>
      <c r="R3778" s="15" t="s">
        <v>18720</v>
      </c>
      <c r="S3778" s="15" t="s">
        <v>18721</v>
      </c>
      <c r="T3778" s="15" t="s">
        <v>4078</v>
      </c>
      <c r="U3778" s="15" t="s">
        <v>53</v>
      </c>
      <c r="V3778" s="15" t="s">
        <v>46211</v>
      </c>
      <c r="W3778" s="15" t="s">
        <v>1889</v>
      </c>
      <c r="X3778" s="15" t="e">
        <f>_xlfn.XLOOKUP(_LOOKUP[[#This Row],[AdjusterMemberName]],_Adjuster[Adjuster Name],_Adjuster[Email],,0)</f>
        <v>#N/A</v>
      </c>
      <c r="Y3778" s="15" t="e">
        <f>_xlfn.XLOOKUP(_LOOKUP[[#This Row],[AdjusterMemberName]],_Adjuster[Adjuster Name],_Adjuster[Phone Number],,0)</f>
        <v>#N/A</v>
      </c>
      <c r="Z3778" s="15" t="s">
        <v>18722</v>
      </c>
      <c r="AA37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429 Mission Blvd, Santa Rosa  CA 95409</v>
      </c>
      <c r="AB3778" s="15"/>
    </row>
    <row r="3779" spans="1:28" x14ac:dyDescent="0.3">
      <c r="A3779" s="14">
        <v>1</v>
      </c>
      <c r="B3779" s="14">
        <v>1</v>
      </c>
      <c r="C3779" s="15" t="s">
        <v>18732</v>
      </c>
      <c r="D3779" s="15" t="s">
        <v>18732</v>
      </c>
      <c r="E3779" s="15">
        <v>45506</v>
      </c>
      <c r="F3779" s="15" t="s">
        <v>18733</v>
      </c>
      <c r="G3779" s="15">
        <v>45491</v>
      </c>
      <c r="H3779" s="15">
        <v>45675</v>
      </c>
      <c r="I3779" s="15" t="s">
        <v>18734</v>
      </c>
      <c r="J3779" s="15" t="s">
        <v>18735</v>
      </c>
      <c r="K3779" s="15" t="s">
        <v>45332</v>
      </c>
      <c r="L3779" s="15" t="s">
        <v>103</v>
      </c>
      <c r="M3779" s="15" t="s">
        <v>1336</v>
      </c>
      <c r="N3779" s="14">
        <v>2012</v>
      </c>
      <c r="O3779" s="15" t="s">
        <v>18736</v>
      </c>
      <c r="P3779" s="15" t="s">
        <v>106</v>
      </c>
      <c r="Q3779" s="15" t="s">
        <v>47065</v>
      </c>
      <c r="R3779" s="15" t="s">
        <v>18737</v>
      </c>
      <c r="S3779" s="15" t="s">
        <v>18738</v>
      </c>
      <c r="T3779" s="15" t="s">
        <v>174</v>
      </c>
      <c r="U3779" s="15" t="s">
        <v>53</v>
      </c>
      <c r="V3779" s="15" t="s">
        <v>45425</v>
      </c>
      <c r="W3779" s="15" t="s">
        <v>850</v>
      </c>
      <c r="X3779" s="15" t="e">
        <f>_xlfn.XLOOKUP(_LOOKUP[[#This Row],[AdjusterMemberName]],_Adjuster[Adjuster Name],_Adjuster[Email],,0)</f>
        <v>#N/A</v>
      </c>
      <c r="Y3779" s="15" t="e">
        <f>_xlfn.XLOOKUP(_LOOKUP[[#This Row],[AdjusterMemberName]],_Adjuster[Adjuster Name],_Adjuster[Phone Number],,0)</f>
        <v>#N/A</v>
      </c>
      <c r="Z3779" s="15" t="s">
        <v>18739</v>
      </c>
      <c r="AA37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3620 Denker Ave , Los Angeles  CA 90018</v>
      </c>
      <c r="AB3779" s="15">
        <v>45586</v>
      </c>
    </row>
    <row r="3780" spans="1:28" x14ac:dyDescent="0.3">
      <c r="A3780" s="14">
        <v>1</v>
      </c>
      <c r="B3780" s="14">
        <v>1</v>
      </c>
      <c r="C3780" s="15" t="s">
        <v>18795</v>
      </c>
      <c r="D3780" s="15" t="s">
        <v>18796</v>
      </c>
      <c r="E3780" s="15">
        <v>45506</v>
      </c>
      <c r="F3780" s="15" t="s">
        <v>18797</v>
      </c>
      <c r="G3780" s="15">
        <v>45355</v>
      </c>
      <c r="H3780" s="15">
        <v>45539</v>
      </c>
      <c r="I3780" s="15" t="s">
        <v>18798</v>
      </c>
      <c r="J3780" s="15" t="s">
        <v>18799</v>
      </c>
      <c r="K3780" s="15" t="s">
        <v>46596</v>
      </c>
      <c r="L3780" s="15" t="s">
        <v>103</v>
      </c>
      <c r="M3780" s="15" t="s">
        <v>304</v>
      </c>
      <c r="N3780" s="14">
        <v>2020</v>
      </c>
      <c r="O3780" s="15" t="s">
        <v>18800</v>
      </c>
      <c r="P3780" s="15" t="s">
        <v>106</v>
      </c>
      <c r="Q3780" s="15" t="s">
        <v>47019</v>
      </c>
      <c r="R3780" s="15" t="s">
        <v>18801</v>
      </c>
      <c r="S3780" s="15" t="s">
        <v>18802</v>
      </c>
      <c r="T3780" s="15" t="s">
        <v>174</v>
      </c>
      <c r="U3780" s="15" t="s">
        <v>53</v>
      </c>
      <c r="V3780" s="15" t="s">
        <v>45532</v>
      </c>
      <c r="W3780" s="15" t="s">
        <v>3184</v>
      </c>
      <c r="X3780" s="15" t="str">
        <f>_xlfn.XLOOKUP(_LOOKUP[[#This Row],[AdjusterMemberName]],_Adjuster[Adjuster Name],_Adjuster[Email],,0)</f>
        <v>mQualls@knightcompany.com</v>
      </c>
      <c r="Y3780" s="15" t="str">
        <f>_xlfn.XLOOKUP(_LOOKUP[[#This Row],[AdjusterMemberName]],_Adjuster[Adjuster Name],_Adjuster[Phone Number],,0)</f>
        <v>424-559-5436</v>
      </c>
      <c r="Z3780" s="15" t="s">
        <v>18803</v>
      </c>
      <c r="AA37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5404 La Mirada Ave Apt 7, Los Angeles  CA 90029</v>
      </c>
      <c r="AB3780" s="15">
        <v>45506</v>
      </c>
    </row>
    <row r="3781" spans="1:28" x14ac:dyDescent="0.3">
      <c r="A3781" s="14">
        <v>1</v>
      </c>
      <c r="B3781" s="14">
        <v>1</v>
      </c>
      <c r="C3781" s="15" t="s">
        <v>19497</v>
      </c>
      <c r="D3781" s="15" t="s">
        <v>19498</v>
      </c>
      <c r="E3781" s="15">
        <v>45506</v>
      </c>
      <c r="F3781" s="15" t="s">
        <v>19499</v>
      </c>
      <c r="G3781" s="15">
        <v>45486</v>
      </c>
      <c r="H3781" s="15">
        <v>45670</v>
      </c>
      <c r="I3781" s="15" t="s">
        <v>19500</v>
      </c>
      <c r="J3781" s="15" t="s">
        <v>19501</v>
      </c>
      <c r="K3781" s="15" t="s">
        <v>46585</v>
      </c>
      <c r="L3781" s="15" t="s">
        <v>128</v>
      </c>
      <c r="M3781" s="15" t="s">
        <v>1064</v>
      </c>
      <c r="N3781" s="14">
        <v>2019</v>
      </c>
      <c r="O3781" s="15" t="s">
        <v>19502</v>
      </c>
      <c r="P3781" s="15" t="s">
        <v>106</v>
      </c>
      <c r="Q3781" s="15" t="s">
        <v>47079</v>
      </c>
      <c r="R3781" s="15" t="s">
        <v>2673</v>
      </c>
      <c r="S3781" s="15" t="s">
        <v>19503</v>
      </c>
      <c r="T3781" s="15" t="s">
        <v>174</v>
      </c>
      <c r="U3781" s="15" t="s">
        <v>53</v>
      </c>
      <c r="V3781" s="15" t="s">
        <v>45694</v>
      </c>
      <c r="W3781" s="15" t="s">
        <v>1357</v>
      </c>
      <c r="X3781" s="15" t="str">
        <f>_xlfn.XLOOKUP(_LOOKUP[[#This Row],[AdjusterMemberName]],_Adjuster[Adjuster Name],_Adjuster[Email],,0)</f>
        <v>jRivera1@knightcompany.com</v>
      </c>
      <c r="Y3781" s="15" t="str">
        <f>_xlfn.XLOOKUP(_LOOKUP[[#This Row],[AdjusterMemberName]],_Adjuster[Adjuster Name],_Adjuster[Phone Number],,0)</f>
        <v>424-559-5239</v>
      </c>
      <c r="Z3781" s="15" t="s">
        <v>19504</v>
      </c>
      <c r="AA37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1224 1/2 80Th St, Los Angeles  CA 90001</v>
      </c>
      <c r="AB3781" s="15"/>
    </row>
    <row r="3782" spans="1:28" x14ac:dyDescent="0.3">
      <c r="A3782" s="14">
        <v>1</v>
      </c>
      <c r="B3782" s="14">
        <v>1</v>
      </c>
      <c r="C3782" s="15" t="s">
        <v>32909</v>
      </c>
      <c r="D3782" s="15" t="s">
        <v>32910</v>
      </c>
      <c r="E3782" s="15">
        <v>45506</v>
      </c>
      <c r="F3782" s="15" t="s">
        <v>32911</v>
      </c>
      <c r="G3782" s="15">
        <v>45478</v>
      </c>
      <c r="H3782" s="15">
        <v>45662</v>
      </c>
      <c r="I3782" s="15" t="s">
        <v>32912</v>
      </c>
      <c r="J3782" s="15" t="s">
        <v>32913</v>
      </c>
      <c r="K3782" s="15" t="s">
        <v>46255</v>
      </c>
      <c r="L3782" s="15" t="s">
        <v>139</v>
      </c>
      <c r="M3782" s="15" t="s">
        <v>697</v>
      </c>
      <c r="N3782" s="14">
        <v>2015</v>
      </c>
      <c r="O3782" s="15" t="s">
        <v>32914</v>
      </c>
      <c r="P3782" s="15" t="s">
        <v>106</v>
      </c>
      <c r="Q3782" s="15" t="s">
        <v>47081</v>
      </c>
      <c r="R3782" s="15" t="s">
        <v>32915</v>
      </c>
      <c r="S3782" s="15" t="s">
        <v>32916</v>
      </c>
      <c r="T3782" s="15" t="s">
        <v>122</v>
      </c>
      <c r="U3782" s="15" t="s">
        <v>53</v>
      </c>
      <c r="V3782" s="15" t="s">
        <v>45548</v>
      </c>
      <c r="W3782" s="15" t="s">
        <v>3307</v>
      </c>
      <c r="X3782" s="15" t="e">
        <f>_xlfn.XLOOKUP(_LOOKUP[[#This Row],[AdjusterMemberName]],_Adjuster[Adjuster Name],_Adjuster[Email],,0)</f>
        <v>#N/A</v>
      </c>
      <c r="Y3782" s="15" t="e">
        <f>_xlfn.XLOOKUP(_LOOKUP[[#This Row],[AdjusterMemberName]],_Adjuster[Adjuster Name],_Adjuster[Phone Number],,0)</f>
        <v>#N/A</v>
      </c>
      <c r="Z3782" s="15" t="s">
        <v>32917</v>
      </c>
      <c r="AA37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26580 Saturn Way, Hemet  CA 92544</v>
      </c>
      <c r="AB3782" s="15"/>
    </row>
    <row r="3783" spans="1:28" x14ac:dyDescent="0.3">
      <c r="A3783" s="14">
        <v>1</v>
      </c>
      <c r="B3783" s="14">
        <v>1</v>
      </c>
      <c r="C3783" s="15" t="s">
        <v>18078</v>
      </c>
      <c r="D3783" s="15" t="s">
        <v>18542</v>
      </c>
      <c r="E3783" s="15">
        <v>45505</v>
      </c>
      <c r="F3783" s="15" t="s">
        <v>18543</v>
      </c>
      <c r="G3783" s="15">
        <v>45467</v>
      </c>
      <c r="H3783" s="15">
        <v>45650</v>
      </c>
      <c r="I3783" s="15" t="s">
        <v>18544</v>
      </c>
      <c r="J3783" s="15" t="s">
        <v>18545</v>
      </c>
      <c r="K3783" s="15" t="s">
        <v>45339</v>
      </c>
      <c r="L3783" s="15" t="s">
        <v>987</v>
      </c>
      <c r="M3783" s="15" t="s">
        <v>17165</v>
      </c>
      <c r="N3783" s="14">
        <v>2004</v>
      </c>
      <c r="O3783" s="15" t="s">
        <v>18546</v>
      </c>
      <c r="P3783" s="15" t="s">
        <v>106</v>
      </c>
      <c r="Q3783" s="15" t="s">
        <v>47065</v>
      </c>
      <c r="R3783" s="15" t="s">
        <v>153</v>
      </c>
      <c r="S3783" s="15" t="s">
        <v>18084</v>
      </c>
      <c r="T3783" s="15" t="s">
        <v>11780</v>
      </c>
      <c r="U3783" s="15" t="s">
        <v>53</v>
      </c>
      <c r="V3783" s="15" t="s">
        <v>45414</v>
      </c>
      <c r="W3783" s="15" t="s">
        <v>6921</v>
      </c>
      <c r="X3783" s="15" t="str">
        <f>_xlfn.XLOOKUP(_LOOKUP[[#This Row],[AdjusterMemberName]],_Adjuster[Adjuster Name],_Adjuster[Email],,0)</f>
        <v>AWallace@knightcompany.com</v>
      </c>
      <c r="Y3783" s="15" t="str">
        <f>_xlfn.XLOOKUP(_LOOKUP[[#This Row],[AdjusterMemberName]],_Adjuster[Adjuster Name],_Adjuster[Phone Number],,0)</f>
        <v>424-559-5734</v>
      </c>
      <c r="Z3783" s="15" t="s">
        <v>18085</v>
      </c>
      <c r="AA37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21685 Corso Alto Ave, Nuevo  CA 92567</v>
      </c>
      <c r="AB3783" s="15">
        <v>45610</v>
      </c>
    </row>
    <row r="3784" spans="1:28" x14ac:dyDescent="0.3">
      <c r="A3784" s="14">
        <v>1</v>
      </c>
      <c r="B3784" s="14">
        <v>1</v>
      </c>
      <c r="C3784" s="15" t="s">
        <v>14003</v>
      </c>
      <c r="D3784" s="15" t="s">
        <v>18550</v>
      </c>
      <c r="E3784" s="15">
        <v>45505</v>
      </c>
      <c r="F3784" s="15" t="s">
        <v>14005</v>
      </c>
      <c r="G3784" s="15">
        <v>45411</v>
      </c>
      <c r="H3784" s="15">
        <v>45594</v>
      </c>
      <c r="I3784" s="15" t="s">
        <v>18551</v>
      </c>
      <c r="J3784" s="15" t="s">
        <v>18552</v>
      </c>
      <c r="K3784" s="15" t="s">
        <v>46018</v>
      </c>
      <c r="L3784" s="15" t="s">
        <v>139</v>
      </c>
      <c r="M3784" s="15" t="s">
        <v>620</v>
      </c>
      <c r="N3784" s="14">
        <v>2016</v>
      </c>
      <c r="O3784" s="15" t="s">
        <v>14008</v>
      </c>
      <c r="P3784" s="15" t="s">
        <v>106</v>
      </c>
      <c r="Q3784" s="15" t="s">
        <v>119</v>
      </c>
      <c r="R3784" s="15" t="s">
        <v>6686</v>
      </c>
      <c r="S3784" s="15" t="s">
        <v>14009</v>
      </c>
      <c r="T3784" s="15" t="s">
        <v>811</v>
      </c>
      <c r="U3784" s="15" t="s">
        <v>53</v>
      </c>
      <c r="V3784" s="15" t="s">
        <v>45558</v>
      </c>
      <c r="W3784" s="15" t="s">
        <v>1357</v>
      </c>
      <c r="X3784" s="15" t="str">
        <f>_xlfn.XLOOKUP(_LOOKUP[[#This Row],[AdjusterMemberName]],_Adjuster[Adjuster Name],_Adjuster[Email],,0)</f>
        <v>jRivera1@knightcompany.com</v>
      </c>
      <c r="Y3784" s="15" t="str">
        <f>_xlfn.XLOOKUP(_LOOKUP[[#This Row],[AdjusterMemberName]],_Adjuster[Adjuster Name],_Adjuster[Phone Number],,0)</f>
        <v>424-559-5239</v>
      </c>
      <c r="Z3784" s="15" t="s">
        <v>14010</v>
      </c>
      <c r="AA37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23774 Post Rd, Perris  CA 92570</v>
      </c>
      <c r="AB3784" s="15">
        <v>45485</v>
      </c>
    </row>
    <row r="3785" spans="1:28" x14ac:dyDescent="0.3">
      <c r="A3785" s="14">
        <v>1</v>
      </c>
      <c r="B3785" s="14">
        <v>1</v>
      </c>
      <c r="C3785" s="15" t="s">
        <v>18553</v>
      </c>
      <c r="D3785" s="15" t="s">
        <v>18553</v>
      </c>
      <c r="E3785" s="15">
        <v>45505</v>
      </c>
      <c r="F3785" s="15" t="s">
        <v>18554</v>
      </c>
      <c r="G3785" s="15">
        <v>45501</v>
      </c>
      <c r="H3785" s="15">
        <v>45685</v>
      </c>
      <c r="I3785" s="15" t="s">
        <v>18555</v>
      </c>
      <c r="J3785" s="15" t="s">
        <v>18556</v>
      </c>
      <c r="K3785" s="15" t="s">
        <v>45397</v>
      </c>
      <c r="L3785" s="15" t="s">
        <v>128</v>
      </c>
      <c r="M3785" s="15" t="s">
        <v>129</v>
      </c>
      <c r="N3785" s="14">
        <v>2017</v>
      </c>
      <c r="O3785" s="15" t="s">
        <v>18557</v>
      </c>
      <c r="P3785" s="15" t="s">
        <v>106</v>
      </c>
      <c r="Q3785" s="15" t="s">
        <v>47019</v>
      </c>
      <c r="R3785" s="15" t="s">
        <v>12849</v>
      </c>
      <c r="S3785" s="15" t="s">
        <v>18558</v>
      </c>
      <c r="T3785" s="15" t="s">
        <v>174</v>
      </c>
      <c r="U3785" s="15" t="s">
        <v>53</v>
      </c>
      <c r="V3785" s="15" t="s">
        <v>45441</v>
      </c>
      <c r="W3785" s="15" t="s">
        <v>3184</v>
      </c>
      <c r="X3785" s="15" t="str">
        <f>_xlfn.XLOOKUP(_LOOKUP[[#This Row],[AdjusterMemberName]],_Adjuster[Adjuster Name],_Adjuster[Email],,0)</f>
        <v>mQualls@knightcompany.com</v>
      </c>
      <c r="Y3785" s="15" t="str">
        <f>_xlfn.XLOOKUP(_LOOKUP[[#This Row],[AdjusterMemberName]],_Adjuster[Adjuster Name],_Adjuster[Phone Number],,0)</f>
        <v>424-559-5436</v>
      </c>
      <c r="Z3785" s="15" t="s">
        <v>18559</v>
      </c>
      <c r="AA37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1254 W 59Th St, Los Angeles  CA 90044</v>
      </c>
      <c r="AB3785" s="15"/>
    </row>
    <row r="3786" spans="1:28" x14ac:dyDescent="0.3">
      <c r="A3786" s="14">
        <v>1</v>
      </c>
      <c r="B3786" s="14">
        <v>1</v>
      </c>
      <c r="C3786" s="15" t="s">
        <v>18568</v>
      </c>
      <c r="D3786" s="15" t="s">
        <v>18568</v>
      </c>
      <c r="E3786" s="15">
        <v>45505</v>
      </c>
      <c r="F3786" s="15" t="s">
        <v>18569</v>
      </c>
      <c r="G3786" s="15">
        <v>45474</v>
      </c>
      <c r="H3786" s="15">
        <v>45658</v>
      </c>
      <c r="I3786" s="15" t="s">
        <v>18570</v>
      </c>
      <c r="J3786" s="15" t="s">
        <v>18571</v>
      </c>
      <c r="K3786" s="15" t="s">
        <v>45334</v>
      </c>
      <c r="L3786" s="15" t="s">
        <v>270</v>
      </c>
      <c r="M3786" s="15" t="s">
        <v>3172</v>
      </c>
      <c r="N3786" s="14">
        <v>2018</v>
      </c>
      <c r="O3786" s="15" t="s">
        <v>18572</v>
      </c>
      <c r="P3786" s="15" t="s">
        <v>106</v>
      </c>
      <c r="Q3786" s="15" t="s">
        <v>47081</v>
      </c>
      <c r="R3786" s="15" t="s">
        <v>4369</v>
      </c>
      <c r="S3786" s="15" t="s">
        <v>18573</v>
      </c>
      <c r="T3786" s="15" t="s">
        <v>4874</v>
      </c>
      <c r="U3786" s="15" t="s">
        <v>53</v>
      </c>
      <c r="V3786" s="15" t="s">
        <v>45372</v>
      </c>
      <c r="W3786" s="15" t="s">
        <v>367</v>
      </c>
      <c r="X3786" s="15" t="str">
        <f>_xlfn.XLOOKUP(_LOOKUP[[#This Row],[AdjusterMemberName]],_Adjuster[Adjuster Name],_Adjuster[Email],,0)</f>
        <v>dHernandez4@knightcompany.com</v>
      </c>
      <c r="Y3786" s="15" t="str">
        <f>_xlfn.XLOOKUP(_LOOKUP[[#This Row],[AdjusterMemberName]],_Adjuster[Adjuster Name],_Adjuster[Phone Number],,0)</f>
        <v>323-315-7819</v>
      </c>
      <c r="Z3786" s="15" t="s">
        <v>18574</v>
      </c>
      <c r="AA37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21429 Illinois St, Wildomar  CA 92595</v>
      </c>
      <c r="AB3786" s="15">
        <v>45518</v>
      </c>
    </row>
    <row r="3787" spans="1:28" x14ac:dyDescent="0.3">
      <c r="A3787" s="14">
        <v>1</v>
      </c>
      <c r="B3787" s="14">
        <v>1</v>
      </c>
      <c r="C3787" s="15" t="s">
        <v>9620</v>
      </c>
      <c r="D3787" s="15" t="s">
        <v>9620</v>
      </c>
      <c r="E3787" s="15">
        <v>45505</v>
      </c>
      <c r="F3787" s="15" t="s">
        <v>18666</v>
      </c>
      <c r="G3787" s="15">
        <v>45444</v>
      </c>
      <c r="H3787" s="15">
        <v>45627</v>
      </c>
      <c r="I3787" s="15" t="s">
        <v>18667</v>
      </c>
      <c r="J3787" s="15" t="s">
        <v>18668</v>
      </c>
      <c r="K3787" s="15" t="s">
        <v>45803</v>
      </c>
      <c r="L3787" s="15" t="s">
        <v>103</v>
      </c>
      <c r="M3787" s="15" t="s">
        <v>890</v>
      </c>
      <c r="N3787" s="14">
        <v>2006</v>
      </c>
      <c r="O3787" s="15" t="s">
        <v>9624</v>
      </c>
      <c r="P3787" s="15" t="s">
        <v>106</v>
      </c>
      <c r="Q3787" s="15" t="s">
        <v>47019</v>
      </c>
      <c r="R3787" s="15" t="s">
        <v>9625</v>
      </c>
      <c r="S3787" s="15" t="s">
        <v>9626</v>
      </c>
      <c r="T3787" s="15" t="s">
        <v>572</v>
      </c>
      <c r="U3787" s="15" t="s">
        <v>53</v>
      </c>
      <c r="V3787" s="15" t="s">
        <v>45492</v>
      </c>
      <c r="W3787" s="15" t="s">
        <v>1186</v>
      </c>
      <c r="X3787" s="15" t="str">
        <f>_xlfn.XLOOKUP(_LOOKUP[[#This Row],[AdjusterMemberName]],_Adjuster[Adjuster Name],_Adjuster[Email],,0)</f>
        <v>sAkinleye@knightcompany.com</v>
      </c>
      <c r="Y3787" s="15" t="str">
        <f>_xlfn.XLOOKUP(_LOOKUP[[#This Row],[AdjusterMemberName]],_Adjuster[Adjuster Name],_Adjuster[Phone Number],,0)</f>
        <v>424-559-5280</v>
      </c>
      <c r="Z3787" s="15" t="s">
        <v>9627</v>
      </c>
      <c r="AA37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4505 Axminster St, Bakersfield  CA 93307</v>
      </c>
      <c r="AB3787" s="15"/>
    </row>
    <row r="3788" spans="1:28" x14ac:dyDescent="0.3">
      <c r="A3788" s="14">
        <v>1</v>
      </c>
      <c r="B3788" s="14">
        <v>1</v>
      </c>
      <c r="C3788" s="15" t="s">
        <v>18765</v>
      </c>
      <c r="D3788" s="15" t="s">
        <v>18765</v>
      </c>
      <c r="E3788" s="15">
        <v>45505</v>
      </c>
      <c r="F3788" s="15" t="s">
        <v>18766</v>
      </c>
      <c r="G3788" s="15">
        <v>45327</v>
      </c>
      <c r="H3788" s="15">
        <v>45509</v>
      </c>
      <c r="I3788" s="15" t="s">
        <v>18767</v>
      </c>
      <c r="J3788" s="15" t="s">
        <v>18768</v>
      </c>
      <c r="K3788" s="15" t="s">
        <v>45327</v>
      </c>
      <c r="L3788" s="15" t="s">
        <v>103</v>
      </c>
      <c r="M3788" s="15" t="s">
        <v>890</v>
      </c>
      <c r="N3788" s="14">
        <v>2013</v>
      </c>
      <c r="O3788" s="15" t="s">
        <v>18769</v>
      </c>
      <c r="P3788" s="15" t="s">
        <v>106</v>
      </c>
      <c r="Q3788" s="15" t="s">
        <v>119</v>
      </c>
      <c r="R3788" s="15" t="s">
        <v>18770</v>
      </c>
      <c r="S3788" s="15" t="s">
        <v>18771</v>
      </c>
      <c r="T3788" s="15" t="s">
        <v>14311</v>
      </c>
      <c r="U3788" s="15" t="s">
        <v>53</v>
      </c>
      <c r="V3788" s="15" t="s">
        <v>46597</v>
      </c>
      <c r="W3788" s="15" t="s">
        <v>264</v>
      </c>
      <c r="X3788" s="15" t="str">
        <f>_xlfn.XLOOKUP(_LOOKUP[[#This Row],[AdjusterMemberName]],_Adjuster[Adjuster Name],_Adjuster[Email],,0)</f>
        <v>sBonnevie@knightcompany.com</v>
      </c>
      <c r="Y3788" s="15" t="str">
        <f>_xlfn.XLOOKUP(_LOOKUP[[#This Row],[AdjusterMemberName]],_Adjuster[Adjuster Name],_Adjuster[Phone Number],,0)</f>
        <v>323-692-4064</v>
      </c>
      <c r="Z3788" s="15" t="s">
        <v>18772</v>
      </c>
      <c r="AA37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22831 Hartland, West Hills  CA 91307</v>
      </c>
      <c r="AB3788" s="15">
        <v>45402</v>
      </c>
    </row>
    <row r="3789" spans="1:28" x14ac:dyDescent="0.3">
      <c r="A3789" s="14">
        <v>1</v>
      </c>
      <c r="B3789" s="14">
        <v>1</v>
      </c>
      <c r="C3789" s="15" t="s">
        <v>20049</v>
      </c>
      <c r="D3789" s="15" t="s">
        <v>20049</v>
      </c>
      <c r="E3789" s="15">
        <v>45505</v>
      </c>
      <c r="F3789" s="15" t="s">
        <v>20050</v>
      </c>
      <c r="G3789" s="15">
        <v>45374</v>
      </c>
      <c r="H3789" s="15">
        <v>45558</v>
      </c>
      <c r="I3789" s="15" t="s">
        <v>20051</v>
      </c>
      <c r="J3789" s="15" t="s">
        <v>20052</v>
      </c>
      <c r="K3789" s="15" t="s">
        <v>45663</v>
      </c>
      <c r="L3789" s="15" t="s">
        <v>128</v>
      </c>
      <c r="M3789" s="15" t="s">
        <v>20053</v>
      </c>
      <c r="N3789" s="14">
        <v>2005</v>
      </c>
      <c r="O3789" s="15" t="s">
        <v>20054</v>
      </c>
      <c r="P3789" s="15" t="s">
        <v>106</v>
      </c>
      <c r="Q3789" s="15" t="s">
        <v>47061</v>
      </c>
      <c r="R3789" s="15" t="s">
        <v>20055</v>
      </c>
      <c r="S3789" s="15" t="s">
        <v>20056</v>
      </c>
      <c r="T3789" s="15" t="s">
        <v>8201</v>
      </c>
      <c r="U3789" s="15" t="s">
        <v>53</v>
      </c>
      <c r="V3789" s="15" t="s">
        <v>46258</v>
      </c>
      <c r="W3789" s="15" t="s">
        <v>1357</v>
      </c>
      <c r="X3789" s="15" t="str">
        <f>_xlfn.XLOOKUP(_LOOKUP[[#This Row],[AdjusterMemberName]],_Adjuster[Adjuster Name],_Adjuster[Email],,0)</f>
        <v>jRivera1@knightcompany.com</v>
      </c>
      <c r="Y3789" s="15" t="str">
        <f>_xlfn.XLOOKUP(_LOOKUP[[#This Row],[AdjusterMemberName]],_Adjuster[Adjuster Name],_Adjuster[Phone Number],,0)</f>
        <v>424-559-5239</v>
      </c>
      <c r="Z3789" s="15" t="s">
        <v>20057</v>
      </c>
      <c r="AA37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1119 W Aeroplane Blvd, Big Bear City  CA 92314</v>
      </c>
      <c r="AB3789" s="15"/>
    </row>
    <row r="3790" spans="1:28" x14ac:dyDescent="0.3">
      <c r="A3790" s="14">
        <v>1</v>
      </c>
      <c r="B3790" s="14">
        <v>1</v>
      </c>
      <c r="C3790" s="15" t="s">
        <v>9212</v>
      </c>
      <c r="D3790" s="15" t="s">
        <v>18457</v>
      </c>
      <c r="E3790" s="15">
        <v>45504</v>
      </c>
      <c r="F3790" s="15" t="s">
        <v>18458</v>
      </c>
      <c r="G3790" s="15">
        <v>45502</v>
      </c>
      <c r="H3790" s="15">
        <v>45686</v>
      </c>
      <c r="I3790" s="15" t="s">
        <v>18459</v>
      </c>
      <c r="J3790" s="15" t="s">
        <v>18460</v>
      </c>
      <c r="K3790" s="15" t="s">
        <v>45451</v>
      </c>
      <c r="L3790" s="15" t="s">
        <v>281</v>
      </c>
      <c r="M3790" s="15" t="s">
        <v>282</v>
      </c>
      <c r="N3790" s="14">
        <v>2016</v>
      </c>
      <c r="O3790" s="15" t="s">
        <v>18461</v>
      </c>
      <c r="P3790" s="15" t="s">
        <v>106</v>
      </c>
      <c r="Q3790" s="15" t="s">
        <v>47006</v>
      </c>
      <c r="R3790" s="15" t="s">
        <v>9217</v>
      </c>
      <c r="S3790" s="15" t="s">
        <v>9218</v>
      </c>
      <c r="T3790" s="15" t="s">
        <v>811</v>
      </c>
      <c r="U3790" s="15" t="s">
        <v>53</v>
      </c>
      <c r="V3790" s="15" t="s">
        <v>45837</v>
      </c>
      <c r="W3790" s="15" t="s">
        <v>264</v>
      </c>
      <c r="X3790" s="15" t="str">
        <f>_xlfn.XLOOKUP(_LOOKUP[[#This Row],[AdjusterMemberName]],_Adjuster[Adjuster Name],_Adjuster[Email],,0)</f>
        <v>sBonnevie@knightcompany.com</v>
      </c>
      <c r="Y3790" s="15" t="str">
        <f>_xlfn.XLOOKUP(_LOOKUP[[#This Row],[AdjusterMemberName]],_Adjuster[Adjuster Name],_Adjuster[Phone Number],,0)</f>
        <v>323-692-4064</v>
      </c>
      <c r="Z3790" s="15" t="s">
        <v>9219</v>
      </c>
      <c r="AA37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3653 Alhambra Ln, Perris  CA 92571</v>
      </c>
      <c r="AB3790" s="15">
        <v>45535</v>
      </c>
    </row>
    <row r="3791" spans="1:28" x14ac:dyDescent="0.3">
      <c r="A3791" s="14">
        <v>1</v>
      </c>
      <c r="B3791" s="14">
        <v>1</v>
      </c>
      <c r="C3791" s="15" t="s">
        <v>18486</v>
      </c>
      <c r="D3791" s="15" t="s">
        <v>18486</v>
      </c>
      <c r="E3791" s="15">
        <v>45504</v>
      </c>
      <c r="F3791" s="15" t="s">
        <v>18487</v>
      </c>
      <c r="G3791" s="15">
        <v>45433</v>
      </c>
      <c r="H3791" s="15">
        <v>45617</v>
      </c>
      <c r="I3791" s="15" t="s">
        <v>18488</v>
      </c>
      <c r="J3791" s="15" t="s">
        <v>18489</v>
      </c>
      <c r="K3791" s="15" t="s">
        <v>45369</v>
      </c>
      <c r="L3791" s="15" t="s">
        <v>229</v>
      </c>
      <c r="M3791" s="15" t="s">
        <v>18490</v>
      </c>
      <c r="N3791" s="14">
        <v>2004</v>
      </c>
      <c r="O3791" s="15" t="s">
        <v>18491</v>
      </c>
      <c r="P3791" s="15" t="s">
        <v>106</v>
      </c>
      <c r="Q3791" s="15" t="s">
        <v>47065</v>
      </c>
      <c r="R3791" s="15" t="s">
        <v>18492</v>
      </c>
      <c r="S3791" s="15" t="s">
        <v>18493</v>
      </c>
      <c r="T3791" s="15" t="s">
        <v>1067</v>
      </c>
      <c r="U3791" s="15" t="s">
        <v>53</v>
      </c>
      <c r="V3791" s="15" t="s">
        <v>45788</v>
      </c>
      <c r="W3791" s="15" t="s">
        <v>850</v>
      </c>
      <c r="X3791" s="15" t="e">
        <f>_xlfn.XLOOKUP(_LOOKUP[[#This Row],[AdjusterMemberName]],_Adjuster[Adjuster Name],_Adjuster[Email],,0)</f>
        <v>#N/A</v>
      </c>
      <c r="Y3791" s="15" t="e">
        <f>_xlfn.XLOOKUP(_LOOKUP[[#This Row],[AdjusterMemberName]],_Adjuster[Adjuster Name],_Adjuster[Phone Number],,0)</f>
        <v>#N/A</v>
      </c>
      <c r="Z3791" s="15" t="s">
        <v>18494</v>
      </c>
      <c r="AA37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1830 Alemany Blvd #309, San Francisco  CA 94112</v>
      </c>
      <c r="AB3791" s="15">
        <v>45510</v>
      </c>
    </row>
    <row r="3792" spans="1:28" x14ac:dyDescent="0.3">
      <c r="A3792" s="14">
        <v>0</v>
      </c>
      <c r="B3792" s="14">
        <v>0</v>
      </c>
      <c r="C3792" s="15" t="s">
        <v>18495</v>
      </c>
      <c r="D3792" s="15" t="s">
        <v>18496</v>
      </c>
      <c r="E3792" s="15">
        <v>45504</v>
      </c>
      <c r="F3792" s="15" t="s">
        <v>18497</v>
      </c>
      <c r="G3792" s="15"/>
      <c r="H3792" s="15"/>
      <c r="I3792" s="15" t="s">
        <v>18498</v>
      </c>
      <c r="J3792" s="15" t="s">
        <v>18499</v>
      </c>
      <c r="K3792" s="15" t="s">
        <v>45611</v>
      </c>
      <c r="L3792" s="15" t="s">
        <v>18500</v>
      </c>
      <c r="M3792" s="15" t="s">
        <v>12984</v>
      </c>
      <c r="N3792" s="14">
        <v>2023</v>
      </c>
      <c r="O3792" s="15" t="s">
        <v>18501</v>
      </c>
      <c r="P3792" s="15" t="s">
        <v>106</v>
      </c>
      <c r="Q3792" s="15"/>
      <c r="R3792" s="15"/>
      <c r="S3792" s="15"/>
      <c r="T3792" s="15"/>
      <c r="U3792" s="15"/>
      <c r="V3792" s="15"/>
      <c r="W3792" s="15" t="s">
        <v>264</v>
      </c>
      <c r="X3792" s="15" t="str">
        <f>_xlfn.XLOOKUP(_LOOKUP[[#This Row],[AdjusterMemberName]],_Adjuster[Adjuster Name],_Adjuster[Email],,0)</f>
        <v>sBonnevie@knightcompany.com</v>
      </c>
      <c r="Y3792" s="15" t="str">
        <f>_xlfn.XLOOKUP(_LOOKUP[[#This Row],[AdjusterMemberName]],_Adjuster[Adjuster Name],_Adjuster[Phone Number],,0)</f>
        <v>323-692-4064</v>
      </c>
      <c r="Z3792" s="15"/>
      <c r="AA3792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3792" s="15"/>
    </row>
    <row r="3793" spans="1:28" x14ac:dyDescent="0.3">
      <c r="A3793" s="14">
        <v>1</v>
      </c>
      <c r="B3793" s="14">
        <v>1</v>
      </c>
      <c r="C3793" s="15" t="s">
        <v>18502</v>
      </c>
      <c r="D3793" s="15" t="s">
        <v>18502</v>
      </c>
      <c r="E3793" s="15">
        <v>45504</v>
      </c>
      <c r="F3793" s="15" t="s">
        <v>18503</v>
      </c>
      <c r="G3793" s="15">
        <v>45472</v>
      </c>
      <c r="H3793" s="15">
        <v>45655</v>
      </c>
      <c r="I3793" s="15" t="s">
        <v>18504</v>
      </c>
      <c r="J3793" s="15" t="s">
        <v>18505</v>
      </c>
      <c r="K3793" s="15" t="s">
        <v>45329</v>
      </c>
      <c r="L3793" s="15" t="s">
        <v>314</v>
      </c>
      <c r="M3793" s="15" t="s">
        <v>315</v>
      </c>
      <c r="N3793" s="14">
        <v>2019</v>
      </c>
      <c r="O3793" s="15" t="s">
        <v>18506</v>
      </c>
      <c r="P3793" s="15" t="s">
        <v>106</v>
      </c>
      <c r="Q3793" s="15" t="s">
        <v>47006</v>
      </c>
      <c r="R3793" s="15" t="s">
        <v>325</v>
      </c>
      <c r="S3793" s="15" t="s">
        <v>18507</v>
      </c>
      <c r="T3793" s="15" t="s">
        <v>404</v>
      </c>
      <c r="U3793" s="15" t="s">
        <v>53</v>
      </c>
      <c r="V3793" s="15" t="s">
        <v>45971</v>
      </c>
      <c r="W3793" s="15" t="s">
        <v>3307</v>
      </c>
      <c r="X3793" s="15" t="e">
        <f>_xlfn.XLOOKUP(_LOOKUP[[#This Row],[AdjusterMemberName]],_Adjuster[Adjuster Name],_Adjuster[Email],,0)</f>
        <v>#N/A</v>
      </c>
      <c r="Y3793" s="15" t="e">
        <f>_xlfn.XLOOKUP(_LOOKUP[[#This Row],[AdjusterMemberName]],_Adjuster[Adjuster Name],_Adjuster[Phone Number],,0)</f>
        <v>#N/A</v>
      </c>
      <c r="Z3793" s="15" t="s">
        <v>18508</v>
      </c>
      <c r="AA37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9620 E Avenue Q4, Lake La  CA 93591</v>
      </c>
      <c r="AB3793" s="15"/>
    </row>
    <row r="3794" spans="1:28" x14ac:dyDescent="0.3">
      <c r="A3794" s="14">
        <v>1</v>
      </c>
      <c r="B3794" s="14">
        <v>1</v>
      </c>
      <c r="C3794" s="15" t="s">
        <v>18509</v>
      </c>
      <c r="D3794" s="15" t="s">
        <v>18509</v>
      </c>
      <c r="E3794" s="15">
        <v>45504</v>
      </c>
      <c r="F3794" s="15" t="s">
        <v>18510</v>
      </c>
      <c r="G3794" s="15">
        <v>45325</v>
      </c>
      <c r="H3794" s="15">
        <v>45507</v>
      </c>
      <c r="I3794" s="15" t="s">
        <v>18511</v>
      </c>
      <c r="J3794" s="15" t="s">
        <v>18512</v>
      </c>
      <c r="K3794" s="15" t="s">
        <v>46333</v>
      </c>
      <c r="L3794" s="15" t="s">
        <v>139</v>
      </c>
      <c r="M3794" s="15" t="s">
        <v>470</v>
      </c>
      <c r="N3794" s="14">
        <v>2014</v>
      </c>
      <c r="O3794" s="15" t="s">
        <v>18513</v>
      </c>
      <c r="P3794" s="15" t="s">
        <v>106</v>
      </c>
      <c r="Q3794" s="15" t="s">
        <v>47006</v>
      </c>
      <c r="R3794" s="15" t="s">
        <v>18514</v>
      </c>
      <c r="S3794" s="15" t="s">
        <v>18515</v>
      </c>
      <c r="T3794" s="15" t="s">
        <v>122</v>
      </c>
      <c r="U3794" s="15" t="s">
        <v>53</v>
      </c>
      <c r="V3794" s="15" t="s">
        <v>45784</v>
      </c>
      <c r="W3794" s="15" t="s">
        <v>264</v>
      </c>
      <c r="X3794" s="15" t="str">
        <f>_xlfn.XLOOKUP(_LOOKUP[[#This Row],[AdjusterMemberName]],_Adjuster[Adjuster Name],_Adjuster[Email],,0)</f>
        <v>sBonnevie@knightcompany.com</v>
      </c>
      <c r="Y3794" s="15" t="str">
        <f>_xlfn.XLOOKUP(_LOOKUP[[#This Row],[AdjusterMemberName]],_Adjuster[Adjuster Name],_Adjuster[Phone Number],,0)</f>
        <v>323-692-4064</v>
      </c>
      <c r="Z3794" s="15" t="s">
        <v>18516</v>
      </c>
      <c r="AA37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967 Dunbar Ct, Hemet  CA 92543</v>
      </c>
      <c r="AB3794" s="15"/>
    </row>
    <row r="3795" spans="1:28" x14ac:dyDescent="0.3">
      <c r="A3795" s="14">
        <v>1</v>
      </c>
      <c r="B3795" s="14">
        <v>1</v>
      </c>
      <c r="C3795" s="15" t="s">
        <v>18560</v>
      </c>
      <c r="D3795" s="15" t="s">
        <v>18560</v>
      </c>
      <c r="E3795" s="15">
        <v>45504</v>
      </c>
      <c r="F3795" s="15" t="s">
        <v>18561</v>
      </c>
      <c r="G3795" s="15">
        <v>45436</v>
      </c>
      <c r="H3795" s="15">
        <v>45620</v>
      </c>
      <c r="I3795" s="15" t="s">
        <v>18562</v>
      </c>
      <c r="J3795" s="15" t="s">
        <v>18563</v>
      </c>
      <c r="K3795" s="15" t="s">
        <v>45334</v>
      </c>
      <c r="L3795" s="15" t="s">
        <v>281</v>
      </c>
      <c r="M3795" s="15" t="s">
        <v>282</v>
      </c>
      <c r="N3795" s="14">
        <v>2016</v>
      </c>
      <c r="O3795" s="15" t="s">
        <v>18564</v>
      </c>
      <c r="P3795" s="15" t="s">
        <v>106</v>
      </c>
      <c r="Q3795" s="15" t="s">
        <v>47101</v>
      </c>
      <c r="R3795" s="15" t="s">
        <v>18565</v>
      </c>
      <c r="S3795" s="15" t="s">
        <v>18566</v>
      </c>
      <c r="T3795" s="15" t="s">
        <v>11815</v>
      </c>
      <c r="U3795" s="15" t="s">
        <v>53</v>
      </c>
      <c r="V3795" s="15" t="s">
        <v>46330</v>
      </c>
      <c r="W3795" s="15" t="s">
        <v>367</v>
      </c>
      <c r="X3795" s="15" t="str">
        <f>_xlfn.XLOOKUP(_LOOKUP[[#This Row],[AdjusterMemberName]],_Adjuster[Adjuster Name],_Adjuster[Email],,0)</f>
        <v>dHernandez4@knightcompany.com</v>
      </c>
      <c r="Y3795" s="15" t="str">
        <f>_xlfn.XLOOKUP(_LOOKUP[[#This Row],[AdjusterMemberName]],_Adjuster[Adjuster Name],_Adjuster[Phone Number],,0)</f>
        <v>323-315-7819</v>
      </c>
      <c r="Z3795" s="15" t="s">
        <v>18567</v>
      </c>
      <c r="AA37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1436 Pierce Dr Apt 107, Clovis  CA 93612</v>
      </c>
      <c r="AB3795" s="15"/>
    </row>
    <row r="3796" spans="1:28" x14ac:dyDescent="0.3">
      <c r="A3796" s="14">
        <v>1</v>
      </c>
      <c r="B3796" s="14">
        <v>1</v>
      </c>
      <c r="C3796" s="15" t="s">
        <v>18593</v>
      </c>
      <c r="D3796" s="15" t="s">
        <v>18594</v>
      </c>
      <c r="E3796" s="15">
        <v>45504</v>
      </c>
      <c r="F3796" s="15" t="s">
        <v>18595</v>
      </c>
      <c r="G3796" s="15">
        <v>45488</v>
      </c>
      <c r="H3796" s="15">
        <v>45672</v>
      </c>
      <c r="I3796" s="15" t="s">
        <v>18596</v>
      </c>
      <c r="J3796" s="15" t="s">
        <v>18597</v>
      </c>
      <c r="K3796" s="15" t="s">
        <v>45332</v>
      </c>
      <c r="L3796" s="15" t="s">
        <v>441</v>
      </c>
      <c r="M3796" s="15" t="s">
        <v>1126</v>
      </c>
      <c r="N3796" s="14">
        <v>2021</v>
      </c>
      <c r="O3796" s="15" t="s">
        <v>18598</v>
      </c>
      <c r="P3796" s="15" t="s">
        <v>106</v>
      </c>
      <c r="Q3796" s="15" t="s">
        <v>47006</v>
      </c>
      <c r="R3796" s="15" t="s">
        <v>18599</v>
      </c>
      <c r="S3796" s="15" t="s">
        <v>18600</v>
      </c>
      <c r="T3796" s="15" t="s">
        <v>592</v>
      </c>
      <c r="U3796" s="15" t="s">
        <v>53</v>
      </c>
      <c r="V3796" s="15" t="s">
        <v>45376</v>
      </c>
      <c r="W3796" s="15" t="s">
        <v>3184</v>
      </c>
      <c r="X3796" s="15" t="str">
        <f>_xlfn.XLOOKUP(_LOOKUP[[#This Row],[AdjusterMemberName]],_Adjuster[Adjuster Name],_Adjuster[Email],,0)</f>
        <v>mQualls@knightcompany.com</v>
      </c>
      <c r="Y3796" s="15" t="str">
        <f>_xlfn.XLOOKUP(_LOOKUP[[#This Row],[AdjusterMemberName]],_Adjuster[Adjuster Name],_Adjuster[Phone Number],,0)</f>
        <v>424-559-5436</v>
      </c>
      <c r="Z3796" s="15" t="s">
        <v>18601</v>
      </c>
      <c r="AA37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16575 Fremontia St, Hesperia  CA 92345</v>
      </c>
      <c r="AB3796" s="15"/>
    </row>
    <row r="3797" spans="1:28" x14ac:dyDescent="0.3">
      <c r="A3797" s="14">
        <v>1</v>
      </c>
      <c r="B3797" s="14">
        <v>0</v>
      </c>
      <c r="C3797" s="15" t="s">
        <v>19373</v>
      </c>
      <c r="D3797" s="15" t="s">
        <v>19374</v>
      </c>
      <c r="E3797" s="15">
        <v>45504</v>
      </c>
      <c r="F3797" s="15" t="s">
        <v>19375</v>
      </c>
      <c r="G3797" s="15">
        <v>45393</v>
      </c>
      <c r="H3797" s="15">
        <v>45576</v>
      </c>
      <c r="I3797" s="15" t="s">
        <v>19376</v>
      </c>
      <c r="J3797" s="15" t="s">
        <v>19377</v>
      </c>
      <c r="K3797" s="15" t="s">
        <v>45332</v>
      </c>
      <c r="L3797" s="15" t="s">
        <v>128</v>
      </c>
      <c r="M3797" s="15" t="s">
        <v>1064</v>
      </c>
      <c r="N3797" s="14">
        <v>2003</v>
      </c>
      <c r="O3797" s="15" t="s">
        <v>19378</v>
      </c>
      <c r="P3797" s="15" t="s">
        <v>106</v>
      </c>
      <c r="Q3797" s="15" t="s">
        <v>47061</v>
      </c>
      <c r="R3797" s="15" t="s">
        <v>19379</v>
      </c>
      <c r="S3797" s="15" t="s">
        <v>19380</v>
      </c>
      <c r="T3797" s="15" t="s">
        <v>5790</v>
      </c>
      <c r="U3797" s="15" t="s">
        <v>53</v>
      </c>
      <c r="V3797" s="15" t="s">
        <v>46132</v>
      </c>
      <c r="W3797" s="15" t="s">
        <v>3184</v>
      </c>
      <c r="X3797" s="15" t="str">
        <f>_xlfn.XLOOKUP(_LOOKUP[[#This Row],[AdjusterMemberName]],_Adjuster[Adjuster Name],_Adjuster[Email],,0)</f>
        <v>mQualls@knightcompany.com</v>
      </c>
      <c r="Y3797" s="15" t="str">
        <f>_xlfn.XLOOKUP(_LOOKUP[[#This Row],[AdjusterMemberName]],_Adjuster[Adjuster Name],_Adjuster[Phone Number],,0)</f>
        <v>424-559-5436</v>
      </c>
      <c r="Z3797" s="15" t="s">
        <v>19381</v>
      </c>
      <c r="AA37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8915 Hewitt Pl Apt 1, Garden Grove  CA 92844</v>
      </c>
      <c r="AB3797" s="15"/>
    </row>
    <row r="3798" spans="1:28" x14ac:dyDescent="0.3">
      <c r="A3798" s="14">
        <v>1</v>
      </c>
      <c r="B3798" s="14">
        <v>1</v>
      </c>
      <c r="C3798" s="15" t="s">
        <v>18509</v>
      </c>
      <c r="D3798" s="15" t="s">
        <v>18509</v>
      </c>
      <c r="E3798" s="15">
        <v>45504</v>
      </c>
      <c r="F3798" s="15" t="s">
        <v>18510</v>
      </c>
      <c r="G3798" s="15">
        <v>45325</v>
      </c>
      <c r="H3798" s="15">
        <v>45507</v>
      </c>
      <c r="I3798" s="15" t="s">
        <v>19868</v>
      </c>
      <c r="J3798" s="15" t="s">
        <v>19869</v>
      </c>
      <c r="K3798" s="15" t="s">
        <v>45691</v>
      </c>
      <c r="L3798" s="15" t="s">
        <v>139</v>
      </c>
      <c r="M3798" s="15" t="s">
        <v>470</v>
      </c>
      <c r="N3798" s="14">
        <v>2014</v>
      </c>
      <c r="O3798" s="15" t="s">
        <v>18513</v>
      </c>
      <c r="P3798" s="15" t="s">
        <v>106</v>
      </c>
      <c r="Q3798" s="15" t="s">
        <v>47006</v>
      </c>
      <c r="R3798" s="15" t="s">
        <v>18514</v>
      </c>
      <c r="S3798" s="15" t="s">
        <v>18515</v>
      </c>
      <c r="T3798" s="15" t="s">
        <v>122</v>
      </c>
      <c r="U3798" s="15" t="s">
        <v>53</v>
      </c>
      <c r="V3798" s="15" t="s">
        <v>45784</v>
      </c>
      <c r="W3798" s="15" t="s">
        <v>850</v>
      </c>
      <c r="X3798" s="15" t="e">
        <f>_xlfn.XLOOKUP(_LOOKUP[[#This Row],[AdjusterMemberName]],_Adjuster[Adjuster Name],_Adjuster[Email],,0)</f>
        <v>#N/A</v>
      </c>
      <c r="Y3798" s="15" t="e">
        <f>_xlfn.XLOOKUP(_LOOKUP[[#This Row],[AdjusterMemberName]],_Adjuster[Adjuster Name],_Adjuster[Phone Number],,0)</f>
        <v>#N/A</v>
      </c>
      <c r="Z3798" s="15" t="s">
        <v>18516</v>
      </c>
      <c r="AA37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967 Dunbar Ct, Hemet  CA 92543</v>
      </c>
      <c r="AB3798" s="15"/>
    </row>
    <row r="3799" spans="1:28" x14ac:dyDescent="0.3">
      <c r="A3799" s="14">
        <v>1</v>
      </c>
      <c r="B3799" s="14">
        <v>1</v>
      </c>
      <c r="C3799" s="15" t="s">
        <v>18311</v>
      </c>
      <c r="D3799" s="15" t="s">
        <v>18312</v>
      </c>
      <c r="E3799" s="15">
        <v>45503</v>
      </c>
      <c r="F3799" s="15" t="s">
        <v>18313</v>
      </c>
      <c r="G3799" s="15">
        <v>45425</v>
      </c>
      <c r="H3799" s="15">
        <v>45609</v>
      </c>
      <c r="I3799" s="15" t="s">
        <v>18314</v>
      </c>
      <c r="J3799" s="15" t="s">
        <v>18315</v>
      </c>
      <c r="K3799" s="15" t="s">
        <v>45827</v>
      </c>
      <c r="L3799" s="15" t="s">
        <v>181</v>
      </c>
      <c r="M3799" s="15" t="s">
        <v>2118</v>
      </c>
      <c r="N3799" s="14">
        <v>2020</v>
      </c>
      <c r="O3799" s="15" t="s">
        <v>18316</v>
      </c>
      <c r="P3799" s="15" t="s">
        <v>1273</v>
      </c>
      <c r="Q3799" s="15" t="s">
        <v>47019</v>
      </c>
      <c r="R3799" s="15" t="s">
        <v>18317</v>
      </c>
      <c r="S3799" s="15" t="s">
        <v>18318</v>
      </c>
      <c r="T3799" s="15" t="s">
        <v>308</v>
      </c>
      <c r="U3799" s="15" t="s">
        <v>53</v>
      </c>
      <c r="V3799" s="15" t="s">
        <v>45432</v>
      </c>
      <c r="W3799" s="15" t="s">
        <v>1357</v>
      </c>
      <c r="X3799" s="15" t="str">
        <f>_xlfn.XLOOKUP(_LOOKUP[[#This Row],[AdjusterMemberName]],_Adjuster[Adjuster Name],_Adjuster[Email],,0)</f>
        <v>jRivera1@knightcompany.com</v>
      </c>
      <c r="Y3799" s="15" t="str">
        <f>_xlfn.XLOOKUP(_LOOKUP[[#This Row],[AdjusterMemberName]],_Adjuster[Adjuster Name],_Adjuster[Phone Number],,0)</f>
        <v>424-559-5239</v>
      </c>
      <c r="Z3799" s="15" t="s">
        <v>18319</v>
      </c>
      <c r="AA37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10986 Stonehenge Pl, Riverside  CA 92503</v>
      </c>
      <c r="AB3799" s="15"/>
    </row>
    <row r="3800" spans="1:28" x14ac:dyDescent="0.3">
      <c r="A3800" s="14">
        <v>1</v>
      </c>
      <c r="B3800" s="14">
        <v>1</v>
      </c>
      <c r="C3800" s="15" t="s">
        <v>18371</v>
      </c>
      <c r="D3800" s="15" t="s">
        <v>18371</v>
      </c>
      <c r="E3800" s="15">
        <v>45503</v>
      </c>
      <c r="F3800" s="15" t="s">
        <v>18372</v>
      </c>
      <c r="G3800" s="15">
        <v>45390</v>
      </c>
      <c r="H3800" s="15">
        <v>45573</v>
      </c>
      <c r="I3800" s="15" t="s">
        <v>18373</v>
      </c>
      <c r="J3800" s="15" t="s">
        <v>18374</v>
      </c>
      <c r="K3800" s="15" t="s">
        <v>45834</v>
      </c>
      <c r="L3800" s="15" t="s">
        <v>103</v>
      </c>
      <c r="M3800" s="15" t="s">
        <v>890</v>
      </c>
      <c r="N3800" s="14">
        <v>2016</v>
      </c>
      <c r="O3800" s="15" t="s">
        <v>18375</v>
      </c>
      <c r="P3800" s="15" t="s">
        <v>106</v>
      </c>
      <c r="Q3800" s="15" t="s">
        <v>47019</v>
      </c>
      <c r="R3800" s="15" t="s">
        <v>3609</v>
      </c>
      <c r="S3800" s="15" t="s">
        <v>18376</v>
      </c>
      <c r="T3800" s="15" t="s">
        <v>186</v>
      </c>
      <c r="U3800" s="15" t="s">
        <v>53</v>
      </c>
      <c r="V3800" s="15" t="s">
        <v>45588</v>
      </c>
      <c r="W3800" s="15" t="s">
        <v>1624</v>
      </c>
      <c r="X3800" s="15" t="e">
        <f>_xlfn.XLOOKUP(_LOOKUP[[#This Row],[AdjusterMemberName]],_Adjuster[Adjuster Name],_Adjuster[Email],,0)</f>
        <v>#N/A</v>
      </c>
      <c r="Y3800" s="15" t="e">
        <f>_xlfn.XLOOKUP(_LOOKUP[[#This Row],[AdjusterMemberName]],_Adjuster[Adjuster Name],_Adjuster[Phone Number],,0)</f>
        <v>#N/A</v>
      </c>
      <c r="Z3800" s="15" t="s">
        <v>18377</v>
      </c>
      <c r="AA38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1627 N Parton St, Santa Ana  CA 92706</v>
      </c>
      <c r="AB3800" s="15"/>
    </row>
    <row r="3801" spans="1:28" x14ac:dyDescent="0.3">
      <c r="A3801" s="14">
        <v>1</v>
      </c>
      <c r="B3801" s="14">
        <v>1</v>
      </c>
      <c r="C3801" s="15" t="s">
        <v>18386</v>
      </c>
      <c r="D3801" s="15" t="s">
        <v>18386</v>
      </c>
      <c r="E3801" s="15">
        <v>45503</v>
      </c>
      <c r="F3801" s="15" t="s">
        <v>18387</v>
      </c>
      <c r="G3801" s="15">
        <v>45481</v>
      </c>
      <c r="H3801" s="15">
        <v>45665</v>
      </c>
      <c r="I3801" s="15" t="s">
        <v>18388</v>
      </c>
      <c r="J3801" s="15" t="s">
        <v>18389</v>
      </c>
      <c r="K3801" s="15" t="s">
        <v>45388</v>
      </c>
      <c r="L3801" s="15" t="s">
        <v>139</v>
      </c>
      <c r="M3801" s="15" t="s">
        <v>697</v>
      </c>
      <c r="N3801" s="14">
        <v>2016</v>
      </c>
      <c r="O3801" s="15" t="s">
        <v>18390</v>
      </c>
      <c r="P3801" s="15" t="s">
        <v>106</v>
      </c>
      <c r="Q3801" s="15" t="s">
        <v>47128</v>
      </c>
      <c r="R3801" s="15" t="s">
        <v>2190</v>
      </c>
      <c r="S3801" s="15" t="s">
        <v>18391</v>
      </c>
      <c r="T3801" s="15" t="s">
        <v>8849</v>
      </c>
      <c r="U3801" s="15" t="s">
        <v>53</v>
      </c>
      <c r="V3801" s="15" t="s">
        <v>46404</v>
      </c>
      <c r="W3801" s="15" t="s">
        <v>1624</v>
      </c>
      <c r="X3801" s="15" t="e">
        <f>_xlfn.XLOOKUP(_LOOKUP[[#This Row],[AdjusterMemberName]],_Adjuster[Adjuster Name],_Adjuster[Email],,0)</f>
        <v>#N/A</v>
      </c>
      <c r="Y3801" s="15" t="e">
        <f>_xlfn.XLOOKUP(_LOOKUP[[#This Row],[AdjusterMemberName]],_Adjuster[Adjuster Name],_Adjuster[Phone Number],,0)</f>
        <v>#N/A</v>
      </c>
      <c r="Z3801" s="15" t="s">
        <v>18392</v>
      </c>
      <c r="AA38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5730 Lotus St, Jurupa Valley  CA 92509</v>
      </c>
      <c r="AB3801" s="15">
        <v>45641</v>
      </c>
    </row>
    <row r="3802" spans="1:28" x14ac:dyDescent="0.3">
      <c r="A3802" s="14">
        <v>1</v>
      </c>
      <c r="B3802" s="14">
        <v>1</v>
      </c>
      <c r="C3802" s="15" t="s">
        <v>18393</v>
      </c>
      <c r="D3802" s="15" t="s">
        <v>18394</v>
      </c>
      <c r="E3802" s="15">
        <v>45503</v>
      </c>
      <c r="F3802" s="15" t="s">
        <v>18395</v>
      </c>
      <c r="G3802" s="15">
        <v>45490</v>
      </c>
      <c r="H3802" s="15">
        <v>45674</v>
      </c>
      <c r="I3802" s="15" t="s">
        <v>18396</v>
      </c>
      <c r="J3802" s="15" t="s">
        <v>18397</v>
      </c>
      <c r="K3802" s="15" t="s">
        <v>45890</v>
      </c>
      <c r="L3802" s="15" t="s">
        <v>314</v>
      </c>
      <c r="M3802" s="15" t="s">
        <v>315</v>
      </c>
      <c r="N3802" s="14">
        <v>2017</v>
      </c>
      <c r="O3802" s="15" t="s">
        <v>18398</v>
      </c>
      <c r="P3802" s="15" t="s">
        <v>106</v>
      </c>
      <c r="Q3802" s="15" t="s">
        <v>47006</v>
      </c>
      <c r="R3802" s="15" t="s">
        <v>18399</v>
      </c>
      <c r="S3802" s="15" t="s">
        <v>18400</v>
      </c>
      <c r="T3802" s="15" t="s">
        <v>404</v>
      </c>
      <c r="U3802" s="15" t="s">
        <v>53</v>
      </c>
      <c r="V3802" s="15" t="s">
        <v>45971</v>
      </c>
      <c r="W3802" s="15" t="s">
        <v>3184</v>
      </c>
      <c r="X3802" s="15" t="str">
        <f>_xlfn.XLOOKUP(_LOOKUP[[#This Row],[AdjusterMemberName]],_Adjuster[Adjuster Name],_Adjuster[Email],,0)</f>
        <v>mQualls@knightcompany.com</v>
      </c>
      <c r="Y3802" s="15" t="str">
        <f>_xlfn.XLOOKUP(_LOOKUP[[#This Row],[AdjusterMemberName]],_Adjuster[Adjuster Name],_Adjuster[Phone Number],,0)</f>
        <v>424-559-5436</v>
      </c>
      <c r="Z3802" s="15" t="s">
        <v>18401</v>
      </c>
      <c r="AA38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39334 169Th St E, Palmdale  CA 93591</v>
      </c>
      <c r="AB3802" s="15"/>
    </row>
    <row r="3803" spans="1:28" x14ac:dyDescent="0.3">
      <c r="A3803" s="14">
        <v>1</v>
      </c>
      <c r="B3803" s="14">
        <v>1</v>
      </c>
      <c r="C3803" s="15" t="s">
        <v>18402</v>
      </c>
      <c r="D3803" s="15" t="s">
        <v>18402</v>
      </c>
      <c r="E3803" s="15">
        <v>45503</v>
      </c>
      <c r="F3803" s="15" t="s">
        <v>18403</v>
      </c>
      <c r="G3803" s="15">
        <v>45399</v>
      </c>
      <c r="H3803" s="15">
        <v>45582</v>
      </c>
      <c r="I3803" s="15" t="s">
        <v>18404</v>
      </c>
      <c r="J3803" s="15" t="s">
        <v>18405</v>
      </c>
      <c r="K3803" s="15" t="s">
        <v>45329</v>
      </c>
      <c r="L3803" s="15" t="s">
        <v>103</v>
      </c>
      <c r="M3803" s="15" t="s">
        <v>890</v>
      </c>
      <c r="N3803" s="14">
        <v>2019</v>
      </c>
      <c r="O3803" s="15" t="s">
        <v>18406</v>
      </c>
      <c r="P3803" s="15" t="s">
        <v>106</v>
      </c>
      <c r="Q3803" s="15" t="s">
        <v>47019</v>
      </c>
      <c r="R3803" s="15" t="s">
        <v>18407</v>
      </c>
      <c r="S3803" s="15" t="s">
        <v>18408</v>
      </c>
      <c r="T3803" s="15" t="s">
        <v>7005</v>
      </c>
      <c r="U3803" s="15" t="s">
        <v>53</v>
      </c>
      <c r="V3803" s="15" t="s">
        <v>46013</v>
      </c>
      <c r="W3803" s="15" t="s">
        <v>1889</v>
      </c>
      <c r="X3803" s="15" t="e">
        <f>_xlfn.XLOOKUP(_LOOKUP[[#This Row],[AdjusterMemberName]],_Adjuster[Adjuster Name],_Adjuster[Email],,0)</f>
        <v>#N/A</v>
      </c>
      <c r="Y3803" s="15" t="e">
        <f>_xlfn.XLOOKUP(_LOOKUP[[#This Row],[AdjusterMemberName]],_Adjuster[Adjuster Name],_Adjuster[Phone Number],,0)</f>
        <v>#N/A</v>
      </c>
      <c r="Z3803" s="15" t="s">
        <v>18409</v>
      </c>
      <c r="AA38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28698 Memory Ln, Winchester  CA 92596</v>
      </c>
      <c r="AB3803" s="15">
        <v>45523</v>
      </c>
    </row>
    <row r="3804" spans="1:28" x14ac:dyDescent="0.3">
      <c r="A3804" s="14">
        <v>1</v>
      </c>
      <c r="B3804" s="14">
        <v>1</v>
      </c>
      <c r="C3804" s="15" t="s">
        <v>18433</v>
      </c>
      <c r="D3804" s="15" t="s">
        <v>18434</v>
      </c>
      <c r="E3804" s="15">
        <v>45503</v>
      </c>
      <c r="F3804" s="15" t="s">
        <v>18435</v>
      </c>
      <c r="G3804" s="15">
        <v>45486</v>
      </c>
      <c r="H3804" s="15">
        <v>45670</v>
      </c>
      <c r="I3804" s="15" t="s">
        <v>18436</v>
      </c>
      <c r="J3804" s="15" t="s">
        <v>18437</v>
      </c>
      <c r="K3804" s="15" t="s">
        <v>45330</v>
      </c>
      <c r="L3804" s="15" t="s">
        <v>25</v>
      </c>
      <c r="M3804" s="15" t="s">
        <v>373</v>
      </c>
      <c r="N3804" s="14">
        <v>2008</v>
      </c>
      <c r="O3804" s="15" t="s">
        <v>18438</v>
      </c>
      <c r="P3804" s="15" t="s">
        <v>106</v>
      </c>
      <c r="Q3804" s="15" t="s">
        <v>47061</v>
      </c>
      <c r="R3804" s="15" t="s">
        <v>1364</v>
      </c>
      <c r="S3804" s="15" t="s">
        <v>18439</v>
      </c>
      <c r="T3804" s="15" t="s">
        <v>404</v>
      </c>
      <c r="U3804" s="15" t="s">
        <v>53</v>
      </c>
      <c r="V3804" s="15" t="s">
        <v>45417</v>
      </c>
      <c r="W3804" s="15" t="s">
        <v>1357</v>
      </c>
      <c r="X3804" s="15" t="str">
        <f>_xlfn.XLOOKUP(_LOOKUP[[#This Row],[AdjusterMemberName]],_Adjuster[Adjuster Name],_Adjuster[Email],,0)</f>
        <v>jRivera1@knightcompany.com</v>
      </c>
      <c r="Y3804" s="15" t="str">
        <f>_xlfn.XLOOKUP(_LOOKUP[[#This Row],[AdjusterMemberName]],_Adjuster[Adjuster Name],_Adjuster[Phone Number],,0)</f>
        <v>424-559-5239</v>
      </c>
      <c r="Z3804" s="15" t="s">
        <v>18440</v>
      </c>
      <c r="AA38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38235 10Th St E Apt 305, Palmdale  CA 93550</v>
      </c>
      <c r="AB3804" s="15"/>
    </row>
    <row r="3805" spans="1:28" x14ac:dyDescent="0.3">
      <c r="A3805" s="14">
        <v>1</v>
      </c>
      <c r="B3805" s="14">
        <v>1</v>
      </c>
      <c r="C3805" s="15" t="s">
        <v>19348</v>
      </c>
      <c r="D3805" s="15" t="s">
        <v>19349</v>
      </c>
      <c r="E3805" s="15">
        <v>45503</v>
      </c>
      <c r="F3805" s="15" t="s">
        <v>19350</v>
      </c>
      <c r="G3805" s="15">
        <v>45484</v>
      </c>
      <c r="H3805" s="15">
        <v>45668</v>
      </c>
      <c r="I3805" s="15" t="s">
        <v>19351</v>
      </c>
      <c r="J3805" s="15" t="s">
        <v>19352</v>
      </c>
      <c r="K3805" s="15" t="s">
        <v>45611</v>
      </c>
      <c r="L3805" s="15" t="s">
        <v>430</v>
      </c>
      <c r="M3805" s="15" t="s">
        <v>599</v>
      </c>
      <c r="N3805" s="14">
        <v>2007</v>
      </c>
      <c r="O3805" s="15" t="s">
        <v>19353</v>
      </c>
      <c r="P3805" s="15" t="s">
        <v>106</v>
      </c>
      <c r="Q3805" s="15" t="s">
        <v>47065</v>
      </c>
      <c r="R3805" s="15" t="s">
        <v>153</v>
      </c>
      <c r="S3805" s="15" t="s">
        <v>19354</v>
      </c>
      <c r="T3805" s="15" t="s">
        <v>1120</v>
      </c>
      <c r="U3805" s="15" t="s">
        <v>53</v>
      </c>
      <c r="V3805" s="15" t="s">
        <v>45428</v>
      </c>
      <c r="W3805" s="15" t="s">
        <v>1544</v>
      </c>
      <c r="X3805" s="15" t="str">
        <f>_xlfn.XLOOKUP(_LOOKUP[[#This Row],[AdjusterMemberName]],_Adjuster[Adjuster Name],_Adjuster[Email],,0)</f>
        <v>CRodriguez5@knightcompany.com</v>
      </c>
      <c r="Y3805" s="15" t="str">
        <f>_xlfn.XLOOKUP(_LOOKUP[[#This Row],[AdjusterMemberName]],_Adjuster[Adjuster Name],_Adjuster[Phone Number],,0)</f>
        <v>323-456-1708</v>
      </c>
      <c r="Z3805" s="15" t="s">
        <v>19355</v>
      </c>
      <c r="AA38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901 E Washington St Apt 373, Colton  CA 92324</v>
      </c>
      <c r="AB3805" s="15"/>
    </row>
    <row r="3806" spans="1:28" x14ac:dyDescent="0.3">
      <c r="A3806" s="14">
        <v>1</v>
      </c>
      <c r="B3806" s="14">
        <v>1</v>
      </c>
      <c r="C3806" s="15" t="s">
        <v>18231</v>
      </c>
      <c r="D3806" s="15" t="s">
        <v>18232</v>
      </c>
      <c r="E3806" s="15">
        <v>45502</v>
      </c>
      <c r="F3806" s="15" t="s">
        <v>18233</v>
      </c>
      <c r="G3806" s="15">
        <v>45390</v>
      </c>
      <c r="H3806" s="15">
        <v>45573</v>
      </c>
      <c r="I3806" s="15" t="s">
        <v>18234</v>
      </c>
      <c r="J3806" s="15" t="s">
        <v>18235</v>
      </c>
      <c r="K3806" s="15" t="s">
        <v>45341</v>
      </c>
      <c r="L3806" s="15" t="s">
        <v>128</v>
      </c>
      <c r="M3806" s="15" t="s">
        <v>129</v>
      </c>
      <c r="N3806" s="14">
        <v>2020</v>
      </c>
      <c r="O3806" s="15" t="s">
        <v>18236</v>
      </c>
      <c r="P3806" s="15" t="s">
        <v>106</v>
      </c>
      <c r="Q3806" s="15" t="s">
        <v>47079</v>
      </c>
      <c r="R3806" s="15" t="s">
        <v>18237</v>
      </c>
      <c r="S3806" s="15" t="s">
        <v>18238</v>
      </c>
      <c r="T3806" s="15" t="s">
        <v>308</v>
      </c>
      <c r="U3806" s="15" t="s">
        <v>53</v>
      </c>
      <c r="V3806" s="15" t="s">
        <v>45720</v>
      </c>
      <c r="W3806" s="15" t="s">
        <v>850</v>
      </c>
      <c r="X3806" s="15" t="e">
        <f>_xlfn.XLOOKUP(_LOOKUP[[#This Row],[AdjusterMemberName]],_Adjuster[Adjuster Name],_Adjuster[Email],,0)</f>
        <v>#N/A</v>
      </c>
      <c r="Y3806" s="15" t="e">
        <f>_xlfn.XLOOKUP(_LOOKUP[[#This Row],[AdjusterMemberName]],_Adjuster[Adjuster Name],_Adjuster[Phone Number],,0)</f>
        <v>#N/A</v>
      </c>
      <c r="Z3806" s="15" t="s">
        <v>18239</v>
      </c>
      <c r="AA38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9910 Ben Nevis Blvd Apt 1, Riverside  CA 92509</v>
      </c>
      <c r="AB3806" s="15"/>
    </row>
    <row r="3807" spans="1:28" x14ac:dyDescent="0.3">
      <c r="A3807" s="14">
        <v>1</v>
      </c>
      <c r="B3807" s="14">
        <v>1</v>
      </c>
      <c r="C3807" s="15" t="s">
        <v>18320</v>
      </c>
      <c r="D3807" s="15" t="s">
        <v>18320</v>
      </c>
      <c r="E3807" s="15">
        <v>45502</v>
      </c>
      <c r="F3807" s="15" t="s">
        <v>18321</v>
      </c>
      <c r="G3807" s="15">
        <v>45376</v>
      </c>
      <c r="H3807" s="15">
        <v>45560</v>
      </c>
      <c r="I3807" s="15" t="s">
        <v>18322</v>
      </c>
      <c r="J3807" s="15" t="s">
        <v>18323</v>
      </c>
      <c r="K3807" s="15" t="s">
        <v>45646</v>
      </c>
      <c r="L3807" s="15" t="s">
        <v>128</v>
      </c>
      <c r="M3807" s="15" t="s">
        <v>129</v>
      </c>
      <c r="N3807" s="14">
        <v>2023</v>
      </c>
      <c r="O3807" s="15" t="s">
        <v>18324</v>
      </c>
      <c r="P3807" s="15" t="s">
        <v>106</v>
      </c>
      <c r="Q3807" s="15" t="s">
        <v>47006</v>
      </c>
      <c r="R3807" s="15" t="s">
        <v>18325</v>
      </c>
      <c r="S3807" s="15" t="s">
        <v>18326</v>
      </c>
      <c r="T3807" s="15" t="s">
        <v>122</v>
      </c>
      <c r="U3807" s="15" t="s">
        <v>53</v>
      </c>
      <c r="V3807" s="15" t="s">
        <v>45524</v>
      </c>
      <c r="W3807" s="15" t="s">
        <v>3184</v>
      </c>
      <c r="X3807" s="15" t="str">
        <f>_xlfn.XLOOKUP(_LOOKUP[[#This Row],[AdjusterMemberName]],_Adjuster[Adjuster Name],_Adjuster[Email],,0)</f>
        <v>mQualls@knightcompany.com</v>
      </c>
      <c r="Y3807" s="15" t="str">
        <f>_xlfn.XLOOKUP(_LOOKUP[[#This Row],[AdjusterMemberName]],_Adjuster[Adjuster Name],_Adjuster[Phone Number],,0)</f>
        <v>424-559-5436</v>
      </c>
      <c r="Z3807" s="15" t="s">
        <v>18327</v>
      </c>
      <c r="AA38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2770 W Devonshire Ave Apt K12, Hemet  CA 92545</v>
      </c>
      <c r="AB3807" s="15"/>
    </row>
    <row r="3808" spans="1:28" x14ac:dyDescent="0.3">
      <c r="A3808" s="14">
        <v>1</v>
      </c>
      <c r="B3808" s="14">
        <v>1</v>
      </c>
      <c r="C3808" s="15" t="s">
        <v>18328</v>
      </c>
      <c r="D3808" s="15" t="s">
        <v>18328</v>
      </c>
      <c r="E3808" s="15">
        <v>45502</v>
      </c>
      <c r="F3808" s="15" t="s">
        <v>18329</v>
      </c>
      <c r="G3808" s="15">
        <v>45435</v>
      </c>
      <c r="H3808" s="15">
        <v>45619</v>
      </c>
      <c r="I3808" s="15" t="s">
        <v>18330</v>
      </c>
      <c r="J3808" s="15" t="s">
        <v>18331</v>
      </c>
      <c r="K3808" s="15" t="s">
        <v>45356</v>
      </c>
      <c r="L3808" s="15" t="s">
        <v>314</v>
      </c>
      <c r="M3808" s="15" t="s">
        <v>315</v>
      </c>
      <c r="N3808" s="14">
        <v>2021</v>
      </c>
      <c r="O3808" s="15" t="s">
        <v>18332</v>
      </c>
      <c r="P3808" s="15" t="s">
        <v>106</v>
      </c>
      <c r="Q3808" s="15" t="s">
        <v>47006</v>
      </c>
      <c r="R3808" s="15" t="s">
        <v>3744</v>
      </c>
      <c r="S3808" s="15" t="s">
        <v>18333</v>
      </c>
      <c r="T3808" s="15" t="s">
        <v>624</v>
      </c>
      <c r="U3808" s="15" t="s">
        <v>53</v>
      </c>
      <c r="V3808" s="15" t="s">
        <v>45357</v>
      </c>
      <c r="W3808" s="15" t="s">
        <v>264</v>
      </c>
      <c r="X3808" s="15" t="str">
        <f>_xlfn.XLOOKUP(_LOOKUP[[#This Row],[AdjusterMemberName]],_Adjuster[Adjuster Name],_Adjuster[Email],,0)</f>
        <v>sBonnevie@knightcompany.com</v>
      </c>
      <c r="Y3808" s="15" t="str">
        <f>_xlfn.XLOOKUP(_LOOKUP[[#This Row],[AdjusterMemberName]],_Adjuster[Adjuster Name],_Adjuster[Phone Number],,0)</f>
        <v>323-692-4064</v>
      </c>
      <c r="Z3808" s="15" t="s">
        <v>18334</v>
      </c>
      <c r="AA38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43664 Challenger Way Apt 39, Lancaster  CA 93535</v>
      </c>
      <c r="AB3808" s="15">
        <v>45561</v>
      </c>
    </row>
    <row r="3809" spans="1:28" x14ac:dyDescent="0.3">
      <c r="A3809" s="14">
        <v>1</v>
      </c>
      <c r="B3809" s="14">
        <v>1</v>
      </c>
      <c r="C3809" s="15" t="s">
        <v>18337</v>
      </c>
      <c r="D3809" s="15" t="s">
        <v>18337</v>
      </c>
      <c r="E3809" s="15">
        <v>45502</v>
      </c>
      <c r="F3809" s="15" t="s">
        <v>18338</v>
      </c>
      <c r="G3809" s="15">
        <v>45343</v>
      </c>
      <c r="H3809" s="15">
        <v>45525</v>
      </c>
      <c r="I3809" s="15" t="s">
        <v>18339</v>
      </c>
      <c r="J3809" s="15" t="s">
        <v>18340</v>
      </c>
      <c r="K3809" s="15" t="s">
        <v>45635</v>
      </c>
      <c r="L3809" s="15" t="s">
        <v>103</v>
      </c>
      <c r="M3809" s="15" t="s">
        <v>1336</v>
      </c>
      <c r="N3809" s="14">
        <v>2017</v>
      </c>
      <c r="O3809" s="15" t="s">
        <v>18341</v>
      </c>
      <c r="P3809" s="15" t="s">
        <v>106</v>
      </c>
      <c r="Q3809" s="15" t="s">
        <v>47079</v>
      </c>
      <c r="R3809" s="15" t="s">
        <v>18342</v>
      </c>
      <c r="S3809" s="15" t="s">
        <v>18343</v>
      </c>
      <c r="T3809" s="15" t="s">
        <v>18344</v>
      </c>
      <c r="U3809" s="15" t="s">
        <v>53</v>
      </c>
      <c r="V3809" s="15" t="s">
        <v>46607</v>
      </c>
      <c r="W3809" s="15" t="s">
        <v>1624</v>
      </c>
      <c r="X3809" s="15" t="e">
        <f>_xlfn.XLOOKUP(_LOOKUP[[#This Row],[AdjusterMemberName]],_Adjuster[Adjuster Name],_Adjuster[Email],,0)</f>
        <v>#N/A</v>
      </c>
      <c r="Y3809" s="15" t="e">
        <f>_xlfn.XLOOKUP(_LOOKUP[[#This Row],[AdjusterMemberName]],_Adjuster[Adjuster Name],_Adjuster[Phone Number],,0)</f>
        <v>#N/A</v>
      </c>
      <c r="Z3809" s="15" t="s">
        <v>18345</v>
      </c>
      <c r="AA38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17784 Redside Ct, Penn Valley  CA 95946</v>
      </c>
      <c r="AB3809" s="15"/>
    </row>
    <row r="3810" spans="1:28" x14ac:dyDescent="0.3">
      <c r="A3810" s="14">
        <v>1</v>
      </c>
      <c r="B3810" s="14">
        <v>1</v>
      </c>
      <c r="C3810" s="15" t="s">
        <v>18604</v>
      </c>
      <c r="D3810" s="15" t="s">
        <v>18605</v>
      </c>
      <c r="E3810" s="15">
        <v>45502</v>
      </c>
      <c r="F3810" s="15" t="s">
        <v>18606</v>
      </c>
      <c r="G3810" s="15">
        <v>45489</v>
      </c>
      <c r="H3810" s="15">
        <v>45673</v>
      </c>
      <c r="I3810" s="15" t="s">
        <v>18607</v>
      </c>
      <c r="J3810" s="15" t="s">
        <v>18608</v>
      </c>
      <c r="K3810" s="15" t="s">
        <v>45679</v>
      </c>
      <c r="L3810" s="15" t="s">
        <v>139</v>
      </c>
      <c r="M3810" s="15" t="s">
        <v>12196</v>
      </c>
      <c r="N3810" s="14">
        <v>2001</v>
      </c>
      <c r="O3810" s="15" t="s">
        <v>18609</v>
      </c>
      <c r="P3810" s="15" t="s">
        <v>106</v>
      </c>
      <c r="Q3810" s="15" t="s">
        <v>47061</v>
      </c>
      <c r="R3810" s="15" t="s">
        <v>18610</v>
      </c>
      <c r="S3810" s="15" t="s">
        <v>18611</v>
      </c>
      <c r="T3810" s="15" t="s">
        <v>840</v>
      </c>
      <c r="U3810" s="15" t="s">
        <v>53</v>
      </c>
      <c r="V3810" s="15" t="s">
        <v>45450</v>
      </c>
      <c r="W3810" s="15" t="s">
        <v>3307</v>
      </c>
      <c r="X3810" s="15" t="e">
        <f>_xlfn.XLOOKUP(_LOOKUP[[#This Row],[AdjusterMemberName]],_Adjuster[Adjuster Name],_Adjuster[Email],,0)</f>
        <v>#N/A</v>
      </c>
      <c r="Y3810" s="15" t="e">
        <f>_xlfn.XLOOKUP(_LOOKUP[[#This Row],[AdjusterMemberName]],_Adjuster[Adjuster Name],_Adjuster[Phone Number],,0)</f>
        <v>#N/A</v>
      </c>
      <c r="Z3810" s="15" t="s">
        <v>18612</v>
      </c>
      <c r="AA38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20275 Thunderbird Rd Apt C, Apple Valley  CA 92307</v>
      </c>
      <c r="AB3810" s="15"/>
    </row>
    <row r="3811" spans="1:28" x14ac:dyDescent="0.3">
      <c r="A3811" s="14">
        <v>1</v>
      </c>
      <c r="B3811" s="14">
        <v>1</v>
      </c>
      <c r="C3811" s="15" t="s">
        <v>18273</v>
      </c>
      <c r="D3811" s="15" t="s">
        <v>18273</v>
      </c>
      <c r="E3811" s="15">
        <v>45501</v>
      </c>
      <c r="F3811" s="15" t="s">
        <v>18274</v>
      </c>
      <c r="G3811" s="15">
        <v>45351</v>
      </c>
      <c r="H3811" s="15">
        <v>45533</v>
      </c>
      <c r="I3811" s="15" t="s">
        <v>18275</v>
      </c>
      <c r="J3811" s="15" t="s">
        <v>18276</v>
      </c>
      <c r="K3811" s="15" t="s">
        <v>45356</v>
      </c>
      <c r="L3811" s="15" t="s">
        <v>441</v>
      </c>
      <c r="M3811" s="15" t="s">
        <v>442</v>
      </c>
      <c r="N3811" s="14">
        <v>2020</v>
      </c>
      <c r="O3811" s="15" t="s">
        <v>18277</v>
      </c>
      <c r="P3811" s="15" t="s">
        <v>106</v>
      </c>
      <c r="Q3811" s="15" t="s">
        <v>47079</v>
      </c>
      <c r="R3811" s="15" t="s">
        <v>18278</v>
      </c>
      <c r="S3811" s="15" t="s">
        <v>18279</v>
      </c>
      <c r="T3811" s="15" t="s">
        <v>5621</v>
      </c>
      <c r="U3811" s="15" t="s">
        <v>53</v>
      </c>
      <c r="V3811" s="15" t="s">
        <v>45436</v>
      </c>
      <c r="W3811" s="15" t="s">
        <v>3184</v>
      </c>
      <c r="X3811" s="15" t="str">
        <f>_xlfn.XLOOKUP(_LOOKUP[[#This Row],[AdjusterMemberName]],_Adjuster[Adjuster Name],_Adjuster[Email],,0)</f>
        <v>mQualls@knightcompany.com</v>
      </c>
      <c r="Y3811" s="15" t="str">
        <f>_xlfn.XLOOKUP(_LOOKUP[[#This Row],[AdjusterMemberName]],_Adjuster[Adjuster Name],_Adjuster[Phone Number],,0)</f>
        <v>424-559-5436</v>
      </c>
      <c r="Z3811" s="15" t="s">
        <v>18280</v>
      </c>
      <c r="AA38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4127 Beck Ave, Bell  CA 90201</v>
      </c>
      <c r="AB3811" s="15"/>
    </row>
    <row r="3812" spans="1:28" x14ac:dyDescent="0.3">
      <c r="A3812" s="14">
        <v>1</v>
      </c>
      <c r="B3812" s="14">
        <v>1</v>
      </c>
      <c r="C3812" s="15" t="s">
        <v>18297</v>
      </c>
      <c r="D3812" s="15" t="s">
        <v>18297</v>
      </c>
      <c r="E3812" s="15">
        <v>45501</v>
      </c>
      <c r="F3812" s="15" t="s">
        <v>18298</v>
      </c>
      <c r="G3812" s="15">
        <v>45346</v>
      </c>
      <c r="H3812" s="15">
        <v>45528</v>
      </c>
      <c r="I3812" s="15" t="s">
        <v>18299</v>
      </c>
      <c r="J3812" s="15" t="s">
        <v>18300</v>
      </c>
      <c r="K3812" s="15" t="s">
        <v>45336</v>
      </c>
      <c r="L3812" s="15" t="s">
        <v>281</v>
      </c>
      <c r="M3812" s="15" t="s">
        <v>282</v>
      </c>
      <c r="N3812" s="14">
        <v>2013</v>
      </c>
      <c r="O3812" s="15" t="s">
        <v>18301</v>
      </c>
      <c r="P3812" s="15" t="s">
        <v>106</v>
      </c>
      <c r="Q3812" s="15" t="s">
        <v>47006</v>
      </c>
      <c r="R3812" s="15" t="s">
        <v>735</v>
      </c>
      <c r="S3812" s="15" t="s">
        <v>18302</v>
      </c>
      <c r="T3812" s="15" t="s">
        <v>122</v>
      </c>
      <c r="U3812" s="15" t="s">
        <v>53</v>
      </c>
      <c r="V3812" s="15" t="s">
        <v>45784</v>
      </c>
      <c r="W3812" s="15" t="s">
        <v>264</v>
      </c>
      <c r="X3812" s="15" t="str">
        <f>_xlfn.XLOOKUP(_LOOKUP[[#This Row],[AdjusterMemberName]],_Adjuster[Adjuster Name],_Adjuster[Email],,0)</f>
        <v>sBonnevie@knightcompany.com</v>
      </c>
      <c r="Y3812" s="15" t="str">
        <f>_xlfn.XLOOKUP(_LOOKUP[[#This Row],[AdjusterMemberName]],_Adjuster[Adjuster Name],_Adjuster[Phone Number],,0)</f>
        <v>323-692-4064</v>
      </c>
      <c r="Z3812" s="15" t="s">
        <v>18303</v>
      </c>
      <c r="AA38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1025 S Gilbert St Apt 19, Hemet  CA 92543</v>
      </c>
      <c r="AB3812" s="15"/>
    </row>
    <row r="3813" spans="1:28" x14ac:dyDescent="0.3">
      <c r="A3813" s="14">
        <v>1</v>
      </c>
      <c r="B3813" s="14">
        <v>1</v>
      </c>
      <c r="C3813" s="15" t="s">
        <v>18346</v>
      </c>
      <c r="D3813" s="15" t="s">
        <v>18346</v>
      </c>
      <c r="E3813" s="15">
        <v>45501</v>
      </c>
      <c r="F3813" s="15" t="s">
        <v>18347</v>
      </c>
      <c r="G3813" s="15">
        <v>45440</v>
      </c>
      <c r="H3813" s="15">
        <v>45624</v>
      </c>
      <c r="I3813" s="15" t="s">
        <v>18348</v>
      </c>
      <c r="J3813" s="15" t="s">
        <v>18349</v>
      </c>
      <c r="K3813" s="15" t="s">
        <v>45329</v>
      </c>
      <c r="L3813" s="15" t="s">
        <v>25</v>
      </c>
      <c r="M3813" s="15" t="s">
        <v>79</v>
      </c>
      <c r="N3813" s="14">
        <v>2003</v>
      </c>
      <c r="O3813" s="15" t="s">
        <v>18350</v>
      </c>
      <c r="P3813" s="15" t="s">
        <v>106</v>
      </c>
      <c r="Q3813" s="15" t="s">
        <v>47065</v>
      </c>
      <c r="R3813" s="15" t="s">
        <v>18351</v>
      </c>
      <c r="S3813" s="15" t="s">
        <v>18352</v>
      </c>
      <c r="T3813" s="15" t="s">
        <v>933</v>
      </c>
      <c r="U3813" s="15" t="s">
        <v>53</v>
      </c>
      <c r="V3813" s="15" t="s">
        <v>45925</v>
      </c>
      <c r="W3813" s="15" t="s">
        <v>3307</v>
      </c>
      <c r="X3813" s="15" t="e">
        <f>_xlfn.XLOOKUP(_LOOKUP[[#This Row],[AdjusterMemberName]],_Adjuster[Adjuster Name],_Adjuster[Email],,0)</f>
        <v>#N/A</v>
      </c>
      <c r="Y3813" s="15" t="e">
        <f>_xlfn.XLOOKUP(_LOOKUP[[#This Row],[AdjusterMemberName]],_Adjuster[Adjuster Name],_Adjuster[Phone Number],,0)</f>
        <v>#N/A</v>
      </c>
      <c r="Z3813" s="15" t="s">
        <v>18353</v>
      </c>
      <c r="AA38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323 W Ofarrell St Apt 3, San Pedro  CA 90731</v>
      </c>
      <c r="AB3813" s="15"/>
    </row>
    <row r="3814" spans="1:28" x14ac:dyDescent="0.3">
      <c r="A3814" s="14">
        <v>1</v>
      </c>
      <c r="B3814" s="14">
        <v>1</v>
      </c>
      <c r="C3814" s="15" t="s">
        <v>11165</v>
      </c>
      <c r="D3814" s="15" t="s">
        <v>18410</v>
      </c>
      <c r="E3814" s="15">
        <v>45501</v>
      </c>
      <c r="F3814" s="15" t="s">
        <v>18411</v>
      </c>
      <c r="G3814" s="15">
        <v>45436</v>
      </c>
      <c r="H3814" s="15">
        <v>45620</v>
      </c>
      <c r="I3814" s="15" t="s">
        <v>18412</v>
      </c>
      <c r="J3814" s="15" t="s">
        <v>18413</v>
      </c>
      <c r="K3814" s="15" t="s">
        <v>45442</v>
      </c>
      <c r="L3814" s="15" t="s">
        <v>128</v>
      </c>
      <c r="M3814" s="15" t="s">
        <v>170</v>
      </c>
      <c r="N3814" s="14">
        <v>2016</v>
      </c>
      <c r="O3814" s="15" t="s">
        <v>18414</v>
      </c>
      <c r="P3814" s="15" t="s">
        <v>106</v>
      </c>
      <c r="Q3814" s="15" t="s">
        <v>47102</v>
      </c>
      <c r="R3814" s="15" t="s">
        <v>11171</v>
      </c>
      <c r="S3814" s="15" t="s">
        <v>11172</v>
      </c>
      <c r="T3814" s="15" t="s">
        <v>592</v>
      </c>
      <c r="U3814" s="15" t="s">
        <v>53</v>
      </c>
      <c r="V3814" s="15" t="s">
        <v>45376</v>
      </c>
      <c r="W3814" s="15" t="s">
        <v>264</v>
      </c>
      <c r="X3814" s="15" t="str">
        <f>_xlfn.XLOOKUP(_LOOKUP[[#This Row],[AdjusterMemberName]],_Adjuster[Adjuster Name],_Adjuster[Email],,0)</f>
        <v>sBonnevie@knightcompany.com</v>
      </c>
      <c r="Y3814" s="15" t="str">
        <f>_xlfn.XLOOKUP(_LOOKUP[[#This Row],[AdjusterMemberName]],_Adjuster[Adjuster Name],_Adjuster[Phone Number],,0)</f>
        <v>323-692-4064</v>
      </c>
      <c r="Z3814" s="15" t="s">
        <v>18415</v>
      </c>
      <c r="AA38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18980 Live Oak St, Hesperia  CA 92345</v>
      </c>
      <c r="AB3814" s="15"/>
    </row>
    <row r="3815" spans="1:28" x14ac:dyDescent="0.3">
      <c r="A3815" s="14">
        <v>1</v>
      </c>
      <c r="B3815" s="14">
        <v>1</v>
      </c>
      <c r="C3815" s="15" t="s">
        <v>793</v>
      </c>
      <c r="D3815" s="15" t="s">
        <v>793</v>
      </c>
      <c r="E3815" s="15">
        <v>45501</v>
      </c>
      <c r="F3815" s="15" t="s">
        <v>18996</v>
      </c>
      <c r="G3815" s="15">
        <v>45441</v>
      </c>
      <c r="H3815" s="15">
        <v>45625</v>
      </c>
      <c r="I3815" s="15" t="s">
        <v>18997</v>
      </c>
      <c r="J3815" s="15" t="s">
        <v>17119</v>
      </c>
      <c r="K3815" s="15" t="s">
        <v>45332</v>
      </c>
      <c r="L3815" s="15" t="s">
        <v>139</v>
      </c>
      <c r="M3815" s="15" t="s">
        <v>797</v>
      </c>
      <c r="N3815" s="14">
        <v>2021</v>
      </c>
      <c r="O3815" s="15" t="s">
        <v>798</v>
      </c>
      <c r="P3815" s="15" t="s">
        <v>106</v>
      </c>
      <c r="Q3815" s="15" t="s">
        <v>47006</v>
      </c>
      <c r="R3815" s="15" t="s">
        <v>799</v>
      </c>
      <c r="S3815" s="15" t="s">
        <v>800</v>
      </c>
      <c r="T3815" s="15" t="s">
        <v>174</v>
      </c>
      <c r="U3815" s="15" t="s">
        <v>53</v>
      </c>
      <c r="V3815" s="15" t="s">
        <v>45367</v>
      </c>
      <c r="W3815" s="15" t="s">
        <v>3307</v>
      </c>
      <c r="X3815" s="15" t="e">
        <f>_xlfn.XLOOKUP(_LOOKUP[[#This Row],[AdjusterMemberName]],_Adjuster[Adjuster Name],_Adjuster[Email],,0)</f>
        <v>#N/A</v>
      </c>
      <c r="Y3815" s="15" t="e">
        <f>_xlfn.XLOOKUP(_LOOKUP[[#This Row],[AdjusterMemberName]],_Adjuster[Adjuster Name],_Adjuster[Phone Number],,0)</f>
        <v>#N/A</v>
      </c>
      <c r="Z3815" s="15" t="s">
        <v>801</v>
      </c>
      <c r="AA38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3603 1/2 Adair St, Los Angeles  CA 90011</v>
      </c>
      <c r="AB3815" s="15"/>
    </row>
    <row r="3816" spans="1:28" x14ac:dyDescent="0.3">
      <c r="A3816" s="14">
        <v>1</v>
      </c>
      <c r="B3816" s="14">
        <v>1</v>
      </c>
      <c r="C3816" s="15" t="s">
        <v>16704</v>
      </c>
      <c r="D3816" s="15" t="s">
        <v>16704</v>
      </c>
      <c r="E3816" s="15">
        <v>45500</v>
      </c>
      <c r="F3816" s="15" t="s">
        <v>16705</v>
      </c>
      <c r="G3816" s="15">
        <v>45422</v>
      </c>
      <c r="H3816" s="15">
        <v>45606</v>
      </c>
      <c r="I3816" s="15" t="s">
        <v>18240</v>
      </c>
      <c r="J3816" s="15" t="s">
        <v>18241</v>
      </c>
      <c r="K3816" s="15" t="s">
        <v>45781</v>
      </c>
      <c r="L3816" s="15" t="s">
        <v>281</v>
      </c>
      <c r="M3816" s="15" t="s">
        <v>526</v>
      </c>
      <c r="N3816" s="14">
        <v>2022</v>
      </c>
      <c r="O3816" s="15" t="s">
        <v>16708</v>
      </c>
      <c r="P3816" s="15" t="s">
        <v>106</v>
      </c>
      <c r="Q3816" s="15" t="s">
        <v>47061</v>
      </c>
      <c r="R3816" s="15" t="s">
        <v>16709</v>
      </c>
      <c r="S3816" s="15" t="s">
        <v>16710</v>
      </c>
      <c r="T3816" s="15" t="s">
        <v>174</v>
      </c>
      <c r="U3816" s="15" t="s">
        <v>53</v>
      </c>
      <c r="V3816" s="15" t="s">
        <v>45342</v>
      </c>
      <c r="W3816" s="15" t="s">
        <v>1357</v>
      </c>
      <c r="X3816" s="15" t="str">
        <f>_xlfn.XLOOKUP(_LOOKUP[[#This Row],[AdjusterMemberName]],_Adjuster[Adjuster Name],_Adjuster[Email],,0)</f>
        <v>jRivera1@knightcompany.com</v>
      </c>
      <c r="Y3816" s="15" t="str">
        <f>_xlfn.XLOOKUP(_LOOKUP[[#This Row],[AdjusterMemberName]],_Adjuster[Adjuster Name],_Adjuster[Phone Number],,0)</f>
        <v>424-559-5239</v>
      </c>
      <c r="Z3816" s="15" t="s">
        <v>16711</v>
      </c>
      <c r="AA38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230 W 90Th St, Los Angeles  CA 90003</v>
      </c>
      <c r="AB3816" s="15"/>
    </row>
    <row r="3817" spans="1:28" x14ac:dyDescent="0.3">
      <c r="A3817" s="14">
        <v>1</v>
      </c>
      <c r="B3817" s="14">
        <v>1</v>
      </c>
      <c r="C3817" s="15" t="s">
        <v>18242</v>
      </c>
      <c r="D3817" s="15" t="s">
        <v>18242</v>
      </c>
      <c r="E3817" s="15">
        <v>45500</v>
      </c>
      <c r="F3817" s="15" t="s">
        <v>18243</v>
      </c>
      <c r="G3817" s="15">
        <v>45377</v>
      </c>
      <c r="H3817" s="15">
        <v>45561</v>
      </c>
      <c r="I3817" s="15" t="s">
        <v>18244</v>
      </c>
      <c r="J3817" s="15" t="s">
        <v>18245</v>
      </c>
      <c r="K3817" s="15" t="s">
        <v>45604</v>
      </c>
      <c r="L3817" s="15" t="s">
        <v>314</v>
      </c>
      <c r="M3817" s="15" t="s">
        <v>315</v>
      </c>
      <c r="N3817" s="14">
        <v>2017</v>
      </c>
      <c r="O3817" s="15" t="s">
        <v>18246</v>
      </c>
      <c r="P3817" s="15" t="s">
        <v>106</v>
      </c>
      <c r="Q3817" s="15" t="s">
        <v>47019</v>
      </c>
      <c r="R3817" s="15" t="s">
        <v>18247</v>
      </c>
      <c r="S3817" s="15" t="s">
        <v>18248</v>
      </c>
      <c r="T3817" s="15" t="s">
        <v>424</v>
      </c>
      <c r="U3817" s="15" t="s">
        <v>53</v>
      </c>
      <c r="V3817" s="15" t="s">
        <v>45402</v>
      </c>
      <c r="W3817" s="15" t="s">
        <v>3307</v>
      </c>
      <c r="X3817" s="15" t="e">
        <f>_xlfn.XLOOKUP(_LOOKUP[[#This Row],[AdjusterMemberName]],_Adjuster[Adjuster Name],_Adjuster[Email],,0)</f>
        <v>#N/A</v>
      </c>
      <c r="Y3817" s="15" t="e">
        <f>_xlfn.XLOOKUP(_LOOKUP[[#This Row],[AdjusterMemberName]],_Adjuster[Adjuster Name],_Adjuster[Phone Number],,0)</f>
        <v>#N/A</v>
      </c>
      <c r="Z3817" s="15" t="s">
        <v>18249</v>
      </c>
      <c r="AA38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1235 W Belleview St, San Bernardino  CA 92410</v>
      </c>
      <c r="AB3817" s="15"/>
    </row>
    <row r="3818" spans="1:28" x14ac:dyDescent="0.3">
      <c r="A3818" s="14">
        <v>1</v>
      </c>
      <c r="B3818" s="14">
        <v>1</v>
      </c>
      <c r="C3818" s="15" t="s">
        <v>18281</v>
      </c>
      <c r="D3818" s="15" t="s">
        <v>18281</v>
      </c>
      <c r="E3818" s="15">
        <v>45500</v>
      </c>
      <c r="F3818" s="15" t="s">
        <v>18282</v>
      </c>
      <c r="G3818" s="15">
        <v>45422</v>
      </c>
      <c r="H3818" s="15">
        <v>45606</v>
      </c>
      <c r="I3818" s="15" t="s">
        <v>18283</v>
      </c>
      <c r="J3818" s="15" t="s">
        <v>18284</v>
      </c>
      <c r="K3818" s="15" t="s">
        <v>45642</v>
      </c>
      <c r="L3818" s="15" t="s">
        <v>103</v>
      </c>
      <c r="M3818" s="15" t="s">
        <v>3356</v>
      </c>
      <c r="N3818" s="14">
        <v>2018</v>
      </c>
      <c r="O3818" s="15" t="s">
        <v>18285</v>
      </c>
      <c r="P3818" s="15" t="s">
        <v>106</v>
      </c>
      <c r="Q3818" s="15" t="s">
        <v>47168</v>
      </c>
      <c r="R3818" s="15" t="s">
        <v>18286</v>
      </c>
      <c r="S3818" s="15" t="s">
        <v>18287</v>
      </c>
      <c r="T3818" s="15" t="s">
        <v>2543</v>
      </c>
      <c r="U3818" s="15" t="s">
        <v>53</v>
      </c>
      <c r="V3818" s="15" t="s">
        <v>45461</v>
      </c>
      <c r="W3818" s="15" t="s">
        <v>1186</v>
      </c>
      <c r="X3818" s="15" t="str">
        <f>_xlfn.XLOOKUP(_LOOKUP[[#This Row],[AdjusterMemberName]],_Adjuster[Adjuster Name],_Adjuster[Email],,0)</f>
        <v>sAkinleye@knightcompany.com</v>
      </c>
      <c r="Y3818" s="15" t="str">
        <f>_xlfn.XLOOKUP(_LOOKUP[[#This Row],[AdjusterMemberName]],_Adjuster[Adjuster Name],_Adjuster[Phone Number],,0)</f>
        <v>424-559-5280</v>
      </c>
      <c r="Z3818" s="15" t="s">
        <v>18288</v>
      </c>
      <c r="AA38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 Bismark St, Daly City  CA 94014</v>
      </c>
      <c r="AB3818" s="15"/>
    </row>
    <row r="3819" spans="1:28" x14ac:dyDescent="0.3">
      <c r="A3819" s="14">
        <v>1</v>
      </c>
      <c r="B3819" s="14">
        <v>1</v>
      </c>
      <c r="C3819" s="15" t="s">
        <v>18416</v>
      </c>
      <c r="D3819" s="15" t="s">
        <v>18417</v>
      </c>
      <c r="E3819" s="15">
        <v>45500</v>
      </c>
      <c r="F3819" s="15" t="s">
        <v>18418</v>
      </c>
      <c r="G3819" s="15">
        <v>45394</v>
      </c>
      <c r="H3819" s="15">
        <v>45577</v>
      </c>
      <c r="I3819" s="15" t="s">
        <v>18419</v>
      </c>
      <c r="J3819" s="15" t="s">
        <v>18420</v>
      </c>
      <c r="K3819" s="15" t="s">
        <v>45752</v>
      </c>
      <c r="L3819" s="15" t="s">
        <v>103</v>
      </c>
      <c r="M3819" s="15" t="s">
        <v>304</v>
      </c>
      <c r="N3819" s="14">
        <v>2021</v>
      </c>
      <c r="O3819" s="15" t="s">
        <v>18421</v>
      </c>
      <c r="P3819" s="15" t="s">
        <v>106</v>
      </c>
      <c r="Q3819" s="15" t="s">
        <v>47073</v>
      </c>
      <c r="R3819" s="15" t="s">
        <v>18422</v>
      </c>
      <c r="S3819" s="15" t="s">
        <v>18423</v>
      </c>
      <c r="T3819" s="15" t="s">
        <v>96</v>
      </c>
      <c r="U3819" s="15" t="s">
        <v>53</v>
      </c>
      <c r="V3819" s="15" t="s">
        <v>45731</v>
      </c>
      <c r="W3819" s="15" t="s">
        <v>3307</v>
      </c>
      <c r="X3819" s="15" t="e">
        <f>_xlfn.XLOOKUP(_LOOKUP[[#This Row],[AdjusterMemberName]],_Adjuster[Adjuster Name],_Adjuster[Email],,0)</f>
        <v>#N/A</v>
      </c>
      <c r="Y3819" s="15" t="e">
        <f>_xlfn.XLOOKUP(_LOOKUP[[#This Row],[AdjusterMemberName]],_Adjuster[Adjuster Name],_Adjuster[Phone Number],,0)</f>
        <v>#N/A</v>
      </c>
      <c r="Z3819" s="15" t="s">
        <v>18424</v>
      </c>
      <c r="AA38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13431 Hiawatha Ln, Moreno Valley  CA 92553</v>
      </c>
      <c r="AB3819" s="15"/>
    </row>
    <row r="3820" spans="1:28" x14ac:dyDescent="0.3">
      <c r="A3820" s="14">
        <v>1</v>
      </c>
      <c r="B3820" s="14">
        <v>1</v>
      </c>
      <c r="C3820" s="15" t="s">
        <v>19024</v>
      </c>
      <c r="D3820" s="15" t="s">
        <v>19024</v>
      </c>
      <c r="E3820" s="15">
        <v>45500</v>
      </c>
      <c r="F3820" s="15" t="s">
        <v>19025</v>
      </c>
      <c r="G3820" s="15">
        <v>45370</v>
      </c>
      <c r="H3820" s="15">
        <v>45554</v>
      </c>
      <c r="I3820" s="15" t="s">
        <v>19026</v>
      </c>
      <c r="J3820" s="15" t="s">
        <v>19027</v>
      </c>
      <c r="K3820" s="15" t="s">
        <v>45329</v>
      </c>
      <c r="L3820" s="15" t="s">
        <v>103</v>
      </c>
      <c r="M3820" s="15" t="s">
        <v>304</v>
      </c>
      <c r="N3820" s="14">
        <v>2019</v>
      </c>
      <c r="O3820" s="15" t="s">
        <v>19028</v>
      </c>
      <c r="P3820" s="15" t="s">
        <v>106</v>
      </c>
      <c r="Q3820" s="15" t="s">
        <v>47095</v>
      </c>
      <c r="R3820" s="15" t="s">
        <v>2024</v>
      </c>
      <c r="S3820" s="15" t="s">
        <v>19029</v>
      </c>
      <c r="T3820" s="15" t="s">
        <v>1623</v>
      </c>
      <c r="U3820" s="15" t="s">
        <v>53</v>
      </c>
      <c r="V3820" s="15" t="s">
        <v>45862</v>
      </c>
      <c r="W3820" s="15" t="s">
        <v>3184</v>
      </c>
      <c r="X3820" s="15" t="str">
        <f>_xlfn.XLOOKUP(_LOOKUP[[#This Row],[AdjusterMemberName]],_Adjuster[Adjuster Name],_Adjuster[Email],,0)</f>
        <v>mQualls@knightcompany.com</v>
      </c>
      <c r="Y3820" s="15" t="str">
        <f>_xlfn.XLOOKUP(_LOOKUP[[#This Row],[AdjusterMemberName]],_Adjuster[Adjuster Name],_Adjuster[Phone Number],,0)</f>
        <v>424-559-5436</v>
      </c>
      <c r="Z3820" s="15" t="s">
        <v>19030</v>
      </c>
      <c r="AA38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3216 Mission Ave Apt 137, Oceanside  CA 92058</v>
      </c>
      <c r="AB3820" s="15"/>
    </row>
    <row r="3821" spans="1:28" x14ac:dyDescent="0.3">
      <c r="A3821" s="14">
        <v>1</v>
      </c>
      <c r="B3821" s="14">
        <v>1</v>
      </c>
      <c r="C3821" s="15" t="s">
        <v>20605</v>
      </c>
      <c r="D3821" s="15" t="s">
        <v>20605</v>
      </c>
      <c r="E3821" s="15">
        <v>45500</v>
      </c>
      <c r="F3821" s="15" t="s">
        <v>20606</v>
      </c>
      <c r="G3821" s="15">
        <v>45458</v>
      </c>
      <c r="H3821" s="15">
        <v>45641</v>
      </c>
      <c r="I3821" s="15" t="s">
        <v>20607</v>
      </c>
      <c r="J3821" s="15" t="s">
        <v>20608</v>
      </c>
      <c r="K3821" s="15" t="s">
        <v>45509</v>
      </c>
      <c r="L3821" s="15" t="s">
        <v>128</v>
      </c>
      <c r="M3821" s="15" t="s">
        <v>129</v>
      </c>
      <c r="N3821" s="14">
        <v>2022</v>
      </c>
      <c r="O3821" s="15" t="s">
        <v>20609</v>
      </c>
      <c r="P3821" s="15" t="s">
        <v>106</v>
      </c>
      <c r="Q3821" s="15" t="s">
        <v>47073</v>
      </c>
      <c r="R3821" s="15" t="s">
        <v>20610</v>
      </c>
      <c r="S3821" s="15" t="s">
        <v>20611</v>
      </c>
      <c r="T3821" s="15" t="s">
        <v>174</v>
      </c>
      <c r="U3821" s="15" t="s">
        <v>53</v>
      </c>
      <c r="V3821" s="15" t="s">
        <v>45920</v>
      </c>
      <c r="W3821" s="15" t="s">
        <v>3307</v>
      </c>
      <c r="X3821" s="15" t="e">
        <f>_xlfn.XLOOKUP(_LOOKUP[[#This Row],[AdjusterMemberName]],_Adjuster[Adjuster Name],_Adjuster[Email],,0)</f>
        <v>#N/A</v>
      </c>
      <c r="Y3821" s="15" t="e">
        <f>_xlfn.XLOOKUP(_LOOKUP[[#This Row],[AdjusterMemberName]],_Adjuster[Adjuster Name],_Adjuster[Phone Number],,0)</f>
        <v>#N/A</v>
      </c>
      <c r="Z3821" s="15" t="s">
        <v>20612</v>
      </c>
      <c r="AA38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6527 Crenshaw Blvd Apt 305, Los Angeles  CA 90043</v>
      </c>
      <c r="AB3821" s="15"/>
    </row>
    <row r="3822" spans="1:28" x14ac:dyDescent="0.3">
      <c r="A3822" s="14">
        <v>1</v>
      </c>
      <c r="B3822" s="14">
        <v>1</v>
      </c>
      <c r="C3822" s="15" t="s">
        <v>14256</v>
      </c>
      <c r="D3822" s="15" t="s">
        <v>14257</v>
      </c>
      <c r="E3822" s="15">
        <v>45500</v>
      </c>
      <c r="F3822" s="15" t="s">
        <v>14258</v>
      </c>
      <c r="G3822" s="15">
        <v>45348</v>
      </c>
      <c r="H3822" s="15">
        <v>45530</v>
      </c>
      <c r="I3822" s="15" t="s">
        <v>27881</v>
      </c>
      <c r="J3822" s="15" t="s">
        <v>27882</v>
      </c>
      <c r="K3822" s="15" t="s">
        <v>45332</v>
      </c>
      <c r="L3822" s="15" t="s">
        <v>128</v>
      </c>
      <c r="M3822" s="15" t="s">
        <v>170</v>
      </c>
      <c r="N3822" s="14">
        <v>2023</v>
      </c>
      <c r="O3822" s="15" t="s">
        <v>27883</v>
      </c>
      <c r="P3822" s="15" t="s">
        <v>106</v>
      </c>
      <c r="Q3822" s="15" t="s">
        <v>47006</v>
      </c>
      <c r="R3822" s="15" t="s">
        <v>1823</v>
      </c>
      <c r="S3822" s="15" t="s">
        <v>14262</v>
      </c>
      <c r="T3822" s="15" t="s">
        <v>2072</v>
      </c>
      <c r="U3822" s="15" t="s">
        <v>53</v>
      </c>
      <c r="V3822" s="15" t="s">
        <v>45907</v>
      </c>
      <c r="W3822" s="15" t="s">
        <v>1186</v>
      </c>
      <c r="X3822" s="15" t="str">
        <f>_xlfn.XLOOKUP(_LOOKUP[[#This Row],[AdjusterMemberName]],_Adjuster[Adjuster Name],_Adjuster[Email],,0)</f>
        <v>sAkinleye@knightcompany.com</v>
      </c>
      <c r="Y3822" s="15" t="str">
        <f>_xlfn.XLOOKUP(_LOOKUP[[#This Row],[AdjusterMemberName]],_Adjuster[Adjuster Name],_Adjuster[Phone Number],,0)</f>
        <v>424-559-5280</v>
      </c>
      <c r="Z3822" s="15" t="s">
        <v>14263</v>
      </c>
      <c r="AA38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7642 Poppy Ln, Fontana  CA 92336</v>
      </c>
      <c r="AB3822" s="15"/>
    </row>
    <row r="3823" spans="1:28" x14ac:dyDescent="0.3">
      <c r="A3823" s="14">
        <v>1</v>
      </c>
      <c r="B3823" s="14">
        <v>1</v>
      </c>
      <c r="C3823" s="15" t="s">
        <v>18174</v>
      </c>
      <c r="D3823" s="15" t="s">
        <v>18175</v>
      </c>
      <c r="E3823" s="15">
        <v>45499</v>
      </c>
      <c r="F3823" s="15" t="s">
        <v>18176</v>
      </c>
      <c r="G3823" s="15">
        <v>45461</v>
      </c>
      <c r="H3823" s="15">
        <v>45644</v>
      </c>
      <c r="I3823" s="15" t="s">
        <v>18177</v>
      </c>
      <c r="J3823" s="15" t="s">
        <v>18178</v>
      </c>
      <c r="K3823" s="15" t="s">
        <v>45416</v>
      </c>
      <c r="L3823" s="15" t="s">
        <v>91</v>
      </c>
      <c r="M3823" s="15" t="s">
        <v>352</v>
      </c>
      <c r="N3823" s="14">
        <v>2018</v>
      </c>
      <c r="O3823" s="15" t="s">
        <v>18179</v>
      </c>
      <c r="P3823" s="15" t="s">
        <v>106</v>
      </c>
      <c r="Q3823" s="15" t="s">
        <v>47119</v>
      </c>
      <c r="R3823" s="15" t="s">
        <v>13370</v>
      </c>
      <c r="S3823" s="15" t="s">
        <v>18180</v>
      </c>
      <c r="T3823" s="15" t="s">
        <v>530</v>
      </c>
      <c r="U3823" s="15" t="s">
        <v>53</v>
      </c>
      <c r="V3823" s="15" t="s">
        <v>45462</v>
      </c>
      <c r="W3823" s="15" t="s">
        <v>1357</v>
      </c>
      <c r="X3823" s="15" t="str">
        <f>_xlfn.XLOOKUP(_LOOKUP[[#This Row],[AdjusterMemberName]],_Adjuster[Adjuster Name],_Adjuster[Email],,0)</f>
        <v>jRivera1@knightcompany.com</v>
      </c>
      <c r="Y3823" s="15" t="str">
        <f>_xlfn.XLOOKUP(_LOOKUP[[#This Row],[AdjusterMemberName]],_Adjuster[Adjuster Name],_Adjuster[Phone Number],,0)</f>
        <v>424-559-5239</v>
      </c>
      <c r="Z3823" s="15" t="s">
        <v>18181</v>
      </c>
      <c r="AA38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16160 Tawney Ridge Ln Apt 3, Victorville  CA 92394</v>
      </c>
      <c r="AB3823" s="15"/>
    </row>
    <row r="3824" spans="1:28" x14ac:dyDescent="0.3">
      <c r="A3824" s="14">
        <v>1</v>
      </c>
      <c r="B3824" s="14">
        <v>1</v>
      </c>
      <c r="C3824" s="15" t="s">
        <v>18182</v>
      </c>
      <c r="D3824" s="15" t="s">
        <v>18183</v>
      </c>
      <c r="E3824" s="15">
        <v>45499</v>
      </c>
      <c r="F3824" s="15" t="s">
        <v>18184</v>
      </c>
      <c r="G3824" s="15">
        <v>45439</v>
      </c>
      <c r="H3824" s="15">
        <v>45623</v>
      </c>
      <c r="I3824" s="15" t="s">
        <v>18185</v>
      </c>
      <c r="J3824" s="15" t="s">
        <v>18186</v>
      </c>
      <c r="K3824" s="15" t="s">
        <v>45547</v>
      </c>
      <c r="L3824" s="15" t="s">
        <v>128</v>
      </c>
      <c r="M3824" s="15" t="s">
        <v>129</v>
      </c>
      <c r="N3824" s="14">
        <v>2019</v>
      </c>
      <c r="O3824" s="15" t="s">
        <v>18187</v>
      </c>
      <c r="P3824" s="15" t="s">
        <v>106</v>
      </c>
      <c r="Q3824" s="15" t="s">
        <v>47006</v>
      </c>
      <c r="R3824" s="15" t="s">
        <v>931</v>
      </c>
      <c r="S3824" s="15" t="s">
        <v>18188</v>
      </c>
      <c r="T3824" s="15" t="s">
        <v>96</v>
      </c>
      <c r="U3824" s="15" t="s">
        <v>53</v>
      </c>
      <c r="V3824" s="15" t="s">
        <v>45410</v>
      </c>
      <c r="W3824" s="15" t="s">
        <v>3184</v>
      </c>
      <c r="X3824" s="15" t="str">
        <f>_xlfn.XLOOKUP(_LOOKUP[[#This Row],[AdjusterMemberName]],_Adjuster[Adjuster Name],_Adjuster[Email],,0)</f>
        <v>mQualls@knightcompany.com</v>
      </c>
      <c r="Y3824" s="15" t="str">
        <f>_xlfn.XLOOKUP(_LOOKUP[[#This Row],[AdjusterMemberName]],_Adjuster[Adjuster Name],_Adjuster[Phone Number],,0)</f>
        <v>424-559-5436</v>
      </c>
      <c r="Z3824" s="15" t="s">
        <v>18189</v>
      </c>
      <c r="AA38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11468 Gold Bluff Rd, Moreno Valley  CA 92557</v>
      </c>
      <c r="AB3824" s="15"/>
    </row>
    <row r="3825" spans="1:28" x14ac:dyDescent="0.3">
      <c r="A3825" s="14">
        <v>1</v>
      </c>
      <c r="B3825" s="14">
        <v>1</v>
      </c>
      <c r="C3825" s="15" t="s">
        <v>18258</v>
      </c>
      <c r="D3825" s="15" t="s">
        <v>18258</v>
      </c>
      <c r="E3825" s="15">
        <v>45499</v>
      </c>
      <c r="F3825" s="15" t="s">
        <v>18259</v>
      </c>
      <c r="G3825" s="15">
        <v>45384</v>
      </c>
      <c r="H3825" s="15">
        <v>45567</v>
      </c>
      <c r="I3825" s="15" t="s">
        <v>18260</v>
      </c>
      <c r="J3825" s="15" t="s">
        <v>18261</v>
      </c>
      <c r="K3825" s="15" t="s">
        <v>46608</v>
      </c>
      <c r="L3825" s="15" t="s">
        <v>139</v>
      </c>
      <c r="M3825" s="15" t="s">
        <v>620</v>
      </c>
      <c r="N3825" s="14">
        <v>2017</v>
      </c>
      <c r="O3825" s="15" t="s">
        <v>18262</v>
      </c>
      <c r="P3825" s="15" t="s">
        <v>106</v>
      </c>
      <c r="Q3825" s="15" t="s">
        <v>47006</v>
      </c>
      <c r="R3825" s="15" t="s">
        <v>12420</v>
      </c>
      <c r="S3825" s="15" t="s">
        <v>18263</v>
      </c>
      <c r="T3825" s="15" t="s">
        <v>356</v>
      </c>
      <c r="U3825" s="15" t="s">
        <v>53</v>
      </c>
      <c r="V3825" s="15" t="s">
        <v>45843</v>
      </c>
      <c r="W3825" s="15" t="s">
        <v>18264</v>
      </c>
      <c r="X3825" s="15" t="e">
        <f>_xlfn.XLOOKUP(_LOOKUP[[#This Row],[AdjusterMemberName]],_Adjuster[Adjuster Name],_Adjuster[Email],,0)</f>
        <v>#N/A</v>
      </c>
      <c r="Y3825" s="15" t="e">
        <f>_xlfn.XLOOKUP(_LOOKUP[[#This Row],[AdjusterMemberName]],_Adjuster[Adjuster Name],_Adjuster[Phone Number],,0)</f>
        <v>#N/A</v>
      </c>
      <c r="Z3825" s="15" t="s">
        <v>18265</v>
      </c>
      <c r="AA38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1336 W Stoneridge Ct Apt N, Ontario  CA 91762</v>
      </c>
      <c r="AB3825" s="15"/>
    </row>
    <row r="3826" spans="1:28" x14ac:dyDescent="0.3">
      <c r="A3826" s="14">
        <v>1</v>
      </c>
      <c r="B3826" s="14">
        <v>1</v>
      </c>
      <c r="C3826" s="15" t="s">
        <v>18304</v>
      </c>
      <c r="D3826" s="15" t="s">
        <v>18304</v>
      </c>
      <c r="E3826" s="15">
        <v>45499</v>
      </c>
      <c r="F3826" s="15" t="s">
        <v>18305</v>
      </c>
      <c r="G3826" s="15">
        <v>45499</v>
      </c>
      <c r="H3826" s="15">
        <v>45683</v>
      </c>
      <c r="I3826" s="15" t="s">
        <v>18306</v>
      </c>
      <c r="J3826" s="15" t="s">
        <v>18307</v>
      </c>
      <c r="K3826" s="15" t="s">
        <v>45646</v>
      </c>
      <c r="L3826" s="15" t="s">
        <v>25</v>
      </c>
      <c r="M3826" s="15" t="s">
        <v>2170</v>
      </c>
      <c r="N3826" s="14">
        <v>2016</v>
      </c>
      <c r="O3826" s="15" t="s">
        <v>18308</v>
      </c>
      <c r="P3826" s="15" t="s">
        <v>106</v>
      </c>
      <c r="Q3826" s="15" t="s">
        <v>47065</v>
      </c>
      <c r="R3826" s="15" t="s">
        <v>3268</v>
      </c>
      <c r="S3826" s="15" t="s">
        <v>18309</v>
      </c>
      <c r="T3826" s="15" t="s">
        <v>1623</v>
      </c>
      <c r="U3826" s="15" t="s">
        <v>53</v>
      </c>
      <c r="V3826" s="15" t="s">
        <v>45592</v>
      </c>
      <c r="W3826" s="15" t="s">
        <v>850</v>
      </c>
      <c r="X3826" s="15" t="e">
        <f>_xlfn.XLOOKUP(_LOOKUP[[#This Row],[AdjusterMemberName]],_Adjuster[Adjuster Name],_Adjuster[Email],,0)</f>
        <v>#N/A</v>
      </c>
      <c r="Y3826" s="15" t="e">
        <f>_xlfn.XLOOKUP(_LOOKUP[[#This Row],[AdjusterMemberName]],_Adjuster[Adjuster Name],_Adjuster[Phone Number],,0)</f>
        <v>#N/A</v>
      </c>
      <c r="Z3826" s="15" t="s">
        <v>18310</v>
      </c>
      <c r="AA38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3675 Barnard Dr Apt 213, Oceanside  CA 92056</v>
      </c>
      <c r="AB3826" s="15">
        <v>45543</v>
      </c>
    </row>
    <row r="3827" spans="1:28" x14ac:dyDescent="0.3">
      <c r="A3827" s="14">
        <v>1</v>
      </c>
      <c r="B3827" s="14">
        <v>1</v>
      </c>
      <c r="C3827" s="15" t="s">
        <v>18525</v>
      </c>
      <c r="D3827" s="15" t="s">
        <v>18525</v>
      </c>
      <c r="E3827" s="15">
        <v>45499</v>
      </c>
      <c r="F3827" s="15" t="s">
        <v>18526</v>
      </c>
      <c r="G3827" s="15">
        <v>45456</v>
      </c>
      <c r="H3827" s="15">
        <v>45639</v>
      </c>
      <c r="I3827" s="15" t="s">
        <v>18527</v>
      </c>
      <c r="J3827" s="15" t="s">
        <v>18528</v>
      </c>
      <c r="K3827" s="15" t="s">
        <v>45442</v>
      </c>
      <c r="L3827" s="15" t="s">
        <v>987</v>
      </c>
      <c r="M3827" s="15" t="s">
        <v>17165</v>
      </c>
      <c r="N3827" s="14">
        <v>2016</v>
      </c>
      <c r="O3827" s="15" t="s">
        <v>18529</v>
      </c>
      <c r="P3827" s="15" t="s">
        <v>106</v>
      </c>
      <c r="Q3827" s="15" t="s">
        <v>47065</v>
      </c>
      <c r="R3827" s="15" t="s">
        <v>18530</v>
      </c>
      <c r="S3827" s="15" t="s">
        <v>18531</v>
      </c>
      <c r="T3827" s="15" t="s">
        <v>7321</v>
      </c>
      <c r="U3827" s="15" t="s">
        <v>53</v>
      </c>
      <c r="V3827" s="15" t="s">
        <v>45580</v>
      </c>
      <c r="W3827" s="15" t="s">
        <v>3307</v>
      </c>
      <c r="X3827" s="15" t="e">
        <f>_xlfn.XLOOKUP(_LOOKUP[[#This Row],[AdjusterMemberName]],_Adjuster[Adjuster Name],_Adjuster[Email],,0)</f>
        <v>#N/A</v>
      </c>
      <c r="Y3827" s="15" t="e">
        <f>_xlfn.XLOOKUP(_LOOKUP[[#This Row],[AdjusterMemberName]],_Adjuster[Adjuster Name],_Adjuster[Phone Number],,0)</f>
        <v>#N/A</v>
      </c>
      <c r="Z3827" s="15" t="s">
        <v>18532</v>
      </c>
      <c r="AA38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1240 W Court St, Los Angeles  CA 90026</v>
      </c>
      <c r="AB3827" s="15"/>
    </row>
    <row r="3828" spans="1:28" x14ac:dyDescent="0.3">
      <c r="A3828" s="14">
        <v>1</v>
      </c>
      <c r="B3828" s="14">
        <v>1</v>
      </c>
      <c r="C3828" s="15" t="s">
        <v>18086</v>
      </c>
      <c r="D3828" s="15" t="s">
        <v>18086</v>
      </c>
      <c r="E3828" s="15">
        <v>45498</v>
      </c>
      <c r="F3828" s="15" t="s">
        <v>18087</v>
      </c>
      <c r="G3828" s="15">
        <v>45484</v>
      </c>
      <c r="H3828" s="15">
        <v>45668</v>
      </c>
      <c r="I3828" s="15" t="s">
        <v>18088</v>
      </c>
      <c r="J3828" s="15" t="s">
        <v>18089</v>
      </c>
      <c r="K3828" s="15" t="s">
        <v>45369</v>
      </c>
      <c r="L3828" s="15" t="s">
        <v>281</v>
      </c>
      <c r="M3828" s="15" t="s">
        <v>4513</v>
      </c>
      <c r="N3828" s="14">
        <v>2023</v>
      </c>
      <c r="O3828" s="15" t="s">
        <v>18090</v>
      </c>
      <c r="P3828" s="15" t="s">
        <v>106</v>
      </c>
      <c r="Q3828" s="15" t="s">
        <v>47079</v>
      </c>
      <c r="R3828" s="15" t="s">
        <v>18091</v>
      </c>
      <c r="S3828" s="15" t="s">
        <v>18092</v>
      </c>
      <c r="T3828" s="15" t="s">
        <v>1516</v>
      </c>
      <c r="U3828" s="15" t="s">
        <v>53</v>
      </c>
      <c r="V3828" s="15" t="s">
        <v>45757</v>
      </c>
      <c r="W3828" s="15" t="s">
        <v>264</v>
      </c>
      <c r="X3828" s="15" t="str">
        <f>_xlfn.XLOOKUP(_LOOKUP[[#This Row],[AdjusterMemberName]],_Adjuster[Adjuster Name],_Adjuster[Email],,0)</f>
        <v>sBonnevie@knightcompany.com</v>
      </c>
      <c r="Y3828" s="15" t="str">
        <f>_xlfn.XLOOKUP(_LOOKUP[[#This Row],[AdjusterMemberName]],_Adjuster[Adjuster Name],_Adjuster[Phone Number],,0)</f>
        <v>323-692-4064</v>
      </c>
      <c r="Z3828" s="15" t="s">
        <v>18093</v>
      </c>
      <c r="AA38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1592 Barstow Rd Apt 21, Mojave  CA 93501</v>
      </c>
      <c r="AB3828" s="15"/>
    </row>
    <row r="3829" spans="1:28" x14ac:dyDescent="0.3">
      <c r="A3829" s="14">
        <v>1</v>
      </c>
      <c r="B3829" s="14">
        <v>1</v>
      </c>
      <c r="C3829" s="15" t="s">
        <v>18094</v>
      </c>
      <c r="D3829" s="15" t="s">
        <v>18094</v>
      </c>
      <c r="E3829" s="15">
        <v>45498</v>
      </c>
      <c r="F3829" s="15" t="s">
        <v>18095</v>
      </c>
      <c r="G3829" s="15">
        <v>45353</v>
      </c>
      <c r="H3829" s="15">
        <v>45537</v>
      </c>
      <c r="I3829" s="15" t="s">
        <v>18096</v>
      </c>
      <c r="J3829" s="15" t="s">
        <v>18097</v>
      </c>
      <c r="K3829" s="15" t="s">
        <v>45416</v>
      </c>
      <c r="L3829" s="15" t="s">
        <v>91</v>
      </c>
      <c r="M3829" s="15" t="s">
        <v>5662</v>
      </c>
      <c r="N3829" s="14">
        <v>2013</v>
      </c>
      <c r="O3829" s="15" t="s">
        <v>18098</v>
      </c>
      <c r="P3829" s="15" t="s">
        <v>106</v>
      </c>
      <c r="Q3829" s="15" t="s">
        <v>47065</v>
      </c>
      <c r="R3829" s="15" t="s">
        <v>3208</v>
      </c>
      <c r="S3829" s="15" t="s">
        <v>18099</v>
      </c>
      <c r="T3829" s="15" t="s">
        <v>1067</v>
      </c>
      <c r="U3829" s="15" t="s">
        <v>53</v>
      </c>
      <c r="V3829" s="15" t="s">
        <v>46229</v>
      </c>
      <c r="W3829" s="15" t="s">
        <v>3307</v>
      </c>
      <c r="X3829" s="15" t="e">
        <f>_xlfn.XLOOKUP(_LOOKUP[[#This Row],[AdjusterMemberName]],_Adjuster[Adjuster Name],_Adjuster[Email],,0)</f>
        <v>#N/A</v>
      </c>
      <c r="Y3829" s="15" t="e">
        <f>_xlfn.XLOOKUP(_LOOKUP[[#This Row],[AdjusterMemberName]],_Adjuster[Adjuster Name],_Adjuster[Phone Number],,0)</f>
        <v>#N/A</v>
      </c>
      <c r="Z3829" s="15" t="s">
        <v>18100</v>
      </c>
      <c r="AA38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431 Stardust Pl, Alameda  CA 94501</v>
      </c>
      <c r="AB3829" s="15"/>
    </row>
    <row r="3830" spans="1:28" x14ac:dyDescent="0.3">
      <c r="A3830" s="14">
        <v>1</v>
      </c>
      <c r="B3830" s="14">
        <v>1</v>
      </c>
      <c r="C3830" s="15" t="s">
        <v>18126</v>
      </c>
      <c r="D3830" s="15" t="s">
        <v>18126</v>
      </c>
      <c r="E3830" s="15">
        <v>45498</v>
      </c>
      <c r="F3830" s="15" t="s">
        <v>18127</v>
      </c>
      <c r="G3830" s="15">
        <v>45446</v>
      </c>
      <c r="H3830" s="15">
        <v>45629</v>
      </c>
      <c r="I3830" s="15" t="s">
        <v>18128</v>
      </c>
      <c r="J3830" s="15" t="s">
        <v>18129</v>
      </c>
      <c r="K3830" s="15" t="s">
        <v>46570</v>
      </c>
      <c r="L3830" s="15" t="s">
        <v>139</v>
      </c>
      <c r="M3830" s="15" t="s">
        <v>1152</v>
      </c>
      <c r="N3830" s="14">
        <v>2016</v>
      </c>
      <c r="O3830" s="15" t="s">
        <v>18130</v>
      </c>
      <c r="P3830" s="15" t="s">
        <v>106</v>
      </c>
      <c r="Q3830" s="15" t="s">
        <v>47006</v>
      </c>
      <c r="R3830" s="15" t="s">
        <v>18131</v>
      </c>
      <c r="S3830" s="15" t="s">
        <v>18132</v>
      </c>
      <c r="T3830" s="15" t="s">
        <v>10574</v>
      </c>
      <c r="U3830" s="15" t="s">
        <v>53</v>
      </c>
      <c r="V3830" s="15" t="s">
        <v>46434</v>
      </c>
      <c r="W3830" s="15" t="s">
        <v>1624</v>
      </c>
      <c r="X3830" s="15" t="e">
        <f>_xlfn.XLOOKUP(_LOOKUP[[#This Row],[AdjusterMemberName]],_Adjuster[Adjuster Name],_Adjuster[Email],,0)</f>
        <v>#N/A</v>
      </c>
      <c r="Y3830" s="15" t="e">
        <f>_xlfn.XLOOKUP(_LOOKUP[[#This Row],[AdjusterMemberName]],_Adjuster[Adjuster Name],_Adjuster[Phone Number],,0)</f>
        <v>#N/A</v>
      </c>
      <c r="Z3830" s="15" t="s">
        <v>18133</v>
      </c>
      <c r="AA38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5988 Wallace Dr, Clayton  CA 94517</v>
      </c>
      <c r="AB3830" s="15"/>
    </row>
    <row r="3831" spans="1:28" x14ac:dyDescent="0.3">
      <c r="A3831" s="14">
        <v>1</v>
      </c>
      <c r="B3831" s="14">
        <v>1</v>
      </c>
      <c r="C3831" s="15" t="s">
        <v>18142</v>
      </c>
      <c r="D3831" s="15" t="s">
        <v>18142</v>
      </c>
      <c r="E3831" s="15">
        <v>45498</v>
      </c>
      <c r="F3831" s="15" t="s">
        <v>18143</v>
      </c>
      <c r="G3831" s="15">
        <v>45485</v>
      </c>
      <c r="H3831" s="15">
        <v>45669</v>
      </c>
      <c r="I3831" s="15" t="s">
        <v>18144</v>
      </c>
      <c r="J3831" s="15" t="s">
        <v>18145</v>
      </c>
      <c r="K3831" s="15" t="s">
        <v>45334</v>
      </c>
      <c r="L3831" s="15" t="s">
        <v>128</v>
      </c>
      <c r="M3831" s="15" t="s">
        <v>129</v>
      </c>
      <c r="N3831" s="14">
        <v>2017</v>
      </c>
      <c r="O3831" s="15" t="s">
        <v>18146</v>
      </c>
      <c r="P3831" s="15" t="s">
        <v>106</v>
      </c>
      <c r="Q3831" s="15" t="s">
        <v>47092</v>
      </c>
      <c r="R3831" s="15" t="s">
        <v>1364</v>
      </c>
      <c r="S3831" s="15" t="s">
        <v>18147</v>
      </c>
      <c r="T3831" s="15" t="s">
        <v>308</v>
      </c>
      <c r="U3831" s="15" t="s">
        <v>53</v>
      </c>
      <c r="V3831" s="15" t="s">
        <v>45530</v>
      </c>
      <c r="W3831" s="15" t="s">
        <v>1186</v>
      </c>
      <c r="X3831" s="15" t="str">
        <f>_xlfn.XLOOKUP(_LOOKUP[[#This Row],[AdjusterMemberName]],_Adjuster[Adjuster Name],_Adjuster[Email],,0)</f>
        <v>sAkinleye@knightcompany.com</v>
      </c>
      <c r="Y3831" s="15" t="str">
        <f>_xlfn.XLOOKUP(_LOOKUP[[#This Row],[AdjusterMemberName]],_Adjuster[Adjuster Name],_Adjuster[Phone Number],,0)</f>
        <v>424-559-5280</v>
      </c>
      <c r="Z3831" s="15" t="s">
        <v>18148</v>
      </c>
      <c r="AA38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16028 Mariposa Ave, Riverside  CA 92504</v>
      </c>
      <c r="AB3831" s="15">
        <v>45498</v>
      </c>
    </row>
    <row r="3832" spans="1:28" x14ac:dyDescent="0.3">
      <c r="A3832" s="14">
        <v>0</v>
      </c>
      <c r="B3832" s="14">
        <v>1</v>
      </c>
      <c r="C3832" s="15" t="s">
        <v>18167</v>
      </c>
      <c r="D3832" s="15" t="s">
        <v>18168</v>
      </c>
      <c r="E3832" s="15">
        <v>45498</v>
      </c>
      <c r="F3832" s="15" t="s">
        <v>18169</v>
      </c>
      <c r="G3832" s="15"/>
      <c r="H3832" s="15"/>
      <c r="I3832" s="15" t="s">
        <v>18170</v>
      </c>
      <c r="J3832" s="15" t="s">
        <v>18171</v>
      </c>
      <c r="K3832" s="15" t="s">
        <v>45875</v>
      </c>
      <c r="L3832" s="15" t="s">
        <v>7852</v>
      </c>
      <c r="M3832" s="15" t="s">
        <v>18172</v>
      </c>
      <c r="N3832" s="14">
        <v>2012</v>
      </c>
      <c r="O3832" s="15" t="s">
        <v>18173</v>
      </c>
      <c r="P3832" s="15" t="s">
        <v>106</v>
      </c>
      <c r="Q3832" s="15"/>
      <c r="R3832" s="15"/>
      <c r="S3832" s="15"/>
      <c r="T3832" s="15"/>
      <c r="U3832" s="15"/>
      <c r="V3832" s="15"/>
      <c r="W3832" s="15" t="s">
        <v>850</v>
      </c>
      <c r="X3832" s="15" t="e">
        <f>_xlfn.XLOOKUP(_LOOKUP[[#This Row],[AdjusterMemberName]],_Adjuster[Adjuster Name],_Adjuster[Email],,0)</f>
        <v>#N/A</v>
      </c>
      <c r="Y3832" s="15" t="e">
        <f>_xlfn.XLOOKUP(_LOOKUP[[#This Row],[AdjusterMemberName]],_Adjuster[Adjuster Name],_Adjuster[Phone Number],,0)</f>
        <v>#N/A</v>
      </c>
      <c r="Z3832" s="15"/>
      <c r="AA3832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3832" s="15"/>
    </row>
    <row r="3833" spans="1:28" x14ac:dyDescent="0.3">
      <c r="A3833" s="14">
        <v>1</v>
      </c>
      <c r="B3833" s="14">
        <v>1</v>
      </c>
      <c r="C3833" s="15" t="s">
        <v>18378</v>
      </c>
      <c r="D3833" s="15" t="s">
        <v>18378</v>
      </c>
      <c r="E3833" s="15">
        <v>45498</v>
      </c>
      <c r="F3833" s="15" t="s">
        <v>18379</v>
      </c>
      <c r="G3833" s="15">
        <v>45478</v>
      </c>
      <c r="H3833" s="15">
        <v>45662</v>
      </c>
      <c r="I3833" s="15" t="s">
        <v>18380</v>
      </c>
      <c r="J3833" s="15" t="s">
        <v>18381</v>
      </c>
      <c r="K3833" s="15" t="s">
        <v>45330</v>
      </c>
      <c r="L3833" s="15" t="s">
        <v>128</v>
      </c>
      <c r="M3833" s="15" t="s">
        <v>909</v>
      </c>
      <c r="N3833" s="14">
        <v>2024</v>
      </c>
      <c r="O3833" s="15" t="s">
        <v>18382</v>
      </c>
      <c r="P3833" s="15" t="s">
        <v>106</v>
      </c>
      <c r="Q3833" s="15" t="s">
        <v>47079</v>
      </c>
      <c r="R3833" s="15" t="s">
        <v>18383</v>
      </c>
      <c r="S3833" s="15" t="s">
        <v>18384</v>
      </c>
      <c r="T3833" s="15" t="s">
        <v>174</v>
      </c>
      <c r="U3833" s="15" t="s">
        <v>53</v>
      </c>
      <c r="V3833" s="15" t="s">
        <v>45537</v>
      </c>
      <c r="W3833" s="15" t="s">
        <v>3307</v>
      </c>
      <c r="X3833" s="15" t="e">
        <f>_xlfn.XLOOKUP(_LOOKUP[[#This Row],[AdjusterMemberName]],_Adjuster[Adjuster Name],_Adjuster[Email],,0)</f>
        <v>#N/A</v>
      </c>
      <c r="Y3833" s="15" t="e">
        <f>_xlfn.XLOOKUP(_LOOKUP[[#This Row],[AdjusterMemberName]],_Adjuster[Adjuster Name],_Adjuster[Phone Number],,0)</f>
        <v>#N/A</v>
      </c>
      <c r="Z3833" s="15" t="s">
        <v>18385</v>
      </c>
      <c r="AA38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1819 S Oxford Ave Apt 9, Los Angeles  CA 90006</v>
      </c>
      <c r="AB3833" s="15">
        <v>45580</v>
      </c>
    </row>
    <row r="3834" spans="1:28" x14ac:dyDescent="0.3">
      <c r="A3834" s="14">
        <v>1</v>
      </c>
      <c r="B3834" s="14">
        <v>0</v>
      </c>
      <c r="C3834" s="15" t="s">
        <v>18441</v>
      </c>
      <c r="D3834" s="15" t="s">
        <v>18442</v>
      </c>
      <c r="E3834" s="15">
        <v>45498</v>
      </c>
      <c r="F3834" s="15" t="s">
        <v>18443</v>
      </c>
      <c r="G3834" s="15">
        <v>45358</v>
      </c>
      <c r="H3834" s="15">
        <v>45542</v>
      </c>
      <c r="I3834" s="15" t="s">
        <v>18444</v>
      </c>
      <c r="J3834" s="15" t="s">
        <v>18445</v>
      </c>
      <c r="K3834" s="15" t="s">
        <v>45838</v>
      </c>
      <c r="L3834" s="15" t="s">
        <v>128</v>
      </c>
      <c r="M3834" s="15" t="s">
        <v>170</v>
      </c>
      <c r="N3834" s="14">
        <v>2010</v>
      </c>
      <c r="O3834" s="15" t="s">
        <v>18446</v>
      </c>
      <c r="P3834" s="15" t="s">
        <v>106</v>
      </c>
      <c r="Q3834" s="15" t="s">
        <v>47065</v>
      </c>
      <c r="R3834" s="15" t="s">
        <v>10748</v>
      </c>
      <c r="S3834" s="15" t="s">
        <v>18447</v>
      </c>
      <c r="T3834" s="15" t="s">
        <v>164</v>
      </c>
      <c r="U3834" s="15" t="s">
        <v>53</v>
      </c>
      <c r="V3834" s="15" t="s">
        <v>45598</v>
      </c>
      <c r="W3834" s="15" t="s">
        <v>3184</v>
      </c>
      <c r="X3834" s="15" t="str">
        <f>_xlfn.XLOOKUP(_LOOKUP[[#This Row],[AdjusterMemberName]],_Adjuster[Adjuster Name],_Adjuster[Email],,0)</f>
        <v>mQualls@knightcompany.com</v>
      </c>
      <c r="Y3834" s="15" t="str">
        <f>_xlfn.XLOOKUP(_LOOKUP[[#This Row],[AdjusterMemberName]],_Adjuster[Adjuster Name],_Adjuster[Phone Number],,0)</f>
        <v>424-559-5436</v>
      </c>
      <c r="Z3834" s="15" t="s">
        <v>18448</v>
      </c>
      <c r="AA38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2373 S Pierce Ave, Fresno  CA 93725</v>
      </c>
      <c r="AB3834" s="15"/>
    </row>
    <row r="3835" spans="1:28" x14ac:dyDescent="0.3">
      <c r="A3835" s="14">
        <v>1</v>
      </c>
      <c r="B3835" s="14">
        <v>1</v>
      </c>
      <c r="C3835" s="15" t="s">
        <v>18630</v>
      </c>
      <c r="D3835" s="15" t="s">
        <v>18630</v>
      </c>
      <c r="E3835" s="15">
        <v>45498</v>
      </c>
      <c r="F3835" s="15" t="s">
        <v>18631</v>
      </c>
      <c r="G3835" s="15">
        <v>45436</v>
      </c>
      <c r="H3835" s="15">
        <v>45620</v>
      </c>
      <c r="I3835" s="15" t="s">
        <v>18632</v>
      </c>
      <c r="J3835" s="15" t="s">
        <v>18633</v>
      </c>
      <c r="K3835" s="15" t="s">
        <v>46601</v>
      </c>
      <c r="L3835" s="15" t="s">
        <v>103</v>
      </c>
      <c r="M3835" s="15" t="s">
        <v>890</v>
      </c>
      <c r="N3835" s="14">
        <v>2006</v>
      </c>
      <c r="O3835" s="15" t="s">
        <v>18634</v>
      </c>
      <c r="P3835" s="15" t="s">
        <v>106</v>
      </c>
      <c r="Q3835" s="15" t="s">
        <v>47065</v>
      </c>
      <c r="R3835" s="15" t="s">
        <v>17875</v>
      </c>
      <c r="S3835" s="15" t="s">
        <v>18635</v>
      </c>
      <c r="T3835" s="15" t="s">
        <v>404</v>
      </c>
      <c r="U3835" s="15" t="s">
        <v>53</v>
      </c>
      <c r="V3835" s="15" t="s">
        <v>45924</v>
      </c>
      <c r="W3835" s="15" t="s">
        <v>1544</v>
      </c>
      <c r="X3835" s="15" t="str">
        <f>_xlfn.XLOOKUP(_LOOKUP[[#This Row],[AdjusterMemberName]],_Adjuster[Adjuster Name],_Adjuster[Email],,0)</f>
        <v>CRodriguez5@knightcompany.com</v>
      </c>
      <c r="Y3835" s="15" t="str">
        <f>_xlfn.XLOOKUP(_LOOKUP[[#This Row],[AdjusterMemberName]],_Adjuster[Adjuster Name],_Adjuster[Phone Number],,0)</f>
        <v>323-456-1708</v>
      </c>
      <c r="Z3835" s="15" t="s">
        <v>18636</v>
      </c>
      <c r="AA38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5206 Katrina Pl, Palmdale  CA 93552</v>
      </c>
      <c r="AB3835" s="15"/>
    </row>
    <row r="3836" spans="1:28" x14ac:dyDescent="0.3">
      <c r="A3836" s="14">
        <v>1</v>
      </c>
      <c r="B3836" s="14">
        <v>1</v>
      </c>
      <c r="C3836" s="15" t="s">
        <v>18773</v>
      </c>
      <c r="D3836" s="15" t="s">
        <v>18773</v>
      </c>
      <c r="E3836" s="15">
        <v>45498</v>
      </c>
      <c r="F3836" s="15" t="s">
        <v>18774</v>
      </c>
      <c r="G3836" s="15">
        <v>45453</v>
      </c>
      <c r="H3836" s="15">
        <v>45636</v>
      </c>
      <c r="I3836" s="15" t="s">
        <v>18775</v>
      </c>
      <c r="J3836" s="15" t="s">
        <v>18776</v>
      </c>
      <c r="K3836" s="15" t="s">
        <v>45642</v>
      </c>
      <c r="L3836" s="15" t="s">
        <v>116</v>
      </c>
      <c r="M3836" s="15" t="s">
        <v>18777</v>
      </c>
      <c r="N3836" s="14">
        <v>2021</v>
      </c>
      <c r="O3836" s="15" t="s">
        <v>18778</v>
      </c>
      <c r="P3836" s="15" t="s">
        <v>106</v>
      </c>
      <c r="Q3836" s="15" t="s">
        <v>47092</v>
      </c>
      <c r="R3836" s="15" t="s">
        <v>18779</v>
      </c>
      <c r="S3836" s="15" t="s">
        <v>18780</v>
      </c>
      <c r="T3836" s="15" t="s">
        <v>308</v>
      </c>
      <c r="U3836" s="15" t="s">
        <v>53</v>
      </c>
      <c r="V3836" s="15" t="s">
        <v>45398</v>
      </c>
      <c r="W3836" s="15" t="s">
        <v>1624</v>
      </c>
      <c r="X3836" s="15" t="e">
        <f>_xlfn.XLOOKUP(_LOOKUP[[#This Row],[AdjusterMemberName]],_Adjuster[Adjuster Name],_Adjuster[Email],,0)</f>
        <v>#N/A</v>
      </c>
      <c r="Y3836" s="15" t="e">
        <f>_xlfn.XLOOKUP(_LOOKUP[[#This Row],[AdjusterMemberName]],_Adjuster[Adjuster Name],_Adjuster[Phone Number],,0)</f>
        <v>#N/A</v>
      </c>
      <c r="Z3836" s="15" t="s">
        <v>18781</v>
      </c>
      <c r="AA38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4045 Havenhurst Ave, Riverside  CA 92507</v>
      </c>
      <c r="AB3836" s="15"/>
    </row>
    <row r="3837" spans="1:28" x14ac:dyDescent="0.3">
      <c r="A3837" s="14">
        <v>1</v>
      </c>
      <c r="B3837" s="14">
        <v>1</v>
      </c>
      <c r="C3837" s="15" t="s">
        <v>18029</v>
      </c>
      <c r="D3837" s="15" t="s">
        <v>18029</v>
      </c>
      <c r="E3837" s="15">
        <v>45497</v>
      </c>
      <c r="F3837" s="15" t="s">
        <v>18030</v>
      </c>
      <c r="G3837" s="15">
        <v>45439</v>
      </c>
      <c r="H3837" s="15">
        <v>45623</v>
      </c>
      <c r="I3837" s="15" t="s">
        <v>18031</v>
      </c>
      <c r="J3837" s="15" t="s">
        <v>18032</v>
      </c>
      <c r="K3837" s="15" t="s">
        <v>45493</v>
      </c>
      <c r="L3837" s="15" t="s">
        <v>201</v>
      </c>
      <c r="M3837" s="15" t="s">
        <v>1778</v>
      </c>
      <c r="N3837" s="14">
        <v>2011</v>
      </c>
      <c r="O3837" s="15" t="s">
        <v>18033</v>
      </c>
      <c r="P3837" s="15" t="s">
        <v>106</v>
      </c>
      <c r="Q3837" s="15" t="s">
        <v>47097</v>
      </c>
      <c r="R3837" s="15" t="s">
        <v>18034</v>
      </c>
      <c r="S3837" s="15" t="s">
        <v>18035</v>
      </c>
      <c r="T3837" s="15" t="s">
        <v>503</v>
      </c>
      <c r="U3837" s="15" t="s">
        <v>53</v>
      </c>
      <c r="V3837" s="15" t="s">
        <v>46512</v>
      </c>
      <c r="W3837" s="15" t="s">
        <v>264</v>
      </c>
      <c r="X3837" s="15" t="str">
        <f>_xlfn.XLOOKUP(_LOOKUP[[#This Row],[AdjusterMemberName]],_Adjuster[Adjuster Name],_Adjuster[Email],,0)</f>
        <v>sBonnevie@knightcompany.com</v>
      </c>
      <c r="Y3837" s="15" t="str">
        <f>_xlfn.XLOOKUP(_LOOKUP[[#This Row],[AdjusterMemberName]],_Adjuster[Adjuster Name],_Adjuster[Phone Number],,0)</f>
        <v>323-692-4064</v>
      </c>
      <c r="Z3837" s="15" t="s">
        <v>18036</v>
      </c>
      <c r="AA38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 Windance Ct, Sacramento  CA 95823</v>
      </c>
      <c r="AB3837" s="15">
        <v>45509</v>
      </c>
    </row>
    <row r="3838" spans="1:28" x14ac:dyDescent="0.3">
      <c r="A3838" s="14">
        <v>1</v>
      </c>
      <c r="B3838" s="14">
        <v>1</v>
      </c>
      <c r="C3838" s="15" t="s">
        <v>18056</v>
      </c>
      <c r="D3838" s="15" t="s">
        <v>18056</v>
      </c>
      <c r="E3838" s="15">
        <v>45497</v>
      </c>
      <c r="F3838" s="15" t="s">
        <v>18057</v>
      </c>
      <c r="G3838" s="15">
        <v>45401</v>
      </c>
      <c r="H3838" s="15">
        <v>45584</v>
      </c>
      <c r="I3838" s="15" t="s">
        <v>18058</v>
      </c>
      <c r="J3838" s="15" t="s">
        <v>18059</v>
      </c>
      <c r="K3838" s="15" t="s">
        <v>46580</v>
      </c>
      <c r="L3838" s="15" t="s">
        <v>128</v>
      </c>
      <c r="M3838" s="15" t="s">
        <v>170</v>
      </c>
      <c r="N3838" s="14">
        <v>2019</v>
      </c>
      <c r="O3838" s="15" t="s">
        <v>18060</v>
      </c>
      <c r="P3838" s="15" t="s">
        <v>106</v>
      </c>
      <c r="Q3838" s="15" t="s">
        <v>47176</v>
      </c>
      <c r="R3838" s="15" t="s">
        <v>18061</v>
      </c>
      <c r="S3838" s="15" t="s">
        <v>18062</v>
      </c>
      <c r="T3838" s="15" t="s">
        <v>2237</v>
      </c>
      <c r="U3838" s="15" t="s">
        <v>53</v>
      </c>
      <c r="V3838" s="15" t="s">
        <v>45384</v>
      </c>
      <c r="W3838" s="15" t="s">
        <v>1357</v>
      </c>
      <c r="X3838" s="15" t="str">
        <f>_xlfn.XLOOKUP(_LOOKUP[[#This Row],[AdjusterMemberName]],_Adjuster[Adjuster Name],_Adjuster[Email],,0)</f>
        <v>jRivera1@knightcompany.com</v>
      </c>
      <c r="Y3838" s="15" t="str">
        <f>_xlfn.XLOOKUP(_LOOKUP[[#This Row],[AdjusterMemberName]],_Adjuster[Adjuster Name],_Adjuster[Phone Number],,0)</f>
        <v>424-559-5239</v>
      </c>
      <c r="Z3838" s="15" t="s">
        <v>18063</v>
      </c>
      <c r="AA38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11227 Biltmore St, Adelanto  CA 92301</v>
      </c>
      <c r="AB3838" s="15"/>
    </row>
    <row r="3839" spans="1:28" x14ac:dyDescent="0.3">
      <c r="A3839" s="14">
        <v>1</v>
      </c>
      <c r="B3839" s="14">
        <v>1</v>
      </c>
      <c r="C3839" s="15" t="s">
        <v>18067</v>
      </c>
      <c r="D3839" s="15" t="s">
        <v>18067</v>
      </c>
      <c r="E3839" s="15">
        <v>45497</v>
      </c>
      <c r="F3839" s="15" t="s">
        <v>18068</v>
      </c>
      <c r="G3839" s="15">
        <v>45452</v>
      </c>
      <c r="H3839" s="15">
        <v>45635</v>
      </c>
      <c r="I3839" s="15" t="s">
        <v>18069</v>
      </c>
      <c r="J3839" s="15" t="s">
        <v>18070</v>
      </c>
      <c r="K3839" s="15" t="s">
        <v>46612</v>
      </c>
      <c r="L3839" s="15" t="s">
        <v>103</v>
      </c>
      <c r="M3839" s="15" t="s">
        <v>304</v>
      </c>
      <c r="N3839" s="14">
        <v>2022</v>
      </c>
      <c r="O3839" s="15" t="s">
        <v>18071</v>
      </c>
      <c r="P3839" s="15" t="s">
        <v>106</v>
      </c>
      <c r="Q3839" s="15" t="s">
        <v>47073</v>
      </c>
      <c r="R3839" s="15" t="s">
        <v>120</v>
      </c>
      <c r="S3839" s="15" t="s">
        <v>18072</v>
      </c>
      <c r="T3839" s="15" t="s">
        <v>164</v>
      </c>
      <c r="U3839" s="15" t="s">
        <v>53</v>
      </c>
      <c r="V3839" s="15" t="s">
        <v>45800</v>
      </c>
      <c r="W3839" s="15" t="s">
        <v>367</v>
      </c>
      <c r="X3839" s="15" t="str">
        <f>_xlfn.XLOOKUP(_LOOKUP[[#This Row],[AdjusterMemberName]],_Adjuster[Adjuster Name],_Adjuster[Email],,0)</f>
        <v>dHernandez4@knightcompany.com</v>
      </c>
      <c r="Y3839" s="15" t="str">
        <f>_xlfn.XLOOKUP(_LOOKUP[[#This Row],[AdjusterMemberName]],_Adjuster[Adjuster Name],_Adjuster[Phone Number],,0)</f>
        <v>323-315-7819</v>
      </c>
      <c r="Z3839" s="15" t="s">
        <v>18073</v>
      </c>
      <c r="AA38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3129 W Sussex Way , Fresno  CA 93722</v>
      </c>
      <c r="AB3839" s="15">
        <v>45542</v>
      </c>
    </row>
    <row r="3840" spans="1:28" x14ac:dyDescent="0.3">
      <c r="A3840" s="14">
        <v>1</v>
      </c>
      <c r="B3840" s="14">
        <v>1</v>
      </c>
      <c r="C3840" s="15" t="s">
        <v>18134</v>
      </c>
      <c r="D3840" s="15" t="s">
        <v>18134</v>
      </c>
      <c r="E3840" s="15">
        <v>45497</v>
      </c>
      <c r="F3840" s="15" t="s">
        <v>18135</v>
      </c>
      <c r="G3840" s="15">
        <v>45452</v>
      </c>
      <c r="H3840" s="15">
        <v>45635</v>
      </c>
      <c r="I3840" s="15" t="s">
        <v>18136</v>
      </c>
      <c r="J3840" s="15" t="s">
        <v>18137</v>
      </c>
      <c r="K3840" s="15" t="s">
        <v>45354</v>
      </c>
      <c r="L3840" s="15" t="s">
        <v>281</v>
      </c>
      <c r="M3840" s="15" t="s">
        <v>526</v>
      </c>
      <c r="N3840" s="14">
        <v>2017</v>
      </c>
      <c r="O3840" s="15" t="s">
        <v>18138</v>
      </c>
      <c r="P3840" s="15" t="s">
        <v>106</v>
      </c>
      <c r="Q3840" s="15" t="s">
        <v>47019</v>
      </c>
      <c r="R3840" s="15" t="s">
        <v>18139</v>
      </c>
      <c r="S3840" s="15" t="s">
        <v>18140</v>
      </c>
      <c r="T3840" s="15" t="s">
        <v>2533</v>
      </c>
      <c r="U3840" s="15" t="s">
        <v>53</v>
      </c>
      <c r="V3840" s="15" t="s">
        <v>45667</v>
      </c>
      <c r="W3840" s="15" t="s">
        <v>3184</v>
      </c>
      <c r="X3840" s="15" t="str">
        <f>_xlfn.XLOOKUP(_LOOKUP[[#This Row],[AdjusterMemberName]],_Adjuster[Adjuster Name],_Adjuster[Email],,0)</f>
        <v>mQualls@knightcompany.com</v>
      </c>
      <c r="Y3840" s="15" t="str">
        <f>_xlfn.XLOOKUP(_LOOKUP[[#This Row],[AdjusterMemberName]],_Adjuster[Adjuster Name],_Adjuster[Phone Number],,0)</f>
        <v>424-559-5436</v>
      </c>
      <c r="Z3840" s="15" t="s">
        <v>18141</v>
      </c>
      <c r="AA38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3475 Hill St, Huntington Park  CA 90255</v>
      </c>
      <c r="AB3840" s="15"/>
    </row>
    <row r="3841" spans="1:28" x14ac:dyDescent="0.3">
      <c r="A3841" s="14">
        <v>1</v>
      </c>
      <c r="B3841" s="14">
        <v>1</v>
      </c>
      <c r="C3841" s="15" t="s">
        <v>18214</v>
      </c>
      <c r="D3841" s="15" t="s">
        <v>18214</v>
      </c>
      <c r="E3841" s="15">
        <v>45497</v>
      </c>
      <c r="F3841" s="15" t="s">
        <v>18215</v>
      </c>
      <c r="G3841" s="15">
        <v>45409</v>
      </c>
      <c r="H3841" s="15">
        <v>45592</v>
      </c>
      <c r="I3841" s="15" t="s">
        <v>18216</v>
      </c>
      <c r="J3841" s="15" t="s">
        <v>18217</v>
      </c>
      <c r="K3841" s="15" t="s">
        <v>45509</v>
      </c>
      <c r="L3841" s="15" t="s">
        <v>181</v>
      </c>
      <c r="M3841" s="15" t="s">
        <v>182</v>
      </c>
      <c r="N3841" s="14">
        <v>2015</v>
      </c>
      <c r="O3841" s="15" t="s">
        <v>18218</v>
      </c>
      <c r="P3841" s="15" t="s">
        <v>106</v>
      </c>
      <c r="Q3841" s="15" t="s">
        <v>47073</v>
      </c>
      <c r="R3841" s="15" t="s">
        <v>18219</v>
      </c>
      <c r="S3841" s="15" t="s">
        <v>18220</v>
      </c>
      <c r="T3841" s="15" t="s">
        <v>18221</v>
      </c>
      <c r="U3841" s="15" t="s">
        <v>53</v>
      </c>
      <c r="V3841" s="15" t="s">
        <v>45653</v>
      </c>
      <c r="W3841" s="15" t="s">
        <v>3307</v>
      </c>
      <c r="X3841" s="15" t="e">
        <f>_xlfn.XLOOKUP(_LOOKUP[[#This Row],[AdjusterMemberName]],_Adjuster[Adjuster Name],_Adjuster[Email],,0)</f>
        <v>#N/A</v>
      </c>
      <c r="Y3841" s="15" t="e">
        <f>_xlfn.XLOOKUP(_LOOKUP[[#This Row],[AdjusterMemberName]],_Adjuster[Adjuster Name],_Adjuster[Phone Number],,0)</f>
        <v>#N/A</v>
      </c>
      <c r="Z3841" s="15" t="s">
        <v>18222</v>
      </c>
      <c r="AA38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25463 Barbara St, Arvin  CA 93203</v>
      </c>
      <c r="AB3841" s="15"/>
    </row>
    <row r="3842" spans="1:28" x14ac:dyDescent="0.3">
      <c r="A3842" s="14">
        <v>1</v>
      </c>
      <c r="B3842" s="14">
        <v>0</v>
      </c>
      <c r="C3842" s="15" t="s">
        <v>18363</v>
      </c>
      <c r="D3842" s="15" t="s">
        <v>18364</v>
      </c>
      <c r="E3842" s="15">
        <v>45497</v>
      </c>
      <c r="F3842" s="15" t="s">
        <v>18365</v>
      </c>
      <c r="G3842" s="15">
        <v>45337</v>
      </c>
      <c r="H3842" s="15">
        <v>45519</v>
      </c>
      <c r="I3842" s="15" t="s">
        <v>18366</v>
      </c>
      <c r="J3842" s="15" t="s">
        <v>18367</v>
      </c>
      <c r="K3842" s="15" t="s">
        <v>45812</v>
      </c>
      <c r="L3842" s="15" t="s">
        <v>139</v>
      </c>
      <c r="M3842" s="15" t="s">
        <v>249</v>
      </c>
      <c r="N3842" s="14">
        <v>2017</v>
      </c>
      <c r="O3842" s="15" t="s">
        <v>18368</v>
      </c>
      <c r="P3842" s="15" t="s">
        <v>106</v>
      </c>
      <c r="Q3842" s="15" t="s">
        <v>47019</v>
      </c>
      <c r="R3842" s="15" t="s">
        <v>1928</v>
      </c>
      <c r="S3842" s="15" t="s">
        <v>18369</v>
      </c>
      <c r="T3842" s="15" t="s">
        <v>4967</v>
      </c>
      <c r="U3842" s="15" t="s">
        <v>53</v>
      </c>
      <c r="V3842" s="15" t="s">
        <v>45436</v>
      </c>
      <c r="W3842" s="15" t="s">
        <v>1357</v>
      </c>
      <c r="X3842" s="15" t="str">
        <f>_xlfn.XLOOKUP(_LOOKUP[[#This Row],[AdjusterMemberName]],_Adjuster[Adjuster Name],_Adjuster[Email],,0)</f>
        <v>jRivera1@knightcompany.com</v>
      </c>
      <c r="Y3842" s="15" t="str">
        <f>_xlfn.XLOOKUP(_LOOKUP[[#This Row],[AdjusterMemberName]],_Adjuster[Adjuster Name],_Adjuster[Phone Number],,0)</f>
        <v>424-559-5239</v>
      </c>
      <c r="Z3842" s="15" t="s">
        <v>18370</v>
      </c>
      <c r="AA38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6904 Bear Ave Apt D, Bell Gardens  CA 90201</v>
      </c>
      <c r="AB3842" s="15"/>
    </row>
    <row r="3843" spans="1:28" x14ac:dyDescent="0.3">
      <c r="A3843" s="14">
        <v>1</v>
      </c>
      <c r="B3843" s="14">
        <v>1</v>
      </c>
      <c r="C3843" s="15" t="s">
        <v>21624</v>
      </c>
      <c r="D3843" s="15" t="s">
        <v>21624</v>
      </c>
      <c r="E3843" s="15">
        <v>45497</v>
      </c>
      <c r="F3843" s="15" t="s">
        <v>21625</v>
      </c>
      <c r="G3843" s="15">
        <v>45359</v>
      </c>
      <c r="H3843" s="15">
        <v>45543</v>
      </c>
      <c r="I3843" s="15" t="s">
        <v>21626</v>
      </c>
      <c r="J3843" s="15" t="s">
        <v>21627</v>
      </c>
      <c r="K3843" s="15" t="s">
        <v>45489</v>
      </c>
      <c r="L3843" s="15" t="s">
        <v>3028</v>
      </c>
      <c r="M3843" s="15" t="s">
        <v>21628</v>
      </c>
      <c r="N3843" s="14">
        <v>2000</v>
      </c>
      <c r="O3843" s="15" t="s">
        <v>21629</v>
      </c>
      <c r="P3843" s="15" t="s">
        <v>106</v>
      </c>
      <c r="Q3843" s="15" t="s">
        <v>119</v>
      </c>
      <c r="R3843" s="15" t="s">
        <v>3629</v>
      </c>
      <c r="S3843" s="15" t="s">
        <v>21630</v>
      </c>
      <c r="T3843" s="15" t="s">
        <v>122</v>
      </c>
      <c r="U3843" s="15" t="s">
        <v>53</v>
      </c>
      <c r="V3843" s="15" t="s">
        <v>45548</v>
      </c>
      <c r="W3843" s="15" t="s">
        <v>264</v>
      </c>
      <c r="X3843" s="15" t="str">
        <f>_xlfn.XLOOKUP(_LOOKUP[[#This Row],[AdjusterMemberName]],_Adjuster[Adjuster Name],_Adjuster[Email],,0)</f>
        <v>sBonnevie@knightcompany.com</v>
      </c>
      <c r="Y3843" s="15" t="str">
        <f>_xlfn.XLOOKUP(_LOOKUP[[#This Row],[AdjusterMemberName]],_Adjuster[Adjuster Name],_Adjuster[Phone Number],,0)</f>
        <v>323-692-4064</v>
      </c>
      <c r="Z3843" s="15" t="s">
        <v>21631</v>
      </c>
      <c r="AA38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680 N Soboba St, Hemet  CA 92544</v>
      </c>
      <c r="AB3843" s="15">
        <v>45432</v>
      </c>
    </row>
    <row r="3844" spans="1:28" x14ac:dyDescent="0.3">
      <c r="A3844" s="14">
        <v>1</v>
      </c>
      <c r="B3844" s="14">
        <v>1</v>
      </c>
      <c r="C3844" s="15" t="s">
        <v>17917</v>
      </c>
      <c r="D3844" s="15" t="s">
        <v>17917</v>
      </c>
      <c r="E3844" s="15">
        <v>45496</v>
      </c>
      <c r="F3844" s="15" t="s">
        <v>17918</v>
      </c>
      <c r="G3844" s="15">
        <v>45321</v>
      </c>
      <c r="H3844" s="15">
        <v>45503</v>
      </c>
      <c r="I3844" s="15" t="s">
        <v>17919</v>
      </c>
      <c r="J3844" s="15" t="s">
        <v>17920</v>
      </c>
      <c r="K3844" s="15" t="s">
        <v>45336</v>
      </c>
      <c r="L3844" s="15" t="s">
        <v>314</v>
      </c>
      <c r="M3844" s="15" t="s">
        <v>1640</v>
      </c>
      <c r="N3844" s="14">
        <v>2000</v>
      </c>
      <c r="O3844" s="15" t="s">
        <v>17921</v>
      </c>
      <c r="P3844" s="15" t="s">
        <v>106</v>
      </c>
      <c r="Q3844" s="15" t="s">
        <v>47061</v>
      </c>
      <c r="R3844" s="15" t="s">
        <v>10292</v>
      </c>
      <c r="S3844" s="15" t="s">
        <v>17922</v>
      </c>
      <c r="T3844" s="15" t="s">
        <v>122</v>
      </c>
      <c r="U3844" s="15" t="s">
        <v>53</v>
      </c>
      <c r="V3844" s="15" t="s">
        <v>45524</v>
      </c>
      <c r="W3844" s="15" t="s">
        <v>1889</v>
      </c>
      <c r="X3844" s="15" t="e">
        <f>_xlfn.XLOOKUP(_LOOKUP[[#This Row],[AdjusterMemberName]],_Adjuster[Adjuster Name],_Adjuster[Email],,0)</f>
        <v>#N/A</v>
      </c>
      <c r="Y3844" s="15" t="e">
        <f>_xlfn.XLOOKUP(_LOOKUP[[#This Row],[AdjusterMemberName]],_Adjuster[Adjuster Name],_Adjuster[Phone Number],,0)</f>
        <v>#N/A</v>
      </c>
      <c r="Z3844" s="15" t="s">
        <v>17923</v>
      </c>
      <c r="AA38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812 Lexington St, Hemet  CA 92545</v>
      </c>
      <c r="AB3844" s="15"/>
    </row>
    <row r="3845" spans="1:28" x14ac:dyDescent="0.3">
      <c r="A3845" s="14">
        <v>1</v>
      </c>
      <c r="B3845" s="14">
        <v>1</v>
      </c>
      <c r="C3845" s="15" t="s">
        <v>17924</v>
      </c>
      <c r="D3845" s="15" t="s">
        <v>17925</v>
      </c>
      <c r="E3845" s="15">
        <v>45496</v>
      </c>
      <c r="F3845" s="15" t="s">
        <v>17926</v>
      </c>
      <c r="G3845" s="15">
        <v>45400</v>
      </c>
      <c r="H3845" s="15">
        <v>45583</v>
      </c>
      <c r="I3845" s="15" t="s">
        <v>17927</v>
      </c>
      <c r="J3845" s="15" t="s">
        <v>17928</v>
      </c>
      <c r="K3845" s="15" t="s">
        <v>45668</v>
      </c>
      <c r="L3845" s="15" t="s">
        <v>103</v>
      </c>
      <c r="M3845" s="15" t="s">
        <v>1503</v>
      </c>
      <c r="N3845" s="14">
        <v>1999</v>
      </c>
      <c r="O3845" s="15" t="s">
        <v>17929</v>
      </c>
      <c r="P3845" s="15" t="s">
        <v>106</v>
      </c>
      <c r="Q3845" s="15" t="s">
        <v>47065</v>
      </c>
      <c r="R3845" s="15" t="s">
        <v>17930</v>
      </c>
      <c r="S3845" s="15" t="s">
        <v>17931</v>
      </c>
      <c r="T3845" s="15" t="s">
        <v>840</v>
      </c>
      <c r="U3845" s="15" t="s">
        <v>53</v>
      </c>
      <c r="V3845" s="15" t="s">
        <v>45450</v>
      </c>
      <c r="W3845" s="15" t="s">
        <v>367</v>
      </c>
      <c r="X3845" s="15" t="str">
        <f>_xlfn.XLOOKUP(_LOOKUP[[#This Row],[AdjusterMemberName]],_Adjuster[Adjuster Name],_Adjuster[Email],,0)</f>
        <v>dHernandez4@knightcompany.com</v>
      </c>
      <c r="Y3845" s="15" t="str">
        <f>_xlfn.XLOOKUP(_LOOKUP[[#This Row],[AdjusterMemberName]],_Adjuster[Adjuster Name],_Adjuster[Phone Number],,0)</f>
        <v>323-315-7819</v>
      </c>
      <c r="Z3845" s="15" t="s">
        <v>17932</v>
      </c>
      <c r="AA38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21101 Sitkan Rd, Apple Valley  CA 92308</v>
      </c>
      <c r="AB3845" s="15"/>
    </row>
    <row r="3846" spans="1:28" x14ac:dyDescent="0.3">
      <c r="A3846" s="14">
        <v>1</v>
      </c>
      <c r="B3846" s="14">
        <v>1</v>
      </c>
      <c r="C3846" s="15" t="s">
        <v>7564</v>
      </c>
      <c r="D3846" s="15" t="s">
        <v>7564</v>
      </c>
      <c r="E3846" s="15">
        <v>45496</v>
      </c>
      <c r="F3846" s="15" t="s">
        <v>17949</v>
      </c>
      <c r="G3846" s="15">
        <v>45470</v>
      </c>
      <c r="H3846" s="15">
        <v>45653</v>
      </c>
      <c r="I3846" s="15" t="s">
        <v>17950</v>
      </c>
      <c r="J3846" s="15" t="s">
        <v>17951</v>
      </c>
      <c r="K3846" s="15" t="s">
        <v>45350</v>
      </c>
      <c r="L3846" s="15" t="s">
        <v>139</v>
      </c>
      <c r="M3846" s="15" t="s">
        <v>470</v>
      </c>
      <c r="N3846" s="14">
        <v>2007</v>
      </c>
      <c r="O3846" s="15" t="s">
        <v>17952</v>
      </c>
      <c r="P3846" s="15" t="s">
        <v>106</v>
      </c>
      <c r="Q3846" s="15" t="s">
        <v>47006</v>
      </c>
      <c r="R3846" s="15" t="s">
        <v>17953</v>
      </c>
      <c r="S3846" s="15" t="s">
        <v>17954</v>
      </c>
      <c r="T3846" s="15" t="s">
        <v>174</v>
      </c>
      <c r="U3846" s="15" t="s">
        <v>53</v>
      </c>
      <c r="V3846" s="15" t="s">
        <v>45819</v>
      </c>
      <c r="W3846" s="15" t="s">
        <v>3307</v>
      </c>
      <c r="X3846" s="15" t="e">
        <f>_xlfn.XLOOKUP(_LOOKUP[[#This Row],[AdjusterMemberName]],_Adjuster[Adjuster Name],_Adjuster[Email],,0)</f>
        <v>#N/A</v>
      </c>
      <c r="Y3846" s="15" t="e">
        <f>_xlfn.XLOOKUP(_LOOKUP[[#This Row],[AdjusterMemberName]],_Adjuster[Adjuster Name],_Adjuster[Phone Number],,0)</f>
        <v>#N/A</v>
      </c>
      <c r="Z3846" s="15" t="s">
        <v>17955</v>
      </c>
      <c r="AA38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2860 Glenn Ave, Los Angeles  CA 90023</v>
      </c>
      <c r="AB3846" s="15"/>
    </row>
    <row r="3847" spans="1:28" x14ac:dyDescent="0.3">
      <c r="A3847" s="14">
        <v>1</v>
      </c>
      <c r="B3847" s="14">
        <v>0</v>
      </c>
      <c r="C3847" s="15" t="s">
        <v>17995</v>
      </c>
      <c r="D3847" s="15" t="s">
        <v>17996</v>
      </c>
      <c r="E3847" s="15">
        <v>45496</v>
      </c>
      <c r="F3847" s="15" t="s">
        <v>17997</v>
      </c>
      <c r="G3847" s="15">
        <v>45479</v>
      </c>
      <c r="H3847" s="15">
        <v>45663</v>
      </c>
      <c r="I3847" s="15" t="s">
        <v>17998</v>
      </c>
      <c r="J3847" s="15" t="s">
        <v>17999</v>
      </c>
      <c r="K3847" s="15" t="s">
        <v>46350</v>
      </c>
      <c r="L3847" s="15" t="s">
        <v>128</v>
      </c>
      <c r="M3847" s="15" t="s">
        <v>129</v>
      </c>
      <c r="N3847" s="14">
        <v>2007</v>
      </c>
      <c r="O3847" s="15" t="s">
        <v>18000</v>
      </c>
      <c r="P3847" s="15" t="s">
        <v>106</v>
      </c>
      <c r="Q3847" s="15" t="s">
        <v>47061</v>
      </c>
      <c r="R3847" s="15" t="s">
        <v>18001</v>
      </c>
      <c r="S3847" s="15" t="s">
        <v>18002</v>
      </c>
      <c r="T3847" s="15" t="s">
        <v>308</v>
      </c>
      <c r="U3847" s="15" t="s">
        <v>53</v>
      </c>
      <c r="V3847" s="15" t="s">
        <v>45432</v>
      </c>
      <c r="W3847" s="15" t="s">
        <v>1889</v>
      </c>
      <c r="X3847" s="15" t="e">
        <f>_xlfn.XLOOKUP(_LOOKUP[[#This Row],[AdjusterMemberName]],_Adjuster[Adjuster Name],_Adjuster[Email],,0)</f>
        <v>#N/A</v>
      </c>
      <c r="Y3847" s="15" t="e">
        <f>_xlfn.XLOOKUP(_LOOKUP[[#This Row],[AdjusterMemberName]],_Adjuster[Adjuster Name],_Adjuster[Phone Number],,0)</f>
        <v>#N/A</v>
      </c>
      <c r="Z3847" s="15" t="s">
        <v>18003</v>
      </c>
      <c r="AA38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8927 Amber St, Riverside  CA 92503</v>
      </c>
      <c r="AB3847" s="15"/>
    </row>
    <row r="3848" spans="1:28" x14ac:dyDescent="0.3">
      <c r="A3848" s="14">
        <v>1</v>
      </c>
      <c r="B3848" s="14">
        <v>1</v>
      </c>
      <c r="C3848" s="15" t="s">
        <v>17886</v>
      </c>
      <c r="D3848" s="15" t="s">
        <v>17886</v>
      </c>
      <c r="E3848" s="15">
        <v>45495</v>
      </c>
      <c r="F3848" s="15" t="s">
        <v>17887</v>
      </c>
      <c r="G3848" s="15">
        <v>45454</v>
      </c>
      <c r="H3848" s="15">
        <v>45637</v>
      </c>
      <c r="I3848" s="15" t="s">
        <v>17888</v>
      </c>
      <c r="J3848" s="15" t="s">
        <v>17889</v>
      </c>
      <c r="K3848" s="15" t="s">
        <v>45547</v>
      </c>
      <c r="L3848" s="15" t="s">
        <v>201</v>
      </c>
      <c r="M3848" s="15" t="s">
        <v>17890</v>
      </c>
      <c r="N3848" s="14">
        <v>2020</v>
      </c>
      <c r="O3848" s="15" t="s">
        <v>17891</v>
      </c>
      <c r="P3848" s="15" t="s">
        <v>106</v>
      </c>
      <c r="Q3848" s="15" t="s">
        <v>47019</v>
      </c>
      <c r="R3848" s="15" t="s">
        <v>17892</v>
      </c>
      <c r="S3848" s="15" t="s">
        <v>17893</v>
      </c>
      <c r="T3848" s="15" t="s">
        <v>1275</v>
      </c>
      <c r="U3848" s="15" t="s">
        <v>53</v>
      </c>
      <c r="V3848" s="15" t="s">
        <v>45634</v>
      </c>
      <c r="W3848" s="15" t="s">
        <v>3307</v>
      </c>
      <c r="X3848" s="15" t="e">
        <f>_xlfn.XLOOKUP(_LOOKUP[[#This Row],[AdjusterMemberName]],_Adjuster[Adjuster Name],_Adjuster[Email],,0)</f>
        <v>#N/A</v>
      </c>
      <c r="Y3848" s="15" t="e">
        <f>_xlfn.XLOOKUP(_LOOKUP[[#This Row],[AdjusterMemberName]],_Adjuster[Adjuster Name],_Adjuster[Phone Number],,0)</f>
        <v>#N/A</v>
      </c>
      <c r="Z3848" s="15" t="s">
        <v>17894</v>
      </c>
      <c r="AA38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9432 Ramona St, Bellflower  CA 90706</v>
      </c>
      <c r="AB3848" s="15"/>
    </row>
    <row r="3849" spans="1:28" x14ac:dyDescent="0.3">
      <c r="A3849" s="14">
        <v>1</v>
      </c>
      <c r="B3849" s="14">
        <v>0</v>
      </c>
      <c r="C3849" s="15" t="s">
        <v>17898</v>
      </c>
      <c r="D3849" s="15" t="s">
        <v>17899</v>
      </c>
      <c r="E3849" s="15">
        <v>45495</v>
      </c>
      <c r="F3849" s="15" t="s">
        <v>17900</v>
      </c>
      <c r="G3849" s="15">
        <v>45417</v>
      </c>
      <c r="H3849" s="15">
        <v>45601</v>
      </c>
      <c r="I3849" s="15" t="s">
        <v>17901</v>
      </c>
      <c r="J3849" s="15" t="s">
        <v>17902</v>
      </c>
      <c r="K3849" s="15" t="s">
        <v>45339</v>
      </c>
      <c r="L3849" s="15" t="s">
        <v>430</v>
      </c>
      <c r="M3849" s="15" t="s">
        <v>599</v>
      </c>
      <c r="N3849" s="14">
        <v>2015</v>
      </c>
      <c r="O3849" s="15" t="s">
        <v>17903</v>
      </c>
      <c r="P3849" s="15" t="s">
        <v>106</v>
      </c>
      <c r="Q3849" s="15" t="s">
        <v>47061</v>
      </c>
      <c r="R3849" s="15" t="s">
        <v>17904</v>
      </c>
      <c r="S3849" s="15" t="s">
        <v>17905</v>
      </c>
      <c r="T3849" s="15" t="s">
        <v>1738</v>
      </c>
      <c r="U3849" s="15" t="s">
        <v>53</v>
      </c>
      <c r="V3849" s="15" t="s">
        <v>46464</v>
      </c>
      <c r="W3849" s="15" t="s">
        <v>1186</v>
      </c>
      <c r="X3849" s="15" t="str">
        <f>_xlfn.XLOOKUP(_LOOKUP[[#This Row],[AdjusterMemberName]],_Adjuster[Adjuster Name],_Adjuster[Email],,0)</f>
        <v>sAkinleye@knightcompany.com</v>
      </c>
      <c r="Y3849" s="15" t="str">
        <f>_xlfn.XLOOKUP(_LOOKUP[[#This Row],[AdjusterMemberName]],_Adjuster[Adjuster Name],_Adjuster[Phone Number],,0)</f>
        <v>424-559-5280</v>
      </c>
      <c r="Z3849" s="15" t="s">
        <v>17906</v>
      </c>
      <c r="AA38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1802 E Glenoaks Blvd Apt C, Glendale  CA 91206</v>
      </c>
      <c r="AB3849" s="15"/>
    </row>
    <row r="3850" spans="1:28" x14ac:dyDescent="0.3">
      <c r="A3850" s="14">
        <v>1</v>
      </c>
      <c r="B3850" s="14">
        <v>0</v>
      </c>
      <c r="C3850" s="15" t="s">
        <v>17933</v>
      </c>
      <c r="D3850" s="15" t="s">
        <v>17934</v>
      </c>
      <c r="E3850" s="15">
        <v>45495</v>
      </c>
      <c r="F3850" s="15" t="s">
        <v>17935</v>
      </c>
      <c r="G3850" s="15">
        <v>45343</v>
      </c>
      <c r="H3850" s="15">
        <v>45525</v>
      </c>
      <c r="I3850" s="15" t="s">
        <v>17936</v>
      </c>
      <c r="J3850" s="15" t="s">
        <v>17937</v>
      </c>
      <c r="K3850" s="15" t="s">
        <v>46542</v>
      </c>
      <c r="L3850" s="15" t="s">
        <v>314</v>
      </c>
      <c r="M3850" s="15" t="s">
        <v>978</v>
      </c>
      <c r="N3850" s="14">
        <v>2014</v>
      </c>
      <c r="O3850" s="15" t="s">
        <v>17938</v>
      </c>
      <c r="P3850" s="15" t="s">
        <v>106</v>
      </c>
      <c r="Q3850" s="15" t="s">
        <v>47019</v>
      </c>
      <c r="R3850" s="15" t="s">
        <v>345</v>
      </c>
      <c r="S3850" s="15" t="s">
        <v>17939</v>
      </c>
      <c r="T3850" s="15" t="s">
        <v>8975</v>
      </c>
      <c r="U3850" s="15" t="s">
        <v>53</v>
      </c>
      <c r="V3850" s="15" t="s">
        <v>46135</v>
      </c>
      <c r="W3850" s="15" t="s">
        <v>264</v>
      </c>
      <c r="X3850" s="15" t="str">
        <f>_xlfn.XLOOKUP(_LOOKUP[[#This Row],[AdjusterMemberName]],_Adjuster[Adjuster Name],_Adjuster[Email],,0)</f>
        <v>sBonnevie@knightcompany.com</v>
      </c>
      <c r="Y3850" s="15" t="str">
        <f>_xlfn.XLOOKUP(_LOOKUP[[#This Row],[AdjusterMemberName]],_Adjuster[Adjuster Name],_Adjuster[Phone Number],,0)</f>
        <v>323-692-4064</v>
      </c>
      <c r="Z3850" s="15" t="s">
        <v>17940</v>
      </c>
      <c r="AA38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1399 San Pietro Dr, Madera  CA 93637</v>
      </c>
      <c r="AB3850" s="15"/>
    </row>
    <row r="3851" spans="1:28" x14ac:dyDescent="0.3">
      <c r="A3851" s="14">
        <v>1</v>
      </c>
      <c r="B3851" s="14">
        <v>1</v>
      </c>
      <c r="C3851" s="15" t="s">
        <v>17941</v>
      </c>
      <c r="D3851" s="15" t="s">
        <v>17941</v>
      </c>
      <c r="E3851" s="15">
        <v>45495</v>
      </c>
      <c r="F3851" s="15" t="s">
        <v>17942</v>
      </c>
      <c r="G3851" s="15">
        <v>45380</v>
      </c>
      <c r="H3851" s="15">
        <v>45564</v>
      </c>
      <c r="I3851" s="15" t="s">
        <v>17943</v>
      </c>
      <c r="J3851" s="15" t="s">
        <v>17944</v>
      </c>
      <c r="K3851" s="15" t="s">
        <v>46615</v>
      </c>
      <c r="L3851" s="15" t="s">
        <v>128</v>
      </c>
      <c r="M3851" s="15" t="s">
        <v>129</v>
      </c>
      <c r="N3851" s="14">
        <v>2021</v>
      </c>
      <c r="O3851" s="15" t="s">
        <v>17945</v>
      </c>
      <c r="P3851" s="15" t="s">
        <v>106</v>
      </c>
      <c r="Q3851" s="15" t="s">
        <v>47065</v>
      </c>
      <c r="R3851" s="15" t="s">
        <v>17946</v>
      </c>
      <c r="S3851" s="15" t="s">
        <v>17947</v>
      </c>
      <c r="T3851" s="15" t="s">
        <v>174</v>
      </c>
      <c r="U3851" s="15" t="s">
        <v>53</v>
      </c>
      <c r="V3851" s="15" t="s">
        <v>45351</v>
      </c>
      <c r="W3851" s="15" t="s">
        <v>850</v>
      </c>
      <c r="X3851" s="15" t="e">
        <f>_xlfn.XLOOKUP(_LOOKUP[[#This Row],[AdjusterMemberName]],_Adjuster[Adjuster Name],_Adjuster[Email],,0)</f>
        <v>#N/A</v>
      </c>
      <c r="Y3851" s="15" t="e">
        <f>_xlfn.XLOOKUP(_LOOKUP[[#This Row],[AdjusterMemberName]],_Adjuster[Adjuster Name],_Adjuster[Phone Number],,0)</f>
        <v>#N/A</v>
      </c>
      <c r="Z3851" s="15" t="s">
        <v>17948</v>
      </c>
      <c r="AA38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716 W 42Nd Pl, Los Angeles  CA 90037</v>
      </c>
      <c r="AB3851" s="15"/>
    </row>
    <row r="3852" spans="1:28" x14ac:dyDescent="0.3">
      <c r="A3852" s="14">
        <v>1</v>
      </c>
      <c r="B3852" s="14">
        <v>1</v>
      </c>
      <c r="C3852" s="15" t="s">
        <v>18004</v>
      </c>
      <c r="D3852" s="15" t="s">
        <v>18004</v>
      </c>
      <c r="E3852" s="15">
        <v>45495</v>
      </c>
      <c r="F3852" s="15" t="s">
        <v>18005</v>
      </c>
      <c r="G3852" s="15">
        <v>45461</v>
      </c>
      <c r="H3852" s="15">
        <v>45644</v>
      </c>
      <c r="I3852" s="15" t="s">
        <v>18006</v>
      </c>
      <c r="J3852" s="15" t="s">
        <v>18007</v>
      </c>
      <c r="K3852" s="15" t="s">
        <v>45397</v>
      </c>
      <c r="L3852" s="15" t="s">
        <v>441</v>
      </c>
      <c r="M3852" s="15" t="s">
        <v>579</v>
      </c>
      <c r="N3852" s="14">
        <v>2018</v>
      </c>
      <c r="O3852" s="15" t="s">
        <v>18008</v>
      </c>
      <c r="P3852" s="15" t="s">
        <v>106</v>
      </c>
      <c r="Q3852" s="15" t="s">
        <v>47019</v>
      </c>
      <c r="R3852" s="15" t="s">
        <v>18009</v>
      </c>
      <c r="S3852" s="15" t="s">
        <v>18010</v>
      </c>
      <c r="T3852" s="15" t="s">
        <v>174</v>
      </c>
      <c r="U3852" s="15" t="s">
        <v>53</v>
      </c>
      <c r="V3852" s="15" t="s">
        <v>45565</v>
      </c>
      <c r="W3852" s="15" t="s">
        <v>3114</v>
      </c>
      <c r="X3852" s="15" t="str">
        <f>_xlfn.XLOOKUP(_LOOKUP[[#This Row],[AdjusterMemberName]],_Adjuster[Adjuster Name],_Adjuster[Email],,0)</f>
        <v>eExmundo@knightcompany.com</v>
      </c>
      <c r="Y3852" s="15" t="str">
        <f>_xlfn.XLOOKUP(_LOOKUP[[#This Row],[AdjusterMemberName]],_Adjuster[Adjuster Name],_Adjuster[Phone Number],,0)</f>
        <v>424-559-5400</v>
      </c>
      <c r="Z3852" s="15" t="s">
        <v>18011</v>
      </c>
      <c r="AA38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320 S Alexandria Ave Apt 300, Los Angeles  CA 90020</v>
      </c>
      <c r="AB3852" s="15">
        <v>45525</v>
      </c>
    </row>
    <row r="3853" spans="1:28" x14ac:dyDescent="0.3">
      <c r="A3853" s="14">
        <v>1</v>
      </c>
      <c r="B3853" s="14">
        <v>1</v>
      </c>
      <c r="C3853" s="15" t="s">
        <v>18048</v>
      </c>
      <c r="D3853" s="15" t="s">
        <v>18048</v>
      </c>
      <c r="E3853" s="15">
        <v>45495</v>
      </c>
      <c r="F3853" s="15" t="s">
        <v>18049</v>
      </c>
      <c r="G3853" s="15">
        <v>45488</v>
      </c>
      <c r="H3853" s="15">
        <v>45672</v>
      </c>
      <c r="I3853" s="15" t="s">
        <v>18050</v>
      </c>
      <c r="J3853" s="15" t="s">
        <v>18051</v>
      </c>
      <c r="K3853" s="15" t="s">
        <v>45696</v>
      </c>
      <c r="L3853" s="15" t="s">
        <v>128</v>
      </c>
      <c r="M3853" s="15" t="s">
        <v>170</v>
      </c>
      <c r="N3853" s="14">
        <v>2008</v>
      </c>
      <c r="O3853" s="15" t="s">
        <v>18052</v>
      </c>
      <c r="P3853" s="15" t="s">
        <v>106</v>
      </c>
      <c r="Q3853" s="15" t="s">
        <v>47019</v>
      </c>
      <c r="R3853" s="15" t="s">
        <v>18053</v>
      </c>
      <c r="S3853" s="15" t="s">
        <v>18054</v>
      </c>
      <c r="T3853" s="15" t="s">
        <v>1255</v>
      </c>
      <c r="U3853" s="15" t="s">
        <v>53</v>
      </c>
      <c r="V3853" s="15" t="s">
        <v>45368</v>
      </c>
      <c r="W3853" s="15" t="s">
        <v>264</v>
      </c>
      <c r="X3853" s="15" t="str">
        <f>_xlfn.XLOOKUP(_LOOKUP[[#This Row],[AdjusterMemberName]],_Adjuster[Adjuster Name],_Adjuster[Email],,0)</f>
        <v>sBonnevie@knightcompany.com</v>
      </c>
      <c r="Y3853" s="15" t="str">
        <f>_xlfn.XLOOKUP(_LOOKUP[[#This Row],[AdjusterMemberName]],_Adjuster[Adjuster Name],_Adjuster[Phone Number],,0)</f>
        <v>323-692-4064</v>
      </c>
      <c r="Z3853" s="15" t="s">
        <v>18055</v>
      </c>
      <c r="AA38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11970 Allegheny St Apt 209, Sun Valley  CA 91352</v>
      </c>
      <c r="AB3853" s="15"/>
    </row>
    <row r="3854" spans="1:28" x14ac:dyDescent="0.3">
      <c r="A3854" s="14">
        <v>1</v>
      </c>
      <c r="B3854" s="14">
        <v>1</v>
      </c>
      <c r="C3854" s="15" t="s">
        <v>18101</v>
      </c>
      <c r="D3854" s="15" t="s">
        <v>18101</v>
      </c>
      <c r="E3854" s="15">
        <v>45495</v>
      </c>
      <c r="F3854" s="15" t="s">
        <v>18102</v>
      </c>
      <c r="G3854" s="15">
        <v>45265</v>
      </c>
      <c r="H3854" s="15">
        <v>45448</v>
      </c>
      <c r="I3854" s="15" t="s">
        <v>18103</v>
      </c>
      <c r="J3854" s="15" t="s">
        <v>18104</v>
      </c>
      <c r="K3854" s="15" t="s">
        <v>45388</v>
      </c>
      <c r="L3854" s="15" t="s">
        <v>103</v>
      </c>
      <c r="M3854" s="15" t="s">
        <v>104</v>
      </c>
      <c r="N3854" s="14">
        <v>2009</v>
      </c>
      <c r="O3854" s="15" t="s">
        <v>18105</v>
      </c>
      <c r="P3854" s="15" t="s">
        <v>106</v>
      </c>
      <c r="Q3854" s="15" t="s">
        <v>119</v>
      </c>
      <c r="R3854" s="15" t="s">
        <v>18106</v>
      </c>
      <c r="S3854" s="15" t="s">
        <v>18107</v>
      </c>
      <c r="T3854" s="15" t="s">
        <v>530</v>
      </c>
      <c r="U3854" s="15" t="s">
        <v>53</v>
      </c>
      <c r="V3854" s="15" t="s">
        <v>45603</v>
      </c>
      <c r="W3854" s="15" t="s">
        <v>1357</v>
      </c>
      <c r="X3854" s="15" t="str">
        <f>_xlfn.XLOOKUP(_LOOKUP[[#This Row],[AdjusterMemberName]],_Adjuster[Adjuster Name],_Adjuster[Email],,0)</f>
        <v>jRivera1@knightcompany.com</v>
      </c>
      <c r="Y3854" s="15" t="str">
        <f>_xlfn.XLOOKUP(_LOOKUP[[#This Row],[AdjusterMemberName]],_Adjuster[Adjuster Name],_Adjuster[Phone Number],,0)</f>
        <v>424-559-5239</v>
      </c>
      <c r="Z3854" s="15" t="s">
        <v>18108</v>
      </c>
      <c r="AA38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12326 Jason Ln, Victorville  CA 92395</v>
      </c>
      <c r="AB3854" s="15">
        <v>45368</v>
      </c>
    </row>
    <row r="3855" spans="1:28" x14ac:dyDescent="0.3">
      <c r="A3855" s="14">
        <v>1</v>
      </c>
      <c r="B3855" s="14">
        <v>1</v>
      </c>
      <c r="C3855" s="15" t="s">
        <v>18223</v>
      </c>
      <c r="D3855" s="15" t="s">
        <v>18223</v>
      </c>
      <c r="E3855" s="15">
        <v>45495</v>
      </c>
      <c r="F3855" s="15" t="s">
        <v>18224</v>
      </c>
      <c r="G3855" s="15">
        <v>45462</v>
      </c>
      <c r="H3855" s="15">
        <v>45645</v>
      </c>
      <c r="I3855" s="15" t="s">
        <v>18225</v>
      </c>
      <c r="J3855" s="15" t="s">
        <v>18226</v>
      </c>
      <c r="K3855" s="15" t="s">
        <v>45332</v>
      </c>
      <c r="L3855" s="15" t="s">
        <v>25</v>
      </c>
      <c r="M3855" s="15" t="s">
        <v>5268</v>
      </c>
      <c r="N3855" s="14">
        <v>2013</v>
      </c>
      <c r="O3855" s="15" t="s">
        <v>18227</v>
      </c>
      <c r="P3855" s="15" t="s">
        <v>106</v>
      </c>
      <c r="Q3855" s="15" t="s">
        <v>47006</v>
      </c>
      <c r="R3855" s="15" t="s">
        <v>18228</v>
      </c>
      <c r="S3855" s="15" t="s">
        <v>18229</v>
      </c>
      <c r="T3855" s="15" t="s">
        <v>144</v>
      </c>
      <c r="U3855" s="15" t="s">
        <v>53</v>
      </c>
      <c r="V3855" s="15" t="s">
        <v>45488</v>
      </c>
      <c r="W3855" s="15" t="s">
        <v>3307</v>
      </c>
      <c r="X3855" s="15" t="e">
        <f>_xlfn.XLOOKUP(_LOOKUP[[#This Row],[AdjusterMemberName]],_Adjuster[Adjuster Name],_Adjuster[Email],,0)</f>
        <v>#N/A</v>
      </c>
      <c r="Y3855" s="15" t="e">
        <f>_xlfn.XLOOKUP(_LOOKUP[[#This Row],[AdjusterMemberName]],_Adjuster[Adjuster Name],_Adjuster[Phone Number],,0)</f>
        <v>#N/A</v>
      </c>
      <c r="Z3855" s="15" t="s">
        <v>18230</v>
      </c>
      <c r="AA38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476 Capitol Village Cir, San Jose  CA 95136</v>
      </c>
      <c r="AB3855" s="15"/>
    </row>
    <row r="3856" spans="1:28" x14ac:dyDescent="0.3">
      <c r="A3856" s="14">
        <v>1</v>
      </c>
      <c r="B3856" s="14">
        <v>1</v>
      </c>
      <c r="C3856" s="15" t="s">
        <v>17798</v>
      </c>
      <c r="D3856" s="15" t="s">
        <v>17799</v>
      </c>
      <c r="E3856" s="15">
        <v>45494</v>
      </c>
      <c r="F3856" s="15" t="s">
        <v>17800</v>
      </c>
      <c r="G3856" s="15">
        <v>45419</v>
      </c>
      <c r="H3856" s="15">
        <v>45603</v>
      </c>
      <c r="I3856" s="15" t="s">
        <v>17801</v>
      </c>
      <c r="J3856" s="15" t="s">
        <v>17802</v>
      </c>
      <c r="K3856" s="15" t="s">
        <v>45604</v>
      </c>
      <c r="L3856" s="15" t="s">
        <v>441</v>
      </c>
      <c r="M3856" s="15" t="s">
        <v>1126</v>
      </c>
      <c r="N3856" s="14">
        <v>2022</v>
      </c>
      <c r="O3856" s="15" t="s">
        <v>17803</v>
      </c>
      <c r="P3856" s="15" t="s">
        <v>106</v>
      </c>
      <c r="Q3856" s="15" t="s">
        <v>47176</v>
      </c>
      <c r="R3856" s="15" t="s">
        <v>17804</v>
      </c>
      <c r="S3856" s="15" t="s">
        <v>17805</v>
      </c>
      <c r="T3856" s="15" t="s">
        <v>11815</v>
      </c>
      <c r="U3856" s="15" t="s">
        <v>53</v>
      </c>
      <c r="V3856" s="15" t="s">
        <v>45916</v>
      </c>
      <c r="W3856" s="15" t="s">
        <v>1624</v>
      </c>
      <c r="X3856" s="15" t="e">
        <f>_xlfn.XLOOKUP(_LOOKUP[[#This Row],[AdjusterMemberName]],_Adjuster[Adjuster Name],_Adjuster[Email],,0)</f>
        <v>#N/A</v>
      </c>
      <c r="Y3856" s="15" t="e">
        <f>_xlfn.XLOOKUP(_LOOKUP[[#This Row],[AdjusterMemberName]],_Adjuster[Adjuster Name],_Adjuster[Phone Number],,0)</f>
        <v>#N/A</v>
      </c>
      <c r="Z3856" s="15" t="s">
        <v>17806</v>
      </c>
      <c r="AA38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2395 Magill Ave, Clovis  CA 93611</v>
      </c>
      <c r="AB3856" s="15"/>
    </row>
    <row r="3857" spans="1:28" x14ac:dyDescent="0.3">
      <c r="A3857" s="14">
        <v>1</v>
      </c>
      <c r="B3857" s="14">
        <v>0</v>
      </c>
      <c r="C3857" s="15" t="s">
        <v>17840</v>
      </c>
      <c r="D3857" s="15" t="s">
        <v>17841</v>
      </c>
      <c r="E3857" s="15">
        <v>45494</v>
      </c>
      <c r="F3857" s="15" t="s">
        <v>17842</v>
      </c>
      <c r="G3857" s="15">
        <v>45482</v>
      </c>
      <c r="H3857" s="15">
        <v>45666</v>
      </c>
      <c r="I3857" s="15" t="s">
        <v>17843</v>
      </c>
      <c r="J3857" s="15" t="s">
        <v>17844</v>
      </c>
      <c r="K3857" s="15" t="s">
        <v>45373</v>
      </c>
      <c r="L3857" s="15" t="s">
        <v>103</v>
      </c>
      <c r="M3857" s="15" t="s">
        <v>1503</v>
      </c>
      <c r="N3857" s="14">
        <v>2013</v>
      </c>
      <c r="O3857" s="15" t="s">
        <v>17845</v>
      </c>
      <c r="P3857" s="15" t="s">
        <v>106</v>
      </c>
      <c r="Q3857" s="15" t="s">
        <v>47061</v>
      </c>
      <c r="R3857" s="15" t="s">
        <v>17846</v>
      </c>
      <c r="S3857" s="15" t="s">
        <v>17847</v>
      </c>
      <c r="T3857" s="15" t="s">
        <v>308</v>
      </c>
      <c r="U3857" s="15" t="s">
        <v>53</v>
      </c>
      <c r="V3857" s="15" t="s">
        <v>45530</v>
      </c>
      <c r="W3857" s="15" t="s">
        <v>850</v>
      </c>
      <c r="X3857" s="15" t="e">
        <f>_xlfn.XLOOKUP(_LOOKUP[[#This Row],[AdjusterMemberName]],_Adjuster[Adjuster Name],_Adjuster[Email],,0)</f>
        <v>#N/A</v>
      </c>
      <c r="Y3857" s="15" t="e">
        <f>_xlfn.XLOOKUP(_LOOKUP[[#This Row],[AdjusterMemberName]],_Adjuster[Adjuster Name],_Adjuster[Phone Number],,0)</f>
        <v>#N/A</v>
      </c>
      <c r="Z3857" s="15" t="s">
        <v>17848</v>
      </c>
      <c r="AA38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7672 Fern St, Riverside  CA 92504</v>
      </c>
      <c r="AB3857" s="15"/>
    </row>
    <row r="3858" spans="1:28" x14ac:dyDescent="0.3">
      <c r="A3858" s="14">
        <v>1</v>
      </c>
      <c r="B3858" s="14">
        <v>1</v>
      </c>
      <c r="C3858" s="15" t="s">
        <v>9826</v>
      </c>
      <c r="D3858" s="15" t="s">
        <v>9826</v>
      </c>
      <c r="E3858" s="15">
        <v>45494</v>
      </c>
      <c r="F3858" s="15" t="s">
        <v>17849</v>
      </c>
      <c r="G3858" s="15">
        <v>45397</v>
      </c>
      <c r="H3858" s="15">
        <v>45580</v>
      </c>
      <c r="I3858" s="15" t="s">
        <v>17850</v>
      </c>
      <c r="J3858" s="15" t="s">
        <v>17851</v>
      </c>
      <c r="K3858" s="15" t="s">
        <v>45341</v>
      </c>
      <c r="L3858" s="15" t="s">
        <v>281</v>
      </c>
      <c r="M3858" s="15" t="s">
        <v>9830</v>
      </c>
      <c r="N3858" s="14">
        <v>2020</v>
      </c>
      <c r="O3858" s="15" t="s">
        <v>9831</v>
      </c>
      <c r="P3858" s="15" t="s">
        <v>106</v>
      </c>
      <c r="Q3858" s="15" t="s">
        <v>47079</v>
      </c>
      <c r="R3858" s="15" t="s">
        <v>9832</v>
      </c>
      <c r="S3858" s="15" t="s">
        <v>9833</v>
      </c>
      <c r="T3858" s="15" t="s">
        <v>572</v>
      </c>
      <c r="U3858" s="15" t="s">
        <v>53</v>
      </c>
      <c r="V3858" s="15" t="s">
        <v>45754</v>
      </c>
      <c r="W3858" s="15" t="s">
        <v>1624</v>
      </c>
      <c r="X3858" s="15" t="e">
        <f>_xlfn.XLOOKUP(_LOOKUP[[#This Row],[AdjusterMemberName]],_Adjuster[Adjuster Name],_Adjuster[Email],,0)</f>
        <v>#N/A</v>
      </c>
      <c r="Y3858" s="15" t="e">
        <f>_xlfn.XLOOKUP(_LOOKUP[[#This Row],[AdjusterMemberName]],_Adjuster[Adjuster Name],_Adjuster[Phone Number],,0)</f>
        <v>#N/A</v>
      </c>
      <c r="Z3858" s="15" t="s">
        <v>9834</v>
      </c>
      <c r="AA38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8201 Stonecrest Way, Bakersfield  CA 93313</v>
      </c>
      <c r="AB3858" s="15"/>
    </row>
    <row r="3859" spans="1:28" x14ac:dyDescent="0.3">
      <c r="A3859" s="14">
        <v>1</v>
      </c>
      <c r="B3859" s="14">
        <v>1</v>
      </c>
      <c r="C3859" s="15" t="s">
        <v>17878</v>
      </c>
      <c r="D3859" s="15" t="s">
        <v>17879</v>
      </c>
      <c r="E3859" s="15">
        <v>45494</v>
      </c>
      <c r="F3859" s="15" t="s">
        <v>17880</v>
      </c>
      <c r="G3859" s="15">
        <v>45480</v>
      </c>
      <c r="H3859" s="15">
        <v>45664</v>
      </c>
      <c r="I3859" s="15" t="s">
        <v>17881</v>
      </c>
      <c r="J3859" s="15" t="s">
        <v>17882</v>
      </c>
      <c r="K3859" s="15" t="s">
        <v>45818</v>
      </c>
      <c r="L3859" s="15" t="s">
        <v>128</v>
      </c>
      <c r="M3859" s="15" t="s">
        <v>129</v>
      </c>
      <c r="N3859" s="14">
        <v>2021</v>
      </c>
      <c r="O3859" s="15" t="s">
        <v>17883</v>
      </c>
      <c r="P3859" s="15" t="s">
        <v>106</v>
      </c>
      <c r="Q3859" s="15" t="s">
        <v>47093</v>
      </c>
      <c r="R3859" s="15" t="s">
        <v>306</v>
      </c>
      <c r="S3859" s="15" t="s">
        <v>17884</v>
      </c>
      <c r="T3859" s="15" t="s">
        <v>6892</v>
      </c>
      <c r="U3859" s="15" t="s">
        <v>53</v>
      </c>
      <c r="V3859" s="15" t="s">
        <v>46366</v>
      </c>
      <c r="W3859" s="15" t="s">
        <v>264</v>
      </c>
      <c r="X3859" s="15" t="str">
        <f>_xlfn.XLOOKUP(_LOOKUP[[#This Row],[AdjusterMemberName]],_Adjuster[Adjuster Name],_Adjuster[Email],,0)</f>
        <v>sBonnevie@knightcompany.com</v>
      </c>
      <c r="Y3859" s="15" t="str">
        <f>_xlfn.XLOOKUP(_LOOKUP[[#This Row],[AdjusterMemberName]],_Adjuster[Adjuster Name],_Adjuster[Phone Number],,0)</f>
        <v>323-692-4064</v>
      </c>
      <c r="Z3859" s="15" t="s">
        <v>17885</v>
      </c>
      <c r="AA38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220 E Valencia Ave Apt 1, Burbank  CA 91502</v>
      </c>
      <c r="AB3859" s="15"/>
    </row>
    <row r="3860" spans="1:28" x14ac:dyDescent="0.3">
      <c r="A3860" s="14">
        <v>1</v>
      </c>
      <c r="B3860" s="14">
        <v>1</v>
      </c>
      <c r="C3860" s="15" t="s">
        <v>17982</v>
      </c>
      <c r="D3860" s="15" t="s">
        <v>17982</v>
      </c>
      <c r="E3860" s="15">
        <v>45494</v>
      </c>
      <c r="F3860" s="15" t="s">
        <v>17983</v>
      </c>
      <c r="G3860" s="15">
        <v>45384</v>
      </c>
      <c r="H3860" s="15">
        <v>45567</v>
      </c>
      <c r="I3860" s="15" t="s">
        <v>17984</v>
      </c>
      <c r="J3860" s="15" t="s">
        <v>17985</v>
      </c>
      <c r="K3860" s="15" t="s">
        <v>45354</v>
      </c>
      <c r="L3860" s="15" t="s">
        <v>128</v>
      </c>
      <c r="M3860" s="15" t="s">
        <v>836</v>
      </c>
      <c r="N3860" s="14">
        <v>2024</v>
      </c>
      <c r="O3860" s="15" t="s">
        <v>17986</v>
      </c>
      <c r="P3860" s="15" t="s">
        <v>106</v>
      </c>
      <c r="Q3860" s="15" t="s">
        <v>47079</v>
      </c>
      <c r="R3860" s="15" t="s">
        <v>17987</v>
      </c>
      <c r="S3860" s="15" t="s">
        <v>17988</v>
      </c>
      <c r="T3860" s="15" t="s">
        <v>174</v>
      </c>
      <c r="U3860" s="15" t="s">
        <v>53</v>
      </c>
      <c r="V3860" s="15" t="s">
        <v>46312</v>
      </c>
      <c r="W3860" s="15" t="s">
        <v>3307</v>
      </c>
      <c r="X3860" s="15" t="e">
        <f>_xlfn.XLOOKUP(_LOOKUP[[#This Row],[AdjusterMemberName]],_Adjuster[Adjuster Name],_Adjuster[Email],,0)</f>
        <v>#N/A</v>
      </c>
      <c r="Y3860" s="15" t="e">
        <f>_xlfn.XLOOKUP(_LOOKUP[[#This Row],[AdjusterMemberName]],_Adjuster[Adjuster Name],_Adjuster[Phone Number],,0)</f>
        <v>#N/A</v>
      </c>
      <c r="Z3860" s="15" t="s">
        <v>17989</v>
      </c>
      <c r="AA38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3868 S Centinela Ave Apt 9, Los Angeles  CA 90066</v>
      </c>
      <c r="AB3860" s="15">
        <v>45566</v>
      </c>
    </row>
    <row r="3861" spans="1:28" x14ac:dyDescent="0.3">
      <c r="A3861" s="14">
        <v>1</v>
      </c>
      <c r="B3861" s="14">
        <v>1</v>
      </c>
      <c r="C3861" s="15" t="s">
        <v>18012</v>
      </c>
      <c r="D3861" s="15" t="s">
        <v>18012</v>
      </c>
      <c r="E3861" s="15">
        <v>45494</v>
      </c>
      <c r="F3861" s="15" t="s">
        <v>18013</v>
      </c>
      <c r="G3861" s="15">
        <v>45377</v>
      </c>
      <c r="H3861" s="15">
        <v>45561</v>
      </c>
      <c r="I3861" s="15" t="s">
        <v>18014</v>
      </c>
      <c r="J3861" s="15" t="s">
        <v>18015</v>
      </c>
      <c r="K3861" s="15" t="s">
        <v>45505</v>
      </c>
      <c r="L3861" s="15" t="s">
        <v>25</v>
      </c>
      <c r="M3861" s="15" t="s">
        <v>18016</v>
      </c>
      <c r="N3861" s="14">
        <v>2022</v>
      </c>
      <c r="O3861" s="15" t="s">
        <v>18017</v>
      </c>
      <c r="P3861" s="15" t="s">
        <v>106</v>
      </c>
      <c r="Q3861" s="15" t="s">
        <v>47006</v>
      </c>
      <c r="R3861" s="15" t="s">
        <v>18018</v>
      </c>
      <c r="S3861" s="15" t="s">
        <v>18019</v>
      </c>
      <c r="T3861" s="15" t="s">
        <v>2237</v>
      </c>
      <c r="U3861" s="15" t="s">
        <v>53</v>
      </c>
      <c r="V3861" s="15" t="s">
        <v>45384</v>
      </c>
      <c r="W3861" s="15" t="s">
        <v>3184</v>
      </c>
      <c r="X3861" s="15" t="str">
        <f>_xlfn.XLOOKUP(_LOOKUP[[#This Row],[AdjusterMemberName]],_Adjuster[Adjuster Name],_Adjuster[Email],,0)</f>
        <v>mQualls@knightcompany.com</v>
      </c>
      <c r="Y3861" s="15" t="str">
        <f>_xlfn.XLOOKUP(_LOOKUP[[#This Row],[AdjusterMemberName]],_Adjuster[Adjuster Name],_Adjuster[Phone Number],,0)</f>
        <v>424-559-5436</v>
      </c>
      <c r="Z3861" s="15" t="s">
        <v>18020</v>
      </c>
      <c r="AA38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19275 El Mirage Airport Rd, Adelanto  CA 92301</v>
      </c>
      <c r="AB3861" s="15"/>
    </row>
    <row r="3862" spans="1:28" x14ac:dyDescent="0.3">
      <c r="A3862" s="14">
        <v>1</v>
      </c>
      <c r="B3862" s="14">
        <v>1</v>
      </c>
      <c r="C3862" s="15" t="s">
        <v>18149</v>
      </c>
      <c r="D3862" s="15" t="s">
        <v>18150</v>
      </c>
      <c r="E3862" s="15">
        <v>45494</v>
      </c>
      <c r="F3862" s="15" t="s">
        <v>18151</v>
      </c>
      <c r="G3862" s="15">
        <v>45482</v>
      </c>
      <c r="H3862" s="15">
        <v>45666</v>
      </c>
      <c r="I3862" s="15" t="s">
        <v>18152</v>
      </c>
      <c r="J3862" s="15" t="s">
        <v>18153</v>
      </c>
      <c r="K3862" s="15" t="s">
        <v>45330</v>
      </c>
      <c r="L3862" s="15" t="s">
        <v>139</v>
      </c>
      <c r="M3862" s="15" t="s">
        <v>620</v>
      </c>
      <c r="N3862" s="14">
        <v>2014</v>
      </c>
      <c r="O3862" s="15" t="s">
        <v>18154</v>
      </c>
      <c r="P3862" s="15" t="s">
        <v>106</v>
      </c>
      <c r="Q3862" s="15" t="s">
        <v>47095</v>
      </c>
      <c r="R3862" s="15" t="s">
        <v>18155</v>
      </c>
      <c r="S3862" s="15" t="s">
        <v>18156</v>
      </c>
      <c r="T3862" s="15" t="s">
        <v>96</v>
      </c>
      <c r="U3862" s="15" t="s">
        <v>53</v>
      </c>
      <c r="V3862" s="15" t="s">
        <v>45410</v>
      </c>
      <c r="W3862" s="15" t="s">
        <v>3114</v>
      </c>
      <c r="X3862" s="15" t="str">
        <f>_xlfn.XLOOKUP(_LOOKUP[[#This Row],[AdjusterMemberName]],_Adjuster[Adjuster Name],_Adjuster[Email],,0)</f>
        <v>eExmundo@knightcompany.com</v>
      </c>
      <c r="Y3862" s="15" t="str">
        <f>_xlfn.XLOOKUP(_LOOKUP[[#This Row],[AdjusterMemberName]],_Adjuster[Adjuster Name],_Adjuster[Phone Number],,0)</f>
        <v>424-559-5400</v>
      </c>
      <c r="Z3862" s="15" t="s">
        <v>18157</v>
      </c>
      <c r="AA38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2464 Wind Flower Dr, Moreno Valley  CA 92557</v>
      </c>
      <c r="AB3862" s="15"/>
    </row>
    <row r="3863" spans="1:28" x14ac:dyDescent="0.3">
      <c r="A3863" s="14">
        <v>1</v>
      </c>
      <c r="B3863" s="14">
        <v>1</v>
      </c>
      <c r="C3863" s="15" t="s">
        <v>18158</v>
      </c>
      <c r="D3863" s="15" t="s">
        <v>18159</v>
      </c>
      <c r="E3863" s="15">
        <v>45494</v>
      </c>
      <c r="F3863" s="15" t="s">
        <v>18160</v>
      </c>
      <c r="G3863" s="15">
        <v>45495</v>
      </c>
      <c r="H3863" s="15">
        <v>45679</v>
      </c>
      <c r="I3863" s="15" t="s">
        <v>18161</v>
      </c>
      <c r="J3863" s="15" t="s">
        <v>18162</v>
      </c>
      <c r="K3863" s="15" t="s">
        <v>45477</v>
      </c>
      <c r="L3863" s="15" t="s">
        <v>103</v>
      </c>
      <c r="M3863" s="15" t="s">
        <v>160</v>
      </c>
      <c r="N3863" s="14">
        <v>2008</v>
      </c>
      <c r="O3863" s="15" t="s">
        <v>18163</v>
      </c>
      <c r="P3863" s="15" t="s">
        <v>106</v>
      </c>
      <c r="Q3863" s="15" t="s">
        <v>119</v>
      </c>
      <c r="R3863" s="15" t="s">
        <v>18164</v>
      </c>
      <c r="S3863" s="15" t="s">
        <v>18165</v>
      </c>
      <c r="T3863" s="15" t="s">
        <v>308</v>
      </c>
      <c r="U3863" s="15" t="s">
        <v>53</v>
      </c>
      <c r="V3863" s="15" t="s">
        <v>45476</v>
      </c>
      <c r="W3863" s="15" t="s">
        <v>264</v>
      </c>
      <c r="X3863" s="15" t="str">
        <f>_xlfn.XLOOKUP(_LOOKUP[[#This Row],[AdjusterMemberName]],_Adjuster[Adjuster Name],_Adjuster[Email],,0)</f>
        <v>sBonnevie@knightcompany.com</v>
      </c>
      <c r="Y3863" s="15" t="str">
        <f>_xlfn.XLOOKUP(_LOOKUP[[#This Row],[AdjusterMemberName]],_Adjuster[Adjuster Name],_Adjuster[Phone Number],,0)</f>
        <v>323-692-4064</v>
      </c>
      <c r="Z3863" s="15" t="s">
        <v>18166</v>
      </c>
      <c r="AA38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3170 Jane St, Riverside  CA 92506</v>
      </c>
      <c r="AB3863" s="15"/>
    </row>
    <row r="3864" spans="1:28" x14ac:dyDescent="0.3">
      <c r="A3864" s="14">
        <v>1</v>
      </c>
      <c r="B3864" s="14">
        <v>1</v>
      </c>
      <c r="C3864" s="15" t="s">
        <v>17774</v>
      </c>
      <c r="D3864" s="15" t="s">
        <v>17774</v>
      </c>
      <c r="E3864" s="15">
        <v>45493</v>
      </c>
      <c r="F3864" s="15" t="s">
        <v>17775</v>
      </c>
      <c r="G3864" s="15">
        <v>45337</v>
      </c>
      <c r="H3864" s="15">
        <v>45519</v>
      </c>
      <c r="I3864" s="15" t="s">
        <v>17776</v>
      </c>
      <c r="J3864" s="15" t="s">
        <v>17777</v>
      </c>
      <c r="K3864" s="15" t="s">
        <v>45493</v>
      </c>
      <c r="L3864" s="15" t="s">
        <v>314</v>
      </c>
      <c r="M3864" s="15" t="s">
        <v>3946</v>
      </c>
      <c r="N3864" s="14">
        <v>2016</v>
      </c>
      <c r="O3864" s="15" t="s">
        <v>17778</v>
      </c>
      <c r="P3864" s="15" t="s">
        <v>81</v>
      </c>
      <c r="Q3864" s="15" t="s">
        <v>47081</v>
      </c>
      <c r="R3864" s="15" t="s">
        <v>17779</v>
      </c>
      <c r="S3864" s="15" t="s">
        <v>17780</v>
      </c>
      <c r="T3864" s="15" t="s">
        <v>3888</v>
      </c>
      <c r="U3864" s="15" t="s">
        <v>53</v>
      </c>
      <c r="V3864" s="15" t="s">
        <v>46482</v>
      </c>
      <c r="W3864" s="15" t="s">
        <v>3307</v>
      </c>
      <c r="X3864" s="15" t="e">
        <f>_xlfn.XLOOKUP(_LOOKUP[[#This Row],[AdjusterMemberName]],_Adjuster[Adjuster Name],_Adjuster[Email],,0)</f>
        <v>#N/A</v>
      </c>
      <c r="Y3864" s="15" t="e">
        <f>_xlfn.XLOOKUP(_LOOKUP[[#This Row],[AdjusterMemberName]],_Adjuster[Adjuster Name],_Adjuster[Phone Number],,0)</f>
        <v>#N/A</v>
      </c>
      <c r="Z3864" s="15" t="s">
        <v>17781</v>
      </c>
      <c r="AA38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2050 Loma Vista Ct, Livingston  CA 95334</v>
      </c>
      <c r="AB3864" s="15"/>
    </row>
    <row r="3865" spans="1:28" x14ac:dyDescent="0.3">
      <c r="A3865" s="14">
        <v>1</v>
      </c>
      <c r="B3865" s="14">
        <v>1</v>
      </c>
      <c r="C3865" s="15" t="s">
        <v>17782</v>
      </c>
      <c r="D3865" s="15" t="s">
        <v>17782</v>
      </c>
      <c r="E3865" s="15">
        <v>45493</v>
      </c>
      <c r="F3865" s="15" t="s">
        <v>17783</v>
      </c>
      <c r="G3865" s="15">
        <v>45404</v>
      </c>
      <c r="H3865" s="15">
        <v>45587</v>
      </c>
      <c r="I3865" s="15" t="s">
        <v>17784</v>
      </c>
      <c r="J3865" s="15" t="s">
        <v>17785</v>
      </c>
      <c r="K3865" s="15" t="s">
        <v>45891</v>
      </c>
      <c r="L3865" s="15" t="s">
        <v>128</v>
      </c>
      <c r="M3865" s="15" t="s">
        <v>170</v>
      </c>
      <c r="N3865" s="14">
        <v>2023</v>
      </c>
      <c r="O3865" s="15" t="s">
        <v>17786</v>
      </c>
      <c r="P3865" s="15" t="s">
        <v>106</v>
      </c>
      <c r="Q3865" s="15" t="s">
        <v>47079</v>
      </c>
      <c r="R3865" s="15" t="s">
        <v>17787</v>
      </c>
      <c r="S3865" s="15" t="s">
        <v>17788</v>
      </c>
      <c r="T3865" s="15" t="s">
        <v>10387</v>
      </c>
      <c r="U3865" s="15" t="s">
        <v>53</v>
      </c>
      <c r="V3865" s="15" t="s">
        <v>46616</v>
      </c>
      <c r="W3865" s="15" t="s">
        <v>1357</v>
      </c>
      <c r="X3865" s="15" t="str">
        <f>_xlfn.XLOOKUP(_LOOKUP[[#This Row],[AdjusterMemberName]],_Adjuster[Adjuster Name],_Adjuster[Email],,0)</f>
        <v>jRivera1@knightcompany.com</v>
      </c>
      <c r="Y3865" s="15" t="str">
        <f>_xlfn.XLOOKUP(_LOOKUP[[#This Row],[AdjusterMemberName]],_Adjuster[Adjuster Name],_Adjuster[Phone Number],,0)</f>
        <v>424-559-5239</v>
      </c>
      <c r="Z3865" s="15" t="s">
        <v>17789</v>
      </c>
      <c r="AA38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7206 Spectrum, Irvine  CA 92618</v>
      </c>
      <c r="AB3865" s="15"/>
    </row>
    <row r="3866" spans="1:28" x14ac:dyDescent="0.3">
      <c r="A3866" s="14">
        <v>1</v>
      </c>
      <c r="B3866" s="14">
        <v>1</v>
      </c>
      <c r="C3866" s="15" t="s">
        <v>17815</v>
      </c>
      <c r="D3866" s="15" t="s">
        <v>17816</v>
      </c>
      <c r="E3866" s="15">
        <v>45493</v>
      </c>
      <c r="F3866" s="15" t="s">
        <v>17817</v>
      </c>
      <c r="G3866" s="15">
        <v>45353</v>
      </c>
      <c r="H3866" s="15">
        <v>45537</v>
      </c>
      <c r="I3866" s="15" t="s">
        <v>17818</v>
      </c>
      <c r="J3866" s="15" t="s">
        <v>17819</v>
      </c>
      <c r="K3866" s="15" t="s">
        <v>45861</v>
      </c>
      <c r="L3866" s="15" t="s">
        <v>128</v>
      </c>
      <c r="M3866" s="15" t="s">
        <v>170</v>
      </c>
      <c r="N3866" s="14">
        <v>2016</v>
      </c>
      <c r="O3866" s="15" t="s">
        <v>17820</v>
      </c>
      <c r="P3866" s="15" t="s">
        <v>106</v>
      </c>
      <c r="Q3866" s="15" t="s">
        <v>119</v>
      </c>
      <c r="R3866" s="15" t="s">
        <v>799</v>
      </c>
      <c r="S3866" s="15" t="s">
        <v>17821</v>
      </c>
      <c r="T3866" s="15" t="s">
        <v>424</v>
      </c>
      <c r="U3866" s="15" t="s">
        <v>53</v>
      </c>
      <c r="V3866" s="15" t="s">
        <v>45470</v>
      </c>
      <c r="W3866" s="15" t="s">
        <v>367</v>
      </c>
      <c r="X3866" s="15" t="str">
        <f>_xlfn.XLOOKUP(_LOOKUP[[#This Row],[AdjusterMemberName]],_Adjuster[Adjuster Name],_Adjuster[Email],,0)</f>
        <v>dHernandez4@knightcompany.com</v>
      </c>
      <c r="Y3866" s="15" t="str">
        <f>_xlfn.XLOOKUP(_LOOKUP[[#This Row],[AdjusterMemberName]],_Adjuster[Adjuster Name],_Adjuster[Phone Number],,0)</f>
        <v>323-315-7819</v>
      </c>
      <c r="Z3866" s="15" t="s">
        <v>17822</v>
      </c>
      <c r="AA38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1152 Shady Creek Dr, San Bernardino  CA 92407</v>
      </c>
      <c r="AB3866" s="15">
        <v>45447</v>
      </c>
    </row>
    <row r="3867" spans="1:28" x14ac:dyDescent="0.3">
      <c r="A3867" s="14">
        <v>1</v>
      </c>
      <c r="B3867" s="14">
        <v>1</v>
      </c>
      <c r="C3867" s="15" t="s">
        <v>2490</v>
      </c>
      <c r="D3867" s="15" t="s">
        <v>2490</v>
      </c>
      <c r="E3867" s="15">
        <v>45493</v>
      </c>
      <c r="F3867" s="15" t="s">
        <v>17867</v>
      </c>
      <c r="G3867" s="15">
        <v>45418</v>
      </c>
      <c r="H3867" s="15">
        <v>45602</v>
      </c>
      <c r="I3867" s="15" t="s">
        <v>17868</v>
      </c>
      <c r="J3867" s="15" t="s">
        <v>17869</v>
      </c>
      <c r="K3867" s="15" t="s">
        <v>45358</v>
      </c>
      <c r="L3867" s="15" t="s">
        <v>2306</v>
      </c>
      <c r="M3867" s="15" t="s">
        <v>2494</v>
      </c>
      <c r="N3867" s="14">
        <v>2015</v>
      </c>
      <c r="O3867" s="15" t="s">
        <v>2495</v>
      </c>
      <c r="P3867" s="15" t="s">
        <v>106</v>
      </c>
      <c r="Q3867" s="15" t="s">
        <v>47061</v>
      </c>
      <c r="R3867" s="15" t="s">
        <v>2110</v>
      </c>
      <c r="S3867" s="15" t="s">
        <v>2496</v>
      </c>
      <c r="T3867" s="15" t="s">
        <v>144</v>
      </c>
      <c r="U3867" s="15" t="s">
        <v>53</v>
      </c>
      <c r="V3867" s="15" t="s">
        <v>45488</v>
      </c>
      <c r="W3867" s="15" t="s">
        <v>1889</v>
      </c>
      <c r="X3867" s="15" t="e">
        <f>_xlfn.XLOOKUP(_LOOKUP[[#This Row],[AdjusterMemberName]],_Adjuster[Adjuster Name],_Adjuster[Email],,0)</f>
        <v>#N/A</v>
      </c>
      <c r="Y3867" s="15" t="e">
        <f>_xlfn.XLOOKUP(_LOOKUP[[#This Row],[AdjusterMemberName]],_Adjuster[Adjuster Name],_Adjuster[Phone Number],,0)</f>
        <v>#N/A</v>
      </c>
      <c r="Z3867" s="15" t="s">
        <v>2497</v>
      </c>
      <c r="AA38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4390 Silverberry Dr, San Jose  CA 95136</v>
      </c>
      <c r="AB3867" s="15"/>
    </row>
    <row r="3868" spans="1:28" x14ac:dyDescent="0.3">
      <c r="A3868" s="14">
        <v>1</v>
      </c>
      <c r="B3868" s="14">
        <v>1</v>
      </c>
      <c r="C3868" s="15" t="s">
        <v>17790</v>
      </c>
      <c r="D3868" s="15" t="s">
        <v>17790</v>
      </c>
      <c r="E3868" s="15">
        <v>45493</v>
      </c>
      <c r="F3868" s="15" t="s">
        <v>17791</v>
      </c>
      <c r="G3868" s="15">
        <v>45452</v>
      </c>
      <c r="H3868" s="15">
        <v>45635</v>
      </c>
      <c r="I3868" s="15" t="s">
        <v>17972</v>
      </c>
      <c r="J3868" s="15" t="s">
        <v>17973</v>
      </c>
      <c r="K3868" s="15" t="s">
        <v>45691</v>
      </c>
      <c r="L3868" s="15" t="s">
        <v>128</v>
      </c>
      <c r="M3868" s="15" t="s">
        <v>129</v>
      </c>
      <c r="N3868" s="14">
        <v>2006</v>
      </c>
      <c r="O3868" s="15" t="s">
        <v>17794</v>
      </c>
      <c r="P3868" s="15" t="s">
        <v>106</v>
      </c>
      <c r="Q3868" s="15" t="s">
        <v>47125</v>
      </c>
      <c r="R3868" s="15" t="s">
        <v>17795</v>
      </c>
      <c r="S3868" s="15" t="s">
        <v>17796</v>
      </c>
      <c r="T3868" s="15" t="s">
        <v>11639</v>
      </c>
      <c r="U3868" s="15" t="s">
        <v>53</v>
      </c>
      <c r="V3868" s="15" t="s">
        <v>46357</v>
      </c>
      <c r="W3868" s="15" t="s">
        <v>3184</v>
      </c>
      <c r="X3868" s="15" t="str">
        <f>_xlfn.XLOOKUP(_LOOKUP[[#This Row],[AdjusterMemberName]],_Adjuster[Adjuster Name],_Adjuster[Email],,0)</f>
        <v>mQualls@knightcompany.com</v>
      </c>
      <c r="Y3868" s="15" t="str">
        <f>_xlfn.XLOOKUP(_LOOKUP[[#This Row],[AdjusterMemberName]],_Adjuster[Adjuster Name],_Adjuster[Phone Number],,0)</f>
        <v>424-559-5436</v>
      </c>
      <c r="Z3868" s="15" t="s">
        <v>17797</v>
      </c>
      <c r="AA38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401 San Anselmo Ave S #2, San Bruno  CA 94066</v>
      </c>
      <c r="AB3868" s="15">
        <v>45545</v>
      </c>
    </row>
    <row r="3869" spans="1:28" x14ac:dyDescent="0.3">
      <c r="A3869" s="14">
        <v>1</v>
      </c>
      <c r="B3869" s="14">
        <v>1</v>
      </c>
      <c r="C3869" s="15" t="s">
        <v>18449</v>
      </c>
      <c r="D3869" s="15" t="s">
        <v>18450</v>
      </c>
      <c r="E3869" s="15">
        <v>45493</v>
      </c>
      <c r="F3869" s="15" t="s">
        <v>18451</v>
      </c>
      <c r="G3869" s="15">
        <v>45331</v>
      </c>
      <c r="H3869" s="15">
        <v>45513</v>
      </c>
      <c r="I3869" s="15" t="s">
        <v>18452</v>
      </c>
      <c r="J3869" s="15" t="s">
        <v>18453</v>
      </c>
      <c r="K3869" s="15" t="s">
        <v>45496</v>
      </c>
      <c r="L3869" s="15" t="s">
        <v>128</v>
      </c>
      <c r="M3869" s="15" t="s">
        <v>129</v>
      </c>
      <c r="N3869" s="14">
        <v>2016</v>
      </c>
      <c r="O3869" s="15" t="s">
        <v>18454</v>
      </c>
      <c r="P3869" s="15" t="s">
        <v>106</v>
      </c>
      <c r="Q3869" s="15" t="s">
        <v>47006</v>
      </c>
      <c r="R3869" s="15" t="s">
        <v>931</v>
      </c>
      <c r="S3869" s="15" t="s">
        <v>18455</v>
      </c>
      <c r="T3869" s="15" t="s">
        <v>1120</v>
      </c>
      <c r="U3869" s="15" t="s">
        <v>53</v>
      </c>
      <c r="V3869" s="15" t="s">
        <v>45428</v>
      </c>
      <c r="W3869" s="15" t="s">
        <v>367</v>
      </c>
      <c r="X3869" s="15" t="str">
        <f>_xlfn.XLOOKUP(_LOOKUP[[#This Row],[AdjusterMemberName]],_Adjuster[Adjuster Name],_Adjuster[Email],,0)</f>
        <v>dHernandez4@knightcompany.com</v>
      </c>
      <c r="Y3869" s="15" t="str">
        <f>_xlfn.XLOOKUP(_LOOKUP[[#This Row],[AdjusterMemberName]],_Adjuster[Adjuster Name],_Adjuster[Phone Number],,0)</f>
        <v>323-315-7819</v>
      </c>
      <c r="Z3869" s="15" t="s">
        <v>18456</v>
      </c>
      <c r="AA38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951 Florence Ave , Colton  CA 92324</v>
      </c>
      <c r="AB3869" s="15"/>
    </row>
    <row r="3870" spans="1:28" x14ac:dyDescent="0.3">
      <c r="A3870" s="14">
        <v>0</v>
      </c>
      <c r="B3870" s="14">
        <v>0</v>
      </c>
      <c r="C3870" s="15" t="s">
        <v>18470</v>
      </c>
      <c r="D3870" s="15" t="s">
        <v>18471</v>
      </c>
      <c r="E3870" s="15">
        <v>45493</v>
      </c>
      <c r="F3870" s="15" t="s">
        <v>18472</v>
      </c>
      <c r="G3870" s="15"/>
      <c r="H3870" s="15"/>
      <c r="I3870" s="15" t="s">
        <v>18473</v>
      </c>
      <c r="J3870" s="15" t="s">
        <v>18474</v>
      </c>
      <c r="K3870" s="15" t="s">
        <v>45646</v>
      </c>
      <c r="L3870" s="15" t="s">
        <v>18475</v>
      </c>
      <c r="M3870" s="15" t="s">
        <v>18476</v>
      </c>
      <c r="N3870" s="14">
        <v>2010</v>
      </c>
      <c r="O3870" s="15" t="s">
        <v>18477</v>
      </c>
      <c r="P3870" s="15" t="s">
        <v>106</v>
      </c>
      <c r="Q3870" s="15"/>
      <c r="R3870" s="15"/>
      <c r="S3870" s="15"/>
      <c r="T3870" s="15"/>
      <c r="U3870" s="15"/>
      <c r="V3870" s="15"/>
      <c r="W3870" s="15" t="s">
        <v>1357</v>
      </c>
      <c r="X3870" s="15" t="str">
        <f>_xlfn.XLOOKUP(_LOOKUP[[#This Row],[AdjusterMemberName]],_Adjuster[Adjuster Name],_Adjuster[Email],,0)</f>
        <v>jRivera1@knightcompany.com</v>
      </c>
      <c r="Y3870" s="15" t="str">
        <f>_xlfn.XLOOKUP(_LOOKUP[[#This Row],[AdjusterMemberName]],_Adjuster[Adjuster Name],_Adjuster[Phone Number],,0)</f>
        <v>424-559-5239</v>
      </c>
      <c r="Z3870" s="15"/>
      <c r="AA3870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3870" s="15"/>
    </row>
    <row r="3871" spans="1:28" x14ac:dyDescent="0.3">
      <c r="A3871" s="14">
        <v>1</v>
      </c>
      <c r="B3871" s="14">
        <v>1</v>
      </c>
      <c r="C3871" s="15" t="s">
        <v>18478</v>
      </c>
      <c r="D3871" s="15" t="s">
        <v>18479</v>
      </c>
      <c r="E3871" s="15">
        <v>45493</v>
      </c>
      <c r="F3871" s="15" t="s">
        <v>18480</v>
      </c>
      <c r="G3871" s="15">
        <v>45362</v>
      </c>
      <c r="H3871" s="15">
        <v>45546</v>
      </c>
      <c r="I3871" s="15" t="s">
        <v>18481</v>
      </c>
      <c r="J3871" s="15" t="s">
        <v>18482</v>
      </c>
      <c r="K3871" s="15" t="s">
        <v>45646</v>
      </c>
      <c r="L3871" s="15" t="s">
        <v>2306</v>
      </c>
      <c r="M3871" s="15" t="s">
        <v>7868</v>
      </c>
      <c r="N3871" s="14">
        <v>2010</v>
      </c>
      <c r="O3871" s="15" t="s">
        <v>18483</v>
      </c>
      <c r="P3871" s="15" t="s">
        <v>106</v>
      </c>
      <c r="Q3871" s="15" t="s">
        <v>119</v>
      </c>
      <c r="R3871" s="15" t="s">
        <v>781</v>
      </c>
      <c r="S3871" s="15" t="s">
        <v>18484</v>
      </c>
      <c r="T3871" s="15" t="s">
        <v>174</v>
      </c>
      <c r="U3871" s="15" t="s">
        <v>53</v>
      </c>
      <c r="V3871" s="15" t="s">
        <v>45351</v>
      </c>
      <c r="W3871" s="15" t="s">
        <v>3184</v>
      </c>
      <c r="X3871" s="15" t="str">
        <f>_xlfn.XLOOKUP(_LOOKUP[[#This Row],[AdjusterMemberName]],_Adjuster[Adjuster Name],_Adjuster[Email],,0)</f>
        <v>mQualls@knightcompany.com</v>
      </c>
      <c r="Y3871" s="15" t="str">
        <f>_xlfn.XLOOKUP(_LOOKUP[[#This Row],[AdjusterMemberName]],_Adjuster[Adjuster Name],_Adjuster[Phone Number],,0)</f>
        <v>424-559-5436</v>
      </c>
      <c r="Z3871" s="15" t="s">
        <v>18485</v>
      </c>
      <c r="AA38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441 1/2 W 49Th St, Los Angeles  CA 90037</v>
      </c>
      <c r="AB3871" s="15">
        <v>45436</v>
      </c>
    </row>
    <row r="3872" spans="1:28" x14ac:dyDescent="0.3">
      <c r="A3872" s="14">
        <v>1</v>
      </c>
      <c r="B3872" s="14">
        <v>1</v>
      </c>
      <c r="C3872" s="15" t="s">
        <v>17741</v>
      </c>
      <c r="D3872" s="15" t="s">
        <v>17742</v>
      </c>
      <c r="E3872" s="15">
        <v>45492</v>
      </c>
      <c r="F3872" s="15" t="s">
        <v>17743</v>
      </c>
      <c r="G3872" s="15">
        <v>45427</v>
      </c>
      <c r="H3872" s="15">
        <v>45611</v>
      </c>
      <c r="I3872" s="15" t="s">
        <v>17744</v>
      </c>
      <c r="J3872" s="15" t="s">
        <v>17745</v>
      </c>
      <c r="K3872" s="15" t="s">
        <v>45550</v>
      </c>
      <c r="L3872" s="15" t="s">
        <v>281</v>
      </c>
      <c r="M3872" s="15" t="s">
        <v>4161</v>
      </c>
      <c r="N3872" s="14">
        <v>2022</v>
      </c>
      <c r="O3872" s="15" t="s">
        <v>17746</v>
      </c>
      <c r="P3872" s="15" t="s">
        <v>106</v>
      </c>
      <c r="Q3872" s="15" t="s">
        <v>47093</v>
      </c>
      <c r="R3872" s="15" t="s">
        <v>5060</v>
      </c>
      <c r="S3872" s="15" t="s">
        <v>17747</v>
      </c>
      <c r="T3872" s="15" t="s">
        <v>404</v>
      </c>
      <c r="U3872" s="15" t="s">
        <v>53</v>
      </c>
      <c r="V3872" s="15" t="s">
        <v>45924</v>
      </c>
      <c r="W3872" s="15" t="s">
        <v>3184</v>
      </c>
      <c r="X3872" s="15" t="str">
        <f>_xlfn.XLOOKUP(_LOOKUP[[#This Row],[AdjusterMemberName]],_Adjuster[Adjuster Name],_Adjuster[Email],,0)</f>
        <v>mQualls@knightcompany.com</v>
      </c>
      <c r="Y3872" s="15" t="str">
        <f>_xlfn.XLOOKUP(_LOOKUP[[#This Row],[AdjusterMemberName]],_Adjuster[Adjuster Name],_Adjuster[Phone Number],,0)</f>
        <v>424-559-5436</v>
      </c>
      <c r="Z3872" s="15" t="s">
        <v>17748</v>
      </c>
      <c r="AA38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5321 Karling Pl, Palmdale  CA 93552</v>
      </c>
      <c r="AB3872" s="15">
        <v>45604</v>
      </c>
    </row>
    <row r="3873" spans="1:28" x14ac:dyDescent="0.3">
      <c r="A3873" s="14">
        <v>1</v>
      </c>
      <c r="B3873" s="14">
        <v>1</v>
      </c>
      <c r="C3873" s="15" t="s">
        <v>17766</v>
      </c>
      <c r="D3873" s="15" t="s">
        <v>17766</v>
      </c>
      <c r="E3873" s="15">
        <v>45492</v>
      </c>
      <c r="F3873" s="15" t="s">
        <v>17767</v>
      </c>
      <c r="G3873" s="15">
        <v>45329</v>
      </c>
      <c r="H3873" s="15">
        <v>45511</v>
      </c>
      <c r="I3873" s="15" t="s">
        <v>17768</v>
      </c>
      <c r="J3873" s="15" t="s">
        <v>17769</v>
      </c>
      <c r="K3873" s="15" t="s">
        <v>45332</v>
      </c>
      <c r="L3873" s="15" t="s">
        <v>128</v>
      </c>
      <c r="M3873" s="15" t="s">
        <v>129</v>
      </c>
      <c r="N3873" s="14">
        <v>2015</v>
      </c>
      <c r="O3873" s="15" t="s">
        <v>17770</v>
      </c>
      <c r="P3873" s="15" t="s">
        <v>106</v>
      </c>
      <c r="Q3873" s="15" t="s">
        <v>47117</v>
      </c>
      <c r="R3873" s="15" t="s">
        <v>17771</v>
      </c>
      <c r="S3873" s="15" t="s">
        <v>17772</v>
      </c>
      <c r="T3873" s="15" t="s">
        <v>1058</v>
      </c>
      <c r="U3873" s="15" t="s">
        <v>53</v>
      </c>
      <c r="V3873" s="15" t="s">
        <v>45655</v>
      </c>
      <c r="W3873" s="15" t="s">
        <v>3307</v>
      </c>
      <c r="X3873" s="15" t="e">
        <f>_xlfn.XLOOKUP(_LOOKUP[[#This Row],[AdjusterMemberName]],_Adjuster[Adjuster Name],_Adjuster[Email],,0)</f>
        <v>#N/A</v>
      </c>
      <c r="Y3873" s="15" t="e">
        <f>_xlfn.XLOOKUP(_LOOKUP[[#This Row],[AdjusterMemberName]],_Adjuster[Adjuster Name],_Adjuster[Phone Number],,0)</f>
        <v>#N/A</v>
      </c>
      <c r="Z3873" s="15" t="s">
        <v>17773</v>
      </c>
      <c r="AA38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1151 Burton Dr Apt 149, Vacaville  CA 95687</v>
      </c>
      <c r="AB3873" s="15"/>
    </row>
    <row r="3874" spans="1:28" x14ac:dyDescent="0.3">
      <c r="A3874" s="14">
        <v>1</v>
      </c>
      <c r="B3874" s="14">
        <v>1</v>
      </c>
      <c r="C3874" s="15" t="s">
        <v>17790</v>
      </c>
      <c r="D3874" s="15" t="s">
        <v>17790</v>
      </c>
      <c r="E3874" s="15">
        <v>45492</v>
      </c>
      <c r="F3874" s="15" t="s">
        <v>17791</v>
      </c>
      <c r="G3874" s="15">
        <v>45452</v>
      </c>
      <c r="H3874" s="15">
        <v>45635</v>
      </c>
      <c r="I3874" s="15" t="s">
        <v>17792</v>
      </c>
      <c r="J3874" s="15" t="s">
        <v>17793</v>
      </c>
      <c r="K3874" s="15" t="s">
        <v>45646</v>
      </c>
      <c r="L3874" s="15" t="s">
        <v>128</v>
      </c>
      <c r="M3874" s="15" t="s">
        <v>129</v>
      </c>
      <c r="N3874" s="14">
        <v>2006</v>
      </c>
      <c r="O3874" s="15" t="s">
        <v>17794</v>
      </c>
      <c r="P3874" s="15" t="s">
        <v>106</v>
      </c>
      <c r="Q3874" s="15" t="s">
        <v>47125</v>
      </c>
      <c r="R3874" s="15" t="s">
        <v>17795</v>
      </c>
      <c r="S3874" s="15" t="s">
        <v>17796</v>
      </c>
      <c r="T3874" s="15" t="s">
        <v>11639</v>
      </c>
      <c r="U3874" s="15" t="s">
        <v>53</v>
      </c>
      <c r="V3874" s="15" t="s">
        <v>46357</v>
      </c>
      <c r="W3874" s="15" t="s">
        <v>3114</v>
      </c>
      <c r="X3874" s="15" t="str">
        <f>_xlfn.XLOOKUP(_LOOKUP[[#This Row],[AdjusterMemberName]],_Adjuster[Adjuster Name],_Adjuster[Email],,0)</f>
        <v>eExmundo@knightcompany.com</v>
      </c>
      <c r="Y3874" s="15" t="str">
        <f>_xlfn.XLOOKUP(_LOOKUP[[#This Row],[AdjusterMemberName]],_Adjuster[Adjuster Name],_Adjuster[Phone Number],,0)</f>
        <v>424-559-5400</v>
      </c>
      <c r="Z3874" s="15" t="s">
        <v>17797</v>
      </c>
      <c r="AA38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401 San Anselmo Ave S #2, San Bruno  CA 94066</v>
      </c>
      <c r="AB3874" s="15">
        <v>45545</v>
      </c>
    </row>
    <row r="3875" spans="1:28" x14ac:dyDescent="0.3">
      <c r="A3875" s="14">
        <v>1</v>
      </c>
      <c r="B3875" s="14">
        <v>1</v>
      </c>
      <c r="C3875" s="15" t="s">
        <v>17807</v>
      </c>
      <c r="D3875" s="15" t="s">
        <v>17807</v>
      </c>
      <c r="E3875" s="15">
        <v>45492</v>
      </c>
      <c r="F3875" s="15" t="s">
        <v>17808</v>
      </c>
      <c r="G3875" s="15">
        <v>45474</v>
      </c>
      <c r="H3875" s="15">
        <v>45658</v>
      </c>
      <c r="I3875" s="15" t="s">
        <v>17809</v>
      </c>
      <c r="J3875" s="15" t="s">
        <v>17810</v>
      </c>
      <c r="K3875" s="15" t="s">
        <v>45336</v>
      </c>
      <c r="L3875" s="15" t="s">
        <v>281</v>
      </c>
      <c r="M3875" s="15" t="s">
        <v>9025</v>
      </c>
      <c r="N3875" s="14">
        <v>2011</v>
      </c>
      <c r="O3875" s="15" t="s">
        <v>17811</v>
      </c>
      <c r="P3875" s="15" t="s">
        <v>106</v>
      </c>
      <c r="Q3875" s="15" t="s">
        <v>47137</v>
      </c>
      <c r="R3875" s="15" t="s">
        <v>17812</v>
      </c>
      <c r="S3875" s="15" t="s">
        <v>17813</v>
      </c>
      <c r="T3875" s="15" t="s">
        <v>424</v>
      </c>
      <c r="U3875" s="15" t="s">
        <v>53</v>
      </c>
      <c r="V3875" s="15" t="s">
        <v>46084</v>
      </c>
      <c r="W3875" s="15" t="s">
        <v>1186</v>
      </c>
      <c r="X3875" s="15" t="str">
        <f>_xlfn.XLOOKUP(_LOOKUP[[#This Row],[AdjusterMemberName]],_Adjuster[Adjuster Name],_Adjuster[Email],,0)</f>
        <v>sAkinleye@knightcompany.com</v>
      </c>
      <c r="Y3875" s="15" t="str">
        <f>_xlfn.XLOOKUP(_LOOKUP[[#This Row],[AdjusterMemberName]],_Adjuster[Adjuster Name],_Adjuster[Phone Number],,0)</f>
        <v>424-559-5280</v>
      </c>
      <c r="Z3875" s="15" t="s">
        <v>17814</v>
      </c>
      <c r="AA38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3057 Little Mountain Dr, San Bernardino  CA 92405</v>
      </c>
      <c r="AB3875" s="15"/>
    </row>
    <row r="3876" spans="1:28" x14ac:dyDescent="0.3">
      <c r="A3876" s="14">
        <v>1</v>
      </c>
      <c r="B3876" s="14">
        <v>1</v>
      </c>
      <c r="C3876" s="15" t="s">
        <v>7275</v>
      </c>
      <c r="D3876" s="15" t="s">
        <v>18121</v>
      </c>
      <c r="E3876" s="15">
        <v>45492</v>
      </c>
      <c r="F3876" s="15" t="s">
        <v>18122</v>
      </c>
      <c r="G3876" s="15">
        <v>45429</v>
      </c>
      <c r="H3876" s="15">
        <v>45613</v>
      </c>
      <c r="I3876" s="15" t="s">
        <v>18123</v>
      </c>
      <c r="J3876" s="15" t="s">
        <v>18124</v>
      </c>
      <c r="K3876" s="15" t="s">
        <v>45407</v>
      </c>
      <c r="L3876" s="15" t="s">
        <v>270</v>
      </c>
      <c r="M3876" s="15" t="s">
        <v>271</v>
      </c>
      <c r="N3876" s="14">
        <v>2008</v>
      </c>
      <c r="O3876" s="15" t="s">
        <v>18125</v>
      </c>
      <c r="P3876" s="15" t="s">
        <v>106</v>
      </c>
      <c r="Q3876" s="15" t="s">
        <v>47152</v>
      </c>
      <c r="R3876" s="15" t="s">
        <v>4154</v>
      </c>
      <c r="S3876" s="15" t="s">
        <v>7280</v>
      </c>
      <c r="T3876" s="15" t="s">
        <v>474</v>
      </c>
      <c r="U3876" s="15" t="s">
        <v>53</v>
      </c>
      <c r="V3876" s="15" t="s">
        <v>45930</v>
      </c>
      <c r="W3876" s="15" t="s">
        <v>264</v>
      </c>
      <c r="X3876" s="15" t="str">
        <f>_xlfn.XLOOKUP(_LOOKUP[[#This Row],[AdjusterMemberName]],_Adjuster[Adjuster Name],_Adjuster[Email],,0)</f>
        <v>sBonnevie@knightcompany.com</v>
      </c>
      <c r="Y3876" s="15" t="str">
        <f>_xlfn.XLOOKUP(_LOOKUP[[#This Row],[AdjusterMemberName]],_Adjuster[Adjuster Name],_Adjuster[Phone Number],,0)</f>
        <v>323-692-4064</v>
      </c>
      <c r="Z3876" s="15" t="s">
        <v>7281</v>
      </c>
      <c r="AA38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1778 Golden Way, Dinuba  CA 93618</v>
      </c>
      <c r="AB3876" s="15">
        <v>45534</v>
      </c>
    </row>
    <row r="3877" spans="1:28" x14ac:dyDescent="0.3">
      <c r="A3877" s="14">
        <v>1</v>
      </c>
      <c r="B3877" s="14">
        <v>1</v>
      </c>
      <c r="C3877" s="15" t="s">
        <v>12160</v>
      </c>
      <c r="D3877" s="15" t="s">
        <v>12160</v>
      </c>
      <c r="E3877" s="15">
        <v>45492</v>
      </c>
      <c r="F3877" s="15" t="s">
        <v>12161</v>
      </c>
      <c r="G3877" s="15">
        <v>45334</v>
      </c>
      <c r="H3877" s="15">
        <v>45516</v>
      </c>
      <c r="I3877" s="15" t="s">
        <v>19669</v>
      </c>
      <c r="J3877" s="15" t="s">
        <v>19670</v>
      </c>
      <c r="K3877" s="15" t="s">
        <v>45590</v>
      </c>
      <c r="L3877" s="15" t="s">
        <v>103</v>
      </c>
      <c r="M3877" s="15" t="s">
        <v>304</v>
      </c>
      <c r="N3877" s="14">
        <v>2017</v>
      </c>
      <c r="O3877" s="15" t="s">
        <v>12164</v>
      </c>
      <c r="P3877" s="15" t="s">
        <v>106</v>
      </c>
      <c r="Q3877" s="15" t="s">
        <v>47079</v>
      </c>
      <c r="R3877" s="15" t="s">
        <v>12165</v>
      </c>
      <c r="S3877" s="15" t="s">
        <v>12166</v>
      </c>
      <c r="T3877" s="15" t="s">
        <v>174</v>
      </c>
      <c r="U3877" s="15" t="s">
        <v>53</v>
      </c>
      <c r="V3877" s="15" t="s">
        <v>45507</v>
      </c>
      <c r="W3877" s="15" t="s">
        <v>3307</v>
      </c>
      <c r="X3877" s="15" t="e">
        <f>_xlfn.XLOOKUP(_LOOKUP[[#This Row],[AdjusterMemberName]],_Adjuster[Adjuster Name],_Adjuster[Email],,0)</f>
        <v>#N/A</v>
      </c>
      <c r="Y3877" s="15" t="e">
        <f>_xlfn.XLOOKUP(_LOOKUP[[#This Row],[AdjusterMemberName]],_Adjuster[Adjuster Name],_Adjuster[Phone Number],,0)</f>
        <v>#N/A</v>
      </c>
      <c r="Z3877" s="15" t="s">
        <v>12167</v>
      </c>
      <c r="AA38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664 N Normandie Ave , Los Angeles  CA 90004</v>
      </c>
      <c r="AB3877" s="15"/>
    </row>
    <row r="3878" spans="1:28" x14ac:dyDescent="0.3">
      <c r="A3878" s="14">
        <v>1</v>
      </c>
      <c r="B3878" s="14">
        <v>1</v>
      </c>
      <c r="C3878" s="15" t="s">
        <v>28031</v>
      </c>
      <c r="D3878" s="15" t="s">
        <v>28031</v>
      </c>
      <c r="E3878" s="15">
        <v>45492</v>
      </c>
      <c r="F3878" s="15" t="s">
        <v>28032</v>
      </c>
      <c r="G3878" s="15">
        <v>45366</v>
      </c>
      <c r="H3878" s="15">
        <v>45550</v>
      </c>
      <c r="I3878" s="15" t="s">
        <v>28033</v>
      </c>
      <c r="J3878" s="15" t="s">
        <v>28034</v>
      </c>
      <c r="K3878" s="15" t="s">
        <v>45336</v>
      </c>
      <c r="L3878" s="15" t="s">
        <v>270</v>
      </c>
      <c r="M3878" s="15" t="s">
        <v>997</v>
      </c>
      <c r="N3878" s="14">
        <v>2016</v>
      </c>
      <c r="O3878" s="15" t="s">
        <v>28035</v>
      </c>
      <c r="P3878" s="15" t="s">
        <v>106</v>
      </c>
      <c r="Q3878" s="15" t="s">
        <v>47019</v>
      </c>
      <c r="R3878" s="15" t="s">
        <v>28036</v>
      </c>
      <c r="S3878" s="15" t="s">
        <v>28037</v>
      </c>
      <c r="T3878" s="15" t="s">
        <v>174</v>
      </c>
      <c r="U3878" s="15" t="s">
        <v>53</v>
      </c>
      <c r="V3878" s="15" t="s">
        <v>45529</v>
      </c>
      <c r="W3878" s="15" t="s">
        <v>850</v>
      </c>
      <c r="X3878" s="15" t="e">
        <f>_xlfn.XLOOKUP(_LOOKUP[[#This Row],[AdjusterMemberName]],_Adjuster[Adjuster Name],_Adjuster[Email],,0)</f>
        <v>#N/A</v>
      </c>
      <c r="Y3878" s="15" t="e">
        <f>_xlfn.XLOOKUP(_LOOKUP[[#This Row],[AdjusterMemberName]],_Adjuster[Adjuster Name],_Adjuster[Phone Number],,0)</f>
        <v>#N/A</v>
      </c>
      <c r="Z3878" s="15" t="s">
        <v>28038</v>
      </c>
      <c r="AA38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9318 Baird Ave, Los Angeles  CA 90002</v>
      </c>
      <c r="AB3878" s="15"/>
    </row>
    <row r="3879" spans="1:28" x14ac:dyDescent="0.3">
      <c r="A3879" s="14">
        <v>1</v>
      </c>
      <c r="B3879" s="14">
        <v>1</v>
      </c>
      <c r="C3879" s="15" t="s">
        <v>17669</v>
      </c>
      <c r="D3879" s="15" t="s">
        <v>17669</v>
      </c>
      <c r="E3879" s="15">
        <v>45491</v>
      </c>
      <c r="F3879" s="15" t="s">
        <v>17670</v>
      </c>
      <c r="G3879" s="15">
        <v>45398</v>
      </c>
      <c r="H3879" s="15">
        <v>45581</v>
      </c>
      <c r="I3879" s="15" t="s">
        <v>17671</v>
      </c>
      <c r="J3879" s="15" t="s">
        <v>17672</v>
      </c>
      <c r="K3879" s="15" t="s">
        <v>45354</v>
      </c>
      <c r="L3879" s="15" t="s">
        <v>314</v>
      </c>
      <c r="M3879" s="15" t="s">
        <v>1301</v>
      </c>
      <c r="N3879" s="14">
        <v>2008</v>
      </c>
      <c r="O3879" s="15" t="s">
        <v>17673</v>
      </c>
      <c r="P3879" s="15" t="s">
        <v>106</v>
      </c>
      <c r="Q3879" s="15" t="s">
        <v>47061</v>
      </c>
      <c r="R3879" s="15" t="s">
        <v>9433</v>
      </c>
      <c r="S3879" s="15" t="s">
        <v>17674</v>
      </c>
      <c r="T3879" s="15" t="s">
        <v>1862</v>
      </c>
      <c r="U3879" s="15" t="s">
        <v>53</v>
      </c>
      <c r="V3879" s="15" t="s">
        <v>45724</v>
      </c>
      <c r="W3879" s="15" t="s">
        <v>3307</v>
      </c>
      <c r="X3879" s="15" t="e">
        <f>_xlfn.XLOOKUP(_LOOKUP[[#This Row],[AdjusterMemberName]],_Adjuster[Adjuster Name],_Adjuster[Email],,0)</f>
        <v>#N/A</v>
      </c>
      <c r="Y3879" s="15" t="e">
        <f>_xlfn.XLOOKUP(_LOOKUP[[#This Row],[AdjusterMemberName]],_Adjuster[Adjuster Name],_Adjuster[Phone Number],,0)</f>
        <v>#N/A</v>
      </c>
      <c r="Z3879" s="15" t="s">
        <v>17675</v>
      </c>
      <c r="AA38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44778 Calle Banuelos, Temecula  CA 92592</v>
      </c>
      <c r="AB3879" s="15"/>
    </row>
    <row r="3880" spans="1:28" x14ac:dyDescent="0.3">
      <c r="A3880" s="14">
        <v>1</v>
      </c>
      <c r="B3880" s="14">
        <v>1</v>
      </c>
      <c r="C3880" s="15" t="s">
        <v>17676</v>
      </c>
      <c r="D3880" s="15" t="s">
        <v>17676</v>
      </c>
      <c r="E3880" s="15">
        <v>45491</v>
      </c>
      <c r="F3880" s="15" t="s">
        <v>17677</v>
      </c>
      <c r="G3880" s="15">
        <v>45490</v>
      </c>
      <c r="H3880" s="15">
        <v>45674</v>
      </c>
      <c r="I3880" s="15" t="s">
        <v>17678</v>
      </c>
      <c r="J3880" s="15" t="s">
        <v>17679</v>
      </c>
      <c r="K3880" s="15" t="s">
        <v>45763</v>
      </c>
      <c r="L3880" s="15" t="s">
        <v>1566</v>
      </c>
      <c r="M3880" s="15" t="s">
        <v>15402</v>
      </c>
      <c r="N3880" s="14">
        <v>2006</v>
      </c>
      <c r="O3880" s="15" t="s">
        <v>17680</v>
      </c>
      <c r="P3880" s="15" t="s">
        <v>106</v>
      </c>
      <c r="Q3880" s="15" t="s">
        <v>47061</v>
      </c>
      <c r="R3880" s="15" t="s">
        <v>17681</v>
      </c>
      <c r="S3880" s="15" t="s">
        <v>17682</v>
      </c>
      <c r="T3880" s="15" t="s">
        <v>971</v>
      </c>
      <c r="U3880" s="15" t="s">
        <v>53</v>
      </c>
      <c r="V3880" s="15" t="s">
        <v>45438</v>
      </c>
      <c r="W3880" s="15" t="s">
        <v>3307</v>
      </c>
      <c r="X3880" s="15" t="e">
        <f>_xlfn.XLOOKUP(_LOOKUP[[#This Row],[AdjusterMemberName]],_Adjuster[Adjuster Name],_Adjuster[Email],,0)</f>
        <v>#N/A</v>
      </c>
      <c r="Y3880" s="15" t="e">
        <f>_xlfn.XLOOKUP(_LOOKUP[[#This Row],[AdjusterMemberName]],_Adjuster[Adjuster Name],_Adjuster[Phone Number],,0)</f>
        <v>#N/A</v>
      </c>
      <c r="Z3880" s="15" t="s">
        <v>17683</v>
      </c>
      <c r="AA38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33071 Case St, Lake Elsinore  CA 92530</v>
      </c>
      <c r="AB3880" s="15"/>
    </row>
    <row r="3881" spans="1:28" x14ac:dyDescent="0.3">
      <c r="A3881" s="14">
        <v>1</v>
      </c>
      <c r="B3881" s="14">
        <v>1</v>
      </c>
      <c r="C3881" s="15" t="s">
        <v>17692</v>
      </c>
      <c r="D3881" s="15" t="s">
        <v>17692</v>
      </c>
      <c r="E3881" s="15">
        <v>45491</v>
      </c>
      <c r="F3881" s="15" t="s">
        <v>17693</v>
      </c>
      <c r="G3881" s="15">
        <v>45435</v>
      </c>
      <c r="H3881" s="15">
        <v>45619</v>
      </c>
      <c r="I3881" s="15" t="s">
        <v>17694</v>
      </c>
      <c r="J3881" s="15" t="s">
        <v>17695</v>
      </c>
      <c r="K3881" s="15" t="s">
        <v>45332</v>
      </c>
      <c r="L3881" s="15" t="s">
        <v>281</v>
      </c>
      <c r="M3881" s="15" t="s">
        <v>4513</v>
      </c>
      <c r="N3881" s="14">
        <v>2023</v>
      </c>
      <c r="O3881" s="15" t="s">
        <v>17696</v>
      </c>
      <c r="P3881" s="15" t="s">
        <v>106</v>
      </c>
      <c r="Q3881" s="15" t="s">
        <v>47019</v>
      </c>
      <c r="R3881" s="15" t="s">
        <v>17697</v>
      </c>
      <c r="S3881" s="15" t="s">
        <v>17698</v>
      </c>
      <c r="T3881" s="15" t="s">
        <v>1001</v>
      </c>
      <c r="U3881" s="15" t="s">
        <v>53</v>
      </c>
      <c r="V3881" s="15" t="s">
        <v>46024</v>
      </c>
      <c r="W3881" s="15" t="s">
        <v>1624</v>
      </c>
      <c r="X3881" s="15" t="e">
        <f>_xlfn.XLOOKUP(_LOOKUP[[#This Row],[AdjusterMemberName]],_Adjuster[Adjuster Name],_Adjuster[Email],,0)</f>
        <v>#N/A</v>
      </c>
      <c r="Y3881" s="15" t="e">
        <f>_xlfn.XLOOKUP(_LOOKUP[[#This Row],[AdjusterMemberName]],_Adjuster[Adjuster Name],_Adjuster[Phone Number],,0)</f>
        <v>#N/A</v>
      </c>
      <c r="Z3881" s="15" t="s">
        <v>17699</v>
      </c>
      <c r="AA38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470 Forest Park Blvd Apt 225, Oxnard  CA 93036</v>
      </c>
      <c r="AB3881" s="15"/>
    </row>
    <row r="3882" spans="1:28" x14ac:dyDescent="0.3">
      <c r="A3882" s="14">
        <v>1</v>
      </c>
      <c r="B3882" s="14">
        <v>1</v>
      </c>
      <c r="C3882" s="15" t="s">
        <v>18198</v>
      </c>
      <c r="D3882" s="15" t="s">
        <v>18199</v>
      </c>
      <c r="E3882" s="15">
        <v>45491</v>
      </c>
      <c r="F3882" s="15" t="s">
        <v>18200</v>
      </c>
      <c r="G3882" s="15">
        <v>45380</v>
      </c>
      <c r="H3882" s="15">
        <v>45564</v>
      </c>
      <c r="I3882" s="15" t="s">
        <v>18201</v>
      </c>
      <c r="J3882" s="15" t="s">
        <v>18202</v>
      </c>
      <c r="K3882" s="15" t="s">
        <v>46610</v>
      </c>
      <c r="L3882" s="15" t="s">
        <v>25</v>
      </c>
      <c r="M3882" s="15" t="s">
        <v>1905</v>
      </c>
      <c r="N3882" s="14">
        <v>2019</v>
      </c>
      <c r="O3882" s="15" t="s">
        <v>18203</v>
      </c>
      <c r="P3882" s="15" t="s">
        <v>106</v>
      </c>
      <c r="Q3882" s="15" t="s">
        <v>47006</v>
      </c>
      <c r="R3882" s="15" t="s">
        <v>18204</v>
      </c>
      <c r="S3882" s="15" t="s">
        <v>18205</v>
      </c>
      <c r="T3882" s="15" t="s">
        <v>1100</v>
      </c>
      <c r="U3882" s="15" t="s">
        <v>53</v>
      </c>
      <c r="V3882" s="15" t="s">
        <v>45649</v>
      </c>
      <c r="W3882" s="15" t="s">
        <v>367</v>
      </c>
      <c r="X3882" s="15" t="str">
        <f>_xlfn.XLOOKUP(_LOOKUP[[#This Row],[AdjusterMemberName]],_Adjuster[Adjuster Name],_Adjuster[Email],,0)</f>
        <v>dHernandez4@knightcompany.com</v>
      </c>
      <c r="Y3882" s="15" t="str">
        <f>_xlfn.XLOOKUP(_LOOKUP[[#This Row],[AdjusterMemberName]],_Adjuster[Adjuster Name],_Adjuster[Phone Number],,0)</f>
        <v>323-315-7819</v>
      </c>
      <c r="Z3882" s="15" t="s">
        <v>18206</v>
      </c>
      <c r="AA38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36747 Clemens Ave, Barstow  CA 92311</v>
      </c>
      <c r="AB3882" s="15"/>
    </row>
    <row r="3883" spans="1:28" x14ac:dyDescent="0.3">
      <c r="A3883" s="14">
        <v>1</v>
      </c>
      <c r="B3883" s="14">
        <v>1</v>
      </c>
      <c r="C3883" s="15" t="s">
        <v>20411</v>
      </c>
      <c r="D3883" s="15" t="s">
        <v>20411</v>
      </c>
      <c r="E3883" s="15">
        <v>45491</v>
      </c>
      <c r="F3883" s="15" t="s">
        <v>20412</v>
      </c>
      <c r="G3883" s="15">
        <v>45112</v>
      </c>
      <c r="H3883" s="15">
        <v>45296</v>
      </c>
      <c r="I3883" s="15" t="s">
        <v>20413</v>
      </c>
      <c r="J3883" s="15" t="s">
        <v>18589</v>
      </c>
      <c r="K3883" s="15" t="s">
        <v>45429</v>
      </c>
      <c r="L3883" s="15" t="s">
        <v>806</v>
      </c>
      <c r="M3883" s="15" t="s">
        <v>8174</v>
      </c>
      <c r="N3883" s="14">
        <v>2017</v>
      </c>
      <c r="O3883" s="15" t="s">
        <v>20414</v>
      </c>
      <c r="P3883" s="15" t="s">
        <v>106</v>
      </c>
      <c r="Q3883" s="15" t="s">
        <v>119</v>
      </c>
      <c r="R3883" s="15" t="s">
        <v>20415</v>
      </c>
      <c r="S3883" s="15" t="s">
        <v>20416</v>
      </c>
      <c r="T3883" s="15" t="s">
        <v>308</v>
      </c>
      <c r="U3883" s="15" t="s">
        <v>53</v>
      </c>
      <c r="V3883" s="15" t="s">
        <v>46069</v>
      </c>
      <c r="W3883" s="15" t="s">
        <v>264</v>
      </c>
      <c r="X3883" s="15" t="str">
        <f>_xlfn.XLOOKUP(_LOOKUP[[#This Row],[AdjusterMemberName]],_Adjuster[Adjuster Name],_Adjuster[Email],,0)</f>
        <v>sBonnevie@knightcompany.com</v>
      </c>
      <c r="Y3883" s="15" t="str">
        <f>_xlfn.XLOOKUP(_LOOKUP[[#This Row],[AdjusterMemberName]],_Adjuster[Adjuster Name],_Adjuster[Phone Number],,0)</f>
        <v>323-692-4064</v>
      </c>
      <c r="Z3883" s="15" t="s">
        <v>20417</v>
      </c>
      <c r="AA38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19931 Westerly Dr, Riverside  CA 92508</v>
      </c>
      <c r="AB3883" s="15">
        <v>45145</v>
      </c>
    </row>
    <row r="3884" spans="1:28" x14ac:dyDescent="0.3">
      <c r="A3884" s="14">
        <v>1</v>
      </c>
      <c r="B3884" s="14">
        <v>1</v>
      </c>
      <c r="C3884" s="15" t="s">
        <v>11946</v>
      </c>
      <c r="D3884" s="15" t="s">
        <v>11946</v>
      </c>
      <c r="E3884" s="15">
        <v>45490</v>
      </c>
      <c r="F3884" s="15" t="s">
        <v>11947</v>
      </c>
      <c r="G3884" s="15">
        <v>45370</v>
      </c>
      <c r="H3884" s="15">
        <v>45554</v>
      </c>
      <c r="I3884" s="15" t="s">
        <v>17634</v>
      </c>
      <c r="J3884" s="15" t="s">
        <v>17635</v>
      </c>
      <c r="K3884" s="15" t="s">
        <v>45750</v>
      </c>
      <c r="L3884" s="15" t="s">
        <v>103</v>
      </c>
      <c r="M3884" s="15" t="s">
        <v>1336</v>
      </c>
      <c r="N3884" s="14">
        <v>2011</v>
      </c>
      <c r="O3884" s="15" t="s">
        <v>11950</v>
      </c>
      <c r="P3884" s="15" t="s">
        <v>106</v>
      </c>
      <c r="Q3884" s="15" t="s">
        <v>47019</v>
      </c>
      <c r="R3884" s="15" t="s">
        <v>11951</v>
      </c>
      <c r="S3884" s="15" t="s">
        <v>11952</v>
      </c>
      <c r="T3884" s="15" t="s">
        <v>144</v>
      </c>
      <c r="U3884" s="15" t="s">
        <v>53</v>
      </c>
      <c r="V3884" s="15" t="s">
        <v>45488</v>
      </c>
      <c r="W3884" s="15" t="s">
        <v>3114</v>
      </c>
      <c r="X3884" s="15" t="str">
        <f>_xlfn.XLOOKUP(_LOOKUP[[#This Row],[AdjusterMemberName]],_Adjuster[Adjuster Name],_Adjuster[Email],,0)</f>
        <v>eExmundo@knightcompany.com</v>
      </c>
      <c r="Y3884" s="15" t="str">
        <f>_xlfn.XLOOKUP(_LOOKUP[[#This Row],[AdjusterMemberName]],_Adjuster[Adjuster Name],_Adjuster[Phone Number],,0)</f>
        <v>424-559-5400</v>
      </c>
      <c r="Z3884" s="15" t="s">
        <v>11953</v>
      </c>
      <c r="AA38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392 Capitol Village Cir Apt 392, San Jose  CA 95136</v>
      </c>
      <c r="AB3884" s="15"/>
    </row>
    <row r="3885" spans="1:28" x14ac:dyDescent="0.3">
      <c r="A3885" s="14">
        <v>1</v>
      </c>
      <c r="B3885" s="14">
        <v>1</v>
      </c>
      <c r="C3885" s="15" t="s">
        <v>11115</v>
      </c>
      <c r="D3885" s="15" t="s">
        <v>11115</v>
      </c>
      <c r="E3885" s="15">
        <v>45490</v>
      </c>
      <c r="F3885" s="15" t="s">
        <v>17636</v>
      </c>
      <c r="G3885" s="15">
        <v>45401</v>
      </c>
      <c r="H3885" s="15">
        <v>45584</v>
      </c>
      <c r="I3885" s="15" t="s">
        <v>17637</v>
      </c>
      <c r="J3885" s="15" t="s">
        <v>17638</v>
      </c>
      <c r="K3885" s="15" t="s">
        <v>46619</v>
      </c>
      <c r="L3885" s="15" t="s">
        <v>687</v>
      </c>
      <c r="M3885" s="15" t="s">
        <v>2261</v>
      </c>
      <c r="N3885" s="14">
        <v>2015</v>
      </c>
      <c r="O3885" s="15" t="s">
        <v>17639</v>
      </c>
      <c r="P3885" s="15" t="s">
        <v>106</v>
      </c>
      <c r="Q3885" s="15" t="s">
        <v>47081</v>
      </c>
      <c r="R3885" s="15" t="s">
        <v>11120</v>
      </c>
      <c r="S3885" s="15" t="s">
        <v>11121</v>
      </c>
      <c r="T3885" s="15" t="s">
        <v>971</v>
      </c>
      <c r="U3885" s="15" t="s">
        <v>53</v>
      </c>
      <c r="V3885" s="15" t="s">
        <v>45438</v>
      </c>
      <c r="W3885" s="15" t="s">
        <v>3307</v>
      </c>
      <c r="X3885" s="15" t="e">
        <f>_xlfn.XLOOKUP(_LOOKUP[[#This Row],[AdjusterMemberName]],_Adjuster[Adjuster Name],_Adjuster[Email],,0)</f>
        <v>#N/A</v>
      </c>
      <c r="Y3885" s="15" t="e">
        <f>_xlfn.XLOOKUP(_LOOKUP[[#This Row],[AdjusterMemberName]],_Adjuster[Adjuster Name],_Adjuster[Phone Number],,0)</f>
        <v>#N/A</v>
      </c>
      <c r="Z3885" s="15" t="s">
        <v>17640</v>
      </c>
      <c r="AA38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17629 Nelson Ave, Lake Elsinore  CA 92595</v>
      </c>
      <c r="AB3885" s="15">
        <v>45535</v>
      </c>
    </row>
    <row r="3886" spans="1:28" x14ac:dyDescent="0.3">
      <c r="A3886" s="14">
        <v>1</v>
      </c>
      <c r="B3886" s="14">
        <v>1</v>
      </c>
      <c r="C3886" s="15" t="s">
        <v>17641</v>
      </c>
      <c r="D3886" s="15" t="s">
        <v>17641</v>
      </c>
      <c r="E3886" s="15">
        <v>45490</v>
      </c>
      <c r="F3886" s="15" t="s">
        <v>17642</v>
      </c>
      <c r="G3886" s="15">
        <v>45379</v>
      </c>
      <c r="H3886" s="15">
        <v>45563</v>
      </c>
      <c r="I3886" s="15" t="s">
        <v>17643</v>
      </c>
      <c r="J3886" s="15" t="s">
        <v>17644</v>
      </c>
      <c r="K3886" s="15" t="s">
        <v>45481</v>
      </c>
      <c r="L3886" s="15" t="s">
        <v>419</v>
      </c>
      <c r="M3886" s="15" t="s">
        <v>3196</v>
      </c>
      <c r="N3886" s="14">
        <v>2013</v>
      </c>
      <c r="O3886" s="15" t="s">
        <v>17645</v>
      </c>
      <c r="P3886" s="15" t="s">
        <v>106</v>
      </c>
      <c r="Q3886" s="15" t="s">
        <v>47093</v>
      </c>
      <c r="R3886" s="15" t="s">
        <v>10824</v>
      </c>
      <c r="S3886" s="15" t="s">
        <v>17646</v>
      </c>
      <c r="T3886" s="15" t="s">
        <v>308</v>
      </c>
      <c r="U3886" s="15" t="s">
        <v>53</v>
      </c>
      <c r="V3886" s="15" t="s">
        <v>45690</v>
      </c>
      <c r="W3886" s="15" t="s">
        <v>3114</v>
      </c>
      <c r="X3886" s="15" t="str">
        <f>_xlfn.XLOOKUP(_LOOKUP[[#This Row],[AdjusterMemberName]],_Adjuster[Adjuster Name],_Adjuster[Email],,0)</f>
        <v>eExmundo@knightcompany.com</v>
      </c>
      <c r="Y3886" s="15" t="str">
        <f>_xlfn.XLOOKUP(_LOOKUP[[#This Row],[AdjusterMemberName]],_Adjuster[Adjuster Name],_Adjuster[Phone Number],,0)</f>
        <v>424-559-5400</v>
      </c>
      <c r="Z3886" s="15" t="s">
        <v>17647</v>
      </c>
      <c r="AA38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4655 Minnier Ave Apt 18B, Riverside  CA 92505</v>
      </c>
      <c r="AB3886" s="15"/>
    </row>
    <row r="3887" spans="1:28" x14ac:dyDescent="0.3">
      <c r="A3887" s="14">
        <v>1</v>
      </c>
      <c r="B3887" s="14">
        <v>1</v>
      </c>
      <c r="C3887" s="15" t="s">
        <v>17724</v>
      </c>
      <c r="D3887" s="15" t="s">
        <v>17724</v>
      </c>
      <c r="E3887" s="15">
        <v>45490</v>
      </c>
      <c r="F3887" s="15" t="s">
        <v>17725</v>
      </c>
      <c r="G3887" s="15">
        <v>45388</v>
      </c>
      <c r="H3887" s="15">
        <v>45571</v>
      </c>
      <c r="I3887" s="15" t="s">
        <v>17726</v>
      </c>
      <c r="J3887" s="15" t="s">
        <v>17727</v>
      </c>
      <c r="K3887" s="15" t="s">
        <v>45646</v>
      </c>
      <c r="L3887" s="15" t="s">
        <v>103</v>
      </c>
      <c r="M3887" s="15" t="s">
        <v>3356</v>
      </c>
      <c r="N3887" s="14">
        <v>2020</v>
      </c>
      <c r="O3887" s="15" t="s">
        <v>17728</v>
      </c>
      <c r="P3887" s="15" t="s">
        <v>106</v>
      </c>
      <c r="Q3887" s="15" t="s">
        <v>47006</v>
      </c>
      <c r="R3887" s="15" t="s">
        <v>17729</v>
      </c>
      <c r="S3887" s="15" t="s">
        <v>17730</v>
      </c>
      <c r="T3887" s="15" t="s">
        <v>1067</v>
      </c>
      <c r="U3887" s="15" t="s">
        <v>53</v>
      </c>
      <c r="V3887" s="15" t="s">
        <v>46589</v>
      </c>
      <c r="W3887" s="15" t="s">
        <v>1624</v>
      </c>
      <c r="X3887" s="15" t="e">
        <f>_xlfn.XLOOKUP(_LOOKUP[[#This Row],[AdjusterMemberName]],_Adjuster[Adjuster Name],_Adjuster[Email],,0)</f>
        <v>#N/A</v>
      </c>
      <c r="Y3887" s="15" t="e">
        <f>_xlfn.XLOOKUP(_LOOKUP[[#This Row],[AdjusterMemberName]],_Adjuster[Adjuster Name],_Adjuster[Phone Number],,0)</f>
        <v>#N/A</v>
      </c>
      <c r="Z3887" s="15" t="s">
        <v>17731</v>
      </c>
      <c r="AA38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 Hayward Ave Apt 202, San Mateo  CA 94401</v>
      </c>
      <c r="AB3887" s="15"/>
    </row>
    <row r="3888" spans="1:28" x14ac:dyDescent="0.3">
      <c r="A3888" s="14">
        <v>1</v>
      </c>
      <c r="B3888" s="14">
        <v>1</v>
      </c>
      <c r="C3888" s="15" t="s">
        <v>17964</v>
      </c>
      <c r="D3888" s="15" t="s">
        <v>17964</v>
      </c>
      <c r="E3888" s="15">
        <v>45490</v>
      </c>
      <c r="F3888" s="15" t="s">
        <v>17965</v>
      </c>
      <c r="G3888" s="15">
        <v>45492</v>
      </c>
      <c r="H3888" s="15">
        <v>45676</v>
      </c>
      <c r="I3888" s="15" t="s">
        <v>17966</v>
      </c>
      <c r="J3888" s="15" t="s">
        <v>17967</v>
      </c>
      <c r="K3888" s="15" t="s">
        <v>45332</v>
      </c>
      <c r="L3888" s="15" t="s">
        <v>103</v>
      </c>
      <c r="M3888" s="15" t="s">
        <v>304</v>
      </c>
      <c r="N3888" s="14">
        <v>2020</v>
      </c>
      <c r="O3888" s="15" t="s">
        <v>17968</v>
      </c>
      <c r="P3888" s="15" t="s">
        <v>106</v>
      </c>
      <c r="Q3888" s="15" t="s">
        <v>119</v>
      </c>
      <c r="R3888" s="15" t="s">
        <v>345</v>
      </c>
      <c r="S3888" s="15" t="s">
        <v>17969</v>
      </c>
      <c r="T3888" s="15" t="s">
        <v>17970</v>
      </c>
      <c r="U3888" s="15" t="s">
        <v>53</v>
      </c>
      <c r="V3888" s="15" t="s">
        <v>46614</v>
      </c>
      <c r="W3888" s="15" t="s">
        <v>1889</v>
      </c>
      <c r="X3888" s="15" t="e">
        <f>_xlfn.XLOOKUP(_LOOKUP[[#This Row],[AdjusterMemberName]],_Adjuster[Adjuster Name],_Adjuster[Email],,0)</f>
        <v>#N/A</v>
      </c>
      <c r="Y3888" s="15" t="e">
        <f>_xlfn.XLOOKUP(_LOOKUP[[#This Row],[AdjusterMemberName]],_Adjuster[Adjuster Name],_Adjuster[Phone Number],,0)</f>
        <v>#N/A</v>
      </c>
      <c r="Z3888" s="15" t="s">
        <v>17971</v>
      </c>
      <c r="AA38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13887 Ave 384 Unit 5, Yettem  CA 93670</v>
      </c>
      <c r="AB3888" s="15"/>
    </row>
    <row r="3889" spans="1:28" x14ac:dyDescent="0.3">
      <c r="A3889" s="14">
        <v>1</v>
      </c>
      <c r="B3889" s="14">
        <v>1</v>
      </c>
      <c r="C3889" s="15" t="s">
        <v>18874</v>
      </c>
      <c r="D3889" s="15" t="s">
        <v>18874</v>
      </c>
      <c r="E3889" s="15">
        <v>45490</v>
      </c>
      <c r="F3889" s="15" t="s">
        <v>18875</v>
      </c>
      <c r="G3889" s="15">
        <v>45377</v>
      </c>
      <c r="H3889" s="15">
        <v>45561</v>
      </c>
      <c r="I3889" s="15" t="s">
        <v>18876</v>
      </c>
      <c r="J3889" s="15" t="s">
        <v>18877</v>
      </c>
      <c r="K3889" s="15" t="s">
        <v>45332</v>
      </c>
      <c r="L3889" s="15" t="s">
        <v>103</v>
      </c>
      <c r="M3889" s="15" t="s">
        <v>104</v>
      </c>
      <c r="N3889" s="14">
        <v>2020</v>
      </c>
      <c r="O3889" s="15" t="s">
        <v>18878</v>
      </c>
      <c r="P3889" s="15" t="s">
        <v>106</v>
      </c>
      <c r="Q3889" s="15" t="s">
        <v>47006</v>
      </c>
      <c r="R3889" s="15" t="s">
        <v>14736</v>
      </c>
      <c r="S3889" s="15" t="s">
        <v>18879</v>
      </c>
      <c r="T3889" s="15" t="s">
        <v>122</v>
      </c>
      <c r="U3889" s="15" t="s">
        <v>53</v>
      </c>
      <c r="V3889" s="15" t="s">
        <v>45548</v>
      </c>
      <c r="W3889" s="15" t="s">
        <v>1186</v>
      </c>
      <c r="X3889" s="15" t="str">
        <f>_xlfn.XLOOKUP(_LOOKUP[[#This Row],[AdjusterMemberName]],_Adjuster[Adjuster Name],_Adjuster[Email],,0)</f>
        <v>sAkinleye@knightcompany.com</v>
      </c>
      <c r="Y3889" s="15" t="str">
        <f>_xlfn.XLOOKUP(_LOOKUP[[#This Row],[AdjusterMemberName]],_Adjuster[Adjuster Name],_Adjuster[Phone Number],,0)</f>
        <v>424-559-5280</v>
      </c>
      <c r="Z3889" s="15" t="s">
        <v>18880</v>
      </c>
      <c r="AA38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279 N Cornell St, Hemet  CA 92544</v>
      </c>
      <c r="AB3889" s="15"/>
    </row>
    <row r="3890" spans="1:28" x14ac:dyDescent="0.3">
      <c r="A3890" s="14">
        <v>1</v>
      </c>
      <c r="B3890" s="14">
        <v>0</v>
      </c>
      <c r="C3890" s="15" t="s">
        <v>17578</v>
      </c>
      <c r="D3890" s="15" t="s">
        <v>17579</v>
      </c>
      <c r="E3890" s="15">
        <v>45489</v>
      </c>
      <c r="F3890" s="15" t="s">
        <v>17580</v>
      </c>
      <c r="G3890" s="15">
        <v>45458</v>
      </c>
      <c r="H3890" s="15">
        <v>45641</v>
      </c>
      <c r="I3890" s="15" t="s">
        <v>17581</v>
      </c>
      <c r="J3890" s="15" t="s">
        <v>17582</v>
      </c>
      <c r="K3890" s="15" t="s">
        <v>45663</v>
      </c>
      <c r="L3890" s="15" t="s">
        <v>441</v>
      </c>
      <c r="M3890" s="15" t="s">
        <v>1126</v>
      </c>
      <c r="N3890" s="14">
        <v>2019</v>
      </c>
      <c r="O3890" s="15" t="s">
        <v>17583</v>
      </c>
      <c r="P3890" s="15" t="s">
        <v>106</v>
      </c>
      <c r="Q3890" s="15" t="s">
        <v>47006</v>
      </c>
      <c r="R3890" s="15" t="s">
        <v>17584</v>
      </c>
      <c r="S3890" s="15" t="s">
        <v>17585</v>
      </c>
      <c r="T3890" s="15" t="s">
        <v>1421</v>
      </c>
      <c r="U3890" s="15" t="s">
        <v>53</v>
      </c>
      <c r="V3890" s="15" t="s">
        <v>45546</v>
      </c>
      <c r="W3890" s="15" t="s">
        <v>1889</v>
      </c>
      <c r="X3890" s="15" t="e">
        <f>_xlfn.XLOOKUP(_LOOKUP[[#This Row],[AdjusterMemberName]],_Adjuster[Adjuster Name],_Adjuster[Email],,0)</f>
        <v>#N/A</v>
      </c>
      <c r="Y3890" s="15" t="e">
        <f>_xlfn.XLOOKUP(_LOOKUP[[#This Row],[AdjusterMemberName]],_Adjuster[Adjuster Name],_Adjuster[Phone Number],,0)</f>
        <v>#N/A</v>
      </c>
      <c r="Z3890" s="15" t="s">
        <v>17586</v>
      </c>
      <c r="AA38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4312 Heritage Dr, Modesto  CA 95356</v>
      </c>
      <c r="AB3890" s="15"/>
    </row>
    <row r="3891" spans="1:28" x14ac:dyDescent="0.3">
      <c r="A3891" s="14">
        <v>1</v>
      </c>
      <c r="B3891" s="14">
        <v>1</v>
      </c>
      <c r="C3891" s="15" t="s">
        <v>6272</v>
      </c>
      <c r="D3891" s="15" t="s">
        <v>6272</v>
      </c>
      <c r="E3891" s="15">
        <v>45489</v>
      </c>
      <c r="F3891" s="15" t="s">
        <v>13861</v>
      </c>
      <c r="G3891" s="15">
        <v>45391</v>
      </c>
      <c r="H3891" s="15">
        <v>45574</v>
      </c>
      <c r="I3891" s="15" t="s">
        <v>17587</v>
      </c>
      <c r="J3891" s="15" t="s">
        <v>17588</v>
      </c>
      <c r="K3891" s="15" t="s">
        <v>45329</v>
      </c>
      <c r="L3891" s="15" t="s">
        <v>201</v>
      </c>
      <c r="M3891" s="15" t="s">
        <v>202</v>
      </c>
      <c r="N3891" s="14">
        <v>2010</v>
      </c>
      <c r="O3891" s="15" t="s">
        <v>13863</v>
      </c>
      <c r="P3891" s="15" t="s">
        <v>106</v>
      </c>
      <c r="Q3891" s="15" t="s">
        <v>47061</v>
      </c>
      <c r="R3891" s="15" t="s">
        <v>5236</v>
      </c>
      <c r="S3891" s="15" t="s">
        <v>6277</v>
      </c>
      <c r="T3891" s="15" t="s">
        <v>3331</v>
      </c>
      <c r="U3891" s="15" t="s">
        <v>53</v>
      </c>
      <c r="V3891" s="15" t="s">
        <v>46042</v>
      </c>
      <c r="W3891" s="15" t="s">
        <v>850</v>
      </c>
      <c r="X3891" s="15" t="e">
        <f>_xlfn.XLOOKUP(_LOOKUP[[#This Row],[AdjusterMemberName]],_Adjuster[Adjuster Name],_Adjuster[Email],,0)</f>
        <v>#N/A</v>
      </c>
      <c r="Y3891" s="15" t="e">
        <f>_xlfn.XLOOKUP(_LOOKUP[[#This Row],[AdjusterMemberName]],_Adjuster[Adjuster Name],_Adjuster[Phone Number],,0)</f>
        <v>#N/A</v>
      </c>
      <c r="Z3891" s="15" t="s">
        <v>6278</v>
      </c>
      <c r="AA38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1948 Medoc Cir, San Jacinto  CA 92583</v>
      </c>
      <c r="AB3891" s="15"/>
    </row>
    <row r="3892" spans="1:28" x14ac:dyDescent="0.3">
      <c r="A3892" s="14">
        <v>1</v>
      </c>
      <c r="B3892" s="14">
        <v>1</v>
      </c>
      <c r="C3892" s="15" t="s">
        <v>17589</v>
      </c>
      <c r="D3892" s="15" t="s">
        <v>17589</v>
      </c>
      <c r="E3892" s="15">
        <v>45489</v>
      </c>
      <c r="F3892" s="15" t="s">
        <v>17590</v>
      </c>
      <c r="G3892" s="15">
        <v>45398</v>
      </c>
      <c r="H3892" s="15">
        <v>45581</v>
      </c>
      <c r="I3892" s="15" t="s">
        <v>17591</v>
      </c>
      <c r="J3892" s="15" t="s">
        <v>17592</v>
      </c>
      <c r="K3892" s="15" t="s">
        <v>45369</v>
      </c>
      <c r="L3892" s="15" t="s">
        <v>116</v>
      </c>
      <c r="M3892" s="15" t="s">
        <v>117</v>
      </c>
      <c r="N3892" s="14">
        <v>2017</v>
      </c>
      <c r="O3892" s="15" t="s">
        <v>17593</v>
      </c>
      <c r="P3892" s="15" t="s">
        <v>106</v>
      </c>
      <c r="Q3892" s="15" t="s">
        <v>47081</v>
      </c>
      <c r="R3892" s="15" t="s">
        <v>17594</v>
      </c>
      <c r="S3892" s="15" t="s">
        <v>17595</v>
      </c>
      <c r="T3892" s="15" t="s">
        <v>1483</v>
      </c>
      <c r="U3892" s="15" t="s">
        <v>53</v>
      </c>
      <c r="V3892" s="15" t="s">
        <v>45934</v>
      </c>
      <c r="W3892" s="15" t="s">
        <v>175</v>
      </c>
      <c r="X3892" s="15" t="e">
        <f>_xlfn.XLOOKUP(_LOOKUP[[#This Row],[AdjusterMemberName]],_Adjuster[Adjuster Name],_Adjuster[Email],,0)</f>
        <v>#N/A</v>
      </c>
      <c r="Y3892" s="15" t="e">
        <f>_xlfn.XLOOKUP(_LOOKUP[[#This Row],[AdjusterMemberName]],_Adjuster[Adjuster Name],_Adjuster[Phone Number],,0)</f>
        <v>#N/A</v>
      </c>
      <c r="Z3892" s="15" t="s">
        <v>17596</v>
      </c>
      <c r="AA38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225 Smilax Rd #232, Vista  CA 92083</v>
      </c>
      <c r="AB3892" s="15">
        <v>45527</v>
      </c>
    </row>
    <row r="3893" spans="1:28" x14ac:dyDescent="0.3">
      <c r="A3893" s="14">
        <v>1</v>
      </c>
      <c r="B3893" s="14">
        <v>1</v>
      </c>
      <c r="C3893" s="15" t="s">
        <v>17602</v>
      </c>
      <c r="D3893" s="15" t="s">
        <v>17602</v>
      </c>
      <c r="E3893" s="15">
        <v>45489</v>
      </c>
      <c r="F3893" s="15" t="s">
        <v>17603</v>
      </c>
      <c r="G3893" s="15">
        <v>45444</v>
      </c>
      <c r="H3893" s="15">
        <v>45627</v>
      </c>
      <c r="I3893" s="15" t="s">
        <v>17604</v>
      </c>
      <c r="J3893" s="15" t="s">
        <v>17605</v>
      </c>
      <c r="K3893" s="15" t="s">
        <v>45379</v>
      </c>
      <c r="L3893" s="15" t="s">
        <v>128</v>
      </c>
      <c r="M3893" s="15" t="s">
        <v>129</v>
      </c>
      <c r="N3893" s="14">
        <v>2014</v>
      </c>
      <c r="O3893" s="15" t="s">
        <v>17606</v>
      </c>
      <c r="P3893" s="15" t="s">
        <v>106</v>
      </c>
      <c r="Q3893" s="15" t="s">
        <v>47019</v>
      </c>
      <c r="R3893" s="15" t="s">
        <v>17607</v>
      </c>
      <c r="S3893" s="15" t="s">
        <v>17608</v>
      </c>
      <c r="T3893" s="15" t="s">
        <v>404</v>
      </c>
      <c r="U3893" s="15" t="s">
        <v>53</v>
      </c>
      <c r="V3893" s="15" t="s">
        <v>45417</v>
      </c>
      <c r="W3893" s="15" t="s">
        <v>3307</v>
      </c>
      <c r="X3893" s="15" t="e">
        <f>_xlfn.XLOOKUP(_LOOKUP[[#This Row],[AdjusterMemberName]],_Adjuster[Adjuster Name],_Adjuster[Email],,0)</f>
        <v>#N/A</v>
      </c>
      <c r="Y3893" s="15" t="e">
        <f>_xlfn.XLOOKUP(_LOOKUP[[#This Row],[AdjusterMemberName]],_Adjuster[Adjuster Name],_Adjuster[Phone Number],,0)</f>
        <v>#N/A</v>
      </c>
      <c r="Z3893" s="15" t="s">
        <v>17609</v>
      </c>
      <c r="AA38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3244 E Avenue R14, Palmdale  CA 93550</v>
      </c>
      <c r="AB3893" s="15"/>
    </row>
    <row r="3894" spans="1:28" x14ac:dyDescent="0.3">
      <c r="A3894" s="14">
        <v>1</v>
      </c>
      <c r="B3894" s="14">
        <v>1</v>
      </c>
      <c r="C3894" s="15" t="s">
        <v>17684</v>
      </c>
      <c r="D3894" s="15" t="s">
        <v>17684</v>
      </c>
      <c r="E3894" s="15">
        <v>45489</v>
      </c>
      <c r="F3894" s="15" t="s">
        <v>17685</v>
      </c>
      <c r="G3894" s="15">
        <v>45387</v>
      </c>
      <c r="H3894" s="15">
        <v>45570</v>
      </c>
      <c r="I3894" s="15" t="s">
        <v>17686</v>
      </c>
      <c r="J3894" s="15" t="s">
        <v>17687</v>
      </c>
      <c r="K3894" s="15" t="s">
        <v>46026</v>
      </c>
      <c r="L3894" s="15" t="s">
        <v>139</v>
      </c>
      <c r="M3894" s="15" t="s">
        <v>620</v>
      </c>
      <c r="N3894" s="14">
        <v>2017</v>
      </c>
      <c r="O3894" s="15" t="s">
        <v>17688</v>
      </c>
      <c r="P3894" s="15" t="s">
        <v>106</v>
      </c>
      <c r="Q3894" s="15" t="s">
        <v>47019</v>
      </c>
      <c r="R3894" s="15" t="s">
        <v>17689</v>
      </c>
      <c r="S3894" s="15" t="s">
        <v>17690</v>
      </c>
      <c r="T3894" s="15" t="s">
        <v>424</v>
      </c>
      <c r="U3894" s="15" t="s">
        <v>53</v>
      </c>
      <c r="V3894" s="15" t="s">
        <v>45470</v>
      </c>
      <c r="W3894" s="15" t="s">
        <v>3307</v>
      </c>
      <c r="X3894" s="15" t="e">
        <f>_xlfn.XLOOKUP(_LOOKUP[[#This Row],[AdjusterMemberName]],_Adjuster[Adjuster Name],_Adjuster[Email],,0)</f>
        <v>#N/A</v>
      </c>
      <c r="Y3894" s="15" t="e">
        <f>_xlfn.XLOOKUP(_LOOKUP[[#This Row],[AdjusterMemberName]],_Adjuster[Adjuster Name],_Adjuster[Phone Number],,0)</f>
        <v>#N/A</v>
      </c>
      <c r="Z3894" s="15" t="s">
        <v>17691</v>
      </c>
      <c r="AA38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2710 N State St Apt 19, San Bernardino  CA 92407</v>
      </c>
      <c r="AB3894" s="15"/>
    </row>
    <row r="3895" spans="1:28" x14ac:dyDescent="0.3">
      <c r="A3895" s="14">
        <v>1</v>
      </c>
      <c r="B3895" s="14">
        <v>1</v>
      </c>
      <c r="C3895" s="15" t="s">
        <v>17758</v>
      </c>
      <c r="D3895" s="15" t="s">
        <v>17758</v>
      </c>
      <c r="E3895" s="15">
        <v>45489</v>
      </c>
      <c r="F3895" s="15" t="s">
        <v>17759</v>
      </c>
      <c r="G3895" s="15">
        <v>45465</v>
      </c>
      <c r="H3895" s="15">
        <v>45648</v>
      </c>
      <c r="I3895" s="15" t="s">
        <v>17760</v>
      </c>
      <c r="J3895" s="15" t="s">
        <v>17761</v>
      </c>
      <c r="K3895" s="15" t="s">
        <v>45605</v>
      </c>
      <c r="L3895" s="15" t="s">
        <v>103</v>
      </c>
      <c r="M3895" s="15" t="s">
        <v>160</v>
      </c>
      <c r="N3895" s="14">
        <v>2006</v>
      </c>
      <c r="O3895" s="15" t="s">
        <v>17762</v>
      </c>
      <c r="P3895" s="15" t="s">
        <v>106</v>
      </c>
      <c r="Q3895" s="15" t="s">
        <v>47079</v>
      </c>
      <c r="R3895" s="15" t="s">
        <v>17763</v>
      </c>
      <c r="S3895" s="15" t="s">
        <v>17764</v>
      </c>
      <c r="T3895" s="15" t="s">
        <v>164</v>
      </c>
      <c r="U3895" s="15" t="s">
        <v>53</v>
      </c>
      <c r="V3895" s="15" t="s">
        <v>46039</v>
      </c>
      <c r="W3895" s="15" t="s">
        <v>367</v>
      </c>
      <c r="X3895" s="15" t="str">
        <f>_xlfn.XLOOKUP(_LOOKUP[[#This Row],[AdjusterMemberName]],_Adjuster[Adjuster Name],_Adjuster[Email],,0)</f>
        <v>dHernandez4@knightcompany.com</v>
      </c>
      <c r="Y3895" s="15" t="str">
        <f>_xlfn.XLOOKUP(_LOOKUP[[#This Row],[AdjusterMemberName]],_Adjuster[Adjuster Name],_Adjuster[Phone Number],,0)</f>
        <v>323-315-7819</v>
      </c>
      <c r="Z3895" s="15" t="s">
        <v>17765</v>
      </c>
      <c r="AA38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4682 E Harvard Ave, Fresno  CA 93703</v>
      </c>
      <c r="AB3895" s="15"/>
    </row>
    <row r="3896" spans="1:28" x14ac:dyDescent="0.3">
      <c r="A3896" s="14">
        <v>1</v>
      </c>
      <c r="B3896" s="14">
        <v>1</v>
      </c>
      <c r="C3896" s="15" t="s">
        <v>17859</v>
      </c>
      <c r="D3896" s="15" t="s">
        <v>17859</v>
      </c>
      <c r="E3896" s="15">
        <v>45489</v>
      </c>
      <c r="F3896" s="15" t="s">
        <v>17860</v>
      </c>
      <c r="G3896" s="15">
        <v>45323</v>
      </c>
      <c r="H3896" s="15">
        <v>45505</v>
      </c>
      <c r="I3896" s="15" t="s">
        <v>17861</v>
      </c>
      <c r="J3896" s="15" t="s">
        <v>17862</v>
      </c>
      <c r="K3896" s="15" t="s">
        <v>45444</v>
      </c>
      <c r="L3896" s="15" t="s">
        <v>139</v>
      </c>
      <c r="M3896" s="15" t="s">
        <v>12196</v>
      </c>
      <c r="N3896" s="14">
        <v>2007</v>
      </c>
      <c r="O3896" s="15" t="s">
        <v>17863</v>
      </c>
      <c r="P3896" s="15" t="s">
        <v>106</v>
      </c>
      <c r="Q3896" s="15" t="s">
        <v>47065</v>
      </c>
      <c r="R3896" s="15" t="s">
        <v>17864</v>
      </c>
      <c r="S3896" s="15" t="s">
        <v>17865</v>
      </c>
      <c r="T3896" s="15" t="s">
        <v>174</v>
      </c>
      <c r="U3896" s="15" t="s">
        <v>53</v>
      </c>
      <c r="V3896" s="15" t="s">
        <v>45565</v>
      </c>
      <c r="W3896" s="15" t="s">
        <v>3184</v>
      </c>
      <c r="X3896" s="15" t="str">
        <f>_xlfn.XLOOKUP(_LOOKUP[[#This Row],[AdjusterMemberName]],_Adjuster[Adjuster Name],_Adjuster[Email],,0)</f>
        <v>mQualls@knightcompany.com</v>
      </c>
      <c r="Y3896" s="15" t="str">
        <f>_xlfn.XLOOKUP(_LOOKUP[[#This Row],[AdjusterMemberName]],_Adjuster[Adjuster Name],_Adjuster[Phone Number],,0)</f>
        <v>424-559-5436</v>
      </c>
      <c r="Z3896" s="15" t="s">
        <v>17866</v>
      </c>
      <c r="AA38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333 S Serrano Ave Apt 3, Los Angeles  CA 90020</v>
      </c>
      <c r="AB3896" s="15"/>
    </row>
    <row r="3897" spans="1:28" x14ac:dyDescent="0.3">
      <c r="A3897" s="14">
        <v>1</v>
      </c>
      <c r="B3897" s="14">
        <v>1</v>
      </c>
      <c r="C3897" s="15" t="s">
        <v>18289</v>
      </c>
      <c r="D3897" s="15" t="s">
        <v>18289</v>
      </c>
      <c r="E3897" s="15">
        <v>45489</v>
      </c>
      <c r="F3897" s="15" t="s">
        <v>18290</v>
      </c>
      <c r="G3897" s="15">
        <v>45306</v>
      </c>
      <c r="H3897" s="15">
        <v>45488</v>
      </c>
      <c r="I3897" s="15" t="s">
        <v>18291</v>
      </c>
      <c r="J3897" s="15" t="s">
        <v>18292</v>
      </c>
      <c r="K3897" s="15" t="s">
        <v>45611</v>
      </c>
      <c r="L3897" s="15" t="s">
        <v>201</v>
      </c>
      <c r="M3897" s="15" t="s">
        <v>18293</v>
      </c>
      <c r="N3897" s="14">
        <v>2008</v>
      </c>
      <c r="O3897" s="15" t="s">
        <v>18294</v>
      </c>
      <c r="P3897" s="15" t="s">
        <v>106</v>
      </c>
      <c r="Q3897" s="15" t="s">
        <v>119</v>
      </c>
      <c r="R3897" s="15" t="s">
        <v>82</v>
      </c>
      <c r="S3897" s="15" t="s">
        <v>18295</v>
      </c>
      <c r="T3897" s="15" t="s">
        <v>830</v>
      </c>
      <c r="U3897" s="15" t="s">
        <v>53</v>
      </c>
      <c r="V3897" s="15" t="s">
        <v>46072</v>
      </c>
      <c r="W3897" s="15" t="s">
        <v>367</v>
      </c>
      <c r="X3897" s="15" t="str">
        <f>_xlfn.XLOOKUP(_LOOKUP[[#This Row],[AdjusterMemberName]],_Adjuster[Adjuster Name],_Adjuster[Email],,0)</f>
        <v>dHernandez4@knightcompany.com</v>
      </c>
      <c r="Y3897" s="15" t="str">
        <f>_xlfn.XLOOKUP(_LOOKUP[[#This Row],[AdjusterMemberName]],_Adjuster[Adjuster Name],_Adjuster[Phone Number],,0)</f>
        <v>323-315-7819</v>
      </c>
      <c r="Z3897" s="15" t="s">
        <v>18296</v>
      </c>
      <c r="AA38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1731 100Th Ave, Oakland  CA 94603</v>
      </c>
      <c r="AB3897" s="15"/>
    </row>
    <row r="3898" spans="1:28" x14ac:dyDescent="0.3">
      <c r="A3898" s="14">
        <v>1</v>
      </c>
      <c r="B3898" s="14">
        <v>0</v>
      </c>
      <c r="C3898" s="15" t="s">
        <v>15398</v>
      </c>
      <c r="D3898" s="15" t="s">
        <v>18428</v>
      </c>
      <c r="E3898" s="15">
        <v>45489</v>
      </c>
      <c r="F3898" s="15" t="s">
        <v>18429</v>
      </c>
      <c r="G3898" s="15">
        <v>45462</v>
      </c>
      <c r="H3898" s="15">
        <v>45645</v>
      </c>
      <c r="I3898" s="15" t="s">
        <v>18430</v>
      </c>
      <c r="J3898" s="15" t="s">
        <v>18431</v>
      </c>
      <c r="K3898" s="15" t="s">
        <v>46606</v>
      </c>
      <c r="L3898" s="15" t="s">
        <v>1566</v>
      </c>
      <c r="M3898" s="15" t="s">
        <v>15402</v>
      </c>
      <c r="N3898" s="14">
        <v>2011</v>
      </c>
      <c r="O3898" s="15" t="s">
        <v>15403</v>
      </c>
      <c r="P3898" s="15" t="s">
        <v>106</v>
      </c>
      <c r="Q3898" s="15" t="s">
        <v>47120</v>
      </c>
      <c r="R3898" s="15" t="s">
        <v>15404</v>
      </c>
      <c r="S3898" s="15" t="s">
        <v>18432</v>
      </c>
      <c r="T3898" s="15" t="s">
        <v>15406</v>
      </c>
      <c r="U3898" s="15" t="s">
        <v>53</v>
      </c>
      <c r="V3898" s="15" t="s">
        <v>46466</v>
      </c>
      <c r="W3898" s="15" t="s">
        <v>54</v>
      </c>
      <c r="X3898" s="15" t="str">
        <f>_xlfn.XLOOKUP(_LOOKUP[[#This Row],[AdjusterMemberName]],_Adjuster[Adjuster Name],_Adjuster[Email],,0)</f>
        <v>JRubalcava@knightcompany.com</v>
      </c>
      <c r="Y3898" s="15" t="str">
        <f>_xlfn.XLOOKUP(_LOOKUP[[#This Row],[AdjusterMemberName]],_Adjuster[Adjuster Name],_Adjuster[Phone Number],,0)</f>
        <v>424-559-5420</v>
      </c>
      <c r="Z3898" s="15" t="s">
        <v>15407</v>
      </c>
      <c r="AA38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6347 Mojave Ave, Twentynine Palms  CA 92277</v>
      </c>
      <c r="AB3898" s="15"/>
    </row>
    <row r="3899" spans="1:28" x14ac:dyDescent="0.3">
      <c r="A3899" s="14">
        <v>1</v>
      </c>
      <c r="B3899" s="14">
        <v>1</v>
      </c>
      <c r="C3899" s="15" t="s">
        <v>18577</v>
      </c>
      <c r="D3899" s="15" t="s">
        <v>18578</v>
      </c>
      <c r="E3899" s="15">
        <v>45489</v>
      </c>
      <c r="F3899" s="15" t="s">
        <v>18579</v>
      </c>
      <c r="G3899" s="15">
        <v>45464</v>
      </c>
      <c r="H3899" s="15">
        <v>45647</v>
      </c>
      <c r="I3899" s="15" t="s">
        <v>18580</v>
      </c>
      <c r="J3899" s="15" t="s">
        <v>18581</v>
      </c>
      <c r="K3899" s="15" t="s">
        <v>45506</v>
      </c>
      <c r="L3899" s="15" t="s">
        <v>281</v>
      </c>
      <c r="M3899" s="15" t="s">
        <v>9025</v>
      </c>
      <c r="N3899" s="14">
        <v>2016</v>
      </c>
      <c r="O3899" s="15" t="s">
        <v>18582</v>
      </c>
      <c r="P3899" s="15" t="s">
        <v>106</v>
      </c>
      <c r="Q3899" s="15" t="s">
        <v>47019</v>
      </c>
      <c r="R3899" s="15" t="s">
        <v>18583</v>
      </c>
      <c r="S3899" s="15" t="s">
        <v>18584</v>
      </c>
      <c r="T3899" s="15" t="s">
        <v>174</v>
      </c>
      <c r="U3899" s="15" t="s">
        <v>53</v>
      </c>
      <c r="V3899" s="15" t="s">
        <v>45408</v>
      </c>
      <c r="W3899" s="15" t="s">
        <v>1186</v>
      </c>
      <c r="X3899" s="15" t="str">
        <f>_xlfn.XLOOKUP(_LOOKUP[[#This Row],[AdjusterMemberName]],_Adjuster[Adjuster Name],_Adjuster[Email],,0)</f>
        <v>sAkinleye@knightcompany.com</v>
      </c>
      <c r="Y3899" s="15" t="str">
        <f>_xlfn.XLOOKUP(_LOOKUP[[#This Row],[AdjusterMemberName]],_Adjuster[Adjuster Name],_Adjuster[Phone Number],,0)</f>
        <v>424-559-5280</v>
      </c>
      <c r="Z3899" s="15" t="s">
        <v>18585</v>
      </c>
      <c r="AA38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934 1/4 Centennial St, Los Angeles  CA 90012</v>
      </c>
      <c r="AB3899" s="15">
        <v>45497</v>
      </c>
    </row>
    <row r="3900" spans="1:28" x14ac:dyDescent="0.3">
      <c r="A3900" s="14">
        <v>1</v>
      </c>
      <c r="B3900" s="14">
        <v>1</v>
      </c>
      <c r="C3900" s="15" t="s">
        <v>5247</v>
      </c>
      <c r="D3900" s="15" t="s">
        <v>5247</v>
      </c>
      <c r="E3900" s="15">
        <v>45489</v>
      </c>
      <c r="F3900" s="15" t="s">
        <v>15469</v>
      </c>
      <c r="G3900" s="15">
        <v>45310</v>
      </c>
      <c r="H3900" s="15">
        <v>45492</v>
      </c>
      <c r="I3900" s="15" t="s">
        <v>18840</v>
      </c>
      <c r="J3900" s="15" t="s">
        <v>18841</v>
      </c>
      <c r="K3900" s="15" t="s">
        <v>46595</v>
      </c>
      <c r="L3900" s="15" t="s">
        <v>139</v>
      </c>
      <c r="M3900" s="15" t="s">
        <v>249</v>
      </c>
      <c r="N3900" s="14">
        <v>2011</v>
      </c>
      <c r="O3900" s="15" t="s">
        <v>5251</v>
      </c>
      <c r="P3900" s="15" t="s">
        <v>81</v>
      </c>
      <c r="Q3900" s="15" t="s">
        <v>47019</v>
      </c>
      <c r="R3900" s="15" t="s">
        <v>5252</v>
      </c>
      <c r="S3900" s="15" t="s">
        <v>5253</v>
      </c>
      <c r="T3900" s="15" t="s">
        <v>174</v>
      </c>
      <c r="U3900" s="15" t="s">
        <v>53</v>
      </c>
      <c r="V3900" s="15" t="s">
        <v>45415</v>
      </c>
      <c r="W3900" s="15" t="s">
        <v>367</v>
      </c>
      <c r="X3900" s="15" t="str">
        <f>_xlfn.XLOOKUP(_LOOKUP[[#This Row],[AdjusterMemberName]],_Adjuster[Adjuster Name],_Adjuster[Email],,0)</f>
        <v>dHernandez4@knightcompany.com</v>
      </c>
      <c r="Y3900" s="15" t="str">
        <f>_xlfn.XLOOKUP(_LOOKUP[[#This Row],[AdjusterMemberName]],_Adjuster[Adjuster Name],_Adjuster[Phone Number],,0)</f>
        <v>323-315-7819</v>
      </c>
      <c r="Z3900" s="15" t="s">
        <v>5254</v>
      </c>
      <c r="AA39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1357 W 20Th St , Los Angeles  CA 90007</v>
      </c>
      <c r="AB3900" s="15"/>
    </row>
    <row r="3901" spans="1:28" x14ac:dyDescent="0.3">
      <c r="A3901" s="14">
        <v>1</v>
      </c>
      <c r="B3901" s="14">
        <v>1</v>
      </c>
      <c r="C3901" s="15" t="s">
        <v>19415</v>
      </c>
      <c r="D3901" s="15" t="s">
        <v>19415</v>
      </c>
      <c r="E3901" s="15">
        <v>45489</v>
      </c>
      <c r="F3901" s="15" t="s">
        <v>19416</v>
      </c>
      <c r="G3901" s="15">
        <v>45391</v>
      </c>
      <c r="H3901" s="15">
        <v>45574</v>
      </c>
      <c r="I3901" s="15" t="s">
        <v>19417</v>
      </c>
      <c r="J3901" s="15" t="s">
        <v>19418</v>
      </c>
      <c r="K3901" s="15" t="s">
        <v>45341</v>
      </c>
      <c r="L3901" s="15" t="s">
        <v>314</v>
      </c>
      <c r="M3901" s="15" t="s">
        <v>1409</v>
      </c>
      <c r="N3901" s="14">
        <v>2016</v>
      </c>
      <c r="O3901" s="15" t="s">
        <v>19419</v>
      </c>
      <c r="P3901" s="15" t="s">
        <v>106</v>
      </c>
      <c r="Q3901" s="15" t="s">
        <v>47065</v>
      </c>
      <c r="R3901" s="15" t="s">
        <v>19420</v>
      </c>
      <c r="S3901" s="15" t="s">
        <v>19421</v>
      </c>
      <c r="T3901" s="15" t="s">
        <v>5790</v>
      </c>
      <c r="U3901" s="15" t="s">
        <v>53</v>
      </c>
      <c r="V3901" s="15" t="s">
        <v>45617</v>
      </c>
      <c r="W3901" s="15" t="s">
        <v>1357</v>
      </c>
      <c r="X3901" s="15" t="str">
        <f>_xlfn.XLOOKUP(_LOOKUP[[#This Row],[AdjusterMemberName]],_Adjuster[Adjuster Name],_Adjuster[Email],,0)</f>
        <v>jRivera1@knightcompany.com</v>
      </c>
      <c r="Y3901" s="15" t="str">
        <f>_xlfn.XLOOKUP(_LOOKUP[[#This Row],[AdjusterMemberName]],_Adjuster[Adjuster Name],_Adjuster[Phone Number],,0)</f>
        <v>424-559-5239</v>
      </c>
      <c r="Z3901" s="15" t="s">
        <v>19422</v>
      </c>
      <c r="AA39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12862 Pearce St, Garden Grove  CA 92843</v>
      </c>
      <c r="AB3901" s="15"/>
    </row>
    <row r="3902" spans="1:28" x14ac:dyDescent="0.3">
      <c r="A3902" s="14">
        <v>1</v>
      </c>
      <c r="B3902" s="14">
        <v>1</v>
      </c>
      <c r="C3902" s="15" t="s">
        <v>17684</v>
      </c>
      <c r="D3902" s="15" t="s">
        <v>17684</v>
      </c>
      <c r="E3902" s="15">
        <v>45489</v>
      </c>
      <c r="F3902" s="15" t="s">
        <v>17685</v>
      </c>
      <c r="G3902" s="15">
        <v>45387</v>
      </c>
      <c r="H3902" s="15">
        <v>45570</v>
      </c>
      <c r="I3902" s="15" t="s">
        <v>28276</v>
      </c>
      <c r="J3902" s="15" t="s">
        <v>28277</v>
      </c>
      <c r="K3902" s="15" t="s">
        <v>45354</v>
      </c>
      <c r="L3902" s="15" t="s">
        <v>139</v>
      </c>
      <c r="M3902" s="15" t="s">
        <v>620</v>
      </c>
      <c r="N3902" s="14">
        <v>2017</v>
      </c>
      <c r="O3902" s="15" t="s">
        <v>17688</v>
      </c>
      <c r="P3902" s="15" t="s">
        <v>81</v>
      </c>
      <c r="Q3902" s="15" t="s">
        <v>47019</v>
      </c>
      <c r="R3902" s="15" t="s">
        <v>17689</v>
      </c>
      <c r="S3902" s="15" t="s">
        <v>17690</v>
      </c>
      <c r="T3902" s="15" t="s">
        <v>424</v>
      </c>
      <c r="U3902" s="15" t="s">
        <v>53</v>
      </c>
      <c r="V3902" s="15" t="s">
        <v>45470</v>
      </c>
      <c r="W3902" s="15" t="s">
        <v>1658</v>
      </c>
      <c r="X3902" s="15" t="str">
        <f>_xlfn.XLOOKUP(_LOOKUP[[#This Row],[AdjusterMemberName]],_Adjuster[Adjuster Name],_Adjuster[Email],,0)</f>
        <v>RDavila@knightcompany.com</v>
      </c>
      <c r="Y3902" s="15" t="str">
        <f>_xlfn.XLOOKUP(_LOOKUP[[#This Row],[AdjusterMemberName]],_Adjuster[Adjuster Name],_Adjuster[Phone Number],,0)</f>
        <v>424-559-5663</v>
      </c>
      <c r="Z3902" s="15" t="s">
        <v>17691</v>
      </c>
      <c r="AA39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2710 N State St Apt 19, San Bernardino  CA 92407</v>
      </c>
      <c r="AB3902" s="15"/>
    </row>
    <row r="3903" spans="1:28" x14ac:dyDescent="0.3">
      <c r="A3903" s="14">
        <v>1</v>
      </c>
      <c r="B3903" s="14">
        <v>1</v>
      </c>
      <c r="C3903" s="15" t="s">
        <v>17485</v>
      </c>
      <c r="D3903" s="15" t="s">
        <v>17485</v>
      </c>
      <c r="E3903" s="15">
        <v>45488</v>
      </c>
      <c r="F3903" s="15" t="s">
        <v>17486</v>
      </c>
      <c r="G3903" s="15">
        <v>45481</v>
      </c>
      <c r="H3903" s="15">
        <v>45665</v>
      </c>
      <c r="I3903" s="15" t="s">
        <v>17487</v>
      </c>
      <c r="J3903" s="15" t="s">
        <v>17488</v>
      </c>
      <c r="K3903" s="15" t="s">
        <v>45434</v>
      </c>
      <c r="L3903" s="15" t="s">
        <v>128</v>
      </c>
      <c r="M3903" s="15" t="s">
        <v>129</v>
      </c>
      <c r="N3903" s="14">
        <v>2018</v>
      </c>
      <c r="O3903" s="15" t="s">
        <v>17489</v>
      </c>
      <c r="P3903" s="15" t="s">
        <v>106</v>
      </c>
      <c r="Q3903" s="15" t="s">
        <v>47019</v>
      </c>
      <c r="R3903" s="15" t="s">
        <v>120</v>
      </c>
      <c r="S3903" s="15" t="s">
        <v>17490</v>
      </c>
      <c r="T3903" s="15" t="s">
        <v>122</v>
      </c>
      <c r="U3903" s="15" t="s">
        <v>53</v>
      </c>
      <c r="V3903" s="15" t="s">
        <v>45548</v>
      </c>
      <c r="W3903" s="15" t="s">
        <v>367</v>
      </c>
      <c r="X3903" s="15" t="str">
        <f>_xlfn.XLOOKUP(_LOOKUP[[#This Row],[AdjusterMemberName]],_Adjuster[Adjuster Name],_Adjuster[Email],,0)</f>
        <v>dHernandez4@knightcompany.com</v>
      </c>
      <c r="Y3903" s="15" t="str">
        <f>_xlfn.XLOOKUP(_LOOKUP[[#This Row],[AdjusterMemberName]],_Adjuster[Adjuster Name],_Adjuster[Phone Number],,0)</f>
        <v>323-315-7819</v>
      </c>
      <c r="Z3903" s="15" t="s">
        <v>17491</v>
      </c>
      <c r="AA39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26431 Rim Rd, Hemet  CA 92544</v>
      </c>
      <c r="AB3903" s="15"/>
    </row>
    <row r="3904" spans="1:28" x14ac:dyDescent="0.3">
      <c r="A3904" s="14">
        <v>1</v>
      </c>
      <c r="B3904" s="14">
        <v>1</v>
      </c>
      <c r="C3904" s="15" t="s">
        <v>16223</v>
      </c>
      <c r="D3904" s="15" t="s">
        <v>16223</v>
      </c>
      <c r="E3904" s="15">
        <v>45488</v>
      </c>
      <c r="F3904" s="15" t="s">
        <v>16224</v>
      </c>
      <c r="G3904" s="15">
        <v>45356</v>
      </c>
      <c r="H3904" s="15">
        <v>45540</v>
      </c>
      <c r="I3904" s="15" t="s">
        <v>17507</v>
      </c>
      <c r="J3904" s="15" t="s">
        <v>17508</v>
      </c>
      <c r="K3904" s="15" t="s">
        <v>45890</v>
      </c>
      <c r="L3904" s="15" t="s">
        <v>314</v>
      </c>
      <c r="M3904" s="15" t="s">
        <v>3946</v>
      </c>
      <c r="N3904" s="14">
        <v>2013</v>
      </c>
      <c r="O3904" s="15" t="s">
        <v>17509</v>
      </c>
      <c r="P3904" s="15" t="s">
        <v>106</v>
      </c>
      <c r="Q3904" s="15" t="s">
        <v>47006</v>
      </c>
      <c r="R3904" s="15" t="s">
        <v>17510</v>
      </c>
      <c r="S3904" s="15" t="s">
        <v>17511</v>
      </c>
      <c r="T3904" s="15" t="s">
        <v>17512</v>
      </c>
      <c r="U3904" s="15" t="s">
        <v>53</v>
      </c>
      <c r="V3904" s="15" t="s">
        <v>46622</v>
      </c>
      <c r="W3904" s="15" t="s">
        <v>3184</v>
      </c>
      <c r="X3904" s="15" t="str">
        <f>_xlfn.XLOOKUP(_LOOKUP[[#This Row],[AdjusterMemberName]],_Adjuster[Adjuster Name],_Adjuster[Email],,0)</f>
        <v>mQualls@knightcompany.com</v>
      </c>
      <c r="Y3904" s="15" t="str">
        <f>_xlfn.XLOOKUP(_LOOKUP[[#This Row],[AdjusterMemberName]],_Adjuster[Adjuster Name],_Adjuster[Phone Number],,0)</f>
        <v>424-559-5436</v>
      </c>
      <c r="Z3904" s="15" t="s">
        <v>17513</v>
      </c>
      <c r="AA39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4424 8Mile, Camino  CA 95709</v>
      </c>
      <c r="AB3904" s="15"/>
    </row>
    <row r="3905" spans="1:28" x14ac:dyDescent="0.3">
      <c r="A3905" s="14">
        <v>1</v>
      </c>
      <c r="B3905" s="14">
        <v>1</v>
      </c>
      <c r="C3905" s="15" t="s">
        <v>17514</v>
      </c>
      <c r="D3905" s="15" t="s">
        <v>17514</v>
      </c>
      <c r="E3905" s="15">
        <v>45488</v>
      </c>
      <c r="F3905" s="15" t="s">
        <v>17515</v>
      </c>
      <c r="G3905" s="15">
        <v>45336</v>
      </c>
      <c r="H3905" s="15">
        <v>45518</v>
      </c>
      <c r="I3905" s="15" t="s">
        <v>17516</v>
      </c>
      <c r="J3905" s="15" t="s">
        <v>17517</v>
      </c>
      <c r="K3905" s="15" t="s">
        <v>45604</v>
      </c>
      <c r="L3905" s="15" t="s">
        <v>139</v>
      </c>
      <c r="M3905" s="15" t="s">
        <v>697</v>
      </c>
      <c r="N3905" s="14">
        <v>2015</v>
      </c>
      <c r="O3905" s="15" t="s">
        <v>17518</v>
      </c>
      <c r="P3905" s="15" t="s">
        <v>106</v>
      </c>
      <c r="Q3905" s="15" t="s">
        <v>47128</v>
      </c>
      <c r="R3905" s="15" t="s">
        <v>325</v>
      </c>
      <c r="S3905" s="15" t="s">
        <v>17519</v>
      </c>
      <c r="T3905" s="15" t="s">
        <v>1366</v>
      </c>
      <c r="U3905" s="15" t="s">
        <v>53</v>
      </c>
      <c r="V3905" s="15" t="s">
        <v>45671</v>
      </c>
      <c r="W3905" s="15" t="s">
        <v>1186</v>
      </c>
      <c r="X3905" s="15" t="str">
        <f>_xlfn.XLOOKUP(_LOOKUP[[#This Row],[AdjusterMemberName]],_Adjuster[Adjuster Name],_Adjuster[Email],,0)</f>
        <v>sAkinleye@knightcompany.com</v>
      </c>
      <c r="Y3905" s="15" t="str">
        <f>_xlfn.XLOOKUP(_LOOKUP[[#This Row],[AdjusterMemberName]],_Adjuster[Adjuster Name],_Adjuster[Phone Number],,0)</f>
        <v>424-559-5280</v>
      </c>
      <c r="Z3905" s="15" t="s">
        <v>17520</v>
      </c>
      <c r="AA39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908 Corona Ave, Corona  CA 92879</v>
      </c>
      <c r="AB3905" s="15"/>
    </row>
    <row r="3906" spans="1:28" x14ac:dyDescent="0.3">
      <c r="A3906" s="14">
        <v>1</v>
      </c>
      <c r="B3906" s="14">
        <v>1</v>
      </c>
      <c r="C3906" s="15" t="s">
        <v>17531</v>
      </c>
      <c r="D3906" s="15" t="s">
        <v>17532</v>
      </c>
      <c r="E3906" s="15">
        <v>45488</v>
      </c>
      <c r="F3906" s="15" t="s">
        <v>17533</v>
      </c>
      <c r="G3906" s="15">
        <v>45316</v>
      </c>
      <c r="H3906" s="15">
        <v>45498</v>
      </c>
      <c r="I3906" s="15" t="s">
        <v>17534</v>
      </c>
      <c r="J3906" s="15" t="s">
        <v>17535</v>
      </c>
      <c r="K3906" s="15" t="s">
        <v>45334</v>
      </c>
      <c r="L3906" s="15" t="s">
        <v>103</v>
      </c>
      <c r="M3906" s="15" t="s">
        <v>890</v>
      </c>
      <c r="N3906" s="14">
        <v>2015</v>
      </c>
      <c r="O3906" s="15" t="s">
        <v>17536</v>
      </c>
      <c r="P3906" s="15" t="s">
        <v>106</v>
      </c>
      <c r="Q3906" s="15" t="s">
        <v>47019</v>
      </c>
      <c r="R3906" s="15" t="s">
        <v>17537</v>
      </c>
      <c r="S3906" s="15" t="s">
        <v>17538</v>
      </c>
      <c r="T3906" s="15" t="s">
        <v>174</v>
      </c>
      <c r="U3906" s="15" t="s">
        <v>53</v>
      </c>
      <c r="V3906" s="15" t="s">
        <v>45367</v>
      </c>
      <c r="W3906" s="15" t="s">
        <v>1186</v>
      </c>
      <c r="X3906" s="15" t="str">
        <f>_xlfn.XLOOKUP(_LOOKUP[[#This Row],[AdjusterMemberName]],_Adjuster[Adjuster Name],_Adjuster[Email],,0)</f>
        <v>sAkinleye@knightcompany.com</v>
      </c>
      <c r="Y3906" s="15" t="str">
        <f>_xlfn.XLOOKUP(_LOOKUP[[#This Row],[AdjusterMemberName]],_Adjuster[Adjuster Name],_Adjuster[Phone Number],,0)</f>
        <v>424-559-5280</v>
      </c>
      <c r="Z3906" s="15" t="s">
        <v>17539</v>
      </c>
      <c r="AA39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705 E 41St St Apt 2, Los Angeles  CA 90011</v>
      </c>
      <c r="AB3906" s="15"/>
    </row>
    <row r="3907" spans="1:28" x14ac:dyDescent="0.3">
      <c r="A3907" s="14">
        <v>1</v>
      </c>
      <c r="B3907" s="14">
        <v>1</v>
      </c>
      <c r="C3907" s="15" t="s">
        <v>17610</v>
      </c>
      <c r="D3907" s="15" t="s">
        <v>17610</v>
      </c>
      <c r="E3907" s="15">
        <v>45488</v>
      </c>
      <c r="F3907" s="15" t="s">
        <v>17611</v>
      </c>
      <c r="G3907" s="15">
        <v>45381</v>
      </c>
      <c r="H3907" s="15">
        <v>45565</v>
      </c>
      <c r="I3907" s="15" t="s">
        <v>17612</v>
      </c>
      <c r="J3907" s="15" t="s">
        <v>17613</v>
      </c>
      <c r="K3907" s="15" t="s">
        <v>45332</v>
      </c>
      <c r="L3907" s="15" t="s">
        <v>25</v>
      </c>
      <c r="M3907" s="15" t="s">
        <v>3418</v>
      </c>
      <c r="N3907" s="14">
        <v>2014</v>
      </c>
      <c r="O3907" s="15" t="s">
        <v>17614</v>
      </c>
      <c r="P3907" s="15" t="s">
        <v>106</v>
      </c>
      <c r="Q3907" s="15" t="s">
        <v>47019</v>
      </c>
      <c r="R3907" s="15" t="s">
        <v>204</v>
      </c>
      <c r="S3907" s="15" t="s">
        <v>17615</v>
      </c>
      <c r="T3907" s="15" t="s">
        <v>572</v>
      </c>
      <c r="U3907" s="15" t="s">
        <v>53</v>
      </c>
      <c r="V3907" s="15" t="s">
        <v>45492</v>
      </c>
      <c r="W3907" s="15" t="s">
        <v>367</v>
      </c>
      <c r="X3907" s="15" t="str">
        <f>_xlfn.XLOOKUP(_LOOKUP[[#This Row],[AdjusterMemberName]],_Adjuster[Adjuster Name],_Adjuster[Email],,0)</f>
        <v>dHernandez4@knightcompany.com</v>
      </c>
      <c r="Y3907" s="15" t="str">
        <f>_xlfn.XLOOKUP(_LOOKUP[[#This Row],[AdjusterMemberName]],_Adjuster[Adjuster Name],_Adjuster[Phone Number],,0)</f>
        <v>323-315-7819</v>
      </c>
      <c r="Z3907" s="15" t="s">
        <v>17616</v>
      </c>
      <c r="AA39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215 Belize Dr, Bakersfield  CA 93307</v>
      </c>
      <c r="AB3907" s="15"/>
    </row>
    <row r="3908" spans="1:28" x14ac:dyDescent="0.3">
      <c r="A3908" s="14">
        <v>1</v>
      </c>
      <c r="B3908" s="14">
        <v>1</v>
      </c>
      <c r="C3908" s="15" t="s">
        <v>17823</v>
      </c>
      <c r="D3908" s="15" t="s">
        <v>17824</v>
      </c>
      <c r="E3908" s="15">
        <v>45488</v>
      </c>
      <c r="F3908" s="15" t="s">
        <v>17825</v>
      </c>
      <c r="G3908" s="15">
        <v>45357</v>
      </c>
      <c r="H3908" s="15">
        <v>45541</v>
      </c>
      <c r="I3908" s="15" t="s">
        <v>17826</v>
      </c>
      <c r="J3908" s="15" t="s">
        <v>17827</v>
      </c>
      <c r="K3908" s="15" t="s">
        <v>45416</v>
      </c>
      <c r="L3908" s="15" t="s">
        <v>150</v>
      </c>
      <c r="M3908" s="15" t="s">
        <v>7286</v>
      </c>
      <c r="N3908" s="14">
        <v>2015</v>
      </c>
      <c r="O3908" s="15" t="s">
        <v>17828</v>
      </c>
      <c r="P3908" s="15" t="s">
        <v>106</v>
      </c>
      <c r="Q3908" s="15" t="s">
        <v>47006</v>
      </c>
      <c r="R3908" s="15" t="s">
        <v>17829</v>
      </c>
      <c r="S3908" s="15" t="s">
        <v>17830</v>
      </c>
      <c r="T3908" s="15" t="s">
        <v>530</v>
      </c>
      <c r="U3908" s="15" t="s">
        <v>53</v>
      </c>
      <c r="V3908" s="15" t="s">
        <v>45462</v>
      </c>
      <c r="W3908" s="15" t="s">
        <v>3307</v>
      </c>
      <c r="X3908" s="15" t="e">
        <f>_xlfn.XLOOKUP(_LOOKUP[[#This Row],[AdjusterMemberName]],_Adjuster[Adjuster Name],_Adjuster[Email],,0)</f>
        <v>#N/A</v>
      </c>
      <c r="Y3908" s="15" t="e">
        <f>_xlfn.XLOOKUP(_LOOKUP[[#This Row],[AdjusterMemberName]],_Adjuster[Adjuster Name],_Adjuster[Phone Number],,0)</f>
        <v>#N/A</v>
      </c>
      <c r="Z3908" s="15" t="s">
        <v>17831</v>
      </c>
      <c r="AA39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14839 Ann Dr, Victorville  CA 92394</v>
      </c>
      <c r="AB3908" s="15"/>
    </row>
    <row r="3909" spans="1:28" x14ac:dyDescent="0.3">
      <c r="A3909" s="14">
        <v>1</v>
      </c>
      <c r="B3909" s="14">
        <v>1</v>
      </c>
      <c r="C3909" s="15" t="s">
        <v>18266</v>
      </c>
      <c r="D3909" s="15" t="s">
        <v>18266</v>
      </c>
      <c r="E3909" s="15">
        <v>45488</v>
      </c>
      <c r="F3909" s="15" t="s">
        <v>18267</v>
      </c>
      <c r="G3909" s="15">
        <v>45488</v>
      </c>
      <c r="H3909" s="15">
        <v>45672</v>
      </c>
      <c r="I3909" s="15" t="s">
        <v>18268</v>
      </c>
      <c r="J3909" s="15" t="s">
        <v>18269</v>
      </c>
      <c r="K3909" s="15" t="s">
        <v>46267</v>
      </c>
      <c r="L3909" s="15" t="s">
        <v>139</v>
      </c>
      <c r="M3909" s="15" t="s">
        <v>797</v>
      </c>
      <c r="N3909" s="14">
        <v>2017</v>
      </c>
      <c r="O3909" s="15" t="s">
        <v>18270</v>
      </c>
      <c r="P3909" s="15" t="s">
        <v>106</v>
      </c>
      <c r="Q3909" s="15" t="s">
        <v>47019</v>
      </c>
      <c r="R3909" s="15" t="s">
        <v>82</v>
      </c>
      <c r="S3909" s="15" t="s">
        <v>18271</v>
      </c>
      <c r="T3909" s="15" t="s">
        <v>308</v>
      </c>
      <c r="U3909" s="15" t="s">
        <v>53</v>
      </c>
      <c r="V3909" s="15" t="s">
        <v>45530</v>
      </c>
      <c r="W3909" s="15" t="s">
        <v>3307</v>
      </c>
      <c r="X3909" s="15" t="e">
        <f>_xlfn.XLOOKUP(_LOOKUP[[#This Row],[AdjusterMemberName]],_Adjuster[Adjuster Name],_Adjuster[Email],,0)</f>
        <v>#N/A</v>
      </c>
      <c r="Y3909" s="15" t="e">
        <f>_xlfn.XLOOKUP(_LOOKUP[[#This Row],[AdjusterMemberName]],_Adjuster[Adjuster Name],_Adjuster[Phone Number],,0)</f>
        <v>#N/A</v>
      </c>
      <c r="Z3909" s="15" t="s">
        <v>18272</v>
      </c>
      <c r="AA39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8008 Magnolia Ave Apt 38, Riverside  CA 92504</v>
      </c>
      <c r="AB3909" s="15"/>
    </row>
    <row r="3910" spans="1:28" x14ac:dyDescent="0.3">
      <c r="A3910" s="14">
        <v>1</v>
      </c>
      <c r="B3910" s="14">
        <v>0</v>
      </c>
      <c r="C3910" s="15" t="s">
        <v>22498</v>
      </c>
      <c r="D3910" s="15" t="s">
        <v>22499</v>
      </c>
      <c r="E3910" s="15">
        <v>45488</v>
      </c>
      <c r="F3910" s="15" t="s">
        <v>22500</v>
      </c>
      <c r="G3910" s="15">
        <v>45390</v>
      </c>
      <c r="H3910" s="15">
        <v>45573</v>
      </c>
      <c r="I3910" s="15" t="s">
        <v>22501</v>
      </c>
      <c r="J3910" s="15" t="s">
        <v>22502</v>
      </c>
      <c r="K3910" s="15" t="s">
        <v>45752</v>
      </c>
      <c r="L3910" s="15" t="s">
        <v>314</v>
      </c>
      <c r="M3910" s="15" t="s">
        <v>1409</v>
      </c>
      <c r="N3910" s="14">
        <v>2009</v>
      </c>
      <c r="O3910" s="15" t="s">
        <v>22503</v>
      </c>
      <c r="P3910" s="15" t="s">
        <v>106</v>
      </c>
      <c r="Q3910" s="15" t="s">
        <v>47061</v>
      </c>
      <c r="R3910" s="15" t="s">
        <v>2137</v>
      </c>
      <c r="S3910" s="15" t="s">
        <v>22504</v>
      </c>
      <c r="T3910" s="15" t="s">
        <v>308</v>
      </c>
      <c r="U3910" s="15" t="s">
        <v>53</v>
      </c>
      <c r="V3910" s="15" t="s">
        <v>45690</v>
      </c>
      <c r="W3910" s="15" t="s">
        <v>3184</v>
      </c>
      <c r="X3910" s="15" t="str">
        <f>_xlfn.XLOOKUP(_LOOKUP[[#This Row],[AdjusterMemberName]],_Adjuster[Adjuster Name],_Adjuster[Email],,0)</f>
        <v>mQualls@knightcompany.com</v>
      </c>
      <c r="Y3910" s="15" t="str">
        <f>_xlfn.XLOOKUP(_LOOKUP[[#This Row],[AdjusterMemberName]],_Adjuster[Adjuster Name],_Adjuster[Phone Number],,0)</f>
        <v>424-559-5436</v>
      </c>
      <c r="Z3910" s="15" t="s">
        <v>22505</v>
      </c>
      <c r="AA39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4631 Hedrick Ave Apt 206, Riverside  CA 92505</v>
      </c>
      <c r="AB3910" s="15"/>
    </row>
    <row r="3911" spans="1:28" x14ac:dyDescent="0.3">
      <c r="A3911" s="14">
        <v>1</v>
      </c>
      <c r="B3911" s="14">
        <v>1</v>
      </c>
      <c r="C3911" s="15" t="s">
        <v>17570</v>
      </c>
      <c r="D3911" s="15" t="s">
        <v>17570</v>
      </c>
      <c r="E3911" s="15">
        <v>45487</v>
      </c>
      <c r="F3911" s="15" t="s">
        <v>17571</v>
      </c>
      <c r="G3911" s="15">
        <v>45360</v>
      </c>
      <c r="H3911" s="15">
        <v>45544</v>
      </c>
      <c r="I3911" s="15" t="s">
        <v>17572</v>
      </c>
      <c r="J3911" s="15" t="s">
        <v>17573</v>
      </c>
      <c r="K3911" s="15" t="s">
        <v>45663</v>
      </c>
      <c r="L3911" s="15" t="s">
        <v>128</v>
      </c>
      <c r="M3911" s="15" t="s">
        <v>170</v>
      </c>
      <c r="N3911" s="14">
        <v>2003</v>
      </c>
      <c r="O3911" s="15" t="s">
        <v>17574</v>
      </c>
      <c r="P3911" s="15" t="s">
        <v>106</v>
      </c>
      <c r="Q3911" s="15" t="s">
        <v>47065</v>
      </c>
      <c r="R3911" s="15" t="s">
        <v>17575</v>
      </c>
      <c r="S3911" s="15" t="s">
        <v>17576</v>
      </c>
      <c r="T3911" s="15" t="s">
        <v>174</v>
      </c>
      <c r="U3911" s="15" t="s">
        <v>53</v>
      </c>
      <c r="V3911" s="15" t="s">
        <v>45662</v>
      </c>
      <c r="W3911" s="15" t="s">
        <v>3184</v>
      </c>
      <c r="X3911" s="15" t="str">
        <f>_xlfn.XLOOKUP(_LOOKUP[[#This Row],[AdjusterMemberName]],_Adjuster[Adjuster Name],_Adjuster[Email],,0)</f>
        <v>mQualls@knightcompany.com</v>
      </c>
      <c r="Y3911" s="15" t="str">
        <f>_xlfn.XLOOKUP(_LOOKUP[[#This Row],[AdjusterMemberName]],_Adjuster[Adjuster Name],_Adjuster[Phone Number],,0)</f>
        <v>424-559-5436</v>
      </c>
      <c r="Z3911" s="15" t="s">
        <v>17577</v>
      </c>
      <c r="AA39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3000 Sussex Ln, Los Angeles  CA 90023</v>
      </c>
      <c r="AB3911" s="15"/>
    </row>
    <row r="3912" spans="1:28" x14ac:dyDescent="0.3">
      <c r="A3912" s="14">
        <v>1</v>
      </c>
      <c r="B3912" s="14">
        <v>1</v>
      </c>
      <c r="C3912" s="15" t="s">
        <v>17717</v>
      </c>
      <c r="D3912" s="15" t="s">
        <v>17717</v>
      </c>
      <c r="E3912" s="15">
        <v>45487</v>
      </c>
      <c r="F3912" s="15" t="s">
        <v>17718</v>
      </c>
      <c r="G3912" s="15">
        <v>45378</v>
      </c>
      <c r="H3912" s="15">
        <v>45562</v>
      </c>
      <c r="I3912" s="15" t="s">
        <v>17719</v>
      </c>
      <c r="J3912" s="15" t="s">
        <v>11473</v>
      </c>
      <c r="K3912" s="15" t="s">
        <v>45332</v>
      </c>
      <c r="L3912" s="15" t="s">
        <v>139</v>
      </c>
      <c r="M3912" s="15" t="s">
        <v>697</v>
      </c>
      <c r="N3912" s="14">
        <v>2020</v>
      </c>
      <c r="O3912" s="15" t="s">
        <v>17720</v>
      </c>
      <c r="P3912" s="15" t="s">
        <v>106</v>
      </c>
      <c r="Q3912" s="15" t="s">
        <v>47019</v>
      </c>
      <c r="R3912" s="15" t="s">
        <v>17721</v>
      </c>
      <c r="S3912" s="15" t="s">
        <v>17722</v>
      </c>
      <c r="T3912" s="15" t="s">
        <v>174</v>
      </c>
      <c r="U3912" s="15" t="s">
        <v>53</v>
      </c>
      <c r="V3912" s="15" t="s">
        <v>45591</v>
      </c>
      <c r="W3912" s="15" t="s">
        <v>850</v>
      </c>
      <c r="X3912" s="15" t="e">
        <f>_xlfn.XLOOKUP(_LOOKUP[[#This Row],[AdjusterMemberName]],_Adjuster[Adjuster Name],_Adjuster[Email],,0)</f>
        <v>#N/A</v>
      </c>
      <c r="Y3912" s="15" t="e">
        <f>_xlfn.XLOOKUP(_LOOKUP[[#This Row],[AdjusterMemberName]],_Adjuster[Adjuster Name],_Adjuster[Phone Number],,0)</f>
        <v>#N/A</v>
      </c>
      <c r="Z3912" s="15" t="s">
        <v>17723</v>
      </c>
      <c r="AA39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940 N Rowan Ave, Los Angeles  CA 90063</v>
      </c>
      <c r="AB3912" s="15"/>
    </row>
    <row r="3913" spans="1:28" x14ac:dyDescent="0.3">
      <c r="A3913" s="14">
        <v>1</v>
      </c>
      <c r="B3913" s="14">
        <v>1</v>
      </c>
      <c r="C3913" s="15" t="s">
        <v>20265</v>
      </c>
      <c r="D3913" s="15" t="s">
        <v>20265</v>
      </c>
      <c r="E3913" s="15">
        <v>45487</v>
      </c>
      <c r="F3913" s="15" t="s">
        <v>20266</v>
      </c>
      <c r="G3913" s="15">
        <v>45329</v>
      </c>
      <c r="H3913" s="15">
        <v>45511</v>
      </c>
      <c r="I3913" s="15" t="s">
        <v>20267</v>
      </c>
      <c r="J3913" s="15" t="s">
        <v>20268</v>
      </c>
      <c r="K3913" s="15" t="s">
        <v>46407</v>
      </c>
      <c r="L3913" s="15" t="s">
        <v>103</v>
      </c>
      <c r="M3913" s="15" t="s">
        <v>890</v>
      </c>
      <c r="N3913" s="14">
        <v>2005</v>
      </c>
      <c r="O3913" s="15" t="s">
        <v>20269</v>
      </c>
      <c r="P3913" s="15" t="s">
        <v>106</v>
      </c>
      <c r="Q3913" s="15" t="s">
        <v>47061</v>
      </c>
      <c r="R3913" s="15" t="s">
        <v>20270</v>
      </c>
      <c r="S3913" s="15" t="s">
        <v>20271</v>
      </c>
      <c r="T3913" s="15" t="s">
        <v>20272</v>
      </c>
      <c r="U3913" s="15" t="s">
        <v>53</v>
      </c>
      <c r="V3913" s="15" t="s">
        <v>45708</v>
      </c>
      <c r="W3913" s="15" t="s">
        <v>3184</v>
      </c>
      <c r="X3913" s="15" t="str">
        <f>_xlfn.XLOOKUP(_LOOKUP[[#This Row],[AdjusterMemberName]],_Adjuster[Adjuster Name],_Adjuster[Email],,0)</f>
        <v>mQualls@knightcompany.com</v>
      </c>
      <c r="Y3913" s="15" t="str">
        <f>_xlfn.XLOOKUP(_LOOKUP[[#This Row],[AdjusterMemberName]],_Adjuster[Adjuster Name],_Adjuster[Phone Number],,0)</f>
        <v>424-559-5436</v>
      </c>
      <c r="Z3913" s="15" t="s">
        <v>20273</v>
      </c>
      <c r="AA39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8437 5Th St, San Joaquin  CA 93660</v>
      </c>
      <c r="AB3913" s="15"/>
    </row>
    <row r="3914" spans="1:28" x14ac:dyDescent="0.3">
      <c r="A3914" s="14">
        <v>1</v>
      </c>
      <c r="B3914" s="14">
        <v>1</v>
      </c>
      <c r="C3914" s="15" t="s">
        <v>17450</v>
      </c>
      <c r="D3914" s="15" t="s">
        <v>17451</v>
      </c>
      <c r="E3914" s="15">
        <v>45486</v>
      </c>
      <c r="F3914" s="15" t="s">
        <v>17452</v>
      </c>
      <c r="G3914" s="15">
        <v>45309</v>
      </c>
      <c r="H3914" s="15">
        <v>45491</v>
      </c>
      <c r="I3914" s="15" t="s">
        <v>17453</v>
      </c>
      <c r="J3914" s="15" t="s">
        <v>17454</v>
      </c>
      <c r="K3914" s="15" t="s">
        <v>45329</v>
      </c>
      <c r="L3914" s="15" t="s">
        <v>281</v>
      </c>
      <c r="M3914" s="15" t="s">
        <v>282</v>
      </c>
      <c r="N3914" s="14">
        <v>2020</v>
      </c>
      <c r="O3914" s="15" t="s">
        <v>17455</v>
      </c>
      <c r="P3914" s="15" t="s">
        <v>106</v>
      </c>
      <c r="Q3914" s="15" t="s">
        <v>47006</v>
      </c>
      <c r="R3914" s="15" t="s">
        <v>581</v>
      </c>
      <c r="S3914" s="15" t="s">
        <v>17456</v>
      </c>
      <c r="T3914" s="15" t="s">
        <v>164</v>
      </c>
      <c r="U3914" s="15" t="s">
        <v>53</v>
      </c>
      <c r="V3914" s="15" t="s">
        <v>45598</v>
      </c>
      <c r="W3914" s="15" t="s">
        <v>3307</v>
      </c>
      <c r="X3914" s="15" t="e">
        <f>_xlfn.XLOOKUP(_LOOKUP[[#This Row],[AdjusterMemberName]],_Adjuster[Adjuster Name],_Adjuster[Email],,0)</f>
        <v>#N/A</v>
      </c>
      <c r="Y3914" s="15" t="e">
        <f>_xlfn.XLOOKUP(_LOOKUP[[#This Row],[AdjusterMemberName]],_Adjuster[Adjuster Name],_Adjuster[Phone Number],,0)</f>
        <v>#N/A</v>
      </c>
      <c r="Z3914" s="15" t="s">
        <v>17457</v>
      </c>
      <c r="AA39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4611 S Clovis Ave, Fresno  CA 93725</v>
      </c>
      <c r="AB3914" s="15"/>
    </row>
    <row r="3915" spans="1:28" x14ac:dyDescent="0.3">
      <c r="A3915" s="14">
        <v>1</v>
      </c>
      <c r="B3915" s="14">
        <v>1</v>
      </c>
      <c r="C3915" s="15" t="s">
        <v>5097</v>
      </c>
      <c r="D3915" s="15" t="s">
        <v>5097</v>
      </c>
      <c r="E3915" s="15">
        <v>45486</v>
      </c>
      <c r="F3915" s="15" t="s">
        <v>17470</v>
      </c>
      <c r="G3915" s="15">
        <v>45477</v>
      </c>
      <c r="H3915" s="15">
        <v>45661</v>
      </c>
      <c r="I3915" s="15" t="s">
        <v>17471</v>
      </c>
      <c r="J3915" s="15" t="s">
        <v>17472</v>
      </c>
      <c r="K3915" s="15" t="s">
        <v>45834</v>
      </c>
      <c r="L3915" s="15" t="s">
        <v>103</v>
      </c>
      <c r="M3915" s="15" t="s">
        <v>1336</v>
      </c>
      <c r="N3915" s="14">
        <v>2017</v>
      </c>
      <c r="O3915" s="15" t="s">
        <v>17473</v>
      </c>
      <c r="P3915" s="15" t="s">
        <v>106</v>
      </c>
      <c r="Q3915" s="15" t="s">
        <v>47006</v>
      </c>
      <c r="R3915" s="15" t="s">
        <v>162</v>
      </c>
      <c r="S3915" s="15" t="s">
        <v>17474</v>
      </c>
      <c r="T3915" s="15" t="s">
        <v>96</v>
      </c>
      <c r="U3915" s="15" t="s">
        <v>53</v>
      </c>
      <c r="V3915" s="15" t="s">
        <v>45410</v>
      </c>
      <c r="W3915" s="15" t="s">
        <v>1049</v>
      </c>
      <c r="X3915" s="15" t="str">
        <f>_xlfn.XLOOKUP(_LOOKUP[[#This Row],[AdjusterMemberName]],_Adjuster[Adjuster Name],_Adjuster[Email],,0)</f>
        <v>cPenate@knightcompany.com</v>
      </c>
      <c r="Y3915" s="15" t="str">
        <f>_xlfn.XLOOKUP(_LOOKUP[[#This Row],[AdjusterMemberName]],_Adjuster[Adjuster Name],_Adjuster[Phone Number],,0)</f>
        <v>424-559-5385</v>
      </c>
      <c r="Z3915" s="15" t="s">
        <v>17475</v>
      </c>
      <c r="AA39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12013 Lasselle St, Moreno Valley  CA 92557</v>
      </c>
      <c r="AB3915" s="15"/>
    </row>
    <row r="3916" spans="1:28" x14ac:dyDescent="0.3">
      <c r="A3916" s="14">
        <v>1</v>
      </c>
      <c r="B3916" s="14">
        <v>1</v>
      </c>
      <c r="C3916" s="15" t="s">
        <v>17524</v>
      </c>
      <c r="D3916" s="15" t="s">
        <v>17524</v>
      </c>
      <c r="E3916" s="15">
        <v>45486</v>
      </c>
      <c r="F3916" s="15" t="s">
        <v>17525</v>
      </c>
      <c r="G3916" s="15">
        <v>45331</v>
      </c>
      <c r="H3916" s="15">
        <v>45513</v>
      </c>
      <c r="I3916" s="15" t="s">
        <v>17526</v>
      </c>
      <c r="J3916" s="15" t="s">
        <v>17527</v>
      </c>
      <c r="K3916" s="15" t="s">
        <v>46584</v>
      </c>
      <c r="L3916" s="15" t="s">
        <v>150</v>
      </c>
      <c r="M3916" s="15" t="s">
        <v>7286</v>
      </c>
      <c r="N3916" s="14">
        <v>2014</v>
      </c>
      <c r="O3916" s="15" t="s">
        <v>17528</v>
      </c>
      <c r="P3916" s="15" t="s">
        <v>106</v>
      </c>
      <c r="Q3916" s="15" t="s">
        <v>119</v>
      </c>
      <c r="R3916" s="15" t="s">
        <v>6401</v>
      </c>
      <c r="S3916" s="15" t="s">
        <v>17529</v>
      </c>
      <c r="T3916" s="15" t="s">
        <v>530</v>
      </c>
      <c r="U3916" s="15" t="s">
        <v>53</v>
      </c>
      <c r="V3916" s="15" t="s">
        <v>45603</v>
      </c>
      <c r="W3916" s="15" t="s">
        <v>850</v>
      </c>
      <c r="X3916" s="15" t="e">
        <f>_xlfn.XLOOKUP(_LOOKUP[[#This Row],[AdjusterMemberName]],_Adjuster[Adjuster Name],_Adjuster[Email],,0)</f>
        <v>#N/A</v>
      </c>
      <c r="Y3916" s="15" t="e">
        <f>_xlfn.XLOOKUP(_LOOKUP[[#This Row],[AdjusterMemberName]],_Adjuster[Adjuster Name],_Adjuster[Phone Number],,0)</f>
        <v>#N/A</v>
      </c>
      <c r="Z3916" s="15" t="s">
        <v>17530</v>
      </c>
      <c r="AA39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13795 Deauville Dr, Victorville  CA 92395</v>
      </c>
      <c r="AB3916" s="15">
        <v>45455</v>
      </c>
    </row>
    <row r="3917" spans="1:28" x14ac:dyDescent="0.3">
      <c r="A3917" s="14">
        <v>1</v>
      </c>
      <c r="B3917" s="14">
        <v>1</v>
      </c>
      <c r="C3917" s="15" t="s">
        <v>17540</v>
      </c>
      <c r="D3917" s="15" t="s">
        <v>17541</v>
      </c>
      <c r="E3917" s="15">
        <v>45486</v>
      </c>
      <c r="F3917" s="15" t="s">
        <v>17542</v>
      </c>
      <c r="G3917" s="15">
        <v>45450</v>
      </c>
      <c r="H3917" s="15">
        <v>45633</v>
      </c>
      <c r="I3917" s="15" t="s">
        <v>17543</v>
      </c>
      <c r="J3917" s="15" t="s">
        <v>17544</v>
      </c>
      <c r="K3917" s="15" t="s">
        <v>45429</v>
      </c>
      <c r="L3917" s="15" t="s">
        <v>128</v>
      </c>
      <c r="M3917" s="15" t="s">
        <v>170</v>
      </c>
      <c r="N3917" s="14">
        <v>2011</v>
      </c>
      <c r="O3917" s="15" t="s">
        <v>17545</v>
      </c>
      <c r="P3917" s="15" t="s">
        <v>106</v>
      </c>
      <c r="Q3917" s="15" t="s">
        <v>47065</v>
      </c>
      <c r="R3917" s="15" t="s">
        <v>11738</v>
      </c>
      <c r="S3917" s="15" t="s">
        <v>17546</v>
      </c>
      <c r="T3917" s="15" t="s">
        <v>327</v>
      </c>
      <c r="U3917" s="15" t="s">
        <v>53</v>
      </c>
      <c r="V3917" s="15" t="s">
        <v>45527</v>
      </c>
      <c r="W3917" s="15" t="s">
        <v>1186</v>
      </c>
      <c r="X3917" s="15" t="str">
        <f>_xlfn.XLOOKUP(_LOOKUP[[#This Row],[AdjusterMemberName]],_Adjuster[Adjuster Name],_Adjuster[Email],,0)</f>
        <v>sAkinleye@knightcompany.com</v>
      </c>
      <c r="Y3917" s="15" t="str">
        <f>_xlfn.XLOOKUP(_LOOKUP[[#This Row],[AdjusterMemberName]],_Adjuster[Adjuster Name],_Adjuster[Phone Number],,0)</f>
        <v>424-559-5280</v>
      </c>
      <c r="Z3917" s="15" t="s">
        <v>17547</v>
      </c>
      <c r="AA39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2703 Ohio Ave, South Gate  CA 90280</v>
      </c>
      <c r="AB3917" s="15"/>
    </row>
    <row r="3918" spans="1:28" x14ac:dyDescent="0.3">
      <c r="A3918" s="14">
        <v>1</v>
      </c>
      <c r="B3918" s="14">
        <v>1</v>
      </c>
      <c r="C3918" s="15" t="s">
        <v>17652</v>
      </c>
      <c r="D3918" s="15" t="s">
        <v>17653</v>
      </c>
      <c r="E3918" s="15">
        <v>45486</v>
      </c>
      <c r="F3918" s="15" t="s">
        <v>17654</v>
      </c>
      <c r="G3918" s="15">
        <v>45409</v>
      </c>
      <c r="H3918" s="15">
        <v>45592</v>
      </c>
      <c r="I3918" s="15" t="s">
        <v>17655</v>
      </c>
      <c r="J3918" s="15" t="s">
        <v>17656</v>
      </c>
      <c r="K3918" s="15" t="s">
        <v>45704</v>
      </c>
      <c r="L3918" s="15" t="s">
        <v>314</v>
      </c>
      <c r="M3918" s="15" t="s">
        <v>3946</v>
      </c>
      <c r="N3918" s="14">
        <v>2008</v>
      </c>
      <c r="O3918" s="15" t="s">
        <v>17657</v>
      </c>
      <c r="P3918" s="15" t="s">
        <v>106</v>
      </c>
      <c r="Q3918" s="15" t="s">
        <v>47065</v>
      </c>
      <c r="R3918" s="15" t="s">
        <v>17003</v>
      </c>
      <c r="S3918" s="15" t="s">
        <v>17658</v>
      </c>
      <c r="T3918" s="15" t="s">
        <v>1001</v>
      </c>
      <c r="U3918" s="15" t="s">
        <v>53</v>
      </c>
      <c r="V3918" s="15" t="s">
        <v>45660</v>
      </c>
      <c r="W3918" s="15" t="s">
        <v>1889</v>
      </c>
      <c r="X3918" s="15" t="e">
        <f>_xlfn.XLOOKUP(_LOOKUP[[#This Row],[AdjusterMemberName]],_Adjuster[Adjuster Name],_Adjuster[Email],,0)</f>
        <v>#N/A</v>
      </c>
      <c r="Y3918" s="15" t="e">
        <f>_xlfn.XLOOKUP(_LOOKUP[[#This Row],[AdjusterMemberName]],_Adjuster[Adjuster Name],_Adjuster[Phone Number],,0)</f>
        <v>#N/A</v>
      </c>
      <c r="Z3918" s="15" t="s">
        <v>17659</v>
      </c>
      <c r="AA39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229 Bryce Canyon Ave, Oxnard  CA 93033</v>
      </c>
      <c r="AB3918" s="15"/>
    </row>
    <row r="3919" spans="1:28" x14ac:dyDescent="0.3">
      <c r="A3919" s="14">
        <v>1</v>
      </c>
      <c r="B3919" s="14">
        <v>0</v>
      </c>
      <c r="C3919" s="15" t="s">
        <v>29458</v>
      </c>
      <c r="D3919" s="15" t="s">
        <v>29459</v>
      </c>
      <c r="E3919" s="15">
        <v>45486</v>
      </c>
      <c r="F3919" s="15" t="s">
        <v>29460</v>
      </c>
      <c r="G3919" s="15">
        <v>45346</v>
      </c>
      <c r="H3919" s="15">
        <v>45528</v>
      </c>
      <c r="I3919" s="15" t="s">
        <v>29461</v>
      </c>
      <c r="J3919" s="15" t="s">
        <v>29462</v>
      </c>
      <c r="K3919" s="15" t="s">
        <v>45386</v>
      </c>
      <c r="L3919" s="15" t="s">
        <v>128</v>
      </c>
      <c r="M3919" s="15" t="s">
        <v>170</v>
      </c>
      <c r="N3919" s="14">
        <v>2013</v>
      </c>
      <c r="O3919" s="15" t="s">
        <v>29463</v>
      </c>
      <c r="P3919" s="15" t="s">
        <v>81</v>
      </c>
      <c r="Q3919" s="15" t="s">
        <v>47156</v>
      </c>
      <c r="R3919" s="15" t="s">
        <v>29464</v>
      </c>
      <c r="S3919" s="15" t="s">
        <v>29465</v>
      </c>
      <c r="T3919" s="15" t="s">
        <v>164</v>
      </c>
      <c r="U3919" s="15" t="s">
        <v>53</v>
      </c>
      <c r="V3919" s="15" t="s">
        <v>45598</v>
      </c>
      <c r="W3919" s="15" t="s">
        <v>8635</v>
      </c>
      <c r="X3919" s="15" t="e">
        <f>_xlfn.XLOOKUP(_LOOKUP[[#This Row],[AdjusterMemberName]],_Adjuster[Adjuster Name],_Adjuster[Email],,0)</f>
        <v>#N/A</v>
      </c>
      <c r="Y3919" s="15" t="e">
        <f>_xlfn.XLOOKUP(_LOOKUP[[#This Row],[AdjusterMemberName]],_Adjuster[Adjuster Name],_Adjuster[Phone Number],,0)</f>
        <v>#N/A</v>
      </c>
      <c r="Z3919" s="15" t="s">
        <v>29466</v>
      </c>
      <c r="AA39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2159 S Maple Ave Apt H203, Fresno  CA 93725</v>
      </c>
      <c r="AB3919" s="15"/>
    </row>
    <row r="3920" spans="1:28" x14ac:dyDescent="0.3">
      <c r="A3920" s="14">
        <v>1</v>
      </c>
      <c r="B3920" s="14">
        <v>1</v>
      </c>
      <c r="C3920" s="15" t="s">
        <v>17427</v>
      </c>
      <c r="D3920" s="15" t="s">
        <v>17428</v>
      </c>
      <c r="E3920" s="15">
        <v>45485</v>
      </c>
      <c r="F3920" s="15" t="s">
        <v>17429</v>
      </c>
      <c r="G3920" s="15">
        <v>45345</v>
      </c>
      <c r="H3920" s="15">
        <v>45527</v>
      </c>
      <c r="I3920" s="15" t="s">
        <v>17430</v>
      </c>
      <c r="J3920" s="15" t="s">
        <v>17431</v>
      </c>
      <c r="K3920" s="15" t="s">
        <v>45332</v>
      </c>
      <c r="L3920" s="15" t="s">
        <v>281</v>
      </c>
      <c r="M3920" s="15" t="s">
        <v>9025</v>
      </c>
      <c r="N3920" s="14">
        <v>2019</v>
      </c>
      <c r="O3920" s="15" t="s">
        <v>17432</v>
      </c>
      <c r="P3920" s="15" t="s">
        <v>106</v>
      </c>
      <c r="Q3920" s="15" t="s">
        <v>47061</v>
      </c>
      <c r="R3920" s="15" t="s">
        <v>10101</v>
      </c>
      <c r="S3920" s="15" t="s">
        <v>17433</v>
      </c>
      <c r="T3920" s="15" t="s">
        <v>894</v>
      </c>
      <c r="U3920" s="15" t="s">
        <v>53</v>
      </c>
      <c r="V3920" s="15" t="s">
        <v>46623</v>
      </c>
      <c r="W3920" s="15" t="s">
        <v>1624</v>
      </c>
      <c r="X3920" s="15" t="e">
        <f>_xlfn.XLOOKUP(_LOOKUP[[#This Row],[AdjusterMemberName]],_Adjuster[Adjuster Name],_Adjuster[Email],,0)</f>
        <v>#N/A</v>
      </c>
      <c r="Y3920" s="15" t="e">
        <f>_xlfn.XLOOKUP(_LOOKUP[[#This Row],[AdjusterMemberName]],_Adjuster[Adjuster Name],_Adjuster[Phone Number],,0)</f>
        <v>#N/A</v>
      </c>
      <c r="Z3920" s="15" t="s">
        <v>17434</v>
      </c>
      <c r="AA39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3680 Altadina Ave Apt 1, San Diego  CA 92105</v>
      </c>
      <c r="AB3920" s="15"/>
    </row>
    <row r="3921" spans="1:28" x14ac:dyDescent="0.3">
      <c r="A3921" s="14">
        <v>1</v>
      </c>
      <c r="B3921" s="14">
        <v>1</v>
      </c>
      <c r="C3921" s="15" t="s">
        <v>17435</v>
      </c>
      <c r="D3921" s="15" t="s">
        <v>17435</v>
      </c>
      <c r="E3921" s="15">
        <v>45485</v>
      </c>
      <c r="F3921" s="15" t="s">
        <v>17436</v>
      </c>
      <c r="G3921" s="15">
        <v>45470</v>
      </c>
      <c r="H3921" s="15">
        <v>45653</v>
      </c>
      <c r="I3921" s="15" t="s">
        <v>17437</v>
      </c>
      <c r="J3921" s="15" t="s">
        <v>17438</v>
      </c>
      <c r="K3921" s="15" t="s">
        <v>45998</v>
      </c>
      <c r="L3921" s="15" t="s">
        <v>103</v>
      </c>
      <c r="M3921" s="15" t="s">
        <v>104</v>
      </c>
      <c r="N3921" s="14">
        <v>2008</v>
      </c>
      <c r="O3921" s="15" t="s">
        <v>17439</v>
      </c>
      <c r="P3921" s="15" t="s">
        <v>106</v>
      </c>
      <c r="Q3921" s="15" t="s">
        <v>47061</v>
      </c>
      <c r="R3921" s="15" t="s">
        <v>17440</v>
      </c>
      <c r="S3921" s="15" t="s">
        <v>17441</v>
      </c>
      <c r="T3921" s="15" t="s">
        <v>830</v>
      </c>
      <c r="U3921" s="15" t="s">
        <v>53</v>
      </c>
      <c r="V3921" s="15" t="s">
        <v>45905</v>
      </c>
      <c r="W3921" s="15" t="s">
        <v>3307</v>
      </c>
      <c r="X3921" s="15" t="e">
        <f>_xlfn.XLOOKUP(_LOOKUP[[#This Row],[AdjusterMemberName]],_Adjuster[Adjuster Name],_Adjuster[Email],,0)</f>
        <v>#N/A</v>
      </c>
      <c r="Y3921" s="15" t="e">
        <f>_xlfn.XLOOKUP(_LOOKUP[[#This Row],[AdjusterMemberName]],_Adjuster[Adjuster Name],_Adjuster[Phone Number],,0)</f>
        <v>#N/A</v>
      </c>
      <c r="Z3921" s="15" t="s">
        <v>17442</v>
      </c>
      <c r="AA39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2306 13Th Ave, Oakland  CA 94606</v>
      </c>
      <c r="AB3921" s="15"/>
    </row>
    <row r="3922" spans="1:28" x14ac:dyDescent="0.3">
      <c r="A3922" s="14">
        <v>1</v>
      </c>
      <c r="B3922" s="14">
        <v>1</v>
      </c>
      <c r="C3922" s="15" t="s">
        <v>17443</v>
      </c>
      <c r="D3922" s="15" t="s">
        <v>17443</v>
      </c>
      <c r="E3922" s="15">
        <v>45485</v>
      </c>
      <c r="F3922" s="15" t="s">
        <v>17444</v>
      </c>
      <c r="G3922" s="15">
        <v>45441</v>
      </c>
      <c r="H3922" s="15">
        <v>45625</v>
      </c>
      <c r="I3922" s="15" t="s">
        <v>17445</v>
      </c>
      <c r="J3922" s="15" t="s">
        <v>17446</v>
      </c>
      <c r="K3922" s="15" t="s">
        <v>45748</v>
      </c>
      <c r="L3922" s="15" t="s">
        <v>91</v>
      </c>
      <c r="M3922" s="15" t="s">
        <v>2352</v>
      </c>
      <c r="N3922" s="14">
        <v>2019</v>
      </c>
      <c r="O3922" s="15" t="s">
        <v>17447</v>
      </c>
      <c r="P3922" s="15" t="s">
        <v>106</v>
      </c>
      <c r="Q3922" s="15" t="s">
        <v>47125</v>
      </c>
      <c r="R3922" s="15" t="s">
        <v>12572</v>
      </c>
      <c r="S3922" s="15" t="s">
        <v>17448</v>
      </c>
      <c r="T3922" s="15" t="s">
        <v>308</v>
      </c>
      <c r="U3922" s="15" t="s">
        <v>53</v>
      </c>
      <c r="V3922" s="15" t="s">
        <v>45432</v>
      </c>
      <c r="W3922" s="15" t="s">
        <v>264</v>
      </c>
      <c r="X3922" s="15" t="str">
        <f>_xlfn.XLOOKUP(_LOOKUP[[#This Row],[AdjusterMemberName]],_Adjuster[Adjuster Name],_Adjuster[Email],,0)</f>
        <v>sBonnevie@knightcompany.com</v>
      </c>
      <c r="Y3922" s="15" t="str">
        <f>_xlfn.XLOOKUP(_LOOKUP[[#This Row],[AdjusterMemberName]],_Adjuster[Adjuster Name],_Adjuster[Phone Number],,0)</f>
        <v>323-692-4064</v>
      </c>
      <c r="Z3922" s="15" t="s">
        <v>17449</v>
      </c>
      <c r="AA39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4316 Martin Luther King Blvd, Lynwood  CA 90262</v>
      </c>
      <c r="AB3922" s="15"/>
    </row>
    <row r="3923" spans="1:28" x14ac:dyDescent="0.3">
      <c r="A3923" s="14">
        <v>1</v>
      </c>
      <c r="B3923" s="14">
        <v>1</v>
      </c>
      <c r="C3923" s="15" t="s">
        <v>17458</v>
      </c>
      <c r="D3923" s="15" t="s">
        <v>17458</v>
      </c>
      <c r="E3923" s="15">
        <v>45485</v>
      </c>
      <c r="F3923" s="15" t="s">
        <v>17459</v>
      </c>
      <c r="G3923" s="15">
        <v>45469</v>
      </c>
      <c r="H3923" s="15">
        <v>45652</v>
      </c>
      <c r="I3923" s="15" t="s">
        <v>17460</v>
      </c>
      <c r="J3923" s="15" t="s">
        <v>17461</v>
      </c>
      <c r="K3923" s="15" t="s">
        <v>45341</v>
      </c>
      <c r="L3923" s="15" t="s">
        <v>103</v>
      </c>
      <c r="M3923" s="15" t="s">
        <v>2946</v>
      </c>
      <c r="N3923" s="14">
        <v>2005</v>
      </c>
      <c r="O3923" s="15" t="s">
        <v>17462</v>
      </c>
      <c r="P3923" s="15" t="s">
        <v>106</v>
      </c>
      <c r="Q3923" s="15" t="s">
        <v>47061</v>
      </c>
      <c r="R3923" s="15" t="s">
        <v>17463</v>
      </c>
      <c r="S3923" s="15" t="s">
        <v>17464</v>
      </c>
      <c r="T3923" s="15" t="s">
        <v>1834</v>
      </c>
      <c r="U3923" s="15" t="s">
        <v>53</v>
      </c>
      <c r="V3923" s="15" t="s">
        <v>45760</v>
      </c>
      <c r="W3923" s="15" t="s">
        <v>850</v>
      </c>
      <c r="X3923" s="15" t="e">
        <f>_xlfn.XLOOKUP(_LOOKUP[[#This Row],[AdjusterMemberName]],_Adjuster[Adjuster Name],_Adjuster[Email],,0)</f>
        <v>#N/A</v>
      </c>
      <c r="Y3923" s="15" t="e">
        <f>_xlfn.XLOOKUP(_LOOKUP[[#This Row],[AdjusterMemberName]],_Adjuster[Adjuster Name],_Adjuster[Phone Number],,0)</f>
        <v>#N/A</v>
      </c>
      <c r="Z3923" s="15" t="s">
        <v>17465</v>
      </c>
      <c r="AA39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1113 N Fig St, Escondido  CA 92026</v>
      </c>
      <c r="AB3923" s="15"/>
    </row>
    <row r="3924" spans="1:28" x14ac:dyDescent="0.3">
      <c r="A3924" s="14">
        <v>1</v>
      </c>
      <c r="B3924" s="14">
        <v>1</v>
      </c>
      <c r="C3924" s="15" t="s">
        <v>12723</v>
      </c>
      <c r="D3924" s="15" t="s">
        <v>12723</v>
      </c>
      <c r="E3924" s="15">
        <v>45485</v>
      </c>
      <c r="F3924" s="15" t="s">
        <v>17466</v>
      </c>
      <c r="G3924" s="15">
        <v>45432</v>
      </c>
      <c r="H3924" s="15">
        <v>45616</v>
      </c>
      <c r="I3924" s="15" t="s">
        <v>17467</v>
      </c>
      <c r="J3924" s="15" t="s">
        <v>17468</v>
      </c>
      <c r="K3924" s="15" t="s">
        <v>45695</v>
      </c>
      <c r="L3924" s="15" t="s">
        <v>139</v>
      </c>
      <c r="M3924" s="15" t="s">
        <v>12196</v>
      </c>
      <c r="N3924" s="14">
        <v>2019</v>
      </c>
      <c r="O3924" s="15" t="s">
        <v>17469</v>
      </c>
      <c r="P3924" s="15" t="s">
        <v>106</v>
      </c>
      <c r="Q3924" s="15" t="s">
        <v>47019</v>
      </c>
      <c r="R3924" s="15" t="s">
        <v>1719</v>
      </c>
      <c r="S3924" s="15" t="s">
        <v>12728</v>
      </c>
      <c r="T3924" s="15" t="s">
        <v>96</v>
      </c>
      <c r="U3924" s="15" t="s">
        <v>53</v>
      </c>
      <c r="V3924" s="15" t="s">
        <v>45534</v>
      </c>
      <c r="W3924" s="15" t="s">
        <v>1357</v>
      </c>
      <c r="X3924" s="15" t="str">
        <f>_xlfn.XLOOKUP(_LOOKUP[[#This Row],[AdjusterMemberName]],_Adjuster[Adjuster Name],_Adjuster[Email],,0)</f>
        <v>jRivera1@knightcompany.com</v>
      </c>
      <c r="Y3924" s="15" t="str">
        <f>_xlfn.XLOOKUP(_LOOKUP[[#This Row],[AdjusterMemberName]],_Adjuster[Adjuster Name],_Adjuster[Phone Number],,0)</f>
        <v>424-559-5239</v>
      </c>
      <c r="Z3924" s="15" t="s">
        <v>12729</v>
      </c>
      <c r="AA39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15218 Perris Blvd Apt 203, Moreno Valley  CA 92551</v>
      </c>
      <c r="AB3924" s="15"/>
    </row>
    <row r="3925" spans="1:28" x14ac:dyDescent="0.3">
      <c r="A3925" s="14">
        <v>1</v>
      </c>
      <c r="B3925" s="14">
        <v>1</v>
      </c>
      <c r="C3925" s="15" t="s">
        <v>17476</v>
      </c>
      <c r="D3925" s="15" t="s">
        <v>17477</v>
      </c>
      <c r="E3925" s="15">
        <v>45485</v>
      </c>
      <c r="F3925" s="15" t="s">
        <v>17478</v>
      </c>
      <c r="G3925" s="15">
        <v>45470</v>
      </c>
      <c r="H3925" s="15">
        <v>45653</v>
      </c>
      <c r="I3925" s="15" t="s">
        <v>17479</v>
      </c>
      <c r="J3925" s="15" t="s">
        <v>17480</v>
      </c>
      <c r="K3925" s="15" t="s">
        <v>45472</v>
      </c>
      <c r="L3925" s="15" t="s">
        <v>128</v>
      </c>
      <c r="M3925" s="15" t="s">
        <v>836</v>
      </c>
      <c r="N3925" s="14">
        <v>2008</v>
      </c>
      <c r="O3925" s="15" t="s">
        <v>17481</v>
      </c>
      <c r="P3925" s="15" t="s">
        <v>81</v>
      </c>
      <c r="Q3925" s="15" t="s">
        <v>47061</v>
      </c>
      <c r="R3925" s="15" t="s">
        <v>17482</v>
      </c>
      <c r="S3925" s="15" t="s">
        <v>17483</v>
      </c>
      <c r="T3925" s="15" t="s">
        <v>2072</v>
      </c>
      <c r="U3925" s="15" t="s">
        <v>53</v>
      </c>
      <c r="V3925" s="15" t="s">
        <v>45733</v>
      </c>
      <c r="W3925" s="15" t="s">
        <v>1889</v>
      </c>
      <c r="X3925" s="15" t="e">
        <f>_xlfn.XLOOKUP(_LOOKUP[[#This Row],[AdjusterMemberName]],_Adjuster[Adjuster Name],_Adjuster[Email],,0)</f>
        <v>#N/A</v>
      </c>
      <c r="Y3925" s="15" t="e">
        <f>_xlfn.XLOOKUP(_LOOKUP[[#This Row],[AdjusterMemberName]],_Adjuster[Adjuster Name],_Adjuster[Phone Number],,0)</f>
        <v>#N/A</v>
      </c>
      <c r="Z3925" s="15" t="s">
        <v>17484</v>
      </c>
      <c r="AA39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15947 Pitzer St, Fontana  CA 92336</v>
      </c>
      <c r="AB3925" s="15"/>
    </row>
    <row r="3926" spans="1:28" x14ac:dyDescent="0.3">
      <c r="A3926" s="14">
        <v>1</v>
      </c>
      <c r="B3926" s="14">
        <v>1</v>
      </c>
      <c r="C3926" s="15" t="s">
        <v>2733</v>
      </c>
      <c r="D3926" s="15" t="s">
        <v>2733</v>
      </c>
      <c r="E3926" s="15">
        <v>45485</v>
      </c>
      <c r="F3926" s="15" t="s">
        <v>17895</v>
      </c>
      <c r="G3926" s="15">
        <v>45343</v>
      </c>
      <c r="H3926" s="15">
        <v>45525</v>
      </c>
      <c r="I3926" s="15" t="s">
        <v>17896</v>
      </c>
      <c r="J3926" s="15" t="s">
        <v>17897</v>
      </c>
      <c r="K3926" s="15" t="s">
        <v>45506</v>
      </c>
      <c r="L3926" s="15" t="s">
        <v>103</v>
      </c>
      <c r="M3926" s="15" t="s">
        <v>104</v>
      </c>
      <c r="N3926" s="14">
        <v>2017</v>
      </c>
      <c r="O3926" s="15" t="s">
        <v>2738</v>
      </c>
      <c r="P3926" s="15" t="s">
        <v>106</v>
      </c>
      <c r="Q3926" s="15" t="s">
        <v>47079</v>
      </c>
      <c r="R3926" s="15" t="s">
        <v>2739</v>
      </c>
      <c r="S3926" s="15" t="s">
        <v>2740</v>
      </c>
      <c r="T3926" s="15" t="s">
        <v>96</v>
      </c>
      <c r="U3926" s="15" t="s">
        <v>53</v>
      </c>
      <c r="V3926" s="15" t="s">
        <v>45731</v>
      </c>
      <c r="W3926" s="15" t="s">
        <v>3307</v>
      </c>
      <c r="X3926" s="15" t="e">
        <f>_xlfn.XLOOKUP(_LOOKUP[[#This Row],[AdjusterMemberName]],_Adjuster[Adjuster Name],_Adjuster[Email],,0)</f>
        <v>#N/A</v>
      </c>
      <c r="Y3926" s="15" t="e">
        <f>_xlfn.XLOOKUP(_LOOKUP[[#This Row],[AdjusterMemberName]],_Adjuster[Adjuster Name],_Adjuster[Phone Number],,0)</f>
        <v>#N/A</v>
      </c>
      <c r="Z3926" s="15" t="s">
        <v>2741</v>
      </c>
      <c r="AA39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13612 Player Ct, Moreno Valley  CA 92553</v>
      </c>
      <c r="AB3926" s="15"/>
    </row>
    <row r="3927" spans="1:28" x14ac:dyDescent="0.3">
      <c r="A3927" s="14">
        <v>1</v>
      </c>
      <c r="B3927" s="14">
        <v>1</v>
      </c>
      <c r="C3927" s="15" t="s">
        <v>12804</v>
      </c>
      <c r="D3927" s="15" t="s">
        <v>19934</v>
      </c>
      <c r="E3927" s="15">
        <v>45485</v>
      </c>
      <c r="F3927" s="15" t="s">
        <v>15409</v>
      </c>
      <c r="G3927" s="15">
        <v>45429</v>
      </c>
      <c r="H3927" s="15">
        <v>45613</v>
      </c>
      <c r="I3927" s="15" t="s">
        <v>19935</v>
      </c>
      <c r="J3927" s="15" t="s">
        <v>19936</v>
      </c>
      <c r="K3927" s="15" t="s">
        <v>45332</v>
      </c>
      <c r="L3927" s="15" t="s">
        <v>25</v>
      </c>
      <c r="M3927" s="15" t="s">
        <v>480</v>
      </c>
      <c r="N3927" s="14">
        <v>2017</v>
      </c>
      <c r="O3927" s="15" t="s">
        <v>19937</v>
      </c>
      <c r="P3927" s="15" t="s">
        <v>106</v>
      </c>
      <c r="Q3927" s="15" t="s">
        <v>47117</v>
      </c>
      <c r="R3927" s="15" t="s">
        <v>15412</v>
      </c>
      <c r="S3927" s="15" t="s">
        <v>15413</v>
      </c>
      <c r="T3927" s="15" t="s">
        <v>2543</v>
      </c>
      <c r="U3927" s="15" t="s">
        <v>53</v>
      </c>
      <c r="V3927" s="15" t="s">
        <v>45387</v>
      </c>
      <c r="W3927" s="15" t="s">
        <v>264</v>
      </c>
      <c r="X3927" s="15" t="str">
        <f>_xlfn.XLOOKUP(_LOOKUP[[#This Row],[AdjusterMemberName]],_Adjuster[Adjuster Name],_Adjuster[Email],,0)</f>
        <v>sBonnevie@knightcompany.com</v>
      </c>
      <c r="Y3927" s="15" t="str">
        <f>_xlfn.XLOOKUP(_LOOKUP[[#This Row],[AdjusterMemberName]],_Adjuster[Adjuster Name],_Adjuster[Phone Number],,0)</f>
        <v>323-692-4064</v>
      </c>
      <c r="Z3927" s="15" t="s">
        <v>15414</v>
      </c>
      <c r="AA39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251 San Fernando Way Apt B, Daly City  CA 94015</v>
      </c>
      <c r="AB3927" s="15"/>
    </row>
    <row r="3928" spans="1:28" x14ac:dyDescent="0.3">
      <c r="A3928" s="14">
        <v>1</v>
      </c>
      <c r="B3928" s="14">
        <v>1</v>
      </c>
      <c r="C3928" s="15" t="s">
        <v>17306</v>
      </c>
      <c r="D3928" s="15" t="s">
        <v>17307</v>
      </c>
      <c r="E3928" s="15">
        <v>45484</v>
      </c>
      <c r="F3928" s="15" t="s">
        <v>17308</v>
      </c>
      <c r="G3928" s="15">
        <v>45430</v>
      </c>
      <c r="H3928" s="15">
        <v>45614</v>
      </c>
      <c r="I3928" s="15" t="s">
        <v>17309</v>
      </c>
      <c r="J3928" s="15" t="s">
        <v>17310</v>
      </c>
      <c r="K3928" s="15" t="s">
        <v>45429</v>
      </c>
      <c r="L3928" s="15" t="s">
        <v>103</v>
      </c>
      <c r="M3928" s="15" t="s">
        <v>104</v>
      </c>
      <c r="N3928" s="14">
        <v>2002</v>
      </c>
      <c r="O3928" s="15" t="s">
        <v>17311</v>
      </c>
      <c r="P3928" s="15" t="s">
        <v>106</v>
      </c>
      <c r="Q3928" s="15" t="s">
        <v>47065</v>
      </c>
      <c r="R3928" s="15" t="s">
        <v>17312</v>
      </c>
      <c r="S3928" s="15" t="s">
        <v>17313</v>
      </c>
      <c r="T3928" s="15" t="s">
        <v>174</v>
      </c>
      <c r="U3928" s="15" t="s">
        <v>53</v>
      </c>
      <c r="V3928" s="15" t="s">
        <v>45614</v>
      </c>
      <c r="W3928" s="15" t="s">
        <v>1049</v>
      </c>
      <c r="X3928" s="15" t="str">
        <f>_xlfn.XLOOKUP(_LOOKUP[[#This Row],[AdjusterMemberName]],_Adjuster[Adjuster Name],_Adjuster[Email],,0)</f>
        <v>cPenate@knightcompany.com</v>
      </c>
      <c r="Y3928" s="15" t="str">
        <f>_xlfn.XLOOKUP(_LOOKUP[[#This Row],[AdjusterMemberName]],_Adjuster[Adjuster Name],_Adjuster[Phone Number],,0)</f>
        <v>424-559-5385</v>
      </c>
      <c r="Z3928" s="15" t="s">
        <v>17314</v>
      </c>
      <c r="AA39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2134 Santa Ynez St # 2, Los Angeles  CA 90026</v>
      </c>
      <c r="AB3928" s="15"/>
    </row>
    <row r="3929" spans="1:28" x14ac:dyDescent="0.3">
      <c r="A3929" s="14">
        <v>1</v>
      </c>
      <c r="B3929" s="14">
        <v>1</v>
      </c>
      <c r="C3929" s="15" t="s">
        <v>17315</v>
      </c>
      <c r="D3929" s="15" t="s">
        <v>17315</v>
      </c>
      <c r="E3929" s="15">
        <v>45484</v>
      </c>
      <c r="F3929" s="15" t="s">
        <v>17316</v>
      </c>
      <c r="G3929" s="15">
        <v>45408</v>
      </c>
      <c r="H3929" s="15">
        <v>45591</v>
      </c>
      <c r="I3929" s="15" t="s">
        <v>17317</v>
      </c>
      <c r="J3929" s="15" t="s">
        <v>17318</v>
      </c>
      <c r="K3929" s="15" t="s">
        <v>45369</v>
      </c>
      <c r="L3929" s="15" t="s">
        <v>103</v>
      </c>
      <c r="M3929" s="15" t="s">
        <v>104</v>
      </c>
      <c r="N3929" s="14">
        <v>2023</v>
      </c>
      <c r="O3929" s="15" t="s">
        <v>17319</v>
      </c>
      <c r="P3929" s="15" t="s">
        <v>106</v>
      </c>
      <c r="Q3929" s="15" t="s">
        <v>47081</v>
      </c>
      <c r="R3929" s="15" t="s">
        <v>17320</v>
      </c>
      <c r="S3929" s="15" t="s">
        <v>17321</v>
      </c>
      <c r="T3929" s="15" t="s">
        <v>1834</v>
      </c>
      <c r="U3929" s="15" t="s">
        <v>53</v>
      </c>
      <c r="V3929" s="15" t="s">
        <v>45886</v>
      </c>
      <c r="W3929" s="15" t="s">
        <v>3307</v>
      </c>
      <c r="X3929" s="15" t="e">
        <f>_xlfn.XLOOKUP(_LOOKUP[[#This Row],[AdjusterMemberName]],_Adjuster[Adjuster Name],_Adjuster[Email],,0)</f>
        <v>#N/A</v>
      </c>
      <c r="Y3929" s="15" t="e">
        <f>_xlfn.XLOOKUP(_LOOKUP[[#This Row],[AdjusterMemberName]],_Adjuster[Adjuster Name],_Adjuster[Phone Number],,0)</f>
        <v>#N/A</v>
      </c>
      <c r="Z3929" s="15" t="s">
        <v>17322</v>
      </c>
      <c r="AA39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733 N Ash St, Escondido  CA 92027</v>
      </c>
      <c r="AB3929" s="15"/>
    </row>
    <row r="3930" spans="1:28" x14ac:dyDescent="0.3">
      <c r="A3930" s="14">
        <v>1</v>
      </c>
      <c r="B3930" s="14">
        <v>1</v>
      </c>
      <c r="C3930" s="15" t="s">
        <v>17373</v>
      </c>
      <c r="D3930" s="15" t="s">
        <v>17374</v>
      </c>
      <c r="E3930" s="15">
        <v>45484</v>
      </c>
      <c r="F3930" s="15" t="s">
        <v>17375</v>
      </c>
      <c r="G3930" s="15">
        <v>45308</v>
      </c>
      <c r="H3930" s="15">
        <v>45490</v>
      </c>
      <c r="I3930" s="15" t="s">
        <v>17376</v>
      </c>
      <c r="J3930" s="15" t="s">
        <v>17377</v>
      </c>
      <c r="K3930" s="15" t="s">
        <v>45386</v>
      </c>
      <c r="L3930" s="15" t="s">
        <v>103</v>
      </c>
      <c r="M3930" s="15" t="s">
        <v>890</v>
      </c>
      <c r="N3930" s="14">
        <v>2019</v>
      </c>
      <c r="O3930" s="15" t="s">
        <v>17378</v>
      </c>
      <c r="P3930" s="15" t="s">
        <v>106</v>
      </c>
      <c r="Q3930" s="15" t="s">
        <v>47081</v>
      </c>
      <c r="R3930" s="15" t="s">
        <v>14785</v>
      </c>
      <c r="S3930" s="15" t="s">
        <v>17379</v>
      </c>
      <c r="T3930" s="15" t="s">
        <v>17380</v>
      </c>
      <c r="U3930" s="15" t="s">
        <v>53</v>
      </c>
      <c r="V3930" s="15" t="s">
        <v>46625</v>
      </c>
      <c r="W3930" s="15" t="s">
        <v>1049</v>
      </c>
      <c r="X3930" s="15" t="str">
        <f>_xlfn.XLOOKUP(_LOOKUP[[#This Row],[AdjusterMemberName]],_Adjuster[Adjuster Name],_Adjuster[Email],,0)</f>
        <v>cPenate@knightcompany.com</v>
      </c>
      <c r="Y3930" s="15" t="str">
        <f>_xlfn.XLOOKUP(_LOOKUP[[#This Row],[AdjusterMemberName]],_Adjuster[Adjuster Name],_Adjuster[Phone Number],,0)</f>
        <v>424-559-5385</v>
      </c>
      <c r="Z3930" s="15" t="s">
        <v>17381</v>
      </c>
      <c r="AA39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56375 Napa St, Yucca Valley  CA 92284</v>
      </c>
      <c r="AB3930" s="15"/>
    </row>
    <row r="3931" spans="1:28" x14ac:dyDescent="0.3">
      <c r="A3931" s="14">
        <v>1</v>
      </c>
      <c r="B3931" s="14">
        <v>1</v>
      </c>
      <c r="C3931" s="15" t="s">
        <v>17398</v>
      </c>
      <c r="D3931" s="15" t="s">
        <v>17398</v>
      </c>
      <c r="E3931" s="15">
        <v>45484</v>
      </c>
      <c r="F3931" s="15" t="s">
        <v>17399</v>
      </c>
      <c r="G3931" s="15">
        <v>45304</v>
      </c>
      <c r="H3931" s="15">
        <v>45486</v>
      </c>
      <c r="I3931" s="15" t="s">
        <v>17400</v>
      </c>
      <c r="J3931" s="15" t="s">
        <v>17401</v>
      </c>
      <c r="K3931" s="15" t="s">
        <v>45356</v>
      </c>
      <c r="L3931" s="15" t="s">
        <v>2306</v>
      </c>
      <c r="M3931" s="15" t="s">
        <v>2494</v>
      </c>
      <c r="N3931" s="14">
        <v>2005</v>
      </c>
      <c r="O3931" s="15" t="s">
        <v>17402</v>
      </c>
      <c r="P3931" s="15" t="s">
        <v>106</v>
      </c>
      <c r="Q3931" s="15" t="s">
        <v>47061</v>
      </c>
      <c r="R3931" s="15" t="s">
        <v>17403</v>
      </c>
      <c r="S3931" s="15" t="s">
        <v>17404</v>
      </c>
      <c r="T3931" s="15" t="s">
        <v>174</v>
      </c>
      <c r="U3931" s="15" t="s">
        <v>53</v>
      </c>
      <c r="V3931" s="15" t="s">
        <v>45585</v>
      </c>
      <c r="W3931" s="15" t="s">
        <v>3184</v>
      </c>
      <c r="X3931" s="15" t="str">
        <f>_xlfn.XLOOKUP(_LOOKUP[[#This Row],[AdjusterMemberName]],_Adjuster[Adjuster Name],_Adjuster[Email],,0)</f>
        <v>mQualls@knightcompany.com</v>
      </c>
      <c r="Y3931" s="15" t="str">
        <f>_xlfn.XLOOKUP(_LOOKUP[[#This Row],[AdjusterMemberName]],_Adjuster[Adjuster Name],_Adjuster[Phone Number],,0)</f>
        <v>424-559-5436</v>
      </c>
      <c r="Z3931" s="15" t="s">
        <v>17405</v>
      </c>
      <c r="AA39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2885 Leeward Ave Apt 207, Los Angeles  CA 90005</v>
      </c>
      <c r="AB3931" s="15"/>
    </row>
    <row r="3932" spans="1:28" x14ac:dyDescent="0.3">
      <c r="A3932" s="14">
        <v>1</v>
      </c>
      <c r="B3932" s="14">
        <v>1</v>
      </c>
      <c r="C3932" s="15" t="s">
        <v>17418</v>
      </c>
      <c r="D3932" s="15" t="s">
        <v>17419</v>
      </c>
      <c r="E3932" s="15">
        <v>45484</v>
      </c>
      <c r="F3932" s="15" t="s">
        <v>17420</v>
      </c>
      <c r="G3932" s="15">
        <v>45477</v>
      </c>
      <c r="H3932" s="15">
        <v>45661</v>
      </c>
      <c r="I3932" s="15" t="s">
        <v>17421</v>
      </c>
      <c r="J3932" s="15" t="s">
        <v>17422</v>
      </c>
      <c r="K3932" s="15" t="s">
        <v>45373</v>
      </c>
      <c r="L3932" s="15" t="s">
        <v>128</v>
      </c>
      <c r="M3932" s="15" t="s">
        <v>17371</v>
      </c>
      <c r="N3932" s="14">
        <v>2017</v>
      </c>
      <c r="O3932" s="15" t="s">
        <v>17423</v>
      </c>
      <c r="P3932" s="15" t="s">
        <v>106</v>
      </c>
      <c r="Q3932" s="15" t="s">
        <v>47019</v>
      </c>
      <c r="R3932" s="15" t="s">
        <v>753</v>
      </c>
      <c r="S3932" s="15" t="s">
        <v>17424</v>
      </c>
      <c r="T3932" s="15" t="s">
        <v>17425</v>
      </c>
      <c r="U3932" s="15" t="s">
        <v>53</v>
      </c>
      <c r="V3932" s="15" t="s">
        <v>46624</v>
      </c>
      <c r="W3932" s="15" t="s">
        <v>1624</v>
      </c>
      <c r="X3932" s="15" t="e">
        <f>_xlfn.XLOOKUP(_LOOKUP[[#This Row],[AdjusterMemberName]],_Adjuster[Adjuster Name],_Adjuster[Email],,0)</f>
        <v>#N/A</v>
      </c>
      <c r="Y3932" s="15" t="e">
        <f>_xlfn.XLOOKUP(_LOOKUP[[#This Row],[AdjusterMemberName]],_Adjuster[Adjuster Name],_Adjuster[Phone Number],,0)</f>
        <v>#N/A</v>
      </c>
      <c r="Z3932" s="15" t="s">
        <v>17426</v>
      </c>
      <c r="AA39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1644 Kaufman Ave, Corning  CA 96021</v>
      </c>
      <c r="AB3932" s="15"/>
    </row>
    <row r="3933" spans="1:28" x14ac:dyDescent="0.3">
      <c r="A3933" s="14">
        <v>1</v>
      </c>
      <c r="B3933" s="14">
        <v>1</v>
      </c>
      <c r="C3933" s="15" t="s">
        <v>17563</v>
      </c>
      <c r="D3933" s="15" t="s">
        <v>17563</v>
      </c>
      <c r="E3933" s="15">
        <v>45484</v>
      </c>
      <c r="F3933" s="15" t="s">
        <v>17564</v>
      </c>
      <c r="G3933" s="15">
        <v>45457</v>
      </c>
      <c r="H3933" s="15">
        <v>45640</v>
      </c>
      <c r="I3933" s="15" t="s">
        <v>17565</v>
      </c>
      <c r="J3933" s="15" t="s">
        <v>17566</v>
      </c>
      <c r="K3933" s="15" t="s">
        <v>45635</v>
      </c>
      <c r="L3933" s="15" t="s">
        <v>2306</v>
      </c>
      <c r="M3933" s="15" t="s">
        <v>7868</v>
      </c>
      <c r="N3933" s="14">
        <v>2012</v>
      </c>
      <c r="O3933" s="15" t="s">
        <v>17567</v>
      </c>
      <c r="P3933" s="15" t="s">
        <v>106</v>
      </c>
      <c r="Q3933" s="15" t="s">
        <v>47095</v>
      </c>
      <c r="R3933" s="15" t="s">
        <v>82</v>
      </c>
      <c r="S3933" s="15" t="s">
        <v>17568</v>
      </c>
      <c r="T3933" s="15" t="s">
        <v>3331</v>
      </c>
      <c r="U3933" s="15" t="s">
        <v>53</v>
      </c>
      <c r="V3933" s="15" t="s">
        <v>46042</v>
      </c>
      <c r="W3933" s="15" t="s">
        <v>1357</v>
      </c>
      <c r="X3933" s="15" t="str">
        <f>_xlfn.XLOOKUP(_LOOKUP[[#This Row],[AdjusterMemberName]],_Adjuster[Adjuster Name],_Adjuster[Email],,0)</f>
        <v>jRivera1@knightcompany.com</v>
      </c>
      <c r="Y3933" s="15" t="str">
        <f>_xlfn.XLOOKUP(_LOOKUP[[#This Row],[AdjusterMemberName]],_Adjuster[Adjuster Name],_Adjuster[Phone Number],,0)</f>
        <v>424-559-5239</v>
      </c>
      <c r="Z3933" s="15" t="s">
        <v>17569</v>
      </c>
      <c r="AA39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636 Nantucket St, San Jacinto  CA 92583</v>
      </c>
      <c r="AB3933" s="15"/>
    </row>
    <row r="3934" spans="1:28" x14ac:dyDescent="0.3">
      <c r="A3934" s="14">
        <v>1</v>
      </c>
      <c r="B3934" s="14">
        <v>1</v>
      </c>
      <c r="C3934" s="15" t="s">
        <v>11842</v>
      </c>
      <c r="D3934" s="15" t="s">
        <v>11842</v>
      </c>
      <c r="E3934" s="15">
        <v>45484</v>
      </c>
      <c r="F3934" s="15" t="s">
        <v>17700</v>
      </c>
      <c r="G3934" s="15">
        <v>45294</v>
      </c>
      <c r="H3934" s="15">
        <v>45476</v>
      </c>
      <c r="I3934" s="15" t="s">
        <v>17701</v>
      </c>
      <c r="J3934" s="15" t="s">
        <v>17702</v>
      </c>
      <c r="K3934" s="15" t="s">
        <v>45407</v>
      </c>
      <c r="L3934" s="15" t="s">
        <v>181</v>
      </c>
      <c r="M3934" s="15" t="s">
        <v>779</v>
      </c>
      <c r="N3934" s="14">
        <v>2008</v>
      </c>
      <c r="O3934" s="15" t="s">
        <v>17703</v>
      </c>
      <c r="P3934" s="15" t="s">
        <v>106</v>
      </c>
      <c r="Q3934" s="15" t="s">
        <v>119</v>
      </c>
      <c r="R3934" s="15" t="s">
        <v>10824</v>
      </c>
      <c r="S3934" s="15" t="s">
        <v>17704</v>
      </c>
      <c r="T3934" s="15" t="s">
        <v>2533</v>
      </c>
      <c r="U3934" s="15" t="s">
        <v>53</v>
      </c>
      <c r="V3934" s="15" t="s">
        <v>45667</v>
      </c>
      <c r="W3934" s="15" t="s">
        <v>1357</v>
      </c>
      <c r="X3934" s="15" t="str">
        <f>_xlfn.XLOOKUP(_LOOKUP[[#This Row],[AdjusterMemberName]],_Adjuster[Adjuster Name],_Adjuster[Email],,0)</f>
        <v>jRivera1@knightcompany.com</v>
      </c>
      <c r="Y3934" s="15" t="str">
        <f>_xlfn.XLOOKUP(_LOOKUP[[#This Row],[AdjusterMemberName]],_Adjuster[Adjuster Name],_Adjuster[Phone Number],,0)</f>
        <v>424-559-5239</v>
      </c>
      <c r="Z3934" s="15" t="s">
        <v>17705</v>
      </c>
      <c r="AA39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4071 Santa Ana St Apt A, Huntington Park  CA 90255</v>
      </c>
      <c r="AB3934" s="15">
        <v>45418</v>
      </c>
    </row>
    <row r="3935" spans="1:28" x14ac:dyDescent="0.3">
      <c r="A3935" s="14">
        <v>1</v>
      </c>
      <c r="B3935" s="14">
        <v>1</v>
      </c>
      <c r="C3935" s="15" t="s">
        <v>17852</v>
      </c>
      <c r="D3935" s="15" t="s">
        <v>17852</v>
      </c>
      <c r="E3935" s="15">
        <v>45484</v>
      </c>
      <c r="F3935" s="15" t="s">
        <v>17853</v>
      </c>
      <c r="G3935" s="15">
        <v>45399</v>
      </c>
      <c r="H3935" s="15">
        <v>45582</v>
      </c>
      <c r="I3935" s="15" t="s">
        <v>17854</v>
      </c>
      <c r="J3935" s="15" t="s">
        <v>17855</v>
      </c>
      <c r="K3935" s="15" t="s">
        <v>45407</v>
      </c>
      <c r="L3935" s="15" t="s">
        <v>139</v>
      </c>
      <c r="M3935" s="15" t="s">
        <v>797</v>
      </c>
      <c r="N3935" s="14">
        <v>2016</v>
      </c>
      <c r="O3935" s="15" t="s">
        <v>17856</v>
      </c>
      <c r="P3935" s="15" t="s">
        <v>106</v>
      </c>
      <c r="Q3935" s="15" t="s">
        <v>47097</v>
      </c>
      <c r="R3935" s="15" t="s">
        <v>1009</v>
      </c>
      <c r="S3935" s="15" t="s">
        <v>17857</v>
      </c>
      <c r="T3935" s="15" t="s">
        <v>356</v>
      </c>
      <c r="U3935" s="15" t="s">
        <v>53</v>
      </c>
      <c r="V3935" s="15" t="s">
        <v>46260</v>
      </c>
      <c r="W3935" s="15" t="s">
        <v>1357</v>
      </c>
      <c r="X3935" s="15" t="str">
        <f>_xlfn.XLOOKUP(_LOOKUP[[#This Row],[AdjusterMemberName]],_Adjuster[Adjuster Name],_Adjuster[Email],,0)</f>
        <v>jRivera1@knightcompany.com</v>
      </c>
      <c r="Y3935" s="15" t="str">
        <f>_xlfn.XLOOKUP(_LOOKUP[[#This Row],[AdjusterMemberName]],_Adjuster[Adjuster Name],_Adjuster[Phone Number],,0)</f>
        <v>424-559-5239</v>
      </c>
      <c r="Z3935" s="15" t="s">
        <v>17858</v>
      </c>
      <c r="AA39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1072 E Nocta St Apt 43, Ontario  CA 91764</v>
      </c>
      <c r="AB3935" s="15"/>
    </row>
    <row r="3936" spans="1:28" x14ac:dyDescent="0.3">
      <c r="A3936" s="14">
        <v>1</v>
      </c>
      <c r="B3936" s="14">
        <v>1</v>
      </c>
      <c r="C3936" s="15" t="s">
        <v>18416</v>
      </c>
      <c r="D3936" s="15" t="s">
        <v>18416</v>
      </c>
      <c r="E3936" s="15">
        <v>45484</v>
      </c>
      <c r="F3936" s="15" t="s">
        <v>18418</v>
      </c>
      <c r="G3936" s="15">
        <v>45394</v>
      </c>
      <c r="H3936" s="15">
        <v>45577</v>
      </c>
      <c r="I3936" s="15" t="s">
        <v>18425</v>
      </c>
      <c r="J3936" s="15" t="s">
        <v>18426</v>
      </c>
      <c r="K3936" s="15" t="s">
        <v>45379</v>
      </c>
      <c r="L3936" s="15" t="s">
        <v>441</v>
      </c>
      <c r="M3936" s="15" t="s">
        <v>10364</v>
      </c>
      <c r="N3936" s="14">
        <v>2022</v>
      </c>
      <c r="O3936" s="15" t="s">
        <v>18427</v>
      </c>
      <c r="P3936" s="15" t="s">
        <v>106</v>
      </c>
      <c r="Q3936" s="15" t="s">
        <v>47073</v>
      </c>
      <c r="R3936" s="15" t="s">
        <v>18422</v>
      </c>
      <c r="S3936" s="15" t="s">
        <v>18423</v>
      </c>
      <c r="T3936" s="15" t="s">
        <v>96</v>
      </c>
      <c r="U3936" s="15" t="s">
        <v>53</v>
      </c>
      <c r="V3936" s="15" t="s">
        <v>45731</v>
      </c>
      <c r="W3936" s="15" t="s">
        <v>3307</v>
      </c>
      <c r="X3936" s="15" t="e">
        <f>_xlfn.XLOOKUP(_LOOKUP[[#This Row],[AdjusterMemberName]],_Adjuster[Adjuster Name],_Adjuster[Email],,0)</f>
        <v>#N/A</v>
      </c>
      <c r="Y3936" s="15" t="e">
        <f>_xlfn.XLOOKUP(_LOOKUP[[#This Row],[AdjusterMemberName]],_Adjuster[Adjuster Name],_Adjuster[Phone Number],,0)</f>
        <v>#N/A</v>
      </c>
      <c r="Z3936" s="15" t="s">
        <v>18424</v>
      </c>
      <c r="AA39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13431 Hiawatha Ln, Moreno Valley  CA 92553</v>
      </c>
      <c r="AB3936" s="15"/>
    </row>
    <row r="3937" spans="1:28" x14ac:dyDescent="0.3">
      <c r="A3937" s="14">
        <v>1</v>
      </c>
      <c r="B3937" s="14">
        <v>1</v>
      </c>
      <c r="C3937" s="15" t="s">
        <v>8218</v>
      </c>
      <c r="D3937" s="15" t="s">
        <v>8218</v>
      </c>
      <c r="E3937" s="15">
        <v>45483</v>
      </c>
      <c r="F3937" s="15" t="s">
        <v>17228</v>
      </c>
      <c r="G3937" s="15">
        <v>45412</v>
      </c>
      <c r="H3937" s="15">
        <v>45595</v>
      </c>
      <c r="I3937" s="15" t="s">
        <v>17229</v>
      </c>
      <c r="J3937" s="15" t="s">
        <v>17230</v>
      </c>
      <c r="K3937" s="15" t="s">
        <v>45815</v>
      </c>
      <c r="L3937" s="15" t="s">
        <v>103</v>
      </c>
      <c r="M3937" s="15" t="s">
        <v>1523</v>
      </c>
      <c r="N3937" s="14">
        <v>2022</v>
      </c>
      <c r="O3937" s="15" t="s">
        <v>8222</v>
      </c>
      <c r="P3937" s="15" t="s">
        <v>106</v>
      </c>
      <c r="Q3937" s="15" t="s">
        <v>47019</v>
      </c>
      <c r="R3937" s="15" t="s">
        <v>8223</v>
      </c>
      <c r="S3937" s="15" t="s">
        <v>8224</v>
      </c>
      <c r="T3937" s="15" t="s">
        <v>109</v>
      </c>
      <c r="U3937" s="15" t="s">
        <v>53</v>
      </c>
      <c r="V3937" s="15" t="s">
        <v>45632</v>
      </c>
      <c r="W3937" s="15" t="s">
        <v>1049</v>
      </c>
      <c r="X3937" s="15" t="str">
        <f>_xlfn.XLOOKUP(_LOOKUP[[#This Row],[AdjusterMemberName]],_Adjuster[Adjuster Name],_Adjuster[Email],,0)</f>
        <v>cPenate@knightcompany.com</v>
      </c>
      <c r="Y3937" s="15" t="str">
        <f>_xlfn.XLOOKUP(_LOOKUP[[#This Row],[AdjusterMemberName]],_Adjuster[Adjuster Name],_Adjuster[Phone Number],,0)</f>
        <v>424-559-5385</v>
      </c>
      <c r="Z3937" s="15" t="s">
        <v>8225</v>
      </c>
      <c r="AA39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40055 Buckwood Way, Murrieta  CA 92562</v>
      </c>
      <c r="AB3937" s="15"/>
    </row>
    <row r="3938" spans="1:28" x14ac:dyDescent="0.3">
      <c r="A3938" s="14">
        <v>1</v>
      </c>
      <c r="B3938" s="14">
        <v>1</v>
      </c>
      <c r="C3938" s="15" t="s">
        <v>8218</v>
      </c>
      <c r="D3938" s="15" t="s">
        <v>8218</v>
      </c>
      <c r="E3938" s="15">
        <v>45483</v>
      </c>
      <c r="F3938" s="15" t="s">
        <v>17228</v>
      </c>
      <c r="G3938" s="15">
        <v>45412</v>
      </c>
      <c r="H3938" s="15">
        <v>45595</v>
      </c>
      <c r="I3938" s="15" t="s">
        <v>17283</v>
      </c>
      <c r="J3938" s="15" t="s">
        <v>17284</v>
      </c>
      <c r="K3938" s="15" t="s">
        <v>45458</v>
      </c>
      <c r="L3938" s="15" t="s">
        <v>103</v>
      </c>
      <c r="M3938" s="15" t="s">
        <v>1523</v>
      </c>
      <c r="N3938" s="14">
        <v>2022</v>
      </c>
      <c r="O3938" s="15" t="s">
        <v>8222</v>
      </c>
      <c r="P3938" s="15" t="s">
        <v>106</v>
      </c>
      <c r="Q3938" s="15" t="s">
        <v>47019</v>
      </c>
      <c r="R3938" s="15" t="s">
        <v>8223</v>
      </c>
      <c r="S3938" s="15" t="s">
        <v>8224</v>
      </c>
      <c r="T3938" s="15" t="s">
        <v>109</v>
      </c>
      <c r="U3938" s="15" t="s">
        <v>53</v>
      </c>
      <c r="V3938" s="15" t="s">
        <v>45632</v>
      </c>
      <c r="W3938" s="15" t="s">
        <v>850</v>
      </c>
      <c r="X3938" s="15" t="e">
        <f>_xlfn.XLOOKUP(_LOOKUP[[#This Row],[AdjusterMemberName]],_Adjuster[Adjuster Name],_Adjuster[Email],,0)</f>
        <v>#N/A</v>
      </c>
      <c r="Y3938" s="15" t="e">
        <f>_xlfn.XLOOKUP(_LOOKUP[[#This Row],[AdjusterMemberName]],_Adjuster[Adjuster Name],_Adjuster[Phone Number],,0)</f>
        <v>#N/A</v>
      </c>
      <c r="Z3938" s="15" t="s">
        <v>8225</v>
      </c>
      <c r="AA39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40055 Buckwood Way, Murrieta  CA 92562</v>
      </c>
      <c r="AB3938" s="15"/>
    </row>
    <row r="3939" spans="1:28" x14ac:dyDescent="0.3">
      <c r="A3939" s="14">
        <v>1</v>
      </c>
      <c r="B3939" s="14">
        <v>1</v>
      </c>
      <c r="C3939" s="15" t="s">
        <v>17293</v>
      </c>
      <c r="D3939" s="15" t="s">
        <v>17294</v>
      </c>
      <c r="E3939" s="15">
        <v>45483</v>
      </c>
      <c r="F3939" s="15" t="s">
        <v>17295</v>
      </c>
      <c r="G3939" s="15">
        <v>45377</v>
      </c>
      <c r="H3939" s="15">
        <v>45561</v>
      </c>
      <c r="I3939" s="15" t="s">
        <v>17296</v>
      </c>
      <c r="J3939" s="15" t="s">
        <v>17297</v>
      </c>
      <c r="K3939" s="15" t="s">
        <v>45707</v>
      </c>
      <c r="L3939" s="15" t="s">
        <v>314</v>
      </c>
      <c r="M3939" s="15" t="s">
        <v>1602</v>
      </c>
      <c r="N3939" s="14">
        <v>2017</v>
      </c>
      <c r="O3939" s="15" t="s">
        <v>17298</v>
      </c>
      <c r="P3939" s="15" t="s">
        <v>81</v>
      </c>
      <c r="Q3939" s="15" t="s">
        <v>47065</v>
      </c>
      <c r="R3939" s="15" t="s">
        <v>17299</v>
      </c>
      <c r="S3939" s="15" t="s">
        <v>17300</v>
      </c>
      <c r="T3939" s="15" t="s">
        <v>811</v>
      </c>
      <c r="U3939" s="15" t="s">
        <v>53</v>
      </c>
      <c r="V3939" s="15" t="s">
        <v>45837</v>
      </c>
      <c r="W3939" s="15" t="s">
        <v>54</v>
      </c>
      <c r="X3939" s="15" t="str">
        <f>_xlfn.XLOOKUP(_LOOKUP[[#This Row],[AdjusterMemberName]],_Adjuster[Adjuster Name],_Adjuster[Email],,0)</f>
        <v>JRubalcava@knightcompany.com</v>
      </c>
      <c r="Y3939" s="15" t="str">
        <f>_xlfn.XLOOKUP(_LOOKUP[[#This Row],[AdjusterMemberName]],_Adjuster[Adjuster Name],_Adjuster[Phone Number],,0)</f>
        <v>424-559-5420</v>
      </c>
      <c r="Z3939" s="15" t="s">
        <v>17301</v>
      </c>
      <c r="AA39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260 Lady Bell Way, Perris  CA 92571</v>
      </c>
      <c r="AB3939" s="15"/>
    </row>
    <row r="3940" spans="1:28" x14ac:dyDescent="0.3">
      <c r="A3940" s="14">
        <v>1</v>
      </c>
      <c r="B3940" s="14">
        <v>1</v>
      </c>
      <c r="C3940" s="15" t="s">
        <v>10053</v>
      </c>
      <c r="D3940" s="15" t="s">
        <v>10053</v>
      </c>
      <c r="E3940" s="15">
        <v>45483</v>
      </c>
      <c r="F3940" s="15" t="s">
        <v>17302</v>
      </c>
      <c r="G3940" s="15">
        <v>45432</v>
      </c>
      <c r="H3940" s="15">
        <v>45616</v>
      </c>
      <c r="I3940" s="15" t="s">
        <v>17303</v>
      </c>
      <c r="J3940" s="15" t="s">
        <v>17304</v>
      </c>
      <c r="K3940" s="15" t="s">
        <v>45846</v>
      </c>
      <c r="L3940" s="15" t="s">
        <v>201</v>
      </c>
      <c r="M3940" s="15" t="s">
        <v>10057</v>
      </c>
      <c r="N3940" s="14">
        <v>2003</v>
      </c>
      <c r="O3940" s="15" t="s">
        <v>10058</v>
      </c>
      <c r="P3940" s="15" t="s">
        <v>106</v>
      </c>
      <c r="Q3940" s="15" t="s">
        <v>47061</v>
      </c>
      <c r="R3940" s="15" t="s">
        <v>10059</v>
      </c>
      <c r="S3940" s="15" t="s">
        <v>10060</v>
      </c>
      <c r="T3940" s="15" t="s">
        <v>5070</v>
      </c>
      <c r="U3940" s="15" t="s">
        <v>53</v>
      </c>
      <c r="V3940" s="15" t="s">
        <v>46628</v>
      </c>
      <c r="W3940" s="15" t="s">
        <v>1889</v>
      </c>
      <c r="X3940" s="15" t="e">
        <f>_xlfn.XLOOKUP(_LOOKUP[[#This Row],[AdjusterMemberName]],_Adjuster[Adjuster Name],_Adjuster[Email],,0)</f>
        <v>#N/A</v>
      </c>
      <c r="Y3940" s="15" t="e">
        <f>_xlfn.XLOOKUP(_LOOKUP[[#This Row],[AdjusterMemberName]],_Adjuster[Adjuster Name],_Adjuster[Phone Number],,0)</f>
        <v>#N/A</v>
      </c>
      <c r="Z3940" s="15" t="s">
        <v>10061</v>
      </c>
      <c r="AA39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1209 N Lyman Ave Apt 8-206, Covina  CA 91724</v>
      </c>
      <c r="AB3940" s="15"/>
    </row>
    <row r="3941" spans="1:28" x14ac:dyDescent="0.3">
      <c r="A3941" s="14">
        <v>1</v>
      </c>
      <c r="B3941" s="14">
        <v>1</v>
      </c>
      <c r="C3941" s="15" t="s">
        <v>17410</v>
      </c>
      <c r="D3941" s="15" t="s">
        <v>17410</v>
      </c>
      <c r="E3941" s="15">
        <v>45483</v>
      </c>
      <c r="F3941" s="15" t="s">
        <v>17411</v>
      </c>
      <c r="G3941" s="15">
        <v>45327</v>
      </c>
      <c r="H3941" s="15">
        <v>45509</v>
      </c>
      <c r="I3941" s="15" t="s">
        <v>17412</v>
      </c>
      <c r="J3941" s="15" t="s">
        <v>17413</v>
      </c>
      <c r="K3941" s="15" t="s">
        <v>46159</v>
      </c>
      <c r="L3941" s="15" t="s">
        <v>128</v>
      </c>
      <c r="M3941" s="15" t="s">
        <v>129</v>
      </c>
      <c r="N3941" s="14">
        <v>2019</v>
      </c>
      <c r="O3941" s="15" t="s">
        <v>17414</v>
      </c>
      <c r="P3941" s="15" t="s">
        <v>106</v>
      </c>
      <c r="Q3941" s="15" t="s">
        <v>47073</v>
      </c>
      <c r="R3941" s="15" t="s">
        <v>17415</v>
      </c>
      <c r="S3941" s="15" t="s">
        <v>17416</v>
      </c>
      <c r="T3941" s="15" t="s">
        <v>174</v>
      </c>
      <c r="U3941" s="15" t="s">
        <v>53</v>
      </c>
      <c r="V3941" s="15" t="s">
        <v>45560</v>
      </c>
      <c r="W3941" s="15" t="s">
        <v>367</v>
      </c>
      <c r="X3941" s="15" t="str">
        <f>_xlfn.XLOOKUP(_LOOKUP[[#This Row],[AdjusterMemberName]],_Adjuster[Adjuster Name],_Adjuster[Email],,0)</f>
        <v>dHernandez4@knightcompany.com</v>
      </c>
      <c r="Y3941" s="15" t="str">
        <f>_xlfn.XLOOKUP(_LOOKUP[[#This Row],[AdjusterMemberName]],_Adjuster[Adjuster Name],_Adjuster[Phone Number],,0)</f>
        <v>323-315-7819</v>
      </c>
      <c r="Z3941" s="15" t="s">
        <v>17417</v>
      </c>
      <c r="AA39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1325 De Neve Ln, Los Angeles  CA 90033</v>
      </c>
      <c r="AB3941" s="15"/>
    </row>
    <row r="3942" spans="1:28" x14ac:dyDescent="0.3">
      <c r="A3942" s="14">
        <v>1</v>
      </c>
      <c r="B3942" s="14">
        <v>1</v>
      </c>
      <c r="C3942" s="15" t="s">
        <v>17492</v>
      </c>
      <c r="D3942" s="15" t="s">
        <v>17492</v>
      </c>
      <c r="E3942" s="15">
        <v>45483</v>
      </c>
      <c r="F3942" s="15" t="s">
        <v>17493</v>
      </c>
      <c r="G3942" s="15">
        <v>45441</v>
      </c>
      <c r="H3942" s="15">
        <v>45625</v>
      </c>
      <c r="I3942" s="15" t="s">
        <v>17494</v>
      </c>
      <c r="J3942" s="15" t="s">
        <v>17495</v>
      </c>
      <c r="K3942" s="15" t="s">
        <v>46344</v>
      </c>
      <c r="L3942" s="15" t="s">
        <v>128</v>
      </c>
      <c r="M3942" s="15" t="s">
        <v>129</v>
      </c>
      <c r="N3942" s="14">
        <v>2024</v>
      </c>
      <c r="O3942" s="15" t="s">
        <v>17496</v>
      </c>
      <c r="P3942" s="15" t="s">
        <v>106</v>
      </c>
      <c r="Q3942" s="15" t="s">
        <v>47061</v>
      </c>
      <c r="R3942" s="15" t="s">
        <v>931</v>
      </c>
      <c r="S3942" s="15" t="s">
        <v>17497</v>
      </c>
      <c r="T3942" s="15" t="s">
        <v>174</v>
      </c>
      <c r="U3942" s="15" t="s">
        <v>53</v>
      </c>
      <c r="V3942" s="15" t="s">
        <v>45585</v>
      </c>
      <c r="W3942" s="15" t="s">
        <v>3307</v>
      </c>
      <c r="X3942" s="15" t="e">
        <f>_xlfn.XLOOKUP(_LOOKUP[[#This Row],[AdjusterMemberName]],_Adjuster[Adjuster Name],_Adjuster[Email],,0)</f>
        <v>#N/A</v>
      </c>
      <c r="Y3942" s="15" t="e">
        <f>_xlfn.XLOOKUP(_LOOKUP[[#This Row],[AdjusterMemberName]],_Adjuster[Adjuster Name],_Adjuster[Phone Number],,0)</f>
        <v>#N/A</v>
      </c>
      <c r="Z3942" s="15" t="s">
        <v>17498</v>
      </c>
      <c r="AA39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2971 W 8Th St Apt 211, Los Angeles  CA 90005</v>
      </c>
      <c r="AB3942" s="15"/>
    </row>
    <row r="3943" spans="1:28" x14ac:dyDescent="0.3">
      <c r="A3943" s="14">
        <v>0</v>
      </c>
      <c r="B3943" s="14">
        <v>1</v>
      </c>
      <c r="C3943" s="15" t="s">
        <v>17648</v>
      </c>
      <c r="D3943" s="15" t="s">
        <v>17648</v>
      </c>
      <c r="E3943" s="15">
        <v>45483</v>
      </c>
      <c r="F3943" s="15" t="s">
        <v>17649</v>
      </c>
      <c r="G3943" s="15"/>
      <c r="H3943" s="15"/>
      <c r="I3943" s="15" t="s">
        <v>17650</v>
      </c>
      <c r="J3943" s="15" t="s">
        <v>17651</v>
      </c>
      <c r="K3943" s="15" t="s">
        <v>45448</v>
      </c>
      <c r="L3943" s="15" t="s">
        <v>13682</v>
      </c>
      <c r="M3943" s="15" t="s">
        <v>1025</v>
      </c>
      <c r="N3943" s="14">
        <v>2000</v>
      </c>
      <c r="O3943" s="15" t="s">
        <v>1025</v>
      </c>
      <c r="P3943" s="15" t="s">
        <v>106</v>
      </c>
      <c r="Q3943" s="15"/>
      <c r="R3943" s="15"/>
      <c r="S3943" s="15"/>
      <c r="T3943" s="15"/>
      <c r="U3943" s="15"/>
      <c r="V3943" s="15"/>
      <c r="W3943" s="15" t="s">
        <v>3184</v>
      </c>
      <c r="X3943" s="15" t="str">
        <f>_xlfn.XLOOKUP(_LOOKUP[[#This Row],[AdjusterMemberName]],_Adjuster[Adjuster Name],_Adjuster[Email],,0)</f>
        <v>mQualls@knightcompany.com</v>
      </c>
      <c r="Y3943" s="15" t="str">
        <f>_xlfn.XLOOKUP(_LOOKUP[[#This Row],[AdjusterMemberName]],_Adjuster[Adjuster Name],_Adjuster[Phone Number],,0)</f>
        <v>424-559-5436</v>
      </c>
      <c r="Z3943" s="15"/>
      <c r="AA3943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3943" s="15"/>
    </row>
    <row r="3944" spans="1:28" x14ac:dyDescent="0.3">
      <c r="A3944" s="14">
        <v>1</v>
      </c>
      <c r="B3944" s="14">
        <v>1</v>
      </c>
      <c r="C3944" s="15" t="s">
        <v>16911</v>
      </c>
      <c r="D3944" s="15" t="s">
        <v>16912</v>
      </c>
      <c r="E3944" s="15">
        <v>45483</v>
      </c>
      <c r="F3944" s="15" t="s">
        <v>16913</v>
      </c>
      <c r="G3944" s="15">
        <v>45238</v>
      </c>
      <c r="H3944" s="15">
        <v>45420</v>
      </c>
      <c r="I3944" s="15" t="s">
        <v>17990</v>
      </c>
      <c r="J3944" s="15" t="s">
        <v>17991</v>
      </c>
      <c r="K3944" s="15" t="s">
        <v>45547</v>
      </c>
      <c r="L3944" s="15" t="s">
        <v>128</v>
      </c>
      <c r="M3944" s="15" t="s">
        <v>2179</v>
      </c>
      <c r="N3944" s="14">
        <v>2013</v>
      </c>
      <c r="O3944" s="15" t="s">
        <v>17992</v>
      </c>
      <c r="P3944" s="15" t="s">
        <v>106</v>
      </c>
      <c r="Q3944" s="15" t="s">
        <v>119</v>
      </c>
      <c r="R3944" s="15" t="s">
        <v>7192</v>
      </c>
      <c r="S3944" s="15" t="s">
        <v>17993</v>
      </c>
      <c r="T3944" s="15" t="s">
        <v>1205</v>
      </c>
      <c r="U3944" s="15" t="s">
        <v>53</v>
      </c>
      <c r="V3944" s="15" t="s">
        <v>45411</v>
      </c>
      <c r="W3944" s="15" t="s">
        <v>1357</v>
      </c>
      <c r="X3944" s="15" t="str">
        <f>_xlfn.XLOOKUP(_LOOKUP[[#This Row],[AdjusterMemberName]],_Adjuster[Adjuster Name],_Adjuster[Email],,0)</f>
        <v>jRivera1@knightcompany.com</v>
      </c>
      <c r="Y3944" s="15" t="str">
        <f>_xlfn.XLOOKUP(_LOOKUP[[#This Row],[AdjusterMemberName]],_Adjuster[Adjuster Name],_Adjuster[Phone Number],,0)</f>
        <v>424-559-5239</v>
      </c>
      <c r="Z3944" s="15" t="s">
        <v>17994</v>
      </c>
      <c r="AA39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15140 Via Vista, Desert Hot Springs  CA 92240</v>
      </c>
      <c r="AB3944" s="15">
        <v>45302</v>
      </c>
    </row>
    <row r="3945" spans="1:28" x14ac:dyDescent="0.3">
      <c r="A3945" s="14">
        <v>1</v>
      </c>
      <c r="B3945" s="14">
        <v>1</v>
      </c>
      <c r="C3945" s="15" t="s">
        <v>16911</v>
      </c>
      <c r="D3945" s="15" t="s">
        <v>16912</v>
      </c>
      <c r="E3945" s="15">
        <v>45483</v>
      </c>
      <c r="F3945" s="15" t="s">
        <v>19604</v>
      </c>
      <c r="G3945" s="15">
        <v>45327</v>
      </c>
      <c r="H3945" s="15">
        <v>45509</v>
      </c>
      <c r="I3945" s="15" t="s">
        <v>19605</v>
      </c>
      <c r="J3945" s="15" t="s">
        <v>17991</v>
      </c>
      <c r="K3945" s="15" t="s">
        <v>45547</v>
      </c>
      <c r="L3945" s="15" t="s">
        <v>128</v>
      </c>
      <c r="M3945" s="15" t="s">
        <v>2179</v>
      </c>
      <c r="N3945" s="14">
        <v>2013</v>
      </c>
      <c r="O3945" s="15" t="s">
        <v>17992</v>
      </c>
      <c r="P3945" s="15" t="s">
        <v>106</v>
      </c>
      <c r="Q3945" s="15" t="s">
        <v>47006</v>
      </c>
      <c r="R3945" s="15" t="s">
        <v>7192</v>
      </c>
      <c r="S3945" s="15" t="s">
        <v>17993</v>
      </c>
      <c r="T3945" s="15" t="s">
        <v>1205</v>
      </c>
      <c r="U3945" s="15" t="s">
        <v>53</v>
      </c>
      <c r="V3945" s="15" t="s">
        <v>45411</v>
      </c>
      <c r="W3945" s="15" t="s">
        <v>1357</v>
      </c>
      <c r="X3945" s="15" t="str">
        <f>_xlfn.XLOOKUP(_LOOKUP[[#This Row],[AdjusterMemberName]],_Adjuster[Adjuster Name],_Adjuster[Email],,0)</f>
        <v>jRivera1@knightcompany.com</v>
      </c>
      <c r="Y3945" s="15" t="str">
        <f>_xlfn.XLOOKUP(_LOOKUP[[#This Row],[AdjusterMemberName]],_Adjuster[Adjuster Name],_Adjuster[Phone Number],,0)</f>
        <v>424-559-5239</v>
      </c>
      <c r="Z3945" s="15" t="s">
        <v>17994</v>
      </c>
      <c r="AA39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15140 Via Vista, Desert Hot Springs  CA 92240</v>
      </c>
      <c r="AB3945" s="15"/>
    </row>
    <row r="3946" spans="1:28" x14ac:dyDescent="0.3">
      <c r="A3946" s="14">
        <v>1</v>
      </c>
      <c r="B3946" s="14">
        <v>1</v>
      </c>
      <c r="C3946" s="15" t="s">
        <v>17189</v>
      </c>
      <c r="D3946" s="15" t="s">
        <v>17189</v>
      </c>
      <c r="E3946" s="15">
        <v>45482</v>
      </c>
      <c r="F3946" s="15" t="s">
        <v>17190</v>
      </c>
      <c r="G3946" s="15">
        <v>45333</v>
      </c>
      <c r="H3946" s="15">
        <v>45515</v>
      </c>
      <c r="I3946" s="15" t="s">
        <v>17191</v>
      </c>
      <c r="J3946" s="15" t="s">
        <v>7411</v>
      </c>
      <c r="K3946" s="15" t="s">
        <v>45703</v>
      </c>
      <c r="L3946" s="15" t="s">
        <v>128</v>
      </c>
      <c r="M3946" s="15" t="s">
        <v>129</v>
      </c>
      <c r="N3946" s="14">
        <v>2018</v>
      </c>
      <c r="O3946" s="15" t="s">
        <v>17192</v>
      </c>
      <c r="P3946" s="15" t="s">
        <v>106</v>
      </c>
      <c r="Q3946" s="15" t="s">
        <v>47065</v>
      </c>
      <c r="R3946" s="15" t="s">
        <v>4489</v>
      </c>
      <c r="S3946" s="15" t="s">
        <v>17193</v>
      </c>
      <c r="T3946" s="15" t="s">
        <v>308</v>
      </c>
      <c r="U3946" s="15" t="s">
        <v>53</v>
      </c>
      <c r="V3946" s="15" t="s">
        <v>45432</v>
      </c>
      <c r="W3946" s="15" t="s">
        <v>3184</v>
      </c>
      <c r="X3946" s="15" t="str">
        <f>_xlfn.XLOOKUP(_LOOKUP[[#This Row],[AdjusterMemberName]],_Adjuster[Adjuster Name],_Adjuster[Email],,0)</f>
        <v>mQualls@knightcompany.com</v>
      </c>
      <c r="Y3946" s="15" t="str">
        <f>_xlfn.XLOOKUP(_LOOKUP[[#This Row],[AdjusterMemberName]],_Adjuster[Adjuster Name],_Adjuster[Phone Number],,0)</f>
        <v>424-559-5436</v>
      </c>
      <c r="Z3946" s="15" t="s">
        <v>17194</v>
      </c>
      <c r="AA39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3761 Van Buren Blvd Ste E, Riverside  CA 92503</v>
      </c>
      <c r="AB3946" s="15"/>
    </row>
    <row r="3947" spans="1:28" x14ac:dyDescent="0.3">
      <c r="A3947" s="14">
        <v>1</v>
      </c>
      <c r="B3947" s="14">
        <v>1</v>
      </c>
      <c r="C3947" s="15" t="s">
        <v>17220</v>
      </c>
      <c r="D3947" s="15" t="s">
        <v>17220</v>
      </c>
      <c r="E3947" s="15">
        <v>45482</v>
      </c>
      <c r="F3947" s="15" t="s">
        <v>17221</v>
      </c>
      <c r="G3947" s="15">
        <v>45401</v>
      </c>
      <c r="H3947" s="15">
        <v>45584</v>
      </c>
      <c r="I3947" s="15" t="s">
        <v>17222</v>
      </c>
      <c r="J3947" s="15" t="s">
        <v>17223</v>
      </c>
      <c r="K3947" s="15" t="s">
        <v>46159</v>
      </c>
      <c r="L3947" s="15" t="s">
        <v>314</v>
      </c>
      <c r="M3947" s="15" t="s">
        <v>315</v>
      </c>
      <c r="N3947" s="14">
        <v>2016</v>
      </c>
      <c r="O3947" s="15" t="s">
        <v>17224</v>
      </c>
      <c r="P3947" s="15" t="s">
        <v>106</v>
      </c>
      <c r="Q3947" s="15" t="s">
        <v>47117</v>
      </c>
      <c r="R3947" s="15" t="s">
        <v>17225</v>
      </c>
      <c r="S3947" s="15" t="s">
        <v>17226</v>
      </c>
      <c r="T3947" s="15" t="s">
        <v>424</v>
      </c>
      <c r="U3947" s="15" t="s">
        <v>53</v>
      </c>
      <c r="V3947" s="15" t="s">
        <v>45470</v>
      </c>
      <c r="W3947" s="15" t="s">
        <v>264</v>
      </c>
      <c r="X3947" s="15" t="str">
        <f>_xlfn.XLOOKUP(_LOOKUP[[#This Row],[AdjusterMemberName]],_Adjuster[Adjuster Name],_Adjuster[Email],,0)</f>
        <v>sBonnevie@knightcompany.com</v>
      </c>
      <c r="Y3947" s="15" t="str">
        <f>_xlfn.XLOOKUP(_LOOKUP[[#This Row],[AdjusterMemberName]],_Adjuster[Adjuster Name],_Adjuster[Phone Number],,0)</f>
        <v>323-692-4064</v>
      </c>
      <c r="Z3947" s="15" t="s">
        <v>17227</v>
      </c>
      <c r="AA39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5672 Wagonwheel Rd, San Bernardino  CA 92407</v>
      </c>
      <c r="AB3947" s="15"/>
    </row>
    <row r="3948" spans="1:28" x14ac:dyDescent="0.3">
      <c r="A3948" s="14">
        <v>1</v>
      </c>
      <c r="B3948" s="14">
        <v>0</v>
      </c>
      <c r="C3948" s="15" t="s">
        <v>17250</v>
      </c>
      <c r="D3948" s="15" t="s">
        <v>17251</v>
      </c>
      <c r="E3948" s="15">
        <v>45482</v>
      </c>
      <c r="F3948" s="15" t="s">
        <v>17252</v>
      </c>
      <c r="G3948" s="15">
        <v>45472</v>
      </c>
      <c r="H3948" s="15">
        <v>45655</v>
      </c>
      <c r="I3948" s="15" t="s">
        <v>17253</v>
      </c>
      <c r="J3948" s="15" t="s">
        <v>17254</v>
      </c>
      <c r="K3948" s="15" t="s">
        <v>45505</v>
      </c>
      <c r="L3948" s="15" t="s">
        <v>281</v>
      </c>
      <c r="M3948" s="15" t="s">
        <v>4161</v>
      </c>
      <c r="N3948" s="14">
        <v>2021</v>
      </c>
      <c r="O3948" s="15" t="s">
        <v>17255</v>
      </c>
      <c r="P3948" s="15" t="s">
        <v>81</v>
      </c>
      <c r="Q3948" s="15" t="s">
        <v>47073</v>
      </c>
      <c r="R3948" s="15" t="s">
        <v>1419</v>
      </c>
      <c r="S3948" s="15" t="s">
        <v>17256</v>
      </c>
      <c r="T3948" s="15" t="s">
        <v>174</v>
      </c>
      <c r="U3948" s="15" t="s">
        <v>53</v>
      </c>
      <c r="V3948" s="15" t="s">
        <v>45441</v>
      </c>
      <c r="W3948" s="15" t="s">
        <v>3184</v>
      </c>
      <c r="X3948" s="15" t="str">
        <f>_xlfn.XLOOKUP(_LOOKUP[[#This Row],[AdjusterMemberName]],_Adjuster[Adjuster Name],_Adjuster[Email],,0)</f>
        <v>mQualls@knightcompany.com</v>
      </c>
      <c r="Y3948" s="15" t="str">
        <f>_xlfn.XLOOKUP(_LOOKUP[[#This Row],[AdjusterMemberName]],_Adjuster[Adjuster Name],_Adjuster[Phone Number],,0)</f>
        <v>424-559-5436</v>
      </c>
      <c r="Z3948" s="15" t="s">
        <v>17257</v>
      </c>
      <c r="AA39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9120 1/4 S Vermont Ave , Los Angeles  CA 90044</v>
      </c>
      <c r="AB3948" s="15">
        <v>45606</v>
      </c>
    </row>
    <row r="3949" spans="1:28" x14ac:dyDescent="0.3">
      <c r="A3949" s="14">
        <v>1</v>
      </c>
      <c r="B3949" s="14">
        <v>1</v>
      </c>
      <c r="C3949" s="15" t="s">
        <v>17275</v>
      </c>
      <c r="D3949" s="15" t="s">
        <v>17275</v>
      </c>
      <c r="E3949" s="15">
        <v>45482</v>
      </c>
      <c r="F3949" s="15" t="s">
        <v>17276</v>
      </c>
      <c r="G3949" s="15">
        <v>45334</v>
      </c>
      <c r="H3949" s="15">
        <v>45516</v>
      </c>
      <c r="I3949" s="15" t="s">
        <v>17277</v>
      </c>
      <c r="J3949" s="15" t="s">
        <v>17278</v>
      </c>
      <c r="K3949" s="15" t="s">
        <v>45646</v>
      </c>
      <c r="L3949" s="15" t="s">
        <v>128</v>
      </c>
      <c r="M3949" s="15" t="s">
        <v>836</v>
      </c>
      <c r="N3949" s="14">
        <v>2024</v>
      </c>
      <c r="O3949" s="15" t="s">
        <v>17279</v>
      </c>
      <c r="P3949" s="15" t="s">
        <v>106</v>
      </c>
      <c r="Q3949" s="15" t="s">
        <v>47019</v>
      </c>
      <c r="R3949" s="15" t="s">
        <v>17280</v>
      </c>
      <c r="S3949" s="15" t="s">
        <v>17281</v>
      </c>
      <c r="T3949" s="15" t="s">
        <v>2072</v>
      </c>
      <c r="U3949" s="15" t="s">
        <v>53</v>
      </c>
      <c r="V3949" s="15" t="s">
        <v>45733</v>
      </c>
      <c r="W3949" s="15" t="s">
        <v>264</v>
      </c>
      <c r="X3949" s="15" t="str">
        <f>_xlfn.XLOOKUP(_LOOKUP[[#This Row],[AdjusterMemberName]],_Adjuster[Adjuster Name],_Adjuster[Email],,0)</f>
        <v>sBonnevie@knightcompany.com</v>
      </c>
      <c r="Y3949" s="15" t="str">
        <f>_xlfn.XLOOKUP(_LOOKUP[[#This Row],[AdjusterMemberName]],_Adjuster[Adjuster Name],_Adjuster[Phone Number],,0)</f>
        <v>323-692-4064</v>
      </c>
      <c r="Z3949" s="15" t="s">
        <v>17282</v>
      </c>
      <c r="AA39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16405 Valencia Ave Apt 208, Fontana  CA 92335</v>
      </c>
      <c r="AB3949" s="15"/>
    </row>
    <row r="3950" spans="1:28" x14ac:dyDescent="0.3">
      <c r="A3950" s="14">
        <v>1</v>
      </c>
      <c r="B3950" s="14">
        <v>1</v>
      </c>
      <c r="C3950" s="15" t="s">
        <v>17189</v>
      </c>
      <c r="D3950" s="15" t="s">
        <v>17189</v>
      </c>
      <c r="E3950" s="15">
        <v>45482</v>
      </c>
      <c r="F3950" s="15" t="s">
        <v>17190</v>
      </c>
      <c r="G3950" s="15">
        <v>45333</v>
      </c>
      <c r="H3950" s="15">
        <v>45515</v>
      </c>
      <c r="I3950" s="15" t="s">
        <v>17367</v>
      </c>
      <c r="J3950" s="15" t="s">
        <v>17368</v>
      </c>
      <c r="K3950" s="15" t="s">
        <v>46626</v>
      </c>
      <c r="L3950" s="15" t="s">
        <v>128</v>
      </c>
      <c r="M3950" s="15" t="s">
        <v>129</v>
      </c>
      <c r="N3950" s="14">
        <v>2018</v>
      </c>
      <c r="O3950" s="15" t="s">
        <v>17192</v>
      </c>
      <c r="P3950" s="15" t="s">
        <v>106</v>
      </c>
      <c r="Q3950" s="15" t="s">
        <v>47065</v>
      </c>
      <c r="R3950" s="15" t="s">
        <v>4489</v>
      </c>
      <c r="S3950" s="15" t="s">
        <v>17193</v>
      </c>
      <c r="T3950" s="15" t="s">
        <v>308</v>
      </c>
      <c r="U3950" s="15" t="s">
        <v>53</v>
      </c>
      <c r="V3950" s="15" t="s">
        <v>45432</v>
      </c>
      <c r="W3950" s="15" t="s">
        <v>3184</v>
      </c>
      <c r="X3950" s="15" t="str">
        <f>_xlfn.XLOOKUP(_LOOKUP[[#This Row],[AdjusterMemberName]],_Adjuster[Adjuster Name],_Adjuster[Email],,0)</f>
        <v>mQualls@knightcompany.com</v>
      </c>
      <c r="Y3950" s="15" t="str">
        <f>_xlfn.XLOOKUP(_LOOKUP[[#This Row],[AdjusterMemberName]],_Adjuster[Adjuster Name],_Adjuster[Phone Number],,0)</f>
        <v>424-559-5436</v>
      </c>
      <c r="Z3950" s="15" t="s">
        <v>17194</v>
      </c>
      <c r="AA39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3761 Van Buren Blvd Ste E, Riverside  CA 92503</v>
      </c>
      <c r="AB3950" s="15"/>
    </row>
    <row r="3951" spans="1:28" x14ac:dyDescent="0.3">
      <c r="A3951" s="14">
        <v>1</v>
      </c>
      <c r="B3951" s="14">
        <v>1</v>
      </c>
      <c r="C3951" s="15" t="s">
        <v>17499</v>
      </c>
      <c r="D3951" s="15" t="s">
        <v>17499</v>
      </c>
      <c r="E3951" s="15">
        <v>45482</v>
      </c>
      <c r="F3951" s="15" t="s">
        <v>17500</v>
      </c>
      <c r="G3951" s="15">
        <v>45357</v>
      </c>
      <c r="H3951" s="15">
        <v>45541</v>
      </c>
      <c r="I3951" s="15" t="s">
        <v>17501</v>
      </c>
      <c r="J3951" s="15" t="s">
        <v>17502</v>
      </c>
      <c r="K3951" s="15" t="s">
        <v>45831</v>
      </c>
      <c r="L3951" s="15" t="s">
        <v>103</v>
      </c>
      <c r="M3951" s="15" t="s">
        <v>1336</v>
      </c>
      <c r="N3951" s="14">
        <v>2013</v>
      </c>
      <c r="O3951" s="15" t="s">
        <v>17503</v>
      </c>
      <c r="P3951" s="15" t="s">
        <v>106</v>
      </c>
      <c r="Q3951" s="15" t="s">
        <v>47065</v>
      </c>
      <c r="R3951" s="15" t="s">
        <v>17504</v>
      </c>
      <c r="S3951" s="15" t="s">
        <v>17505</v>
      </c>
      <c r="T3951" s="15" t="s">
        <v>6772</v>
      </c>
      <c r="U3951" s="15" t="s">
        <v>53</v>
      </c>
      <c r="V3951" s="15" t="s">
        <v>46093</v>
      </c>
      <c r="W3951" s="15" t="s">
        <v>1357</v>
      </c>
      <c r="X3951" s="15" t="str">
        <f>_xlfn.XLOOKUP(_LOOKUP[[#This Row],[AdjusterMemberName]],_Adjuster[Adjuster Name],_Adjuster[Email],,0)</f>
        <v>jRivera1@knightcompany.com</v>
      </c>
      <c r="Y3951" s="15" t="str">
        <f>_xlfn.XLOOKUP(_LOOKUP[[#This Row],[AdjusterMemberName]],_Adjuster[Adjuster Name],_Adjuster[Phone Number],,0)</f>
        <v>424-559-5239</v>
      </c>
      <c r="Z3951" s="15" t="s">
        <v>17506</v>
      </c>
      <c r="AA39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6100 Edinger Ave Apt 628, Huntington Beach  CA 92647</v>
      </c>
      <c r="AB3951" s="15"/>
    </row>
    <row r="3952" spans="1:28" x14ac:dyDescent="0.3">
      <c r="A3952" s="14">
        <v>1</v>
      </c>
      <c r="B3952" s="14">
        <v>0</v>
      </c>
      <c r="C3952" s="15" t="s">
        <v>17732</v>
      </c>
      <c r="D3952" s="15" t="s">
        <v>17733</v>
      </c>
      <c r="E3952" s="15">
        <v>45482</v>
      </c>
      <c r="F3952" s="15" t="s">
        <v>17734</v>
      </c>
      <c r="G3952" s="15">
        <v>45327</v>
      </c>
      <c r="H3952" s="15">
        <v>45509</v>
      </c>
      <c r="I3952" s="15" t="s">
        <v>17735</v>
      </c>
      <c r="J3952" s="15" t="s">
        <v>17736</v>
      </c>
      <c r="K3952" s="15" t="s">
        <v>45661</v>
      </c>
      <c r="L3952" s="15" t="s">
        <v>103</v>
      </c>
      <c r="M3952" s="15" t="s">
        <v>104</v>
      </c>
      <c r="N3952" s="14">
        <v>2023</v>
      </c>
      <c r="O3952" s="15" t="s">
        <v>17737</v>
      </c>
      <c r="P3952" s="15" t="s">
        <v>106</v>
      </c>
      <c r="Q3952" s="15" t="s">
        <v>47006</v>
      </c>
      <c r="R3952" s="15" t="s">
        <v>17738</v>
      </c>
      <c r="S3952" s="15" t="s">
        <v>17739</v>
      </c>
      <c r="T3952" s="15" t="s">
        <v>1205</v>
      </c>
      <c r="U3952" s="15" t="s">
        <v>53</v>
      </c>
      <c r="V3952" s="15" t="s">
        <v>45411</v>
      </c>
      <c r="W3952" s="15" t="s">
        <v>1357</v>
      </c>
      <c r="X3952" s="15" t="str">
        <f>_xlfn.XLOOKUP(_LOOKUP[[#This Row],[AdjusterMemberName]],_Adjuster[Adjuster Name],_Adjuster[Email],,0)</f>
        <v>jRivera1@knightcompany.com</v>
      </c>
      <c r="Y3952" s="15" t="str">
        <f>_xlfn.XLOOKUP(_LOOKUP[[#This Row],[AdjusterMemberName]],_Adjuster[Adjuster Name],_Adjuster[Phone Number],,0)</f>
        <v>424-559-5239</v>
      </c>
      <c r="Z3952" s="15" t="s">
        <v>17740</v>
      </c>
      <c r="AA39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13878 Del Ray Ln, Desert Hot Springs  CA 92240</v>
      </c>
      <c r="AB3952" s="15"/>
    </row>
    <row r="3953" spans="1:28" x14ac:dyDescent="0.3">
      <c r="A3953" s="14">
        <v>1</v>
      </c>
      <c r="B3953" s="14">
        <v>1</v>
      </c>
      <c r="C3953" s="15" t="s">
        <v>17956</v>
      </c>
      <c r="D3953" s="15" t="s">
        <v>17956</v>
      </c>
      <c r="E3953" s="15">
        <v>45482</v>
      </c>
      <c r="F3953" s="15" t="s">
        <v>17957</v>
      </c>
      <c r="G3953" s="15">
        <v>45367</v>
      </c>
      <c r="H3953" s="15">
        <v>45551</v>
      </c>
      <c r="I3953" s="15" t="s">
        <v>17958</v>
      </c>
      <c r="J3953" s="15" t="s">
        <v>17959</v>
      </c>
      <c r="K3953" s="15" t="s">
        <v>45330</v>
      </c>
      <c r="L3953" s="15" t="s">
        <v>139</v>
      </c>
      <c r="M3953" s="15" t="s">
        <v>678</v>
      </c>
      <c r="N3953" s="14">
        <v>2017</v>
      </c>
      <c r="O3953" s="15" t="s">
        <v>17960</v>
      </c>
      <c r="P3953" s="15" t="s">
        <v>106</v>
      </c>
      <c r="Q3953" s="15" t="s">
        <v>47061</v>
      </c>
      <c r="R3953" s="15" t="s">
        <v>17961</v>
      </c>
      <c r="S3953" s="15" t="s">
        <v>17962</v>
      </c>
      <c r="T3953" s="15" t="s">
        <v>624</v>
      </c>
      <c r="U3953" s="15" t="s">
        <v>53</v>
      </c>
      <c r="V3953" s="15" t="s">
        <v>45357</v>
      </c>
      <c r="W3953" s="15" t="s">
        <v>1357</v>
      </c>
      <c r="X3953" s="15" t="str">
        <f>_xlfn.XLOOKUP(_LOOKUP[[#This Row],[AdjusterMemberName]],_Adjuster[Adjuster Name],_Adjuster[Email],,0)</f>
        <v>jRivera1@knightcompany.com</v>
      </c>
      <c r="Y3953" s="15" t="str">
        <f>_xlfn.XLOOKUP(_LOOKUP[[#This Row],[AdjusterMemberName]],_Adjuster[Adjuster Name],_Adjuster[Phone Number],,0)</f>
        <v>424-559-5239</v>
      </c>
      <c r="Z3953" s="15" t="s">
        <v>17963</v>
      </c>
      <c r="AA39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421 E Kildare St, Lancaster  CA 93535</v>
      </c>
      <c r="AB3953" s="15"/>
    </row>
    <row r="3954" spans="1:28" x14ac:dyDescent="0.3">
      <c r="A3954" s="14">
        <v>0</v>
      </c>
      <c r="B3954" s="14">
        <v>0</v>
      </c>
      <c r="C3954" s="15" t="s">
        <v>33549</v>
      </c>
      <c r="D3954" s="15" t="s">
        <v>33550</v>
      </c>
      <c r="E3954" s="15">
        <v>45482</v>
      </c>
      <c r="F3954" s="15" t="s">
        <v>33551</v>
      </c>
      <c r="G3954" s="15"/>
      <c r="H3954" s="15"/>
      <c r="I3954" s="15" t="s">
        <v>33552</v>
      </c>
      <c r="J3954" s="15" t="s">
        <v>33553</v>
      </c>
      <c r="K3954" s="15" t="s">
        <v>46052</v>
      </c>
      <c r="L3954" s="15" t="s">
        <v>24357</v>
      </c>
      <c r="M3954" s="15" t="s">
        <v>18212</v>
      </c>
      <c r="N3954" s="14">
        <v>2023</v>
      </c>
      <c r="O3954" s="15" t="s">
        <v>33554</v>
      </c>
      <c r="P3954" s="15" t="s">
        <v>81</v>
      </c>
      <c r="Q3954" s="15"/>
      <c r="R3954" s="15"/>
      <c r="S3954" s="15"/>
      <c r="T3954" s="15"/>
      <c r="U3954" s="15"/>
      <c r="V3954" s="15"/>
      <c r="W3954" s="15" t="s">
        <v>22473</v>
      </c>
      <c r="X3954" s="15" t="e">
        <f>_xlfn.XLOOKUP(_LOOKUP[[#This Row],[AdjusterMemberName]],_Adjuster[Adjuster Name],_Adjuster[Email],,0)</f>
        <v>#N/A</v>
      </c>
      <c r="Y3954" s="15" t="e">
        <f>_xlfn.XLOOKUP(_LOOKUP[[#This Row],[AdjusterMemberName]],_Adjuster[Adjuster Name],_Adjuster[Phone Number],,0)</f>
        <v>#N/A</v>
      </c>
      <c r="Z3954" s="15"/>
      <c r="AA3954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3954" s="15"/>
    </row>
    <row r="3955" spans="1:28" x14ac:dyDescent="0.3">
      <c r="A3955" s="14">
        <v>1</v>
      </c>
      <c r="B3955" s="14">
        <v>1</v>
      </c>
      <c r="C3955" s="15" t="s">
        <v>10870</v>
      </c>
      <c r="D3955" s="15" t="s">
        <v>10870</v>
      </c>
      <c r="E3955" s="15">
        <v>45481</v>
      </c>
      <c r="F3955" s="15" t="s">
        <v>16635</v>
      </c>
      <c r="G3955" s="15">
        <v>45420</v>
      </c>
      <c r="H3955" s="15">
        <v>45604</v>
      </c>
      <c r="I3955" s="15" t="s">
        <v>17149</v>
      </c>
      <c r="J3955" s="15" t="s">
        <v>17150</v>
      </c>
      <c r="K3955" s="15" t="s">
        <v>45551</v>
      </c>
      <c r="L3955" s="15" t="s">
        <v>150</v>
      </c>
      <c r="M3955" s="15" t="s">
        <v>17151</v>
      </c>
      <c r="N3955" s="14">
        <v>2007</v>
      </c>
      <c r="O3955" s="15" t="s">
        <v>17152</v>
      </c>
      <c r="P3955" s="15" t="s">
        <v>106</v>
      </c>
      <c r="Q3955" s="15" t="s">
        <v>47065</v>
      </c>
      <c r="R3955" s="15" t="s">
        <v>10875</v>
      </c>
      <c r="S3955" s="15" t="s">
        <v>10876</v>
      </c>
      <c r="T3955" s="15" t="s">
        <v>174</v>
      </c>
      <c r="U3955" s="15" t="s">
        <v>53</v>
      </c>
      <c r="V3955" s="15" t="s">
        <v>45342</v>
      </c>
      <c r="W3955" s="15" t="s">
        <v>1889</v>
      </c>
      <c r="X3955" s="15" t="e">
        <f>_xlfn.XLOOKUP(_LOOKUP[[#This Row],[AdjusterMemberName]],_Adjuster[Adjuster Name],_Adjuster[Email],,0)</f>
        <v>#N/A</v>
      </c>
      <c r="Y3955" s="15" t="e">
        <f>_xlfn.XLOOKUP(_LOOKUP[[#This Row],[AdjusterMemberName]],_Adjuster[Adjuster Name],_Adjuster[Phone Number],,0)</f>
        <v>#N/A</v>
      </c>
      <c r="Z3955" s="15" t="s">
        <v>10877</v>
      </c>
      <c r="AA39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 E 70Th St, Los Angeles  CA 90003</v>
      </c>
      <c r="AB3955" s="15"/>
    </row>
    <row r="3956" spans="1:28" x14ac:dyDescent="0.3">
      <c r="A3956" s="14">
        <v>1</v>
      </c>
      <c r="B3956" s="14">
        <v>1</v>
      </c>
      <c r="C3956" s="15" t="s">
        <v>17153</v>
      </c>
      <c r="D3956" s="15" t="s">
        <v>17153</v>
      </c>
      <c r="E3956" s="15">
        <v>45481</v>
      </c>
      <c r="F3956" s="15" t="s">
        <v>17154</v>
      </c>
      <c r="G3956" s="15">
        <v>45399</v>
      </c>
      <c r="H3956" s="15">
        <v>45582</v>
      </c>
      <c r="I3956" s="15" t="s">
        <v>17155</v>
      </c>
      <c r="J3956" s="15" t="s">
        <v>17156</v>
      </c>
      <c r="K3956" s="15" t="s">
        <v>45568</v>
      </c>
      <c r="L3956" s="15" t="s">
        <v>103</v>
      </c>
      <c r="M3956" s="15" t="s">
        <v>1503</v>
      </c>
      <c r="N3956" s="14">
        <v>2016</v>
      </c>
      <c r="O3956" s="15" t="s">
        <v>17157</v>
      </c>
      <c r="P3956" s="15" t="s">
        <v>81</v>
      </c>
      <c r="Q3956" s="15" t="s">
        <v>47019</v>
      </c>
      <c r="R3956" s="15" t="s">
        <v>17158</v>
      </c>
      <c r="S3956" s="15" t="s">
        <v>17159</v>
      </c>
      <c r="T3956" s="15" t="s">
        <v>17160</v>
      </c>
      <c r="U3956" s="15" t="s">
        <v>53</v>
      </c>
      <c r="V3956" s="15" t="s">
        <v>45370</v>
      </c>
      <c r="W3956" s="15" t="s">
        <v>3114</v>
      </c>
      <c r="X3956" s="15" t="str">
        <f>_xlfn.XLOOKUP(_LOOKUP[[#This Row],[AdjusterMemberName]],_Adjuster[Adjuster Name],_Adjuster[Email],,0)</f>
        <v>eExmundo@knightcompany.com</v>
      </c>
      <c r="Y3956" s="15" t="str">
        <f>_xlfn.XLOOKUP(_LOOKUP[[#This Row],[AdjusterMemberName]],_Adjuster[Adjuster Name],_Adjuster[Phone Number],,0)</f>
        <v>424-559-5400</v>
      </c>
      <c r="Z3956" s="15" t="s">
        <v>17161</v>
      </c>
      <c r="AA39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47704 Crocus Pl, Indio  CA 92201</v>
      </c>
      <c r="AB3956" s="15"/>
    </row>
    <row r="3957" spans="1:28" x14ac:dyDescent="0.3">
      <c r="A3957" s="14">
        <v>1</v>
      </c>
      <c r="B3957" s="14">
        <v>1</v>
      </c>
      <c r="C3957" s="15" t="s">
        <v>17203</v>
      </c>
      <c r="D3957" s="15" t="s">
        <v>17204</v>
      </c>
      <c r="E3957" s="15">
        <v>45481</v>
      </c>
      <c r="F3957" s="15" t="s">
        <v>17205</v>
      </c>
      <c r="G3957" s="15">
        <v>45366</v>
      </c>
      <c r="H3957" s="15">
        <v>45550</v>
      </c>
      <c r="I3957" s="15" t="s">
        <v>17206</v>
      </c>
      <c r="J3957" s="15" t="s">
        <v>17207</v>
      </c>
      <c r="K3957" s="15" t="s">
        <v>45336</v>
      </c>
      <c r="L3957" s="15" t="s">
        <v>270</v>
      </c>
      <c r="M3957" s="15" t="s">
        <v>3172</v>
      </c>
      <c r="N3957" s="14">
        <v>2023</v>
      </c>
      <c r="O3957" s="15" t="s">
        <v>17208</v>
      </c>
      <c r="P3957" s="15" t="s">
        <v>106</v>
      </c>
      <c r="Q3957" s="15" t="s">
        <v>47019</v>
      </c>
      <c r="R3957" s="15" t="s">
        <v>17209</v>
      </c>
      <c r="S3957" s="15" t="s">
        <v>17210</v>
      </c>
      <c r="T3957" s="15" t="s">
        <v>96</v>
      </c>
      <c r="U3957" s="15" t="s">
        <v>53</v>
      </c>
      <c r="V3957" s="15" t="s">
        <v>45410</v>
      </c>
      <c r="W3957" s="15" t="s">
        <v>1624</v>
      </c>
      <c r="X3957" s="15" t="e">
        <f>_xlfn.XLOOKUP(_LOOKUP[[#This Row],[AdjusterMemberName]],_Adjuster[Adjuster Name],_Adjuster[Email],,0)</f>
        <v>#N/A</v>
      </c>
      <c r="Y3957" s="15" t="e">
        <f>_xlfn.XLOOKUP(_LOOKUP[[#This Row],[AdjusterMemberName]],_Adjuster[Adjuster Name],_Adjuster[Phone Number],,0)</f>
        <v>#N/A</v>
      </c>
      <c r="Z3957" s="15" t="s">
        <v>17211</v>
      </c>
      <c r="AA39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10400 Snowy Plover Ct, Moreno Valley  CA 92557</v>
      </c>
      <c r="AB3957" s="15"/>
    </row>
    <row r="3958" spans="1:28" x14ac:dyDescent="0.3">
      <c r="A3958" s="14">
        <v>1</v>
      </c>
      <c r="B3958" s="14">
        <v>1</v>
      </c>
      <c r="C3958" s="15" t="s">
        <v>17212</v>
      </c>
      <c r="D3958" s="15" t="s">
        <v>17212</v>
      </c>
      <c r="E3958" s="15">
        <v>45481</v>
      </c>
      <c r="F3958" s="15" t="s">
        <v>17213</v>
      </c>
      <c r="G3958" s="15">
        <v>45355</v>
      </c>
      <c r="H3958" s="15">
        <v>45539</v>
      </c>
      <c r="I3958" s="15" t="s">
        <v>17214</v>
      </c>
      <c r="J3958" s="15" t="s">
        <v>17215</v>
      </c>
      <c r="K3958" s="15" t="s">
        <v>45329</v>
      </c>
      <c r="L3958" s="15" t="s">
        <v>25</v>
      </c>
      <c r="M3958" s="15" t="s">
        <v>480</v>
      </c>
      <c r="N3958" s="14">
        <v>2017</v>
      </c>
      <c r="O3958" s="15" t="s">
        <v>17216</v>
      </c>
      <c r="P3958" s="15" t="s">
        <v>106</v>
      </c>
      <c r="Q3958" s="15" t="s">
        <v>47006</v>
      </c>
      <c r="R3958" s="15" t="s">
        <v>17217</v>
      </c>
      <c r="S3958" s="15" t="s">
        <v>17218</v>
      </c>
      <c r="T3958" s="15" t="s">
        <v>821</v>
      </c>
      <c r="U3958" s="15" t="s">
        <v>53</v>
      </c>
      <c r="V3958" s="15" t="s">
        <v>45349</v>
      </c>
      <c r="W3958" s="15" t="s">
        <v>1357</v>
      </c>
      <c r="X3958" s="15" t="str">
        <f>_xlfn.XLOOKUP(_LOOKUP[[#This Row],[AdjusterMemberName]],_Adjuster[Adjuster Name],_Adjuster[Email],,0)</f>
        <v>jRivera1@knightcompany.com</v>
      </c>
      <c r="Y3958" s="15" t="str">
        <f>_xlfn.XLOOKUP(_LOOKUP[[#This Row],[AdjusterMemberName]],_Adjuster[Adjuster Name],_Adjuster[Phone Number],,0)</f>
        <v>424-559-5239</v>
      </c>
      <c r="Z3958" s="15" t="s">
        <v>17219</v>
      </c>
      <c r="AA39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82233 Chamberlain Ln, Reseda  CA 91335</v>
      </c>
      <c r="AB3958" s="15"/>
    </row>
    <row r="3959" spans="1:28" x14ac:dyDescent="0.3">
      <c r="A3959" s="14">
        <v>1</v>
      </c>
      <c r="B3959" s="14">
        <v>1</v>
      </c>
      <c r="C3959" s="15" t="s">
        <v>18517</v>
      </c>
      <c r="D3959" s="15" t="s">
        <v>18517</v>
      </c>
      <c r="E3959" s="15">
        <v>45481</v>
      </c>
      <c r="F3959" s="15" t="s">
        <v>18518</v>
      </c>
      <c r="G3959" s="15">
        <v>45460</v>
      </c>
      <c r="H3959" s="15">
        <v>45643</v>
      </c>
      <c r="I3959" s="15" t="s">
        <v>18519</v>
      </c>
      <c r="J3959" s="15" t="s">
        <v>18520</v>
      </c>
      <c r="K3959" s="15" t="s">
        <v>46509</v>
      </c>
      <c r="L3959" s="15" t="s">
        <v>281</v>
      </c>
      <c r="M3959" s="15" t="s">
        <v>282</v>
      </c>
      <c r="N3959" s="14">
        <v>2019</v>
      </c>
      <c r="O3959" s="15" t="s">
        <v>18521</v>
      </c>
      <c r="P3959" s="15" t="s">
        <v>106</v>
      </c>
      <c r="Q3959" s="15" t="s">
        <v>47006</v>
      </c>
      <c r="R3959" s="15" t="s">
        <v>4306</v>
      </c>
      <c r="S3959" s="15" t="s">
        <v>18522</v>
      </c>
      <c r="T3959" s="15" t="s">
        <v>18523</v>
      </c>
      <c r="U3959" s="15" t="s">
        <v>53</v>
      </c>
      <c r="V3959" s="15" t="s">
        <v>46604</v>
      </c>
      <c r="W3959" s="15" t="s">
        <v>7479</v>
      </c>
      <c r="X3959" s="15" t="e">
        <f>_xlfn.XLOOKUP(_LOOKUP[[#This Row],[AdjusterMemberName]],_Adjuster[Adjuster Name],_Adjuster[Email],,0)</f>
        <v>#N/A</v>
      </c>
      <c r="Y3959" s="15" t="e">
        <f>_xlfn.XLOOKUP(_LOOKUP[[#This Row],[AdjusterMemberName]],_Adjuster[Adjuster Name],_Adjuster[Phone Number],,0)</f>
        <v>#N/A</v>
      </c>
      <c r="Z3959" s="15" t="s">
        <v>18524</v>
      </c>
      <c r="AA39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440 Dohrmann Ln, Pinole  CA 94564</v>
      </c>
      <c r="AB3959" s="15"/>
    </row>
    <row r="3960" spans="1:28" x14ac:dyDescent="0.3">
      <c r="A3960" s="14">
        <v>1</v>
      </c>
      <c r="B3960" s="14">
        <v>1</v>
      </c>
      <c r="C3960" s="15" t="s">
        <v>38927</v>
      </c>
      <c r="D3960" s="15" t="s">
        <v>38928</v>
      </c>
      <c r="E3960" s="15">
        <v>45481</v>
      </c>
      <c r="F3960" s="15" t="s">
        <v>38929</v>
      </c>
      <c r="G3960" s="15">
        <v>45400</v>
      </c>
      <c r="H3960" s="15">
        <v>45583</v>
      </c>
      <c r="I3960" s="15" t="s">
        <v>38930</v>
      </c>
      <c r="J3960" s="15" t="s">
        <v>38931</v>
      </c>
      <c r="K3960" s="15" t="s">
        <v>45458</v>
      </c>
      <c r="L3960" s="15" t="s">
        <v>139</v>
      </c>
      <c r="M3960" s="15" t="s">
        <v>470</v>
      </c>
      <c r="N3960" s="14">
        <v>2012</v>
      </c>
      <c r="O3960" s="15" t="s">
        <v>38932</v>
      </c>
      <c r="P3960" s="15" t="s">
        <v>106</v>
      </c>
      <c r="Q3960" s="15" t="s">
        <v>47019</v>
      </c>
      <c r="R3960" s="15" t="s">
        <v>2510</v>
      </c>
      <c r="S3960" s="15" t="s">
        <v>38933</v>
      </c>
      <c r="T3960" s="15" t="s">
        <v>174</v>
      </c>
      <c r="U3960" s="15" t="s">
        <v>53</v>
      </c>
      <c r="V3960" s="15" t="s">
        <v>45412</v>
      </c>
      <c r="W3960" s="15" t="s">
        <v>6921</v>
      </c>
      <c r="X3960" s="15" t="str">
        <f>_xlfn.XLOOKUP(_LOOKUP[[#This Row],[AdjusterMemberName]],_Adjuster[Adjuster Name],_Adjuster[Email],,0)</f>
        <v>AWallace@knightcompany.com</v>
      </c>
      <c r="Y3960" s="15" t="str">
        <f>_xlfn.XLOOKUP(_LOOKUP[[#This Row],[AdjusterMemberName]],_Adjuster[Adjuster Name],_Adjuster[Phone Number],,0)</f>
        <v>424-559-5734</v>
      </c>
      <c r="Z3960" s="15" t="s">
        <v>38934</v>
      </c>
      <c r="AA39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11853 S Main St, Los Angeles  CA 90061</v>
      </c>
      <c r="AB3960" s="15"/>
    </row>
    <row r="3961" spans="1:28" x14ac:dyDescent="0.3">
      <c r="A3961" s="14">
        <v>1</v>
      </c>
      <c r="B3961" s="14">
        <v>1</v>
      </c>
      <c r="C3961" s="15" t="s">
        <v>17084</v>
      </c>
      <c r="D3961" s="15" t="s">
        <v>17085</v>
      </c>
      <c r="E3961" s="15">
        <v>45480</v>
      </c>
      <c r="F3961" s="15" t="s">
        <v>17086</v>
      </c>
      <c r="G3961" s="15">
        <v>45447</v>
      </c>
      <c r="H3961" s="15">
        <v>45630</v>
      </c>
      <c r="I3961" s="15" t="s">
        <v>17087</v>
      </c>
      <c r="J3961" s="15" t="s">
        <v>17088</v>
      </c>
      <c r="K3961" s="15" t="s">
        <v>45496</v>
      </c>
      <c r="L3961" s="15" t="s">
        <v>139</v>
      </c>
      <c r="M3961" s="15" t="s">
        <v>678</v>
      </c>
      <c r="N3961" s="14">
        <v>2017</v>
      </c>
      <c r="O3961" s="15" t="s">
        <v>17089</v>
      </c>
      <c r="P3961" s="15" t="s">
        <v>106</v>
      </c>
      <c r="Q3961" s="15" t="s">
        <v>47111</v>
      </c>
      <c r="R3961" s="15" t="s">
        <v>17090</v>
      </c>
      <c r="S3961" s="15" t="s">
        <v>17091</v>
      </c>
      <c r="T3961" s="15" t="s">
        <v>11359</v>
      </c>
      <c r="U3961" s="15" t="s">
        <v>53</v>
      </c>
      <c r="V3961" s="15" t="s">
        <v>45650</v>
      </c>
      <c r="W3961" s="15" t="s">
        <v>1049</v>
      </c>
      <c r="X3961" s="15" t="str">
        <f>_xlfn.XLOOKUP(_LOOKUP[[#This Row],[AdjusterMemberName]],_Adjuster[Adjuster Name],_Adjuster[Email],,0)</f>
        <v>cPenate@knightcompany.com</v>
      </c>
      <c r="Y3961" s="15" t="str">
        <f>_xlfn.XLOOKUP(_LOOKUP[[#This Row],[AdjusterMemberName]],_Adjuster[Adjuster Name],_Adjuster[Phone Number],,0)</f>
        <v>424-559-5385</v>
      </c>
      <c r="Z3961" s="15" t="s">
        <v>17092</v>
      </c>
      <c r="AA39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14352 Monte Vista Rd, Phelan  CA 92371</v>
      </c>
      <c r="AB3961" s="15"/>
    </row>
    <row r="3962" spans="1:28" x14ac:dyDescent="0.3">
      <c r="A3962" s="14">
        <v>1</v>
      </c>
      <c r="B3962" s="14">
        <v>1</v>
      </c>
      <c r="C3962" s="15" t="s">
        <v>17124</v>
      </c>
      <c r="D3962" s="15" t="s">
        <v>17124</v>
      </c>
      <c r="E3962" s="15">
        <v>45480</v>
      </c>
      <c r="F3962" s="15" t="s">
        <v>17125</v>
      </c>
      <c r="G3962" s="15">
        <v>45455</v>
      </c>
      <c r="H3962" s="15">
        <v>45638</v>
      </c>
      <c r="I3962" s="15" t="s">
        <v>17126</v>
      </c>
      <c r="J3962" s="15" t="s">
        <v>17127</v>
      </c>
      <c r="K3962" s="15" t="s">
        <v>45509</v>
      </c>
      <c r="L3962" s="15" t="s">
        <v>103</v>
      </c>
      <c r="M3962" s="15" t="s">
        <v>890</v>
      </c>
      <c r="N3962" s="14">
        <v>2015</v>
      </c>
      <c r="O3962" s="15" t="s">
        <v>17128</v>
      </c>
      <c r="P3962" s="15" t="s">
        <v>106</v>
      </c>
      <c r="Q3962" s="15" t="s">
        <v>47019</v>
      </c>
      <c r="R3962" s="15" t="s">
        <v>17129</v>
      </c>
      <c r="S3962" s="15" t="s">
        <v>17130</v>
      </c>
      <c r="T3962" s="15" t="s">
        <v>174</v>
      </c>
      <c r="U3962" s="15" t="s">
        <v>53</v>
      </c>
      <c r="V3962" s="15" t="s">
        <v>45591</v>
      </c>
      <c r="W3962" s="15" t="s">
        <v>1624</v>
      </c>
      <c r="X3962" s="15" t="e">
        <f>_xlfn.XLOOKUP(_LOOKUP[[#This Row],[AdjusterMemberName]],_Adjuster[Adjuster Name],_Adjuster[Email],,0)</f>
        <v>#N/A</v>
      </c>
      <c r="Y3962" s="15" t="e">
        <f>_xlfn.XLOOKUP(_LOOKUP[[#This Row],[AdjusterMemberName]],_Adjuster[Adjuster Name],_Adjuster[Phone Number],,0)</f>
        <v>#N/A</v>
      </c>
      <c r="Z3962" s="15" t="s">
        <v>17131</v>
      </c>
      <c r="AA39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3355 Folsom St, Los Angeles  CA 90063</v>
      </c>
      <c r="AB3962" s="15"/>
    </row>
    <row r="3963" spans="1:28" x14ac:dyDescent="0.3">
      <c r="A3963" s="14">
        <v>1</v>
      </c>
      <c r="B3963" s="14">
        <v>1</v>
      </c>
      <c r="C3963" s="15" t="s">
        <v>15821</v>
      </c>
      <c r="D3963" s="15" t="s">
        <v>15821</v>
      </c>
      <c r="E3963" s="15">
        <v>45480</v>
      </c>
      <c r="F3963" s="15" t="s">
        <v>15823</v>
      </c>
      <c r="G3963" s="15">
        <v>45332</v>
      </c>
      <c r="H3963" s="15">
        <v>45514</v>
      </c>
      <c r="I3963" s="15" t="s">
        <v>17178</v>
      </c>
      <c r="J3963" s="15" t="s">
        <v>17179</v>
      </c>
      <c r="K3963" s="15" t="s">
        <v>45334</v>
      </c>
      <c r="L3963" s="15" t="s">
        <v>314</v>
      </c>
      <c r="M3963" s="15" t="s">
        <v>5866</v>
      </c>
      <c r="N3963" s="14">
        <v>2014</v>
      </c>
      <c r="O3963" s="15" t="s">
        <v>15826</v>
      </c>
      <c r="P3963" s="15" t="s">
        <v>106</v>
      </c>
      <c r="Q3963" s="15" t="s">
        <v>47065</v>
      </c>
      <c r="R3963" s="15" t="s">
        <v>15827</v>
      </c>
      <c r="S3963" s="15" t="s">
        <v>15828</v>
      </c>
      <c r="T3963" s="15" t="s">
        <v>174</v>
      </c>
      <c r="U3963" s="15" t="s">
        <v>53</v>
      </c>
      <c r="V3963" s="15" t="s">
        <v>45585</v>
      </c>
      <c r="W3963" s="15" t="s">
        <v>367</v>
      </c>
      <c r="X3963" s="15" t="str">
        <f>_xlfn.XLOOKUP(_LOOKUP[[#This Row],[AdjusterMemberName]],_Adjuster[Adjuster Name],_Adjuster[Email],,0)</f>
        <v>dHernandez4@knightcompany.com</v>
      </c>
      <c r="Y3963" s="15" t="str">
        <f>_xlfn.XLOOKUP(_LOOKUP[[#This Row],[AdjusterMemberName]],_Adjuster[Adjuster Name],_Adjuster[Phone Number],,0)</f>
        <v>323-315-7819</v>
      </c>
      <c r="Z3963" s="15" t="s">
        <v>15829</v>
      </c>
      <c r="AA39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3057 Leeward Ave, Los Angeles  CA 90005</v>
      </c>
      <c r="AB3963" s="15"/>
    </row>
    <row r="3964" spans="1:28" x14ac:dyDescent="0.3">
      <c r="A3964" s="14">
        <v>1</v>
      </c>
      <c r="B3964" s="14">
        <v>1</v>
      </c>
      <c r="C3964" s="15" t="s">
        <v>17323</v>
      </c>
      <c r="D3964" s="15" t="s">
        <v>17323</v>
      </c>
      <c r="E3964" s="15">
        <v>45480</v>
      </c>
      <c r="F3964" s="15" t="s">
        <v>17324</v>
      </c>
      <c r="G3964" s="15">
        <v>45436</v>
      </c>
      <c r="H3964" s="15">
        <v>45620</v>
      </c>
      <c r="I3964" s="15" t="s">
        <v>17325</v>
      </c>
      <c r="J3964" s="15" t="s">
        <v>17326</v>
      </c>
      <c r="K3964" s="15" t="s">
        <v>45642</v>
      </c>
      <c r="L3964" s="15" t="s">
        <v>229</v>
      </c>
      <c r="M3964" s="15" t="s">
        <v>723</v>
      </c>
      <c r="N3964" s="14">
        <v>2017</v>
      </c>
      <c r="O3964" s="15" t="s">
        <v>17327</v>
      </c>
      <c r="P3964" s="15" t="s">
        <v>106</v>
      </c>
      <c r="Q3964" s="15" t="s">
        <v>47019</v>
      </c>
      <c r="R3964" s="15" t="s">
        <v>204</v>
      </c>
      <c r="S3964" s="15" t="s">
        <v>17328</v>
      </c>
      <c r="T3964" s="15" t="s">
        <v>572</v>
      </c>
      <c r="U3964" s="15" t="s">
        <v>53</v>
      </c>
      <c r="V3964" s="15" t="s">
        <v>45421</v>
      </c>
      <c r="W3964" s="15" t="s">
        <v>3114</v>
      </c>
      <c r="X3964" s="15" t="str">
        <f>_xlfn.XLOOKUP(_LOOKUP[[#This Row],[AdjusterMemberName]],_Adjuster[Adjuster Name],_Adjuster[Email],,0)</f>
        <v>eExmundo@knightcompany.com</v>
      </c>
      <c r="Y3964" s="15" t="str">
        <f>_xlfn.XLOOKUP(_LOOKUP[[#This Row],[AdjusterMemberName]],_Adjuster[Adjuster Name],_Adjuster[Phone Number],,0)</f>
        <v>424-559-5400</v>
      </c>
      <c r="Z3964" s="15" t="s">
        <v>17329</v>
      </c>
      <c r="AA39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724 Meadows St, Bakersfield  CA 93306</v>
      </c>
      <c r="AB3964" s="15">
        <v>45526</v>
      </c>
    </row>
    <row r="3965" spans="1:28" x14ac:dyDescent="0.3">
      <c r="A3965" s="14">
        <v>1</v>
      </c>
      <c r="B3965" s="14">
        <v>1</v>
      </c>
      <c r="C3965" s="15" t="s">
        <v>17382</v>
      </c>
      <c r="D3965" s="15" t="s">
        <v>17382</v>
      </c>
      <c r="E3965" s="15">
        <v>45480</v>
      </c>
      <c r="F3965" s="15" t="s">
        <v>17383</v>
      </c>
      <c r="G3965" s="15">
        <v>45423</v>
      </c>
      <c r="H3965" s="15">
        <v>45607</v>
      </c>
      <c r="I3965" s="15" t="s">
        <v>17384</v>
      </c>
      <c r="J3965" s="15" t="s">
        <v>17385</v>
      </c>
      <c r="K3965" s="15" t="s">
        <v>45442</v>
      </c>
      <c r="L3965" s="15" t="s">
        <v>25</v>
      </c>
      <c r="M3965" s="15" t="s">
        <v>79</v>
      </c>
      <c r="N3965" s="14">
        <v>2017</v>
      </c>
      <c r="O3965" s="15" t="s">
        <v>17386</v>
      </c>
      <c r="P3965" s="15" t="s">
        <v>106</v>
      </c>
      <c r="Q3965" s="15" t="s">
        <v>47019</v>
      </c>
      <c r="R3965" s="15" t="s">
        <v>17387</v>
      </c>
      <c r="S3965" s="15" t="s">
        <v>17388</v>
      </c>
      <c r="T3965" s="15" t="s">
        <v>17105</v>
      </c>
      <c r="U3965" s="15" t="s">
        <v>53</v>
      </c>
      <c r="V3965" s="15" t="s">
        <v>46006</v>
      </c>
      <c r="W3965" s="15" t="s">
        <v>264</v>
      </c>
      <c r="X3965" s="15" t="str">
        <f>_xlfn.XLOOKUP(_LOOKUP[[#This Row],[AdjusterMemberName]],_Adjuster[Adjuster Name],_Adjuster[Email],,0)</f>
        <v>sBonnevie@knightcompany.com</v>
      </c>
      <c r="Y3965" s="15" t="str">
        <f>_xlfn.XLOOKUP(_LOOKUP[[#This Row],[AdjusterMemberName]],_Adjuster[Adjuster Name],_Adjuster[Phone Number],,0)</f>
        <v>323-692-4064</v>
      </c>
      <c r="Z3965" s="15" t="s">
        <v>17389</v>
      </c>
      <c r="AA39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10380 Prospect Ave, Santee  CA 92071</v>
      </c>
      <c r="AB3965" s="15"/>
    </row>
    <row r="3966" spans="1:28" x14ac:dyDescent="0.3">
      <c r="A3966" s="14">
        <v>1</v>
      </c>
      <c r="B3966" s="14">
        <v>1</v>
      </c>
      <c r="C3966" s="15" t="s">
        <v>18250</v>
      </c>
      <c r="D3966" s="15" t="s">
        <v>18250</v>
      </c>
      <c r="E3966" s="15">
        <v>45480</v>
      </c>
      <c r="F3966" s="15" t="s">
        <v>18251</v>
      </c>
      <c r="G3966" s="15">
        <v>45393</v>
      </c>
      <c r="H3966" s="15">
        <v>45576</v>
      </c>
      <c r="I3966" s="15" t="s">
        <v>18252</v>
      </c>
      <c r="J3966" s="15" t="s">
        <v>14402</v>
      </c>
      <c r="K3966" s="15" t="s">
        <v>46609</v>
      </c>
      <c r="L3966" s="15" t="s">
        <v>419</v>
      </c>
      <c r="M3966" s="15" t="s">
        <v>18253</v>
      </c>
      <c r="N3966" s="14">
        <v>2005</v>
      </c>
      <c r="O3966" s="15" t="s">
        <v>18254</v>
      </c>
      <c r="P3966" s="15" t="s">
        <v>106</v>
      </c>
      <c r="Q3966" s="15" t="s">
        <v>47061</v>
      </c>
      <c r="R3966" s="15" t="s">
        <v>18255</v>
      </c>
      <c r="S3966" s="15" t="s">
        <v>18256</v>
      </c>
      <c r="T3966" s="15" t="s">
        <v>186</v>
      </c>
      <c r="U3966" s="15" t="s">
        <v>53</v>
      </c>
      <c r="V3966" s="15" t="s">
        <v>45987</v>
      </c>
      <c r="W3966" s="15" t="s">
        <v>3184</v>
      </c>
      <c r="X3966" s="15" t="str">
        <f>_xlfn.XLOOKUP(_LOOKUP[[#This Row],[AdjusterMemberName]],_Adjuster[Adjuster Name],_Adjuster[Email],,0)</f>
        <v>mQualls@knightcompany.com</v>
      </c>
      <c r="Y3966" s="15" t="str">
        <f>_xlfn.XLOOKUP(_LOOKUP[[#This Row],[AdjusterMemberName]],_Adjuster[Adjuster Name],_Adjuster[Phone Number],,0)</f>
        <v>424-559-5436</v>
      </c>
      <c r="Z3966" s="15" t="s">
        <v>18257</v>
      </c>
      <c r="AA39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109 S Andes Pl, Santa Ana  CA 92704</v>
      </c>
      <c r="AB3966" s="15"/>
    </row>
    <row r="3967" spans="1:28" x14ac:dyDescent="0.3">
      <c r="A3967" s="14">
        <v>1</v>
      </c>
      <c r="B3967" s="14">
        <v>1</v>
      </c>
      <c r="C3967" s="15" t="s">
        <v>17068</v>
      </c>
      <c r="D3967" s="15" t="s">
        <v>17068</v>
      </c>
      <c r="E3967" s="15">
        <v>45479</v>
      </c>
      <c r="F3967" s="15" t="s">
        <v>17069</v>
      </c>
      <c r="G3967" s="15">
        <v>45462</v>
      </c>
      <c r="H3967" s="15">
        <v>45645</v>
      </c>
      <c r="I3967" s="15" t="s">
        <v>17070</v>
      </c>
      <c r="J3967" s="15" t="s">
        <v>17071</v>
      </c>
      <c r="K3967" s="15" t="s">
        <v>45481</v>
      </c>
      <c r="L3967" s="15" t="s">
        <v>91</v>
      </c>
      <c r="M3967" s="15" t="s">
        <v>2352</v>
      </c>
      <c r="N3967" s="14">
        <v>2023</v>
      </c>
      <c r="O3967" s="15" t="s">
        <v>17072</v>
      </c>
      <c r="P3967" s="15" t="s">
        <v>106</v>
      </c>
      <c r="Q3967" s="15" t="s">
        <v>47061</v>
      </c>
      <c r="R3967" s="15" t="s">
        <v>17073</v>
      </c>
      <c r="S3967" s="15" t="s">
        <v>17074</v>
      </c>
      <c r="T3967" s="15" t="s">
        <v>2581</v>
      </c>
      <c r="U3967" s="15" t="s">
        <v>53</v>
      </c>
      <c r="V3967" s="15" t="s">
        <v>45880</v>
      </c>
      <c r="W3967" s="15" t="s">
        <v>1357</v>
      </c>
      <c r="X3967" s="15" t="str">
        <f>_xlfn.XLOOKUP(_LOOKUP[[#This Row],[AdjusterMemberName]],_Adjuster[Adjuster Name],_Adjuster[Email],,0)</f>
        <v>jRivera1@knightcompany.com</v>
      </c>
      <c r="Y3967" s="15" t="str">
        <f>_xlfn.XLOOKUP(_LOOKUP[[#This Row],[AdjusterMemberName]],_Adjuster[Adjuster Name],_Adjuster[Phone Number],,0)</f>
        <v>424-559-5239</v>
      </c>
      <c r="Z3967" s="15" t="s">
        <v>17075</v>
      </c>
      <c r="AA39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8200 Haven Ave Apt 14210, Rancho Cucamonga  CA 91730</v>
      </c>
      <c r="AB3967" s="15">
        <v>45527</v>
      </c>
    </row>
    <row r="3968" spans="1:28" x14ac:dyDescent="0.3">
      <c r="A3968" s="14">
        <v>1</v>
      </c>
      <c r="B3968" s="14">
        <v>1</v>
      </c>
      <c r="C3968" s="15" t="s">
        <v>17076</v>
      </c>
      <c r="D3968" s="15" t="s">
        <v>17077</v>
      </c>
      <c r="E3968" s="15">
        <v>45479</v>
      </c>
      <c r="F3968" s="15" t="s">
        <v>17078</v>
      </c>
      <c r="G3968" s="15">
        <v>45469</v>
      </c>
      <c r="H3968" s="15">
        <v>45652</v>
      </c>
      <c r="I3968" s="15" t="s">
        <v>17079</v>
      </c>
      <c r="J3968" s="15" t="s">
        <v>17080</v>
      </c>
      <c r="K3968" s="15" t="s">
        <v>46633</v>
      </c>
      <c r="L3968" s="15" t="s">
        <v>128</v>
      </c>
      <c r="M3968" s="15" t="s">
        <v>129</v>
      </c>
      <c r="N3968" s="14">
        <v>2012</v>
      </c>
      <c r="O3968" s="15" t="s">
        <v>17081</v>
      </c>
      <c r="P3968" s="15" t="s">
        <v>106</v>
      </c>
      <c r="Q3968" s="15" t="s">
        <v>47061</v>
      </c>
      <c r="R3968" s="15" t="s">
        <v>4163</v>
      </c>
      <c r="S3968" s="15" t="s">
        <v>17082</v>
      </c>
      <c r="T3968" s="15" t="s">
        <v>3287</v>
      </c>
      <c r="U3968" s="15" t="s">
        <v>53</v>
      </c>
      <c r="V3968" s="15" t="s">
        <v>45348</v>
      </c>
      <c r="W3968" s="15" t="s">
        <v>3184</v>
      </c>
      <c r="X3968" s="15" t="str">
        <f>_xlfn.XLOOKUP(_LOOKUP[[#This Row],[AdjusterMemberName]],_Adjuster[Adjuster Name],_Adjuster[Email],,0)</f>
        <v>mQualls@knightcompany.com</v>
      </c>
      <c r="Y3968" s="15" t="str">
        <f>_xlfn.XLOOKUP(_LOOKUP[[#This Row],[AdjusterMemberName]],_Adjuster[Adjuster Name],_Adjuster[Phone Number],,0)</f>
        <v>424-559-5436</v>
      </c>
      <c r="Z3968" s="15" t="s">
        <v>17083</v>
      </c>
      <c r="AA39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11443 Marquardt Ave, Whittier  CA 90605</v>
      </c>
      <c r="AB3968" s="15"/>
    </row>
    <row r="3969" spans="1:28" x14ac:dyDescent="0.3">
      <c r="A3969" s="14">
        <v>1</v>
      </c>
      <c r="B3969" s="14">
        <v>0</v>
      </c>
      <c r="C3969" s="15" t="s">
        <v>17180</v>
      </c>
      <c r="D3969" s="15" t="s">
        <v>17181</v>
      </c>
      <c r="E3969" s="15">
        <v>45479</v>
      </c>
      <c r="F3969" s="15" t="s">
        <v>17182</v>
      </c>
      <c r="G3969" s="15">
        <v>45443</v>
      </c>
      <c r="H3969" s="15">
        <v>45626</v>
      </c>
      <c r="I3969" s="15" t="s">
        <v>17183</v>
      </c>
      <c r="J3969" s="15" t="s">
        <v>17184</v>
      </c>
      <c r="K3969" s="15" t="s">
        <v>45879</v>
      </c>
      <c r="L3969" s="15" t="s">
        <v>103</v>
      </c>
      <c r="M3969" s="15" t="s">
        <v>3302</v>
      </c>
      <c r="N3969" s="14">
        <v>2006</v>
      </c>
      <c r="O3969" s="15" t="s">
        <v>17185</v>
      </c>
      <c r="P3969" s="15" t="s">
        <v>106</v>
      </c>
      <c r="Q3969" s="15" t="s">
        <v>47065</v>
      </c>
      <c r="R3969" s="15" t="s">
        <v>17186</v>
      </c>
      <c r="S3969" s="15" t="s">
        <v>17187</v>
      </c>
      <c r="T3969" s="15" t="s">
        <v>1255</v>
      </c>
      <c r="U3969" s="15" t="s">
        <v>53</v>
      </c>
      <c r="V3969" s="15" t="s">
        <v>45368</v>
      </c>
      <c r="W3969" s="15" t="s">
        <v>1049</v>
      </c>
      <c r="X3969" s="15" t="str">
        <f>_xlfn.XLOOKUP(_LOOKUP[[#This Row],[AdjusterMemberName]],_Adjuster[Adjuster Name],_Adjuster[Email],,0)</f>
        <v>cPenate@knightcompany.com</v>
      </c>
      <c r="Y3969" s="15" t="str">
        <f>_xlfn.XLOOKUP(_LOOKUP[[#This Row],[AdjusterMemberName]],_Adjuster[Adjuster Name],_Adjuster[Phone Number],,0)</f>
        <v>424-559-5385</v>
      </c>
      <c r="Z3969" s="15" t="s">
        <v>17188</v>
      </c>
      <c r="AA39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10575 Vinedale St, Sun Valley  CA 91352</v>
      </c>
      <c r="AB3969" s="15"/>
    </row>
    <row r="3970" spans="1:28" x14ac:dyDescent="0.3">
      <c r="A3970" s="14">
        <v>1</v>
      </c>
      <c r="B3970" s="14">
        <v>1</v>
      </c>
      <c r="C3970" s="15" t="s">
        <v>17234</v>
      </c>
      <c r="D3970" s="15" t="s">
        <v>17234</v>
      </c>
      <c r="E3970" s="15">
        <v>45479</v>
      </c>
      <c r="F3970" s="15" t="s">
        <v>17235</v>
      </c>
      <c r="G3970" s="15">
        <v>45463</v>
      </c>
      <c r="H3970" s="15">
        <v>45646</v>
      </c>
      <c r="I3970" s="15" t="s">
        <v>17236</v>
      </c>
      <c r="J3970" s="15" t="s">
        <v>17237</v>
      </c>
      <c r="K3970" s="15" t="s">
        <v>45339</v>
      </c>
      <c r="L3970" s="15" t="s">
        <v>128</v>
      </c>
      <c r="M3970" s="15" t="s">
        <v>2179</v>
      </c>
      <c r="N3970" s="14">
        <v>2024</v>
      </c>
      <c r="O3970" s="15" t="s">
        <v>17238</v>
      </c>
      <c r="P3970" s="15" t="s">
        <v>106</v>
      </c>
      <c r="Q3970" s="15" t="s">
        <v>47081</v>
      </c>
      <c r="R3970" s="15" t="s">
        <v>17239</v>
      </c>
      <c r="S3970" s="15" t="s">
        <v>17240</v>
      </c>
      <c r="T3970" s="15" t="s">
        <v>894</v>
      </c>
      <c r="U3970" s="15" t="s">
        <v>53</v>
      </c>
      <c r="V3970" s="15" t="s">
        <v>46623</v>
      </c>
      <c r="W3970" s="15" t="s">
        <v>1624</v>
      </c>
      <c r="X3970" s="15" t="e">
        <f>_xlfn.XLOOKUP(_LOOKUP[[#This Row],[AdjusterMemberName]],_Adjuster[Adjuster Name],_Adjuster[Email],,0)</f>
        <v>#N/A</v>
      </c>
      <c r="Y3970" s="15" t="e">
        <f>_xlfn.XLOOKUP(_LOOKUP[[#This Row],[AdjusterMemberName]],_Adjuster[Adjuster Name],_Adjuster[Phone Number],,0)</f>
        <v>#N/A</v>
      </c>
      <c r="Z3970" s="15" t="s">
        <v>17241</v>
      </c>
      <c r="AA39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4033 Home Ave Apt 59, San Diego  CA 92105</v>
      </c>
      <c r="AB3970" s="15">
        <v>45547</v>
      </c>
    </row>
    <row r="3971" spans="1:28" x14ac:dyDescent="0.3">
      <c r="A3971" s="14">
        <v>1</v>
      </c>
      <c r="B3971" s="14">
        <v>1</v>
      </c>
      <c r="C3971" s="15" t="s">
        <v>18462</v>
      </c>
      <c r="D3971" s="15" t="s">
        <v>18462</v>
      </c>
      <c r="E3971" s="15">
        <v>45479</v>
      </c>
      <c r="F3971" s="15" t="s">
        <v>18463</v>
      </c>
      <c r="G3971" s="15">
        <v>45337</v>
      </c>
      <c r="H3971" s="15">
        <v>45519</v>
      </c>
      <c r="I3971" s="15" t="s">
        <v>18464</v>
      </c>
      <c r="J3971" s="15" t="s">
        <v>18465</v>
      </c>
      <c r="K3971" s="15" t="s">
        <v>46605</v>
      </c>
      <c r="L3971" s="15" t="s">
        <v>139</v>
      </c>
      <c r="M3971" s="15" t="s">
        <v>4296</v>
      </c>
      <c r="N3971" s="14">
        <v>2017</v>
      </c>
      <c r="O3971" s="15" t="s">
        <v>18466</v>
      </c>
      <c r="P3971" s="15" t="s">
        <v>106</v>
      </c>
      <c r="Q3971" s="15" t="s">
        <v>47120</v>
      </c>
      <c r="R3971" s="15" t="s">
        <v>18467</v>
      </c>
      <c r="S3971" s="15" t="s">
        <v>18468</v>
      </c>
      <c r="T3971" s="15" t="s">
        <v>286</v>
      </c>
      <c r="U3971" s="15" t="s">
        <v>53</v>
      </c>
      <c r="V3971" s="15" t="s">
        <v>45989</v>
      </c>
      <c r="W3971" s="15" t="s">
        <v>3307</v>
      </c>
      <c r="X3971" s="15" t="e">
        <f>_xlfn.XLOOKUP(_LOOKUP[[#This Row],[AdjusterMemberName]],_Adjuster[Adjuster Name],_Adjuster[Email],,0)</f>
        <v>#N/A</v>
      </c>
      <c r="Y3971" s="15" t="e">
        <f>_xlfn.XLOOKUP(_LOOKUP[[#This Row],[AdjusterMemberName]],_Adjuster[Adjuster Name],_Adjuster[Phone Number],,0)</f>
        <v>#N/A</v>
      </c>
      <c r="Z3971" s="15" t="s">
        <v>18469</v>
      </c>
      <c r="AA39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1744 Redondo Ave Apt 22, Long Beach  CA 90804</v>
      </c>
      <c r="AB3971" s="15"/>
    </row>
    <row r="3972" spans="1:28" x14ac:dyDescent="0.3">
      <c r="A3972" s="14">
        <v>1</v>
      </c>
      <c r="B3972" s="14">
        <v>1</v>
      </c>
      <c r="C3972" s="15" t="s">
        <v>16982</v>
      </c>
      <c r="D3972" s="15" t="s">
        <v>16982</v>
      </c>
      <c r="E3972" s="15">
        <v>45478</v>
      </c>
      <c r="F3972" s="15" t="s">
        <v>16983</v>
      </c>
      <c r="G3972" s="15">
        <v>45471</v>
      </c>
      <c r="H3972" s="15">
        <v>45654</v>
      </c>
      <c r="I3972" s="15" t="s">
        <v>16984</v>
      </c>
      <c r="J3972" s="15" t="s">
        <v>16985</v>
      </c>
      <c r="K3972" s="15" t="s">
        <v>46080</v>
      </c>
      <c r="L3972" s="15" t="s">
        <v>139</v>
      </c>
      <c r="M3972" s="15" t="s">
        <v>697</v>
      </c>
      <c r="N3972" s="14">
        <v>2022</v>
      </c>
      <c r="O3972" s="15" t="s">
        <v>16986</v>
      </c>
      <c r="P3972" s="15" t="s">
        <v>106</v>
      </c>
      <c r="Q3972" s="15" t="s">
        <v>47124</v>
      </c>
      <c r="R3972" s="15" t="s">
        <v>1354</v>
      </c>
      <c r="S3972" s="15" t="s">
        <v>16987</v>
      </c>
      <c r="T3972" s="15" t="s">
        <v>308</v>
      </c>
      <c r="U3972" s="15" t="s">
        <v>53</v>
      </c>
      <c r="V3972" s="15" t="s">
        <v>45690</v>
      </c>
      <c r="W3972" s="15" t="s">
        <v>264</v>
      </c>
      <c r="X3972" s="15" t="str">
        <f>_xlfn.XLOOKUP(_LOOKUP[[#This Row],[AdjusterMemberName]],_Adjuster[Adjuster Name],_Adjuster[Email],,0)</f>
        <v>sBonnevie@knightcompany.com</v>
      </c>
      <c r="Y3972" s="15" t="str">
        <f>_xlfn.XLOOKUP(_LOOKUP[[#This Row],[AdjusterMemberName]],_Adjuster[Adjuster Name],_Adjuster[Phone Number],,0)</f>
        <v>323-692-4064</v>
      </c>
      <c r="Z3972" s="15" t="s">
        <v>16988</v>
      </c>
      <c r="AA39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10372 Hole Ave, Riverside  CA 92505</v>
      </c>
      <c r="AB3972" s="15"/>
    </row>
    <row r="3973" spans="1:28" x14ac:dyDescent="0.3">
      <c r="A3973" s="14">
        <v>1</v>
      </c>
      <c r="B3973" s="14">
        <v>1</v>
      </c>
      <c r="C3973" s="15" t="s">
        <v>17051</v>
      </c>
      <c r="D3973" s="15" t="s">
        <v>17052</v>
      </c>
      <c r="E3973" s="15">
        <v>45478</v>
      </c>
      <c r="F3973" s="15" t="s">
        <v>17053</v>
      </c>
      <c r="G3973" s="15">
        <v>45317</v>
      </c>
      <c r="H3973" s="15">
        <v>45499</v>
      </c>
      <c r="I3973" s="15" t="s">
        <v>17054</v>
      </c>
      <c r="J3973" s="15" t="s">
        <v>17055</v>
      </c>
      <c r="K3973" s="15" t="s">
        <v>45416</v>
      </c>
      <c r="L3973" s="15" t="s">
        <v>430</v>
      </c>
      <c r="M3973" s="15" t="s">
        <v>8301</v>
      </c>
      <c r="N3973" s="14">
        <v>2018</v>
      </c>
      <c r="O3973" s="15" t="s">
        <v>17056</v>
      </c>
      <c r="P3973" s="15" t="s">
        <v>106</v>
      </c>
      <c r="Q3973" s="15" t="s">
        <v>47019</v>
      </c>
      <c r="R3973" s="15" t="s">
        <v>12342</v>
      </c>
      <c r="S3973" s="15" t="s">
        <v>17057</v>
      </c>
      <c r="T3973" s="15" t="s">
        <v>308</v>
      </c>
      <c r="U3973" s="15" t="s">
        <v>53</v>
      </c>
      <c r="V3973" s="15" t="s">
        <v>45432</v>
      </c>
      <c r="W3973" s="15" t="s">
        <v>1658</v>
      </c>
      <c r="X3973" s="15" t="str">
        <f>_xlfn.XLOOKUP(_LOOKUP[[#This Row],[AdjusterMemberName]],_Adjuster[Adjuster Name],_Adjuster[Email],,0)</f>
        <v>RDavila@knightcompany.com</v>
      </c>
      <c r="Y3973" s="15" t="str">
        <f>_xlfn.XLOOKUP(_LOOKUP[[#This Row],[AdjusterMemberName]],_Adjuster[Adjuster Name],_Adjuster[Phone Number],,0)</f>
        <v>424-559-5663</v>
      </c>
      <c r="Z3973" s="15" t="s">
        <v>17058</v>
      </c>
      <c r="AA39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3533 Millhouse Ct, Riverside  CA 92503</v>
      </c>
      <c r="AB3973" s="15"/>
    </row>
    <row r="3974" spans="1:28" x14ac:dyDescent="0.3">
      <c r="A3974" s="14">
        <v>1</v>
      </c>
      <c r="B3974" s="14">
        <v>1</v>
      </c>
      <c r="C3974" s="15" t="s">
        <v>17059</v>
      </c>
      <c r="D3974" s="15" t="s">
        <v>17060</v>
      </c>
      <c r="E3974" s="15">
        <v>45478</v>
      </c>
      <c r="F3974" s="15" t="s">
        <v>17061</v>
      </c>
      <c r="G3974" s="15">
        <v>45332</v>
      </c>
      <c r="H3974" s="15">
        <v>45514</v>
      </c>
      <c r="I3974" s="15" t="s">
        <v>17062</v>
      </c>
      <c r="J3974" s="15" t="s">
        <v>17063</v>
      </c>
      <c r="K3974" s="15" t="s">
        <v>45397</v>
      </c>
      <c r="L3974" s="15" t="s">
        <v>103</v>
      </c>
      <c r="M3974" s="15" t="s">
        <v>890</v>
      </c>
      <c r="N3974" s="14">
        <v>2009</v>
      </c>
      <c r="O3974" s="15" t="s">
        <v>17064</v>
      </c>
      <c r="P3974" s="15" t="s">
        <v>106</v>
      </c>
      <c r="Q3974" s="15" t="s">
        <v>47006</v>
      </c>
      <c r="R3974" s="15" t="s">
        <v>17065</v>
      </c>
      <c r="S3974" s="15" t="s">
        <v>17066</v>
      </c>
      <c r="T3974" s="15" t="s">
        <v>2533</v>
      </c>
      <c r="U3974" s="15" t="s">
        <v>53</v>
      </c>
      <c r="V3974" s="15" t="s">
        <v>45667</v>
      </c>
      <c r="W3974" s="15" t="s">
        <v>850</v>
      </c>
      <c r="X3974" s="15" t="e">
        <f>_xlfn.XLOOKUP(_LOOKUP[[#This Row],[AdjusterMemberName]],_Adjuster[Adjuster Name],_Adjuster[Email],,0)</f>
        <v>#N/A</v>
      </c>
      <c r="Y3974" s="15" t="e">
        <f>_xlfn.XLOOKUP(_LOOKUP[[#This Row],[AdjusterMemberName]],_Adjuster[Adjuster Name],_Adjuster[Phone Number],,0)</f>
        <v>#N/A</v>
      </c>
      <c r="Z3974" s="15" t="s">
        <v>17067</v>
      </c>
      <c r="AA39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3013 Grand Ave, Huntington Park  CA 90255</v>
      </c>
      <c r="AB3974" s="15"/>
    </row>
    <row r="3975" spans="1:28" x14ac:dyDescent="0.3">
      <c r="A3975" s="14">
        <v>1</v>
      </c>
      <c r="B3975" s="14">
        <v>1</v>
      </c>
      <c r="C3975" s="15" t="s">
        <v>17107</v>
      </c>
      <c r="D3975" s="15" t="s">
        <v>17108</v>
      </c>
      <c r="E3975" s="15">
        <v>45478</v>
      </c>
      <c r="F3975" s="15" t="s">
        <v>17109</v>
      </c>
      <c r="G3975" s="15">
        <v>45399</v>
      </c>
      <c r="H3975" s="15">
        <v>45582</v>
      </c>
      <c r="I3975" s="15" t="s">
        <v>17110</v>
      </c>
      <c r="J3975" s="15" t="s">
        <v>17111</v>
      </c>
      <c r="K3975" s="15" t="s">
        <v>45339</v>
      </c>
      <c r="L3975" s="15" t="s">
        <v>103</v>
      </c>
      <c r="M3975" s="15" t="s">
        <v>1336</v>
      </c>
      <c r="N3975" s="14">
        <v>2005</v>
      </c>
      <c r="O3975" s="15" t="s">
        <v>17112</v>
      </c>
      <c r="P3975" s="15" t="s">
        <v>106</v>
      </c>
      <c r="Q3975" s="15" t="s">
        <v>47117</v>
      </c>
      <c r="R3975" s="15" t="s">
        <v>17113</v>
      </c>
      <c r="S3975" s="15" t="s">
        <v>17114</v>
      </c>
      <c r="T3975" s="15" t="s">
        <v>12264</v>
      </c>
      <c r="U3975" s="15" t="s">
        <v>53</v>
      </c>
      <c r="V3975" s="15" t="s">
        <v>45753</v>
      </c>
      <c r="W3975" s="15" t="s">
        <v>264</v>
      </c>
      <c r="X3975" s="15" t="str">
        <f>_xlfn.XLOOKUP(_LOOKUP[[#This Row],[AdjusterMemberName]],_Adjuster[Adjuster Name],_Adjuster[Email],,0)</f>
        <v>sBonnevie@knightcompany.com</v>
      </c>
      <c r="Y3975" s="15" t="str">
        <f>_xlfn.XLOOKUP(_LOOKUP[[#This Row],[AdjusterMemberName]],_Adjuster[Adjuster Name],_Adjuster[Phone Number],,0)</f>
        <v>323-692-4064</v>
      </c>
      <c r="Z3975" s="15" t="s">
        <v>17115</v>
      </c>
      <c r="AA39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1855 Sherington Pl Apt Ms316, Newport Beach  CA 92663</v>
      </c>
      <c r="AB3975" s="15"/>
    </row>
    <row r="3976" spans="1:28" x14ac:dyDescent="0.3">
      <c r="A3976" s="14">
        <v>1</v>
      </c>
      <c r="B3976" s="14">
        <v>1</v>
      </c>
      <c r="C3976" s="15" t="s">
        <v>17162</v>
      </c>
      <c r="D3976" s="15" t="s">
        <v>17162</v>
      </c>
      <c r="E3976" s="15">
        <v>45478</v>
      </c>
      <c r="F3976" s="15" t="s">
        <v>17163</v>
      </c>
      <c r="G3976" s="15">
        <v>45313</v>
      </c>
      <c r="H3976" s="15">
        <v>45495</v>
      </c>
      <c r="I3976" s="15" t="s">
        <v>17164</v>
      </c>
      <c r="J3976" s="15" t="s">
        <v>12857</v>
      </c>
      <c r="K3976" s="15" t="s">
        <v>45334</v>
      </c>
      <c r="L3976" s="15" t="s">
        <v>987</v>
      </c>
      <c r="M3976" s="15" t="s">
        <v>17165</v>
      </c>
      <c r="N3976" s="14">
        <v>2008</v>
      </c>
      <c r="O3976" s="15" t="s">
        <v>17166</v>
      </c>
      <c r="P3976" s="15" t="s">
        <v>106</v>
      </c>
      <c r="Q3976" s="15" t="s">
        <v>47065</v>
      </c>
      <c r="R3976" s="15" t="s">
        <v>17167</v>
      </c>
      <c r="S3976" s="15" t="s">
        <v>17168</v>
      </c>
      <c r="T3976" s="15" t="s">
        <v>308</v>
      </c>
      <c r="U3976" s="15" t="s">
        <v>53</v>
      </c>
      <c r="V3976" s="15" t="s">
        <v>45432</v>
      </c>
      <c r="W3976" s="15" t="s">
        <v>54</v>
      </c>
      <c r="X3976" s="15" t="str">
        <f>_xlfn.XLOOKUP(_LOOKUP[[#This Row],[AdjusterMemberName]],_Adjuster[Adjuster Name],_Adjuster[Email],,0)</f>
        <v>JRubalcava@knightcompany.com</v>
      </c>
      <c r="Y3976" s="15" t="str">
        <f>_xlfn.XLOOKUP(_LOOKUP[[#This Row],[AdjusterMemberName]],_Adjuster[Adjuster Name],_Adjuster[Phone Number],,0)</f>
        <v>424-559-5420</v>
      </c>
      <c r="Z3976" s="15" t="s">
        <v>17169</v>
      </c>
      <c r="AA39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3932 Van Buren Blvd, Riverside  CA 92503</v>
      </c>
      <c r="AB3976" s="15"/>
    </row>
    <row r="3977" spans="1:28" x14ac:dyDescent="0.3">
      <c r="A3977" s="14">
        <v>1</v>
      </c>
      <c r="B3977" s="14">
        <v>1</v>
      </c>
      <c r="C3977" s="15" t="s">
        <v>17330</v>
      </c>
      <c r="D3977" s="15" t="s">
        <v>17330</v>
      </c>
      <c r="E3977" s="15">
        <v>45478</v>
      </c>
      <c r="F3977" s="15" t="s">
        <v>17331</v>
      </c>
      <c r="G3977" s="15">
        <v>45353</v>
      </c>
      <c r="H3977" s="15">
        <v>45537</v>
      </c>
      <c r="I3977" s="15" t="s">
        <v>17332</v>
      </c>
      <c r="J3977" s="15" t="s">
        <v>17333</v>
      </c>
      <c r="K3977" s="15" t="s">
        <v>45424</v>
      </c>
      <c r="L3977" s="15" t="s">
        <v>181</v>
      </c>
      <c r="M3977" s="15" t="s">
        <v>182</v>
      </c>
      <c r="N3977" s="14">
        <v>2020</v>
      </c>
      <c r="O3977" s="15" t="s">
        <v>17334</v>
      </c>
      <c r="P3977" s="15" t="s">
        <v>106</v>
      </c>
      <c r="Q3977" s="15" t="s">
        <v>47019</v>
      </c>
      <c r="R3977" s="15" t="s">
        <v>120</v>
      </c>
      <c r="S3977" s="15" t="s">
        <v>17335</v>
      </c>
      <c r="T3977" s="15" t="s">
        <v>5537</v>
      </c>
      <c r="U3977" s="15" t="s">
        <v>53</v>
      </c>
      <c r="V3977" s="15" t="s">
        <v>45755</v>
      </c>
      <c r="W3977" s="15" t="s">
        <v>264</v>
      </c>
      <c r="X3977" s="15" t="str">
        <f>_xlfn.XLOOKUP(_LOOKUP[[#This Row],[AdjusterMemberName]],_Adjuster[Adjuster Name],_Adjuster[Email],,0)</f>
        <v>sBonnevie@knightcompany.com</v>
      </c>
      <c r="Y3977" s="15" t="str">
        <f>_xlfn.XLOOKUP(_LOOKUP[[#This Row],[AdjusterMemberName]],_Adjuster[Adjuster Name],_Adjuster[Phone Number],,0)</f>
        <v>323-692-4064</v>
      </c>
      <c r="Z3977" s="15" t="s">
        <v>17336</v>
      </c>
      <c r="AA39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40207 Road 24, Kingsburg  CA 93631</v>
      </c>
      <c r="AB3977" s="15"/>
    </row>
    <row r="3978" spans="1:28" x14ac:dyDescent="0.3">
      <c r="A3978" s="14">
        <v>1</v>
      </c>
      <c r="B3978" s="14">
        <v>1</v>
      </c>
      <c r="C3978" s="15" t="s">
        <v>17344</v>
      </c>
      <c r="D3978" s="15" t="s">
        <v>17344</v>
      </c>
      <c r="E3978" s="15">
        <v>45478</v>
      </c>
      <c r="F3978" s="15" t="s">
        <v>17345</v>
      </c>
      <c r="G3978" s="15">
        <v>45386</v>
      </c>
      <c r="H3978" s="15">
        <v>45569</v>
      </c>
      <c r="I3978" s="15" t="s">
        <v>17346</v>
      </c>
      <c r="J3978" s="15" t="s">
        <v>17347</v>
      </c>
      <c r="K3978" s="15" t="s">
        <v>45688</v>
      </c>
      <c r="L3978" s="15" t="s">
        <v>281</v>
      </c>
      <c r="M3978" s="15" t="s">
        <v>526</v>
      </c>
      <c r="N3978" s="14">
        <v>2016</v>
      </c>
      <c r="O3978" s="15" t="s">
        <v>17348</v>
      </c>
      <c r="P3978" s="15" t="s">
        <v>106</v>
      </c>
      <c r="Q3978" s="15" t="s">
        <v>47019</v>
      </c>
      <c r="R3978" s="15" t="s">
        <v>17349</v>
      </c>
      <c r="S3978" s="15" t="s">
        <v>17350</v>
      </c>
      <c r="T3978" s="15" t="s">
        <v>2950</v>
      </c>
      <c r="U3978" s="15" t="s">
        <v>53</v>
      </c>
      <c r="V3978" s="15" t="s">
        <v>45514</v>
      </c>
      <c r="W3978" s="15" t="s">
        <v>3307</v>
      </c>
      <c r="X3978" s="15" t="e">
        <f>_xlfn.XLOOKUP(_LOOKUP[[#This Row],[AdjusterMemberName]],_Adjuster[Adjuster Name],_Adjuster[Email],,0)</f>
        <v>#N/A</v>
      </c>
      <c r="Y3978" s="15" t="e">
        <f>_xlfn.XLOOKUP(_LOOKUP[[#This Row],[AdjusterMemberName]],_Adjuster[Adjuster Name],_Adjuster[Phone Number],,0)</f>
        <v>#N/A</v>
      </c>
      <c r="Z3978" s="15" t="s">
        <v>17351</v>
      </c>
      <c r="AA39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13335 Glamis St, Pacoima  CA 91331</v>
      </c>
      <c r="AB3978" s="15"/>
    </row>
    <row r="3979" spans="1:28" x14ac:dyDescent="0.3">
      <c r="A3979" s="14">
        <v>1</v>
      </c>
      <c r="B3979" s="14">
        <v>1</v>
      </c>
      <c r="C3979" s="15" t="s">
        <v>17617</v>
      </c>
      <c r="D3979" s="15" t="s">
        <v>17617</v>
      </c>
      <c r="E3979" s="15">
        <v>45478</v>
      </c>
      <c r="F3979" s="15" t="s">
        <v>17618</v>
      </c>
      <c r="G3979" s="15">
        <v>45428</v>
      </c>
      <c r="H3979" s="15">
        <v>45612</v>
      </c>
      <c r="I3979" s="15" t="s">
        <v>17619</v>
      </c>
      <c r="J3979" s="15" t="s">
        <v>17620</v>
      </c>
      <c r="K3979" s="15" t="s">
        <v>45332</v>
      </c>
      <c r="L3979" s="15" t="s">
        <v>103</v>
      </c>
      <c r="M3979" s="15" t="s">
        <v>104</v>
      </c>
      <c r="N3979" s="14">
        <v>2020</v>
      </c>
      <c r="O3979" s="15" t="s">
        <v>17621</v>
      </c>
      <c r="P3979" s="15" t="s">
        <v>106</v>
      </c>
      <c r="Q3979" s="15" t="s">
        <v>47019</v>
      </c>
      <c r="R3979" s="15" t="s">
        <v>17622</v>
      </c>
      <c r="S3979" s="15" t="s">
        <v>17623</v>
      </c>
      <c r="T3979" s="15" t="s">
        <v>3838</v>
      </c>
      <c r="U3979" s="15" t="s">
        <v>53</v>
      </c>
      <c r="V3979" s="15" t="s">
        <v>45596</v>
      </c>
      <c r="W3979" s="15" t="s">
        <v>1357</v>
      </c>
      <c r="X3979" s="15" t="str">
        <f>_xlfn.XLOOKUP(_LOOKUP[[#This Row],[AdjusterMemberName]],_Adjuster[Adjuster Name],_Adjuster[Email],,0)</f>
        <v>jRivera1@knightcompany.com</v>
      </c>
      <c r="Y3979" s="15" t="str">
        <f>_xlfn.XLOOKUP(_LOOKUP[[#This Row],[AdjusterMemberName]],_Adjuster[Adjuster Name],_Adjuster[Phone Number],,0)</f>
        <v>424-559-5239</v>
      </c>
      <c r="Z3979" s="15" t="s">
        <v>17624</v>
      </c>
      <c r="AA39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7933 Beck Ave, North Hollywood  CA 91605</v>
      </c>
      <c r="AB3979" s="15"/>
    </row>
    <row r="3980" spans="1:28" x14ac:dyDescent="0.3">
      <c r="A3980" s="14">
        <v>1</v>
      </c>
      <c r="B3980" s="14">
        <v>1</v>
      </c>
      <c r="C3980" s="15" t="s">
        <v>16974</v>
      </c>
      <c r="D3980" s="15" t="s">
        <v>16974</v>
      </c>
      <c r="E3980" s="15">
        <v>45477</v>
      </c>
      <c r="F3980" s="15" t="s">
        <v>16975</v>
      </c>
      <c r="G3980" s="15">
        <v>45460</v>
      </c>
      <c r="H3980" s="15">
        <v>45643</v>
      </c>
      <c r="I3980" s="15" t="s">
        <v>16976</v>
      </c>
      <c r="J3980" s="15" t="s">
        <v>16977</v>
      </c>
      <c r="K3980" s="15" t="s">
        <v>45505</v>
      </c>
      <c r="L3980" s="15" t="s">
        <v>103</v>
      </c>
      <c r="M3980" s="15" t="s">
        <v>2946</v>
      </c>
      <c r="N3980" s="14">
        <v>2006</v>
      </c>
      <c r="O3980" s="15" t="s">
        <v>16978</v>
      </c>
      <c r="P3980" s="15" t="s">
        <v>106</v>
      </c>
      <c r="Q3980" s="15" t="s">
        <v>47065</v>
      </c>
      <c r="R3980" s="15" t="s">
        <v>16979</v>
      </c>
      <c r="S3980" s="15" t="s">
        <v>16980</v>
      </c>
      <c r="T3980" s="15" t="s">
        <v>174</v>
      </c>
      <c r="U3980" s="15" t="s">
        <v>53</v>
      </c>
      <c r="V3980" s="15" t="s">
        <v>45979</v>
      </c>
      <c r="W3980" s="15" t="s">
        <v>1889</v>
      </c>
      <c r="X3980" s="15" t="e">
        <f>_xlfn.XLOOKUP(_LOOKUP[[#This Row],[AdjusterMemberName]],_Adjuster[Adjuster Name],_Adjuster[Email],,0)</f>
        <v>#N/A</v>
      </c>
      <c r="Y3980" s="15" t="e">
        <f>_xlfn.XLOOKUP(_LOOKUP[[#This Row],[AdjusterMemberName]],_Adjuster[Adjuster Name],_Adjuster[Phone Number],,0)</f>
        <v>#N/A</v>
      </c>
      <c r="Z3980" s="15" t="s">
        <v>16981</v>
      </c>
      <c r="AA39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1829 W 80Th St , Los Angeles  CA 90047</v>
      </c>
      <c r="AB3980" s="15">
        <v>45615</v>
      </c>
    </row>
    <row r="3981" spans="1:28" x14ac:dyDescent="0.3">
      <c r="A3981" s="14">
        <v>0</v>
      </c>
      <c r="B3981" s="14">
        <v>1</v>
      </c>
      <c r="C3981" s="15" t="s">
        <v>16989</v>
      </c>
      <c r="D3981" s="15" t="s">
        <v>16989</v>
      </c>
      <c r="E3981" s="15">
        <v>45477</v>
      </c>
      <c r="F3981" s="15" t="s">
        <v>16990</v>
      </c>
      <c r="G3981" s="15">
        <v>45406</v>
      </c>
      <c r="H3981" s="15">
        <v>45589</v>
      </c>
      <c r="I3981" s="15" t="s">
        <v>16991</v>
      </c>
      <c r="J3981" s="15" t="s">
        <v>16992</v>
      </c>
      <c r="K3981" s="15" t="s">
        <v>45509</v>
      </c>
      <c r="L3981" s="15" t="s">
        <v>139</v>
      </c>
      <c r="M3981" s="15" t="s">
        <v>16993</v>
      </c>
      <c r="N3981" s="14">
        <v>2019</v>
      </c>
      <c r="O3981" s="15" t="s">
        <v>16994</v>
      </c>
      <c r="P3981" s="15" t="s">
        <v>106</v>
      </c>
      <c r="Q3981" s="15" t="s">
        <v>119</v>
      </c>
      <c r="R3981" s="15" t="s">
        <v>16995</v>
      </c>
      <c r="S3981" s="15" t="s">
        <v>16996</v>
      </c>
      <c r="T3981" s="15" t="s">
        <v>96</v>
      </c>
      <c r="U3981" s="15" t="s">
        <v>53</v>
      </c>
      <c r="V3981" s="15" t="s">
        <v>45746</v>
      </c>
      <c r="W3981" s="15" t="s">
        <v>1357</v>
      </c>
      <c r="X3981" s="15" t="str">
        <f>_xlfn.XLOOKUP(_LOOKUP[[#This Row],[AdjusterMemberName]],_Adjuster[Adjuster Name],_Adjuster[Email],,0)</f>
        <v>jRivera1@knightcompany.com</v>
      </c>
      <c r="Y3981" s="15" t="str">
        <f>_xlfn.XLOOKUP(_LOOKUP[[#This Row],[AdjusterMemberName]],_Adjuster[Adjuster Name],_Adjuster[Phone Number],,0)</f>
        <v>424-559-5239</v>
      </c>
      <c r="Z3981" s="15" t="s">
        <v>16997</v>
      </c>
      <c r="AA39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26980 Campus Point Dr, Moreno Valley  CA 92555</v>
      </c>
      <c r="AB3981" s="15"/>
    </row>
    <row r="3982" spans="1:28" x14ac:dyDescent="0.3">
      <c r="A3982" s="14">
        <v>1</v>
      </c>
      <c r="B3982" s="14">
        <v>1</v>
      </c>
      <c r="C3982" s="15" t="s">
        <v>17006</v>
      </c>
      <c r="D3982" s="15" t="s">
        <v>17006</v>
      </c>
      <c r="E3982" s="15">
        <v>45477</v>
      </c>
      <c r="F3982" s="15" t="s">
        <v>17007</v>
      </c>
      <c r="G3982" s="15">
        <v>45347</v>
      </c>
      <c r="H3982" s="15">
        <v>45529</v>
      </c>
      <c r="I3982" s="15" t="s">
        <v>17008</v>
      </c>
      <c r="J3982" s="15" t="s">
        <v>17009</v>
      </c>
      <c r="K3982" s="15" t="s">
        <v>45327</v>
      </c>
      <c r="L3982" s="15" t="s">
        <v>687</v>
      </c>
      <c r="M3982" s="15" t="s">
        <v>2261</v>
      </c>
      <c r="N3982" s="14">
        <v>2019</v>
      </c>
      <c r="O3982" s="15" t="s">
        <v>17010</v>
      </c>
      <c r="P3982" s="15" t="s">
        <v>106</v>
      </c>
      <c r="Q3982" s="15" t="s">
        <v>47006</v>
      </c>
      <c r="R3982" s="15" t="s">
        <v>17011</v>
      </c>
      <c r="S3982" s="15" t="s">
        <v>17012</v>
      </c>
      <c r="T3982" s="15" t="s">
        <v>821</v>
      </c>
      <c r="U3982" s="15" t="s">
        <v>53</v>
      </c>
      <c r="V3982" s="15" t="s">
        <v>45513</v>
      </c>
      <c r="W3982" s="15" t="s">
        <v>54</v>
      </c>
      <c r="X3982" s="15" t="str">
        <f>_xlfn.XLOOKUP(_LOOKUP[[#This Row],[AdjusterMemberName]],_Adjuster[Adjuster Name],_Adjuster[Email],,0)</f>
        <v>JRubalcava@knightcompany.com</v>
      </c>
      <c r="Y3982" s="15" t="str">
        <f>_xlfn.XLOOKUP(_LOOKUP[[#This Row],[AdjusterMemberName]],_Adjuster[Adjuster Name],_Adjuster[Phone Number],,0)</f>
        <v>424-559-5420</v>
      </c>
      <c r="Z3982" s="15" t="s">
        <v>17013</v>
      </c>
      <c r="AA39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7121 Woodley Ave # 220, Van Nuys  CA 91406</v>
      </c>
      <c r="AB3982" s="15"/>
    </row>
    <row r="3983" spans="1:28" x14ac:dyDescent="0.3">
      <c r="A3983" s="14">
        <v>1</v>
      </c>
      <c r="B3983" s="14">
        <v>1</v>
      </c>
      <c r="C3983" s="15" t="s">
        <v>17116</v>
      </c>
      <c r="D3983" s="15" t="s">
        <v>17116</v>
      </c>
      <c r="E3983" s="15">
        <v>45477</v>
      </c>
      <c r="F3983" s="15" t="s">
        <v>17117</v>
      </c>
      <c r="G3983" s="15">
        <v>45351</v>
      </c>
      <c r="H3983" s="15">
        <v>45533</v>
      </c>
      <c r="I3983" s="15" t="s">
        <v>17118</v>
      </c>
      <c r="J3983" s="15" t="s">
        <v>17119</v>
      </c>
      <c r="K3983" s="15" t="s">
        <v>45327</v>
      </c>
      <c r="L3983" s="15" t="s">
        <v>103</v>
      </c>
      <c r="M3983" s="15" t="s">
        <v>1336</v>
      </c>
      <c r="N3983" s="14">
        <v>2018</v>
      </c>
      <c r="O3983" s="15" t="s">
        <v>17120</v>
      </c>
      <c r="P3983" s="15" t="s">
        <v>106</v>
      </c>
      <c r="Q3983" s="15" t="s">
        <v>47019</v>
      </c>
      <c r="R3983" s="15" t="s">
        <v>17121</v>
      </c>
      <c r="S3983" s="15" t="s">
        <v>17122</v>
      </c>
      <c r="T3983" s="15" t="s">
        <v>962</v>
      </c>
      <c r="U3983" s="15" t="s">
        <v>53</v>
      </c>
      <c r="V3983" s="15" t="s">
        <v>45404</v>
      </c>
      <c r="W3983" s="15" t="s">
        <v>3307</v>
      </c>
      <c r="X3983" s="15" t="e">
        <f>_xlfn.XLOOKUP(_LOOKUP[[#This Row],[AdjusterMemberName]],_Adjuster[Adjuster Name],_Adjuster[Email],,0)</f>
        <v>#N/A</v>
      </c>
      <c r="Y3983" s="15" t="e">
        <f>_xlfn.XLOOKUP(_LOOKUP[[#This Row],[AdjusterMemberName]],_Adjuster[Adjuster Name],_Adjuster[Phone Number],,0)</f>
        <v>#N/A</v>
      </c>
      <c r="Z3983" s="15" t="s">
        <v>17123</v>
      </c>
      <c r="AA39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12883 Cometa Ave, San Fernando  CA 91340</v>
      </c>
      <c r="AB3983" s="15"/>
    </row>
    <row r="3984" spans="1:28" x14ac:dyDescent="0.3">
      <c r="A3984" s="14">
        <v>1</v>
      </c>
      <c r="B3984" s="14">
        <v>1</v>
      </c>
      <c r="C3984" s="15" t="s">
        <v>17195</v>
      </c>
      <c r="D3984" s="15" t="s">
        <v>17195</v>
      </c>
      <c r="E3984" s="15">
        <v>45477</v>
      </c>
      <c r="F3984" s="15" t="s">
        <v>17196</v>
      </c>
      <c r="G3984" s="15">
        <v>45385</v>
      </c>
      <c r="H3984" s="15">
        <v>45568</v>
      </c>
      <c r="I3984" s="15" t="s">
        <v>17197</v>
      </c>
      <c r="J3984" s="15" t="s">
        <v>17198</v>
      </c>
      <c r="K3984" s="15" t="s">
        <v>46631</v>
      </c>
      <c r="L3984" s="15" t="s">
        <v>281</v>
      </c>
      <c r="M3984" s="15" t="s">
        <v>526</v>
      </c>
      <c r="N3984" s="14">
        <v>2024</v>
      </c>
      <c r="O3984" s="15" t="s">
        <v>17199</v>
      </c>
      <c r="P3984" s="15" t="s">
        <v>106</v>
      </c>
      <c r="Q3984" s="15" t="s">
        <v>47019</v>
      </c>
      <c r="R3984" s="15" t="s">
        <v>17200</v>
      </c>
      <c r="S3984" s="15" t="s">
        <v>17201</v>
      </c>
      <c r="T3984" s="15" t="s">
        <v>174</v>
      </c>
      <c r="U3984" s="15" t="s">
        <v>53</v>
      </c>
      <c r="V3984" s="15" t="s">
        <v>46478</v>
      </c>
      <c r="W3984" s="15" t="s">
        <v>3307</v>
      </c>
      <c r="X3984" s="15" t="e">
        <f>_xlfn.XLOOKUP(_LOOKUP[[#This Row],[AdjusterMemberName]],_Adjuster[Adjuster Name],_Adjuster[Email],,0)</f>
        <v>#N/A</v>
      </c>
      <c r="Y3984" s="15" t="e">
        <f>_xlfn.XLOOKUP(_LOOKUP[[#This Row],[AdjusterMemberName]],_Adjuster[Adjuster Name],_Adjuster[Phone Number],,0)</f>
        <v>#N/A</v>
      </c>
      <c r="Z3984" s="15" t="s">
        <v>17202</v>
      </c>
      <c r="AA39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752 S Main St Apt 343, Los Angeles  CA 90014</v>
      </c>
      <c r="AB3984" s="15">
        <v>45566</v>
      </c>
    </row>
    <row r="3985" spans="1:28" x14ac:dyDescent="0.3">
      <c r="A3985" s="14">
        <v>1</v>
      </c>
      <c r="B3985" s="14">
        <v>1</v>
      </c>
      <c r="C3985" s="15" t="s">
        <v>17359</v>
      </c>
      <c r="D3985" s="15" t="s">
        <v>17359</v>
      </c>
      <c r="E3985" s="15">
        <v>45477</v>
      </c>
      <c r="F3985" s="15" t="s">
        <v>17360</v>
      </c>
      <c r="G3985" s="15">
        <v>45345</v>
      </c>
      <c r="H3985" s="15">
        <v>45527</v>
      </c>
      <c r="I3985" s="15" t="s">
        <v>17361</v>
      </c>
      <c r="J3985" s="15" t="s">
        <v>17362</v>
      </c>
      <c r="K3985" s="15" t="s">
        <v>45332</v>
      </c>
      <c r="L3985" s="15" t="s">
        <v>139</v>
      </c>
      <c r="M3985" s="15" t="s">
        <v>697</v>
      </c>
      <c r="N3985" s="14">
        <v>2021</v>
      </c>
      <c r="O3985" s="15" t="s">
        <v>17363</v>
      </c>
      <c r="P3985" s="15" t="s">
        <v>106</v>
      </c>
      <c r="Q3985" s="15" t="s">
        <v>47065</v>
      </c>
      <c r="R3985" s="15" t="s">
        <v>17364</v>
      </c>
      <c r="S3985" s="15" t="s">
        <v>17365</v>
      </c>
      <c r="T3985" s="15" t="s">
        <v>253</v>
      </c>
      <c r="U3985" s="15" t="s">
        <v>53</v>
      </c>
      <c r="V3985" s="15" t="s">
        <v>45500</v>
      </c>
      <c r="W3985" s="15" t="s">
        <v>1624</v>
      </c>
      <c r="X3985" s="15" t="e">
        <f>_xlfn.XLOOKUP(_LOOKUP[[#This Row],[AdjusterMemberName]],_Adjuster[Adjuster Name],_Adjuster[Email],,0)</f>
        <v>#N/A</v>
      </c>
      <c r="Y3985" s="15" t="e">
        <f>_xlfn.XLOOKUP(_LOOKUP[[#This Row],[AdjusterMemberName]],_Adjuster[Adjuster Name],_Adjuster[Phone Number],,0)</f>
        <v>#N/A</v>
      </c>
      <c r="Z3985" s="15" t="s">
        <v>17366</v>
      </c>
      <c r="AA39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531 Warren Ln Apt 4, Inglewood  CA 90302</v>
      </c>
      <c r="AB3985" s="15">
        <v>45508</v>
      </c>
    </row>
    <row r="3986" spans="1:28" x14ac:dyDescent="0.3">
      <c r="A3986" s="14">
        <v>1</v>
      </c>
      <c r="B3986" s="14">
        <v>1</v>
      </c>
      <c r="C3986" s="15" t="s">
        <v>12470</v>
      </c>
      <c r="D3986" s="15" t="s">
        <v>18109</v>
      </c>
      <c r="E3986" s="15">
        <v>45477</v>
      </c>
      <c r="F3986" s="15" t="s">
        <v>18110</v>
      </c>
      <c r="G3986" s="15">
        <v>45437</v>
      </c>
      <c r="H3986" s="15">
        <v>45621</v>
      </c>
      <c r="I3986" s="15" t="s">
        <v>18111</v>
      </c>
      <c r="J3986" s="15" t="s">
        <v>18112</v>
      </c>
      <c r="K3986" s="15" t="s">
        <v>45424</v>
      </c>
      <c r="L3986" s="15" t="s">
        <v>139</v>
      </c>
      <c r="M3986" s="15" t="s">
        <v>470</v>
      </c>
      <c r="N3986" s="14">
        <v>2021</v>
      </c>
      <c r="O3986" s="15" t="s">
        <v>18113</v>
      </c>
      <c r="P3986" s="15" t="s">
        <v>106</v>
      </c>
      <c r="Q3986" s="15" t="s">
        <v>47079</v>
      </c>
      <c r="R3986" s="15" t="s">
        <v>12475</v>
      </c>
      <c r="S3986" s="15" t="s">
        <v>12476</v>
      </c>
      <c r="T3986" s="15" t="s">
        <v>186</v>
      </c>
      <c r="U3986" s="15" t="s">
        <v>53</v>
      </c>
      <c r="V3986" s="15" t="s">
        <v>45987</v>
      </c>
      <c r="W3986" s="15" t="s">
        <v>54</v>
      </c>
      <c r="X3986" s="15" t="str">
        <f>_xlfn.XLOOKUP(_LOOKUP[[#This Row],[AdjusterMemberName]],_Adjuster[Adjuster Name],_Adjuster[Email],,0)</f>
        <v>JRubalcava@knightcompany.com</v>
      </c>
      <c r="Y3986" s="15" t="str">
        <f>_xlfn.XLOOKUP(_LOOKUP[[#This Row],[AdjusterMemberName]],_Adjuster[Adjuster Name],_Adjuster[Phone Number],,0)</f>
        <v>424-559-5420</v>
      </c>
      <c r="Z3986" s="15" t="s">
        <v>12477</v>
      </c>
      <c r="AA39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4029 W Mcfadden Ave Apt B, Santa Ana  CA 92704</v>
      </c>
      <c r="AB3986" s="15"/>
    </row>
    <row r="3987" spans="1:28" x14ac:dyDescent="0.3">
      <c r="A3987" s="14">
        <v>1</v>
      </c>
      <c r="B3987" s="14">
        <v>1</v>
      </c>
      <c r="C3987" s="15" t="s">
        <v>6084</v>
      </c>
      <c r="D3987" s="15" t="s">
        <v>19253</v>
      </c>
      <c r="E3987" s="15">
        <v>45477</v>
      </c>
      <c r="F3987" s="15" t="s">
        <v>19254</v>
      </c>
      <c r="G3987" s="15">
        <v>45476</v>
      </c>
      <c r="H3987" s="15">
        <v>45660</v>
      </c>
      <c r="I3987" s="15" t="s">
        <v>19255</v>
      </c>
      <c r="J3987" s="15" t="s">
        <v>19256</v>
      </c>
      <c r="K3987" s="15" t="s">
        <v>45332</v>
      </c>
      <c r="L3987" s="15" t="s">
        <v>128</v>
      </c>
      <c r="M3987" s="15" t="s">
        <v>170</v>
      </c>
      <c r="N3987" s="14">
        <v>2013</v>
      </c>
      <c r="O3987" s="15" t="s">
        <v>19257</v>
      </c>
      <c r="P3987" s="15" t="s">
        <v>106</v>
      </c>
      <c r="Q3987" s="15" t="s">
        <v>47019</v>
      </c>
      <c r="R3987" s="15" t="s">
        <v>5940</v>
      </c>
      <c r="S3987" s="15" t="s">
        <v>6090</v>
      </c>
      <c r="T3987" s="15" t="s">
        <v>243</v>
      </c>
      <c r="U3987" s="15" t="s">
        <v>53</v>
      </c>
      <c r="V3987" s="15" t="s">
        <v>45595</v>
      </c>
      <c r="W3987" s="15" t="s">
        <v>3184</v>
      </c>
      <c r="X3987" s="15" t="str">
        <f>_xlfn.XLOOKUP(_LOOKUP[[#This Row],[AdjusterMemberName]],_Adjuster[Adjuster Name],_Adjuster[Email],,0)</f>
        <v>mQualls@knightcompany.com</v>
      </c>
      <c r="Y3987" s="15" t="str">
        <f>_xlfn.XLOOKUP(_LOOKUP[[#This Row],[AdjusterMemberName]],_Adjuster[Adjuster Name],_Adjuster[Phone Number],,0)</f>
        <v>424-559-5436</v>
      </c>
      <c r="Z3987" s="15" t="s">
        <v>6091</v>
      </c>
      <c r="AA39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28840 Stone Ln, Menifee  CA 92585</v>
      </c>
      <c r="AB3987" s="15">
        <v>45532</v>
      </c>
    </row>
    <row r="3988" spans="1:28" x14ac:dyDescent="0.3">
      <c r="A3988" s="14">
        <v>1</v>
      </c>
      <c r="B3988" s="14">
        <v>1</v>
      </c>
      <c r="C3988" s="15" t="s">
        <v>24444</v>
      </c>
      <c r="D3988" s="15" t="s">
        <v>24445</v>
      </c>
      <c r="E3988" s="15">
        <v>45477</v>
      </c>
      <c r="F3988" s="15" t="s">
        <v>24446</v>
      </c>
      <c r="G3988" s="15">
        <v>45476</v>
      </c>
      <c r="H3988" s="15">
        <v>45660</v>
      </c>
      <c r="I3988" s="15" t="s">
        <v>24447</v>
      </c>
      <c r="J3988" s="15" t="s">
        <v>24448</v>
      </c>
      <c r="K3988" s="15" t="s">
        <v>45332</v>
      </c>
      <c r="L3988" s="15" t="s">
        <v>103</v>
      </c>
      <c r="M3988" s="15" t="s">
        <v>890</v>
      </c>
      <c r="N3988" s="14">
        <v>2023</v>
      </c>
      <c r="O3988" s="15" t="s">
        <v>24449</v>
      </c>
      <c r="P3988" s="15" t="s">
        <v>81</v>
      </c>
      <c r="Q3988" s="15" t="s">
        <v>47081</v>
      </c>
      <c r="R3988" s="15" t="s">
        <v>24450</v>
      </c>
      <c r="S3988" s="15" t="s">
        <v>24451</v>
      </c>
      <c r="T3988" s="15" t="s">
        <v>1483</v>
      </c>
      <c r="U3988" s="15" t="s">
        <v>53</v>
      </c>
      <c r="V3988" s="15" t="s">
        <v>45934</v>
      </c>
      <c r="W3988" s="15" t="s">
        <v>1049</v>
      </c>
      <c r="X3988" s="15" t="str">
        <f>_xlfn.XLOOKUP(_LOOKUP[[#This Row],[AdjusterMemberName]],_Adjuster[Adjuster Name],_Adjuster[Email],,0)</f>
        <v>cPenate@knightcompany.com</v>
      </c>
      <c r="Y3988" s="15" t="str">
        <f>_xlfn.XLOOKUP(_LOOKUP[[#This Row],[AdjusterMemberName]],_Adjuster[Adjuster Name],_Adjuster[Phone Number],,0)</f>
        <v>424-559-5385</v>
      </c>
      <c r="Z3988" s="15" t="s">
        <v>24452</v>
      </c>
      <c r="AA39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817 Earth Dr, Vista  CA 92083</v>
      </c>
      <c r="AB3988" s="15"/>
    </row>
    <row r="3989" spans="1:28" x14ac:dyDescent="0.3">
      <c r="A3989" s="14">
        <v>1</v>
      </c>
      <c r="B3989" s="14">
        <v>1</v>
      </c>
      <c r="C3989" s="15" t="s">
        <v>12970</v>
      </c>
      <c r="D3989" s="15" t="s">
        <v>12970</v>
      </c>
      <c r="E3989" s="15">
        <v>45476</v>
      </c>
      <c r="F3989" s="15" t="s">
        <v>12971</v>
      </c>
      <c r="G3989" s="15">
        <v>45353</v>
      </c>
      <c r="H3989" s="15">
        <v>45537</v>
      </c>
      <c r="I3989" s="15" t="s">
        <v>16928</v>
      </c>
      <c r="J3989" s="15" t="s">
        <v>16929</v>
      </c>
      <c r="K3989" s="15" t="s">
        <v>45668</v>
      </c>
      <c r="L3989" s="15" t="s">
        <v>229</v>
      </c>
      <c r="M3989" s="15" t="s">
        <v>723</v>
      </c>
      <c r="N3989" s="14">
        <v>2015</v>
      </c>
      <c r="O3989" s="15" t="s">
        <v>16930</v>
      </c>
      <c r="P3989" s="15" t="s">
        <v>106</v>
      </c>
      <c r="Q3989" s="15" t="s">
        <v>47065</v>
      </c>
      <c r="R3989" s="15" t="s">
        <v>12975</v>
      </c>
      <c r="S3989" s="15" t="s">
        <v>12976</v>
      </c>
      <c r="T3989" s="15" t="s">
        <v>4679</v>
      </c>
      <c r="U3989" s="15" t="s">
        <v>53</v>
      </c>
      <c r="V3989" s="15" t="s">
        <v>46073</v>
      </c>
      <c r="W3989" s="15" t="s">
        <v>3307</v>
      </c>
      <c r="X3989" s="15" t="e">
        <f>_xlfn.XLOOKUP(_LOOKUP[[#This Row],[AdjusterMemberName]],_Adjuster[Adjuster Name],_Adjuster[Email],,0)</f>
        <v>#N/A</v>
      </c>
      <c r="Y3989" s="15" t="e">
        <f>_xlfn.XLOOKUP(_LOOKUP[[#This Row],[AdjusterMemberName]],_Adjuster[Adjuster Name],_Adjuster[Phone Number],,0)</f>
        <v>#N/A</v>
      </c>
      <c r="Z3989" s="15" t="s">
        <v>12977</v>
      </c>
      <c r="AA39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1719 W 146Th St Apt C, Gardena  CA 90247</v>
      </c>
      <c r="AB3989" s="15">
        <v>45478</v>
      </c>
    </row>
    <row r="3990" spans="1:28" x14ac:dyDescent="0.3">
      <c r="A3990" s="14">
        <v>1</v>
      </c>
      <c r="B3990" s="14">
        <v>1</v>
      </c>
      <c r="C3990" s="15" t="s">
        <v>16998</v>
      </c>
      <c r="D3990" s="15" t="s">
        <v>16998</v>
      </c>
      <c r="E3990" s="15">
        <v>45476</v>
      </c>
      <c r="F3990" s="15" t="s">
        <v>16999</v>
      </c>
      <c r="G3990" s="15">
        <v>45457</v>
      </c>
      <c r="H3990" s="15">
        <v>45640</v>
      </c>
      <c r="I3990" s="15" t="s">
        <v>17000</v>
      </c>
      <c r="J3990" s="15" t="s">
        <v>17001</v>
      </c>
      <c r="K3990" s="15" t="s">
        <v>46635</v>
      </c>
      <c r="L3990" s="15" t="s">
        <v>139</v>
      </c>
      <c r="M3990" s="15" t="s">
        <v>470</v>
      </c>
      <c r="N3990" s="14">
        <v>2018</v>
      </c>
      <c r="O3990" s="15" t="s">
        <v>17002</v>
      </c>
      <c r="P3990" s="15" t="s">
        <v>106</v>
      </c>
      <c r="Q3990" s="15" t="s">
        <v>47108</v>
      </c>
      <c r="R3990" s="15" t="s">
        <v>17003</v>
      </c>
      <c r="S3990" s="15" t="s">
        <v>17004</v>
      </c>
      <c r="T3990" s="15" t="s">
        <v>308</v>
      </c>
      <c r="U3990" s="15" t="s">
        <v>53</v>
      </c>
      <c r="V3990" s="15" t="s">
        <v>45432</v>
      </c>
      <c r="W3990" s="15" t="s">
        <v>3184</v>
      </c>
      <c r="X3990" s="15" t="str">
        <f>_xlfn.XLOOKUP(_LOOKUP[[#This Row],[AdjusterMemberName]],_Adjuster[Adjuster Name],_Adjuster[Email],,0)</f>
        <v>mQualls@knightcompany.com</v>
      </c>
      <c r="Y3990" s="15" t="str">
        <f>_xlfn.XLOOKUP(_LOOKUP[[#This Row],[AdjusterMemberName]],_Adjuster[Adjuster Name],_Adjuster[Phone Number],,0)</f>
        <v>424-559-5436</v>
      </c>
      <c r="Z3990" s="15" t="s">
        <v>17005</v>
      </c>
      <c r="AA39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2952 Piper Pl , Riverside  CA 92503</v>
      </c>
      <c r="AB3990" s="15"/>
    </row>
    <row r="3991" spans="1:28" x14ac:dyDescent="0.3">
      <c r="A3991" s="14">
        <v>1</v>
      </c>
      <c r="B3991" s="14">
        <v>1</v>
      </c>
      <c r="C3991" s="15" t="s">
        <v>17043</v>
      </c>
      <c r="D3991" s="15" t="s">
        <v>17043</v>
      </c>
      <c r="E3991" s="15">
        <v>45476</v>
      </c>
      <c r="F3991" s="15" t="s">
        <v>17044</v>
      </c>
      <c r="G3991" s="15">
        <v>45385</v>
      </c>
      <c r="H3991" s="15">
        <v>45568</v>
      </c>
      <c r="I3991" s="15" t="s">
        <v>17045</v>
      </c>
      <c r="J3991" s="15" t="s">
        <v>17046</v>
      </c>
      <c r="K3991" s="15" t="s">
        <v>45334</v>
      </c>
      <c r="L3991" s="15" t="s">
        <v>128</v>
      </c>
      <c r="M3991" s="15" t="s">
        <v>170</v>
      </c>
      <c r="N3991" s="14">
        <v>2022</v>
      </c>
      <c r="O3991" s="15" t="s">
        <v>17047</v>
      </c>
      <c r="P3991" s="15" t="s">
        <v>106</v>
      </c>
      <c r="Q3991" s="15" t="s">
        <v>47073</v>
      </c>
      <c r="R3991" s="15" t="s">
        <v>17048</v>
      </c>
      <c r="S3991" s="15" t="s">
        <v>17049</v>
      </c>
      <c r="T3991" s="15" t="s">
        <v>2617</v>
      </c>
      <c r="U3991" s="15" t="s">
        <v>53</v>
      </c>
      <c r="V3991" s="15" t="s">
        <v>45490</v>
      </c>
      <c r="W3991" s="15" t="s">
        <v>3184</v>
      </c>
      <c r="X3991" s="15" t="str">
        <f>_xlfn.XLOOKUP(_LOOKUP[[#This Row],[AdjusterMemberName]],_Adjuster[Adjuster Name],_Adjuster[Email],,0)</f>
        <v>mQualls@knightcompany.com</v>
      </c>
      <c r="Y3991" s="15" t="str">
        <f>_xlfn.XLOOKUP(_LOOKUP[[#This Row],[AdjusterMemberName]],_Adjuster[Adjuster Name],_Adjuster[Phone Number],,0)</f>
        <v>424-559-5436</v>
      </c>
      <c r="Z3991" s="15" t="s">
        <v>17050</v>
      </c>
      <c r="AA39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1033 W Spruce St, Compton  CA 90220</v>
      </c>
      <c r="AB3991" s="15"/>
    </row>
    <row r="3992" spans="1:28" x14ac:dyDescent="0.3">
      <c r="A3992" s="14">
        <v>1</v>
      </c>
      <c r="B3992" s="14">
        <v>1</v>
      </c>
      <c r="C3992" s="15" t="s">
        <v>17093</v>
      </c>
      <c r="D3992" s="15" t="s">
        <v>17093</v>
      </c>
      <c r="E3992" s="15">
        <v>45476</v>
      </c>
      <c r="F3992" s="15" t="s">
        <v>17094</v>
      </c>
      <c r="G3992" s="15">
        <v>45428</v>
      </c>
      <c r="H3992" s="15">
        <v>45612</v>
      </c>
      <c r="I3992" s="15" t="s">
        <v>17095</v>
      </c>
      <c r="J3992" s="15" t="s">
        <v>7510</v>
      </c>
      <c r="K3992" s="15" t="s">
        <v>45397</v>
      </c>
      <c r="L3992" s="15" t="s">
        <v>11102</v>
      </c>
      <c r="M3992" s="15" t="s">
        <v>11103</v>
      </c>
      <c r="N3992" s="14">
        <v>2015</v>
      </c>
      <c r="O3992" s="15" t="s">
        <v>17096</v>
      </c>
      <c r="P3992" s="15" t="s">
        <v>106</v>
      </c>
      <c r="Q3992" s="15" t="s">
        <v>47019</v>
      </c>
      <c r="R3992" s="15" t="s">
        <v>3208</v>
      </c>
      <c r="S3992" s="15" t="s">
        <v>17097</v>
      </c>
      <c r="T3992" s="15" t="s">
        <v>13610</v>
      </c>
      <c r="U3992" s="15" t="s">
        <v>53</v>
      </c>
      <c r="V3992" s="15" t="s">
        <v>45975</v>
      </c>
      <c r="W3992" s="15" t="s">
        <v>3114</v>
      </c>
      <c r="X3992" s="15" t="str">
        <f>_xlfn.XLOOKUP(_LOOKUP[[#This Row],[AdjusterMemberName]],_Adjuster[Adjuster Name],_Adjuster[Email],,0)</f>
        <v>eExmundo@knightcompany.com</v>
      </c>
      <c r="Y3992" s="15" t="str">
        <f>_xlfn.XLOOKUP(_LOOKUP[[#This Row],[AdjusterMemberName]],_Adjuster[Adjuster Name],_Adjuster[Phone Number],,0)</f>
        <v>424-559-5400</v>
      </c>
      <c r="Z3992" s="15" t="s">
        <v>17098</v>
      </c>
      <c r="AA39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1279 Poplar Ave Apt 118, Sunnyvale  CA 94086</v>
      </c>
      <c r="AB3992" s="15"/>
    </row>
    <row r="3993" spans="1:28" x14ac:dyDescent="0.3">
      <c r="A3993" s="14">
        <v>1</v>
      </c>
      <c r="B3993" s="14">
        <v>1</v>
      </c>
      <c r="C3993" s="15" t="s">
        <v>17099</v>
      </c>
      <c r="D3993" s="15" t="s">
        <v>17099</v>
      </c>
      <c r="E3993" s="15">
        <v>45476</v>
      </c>
      <c r="F3993" s="15" t="s">
        <v>17100</v>
      </c>
      <c r="G3993" s="15">
        <v>45388</v>
      </c>
      <c r="H3993" s="15">
        <v>45571</v>
      </c>
      <c r="I3993" s="15" t="s">
        <v>17101</v>
      </c>
      <c r="J3993" s="15" t="s">
        <v>17102</v>
      </c>
      <c r="K3993" s="15" t="s">
        <v>45379</v>
      </c>
      <c r="L3993" s="15" t="s">
        <v>292</v>
      </c>
      <c r="M3993" s="15" t="s">
        <v>9340</v>
      </c>
      <c r="N3993" s="14">
        <v>2003</v>
      </c>
      <c r="O3993" s="15" t="s">
        <v>17103</v>
      </c>
      <c r="P3993" s="15" t="s">
        <v>106</v>
      </c>
      <c r="Q3993" s="15" t="s">
        <v>47137</v>
      </c>
      <c r="R3993" s="15" t="s">
        <v>8730</v>
      </c>
      <c r="S3993" s="15" t="s">
        <v>17104</v>
      </c>
      <c r="T3993" s="15" t="s">
        <v>17105</v>
      </c>
      <c r="U3993" s="15" t="s">
        <v>53</v>
      </c>
      <c r="V3993" s="15" t="s">
        <v>46006</v>
      </c>
      <c r="W3993" s="15" t="s">
        <v>367</v>
      </c>
      <c r="X3993" s="15" t="str">
        <f>_xlfn.XLOOKUP(_LOOKUP[[#This Row],[AdjusterMemberName]],_Adjuster[Adjuster Name],_Adjuster[Email],,0)</f>
        <v>dHernandez4@knightcompany.com</v>
      </c>
      <c r="Y3993" s="15" t="str">
        <f>_xlfn.XLOOKUP(_LOOKUP[[#This Row],[AdjusterMemberName]],_Adjuster[Adjuster Name],_Adjuster[Phone Number],,0)</f>
        <v>323-315-7819</v>
      </c>
      <c r="Z3993" s="15" t="s">
        <v>17106</v>
      </c>
      <c r="AA39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8705 Crossway Ct Unit 51, Santee  CA 92071</v>
      </c>
      <c r="AB3993" s="15"/>
    </row>
    <row r="3994" spans="1:28" x14ac:dyDescent="0.3">
      <c r="A3994" s="14">
        <v>1</v>
      </c>
      <c r="B3994" s="14">
        <v>1</v>
      </c>
      <c r="C3994" s="15" t="s">
        <v>17132</v>
      </c>
      <c r="D3994" s="15" t="s">
        <v>17132</v>
      </c>
      <c r="E3994" s="15">
        <v>45476</v>
      </c>
      <c r="F3994" s="15" t="s">
        <v>17133</v>
      </c>
      <c r="G3994" s="15">
        <v>45331</v>
      </c>
      <c r="H3994" s="15">
        <v>45513</v>
      </c>
      <c r="I3994" s="15" t="s">
        <v>17134</v>
      </c>
      <c r="J3994" s="15" t="s">
        <v>17135</v>
      </c>
      <c r="K3994" s="15" t="s">
        <v>45783</v>
      </c>
      <c r="L3994" s="15" t="s">
        <v>2306</v>
      </c>
      <c r="M3994" s="15" t="s">
        <v>17136</v>
      </c>
      <c r="N3994" s="14">
        <v>2016</v>
      </c>
      <c r="O3994" s="15" t="s">
        <v>17137</v>
      </c>
      <c r="P3994" s="15" t="s">
        <v>106</v>
      </c>
      <c r="Q3994" s="15" t="s">
        <v>47019</v>
      </c>
      <c r="R3994" s="15" t="s">
        <v>17138</v>
      </c>
      <c r="S3994" s="15" t="s">
        <v>17139</v>
      </c>
      <c r="T3994" s="15" t="s">
        <v>8676</v>
      </c>
      <c r="U3994" s="15" t="s">
        <v>53</v>
      </c>
      <c r="V3994" s="15" t="s">
        <v>46632</v>
      </c>
      <c r="W3994" s="15" t="s">
        <v>850</v>
      </c>
      <c r="X3994" s="15" t="e">
        <f>_xlfn.XLOOKUP(_LOOKUP[[#This Row],[AdjusterMemberName]],_Adjuster[Adjuster Name],_Adjuster[Email],,0)</f>
        <v>#N/A</v>
      </c>
      <c r="Y3994" s="15" t="e">
        <f>_xlfn.XLOOKUP(_LOOKUP[[#This Row],[AdjusterMemberName]],_Adjuster[Adjuster Name],_Adjuster[Phone Number],,0)</f>
        <v>#N/A</v>
      </c>
      <c r="Z3994" s="15" t="s">
        <v>17140</v>
      </c>
      <c r="AA39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21174 78 St, California City  CA 93505</v>
      </c>
      <c r="AB3994" s="15"/>
    </row>
    <row r="3995" spans="1:28" x14ac:dyDescent="0.3">
      <c r="A3995" s="14">
        <v>1</v>
      </c>
      <c r="B3995" s="14">
        <v>1</v>
      </c>
      <c r="C3995" s="15" t="s">
        <v>17267</v>
      </c>
      <c r="D3995" s="15" t="s">
        <v>17268</v>
      </c>
      <c r="E3995" s="15">
        <v>45476</v>
      </c>
      <c r="F3995" s="15" t="s">
        <v>17269</v>
      </c>
      <c r="G3995" s="15">
        <v>45357</v>
      </c>
      <c r="H3995" s="15">
        <v>45541</v>
      </c>
      <c r="I3995" s="15" t="s">
        <v>17270</v>
      </c>
      <c r="J3995" s="15" t="s">
        <v>17271</v>
      </c>
      <c r="K3995" s="15" t="s">
        <v>45416</v>
      </c>
      <c r="L3995" s="15" t="s">
        <v>314</v>
      </c>
      <c r="M3995" s="15" t="s">
        <v>978</v>
      </c>
      <c r="N3995" s="14">
        <v>2019</v>
      </c>
      <c r="O3995" s="15" t="s">
        <v>17272</v>
      </c>
      <c r="P3995" s="15" t="s">
        <v>106</v>
      </c>
      <c r="Q3995" s="15" t="s">
        <v>47019</v>
      </c>
      <c r="R3995" s="15" t="s">
        <v>5932</v>
      </c>
      <c r="S3995" s="15" t="s">
        <v>17273</v>
      </c>
      <c r="T3995" s="15" t="s">
        <v>3838</v>
      </c>
      <c r="U3995" s="15" t="s">
        <v>53</v>
      </c>
      <c r="V3995" s="15" t="s">
        <v>45596</v>
      </c>
      <c r="W3995" s="15" t="s">
        <v>367</v>
      </c>
      <c r="X3995" s="15" t="str">
        <f>_xlfn.XLOOKUP(_LOOKUP[[#This Row],[AdjusterMemberName]],_Adjuster[Adjuster Name],_Adjuster[Email],,0)</f>
        <v>dHernandez4@knightcompany.com</v>
      </c>
      <c r="Y3995" s="15" t="str">
        <f>_xlfn.XLOOKUP(_LOOKUP[[#This Row],[AdjusterMemberName]],_Adjuster[Adjuster Name],_Adjuster[Phone Number],,0)</f>
        <v>323-315-7819</v>
      </c>
      <c r="Z3995" s="15" t="s">
        <v>17274</v>
      </c>
      <c r="AA39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13135 Vanowen St Apt 8, North Hollywood  CA 91605</v>
      </c>
      <c r="AB3995" s="15">
        <v>45513</v>
      </c>
    </row>
    <row r="3996" spans="1:28" x14ac:dyDescent="0.3">
      <c r="A3996" s="14">
        <v>1</v>
      </c>
      <c r="B3996" s="14">
        <v>1</v>
      </c>
      <c r="C3996" s="15" t="s">
        <v>17285</v>
      </c>
      <c r="D3996" s="15" t="s">
        <v>17285</v>
      </c>
      <c r="E3996" s="15">
        <v>45476</v>
      </c>
      <c r="F3996" s="15" t="s">
        <v>17286</v>
      </c>
      <c r="G3996" s="15">
        <v>45376</v>
      </c>
      <c r="H3996" s="15">
        <v>45560</v>
      </c>
      <c r="I3996" s="15" t="s">
        <v>17287</v>
      </c>
      <c r="J3996" s="15" t="s">
        <v>17288</v>
      </c>
      <c r="K3996" s="15" t="s">
        <v>46342</v>
      </c>
      <c r="L3996" s="15" t="s">
        <v>181</v>
      </c>
      <c r="M3996" s="15" t="s">
        <v>779</v>
      </c>
      <c r="N3996" s="14">
        <v>2004</v>
      </c>
      <c r="O3996" s="15" t="s">
        <v>17289</v>
      </c>
      <c r="P3996" s="15" t="s">
        <v>106</v>
      </c>
      <c r="Q3996" s="15" t="s">
        <v>47111</v>
      </c>
      <c r="R3996" s="15" t="s">
        <v>17290</v>
      </c>
      <c r="S3996" s="15" t="s">
        <v>17291</v>
      </c>
      <c r="T3996" s="15" t="s">
        <v>308</v>
      </c>
      <c r="U3996" s="15" t="s">
        <v>53</v>
      </c>
      <c r="V3996" s="15" t="s">
        <v>45530</v>
      </c>
      <c r="W3996" s="15" t="s">
        <v>3307</v>
      </c>
      <c r="X3996" s="15" t="e">
        <f>_xlfn.XLOOKUP(_LOOKUP[[#This Row],[AdjusterMemberName]],_Adjuster[Adjuster Name],_Adjuster[Email],,0)</f>
        <v>#N/A</v>
      </c>
      <c r="Y3996" s="15" t="e">
        <f>_xlfn.XLOOKUP(_LOOKUP[[#This Row],[AdjusterMemberName]],_Adjuster[Adjuster Name],_Adjuster[Phone Number],,0)</f>
        <v>#N/A</v>
      </c>
      <c r="Z3996" s="15" t="s">
        <v>17292</v>
      </c>
      <c r="AA39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5266 Sierra St, Riverside  CA 92504</v>
      </c>
      <c r="AB3996" s="15"/>
    </row>
    <row r="3997" spans="1:28" x14ac:dyDescent="0.3">
      <c r="A3997" s="14">
        <v>1</v>
      </c>
      <c r="B3997" s="14">
        <v>1</v>
      </c>
      <c r="C3997" s="15" t="s">
        <v>10336</v>
      </c>
      <c r="D3997" s="15" t="s">
        <v>10336</v>
      </c>
      <c r="E3997" s="15">
        <v>45476</v>
      </c>
      <c r="F3997" s="15" t="s">
        <v>10337</v>
      </c>
      <c r="G3997" s="15">
        <v>45303</v>
      </c>
      <c r="H3997" s="15">
        <v>45485</v>
      </c>
      <c r="I3997" s="15" t="s">
        <v>17521</v>
      </c>
      <c r="J3997" s="15" t="s">
        <v>17522</v>
      </c>
      <c r="K3997" s="15" t="s">
        <v>45327</v>
      </c>
      <c r="L3997" s="15" t="s">
        <v>281</v>
      </c>
      <c r="M3997" s="15" t="s">
        <v>282</v>
      </c>
      <c r="N3997" s="14">
        <v>2017</v>
      </c>
      <c r="O3997" s="15" t="s">
        <v>17523</v>
      </c>
      <c r="P3997" s="15" t="s">
        <v>106</v>
      </c>
      <c r="Q3997" s="15" t="s">
        <v>47117</v>
      </c>
      <c r="R3997" s="15" t="s">
        <v>931</v>
      </c>
      <c r="S3997" s="15" t="s">
        <v>10341</v>
      </c>
      <c r="T3997" s="15" t="s">
        <v>701</v>
      </c>
      <c r="U3997" s="15" t="s">
        <v>53</v>
      </c>
      <c r="V3997" s="15" t="s">
        <v>46269</v>
      </c>
      <c r="W3997" s="15" t="s">
        <v>264</v>
      </c>
      <c r="X3997" s="15" t="str">
        <f>_xlfn.XLOOKUP(_LOOKUP[[#This Row],[AdjusterMemberName]],_Adjuster[Adjuster Name],_Adjuster[Email],,0)</f>
        <v>sBonnevie@knightcompany.com</v>
      </c>
      <c r="Y3997" s="15" t="str">
        <f>_xlfn.XLOOKUP(_LOOKUP[[#This Row],[AdjusterMemberName]],_Adjuster[Adjuster Name],_Adjuster[Phone Number],,0)</f>
        <v>323-692-4064</v>
      </c>
      <c r="Z3997" s="15" t="s">
        <v>10342</v>
      </c>
      <c r="AA39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4064 Rosebay St, Chino Hills  CA 91709</v>
      </c>
      <c r="AB3997" s="15"/>
    </row>
    <row r="3998" spans="1:28" x14ac:dyDescent="0.3">
      <c r="A3998" s="14">
        <v>0</v>
      </c>
      <c r="B3998" s="14">
        <v>0</v>
      </c>
      <c r="C3998" s="15" t="s">
        <v>18207</v>
      </c>
      <c r="D3998" s="15" t="s">
        <v>18208</v>
      </c>
      <c r="E3998" s="15">
        <v>45476</v>
      </c>
      <c r="F3998" s="15" t="s">
        <v>18209</v>
      </c>
      <c r="G3998" s="15"/>
      <c r="H3998" s="15"/>
      <c r="I3998" s="15" t="s">
        <v>18210</v>
      </c>
      <c r="J3998" s="15" t="s">
        <v>18211</v>
      </c>
      <c r="K3998" s="15" t="s">
        <v>45332</v>
      </c>
      <c r="L3998" s="15" t="s">
        <v>128</v>
      </c>
      <c r="M3998" s="15" t="s">
        <v>18212</v>
      </c>
      <c r="N3998" s="14">
        <v>2014</v>
      </c>
      <c r="O3998" s="15" t="s">
        <v>18213</v>
      </c>
      <c r="P3998" s="15" t="s">
        <v>106</v>
      </c>
      <c r="Q3998" s="15"/>
      <c r="R3998" s="15"/>
      <c r="S3998" s="15"/>
      <c r="T3998" s="15"/>
      <c r="U3998" s="15"/>
      <c r="V3998" s="15"/>
      <c r="W3998" s="15" t="s">
        <v>264</v>
      </c>
      <c r="X3998" s="15" t="str">
        <f>_xlfn.XLOOKUP(_LOOKUP[[#This Row],[AdjusterMemberName]],_Adjuster[Adjuster Name],_Adjuster[Email],,0)</f>
        <v>sBonnevie@knightcompany.com</v>
      </c>
      <c r="Y3998" s="15" t="str">
        <f>_xlfn.XLOOKUP(_LOOKUP[[#This Row],[AdjusterMemberName]],_Adjuster[Adjuster Name],_Adjuster[Phone Number],,0)</f>
        <v>323-692-4064</v>
      </c>
      <c r="Z3998" s="15"/>
      <c r="AA3998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3998" s="15"/>
    </row>
    <row r="3999" spans="1:28" x14ac:dyDescent="0.3">
      <c r="A3999" s="14">
        <v>1</v>
      </c>
      <c r="B3999" s="14">
        <v>1</v>
      </c>
      <c r="C3999" s="15" t="s">
        <v>18533</v>
      </c>
      <c r="D3999" s="15" t="s">
        <v>18534</v>
      </c>
      <c r="E3999" s="15">
        <v>45476</v>
      </c>
      <c r="F3999" s="15" t="s">
        <v>18535</v>
      </c>
      <c r="G3999" s="15">
        <v>45396</v>
      </c>
      <c r="H3999" s="15">
        <v>45579</v>
      </c>
      <c r="I3999" s="15" t="s">
        <v>18536</v>
      </c>
      <c r="J3999" s="15" t="s">
        <v>18537</v>
      </c>
      <c r="K3999" s="15" t="s">
        <v>45493</v>
      </c>
      <c r="L3999" s="15" t="s">
        <v>103</v>
      </c>
      <c r="M3999" s="15" t="s">
        <v>104</v>
      </c>
      <c r="N3999" s="14">
        <v>2014</v>
      </c>
      <c r="O3999" s="15" t="s">
        <v>18538</v>
      </c>
      <c r="P3999" s="15" t="s">
        <v>106</v>
      </c>
      <c r="Q3999" s="15" t="s">
        <v>47019</v>
      </c>
      <c r="R3999" s="15" t="s">
        <v>18539</v>
      </c>
      <c r="S3999" s="15" t="s">
        <v>18540</v>
      </c>
      <c r="T3999" s="15" t="s">
        <v>404</v>
      </c>
      <c r="U3999" s="15" t="s">
        <v>53</v>
      </c>
      <c r="V3999" s="15" t="s">
        <v>45417</v>
      </c>
      <c r="W3999" s="15" t="s">
        <v>1658</v>
      </c>
      <c r="X3999" s="15" t="str">
        <f>_xlfn.XLOOKUP(_LOOKUP[[#This Row],[AdjusterMemberName]],_Adjuster[Adjuster Name],_Adjuster[Email],,0)</f>
        <v>RDavila@knightcompany.com</v>
      </c>
      <c r="Y3999" s="15" t="str">
        <f>_xlfn.XLOOKUP(_LOOKUP[[#This Row],[AdjusterMemberName]],_Adjuster[Adjuster Name],_Adjuster[Phone Number],,0)</f>
        <v>424-559-5663</v>
      </c>
      <c r="Z3999" s="15" t="s">
        <v>18541</v>
      </c>
      <c r="AA39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37644 15Th St E, Palmdale  CA 93550</v>
      </c>
      <c r="AB3999" s="15"/>
    </row>
    <row r="4000" spans="1:28" x14ac:dyDescent="0.3">
      <c r="A4000" s="14">
        <v>1</v>
      </c>
      <c r="B4000" s="14">
        <v>1</v>
      </c>
      <c r="C4000" s="15" t="s">
        <v>20058</v>
      </c>
      <c r="D4000" s="15" t="s">
        <v>20058</v>
      </c>
      <c r="E4000" s="15">
        <v>45476</v>
      </c>
      <c r="F4000" s="15" t="s">
        <v>20059</v>
      </c>
      <c r="G4000" s="15">
        <v>45353</v>
      </c>
      <c r="H4000" s="15">
        <v>45537</v>
      </c>
      <c r="I4000" s="15" t="s">
        <v>20060</v>
      </c>
      <c r="J4000" s="15" t="s">
        <v>20061</v>
      </c>
      <c r="K4000" s="15" t="s">
        <v>46191</v>
      </c>
      <c r="L4000" s="15" t="s">
        <v>2306</v>
      </c>
      <c r="M4000" s="15" t="s">
        <v>2455</v>
      </c>
      <c r="N4000" s="14">
        <v>2016</v>
      </c>
      <c r="O4000" s="15" t="s">
        <v>20062</v>
      </c>
      <c r="P4000" s="15" t="s">
        <v>106</v>
      </c>
      <c r="Q4000" s="15" t="s">
        <v>47019</v>
      </c>
      <c r="R4000" s="15" t="s">
        <v>20063</v>
      </c>
      <c r="S4000" s="15" t="s">
        <v>20064</v>
      </c>
      <c r="T4000" s="15" t="s">
        <v>8975</v>
      </c>
      <c r="U4000" s="15" t="s">
        <v>53</v>
      </c>
      <c r="V4000" s="15" t="s">
        <v>46135</v>
      </c>
      <c r="W4000" s="15" t="s">
        <v>3184</v>
      </c>
      <c r="X4000" s="15" t="str">
        <f>_xlfn.XLOOKUP(_LOOKUP[[#This Row],[AdjusterMemberName]],_Adjuster[Adjuster Name],_Adjuster[Email],,0)</f>
        <v>mQualls@knightcompany.com</v>
      </c>
      <c r="Y4000" s="15" t="str">
        <f>_xlfn.XLOOKUP(_LOOKUP[[#This Row],[AdjusterMemberName]],_Adjuster[Adjuster Name],_Adjuster[Phone Number],,0)</f>
        <v>424-559-5436</v>
      </c>
      <c r="Z4000" s="15" t="s">
        <v>20065</v>
      </c>
      <c r="AA40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487 W Beverly Dr, Clovis  CA 93612</v>
      </c>
      <c r="AB4000" s="15"/>
    </row>
    <row r="4001" spans="1:28" x14ac:dyDescent="0.3">
      <c r="A4001" s="14">
        <v>1</v>
      </c>
      <c r="B4001" s="14">
        <v>1</v>
      </c>
      <c r="C4001" s="15" t="s">
        <v>16966</v>
      </c>
      <c r="D4001" s="15" t="s">
        <v>16966</v>
      </c>
      <c r="E4001" s="15">
        <v>45476</v>
      </c>
      <c r="F4001" s="15" t="s">
        <v>16967</v>
      </c>
      <c r="G4001" s="15">
        <v>45330</v>
      </c>
      <c r="H4001" s="15">
        <v>45512</v>
      </c>
      <c r="I4001" s="15" t="s">
        <v>29996</v>
      </c>
      <c r="J4001" s="15" t="s">
        <v>29997</v>
      </c>
      <c r="K4001" s="15" t="s">
        <v>46026</v>
      </c>
      <c r="L4001" s="15" t="s">
        <v>181</v>
      </c>
      <c r="M4001" s="15" t="s">
        <v>182</v>
      </c>
      <c r="N4001" s="14">
        <v>2008</v>
      </c>
      <c r="O4001" s="15" t="s">
        <v>16970</v>
      </c>
      <c r="P4001" s="15" t="s">
        <v>81</v>
      </c>
      <c r="Q4001" s="15" t="s">
        <v>47065</v>
      </c>
      <c r="R4001" s="15" t="s">
        <v>16971</v>
      </c>
      <c r="S4001" s="15" t="s">
        <v>16972</v>
      </c>
      <c r="T4001" s="15" t="s">
        <v>174</v>
      </c>
      <c r="U4001" s="15" t="s">
        <v>53</v>
      </c>
      <c r="V4001" s="15" t="s">
        <v>45508</v>
      </c>
      <c r="W4001" s="15" t="s">
        <v>3184</v>
      </c>
      <c r="X4001" s="15" t="str">
        <f>_xlfn.XLOOKUP(_LOOKUP[[#This Row],[AdjusterMemberName]],_Adjuster[Adjuster Name],_Adjuster[Email],,0)</f>
        <v>mQualls@knightcompany.com</v>
      </c>
      <c r="Y4001" s="15" t="str">
        <f>_xlfn.XLOOKUP(_LOOKUP[[#This Row],[AdjusterMemberName]],_Adjuster[Adjuster Name],_Adjuster[Phone Number],,0)</f>
        <v>424-559-5436</v>
      </c>
      <c r="Z4001" s="15" t="s">
        <v>16973</v>
      </c>
      <c r="AA40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809 E Imperial Hwy Apt 4, Los Angeles  CA 90059</v>
      </c>
      <c r="AB4001" s="15"/>
    </row>
    <row r="4002" spans="1:28" x14ac:dyDescent="0.3">
      <c r="A4002" s="14">
        <v>1</v>
      </c>
      <c r="B4002" s="14">
        <v>1</v>
      </c>
      <c r="C4002" s="15" t="s">
        <v>16878</v>
      </c>
      <c r="D4002" s="15" t="s">
        <v>16879</v>
      </c>
      <c r="E4002" s="15">
        <v>45475</v>
      </c>
      <c r="F4002" s="15" t="s">
        <v>16880</v>
      </c>
      <c r="G4002" s="15">
        <v>45414</v>
      </c>
      <c r="H4002" s="15">
        <v>45598</v>
      </c>
      <c r="I4002" s="15" t="s">
        <v>16881</v>
      </c>
      <c r="J4002" s="15" t="s">
        <v>16882</v>
      </c>
      <c r="K4002" s="15" t="s">
        <v>45339</v>
      </c>
      <c r="L4002" s="15" t="s">
        <v>139</v>
      </c>
      <c r="M4002" s="15" t="s">
        <v>7940</v>
      </c>
      <c r="N4002" s="14">
        <v>2017</v>
      </c>
      <c r="O4002" s="15" t="s">
        <v>16883</v>
      </c>
      <c r="P4002" s="15" t="s">
        <v>106</v>
      </c>
      <c r="Q4002" s="15" t="s">
        <v>47019</v>
      </c>
      <c r="R4002" s="15" t="s">
        <v>120</v>
      </c>
      <c r="S4002" s="15" t="s">
        <v>16884</v>
      </c>
      <c r="T4002" s="15" t="s">
        <v>174</v>
      </c>
      <c r="U4002" s="15" t="s">
        <v>53</v>
      </c>
      <c r="V4002" s="15" t="s">
        <v>45979</v>
      </c>
      <c r="W4002" s="15" t="s">
        <v>264</v>
      </c>
      <c r="X4002" s="15" t="str">
        <f>_xlfn.XLOOKUP(_LOOKUP[[#This Row],[AdjusterMemberName]],_Adjuster[Adjuster Name],_Adjuster[Email],,0)</f>
        <v>sBonnevie@knightcompany.com</v>
      </c>
      <c r="Y4002" s="15" t="str">
        <f>_xlfn.XLOOKUP(_LOOKUP[[#This Row],[AdjusterMemberName]],_Adjuster[Adjuster Name],_Adjuster[Phone Number],,0)</f>
        <v>323-692-4064</v>
      </c>
      <c r="Z4002" s="15" t="s">
        <v>16885</v>
      </c>
      <c r="AA40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1437 W 98Th St, Los Angeles  CA 90047</v>
      </c>
      <c r="AB4002" s="15"/>
    </row>
    <row r="4003" spans="1:28" x14ac:dyDescent="0.3">
      <c r="A4003" s="14">
        <v>1</v>
      </c>
      <c r="B4003" s="14">
        <v>1</v>
      </c>
      <c r="C4003" s="15" t="s">
        <v>16920</v>
      </c>
      <c r="D4003" s="15" t="s">
        <v>16921</v>
      </c>
      <c r="E4003" s="15">
        <v>45475</v>
      </c>
      <c r="F4003" s="15" t="s">
        <v>16922</v>
      </c>
      <c r="G4003" s="15">
        <v>45397</v>
      </c>
      <c r="H4003" s="15">
        <v>45580</v>
      </c>
      <c r="I4003" s="15" t="s">
        <v>16923</v>
      </c>
      <c r="J4003" s="15" t="s">
        <v>16924</v>
      </c>
      <c r="K4003" s="15" t="s">
        <v>45554</v>
      </c>
      <c r="L4003" s="15" t="s">
        <v>229</v>
      </c>
      <c r="M4003" s="15" t="s">
        <v>4888</v>
      </c>
      <c r="N4003" s="14">
        <v>2011</v>
      </c>
      <c r="O4003" s="15" t="s">
        <v>16925</v>
      </c>
      <c r="P4003" s="15" t="s">
        <v>106</v>
      </c>
      <c r="Q4003" s="15" t="s">
        <v>47065</v>
      </c>
      <c r="R4003" s="15" t="s">
        <v>10126</v>
      </c>
      <c r="S4003" s="15" t="s">
        <v>16926</v>
      </c>
      <c r="T4003" s="15" t="s">
        <v>2877</v>
      </c>
      <c r="U4003" s="15" t="s">
        <v>53</v>
      </c>
      <c r="V4003" s="15" t="s">
        <v>46002</v>
      </c>
      <c r="W4003" s="15" t="s">
        <v>3307</v>
      </c>
      <c r="X4003" s="15" t="e">
        <f>_xlfn.XLOOKUP(_LOOKUP[[#This Row],[AdjusterMemberName]],_Adjuster[Adjuster Name],_Adjuster[Email],,0)</f>
        <v>#N/A</v>
      </c>
      <c r="Y4003" s="15" t="e">
        <f>_xlfn.XLOOKUP(_LOOKUP[[#This Row],[AdjusterMemberName]],_Adjuster[Adjuster Name],_Adjuster[Phone Number],,0)</f>
        <v>#N/A</v>
      </c>
      <c r="Z4003" s="15" t="s">
        <v>16927</v>
      </c>
      <c r="AA40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12648 Ramona Ave Apt A, Hawthorne  CA 90250</v>
      </c>
      <c r="AB4003" s="15"/>
    </row>
    <row r="4004" spans="1:28" x14ac:dyDescent="0.3">
      <c r="A4004" s="14">
        <v>1</v>
      </c>
      <c r="B4004" s="14">
        <v>1</v>
      </c>
      <c r="C4004" s="15" t="s">
        <v>16931</v>
      </c>
      <c r="D4004" s="15" t="s">
        <v>16931</v>
      </c>
      <c r="E4004" s="15">
        <v>45475</v>
      </c>
      <c r="F4004" s="15" t="s">
        <v>16932</v>
      </c>
      <c r="G4004" s="15">
        <v>45357</v>
      </c>
      <c r="H4004" s="15">
        <v>45541</v>
      </c>
      <c r="I4004" s="15" t="s">
        <v>16933</v>
      </c>
      <c r="J4004" s="15" t="s">
        <v>16934</v>
      </c>
      <c r="K4004" s="15" t="s">
        <v>46016</v>
      </c>
      <c r="L4004" s="15" t="s">
        <v>128</v>
      </c>
      <c r="M4004" s="15" t="s">
        <v>170</v>
      </c>
      <c r="N4004" s="14">
        <v>2020</v>
      </c>
      <c r="O4004" s="15" t="s">
        <v>16935</v>
      </c>
      <c r="P4004" s="15" t="s">
        <v>106</v>
      </c>
      <c r="Q4004" s="15" t="s">
        <v>47102</v>
      </c>
      <c r="R4004" s="15" t="s">
        <v>16936</v>
      </c>
      <c r="S4004" s="15" t="s">
        <v>16937</v>
      </c>
      <c r="T4004" s="15" t="s">
        <v>530</v>
      </c>
      <c r="U4004" s="15" t="s">
        <v>53</v>
      </c>
      <c r="V4004" s="15" t="s">
        <v>45858</v>
      </c>
      <c r="W4004" s="15" t="s">
        <v>1186</v>
      </c>
      <c r="X4004" s="15" t="str">
        <f>_xlfn.XLOOKUP(_LOOKUP[[#This Row],[AdjusterMemberName]],_Adjuster[Adjuster Name],_Adjuster[Email],,0)</f>
        <v>sAkinleye@knightcompany.com</v>
      </c>
      <c r="Y4004" s="15" t="str">
        <f>_xlfn.XLOOKUP(_LOOKUP[[#This Row],[AdjusterMemberName]],_Adjuster[Adjuster Name],_Adjuster[Phone Number],,0)</f>
        <v>424-559-5280</v>
      </c>
      <c r="Z4004" s="15" t="s">
        <v>16938</v>
      </c>
      <c r="AA40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13436 Buggy Whip Ct, Victorville  CA 92392</v>
      </c>
      <c r="AB4004" s="15"/>
    </row>
    <row r="4005" spans="1:28" x14ac:dyDescent="0.3">
      <c r="A4005" s="14">
        <v>1</v>
      </c>
      <c r="B4005" s="14">
        <v>1</v>
      </c>
      <c r="C4005" s="15" t="s">
        <v>8287</v>
      </c>
      <c r="D4005" s="15" t="s">
        <v>8288</v>
      </c>
      <c r="E4005" s="15">
        <v>45475</v>
      </c>
      <c r="F4005" s="15" t="s">
        <v>16939</v>
      </c>
      <c r="G4005" s="15">
        <v>45447</v>
      </c>
      <c r="H4005" s="15">
        <v>45630</v>
      </c>
      <c r="I4005" s="15" t="s">
        <v>16940</v>
      </c>
      <c r="J4005" s="15" t="s">
        <v>16941</v>
      </c>
      <c r="K4005" s="15" t="s">
        <v>46637</v>
      </c>
      <c r="L4005" s="15" t="s">
        <v>128</v>
      </c>
      <c r="M4005" s="15" t="s">
        <v>129</v>
      </c>
      <c r="N4005" s="14">
        <v>2006</v>
      </c>
      <c r="O4005" s="15" t="s">
        <v>8292</v>
      </c>
      <c r="P4005" s="15" t="s">
        <v>106</v>
      </c>
      <c r="Q4005" s="15" t="s">
        <v>47061</v>
      </c>
      <c r="R4005" s="15" t="s">
        <v>8293</v>
      </c>
      <c r="S4005" s="15" t="s">
        <v>8294</v>
      </c>
      <c r="T4005" s="15" t="s">
        <v>356</v>
      </c>
      <c r="U4005" s="15" t="s">
        <v>53</v>
      </c>
      <c r="V4005" s="15" t="s">
        <v>45405</v>
      </c>
      <c r="W4005" s="15" t="s">
        <v>367</v>
      </c>
      <c r="X4005" s="15" t="str">
        <f>_xlfn.XLOOKUP(_LOOKUP[[#This Row],[AdjusterMemberName]],_Adjuster[Adjuster Name],_Adjuster[Email],,0)</f>
        <v>dHernandez4@knightcompany.com</v>
      </c>
      <c r="Y4005" s="15" t="str">
        <f>_xlfn.XLOOKUP(_LOOKUP[[#This Row],[AdjusterMemberName]],_Adjuster[Adjuster Name],_Adjuster[Phone Number],,0)</f>
        <v>323-315-7819</v>
      </c>
      <c r="Z4005" s="15" t="s">
        <v>8295</v>
      </c>
      <c r="AA40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1610 S Monterey Ave, Ontario  CA 91761</v>
      </c>
      <c r="AB4005" s="15"/>
    </row>
    <row r="4006" spans="1:28" x14ac:dyDescent="0.3">
      <c r="A4006" s="14">
        <v>1</v>
      </c>
      <c r="B4006" s="14">
        <v>1</v>
      </c>
      <c r="C4006" s="15" t="s">
        <v>17141</v>
      </c>
      <c r="D4006" s="15" t="s">
        <v>17141</v>
      </c>
      <c r="E4006" s="15">
        <v>45475</v>
      </c>
      <c r="F4006" s="15" t="s">
        <v>17142</v>
      </c>
      <c r="G4006" s="15">
        <v>45435</v>
      </c>
      <c r="H4006" s="15">
        <v>45619</v>
      </c>
      <c r="I4006" s="15" t="s">
        <v>17143</v>
      </c>
      <c r="J4006" s="15" t="s">
        <v>17144</v>
      </c>
      <c r="K4006" s="15" t="s">
        <v>45505</v>
      </c>
      <c r="L4006" s="15" t="s">
        <v>181</v>
      </c>
      <c r="M4006" s="15" t="s">
        <v>182</v>
      </c>
      <c r="N4006" s="14">
        <v>2017</v>
      </c>
      <c r="O4006" s="15" t="s">
        <v>17145</v>
      </c>
      <c r="P4006" s="15" t="s">
        <v>106</v>
      </c>
      <c r="Q4006" s="15" t="s">
        <v>47006</v>
      </c>
      <c r="R4006" s="15" t="s">
        <v>17146</v>
      </c>
      <c r="S4006" s="15" t="s">
        <v>17147</v>
      </c>
      <c r="T4006" s="15" t="s">
        <v>4809</v>
      </c>
      <c r="U4006" s="15" t="s">
        <v>53</v>
      </c>
      <c r="V4006" s="15" t="s">
        <v>45573</v>
      </c>
      <c r="W4006" s="15" t="s">
        <v>264</v>
      </c>
      <c r="X4006" s="15" t="str">
        <f>_xlfn.XLOOKUP(_LOOKUP[[#This Row],[AdjusterMemberName]],_Adjuster[Adjuster Name],_Adjuster[Email],,0)</f>
        <v>sBonnevie@knightcompany.com</v>
      </c>
      <c r="Y4006" s="15" t="str">
        <f>_xlfn.XLOOKUP(_LOOKUP[[#This Row],[AdjusterMemberName]],_Adjuster[Adjuster Name],_Adjuster[Phone Number],,0)</f>
        <v>323-692-4064</v>
      </c>
      <c r="Z4006" s="15" t="s">
        <v>17148</v>
      </c>
      <c r="AA40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1880 Centennial Dr Apt 207, Hanford  CA 93230</v>
      </c>
      <c r="AB4006" s="15"/>
    </row>
    <row r="4007" spans="1:28" x14ac:dyDescent="0.3">
      <c r="A4007" s="14">
        <v>1</v>
      </c>
      <c r="B4007" s="14">
        <v>1</v>
      </c>
      <c r="C4007" s="15" t="s">
        <v>17337</v>
      </c>
      <c r="D4007" s="15" t="s">
        <v>17337</v>
      </c>
      <c r="E4007" s="15">
        <v>45475</v>
      </c>
      <c r="F4007" s="15" t="s">
        <v>17338</v>
      </c>
      <c r="G4007" s="15">
        <v>45418</v>
      </c>
      <c r="H4007" s="15">
        <v>45602</v>
      </c>
      <c r="I4007" s="15" t="s">
        <v>17339</v>
      </c>
      <c r="J4007" s="15" t="s">
        <v>17340</v>
      </c>
      <c r="K4007" s="15" t="s">
        <v>46613</v>
      </c>
      <c r="L4007" s="15" t="s">
        <v>430</v>
      </c>
      <c r="M4007" s="15" t="s">
        <v>599</v>
      </c>
      <c r="N4007" s="14">
        <v>2016</v>
      </c>
      <c r="O4007" s="15" t="s">
        <v>17341</v>
      </c>
      <c r="P4007" s="15" t="s">
        <v>106</v>
      </c>
      <c r="Q4007" s="15" t="s">
        <v>47019</v>
      </c>
      <c r="R4007" s="15" t="s">
        <v>922</v>
      </c>
      <c r="S4007" s="15" t="s">
        <v>17342</v>
      </c>
      <c r="T4007" s="15" t="s">
        <v>174</v>
      </c>
      <c r="U4007" s="15" t="s">
        <v>53</v>
      </c>
      <c r="V4007" s="15" t="s">
        <v>45367</v>
      </c>
      <c r="W4007" s="15" t="s">
        <v>1357</v>
      </c>
      <c r="X4007" s="15" t="str">
        <f>_xlfn.XLOOKUP(_LOOKUP[[#This Row],[AdjusterMemberName]],_Adjuster[Adjuster Name],_Adjuster[Email],,0)</f>
        <v>jRivera1@knightcompany.com</v>
      </c>
      <c r="Y4007" s="15" t="str">
        <f>_xlfn.XLOOKUP(_LOOKUP[[#This Row],[AdjusterMemberName]],_Adjuster[Adjuster Name],_Adjuster[Phone Number],,0)</f>
        <v>424-559-5239</v>
      </c>
      <c r="Z4007" s="15" t="s">
        <v>17343</v>
      </c>
      <c r="AA40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232 E 27Th St, Los Angeles  CA 90011</v>
      </c>
      <c r="AB4007" s="15">
        <v>45573</v>
      </c>
    </row>
    <row r="4008" spans="1:28" x14ac:dyDescent="0.3">
      <c r="A4008" s="14">
        <v>1</v>
      </c>
      <c r="B4008" s="14">
        <v>1</v>
      </c>
      <c r="C4008" s="15" t="s">
        <v>17548</v>
      </c>
      <c r="D4008" s="15" t="s">
        <v>17548</v>
      </c>
      <c r="E4008" s="15">
        <v>45475</v>
      </c>
      <c r="F4008" s="15" t="s">
        <v>17549</v>
      </c>
      <c r="G4008" s="15">
        <v>45421</v>
      </c>
      <c r="H4008" s="15">
        <v>45605</v>
      </c>
      <c r="I4008" s="15" t="s">
        <v>17550</v>
      </c>
      <c r="J4008" s="15" t="s">
        <v>17551</v>
      </c>
      <c r="K4008" s="15" t="s">
        <v>45354</v>
      </c>
      <c r="L4008" s="15" t="s">
        <v>103</v>
      </c>
      <c r="M4008" s="15" t="s">
        <v>304</v>
      </c>
      <c r="N4008" s="14">
        <v>2020</v>
      </c>
      <c r="O4008" s="15" t="s">
        <v>17552</v>
      </c>
      <c r="P4008" s="15" t="s">
        <v>106</v>
      </c>
      <c r="Q4008" s="15" t="s">
        <v>47168</v>
      </c>
      <c r="R4008" s="15" t="s">
        <v>1429</v>
      </c>
      <c r="S4008" s="15" t="s">
        <v>17553</v>
      </c>
      <c r="T4008" s="15" t="s">
        <v>96</v>
      </c>
      <c r="U4008" s="15" t="s">
        <v>53</v>
      </c>
      <c r="V4008" s="15" t="s">
        <v>45731</v>
      </c>
      <c r="W4008" s="15" t="s">
        <v>3114</v>
      </c>
      <c r="X4008" s="15" t="str">
        <f>_xlfn.XLOOKUP(_LOOKUP[[#This Row],[AdjusterMemberName]],_Adjuster[Adjuster Name],_Adjuster[Email],,0)</f>
        <v>eExmundo@knightcompany.com</v>
      </c>
      <c r="Y4008" s="15" t="str">
        <f>_xlfn.XLOOKUP(_LOOKUP[[#This Row],[AdjusterMemberName]],_Adjuster[Adjuster Name],_Adjuster[Phone Number],,0)</f>
        <v>424-559-5400</v>
      </c>
      <c r="Z4008" s="15" t="s">
        <v>17554</v>
      </c>
      <c r="AA40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14624 Antilles Dr, Moreno Valley  CA 92553</v>
      </c>
      <c r="AB4008" s="15">
        <v>45515</v>
      </c>
    </row>
    <row r="4009" spans="1:28" x14ac:dyDescent="0.3">
      <c r="A4009" s="14">
        <v>1</v>
      </c>
      <c r="B4009" s="14">
        <v>1</v>
      </c>
      <c r="C4009" s="15" t="s">
        <v>17555</v>
      </c>
      <c r="D4009" s="15" t="s">
        <v>17555</v>
      </c>
      <c r="E4009" s="15">
        <v>45475</v>
      </c>
      <c r="F4009" s="15" t="s">
        <v>17556</v>
      </c>
      <c r="G4009" s="15">
        <v>45320</v>
      </c>
      <c r="H4009" s="15">
        <v>45502</v>
      </c>
      <c r="I4009" s="15" t="s">
        <v>17557</v>
      </c>
      <c r="J4009" s="15" t="s">
        <v>17558</v>
      </c>
      <c r="K4009" s="15" t="s">
        <v>45642</v>
      </c>
      <c r="L4009" s="15" t="s">
        <v>536</v>
      </c>
      <c r="M4009" s="15" t="s">
        <v>2039</v>
      </c>
      <c r="N4009" s="14">
        <v>2013</v>
      </c>
      <c r="O4009" s="15" t="s">
        <v>17559</v>
      </c>
      <c r="P4009" s="15" t="s">
        <v>106</v>
      </c>
      <c r="Q4009" s="15" t="s">
        <v>47092</v>
      </c>
      <c r="R4009" s="15" t="s">
        <v>17560</v>
      </c>
      <c r="S4009" s="15" t="s">
        <v>17561</v>
      </c>
      <c r="T4009" s="15" t="s">
        <v>1330</v>
      </c>
      <c r="U4009" s="15" t="s">
        <v>53</v>
      </c>
      <c r="V4009" s="15" t="s">
        <v>45669</v>
      </c>
      <c r="W4009" s="15" t="s">
        <v>264</v>
      </c>
      <c r="X4009" s="15" t="str">
        <f>_xlfn.XLOOKUP(_LOOKUP[[#This Row],[AdjusterMemberName]],_Adjuster[Adjuster Name],_Adjuster[Email],,0)</f>
        <v>sBonnevie@knightcompany.com</v>
      </c>
      <c r="Y4009" s="15" t="str">
        <f>_xlfn.XLOOKUP(_LOOKUP[[#This Row],[AdjusterMemberName]],_Adjuster[Adjuster Name],_Adjuster[Phone Number],,0)</f>
        <v>323-692-4064</v>
      </c>
      <c r="Z4009" s="15" t="s">
        <v>17562</v>
      </c>
      <c r="AA40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16400 Superior St, North Hills  CA 91343</v>
      </c>
      <c r="AB4009" s="15"/>
    </row>
    <row r="4010" spans="1:28" x14ac:dyDescent="0.3">
      <c r="A4010" s="14">
        <v>1</v>
      </c>
      <c r="B4010" s="14">
        <v>1</v>
      </c>
      <c r="C4010" s="15" t="s">
        <v>17749</v>
      </c>
      <c r="D4010" s="15" t="s">
        <v>17750</v>
      </c>
      <c r="E4010" s="15">
        <v>45475</v>
      </c>
      <c r="F4010" s="15" t="s">
        <v>17751</v>
      </c>
      <c r="G4010" s="15">
        <v>45392</v>
      </c>
      <c r="H4010" s="15">
        <v>45575</v>
      </c>
      <c r="I4010" s="15" t="s">
        <v>17752</v>
      </c>
      <c r="J4010" s="15" t="s">
        <v>17753</v>
      </c>
      <c r="K4010" s="15" t="s">
        <v>45940</v>
      </c>
      <c r="L4010" s="15" t="s">
        <v>103</v>
      </c>
      <c r="M4010" s="15" t="s">
        <v>3302</v>
      </c>
      <c r="N4010" s="14">
        <v>2006</v>
      </c>
      <c r="O4010" s="15" t="s">
        <v>17754</v>
      </c>
      <c r="P4010" s="15" t="s">
        <v>106</v>
      </c>
      <c r="Q4010" s="15" t="s">
        <v>47065</v>
      </c>
      <c r="R4010" s="15" t="s">
        <v>17755</v>
      </c>
      <c r="S4010" s="15" t="s">
        <v>17756</v>
      </c>
      <c r="T4010" s="15" t="s">
        <v>96</v>
      </c>
      <c r="U4010" s="15" t="s">
        <v>53</v>
      </c>
      <c r="V4010" s="15" t="s">
        <v>45534</v>
      </c>
      <c r="W4010" s="15" t="s">
        <v>1889</v>
      </c>
      <c r="X4010" s="15" t="e">
        <f>_xlfn.XLOOKUP(_LOOKUP[[#This Row],[AdjusterMemberName]],_Adjuster[Adjuster Name],_Adjuster[Email],,0)</f>
        <v>#N/A</v>
      </c>
      <c r="Y4010" s="15" t="e">
        <f>_xlfn.XLOOKUP(_LOOKUP[[#This Row],[AdjusterMemberName]],_Adjuster[Adjuster Name],_Adjuster[Phone Number],,0)</f>
        <v>#N/A</v>
      </c>
      <c r="Z4010" s="15" t="s">
        <v>17757</v>
      </c>
      <c r="AA40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15727 Galaxy Ct , Moreno Valley  CA 92551</v>
      </c>
      <c r="AB4010" s="15"/>
    </row>
    <row r="4011" spans="1:28" x14ac:dyDescent="0.3">
      <c r="A4011" s="14">
        <v>1</v>
      </c>
      <c r="B4011" s="14">
        <v>1</v>
      </c>
      <c r="C4011" s="15" t="s">
        <v>16537</v>
      </c>
      <c r="D4011" s="15" t="s">
        <v>20107</v>
      </c>
      <c r="E4011" s="15">
        <v>45475</v>
      </c>
      <c r="F4011" s="15" t="s">
        <v>16539</v>
      </c>
      <c r="G4011" s="15">
        <v>45432</v>
      </c>
      <c r="H4011" s="15">
        <v>45616</v>
      </c>
      <c r="I4011" s="15" t="s">
        <v>20108</v>
      </c>
      <c r="J4011" s="15" t="s">
        <v>20109</v>
      </c>
      <c r="K4011" s="15" t="s">
        <v>46570</v>
      </c>
      <c r="L4011" s="15" t="s">
        <v>314</v>
      </c>
      <c r="M4011" s="15" t="s">
        <v>5866</v>
      </c>
      <c r="N4011" s="14">
        <v>2020</v>
      </c>
      <c r="O4011" s="15" t="s">
        <v>16542</v>
      </c>
      <c r="P4011" s="15" t="s">
        <v>106</v>
      </c>
      <c r="Q4011" s="15" t="s">
        <v>47019</v>
      </c>
      <c r="R4011" s="15" t="s">
        <v>16543</v>
      </c>
      <c r="S4011" s="15" t="s">
        <v>16544</v>
      </c>
      <c r="T4011" s="15" t="s">
        <v>1091</v>
      </c>
      <c r="U4011" s="15" t="s">
        <v>53</v>
      </c>
      <c r="V4011" s="15" t="s">
        <v>45457</v>
      </c>
      <c r="W4011" s="15" t="s">
        <v>54</v>
      </c>
      <c r="X4011" s="15" t="str">
        <f>_xlfn.XLOOKUP(_LOOKUP[[#This Row],[AdjusterMemberName]],_Adjuster[Adjuster Name],_Adjuster[Email],,0)</f>
        <v>JRubalcava@knightcompany.com</v>
      </c>
      <c r="Y4011" s="15" t="str">
        <f>_xlfn.XLOOKUP(_LOOKUP[[#This Row],[AdjusterMemberName]],_Adjuster[Adjuster Name],_Adjuster[Phone Number],,0)</f>
        <v>424-559-5420</v>
      </c>
      <c r="Z4011" s="15" t="s">
        <v>16545</v>
      </c>
      <c r="AA40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890 Serrana Ct, Pittsburg  CA 94565</v>
      </c>
      <c r="AB4011" s="15"/>
    </row>
    <row r="4012" spans="1:28" x14ac:dyDescent="0.3">
      <c r="A4012" s="14">
        <v>1</v>
      </c>
      <c r="B4012" s="14">
        <v>1</v>
      </c>
      <c r="C4012" s="15" t="s">
        <v>16827</v>
      </c>
      <c r="D4012" s="15" t="s">
        <v>16827</v>
      </c>
      <c r="E4012" s="15">
        <v>45474</v>
      </c>
      <c r="F4012" s="15" t="s">
        <v>16828</v>
      </c>
      <c r="G4012" s="15">
        <v>45395</v>
      </c>
      <c r="H4012" s="15">
        <v>45578</v>
      </c>
      <c r="I4012" s="15" t="s">
        <v>16829</v>
      </c>
      <c r="J4012" s="15" t="s">
        <v>16830</v>
      </c>
      <c r="K4012" s="15" t="s">
        <v>46563</v>
      </c>
      <c r="L4012" s="15" t="s">
        <v>201</v>
      </c>
      <c r="M4012" s="15" t="s">
        <v>12654</v>
      </c>
      <c r="N4012" s="14">
        <v>2022</v>
      </c>
      <c r="O4012" s="15" t="s">
        <v>16831</v>
      </c>
      <c r="P4012" s="15" t="s">
        <v>106</v>
      </c>
      <c r="Q4012" s="15" t="s">
        <v>47092</v>
      </c>
      <c r="R4012" s="15" t="s">
        <v>204</v>
      </c>
      <c r="S4012" s="15" t="s">
        <v>16832</v>
      </c>
      <c r="T4012" s="15" t="s">
        <v>109</v>
      </c>
      <c r="U4012" s="15" t="s">
        <v>53</v>
      </c>
      <c r="V4012" s="15" t="s">
        <v>45418</v>
      </c>
      <c r="W4012" s="15" t="s">
        <v>3307</v>
      </c>
      <c r="X4012" s="15" t="e">
        <f>_xlfn.XLOOKUP(_LOOKUP[[#This Row],[AdjusterMemberName]],_Adjuster[Adjuster Name],_Adjuster[Email],,0)</f>
        <v>#N/A</v>
      </c>
      <c r="Y4012" s="15" t="e">
        <f>_xlfn.XLOOKUP(_LOOKUP[[#This Row],[AdjusterMemberName]],_Adjuster[Adjuster Name],_Adjuster[Phone Number],,0)</f>
        <v>#N/A</v>
      </c>
      <c r="Z4012" s="15" t="s">
        <v>16833</v>
      </c>
      <c r="AA40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1007 Stickney Cir, Redlands  CA 92374</v>
      </c>
      <c r="AB4012" s="15"/>
    </row>
    <row r="4013" spans="1:28" x14ac:dyDescent="0.3">
      <c r="A4013" s="14">
        <v>1</v>
      </c>
      <c r="B4013" s="14">
        <v>1</v>
      </c>
      <c r="C4013" s="15" t="s">
        <v>16848</v>
      </c>
      <c r="D4013" s="15" t="s">
        <v>16848</v>
      </c>
      <c r="E4013" s="15">
        <v>45474</v>
      </c>
      <c r="F4013" s="15" t="s">
        <v>16849</v>
      </c>
      <c r="G4013" s="15">
        <v>45454</v>
      </c>
      <c r="H4013" s="15">
        <v>45637</v>
      </c>
      <c r="I4013" s="15" t="s">
        <v>16850</v>
      </c>
      <c r="J4013" s="15" t="s">
        <v>16851</v>
      </c>
      <c r="K4013" s="15" t="s">
        <v>45646</v>
      </c>
      <c r="L4013" s="15" t="s">
        <v>181</v>
      </c>
      <c r="M4013" s="15" t="s">
        <v>16852</v>
      </c>
      <c r="N4013" s="14">
        <v>2008</v>
      </c>
      <c r="O4013" s="15" t="s">
        <v>16853</v>
      </c>
      <c r="P4013" s="15" t="s">
        <v>106</v>
      </c>
      <c r="Q4013" s="15" t="s">
        <v>47065</v>
      </c>
      <c r="R4013" s="15" t="s">
        <v>16854</v>
      </c>
      <c r="S4013" s="15" t="s">
        <v>16855</v>
      </c>
      <c r="T4013" s="15" t="s">
        <v>3838</v>
      </c>
      <c r="U4013" s="15" t="s">
        <v>53</v>
      </c>
      <c r="V4013" s="15" t="s">
        <v>45596</v>
      </c>
      <c r="W4013" s="15" t="s">
        <v>8635</v>
      </c>
      <c r="X4013" s="15" t="e">
        <f>_xlfn.XLOOKUP(_LOOKUP[[#This Row],[AdjusterMemberName]],_Adjuster[Adjuster Name],_Adjuster[Email],,0)</f>
        <v>#N/A</v>
      </c>
      <c r="Y4013" s="15" t="e">
        <f>_xlfn.XLOOKUP(_LOOKUP[[#This Row],[AdjusterMemberName]],_Adjuster[Adjuster Name],_Adjuster[Phone Number],,0)</f>
        <v>#N/A</v>
      </c>
      <c r="Z4013" s="15" t="s">
        <v>16856</v>
      </c>
      <c r="AA40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7350 Lankershim Blvd Apt 158, North Hollywood  CA 91605</v>
      </c>
      <c r="AB4013" s="15"/>
    </row>
    <row r="4014" spans="1:28" x14ac:dyDescent="0.3">
      <c r="A4014" s="14">
        <v>1</v>
      </c>
      <c r="B4014" s="14">
        <v>1</v>
      </c>
      <c r="C4014" s="15" t="s">
        <v>11108</v>
      </c>
      <c r="D4014" s="15" t="s">
        <v>11108</v>
      </c>
      <c r="E4014" s="15">
        <v>45474</v>
      </c>
      <c r="F4014" s="15" t="s">
        <v>11109</v>
      </c>
      <c r="G4014" s="15">
        <v>45337</v>
      </c>
      <c r="H4014" s="15">
        <v>45519</v>
      </c>
      <c r="I4014" s="15" t="s">
        <v>16918</v>
      </c>
      <c r="J4014" s="15" t="s">
        <v>16919</v>
      </c>
      <c r="K4014" s="15" t="s">
        <v>45646</v>
      </c>
      <c r="L4014" s="15" t="s">
        <v>314</v>
      </c>
      <c r="M4014" s="15" t="s">
        <v>978</v>
      </c>
      <c r="N4014" s="14">
        <v>2017</v>
      </c>
      <c r="O4014" s="15" t="s">
        <v>13283</v>
      </c>
      <c r="P4014" s="15" t="s">
        <v>106</v>
      </c>
      <c r="Q4014" s="15" t="s">
        <v>47006</v>
      </c>
      <c r="R4014" s="15" t="s">
        <v>82</v>
      </c>
      <c r="S4014" s="15" t="s">
        <v>11113</v>
      </c>
      <c r="T4014" s="15" t="s">
        <v>530</v>
      </c>
      <c r="U4014" s="15" t="s">
        <v>53</v>
      </c>
      <c r="V4014" s="15" t="s">
        <v>45603</v>
      </c>
      <c r="W4014" s="15" t="s">
        <v>850</v>
      </c>
      <c r="X4014" s="15" t="e">
        <f>_xlfn.XLOOKUP(_LOOKUP[[#This Row],[AdjusterMemberName]],_Adjuster[Adjuster Name],_Adjuster[Email],,0)</f>
        <v>#N/A</v>
      </c>
      <c r="Y4014" s="15" t="e">
        <f>_xlfn.XLOOKUP(_LOOKUP[[#This Row],[AdjusterMemberName]],_Adjuster[Adjuster Name],_Adjuster[Phone Number],,0)</f>
        <v>#N/A</v>
      </c>
      <c r="Z4014" s="15" t="s">
        <v>11114</v>
      </c>
      <c r="AA40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13920 Victoria Dr, Victorville  CA 92395</v>
      </c>
      <c r="AB4014" s="15"/>
    </row>
    <row r="4015" spans="1:28" x14ac:dyDescent="0.3">
      <c r="A4015" s="14">
        <v>1</v>
      </c>
      <c r="B4015" s="14">
        <v>1</v>
      </c>
      <c r="C4015" s="15" t="s">
        <v>17170</v>
      </c>
      <c r="D4015" s="15" t="s">
        <v>17170</v>
      </c>
      <c r="E4015" s="15">
        <v>45474</v>
      </c>
      <c r="F4015" s="15" t="s">
        <v>17171</v>
      </c>
      <c r="G4015" s="15">
        <v>45338</v>
      </c>
      <c r="H4015" s="15">
        <v>45520</v>
      </c>
      <c r="I4015" s="15" t="s">
        <v>17172</v>
      </c>
      <c r="J4015" s="15" t="s">
        <v>17173</v>
      </c>
      <c r="K4015" s="15" t="s">
        <v>45506</v>
      </c>
      <c r="L4015" s="15" t="s">
        <v>314</v>
      </c>
      <c r="M4015" s="15" t="s">
        <v>315</v>
      </c>
      <c r="N4015" s="14">
        <v>2013</v>
      </c>
      <c r="O4015" s="15" t="s">
        <v>17174</v>
      </c>
      <c r="P4015" s="15" t="s">
        <v>106</v>
      </c>
      <c r="Q4015" s="15" t="s">
        <v>47061</v>
      </c>
      <c r="R4015" s="15" t="s">
        <v>17175</v>
      </c>
      <c r="S4015" s="15" t="s">
        <v>17176</v>
      </c>
      <c r="T4015" s="15" t="s">
        <v>1862</v>
      </c>
      <c r="U4015" s="15" t="s">
        <v>53</v>
      </c>
      <c r="V4015" s="15" t="s">
        <v>45724</v>
      </c>
      <c r="W4015" s="15" t="s">
        <v>367</v>
      </c>
      <c r="X4015" s="15" t="str">
        <f>_xlfn.XLOOKUP(_LOOKUP[[#This Row],[AdjusterMemberName]],_Adjuster[Adjuster Name],_Adjuster[Email],,0)</f>
        <v>dHernandez4@knightcompany.com</v>
      </c>
      <c r="Y4015" s="15" t="str">
        <f>_xlfn.XLOOKUP(_LOOKUP[[#This Row],[AdjusterMemberName]],_Adjuster[Adjuster Name],_Adjuster[Phone Number],,0)</f>
        <v>323-315-7819</v>
      </c>
      <c r="Z4015" s="15" t="s">
        <v>17177</v>
      </c>
      <c r="AA40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42764 Tierra Robles Pl, Temecula  CA 92592</v>
      </c>
      <c r="AB4015" s="15"/>
    </row>
    <row r="4016" spans="1:28" x14ac:dyDescent="0.3">
      <c r="A4016" s="14">
        <v>1</v>
      </c>
      <c r="B4016" s="14">
        <v>1</v>
      </c>
      <c r="C4016" s="15" t="s">
        <v>17242</v>
      </c>
      <c r="D4016" s="15" t="s">
        <v>17242</v>
      </c>
      <c r="E4016" s="15">
        <v>45474</v>
      </c>
      <c r="F4016" s="15" t="s">
        <v>17243</v>
      </c>
      <c r="G4016" s="15">
        <v>45462</v>
      </c>
      <c r="H4016" s="15">
        <v>45645</v>
      </c>
      <c r="I4016" s="15" t="s">
        <v>17244</v>
      </c>
      <c r="J4016" s="15" t="s">
        <v>17245</v>
      </c>
      <c r="K4016" s="15" t="s">
        <v>46629</v>
      </c>
      <c r="L4016" s="15" t="s">
        <v>91</v>
      </c>
      <c r="M4016" s="15" t="s">
        <v>12483</v>
      </c>
      <c r="N4016" s="14">
        <v>2020</v>
      </c>
      <c r="O4016" s="15" t="s">
        <v>17246</v>
      </c>
      <c r="P4016" s="15" t="s">
        <v>106</v>
      </c>
      <c r="Q4016" s="15" t="s">
        <v>47006</v>
      </c>
      <c r="R4016" s="15" t="s">
        <v>17247</v>
      </c>
      <c r="S4016" s="15" t="s">
        <v>17248</v>
      </c>
      <c r="T4016" s="15" t="s">
        <v>356</v>
      </c>
      <c r="U4016" s="15" t="s">
        <v>53</v>
      </c>
      <c r="V4016" s="15" t="s">
        <v>46260</v>
      </c>
      <c r="W4016" s="15" t="s">
        <v>1357</v>
      </c>
      <c r="X4016" s="15" t="str">
        <f>_xlfn.XLOOKUP(_LOOKUP[[#This Row],[AdjusterMemberName]],_Adjuster[Adjuster Name],_Adjuster[Email],,0)</f>
        <v>jRivera1@knightcompany.com</v>
      </c>
      <c r="Y4016" s="15" t="str">
        <f>_xlfn.XLOOKUP(_LOOKUP[[#This Row],[AdjusterMemberName]],_Adjuster[Adjuster Name],_Adjuster[Phone Number],,0)</f>
        <v>424-559-5239</v>
      </c>
      <c r="Z4016" s="15" t="s">
        <v>17249</v>
      </c>
      <c r="AA40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950 N Duesenberg Dr Apt 8308, Ontario  CA 91764</v>
      </c>
      <c r="AB4016" s="15">
        <v>45564</v>
      </c>
    </row>
    <row r="4017" spans="1:28" x14ac:dyDescent="0.3">
      <c r="A4017" s="14">
        <v>1</v>
      </c>
      <c r="B4017" s="14">
        <v>1</v>
      </c>
      <c r="C4017" s="15" t="s">
        <v>16770</v>
      </c>
      <c r="D4017" s="15" t="s">
        <v>16771</v>
      </c>
      <c r="E4017" s="15">
        <v>45473</v>
      </c>
      <c r="F4017" s="15" t="s">
        <v>16772</v>
      </c>
      <c r="G4017" s="15">
        <v>45391</v>
      </c>
      <c r="H4017" s="15">
        <v>45574</v>
      </c>
      <c r="I4017" s="15" t="s">
        <v>16773</v>
      </c>
      <c r="J4017" s="15" t="s">
        <v>16774</v>
      </c>
      <c r="K4017" s="15" t="s">
        <v>45812</v>
      </c>
      <c r="L4017" s="15" t="s">
        <v>314</v>
      </c>
      <c r="M4017" s="15" t="s">
        <v>315</v>
      </c>
      <c r="N4017" s="14">
        <v>2006</v>
      </c>
      <c r="O4017" s="15" t="s">
        <v>16775</v>
      </c>
      <c r="P4017" s="15" t="s">
        <v>106</v>
      </c>
      <c r="Q4017" s="15" t="s">
        <v>47065</v>
      </c>
      <c r="R4017" s="15" t="s">
        <v>781</v>
      </c>
      <c r="S4017" s="15" t="s">
        <v>16776</v>
      </c>
      <c r="T4017" s="15" t="s">
        <v>4553</v>
      </c>
      <c r="U4017" s="15" t="s">
        <v>53</v>
      </c>
      <c r="V4017" s="15" t="s">
        <v>45562</v>
      </c>
      <c r="W4017" s="15" t="s">
        <v>3184</v>
      </c>
      <c r="X4017" s="15" t="str">
        <f>_xlfn.XLOOKUP(_LOOKUP[[#This Row],[AdjusterMemberName]],_Adjuster[Adjuster Name],_Adjuster[Email],,0)</f>
        <v>mQualls@knightcompany.com</v>
      </c>
      <c r="Y4017" s="15" t="str">
        <f>_xlfn.XLOOKUP(_LOOKUP[[#This Row],[AdjusterMemberName]],_Adjuster[Adjuster Name],_Adjuster[Phone Number],,0)</f>
        <v>424-559-5436</v>
      </c>
      <c r="Z4017" s="15" t="s">
        <v>16777</v>
      </c>
      <c r="AA40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11911 Hewes St, Orange  CA 92869</v>
      </c>
      <c r="AB4017" s="15"/>
    </row>
    <row r="4018" spans="1:28" x14ac:dyDescent="0.3">
      <c r="A4018" s="14">
        <v>1</v>
      </c>
      <c r="B4018" s="14">
        <v>1</v>
      </c>
      <c r="C4018" s="15" t="s">
        <v>16246</v>
      </c>
      <c r="D4018" s="15" t="s">
        <v>16246</v>
      </c>
      <c r="E4018" s="15">
        <v>45473</v>
      </c>
      <c r="F4018" s="15" t="s">
        <v>16247</v>
      </c>
      <c r="G4018" s="15">
        <v>45323</v>
      </c>
      <c r="H4018" s="15">
        <v>45505</v>
      </c>
      <c r="I4018" s="15" t="s">
        <v>16785</v>
      </c>
      <c r="J4018" s="15" t="s">
        <v>16786</v>
      </c>
      <c r="K4018" s="15" t="s">
        <v>45509</v>
      </c>
      <c r="L4018" s="15" t="s">
        <v>103</v>
      </c>
      <c r="M4018" s="15" t="s">
        <v>890</v>
      </c>
      <c r="N4018" s="14">
        <v>2021</v>
      </c>
      <c r="O4018" s="15" t="s">
        <v>16250</v>
      </c>
      <c r="P4018" s="15" t="s">
        <v>106</v>
      </c>
      <c r="Q4018" s="15" t="s">
        <v>47006</v>
      </c>
      <c r="R4018" s="15" t="s">
        <v>162</v>
      </c>
      <c r="S4018" s="15" t="s">
        <v>16251</v>
      </c>
      <c r="T4018" s="15" t="s">
        <v>530</v>
      </c>
      <c r="U4018" s="15" t="s">
        <v>53</v>
      </c>
      <c r="V4018" s="15" t="s">
        <v>45462</v>
      </c>
      <c r="W4018" s="15" t="s">
        <v>3307</v>
      </c>
      <c r="X4018" s="15" t="e">
        <f>_xlfn.XLOOKUP(_LOOKUP[[#This Row],[AdjusterMemberName]],_Adjuster[Adjuster Name],_Adjuster[Email],,0)</f>
        <v>#N/A</v>
      </c>
      <c r="Y4018" s="15" t="e">
        <f>_xlfn.XLOOKUP(_LOOKUP[[#This Row],[AdjusterMemberName]],_Adjuster[Adjuster Name],_Adjuster[Phone Number],,0)</f>
        <v>#N/A</v>
      </c>
      <c r="Z4018" s="15" t="s">
        <v>16252</v>
      </c>
      <c r="AA40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14558 Carob St, Victorville  CA 92394</v>
      </c>
      <c r="AB4018" s="15"/>
    </row>
    <row r="4019" spans="1:28" x14ac:dyDescent="0.3">
      <c r="A4019" s="14">
        <v>1</v>
      </c>
      <c r="B4019" s="14">
        <v>1</v>
      </c>
      <c r="C4019" s="15" t="s">
        <v>15752</v>
      </c>
      <c r="D4019" s="15" t="s">
        <v>15752</v>
      </c>
      <c r="E4019" s="15">
        <v>45473</v>
      </c>
      <c r="F4019" s="15" t="s">
        <v>15753</v>
      </c>
      <c r="G4019" s="15">
        <v>45414</v>
      </c>
      <c r="H4019" s="15">
        <v>45598</v>
      </c>
      <c r="I4019" s="15" t="s">
        <v>16792</v>
      </c>
      <c r="J4019" s="15" t="s">
        <v>16793</v>
      </c>
      <c r="K4019" s="15" t="s">
        <v>45618</v>
      </c>
      <c r="L4019" s="15" t="s">
        <v>201</v>
      </c>
      <c r="M4019" s="15" t="s">
        <v>15756</v>
      </c>
      <c r="N4019" s="14">
        <v>2017</v>
      </c>
      <c r="O4019" s="15" t="s">
        <v>15757</v>
      </c>
      <c r="P4019" s="15" t="s">
        <v>106</v>
      </c>
      <c r="Q4019" s="15" t="s">
        <v>47061</v>
      </c>
      <c r="R4019" s="15" t="s">
        <v>15758</v>
      </c>
      <c r="S4019" s="15" t="s">
        <v>15759</v>
      </c>
      <c r="T4019" s="15" t="s">
        <v>174</v>
      </c>
      <c r="U4019" s="15" t="s">
        <v>53</v>
      </c>
      <c r="V4019" s="15" t="s">
        <v>45516</v>
      </c>
      <c r="W4019" s="15" t="s">
        <v>850</v>
      </c>
      <c r="X4019" s="15" t="e">
        <f>_xlfn.XLOOKUP(_LOOKUP[[#This Row],[AdjusterMemberName]],_Adjuster[Adjuster Name],_Adjuster[Email],,0)</f>
        <v>#N/A</v>
      </c>
      <c r="Y4019" s="15" t="e">
        <f>_xlfn.XLOOKUP(_LOOKUP[[#This Row],[AdjusterMemberName]],_Adjuster[Adjuster Name],_Adjuster[Phone Number],,0)</f>
        <v>#N/A</v>
      </c>
      <c r="Z4019" s="15" t="s">
        <v>15760</v>
      </c>
      <c r="AA40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1752 N Hudson Ave, Los Angeles  CA 90028</v>
      </c>
      <c r="AB4019" s="15"/>
    </row>
    <row r="4020" spans="1:28" x14ac:dyDescent="0.3">
      <c r="A4020" s="14">
        <v>1</v>
      </c>
      <c r="B4020" s="14">
        <v>1</v>
      </c>
      <c r="C4020" s="15" t="s">
        <v>11765</v>
      </c>
      <c r="D4020" s="15" t="s">
        <v>16822</v>
      </c>
      <c r="E4020" s="15">
        <v>45473</v>
      </c>
      <c r="F4020" s="15" t="s">
        <v>16823</v>
      </c>
      <c r="G4020" s="15">
        <v>45203</v>
      </c>
      <c r="H4020" s="15">
        <v>45386</v>
      </c>
      <c r="I4020" s="15" t="s">
        <v>16824</v>
      </c>
      <c r="J4020" s="15" t="s">
        <v>16825</v>
      </c>
      <c r="K4020" s="15" t="s">
        <v>45996</v>
      </c>
      <c r="L4020" s="15" t="s">
        <v>139</v>
      </c>
      <c r="M4020" s="15" t="s">
        <v>470</v>
      </c>
      <c r="N4020" s="14">
        <v>2012</v>
      </c>
      <c r="O4020" s="15" t="s">
        <v>16826</v>
      </c>
      <c r="P4020" s="15" t="s">
        <v>106</v>
      </c>
      <c r="Q4020" s="15" t="s">
        <v>119</v>
      </c>
      <c r="R4020" s="15" t="s">
        <v>11770</v>
      </c>
      <c r="S4020" s="15" t="s">
        <v>11771</v>
      </c>
      <c r="T4020" s="15" t="s">
        <v>672</v>
      </c>
      <c r="U4020" s="15" t="s">
        <v>53</v>
      </c>
      <c r="V4020" s="15" t="s">
        <v>45553</v>
      </c>
      <c r="W4020" s="15" t="s">
        <v>264</v>
      </c>
      <c r="X4020" s="15" t="str">
        <f>_xlfn.XLOOKUP(_LOOKUP[[#This Row],[AdjusterMemberName]],_Adjuster[Adjuster Name],_Adjuster[Email],,0)</f>
        <v>sBonnevie@knightcompany.com</v>
      </c>
      <c r="Y4020" s="15" t="str">
        <f>_xlfn.XLOOKUP(_LOOKUP[[#This Row],[AdjusterMemberName]],_Adjuster[Adjuster Name],_Adjuster[Phone Number],,0)</f>
        <v>323-692-4064</v>
      </c>
      <c r="Z4020" s="15" t="s">
        <v>11772</v>
      </c>
      <c r="AA40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7841 Reseda Blvd Apt 114H, Reseda  CA 91335</v>
      </c>
      <c r="AB4020" s="15">
        <v>45297</v>
      </c>
    </row>
    <row r="4021" spans="1:28" x14ac:dyDescent="0.3">
      <c r="A4021" s="14">
        <v>1</v>
      </c>
      <c r="B4021" s="14">
        <v>1</v>
      </c>
      <c r="C4021" s="15" t="s">
        <v>14890</v>
      </c>
      <c r="D4021" s="15" t="s">
        <v>16865</v>
      </c>
      <c r="E4021" s="15">
        <v>45473</v>
      </c>
      <c r="F4021" s="15" t="s">
        <v>14891</v>
      </c>
      <c r="G4021" s="15">
        <v>45391</v>
      </c>
      <c r="H4021" s="15">
        <v>45574</v>
      </c>
      <c r="I4021" s="15" t="s">
        <v>16866</v>
      </c>
      <c r="J4021" s="15" t="s">
        <v>16867</v>
      </c>
      <c r="K4021" s="15" t="s">
        <v>46530</v>
      </c>
      <c r="L4021" s="15" t="s">
        <v>441</v>
      </c>
      <c r="M4021" s="15" t="s">
        <v>5806</v>
      </c>
      <c r="N4021" s="14">
        <v>2019</v>
      </c>
      <c r="O4021" s="15" t="s">
        <v>16868</v>
      </c>
      <c r="P4021" s="15" t="s">
        <v>106</v>
      </c>
      <c r="Q4021" s="15" t="s">
        <v>47019</v>
      </c>
      <c r="R4021" s="15" t="s">
        <v>2024</v>
      </c>
      <c r="S4021" s="15" t="s">
        <v>14895</v>
      </c>
      <c r="T4021" s="15" t="s">
        <v>3342</v>
      </c>
      <c r="U4021" s="15" t="s">
        <v>53</v>
      </c>
      <c r="V4021" s="15" t="s">
        <v>45720</v>
      </c>
      <c r="W4021" s="15" t="s">
        <v>1049</v>
      </c>
      <c r="X4021" s="15" t="str">
        <f>_xlfn.XLOOKUP(_LOOKUP[[#This Row],[AdjusterMemberName]],_Adjuster[Adjuster Name],_Adjuster[Email],,0)</f>
        <v>cPenate@knightcompany.com</v>
      </c>
      <c r="Y4021" s="15" t="str">
        <f>_xlfn.XLOOKUP(_LOOKUP[[#This Row],[AdjusterMemberName]],_Adjuster[Adjuster Name],_Adjuster[Phone Number],,0)</f>
        <v>424-559-5385</v>
      </c>
      <c r="Z4021" s="15" t="s">
        <v>14896</v>
      </c>
      <c r="AA40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5233 Sierra Cross Way, Jurupa Valley  CA 92509</v>
      </c>
      <c r="AB4021" s="15"/>
    </row>
    <row r="4022" spans="1:28" x14ac:dyDescent="0.3">
      <c r="A4022" s="14">
        <v>1</v>
      </c>
      <c r="B4022" s="14">
        <v>1</v>
      </c>
      <c r="C4022" s="15" t="s">
        <v>10262</v>
      </c>
      <c r="D4022" s="15" t="s">
        <v>10262</v>
      </c>
      <c r="E4022" s="15">
        <v>45473</v>
      </c>
      <c r="F4022" s="15" t="s">
        <v>17231</v>
      </c>
      <c r="G4022" s="15">
        <v>45384</v>
      </c>
      <c r="H4022" s="15">
        <v>45567</v>
      </c>
      <c r="I4022" s="15" t="s">
        <v>17232</v>
      </c>
      <c r="J4022" s="15" t="s">
        <v>17233</v>
      </c>
      <c r="K4022" s="15" t="s">
        <v>45951</v>
      </c>
      <c r="L4022" s="15" t="s">
        <v>103</v>
      </c>
      <c r="M4022" s="15" t="s">
        <v>10266</v>
      </c>
      <c r="N4022" s="14">
        <v>2023</v>
      </c>
      <c r="O4022" s="15" t="s">
        <v>10267</v>
      </c>
      <c r="P4022" s="15" t="s">
        <v>106</v>
      </c>
      <c r="Q4022" s="15" t="s">
        <v>47019</v>
      </c>
      <c r="R4022" s="15" t="s">
        <v>4229</v>
      </c>
      <c r="S4022" s="15" t="s">
        <v>10268</v>
      </c>
      <c r="T4022" s="15" t="s">
        <v>8399</v>
      </c>
      <c r="U4022" s="15" t="s">
        <v>53</v>
      </c>
      <c r="V4022" s="15" t="s">
        <v>46630</v>
      </c>
      <c r="W4022" s="15" t="s">
        <v>3307</v>
      </c>
      <c r="X4022" s="15" t="e">
        <f>_xlfn.XLOOKUP(_LOOKUP[[#This Row],[AdjusterMemberName]],_Adjuster[Adjuster Name],_Adjuster[Email],,0)</f>
        <v>#N/A</v>
      </c>
      <c r="Y4022" s="15" t="e">
        <f>_xlfn.XLOOKUP(_LOOKUP[[#This Row],[AdjusterMemberName]],_Adjuster[Adjuster Name],_Adjuster[Phone Number],,0)</f>
        <v>#N/A</v>
      </c>
      <c r="Z4022" s="15" t="s">
        <v>10269</v>
      </c>
      <c r="AA40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4129 Bridgeport Rd, Santa Maria  CA 93455</v>
      </c>
      <c r="AB4022" s="15"/>
    </row>
    <row r="4023" spans="1:28" x14ac:dyDescent="0.3">
      <c r="A4023" s="14">
        <v>1</v>
      </c>
      <c r="B4023" s="14">
        <v>0</v>
      </c>
      <c r="C4023" s="15" t="s">
        <v>15300</v>
      </c>
      <c r="D4023" s="15" t="s">
        <v>17597</v>
      </c>
      <c r="E4023" s="15">
        <v>45473</v>
      </c>
      <c r="F4023" s="15" t="s">
        <v>17598</v>
      </c>
      <c r="G4023" s="15">
        <v>45447</v>
      </c>
      <c r="H4023" s="15">
        <v>45630</v>
      </c>
      <c r="I4023" s="15" t="s">
        <v>17599</v>
      </c>
      <c r="J4023" s="15" t="s">
        <v>17600</v>
      </c>
      <c r="K4023" s="15" t="s">
        <v>45559</v>
      </c>
      <c r="L4023" s="15" t="s">
        <v>103</v>
      </c>
      <c r="M4023" s="15" t="s">
        <v>304</v>
      </c>
      <c r="N4023" s="14">
        <v>2017</v>
      </c>
      <c r="O4023" s="15" t="s">
        <v>17601</v>
      </c>
      <c r="P4023" s="15" t="s">
        <v>106</v>
      </c>
      <c r="Q4023" s="15" t="s">
        <v>47065</v>
      </c>
      <c r="R4023" s="15" t="s">
        <v>15305</v>
      </c>
      <c r="S4023" s="15" t="s">
        <v>15306</v>
      </c>
      <c r="T4023" s="15" t="s">
        <v>1255</v>
      </c>
      <c r="U4023" s="15" t="s">
        <v>53</v>
      </c>
      <c r="V4023" s="15" t="s">
        <v>45368</v>
      </c>
      <c r="W4023" s="15" t="s">
        <v>3184</v>
      </c>
      <c r="X4023" s="15" t="str">
        <f>_xlfn.XLOOKUP(_LOOKUP[[#This Row],[AdjusterMemberName]],_Adjuster[Adjuster Name],_Adjuster[Email],,0)</f>
        <v>mQualls@knightcompany.com</v>
      </c>
      <c r="Y4023" s="15" t="str">
        <f>_xlfn.XLOOKUP(_LOOKUP[[#This Row],[AdjusterMemberName]],_Adjuster[Adjuster Name],_Adjuster[Phone Number],,0)</f>
        <v>424-559-5436</v>
      </c>
      <c r="Z4023" s="15" t="s">
        <v>15307</v>
      </c>
      <c r="AA40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8108 De Garmo Ave, Sun Valley  CA 91352</v>
      </c>
      <c r="AB4023" s="15"/>
    </row>
    <row r="4024" spans="1:28" x14ac:dyDescent="0.3">
      <c r="A4024" s="14">
        <v>0</v>
      </c>
      <c r="B4024" s="14">
        <v>1</v>
      </c>
      <c r="C4024" s="15" t="s">
        <v>15664</v>
      </c>
      <c r="D4024" s="15" t="s">
        <v>15664</v>
      </c>
      <c r="E4024" s="15">
        <v>45473</v>
      </c>
      <c r="F4024" s="15" t="s">
        <v>15665</v>
      </c>
      <c r="G4024" s="15"/>
      <c r="H4024" s="15"/>
      <c r="I4024" s="15" t="s">
        <v>18037</v>
      </c>
      <c r="J4024" s="15" t="s">
        <v>18038</v>
      </c>
      <c r="K4024" s="15" t="s">
        <v>45332</v>
      </c>
      <c r="L4024" s="15" t="s">
        <v>8014</v>
      </c>
      <c r="M4024" s="15" t="s">
        <v>1106</v>
      </c>
      <c r="N4024" s="14">
        <v>2022</v>
      </c>
      <c r="O4024" s="15" t="s">
        <v>18039</v>
      </c>
      <c r="P4024" s="15" t="s">
        <v>106</v>
      </c>
      <c r="Q4024" s="15"/>
      <c r="R4024" s="15"/>
      <c r="S4024" s="15"/>
      <c r="T4024" s="15"/>
      <c r="U4024" s="15"/>
      <c r="V4024" s="15"/>
      <c r="W4024" s="15" t="s">
        <v>1889</v>
      </c>
      <c r="X4024" s="15" t="e">
        <f>_xlfn.XLOOKUP(_LOOKUP[[#This Row],[AdjusterMemberName]],_Adjuster[Adjuster Name],_Adjuster[Email],,0)</f>
        <v>#N/A</v>
      </c>
      <c r="Y4024" s="15" t="e">
        <f>_xlfn.XLOOKUP(_LOOKUP[[#This Row],[AdjusterMemberName]],_Adjuster[Adjuster Name],_Adjuster[Phone Number],,0)</f>
        <v>#N/A</v>
      </c>
      <c r="Z4024" s="15"/>
      <c r="AA4024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4024" s="15"/>
    </row>
    <row r="4025" spans="1:28" x14ac:dyDescent="0.3">
      <c r="A4025" s="14">
        <v>1</v>
      </c>
      <c r="B4025" s="14">
        <v>1</v>
      </c>
      <c r="C4025" s="15" t="s">
        <v>320</v>
      </c>
      <c r="D4025" s="15" t="s">
        <v>320</v>
      </c>
      <c r="E4025" s="15">
        <v>45472</v>
      </c>
      <c r="F4025" s="15" t="s">
        <v>16782</v>
      </c>
      <c r="G4025" s="15">
        <v>45392</v>
      </c>
      <c r="H4025" s="15">
        <v>45575</v>
      </c>
      <c r="I4025" s="15" t="s">
        <v>16783</v>
      </c>
      <c r="J4025" s="15" t="s">
        <v>16784</v>
      </c>
      <c r="K4025" s="15" t="s">
        <v>45642</v>
      </c>
      <c r="L4025" s="15" t="s">
        <v>128</v>
      </c>
      <c r="M4025" s="15" t="s">
        <v>129</v>
      </c>
      <c r="N4025" s="14">
        <v>2022</v>
      </c>
      <c r="O4025" s="15" t="s">
        <v>324</v>
      </c>
      <c r="P4025" s="15" t="s">
        <v>106</v>
      </c>
      <c r="Q4025" s="15" t="s">
        <v>47019</v>
      </c>
      <c r="R4025" s="15" t="s">
        <v>325</v>
      </c>
      <c r="S4025" s="15" t="s">
        <v>326</v>
      </c>
      <c r="T4025" s="15" t="s">
        <v>327</v>
      </c>
      <c r="U4025" s="15" t="s">
        <v>53</v>
      </c>
      <c r="V4025" s="15" t="s">
        <v>45527</v>
      </c>
      <c r="W4025" s="15" t="s">
        <v>3114</v>
      </c>
      <c r="X4025" s="15" t="str">
        <f>_xlfn.XLOOKUP(_LOOKUP[[#This Row],[AdjusterMemberName]],_Adjuster[Adjuster Name],_Adjuster[Email],,0)</f>
        <v>eExmundo@knightcompany.com</v>
      </c>
      <c r="Y4025" s="15" t="str">
        <f>_xlfn.XLOOKUP(_LOOKUP[[#This Row],[AdjusterMemberName]],_Adjuster[Adjuster Name],_Adjuster[Phone Number],,0)</f>
        <v>424-559-5400</v>
      </c>
      <c r="Z4025" s="15" t="s">
        <v>328</v>
      </c>
      <c r="AA40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10438 San Anselmo Ave, South Gate  CA 90280</v>
      </c>
      <c r="AB4025" s="15"/>
    </row>
    <row r="4026" spans="1:28" x14ac:dyDescent="0.3">
      <c r="A4026" s="14">
        <v>1</v>
      </c>
      <c r="B4026" s="14">
        <v>1</v>
      </c>
      <c r="C4026" s="15" t="s">
        <v>15292</v>
      </c>
      <c r="D4026" s="15" t="s">
        <v>15292</v>
      </c>
      <c r="E4026" s="15">
        <v>45472</v>
      </c>
      <c r="F4026" s="15" t="s">
        <v>15294</v>
      </c>
      <c r="G4026" s="15">
        <v>45352</v>
      </c>
      <c r="H4026" s="15">
        <v>45536</v>
      </c>
      <c r="I4026" s="15" t="s">
        <v>16844</v>
      </c>
      <c r="J4026" s="15" t="s">
        <v>16845</v>
      </c>
      <c r="K4026" s="15" t="s">
        <v>45594</v>
      </c>
      <c r="L4026" s="15" t="s">
        <v>91</v>
      </c>
      <c r="M4026" s="15" t="s">
        <v>16846</v>
      </c>
      <c r="N4026" s="14">
        <v>2010</v>
      </c>
      <c r="O4026" s="15" t="s">
        <v>16847</v>
      </c>
      <c r="P4026" s="15" t="s">
        <v>106</v>
      </c>
      <c r="Q4026" s="15" t="s">
        <v>47065</v>
      </c>
      <c r="R4026" s="15" t="s">
        <v>4306</v>
      </c>
      <c r="S4026" s="15" t="s">
        <v>15298</v>
      </c>
      <c r="T4026" s="15" t="s">
        <v>253</v>
      </c>
      <c r="U4026" s="15" t="s">
        <v>53</v>
      </c>
      <c r="V4026" s="15" t="s">
        <v>45487</v>
      </c>
      <c r="W4026" s="15" t="s">
        <v>367</v>
      </c>
      <c r="X4026" s="15" t="str">
        <f>_xlfn.XLOOKUP(_LOOKUP[[#This Row],[AdjusterMemberName]],_Adjuster[Adjuster Name],_Adjuster[Email],,0)</f>
        <v>dHernandez4@knightcompany.com</v>
      </c>
      <c r="Y4026" s="15" t="str">
        <f>_xlfn.XLOOKUP(_LOOKUP[[#This Row],[AdjusterMemberName]],_Adjuster[Adjuster Name],_Adjuster[Phone Number],,0)</f>
        <v>323-315-7819</v>
      </c>
      <c r="Z4026" s="15" t="s">
        <v>15299</v>
      </c>
      <c r="AA40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3647 W 104Th St Apt 4, Inglewood  CA 90303</v>
      </c>
      <c r="AB4026" s="15"/>
    </row>
    <row r="4027" spans="1:28" x14ac:dyDescent="0.3">
      <c r="A4027" s="14">
        <v>1</v>
      </c>
      <c r="B4027" s="14">
        <v>1</v>
      </c>
      <c r="C4027" s="15" t="s">
        <v>16886</v>
      </c>
      <c r="D4027" s="15" t="s">
        <v>16886</v>
      </c>
      <c r="E4027" s="15">
        <v>45472</v>
      </c>
      <c r="F4027" s="15" t="s">
        <v>16887</v>
      </c>
      <c r="G4027" s="15">
        <v>45441</v>
      </c>
      <c r="H4027" s="15">
        <v>45625</v>
      </c>
      <c r="I4027" s="15" t="s">
        <v>16888</v>
      </c>
      <c r="J4027" s="15" t="s">
        <v>16889</v>
      </c>
      <c r="K4027" s="15" t="s">
        <v>45356</v>
      </c>
      <c r="L4027" s="15" t="s">
        <v>1261</v>
      </c>
      <c r="M4027" s="15" t="s">
        <v>3091</v>
      </c>
      <c r="N4027" s="14">
        <v>2013</v>
      </c>
      <c r="O4027" s="15" t="s">
        <v>16890</v>
      </c>
      <c r="P4027" s="15" t="s">
        <v>106</v>
      </c>
      <c r="Q4027" s="15" t="s">
        <v>119</v>
      </c>
      <c r="R4027" s="15" t="s">
        <v>12420</v>
      </c>
      <c r="S4027" s="15" t="s">
        <v>16891</v>
      </c>
      <c r="T4027" s="15" t="s">
        <v>9976</v>
      </c>
      <c r="U4027" s="15" t="s">
        <v>53</v>
      </c>
      <c r="V4027" s="15" t="s">
        <v>45744</v>
      </c>
      <c r="W4027" s="15" t="s">
        <v>1357</v>
      </c>
      <c r="X4027" s="15" t="str">
        <f>_xlfn.XLOOKUP(_LOOKUP[[#This Row],[AdjusterMemberName]],_Adjuster[Adjuster Name],_Adjuster[Email],,0)</f>
        <v>jRivera1@knightcompany.com</v>
      </c>
      <c r="Y4027" s="15" t="str">
        <f>_xlfn.XLOOKUP(_LOOKUP[[#This Row],[AdjusterMemberName]],_Adjuster[Adjuster Name],_Adjuster[Phone Number],,0)</f>
        <v>424-559-5239</v>
      </c>
      <c r="Z4027" s="15" t="s">
        <v>16892</v>
      </c>
      <c r="AA40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13421 Bunker Hill Pl, Chino  CA 91710</v>
      </c>
      <c r="AB4027" s="15">
        <v>45471</v>
      </c>
    </row>
    <row r="4028" spans="1:28" x14ac:dyDescent="0.3">
      <c r="A4028" s="14">
        <v>1</v>
      </c>
      <c r="B4028" s="14">
        <v>1</v>
      </c>
      <c r="C4028" s="15" t="s">
        <v>16704</v>
      </c>
      <c r="D4028" s="15" t="s">
        <v>16704</v>
      </c>
      <c r="E4028" s="15">
        <v>45471</v>
      </c>
      <c r="F4028" s="15" t="s">
        <v>16705</v>
      </c>
      <c r="G4028" s="15">
        <v>45422</v>
      </c>
      <c r="H4028" s="15">
        <v>45606</v>
      </c>
      <c r="I4028" s="15" t="s">
        <v>16706</v>
      </c>
      <c r="J4028" s="15" t="s">
        <v>16707</v>
      </c>
      <c r="K4028" s="15" t="s">
        <v>45472</v>
      </c>
      <c r="L4028" s="15" t="s">
        <v>281</v>
      </c>
      <c r="M4028" s="15" t="s">
        <v>526</v>
      </c>
      <c r="N4028" s="14">
        <v>2022</v>
      </c>
      <c r="O4028" s="15" t="s">
        <v>16708</v>
      </c>
      <c r="P4028" s="15" t="s">
        <v>106</v>
      </c>
      <c r="Q4028" s="15" t="s">
        <v>47061</v>
      </c>
      <c r="R4028" s="15" t="s">
        <v>16709</v>
      </c>
      <c r="S4028" s="15" t="s">
        <v>16710</v>
      </c>
      <c r="T4028" s="15" t="s">
        <v>174</v>
      </c>
      <c r="U4028" s="15" t="s">
        <v>53</v>
      </c>
      <c r="V4028" s="15" t="s">
        <v>45342</v>
      </c>
      <c r="W4028" s="15" t="s">
        <v>3307</v>
      </c>
      <c r="X4028" s="15" t="e">
        <f>_xlfn.XLOOKUP(_LOOKUP[[#This Row],[AdjusterMemberName]],_Adjuster[Adjuster Name],_Adjuster[Email],,0)</f>
        <v>#N/A</v>
      </c>
      <c r="Y4028" s="15" t="e">
        <f>_xlfn.XLOOKUP(_LOOKUP[[#This Row],[AdjusterMemberName]],_Adjuster[Adjuster Name],_Adjuster[Phone Number],,0)</f>
        <v>#N/A</v>
      </c>
      <c r="Z4028" s="15" t="s">
        <v>16711</v>
      </c>
      <c r="AA40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230 W 90Th St, Los Angeles  CA 90003</v>
      </c>
      <c r="AB4028" s="15"/>
    </row>
    <row r="4029" spans="1:28" x14ac:dyDescent="0.3">
      <c r="A4029" s="14">
        <v>1</v>
      </c>
      <c r="B4029" s="14">
        <v>1</v>
      </c>
      <c r="C4029" s="15" t="s">
        <v>16738</v>
      </c>
      <c r="D4029" s="15" t="s">
        <v>16739</v>
      </c>
      <c r="E4029" s="15">
        <v>45471</v>
      </c>
      <c r="F4029" s="15" t="s">
        <v>16740</v>
      </c>
      <c r="G4029" s="15">
        <v>45455</v>
      </c>
      <c r="H4029" s="15">
        <v>45638</v>
      </c>
      <c r="I4029" s="15" t="s">
        <v>16741</v>
      </c>
      <c r="J4029" s="15" t="s">
        <v>16742</v>
      </c>
      <c r="K4029" s="15" t="s">
        <v>45407</v>
      </c>
      <c r="L4029" s="15" t="s">
        <v>103</v>
      </c>
      <c r="M4029" s="15" t="s">
        <v>104</v>
      </c>
      <c r="N4029" s="14">
        <v>2024</v>
      </c>
      <c r="O4029" s="15" t="s">
        <v>16743</v>
      </c>
      <c r="P4029" s="15" t="s">
        <v>106</v>
      </c>
      <c r="Q4029" s="15" t="s">
        <v>47065</v>
      </c>
      <c r="R4029" s="15" t="s">
        <v>16744</v>
      </c>
      <c r="S4029" s="15" t="s">
        <v>16745</v>
      </c>
      <c r="T4029" s="15" t="s">
        <v>971</v>
      </c>
      <c r="U4029" s="15" t="s">
        <v>53</v>
      </c>
      <c r="V4029" s="15" t="s">
        <v>45625</v>
      </c>
      <c r="W4029" s="15" t="s">
        <v>850</v>
      </c>
      <c r="X4029" s="15" t="e">
        <f>_xlfn.XLOOKUP(_LOOKUP[[#This Row],[AdjusterMemberName]],_Adjuster[Adjuster Name],_Adjuster[Email],,0)</f>
        <v>#N/A</v>
      </c>
      <c r="Y4029" s="15" t="e">
        <f>_xlfn.XLOOKUP(_LOOKUP[[#This Row],[AdjusterMemberName]],_Adjuster[Adjuster Name],_Adjuster[Phone Number],,0)</f>
        <v>#N/A</v>
      </c>
      <c r="Z4029" s="15" t="s">
        <v>16746</v>
      </c>
      <c r="AA40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 Vista Ripalti , Lake Elsinore  CA 92532</v>
      </c>
      <c r="AB4029" s="15">
        <v>45528</v>
      </c>
    </row>
    <row r="4030" spans="1:28" x14ac:dyDescent="0.3">
      <c r="A4030" s="14">
        <v>1</v>
      </c>
      <c r="B4030" s="14">
        <v>1</v>
      </c>
      <c r="C4030" s="15" t="s">
        <v>15573</v>
      </c>
      <c r="D4030" s="15" t="s">
        <v>15573</v>
      </c>
      <c r="E4030" s="15">
        <v>45471</v>
      </c>
      <c r="F4030" s="15" t="s">
        <v>16747</v>
      </c>
      <c r="G4030" s="15">
        <v>45353</v>
      </c>
      <c r="H4030" s="15">
        <v>45537</v>
      </c>
      <c r="I4030" s="15" t="s">
        <v>16748</v>
      </c>
      <c r="J4030" s="15" t="s">
        <v>16749</v>
      </c>
      <c r="K4030" s="15" t="s">
        <v>46157</v>
      </c>
      <c r="L4030" s="15" t="s">
        <v>139</v>
      </c>
      <c r="M4030" s="15" t="s">
        <v>12315</v>
      </c>
      <c r="N4030" s="14">
        <v>2002</v>
      </c>
      <c r="O4030" s="15" t="s">
        <v>16750</v>
      </c>
      <c r="P4030" s="15" t="s">
        <v>106</v>
      </c>
      <c r="Q4030" s="15" t="s">
        <v>47065</v>
      </c>
      <c r="R4030" s="15" t="s">
        <v>931</v>
      </c>
      <c r="S4030" s="15" t="s">
        <v>16751</v>
      </c>
      <c r="T4030" s="15" t="s">
        <v>5164</v>
      </c>
      <c r="U4030" s="15" t="s">
        <v>53</v>
      </c>
      <c r="V4030" s="15" t="s">
        <v>45423</v>
      </c>
      <c r="W4030" s="15" t="s">
        <v>264</v>
      </c>
      <c r="X4030" s="15" t="str">
        <f>_xlfn.XLOOKUP(_LOOKUP[[#This Row],[AdjusterMemberName]],_Adjuster[Adjuster Name],_Adjuster[Email],,0)</f>
        <v>sBonnevie@knightcompany.com</v>
      </c>
      <c r="Y4030" s="15" t="str">
        <f>_xlfn.XLOOKUP(_LOOKUP[[#This Row],[AdjusterMemberName]],_Adjuster[Adjuster Name],_Adjuster[Phone Number],,0)</f>
        <v>323-692-4064</v>
      </c>
      <c r="Z4030" s="15" t="s">
        <v>16752</v>
      </c>
      <c r="AA40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19101 Nadal St Apt 138, Canyon Country  CA 91351</v>
      </c>
      <c r="AB4030" s="15"/>
    </row>
    <row r="4031" spans="1:28" x14ac:dyDescent="0.3">
      <c r="A4031" s="14">
        <v>1</v>
      </c>
      <c r="B4031" s="14">
        <v>1</v>
      </c>
      <c r="C4031" s="15" t="s">
        <v>16762</v>
      </c>
      <c r="D4031" s="15" t="s">
        <v>16762</v>
      </c>
      <c r="E4031" s="15">
        <v>45471</v>
      </c>
      <c r="F4031" s="15" t="s">
        <v>16763</v>
      </c>
      <c r="G4031" s="15">
        <v>45459</v>
      </c>
      <c r="H4031" s="15">
        <v>45642</v>
      </c>
      <c r="I4031" s="15" t="s">
        <v>16764</v>
      </c>
      <c r="J4031" s="15" t="s">
        <v>16765</v>
      </c>
      <c r="K4031" s="15" t="s">
        <v>45373</v>
      </c>
      <c r="L4031" s="15" t="s">
        <v>128</v>
      </c>
      <c r="M4031" s="15" t="s">
        <v>129</v>
      </c>
      <c r="N4031" s="14">
        <v>2024</v>
      </c>
      <c r="O4031" s="15" t="s">
        <v>16766</v>
      </c>
      <c r="P4031" s="15" t="s">
        <v>106</v>
      </c>
      <c r="Q4031" s="15" t="s">
        <v>47073</v>
      </c>
      <c r="R4031" s="15" t="s">
        <v>16767</v>
      </c>
      <c r="S4031" s="15" t="s">
        <v>16768</v>
      </c>
      <c r="T4031" s="15" t="s">
        <v>174</v>
      </c>
      <c r="U4031" s="15" t="s">
        <v>53</v>
      </c>
      <c r="V4031" s="15" t="s">
        <v>45337</v>
      </c>
      <c r="W4031" s="15" t="s">
        <v>1357</v>
      </c>
      <c r="X4031" s="15" t="str">
        <f>_xlfn.XLOOKUP(_LOOKUP[[#This Row],[AdjusterMemberName]],_Adjuster[Adjuster Name],_Adjuster[Email],,0)</f>
        <v>jRivera1@knightcompany.com</v>
      </c>
      <c r="Y4031" s="15" t="str">
        <f>_xlfn.XLOOKUP(_LOOKUP[[#This Row],[AdjusterMemberName]],_Adjuster[Adjuster Name],_Adjuster[Phone Number],,0)</f>
        <v>424-559-5239</v>
      </c>
      <c r="Z4031" s="15" t="s">
        <v>16769</v>
      </c>
      <c r="AA40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307 S Reno St, Los Angeles  CA 90057</v>
      </c>
      <c r="AB4031" s="15"/>
    </row>
    <row r="4032" spans="1:28" x14ac:dyDescent="0.3">
      <c r="A4032" s="14">
        <v>1</v>
      </c>
      <c r="B4032" s="14">
        <v>1</v>
      </c>
      <c r="C4032" s="15" t="s">
        <v>16803</v>
      </c>
      <c r="D4032" s="15" t="s">
        <v>16803</v>
      </c>
      <c r="E4032" s="15">
        <v>45471</v>
      </c>
      <c r="F4032" s="15" t="s">
        <v>16804</v>
      </c>
      <c r="G4032" s="15">
        <v>45378</v>
      </c>
      <c r="H4032" s="15">
        <v>45562</v>
      </c>
      <c r="I4032" s="15" t="s">
        <v>16805</v>
      </c>
      <c r="J4032" s="15" t="s">
        <v>16806</v>
      </c>
      <c r="K4032" s="15" t="s">
        <v>45506</v>
      </c>
      <c r="L4032" s="15" t="s">
        <v>441</v>
      </c>
      <c r="M4032" s="15" t="s">
        <v>1126</v>
      </c>
      <c r="N4032" s="14">
        <v>2013</v>
      </c>
      <c r="O4032" s="15" t="s">
        <v>16807</v>
      </c>
      <c r="P4032" s="15" t="s">
        <v>106</v>
      </c>
      <c r="Q4032" s="15" t="s">
        <v>47061</v>
      </c>
      <c r="R4032" s="15" t="s">
        <v>16808</v>
      </c>
      <c r="S4032" s="15" t="s">
        <v>16809</v>
      </c>
      <c r="T4032" s="15" t="s">
        <v>2617</v>
      </c>
      <c r="U4032" s="15" t="s">
        <v>53</v>
      </c>
      <c r="V4032" s="15" t="s">
        <v>45490</v>
      </c>
      <c r="W4032" s="15" t="s">
        <v>3184</v>
      </c>
      <c r="X4032" s="15" t="str">
        <f>_xlfn.XLOOKUP(_LOOKUP[[#This Row],[AdjusterMemberName]],_Adjuster[Adjuster Name],_Adjuster[Email],,0)</f>
        <v>mQualls@knightcompany.com</v>
      </c>
      <c r="Y4032" s="15" t="str">
        <f>_xlfn.XLOOKUP(_LOOKUP[[#This Row],[AdjusterMemberName]],_Adjuster[Adjuster Name],_Adjuster[Phone Number],,0)</f>
        <v>424-559-5436</v>
      </c>
      <c r="Z4032" s="15" t="s">
        <v>16810</v>
      </c>
      <c r="AA40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19928 Kittridge St, Winnetka  CA 91306</v>
      </c>
      <c r="AB4032" s="15">
        <v>45490</v>
      </c>
    </row>
    <row r="4033" spans="1:28" x14ac:dyDescent="0.3">
      <c r="A4033" s="14">
        <v>1</v>
      </c>
      <c r="B4033" s="14">
        <v>1</v>
      </c>
      <c r="C4033" s="15" t="s">
        <v>16902</v>
      </c>
      <c r="D4033" s="15" t="s">
        <v>16902</v>
      </c>
      <c r="E4033" s="15">
        <v>45471</v>
      </c>
      <c r="F4033" s="15" t="s">
        <v>16903</v>
      </c>
      <c r="G4033" s="15">
        <v>45399</v>
      </c>
      <c r="H4033" s="15">
        <v>45582</v>
      </c>
      <c r="I4033" s="15" t="s">
        <v>16904</v>
      </c>
      <c r="J4033" s="15" t="s">
        <v>16905</v>
      </c>
      <c r="K4033" s="15" t="s">
        <v>45358</v>
      </c>
      <c r="L4033" s="15" t="s">
        <v>1493</v>
      </c>
      <c r="M4033" s="15" t="s">
        <v>16906</v>
      </c>
      <c r="N4033" s="14">
        <v>2018</v>
      </c>
      <c r="O4033" s="15" t="s">
        <v>16907</v>
      </c>
      <c r="P4033" s="15" t="s">
        <v>106</v>
      </c>
      <c r="Q4033" s="15" t="s">
        <v>47158</v>
      </c>
      <c r="R4033" s="15" t="s">
        <v>16908</v>
      </c>
      <c r="S4033" s="15" t="s">
        <v>16909</v>
      </c>
      <c r="T4033" s="15" t="s">
        <v>541</v>
      </c>
      <c r="U4033" s="15" t="s">
        <v>53</v>
      </c>
      <c r="V4033" s="15" t="s">
        <v>46638</v>
      </c>
      <c r="W4033" s="15" t="s">
        <v>1049</v>
      </c>
      <c r="X4033" s="15" t="str">
        <f>_xlfn.XLOOKUP(_LOOKUP[[#This Row],[AdjusterMemberName]],_Adjuster[Adjuster Name],_Adjuster[Email],,0)</f>
        <v>cPenate@knightcompany.com</v>
      </c>
      <c r="Y4033" s="15" t="str">
        <f>_xlfn.XLOOKUP(_LOOKUP[[#This Row],[AdjusterMemberName]],_Adjuster[Adjuster Name],_Adjuster[Phone Number],,0)</f>
        <v>424-559-5385</v>
      </c>
      <c r="Z4033" s="15" t="s">
        <v>16910</v>
      </c>
      <c r="AA40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1506 W Longview Ave, Stockton  CA 95207</v>
      </c>
      <c r="AB4033" s="15">
        <v>45523</v>
      </c>
    </row>
    <row r="4034" spans="1:28" x14ac:dyDescent="0.3">
      <c r="A4034" s="14">
        <v>1</v>
      </c>
      <c r="B4034" s="14">
        <v>1</v>
      </c>
      <c r="C4034" s="15" t="s">
        <v>17625</v>
      </c>
      <c r="D4034" s="15" t="s">
        <v>17625</v>
      </c>
      <c r="E4034" s="15">
        <v>45471</v>
      </c>
      <c r="F4034" s="15" t="s">
        <v>17626</v>
      </c>
      <c r="G4034" s="15">
        <v>45425</v>
      </c>
      <c r="H4034" s="15">
        <v>45609</v>
      </c>
      <c r="I4034" s="15" t="s">
        <v>17627</v>
      </c>
      <c r="J4034" s="15" t="s">
        <v>17628</v>
      </c>
      <c r="K4034" s="15" t="s">
        <v>46621</v>
      </c>
      <c r="L4034" s="15" t="s">
        <v>150</v>
      </c>
      <c r="M4034" s="15" t="s">
        <v>1849</v>
      </c>
      <c r="N4034" s="14">
        <v>2016</v>
      </c>
      <c r="O4034" s="15" t="s">
        <v>17629</v>
      </c>
      <c r="P4034" s="15" t="s">
        <v>106</v>
      </c>
      <c r="Q4034" s="15" t="s">
        <v>47019</v>
      </c>
      <c r="R4034" s="15" t="s">
        <v>17630</v>
      </c>
      <c r="S4034" s="15" t="s">
        <v>17631</v>
      </c>
      <c r="T4034" s="15" t="s">
        <v>17632</v>
      </c>
      <c r="U4034" s="15" t="s">
        <v>53</v>
      </c>
      <c r="V4034" s="15" t="s">
        <v>46620</v>
      </c>
      <c r="W4034" s="15" t="s">
        <v>1186</v>
      </c>
      <c r="X4034" s="15" t="str">
        <f>_xlfn.XLOOKUP(_LOOKUP[[#This Row],[AdjusterMemberName]],_Adjuster[Adjuster Name],_Adjuster[Email],,0)</f>
        <v>sAkinleye@knightcompany.com</v>
      </c>
      <c r="Y4034" s="15" t="str">
        <f>_xlfn.XLOOKUP(_LOOKUP[[#This Row],[AdjusterMemberName]],_Adjuster[Adjuster Name],_Adjuster[Phone Number],,0)</f>
        <v>424-559-5280</v>
      </c>
      <c r="Z4034" s="15" t="s">
        <v>17633</v>
      </c>
      <c r="AA40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1319 High St Apt F, Santa Paula  CA 93060</v>
      </c>
      <c r="AB4034" s="15">
        <v>45489</v>
      </c>
    </row>
    <row r="4035" spans="1:28" x14ac:dyDescent="0.3">
      <c r="A4035" s="14">
        <v>1</v>
      </c>
      <c r="B4035" s="14">
        <v>1</v>
      </c>
      <c r="C4035" s="15" t="s">
        <v>16103</v>
      </c>
      <c r="D4035" s="15" t="s">
        <v>16103</v>
      </c>
      <c r="E4035" s="15">
        <v>45471</v>
      </c>
      <c r="F4035" s="15" t="s">
        <v>16104</v>
      </c>
      <c r="G4035" s="15">
        <v>45310</v>
      </c>
      <c r="H4035" s="15">
        <v>45492</v>
      </c>
      <c r="I4035" s="15" t="s">
        <v>17667</v>
      </c>
      <c r="J4035" s="15" t="s">
        <v>17668</v>
      </c>
      <c r="K4035" s="15" t="s">
        <v>45388</v>
      </c>
      <c r="L4035" s="15" t="s">
        <v>139</v>
      </c>
      <c r="M4035" s="15" t="s">
        <v>6017</v>
      </c>
      <c r="N4035" s="14">
        <v>2018</v>
      </c>
      <c r="O4035" s="15" t="s">
        <v>16107</v>
      </c>
      <c r="P4035" s="15" t="s">
        <v>106</v>
      </c>
      <c r="Q4035" s="15" t="s">
        <v>47079</v>
      </c>
      <c r="R4035" s="15" t="s">
        <v>16108</v>
      </c>
      <c r="S4035" s="15" t="s">
        <v>16109</v>
      </c>
      <c r="T4035" s="15" t="s">
        <v>6892</v>
      </c>
      <c r="U4035" s="15" t="s">
        <v>53</v>
      </c>
      <c r="V4035" s="15" t="s">
        <v>46122</v>
      </c>
      <c r="W4035" s="15" t="s">
        <v>1049</v>
      </c>
      <c r="X4035" s="15" t="str">
        <f>_xlfn.XLOOKUP(_LOOKUP[[#This Row],[AdjusterMemberName]],_Adjuster[Adjuster Name],_Adjuster[Email],,0)</f>
        <v>cPenate@knightcompany.com</v>
      </c>
      <c r="Y4035" s="15" t="str">
        <f>_xlfn.XLOOKUP(_LOOKUP[[#This Row],[AdjusterMemberName]],_Adjuster[Adjuster Name],_Adjuster[Phone Number],,0)</f>
        <v>424-559-5385</v>
      </c>
      <c r="Z4035" s="15" t="s">
        <v>16110</v>
      </c>
      <c r="AA40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610 E Acacia Ave Apt 17 , Glendale  CA 91205</v>
      </c>
      <c r="AB4035" s="15"/>
    </row>
    <row r="4036" spans="1:28" x14ac:dyDescent="0.3">
      <c r="A4036" s="14">
        <v>1</v>
      </c>
      <c r="B4036" s="14">
        <v>1</v>
      </c>
      <c r="C4036" s="15" t="s">
        <v>16614</v>
      </c>
      <c r="D4036" s="15" t="s">
        <v>16615</v>
      </c>
      <c r="E4036" s="15">
        <v>45470</v>
      </c>
      <c r="F4036" s="15" t="s">
        <v>16616</v>
      </c>
      <c r="G4036" s="15">
        <v>45444</v>
      </c>
      <c r="H4036" s="15">
        <v>45627</v>
      </c>
      <c r="I4036" s="15" t="s">
        <v>16617</v>
      </c>
      <c r="J4036" s="15" t="s">
        <v>16618</v>
      </c>
      <c r="K4036" s="15" t="s">
        <v>45493</v>
      </c>
      <c r="L4036" s="15" t="s">
        <v>139</v>
      </c>
      <c r="M4036" s="15" t="s">
        <v>470</v>
      </c>
      <c r="N4036" s="14">
        <v>2020</v>
      </c>
      <c r="O4036" s="15" t="s">
        <v>16619</v>
      </c>
      <c r="P4036" s="15" t="s">
        <v>106</v>
      </c>
      <c r="Q4036" s="15" t="s">
        <v>47019</v>
      </c>
      <c r="R4036" s="15" t="s">
        <v>16620</v>
      </c>
      <c r="S4036" s="15" t="s">
        <v>16621</v>
      </c>
      <c r="T4036" s="15" t="s">
        <v>3200</v>
      </c>
      <c r="U4036" s="15" t="s">
        <v>53</v>
      </c>
      <c r="V4036" s="15" t="s">
        <v>45599</v>
      </c>
      <c r="W4036" s="15" t="s">
        <v>3184</v>
      </c>
      <c r="X4036" s="15" t="str">
        <f>_xlfn.XLOOKUP(_LOOKUP[[#This Row],[AdjusterMemberName]],_Adjuster[Adjuster Name],_Adjuster[Email],,0)</f>
        <v>mQualls@knightcompany.com</v>
      </c>
      <c r="Y4036" s="15" t="str">
        <f>_xlfn.XLOOKUP(_LOOKUP[[#This Row],[AdjusterMemberName]],_Adjuster[Adjuster Name],_Adjuster[Phone Number],,0)</f>
        <v>424-559-5436</v>
      </c>
      <c r="Z4036" s="15" t="s">
        <v>16622</v>
      </c>
      <c r="AA40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3415 Thorpe Ave, Glassell Park  CA 90065</v>
      </c>
      <c r="AB4036" s="15">
        <v>45507</v>
      </c>
    </row>
    <row r="4037" spans="1:28" x14ac:dyDescent="0.3">
      <c r="A4037" s="14">
        <v>1</v>
      </c>
      <c r="B4037" s="14">
        <v>1</v>
      </c>
      <c r="C4037" s="15" t="s">
        <v>16662</v>
      </c>
      <c r="D4037" s="15" t="s">
        <v>16663</v>
      </c>
      <c r="E4037" s="15">
        <v>45470</v>
      </c>
      <c r="F4037" s="15" t="s">
        <v>16664</v>
      </c>
      <c r="G4037" s="15">
        <v>45449</v>
      </c>
      <c r="H4037" s="15">
        <v>45632</v>
      </c>
      <c r="I4037" s="15" t="s">
        <v>16665</v>
      </c>
      <c r="J4037" s="15" t="s">
        <v>16666</v>
      </c>
      <c r="K4037" s="15" t="s">
        <v>45663</v>
      </c>
      <c r="L4037" s="15" t="s">
        <v>116</v>
      </c>
      <c r="M4037" s="15" t="s">
        <v>2421</v>
      </c>
      <c r="N4037" s="14">
        <v>2021</v>
      </c>
      <c r="O4037" s="15" t="s">
        <v>16667</v>
      </c>
      <c r="P4037" s="15" t="s">
        <v>106</v>
      </c>
      <c r="Q4037" s="15" t="s">
        <v>47078</v>
      </c>
      <c r="R4037" s="15" t="s">
        <v>10126</v>
      </c>
      <c r="S4037" s="15" t="s">
        <v>16668</v>
      </c>
      <c r="T4037" s="15" t="s">
        <v>16669</v>
      </c>
      <c r="U4037" s="15" t="s">
        <v>53</v>
      </c>
      <c r="V4037" s="15" t="s">
        <v>46371</v>
      </c>
      <c r="W4037" s="15" t="s">
        <v>1624</v>
      </c>
      <c r="X4037" s="15" t="e">
        <f>_xlfn.XLOOKUP(_LOOKUP[[#This Row],[AdjusterMemberName]],_Adjuster[Adjuster Name],_Adjuster[Email],,0)</f>
        <v>#N/A</v>
      </c>
      <c r="Y4037" s="15" t="e">
        <f>_xlfn.XLOOKUP(_LOOKUP[[#This Row],[AdjusterMemberName]],_Adjuster[Adjuster Name],_Adjuster[Phone Number],,0)</f>
        <v>#N/A</v>
      </c>
      <c r="Z4037" s="15" t="s">
        <v>16670</v>
      </c>
      <c r="AA40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2401 Waterman Blvd Apt 305, Fairfield  CA 94534</v>
      </c>
      <c r="AB4037" s="15"/>
    </row>
    <row r="4038" spans="1:28" x14ac:dyDescent="0.3">
      <c r="A4038" s="14">
        <v>1</v>
      </c>
      <c r="B4038" s="14">
        <v>1</v>
      </c>
      <c r="C4038" s="15" t="s">
        <v>16671</v>
      </c>
      <c r="D4038" s="15" t="s">
        <v>16671</v>
      </c>
      <c r="E4038" s="15">
        <v>45470</v>
      </c>
      <c r="F4038" s="15" t="s">
        <v>16672</v>
      </c>
      <c r="G4038" s="15">
        <v>45389</v>
      </c>
      <c r="H4038" s="15">
        <v>45572</v>
      </c>
      <c r="I4038" s="15" t="s">
        <v>16673</v>
      </c>
      <c r="J4038" s="15" t="s">
        <v>16674</v>
      </c>
      <c r="K4038" s="15" t="s">
        <v>45998</v>
      </c>
      <c r="L4038" s="15" t="s">
        <v>25</v>
      </c>
      <c r="M4038" s="15" t="s">
        <v>480</v>
      </c>
      <c r="N4038" s="14">
        <v>2014</v>
      </c>
      <c r="O4038" s="15" t="s">
        <v>16675</v>
      </c>
      <c r="P4038" s="15" t="s">
        <v>106</v>
      </c>
      <c r="Q4038" s="15" t="s">
        <v>47019</v>
      </c>
      <c r="R4038" s="15" t="s">
        <v>16676</v>
      </c>
      <c r="S4038" s="15" t="s">
        <v>16677</v>
      </c>
      <c r="T4038" s="15" t="s">
        <v>4542</v>
      </c>
      <c r="U4038" s="15" t="s">
        <v>53</v>
      </c>
      <c r="V4038" s="15" t="s">
        <v>46186</v>
      </c>
      <c r="W4038" s="15" t="s">
        <v>3307</v>
      </c>
      <c r="X4038" s="15" t="e">
        <f>_xlfn.XLOOKUP(_LOOKUP[[#This Row],[AdjusterMemberName]],_Adjuster[Adjuster Name],_Adjuster[Email],,0)</f>
        <v>#N/A</v>
      </c>
      <c r="Y4038" s="15" t="e">
        <f>_xlfn.XLOOKUP(_LOOKUP[[#This Row],[AdjusterMemberName]],_Adjuster[Adjuster Name],_Adjuster[Phone Number],,0)</f>
        <v>#N/A</v>
      </c>
      <c r="Z4038" s="15" t="s">
        <v>16678</v>
      </c>
      <c r="AA40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7401 Colombia Dr, Buena Park  CA 90620</v>
      </c>
      <c r="AB4038" s="15"/>
    </row>
    <row r="4039" spans="1:28" x14ac:dyDescent="0.3">
      <c r="A4039" s="14">
        <v>1</v>
      </c>
      <c r="B4039" s="14">
        <v>1</v>
      </c>
      <c r="C4039" s="15" t="s">
        <v>16679</v>
      </c>
      <c r="D4039" s="15" t="s">
        <v>16679</v>
      </c>
      <c r="E4039" s="15">
        <v>45470</v>
      </c>
      <c r="F4039" s="15" t="s">
        <v>16680</v>
      </c>
      <c r="G4039" s="15">
        <v>45345</v>
      </c>
      <c r="H4039" s="15">
        <v>45527</v>
      </c>
      <c r="I4039" s="15" t="s">
        <v>16681</v>
      </c>
      <c r="J4039" s="15" t="s">
        <v>16682</v>
      </c>
      <c r="K4039" s="15" t="s">
        <v>46640</v>
      </c>
      <c r="L4039" s="15" t="s">
        <v>281</v>
      </c>
      <c r="M4039" s="15" t="s">
        <v>4161</v>
      </c>
      <c r="N4039" s="14">
        <v>2023</v>
      </c>
      <c r="O4039" s="15" t="s">
        <v>16683</v>
      </c>
      <c r="P4039" s="15" t="s">
        <v>106</v>
      </c>
      <c r="Q4039" s="15" t="s">
        <v>47092</v>
      </c>
      <c r="R4039" s="15" t="s">
        <v>3008</v>
      </c>
      <c r="S4039" s="15" t="s">
        <v>16684</v>
      </c>
      <c r="T4039" s="15" t="s">
        <v>96</v>
      </c>
      <c r="U4039" s="15" t="s">
        <v>53</v>
      </c>
      <c r="V4039" s="15" t="s">
        <v>45746</v>
      </c>
      <c r="W4039" s="15" t="s">
        <v>3184</v>
      </c>
      <c r="X4039" s="15" t="str">
        <f>_xlfn.XLOOKUP(_LOOKUP[[#This Row],[AdjusterMemberName]],_Adjuster[Adjuster Name],_Adjuster[Email],,0)</f>
        <v>mQualls@knightcompany.com</v>
      </c>
      <c r="Y4039" s="15" t="str">
        <f>_xlfn.XLOOKUP(_LOOKUP[[#This Row],[AdjusterMemberName]],_Adjuster[Adjuster Name],_Adjuster[Phone Number],,0)</f>
        <v>424-559-5436</v>
      </c>
      <c r="Z4039" s="15" t="s">
        <v>16685</v>
      </c>
      <c r="AA40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27405 Shimmer Ct, Moreno Valley  CA 92555</v>
      </c>
      <c r="AB4039" s="15"/>
    </row>
    <row r="4040" spans="1:28" x14ac:dyDescent="0.3">
      <c r="A4040" s="14">
        <v>1</v>
      </c>
      <c r="B4040" s="14">
        <v>1</v>
      </c>
      <c r="C4040" s="15" t="s">
        <v>16697</v>
      </c>
      <c r="D4040" s="15" t="s">
        <v>16697</v>
      </c>
      <c r="E4040" s="15">
        <v>45470</v>
      </c>
      <c r="F4040" s="15" t="s">
        <v>16698</v>
      </c>
      <c r="G4040" s="15">
        <v>45420</v>
      </c>
      <c r="H4040" s="15">
        <v>45604</v>
      </c>
      <c r="I4040" s="15" t="s">
        <v>16699</v>
      </c>
      <c r="J4040" s="15" t="s">
        <v>16700</v>
      </c>
      <c r="K4040" s="15" t="s">
        <v>45379</v>
      </c>
      <c r="L4040" s="15" t="s">
        <v>128</v>
      </c>
      <c r="M4040" s="15" t="s">
        <v>129</v>
      </c>
      <c r="N4040" s="14">
        <v>2023</v>
      </c>
      <c r="O4040" s="15" t="s">
        <v>16701</v>
      </c>
      <c r="P4040" s="15" t="s">
        <v>106</v>
      </c>
      <c r="Q4040" s="15" t="s">
        <v>47019</v>
      </c>
      <c r="R4040" s="15" t="s">
        <v>120</v>
      </c>
      <c r="S4040" s="15" t="s">
        <v>16702</v>
      </c>
      <c r="T4040" s="15" t="s">
        <v>253</v>
      </c>
      <c r="U4040" s="15" t="s">
        <v>53</v>
      </c>
      <c r="V4040" s="15" t="s">
        <v>45500</v>
      </c>
      <c r="W4040" s="15" t="s">
        <v>264</v>
      </c>
      <c r="X4040" s="15" t="str">
        <f>_xlfn.XLOOKUP(_LOOKUP[[#This Row],[AdjusterMemberName]],_Adjuster[Adjuster Name],_Adjuster[Email],,0)</f>
        <v>sBonnevie@knightcompany.com</v>
      </c>
      <c r="Y4040" s="15" t="str">
        <f>_xlfn.XLOOKUP(_LOOKUP[[#This Row],[AdjusterMemberName]],_Adjuster[Adjuster Name],_Adjuster[Phone Number],,0)</f>
        <v>323-692-4064</v>
      </c>
      <c r="Z4040" s="15" t="s">
        <v>16703</v>
      </c>
      <c r="AA40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579 Hyde Park Pl Apt 2, Inglewood  CA 90302</v>
      </c>
      <c r="AB4040" s="15"/>
    </row>
    <row r="4041" spans="1:28" x14ac:dyDescent="0.3">
      <c r="A4041" s="14">
        <v>1</v>
      </c>
      <c r="B4041" s="14">
        <v>1</v>
      </c>
      <c r="C4041" s="15" t="s">
        <v>3730</v>
      </c>
      <c r="D4041" s="15" t="s">
        <v>3730</v>
      </c>
      <c r="E4041" s="15">
        <v>45470</v>
      </c>
      <c r="F4041" s="15" t="s">
        <v>16787</v>
      </c>
      <c r="G4041" s="15">
        <v>45317</v>
      </c>
      <c r="H4041" s="15">
        <v>45499</v>
      </c>
      <c r="I4041" s="15" t="s">
        <v>16788</v>
      </c>
      <c r="J4041" s="15" t="s">
        <v>16789</v>
      </c>
      <c r="K4041" s="15" t="s">
        <v>45604</v>
      </c>
      <c r="L4041" s="15" t="s">
        <v>139</v>
      </c>
      <c r="M4041" s="15" t="s">
        <v>797</v>
      </c>
      <c r="N4041" s="14">
        <v>2015</v>
      </c>
      <c r="O4041" s="15" t="s">
        <v>16790</v>
      </c>
      <c r="P4041" s="15" t="s">
        <v>106</v>
      </c>
      <c r="Q4041" s="15" t="s">
        <v>47019</v>
      </c>
      <c r="R4041" s="15" t="s">
        <v>3736</v>
      </c>
      <c r="S4041" s="15" t="s">
        <v>3737</v>
      </c>
      <c r="T4041" s="15" t="s">
        <v>821</v>
      </c>
      <c r="U4041" s="15" t="s">
        <v>53</v>
      </c>
      <c r="V4041" s="15" t="s">
        <v>45513</v>
      </c>
      <c r="W4041" s="15" t="s">
        <v>264</v>
      </c>
      <c r="X4041" s="15" t="str">
        <f>_xlfn.XLOOKUP(_LOOKUP[[#This Row],[AdjusterMemberName]],_Adjuster[Adjuster Name],_Adjuster[Email],,0)</f>
        <v>sBonnevie@knightcompany.com</v>
      </c>
      <c r="Y4041" s="15" t="str">
        <f>_xlfn.XLOOKUP(_LOOKUP[[#This Row],[AdjusterMemberName]],_Adjuster[Adjuster Name],_Adjuster[Phone Number],,0)</f>
        <v>323-692-4064</v>
      </c>
      <c r="Z4041" s="15" t="s">
        <v>16791</v>
      </c>
      <c r="AA40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15803 Saticoy Apt 19, Van Nuys  CA 91406</v>
      </c>
      <c r="AB4041" s="15"/>
    </row>
    <row r="4042" spans="1:28" x14ac:dyDescent="0.3">
      <c r="A4042" s="14">
        <v>1</v>
      </c>
      <c r="B4042" s="14">
        <v>0</v>
      </c>
      <c r="C4042" s="15" t="s">
        <v>16794</v>
      </c>
      <c r="D4042" s="15" t="s">
        <v>16795</v>
      </c>
      <c r="E4042" s="15">
        <v>45470</v>
      </c>
      <c r="F4042" s="15" t="s">
        <v>16796</v>
      </c>
      <c r="G4042" s="15">
        <v>45372</v>
      </c>
      <c r="H4042" s="15">
        <v>45556</v>
      </c>
      <c r="I4042" s="15" t="s">
        <v>16797</v>
      </c>
      <c r="J4042" s="15" t="s">
        <v>16798</v>
      </c>
      <c r="K4042" s="15" t="s">
        <v>45604</v>
      </c>
      <c r="L4042" s="15" t="s">
        <v>292</v>
      </c>
      <c r="M4042" s="15" t="s">
        <v>499</v>
      </c>
      <c r="N4042" s="14">
        <v>2008</v>
      </c>
      <c r="O4042" s="15" t="s">
        <v>16799</v>
      </c>
      <c r="P4042" s="15" t="s">
        <v>106</v>
      </c>
      <c r="Q4042" s="15" t="s">
        <v>47019</v>
      </c>
      <c r="R4042" s="15" t="s">
        <v>16800</v>
      </c>
      <c r="S4042" s="15" t="s">
        <v>16801</v>
      </c>
      <c r="T4042" s="15" t="s">
        <v>1431</v>
      </c>
      <c r="U4042" s="15" t="s">
        <v>53</v>
      </c>
      <c r="V4042" s="15" t="s">
        <v>45514</v>
      </c>
      <c r="W4042" s="15" t="s">
        <v>1544</v>
      </c>
      <c r="X4042" s="15" t="str">
        <f>_xlfn.XLOOKUP(_LOOKUP[[#This Row],[AdjusterMemberName]],_Adjuster[Adjuster Name],_Adjuster[Email],,0)</f>
        <v>CRodriguez5@knightcompany.com</v>
      </c>
      <c r="Y4042" s="15" t="str">
        <f>_xlfn.XLOOKUP(_LOOKUP[[#This Row],[AdjusterMemberName]],_Adjuster[Adjuster Name],_Adjuster[Phone Number],,0)</f>
        <v>323-456-1708</v>
      </c>
      <c r="Z4042" s="15" t="s">
        <v>16802</v>
      </c>
      <c r="AA40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13547 Osborne St, Arleta  CA 91331</v>
      </c>
      <c r="AB4042" s="15"/>
    </row>
    <row r="4043" spans="1:28" x14ac:dyDescent="0.3">
      <c r="A4043" s="14">
        <v>1</v>
      </c>
      <c r="B4043" s="14">
        <v>1</v>
      </c>
      <c r="C4043" s="15" t="s">
        <v>17870</v>
      </c>
      <c r="D4043" s="15" t="s">
        <v>17870</v>
      </c>
      <c r="E4043" s="15">
        <v>45470</v>
      </c>
      <c r="F4043" s="15" t="s">
        <v>17871</v>
      </c>
      <c r="G4043" s="15">
        <v>45448</v>
      </c>
      <c r="H4043" s="15">
        <v>45631</v>
      </c>
      <c r="I4043" s="15" t="s">
        <v>17872</v>
      </c>
      <c r="J4043" s="15" t="s">
        <v>17873</v>
      </c>
      <c r="K4043" s="15" t="s">
        <v>45407</v>
      </c>
      <c r="L4043" s="15" t="s">
        <v>103</v>
      </c>
      <c r="M4043" s="15" t="s">
        <v>104</v>
      </c>
      <c r="N4043" s="14">
        <v>2023</v>
      </c>
      <c r="O4043" s="15" t="s">
        <v>17874</v>
      </c>
      <c r="P4043" s="15" t="s">
        <v>106</v>
      </c>
      <c r="Q4043" s="15" t="s">
        <v>47117</v>
      </c>
      <c r="R4043" s="15" t="s">
        <v>17875</v>
      </c>
      <c r="S4043" s="15" t="s">
        <v>17876</v>
      </c>
      <c r="T4043" s="15" t="s">
        <v>2581</v>
      </c>
      <c r="U4043" s="15" t="s">
        <v>53</v>
      </c>
      <c r="V4043" s="15" t="s">
        <v>46320</v>
      </c>
      <c r="W4043" s="15" t="s">
        <v>367</v>
      </c>
      <c r="X4043" s="15" t="str">
        <f>_xlfn.XLOOKUP(_LOOKUP[[#This Row],[AdjusterMemberName]],_Adjuster[Adjuster Name],_Adjuster[Email],,0)</f>
        <v>dHernandez4@knightcompany.com</v>
      </c>
      <c r="Y4043" s="15" t="str">
        <f>_xlfn.XLOOKUP(_LOOKUP[[#This Row],[AdjusterMemberName]],_Adjuster[Adjuster Name],_Adjuster[Phone Number],,0)</f>
        <v>323-315-7819</v>
      </c>
      <c r="Z4043" s="15" t="s">
        <v>17877</v>
      </c>
      <c r="AA40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11362 Pyramid Peak Ct, Rancho Cucamonga  CA 91737</v>
      </c>
      <c r="AB4043" s="15"/>
    </row>
    <row r="4044" spans="1:28" x14ac:dyDescent="0.3">
      <c r="A4044" s="14">
        <v>0</v>
      </c>
      <c r="B4044" s="14">
        <v>1</v>
      </c>
      <c r="C4044" s="15" t="s">
        <v>21111</v>
      </c>
      <c r="D4044" s="15" t="s">
        <v>21111</v>
      </c>
      <c r="E4044" s="15">
        <v>45470</v>
      </c>
      <c r="F4044" s="15" t="s">
        <v>21112</v>
      </c>
      <c r="G4044" s="15"/>
      <c r="H4044" s="15"/>
      <c r="I4044" s="15" t="s">
        <v>21113</v>
      </c>
      <c r="J4044" s="15" t="s">
        <v>21114</v>
      </c>
      <c r="K4044" s="15" t="s">
        <v>45879</v>
      </c>
      <c r="L4044" s="15" t="s">
        <v>21115</v>
      </c>
      <c r="M4044" s="15" t="s">
        <v>21116</v>
      </c>
      <c r="N4044" s="14">
        <v>2020</v>
      </c>
      <c r="O4044" s="15" t="s">
        <v>21117</v>
      </c>
      <c r="P4044" s="15" t="s">
        <v>106</v>
      </c>
      <c r="Q4044" s="15"/>
      <c r="R4044" s="15"/>
      <c r="S4044" s="15"/>
      <c r="T4044" s="15"/>
      <c r="U4044" s="15"/>
      <c r="V4044" s="15"/>
      <c r="W4044" s="15" t="s">
        <v>264</v>
      </c>
      <c r="X4044" s="15" t="str">
        <f>_xlfn.XLOOKUP(_LOOKUP[[#This Row],[AdjusterMemberName]],_Adjuster[Adjuster Name],_Adjuster[Email],,0)</f>
        <v>sBonnevie@knightcompany.com</v>
      </c>
      <c r="Y4044" s="15" t="str">
        <f>_xlfn.XLOOKUP(_LOOKUP[[#This Row],[AdjusterMemberName]],_Adjuster[Adjuster Name],_Adjuster[Phone Number],,0)</f>
        <v>323-692-4064</v>
      </c>
      <c r="Z4044" s="15"/>
      <c r="AA4044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4044" s="15"/>
    </row>
    <row r="4045" spans="1:28" x14ac:dyDescent="0.3">
      <c r="A4045" s="14">
        <v>1</v>
      </c>
      <c r="B4045" s="14">
        <v>1</v>
      </c>
      <c r="C4045" s="15" t="s">
        <v>16494</v>
      </c>
      <c r="D4045" s="15" t="s">
        <v>16495</v>
      </c>
      <c r="E4045" s="15">
        <v>45469</v>
      </c>
      <c r="F4045" s="15" t="s">
        <v>16496</v>
      </c>
      <c r="G4045" s="15">
        <v>45450</v>
      </c>
      <c r="H4045" s="15">
        <v>45633</v>
      </c>
      <c r="I4045" s="15" t="s">
        <v>16497</v>
      </c>
      <c r="J4045" s="15" t="s">
        <v>16498</v>
      </c>
      <c r="K4045" s="15" t="s">
        <v>45668</v>
      </c>
      <c r="L4045" s="15" t="s">
        <v>103</v>
      </c>
      <c r="M4045" s="15" t="s">
        <v>304</v>
      </c>
      <c r="N4045" s="14">
        <v>2020</v>
      </c>
      <c r="O4045" s="15" t="s">
        <v>16499</v>
      </c>
      <c r="P4045" s="15" t="s">
        <v>106</v>
      </c>
      <c r="Q4045" s="15" t="s">
        <v>47168</v>
      </c>
      <c r="R4045" s="15" t="s">
        <v>16500</v>
      </c>
      <c r="S4045" s="15" t="s">
        <v>16501</v>
      </c>
      <c r="T4045" s="15" t="s">
        <v>308</v>
      </c>
      <c r="U4045" s="15" t="s">
        <v>53</v>
      </c>
      <c r="V4045" s="15" t="s">
        <v>46112</v>
      </c>
      <c r="W4045" s="15" t="s">
        <v>367</v>
      </c>
      <c r="X4045" s="15" t="str">
        <f>_xlfn.XLOOKUP(_LOOKUP[[#This Row],[AdjusterMemberName]],_Adjuster[Adjuster Name],_Adjuster[Email],,0)</f>
        <v>dHernandez4@knightcompany.com</v>
      </c>
      <c r="Y4045" s="15" t="str">
        <f>_xlfn.XLOOKUP(_LOOKUP[[#This Row],[AdjusterMemberName]],_Adjuster[Adjuster Name],_Adjuster[Phone Number],,0)</f>
        <v>323-315-7819</v>
      </c>
      <c r="Z4045" s="15" t="s">
        <v>16502</v>
      </c>
      <c r="AA40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3843 3Rd St Apt Lw, Riverside  CA 92501</v>
      </c>
      <c r="AB4045" s="15"/>
    </row>
    <row r="4046" spans="1:28" x14ac:dyDescent="0.3">
      <c r="A4046" s="14">
        <v>1</v>
      </c>
      <c r="B4046" s="14">
        <v>1</v>
      </c>
      <c r="C4046" s="15" t="s">
        <v>16503</v>
      </c>
      <c r="D4046" s="15" t="s">
        <v>16503</v>
      </c>
      <c r="E4046" s="15">
        <v>45469</v>
      </c>
      <c r="F4046" s="15" t="s">
        <v>16504</v>
      </c>
      <c r="G4046" s="15">
        <v>45342</v>
      </c>
      <c r="H4046" s="15">
        <v>45524</v>
      </c>
      <c r="I4046" s="15" t="s">
        <v>16505</v>
      </c>
      <c r="J4046" s="15" t="s">
        <v>16506</v>
      </c>
      <c r="K4046" s="15" t="s">
        <v>45341</v>
      </c>
      <c r="L4046" s="15" t="s">
        <v>281</v>
      </c>
      <c r="M4046" s="15" t="s">
        <v>8183</v>
      </c>
      <c r="N4046" s="14">
        <v>2021</v>
      </c>
      <c r="O4046" s="15" t="s">
        <v>16507</v>
      </c>
      <c r="P4046" s="15" t="s">
        <v>106</v>
      </c>
      <c r="Q4046" s="15" t="s">
        <v>47193</v>
      </c>
      <c r="R4046" s="15" t="s">
        <v>16508</v>
      </c>
      <c r="S4046" s="15" t="s">
        <v>16509</v>
      </c>
      <c r="T4046" s="15" t="s">
        <v>164</v>
      </c>
      <c r="U4046" s="15" t="s">
        <v>53</v>
      </c>
      <c r="V4046" s="15" t="s">
        <v>46295</v>
      </c>
      <c r="W4046" s="15" t="s">
        <v>1624</v>
      </c>
      <c r="X4046" s="15" t="e">
        <f>_xlfn.XLOOKUP(_LOOKUP[[#This Row],[AdjusterMemberName]],_Adjuster[Adjuster Name],_Adjuster[Email],,0)</f>
        <v>#N/A</v>
      </c>
      <c r="Y4046" s="15" t="e">
        <f>_xlfn.XLOOKUP(_LOOKUP[[#This Row],[AdjusterMemberName]],_Adjuster[Adjuster Name],_Adjuster[Phone Number],,0)</f>
        <v>#N/A</v>
      </c>
      <c r="Z4046" s="15" t="s">
        <v>16510</v>
      </c>
      <c r="AA40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3734 E Dakota Ave, Fresno  CA 93726</v>
      </c>
      <c r="AB4046" s="15"/>
    </row>
    <row r="4047" spans="1:28" x14ac:dyDescent="0.3">
      <c r="A4047" s="14">
        <v>1</v>
      </c>
      <c r="B4047" s="14">
        <v>1</v>
      </c>
      <c r="C4047" s="15" t="s">
        <v>13934</v>
      </c>
      <c r="D4047" s="15" t="s">
        <v>13934</v>
      </c>
      <c r="E4047" s="15">
        <v>45469</v>
      </c>
      <c r="F4047" s="15" t="s">
        <v>13936</v>
      </c>
      <c r="G4047" s="15">
        <v>45350</v>
      </c>
      <c r="H4047" s="15">
        <v>45532</v>
      </c>
      <c r="I4047" s="15" t="s">
        <v>16519</v>
      </c>
      <c r="J4047" s="15" t="s">
        <v>16520</v>
      </c>
      <c r="K4047" s="15" t="s">
        <v>45458</v>
      </c>
      <c r="L4047" s="15" t="s">
        <v>314</v>
      </c>
      <c r="M4047" s="15" t="s">
        <v>7214</v>
      </c>
      <c r="N4047" s="14">
        <v>2023</v>
      </c>
      <c r="O4047" s="15" t="s">
        <v>16521</v>
      </c>
      <c r="P4047" s="15" t="s">
        <v>106</v>
      </c>
      <c r="Q4047" s="15" t="s">
        <v>47092</v>
      </c>
      <c r="R4047" s="15" t="s">
        <v>13940</v>
      </c>
      <c r="S4047" s="15" t="s">
        <v>13941</v>
      </c>
      <c r="T4047" s="15" t="s">
        <v>96</v>
      </c>
      <c r="U4047" s="15" t="s">
        <v>53</v>
      </c>
      <c r="V4047" s="15" t="s">
        <v>45731</v>
      </c>
      <c r="W4047" s="15" t="s">
        <v>1624</v>
      </c>
      <c r="X4047" s="15" t="e">
        <f>_xlfn.XLOOKUP(_LOOKUP[[#This Row],[AdjusterMemberName]],_Adjuster[Adjuster Name],_Adjuster[Email],,0)</f>
        <v>#N/A</v>
      </c>
      <c r="Y4047" s="15" t="e">
        <f>_xlfn.XLOOKUP(_LOOKUP[[#This Row],[AdjusterMemberName]],_Adjuster[Adjuster Name],_Adjuster[Phone Number],,0)</f>
        <v>#N/A</v>
      </c>
      <c r="Z4047" s="15" t="s">
        <v>13942</v>
      </c>
      <c r="AA40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24275 Sun Valley Rd, Moreno Valley  CA 92553</v>
      </c>
      <c r="AB4047" s="15"/>
    </row>
    <row r="4048" spans="1:28" x14ac:dyDescent="0.3">
      <c r="A4048" s="14">
        <v>1</v>
      </c>
      <c r="B4048" s="14">
        <v>0</v>
      </c>
      <c r="C4048" s="15" t="s">
        <v>16537</v>
      </c>
      <c r="D4048" s="15" t="s">
        <v>16538</v>
      </c>
      <c r="E4048" s="15">
        <v>45469</v>
      </c>
      <c r="F4048" s="15" t="s">
        <v>16539</v>
      </c>
      <c r="G4048" s="15">
        <v>45432</v>
      </c>
      <c r="H4048" s="15">
        <v>45616</v>
      </c>
      <c r="I4048" s="15" t="s">
        <v>16540</v>
      </c>
      <c r="J4048" s="15" t="s">
        <v>16541</v>
      </c>
      <c r="K4048" s="15" t="s">
        <v>45416</v>
      </c>
      <c r="L4048" s="15" t="s">
        <v>314</v>
      </c>
      <c r="M4048" s="15" t="s">
        <v>5866</v>
      </c>
      <c r="N4048" s="14">
        <v>2020</v>
      </c>
      <c r="O4048" s="15" t="s">
        <v>16542</v>
      </c>
      <c r="P4048" s="15" t="s">
        <v>106</v>
      </c>
      <c r="Q4048" s="15" t="s">
        <v>47019</v>
      </c>
      <c r="R4048" s="15" t="s">
        <v>16543</v>
      </c>
      <c r="S4048" s="15" t="s">
        <v>16544</v>
      </c>
      <c r="T4048" s="15" t="s">
        <v>1091</v>
      </c>
      <c r="U4048" s="15" t="s">
        <v>53</v>
      </c>
      <c r="V4048" s="15" t="s">
        <v>45457</v>
      </c>
      <c r="W4048" s="15" t="s">
        <v>850</v>
      </c>
      <c r="X4048" s="15" t="e">
        <f>_xlfn.XLOOKUP(_LOOKUP[[#This Row],[AdjusterMemberName]],_Adjuster[Adjuster Name],_Adjuster[Email],,0)</f>
        <v>#N/A</v>
      </c>
      <c r="Y4048" s="15" t="e">
        <f>_xlfn.XLOOKUP(_LOOKUP[[#This Row],[AdjusterMemberName]],_Adjuster[Adjuster Name],_Adjuster[Phone Number],,0)</f>
        <v>#N/A</v>
      </c>
      <c r="Z4048" s="15" t="s">
        <v>16545</v>
      </c>
      <c r="AA40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890 Serrana Ct, Pittsburg  CA 94565</v>
      </c>
      <c r="AB4048" s="15"/>
    </row>
    <row r="4049" spans="1:28" x14ac:dyDescent="0.3">
      <c r="A4049" s="14">
        <v>1</v>
      </c>
      <c r="B4049" s="14">
        <v>1</v>
      </c>
      <c r="C4049" s="15" t="s">
        <v>16580</v>
      </c>
      <c r="D4049" s="15" t="s">
        <v>16581</v>
      </c>
      <c r="E4049" s="15">
        <v>45469</v>
      </c>
      <c r="F4049" s="15" t="s">
        <v>16582</v>
      </c>
      <c r="G4049" s="15">
        <v>45338</v>
      </c>
      <c r="H4049" s="15">
        <v>45520</v>
      </c>
      <c r="I4049" s="15" t="s">
        <v>16583</v>
      </c>
      <c r="J4049" s="15" t="s">
        <v>16584</v>
      </c>
      <c r="K4049" s="15" t="s">
        <v>45950</v>
      </c>
      <c r="L4049" s="15" t="s">
        <v>91</v>
      </c>
      <c r="M4049" s="15" t="s">
        <v>1470</v>
      </c>
      <c r="N4049" s="14">
        <v>2004</v>
      </c>
      <c r="O4049" s="15" t="s">
        <v>16585</v>
      </c>
      <c r="P4049" s="15" t="s">
        <v>106</v>
      </c>
      <c r="Q4049" s="15" t="s">
        <v>47065</v>
      </c>
      <c r="R4049" s="15" t="s">
        <v>16586</v>
      </c>
      <c r="S4049" s="15" t="s">
        <v>16587</v>
      </c>
      <c r="T4049" s="15" t="s">
        <v>541</v>
      </c>
      <c r="U4049" s="15" t="s">
        <v>53</v>
      </c>
      <c r="V4049" s="15" t="s">
        <v>46638</v>
      </c>
      <c r="W4049" s="15" t="s">
        <v>3184</v>
      </c>
      <c r="X4049" s="15" t="str">
        <f>_xlfn.XLOOKUP(_LOOKUP[[#This Row],[AdjusterMemberName]],_Adjuster[Adjuster Name],_Adjuster[Email],,0)</f>
        <v>mQualls@knightcompany.com</v>
      </c>
      <c r="Y4049" s="15" t="str">
        <f>_xlfn.XLOOKUP(_LOOKUP[[#This Row],[AdjusterMemberName]],_Adjuster[Adjuster Name],_Adjuster[Phone Number],,0)</f>
        <v>424-559-5436</v>
      </c>
      <c r="Z4049" s="15" t="s">
        <v>16588</v>
      </c>
      <c r="AA40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4133 N Pershing Ave, Stockton  CA 95207</v>
      </c>
      <c r="AB4049" s="15"/>
    </row>
    <row r="4050" spans="1:28" x14ac:dyDescent="0.3">
      <c r="A4050" s="14">
        <v>1</v>
      </c>
      <c r="B4050" s="14">
        <v>1</v>
      </c>
      <c r="C4050" s="15" t="s">
        <v>10493</v>
      </c>
      <c r="D4050" s="15" t="s">
        <v>10493</v>
      </c>
      <c r="E4050" s="15">
        <v>45469</v>
      </c>
      <c r="F4050" s="15" t="s">
        <v>10494</v>
      </c>
      <c r="G4050" s="15">
        <v>45333</v>
      </c>
      <c r="H4050" s="15">
        <v>45515</v>
      </c>
      <c r="I4050" s="15" t="s">
        <v>16623</v>
      </c>
      <c r="J4050" s="15" t="s">
        <v>16624</v>
      </c>
      <c r="K4050" s="15" t="s">
        <v>45813</v>
      </c>
      <c r="L4050" s="15" t="s">
        <v>25</v>
      </c>
      <c r="M4050" s="15" t="s">
        <v>1905</v>
      </c>
      <c r="N4050" s="14">
        <v>2003</v>
      </c>
      <c r="O4050" s="15" t="s">
        <v>16625</v>
      </c>
      <c r="P4050" s="15" t="s">
        <v>106</v>
      </c>
      <c r="Q4050" s="15" t="s">
        <v>47065</v>
      </c>
      <c r="R4050" s="15" t="s">
        <v>10498</v>
      </c>
      <c r="S4050" s="15" t="s">
        <v>10499</v>
      </c>
      <c r="T4050" s="15" t="s">
        <v>3531</v>
      </c>
      <c r="U4050" s="15" t="s">
        <v>53</v>
      </c>
      <c r="V4050" s="15" t="s">
        <v>46055</v>
      </c>
      <c r="W4050" s="15" t="s">
        <v>367</v>
      </c>
      <c r="X4050" s="15" t="str">
        <f>_xlfn.XLOOKUP(_LOOKUP[[#This Row],[AdjusterMemberName]],_Adjuster[Adjuster Name],_Adjuster[Email],,0)</f>
        <v>dHernandez4@knightcompany.com</v>
      </c>
      <c r="Y4050" s="15" t="str">
        <f>_xlfn.XLOOKUP(_LOOKUP[[#This Row],[AdjusterMemberName]],_Adjuster[Adjuster Name],_Adjuster[Phone Number],,0)</f>
        <v>323-315-7819</v>
      </c>
      <c r="Z4050" s="15" t="s">
        <v>10500</v>
      </c>
      <c r="AA40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547 E 223Rd St Apt D, Carson  CA 90745</v>
      </c>
      <c r="AB4050" s="15"/>
    </row>
    <row r="4051" spans="1:28" x14ac:dyDescent="0.3">
      <c r="A4051" s="14">
        <v>1</v>
      </c>
      <c r="B4051" s="14">
        <v>1</v>
      </c>
      <c r="C4051" s="15" t="s">
        <v>16434</v>
      </c>
      <c r="D4051" s="15" t="s">
        <v>16434</v>
      </c>
      <c r="E4051" s="15">
        <v>45469</v>
      </c>
      <c r="F4051" s="15" t="s">
        <v>16435</v>
      </c>
      <c r="G4051" s="15">
        <v>45412</v>
      </c>
      <c r="H4051" s="15">
        <v>45595</v>
      </c>
      <c r="I4051" s="15" t="s">
        <v>16688</v>
      </c>
      <c r="J4051" s="15" t="s">
        <v>16689</v>
      </c>
      <c r="K4051" s="15" t="s">
        <v>45663</v>
      </c>
      <c r="L4051" s="15" t="s">
        <v>806</v>
      </c>
      <c r="M4051" s="15" t="s">
        <v>807</v>
      </c>
      <c r="N4051" s="14">
        <v>2017</v>
      </c>
      <c r="O4051" s="15" t="s">
        <v>16438</v>
      </c>
      <c r="P4051" s="15" t="s">
        <v>106</v>
      </c>
      <c r="Q4051" s="15" t="s">
        <v>47181</v>
      </c>
      <c r="R4051" s="15" t="s">
        <v>16439</v>
      </c>
      <c r="S4051" s="15" t="s">
        <v>16440</v>
      </c>
      <c r="T4051" s="15" t="s">
        <v>253</v>
      </c>
      <c r="U4051" s="15" t="s">
        <v>53</v>
      </c>
      <c r="V4051" s="15" t="s">
        <v>45487</v>
      </c>
      <c r="W4051" s="15" t="s">
        <v>1624</v>
      </c>
      <c r="X4051" s="15" t="e">
        <f>_xlfn.XLOOKUP(_LOOKUP[[#This Row],[AdjusterMemberName]],_Adjuster[Adjuster Name],_Adjuster[Email],,0)</f>
        <v>#N/A</v>
      </c>
      <c r="Y4051" s="15" t="e">
        <f>_xlfn.XLOOKUP(_LOOKUP[[#This Row],[AdjusterMemberName]],_Adjuster[Adjuster Name],_Adjuster[Phone Number],,0)</f>
        <v>#N/A</v>
      </c>
      <c r="Z4051" s="15" t="s">
        <v>16441</v>
      </c>
      <c r="AA40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3512 W 118Th Pl, Inglewood  CA 90303</v>
      </c>
      <c r="AB4051" s="15">
        <v>45536</v>
      </c>
    </row>
    <row r="4052" spans="1:28" x14ac:dyDescent="0.3">
      <c r="A4052" s="14">
        <v>1</v>
      </c>
      <c r="B4052" s="14">
        <v>1</v>
      </c>
      <c r="C4052" s="15" t="s">
        <v>16712</v>
      </c>
      <c r="D4052" s="15" t="s">
        <v>16713</v>
      </c>
      <c r="E4052" s="15">
        <v>45469</v>
      </c>
      <c r="F4052" s="15" t="s">
        <v>16714</v>
      </c>
      <c r="G4052" s="15">
        <v>45422</v>
      </c>
      <c r="H4052" s="15">
        <v>45606</v>
      </c>
      <c r="I4052" s="15" t="s">
        <v>16715</v>
      </c>
      <c r="J4052" s="15" t="s">
        <v>16716</v>
      </c>
      <c r="K4052" s="15" t="s">
        <v>45765</v>
      </c>
      <c r="L4052" s="15" t="s">
        <v>314</v>
      </c>
      <c r="M4052" s="15" t="s">
        <v>7214</v>
      </c>
      <c r="N4052" s="14">
        <v>2022</v>
      </c>
      <c r="O4052" s="15" t="s">
        <v>16717</v>
      </c>
      <c r="P4052" s="15" t="s">
        <v>106</v>
      </c>
      <c r="Q4052" s="15" t="s">
        <v>47019</v>
      </c>
      <c r="R4052" s="15" t="s">
        <v>16718</v>
      </c>
      <c r="S4052" s="15" t="s">
        <v>16719</v>
      </c>
      <c r="T4052" s="15" t="s">
        <v>385</v>
      </c>
      <c r="U4052" s="15" t="s">
        <v>53</v>
      </c>
      <c r="V4052" s="15" t="s">
        <v>46430</v>
      </c>
      <c r="W4052" s="15" t="s">
        <v>3307</v>
      </c>
      <c r="X4052" s="15" t="e">
        <f>_xlfn.XLOOKUP(_LOOKUP[[#This Row],[AdjusterMemberName]],_Adjuster[Adjuster Name],_Adjuster[Email],,0)</f>
        <v>#N/A</v>
      </c>
      <c r="Y4052" s="15" t="e">
        <f>_xlfn.XLOOKUP(_LOOKUP[[#This Row],[AdjusterMemberName]],_Adjuster[Adjuster Name],_Adjuster[Phone Number],,0)</f>
        <v>#N/A</v>
      </c>
      <c r="Z4052" s="15" t="s">
        <v>16720</v>
      </c>
      <c r="AA40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3839 Baldwin Ave Apt 102, El Monte  CA 91731</v>
      </c>
      <c r="AB4052" s="15"/>
    </row>
    <row r="4053" spans="1:28" x14ac:dyDescent="0.3">
      <c r="A4053" s="14">
        <v>1</v>
      </c>
      <c r="B4053" s="14">
        <v>1</v>
      </c>
      <c r="C4053" s="15" t="s">
        <v>16426</v>
      </c>
      <c r="D4053" s="15" t="s">
        <v>16426</v>
      </c>
      <c r="E4053" s="15">
        <v>45468</v>
      </c>
      <c r="F4053" s="15" t="s">
        <v>16427</v>
      </c>
      <c r="G4053" s="15">
        <v>45418</v>
      </c>
      <c r="H4053" s="15">
        <v>45602</v>
      </c>
      <c r="I4053" s="15" t="s">
        <v>16428</v>
      </c>
      <c r="J4053" s="15" t="s">
        <v>16429</v>
      </c>
      <c r="K4053" s="15" t="s">
        <v>45341</v>
      </c>
      <c r="L4053" s="15" t="s">
        <v>91</v>
      </c>
      <c r="M4053" s="15" t="s">
        <v>92</v>
      </c>
      <c r="N4053" s="14">
        <v>2015</v>
      </c>
      <c r="O4053" s="15" t="s">
        <v>16430</v>
      </c>
      <c r="P4053" s="15" t="s">
        <v>106</v>
      </c>
      <c r="Q4053" s="15" t="s">
        <v>47168</v>
      </c>
      <c r="R4053" s="15" t="s">
        <v>16431</v>
      </c>
      <c r="S4053" s="15" t="s">
        <v>16432</v>
      </c>
      <c r="T4053" s="15" t="s">
        <v>2543</v>
      </c>
      <c r="U4053" s="15" t="s">
        <v>53</v>
      </c>
      <c r="V4053" s="15" t="s">
        <v>45387</v>
      </c>
      <c r="W4053" s="15" t="s">
        <v>3307</v>
      </c>
      <c r="X4053" s="15" t="e">
        <f>_xlfn.XLOOKUP(_LOOKUP[[#This Row],[AdjusterMemberName]],_Adjuster[Adjuster Name],_Adjuster[Email],,0)</f>
        <v>#N/A</v>
      </c>
      <c r="Y4053" s="15" t="e">
        <f>_xlfn.XLOOKUP(_LOOKUP[[#This Row],[AdjusterMemberName]],_Adjuster[Adjuster Name],_Adjuster[Phone Number],,0)</f>
        <v>#N/A</v>
      </c>
      <c r="Z4053" s="15" t="s">
        <v>16433</v>
      </c>
      <c r="AA40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443 S Mayfair Ave, Daly City  CA 94015</v>
      </c>
      <c r="AB4053" s="15"/>
    </row>
    <row r="4054" spans="1:28" x14ac:dyDescent="0.3">
      <c r="A4054" s="14">
        <v>1</v>
      </c>
      <c r="B4054" s="14">
        <v>1</v>
      </c>
      <c r="C4054" s="15" t="s">
        <v>8235</v>
      </c>
      <c r="D4054" s="15" t="s">
        <v>8235</v>
      </c>
      <c r="E4054" s="15">
        <v>45468</v>
      </c>
      <c r="F4054" s="15" t="s">
        <v>16462</v>
      </c>
      <c r="G4054" s="15">
        <v>45379</v>
      </c>
      <c r="H4054" s="15">
        <v>45563</v>
      </c>
      <c r="I4054" s="15" t="s">
        <v>16463</v>
      </c>
      <c r="J4054" s="15" t="s">
        <v>16464</v>
      </c>
      <c r="K4054" s="15" t="s">
        <v>45388</v>
      </c>
      <c r="L4054" s="15" t="s">
        <v>181</v>
      </c>
      <c r="M4054" s="15" t="s">
        <v>3677</v>
      </c>
      <c r="N4054" s="14">
        <v>2019</v>
      </c>
      <c r="O4054" s="15" t="s">
        <v>8239</v>
      </c>
      <c r="P4054" s="15" t="s">
        <v>106</v>
      </c>
      <c r="Q4054" s="15" t="s">
        <v>47095</v>
      </c>
      <c r="R4054" s="15" t="s">
        <v>8240</v>
      </c>
      <c r="S4054" s="15" t="s">
        <v>16465</v>
      </c>
      <c r="T4054" s="15" t="s">
        <v>530</v>
      </c>
      <c r="U4054" s="15" t="s">
        <v>53</v>
      </c>
      <c r="V4054" s="15" t="s">
        <v>45462</v>
      </c>
      <c r="W4054" s="15" t="s">
        <v>1624</v>
      </c>
      <c r="X4054" s="15" t="e">
        <f>_xlfn.XLOOKUP(_LOOKUP[[#This Row],[AdjusterMemberName]],_Adjuster[Adjuster Name],_Adjuster[Email],,0)</f>
        <v>#N/A</v>
      </c>
      <c r="Y4054" s="15" t="e">
        <f>_xlfn.XLOOKUP(_LOOKUP[[#This Row],[AdjusterMemberName]],_Adjuster[Adjuster Name],_Adjuster[Phone Number],,0)</f>
        <v>#N/A</v>
      </c>
      <c r="Z4054" s="15" t="s">
        <v>16466</v>
      </c>
      <c r="AA40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14393 Pioneer Rd , Victorville  CA 92394</v>
      </c>
      <c r="AB4054" s="15"/>
    </row>
    <row r="4055" spans="1:28" x14ac:dyDescent="0.3">
      <c r="A4055" s="14">
        <v>1</v>
      </c>
      <c r="B4055" s="14">
        <v>1</v>
      </c>
      <c r="C4055" s="15" t="s">
        <v>16511</v>
      </c>
      <c r="D4055" s="15" t="s">
        <v>16511</v>
      </c>
      <c r="E4055" s="15">
        <v>45468</v>
      </c>
      <c r="F4055" s="15" t="s">
        <v>16512</v>
      </c>
      <c r="G4055" s="15">
        <v>45324</v>
      </c>
      <c r="H4055" s="15">
        <v>45506</v>
      </c>
      <c r="I4055" s="15" t="s">
        <v>16513</v>
      </c>
      <c r="J4055" s="15" t="s">
        <v>16514</v>
      </c>
      <c r="K4055" s="15" t="s">
        <v>45635</v>
      </c>
      <c r="L4055" s="15" t="s">
        <v>128</v>
      </c>
      <c r="M4055" s="15" t="s">
        <v>129</v>
      </c>
      <c r="N4055" s="14">
        <v>2016</v>
      </c>
      <c r="O4055" s="15" t="s">
        <v>16515</v>
      </c>
      <c r="P4055" s="15" t="s">
        <v>106</v>
      </c>
      <c r="Q4055" s="15" t="s">
        <v>47019</v>
      </c>
      <c r="R4055" s="15" t="s">
        <v>16516</v>
      </c>
      <c r="S4055" s="15" t="s">
        <v>16517</v>
      </c>
      <c r="T4055" s="15" t="s">
        <v>2581</v>
      </c>
      <c r="U4055" s="15" t="s">
        <v>53</v>
      </c>
      <c r="V4055" s="15" t="s">
        <v>45793</v>
      </c>
      <c r="W4055" s="15" t="s">
        <v>3307</v>
      </c>
      <c r="X4055" s="15" t="e">
        <f>_xlfn.XLOOKUP(_LOOKUP[[#This Row],[AdjusterMemberName]],_Adjuster[Adjuster Name],_Adjuster[Email],,0)</f>
        <v>#N/A</v>
      </c>
      <c r="Y4055" s="15" t="e">
        <f>_xlfn.XLOOKUP(_LOOKUP[[#This Row],[AdjusterMemberName]],_Adjuster[Adjuster Name],_Adjuster[Phone Number],,0)</f>
        <v>#N/A</v>
      </c>
      <c r="Z4055" s="15" t="s">
        <v>16518</v>
      </c>
      <c r="AA40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6572 San Benito Ave, Rancho Cucamonga  CA 91701</v>
      </c>
      <c r="AB4055" s="15"/>
    </row>
    <row r="4056" spans="1:28" x14ac:dyDescent="0.3">
      <c r="A4056" s="14">
        <v>1</v>
      </c>
      <c r="B4056" s="14">
        <v>1</v>
      </c>
      <c r="C4056" s="15" t="s">
        <v>16563</v>
      </c>
      <c r="D4056" s="15" t="s">
        <v>16563</v>
      </c>
      <c r="E4056" s="15">
        <v>45468</v>
      </c>
      <c r="F4056" s="15" t="s">
        <v>16564</v>
      </c>
      <c r="G4056" s="15">
        <v>45455</v>
      </c>
      <c r="H4056" s="15">
        <v>45638</v>
      </c>
      <c r="I4056" s="15" t="s">
        <v>16565</v>
      </c>
      <c r="J4056" s="15" t="s">
        <v>16566</v>
      </c>
      <c r="K4056" s="15" t="s">
        <v>45590</v>
      </c>
      <c r="L4056" s="15" t="s">
        <v>103</v>
      </c>
      <c r="M4056" s="15" t="s">
        <v>16567</v>
      </c>
      <c r="N4056" s="14">
        <v>2023</v>
      </c>
      <c r="O4056" s="15" t="s">
        <v>16568</v>
      </c>
      <c r="P4056" s="15" t="s">
        <v>106</v>
      </c>
      <c r="Q4056" s="15" t="s">
        <v>47006</v>
      </c>
      <c r="R4056" s="15" t="s">
        <v>16569</v>
      </c>
      <c r="S4056" s="15" t="s">
        <v>16570</v>
      </c>
      <c r="T4056" s="15" t="s">
        <v>503</v>
      </c>
      <c r="U4056" s="15" t="s">
        <v>53</v>
      </c>
      <c r="V4056" s="15" t="s">
        <v>46642</v>
      </c>
      <c r="W4056" s="15" t="s">
        <v>1889</v>
      </c>
      <c r="X4056" s="15" t="e">
        <f>_xlfn.XLOOKUP(_LOOKUP[[#This Row],[AdjusterMemberName]],_Adjuster[Adjuster Name],_Adjuster[Email],,0)</f>
        <v>#N/A</v>
      </c>
      <c r="Y4056" s="15" t="e">
        <f>_xlfn.XLOOKUP(_LOOKUP[[#This Row],[AdjusterMemberName]],_Adjuster[Adjuster Name],_Adjuster[Phone Number],,0)</f>
        <v>#N/A</v>
      </c>
      <c r="Z4056" s="15" t="s">
        <v>16571</v>
      </c>
      <c r="AA40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7508 Versailles Way, Sacramento  CA 95842</v>
      </c>
      <c r="AB4056" s="15">
        <v>45499</v>
      </c>
    </row>
    <row r="4057" spans="1:28" x14ac:dyDescent="0.3">
      <c r="A4057" s="14">
        <v>1</v>
      </c>
      <c r="B4057" s="14">
        <v>1</v>
      </c>
      <c r="C4057" s="15" t="s">
        <v>16647</v>
      </c>
      <c r="D4057" s="15" t="s">
        <v>16647</v>
      </c>
      <c r="E4057" s="15">
        <v>45468</v>
      </c>
      <c r="F4057" s="15" t="s">
        <v>16648</v>
      </c>
      <c r="G4057" s="15">
        <v>45409</v>
      </c>
      <c r="H4057" s="15">
        <v>45592</v>
      </c>
      <c r="I4057" s="15" t="s">
        <v>16649</v>
      </c>
      <c r="J4057" s="15" t="s">
        <v>16650</v>
      </c>
      <c r="K4057" s="15" t="s">
        <v>45611</v>
      </c>
      <c r="L4057" s="15" t="s">
        <v>103</v>
      </c>
      <c r="M4057" s="15" t="s">
        <v>890</v>
      </c>
      <c r="N4057" s="14">
        <v>2020</v>
      </c>
      <c r="O4057" s="15" t="s">
        <v>16651</v>
      </c>
      <c r="P4057" s="15" t="s">
        <v>106</v>
      </c>
      <c r="Q4057" s="15" t="s">
        <v>47019</v>
      </c>
      <c r="R4057" s="15" t="s">
        <v>10748</v>
      </c>
      <c r="S4057" s="15" t="s">
        <v>16652</v>
      </c>
      <c r="T4057" s="15" t="s">
        <v>96</v>
      </c>
      <c r="U4057" s="15" t="s">
        <v>53</v>
      </c>
      <c r="V4057" s="15" t="s">
        <v>45731</v>
      </c>
      <c r="W4057" s="15" t="s">
        <v>3307</v>
      </c>
      <c r="X4057" s="15" t="e">
        <f>_xlfn.XLOOKUP(_LOOKUP[[#This Row],[AdjusterMemberName]],_Adjuster[Adjuster Name],_Adjuster[Email],,0)</f>
        <v>#N/A</v>
      </c>
      <c r="Y4057" s="15" t="e">
        <f>_xlfn.XLOOKUP(_LOOKUP[[#This Row],[AdjusterMemberName]],_Adjuster[Adjuster Name],_Adjuster[Phone Number],,0)</f>
        <v>#N/A</v>
      </c>
      <c r="Z4057" s="15" t="s">
        <v>16653</v>
      </c>
      <c r="AA40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12733 Penske St, Moreno Valley  CA 92553</v>
      </c>
      <c r="AB4057" s="15">
        <v>45521</v>
      </c>
    </row>
    <row r="4058" spans="1:28" x14ac:dyDescent="0.3">
      <c r="A4058" s="14">
        <v>1</v>
      </c>
      <c r="B4058" s="14">
        <v>1</v>
      </c>
      <c r="C4058" s="15" t="s">
        <v>11139</v>
      </c>
      <c r="D4058" s="15" t="s">
        <v>11139</v>
      </c>
      <c r="E4058" s="15">
        <v>45468</v>
      </c>
      <c r="F4058" s="15" t="s">
        <v>17021</v>
      </c>
      <c r="G4058" s="15">
        <v>45379</v>
      </c>
      <c r="H4058" s="15">
        <v>45563</v>
      </c>
      <c r="I4058" s="15" t="s">
        <v>17022</v>
      </c>
      <c r="J4058" s="15" t="s">
        <v>17023</v>
      </c>
      <c r="K4058" s="15" t="s">
        <v>45386</v>
      </c>
      <c r="L4058" s="15" t="s">
        <v>128</v>
      </c>
      <c r="M4058" s="15" t="s">
        <v>170</v>
      </c>
      <c r="N4058" s="14">
        <v>2015</v>
      </c>
      <c r="O4058" s="15" t="s">
        <v>11143</v>
      </c>
      <c r="P4058" s="15" t="s">
        <v>106</v>
      </c>
      <c r="Q4058" s="15" t="s">
        <v>47095</v>
      </c>
      <c r="R4058" s="15" t="s">
        <v>11144</v>
      </c>
      <c r="S4058" s="15" t="s">
        <v>11145</v>
      </c>
      <c r="T4058" s="15" t="s">
        <v>11146</v>
      </c>
      <c r="U4058" s="15" t="s">
        <v>53</v>
      </c>
      <c r="V4058" s="15" t="s">
        <v>45466</v>
      </c>
      <c r="W4058" s="15" t="s">
        <v>264</v>
      </c>
      <c r="X4058" s="15" t="str">
        <f>_xlfn.XLOOKUP(_LOOKUP[[#This Row],[AdjusterMemberName]],_Adjuster[Adjuster Name],_Adjuster[Email],,0)</f>
        <v>sBonnevie@knightcompany.com</v>
      </c>
      <c r="Y4058" s="15" t="str">
        <f>_xlfn.XLOOKUP(_LOOKUP[[#This Row],[AdjusterMemberName]],_Adjuster[Adjuster Name],_Adjuster[Phone Number],,0)</f>
        <v>323-692-4064</v>
      </c>
      <c r="Z4058" s="15" t="s">
        <v>11147</v>
      </c>
      <c r="AA40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10349 54Th St, Mira Loma  CA 91752</v>
      </c>
      <c r="AB4058" s="15"/>
    </row>
    <row r="4059" spans="1:28" x14ac:dyDescent="0.3">
      <c r="A4059" s="14">
        <v>1</v>
      </c>
      <c r="B4059" s="14">
        <v>1</v>
      </c>
      <c r="C4059" s="15" t="s">
        <v>16377</v>
      </c>
      <c r="D4059" s="15" t="s">
        <v>16377</v>
      </c>
      <c r="E4059" s="15">
        <v>45467</v>
      </c>
      <c r="F4059" s="15" t="s">
        <v>16378</v>
      </c>
      <c r="G4059" s="15">
        <v>45452</v>
      </c>
      <c r="H4059" s="15">
        <v>45635</v>
      </c>
      <c r="I4059" s="15" t="s">
        <v>16379</v>
      </c>
      <c r="J4059" s="15" t="s">
        <v>16380</v>
      </c>
      <c r="K4059" s="15" t="s">
        <v>45621</v>
      </c>
      <c r="L4059" s="15" t="s">
        <v>314</v>
      </c>
      <c r="M4059" s="15" t="s">
        <v>978</v>
      </c>
      <c r="N4059" s="14">
        <v>2020</v>
      </c>
      <c r="O4059" s="15" t="s">
        <v>16381</v>
      </c>
      <c r="P4059" s="15" t="s">
        <v>106</v>
      </c>
      <c r="Q4059" s="15" t="s">
        <v>47079</v>
      </c>
      <c r="R4059" s="15" t="s">
        <v>16382</v>
      </c>
      <c r="S4059" s="15" t="s">
        <v>16383</v>
      </c>
      <c r="T4059" s="15" t="s">
        <v>10750</v>
      </c>
      <c r="U4059" s="15" t="s">
        <v>53</v>
      </c>
      <c r="V4059" s="15" t="s">
        <v>45563</v>
      </c>
      <c r="W4059" s="15" t="s">
        <v>1889</v>
      </c>
      <c r="X4059" s="15" t="e">
        <f>_xlfn.XLOOKUP(_LOOKUP[[#This Row],[AdjusterMemberName]],_Adjuster[Adjuster Name],_Adjuster[Email],,0)</f>
        <v>#N/A</v>
      </c>
      <c r="Y4059" s="15" t="e">
        <f>_xlfn.XLOOKUP(_LOOKUP[[#This Row],[AdjusterMemberName]],_Adjuster[Adjuster Name],_Adjuster[Phone Number],,0)</f>
        <v>#N/A</v>
      </c>
      <c r="Z4059" s="15" t="s">
        <v>16384</v>
      </c>
      <c r="AA40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8232 2Nd St Apt 7, Paramount  CA 90723</v>
      </c>
      <c r="AB4059" s="15"/>
    </row>
    <row r="4060" spans="1:28" x14ac:dyDescent="0.3">
      <c r="A4060" s="14">
        <v>1</v>
      </c>
      <c r="B4060" s="14">
        <v>1</v>
      </c>
      <c r="C4060" s="15" t="s">
        <v>16400</v>
      </c>
      <c r="D4060" s="15" t="s">
        <v>16400</v>
      </c>
      <c r="E4060" s="15">
        <v>45467</v>
      </c>
      <c r="F4060" s="15" t="s">
        <v>16401</v>
      </c>
      <c r="G4060" s="15">
        <v>45294</v>
      </c>
      <c r="H4060" s="15">
        <v>45476</v>
      </c>
      <c r="I4060" s="15" t="s">
        <v>16402</v>
      </c>
      <c r="J4060" s="15" t="s">
        <v>16403</v>
      </c>
      <c r="K4060" s="15" t="s">
        <v>45749</v>
      </c>
      <c r="L4060" s="15" t="s">
        <v>128</v>
      </c>
      <c r="M4060" s="15" t="s">
        <v>129</v>
      </c>
      <c r="N4060" s="14">
        <v>2022</v>
      </c>
      <c r="O4060" s="15" t="s">
        <v>16404</v>
      </c>
      <c r="P4060" s="15" t="s">
        <v>106</v>
      </c>
      <c r="Q4060" s="15" t="s">
        <v>47079</v>
      </c>
      <c r="R4060" s="15" t="s">
        <v>16405</v>
      </c>
      <c r="S4060" s="15" t="s">
        <v>16406</v>
      </c>
      <c r="T4060" s="15" t="s">
        <v>174</v>
      </c>
      <c r="U4060" s="15" t="s">
        <v>53</v>
      </c>
      <c r="V4060" s="15" t="s">
        <v>45694</v>
      </c>
      <c r="W4060" s="15" t="s">
        <v>3184</v>
      </c>
      <c r="X4060" s="15" t="str">
        <f>_xlfn.XLOOKUP(_LOOKUP[[#This Row],[AdjusterMemberName]],_Adjuster[Adjuster Name],_Adjuster[Email],,0)</f>
        <v>mQualls@knightcompany.com</v>
      </c>
      <c r="Y4060" s="15" t="str">
        <f>_xlfn.XLOOKUP(_LOOKUP[[#This Row],[AdjusterMemberName]],_Adjuster[Adjuster Name],_Adjuster[Phone Number],,0)</f>
        <v>424-559-5436</v>
      </c>
      <c r="Z4060" s="15" t="s">
        <v>16407</v>
      </c>
      <c r="AA40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1124 1/2 E 70Th St , Los Angeles  CA 90001</v>
      </c>
      <c r="AB4060" s="15"/>
    </row>
    <row r="4061" spans="1:28" x14ac:dyDescent="0.3">
      <c r="A4061" s="14">
        <v>1</v>
      </c>
      <c r="B4061" s="14">
        <v>1</v>
      </c>
      <c r="C4061" s="15" t="s">
        <v>16434</v>
      </c>
      <c r="D4061" s="15" t="s">
        <v>16434</v>
      </c>
      <c r="E4061" s="15">
        <v>45467</v>
      </c>
      <c r="F4061" s="15" t="s">
        <v>16435</v>
      </c>
      <c r="G4061" s="15">
        <v>45412</v>
      </c>
      <c r="H4061" s="15">
        <v>45595</v>
      </c>
      <c r="I4061" s="15" t="s">
        <v>16436</v>
      </c>
      <c r="J4061" s="15" t="s">
        <v>16437</v>
      </c>
      <c r="K4061" s="15" t="s">
        <v>45509</v>
      </c>
      <c r="L4061" s="15" t="s">
        <v>806</v>
      </c>
      <c r="M4061" s="15" t="s">
        <v>807</v>
      </c>
      <c r="N4061" s="14">
        <v>2017</v>
      </c>
      <c r="O4061" s="15" t="s">
        <v>16438</v>
      </c>
      <c r="P4061" s="15" t="s">
        <v>106</v>
      </c>
      <c r="Q4061" s="15" t="s">
        <v>47181</v>
      </c>
      <c r="R4061" s="15" t="s">
        <v>16439</v>
      </c>
      <c r="S4061" s="15" t="s">
        <v>16440</v>
      </c>
      <c r="T4061" s="15" t="s">
        <v>253</v>
      </c>
      <c r="U4061" s="15" t="s">
        <v>53</v>
      </c>
      <c r="V4061" s="15" t="s">
        <v>45487</v>
      </c>
      <c r="W4061" s="15" t="s">
        <v>1624</v>
      </c>
      <c r="X4061" s="15" t="e">
        <f>_xlfn.XLOOKUP(_LOOKUP[[#This Row],[AdjusterMemberName]],_Adjuster[Adjuster Name],_Adjuster[Email],,0)</f>
        <v>#N/A</v>
      </c>
      <c r="Y4061" s="15" t="e">
        <f>_xlfn.XLOOKUP(_LOOKUP[[#This Row],[AdjusterMemberName]],_Adjuster[Adjuster Name],_Adjuster[Phone Number],,0)</f>
        <v>#N/A</v>
      </c>
      <c r="Z4061" s="15" t="s">
        <v>16441</v>
      </c>
      <c r="AA40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3512 W 118Th Pl, Inglewood  CA 90303</v>
      </c>
      <c r="AB4061" s="15">
        <v>45536</v>
      </c>
    </row>
    <row r="4062" spans="1:28" x14ac:dyDescent="0.3">
      <c r="A4062" s="14">
        <v>1</v>
      </c>
      <c r="B4062" s="14">
        <v>1</v>
      </c>
      <c r="C4062" s="15" t="s">
        <v>16478</v>
      </c>
      <c r="D4062" s="15" t="s">
        <v>16478</v>
      </c>
      <c r="E4062" s="15">
        <v>45467</v>
      </c>
      <c r="F4062" s="15" t="s">
        <v>16479</v>
      </c>
      <c r="G4062" s="15">
        <v>45335</v>
      </c>
      <c r="H4062" s="15">
        <v>45517</v>
      </c>
      <c r="I4062" s="15" t="s">
        <v>16480</v>
      </c>
      <c r="J4062" s="15" t="s">
        <v>16481</v>
      </c>
      <c r="K4062" s="15" t="s">
        <v>45554</v>
      </c>
      <c r="L4062" s="15" t="s">
        <v>103</v>
      </c>
      <c r="M4062" s="15" t="s">
        <v>304</v>
      </c>
      <c r="N4062" s="14">
        <v>2013</v>
      </c>
      <c r="O4062" s="15" t="s">
        <v>16482</v>
      </c>
      <c r="P4062" s="15" t="s">
        <v>106</v>
      </c>
      <c r="Q4062" s="15" t="s">
        <v>47019</v>
      </c>
      <c r="R4062" s="15" t="s">
        <v>11313</v>
      </c>
      <c r="S4062" s="15" t="s">
        <v>16483</v>
      </c>
      <c r="T4062" s="15" t="s">
        <v>2431</v>
      </c>
      <c r="U4062" s="15" t="s">
        <v>53</v>
      </c>
      <c r="V4062" s="15" t="s">
        <v>45727</v>
      </c>
      <c r="W4062" s="15" t="s">
        <v>3184</v>
      </c>
      <c r="X4062" s="15" t="str">
        <f>_xlfn.XLOOKUP(_LOOKUP[[#This Row],[AdjusterMemberName]],_Adjuster[Adjuster Name],_Adjuster[Email],,0)</f>
        <v>mQualls@knightcompany.com</v>
      </c>
      <c r="Y4062" s="15" t="str">
        <f>_xlfn.XLOOKUP(_LOOKUP[[#This Row],[AdjusterMemberName]],_Adjuster[Adjuster Name],_Adjuster[Phone Number],,0)</f>
        <v>424-559-5436</v>
      </c>
      <c r="Z4062" s="15" t="s">
        <v>16484</v>
      </c>
      <c r="AA40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421 E Monterey Ave, Pomona  CA 91767</v>
      </c>
      <c r="AB4062" s="15"/>
    </row>
    <row r="4063" spans="1:28" x14ac:dyDescent="0.3">
      <c r="A4063" s="14">
        <v>1</v>
      </c>
      <c r="B4063" s="14">
        <v>1</v>
      </c>
      <c r="C4063" s="15" t="s">
        <v>9858</v>
      </c>
      <c r="D4063" s="15" t="s">
        <v>16262</v>
      </c>
      <c r="E4063" s="15">
        <v>45466</v>
      </c>
      <c r="F4063" s="15" t="s">
        <v>9859</v>
      </c>
      <c r="G4063" s="15">
        <v>45298</v>
      </c>
      <c r="H4063" s="15">
        <v>45480</v>
      </c>
      <c r="I4063" s="15" t="s">
        <v>16263</v>
      </c>
      <c r="J4063" s="15" t="s">
        <v>13411</v>
      </c>
      <c r="K4063" s="15" t="s">
        <v>45341</v>
      </c>
      <c r="L4063" s="15" t="s">
        <v>25</v>
      </c>
      <c r="M4063" s="15" t="s">
        <v>79</v>
      </c>
      <c r="N4063" s="14">
        <v>2007</v>
      </c>
      <c r="O4063" s="15" t="s">
        <v>16264</v>
      </c>
      <c r="P4063" s="15" t="s">
        <v>106</v>
      </c>
      <c r="Q4063" s="15" t="s">
        <v>47095</v>
      </c>
      <c r="R4063" s="15" t="s">
        <v>9864</v>
      </c>
      <c r="S4063" s="15" t="s">
        <v>9865</v>
      </c>
      <c r="T4063" s="15" t="s">
        <v>144</v>
      </c>
      <c r="U4063" s="15" t="s">
        <v>53</v>
      </c>
      <c r="V4063" s="15" t="s">
        <v>45683</v>
      </c>
      <c r="W4063" s="15" t="s">
        <v>3307</v>
      </c>
      <c r="X4063" s="15" t="e">
        <f>_xlfn.XLOOKUP(_LOOKUP[[#This Row],[AdjusterMemberName]],_Adjuster[Adjuster Name],_Adjuster[Email],,0)</f>
        <v>#N/A</v>
      </c>
      <c r="Y4063" s="15" t="e">
        <f>_xlfn.XLOOKUP(_LOOKUP[[#This Row],[AdjusterMemberName]],_Adjuster[Adjuster Name],_Adjuster[Phone Number],,0)</f>
        <v>#N/A</v>
      </c>
      <c r="Z4063" s="15" t="s">
        <v>9866</v>
      </c>
      <c r="AA40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 S 19Th St Apt 8, San Jose  CA 95116</v>
      </c>
      <c r="AB4063" s="15"/>
    </row>
    <row r="4064" spans="1:28" x14ac:dyDescent="0.3">
      <c r="A4064" s="14">
        <v>1</v>
      </c>
      <c r="B4064" s="14">
        <v>1</v>
      </c>
      <c r="C4064" s="15" t="s">
        <v>16265</v>
      </c>
      <c r="D4064" s="15" t="s">
        <v>16265</v>
      </c>
      <c r="E4064" s="15">
        <v>45466</v>
      </c>
      <c r="F4064" s="15" t="s">
        <v>16266</v>
      </c>
      <c r="G4064" s="15">
        <v>45457</v>
      </c>
      <c r="H4064" s="15">
        <v>45640</v>
      </c>
      <c r="I4064" s="15" t="s">
        <v>16267</v>
      </c>
      <c r="J4064" s="15" t="s">
        <v>16268</v>
      </c>
      <c r="K4064" s="15" t="s">
        <v>45704</v>
      </c>
      <c r="L4064" s="15" t="s">
        <v>103</v>
      </c>
      <c r="M4064" s="15" t="s">
        <v>1336</v>
      </c>
      <c r="N4064" s="14">
        <v>2010</v>
      </c>
      <c r="O4064" s="15" t="s">
        <v>16269</v>
      </c>
      <c r="P4064" s="15" t="s">
        <v>1273</v>
      </c>
      <c r="Q4064" s="15" t="s">
        <v>47125</v>
      </c>
      <c r="R4064" s="15" t="s">
        <v>16270</v>
      </c>
      <c r="S4064" s="15" t="s">
        <v>16271</v>
      </c>
      <c r="T4064" s="15" t="s">
        <v>2543</v>
      </c>
      <c r="U4064" s="15" t="s">
        <v>53</v>
      </c>
      <c r="V4064" s="15" t="s">
        <v>45387</v>
      </c>
      <c r="W4064" s="15" t="s">
        <v>3184</v>
      </c>
      <c r="X4064" s="15" t="str">
        <f>_xlfn.XLOOKUP(_LOOKUP[[#This Row],[AdjusterMemberName]],_Adjuster[Adjuster Name],_Adjuster[Email],,0)</f>
        <v>mQualls@knightcompany.com</v>
      </c>
      <c r="Y4064" s="15" t="str">
        <f>_xlfn.XLOOKUP(_LOOKUP[[#This Row],[AdjusterMemberName]],_Adjuster[Adjuster Name],_Adjuster[Phone Number],,0)</f>
        <v>424-559-5436</v>
      </c>
      <c r="Z4064" s="15" t="s">
        <v>16272</v>
      </c>
      <c r="AA40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 Poncetta Dr #322, Daly City  CA 94015</v>
      </c>
      <c r="AB4064" s="15"/>
    </row>
    <row r="4065" spans="1:28" x14ac:dyDescent="0.3">
      <c r="A4065" s="14">
        <v>1</v>
      </c>
      <c r="B4065" s="14">
        <v>1</v>
      </c>
      <c r="C4065" s="15" t="s">
        <v>16314</v>
      </c>
      <c r="D4065" s="15" t="s">
        <v>16314</v>
      </c>
      <c r="E4065" s="15">
        <v>45466</v>
      </c>
      <c r="F4065" s="15" t="s">
        <v>16315</v>
      </c>
      <c r="G4065" s="15">
        <v>45412</v>
      </c>
      <c r="H4065" s="15">
        <v>45595</v>
      </c>
      <c r="I4065" s="15" t="s">
        <v>16316</v>
      </c>
      <c r="J4065" s="15" t="s">
        <v>16317</v>
      </c>
      <c r="K4065" s="15" t="s">
        <v>45330</v>
      </c>
      <c r="L4065" s="15" t="s">
        <v>103</v>
      </c>
      <c r="M4065" s="15" t="s">
        <v>304</v>
      </c>
      <c r="N4065" s="14">
        <v>2007</v>
      </c>
      <c r="O4065" s="15" t="s">
        <v>16318</v>
      </c>
      <c r="P4065" s="15" t="s">
        <v>106</v>
      </c>
      <c r="Q4065" s="15" t="s">
        <v>47065</v>
      </c>
      <c r="R4065" s="15" t="s">
        <v>16319</v>
      </c>
      <c r="S4065" s="15" t="s">
        <v>16320</v>
      </c>
      <c r="T4065" s="15" t="s">
        <v>144</v>
      </c>
      <c r="U4065" s="15" t="s">
        <v>53</v>
      </c>
      <c r="V4065" s="15" t="s">
        <v>45344</v>
      </c>
      <c r="W4065" s="15" t="s">
        <v>3307</v>
      </c>
      <c r="X4065" s="15" t="e">
        <f>_xlfn.XLOOKUP(_LOOKUP[[#This Row],[AdjusterMemberName]],_Adjuster[Adjuster Name],_Adjuster[Email],,0)</f>
        <v>#N/A</v>
      </c>
      <c r="Y4065" s="15" t="e">
        <f>_xlfn.XLOOKUP(_LOOKUP[[#This Row],[AdjusterMemberName]],_Adjuster[Adjuster Name],_Adjuster[Phone Number],,0)</f>
        <v>#N/A</v>
      </c>
      <c r="Z4065" s="15" t="s">
        <v>16321</v>
      </c>
      <c r="AA40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1350 Mcginness Ave, San Jose  CA 95127</v>
      </c>
      <c r="AB4065" s="15"/>
    </row>
    <row r="4066" spans="1:28" x14ac:dyDescent="0.3">
      <c r="A4066" s="14">
        <v>1</v>
      </c>
      <c r="B4066" s="14">
        <v>1</v>
      </c>
      <c r="C4066" s="15" t="s">
        <v>16347</v>
      </c>
      <c r="D4066" s="15" t="s">
        <v>16348</v>
      </c>
      <c r="E4066" s="15">
        <v>45466</v>
      </c>
      <c r="F4066" s="15" t="s">
        <v>16349</v>
      </c>
      <c r="G4066" s="15">
        <v>45427</v>
      </c>
      <c r="H4066" s="15">
        <v>45611</v>
      </c>
      <c r="I4066" s="15" t="s">
        <v>16350</v>
      </c>
      <c r="J4066" s="15" t="s">
        <v>16351</v>
      </c>
      <c r="K4066" s="15" t="s">
        <v>45663</v>
      </c>
      <c r="L4066" s="15" t="s">
        <v>91</v>
      </c>
      <c r="M4066" s="15" t="s">
        <v>1701</v>
      </c>
      <c r="N4066" s="14">
        <v>2013</v>
      </c>
      <c r="O4066" s="15" t="s">
        <v>16352</v>
      </c>
      <c r="P4066" s="15" t="s">
        <v>106</v>
      </c>
      <c r="Q4066" s="15" t="s">
        <v>47065</v>
      </c>
      <c r="R4066" s="15" t="s">
        <v>16353</v>
      </c>
      <c r="S4066" s="15" t="s">
        <v>16354</v>
      </c>
      <c r="T4066" s="15" t="s">
        <v>1330</v>
      </c>
      <c r="U4066" s="15" t="s">
        <v>53</v>
      </c>
      <c r="V4066" s="15" t="s">
        <v>45669</v>
      </c>
      <c r="W4066" s="15" t="s">
        <v>850</v>
      </c>
      <c r="X4066" s="15" t="e">
        <f>_xlfn.XLOOKUP(_LOOKUP[[#This Row],[AdjusterMemberName]],_Adjuster[Adjuster Name],_Adjuster[Email],,0)</f>
        <v>#N/A</v>
      </c>
      <c r="Y4066" s="15" t="e">
        <f>_xlfn.XLOOKUP(_LOOKUP[[#This Row],[AdjusterMemberName]],_Adjuster[Adjuster Name],_Adjuster[Phone Number],,0)</f>
        <v>#N/A</v>
      </c>
      <c r="Z4066" s="15" t="s">
        <v>16355</v>
      </c>
      <c r="AA40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8338 Woodley Pl Unit 30, North Hills  CA 91343</v>
      </c>
      <c r="AB4066" s="15"/>
    </row>
    <row r="4067" spans="1:28" x14ac:dyDescent="0.3">
      <c r="A4067" s="14">
        <v>1</v>
      </c>
      <c r="B4067" s="14">
        <v>1</v>
      </c>
      <c r="C4067" s="15" t="s">
        <v>16385</v>
      </c>
      <c r="D4067" s="15" t="s">
        <v>16386</v>
      </c>
      <c r="E4067" s="15">
        <v>45466</v>
      </c>
      <c r="F4067" s="15" t="s">
        <v>16387</v>
      </c>
      <c r="G4067" s="15">
        <v>45408</v>
      </c>
      <c r="H4067" s="15">
        <v>45591</v>
      </c>
      <c r="I4067" s="15" t="s">
        <v>16388</v>
      </c>
      <c r="J4067" s="15" t="s">
        <v>16389</v>
      </c>
      <c r="K4067" s="15" t="s">
        <v>45388</v>
      </c>
      <c r="L4067" s="15" t="s">
        <v>139</v>
      </c>
      <c r="M4067" s="15" t="s">
        <v>249</v>
      </c>
      <c r="N4067" s="14">
        <v>2018</v>
      </c>
      <c r="O4067" s="15" t="s">
        <v>16390</v>
      </c>
      <c r="P4067" s="15" t="s">
        <v>106</v>
      </c>
      <c r="Q4067" s="15" t="s">
        <v>47019</v>
      </c>
      <c r="R4067" s="15" t="s">
        <v>10541</v>
      </c>
      <c r="S4067" s="15" t="s">
        <v>16391</v>
      </c>
      <c r="T4067" s="15" t="s">
        <v>327</v>
      </c>
      <c r="U4067" s="15" t="s">
        <v>53</v>
      </c>
      <c r="V4067" s="15" t="s">
        <v>45527</v>
      </c>
      <c r="W4067" s="15" t="s">
        <v>54</v>
      </c>
      <c r="X4067" s="15" t="str">
        <f>_xlfn.XLOOKUP(_LOOKUP[[#This Row],[AdjusterMemberName]],_Adjuster[Adjuster Name],_Adjuster[Email],,0)</f>
        <v>JRubalcava@knightcompany.com</v>
      </c>
      <c r="Y4067" s="15" t="str">
        <f>_xlfn.XLOOKUP(_LOOKUP[[#This Row],[AdjusterMemberName]],_Adjuster[Adjuster Name],_Adjuster[Phone Number],,0)</f>
        <v>424-559-5420</v>
      </c>
      <c r="Z4067" s="15" t="s">
        <v>16392</v>
      </c>
      <c r="AA40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10004 Capistrano Ave, South Gate  CA 90280</v>
      </c>
      <c r="AB4067" s="15"/>
    </row>
    <row r="4068" spans="1:28" x14ac:dyDescent="0.3">
      <c r="A4068" s="14">
        <v>1</v>
      </c>
      <c r="B4068" s="14">
        <v>1</v>
      </c>
      <c r="C4068" s="15" t="s">
        <v>16393</v>
      </c>
      <c r="D4068" s="15" t="s">
        <v>16393</v>
      </c>
      <c r="E4068" s="15">
        <v>45466</v>
      </c>
      <c r="F4068" s="15" t="s">
        <v>16394</v>
      </c>
      <c r="G4068" s="15">
        <v>45366</v>
      </c>
      <c r="H4068" s="15">
        <v>45550</v>
      </c>
      <c r="I4068" s="15" t="s">
        <v>16395</v>
      </c>
      <c r="J4068" s="15" t="s">
        <v>16396</v>
      </c>
      <c r="K4068" s="15" t="s">
        <v>46644</v>
      </c>
      <c r="L4068" s="15" t="s">
        <v>441</v>
      </c>
      <c r="M4068" s="15" t="s">
        <v>1126</v>
      </c>
      <c r="N4068" s="14">
        <v>2018</v>
      </c>
      <c r="O4068" s="15" t="s">
        <v>16397</v>
      </c>
      <c r="P4068" s="15" t="s">
        <v>106</v>
      </c>
      <c r="Q4068" s="15" t="s">
        <v>47079</v>
      </c>
      <c r="R4068" s="15" t="s">
        <v>345</v>
      </c>
      <c r="S4068" s="15" t="s">
        <v>16398</v>
      </c>
      <c r="T4068" s="15" t="s">
        <v>174</v>
      </c>
      <c r="U4068" s="15" t="s">
        <v>53</v>
      </c>
      <c r="V4068" s="15" t="s">
        <v>46443</v>
      </c>
      <c r="W4068" s="15" t="s">
        <v>264</v>
      </c>
      <c r="X4068" s="15" t="str">
        <f>_xlfn.XLOOKUP(_LOOKUP[[#This Row],[AdjusterMemberName]],_Adjuster[Adjuster Name],_Adjuster[Email],,0)</f>
        <v>sBonnevie@knightcompany.com</v>
      </c>
      <c r="Y4068" s="15" t="str">
        <f>_xlfn.XLOOKUP(_LOOKUP[[#This Row],[AdjusterMemberName]],_Adjuster[Adjuster Name],_Adjuster[Phone Number],,0)</f>
        <v>323-692-4064</v>
      </c>
      <c r="Z4068" s="15" t="s">
        <v>16399</v>
      </c>
      <c r="AA40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17361 Athol St, Fontana  CA 92335</v>
      </c>
      <c r="AB4068" s="15"/>
    </row>
    <row r="4069" spans="1:28" x14ac:dyDescent="0.3">
      <c r="A4069" s="14">
        <v>1</v>
      </c>
      <c r="B4069" s="14">
        <v>1</v>
      </c>
      <c r="C4069" s="15" t="s">
        <v>10870</v>
      </c>
      <c r="D4069" s="15" t="s">
        <v>10870</v>
      </c>
      <c r="E4069" s="15">
        <v>45466</v>
      </c>
      <c r="F4069" s="15" t="s">
        <v>16635</v>
      </c>
      <c r="G4069" s="15">
        <v>45420</v>
      </c>
      <c r="H4069" s="15">
        <v>45604</v>
      </c>
      <c r="I4069" s="15" t="s">
        <v>16636</v>
      </c>
      <c r="J4069" s="15" t="s">
        <v>16637</v>
      </c>
      <c r="K4069" s="15" t="s">
        <v>45506</v>
      </c>
      <c r="L4069" s="15" t="s">
        <v>103</v>
      </c>
      <c r="M4069" s="15" t="s">
        <v>104</v>
      </c>
      <c r="N4069" s="14">
        <v>2023</v>
      </c>
      <c r="O4069" s="15" t="s">
        <v>10874</v>
      </c>
      <c r="P4069" s="15" t="s">
        <v>106</v>
      </c>
      <c r="Q4069" s="15" t="s">
        <v>47093</v>
      </c>
      <c r="R4069" s="15" t="s">
        <v>10875</v>
      </c>
      <c r="S4069" s="15" t="s">
        <v>10876</v>
      </c>
      <c r="T4069" s="15" t="s">
        <v>174</v>
      </c>
      <c r="U4069" s="15" t="s">
        <v>53</v>
      </c>
      <c r="V4069" s="15" t="s">
        <v>45342</v>
      </c>
      <c r="W4069" s="15" t="s">
        <v>1889</v>
      </c>
      <c r="X4069" s="15" t="e">
        <f>_xlfn.XLOOKUP(_LOOKUP[[#This Row],[AdjusterMemberName]],_Adjuster[Adjuster Name],_Adjuster[Email],,0)</f>
        <v>#N/A</v>
      </c>
      <c r="Y4069" s="15" t="e">
        <f>_xlfn.XLOOKUP(_LOOKUP[[#This Row],[AdjusterMemberName]],_Adjuster[Adjuster Name],_Adjuster[Phone Number],,0)</f>
        <v>#N/A</v>
      </c>
      <c r="Z4069" s="15" t="s">
        <v>10877</v>
      </c>
      <c r="AA40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 E 70Th St, Los Angeles  CA 90003</v>
      </c>
      <c r="AB4069" s="15"/>
    </row>
    <row r="4070" spans="1:28" x14ac:dyDescent="0.3">
      <c r="A4070" s="14">
        <v>1</v>
      </c>
      <c r="B4070" s="14">
        <v>1</v>
      </c>
      <c r="C4070" s="15" t="s">
        <v>16753</v>
      </c>
      <c r="D4070" s="15" t="s">
        <v>16754</v>
      </c>
      <c r="E4070" s="15">
        <v>45466</v>
      </c>
      <c r="F4070" s="15" t="s">
        <v>16755</v>
      </c>
      <c r="G4070" s="15">
        <v>45286</v>
      </c>
      <c r="H4070" s="15">
        <v>45469</v>
      </c>
      <c r="I4070" s="15" t="s">
        <v>16756</v>
      </c>
      <c r="J4070" s="15" t="s">
        <v>16757</v>
      </c>
      <c r="K4070" s="15" t="s">
        <v>45332</v>
      </c>
      <c r="L4070" s="15" t="s">
        <v>128</v>
      </c>
      <c r="M4070" s="15" t="s">
        <v>129</v>
      </c>
      <c r="N4070" s="14">
        <v>2024</v>
      </c>
      <c r="O4070" s="15" t="s">
        <v>16758</v>
      </c>
      <c r="P4070" s="15" t="s">
        <v>106</v>
      </c>
      <c r="Q4070" s="15" t="s">
        <v>47019</v>
      </c>
      <c r="R4070" s="15" t="s">
        <v>16759</v>
      </c>
      <c r="S4070" s="15" t="s">
        <v>16760</v>
      </c>
      <c r="T4070" s="15" t="s">
        <v>174</v>
      </c>
      <c r="U4070" s="15" t="s">
        <v>53</v>
      </c>
      <c r="V4070" s="15" t="s">
        <v>45742</v>
      </c>
      <c r="W4070" s="15" t="s">
        <v>3114</v>
      </c>
      <c r="X4070" s="15" t="str">
        <f>_xlfn.XLOOKUP(_LOOKUP[[#This Row],[AdjusterMemberName]],_Adjuster[Adjuster Name],_Adjuster[Email],,0)</f>
        <v>eExmundo@knightcompany.com</v>
      </c>
      <c r="Y4070" s="15" t="str">
        <f>_xlfn.XLOOKUP(_LOOKUP[[#This Row],[AdjusterMemberName]],_Adjuster[Adjuster Name],_Adjuster[Phone Number],,0)</f>
        <v>424-559-5400</v>
      </c>
      <c r="Z4070" s="15" t="s">
        <v>16761</v>
      </c>
      <c r="AA40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1800 S Union Ave, Los Angeles  CA 90015</v>
      </c>
      <c r="AB4070" s="15"/>
    </row>
    <row r="4071" spans="1:28" x14ac:dyDescent="0.3">
      <c r="A4071" s="14">
        <v>0</v>
      </c>
      <c r="B4071" s="14">
        <v>1</v>
      </c>
      <c r="C4071" s="15" t="s">
        <v>16834</v>
      </c>
      <c r="D4071" s="15" t="s">
        <v>16834</v>
      </c>
      <c r="E4071" s="15">
        <v>45466</v>
      </c>
      <c r="F4071" s="15" t="s">
        <v>16835</v>
      </c>
      <c r="G4071" s="15"/>
      <c r="H4071" s="15"/>
      <c r="I4071" s="15" t="s">
        <v>16836</v>
      </c>
      <c r="J4071" s="15" t="s">
        <v>16837</v>
      </c>
      <c r="K4071" s="15" t="s">
        <v>45339</v>
      </c>
      <c r="L4071" s="15" t="s">
        <v>536</v>
      </c>
      <c r="M4071" s="15" t="s">
        <v>3391</v>
      </c>
      <c r="N4071" s="14">
        <v>2012</v>
      </c>
      <c r="O4071" s="15" t="s">
        <v>16838</v>
      </c>
      <c r="P4071" s="15" t="s">
        <v>106</v>
      </c>
      <c r="Q4071" s="15"/>
      <c r="R4071" s="15"/>
      <c r="S4071" s="15"/>
      <c r="T4071" s="15"/>
      <c r="U4071" s="15"/>
      <c r="V4071" s="15"/>
      <c r="W4071" s="15" t="s">
        <v>850</v>
      </c>
      <c r="X4071" s="15" t="e">
        <f>_xlfn.XLOOKUP(_LOOKUP[[#This Row],[AdjusterMemberName]],_Adjuster[Adjuster Name],_Adjuster[Email],,0)</f>
        <v>#N/A</v>
      </c>
      <c r="Y4071" s="15" t="e">
        <f>_xlfn.XLOOKUP(_LOOKUP[[#This Row],[AdjusterMemberName]],_Adjuster[Adjuster Name],_Adjuster[Phone Number],,0)</f>
        <v>#N/A</v>
      </c>
      <c r="Z4071" s="15"/>
      <c r="AA4071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4071" s="15"/>
    </row>
    <row r="4072" spans="1:28" x14ac:dyDescent="0.3">
      <c r="A4072" s="14">
        <v>1</v>
      </c>
      <c r="B4072" s="14">
        <v>1</v>
      </c>
      <c r="C4072" s="15" t="s">
        <v>16231</v>
      </c>
      <c r="D4072" s="15" t="s">
        <v>16231</v>
      </c>
      <c r="E4072" s="15">
        <v>45465</v>
      </c>
      <c r="F4072" s="15" t="s">
        <v>16232</v>
      </c>
      <c r="G4072" s="15">
        <v>45441</v>
      </c>
      <c r="H4072" s="15">
        <v>45625</v>
      </c>
      <c r="I4072" s="15" t="s">
        <v>16233</v>
      </c>
      <c r="J4072" s="15" t="s">
        <v>16234</v>
      </c>
      <c r="K4072" s="15" t="s">
        <v>45397</v>
      </c>
      <c r="L4072" s="15" t="s">
        <v>139</v>
      </c>
      <c r="M4072" s="15" t="s">
        <v>470</v>
      </c>
      <c r="N4072" s="14">
        <v>2014</v>
      </c>
      <c r="O4072" s="15" t="s">
        <v>16235</v>
      </c>
      <c r="P4072" s="15" t="s">
        <v>106</v>
      </c>
      <c r="Q4072" s="15" t="s">
        <v>47019</v>
      </c>
      <c r="R4072" s="15" t="s">
        <v>2190</v>
      </c>
      <c r="S4072" s="15" t="s">
        <v>16236</v>
      </c>
      <c r="T4072" s="15" t="s">
        <v>1431</v>
      </c>
      <c r="U4072" s="15" t="s">
        <v>53</v>
      </c>
      <c r="V4072" s="15" t="s">
        <v>45514</v>
      </c>
      <c r="W4072" s="15" t="s">
        <v>1658</v>
      </c>
      <c r="X4072" s="15" t="str">
        <f>_xlfn.XLOOKUP(_LOOKUP[[#This Row],[AdjusterMemberName]],_Adjuster[Adjuster Name],_Adjuster[Email],,0)</f>
        <v>RDavila@knightcompany.com</v>
      </c>
      <c r="Y4072" s="15" t="str">
        <f>_xlfn.XLOOKUP(_LOOKUP[[#This Row],[AdjusterMemberName]],_Adjuster[Adjuster Name],_Adjuster[Phone Number],,0)</f>
        <v>424-559-5663</v>
      </c>
      <c r="Z4072" s="15" t="s">
        <v>16237</v>
      </c>
      <c r="AA40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12700 Van Nuys Blvd Apt 256, Arleta  CA 91331</v>
      </c>
      <c r="AB4072" s="15">
        <v>45599</v>
      </c>
    </row>
    <row r="4073" spans="1:28" x14ac:dyDescent="0.3">
      <c r="A4073" s="14">
        <v>1</v>
      </c>
      <c r="B4073" s="14">
        <v>1</v>
      </c>
      <c r="C4073" s="15" t="s">
        <v>16238</v>
      </c>
      <c r="D4073" s="15" t="s">
        <v>16238</v>
      </c>
      <c r="E4073" s="15">
        <v>45465</v>
      </c>
      <c r="F4073" s="15" t="s">
        <v>16239</v>
      </c>
      <c r="G4073" s="15">
        <v>45429</v>
      </c>
      <c r="H4073" s="15">
        <v>45613</v>
      </c>
      <c r="I4073" s="15" t="s">
        <v>16240</v>
      </c>
      <c r="J4073" s="15" t="s">
        <v>16241</v>
      </c>
      <c r="K4073" s="15" t="s">
        <v>45635</v>
      </c>
      <c r="L4073" s="15" t="s">
        <v>25</v>
      </c>
      <c r="M4073" s="15" t="s">
        <v>373</v>
      </c>
      <c r="N4073" s="14">
        <v>2016</v>
      </c>
      <c r="O4073" s="15" t="s">
        <v>16242</v>
      </c>
      <c r="P4073" s="15" t="s">
        <v>106</v>
      </c>
      <c r="Q4073" s="15" t="s">
        <v>47006</v>
      </c>
      <c r="R4073" s="15" t="s">
        <v>16243</v>
      </c>
      <c r="S4073" s="15" t="s">
        <v>16244</v>
      </c>
      <c r="T4073" s="15" t="s">
        <v>541</v>
      </c>
      <c r="U4073" s="15" t="s">
        <v>53</v>
      </c>
      <c r="V4073" s="15" t="s">
        <v>46638</v>
      </c>
      <c r="W4073" s="15" t="s">
        <v>264</v>
      </c>
      <c r="X4073" s="15" t="str">
        <f>_xlfn.XLOOKUP(_LOOKUP[[#This Row],[AdjusterMemberName]],_Adjuster[Adjuster Name],_Adjuster[Email],,0)</f>
        <v>sBonnevie@knightcompany.com</v>
      </c>
      <c r="Y4073" s="15" t="str">
        <f>_xlfn.XLOOKUP(_LOOKUP[[#This Row],[AdjusterMemberName]],_Adjuster[Adjuster Name],_Adjuster[Phone Number],,0)</f>
        <v>323-692-4064</v>
      </c>
      <c r="Z4073" s="15" t="s">
        <v>16245</v>
      </c>
      <c r="AA40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423 E Canterbury Dr, Stockton  CA 95207</v>
      </c>
      <c r="AB4073" s="15">
        <v>45473</v>
      </c>
    </row>
    <row r="4074" spans="1:28" x14ac:dyDescent="0.3">
      <c r="A4074" s="14">
        <v>1</v>
      </c>
      <c r="B4074" s="14">
        <v>1</v>
      </c>
      <c r="C4074" s="15" t="s">
        <v>16281</v>
      </c>
      <c r="D4074" s="15" t="s">
        <v>16281</v>
      </c>
      <c r="E4074" s="15">
        <v>45465</v>
      </c>
      <c r="F4074" s="15" t="s">
        <v>16282</v>
      </c>
      <c r="G4074" s="15">
        <v>45314</v>
      </c>
      <c r="H4074" s="15">
        <v>45496</v>
      </c>
      <c r="I4074" s="15" t="s">
        <v>16283</v>
      </c>
      <c r="J4074" s="15" t="s">
        <v>16284</v>
      </c>
      <c r="K4074" s="15" t="s">
        <v>45509</v>
      </c>
      <c r="L4074" s="15" t="s">
        <v>103</v>
      </c>
      <c r="M4074" s="15" t="s">
        <v>104</v>
      </c>
      <c r="N4074" s="14">
        <v>2014</v>
      </c>
      <c r="O4074" s="15" t="s">
        <v>16285</v>
      </c>
      <c r="P4074" s="15" t="s">
        <v>106</v>
      </c>
      <c r="Q4074" s="15" t="s">
        <v>47079</v>
      </c>
      <c r="R4074" s="15" t="s">
        <v>16286</v>
      </c>
      <c r="S4074" s="15" t="s">
        <v>16287</v>
      </c>
      <c r="T4074" s="15" t="s">
        <v>16288</v>
      </c>
      <c r="U4074" s="15" t="s">
        <v>53</v>
      </c>
      <c r="V4074" s="15" t="s">
        <v>46346</v>
      </c>
      <c r="W4074" s="15" t="s">
        <v>850</v>
      </c>
      <c r="X4074" s="15" t="e">
        <f>_xlfn.XLOOKUP(_LOOKUP[[#This Row],[AdjusterMemberName]],_Adjuster[Adjuster Name],_Adjuster[Email],,0)</f>
        <v>#N/A</v>
      </c>
      <c r="Y4074" s="15" t="e">
        <f>_xlfn.XLOOKUP(_LOOKUP[[#This Row],[AdjusterMemberName]],_Adjuster[Adjuster Name],_Adjuster[Phone Number],,0)</f>
        <v>#N/A</v>
      </c>
      <c r="Z4074" s="15" t="s">
        <v>16289</v>
      </c>
      <c r="AA40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22242 Loch Lomon Dr , Menifee  CA 92587</v>
      </c>
      <c r="AB4074" s="15"/>
    </row>
    <row r="4075" spans="1:28" x14ac:dyDescent="0.3">
      <c r="A4075" s="14">
        <v>1</v>
      </c>
      <c r="B4075" s="14">
        <v>1</v>
      </c>
      <c r="C4075" s="15" t="s">
        <v>16185</v>
      </c>
      <c r="D4075" s="15" t="s">
        <v>16185</v>
      </c>
      <c r="E4075" s="15">
        <v>45465</v>
      </c>
      <c r="F4075" s="15" t="s">
        <v>16186</v>
      </c>
      <c r="G4075" s="15">
        <v>45450</v>
      </c>
      <c r="H4075" s="15">
        <v>45633</v>
      </c>
      <c r="I4075" s="15" t="s">
        <v>16408</v>
      </c>
      <c r="J4075" s="15" t="s">
        <v>16409</v>
      </c>
      <c r="K4075" s="15" t="s">
        <v>45590</v>
      </c>
      <c r="L4075" s="15" t="s">
        <v>270</v>
      </c>
      <c r="M4075" s="15" t="s">
        <v>16189</v>
      </c>
      <c r="N4075" s="14">
        <v>2023</v>
      </c>
      <c r="O4075" s="15" t="s">
        <v>16190</v>
      </c>
      <c r="P4075" s="15" t="s">
        <v>106</v>
      </c>
      <c r="Q4075" s="15" t="s">
        <v>47019</v>
      </c>
      <c r="R4075" s="15" t="s">
        <v>16191</v>
      </c>
      <c r="S4075" s="15" t="s">
        <v>16192</v>
      </c>
      <c r="T4075" s="15" t="s">
        <v>144</v>
      </c>
      <c r="U4075" s="15" t="s">
        <v>53</v>
      </c>
      <c r="V4075" s="15" t="s">
        <v>46602</v>
      </c>
      <c r="W4075" s="15" t="s">
        <v>1889</v>
      </c>
      <c r="X4075" s="15" t="e">
        <f>_xlfn.XLOOKUP(_LOOKUP[[#This Row],[AdjusterMemberName]],_Adjuster[Adjuster Name],_Adjuster[Email],,0)</f>
        <v>#N/A</v>
      </c>
      <c r="Y4075" s="15" t="e">
        <f>_xlfn.XLOOKUP(_LOOKUP[[#This Row],[AdjusterMemberName]],_Adjuster[Adjuster Name],_Adjuster[Phone Number],,0)</f>
        <v>#N/A</v>
      </c>
      <c r="Z4075" s="15" t="s">
        <v>16193</v>
      </c>
      <c r="AA40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208 Union Ave , Los Gatos  CA 95032</v>
      </c>
      <c r="AB4075" s="15">
        <v>45523</v>
      </c>
    </row>
    <row r="4076" spans="1:28" x14ac:dyDescent="0.3">
      <c r="A4076" s="14">
        <v>1</v>
      </c>
      <c r="B4076" s="14">
        <v>1</v>
      </c>
      <c r="C4076" s="15" t="s">
        <v>13482</v>
      </c>
      <c r="D4076" s="15" t="s">
        <v>13482</v>
      </c>
      <c r="E4076" s="15">
        <v>45465</v>
      </c>
      <c r="F4076" s="15" t="s">
        <v>13483</v>
      </c>
      <c r="G4076" s="15">
        <v>45324</v>
      </c>
      <c r="H4076" s="15">
        <v>45506</v>
      </c>
      <c r="I4076" s="15" t="s">
        <v>16410</v>
      </c>
      <c r="J4076" s="15" t="s">
        <v>16411</v>
      </c>
      <c r="K4076" s="15" t="s">
        <v>45341</v>
      </c>
      <c r="L4076" s="15" t="s">
        <v>128</v>
      </c>
      <c r="M4076" s="15" t="s">
        <v>2550</v>
      </c>
      <c r="N4076" s="14">
        <v>2021</v>
      </c>
      <c r="O4076" s="15" t="s">
        <v>16412</v>
      </c>
      <c r="P4076" s="15" t="s">
        <v>106</v>
      </c>
      <c r="Q4076" s="15" t="s">
        <v>47006</v>
      </c>
      <c r="R4076" s="15" t="s">
        <v>13487</v>
      </c>
      <c r="S4076" s="15" t="s">
        <v>13488</v>
      </c>
      <c r="T4076" s="15" t="s">
        <v>286</v>
      </c>
      <c r="U4076" s="15" t="s">
        <v>53</v>
      </c>
      <c r="V4076" s="15" t="s">
        <v>46522</v>
      </c>
      <c r="W4076" s="15" t="s">
        <v>3307</v>
      </c>
      <c r="X4076" s="15" t="e">
        <f>_xlfn.XLOOKUP(_LOOKUP[[#This Row],[AdjusterMemberName]],_Adjuster[Adjuster Name],_Adjuster[Email],,0)</f>
        <v>#N/A</v>
      </c>
      <c r="Y4076" s="15" t="e">
        <f>_xlfn.XLOOKUP(_LOOKUP[[#This Row],[AdjusterMemberName]],_Adjuster[Adjuster Name],_Adjuster[Phone Number],,0)</f>
        <v>#N/A</v>
      </c>
      <c r="Z4076" s="15" t="s">
        <v>13489</v>
      </c>
      <c r="AA40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3123 E Theresa St Apt B, Long Beach  CA 90814</v>
      </c>
      <c r="AB4076" s="15"/>
    </row>
    <row r="4077" spans="1:28" x14ac:dyDescent="0.3">
      <c r="A4077" s="14">
        <v>1</v>
      </c>
      <c r="B4077" s="14">
        <v>1</v>
      </c>
      <c r="C4077" s="15" t="s">
        <v>6312</v>
      </c>
      <c r="D4077" s="15" t="s">
        <v>6313</v>
      </c>
      <c r="E4077" s="15">
        <v>45465</v>
      </c>
      <c r="F4077" s="15" t="s">
        <v>16446</v>
      </c>
      <c r="G4077" s="15">
        <v>45386</v>
      </c>
      <c r="H4077" s="15">
        <v>45569</v>
      </c>
      <c r="I4077" s="15" t="s">
        <v>16447</v>
      </c>
      <c r="J4077" s="15" t="s">
        <v>16448</v>
      </c>
      <c r="K4077" s="15" t="s">
        <v>45369</v>
      </c>
      <c r="L4077" s="15" t="s">
        <v>103</v>
      </c>
      <c r="M4077" s="15" t="s">
        <v>104</v>
      </c>
      <c r="N4077" s="14">
        <v>2015</v>
      </c>
      <c r="O4077" s="15" t="s">
        <v>16449</v>
      </c>
      <c r="P4077" s="15" t="s">
        <v>106</v>
      </c>
      <c r="Q4077" s="15" t="s">
        <v>47093</v>
      </c>
      <c r="R4077" s="15" t="s">
        <v>762</v>
      </c>
      <c r="S4077" s="15" t="s">
        <v>6318</v>
      </c>
      <c r="T4077" s="15" t="s">
        <v>286</v>
      </c>
      <c r="U4077" s="15" t="s">
        <v>53</v>
      </c>
      <c r="V4077" s="15" t="s">
        <v>46643</v>
      </c>
      <c r="W4077" s="15" t="s">
        <v>3114</v>
      </c>
      <c r="X4077" s="15" t="str">
        <f>_xlfn.XLOOKUP(_LOOKUP[[#This Row],[AdjusterMemberName]],_Adjuster[Adjuster Name],_Adjuster[Email],,0)</f>
        <v>eExmundo@knightcompany.com</v>
      </c>
      <c r="Y4077" s="15" t="str">
        <f>_xlfn.XLOOKUP(_LOOKUP[[#This Row],[AdjusterMemberName]],_Adjuster[Adjuster Name],_Adjuster[Phone Number],,0)</f>
        <v>424-559-5400</v>
      </c>
      <c r="Z4077" s="15" t="s">
        <v>6319</v>
      </c>
      <c r="AA40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4815 Matney Ave, Long Beach  CA 90807</v>
      </c>
      <c r="AB4077" s="15">
        <v>45510</v>
      </c>
    </row>
    <row r="4078" spans="1:28" x14ac:dyDescent="0.3">
      <c r="A4078" s="14">
        <v>1</v>
      </c>
      <c r="B4078" s="14">
        <v>1</v>
      </c>
      <c r="C4078" s="15" t="s">
        <v>16454</v>
      </c>
      <c r="D4078" s="15" t="s">
        <v>16454</v>
      </c>
      <c r="E4078" s="15">
        <v>45465</v>
      </c>
      <c r="F4078" s="15" t="s">
        <v>16455</v>
      </c>
      <c r="G4078" s="15">
        <v>45381</v>
      </c>
      <c r="H4078" s="15">
        <v>45565</v>
      </c>
      <c r="I4078" s="15" t="s">
        <v>16456</v>
      </c>
      <c r="J4078" s="15" t="s">
        <v>16457</v>
      </c>
      <c r="K4078" s="15" t="s">
        <v>45339</v>
      </c>
      <c r="L4078" s="15" t="s">
        <v>441</v>
      </c>
      <c r="M4078" s="15" t="s">
        <v>579</v>
      </c>
      <c r="N4078" s="14">
        <v>2016</v>
      </c>
      <c r="O4078" s="15" t="s">
        <v>16458</v>
      </c>
      <c r="P4078" s="15" t="s">
        <v>106</v>
      </c>
      <c r="Q4078" s="15" t="s">
        <v>47019</v>
      </c>
      <c r="R4078" s="15" t="s">
        <v>16459</v>
      </c>
      <c r="S4078" s="15" t="s">
        <v>16460</v>
      </c>
      <c r="T4078" s="15" t="s">
        <v>308</v>
      </c>
      <c r="U4078" s="15" t="s">
        <v>53</v>
      </c>
      <c r="V4078" s="15" t="s">
        <v>45398</v>
      </c>
      <c r="W4078" s="15" t="s">
        <v>1889</v>
      </c>
      <c r="X4078" s="15" t="e">
        <f>_xlfn.XLOOKUP(_LOOKUP[[#This Row],[AdjusterMemberName]],_Adjuster[Adjuster Name],_Adjuster[Email],,0)</f>
        <v>#N/A</v>
      </c>
      <c r="Y4078" s="15" t="e">
        <f>_xlfn.XLOOKUP(_LOOKUP[[#This Row],[AdjusterMemberName]],_Adjuster[Adjuster Name],_Adjuster[Phone Number],,0)</f>
        <v>#N/A</v>
      </c>
      <c r="Z4078" s="15" t="s">
        <v>16461</v>
      </c>
      <c r="AA40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2565 Pennsylvania Ave, Riverside  CA 92507</v>
      </c>
      <c r="AB4078" s="15">
        <v>45506</v>
      </c>
    </row>
    <row r="4079" spans="1:28" x14ac:dyDescent="0.3">
      <c r="A4079" s="14">
        <v>1</v>
      </c>
      <c r="B4079" s="14">
        <v>1</v>
      </c>
      <c r="C4079" s="15" t="s">
        <v>10400</v>
      </c>
      <c r="D4079" s="15" t="s">
        <v>10400</v>
      </c>
      <c r="E4079" s="15">
        <v>45465</v>
      </c>
      <c r="F4079" s="15" t="s">
        <v>10402</v>
      </c>
      <c r="G4079" s="15">
        <v>45289</v>
      </c>
      <c r="H4079" s="15">
        <v>45472</v>
      </c>
      <c r="I4079" s="15" t="s">
        <v>17369</v>
      </c>
      <c r="J4079" s="15" t="s">
        <v>17370</v>
      </c>
      <c r="K4079" s="15" t="s">
        <v>46587</v>
      </c>
      <c r="L4079" s="15" t="s">
        <v>128</v>
      </c>
      <c r="M4079" s="15" t="s">
        <v>17371</v>
      </c>
      <c r="N4079" s="14">
        <v>2023</v>
      </c>
      <c r="O4079" s="15" t="s">
        <v>17372</v>
      </c>
      <c r="P4079" s="15" t="s">
        <v>81</v>
      </c>
      <c r="Q4079" s="15" t="s">
        <v>47006</v>
      </c>
      <c r="R4079" s="15" t="s">
        <v>10406</v>
      </c>
      <c r="S4079" s="15" t="s">
        <v>10407</v>
      </c>
      <c r="T4079" s="15" t="s">
        <v>174</v>
      </c>
      <c r="U4079" s="15" t="s">
        <v>53</v>
      </c>
      <c r="V4079" s="15" t="s">
        <v>45342</v>
      </c>
      <c r="W4079" s="15" t="s">
        <v>367</v>
      </c>
      <c r="X4079" s="15" t="str">
        <f>_xlfn.XLOOKUP(_LOOKUP[[#This Row],[AdjusterMemberName]],_Adjuster[Adjuster Name],_Adjuster[Email],,0)</f>
        <v>dHernandez4@knightcompany.com</v>
      </c>
      <c r="Y4079" s="15" t="str">
        <f>_xlfn.XLOOKUP(_LOOKUP[[#This Row],[AdjusterMemberName]],_Adjuster[Adjuster Name],_Adjuster[Phone Number],,0)</f>
        <v>323-315-7819</v>
      </c>
      <c r="Z4079" s="15" t="s">
        <v>10408</v>
      </c>
      <c r="AA40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152 E 103Rd St , Los Angeles  CA 90003</v>
      </c>
      <c r="AB4079" s="15"/>
    </row>
    <row r="4080" spans="1:28" x14ac:dyDescent="0.3">
      <c r="A4080" s="14">
        <v>0</v>
      </c>
      <c r="B4080" s="14">
        <v>1</v>
      </c>
      <c r="C4080" s="15" t="s">
        <v>18114</v>
      </c>
      <c r="D4080" s="15" t="s">
        <v>18115</v>
      </c>
      <c r="E4080" s="15">
        <v>45465</v>
      </c>
      <c r="F4080" s="15" t="s">
        <v>18116</v>
      </c>
      <c r="G4080" s="15"/>
      <c r="H4080" s="15"/>
      <c r="I4080" s="15" t="s">
        <v>18117</v>
      </c>
      <c r="J4080" s="15" t="s">
        <v>18118</v>
      </c>
      <c r="K4080" s="15" t="s">
        <v>45604</v>
      </c>
      <c r="L4080" s="15" t="s">
        <v>150</v>
      </c>
      <c r="M4080" s="15" t="s">
        <v>18119</v>
      </c>
      <c r="N4080" s="14">
        <v>2021</v>
      </c>
      <c r="O4080" s="15" t="s">
        <v>18120</v>
      </c>
      <c r="P4080" s="15" t="s">
        <v>106</v>
      </c>
      <c r="Q4080" s="15"/>
      <c r="R4080" s="15"/>
      <c r="S4080" s="15"/>
      <c r="T4080" s="15"/>
      <c r="U4080" s="15"/>
      <c r="V4080" s="15"/>
      <c r="W4080" s="15" t="s">
        <v>367</v>
      </c>
      <c r="X4080" s="15" t="str">
        <f>_xlfn.XLOOKUP(_LOOKUP[[#This Row],[AdjusterMemberName]],_Adjuster[Adjuster Name],_Adjuster[Email],,0)</f>
        <v>dHernandez4@knightcompany.com</v>
      </c>
      <c r="Y4080" s="15" t="str">
        <f>_xlfn.XLOOKUP(_LOOKUP[[#This Row],[AdjusterMemberName]],_Adjuster[Adjuster Name],_Adjuster[Phone Number],,0)</f>
        <v>323-315-7819</v>
      </c>
      <c r="Z4080" s="15"/>
      <c r="AA4080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4080" s="15"/>
    </row>
    <row r="4081" spans="1:28" x14ac:dyDescent="0.3">
      <c r="A4081" s="14">
        <v>1</v>
      </c>
      <c r="B4081" s="14">
        <v>1</v>
      </c>
      <c r="C4081" s="15" t="s">
        <v>16185</v>
      </c>
      <c r="D4081" s="15" t="s">
        <v>16185</v>
      </c>
      <c r="E4081" s="15">
        <v>45464</v>
      </c>
      <c r="F4081" s="15" t="s">
        <v>16186</v>
      </c>
      <c r="G4081" s="15">
        <v>45450</v>
      </c>
      <c r="H4081" s="15">
        <v>45633</v>
      </c>
      <c r="I4081" s="15" t="s">
        <v>16187</v>
      </c>
      <c r="J4081" s="15" t="s">
        <v>16188</v>
      </c>
      <c r="K4081" s="15" t="s">
        <v>46087</v>
      </c>
      <c r="L4081" s="15" t="s">
        <v>270</v>
      </c>
      <c r="M4081" s="15" t="s">
        <v>16189</v>
      </c>
      <c r="N4081" s="14">
        <v>2023</v>
      </c>
      <c r="O4081" s="15" t="s">
        <v>16190</v>
      </c>
      <c r="P4081" s="15" t="s">
        <v>106</v>
      </c>
      <c r="Q4081" s="15" t="s">
        <v>47019</v>
      </c>
      <c r="R4081" s="15" t="s">
        <v>16191</v>
      </c>
      <c r="S4081" s="15" t="s">
        <v>16192</v>
      </c>
      <c r="T4081" s="15" t="s">
        <v>144</v>
      </c>
      <c r="U4081" s="15" t="s">
        <v>53</v>
      </c>
      <c r="V4081" s="15" t="s">
        <v>46602</v>
      </c>
      <c r="W4081" s="15" t="s">
        <v>1186</v>
      </c>
      <c r="X4081" s="15" t="str">
        <f>_xlfn.XLOOKUP(_LOOKUP[[#This Row],[AdjusterMemberName]],_Adjuster[Adjuster Name],_Adjuster[Email],,0)</f>
        <v>sAkinleye@knightcompany.com</v>
      </c>
      <c r="Y4081" s="15" t="str">
        <f>_xlfn.XLOOKUP(_LOOKUP[[#This Row],[AdjusterMemberName]],_Adjuster[Adjuster Name],_Adjuster[Phone Number],,0)</f>
        <v>424-559-5280</v>
      </c>
      <c r="Z4081" s="15" t="s">
        <v>16193</v>
      </c>
      <c r="AA40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208 Union Ave , Los Gatos  CA 95032</v>
      </c>
      <c r="AB4081" s="15">
        <v>45523</v>
      </c>
    </row>
    <row r="4082" spans="1:28" x14ac:dyDescent="0.3">
      <c r="A4082" s="14">
        <v>0</v>
      </c>
      <c r="B4082" s="14">
        <v>1</v>
      </c>
      <c r="C4082" s="15" t="s">
        <v>16223</v>
      </c>
      <c r="D4082" s="15" t="s">
        <v>16223</v>
      </c>
      <c r="E4082" s="15">
        <v>45464</v>
      </c>
      <c r="F4082" s="15" t="s">
        <v>16224</v>
      </c>
      <c r="G4082" s="15"/>
      <c r="H4082" s="15"/>
      <c r="I4082" s="15" t="s">
        <v>16225</v>
      </c>
      <c r="J4082" s="15" t="s">
        <v>16226</v>
      </c>
      <c r="K4082" s="15" t="s">
        <v>45397</v>
      </c>
      <c r="L4082" s="15" t="s">
        <v>16227</v>
      </c>
      <c r="M4082" s="15" t="s">
        <v>16228</v>
      </c>
      <c r="N4082" s="14">
        <v>2019</v>
      </c>
      <c r="O4082" s="15" t="s">
        <v>16229</v>
      </c>
      <c r="P4082" s="15" t="s">
        <v>106</v>
      </c>
      <c r="Q4082" s="15"/>
      <c r="R4082" s="15"/>
      <c r="S4082" s="15"/>
      <c r="T4082" s="15"/>
      <c r="U4082" s="15"/>
      <c r="V4082" s="15"/>
      <c r="W4082" s="15" t="s">
        <v>3184</v>
      </c>
      <c r="X4082" s="15" t="str">
        <f>_xlfn.XLOOKUP(_LOOKUP[[#This Row],[AdjusterMemberName]],_Adjuster[Adjuster Name],_Adjuster[Email],,0)</f>
        <v>mQualls@knightcompany.com</v>
      </c>
      <c r="Y4082" s="15" t="str">
        <f>_xlfn.XLOOKUP(_LOOKUP[[#This Row],[AdjusterMemberName]],_Adjuster[Adjuster Name],_Adjuster[Phone Number],,0)</f>
        <v>424-559-5436</v>
      </c>
      <c r="Z4082" s="15"/>
      <c r="AA4082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4082" s="15"/>
    </row>
    <row r="4083" spans="1:28" x14ac:dyDescent="0.3">
      <c r="A4083" s="14">
        <v>1</v>
      </c>
      <c r="B4083" s="14">
        <v>1</v>
      </c>
      <c r="C4083" s="15" t="s">
        <v>16185</v>
      </c>
      <c r="D4083" s="15" t="s">
        <v>16185</v>
      </c>
      <c r="E4083" s="15">
        <v>45464</v>
      </c>
      <c r="F4083" s="15" t="s">
        <v>16186</v>
      </c>
      <c r="G4083" s="15">
        <v>45450</v>
      </c>
      <c r="H4083" s="15">
        <v>45633</v>
      </c>
      <c r="I4083" s="15" t="s">
        <v>16230</v>
      </c>
      <c r="J4083" s="15" t="s">
        <v>16188</v>
      </c>
      <c r="K4083" s="15" t="s">
        <v>45377</v>
      </c>
      <c r="L4083" s="15" t="s">
        <v>270</v>
      </c>
      <c r="M4083" s="15" t="s">
        <v>16189</v>
      </c>
      <c r="N4083" s="14">
        <v>2023</v>
      </c>
      <c r="O4083" s="15" t="s">
        <v>16190</v>
      </c>
      <c r="P4083" s="15" t="s">
        <v>106</v>
      </c>
      <c r="Q4083" s="15" t="s">
        <v>47019</v>
      </c>
      <c r="R4083" s="15" t="s">
        <v>16191</v>
      </c>
      <c r="S4083" s="15" t="s">
        <v>16192</v>
      </c>
      <c r="T4083" s="15" t="s">
        <v>144</v>
      </c>
      <c r="U4083" s="15" t="s">
        <v>53</v>
      </c>
      <c r="V4083" s="15" t="s">
        <v>46602</v>
      </c>
      <c r="W4083" s="15" t="s">
        <v>1186</v>
      </c>
      <c r="X4083" s="15" t="str">
        <f>_xlfn.XLOOKUP(_LOOKUP[[#This Row],[AdjusterMemberName]],_Adjuster[Adjuster Name],_Adjuster[Email],,0)</f>
        <v>sAkinleye@knightcompany.com</v>
      </c>
      <c r="Y4083" s="15" t="str">
        <f>_xlfn.XLOOKUP(_LOOKUP[[#This Row],[AdjusterMemberName]],_Adjuster[Adjuster Name],_Adjuster[Phone Number],,0)</f>
        <v>424-559-5280</v>
      </c>
      <c r="Z4083" s="15" t="s">
        <v>16193</v>
      </c>
      <c r="AA40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208 Union Ave , Los Gatos  CA 95032</v>
      </c>
      <c r="AB4083" s="15">
        <v>45523</v>
      </c>
    </row>
    <row r="4084" spans="1:28" x14ac:dyDescent="0.3">
      <c r="A4084" s="14">
        <v>1</v>
      </c>
      <c r="B4084" s="14">
        <v>1</v>
      </c>
      <c r="C4084" s="15" t="s">
        <v>16253</v>
      </c>
      <c r="D4084" s="15" t="s">
        <v>16254</v>
      </c>
      <c r="E4084" s="15">
        <v>45464</v>
      </c>
      <c r="F4084" s="15" t="s">
        <v>16255</v>
      </c>
      <c r="G4084" s="15">
        <v>45369</v>
      </c>
      <c r="H4084" s="15">
        <v>45553</v>
      </c>
      <c r="I4084" s="15" t="s">
        <v>16256</v>
      </c>
      <c r="J4084" s="15" t="s">
        <v>16257</v>
      </c>
      <c r="K4084" s="15" t="s">
        <v>45554</v>
      </c>
      <c r="L4084" s="15" t="s">
        <v>270</v>
      </c>
      <c r="M4084" s="15" t="s">
        <v>271</v>
      </c>
      <c r="N4084" s="14">
        <v>2015</v>
      </c>
      <c r="O4084" s="15" t="s">
        <v>16258</v>
      </c>
      <c r="P4084" s="15" t="s">
        <v>106</v>
      </c>
      <c r="Q4084" s="15" t="s">
        <v>47006</v>
      </c>
      <c r="R4084" s="15" t="s">
        <v>16259</v>
      </c>
      <c r="S4084" s="15" t="s">
        <v>16260</v>
      </c>
      <c r="T4084" s="15" t="s">
        <v>3565</v>
      </c>
      <c r="U4084" s="15" t="s">
        <v>53</v>
      </c>
      <c r="V4084" s="15" t="s">
        <v>45338</v>
      </c>
      <c r="W4084" s="15" t="s">
        <v>1658</v>
      </c>
      <c r="X4084" s="15" t="str">
        <f>_xlfn.XLOOKUP(_LOOKUP[[#This Row],[AdjusterMemberName]],_Adjuster[Adjuster Name],_Adjuster[Email],,0)</f>
        <v>RDavila@knightcompany.com</v>
      </c>
      <c r="Y4084" s="15" t="str">
        <f>_xlfn.XLOOKUP(_LOOKUP[[#This Row],[AdjusterMemberName]],_Adjuster[Adjuster Name],_Adjuster[Phone Number],,0)</f>
        <v>424-559-5663</v>
      </c>
      <c r="Z4084" s="15" t="s">
        <v>16261</v>
      </c>
      <c r="AA40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3564 1/2 E 53Rd St, Maywood  CA 90270</v>
      </c>
      <c r="AB4084" s="15">
        <v>45494</v>
      </c>
    </row>
    <row r="4085" spans="1:28" x14ac:dyDescent="0.3">
      <c r="A4085" s="14">
        <v>1</v>
      </c>
      <c r="B4085" s="14">
        <v>1</v>
      </c>
      <c r="C4085" s="15" t="s">
        <v>12462</v>
      </c>
      <c r="D4085" s="15" t="s">
        <v>16290</v>
      </c>
      <c r="E4085" s="15">
        <v>45464</v>
      </c>
      <c r="F4085" s="15" t="s">
        <v>16291</v>
      </c>
      <c r="G4085" s="15">
        <v>45423</v>
      </c>
      <c r="H4085" s="15">
        <v>45607</v>
      </c>
      <c r="I4085" s="15" t="s">
        <v>16292</v>
      </c>
      <c r="J4085" s="15" t="s">
        <v>16293</v>
      </c>
      <c r="K4085" s="15" t="s">
        <v>45381</v>
      </c>
      <c r="L4085" s="15" t="s">
        <v>103</v>
      </c>
      <c r="M4085" s="15" t="s">
        <v>1336</v>
      </c>
      <c r="N4085" s="14">
        <v>2015</v>
      </c>
      <c r="O4085" s="15" t="s">
        <v>16294</v>
      </c>
      <c r="P4085" s="15" t="s">
        <v>106</v>
      </c>
      <c r="Q4085" s="15" t="s">
        <v>47081</v>
      </c>
      <c r="R4085" s="15" t="s">
        <v>12467</v>
      </c>
      <c r="S4085" s="15" t="s">
        <v>12468</v>
      </c>
      <c r="T4085" s="15" t="s">
        <v>5400</v>
      </c>
      <c r="U4085" s="15" t="s">
        <v>53</v>
      </c>
      <c r="V4085" s="15" t="s">
        <v>45536</v>
      </c>
      <c r="W4085" s="15" t="s">
        <v>1889</v>
      </c>
      <c r="X4085" s="15" t="e">
        <f>_xlfn.XLOOKUP(_LOOKUP[[#This Row],[AdjusterMemberName]],_Adjuster[Adjuster Name],_Adjuster[Email],,0)</f>
        <v>#N/A</v>
      </c>
      <c r="Y4085" s="15" t="e">
        <f>_xlfn.XLOOKUP(_LOOKUP[[#This Row],[AdjusterMemberName]],_Adjuster[Adjuster Name],_Adjuster[Phone Number],,0)</f>
        <v>#N/A</v>
      </c>
      <c r="Z4085" s="15" t="s">
        <v>12469</v>
      </c>
      <c r="AA40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205 Beech St Apt 4, El Cajon  CA 92020</v>
      </c>
      <c r="AB4085" s="15">
        <v>45497</v>
      </c>
    </row>
    <row r="4086" spans="1:28" x14ac:dyDescent="0.3">
      <c r="A4086" s="14">
        <v>1</v>
      </c>
      <c r="B4086" s="14">
        <v>1</v>
      </c>
      <c r="C4086" s="15" t="s">
        <v>16413</v>
      </c>
      <c r="D4086" s="15" t="s">
        <v>16413</v>
      </c>
      <c r="E4086" s="15">
        <v>45464</v>
      </c>
      <c r="F4086" s="15" t="s">
        <v>16414</v>
      </c>
      <c r="G4086" s="15">
        <v>45367</v>
      </c>
      <c r="H4086" s="15">
        <v>45551</v>
      </c>
      <c r="I4086" s="15" t="s">
        <v>16415</v>
      </c>
      <c r="J4086" s="15" t="s">
        <v>16416</v>
      </c>
      <c r="K4086" s="15" t="s">
        <v>45663</v>
      </c>
      <c r="L4086" s="15" t="s">
        <v>128</v>
      </c>
      <c r="M4086" s="15" t="s">
        <v>909</v>
      </c>
      <c r="N4086" s="14">
        <v>2022</v>
      </c>
      <c r="O4086" s="15" t="s">
        <v>16417</v>
      </c>
      <c r="P4086" s="15" t="s">
        <v>106</v>
      </c>
      <c r="Q4086" s="15" t="s">
        <v>47095</v>
      </c>
      <c r="R4086" s="15" t="s">
        <v>16418</v>
      </c>
      <c r="S4086" s="15" t="s">
        <v>16419</v>
      </c>
      <c r="T4086" s="15" t="s">
        <v>174</v>
      </c>
      <c r="U4086" s="15" t="s">
        <v>53</v>
      </c>
      <c r="V4086" s="15" t="s">
        <v>45591</v>
      </c>
      <c r="W4086" s="15" t="s">
        <v>3307</v>
      </c>
      <c r="X4086" s="15" t="e">
        <f>_xlfn.XLOOKUP(_LOOKUP[[#This Row],[AdjusterMemberName]],_Adjuster[Adjuster Name],_Adjuster[Email],,0)</f>
        <v>#N/A</v>
      </c>
      <c r="Y4086" s="15" t="e">
        <f>_xlfn.XLOOKUP(_LOOKUP[[#This Row],[AdjusterMemberName]],_Adjuster[Adjuster Name],_Adjuster[Phone Number],,0)</f>
        <v>#N/A</v>
      </c>
      <c r="Z4086" s="15" t="s">
        <v>16420</v>
      </c>
      <c r="AA40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3101 Gleason Ave, Los Angeles  CA 90063</v>
      </c>
      <c r="AB4086" s="15"/>
    </row>
    <row r="4087" spans="1:28" x14ac:dyDescent="0.3">
      <c r="A4087" s="14">
        <v>1</v>
      </c>
      <c r="B4087" s="14">
        <v>1</v>
      </c>
      <c r="C4087" s="15" t="s">
        <v>16485</v>
      </c>
      <c r="D4087" s="15" t="s">
        <v>16486</v>
      </c>
      <c r="E4087" s="15">
        <v>45464</v>
      </c>
      <c r="F4087" s="15" t="s">
        <v>16487</v>
      </c>
      <c r="G4087" s="15">
        <v>45386</v>
      </c>
      <c r="H4087" s="15">
        <v>45569</v>
      </c>
      <c r="I4087" s="15" t="s">
        <v>16488</v>
      </c>
      <c r="J4087" s="15" t="s">
        <v>16489</v>
      </c>
      <c r="K4087" s="15" t="s">
        <v>45356</v>
      </c>
      <c r="L4087" s="15" t="s">
        <v>314</v>
      </c>
      <c r="M4087" s="15" t="s">
        <v>3313</v>
      </c>
      <c r="N4087" s="14">
        <v>2018</v>
      </c>
      <c r="O4087" s="15" t="s">
        <v>16490</v>
      </c>
      <c r="P4087" s="15" t="s">
        <v>106</v>
      </c>
      <c r="Q4087" s="15" t="s">
        <v>47095</v>
      </c>
      <c r="R4087" s="15" t="s">
        <v>16491</v>
      </c>
      <c r="S4087" s="15" t="s">
        <v>16492</v>
      </c>
      <c r="T4087" s="15" t="s">
        <v>1483</v>
      </c>
      <c r="U4087" s="15" t="s">
        <v>53</v>
      </c>
      <c r="V4087" s="15" t="s">
        <v>45934</v>
      </c>
      <c r="W4087" s="15" t="s">
        <v>1889</v>
      </c>
      <c r="X4087" s="15" t="e">
        <f>_xlfn.XLOOKUP(_LOOKUP[[#This Row],[AdjusterMemberName]],_Adjuster[Adjuster Name],_Adjuster[Email],,0)</f>
        <v>#N/A</v>
      </c>
      <c r="Y4087" s="15" t="e">
        <f>_xlfn.XLOOKUP(_LOOKUP[[#This Row],[AdjusterMemberName]],_Adjuster[Adjuster Name],_Adjuster[Phone Number],,0)</f>
        <v>#N/A</v>
      </c>
      <c r="Z4087" s="15" t="s">
        <v>16493</v>
      </c>
      <c r="AA40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1064 Olive Ave, Vista  CA 92083</v>
      </c>
      <c r="AB4087" s="15"/>
    </row>
    <row r="4088" spans="1:28" x14ac:dyDescent="0.3">
      <c r="A4088" s="14">
        <v>1</v>
      </c>
      <c r="B4088" s="14">
        <v>1</v>
      </c>
      <c r="C4088" s="15" t="s">
        <v>16185</v>
      </c>
      <c r="D4088" s="15" t="s">
        <v>16185</v>
      </c>
      <c r="E4088" s="15">
        <v>45464</v>
      </c>
      <c r="F4088" s="15" t="s">
        <v>16186</v>
      </c>
      <c r="G4088" s="15">
        <v>45450</v>
      </c>
      <c r="H4088" s="15">
        <v>45633</v>
      </c>
      <c r="I4088" s="15" t="s">
        <v>18575</v>
      </c>
      <c r="J4088" s="15" t="s">
        <v>18576</v>
      </c>
      <c r="K4088" s="15" t="s">
        <v>45424</v>
      </c>
      <c r="L4088" s="15" t="s">
        <v>270</v>
      </c>
      <c r="M4088" s="15" t="s">
        <v>16189</v>
      </c>
      <c r="N4088" s="14">
        <v>2023</v>
      </c>
      <c r="O4088" s="15" t="s">
        <v>16190</v>
      </c>
      <c r="P4088" s="15" t="s">
        <v>106</v>
      </c>
      <c r="Q4088" s="15" t="s">
        <v>47019</v>
      </c>
      <c r="R4088" s="15" t="s">
        <v>16191</v>
      </c>
      <c r="S4088" s="15" t="s">
        <v>16192</v>
      </c>
      <c r="T4088" s="15" t="s">
        <v>144</v>
      </c>
      <c r="U4088" s="15" t="s">
        <v>53</v>
      </c>
      <c r="V4088" s="15" t="s">
        <v>46602</v>
      </c>
      <c r="W4088" s="15" t="s">
        <v>1889</v>
      </c>
      <c r="X4088" s="15" t="e">
        <f>_xlfn.XLOOKUP(_LOOKUP[[#This Row],[AdjusterMemberName]],_Adjuster[Adjuster Name],_Adjuster[Email],,0)</f>
        <v>#N/A</v>
      </c>
      <c r="Y4088" s="15" t="e">
        <f>_xlfn.XLOOKUP(_LOOKUP[[#This Row],[AdjusterMemberName]],_Adjuster[Adjuster Name],_Adjuster[Phone Number],,0)</f>
        <v>#N/A</v>
      </c>
      <c r="Z4088" s="15" t="s">
        <v>16193</v>
      </c>
      <c r="AA40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208 Union Ave , Los Gatos  CA 95032</v>
      </c>
      <c r="AB4088" s="15">
        <v>45523</v>
      </c>
    </row>
    <row r="4089" spans="1:28" x14ac:dyDescent="0.3">
      <c r="A4089" s="14">
        <v>1</v>
      </c>
      <c r="B4089" s="14">
        <v>1</v>
      </c>
      <c r="C4089" s="15" t="s">
        <v>16163</v>
      </c>
      <c r="D4089" s="15" t="s">
        <v>16163</v>
      </c>
      <c r="E4089" s="15">
        <v>45463</v>
      </c>
      <c r="F4089" s="15" t="s">
        <v>16164</v>
      </c>
      <c r="G4089" s="15">
        <v>45390</v>
      </c>
      <c r="H4089" s="15">
        <v>45573</v>
      </c>
      <c r="I4089" s="15" t="s">
        <v>16165</v>
      </c>
      <c r="J4089" s="15" t="s">
        <v>16166</v>
      </c>
      <c r="K4089" s="15" t="s">
        <v>45505</v>
      </c>
      <c r="L4089" s="15" t="s">
        <v>441</v>
      </c>
      <c r="M4089" s="15" t="s">
        <v>517</v>
      </c>
      <c r="N4089" s="14">
        <v>2016</v>
      </c>
      <c r="O4089" s="15" t="s">
        <v>16167</v>
      </c>
      <c r="P4089" s="15" t="s">
        <v>106</v>
      </c>
      <c r="Q4089" s="15" t="s">
        <v>47019</v>
      </c>
      <c r="R4089" s="15" t="s">
        <v>5154</v>
      </c>
      <c r="S4089" s="15" t="s">
        <v>16168</v>
      </c>
      <c r="T4089" s="15" t="s">
        <v>186</v>
      </c>
      <c r="U4089" s="15" t="s">
        <v>53</v>
      </c>
      <c r="V4089" s="15" t="s">
        <v>45555</v>
      </c>
      <c r="W4089" s="15" t="s">
        <v>1624</v>
      </c>
      <c r="X4089" s="15" t="e">
        <f>_xlfn.XLOOKUP(_LOOKUP[[#This Row],[AdjusterMemberName]],_Adjuster[Adjuster Name],_Adjuster[Email],,0)</f>
        <v>#N/A</v>
      </c>
      <c r="Y4089" s="15" t="e">
        <f>_xlfn.XLOOKUP(_LOOKUP[[#This Row],[AdjusterMemberName]],_Adjuster[Adjuster Name],_Adjuster[Phone Number],,0)</f>
        <v>#N/A</v>
      </c>
      <c r="Z4089" s="15" t="s">
        <v>16169</v>
      </c>
      <c r="AA40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 Remington, Irvine  CA 92620</v>
      </c>
      <c r="AB4089" s="15"/>
    </row>
    <row r="4090" spans="1:28" x14ac:dyDescent="0.3">
      <c r="A4090" s="14">
        <v>1</v>
      </c>
      <c r="B4090" s="14">
        <v>1</v>
      </c>
      <c r="C4090" s="15" t="s">
        <v>16170</v>
      </c>
      <c r="D4090" s="15" t="s">
        <v>16170</v>
      </c>
      <c r="E4090" s="15">
        <v>45463</v>
      </c>
      <c r="F4090" s="15" t="s">
        <v>16171</v>
      </c>
      <c r="G4090" s="15">
        <v>45379</v>
      </c>
      <c r="H4090" s="15">
        <v>45563</v>
      </c>
      <c r="I4090" s="15" t="s">
        <v>16172</v>
      </c>
      <c r="J4090" s="15" t="s">
        <v>16173</v>
      </c>
      <c r="K4090" s="15" t="s">
        <v>45572</v>
      </c>
      <c r="L4090" s="15" t="s">
        <v>91</v>
      </c>
      <c r="M4090" s="15" t="s">
        <v>92</v>
      </c>
      <c r="N4090" s="14">
        <v>2019</v>
      </c>
      <c r="O4090" s="15" t="s">
        <v>16174</v>
      </c>
      <c r="P4090" s="15" t="s">
        <v>106</v>
      </c>
      <c r="Q4090" s="15" t="s">
        <v>47019</v>
      </c>
      <c r="R4090" s="15" t="s">
        <v>16175</v>
      </c>
      <c r="S4090" s="15" t="s">
        <v>16176</v>
      </c>
      <c r="T4090" s="15" t="s">
        <v>366</v>
      </c>
      <c r="U4090" s="15" t="s">
        <v>53</v>
      </c>
      <c r="V4090" s="15" t="s">
        <v>46369</v>
      </c>
      <c r="W4090" s="15" t="s">
        <v>1624</v>
      </c>
      <c r="X4090" s="15" t="e">
        <f>_xlfn.XLOOKUP(_LOOKUP[[#This Row],[AdjusterMemberName]],_Adjuster[Adjuster Name],_Adjuster[Email],,0)</f>
        <v>#N/A</v>
      </c>
      <c r="Y4090" s="15" t="e">
        <f>_xlfn.XLOOKUP(_LOOKUP[[#This Row],[AdjusterMemberName]],_Adjuster[Adjuster Name],_Adjuster[Phone Number],,0)</f>
        <v>#N/A</v>
      </c>
      <c r="Z4090" s="15" t="s">
        <v>16177</v>
      </c>
      <c r="AA40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5152 San Bernardino St Apt E, Montclair  CA 91763</v>
      </c>
      <c r="AB4090" s="15"/>
    </row>
    <row r="4091" spans="1:28" x14ac:dyDescent="0.3">
      <c r="A4091" s="14">
        <v>1</v>
      </c>
      <c r="B4091" s="14">
        <v>1</v>
      </c>
      <c r="C4091" s="15" t="s">
        <v>16194</v>
      </c>
      <c r="D4091" s="15" t="s">
        <v>16195</v>
      </c>
      <c r="E4091" s="15">
        <v>45463</v>
      </c>
      <c r="F4091" s="15" t="s">
        <v>16196</v>
      </c>
      <c r="G4091" s="15">
        <v>45377</v>
      </c>
      <c r="H4091" s="15">
        <v>45561</v>
      </c>
      <c r="I4091" s="15" t="s">
        <v>16197</v>
      </c>
      <c r="J4091" s="15" t="s">
        <v>16198</v>
      </c>
      <c r="K4091" s="15" t="s">
        <v>45354</v>
      </c>
      <c r="L4091" s="15" t="s">
        <v>25</v>
      </c>
      <c r="M4091" s="15" t="s">
        <v>557</v>
      </c>
      <c r="N4091" s="14">
        <v>2015</v>
      </c>
      <c r="O4091" s="15" t="s">
        <v>16199</v>
      </c>
      <c r="P4091" s="15" t="s">
        <v>106</v>
      </c>
      <c r="Q4091" s="15" t="s">
        <v>47019</v>
      </c>
      <c r="R4091" s="15" t="s">
        <v>9225</v>
      </c>
      <c r="S4091" s="15" t="s">
        <v>16200</v>
      </c>
      <c r="T4091" s="15" t="s">
        <v>811</v>
      </c>
      <c r="U4091" s="15" t="s">
        <v>53</v>
      </c>
      <c r="V4091" s="15" t="s">
        <v>45558</v>
      </c>
      <c r="W4091" s="15" t="s">
        <v>367</v>
      </c>
      <c r="X4091" s="15" t="str">
        <f>_xlfn.XLOOKUP(_LOOKUP[[#This Row],[AdjusterMemberName]],_Adjuster[Adjuster Name],_Adjuster[Email],,0)</f>
        <v>dHernandez4@knightcompany.com</v>
      </c>
      <c r="Y4091" s="15" t="str">
        <f>_xlfn.XLOOKUP(_LOOKUP[[#This Row],[AdjusterMemberName]],_Adjuster[Adjuster Name],_Adjuster[Phone Number],,0)</f>
        <v>323-315-7819</v>
      </c>
      <c r="Z4091" s="15" t="s">
        <v>16201</v>
      </c>
      <c r="AA40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21565 Nance St, Perris  CA 92570</v>
      </c>
      <c r="AB4091" s="15">
        <v>45502</v>
      </c>
    </row>
    <row r="4092" spans="1:28" x14ac:dyDescent="0.3">
      <c r="A4092" s="14">
        <v>1</v>
      </c>
      <c r="B4092" s="14">
        <v>1</v>
      </c>
      <c r="C4092" s="15" t="s">
        <v>16338</v>
      </c>
      <c r="D4092" s="15" t="s">
        <v>16338</v>
      </c>
      <c r="E4092" s="15">
        <v>45463</v>
      </c>
      <c r="F4092" s="15" t="s">
        <v>16339</v>
      </c>
      <c r="G4092" s="15">
        <v>45363</v>
      </c>
      <c r="H4092" s="15">
        <v>45547</v>
      </c>
      <c r="I4092" s="15" t="s">
        <v>16340</v>
      </c>
      <c r="J4092" s="15" t="s">
        <v>16341</v>
      </c>
      <c r="K4092" s="15" t="s">
        <v>45481</v>
      </c>
      <c r="L4092" s="15" t="s">
        <v>281</v>
      </c>
      <c r="M4092" s="15" t="s">
        <v>526</v>
      </c>
      <c r="N4092" s="14">
        <v>2021</v>
      </c>
      <c r="O4092" s="15" t="s">
        <v>16342</v>
      </c>
      <c r="P4092" s="15" t="s">
        <v>106</v>
      </c>
      <c r="Q4092" s="15" t="s">
        <v>47019</v>
      </c>
      <c r="R4092" s="15" t="s">
        <v>16343</v>
      </c>
      <c r="S4092" s="15" t="s">
        <v>16344</v>
      </c>
      <c r="T4092" s="15" t="s">
        <v>16345</v>
      </c>
      <c r="U4092" s="15" t="s">
        <v>53</v>
      </c>
      <c r="V4092" s="15" t="s">
        <v>45692</v>
      </c>
      <c r="W4092" s="15" t="s">
        <v>264</v>
      </c>
      <c r="X4092" s="15" t="str">
        <f>_xlfn.XLOOKUP(_LOOKUP[[#This Row],[AdjusterMemberName]],_Adjuster[Adjuster Name],_Adjuster[Email],,0)</f>
        <v>sBonnevie@knightcompany.com</v>
      </c>
      <c r="Y4092" s="15" t="str">
        <f>_xlfn.XLOOKUP(_LOOKUP[[#This Row],[AdjusterMemberName]],_Adjuster[Adjuster Name],_Adjuster[Phone Number],,0)</f>
        <v>323-692-4064</v>
      </c>
      <c r="Z4092" s="15" t="s">
        <v>16346</v>
      </c>
      <c r="AA40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24921 Avenue 212, Lindsay  CA 93247</v>
      </c>
      <c r="AB4092" s="15">
        <v>45499</v>
      </c>
    </row>
    <row r="4093" spans="1:28" x14ac:dyDescent="0.3">
      <c r="A4093" s="14">
        <v>1</v>
      </c>
      <c r="B4093" s="14">
        <v>1</v>
      </c>
      <c r="C4093" s="15" t="s">
        <v>14367</v>
      </c>
      <c r="D4093" s="15" t="s">
        <v>14368</v>
      </c>
      <c r="E4093" s="15">
        <v>45463</v>
      </c>
      <c r="F4093" s="15" t="s">
        <v>16442</v>
      </c>
      <c r="G4093" s="15">
        <v>45444</v>
      </c>
      <c r="H4093" s="15">
        <v>45627</v>
      </c>
      <c r="I4093" s="15" t="s">
        <v>16443</v>
      </c>
      <c r="J4093" s="15" t="s">
        <v>16444</v>
      </c>
      <c r="K4093" s="15" t="s">
        <v>45663</v>
      </c>
      <c r="L4093" s="15" t="s">
        <v>270</v>
      </c>
      <c r="M4093" s="15" t="s">
        <v>3172</v>
      </c>
      <c r="N4093" s="14">
        <v>2017</v>
      </c>
      <c r="O4093" s="15" t="s">
        <v>14372</v>
      </c>
      <c r="P4093" s="15" t="s">
        <v>106</v>
      </c>
      <c r="Q4093" s="15" t="s">
        <v>47006</v>
      </c>
      <c r="R4093" s="15" t="s">
        <v>1753</v>
      </c>
      <c r="S4093" s="15" t="s">
        <v>14373</v>
      </c>
      <c r="T4093" s="15" t="s">
        <v>14374</v>
      </c>
      <c r="U4093" s="15" t="s">
        <v>53</v>
      </c>
      <c r="V4093" s="15" t="s">
        <v>46564</v>
      </c>
      <c r="W4093" s="15" t="s">
        <v>3114</v>
      </c>
      <c r="X4093" s="15" t="str">
        <f>_xlfn.XLOOKUP(_LOOKUP[[#This Row],[AdjusterMemberName]],_Adjuster[Adjuster Name],_Adjuster[Email],,0)</f>
        <v>eExmundo@knightcompany.com</v>
      </c>
      <c r="Y4093" s="15" t="str">
        <f>_xlfn.XLOOKUP(_LOOKUP[[#This Row],[AdjusterMemberName]],_Adjuster[Adjuster Name],_Adjuster[Phone Number],,0)</f>
        <v>424-559-5400</v>
      </c>
      <c r="Z4093" s="15" t="s">
        <v>16445</v>
      </c>
      <c r="AA40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1554 Cumbre View, Bonita  CA 91902</v>
      </c>
      <c r="AB4093" s="15"/>
    </row>
    <row r="4094" spans="1:28" x14ac:dyDescent="0.3">
      <c r="A4094" s="14">
        <v>1</v>
      </c>
      <c r="B4094" s="14">
        <v>1</v>
      </c>
      <c r="C4094" s="15" t="s">
        <v>17033</v>
      </c>
      <c r="D4094" s="15" t="s">
        <v>17033</v>
      </c>
      <c r="E4094" s="15">
        <v>45463</v>
      </c>
      <c r="F4094" s="15" t="s">
        <v>17034</v>
      </c>
      <c r="G4094" s="15">
        <v>45408</v>
      </c>
      <c r="H4094" s="15">
        <v>45591</v>
      </c>
      <c r="I4094" s="15" t="s">
        <v>17035</v>
      </c>
      <c r="J4094" s="15" t="s">
        <v>17036</v>
      </c>
      <c r="K4094" s="15" t="s">
        <v>45434</v>
      </c>
      <c r="L4094" s="15" t="s">
        <v>128</v>
      </c>
      <c r="M4094" s="15" t="s">
        <v>129</v>
      </c>
      <c r="N4094" s="14">
        <v>2024</v>
      </c>
      <c r="O4094" s="15" t="s">
        <v>17037</v>
      </c>
      <c r="P4094" s="15" t="s">
        <v>106</v>
      </c>
      <c r="Q4094" s="15" t="s">
        <v>47019</v>
      </c>
      <c r="R4094" s="15" t="s">
        <v>17038</v>
      </c>
      <c r="S4094" s="15" t="s">
        <v>17039</v>
      </c>
      <c r="T4094" s="15" t="s">
        <v>174</v>
      </c>
      <c r="U4094" s="15" t="s">
        <v>53</v>
      </c>
      <c r="V4094" s="15" t="s">
        <v>45529</v>
      </c>
      <c r="W4094" s="15" t="s">
        <v>264</v>
      </c>
      <c r="X4094" s="15" t="str">
        <f>_xlfn.XLOOKUP(_LOOKUP[[#This Row],[AdjusterMemberName]],_Adjuster[Adjuster Name],_Adjuster[Email],,0)</f>
        <v>sBonnevie@knightcompany.com</v>
      </c>
      <c r="Y4094" s="15" t="str">
        <f>_xlfn.XLOOKUP(_LOOKUP[[#This Row],[AdjusterMemberName]],_Adjuster[Adjuster Name],_Adjuster[Phone Number],,0)</f>
        <v>323-692-4064</v>
      </c>
      <c r="Z4094" s="15" t="s">
        <v>17040</v>
      </c>
      <c r="AA40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10330 Anzac Ave, Los Angeles  CA 90002</v>
      </c>
      <c r="AB4094" s="15">
        <v>45464</v>
      </c>
    </row>
    <row r="4095" spans="1:28" x14ac:dyDescent="0.3">
      <c r="A4095" s="14">
        <v>1</v>
      </c>
      <c r="B4095" s="14">
        <v>1</v>
      </c>
      <c r="C4095" s="15" t="s">
        <v>17033</v>
      </c>
      <c r="D4095" s="15" t="s">
        <v>17033</v>
      </c>
      <c r="E4095" s="15">
        <v>45463</v>
      </c>
      <c r="F4095" s="15" t="s">
        <v>17034</v>
      </c>
      <c r="G4095" s="15">
        <v>45408</v>
      </c>
      <c r="H4095" s="15">
        <v>45591</v>
      </c>
      <c r="I4095" s="15" t="s">
        <v>17041</v>
      </c>
      <c r="J4095" s="15" t="s">
        <v>17042</v>
      </c>
      <c r="K4095" s="15" t="s">
        <v>45434</v>
      </c>
      <c r="L4095" s="15" t="s">
        <v>128</v>
      </c>
      <c r="M4095" s="15" t="s">
        <v>129</v>
      </c>
      <c r="N4095" s="14">
        <v>2024</v>
      </c>
      <c r="O4095" s="15" t="s">
        <v>17037</v>
      </c>
      <c r="P4095" s="15" t="s">
        <v>106</v>
      </c>
      <c r="Q4095" s="15" t="s">
        <v>47019</v>
      </c>
      <c r="R4095" s="15" t="s">
        <v>17038</v>
      </c>
      <c r="S4095" s="15" t="s">
        <v>17039</v>
      </c>
      <c r="T4095" s="15" t="s">
        <v>174</v>
      </c>
      <c r="U4095" s="15" t="s">
        <v>53</v>
      </c>
      <c r="V4095" s="15" t="s">
        <v>45529</v>
      </c>
      <c r="W4095" s="15" t="s">
        <v>850</v>
      </c>
      <c r="X4095" s="15" t="e">
        <f>_xlfn.XLOOKUP(_LOOKUP[[#This Row],[AdjusterMemberName]],_Adjuster[Adjuster Name],_Adjuster[Email],,0)</f>
        <v>#N/A</v>
      </c>
      <c r="Y4095" s="15" t="e">
        <f>_xlfn.XLOOKUP(_LOOKUP[[#This Row],[AdjusterMemberName]],_Adjuster[Adjuster Name],_Adjuster[Phone Number],,0)</f>
        <v>#N/A</v>
      </c>
      <c r="Z4095" s="15" t="s">
        <v>17040</v>
      </c>
      <c r="AA40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10330 Anzac Ave, Los Angeles  CA 90002</v>
      </c>
      <c r="AB4095" s="15">
        <v>45464</v>
      </c>
    </row>
    <row r="4096" spans="1:28" x14ac:dyDescent="0.3">
      <c r="A4096" s="14">
        <v>1</v>
      </c>
      <c r="B4096" s="14">
        <v>1</v>
      </c>
      <c r="C4096" s="15" t="s">
        <v>16058</v>
      </c>
      <c r="D4096" s="15" t="s">
        <v>16058</v>
      </c>
      <c r="E4096" s="15">
        <v>45462</v>
      </c>
      <c r="F4096" s="15" t="s">
        <v>16059</v>
      </c>
      <c r="G4096" s="15">
        <v>45409</v>
      </c>
      <c r="H4096" s="15">
        <v>45592</v>
      </c>
      <c r="I4096" s="15" t="s">
        <v>16060</v>
      </c>
      <c r="J4096" s="15" t="s">
        <v>16061</v>
      </c>
      <c r="K4096" s="15" t="s">
        <v>45339</v>
      </c>
      <c r="L4096" s="15" t="s">
        <v>103</v>
      </c>
      <c r="M4096" s="15" t="s">
        <v>890</v>
      </c>
      <c r="N4096" s="14">
        <v>2003</v>
      </c>
      <c r="O4096" s="15" t="s">
        <v>16062</v>
      </c>
      <c r="P4096" s="15" t="s">
        <v>106</v>
      </c>
      <c r="Q4096" s="15" t="s">
        <v>47095</v>
      </c>
      <c r="R4096" s="15" t="s">
        <v>7632</v>
      </c>
      <c r="S4096" s="15" t="s">
        <v>16063</v>
      </c>
      <c r="T4096" s="15" t="s">
        <v>1091</v>
      </c>
      <c r="U4096" s="15" t="s">
        <v>53</v>
      </c>
      <c r="V4096" s="15" t="s">
        <v>45457</v>
      </c>
      <c r="W4096" s="15" t="s">
        <v>367</v>
      </c>
      <c r="X4096" s="15" t="str">
        <f>_xlfn.XLOOKUP(_LOOKUP[[#This Row],[AdjusterMemberName]],_Adjuster[Adjuster Name],_Adjuster[Email],,0)</f>
        <v>dHernandez4@knightcompany.com</v>
      </c>
      <c r="Y4096" s="15" t="str">
        <f>_xlfn.XLOOKUP(_LOOKUP[[#This Row],[AdjusterMemberName]],_Adjuster[Adjuster Name],_Adjuster[Phone Number],,0)</f>
        <v>323-315-7819</v>
      </c>
      <c r="Z4096" s="15" t="s">
        <v>16064</v>
      </c>
      <c r="AA40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 Seaview Dr , Pittsburg  CA 94565</v>
      </c>
      <c r="AB4096" s="15"/>
    </row>
    <row r="4097" spans="1:28" x14ac:dyDescent="0.3">
      <c r="A4097" s="14">
        <v>1</v>
      </c>
      <c r="B4097" s="14">
        <v>1</v>
      </c>
      <c r="C4097" s="15" t="s">
        <v>16065</v>
      </c>
      <c r="D4097" s="15" t="s">
        <v>16065</v>
      </c>
      <c r="E4097" s="15">
        <v>45462</v>
      </c>
      <c r="F4097" s="15" t="s">
        <v>16066</v>
      </c>
      <c r="G4097" s="15">
        <v>45447</v>
      </c>
      <c r="H4097" s="15">
        <v>45630</v>
      </c>
      <c r="I4097" s="15" t="s">
        <v>16067</v>
      </c>
      <c r="J4097" s="15" t="s">
        <v>16068</v>
      </c>
      <c r="K4097" s="15" t="s">
        <v>45506</v>
      </c>
      <c r="L4097" s="15" t="s">
        <v>91</v>
      </c>
      <c r="M4097" s="15" t="s">
        <v>3016</v>
      </c>
      <c r="N4097" s="14">
        <v>2014</v>
      </c>
      <c r="O4097" s="15" t="s">
        <v>16069</v>
      </c>
      <c r="P4097" s="15" t="s">
        <v>106</v>
      </c>
      <c r="Q4097" s="15" t="s">
        <v>47019</v>
      </c>
      <c r="R4097" s="15" t="s">
        <v>15883</v>
      </c>
      <c r="S4097" s="15" t="s">
        <v>16070</v>
      </c>
      <c r="T4097" s="15" t="s">
        <v>503</v>
      </c>
      <c r="U4097" s="15" t="s">
        <v>53</v>
      </c>
      <c r="V4097" s="15" t="s">
        <v>46646</v>
      </c>
      <c r="W4097" s="15" t="s">
        <v>264</v>
      </c>
      <c r="X4097" s="15" t="str">
        <f>_xlfn.XLOOKUP(_LOOKUP[[#This Row],[AdjusterMemberName]],_Adjuster[Adjuster Name],_Adjuster[Email],,0)</f>
        <v>sBonnevie@knightcompany.com</v>
      </c>
      <c r="Y4097" s="15" t="str">
        <f>_xlfn.XLOOKUP(_LOOKUP[[#This Row],[AdjusterMemberName]],_Adjuster[Adjuster Name],_Adjuster[Phone Number],,0)</f>
        <v>323-692-4064</v>
      </c>
      <c r="Z4097" s="15" t="s">
        <v>16071</v>
      </c>
      <c r="AA40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3900 Natoma Way, Sacramento  CA 95838</v>
      </c>
      <c r="AB4097" s="15">
        <v>45480</v>
      </c>
    </row>
    <row r="4098" spans="1:28" x14ac:dyDescent="0.3">
      <c r="A4098" s="14">
        <v>1</v>
      </c>
      <c r="B4098" s="14">
        <v>1</v>
      </c>
      <c r="C4098" s="15" t="s">
        <v>16072</v>
      </c>
      <c r="D4098" s="15" t="s">
        <v>16072</v>
      </c>
      <c r="E4098" s="15">
        <v>45462</v>
      </c>
      <c r="F4098" s="15" t="s">
        <v>16073</v>
      </c>
      <c r="G4098" s="15">
        <v>45454</v>
      </c>
      <c r="H4098" s="15">
        <v>45637</v>
      </c>
      <c r="I4098" s="15" t="s">
        <v>16074</v>
      </c>
      <c r="J4098" s="15" t="s">
        <v>16075</v>
      </c>
      <c r="K4098" s="15" t="s">
        <v>45732</v>
      </c>
      <c r="L4098" s="15" t="s">
        <v>128</v>
      </c>
      <c r="M4098" s="15" t="s">
        <v>170</v>
      </c>
      <c r="N4098" s="14">
        <v>2024</v>
      </c>
      <c r="O4098" s="15" t="s">
        <v>16076</v>
      </c>
      <c r="P4098" s="15" t="s">
        <v>106</v>
      </c>
      <c r="Q4098" s="15" t="s">
        <v>47006</v>
      </c>
      <c r="R4098" s="15" t="s">
        <v>1364</v>
      </c>
      <c r="S4098" s="15" t="s">
        <v>16077</v>
      </c>
      <c r="T4098" s="15" t="s">
        <v>3287</v>
      </c>
      <c r="U4098" s="15" t="s">
        <v>53</v>
      </c>
      <c r="V4098" s="15" t="s">
        <v>46213</v>
      </c>
      <c r="W4098" s="15" t="s">
        <v>1889</v>
      </c>
      <c r="X4098" s="15" t="e">
        <f>_xlfn.XLOOKUP(_LOOKUP[[#This Row],[AdjusterMemberName]],_Adjuster[Adjuster Name],_Adjuster[Email],,0)</f>
        <v>#N/A</v>
      </c>
      <c r="Y4098" s="15" t="e">
        <f>_xlfn.XLOOKUP(_LOOKUP[[#This Row],[AdjusterMemberName]],_Adjuster[Adjuster Name],_Adjuster[Phone Number],,0)</f>
        <v>#N/A</v>
      </c>
      <c r="Z4098" s="15" t="s">
        <v>16078</v>
      </c>
      <c r="AA40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11323 Waddell St, Whittier  CA 90606</v>
      </c>
      <c r="AB4098" s="15"/>
    </row>
    <row r="4099" spans="1:28" x14ac:dyDescent="0.3">
      <c r="A4099" s="14">
        <v>1</v>
      </c>
      <c r="B4099" s="14">
        <v>1</v>
      </c>
      <c r="C4099" s="15" t="s">
        <v>16121</v>
      </c>
      <c r="D4099" s="15" t="s">
        <v>16121</v>
      </c>
      <c r="E4099" s="15">
        <v>45462</v>
      </c>
      <c r="F4099" s="15" t="s">
        <v>16122</v>
      </c>
      <c r="G4099" s="15">
        <v>45432</v>
      </c>
      <c r="H4099" s="15">
        <v>45616</v>
      </c>
      <c r="I4099" s="15" t="s">
        <v>16123</v>
      </c>
      <c r="J4099" s="15" t="s">
        <v>16124</v>
      </c>
      <c r="K4099" s="15" t="s">
        <v>45564</v>
      </c>
      <c r="L4099" s="15" t="s">
        <v>314</v>
      </c>
      <c r="M4099" s="15" t="s">
        <v>16125</v>
      </c>
      <c r="N4099" s="14">
        <v>2017</v>
      </c>
      <c r="O4099" s="15" t="s">
        <v>16126</v>
      </c>
      <c r="P4099" s="15" t="s">
        <v>106</v>
      </c>
      <c r="Q4099" s="15" t="s">
        <v>47079</v>
      </c>
      <c r="R4099" s="15" t="s">
        <v>2510</v>
      </c>
      <c r="S4099" s="15" t="s">
        <v>16127</v>
      </c>
      <c r="T4099" s="15" t="s">
        <v>8339</v>
      </c>
      <c r="U4099" s="15" t="s">
        <v>53</v>
      </c>
      <c r="V4099" s="15" t="s">
        <v>45497</v>
      </c>
      <c r="W4099" s="15" t="s">
        <v>3114</v>
      </c>
      <c r="X4099" s="15" t="str">
        <f>_xlfn.XLOOKUP(_LOOKUP[[#This Row],[AdjusterMemberName]],_Adjuster[Adjuster Name],_Adjuster[Email],,0)</f>
        <v>eExmundo@knightcompany.com</v>
      </c>
      <c r="Y4099" s="15" t="str">
        <f>_xlfn.XLOOKUP(_LOOKUP[[#This Row],[AdjusterMemberName]],_Adjuster[Adjuster Name],_Adjuster[Phone Number],,0)</f>
        <v>424-559-5400</v>
      </c>
      <c r="Z4099" s="15" t="s">
        <v>16128</v>
      </c>
      <c r="AA40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51740 Calle Pera, Coachella  CA 92236</v>
      </c>
      <c r="AB4099" s="15">
        <v>45536</v>
      </c>
    </row>
    <row r="4100" spans="1:28" x14ac:dyDescent="0.3">
      <c r="A4100" s="14">
        <v>1</v>
      </c>
      <c r="B4100" s="14">
        <v>1</v>
      </c>
      <c r="C4100" s="15" t="s">
        <v>9543</v>
      </c>
      <c r="D4100" s="15" t="s">
        <v>9543</v>
      </c>
      <c r="E4100" s="15">
        <v>45462</v>
      </c>
      <c r="F4100" s="15" t="s">
        <v>16533</v>
      </c>
      <c r="G4100" s="15">
        <v>45408</v>
      </c>
      <c r="H4100" s="15">
        <v>45591</v>
      </c>
      <c r="I4100" s="15" t="s">
        <v>16534</v>
      </c>
      <c r="J4100" s="15" t="s">
        <v>16535</v>
      </c>
      <c r="K4100" s="15" t="s">
        <v>45663</v>
      </c>
      <c r="L4100" s="15" t="s">
        <v>281</v>
      </c>
      <c r="M4100" s="15" t="s">
        <v>526</v>
      </c>
      <c r="N4100" s="14">
        <v>2019</v>
      </c>
      <c r="O4100" s="15" t="s">
        <v>9547</v>
      </c>
      <c r="P4100" s="15" t="s">
        <v>106</v>
      </c>
      <c r="Q4100" s="15" t="s">
        <v>47092</v>
      </c>
      <c r="R4100" s="15" t="s">
        <v>9548</v>
      </c>
      <c r="S4100" s="15" t="s">
        <v>9549</v>
      </c>
      <c r="T4100" s="15" t="s">
        <v>2847</v>
      </c>
      <c r="U4100" s="15" t="s">
        <v>53</v>
      </c>
      <c r="V4100" s="15" t="s">
        <v>45672</v>
      </c>
      <c r="W4100" s="15" t="s">
        <v>6921</v>
      </c>
      <c r="X4100" s="15" t="str">
        <f>_xlfn.XLOOKUP(_LOOKUP[[#This Row],[AdjusterMemberName]],_Adjuster[Adjuster Name],_Adjuster[Email],,0)</f>
        <v>AWallace@knightcompany.com</v>
      </c>
      <c r="Y4100" s="15" t="str">
        <f>_xlfn.XLOOKUP(_LOOKUP[[#This Row],[AdjusterMemberName]],_Adjuster[Adjuster Name],_Adjuster[Phone Number],,0)</f>
        <v>424-559-5734</v>
      </c>
      <c r="Z4100" s="15" t="s">
        <v>16536</v>
      </c>
      <c r="AA41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626 N Azusa Ave Apt 233, Azusa  CA 91702</v>
      </c>
      <c r="AB4100" s="15">
        <v>45502</v>
      </c>
    </row>
    <row r="4101" spans="1:28" x14ac:dyDescent="0.3">
      <c r="A4101" s="14">
        <v>1</v>
      </c>
      <c r="B4101" s="14">
        <v>1</v>
      </c>
      <c r="C4101" s="15" t="s">
        <v>16626</v>
      </c>
      <c r="D4101" s="15" t="s">
        <v>16627</v>
      </c>
      <c r="E4101" s="15">
        <v>45462</v>
      </c>
      <c r="F4101" s="15" t="s">
        <v>16628</v>
      </c>
      <c r="G4101" s="15">
        <v>45457</v>
      </c>
      <c r="H4101" s="15">
        <v>45640</v>
      </c>
      <c r="I4101" s="15" t="s">
        <v>16629</v>
      </c>
      <c r="J4101" s="15" t="s">
        <v>16630</v>
      </c>
      <c r="K4101" s="15" t="s">
        <v>45506</v>
      </c>
      <c r="L4101" s="15" t="s">
        <v>25</v>
      </c>
      <c r="M4101" s="15" t="s">
        <v>6259</v>
      </c>
      <c r="N4101" s="14">
        <v>2011</v>
      </c>
      <c r="O4101" s="15" t="s">
        <v>16631</v>
      </c>
      <c r="P4101" s="15" t="s">
        <v>106</v>
      </c>
      <c r="Q4101" s="15" t="s">
        <v>47065</v>
      </c>
      <c r="R4101" s="15" t="s">
        <v>16632</v>
      </c>
      <c r="S4101" s="15" t="s">
        <v>16633</v>
      </c>
      <c r="T4101" s="15" t="s">
        <v>971</v>
      </c>
      <c r="U4101" s="15" t="s">
        <v>53</v>
      </c>
      <c r="V4101" s="15" t="s">
        <v>45438</v>
      </c>
      <c r="W4101" s="15" t="s">
        <v>3307</v>
      </c>
      <c r="X4101" s="15" t="e">
        <f>_xlfn.XLOOKUP(_LOOKUP[[#This Row],[AdjusterMemberName]],_Adjuster[Adjuster Name],_Adjuster[Email],,0)</f>
        <v>#N/A</v>
      </c>
      <c r="Y4101" s="15" t="e">
        <f>_xlfn.XLOOKUP(_LOOKUP[[#This Row],[AdjusterMemberName]],_Adjuster[Adjuster Name],_Adjuster[Phone Number],,0)</f>
        <v>#N/A</v>
      </c>
      <c r="Z4101" s="15" t="s">
        <v>16634</v>
      </c>
      <c r="AA41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248 Southshore Dr, Lake Elsinore  CA 92530</v>
      </c>
      <c r="AB4101" s="15">
        <v>45503</v>
      </c>
    </row>
    <row r="4102" spans="1:28" x14ac:dyDescent="0.3">
      <c r="A4102" s="14">
        <v>1</v>
      </c>
      <c r="B4102" s="14">
        <v>1</v>
      </c>
      <c r="C4102" s="15" t="s">
        <v>16129</v>
      </c>
      <c r="D4102" s="15" t="s">
        <v>16129</v>
      </c>
      <c r="E4102" s="15">
        <v>45461</v>
      </c>
      <c r="F4102" s="15" t="s">
        <v>16130</v>
      </c>
      <c r="G4102" s="15">
        <v>45455</v>
      </c>
      <c r="H4102" s="15">
        <v>45638</v>
      </c>
      <c r="I4102" s="15" t="s">
        <v>16131</v>
      </c>
      <c r="J4102" s="15" t="s">
        <v>16132</v>
      </c>
      <c r="K4102" s="15" t="s">
        <v>45339</v>
      </c>
      <c r="L4102" s="15" t="s">
        <v>281</v>
      </c>
      <c r="M4102" s="15" t="s">
        <v>282</v>
      </c>
      <c r="N4102" s="14">
        <v>2013</v>
      </c>
      <c r="O4102" s="15" t="s">
        <v>16133</v>
      </c>
      <c r="P4102" s="15" t="s">
        <v>106</v>
      </c>
      <c r="Q4102" s="15" t="s">
        <v>47061</v>
      </c>
      <c r="R4102" s="15" t="s">
        <v>16134</v>
      </c>
      <c r="S4102" s="15" t="s">
        <v>16135</v>
      </c>
      <c r="T4102" s="15" t="s">
        <v>2581</v>
      </c>
      <c r="U4102" s="15" t="s">
        <v>53</v>
      </c>
      <c r="V4102" s="15" t="s">
        <v>45880</v>
      </c>
      <c r="W4102" s="15" t="s">
        <v>3307</v>
      </c>
      <c r="X4102" s="15" t="e">
        <f>_xlfn.XLOOKUP(_LOOKUP[[#This Row],[AdjusterMemberName]],_Adjuster[Adjuster Name],_Adjuster[Email],,0)</f>
        <v>#N/A</v>
      </c>
      <c r="Y4102" s="15" t="e">
        <f>_xlfn.XLOOKUP(_LOOKUP[[#This Row],[AdjusterMemberName]],_Adjuster[Adjuster Name],_Adjuster[Phone Number],,0)</f>
        <v>#N/A</v>
      </c>
      <c r="Z4102" s="15" t="s">
        <v>16136</v>
      </c>
      <c r="AA41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10935 Terra Vista Pkwy, Rancho Cucamonga  CA 91730</v>
      </c>
      <c r="AB4102" s="15"/>
    </row>
    <row r="4103" spans="1:28" x14ac:dyDescent="0.3">
      <c r="A4103" s="14">
        <v>1</v>
      </c>
      <c r="B4103" s="14">
        <v>1</v>
      </c>
      <c r="C4103" s="15" t="s">
        <v>16572</v>
      </c>
      <c r="D4103" s="15" t="s">
        <v>16573</v>
      </c>
      <c r="E4103" s="15">
        <v>45461</v>
      </c>
      <c r="F4103" s="15" t="s">
        <v>16574</v>
      </c>
      <c r="G4103" s="15">
        <v>45369</v>
      </c>
      <c r="H4103" s="15">
        <v>45553</v>
      </c>
      <c r="I4103" s="15" t="s">
        <v>16575</v>
      </c>
      <c r="J4103" s="15" t="s">
        <v>16576</v>
      </c>
      <c r="K4103" s="15" t="s">
        <v>45759</v>
      </c>
      <c r="L4103" s="15" t="s">
        <v>314</v>
      </c>
      <c r="M4103" s="15" t="s">
        <v>978</v>
      </c>
      <c r="N4103" s="14">
        <v>2016</v>
      </c>
      <c r="O4103" s="15" t="s">
        <v>16577</v>
      </c>
      <c r="P4103" s="15" t="s">
        <v>106</v>
      </c>
      <c r="Q4103" s="15" t="s">
        <v>47169</v>
      </c>
      <c r="R4103" s="15" t="s">
        <v>120</v>
      </c>
      <c r="S4103" s="15" t="s">
        <v>16578</v>
      </c>
      <c r="T4103" s="15" t="s">
        <v>727</v>
      </c>
      <c r="U4103" s="15" t="s">
        <v>53</v>
      </c>
      <c r="V4103" s="15" t="s">
        <v>45480</v>
      </c>
      <c r="W4103" s="15" t="s">
        <v>264</v>
      </c>
      <c r="X4103" s="15" t="str">
        <f>_xlfn.XLOOKUP(_LOOKUP[[#This Row],[AdjusterMemberName]],_Adjuster[Adjuster Name],_Adjuster[Email],,0)</f>
        <v>sBonnevie@knightcompany.com</v>
      </c>
      <c r="Y4103" s="15" t="str">
        <f>_xlfn.XLOOKUP(_LOOKUP[[#This Row],[AdjusterMemberName]],_Adjuster[Adjuster Name],_Adjuster[Phone Number],,0)</f>
        <v>323-692-4064</v>
      </c>
      <c r="Z4103" s="15" t="s">
        <v>16579</v>
      </c>
      <c r="AA41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1409 D St , Oakley  CA 94509</v>
      </c>
      <c r="AB4103" s="15"/>
    </row>
    <row r="4104" spans="1:28" x14ac:dyDescent="0.3">
      <c r="A4104" s="14">
        <v>1</v>
      </c>
      <c r="B4104" s="14">
        <v>1</v>
      </c>
      <c r="C4104" s="15" t="s">
        <v>17024</v>
      </c>
      <c r="D4104" s="15" t="s">
        <v>17025</v>
      </c>
      <c r="E4104" s="15">
        <v>45461</v>
      </c>
      <c r="F4104" s="15" t="s">
        <v>17026</v>
      </c>
      <c r="G4104" s="15">
        <v>45435</v>
      </c>
      <c r="H4104" s="15">
        <v>45619</v>
      </c>
      <c r="I4104" s="15" t="s">
        <v>17027</v>
      </c>
      <c r="J4104" s="15" t="s">
        <v>17028</v>
      </c>
      <c r="K4104" s="15" t="s">
        <v>45479</v>
      </c>
      <c r="L4104" s="15" t="s">
        <v>128</v>
      </c>
      <c r="M4104" s="15" t="s">
        <v>170</v>
      </c>
      <c r="N4104" s="14">
        <v>2024</v>
      </c>
      <c r="O4104" s="15" t="s">
        <v>17029</v>
      </c>
      <c r="P4104" s="15" t="s">
        <v>106</v>
      </c>
      <c r="Q4104" s="15" t="s">
        <v>47079</v>
      </c>
      <c r="R4104" s="15" t="s">
        <v>17030</v>
      </c>
      <c r="S4104" s="15" t="s">
        <v>17031</v>
      </c>
      <c r="T4104" s="15" t="s">
        <v>592</v>
      </c>
      <c r="U4104" s="15" t="s">
        <v>53</v>
      </c>
      <c r="V4104" s="15" t="s">
        <v>45376</v>
      </c>
      <c r="W4104" s="15" t="s">
        <v>1049</v>
      </c>
      <c r="X4104" s="15" t="str">
        <f>_xlfn.XLOOKUP(_LOOKUP[[#This Row],[AdjusterMemberName]],_Adjuster[Adjuster Name],_Adjuster[Email],,0)</f>
        <v>cPenate@knightcompany.com</v>
      </c>
      <c r="Y4104" s="15" t="str">
        <f>_xlfn.XLOOKUP(_LOOKUP[[#This Row],[AdjusterMemberName]],_Adjuster[Adjuster Name],_Adjuster[Phone Number],,0)</f>
        <v>424-559-5385</v>
      </c>
      <c r="Z4104" s="15" t="s">
        <v>17032</v>
      </c>
      <c r="AA41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10385 Primrose Ave, Hesperia  CA 92345</v>
      </c>
      <c r="AB4104" s="15"/>
    </row>
    <row r="4105" spans="1:28" x14ac:dyDescent="0.3">
      <c r="A4105" s="14">
        <v>1</v>
      </c>
      <c r="B4105" s="14">
        <v>1</v>
      </c>
      <c r="C4105" s="15" t="s">
        <v>15911</v>
      </c>
      <c r="D4105" s="15" t="s">
        <v>15911</v>
      </c>
      <c r="E4105" s="15">
        <v>45460</v>
      </c>
      <c r="F4105" s="15" t="s">
        <v>15912</v>
      </c>
      <c r="G4105" s="15">
        <v>45441</v>
      </c>
      <c r="H4105" s="15">
        <v>45625</v>
      </c>
      <c r="I4105" s="15" t="s">
        <v>15913</v>
      </c>
      <c r="J4105" s="15" t="s">
        <v>15914</v>
      </c>
      <c r="K4105" s="15" t="s">
        <v>45590</v>
      </c>
      <c r="L4105" s="15" t="s">
        <v>314</v>
      </c>
      <c r="M4105" s="15" t="s">
        <v>315</v>
      </c>
      <c r="N4105" s="14">
        <v>2024</v>
      </c>
      <c r="O4105" s="15" t="s">
        <v>15915</v>
      </c>
      <c r="P4105" s="15" t="s">
        <v>106</v>
      </c>
      <c r="Q4105" s="15" t="s">
        <v>47127</v>
      </c>
      <c r="R4105" s="15" t="s">
        <v>4369</v>
      </c>
      <c r="S4105" s="15" t="s">
        <v>15916</v>
      </c>
      <c r="T4105" s="15" t="s">
        <v>286</v>
      </c>
      <c r="U4105" s="15" t="s">
        <v>53</v>
      </c>
      <c r="V4105" s="15" t="s">
        <v>45475</v>
      </c>
      <c r="W4105" s="15" t="s">
        <v>1624</v>
      </c>
      <c r="X4105" s="15" t="e">
        <f>_xlfn.XLOOKUP(_LOOKUP[[#This Row],[AdjusterMemberName]],_Adjuster[Adjuster Name],_Adjuster[Email],,0)</f>
        <v>#N/A</v>
      </c>
      <c r="Y4105" s="15" t="e">
        <f>_xlfn.XLOOKUP(_LOOKUP[[#This Row],[AdjusterMemberName]],_Adjuster[Adjuster Name],_Adjuster[Phone Number],,0)</f>
        <v>#N/A</v>
      </c>
      <c r="Z4105" s="15" t="s">
        <v>15917</v>
      </c>
      <c r="AA41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915 Cherry Ave Apt 210, Long Beach  CA 90813</v>
      </c>
      <c r="AB4105" s="15"/>
    </row>
    <row r="4106" spans="1:28" x14ac:dyDescent="0.3">
      <c r="A4106" s="14">
        <v>1</v>
      </c>
      <c r="B4106" s="14">
        <v>1</v>
      </c>
      <c r="C4106" s="15" t="s">
        <v>15966</v>
      </c>
      <c r="D4106" s="15" t="s">
        <v>15967</v>
      </c>
      <c r="E4106" s="15">
        <v>45460</v>
      </c>
      <c r="F4106" s="15" t="s">
        <v>15968</v>
      </c>
      <c r="G4106" s="15">
        <v>45373</v>
      </c>
      <c r="H4106" s="15">
        <v>45557</v>
      </c>
      <c r="I4106" s="15" t="s">
        <v>15969</v>
      </c>
      <c r="J4106" s="15" t="s">
        <v>15970</v>
      </c>
      <c r="K4106" s="15" t="s">
        <v>45334</v>
      </c>
      <c r="L4106" s="15" t="s">
        <v>128</v>
      </c>
      <c r="M4106" s="15" t="s">
        <v>129</v>
      </c>
      <c r="N4106" s="14">
        <v>2020</v>
      </c>
      <c r="O4106" s="15" t="s">
        <v>15971</v>
      </c>
      <c r="P4106" s="15" t="s">
        <v>106</v>
      </c>
      <c r="Q4106" s="15" t="s">
        <v>47006</v>
      </c>
      <c r="R4106" s="15" t="s">
        <v>15972</v>
      </c>
      <c r="S4106" s="15" t="s">
        <v>15973</v>
      </c>
      <c r="T4106" s="15" t="s">
        <v>1366</v>
      </c>
      <c r="U4106" s="15" t="s">
        <v>53</v>
      </c>
      <c r="V4106" s="15" t="s">
        <v>45346</v>
      </c>
      <c r="W4106" s="15" t="s">
        <v>367</v>
      </c>
      <c r="X4106" s="15" t="str">
        <f>_xlfn.XLOOKUP(_LOOKUP[[#This Row],[AdjusterMemberName]],_Adjuster[Adjuster Name],_Adjuster[Email],,0)</f>
        <v>dHernandez4@knightcompany.com</v>
      </c>
      <c r="Y4106" s="15" t="str">
        <f>_xlfn.XLOOKUP(_LOOKUP[[#This Row],[AdjusterMemberName]],_Adjuster[Adjuster Name],_Adjuster[Phone Number],,0)</f>
        <v>323-315-7819</v>
      </c>
      <c r="Z4106" s="15" t="s">
        <v>15974</v>
      </c>
      <c r="AA41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13201 Prairestone Dr, Corona  CA 92883</v>
      </c>
      <c r="AB4106" s="15"/>
    </row>
    <row r="4107" spans="1:28" x14ac:dyDescent="0.3">
      <c r="A4107" s="14">
        <v>1</v>
      </c>
      <c r="B4107" s="14">
        <v>1</v>
      </c>
      <c r="C4107" s="15" t="s">
        <v>16001</v>
      </c>
      <c r="D4107" s="15" t="s">
        <v>16002</v>
      </c>
      <c r="E4107" s="15">
        <v>45460</v>
      </c>
      <c r="F4107" s="15" t="s">
        <v>16003</v>
      </c>
      <c r="G4107" s="15">
        <v>45322</v>
      </c>
      <c r="H4107" s="15">
        <v>45504</v>
      </c>
      <c r="I4107" s="15" t="s">
        <v>16004</v>
      </c>
      <c r="J4107" s="15" t="s">
        <v>16005</v>
      </c>
      <c r="K4107" s="15" t="s">
        <v>45931</v>
      </c>
      <c r="L4107" s="15" t="s">
        <v>103</v>
      </c>
      <c r="M4107" s="15" t="s">
        <v>1523</v>
      </c>
      <c r="N4107" s="14">
        <v>2009</v>
      </c>
      <c r="O4107" s="15" t="s">
        <v>16006</v>
      </c>
      <c r="P4107" s="15" t="s">
        <v>106</v>
      </c>
      <c r="Q4107" s="15" t="s">
        <v>47092</v>
      </c>
      <c r="R4107" s="15" t="s">
        <v>3538</v>
      </c>
      <c r="S4107" s="15" t="s">
        <v>16007</v>
      </c>
      <c r="T4107" s="15" t="s">
        <v>971</v>
      </c>
      <c r="U4107" s="15" t="s">
        <v>53</v>
      </c>
      <c r="V4107" s="15" t="s">
        <v>45438</v>
      </c>
      <c r="W4107" s="15" t="s">
        <v>264</v>
      </c>
      <c r="X4107" s="15" t="str">
        <f>_xlfn.XLOOKUP(_LOOKUP[[#This Row],[AdjusterMemberName]],_Adjuster[Adjuster Name],_Adjuster[Email],,0)</f>
        <v>sBonnevie@knightcompany.com</v>
      </c>
      <c r="Y4107" s="15" t="str">
        <f>_xlfn.XLOOKUP(_LOOKUP[[#This Row],[AdjusterMemberName]],_Adjuster[Adjuster Name],_Adjuster[Phone Number],,0)</f>
        <v>323-692-4064</v>
      </c>
      <c r="Z4107" s="15" t="s">
        <v>16008</v>
      </c>
      <c r="AA41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32504 Crescent Ave, Lake Elsinore  CA 92530</v>
      </c>
      <c r="AB4107" s="15"/>
    </row>
    <row r="4108" spans="1:28" x14ac:dyDescent="0.3">
      <c r="A4108" s="14">
        <v>1</v>
      </c>
      <c r="B4108" s="14">
        <v>1</v>
      </c>
      <c r="C4108" s="15" t="s">
        <v>16103</v>
      </c>
      <c r="D4108" s="15" t="s">
        <v>16103</v>
      </c>
      <c r="E4108" s="15">
        <v>45460</v>
      </c>
      <c r="F4108" s="15" t="s">
        <v>16104</v>
      </c>
      <c r="G4108" s="15">
        <v>45310</v>
      </c>
      <c r="H4108" s="15">
        <v>45492</v>
      </c>
      <c r="I4108" s="15" t="s">
        <v>16105</v>
      </c>
      <c r="J4108" s="15" t="s">
        <v>16106</v>
      </c>
      <c r="K4108" s="15" t="s">
        <v>45535</v>
      </c>
      <c r="L4108" s="15" t="s">
        <v>139</v>
      </c>
      <c r="M4108" s="15" t="s">
        <v>6017</v>
      </c>
      <c r="N4108" s="14">
        <v>2018</v>
      </c>
      <c r="O4108" s="15" t="s">
        <v>16107</v>
      </c>
      <c r="P4108" s="15" t="s">
        <v>106</v>
      </c>
      <c r="Q4108" s="15" t="s">
        <v>47079</v>
      </c>
      <c r="R4108" s="15" t="s">
        <v>16108</v>
      </c>
      <c r="S4108" s="15" t="s">
        <v>16109</v>
      </c>
      <c r="T4108" s="15" t="s">
        <v>6892</v>
      </c>
      <c r="U4108" s="15" t="s">
        <v>53</v>
      </c>
      <c r="V4108" s="15" t="s">
        <v>46122</v>
      </c>
      <c r="W4108" s="15" t="s">
        <v>1889</v>
      </c>
      <c r="X4108" s="15" t="e">
        <f>_xlfn.XLOOKUP(_LOOKUP[[#This Row],[AdjusterMemberName]],_Adjuster[Adjuster Name],_Adjuster[Email],,0)</f>
        <v>#N/A</v>
      </c>
      <c r="Y4108" s="15" t="e">
        <f>_xlfn.XLOOKUP(_LOOKUP[[#This Row],[AdjusterMemberName]],_Adjuster[Adjuster Name],_Adjuster[Phone Number],,0)</f>
        <v>#N/A</v>
      </c>
      <c r="Z4108" s="15" t="s">
        <v>16110</v>
      </c>
      <c r="AA41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610 E Acacia Ave Apt 17 , Glendale  CA 91205</v>
      </c>
      <c r="AB4108" s="15"/>
    </row>
    <row r="4109" spans="1:28" x14ac:dyDescent="0.3">
      <c r="A4109" s="14">
        <v>1</v>
      </c>
      <c r="B4109" s="14">
        <v>1</v>
      </c>
      <c r="C4109" s="15" t="s">
        <v>16246</v>
      </c>
      <c r="D4109" s="15" t="s">
        <v>16246</v>
      </c>
      <c r="E4109" s="15">
        <v>45460</v>
      </c>
      <c r="F4109" s="15" t="s">
        <v>16247</v>
      </c>
      <c r="G4109" s="15">
        <v>45323</v>
      </c>
      <c r="H4109" s="15">
        <v>45505</v>
      </c>
      <c r="I4109" s="15" t="s">
        <v>16248</v>
      </c>
      <c r="J4109" s="15" t="s">
        <v>16249</v>
      </c>
      <c r="K4109" s="15" t="s">
        <v>45955</v>
      </c>
      <c r="L4109" s="15" t="s">
        <v>103</v>
      </c>
      <c r="M4109" s="15" t="s">
        <v>890</v>
      </c>
      <c r="N4109" s="14">
        <v>2021</v>
      </c>
      <c r="O4109" s="15" t="s">
        <v>16250</v>
      </c>
      <c r="P4109" s="15" t="s">
        <v>106</v>
      </c>
      <c r="Q4109" s="15" t="s">
        <v>47006</v>
      </c>
      <c r="R4109" s="15" t="s">
        <v>162</v>
      </c>
      <c r="S4109" s="15" t="s">
        <v>16251</v>
      </c>
      <c r="T4109" s="15" t="s">
        <v>530</v>
      </c>
      <c r="U4109" s="15" t="s">
        <v>53</v>
      </c>
      <c r="V4109" s="15" t="s">
        <v>45462</v>
      </c>
      <c r="W4109" s="15" t="s">
        <v>850</v>
      </c>
      <c r="X4109" s="15" t="e">
        <f>_xlfn.XLOOKUP(_LOOKUP[[#This Row],[AdjusterMemberName]],_Adjuster[Adjuster Name],_Adjuster[Email],,0)</f>
        <v>#N/A</v>
      </c>
      <c r="Y4109" s="15" t="e">
        <f>_xlfn.XLOOKUP(_LOOKUP[[#This Row],[AdjusterMemberName]],_Adjuster[Adjuster Name],_Adjuster[Phone Number],,0)</f>
        <v>#N/A</v>
      </c>
      <c r="Z4109" s="15" t="s">
        <v>16252</v>
      </c>
      <c r="AA41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14558 Carob St, Victorville  CA 92394</v>
      </c>
      <c r="AB4109" s="15"/>
    </row>
    <row r="4110" spans="1:28" x14ac:dyDescent="0.3">
      <c r="A4110" s="14">
        <v>1</v>
      </c>
      <c r="B4110" s="14">
        <v>1</v>
      </c>
      <c r="C4110" s="15" t="s">
        <v>16654</v>
      </c>
      <c r="D4110" s="15" t="s">
        <v>16654</v>
      </c>
      <c r="E4110" s="15">
        <v>45460</v>
      </c>
      <c r="F4110" s="15" t="s">
        <v>16655</v>
      </c>
      <c r="G4110" s="15">
        <v>45328</v>
      </c>
      <c r="H4110" s="15">
        <v>45510</v>
      </c>
      <c r="I4110" s="15" t="s">
        <v>16656</v>
      </c>
      <c r="J4110" s="15" t="s">
        <v>16657</v>
      </c>
      <c r="K4110" s="15" t="s">
        <v>45678</v>
      </c>
      <c r="L4110" s="15" t="s">
        <v>128</v>
      </c>
      <c r="M4110" s="15" t="s">
        <v>2179</v>
      </c>
      <c r="N4110" s="14">
        <v>2014</v>
      </c>
      <c r="O4110" s="15" t="s">
        <v>16658</v>
      </c>
      <c r="P4110" s="15" t="s">
        <v>106</v>
      </c>
      <c r="Q4110" s="15" t="s">
        <v>47019</v>
      </c>
      <c r="R4110" s="15" t="s">
        <v>16659</v>
      </c>
      <c r="S4110" s="15" t="s">
        <v>16660</v>
      </c>
      <c r="T4110" s="15" t="s">
        <v>308</v>
      </c>
      <c r="U4110" s="15" t="s">
        <v>53</v>
      </c>
      <c r="V4110" s="15" t="s">
        <v>45432</v>
      </c>
      <c r="W4110" s="15" t="s">
        <v>3307</v>
      </c>
      <c r="X4110" s="15" t="e">
        <f>_xlfn.XLOOKUP(_LOOKUP[[#This Row],[AdjusterMemberName]],_Adjuster[Adjuster Name],_Adjuster[Email],,0)</f>
        <v>#N/A</v>
      </c>
      <c r="Y4110" s="15" t="e">
        <f>_xlfn.XLOOKUP(_LOOKUP[[#This Row],[AdjusterMemberName]],_Adjuster[Adjuster Name],_Adjuster[Phone Number],,0)</f>
        <v>#N/A</v>
      </c>
      <c r="Z4110" s="15" t="s">
        <v>16661</v>
      </c>
      <c r="AA41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3738 Harrison St Unit 33, Riverside  CA 92503</v>
      </c>
      <c r="AB4110" s="15"/>
    </row>
    <row r="4111" spans="1:28" x14ac:dyDescent="0.3">
      <c r="A4111" s="14">
        <v>0</v>
      </c>
      <c r="B4111" s="14">
        <v>1</v>
      </c>
      <c r="C4111" s="15" t="s">
        <v>16811</v>
      </c>
      <c r="D4111" s="15" t="s">
        <v>16811</v>
      </c>
      <c r="E4111" s="15">
        <v>45460</v>
      </c>
      <c r="F4111" s="15" t="s">
        <v>16812</v>
      </c>
      <c r="G4111" s="15">
        <v>45320</v>
      </c>
      <c r="H4111" s="15">
        <v>45502</v>
      </c>
      <c r="I4111" s="15" t="s">
        <v>16813</v>
      </c>
      <c r="J4111" s="15" t="s">
        <v>16814</v>
      </c>
      <c r="K4111" s="15" t="s">
        <v>45732</v>
      </c>
      <c r="L4111" s="15" t="s">
        <v>314</v>
      </c>
      <c r="M4111" s="15" t="s">
        <v>16815</v>
      </c>
      <c r="N4111" s="14">
        <v>2009</v>
      </c>
      <c r="O4111" s="15" t="s">
        <v>16816</v>
      </c>
      <c r="P4111" s="15" t="s">
        <v>106</v>
      </c>
      <c r="Q4111" s="15" t="s">
        <v>119</v>
      </c>
      <c r="R4111" s="15" t="s">
        <v>16817</v>
      </c>
      <c r="S4111" s="15" t="s">
        <v>16818</v>
      </c>
      <c r="T4111" s="15" t="s">
        <v>174</v>
      </c>
      <c r="U4111" s="15" t="s">
        <v>53</v>
      </c>
      <c r="V4111" s="15" t="s">
        <v>45508</v>
      </c>
      <c r="W4111" s="15" t="s">
        <v>1889</v>
      </c>
      <c r="X4111" s="15" t="e">
        <f>_xlfn.XLOOKUP(_LOOKUP[[#This Row],[AdjusterMemberName]],_Adjuster[Adjuster Name],_Adjuster[Email],,0)</f>
        <v>#N/A</v>
      </c>
      <c r="Y4111" s="15" t="e">
        <f>_xlfn.XLOOKUP(_LOOKUP[[#This Row],[AdjusterMemberName]],_Adjuster[Adjuster Name],_Adjuster[Phone Number],,0)</f>
        <v>#N/A</v>
      </c>
      <c r="Z4111" s="15" t="s">
        <v>16819</v>
      </c>
      <c r="AA41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649 E 111Th Pl, Los Angeles  CA 90059</v>
      </c>
      <c r="AB4111" s="15"/>
    </row>
    <row r="4112" spans="1:28" x14ac:dyDescent="0.3">
      <c r="A4112" s="14">
        <v>1</v>
      </c>
      <c r="B4112" s="14">
        <v>1</v>
      </c>
      <c r="C4112" s="15" t="s">
        <v>4434</v>
      </c>
      <c r="D4112" s="15" t="s">
        <v>4434</v>
      </c>
      <c r="E4112" s="15">
        <v>45460</v>
      </c>
      <c r="F4112" s="15" t="s">
        <v>18074</v>
      </c>
      <c r="G4112" s="15">
        <v>45334</v>
      </c>
      <c r="H4112" s="15">
        <v>45516</v>
      </c>
      <c r="I4112" s="15" t="s">
        <v>18075</v>
      </c>
      <c r="J4112" s="15" t="s">
        <v>18076</v>
      </c>
      <c r="K4112" s="15" t="s">
        <v>45336</v>
      </c>
      <c r="L4112" s="15" t="s">
        <v>103</v>
      </c>
      <c r="M4112" s="15" t="s">
        <v>104</v>
      </c>
      <c r="N4112" s="14">
        <v>2000</v>
      </c>
      <c r="O4112" s="15" t="s">
        <v>4438</v>
      </c>
      <c r="P4112" s="15" t="s">
        <v>106</v>
      </c>
      <c r="Q4112" s="15" t="s">
        <v>47065</v>
      </c>
      <c r="R4112" s="15" t="s">
        <v>4439</v>
      </c>
      <c r="S4112" s="15" t="s">
        <v>18077</v>
      </c>
      <c r="T4112" s="15" t="s">
        <v>308</v>
      </c>
      <c r="U4112" s="15" t="s">
        <v>53</v>
      </c>
      <c r="V4112" s="15" t="s">
        <v>45690</v>
      </c>
      <c r="W4112" s="15" t="s">
        <v>264</v>
      </c>
      <c r="X4112" s="15" t="str">
        <f>_xlfn.XLOOKUP(_LOOKUP[[#This Row],[AdjusterMemberName]],_Adjuster[Adjuster Name],_Adjuster[Email],,0)</f>
        <v>sBonnevie@knightcompany.com</v>
      </c>
      <c r="Y4112" s="15" t="str">
        <f>_xlfn.XLOOKUP(_LOOKUP[[#This Row],[AdjusterMemberName]],_Adjuster[Adjuster Name],_Adjuster[Phone Number],,0)</f>
        <v>323-692-4064</v>
      </c>
      <c r="Z4112" s="15" t="s">
        <v>4441</v>
      </c>
      <c r="AA41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24221 Horton Ct, Moreno Valley  CA 92553</v>
      </c>
      <c r="AB4112" s="15"/>
    </row>
    <row r="4113" spans="1:28" x14ac:dyDescent="0.3">
      <c r="A4113" s="14">
        <v>1</v>
      </c>
      <c r="B4113" s="14">
        <v>1</v>
      </c>
      <c r="C4113" s="15" t="s">
        <v>15886</v>
      </c>
      <c r="D4113" s="15" t="s">
        <v>15886</v>
      </c>
      <c r="E4113" s="15">
        <v>45459</v>
      </c>
      <c r="F4113" s="15" t="s">
        <v>15887</v>
      </c>
      <c r="G4113" s="15">
        <v>45278</v>
      </c>
      <c r="H4113" s="15">
        <v>45461</v>
      </c>
      <c r="I4113" s="15" t="s">
        <v>15888</v>
      </c>
      <c r="J4113" s="15" t="s">
        <v>15889</v>
      </c>
      <c r="K4113" s="15" t="s">
        <v>45442</v>
      </c>
      <c r="L4113" s="15" t="s">
        <v>419</v>
      </c>
      <c r="M4113" s="15" t="s">
        <v>3196</v>
      </c>
      <c r="N4113" s="14">
        <v>2012</v>
      </c>
      <c r="O4113" s="15" t="s">
        <v>15890</v>
      </c>
      <c r="P4113" s="15" t="s">
        <v>106</v>
      </c>
      <c r="Q4113" s="15" t="s">
        <v>47006</v>
      </c>
      <c r="R4113" s="15" t="s">
        <v>15891</v>
      </c>
      <c r="S4113" s="15" t="s">
        <v>15892</v>
      </c>
      <c r="T4113" s="15" t="s">
        <v>1872</v>
      </c>
      <c r="U4113" s="15" t="s">
        <v>53</v>
      </c>
      <c r="V4113" s="15" t="s">
        <v>45833</v>
      </c>
      <c r="W4113" s="15" t="s">
        <v>3114</v>
      </c>
      <c r="X4113" s="15" t="str">
        <f>_xlfn.XLOOKUP(_LOOKUP[[#This Row],[AdjusterMemberName]],_Adjuster[Adjuster Name],_Adjuster[Email],,0)</f>
        <v>eExmundo@knightcompany.com</v>
      </c>
      <c r="Y4113" s="15" t="str">
        <f>_xlfn.XLOOKUP(_LOOKUP[[#This Row],[AdjusterMemberName]],_Adjuster[Adjuster Name],_Adjuster[Phone Number],,0)</f>
        <v>424-559-5400</v>
      </c>
      <c r="Z4113" s="15" t="s">
        <v>15893</v>
      </c>
      <c r="AA41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2706 Florida Ave, Richmond  CA 94804</v>
      </c>
      <c r="AB4113" s="15"/>
    </row>
    <row r="4114" spans="1:28" x14ac:dyDescent="0.3">
      <c r="A4114" s="14">
        <v>1</v>
      </c>
      <c r="B4114" s="14">
        <v>1</v>
      </c>
      <c r="C4114" s="15" t="s">
        <v>15901</v>
      </c>
      <c r="D4114" s="15" t="s">
        <v>15901</v>
      </c>
      <c r="E4114" s="15">
        <v>45459</v>
      </c>
      <c r="F4114" s="15" t="s">
        <v>15902</v>
      </c>
      <c r="G4114" s="15">
        <v>45385</v>
      </c>
      <c r="H4114" s="15">
        <v>45568</v>
      </c>
      <c r="I4114" s="15" t="s">
        <v>15903</v>
      </c>
      <c r="J4114" s="15" t="s">
        <v>15904</v>
      </c>
      <c r="K4114" s="15" t="s">
        <v>45332</v>
      </c>
      <c r="L4114" s="15" t="s">
        <v>281</v>
      </c>
      <c r="M4114" s="15" t="s">
        <v>282</v>
      </c>
      <c r="N4114" s="14">
        <v>2014</v>
      </c>
      <c r="O4114" s="15" t="s">
        <v>15905</v>
      </c>
      <c r="P4114" s="15" t="s">
        <v>106</v>
      </c>
      <c r="Q4114" s="15" t="s">
        <v>119</v>
      </c>
      <c r="R4114" s="15" t="s">
        <v>4369</v>
      </c>
      <c r="S4114" s="15" t="s">
        <v>15906</v>
      </c>
      <c r="T4114" s="15" t="s">
        <v>122</v>
      </c>
      <c r="U4114" s="15" t="s">
        <v>53</v>
      </c>
      <c r="V4114" s="15" t="s">
        <v>45784</v>
      </c>
      <c r="W4114" s="15" t="s">
        <v>367</v>
      </c>
      <c r="X4114" s="15" t="str">
        <f>_xlfn.XLOOKUP(_LOOKUP[[#This Row],[AdjusterMemberName]],_Adjuster[Adjuster Name],_Adjuster[Email],,0)</f>
        <v>dHernandez4@knightcompany.com</v>
      </c>
      <c r="Y4114" s="15" t="str">
        <f>_xlfn.XLOOKUP(_LOOKUP[[#This Row],[AdjusterMemberName]],_Adjuster[Adjuster Name],_Adjuster[Phone Number],,0)</f>
        <v>323-315-7819</v>
      </c>
      <c r="Z4114" s="15" t="s">
        <v>15907</v>
      </c>
      <c r="AA41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430 S State St, Hemet  CA 92543</v>
      </c>
      <c r="AB4114" s="15">
        <v>45458</v>
      </c>
    </row>
    <row r="4115" spans="1:28" x14ac:dyDescent="0.3">
      <c r="A4115" s="14">
        <v>1</v>
      </c>
      <c r="B4115" s="14">
        <v>1</v>
      </c>
      <c r="C4115" s="15" t="s">
        <v>15918</v>
      </c>
      <c r="D4115" s="15" t="s">
        <v>15918</v>
      </c>
      <c r="E4115" s="15">
        <v>45459</v>
      </c>
      <c r="F4115" s="15" t="s">
        <v>15919</v>
      </c>
      <c r="G4115" s="15">
        <v>45412</v>
      </c>
      <c r="H4115" s="15">
        <v>45595</v>
      </c>
      <c r="I4115" s="15" t="s">
        <v>15920</v>
      </c>
      <c r="J4115" s="15" t="s">
        <v>15921</v>
      </c>
      <c r="K4115" s="15" t="s">
        <v>46109</v>
      </c>
      <c r="L4115" s="15" t="s">
        <v>281</v>
      </c>
      <c r="M4115" s="15" t="s">
        <v>282</v>
      </c>
      <c r="N4115" s="14">
        <v>2014</v>
      </c>
      <c r="O4115" s="15" t="s">
        <v>15922</v>
      </c>
      <c r="P4115" s="15" t="s">
        <v>106</v>
      </c>
      <c r="Q4115" s="15" t="s">
        <v>47073</v>
      </c>
      <c r="R4115" s="15" t="s">
        <v>15923</v>
      </c>
      <c r="S4115" s="15" t="s">
        <v>15924</v>
      </c>
      <c r="T4115" s="15" t="s">
        <v>186</v>
      </c>
      <c r="U4115" s="15" t="s">
        <v>53</v>
      </c>
      <c r="V4115" s="15" t="s">
        <v>45355</v>
      </c>
      <c r="W4115" s="15" t="s">
        <v>3184</v>
      </c>
      <c r="X4115" s="15" t="str">
        <f>_xlfn.XLOOKUP(_LOOKUP[[#This Row],[AdjusterMemberName]],_Adjuster[Adjuster Name],_Adjuster[Email],,0)</f>
        <v>mQualls@knightcompany.com</v>
      </c>
      <c r="Y4115" s="15" t="str">
        <f>_xlfn.XLOOKUP(_LOOKUP[[#This Row],[AdjusterMemberName]],_Adjuster[Adjuster Name],_Adjuster[Phone Number],,0)</f>
        <v>424-559-5436</v>
      </c>
      <c r="Z4115" s="15" t="s">
        <v>15925</v>
      </c>
      <c r="AA41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1800 S Broadway Apt 108, Santa Ana  CA 92707</v>
      </c>
      <c r="AB4115" s="15">
        <v>45588</v>
      </c>
    </row>
    <row r="4116" spans="1:28" x14ac:dyDescent="0.3">
      <c r="A4116" s="14">
        <v>1</v>
      </c>
      <c r="B4116" s="14">
        <v>1</v>
      </c>
      <c r="C4116" s="15" t="s">
        <v>15984</v>
      </c>
      <c r="D4116" s="15" t="s">
        <v>15984</v>
      </c>
      <c r="E4116" s="15">
        <v>45459</v>
      </c>
      <c r="F4116" s="15" t="s">
        <v>15985</v>
      </c>
      <c r="G4116" s="15">
        <v>45387</v>
      </c>
      <c r="H4116" s="15">
        <v>45570</v>
      </c>
      <c r="I4116" s="15" t="s">
        <v>15986</v>
      </c>
      <c r="J4116" s="15" t="s">
        <v>15987</v>
      </c>
      <c r="K4116" s="15" t="s">
        <v>45611</v>
      </c>
      <c r="L4116" s="15" t="s">
        <v>128</v>
      </c>
      <c r="M4116" s="15" t="s">
        <v>129</v>
      </c>
      <c r="N4116" s="14">
        <v>2023</v>
      </c>
      <c r="O4116" s="15" t="s">
        <v>15988</v>
      </c>
      <c r="P4116" s="15" t="s">
        <v>106</v>
      </c>
      <c r="Q4116" s="15" t="s">
        <v>47019</v>
      </c>
      <c r="R4116" s="15" t="s">
        <v>15989</v>
      </c>
      <c r="S4116" s="15" t="s">
        <v>15990</v>
      </c>
      <c r="T4116" s="15" t="s">
        <v>174</v>
      </c>
      <c r="U4116" s="15" t="s">
        <v>53</v>
      </c>
      <c r="V4116" s="15" t="s">
        <v>45979</v>
      </c>
      <c r="W4116" s="15" t="s">
        <v>54</v>
      </c>
      <c r="X4116" s="15" t="str">
        <f>_xlfn.XLOOKUP(_LOOKUP[[#This Row],[AdjusterMemberName]],_Adjuster[Adjuster Name],_Adjuster[Email],,0)</f>
        <v>JRubalcava@knightcompany.com</v>
      </c>
      <c r="Y4116" s="15" t="str">
        <f>_xlfn.XLOOKUP(_LOOKUP[[#This Row],[AdjusterMemberName]],_Adjuster[Adjuster Name],_Adjuster[Phone Number],,0)</f>
        <v>424-559-5420</v>
      </c>
      <c r="Z4116" s="15" t="s">
        <v>15991</v>
      </c>
      <c r="AA41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10935 S Wilton Pl, Los Angeles  CA 90047</v>
      </c>
      <c r="AB4116" s="15"/>
    </row>
    <row r="4117" spans="1:28" x14ac:dyDescent="0.3">
      <c r="A4117" s="14">
        <v>1</v>
      </c>
      <c r="B4117" s="14">
        <v>1</v>
      </c>
      <c r="C4117" s="15" t="s">
        <v>16153</v>
      </c>
      <c r="D4117" s="15" t="s">
        <v>16154</v>
      </c>
      <c r="E4117" s="15">
        <v>45459</v>
      </c>
      <c r="F4117" s="15" t="s">
        <v>16155</v>
      </c>
      <c r="G4117" s="15">
        <v>45403</v>
      </c>
      <c r="H4117" s="15">
        <v>45586</v>
      </c>
      <c r="I4117" s="15" t="s">
        <v>16156</v>
      </c>
      <c r="J4117" s="15" t="s">
        <v>16157</v>
      </c>
      <c r="K4117" s="15" t="s">
        <v>45695</v>
      </c>
      <c r="L4117" s="15" t="s">
        <v>128</v>
      </c>
      <c r="M4117" s="15" t="s">
        <v>129</v>
      </c>
      <c r="N4117" s="14">
        <v>2007</v>
      </c>
      <c r="O4117" s="15" t="s">
        <v>16158</v>
      </c>
      <c r="P4117" s="15" t="s">
        <v>106</v>
      </c>
      <c r="Q4117" s="15" t="s">
        <v>47065</v>
      </c>
      <c r="R4117" s="15" t="s">
        <v>16159</v>
      </c>
      <c r="S4117" s="15" t="s">
        <v>16160</v>
      </c>
      <c r="T4117" s="15" t="s">
        <v>16161</v>
      </c>
      <c r="U4117" s="15" t="s">
        <v>53</v>
      </c>
      <c r="V4117" s="15" t="s">
        <v>46359</v>
      </c>
      <c r="W4117" s="15" t="s">
        <v>367</v>
      </c>
      <c r="X4117" s="15" t="str">
        <f>_xlfn.XLOOKUP(_LOOKUP[[#This Row],[AdjusterMemberName]],_Adjuster[Adjuster Name],_Adjuster[Email],,0)</f>
        <v>dHernandez4@knightcompany.com</v>
      </c>
      <c r="Y4117" s="15" t="str">
        <f>_xlfn.XLOOKUP(_LOOKUP[[#This Row],[AdjusterMemberName]],_Adjuster[Adjuster Name],_Adjuster[Phone Number],,0)</f>
        <v>323-315-7819</v>
      </c>
      <c r="Z4117" s="15" t="s">
        <v>16162</v>
      </c>
      <c r="AA41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658 Redondo Ln, Corona  CA 92882</v>
      </c>
      <c r="AB4117" s="15"/>
    </row>
    <row r="4118" spans="1:28" x14ac:dyDescent="0.3">
      <c r="A4118" s="14">
        <v>1</v>
      </c>
      <c r="B4118" s="14">
        <v>1</v>
      </c>
      <c r="C4118" s="15" t="s">
        <v>16597</v>
      </c>
      <c r="D4118" s="15" t="s">
        <v>16597</v>
      </c>
      <c r="E4118" s="15">
        <v>45459</v>
      </c>
      <c r="F4118" s="15" t="s">
        <v>16598</v>
      </c>
      <c r="G4118" s="15">
        <v>45347</v>
      </c>
      <c r="H4118" s="15">
        <v>45529</v>
      </c>
      <c r="I4118" s="15" t="s">
        <v>16599</v>
      </c>
      <c r="J4118" s="15" t="s">
        <v>16600</v>
      </c>
      <c r="K4118" s="15" t="s">
        <v>45339</v>
      </c>
      <c r="L4118" s="15" t="s">
        <v>128</v>
      </c>
      <c r="M4118" s="15" t="s">
        <v>170</v>
      </c>
      <c r="N4118" s="14">
        <v>2023</v>
      </c>
      <c r="O4118" s="15" t="s">
        <v>16601</v>
      </c>
      <c r="P4118" s="15" t="s">
        <v>106</v>
      </c>
      <c r="Q4118" s="15" t="s">
        <v>47073</v>
      </c>
      <c r="R4118" s="15" t="s">
        <v>16602</v>
      </c>
      <c r="S4118" s="15" t="s">
        <v>16603</v>
      </c>
      <c r="T4118" s="15" t="s">
        <v>6772</v>
      </c>
      <c r="U4118" s="15" t="s">
        <v>53</v>
      </c>
      <c r="V4118" s="15" t="s">
        <v>46641</v>
      </c>
      <c r="W4118" s="15" t="s">
        <v>367</v>
      </c>
      <c r="X4118" s="15" t="str">
        <f>_xlfn.XLOOKUP(_LOOKUP[[#This Row],[AdjusterMemberName]],_Adjuster[Adjuster Name],_Adjuster[Email],,0)</f>
        <v>dHernandez4@knightcompany.com</v>
      </c>
      <c r="Y4118" s="15" t="str">
        <f>_xlfn.XLOOKUP(_LOOKUP[[#This Row],[AdjusterMemberName]],_Adjuster[Adjuster Name],_Adjuster[Phone Number],,0)</f>
        <v>323-315-7819</v>
      </c>
      <c r="Z4118" s="15" t="s">
        <v>16604</v>
      </c>
      <c r="AA41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16701 Algonquin St Apt 108, Huntington Beach  CA 92649</v>
      </c>
      <c r="AB4118" s="15">
        <v>45527</v>
      </c>
    </row>
    <row r="4119" spans="1:28" x14ac:dyDescent="0.3">
      <c r="A4119" s="14">
        <v>1</v>
      </c>
      <c r="B4119" s="14">
        <v>1</v>
      </c>
      <c r="C4119" s="15" t="s">
        <v>6586</v>
      </c>
      <c r="D4119" s="15" t="s">
        <v>6586</v>
      </c>
      <c r="E4119" s="15">
        <v>45458</v>
      </c>
      <c r="F4119" s="15" t="s">
        <v>15908</v>
      </c>
      <c r="G4119" s="15">
        <v>45366</v>
      </c>
      <c r="H4119" s="15">
        <v>45550</v>
      </c>
      <c r="I4119" s="15" t="s">
        <v>15909</v>
      </c>
      <c r="J4119" s="15" t="s">
        <v>15910</v>
      </c>
      <c r="K4119" s="15" t="s">
        <v>45646</v>
      </c>
      <c r="L4119" s="15" t="s">
        <v>314</v>
      </c>
      <c r="M4119" s="15" t="s">
        <v>5866</v>
      </c>
      <c r="N4119" s="14">
        <v>2019</v>
      </c>
      <c r="O4119" s="15" t="s">
        <v>6590</v>
      </c>
      <c r="P4119" s="15" t="s">
        <v>106</v>
      </c>
      <c r="Q4119" s="15" t="s">
        <v>47019</v>
      </c>
      <c r="R4119" s="15" t="s">
        <v>6591</v>
      </c>
      <c r="S4119" s="15" t="s">
        <v>6592</v>
      </c>
      <c r="T4119" s="15" t="s">
        <v>830</v>
      </c>
      <c r="U4119" s="15" t="s">
        <v>53</v>
      </c>
      <c r="V4119" s="15" t="s">
        <v>46648</v>
      </c>
      <c r="W4119" s="15" t="s">
        <v>264</v>
      </c>
      <c r="X4119" s="15" t="str">
        <f>_xlfn.XLOOKUP(_LOOKUP[[#This Row],[AdjusterMemberName]],_Adjuster[Adjuster Name],_Adjuster[Email],,0)</f>
        <v>sBonnevie@knightcompany.com</v>
      </c>
      <c r="Y4119" s="15" t="str">
        <f>_xlfn.XLOOKUP(_LOOKUP[[#This Row],[AdjusterMemberName]],_Adjuster[Adjuster Name],_Adjuster[Phone Number],,0)</f>
        <v>323-692-4064</v>
      </c>
      <c r="Z4119" s="15" t="s">
        <v>6593</v>
      </c>
      <c r="AA41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1035 76Th Ave Apt 1, Oakland  CA 94621</v>
      </c>
      <c r="AB4119" s="15"/>
    </row>
    <row r="4120" spans="1:28" x14ac:dyDescent="0.3">
      <c r="A4120" s="14">
        <v>1</v>
      </c>
      <c r="B4120" s="14">
        <v>1</v>
      </c>
      <c r="C4120" s="15" t="s">
        <v>10343</v>
      </c>
      <c r="D4120" s="15" t="s">
        <v>10343</v>
      </c>
      <c r="E4120" s="15">
        <v>45458</v>
      </c>
      <c r="F4120" s="15" t="s">
        <v>10344</v>
      </c>
      <c r="G4120" s="15">
        <v>45342</v>
      </c>
      <c r="H4120" s="15">
        <v>45524</v>
      </c>
      <c r="I4120" s="15" t="s">
        <v>15926</v>
      </c>
      <c r="J4120" s="15" t="s">
        <v>15927</v>
      </c>
      <c r="K4120" s="15" t="s">
        <v>45434</v>
      </c>
      <c r="L4120" s="15" t="s">
        <v>103</v>
      </c>
      <c r="M4120" s="15" t="s">
        <v>104</v>
      </c>
      <c r="N4120" s="14">
        <v>2003</v>
      </c>
      <c r="O4120" s="15" t="s">
        <v>10347</v>
      </c>
      <c r="P4120" s="15" t="s">
        <v>106</v>
      </c>
      <c r="Q4120" s="15" t="s">
        <v>47019</v>
      </c>
      <c r="R4120" s="15" t="s">
        <v>10348</v>
      </c>
      <c r="S4120" s="15" t="s">
        <v>10349</v>
      </c>
      <c r="T4120" s="15" t="s">
        <v>308</v>
      </c>
      <c r="U4120" s="15" t="s">
        <v>53</v>
      </c>
      <c r="V4120" s="15" t="s">
        <v>45432</v>
      </c>
      <c r="W4120" s="15" t="s">
        <v>1889</v>
      </c>
      <c r="X4120" s="15" t="e">
        <f>_xlfn.XLOOKUP(_LOOKUP[[#This Row],[AdjusterMemberName]],_Adjuster[Adjuster Name],_Adjuster[Email],,0)</f>
        <v>#N/A</v>
      </c>
      <c r="Y4120" s="15" t="e">
        <f>_xlfn.XLOOKUP(_LOOKUP[[#This Row],[AdjusterMemberName]],_Adjuster[Adjuster Name],_Adjuster[Phone Number],,0)</f>
        <v>#N/A</v>
      </c>
      <c r="Z4120" s="15" t="s">
        <v>10350</v>
      </c>
      <c r="AA41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7450 Wells Ave Apt 101, Riverside  CA 92503</v>
      </c>
      <c r="AB4120" s="15"/>
    </row>
    <row r="4121" spans="1:28" x14ac:dyDescent="0.3">
      <c r="A4121" s="14">
        <v>1</v>
      </c>
      <c r="B4121" s="14">
        <v>1</v>
      </c>
      <c r="C4121" s="15" t="s">
        <v>15928</v>
      </c>
      <c r="D4121" s="15" t="s">
        <v>15928</v>
      </c>
      <c r="E4121" s="15">
        <v>45458</v>
      </c>
      <c r="F4121" s="15" t="s">
        <v>15929</v>
      </c>
      <c r="G4121" s="15">
        <v>45322</v>
      </c>
      <c r="H4121" s="15">
        <v>45504</v>
      </c>
      <c r="I4121" s="15" t="s">
        <v>15930</v>
      </c>
      <c r="J4121" s="15" t="s">
        <v>15931</v>
      </c>
      <c r="K4121" s="15" t="s">
        <v>45890</v>
      </c>
      <c r="L4121" s="15" t="s">
        <v>128</v>
      </c>
      <c r="M4121" s="15" t="s">
        <v>170</v>
      </c>
      <c r="N4121" s="14">
        <v>2018</v>
      </c>
      <c r="O4121" s="15" t="s">
        <v>15932</v>
      </c>
      <c r="P4121" s="15" t="s">
        <v>106</v>
      </c>
      <c r="Q4121" s="15" t="s">
        <v>47065</v>
      </c>
      <c r="R4121" s="15" t="s">
        <v>15933</v>
      </c>
      <c r="S4121" s="15" t="s">
        <v>15934</v>
      </c>
      <c r="T4121" s="15" t="s">
        <v>2431</v>
      </c>
      <c r="U4121" s="15" t="s">
        <v>53</v>
      </c>
      <c r="V4121" s="15" t="s">
        <v>45576</v>
      </c>
      <c r="W4121" s="15" t="s">
        <v>367</v>
      </c>
      <c r="X4121" s="15" t="str">
        <f>_xlfn.XLOOKUP(_LOOKUP[[#This Row],[AdjusterMemberName]],_Adjuster[Adjuster Name],_Adjuster[Email],,0)</f>
        <v>dHernandez4@knightcompany.com</v>
      </c>
      <c r="Y4121" s="15" t="str">
        <f>_xlfn.XLOOKUP(_LOOKUP[[#This Row],[AdjusterMemberName]],_Adjuster[Adjuster Name],_Adjuster[Phone Number],,0)</f>
        <v>323-315-7819</v>
      </c>
      <c r="Z4121" s="15" t="s">
        <v>15935</v>
      </c>
      <c r="AA41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1358 Packard Dr, Pomona  CA 91766</v>
      </c>
      <c r="AB4121" s="15"/>
    </row>
    <row r="4122" spans="1:28" x14ac:dyDescent="0.3">
      <c r="A4122" s="14">
        <v>1</v>
      </c>
      <c r="B4122" s="14">
        <v>1</v>
      </c>
      <c r="C4122" s="15" t="s">
        <v>16137</v>
      </c>
      <c r="D4122" s="15" t="s">
        <v>16138</v>
      </c>
      <c r="E4122" s="15">
        <v>45458</v>
      </c>
      <c r="F4122" s="15" t="s">
        <v>16139</v>
      </c>
      <c r="G4122" s="15">
        <v>45343</v>
      </c>
      <c r="H4122" s="15">
        <v>45525</v>
      </c>
      <c r="I4122" s="15" t="s">
        <v>16140</v>
      </c>
      <c r="J4122" s="15" t="s">
        <v>16141</v>
      </c>
      <c r="K4122" s="15" t="s">
        <v>45663</v>
      </c>
      <c r="L4122" s="15" t="s">
        <v>281</v>
      </c>
      <c r="M4122" s="15" t="s">
        <v>1106</v>
      </c>
      <c r="N4122" s="14">
        <v>2014</v>
      </c>
      <c r="O4122" s="15" t="s">
        <v>16142</v>
      </c>
      <c r="P4122" s="15" t="s">
        <v>106</v>
      </c>
      <c r="Q4122" s="15" t="s">
        <v>47092</v>
      </c>
      <c r="R4122" s="15" t="s">
        <v>16143</v>
      </c>
      <c r="S4122" s="15" t="s">
        <v>16144</v>
      </c>
      <c r="T4122" s="15" t="s">
        <v>308</v>
      </c>
      <c r="U4122" s="15" t="s">
        <v>53</v>
      </c>
      <c r="V4122" s="15" t="s">
        <v>45530</v>
      </c>
      <c r="W4122" s="15" t="s">
        <v>1889</v>
      </c>
      <c r="X4122" s="15" t="e">
        <f>_xlfn.XLOOKUP(_LOOKUP[[#This Row],[AdjusterMemberName]],_Adjuster[Adjuster Name],_Adjuster[Email],,0)</f>
        <v>#N/A</v>
      </c>
      <c r="Y4122" s="15" t="e">
        <f>_xlfn.XLOOKUP(_LOOKUP[[#This Row],[AdjusterMemberName]],_Adjuster[Adjuster Name],_Adjuster[Phone Number],,0)</f>
        <v>#N/A</v>
      </c>
      <c r="Z4122" s="15" t="s">
        <v>16145</v>
      </c>
      <c r="AA41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7610 Magnolia Ave Apt 3, Riverside  CA 92504</v>
      </c>
      <c r="AB4122" s="15"/>
    </row>
    <row r="4123" spans="1:28" x14ac:dyDescent="0.3">
      <c r="A4123" s="14">
        <v>1</v>
      </c>
      <c r="B4123" s="14">
        <v>1</v>
      </c>
      <c r="C4123" s="15" t="s">
        <v>16146</v>
      </c>
      <c r="D4123" s="15" t="s">
        <v>16146</v>
      </c>
      <c r="E4123" s="15">
        <v>45458</v>
      </c>
      <c r="F4123" s="15" t="s">
        <v>16147</v>
      </c>
      <c r="G4123" s="15">
        <v>45433</v>
      </c>
      <c r="H4123" s="15">
        <v>45617</v>
      </c>
      <c r="I4123" s="15" t="s">
        <v>16148</v>
      </c>
      <c r="J4123" s="15" t="s">
        <v>16149</v>
      </c>
      <c r="K4123" s="15" t="s">
        <v>45336</v>
      </c>
      <c r="L4123" s="15" t="s">
        <v>139</v>
      </c>
      <c r="M4123" s="15" t="s">
        <v>249</v>
      </c>
      <c r="N4123" s="14">
        <v>2024</v>
      </c>
      <c r="O4123" s="15" t="s">
        <v>16150</v>
      </c>
      <c r="P4123" s="15" t="s">
        <v>106</v>
      </c>
      <c r="Q4123" s="15" t="s">
        <v>47019</v>
      </c>
      <c r="R4123" s="15" t="s">
        <v>345</v>
      </c>
      <c r="S4123" s="15" t="s">
        <v>16151</v>
      </c>
      <c r="T4123" s="15" t="s">
        <v>424</v>
      </c>
      <c r="U4123" s="15" t="s">
        <v>53</v>
      </c>
      <c r="V4123" s="15" t="s">
        <v>45402</v>
      </c>
      <c r="W4123" s="15" t="s">
        <v>3307</v>
      </c>
      <c r="X4123" s="15" t="e">
        <f>_xlfn.XLOOKUP(_LOOKUP[[#This Row],[AdjusterMemberName]],_Adjuster[Adjuster Name],_Adjuster[Email],,0)</f>
        <v>#N/A</v>
      </c>
      <c r="Y4123" s="15" t="e">
        <f>_xlfn.XLOOKUP(_LOOKUP[[#This Row],[AdjusterMemberName]],_Adjuster[Adjuster Name],_Adjuster[Phone Number],,0)</f>
        <v>#N/A</v>
      </c>
      <c r="Z4123" s="15" t="s">
        <v>16152</v>
      </c>
      <c r="AA41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24686 E Little Third St, San Bernardino  CA 92410</v>
      </c>
      <c r="AB4123" s="15"/>
    </row>
    <row r="4124" spans="1:28" x14ac:dyDescent="0.3">
      <c r="A4124" s="14">
        <v>1</v>
      </c>
      <c r="B4124" s="14">
        <v>1</v>
      </c>
      <c r="C4124" s="15" t="s">
        <v>16857</v>
      </c>
      <c r="D4124" s="15" t="s">
        <v>16857</v>
      </c>
      <c r="E4124" s="15">
        <v>45458</v>
      </c>
      <c r="F4124" s="15" t="s">
        <v>16858</v>
      </c>
      <c r="G4124" s="15">
        <v>45432</v>
      </c>
      <c r="H4124" s="15">
        <v>45616</v>
      </c>
      <c r="I4124" s="15" t="s">
        <v>16859</v>
      </c>
      <c r="J4124" s="15" t="s">
        <v>16860</v>
      </c>
      <c r="K4124" s="15" t="s">
        <v>45332</v>
      </c>
      <c r="L4124" s="15" t="s">
        <v>139</v>
      </c>
      <c r="M4124" s="15" t="s">
        <v>678</v>
      </c>
      <c r="N4124" s="14">
        <v>2016</v>
      </c>
      <c r="O4124" s="15" t="s">
        <v>16861</v>
      </c>
      <c r="P4124" s="15" t="s">
        <v>106</v>
      </c>
      <c r="Q4124" s="15" t="s">
        <v>47126</v>
      </c>
      <c r="R4124" s="15" t="s">
        <v>16862</v>
      </c>
      <c r="S4124" s="15" t="s">
        <v>16863</v>
      </c>
      <c r="T4124" s="15" t="s">
        <v>8503</v>
      </c>
      <c r="U4124" s="15" t="s">
        <v>53</v>
      </c>
      <c r="V4124" s="15" t="s">
        <v>45921</v>
      </c>
      <c r="W4124" s="15" t="s">
        <v>3307</v>
      </c>
      <c r="X4124" s="15" t="e">
        <f>_xlfn.XLOOKUP(_LOOKUP[[#This Row],[AdjusterMemberName]],_Adjuster[Adjuster Name],_Adjuster[Email],,0)</f>
        <v>#N/A</v>
      </c>
      <c r="Y4124" s="15" t="e">
        <f>_xlfn.XLOOKUP(_LOOKUP[[#This Row],[AdjusterMemberName]],_Adjuster[Adjuster Name],_Adjuster[Phone Number],,0)</f>
        <v>#N/A</v>
      </c>
      <c r="Z4124" s="15" t="s">
        <v>16864</v>
      </c>
      <c r="AA41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606 Elbrook Dr, Fallbrook  CA 92028</v>
      </c>
      <c r="AB4124" s="15"/>
    </row>
    <row r="4125" spans="1:28" x14ac:dyDescent="0.3">
      <c r="A4125" s="14">
        <v>1</v>
      </c>
      <c r="B4125" s="14">
        <v>1</v>
      </c>
      <c r="C4125" s="15" t="s">
        <v>16869</v>
      </c>
      <c r="D4125" s="15" t="s">
        <v>16870</v>
      </c>
      <c r="E4125" s="15">
        <v>45458</v>
      </c>
      <c r="F4125" s="15" t="s">
        <v>16871</v>
      </c>
      <c r="G4125" s="15">
        <v>45369</v>
      </c>
      <c r="H4125" s="15">
        <v>45553</v>
      </c>
      <c r="I4125" s="15" t="s">
        <v>16872</v>
      </c>
      <c r="J4125" s="15" t="s">
        <v>16873</v>
      </c>
      <c r="K4125" s="15" t="s">
        <v>45336</v>
      </c>
      <c r="L4125" s="15" t="s">
        <v>103</v>
      </c>
      <c r="M4125" s="15" t="s">
        <v>1336</v>
      </c>
      <c r="N4125" s="14">
        <v>2013</v>
      </c>
      <c r="O4125" s="15" t="s">
        <v>16874</v>
      </c>
      <c r="P4125" s="15" t="s">
        <v>106</v>
      </c>
      <c r="Q4125" s="15" t="s">
        <v>47065</v>
      </c>
      <c r="R4125" s="15" t="s">
        <v>16875</v>
      </c>
      <c r="S4125" s="15" t="s">
        <v>16876</v>
      </c>
      <c r="T4125" s="15" t="s">
        <v>15379</v>
      </c>
      <c r="U4125" s="15" t="s">
        <v>53</v>
      </c>
      <c r="V4125" s="15" t="s">
        <v>45608</v>
      </c>
      <c r="W4125" s="15" t="s">
        <v>264</v>
      </c>
      <c r="X4125" s="15" t="str">
        <f>_xlfn.XLOOKUP(_LOOKUP[[#This Row],[AdjusterMemberName]],_Adjuster[Adjuster Name],_Adjuster[Email],,0)</f>
        <v>sBonnevie@knightcompany.com</v>
      </c>
      <c r="Y4125" s="15" t="str">
        <f>_xlfn.XLOOKUP(_LOOKUP[[#This Row],[AdjusterMemberName]],_Adjuster[Adjuster Name],_Adjuster[Phone Number],,0)</f>
        <v>323-692-4064</v>
      </c>
      <c r="Z4125" s="15" t="s">
        <v>16877</v>
      </c>
      <c r="AA41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339 W Loma Alta Dr, Altadena  CA 91001</v>
      </c>
      <c r="AB4125" s="15"/>
    </row>
    <row r="4126" spans="1:28" x14ac:dyDescent="0.3">
      <c r="A4126" s="14">
        <v>1</v>
      </c>
      <c r="B4126" s="14">
        <v>1</v>
      </c>
      <c r="C4126" s="15" t="s">
        <v>17832</v>
      </c>
      <c r="D4126" s="15" t="s">
        <v>17832</v>
      </c>
      <c r="E4126" s="15">
        <v>45458</v>
      </c>
      <c r="F4126" s="15" t="s">
        <v>17833</v>
      </c>
      <c r="G4126" s="15">
        <v>45356</v>
      </c>
      <c r="H4126" s="15">
        <v>45540</v>
      </c>
      <c r="I4126" s="15" t="s">
        <v>17834</v>
      </c>
      <c r="J4126" s="15" t="s">
        <v>17835</v>
      </c>
      <c r="K4126" s="15" t="s">
        <v>45506</v>
      </c>
      <c r="L4126" s="15" t="s">
        <v>139</v>
      </c>
      <c r="M4126" s="15" t="s">
        <v>4296</v>
      </c>
      <c r="N4126" s="14">
        <v>2019</v>
      </c>
      <c r="O4126" s="15" t="s">
        <v>17836</v>
      </c>
      <c r="P4126" s="15" t="s">
        <v>106</v>
      </c>
      <c r="Q4126" s="15" t="s">
        <v>47113</v>
      </c>
      <c r="R4126" s="15" t="s">
        <v>17837</v>
      </c>
      <c r="S4126" s="15" t="s">
        <v>17838</v>
      </c>
      <c r="T4126" s="15" t="s">
        <v>164</v>
      </c>
      <c r="U4126" s="15" t="s">
        <v>53</v>
      </c>
      <c r="V4126" s="15" t="s">
        <v>45900</v>
      </c>
      <c r="W4126" s="15" t="s">
        <v>264</v>
      </c>
      <c r="X4126" s="15" t="str">
        <f>_xlfn.XLOOKUP(_LOOKUP[[#This Row],[AdjusterMemberName]],_Adjuster[Adjuster Name],_Adjuster[Email],,0)</f>
        <v>sBonnevie@knightcompany.com</v>
      </c>
      <c r="Y4126" s="15" t="str">
        <f>_xlfn.XLOOKUP(_LOOKUP[[#This Row],[AdjusterMemberName]],_Adjuster[Adjuster Name],_Adjuster[Phone Number],,0)</f>
        <v>323-692-4064</v>
      </c>
      <c r="Z4126" s="15" t="s">
        <v>17839</v>
      </c>
      <c r="AA41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214 W Dakota Ave Apt D, Fresno  CA 93705</v>
      </c>
      <c r="AB4126" s="15">
        <v>45521</v>
      </c>
    </row>
    <row r="4127" spans="1:28" x14ac:dyDescent="0.3">
      <c r="A4127" s="14">
        <v>1</v>
      </c>
      <c r="B4127" s="14">
        <v>1</v>
      </c>
      <c r="C4127" s="15" t="s">
        <v>15954</v>
      </c>
      <c r="D4127" s="15" t="s">
        <v>15955</v>
      </c>
      <c r="E4127" s="15">
        <v>45457</v>
      </c>
      <c r="F4127" s="15" t="s">
        <v>15956</v>
      </c>
      <c r="G4127" s="15">
        <v>45340</v>
      </c>
      <c r="H4127" s="15">
        <v>45522</v>
      </c>
      <c r="I4127" s="15" t="s">
        <v>15957</v>
      </c>
      <c r="J4127" s="15" t="s">
        <v>15958</v>
      </c>
      <c r="K4127" s="15" t="s">
        <v>45663</v>
      </c>
      <c r="L4127" s="15" t="s">
        <v>536</v>
      </c>
      <c r="M4127" s="15" t="s">
        <v>4864</v>
      </c>
      <c r="N4127" s="14">
        <v>2018</v>
      </c>
      <c r="O4127" s="15" t="s">
        <v>15959</v>
      </c>
      <c r="P4127" s="15" t="s">
        <v>106</v>
      </c>
      <c r="Q4127" s="15" t="s">
        <v>47136</v>
      </c>
      <c r="R4127" s="15" t="s">
        <v>11738</v>
      </c>
      <c r="S4127" s="15" t="s">
        <v>15960</v>
      </c>
      <c r="T4127" s="15" t="s">
        <v>3565</v>
      </c>
      <c r="U4127" s="15" t="s">
        <v>53</v>
      </c>
      <c r="V4127" s="15" t="s">
        <v>45338</v>
      </c>
      <c r="W4127" s="15" t="s">
        <v>1889</v>
      </c>
      <c r="X4127" s="15" t="e">
        <f>_xlfn.XLOOKUP(_LOOKUP[[#This Row],[AdjusterMemberName]],_Adjuster[Adjuster Name],_Adjuster[Email],,0)</f>
        <v>#N/A</v>
      </c>
      <c r="Y4127" s="15" t="e">
        <f>_xlfn.XLOOKUP(_LOOKUP[[#This Row],[AdjusterMemberName]],_Adjuster[Adjuster Name],_Adjuster[Phone Number],,0)</f>
        <v>#N/A</v>
      </c>
      <c r="Z4127" s="15" t="s">
        <v>15961</v>
      </c>
      <c r="AA41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3815 E 52Nd St, Maywood  CA 90270</v>
      </c>
      <c r="AB4127" s="15"/>
    </row>
    <row r="4128" spans="1:28" x14ac:dyDescent="0.3">
      <c r="A4128" s="14">
        <v>0</v>
      </c>
      <c r="B4128" s="14">
        <v>1</v>
      </c>
      <c r="C4128" s="15" t="s">
        <v>15954</v>
      </c>
      <c r="D4128" s="15" t="s">
        <v>15955</v>
      </c>
      <c r="E4128" s="15">
        <v>45457</v>
      </c>
      <c r="F4128" s="15" t="s">
        <v>15956</v>
      </c>
      <c r="G4128" s="15"/>
      <c r="H4128" s="15"/>
      <c r="I4128" s="15" t="s">
        <v>15957</v>
      </c>
      <c r="J4128" s="15" t="s">
        <v>15958</v>
      </c>
      <c r="K4128" s="15" t="s">
        <v>45663</v>
      </c>
      <c r="L4128" s="15" t="s">
        <v>15962</v>
      </c>
      <c r="M4128" s="15" t="s">
        <v>4864</v>
      </c>
      <c r="N4128" s="14">
        <v>2023</v>
      </c>
      <c r="O4128" s="15" t="s">
        <v>15963</v>
      </c>
      <c r="P4128" s="15" t="s">
        <v>106</v>
      </c>
      <c r="Q4128" s="15"/>
      <c r="R4128" s="15"/>
      <c r="S4128" s="15"/>
      <c r="T4128" s="15"/>
      <c r="U4128" s="15"/>
      <c r="V4128" s="15"/>
      <c r="W4128" s="15" t="s">
        <v>1889</v>
      </c>
      <c r="X4128" s="15" t="e">
        <f>_xlfn.XLOOKUP(_LOOKUP[[#This Row],[AdjusterMemberName]],_Adjuster[Adjuster Name],_Adjuster[Email],,0)</f>
        <v>#N/A</v>
      </c>
      <c r="Y4128" s="15" t="e">
        <f>_xlfn.XLOOKUP(_LOOKUP[[#This Row],[AdjusterMemberName]],_Adjuster[Adjuster Name],_Adjuster[Phone Number],,0)</f>
        <v>#N/A</v>
      </c>
      <c r="Z4128" s="15"/>
      <c r="AA4128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4128" s="15"/>
    </row>
    <row r="4129" spans="1:28" x14ac:dyDescent="0.3">
      <c r="A4129" s="14">
        <v>1</v>
      </c>
      <c r="B4129" s="14">
        <v>1</v>
      </c>
      <c r="C4129" s="15" t="s">
        <v>16041</v>
      </c>
      <c r="D4129" s="15" t="s">
        <v>16041</v>
      </c>
      <c r="E4129" s="15">
        <v>45457</v>
      </c>
      <c r="F4129" s="15" t="s">
        <v>16042</v>
      </c>
      <c r="G4129" s="15">
        <v>45279</v>
      </c>
      <c r="H4129" s="15">
        <v>45462</v>
      </c>
      <c r="I4129" s="15" t="s">
        <v>16043</v>
      </c>
      <c r="J4129" s="15" t="s">
        <v>16044</v>
      </c>
      <c r="K4129" s="15" t="s">
        <v>45506</v>
      </c>
      <c r="L4129" s="15" t="s">
        <v>430</v>
      </c>
      <c r="M4129" s="15" t="s">
        <v>2605</v>
      </c>
      <c r="N4129" s="14">
        <v>2011</v>
      </c>
      <c r="O4129" s="15" t="s">
        <v>16045</v>
      </c>
      <c r="P4129" s="15" t="s">
        <v>106</v>
      </c>
      <c r="Q4129" s="15" t="s">
        <v>47065</v>
      </c>
      <c r="R4129" s="15" t="s">
        <v>11753</v>
      </c>
      <c r="S4129" s="15" t="s">
        <v>16046</v>
      </c>
      <c r="T4129" s="15" t="s">
        <v>174</v>
      </c>
      <c r="U4129" s="15" t="s">
        <v>53</v>
      </c>
      <c r="V4129" s="15" t="s">
        <v>45529</v>
      </c>
      <c r="W4129" s="15" t="s">
        <v>1889</v>
      </c>
      <c r="X4129" s="15" t="e">
        <f>_xlfn.XLOOKUP(_LOOKUP[[#This Row],[AdjusterMemberName]],_Adjuster[Adjuster Name],_Adjuster[Email],,0)</f>
        <v>#N/A</v>
      </c>
      <c r="Y4129" s="15" t="e">
        <f>_xlfn.XLOOKUP(_LOOKUP[[#This Row],[AdjusterMemberName]],_Adjuster[Adjuster Name],_Adjuster[Phone Number],,0)</f>
        <v>#N/A</v>
      </c>
      <c r="Z4129" s="15" t="s">
        <v>16047</v>
      </c>
      <c r="AA41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1639 E 87Th Pl, Los Angeles  CA 90002</v>
      </c>
      <c r="AB4129" s="15"/>
    </row>
    <row r="4130" spans="1:28" x14ac:dyDescent="0.3">
      <c r="A4130" s="14">
        <v>1</v>
      </c>
      <c r="B4130" s="14">
        <v>1</v>
      </c>
      <c r="C4130" s="15" t="s">
        <v>16079</v>
      </c>
      <c r="D4130" s="15" t="s">
        <v>16079</v>
      </c>
      <c r="E4130" s="15">
        <v>45457</v>
      </c>
      <c r="F4130" s="15" t="s">
        <v>16080</v>
      </c>
      <c r="G4130" s="15">
        <v>45385</v>
      </c>
      <c r="H4130" s="15">
        <v>45568</v>
      </c>
      <c r="I4130" s="15" t="s">
        <v>16081</v>
      </c>
      <c r="J4130" s="15" t="s">
        <v>16082</v>
      </c>
      <c r="K4130" s="15" t="s">
        <v>45509</v>
      </c>
      <c r="L4130" s="15" t="s">
        <v>103</v>
      </c>
      <c r="M4130" s="15" t="s">
        <v>304</v>
      </c>
      <c r="N4130" s="14">
        <v>2023</v>
      </c>
      <c r="O4130" s="15" t="s">
        <v>16083</v>
      </c>
      <c r="P4130" s="15" t="s">
        <v>106</v>
      </c>
      <c r="Q4130" s="15" t="s">
        <v>47090</v>
      </c>
      <c r="R4130" s="15" t="s">
        <v>16084</v>
      </c>
      <c r="S4130" s="15" t="s">
        <v>16085</v>
      </c>
      <c r="T4130" s="15" t="s">
        <v>164</v>
      </c>
      <c r="U4130" s="15" t="s">
        <v>53</v>
      </c>
      <c r="V4130" s="15" t="s">
        <v>46039</v>
      </c>
      <c r="W4130" s="15" t="s">
        <v>54</v>
      </c>
      <c r="X4130" s="15" t="str">
        <f>_xlfn.XLOOKUP(_LOOKUP[[#This Row],[AdjusterMemberName]],_Adjuster[Adjuster Name],_Adjuster[Email],,0)</f>
        <v>JRubalcava@knightcompany.com</v>
      </c>
      <c r="Y4130" s="15" t="str">
        <f>_xlfn.XLOOKUP(_LOOKUP[[#This Row],[AdjusterMemberName]],_Adjuster[Adjuster Name],_Adjuster[Phone Number],,0)</f>
        <v>424-559-5420</v>
      </c>
      <c r="Z4130" s="15" t="s">
        <v>16086</v>
      </c>
      <c r="AA41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2404 N 2Nd St, Fresno  CA 93703</v>
      </c>
      <c r="AB4130" s="15">
        <v>45489</v>
      </c>
    </row>
    <row r="4131" spans="1:28" x14ac:dyDescent="0.3">
      <c r="A4131" s="14">
        <v>1</v>
      </c>
      <c r="B4131" s="14">
        <v>0</v>
      </c>
      <c r="C4131" s="15" t="s">
        <v>16111</v>
      </c>
      <c r="D4131" s="15" t="s">
        <v>16112</v>
      </c>
      <c r="E4131" s="15">
        <v>45457</v>
      </c>
      <c r="F4131" s="15" t="s">
        <v>16113</v>
      </c>
      <c r="G4131" s="15">
        <v>45442</v>
      </c>
      <c r="H4131" s="15">
        <v>45626</v>
      </c>
      <c r="I4131" s="15" t="s">
        <v>16114</v>
      </c>
      <c r="J4131" s="15" t="s">
        <v>16115</v>
      </c>
      <c r="K4131" s="15" t="s">
        <v>46200</v>
      </c>
      <c r="L4131" s="15" t="s">
        <v>25</v>
      </c>
      <c r="M4131" s="15" t="s">
        <v>79</v>
      </c>
      <c r="N4131" s="14">
        <v>2004</v>
      </c>
      <c r="O4131" s="15" t="s">
        <v>16116</v>
      </c>
      <c r="P4131" s="15" t="s">
        <v>106</v>
      </c>
      <c r="Q4131" s="15" t="s">
        <v>47194</v>
      </c>
      <c r="R4131" s="15" t="s">
        <v>16117</v>
      </c>
      <c r="S4131" s="15" t="s">
        <v>16118</v>
      </c>
      <c r="T4131" s="15" t="s">
        <v>16119</v>
      </c>
      <c r="U4131" s="15" t="s">
        <v>53</v>
      </c>
      <c r="V4131" s="15" t="s">
        <v>45992</v>
      </c>
      <c r="W4131" s="15" t="s">
        <v>1658</v>
      </c>
      <c r="X4131" s="15" t="str">
        <f>_xlfn.XLOOKUP(_LOOKUP[[#This Row],[AdjusterMemberName]],_Adjuster[Adjuster Name],_Adjuster[Email],,0)</f>
        <v>RDavila@knightcompany.com</v>
      </c>
      <c r="Y4131" s="15" t="str">
        <f>_xlfn.XLOOKUP(_LOOKUP[[#This Row],[AdjusterMemberName]],_Adjuster[Adjuster Name],_Adjuster[Phone Number],,0)</f>
        <v>424-559-5663</v>
      </c>
      <c r="Z4131" s="15" t="s">
        <v>16120</v>
      </c>
      <c r="AA41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217 Kelly Ave, Parlier  CA 93648</v>
      </c>
      <c r="AB4131" s="15">
        <v>45607</v>
      </c>
    </row>
    <row r="4132" spans="1:28" x14ac:dyDescent="0.3">
      <c r="A4132" s="14">
        <v>0</v>
      </c>
      <c r="B4132" s="14">
        <v>1</v>
      </c>
      <c r="C4132" s="15" t="s">
        <v>15390</v>
      </c>
      <c r="D4132" s="15" t="s">
        <v>15391</v>
      </c>
      <c r="E4132" s="15">
        <v>45457</v>
      </c>
      <c r="F4132" s="15" t="s">
        <v>15392</v>
      </c>
      <c r="G4132" s="15"/>
      <c r="H4132" s="15"/>
      <c r="I4132" s="15" t="s">
        <v>19609</v>
      </c>
      <c r="J4132" s="15" t="s">
        <v>17071</v>
      </c>
      <c r="K4132" s="15" t="s">
        <v>45332</v>
      </c>
      <c r="L4132" s="15" t="s">
        <v>1662</v>
      </c>
      <c r="M4132" s="15" t="s">
        <v>19610</v>
      </c>
      <c r="N4132" s="14">
        <v>2023</v>
      </c>
      <c r="O4132" s="15" t="s">
        <v>19611</v>
      </c>
      <c r="P4132" s="15" t="s">
        <v>106</v>
      </c>
      <c r="Q4132" s="15"/>
      <c r="R4132" s="15"/>
      <c r="S4132" s="15"/>
      <c r="T4132" s="15"/>
      <c r="U4132" s="15"/>
      <c r="V4132" s="15"/>
      <c r="W4132" s="15" t="s">
        <v>1186</v>
      </c>
      <c r="X4132" s="15" t="str">
        <f>_xlfn.XLOOKUP(_LOOKUP[[#This Row],[AdjusterMemberName]],_Adjuster[Adjuster Name],_Adjuster[Email],,0)</f>
        <v>sAkinleye@knightcompany.com</v>
      </c>
      <c r="Y4132" s="15" t="str">
        <f>_xlfn.XLOOKUP(_LOOKUP[[#This Row],[AdjusterMemberName]],_Adjuster[Adjuster Name],_Adjuster[Phone Number],,0)</f>
        <v>424-559-5280</v>
      </c>
      <c r="Z4132" s="15"/>
      <c r="AA4132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4132" s="15"/>
    </row>
    <row r="4133" spans="1:28" x14ac:dyDescent="0.3">
      <c r="A4133" s="14">
        <v>1</v>
      </c>
      <c r="B4133" s="14">
        <v>1</v>
      </c>
      <c r="C4133" s="15" t="s">
        <v>16009</v>
      </c>
      <c r="D4133" s="15" t="s">
        <v>16009</v>
      </c>
      <c r="E4133" s="15">
        <v>45456</v>
      </c>
      <c r="F4133" s="15" t="s">
        <v>16010</v>
      </c>
      <c r="G4133" s="15">
        <v>45453</v>
      </c>
      <c r="H4133" s="15">
        <v>45636</v>
      </c>
      <c r="I4133" s="15" t="s">
        <v>16011</v>
      </c>
      <c r="J4133" s="15" t="s">
        <v>16012</v>
      </c>
      <c r="K4133" s="15" t="s">
        <v>46647</v>
      </c>
      <c r="L4133" s="15" t="s">
        <v>1631</v>
      </c>
      <c r="M4133" s="15" t="s">
        <v>1632</v>
      </c>
      <c r="N4133" s="14">
        <v>2005</v>
      </c>
      <c r="O4133" s="15" t="s">
        <v>16013</v>
      </c>
      <c r="P4133" s="15" t="s">
        <v>106</v>
      </c>
      <c r="Q4133" s="15" t="s">
        <v>47019</v>
      </c>
      <c r="R4133" s="15" t="s">
        <v>16014</v>
      </c>
      <c r="S4133" s="15" t="s">
        <v>16015</v>
      </c>
      <c r="T4133" s="15" t="s">
        <v>2320</v>
      </c>
      <c r="U4133" s="15" t="s">
        <v>53</v>
      </c>
      <c r="V4133" s="15" t="s">
        <v>46473</v>
      </c>
      <c r="W4133" s="15" t="s">
        <v>367</v>
      </c>
      <c r="X4133" s="15" t="str">
        <f>_xlfn.XLOOKUP(_LOOKUP[[#This Row],[AdjusterMemberName]],_Adjuster[Adjuster Name],_Adjuster[Email],,0)</f>
        <v>dHernandez4@knightcompany.com</v>
      </c>
      <c r="Y4133" s="15" t="str">
        <f>_xlfn.XLOOKUP(_LOOKUP[[#This Row],[AdjusterMemberName]],_Adjuster[Adjuster Name],_Adjuster[Phone Number],,0)</f>
        <v>323-315-7819</v>
      </c>
      <c r="Z4133" s="15" t="s">
        <v>16016</v>
      </c>
      <c r="AA41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10371 Bruceville Rd Apt 111, Elk Grove  CA 95757</v>
      </c>
      <c r="AB4133" s="15">
        <v>45531</v>
      </c>
    </row>
    <row r="4134" spans="1:28" x14ac:dyDescent="0.3">
      <c r="A4134" s="14">
        <v>1</v>
      </c>
      <c r="B4134" s="14">
        <v>1</v>
      </c>
      <c r="C4134" s="15" t="s">
        <v>16178</v>
      </c>
      <c r="D4134" s="15" t="s">
        <v>16178</v>
      </c>
      <c r="E4134" s="15">
        <v>45456</v>
      </c>
      <c r="F4134" s="15" t="s">
        <v>16179</v>
      </c>
      <c r="G4134" s="15">
        <v>45373</v>
      </c>
      <c r="H4134" s="15">
        <v>45557</v>
      </c>
      <c r="I4134" s="15" t="s">
        <v>16180</v>
      </c>
      <c r="J4134" s="15" t="s">
        <v>16181</v>
      </c>
      <c r="K4134" s="15" t="s">
        <v>45477</v>
      </c>
      <c r="L4134" s="15" t="s">
        <v>128</v>
      </c>
      <c r="M4134" s="15" t="s">
        <v>6861</v>
      </c>
      <c r="N4134" s="14">
        <v>1999</v>
      </c>
      <c r="O4134" s="15" t="s">
        <v>16182</v>
      </c>
      <c r="P4134" s="15" t="s">
        <v>106</v>
      </c>
      <c r="Q4134" s="15" t="s">
        <v>47065</v>
      </c>
      <c r="R4134" s="15" t="s">
        <v>7665</v>
      </c>
      <c r="S4134" s="15" t="s">
        <v>16183</v>
      </c>
      <c r="T4134" s="15" t="s">
        <v>286</v>
      </c>
      <c r="U4134" s="15" t="s">
        <v>53</v>
      </c>
      <c r="V4134" s="15" t="s">
        <v>45475</v>
      </c>
      <c r="W4134" s="15" t="s">
        <v>1186</v>
      </c>
      <c r="X4134" s="15" t="str">
        <f>_xlfn.XLOOKUP(_LOOKUP[[#This Row],[AdjusterMemberName]],_Adjuster[Adjuster Name],_Adjuster[Email],,0)</f>
        <v>sAkinleye@knightcompany.com</v>
      </c>
      <c r="Y4134" s="15" t="str">
        <f>_xlfn.XLOOKUP(_LOOKUP[[#This Row],[AdjusterMemberName]],_Adjuster[Adjuster Name],_Adjuster[Phone Number],,0)</f>
        <v>424-559-5280</v>
      </c>
      <c r="Z4134" s="15" t="s">
        <v>16184</v>
      </c>
      <c r="AA41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1235 Long Beach Blvd Apt 224, Long Beach  CA 90813</v>
      </c>
      <c r="AB4134" s="15"/>
    </row>
    <row r="4135" spans="1:28" x14ac:dyDescent="0.3">
      <c r="A4135" s="14">
        <v>1</v>
      </c>
      <c r="B4135" s="14">
        <v>1</v>
      </c>
      <c r="C4135" s="15" t="s">
        <v>16202</v>
      </c>
      <c r="D4135" s="15" t="s">
        <v>16202</v>
      </c>
      <c r="E4135" s="15">
        <v>45456</v>
      </c>
      <c r="F4135" s="15" t="s">
        <v>16203</v>
      </c>
      <c r="G4135" s="15">
        <v>45295</v>
      </c>
      <c r="H4135" s="15">
        <v>45477</v>
      </c>
      <c r="I4135" s="15" t="s">
        <v>16204</v>
      </c>
      <c r="J4135" s="15" t="s">
        <v>16205</v>
      </c>
      <c r="K4135" s="15" t="s">
        <v>45489</v>
      </c>
      <c r="L4135" s="15" t="s">
        <v>1566</v>
      </c>
      <c r="M4135" s="15" t="s">
        <v>12219</v>
      </c>
      <c r="N4135" s="14">
        <v>2002</v>
      </c>
      <c r="O4135" s="15" t="s">
        <v>16206</v>
      </c>
      <c r="P4135" s="15" t="s">
        <v>106</v>
      </c>
      <c r="Q4135" s="15" t="s">
        <v>47073</v>
      </c>
      <c r="R4135" s="15" t="s">
        <v>16207</v>
      </c>
      <c r="S4135" s="15" t="s">
        <v>16208</v>
      </c>
      <c r="T4135" s="15" t="s">
        <v>174</v>
      </c>
      <c r="U4135" s="15" t="s">
        <v>53</v>
      </c>
      <c r="V4135" s="15" t="s">
        <v>45819</v>
      </c>
      <c r="W4135" s="15" t="s">
        <v>264</v>
      </c>
      <c r="X4135" s="15" t="str">
        <f>_xlfn.XLOOKUP(_LOOKUP[[#This Row],[AdjusterMemberName]],_Adjuster[Adjuster Name],_Adjuster[Email],,0)</f>
        <v>sBonnevie@knightcompany.com</v>
      </c>
      <c r="Y4135" s="15" t="str">
        <f>_xlfn.XLOOKUP(_LOOKUP[[#This Row],[AdjusterMemberName]],_Adjuster[Adjuster Name],_Adjuster[Phone Number],,0)</f>
        <v>323-692-4064</v>
      </c>
      <c r="Z4135" s="15" t="s">
        <v>16209</v>
      </c>
      <c r="AA41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745 Brady Ave , Los Angeles  CA 90022</v>
      </c>
      <c r="AB4135" s="15"/>
    </row>
    <row r="4136" spans="1:28" x14ac:dyDescent="0.3">
      <c r="A4136" s="14">
        <v>1</v>
      </c>
      <c r="B4136" s="14">
        <v>1</v>
      </c>
      <c r="C4136" s="15" t="s">
        <v>16322</v>
      </c>
      <c r="D4136" s="15" t="s">
        <v>16322</v>
      </c>
      <c r="E4136" s="15">
        <v>45456</v>
      </c>
      <c r="F4136" s="15" t="s">
        <v>16323</v>
      </c>
      <c r="G4136" s="15">
        <v>45427</v>
      </c>
      <c r="H4136" s="15">
        <v>45611</v>
      </c>
      <c r="I4136" s="15" t="s">
        <v>16324</v>
      </c>
      <c r="J4136" s="15" t="s">
        <v>16325</v>
      </c>
      <c r="K4136" s="15" t="s">
        <v>45605</v>
      </c>
      <c r="L4136" s="15" t="s">
        <v>441</v>
      </c>
      <c r="M4136" s="15" t="s">
        <v>579</v>
      </c>
      <c r="N4136" s="14">
        <v>2017</v>
      </c>
      <c r="O4136" s="15" t="s">
        <v>16326</v>
      </c>
      <c r="P4136" s="15" t="s">
        <v>106</v>
      </c>
      <c r="Q4136" s="15" t="s">
        <v>47078</v>
      </c>
      <c r="R4136" s="15" t="s">
        <v>16327</v>
      </c>
      <c r="S4136" s="15" t="s">
        <v>16328</v>
      </c>
      <c r="T4136" s="15" t="s">
        <v>541</v>
      </c>
      <c r="U4136" s="15" t="s">
        <v>53</v>
      </c>
      <c r="V4136" s="15" t="s">
        <v>46223</v>
      </c>
      <c r="W4136" s="15" t="s">
        <v>1624</v>
      </c>
      <c r="X4136" s="15" t="e">
        <f>_xlfn.XLOOKUP(_LOOKUP[[#This Row],[AdjusterMemberName]],_Adjuster[Adjuster Name],_Adjuster[Email],,0)</f>
        <v>#N/A</v>
      </c>
      <c r="Y4136" s="15" t="e">
        <f>_xlfn.XLOOKUP(_LOOKUP[[#This Row],[AdjusterMemberName]],_Adjuster[Adjuster Name],_Adjuster[Phone Number],,0)</f>
        <v>#N/A</v>
      </c>
      <c r="Z4136" s="15" t="s">
        <v>16329</v>
      </c>
      <c r="AA41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2521 E Marsh St Apt O2, Stockton  CA 95205</v>
      </c>
      <c r="AB4136" s="15"/>
    </row>
    <row r="4137" spans="1:28" x14ac:dyDescent="0.3">
      <c r="A4137" s="14">
        <v>1</v>
      </c>
      <c r="B4137" s="14">
        <v>1</v>
      </c>
      <c r="C4137" s="15" t="s">
        <v>16330</v>
      </c>
      <c r="D4137" s="15" t="s">
        <v>16330</v>
      </c>
      <c r="E4137" s="15">
        <v>45456</v>
      </c>
      <c r="F4137" s="15" t="s">
        <v>16331</v>
      </c>
      <c r="G4137" s="15">
        <v>45339</v>
      </c>
      <c r="H4137" s="15">
        <v>45521</v>
      </c>
      <c r="I4137" s="15" t="s">
        <v>16332</v>
      </c>
      <c r="J4137" s="15" t="s">
        <v>16333</v>
      </c>
      <c r="K4137" s="15" t="s">
        <v>45341</v>
      </c>
      <c r="L4137" s="15" t="s">
        <v>314</v>
      </c>
      <c r="M4137" s="15" t="s">
        <v>5866</v>
      </c>
      <c r="N4137" s="14">
        <v>2006</v>
      </c>
      <c r="O4137" s="15" t="s">
        <v>16334</v>
      </c>
      <c r="P4137" s="15" t="s">
        <v>106</v>
      </c>
      <c r="Q4137" s="15" t="s">
        <v>47095</v>
      </c>
      <c r="R4137" s="15" t="s">
        <v>212</v>
      </c>
      <c r="S4137" s="15" t="s">
        <v>16335</v>
      </c>
      <c r="T4137" s="15" t="s">
        <v>16336</v>
      </c>
      <c r="U4137" s="15" t="s">
        <v>53</v>
      </c>
      <c r="V4137" s="15" t="s">
        <v>46444</v>
      </c>
      <c r="W4137" s="15" t="s">
        <v>1624</v>
      </c>
      <c r="X4137" s="15" t="e">
        <f>_xlfn.XLOOKUP(_LOOKUP[[#This Row],[AdjusterMemberName]],_Adjuster[Adjuster Name],_Adjuster[Email],,0)</f>
        <v>#N/A</v>
      </c>
      <c r="Y4137" s="15" t="e">
        <f>_xlfn.XLOOKUP(_LOOKUP[[#This Row],[AdjusterMemberName]],_Adjuster[Adjuster Name],_Adjuster[Phone Number],,0)</f>
        <v>#N/A</v>
      </c>
      <c r="Z4137" s="15" t="s">
        <v>16337</v>
      </c>
      <c r="AA41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829 Spoonbill Ln, Suisun City  CA 94585</v>
      </c>
      <c r="AB4137" s="15"/>
    </row>
    <row r="4138" spans="1:28" x14ac:dyDescent="0.3">
      <c r="A4138" s="14">
        <v>1</v>
      </c>
      <c r="B4138" s="14">
        <v>0</v>
      </c>
      <c r="C4138" s="15" t="s">
        <v>16605</v>
      </c>
      <c r="D4138" s="15" t="s">
        <v>16606</v>
      </c>
      <c r="E4138" s="15">
        <v>45456</v>
      </c>
      <c r="F4138" s="15" t="s">
        <v>16607</v>
      </c>
      <c r="G4138" s="15">
        <v>45393</v>
      </c>
      <c r="H4138" s="15">
        <v>45576</v>
      </c>
      <c r="I4138" s="15" t="s">
        <v>16608</v>
      </c>
      <c r="J4138" s="15" t="s">
        <v>16609</v>
      </c>
      <c r="K4138" s="15" t="s">
        <v>45407</v>
      </c>
      <c r="L4138" s="15" t="s">
        <v>116</v>
      </c>
      <c r="M4138" s="15" t="s">
        <v>117</v>
      </c>
      <c r="N4138" s="14">
        <v>2015</v>
      </c>
      <c r="O4138" s="15" t="s">
        <v>16610</v>
      </c>
      <c r="P4138" s="15" t="s">
        <v>106</v>
      </c>
      <c r="Q4138" s="15" t="s">
        <v>47073</v>
      </c>
      <c r="R4138" s="15" t="s">
        <v>16611</v>
      </c>
      <c r="S4138" s="15" t="s">
        <v>16612</v>
      </c>
      <c r="T4138" s="15" t="s">
        <v>164</v>
      </c>
      <c r="U4138" s="15" t="s">
        <v>53</v>
      </c>
      <c r="V4138" s="15" t="s">
        <v>45371</v>
      </c>
      <c r="W4138" s="15" t="s">
        <v>1186</v>
      </c>
      <c r="X4138" s="15" t="str">
        <f>_xlfn.XLOOKUP(_LOOKUP[[#This Row],[AdjusterMemberName]],_Adjuster[Adjuster Name],_Adjuster[Email],,0)</f>
        <v>sAkinleye@knightcompany.com</v>
      </c>
      <c r="Y4138" s="15" t="str">
        <f>_xlfn.XLOOKUP(_LOOKUP[[#This Row],[AdjusterMemberName]],_Adjuster[Adjuster Name],_Adjuster[Phone Number],,0)</f>
        <v>424-559-5280</v>
      </c>
      <c r="Z4138" s="15" t="s">
        <v>16613</v>
      </c>
      <c r="AA41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5503 W Acacia Ave, Fresno  CA 93722</v>
      </c>
      <c r="AB4138" s="15"/>
    </row>
    <row r="4139" spans="1:28" x14ac:dyDescent="0.3">
      <c r="A4139" s="14">
        <v>1</v>
      </c>
      <c r="B4139" s="14">
        <v>1</v>
      </c>
      <c r="C4139" s="15" t="s">
        <v>15863</v>
      </c>
      <c r="D4139" s="15" t="s">
        <v>15863</v>
      </c>
      <c r="E4139" s="15">
        <v>45455</v>
      </c>
      <c r="F4139" s="15" t="s">
        <v>15864</v>
      </c>
      <c r="G4139" s="15">
        <v>45399</v>
      </c>
      <c r="H4139" s="15">
        <v>45582</v>
      </c>
      <c r="I4139" s="15" t="s">
        <v>15865</v>
      </c>
      <c r="J4139" s="15" t="s">
        <v>15866</v>
      </c>
      <c r="K4139" s="15" t="s">
        <v>45354</v>
      </c>
      <c r="L4139" s="15" t="s">
        <v>441</v>
      </c>
      <c r="M4139" s="15" t="s">
        <v>1126</v>
      </c>
      <c r="N4139" s="14">
        <v>2019</v>
      </c>
      <c r="O4139" s="15" t="s">
        <v>15867</v>
      </c>
      <c r="P4139" s="15" t="s">
        <v>106</v>
      </c>
      <c r="Q4139" s="15" t="s">
        <v>47019</v>
      </c>
      <c r="R4139" s="15" t="s">
        <v>1009</v>
      </c>
      <c r="S4139" s="15" t="s">
        <v>15868</v>
      </c>
      <c r="T4139" s="15" t="s">
        <v>4028</v>
      </c>
      <c r="U4139" s="15" t="s">
        <v>53</v>
      </c>
      <c r="V4139" s="15" t="s">
        <v>45466</v>
      </c>
      <c r="W4139" s="15" t="s">
        <v>264</v>
      </c>
      <c r="X4139" s="15" t="str">
        <f>_xlfn.XLOOKUP(_LOOKUP[[#This Row],[AdjusterMemberName]],_Adjuster[Adjuster Name],_Adjuster[Email],,0)</f>
        <v>sBonnevie@knightcompany.com</v>
      </c>
      <c r="Y4139" s="15" t="str">
        <f>_xlfn.XLOOKUP(_LOOKUP[[#This Row],[AdjusterMemberName]],_Adjuster[Adjuster Name],_Adjuster[Phone Number],,0)</f>
        <v>323-692-4064</v>
      </c>
      <c r="Z4139" s="15" t="s">
        <v>15869</v>
      </c>
      <c r="AA41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5640 W Homecoming Cir Apt A, Eastvale  CA 91752</v>
      </c>
      <c r="AB4139" s="15"/>
    </row>
    <row r="4140" spans="1:28" x14ac:dyDescent="0.3">
      <c r="A4140" s="14">
        <v>1</v>
      </c>
      <c r="B4140" s="14">
        <v>1</v>
      </c>
      <c r="C4140" s="15" t="s">
        <v>15975</v>
      </c>
      <c r="D4140" s="15" t="s">
        <v>15976</v>
      </c>
      <c r="E4140" s="15">
        <v>45455</v>
      </c>
      <c r="F4140" s="15" t="s">
        <v>15977</v>
      </c>
      <c r="G4140" s="15">
        <v>45301</v>
      </c>
      <c r="H4140" s="15">
        <v>45483</v>
      </c>
      <c r="I4140" s="15" t="s">
        <v>15978</v>
      </c>
      <c r="J4140" s="15" t="s">
        <v>6298</v>
      </c>
      <c r="K4140" s="15" t="s">
        <v>46008</v>
      </c>
      <c r="L4140" s="15" t="s">
        <v>292</v>
      </c>
      <c r="M4140" s="15" t="s">
        <v>15979</v>
      </c>
      <c r="N4140" s="14">
        <v>2008</v>
      </c>
      <c r="O4140" s="15" t="s">
        <v>15980</v>
      </c>
      <c r="P4140" s="15" t="s">
        <v>106</v>
      </c>
      <c r="Q4140" s="15" t="s">
        <v>47156</v>
      </c>
      <c r="R4140" s="15" t="s">
        <v>15981</v>
      </c>
      <c r="S4140" s="15" t="s">
        <v>15982</v>
      </c>
      <c r="T4140" s="15" t="s">
        <v>3540</v>
      </c>
      <c r="U4140" s="15" t="s">
        <v>53</v>
      </c>
      <c r="V4140" s="15" t="s">
        <v>45340</v>
      </c>
      <c r="W4140" s="15" t="s">
        <v>264</v>
      </c>
      <c r="X4140" s="15" t="str">
        <f>_xlfn.XLOOKUP(_LOOKUP[[#This Row],[AdjusterMemberName]],_Adjuster[Adjuster Name],_Adjuster[Email],,0)</f>
        <v>sBonnevie@knightcompany.com</v>
      </c>
      <c r="Y4140" s="15" t="str">
        <f>_xlfn.XLOOKUP(_LOOKUP[[#This Row],[AdjusterMemberName]],_Adjuster[Adjuster Name],_Adjuster[Phone Number],,0)</f>
        <v>323-692-4064</v>
      </c>
      <c r="Z4140" s="15" t="s">
        <v>15983</v>
      </c>
      <c r="AA41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9100 Garvey Ave Apt 308, Rosemead  CA 91770</v>
      </c>
      <c r="AB4140" s="15"/>
    </row>
    <row r="4141" spans="1:28" x14ac:dyDescent="0.3">
      <c r="A4141" s="14">
        <v>1</v>
      </c>
      <c r="B4141" s="14">
        <v>1</v>
      </c>
      <c r="C4141" s="15" t="s">
        <v>8513</v>
      </c>
      <c r="D4141" s="15" t="s">
        <v>8867</v>
      </c>
      <c r="E4141" s="15">
        <v>45455</v>
      </c>
      <c r="F4141" s="15" t="s">
        <v>16311</v>
      </c>
      <c r="G4141" s="15">
        <v>45399</v>
      </c>
      <c r="H4141" s="15">
        <v>45582</v>
      </c>
      <c r="I4141" s="15" t="s">
        <v>16312</v>
      </c>
      <c r="J4141" s="15" t="s">
        <v>16313</v>
      </c>
      <c r="K4141" s="15" t="s">
        <v>46191</v>
      </c>
      <c r="L4141" s="15" t="s">
        <v>139</v>
      </c>
      <c r="M4141" s="15" t="s">
        <v>470</v>
      </c>
      <c r="N4141" s="14">
        <v>2007</v>
      </c>
      <c r="O4141" s="15" t="s">
        <v>8870</v>
      </c>
      <c r="P4141" s="15" t="s">
        <v>106</v>
      </c>
      <c r="Q4141" s="15" t="s">
        <v>47061</v>
      </c>
      <c r="R4141" s="15" t="s">
        <v>1419</v>
      </c>
      <c r="S4141" s="15" t="s">
        <v>8519</v>
      </c>
      <c r="T4141" s="15" t="s">
        <v>308</v>
      </c>
      <c r="U4141" s="15" t="s">
        <v>53</v>
      </c>
      <c r="V4141" s="15" t="s">
        <v>45398</v>
      </c>
      <c r="W4141" s="15" t="s">
        <v>367</v>
      </c>
      <c r="X4141" s="15" t="str">
        <f>_xlfn.XLOOKUP(_LOOKUP[[#This Row],[AdjusterMemberName]],_Adjuster[Adjuster Name],_Adjuster[Email],,0)</f>
        <v>dHernandez4@knightcompany.com</v>
      </c>
      <c r="Y4141" s="15" t="str">
        <f>_xlfn.XLOOKUP(_LOOKUP[[#This Row],[AdjusterMemberName]],_Adjuster[Adjuster Name],_Adjuster[Phone Number],,0)</f>
        <v>323-315-7819</v>
      </c>
      <c r="Z4141" s="15" t="s">
        <v>8520</v>
      </c>
      <c r="AA41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2029 Patterson St, Riverside  CA 92507</v>
      </c>
      <c r="AB4141" s="15"/>
    </row>
    <row r="4142" spans="1:28" x14ac:dyDescent="0.3">
      <c r="A4142" s="14">
        <v>1</v>
      </c>
      <c r="B4142" s="14">
        <v>1</v>
      </c>
      <c r="C4142" s="15" t="s">
        <v>16546</v>
      </c>
      <c r="D4142" s="15" t="s">
        <v>16547</v>
      </c>
      <c r="E4142" s="15">
        <v>45455</v>
      </c>
      <c r="F4142" s="15" t="s">
        <v>16548</v>
      </c>
      <c r="G4142" s="15">
        <v>45326</v>
      </c>
      <c r="H4142" s="15">
        <v>45508</v>
      </c>
      <c r="I4142" s="15" t="s">
        <v>16549</v>
      </c>
      <c r="J4142" s="15" t="s">
        <v>16550</v>
      </c>
      <c r="K4142" s="15" t="s">
        <v>45369</v>
      </c>
      <c r="L4142" s="15" t="s">
        <v>314</v>
      </c>
      <c r="M4142" s="15" t="s">
        <v>3946</v>
      </c>
      <c r="N4142" s="14">
        <v>2016</v>
      </c>
      <c r="O4142" s="15" t="s">
        <v>16551</v>
      </c>
      <c r="P4142" s="15" t="s">
        <v>106</v>
      </c>
      <c r="Q4142" s="15" t="s">
        <v>47019</v>
      </c>
      <c r="R4142" s="15" t="s">
        <v>16552</v>
      </c>
      <c r="S4142" s="15" t="s">
        <v>16553</v>
      </c>
      <c r="T4142" s="15" t="s">
        <v>253</v>
      </c>
      <c r="U4142" s="15" t="s">
        <v>53</v>
      </c>
      <c r="V4142" s="15" t="s">
        <v>45500</v>
      </c>
      <c r="W4142" s="15" t="s">
        <v>3184</v>
      </c>
      <c r="X4142" s="15" t="str">
        <f>_xlfn.XLOOKUP(_LOOKUP[[#This Row],[AdjusterMemberName]],_Adjuster[Adjuster Name],_Adjuster[Email],,0)</f>
        <v>mQualls@knightcompany.com</v>
      </c>
      <c r="Y4142" s="15" t="str">
        <f>_xlfn.XLOOKUP(_LOOKUP[[#This Row],[AdjusterMemberName]],_Adjuster[Adjuster Name],_Adjuster[Phone Number],,0)</f>
        <v>424-559-5436</v>
      </c>
      <c r="Z4142" s="15" t="s">
        <v>16554</v>
      </c>
      <c r="AA41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820 W Beach Ave Apt 12, Inglewood  CA 90302</v>
      </c>
      <c r="AB4142" s="15"/>
    </row>
    <row r="4143" spans="1:28" x14ac:dyDescent="0.3">
      <c r="A4143" s="14">
        <v>1</v>
      </c>
      <c r="B4143" s="14">
        <v>1</v>
      </c>
      <c r="C4143" s="15" t="s">
        <v>16555</v>
      </c>
      <c r="D4143" s="15" t="s">
        <v>16556</v>
      </c>
      <c r="E4143" s="15">
        <v>45455</v>
      </c>
      <c r="F4143" s="15" t="s">
        <v>16557</v>
      </c>
      <c r="G4143" s="15">
        <v>45403</v>
      </c>
      <c r="H4143" s="15">
        <v>45586</v>
      </c>
      <c r="I4143" s="15" t="s">
        <v>16558</v>
      </c>
      <c r="J4143" s="15" t="s">
        <v>16559</v>
      </c>
      <c r="K4143" s="15" t="s">
        <v>45528</v>
      </c>
      <c r="L4143" s="15" t="s">
        <v>441</v>
      </c>
      <c r="M4143" s="15" t="s">
        <v>1126</v>
      </c>
      <c r="N4143" s="14">
        <v>2023</v>
      </c>
      <c r="O4143" s="15" t="s">
        <v>16560</v>
      </c>
      <c r="P4143" s="15" t="s">
        <v>106</v>
      </c>
      <c r="Q4143" s="15" t="s">
        <v>47006</v>
      </c>
      <c r="R4143" s="15" t="s">
        <v>13370</v>
      </c>
      <c r="S4143" s="15" t="s">
        <v>16561</v>
      </c>
      <c r="T4143" s="15" t="s">
        <v>2237</v>
      </c>
      <c r="U4143" s="15" t="s">
        <v>53</v>
      </c>
      <c r="V4143" s="15" t="s">
        <v>45384</v>
      </c>
      <c r="W4143" s="15" t="s">
        <v>1624</v>
      </c>
      <c r="X4143" s="15" t="e">
        <f>_xlfn.XLOOKUP(_LOOKUP[[#This Row],[AdjusterMemberName]],_Adjuster[Adjuster Name],_Adjuster[Email],,0)</f>
        <v>#N/A</v>
      </c>
      <c r="Y4143" s="15" t="e">
        <f>_xlfn.XLOOKUP(_LOOKUP[[#This Row],[AdjusterMemberName]],_Adjuster[Adjuster Name],_Adjuster[Phone Number],,0)</f>
        <v>#N/A</v>
      </c>
      <c r="Z4143" s="15" t="s">
        <v>16562</v>
      </c>
      <c r="AA41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18462 Montezuma Apt 7 , Adelanto  CA 92301</v>
      </c>
      <c r="AB4143" s="15"/>
    </row>
    <row r="4144" spans="1:28" x14ac:dyDescent="0.3">
      <c r="A4144" s="14">
        <v>1</v>
      </c>
      <c r="B4144" s="14">
        <v>1</v>
      </c>
      <c r="C4144" s="15" t="s">
        <v>18354</v>
      </c>
      <c r="D4144" s="15" t="s">
        <v>18354</v>
      </c>
      <c r="E4144" s="15">
        <v>45455</v>
      </c>
      <c r="F4144" s="15" t="s">
        <v>18355</v>
      </c>
      <c r="G4144" s="15">
        <v>45471</v>
      </c>
      <c r="H4144" s="15">
        <v>45654</v>
      </c>
      <c r="I4144" s="15" t="s">
        <v>18356</v>
      </c>
      <c r="J4144" s="15" t="s">
        <v>18357</v>
      </c>
      <c r="K4144" s="15" t="s">
        <v>45454</v>
      </c>
      <c r="L4144" s="15" t="s">
        <v>25</v>
      </c>
      <c r="M4144" s="15" t="s">
        <v>18358</v>
      </c>
      <c r="N4144" s="14">
        <v>1990</v>
      </c>
      <c r="O4144" s="15" t="s">
        <v>18359</v>
      </c>
      <c r="P4144" s="15" t="s">
        <v>106</v>
      </c>
      <c r="Q4144" s="15" t="s">
        <v>119</v>
      </c>
      <c r="R4144" s="15" t="s">
        <v>18360</v>
      </c>
      <c r="S4144" s="15" t="s">
        <v>18361</v>
      </c>
      <c r="T4144" s="15" t="s">
        <v>174</v>
      </c>
      <c r="U4144" s="15" t="s">
        <v>53</v>
      </c>
      <c r="V4144" s="15" t="s">
        <v>45441</v>
      </c>
      <c r="W4144" s="15" t="s">
        <v>264</v>
      </c>
      <c r="X4144" s="15" t="str">
        <f>_xlfn.XLOOKUP(_LOOKUP[[#This Row],[AdjusterMemberName]],_Adjuster[Adjuster Name],_Adjuster[Email],,0)</f>
        <v>sBonnevie@knightcompany.com</v>
      </c>
      <c r="Y4144" s="15" t="str">
        <f>_xlfn.XLOOKUP(_LOOKUP[[#This Row],[AdjusterMemberName]],_Adjuster[Adjuster Name],_Adjuster[Phone Number],,0)</f>
        <v>323-692-4064</v>
      </c>
      <c r="Z4144" s="15" t="s">
        <v>18362</v>
      </c>
      <c r="AA41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824 W 97Th St, Los Angeles  CA 90044</v>
      </c>
      <c r="AB4144" s="15"/>
    </row>
    <row r="4145" spans="1:28" x14ac:dyDescent="0.3">
      <c r="A4145" s="14">
        <v>1</v>
      </c>
      <c r="B4145" s="14">
        <v>1</v>
      </c>
      <c r="C4145" s="15" t="s">
        <v>15691</v>
      </c>
      <c r="D4145" s="15" t="s">
        <v>15691</v>
      </c>
      <c r="E4145" s="15">
        <v>45454</v>
      </c>
      <c r="F4145" s="15" t="s">
        <v>15692</v>
      </c>
      <c r="G4145" s="15">
        <v>45416</v>
      </c>
      <c r="H4145" s="15">
        <v>45600</v>
      </c>
      <c r="I4145" s="15" t="s">
        <v>15693</v>
      </c>
      <c r="J4145" s="15" t="s">
        <v>15694</v>
      </c>
      <c r="K4145" s="15" t="s">
        <v>45820</v>
      </c>
      <c r="L4145" s="15" t="s">
        <v>103</v>
      </c>
      <c r="M4145" s="15" t="s">
        <v>304</v>
      </c>
      <c r="N4145" s="14">
        <v>2022</v>
      </c>
      <c r="O4145" s="15" t="s">
        <v>15695</v>
      </c>
      <c r="P4145" s="15" t="s">
        <v>106</v>
      </c>
      <c r="Q4145" s="15" t="s">
        <v>47019</v>
      </c>
      <c r="R4145" s="15" t="s">
        <v>15696</v>
      </c>
      <c r="S4145" s="15" t="s">
        <v>15697</v>
      </c>
      <c r="T4145" s="15" t="s">
        <v>133</v>
      </c>
      <c r="U4145" s="15" t="s">
        <v>53</v>
      </c>
      <c r="V4145" s="15" t="s">
        <v>45452</v>
      </c>
      <c r="W4145" s="15" t="s">
        <v>1624</v>
      </c>
      <c r="X4145" s="15" t="e">
        <f>_xlfn.XLOOKUP(_LOOKUP[[#This Row],[AdjusterMemberName]],_Adjuster[Adjuster Name],_Adjuster[Email],,0)</f>
        <v>#N/A</v>
      </c>
      <c r="Y4145" s="15" t="e">
        <f>_xlfn.XLOOKUP(_LOOKUP[[#This Row],[AdjusterMemberName]],_Adjuster[Adjuster Name],_Adjuster[Phone Number],,0)</f>
        <v>#N/A</v>
      </c>
      <c r="Z4145" s="15" t="s">
        <v>15698</v>
      </c>
      <c r="AA41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920 S Nutwood St Apt 32, Anaheim  CA 92804</v>
      </c>
      <c r="AB4145" s="15"/>
    </row>
    <row r="4146" spans="1:28" x14ac:dyDescent="0.3">
      <c r="A4146" s="14">
        <v>1</v>
      </c>
      <c r="B4146" s="14">
        <v>1</v>
      </c>
      <c r="C4146" s="15" t="s">
        <v>15707</v>
      </c>
      <c r="D4146" s="15" t="s">
        <v>15708</v>
      </c>
      <c r="E4146" s="15">
        <v>45454</v>
      </c>
      <c r="F4146" s="15" t="s">
        <v>15709</v>
      </c>
      <c r="G4146" s="15">
        <v>45434</v>
      </c>
      <c r="H4146" s="15">
        <v>45618</v>
      </c>
      <c r="I4146" s="15" t="s">
        <v>15710</v>
      </c>
      <c r="J4146" s="15" t="s">
        <v>15711</v>
      </c>
      <c r="K4146" s="15" t="s">
        <v>45646</v>
      </c>
      <c r="L4146" s="15" t="s">
        <v>25</v>
      </c>
      <c r="M4146" s="15" t="s">
        <v>79</v>
      </c>
      <c r="N4146" s="14">
        <v>2023</v>
      </c>
      <c r="O4146" s="15" t="s">
        <v>15712</v>
      </c>
      <c r="P4146" s="15" t="s">
        <v>106</v>
      </c>
      <c r="Q4146" s="15" t="s">
        <v>47095</v>
      </c>
      <c r="R4146" s="15" t="s">
        <v>15713</v>
      </c>
      <c r="S4146" s="15" t="s">
        <v>15714</v>
      </c>
      <c r="T4146" s="15" t="s">
        <v>3342</v>
      </c>
      <c r="U4146" s="15" t="s">
        <v>53</v>
      </c>
      <c r="V4146" s="15" t="s">
        <v>45720</v>
      </c>
      <c r="W4146" s="15" t="s">
        <v>3307</v>
      </c>
      <c r="X4146" s="15" t="e">
        <f>_xlfn.XLOOKUP(_LOOKUP[[#This Row],[AdjusterMemberName]],_Adjuster[Adjuster Name],_Adjuster[Email],,0)</f>
        <v>#N/A</v>
      </c>
      <c r="Y4146" s="15" t="e">
        <f>_xlfn.XLOOKUP(_LOOKUP[[#This Row],[AdjusterMemberName]],_Adjuster[Adjuster Name],_Adjuster[Phone Number],,0)</f>
        <v>#N/A</v>
      </c>
      <c r="Z4146" s="15" t="s">
        <v>15715</v>
      </c>
      <c r="AA41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6768 Raven Cir, Jurupa Valley  CA 92509</v>
      </c>
      <c r="AB4146" s="15"/>
    </row>
    <row r="4147" spans="1:28" x14ac:dyDescent="0.3">
      <c r="A4147" s="14">
        <v>1</v>
      </c>
      <c r="B4147" s="14">
        <v>1</v>
      </c>
      <c r="C4147" s="15" t="s">
        <v>15716</v>
      </c>
      <c r="D4147" s="15" t="s">
        <v>15716</v>
      </c>
      <c r="E4147" s="15">
        <v>45454</v>
      </c>
      <c r="F4147" s="15" t="s">
        <v>15717</v>
      </c>
      <c r="G4147" s="15">
        <v>45338</v>
      </c>
      <c r="H4147" s="15">
        <v>45520</v>
      </c>
      <c r="I4147" s="15" t="s">
        <v>15718</v>
      </c>
      <c r="J4147" s="15" t="s">
        <v>15719</v>
      </c>
      <c r="K4147" s="15" t="s">
        <v>45339</v>
      </c>
      <c r="L4147" s="15" t="s">
        <v>139</v>
      </c>
      <c r="M4147" s="15" t="s">
        <v>140</v>
      </c>
      <c r="N4147" s="14">
        <v>2017</v>
      </c>
      <c r="O4147" s="15" t="s">
        <v>15720</v>
      </c>
      <c r="P4147" s="15" t="s">
        <v>106</v>
      </c>
      <c r="Q4147" s="15" t="s">
        <v>47073</v>
      </c>
      <c r="R4147" s="15" t="s">
        <v>15721</v>
      </c>
      <c r="S4147" s="15" t="s">
        <v>15722</v>
      </c>
      <c r="T4147" s="15" t="s">
        <v>2072</v>
      </c>
      <c r="U4147" s="15" t="s">
        <v>53</v>
      </c>
      <c r="V4147" s="15" t="s">
        <v>45733</v>
      </c>
      <c r="W4147" s="15" t="s">
        <v>3184</v>
      </c>
      <c r="X4147" s="15" t="str">
        <f>_xlfn.XLOOKUP(_LOOKUP[[#This Row],[AdjusterMemberName]],_Adjuster[Adjuster Name],_Adjuster[Email],,0)</f>
        <v>mQualls@knightcompany.com</v>
      </c>
      <c r="Y4147" s="15" t="str">
        <f>_xlfn.XLOOKUP(_LOOKUP[[#This Row],[AdjusterMemberName]],_Adjuster[Adjuster Name],_Adjuster[Phone Number],,0)</f>
        <v>424-559-5436</v>
      </c>
      <c r="Z4147" s="15" t="s">
        <v>15723</v>
      </c>
      <c r="AA41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1531 W Rialto Ave Apt 303, Fontana  CA 92335</v>
      </c>
      <c r="AB4147" s="15"/>
    </row>
    <row r="4148" spans="1:28" x14ac:dyDescent="0.3">
      <c r="A4148" s="14">
        <v>1</v>
      </c>
      <c r="B4148" s="14">
        <v>1</v>
      </c>
      <c r="C4148" s="15" t="s">
        <v>3648</v>
      </c>
      <c r="D4148" s="15" t="s">
        <v>3649</v>
      </c>
      <c r="E4148" s="15">
        <v>45454</v>
      </c>
      <c r="F4148" s="15" t="s">
        <v>12583</v>
      </c>
      <c r="G4148" s="15">
        <v>45292</v>
      </c>
      <c r="H4148" s="15">
        <v>45474</v>
      </c>
      <c r="I4148" s="15" t="s">
        <v>15786</v>
      </c>
      <c r="J4148" s="15" t="s">
        <v>15787</v>
      </c>
      <c r="K4148" s="15" t="s">
        <v>45379</v>
      </c>
      <c r="L4148" s="15" t="s">
        <v>91</v>
      </c>
      <c r="M4148" s="15" t="s">
        <v>352</v>
      </c>
      <c r="N4148" s="14">
        <v>2020</v>
      </c>
      <c r="O4148" s="15" t="s">
        <v>15788</v>
      </c>
      <c r="P4148" s="15" t="s">
        <v>106</v>
      </c>
      <c r="Q4148" s="15" t="s">
        <v>47006</v>
      </c>
      <c r="R4148" s="15" t="s">
        <v>3654</v>
      </c>
      <c r="S4148" s="15" t="s">
        <v>3655</v>
      </c>
      <c r="T4148" s="15" t="s">
        <v>840</v>
      </c>
      <c r="U4148" s="15" t="s">
        <v>53</v>
      </c>
      <c r="V4148" s="15" t="s">
        <v>45450</v>
      </c>
      <c r="W4148" s="15" t="s">
        <v>3114</v>
      </c>
      <c r="X4148" s="15" t="str">
        <f>_xlfn.XLOOKUP(_LOOKUP[[#This Row],[AdjusterMemberName]],_Adjuster[Adjuster Name],_Adjuster[Email],,0)</f>
        <v>eExmundo@knightcompany.com</v>
      </c>
      <c r="Y4148" s="15" t="str">
        <f>_xlfn.XLOOKUP(_LOOKUP[[#This Row],[AdjusterMemberName]],_Adjuster[Adjuster Name],_Adjuster[Phone Number],,0)</f>
        <v>424-559-5400</v>
      </c>
      <c r="Z4148" s="15" t="s">
        <v>3656</v>
      </c>
      <c r="AA41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19299 Cottonwood Dr, Apple Valley  CA 92308</v>
      </c>
      <c r="AB4148" s="15"/>
    </row>
    <row r="4149" spans="1:28" x14ac:dyDescent="0.3">
      <c r="A4149" s="14">
        <v>1</v>
      </c>
      <c r="B4149" s="14">
        <v>1</v>
      </c>
      <c r="C4149" s="15" t="s">
        <v>16026</v>
      </c>
      <c r="D4149" s="15" t="s">
        <v>16026</v>
      </c>
      <c r="E4149" s="15">
        <v>45454</v>
      </c>
      <c r="F4149" s="15" t="s">
        <v>16027</v>
      </c>
      <c r="G4149" s="15">
        <v>45292</v>
      </c>
      <c r="H4149" s="15">
        <v>45474</v>
      </c>
      <c r="I4149" s="15" t="s">
        <v>16028</v>
      </c>
      <c r="J4149" s="15" t="s">
        <v>16029</v>
      </c>
      <c r="K4149" s="15" t="s">
        <v>45998</v>
      </c>
      <c r="L4149" s="15" t="s">
        <v>139</v>
      </c>
      <c r="M4149" s="15" t="s">
        <v>140</v>
      </c>
      <c r="N4149" s="14">
        <v>2007</v>
      </c>
      <c r="O4149" s="15" t="s">
        <v>16030</v>
      </c>
      <c r="P4149" s="15" t="s">
        <v>106</v>
      </c>
      <c r="Q4149" s="15" t="s">
        <v>47125</v>
      </c>
      <c r="R4149" s="15" t="s">
        <v>4668</v>
      </c>
      <c r="S4149" s="15" t="s">
        <v>16031</v>
      </c>
      <c r="T4149" s="15" t="s">
        <v>1721</v>
      </c>
      <c r="U4149" s="15" t="s">
        <v>53</v>
      </c>
      <c r="V4149" s="15" t="s">
        <v>46262</v>
      </c>
      <c r="W4149" s="15" t="s">
        <v>1357</v>
      </c>
      <c r="X4149" s="15" t="str">
        <f>_xlfn.XLOOKUP(_LOOKUP[[#This Row],[AdjusterMemberName]],_Adjuster[Adjuster Name],_Adjuster[Email],,0)</f>
        <v>jRivera1@knightcompany.com</v>
      </c>
      <c r="Y4149" s="15" t="str">
        <f>_xlfn.XLOOKUP(_LOOKUP[[#This Row],[AdjusterMemberName]],_Adjuster[Adjuster Name],_Adjuster[Phone Number],,0)</f>
        <v>424-559-5239</v>
      </c>
      <c r="Z4149" s="15" t="s">
        <v>16032</v>
      </c>
      <c r="AA41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560 3Rd Ln, South San Francisco  CA 94080</v>
      </c>
      <c r="AB4149" s="15"/>
    </row>
    <row r="4150" spans="1:28" x14ac:dyDescent="0.3">
      <c r="A4150" s="14">
        <v>1</v>
      </c>
      <c r="B4150" s="14">
        <v>1</v>
      </c>
      <c r="C4150" s="15" t="s">
        <v>16273</v>
      </c>
      <c r="D4150" s="15" t="s">
        <v>16273</v>
      </c>
      <c r="E4150" s="15">
        <v>45454</v>
      </c>
      <c r="F4150" s="15" t="s">
        <v>16274</v>
      </c>
      <c r="G4150" s="15">
        <v>45339</v>
      </c>
      <c r="H4150" s="15">
        <v>45521</v>
      </c>
      <c r="I4150" s="15" t="s">
        <v>16275</v>
      </c>
      <c r="J4150" s="15" t="s">
        <v>16276</v>
      </c>
      <c r="K4150" s="15" t="s">
        <v>45855</v>
      </c>
      <c r="L4150" s="15" t="s">
        <v>806</v>
      </c>
      <c r="M4150" s="15" t="s">
        <v>7915</v>
      </c>
      <c r="N4150" s="14">
        <v>2011</v>
      </c>
      <c r="O4150" s="15" t="s">
        <v>16277</v>
      </c>
      <c r="P4150" s="15" t="s">
        <v>106</v>
      </c>
      <c r="Q4150" s="15" t="s">
        <v>47019</v>
      </c>
      <c r="R4150" s="15" t="s">
        <v>16278</v>
      </c>
      <c r="S4150" s="15" t="s">
        <v>16279</v>
      </c>
      <c r="T4150" s="15" t="s">
        <v>133</v>
      </c>
      <c r="U4150" s="15" t="s">
        <v>53</v>
      </c>
      <c r="V4150" s="15" t="s">
        <v>46266</v>
      </c>
      <c r="W4150" s="15" t="s">
        <v>3114</v>
      </c>
      <c r="X4150" s="15" t="str">
        <f>_xlfn.XLOOKUP(_LOOKUP[[#This Row],[AdjusterMemberName]],_Adjuster[Adjuster Name],_Adjuster[Email],,0)</f>
        <v>eExmundo@knightcompany.com</v>
      </c>
      <c r="Y4150" s="15" t="str">
        <f>_xlfn.XLOOKUP(_LOOKUP[[#This Row],[AdjusterMemberName]],_Adjuster[Adjuster Name],_Adjuster[Phone Number],,0)</f>
        <v>424-559-5400</v>
      </c>
      <c r="Z4150" s="15" t="s">
        <v>16280</v>
      </c>
      <c r="AA41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406 N Via Roma, Anaheim  CA 92806</v>
      </c>
      <c r="AB4150" s="15">
        <v>45494</v>
      </c>
    </row>
    <row r="4151" spans="1:28" x14ac:dyDescent="0.3">
      <c r="A4151" s="14">
        <v>1</v>
      </c>
      <c r="B4151" s="14">
        <v>1</v>
      </c>
      <c r="C4151" s="15" t="s">
        <v>14706</v>
      </c>
      <c r="D4151" s="15" t="s">
        <v>14706</v>
      </c>
      <c r="E4151" s="15">
        <v>45454</v>
      </c>
      <c r="F4151" s="15" t="s">
        <v>14707</v>
      </c>
      <c r="G4151" s="15">
        <v>45297</v>
      </c>
      <c r="H4151" s="15">
        <v>45479</v>
      </c>
      <c r="I4151" s="15" t="s">
        <v>16467</v>
      </c>
      <c r="J4151" s="15" t="s">
        <v>16468</v>
      </c>
      <c r="K4151" s="15" t="s">
        <v>45339</v>
      </c>
      <c r="L4151" s="15" t="s">
        <v>128</v>
      </c>
      <c r="M4151" s="15" t="s">
        <v>129</v>
      </c>
      <c r="N4151" s="14">
        <v>2023</v>
      </c>
      <c r="O4151" s="15" t="s">
        <v>16469</v>
      </c>
      <c r="P4151" s="15" t="s">
        <v>106</v>
      </c>
      <c r="Q4151" s="15" t="s">
        <v>47073</v>
      </c>
      <c r="R4151" s="15" t="s">
        <v>162</v>
      </c>
      <c r="S4151" s="15" t="s">
        <v>14711</v>
      </c>
      <c r="T4151" s="15" t="s">
        <v>1266</v>
      </c>
      <c r="U4151" s="15" t="s">
        <v>53</v>
      </c>
      <c r="V4151" s="15" t="s">
        <v>45797</v>
      </c>
      <c r="W4151" s="15" t="s">
        <v>1624</v>
      </c>
      <c r="X4151" s="15" t="e">
        <f>_xlfn.XLOOKUP(_LOOKUP[[#This Row],[AdjusterMemberName]],_Adjuster[Adjuster Name],_Adjuster[Email],,0)</f>
        <v>#N/A</v>
      </c>
      <c r="Y4151" s="15" t="e">
        <f>_xlfn.XLOOKUP(_LOOKUP[[#This Row],[AdjusterMemberName]],_Adjuster[Adjuster Name],_Adjuster[Phone Number],,0)</f>
        <v>#N/A</v>
      </c>
      <c r="Z4151" s="15" t="s">
        <v>14712</v>
      </c>
      <c r="AA41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4210 Carlin Ave , Lynwood  CA 90262</v>
      </c>
      <c r="AB4151" s="15"/>
    </row>
    <row r="4152" spans="1:28" x14ac:dyDescent="0.3">
      <c r="A4152" s="14">
        <v>1</v>
      </c>
      <c r="B4152" s="14">
        <v>1</v>
      </c>
      <c r="C4152" s="15" t="s">
        <v>17352</v>
      </c>
      <c r="D4152" s="15" t="s">
        <v>17352</v>
      </c>
      <c r="E4152" s="15">
        <v>45454</v>
      </c>
      <c r="F4152" s="15" t="s">
        <v>17353</v>
      </c>
      <c r="G4152" s="15">
        <v>45392</v>
      </c>
      <c r="H4152" s="15">
        <v>45575</v>
      </c>
      <c r="I4152" s="15" t="s">
        <v>17354</v>
      </c>
      <c r="J4152" s="15" t="s">
        <v>17355</v>
      </c>
      <c r="K4152" s="15" t="s">
        <v>45358</v>
      </c>
      <c r="L4152" s="15" t="s">
        <v>91</v>
      </c>
      <c r="M4152" s="15" t="s">
        <v>92</v>
      </c>
      <c r="N4152" s="14">
        <v>2010</v>
      </c>
      <c r="O4152" s="15" t="s">
        <v>17356</v>
      </c>
      <c r="P4152" s="15" t="s">
        <v>106</v>
      </c>
      <c r="Q4152" s="15" t="s">
        <v>47073</v>
      </c>
      <c r="R4152" s="15" t="s">
        <v>10748</v>
      </c>
      <c r="S4152" s="15" t="s">
        <v>17357</v>
      </c>
      <c r="T4152" s="15" t="s">
        <v>1001</v>
      </c>
      <c r="U4152" s="15" t="s">
        <v>53</v>
      </c>
      <c r="V4152" s="15" t="s">
        <v>46024</v>
      </c>
      <c r="W4152" s="15" t="s">
        <v>1624</v>
      </c>
      <c r="X4152" s="15" t="e">
        <f>_xlfn.XLOOKUP(_LOOKUP[[#This Row],[AdjusterMemberName]],_Adjuster[Adjuster Name],_Adjuster[Email],,0)</f>
        <v>#N/A</v>
      </c>
      <c r="Y4152" s="15" t="e">
        <f>_xlfn.XLOOKUP(_LOOKUP[[#This Row],[AdjusterMemberName]],_Adjuster[Adjuster Name],_Adjuster[Phone Number],,0)</f>
        <v>#N/A</v>
      </c>
      <c r="Z4152" s="15" t="s">
        <v>17358</v>
      </c>
      <c r="AA41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630 W Gonzales Rd Apt A, Oxnard  CA 93036</v>
      </c>
      <c r="AB4152" s="15">
        <v>45510</v>
      </c>
    </row>
    <row r="4153" spans="1:28" x14ac:dyDescent="0.3">
      <c r="A4153" s="14">
        <v>1</v>
      </c>
      <c r="B4153" s="14">
        <v>1</v>
      </c>
      <c r="C4153" s="15" t="s">
        <v>15581</v>
      </c>
      <c r="D4153" s="15" t="s">
        <v>15581</v>
      </c>
      <c r="E4153" s="15">
        <v>45453</v>
      </c>
      <c r="F4153" s="15" t="s">
        <v>15582</v>
      </c>
      <c r="G4153" s="15">
        <v>45295</v>
      </c>
      <c r="H4153" s="15">
        <v>45477</v>
      </c>
      <c r="I4153" s="15" t="s">
        <v>15583</v>
      </c>
      <c r="J4153" s="15" t="s">
        <v>15584</v>
      </c>
      <c r="K4153" s="15" t="s">
        <v>45458</v>
      </c>
      <c r="L4153" s="15" t="s">
        <v>128</v>
      </c>
      <c r="M4153" s="15" t="s">
        <v>129</v>
      </c>
      <c r="N4153" s="14">
        <v>2023</v>
      </c>
      <c r="O4153" s="15" t="s">
        <v>15585</v>
      </c>
      <c r="P4153" s="15" t="s">
        <v>106</v>
      </c>
      <c r="Q4153" s="15" t="s">
        <v>47079</v>
      </c>
      <c r="R4153" s="15" t="s">
        <v>15586</v>
      </c>
      <c r="S4153" s="15" t="s">
        <v>15587</v>
      </c>
      <c r="T4153" s="15" t="s">
        <v>174</v>
      </c>
      <c r="U4153" s="15" t="s">
        <v>53</v>
      </c>
      <c r="V4153" s="15" t="s">
        <v>45367</v>
      </c>
      <c r="W4153" s="15" t="s">
        <v>1624</v>
      </c>
      <c r="X4153" s="15" t="e">
        <f>_xlfn.XLOOKUP(_LOOKUP[[#This Row],[AdjusterMemberName]],_Adjuster[Adjuster Name],_Adjuster[Email],,0)</f>
        <v>#N/A</v>
      </c>
      <c r="Y4153" s="15" t="e">
        <f>_xlfn.XLOOKUP(_LOOKUP[[#This Row],[AdjusterMemberName]],_Adjuster[Adjuster Name],_Adjuster[Phone Number],,0)</f>
        <v>#N/A</v>
      </c>
      <c r="Z4153" s="15" t="s">
        <v>15588</v>
      </c>
      <c r="AA41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1104 E 47Th Pl Apt 8, Los Angeles  CA 90011</v>
      </c>
      <c r="AB4153" s="15"/>
    </row>
    <row r="4154" spans="1:28" x14ac:dyDescent="0.3">
      <c r="A4154" s="14">
        <v>1</v>
      </c>
      <c r="B4154" s="14">
        <v>1</v>
      </c>
      <c r="C4154" s="15" t="s">
        <v>15674</v>
      </c>
      <c r="D4154" s="15" t="s">
        <v>15674</v>
      </c>
      <c r="E4154" s="15">
        <v>45453</v>
      </c>
      <c r="F4154" s="15" t="s">
        <v>15675</v>
      </c>
      <c r="G4154" s="15">
        <v>45316</v>
      </c>
      <c r="H4154" s="15">
        <v>45498</v>
      </c>
      <c r="I4154" s="15" t="s">
        <v>15676</v>
      </c>
      <c r="J4154" s="15" t="s">
        <v>15677</v>
      </c>
      <c r="K4154" s="15" t="s">
        <v>45481</v>
      </c>
      <c r="L4154" s="15" t="s">
        <v>430</v>
      </c>
      <c r="M4154" s="15" t="s">
        <v>15678</v>
      </c>
      <c r="N4154" s="14">
        <v>2023</v>
      </c>
      <c r="O4154" s="15" t="s">
        <v>15679</v>
      </c>
      <c r="P4154" s="15" t="s">
        <v>106</v>
      </c>
      <c r="Q4154" s="15" t="s">
        <v>47092</v>
      </c>
      <c r="R4154" s="15" t="s">
        <v>15680</v>
      </c>
      <c r="S4154" s="15" t="s">
        <v>11391</v>
      </c>
      <c r="T4154" s="15" t="s">
        <v>308</v>
      </c>
      <c r="U4154" s="15" t="s">
        <v>53</v>
      </c>
      <c r="V4154" s="15" t="s">
        <v>46069</v>
      </c>
      <c r="W4154" s="15" t="s">
        <v>3307</v>
      </c>
      <c r="X4154" s="15" t="e">
        <f>_xlfn.XLOOKUP(_LOOKUP[[#This Row],[AdjusterMemberName]],_Adjuster[Adjuster Name],_Adjuster[Email],,0)</f>
        <v>#N/A</v>
      </c>
      <c r="Y4154" s="15" t="e">
        <f>_xlfn.XLOOKUP(_LOOKUP[[#This Row],[AdjusterMemberName]],_Adjuster[Adjuster Name],_Adjuster[Phone Number],,0)</f>
        <v>#N/A</v>
      </c>
      <c r="Z4154" s="15" t="s">
        <v>11392</v>
      </c>
      <c r="AA41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19468 Tangelo Dr, Riverside  CA 92508</v>
      </c>
      <c r="AB4154" s="15"/>
    </row>
    <row r="4155" spans="1:28" x14ac:dyDescent="0.3">
      <c r="A4155" s="14">
        <v>1</v>
      </c>
      <c r="B4155" s="14">
        <v>1</v>
      </c>
      <c r="C4155" s="15" t="s">
        <v>15736</v>
      </c>
      <c r="D4155" s="15" t="s">
        <v>15736</v>
      </c>
      <c r="E4155" s="15">
        <v>45453</v>
      </c>
      <c r="F4155" s="15" t="s">
        <v>15737</v>
      </c>
      <c r="G4155" s="15">
        <v>45396</v>
      </c>
      <c r="H4155" s="15">
        <v>45579</v>
      </c>
      <c r="I4155" s="15" t="s">
        <v>15738</v>
      </c>
      <c r="J4155" s="15" t="s">
        <v>15739</v>
      </c>
      <c r="K4155" s="15" t="s">
        <v>45332</v>
      </c>
      <c r="L4155" s="15" t="s">
        <v>103</v>
      </c>
      <c r="M4155" s="15" t="s">
        <v>104</v>
      </c>
      <c r="N4155" s="14">
        <v>2018</v>
      </c>
      <c r="O4155" s="15" t="s">
        <v>15740</v>
      </c>
      <c r="P4155" s="15" t="s">
        <v>106</v>
      </c>
      <c r="Q4155" s="15" t="s">
        <v>47093</v>
      </c>
      <c r="R4155" s="15" t="s">
        <v>15741</v>
      </c>
      <c r="S4155" s="15" t="s">
        <v>15742</v>
      </c>
      <c r="T4155" s="15" t="s">
        <v>164</v>
      </c>
      <c r="U4155" s="15" t="s">
        <v>53</v>
      </c>
      <c r="V4155" s="15" t="s">
        <v>45579</v>
      </c>
      <c r="W4155" s="15" t="s">
        <v>367</v>
      </c>
      <c r="X4155" s="15" t="str">
        <f>_xlfn.XLOOKUP(_LOOKUP[[#This Row],[AdjusterMemberName]],_Adjuster[Adjuster Name],_Adjuster[Email],,0)</f>
        <v>dHernandez4@knightcompany.com</v>
      </c>
      <c r="Y4155" s="15" t="str">
        <f>_xlfn.XLOOKUP(_LOOKUP[[#This Row],[AdjusterMemberName]],_Adjuster[Adjuster Name],_Adjuster[Phone Number],,0)</f>
        <v>323-315-7819</v>
      </c>
      <c r="Z4155" s="15" t="s">
        <v>15743</v>
      </c>
      <c r="AA41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6207 E Providence Ave, Fresno  CA 93727</v>
      </c>
      <c r="AB4155" s="15">
        <v>45465</v>
      </c>
    </row>
    <row r="4156" spans="1:28" x14ac:dyDescent="0.3">
      <c r="A4156" s="14">
        <v>1</v>
      </c>
      <c r="B4156" s="14">
        <v>1</v>
      </c>
      <c r="C4156" s="15" t="s">
        <v>15805</v>
      </c>
      <c r="D4156" s="15" t="s">
        <v>15805</v>
      </c>
      <c r="E4156" s="15">
        <v>45453</v>
      </c>
      <c r="F4156" s="15" t="s">
        <v>15806</v>
      </c>
      <c r="G4156" s="15">
        <v>45428</v>
      </c>
      <c r="H4156" s="15">
        <v>45612</v>
      </c>
      <c r="I4156" s="15" t="s">
        <v>15807</v>
      </c>
      <c r="J4156" s="15" t="s">
        <v>15808</v>
      </c>
      <c r="K4156" s="15" t="s">
        <v>45646</v>
      </c>
      <c r="L4156" s="15" t="s">
        <v>103</v>
      </c>
      <c r="M4156" s="15" t="s">
        <v>1523</v>
      </c>
      <c r="N4156" s="14">
        <v>2017</v>
      </c>
      <c r="O4156" s="15" t="s">
        <v>15809</v>
      </c>
      <c r="P4156" s="15" t="s">
        <v>106</v>
      </c>
      <c r="Q4156" s="15" t="s">
        <v>47019</v>
      </c>
      <c r="R4156" s="15" t="s">
        <v>15810</v>
      </c>
      <c r="S4156" s="15" t="s">
        <v>15811</v>
      </c>
      <c r="T4156" s="15" t="s">
        <v>1120</v>
      </c>
      <c r="U4156" s="15" t="s">
        <v>53</v>
      </c>
      <c r="V4156" s="15" t="s">
        <v>45428</v>
      </c>
      <c r="W4156" s="15" t="s">
        <v>264</v>
      </c>
      <c r="X4156" s="15" t="str">
        <f>_xlfn.XLOOKUP(_LOOKUP[[#This Row],[AdjusterMemberName]],_Adjuster[Adjuster Name],_Adjuster[Email],,0)</f>
        <v>sBonnevie@knightcompany.com</v>
      </c>
      <c r="Y4156" s="15" t="str">
        <f>_xlfn.XLOOKUP(_LOOKUP[[#This Row],[AdjusterMemberName]],_Adjuster[Adjuster Name],_Adjuster[Phone Number],,0)</f>
        <v>323-692-4064</v>
      </c>
      <c r="Z4156" s="15" t="s">
        <v>15812</v>
      </c>
      <c r="AA41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240 S 7Th St , Colton  CA 92324</v>
      </c>
      <c r="AB4156" s="15"/>
    </row>
    <row r="4157" spans="1:28" x14ac:dyDescent="0.3">
      <c r="A4157" s="14">
        <v>1</v>
      </c>
      <c r="B4157" s="14">
        <v>1</v>
      </c>
      <c r="C4157" s="15" t="s">
        <v>15938</v>
      </c>
      <c r="D4157" s="15" t="s">
        <v>15939</v>
      </c>
      <c r="E4157" s="15">
        <v>45453</v>
      </c>
      <c r="F4157" s="15" t="s">
        <v>15940</v>
      </c>
      <c r="G4157" s="15">
        <v>45386</v>
      </c>
      <c r="H4157" s="15">
        <v>45569</v>
      </c>
      <c r="I4157" s="15" t="s">
        <v>15941</v>
      </c>
      <c r="J4157" s="15" t="s">
        <v>15942</v>
      </c>
      <c r="K4157" s="15" t="s">
        <v>45505</v>
      </c>
      <c r="L4157" s="15" t="s">
        <v>25</v>
      </c>
      <c r="M4157" s="15" t="s">
        <v>5268</v>
      </c>
      <c r="N4157" s="14">
        <v>2013</v>
      </c>
      <c r="O4157" s="15" t="s">
        <v>15943</v>
      </c>
      <c r="P4157" s="15" t="s">
        <v>106</v>
      </c>
      <c r="Q4157" s="15" t="s">
        <v>47117</v>
      </c>
      <c r="R4157" s="15" t="s">
        <v>15944</v>
      </c>
      <c r="S4157" s="15" t="s">
        <v>15945</v>
      </c>
      <c r="T4157" s="15" t="s">
        <v>10119</v>
      </c>
      <c r="U4157" s="15" t="s">
        <v>53</v>
      </c>
      <c r="V4157" s="15" t="s">
        <v>46331</v>
      </c>
      <c r="W4157" s="15" t="s">
        <v>264</v>
      </c>
      <c r="X4157" s="15" t="str">
        <f>_xlfn.XLOOKUP(_LOOKUP[[#This Row],[AdjusterMemberName]],_Adjuster[Adjuster Name],_Adjuster[Email],,0)</f>
        <v>sBonnevie@knightcompany.com</v>
      </c>
      <c r="Y4157" s="15" t="str">
        <f>_xlfn.XLOOKUP(_LOOKUP[[#This Row],[AdjusterMemberName]],_Adjuster[Adjuster Name],_Adjuster[Phone Number],,0)</f>
        <v>323-692-4064</v>
      </c>
      <c r="Z4157" s="15" t="s">
        <v>15946</v>
      </c>
      <c r="AA41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636 Fairview Ave # 228, Arcadia  CA 91007</v>
      </c>
      <c r="AB4157" s="15">
        <v>45551</v>
      </c>
    </row>
    <row r="4158" spans="1:28" x14ac:dyDescent="0.3">
      <c r="A4158" s="14">
        <v>1</v>
      </c>
      <c r="B4158" s="14">
        <v>1</v>
      </c>
      <c r="C4158" s="15" t="s">
        <v>16033</v>
      </c>
      <c r="D4158" s="15" t="s">
        <v>16033</v>
      </c>
      <c r="E4158" s="15">
        <v>45453</v>
      </c>
      <c r="F4158" s="15" t="s">
        <v>16034</v>
      </c>
      <c r="G4158" s="15">
        <v>45383</v>
      </c>
      <c r="H4158" s="15">
        <v>45566</v>
      </c>
      <c r="I4158" s="15" t="s">
        <v>16035</v>
      </c>
      <c r="J4158" s="15" t="s">
        <v>16036</v>
      </c>
      <c r="K4158" s="15" t="s">
        <v>45444</v>
      </c>
      <c r="L4158" s="15" t="s">
        <v>292</v>
      </c>
      <c r="M4158" s="15" t="s">
        <v>16037</v>
      </c>
      <c r="N4158" s="14">
        <v>2004</v>
      </c>
      <c r="O4158" s="15" t="s">
        <v>16038</v>
      </c>
      <c r="P4158" s="15" t="s">
        <v>106</v>
      </c>
      <c r="Q4158" s="15" t="s">
        <v>47125</v>
      </c>
      <c r="R4158" s="15" t="s">
        <v>4336</v>
      </c>
      <c r="S4158" s="15" t="s">
        <v>16039</v>
      </c>
      <c r="T4158" s="15" t="s">
        <v>4842</v>
      </c>
      <c r="U4158" s="15" t="s">
        <v>53</v>
      </c>
      <c r="V4158" s="15" t="s">
        <v>45823</v>
      </c>
      <c r="W4158" s="15" t="s">
        <v>3184</v>
      </c>
      <c r="X4158" s="15" t="str">
        <f>_xlfn.XLOOKUP(_LOOKUP[[#This Row],[AdjusterMemberName]],_Adjuster[Adjuster Name],_Adjuster[Email],,0)</f>
        <v>mQualls@knightcompany.com</v>
      </c>
      <c r="Y4158" s="15" t="str">
        <f>_xlfn.XLOOKUP(_LOOKUP[[#This Row],[AdjusterMemberName]],_Adjuster[Adjuster Name],_Adjuster[Phone Number],,0)</f>
        <v>424-559-5436</v>
      </c>
      <c r="Z4158" s="15" t="s">
        <v>16040</v>
      </c>
      <c r="AA41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1257 Van Wig Ave, La Puente  CA 91746</v>
      </c>
      <c r="AB4158" s="15"/>
    </row>
    <row r="4159" spans="1:28" x14ac:dyDescent="0.3">
      <c r="A4159" s="14">
        <v>1</v>
      </c>
      <c r="B4159" s="14">
        <v>1</v>
      </c>
      <c r="C4159" s="15" t="s">
        <v>16048</v>
      </c>
      <c r="D4159" s="15" t="s">
        <v>16048</v>
      </c>
      <c r="E4159" s="15">
        <v>45453</v>
      </c>
      <c r="F4159" s="15" t="s">
        <v>16049</v>
      </c>
      <c r="G4159" s="15">
        <v>45350</v>
      </c>
      <c r="H4159" s="15">
        <v>45532</v>
      </c>
      <c r="I4159" s="15" t="s">
        <v>16056</v>
      </c>
      <c r="J4159" s="15" t="s">
        <v>16057</v>
      </c>
      <c r="K4159" s="15" t="s">
        <v>45388</v>
      </c>
      <c r="L4159" s="15" t="s">
        <v>103</v>
      </c>
      <c r="M4159" s="15" t="s">
        <v>1503</v>
      </c>
      <c r="N4159" s="14">
        <v>2024</v>
      </c>
      <c r="O4159" s="15" t="s">
        <v>16052</v>
      </c>
      <c r="P4159" s="15" t="s">
        <v>106</v>
      </c>
      <c r="Q4159" s="15" t="s">
        <v>47178</v>
      </c>
      <c r="R4159" s="15" t="s">
        <v>16053</v>
      </c>
      <c r="S4159" s="15" t="s">
        <v>16054</v>
      </c>
      <c r="T4159" s="15" t="s">
        <v>164</v>
      </c>
      <c r="U4159" s="15" t="s">
        <v>53</v>
      </c>
      <c r="V4159" s="15" t="s">
        <v>45579</v>
      </c>
      <c r="W4159" s="15" t="s">
        <v>1624</v>
      </c>
      <c r="X4159" s="15" t="e">
        <f>_xlfn.XLOOKUP(_LOOKUP[[#This Row],[AdjusterMemberName]],_Adjuster[Adjuster Name],_Adjuster[Email],,0)</f>
        <v>#N/A</v>
      </c>
      <c r="Y4159" s="15" t="e">
        <f>_xlfn.XLOOKUP(_LOOKUP[[#This Row],[AdjusterMemberName]],_Adjuster[Adjuster Name],_Adjuster[Phone Number],,0)</f>
        <v>#N/A</v>
      </c>
      <c r="Z4159" s="15" t="s">
        <v>16055</v>
      </c>
      <c r="AA41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5186 E Benjamin, Fresno  CA 93727</v>
      </c>
      <c r="AB4159" s="15"/>
    </row>
    <row r="4160" spans="1:28" x14ac:dyDescent="0.3">
      <c r="A4160" s="14">
        <v>1</v>
      </c>
      <c r="B4160" s="14">
        <v>1</v>
      </c>
      <c r="C4160" s="15" t="s">
        <v>16690</v>
      </c>
      <c r="D4160" s="15" t="s">
        <v>16690</v>
      </c>
      <c r="E4160" s="15">
        <v>45453</v>
      </c>
      <c r="F4160" s="15" t="s">
        <v>16691</v>
      </c>
      <c r="G4160" s="15">
        <v>45335</v>
      </c>
      <c r="H4160" s="15">
        <v>45517</v>
      </c>
      <c r="I4160" s="15" t="s">
        <v>16692</v>
      </c>
      <c r="J4160" s="15" t="s">
        <v>16693</v>
      </c>
      <c r="K4160" s="15" t="s">
        <v>45663</v>
      </c>
      <c r="L4160" s="15" t="s">
        <v>139</v>
      </c>
      <c r="M4160" s="15" t="s">
        <v>697</v>
      </c>
      <c r="N4160" s="14">
        <v>2017</v>
      </c>
      <c r="O4160" s="15" t="s">
        <v>16694</v>
      </c>
      <c r="P4160" s="15" t="s">
        <v>106</v>
      </c>
      <c r="Q4160" s="15" t="s">
        <v>119</v>
      </c>
      <c r="R4160" s="15" t="s">
        <v>345</v>
      </c>
      <c r="S4160" s="15" t="s">
        <v>16695</v>
      </c>
      <c r="T4160" s="15" t="s">
        <v>122</v>
      </c>
      <c r="U4160" s="15" t="s">
        <v>53</v>
      </c>
      <c r="V4160" s="15" t="s">
        <v>45548</v>
      </c>
      <c r="W4160" s="15" t="s">
        <v>1186</v>
      </c>
      <c r="X4160" s="15" t="str">
        <f>_xlfn.XLOOKUP(_LOOKUP[[#This Row],[AdjusterMemberName]],_Adjuster[Adjuster Name],_Adjuster[Email],,0)</f>
        <v>sAkinleye@knightcompany.com</v>
      </c>
      <c r="Y4160" s="15" t="str">
        <f>_xlfn.XLOOKUP(_LOOKUP[[#This Row],[AdjusterMemberName]],_Adjuster[Adjuster Name],_Adjuster[Phone Number],,0)</f>
        <v>424-559-5280</v>
      </c>
      <c r="Z4160" s="15" t="s">
        <v>16696</v>
      </c>
      <c r="AA41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2127 E Florida Ave, Hemet  CA 92544</v>
      </c>
      <c r="AB4160" s="15">
        <v>45379</v>
      </c>
    </row>
    <row r="4161" spans="1:28" x14ac:dyDescent="0.3">
      <c r="A4161" s="14">
        <v>1</v>
      </c>
      <c r="B4161" s="14">
        <v>1</v>
      </c>
      <c r="C4161" s="15" t="s">
        <v>17907</v>
      </c>
      <c r="D4161" s="15" t="s">
        <v>17907</v>
      </c>
      <c r="E4161" s="15">
        <v>45453</v>
      </c>
      <c r="F4161" s="15" t="s">
        <v>17908</v>
      </c>
      <c r="G4161" s="15">
        <v>45414</v>
      </c>
      <c r="H4161" s="15">
        <v>45598</v>
      </c>
      <c r="I4161" s="15" t="s">
        <v>17909</v>
      </c>
      <c r="J4161" s="15" t="s">
        <v>17910</v>
      </c>
      <c r="K4161" s="15" t="s">
        <v>45329</v>
      </c>
      <c r="L4161" s="15" t="s">
        <v>139</v>
      </c>
      <c r="M4161" s="15" t="s">
        <v>678</v>
      </c>
      <c r="N4161" s="14">
        <v>2020</v>
      </c>
      <c r="O4161" s="15" t="s">
        <v>17911</v>
      </c>
      <c r="P4161" s="15" t="s">
        <v>106</v>
      </c>
      <c r="Q4161" s="15" t="s">
        <v>47006</v>
      </c>
      <c r="R4161" s="15" t="s">
        <v>162</v>
      </c>
      <c r="S4161" s="15" t="s">
        <v>17912</v>
      </c>
      <c r="T4161" s="15" t="s">
        <v>592</v>
      </c>
      <c r="U4161" s="15" t="s">
        <v>53</v>
      </c>
      <c r="V4161" s="15" t="s">
        <v>45910</v>
      </c>
      <c r="W4161" s="15" t="s">
        <v>3184</v>
      </c>
      <c r="X4161" s="15" t="str">
        <f>_xlfn.XLOOKUP(_LOOKUP[[#This Row],[AdjusterMemberName]],_Adjuster[Adjuster Name],_Adjuster[Email],,0)</f>
        <v>mQualls@knightcompany.com</v>
      </c>
      <c r="Y4161" s="15" t="str">
        <f>_xlfn.XLOOKUP(_LOOKUP[[#This Row],[AdjusterMemberName]],_Adjuster[Adjuster Name],_Adjuster[Phone Number],,0)</f>
        <v>424-559-5436</v>
      </c>
      <c r="Z4161" s="15" t="s">
        <v>17913</v>
      </c>
      <c r="AA41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14285 Poplar St, Hesperia  CA 92344</v>
      </c>
      <c r="AB4161" s="15">
        <v>45474</v>
      </c>
    </row>
    <row r="4162" spans="1:28" x14ac:dyDescent="0.3">
      <c r="A4162" s="14">
        <v>0</v>
      </c>
      <c r="B4162" s="14">
        <v>1</v>
      </c>
      <c r="C4162" s="15" t="s">
        <v>18586</v>
      </c>
      <c r="D4162" s="15" t="s">
        <v>18586</v>
      </c>
      <c r="E4162" s="15">
        <v>45453</v>
      </c>
      <c r="F4162" s="15" t="s">
        <v>18587</v>
      </c>
      <c r="G4162" s="15"/>
      <c r="H4162" s="15"/>
      <c r="I4162" s="15" t="s">
        <v>18588</v>
      </c>
      <c r="J4162" s="15" t="s">
        <v>18589</v>
      </c>
      <c r="K4162" s="15" t="s">
        <v>46381</v>
      </c>
      <c r="L4162" s="15" t="s">
        <v>18590</v>
      </c>
      <c r="M4162" s="15" t="s">
        <v>18591</v>
      </c>
      <c r="N4162" s="14">
        <v>2023</v>
      </c>
      <c r="O4162" s="15" t="s">
        <v>18592</v>
      </c>
      <c r="P4162" s="15" t="s">
        <v>106</v>
      </c>
      <c r="Q4162" s="15"/>
      <c r="R4162" s="15"/>
      <c r="S4162" s="15"/>
      <c r="T4162" s="15"/>
      <c r="U4162" s="15"/>
      <c r="V4162" s="15"/>
      <c r="W4162" s="15" t="s">
        <v>1357</v>
      </c>
      <c r="X4162" s="15" t="str">
        <f>_xlfn.XLOOKUP(_LOOKUP[[#This Row],[AdjusterMemberName]],_Adjuster[Adjuster Name],_Adjuster[Email],,0)</f>
        <v>jRivera1@knightcompany.com</v>
      </c>
      <c r="Y4162" s="15" t="str">
        <f>_xlfn.XLOOKUP(_LOOKUP[[#This Row],[AdjusterMemberName]],_Adjuster[Adjuster Name],_Adjuster[Phone Number],,0)</f>
        <v>424-559-5239</v>
      </c>
      <c r="Z4162" s="15"/>
      <c r="AA4162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4162" s="15"/>
    </row>
    <row r="4163" spans="1:28" x14ac:dyDescent="0.3">
      <c r="A4163" s="14">
        <v>1</v>
      </c>
      <c r="B4163" s="14">
        <v>1</v>
      </c>
      <c r="C4163" s="15" t="s">
        <v>15573</v>
      </c>
      <c r="D4163" s="15" t="s">
        <v>15574</v>
      </c>
      <c r="E4163" s="15">
        <v>45452</v>
      </c>
      <c r="F4163" s="15" t="s">
        <v>15575</v>
      </c>
      <c r="G4163" s="15">
        <v>45351</v>
      </c>
      <c r="H4163" s="15">
        <v>45533</v>
      </c>
      <c r="I4163" s="15" t="s">
        <v>15576</v>
      </c>
      <c r="J4163" s="15" t="s">
        <v>15577</v>
      </c>
      <c r="K4163" s="15" t="s">
        <v>45691</v>
      </c>
      <c r="L4163" s="15" t="s">
        <v>139</v>
      </c>
      <c r="M4163" s="15" t="s">
        <v>12315</v>
      </c>
      <c r="N4163" s="14">
        <v>2021</v>
      </c>
      <c r="O4163" s="15" t="s">
        <v>15578</v>
      </c>
      <c r="P4163" s="15" t="s">
        <v>106</v>
      </c>
      <c r="Q4163" s="15" t="s">
        <v>47019</v>
      </c>
      <c r="R4163" s="15" t="s">
        <v>931</v>
      </c>
      <c r="S4163" s="15" t="s">
        <v>15579</v>
      </c>
      <c r="T4163" s="15" t="s">
        <v>174</v>
      </c>
      <c r="U4163" s="15" t="s">
        <v>53</v>
      </c>
      <c r="V4163" s="15" t="s">
        <v>45367</v>
      </c>
      <c r="W4163" s="15" t="s">
        <v>1544</v>
      </c>
      <c r="X4163" s="15" t="str">
        <f>_xlfn.XLOOKUP(_LOOKUP[[#This Row],[AdjusterMemberName]],_Adjuster[Adjuster Name],_Adjuster[Email],,0)</f>
        <v>CRodriguez5@knightcompany.com</v>
      </c>
      <c r="Y4163" s="15" t="str">
        <f>_xlfn.XLOOKUP(_LOOKUP[[#This Row],[AdjusterMemberName]],_Adjuster[Adjuster Name],_Adjuster[Phone Number],,0)</f>
        <v>323-456-1708</v>
      </c>
      <c r="Z4163" s="15" t="s">
        <v>15580</v>
      </c>
      <c r="AA41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480 E 47Th St, Los Angeles  CA 90011</v>
      </c>
      <c r="AB4163" s="15"/>
    </row>
    <row r="4164" spans="1:28" x14ac:dyDescent="0.3">
      <c r="A4164" s="14">
        <v>1</v>
      </c>
      <c r="B4164" s="14">
        <v>1</v>
      </c>
      <c r="C4164" s="15" t="s">
        <v>15607</v>
      </c>
      <c r="D4164" s="15" t="s">
        <v>15607</v>
      </c>
      <c r="E4164" s="15">
        <v>45452</v>
      </c>
      <c r="F4164" s="15" t="s">
        <v>15608</v>
      </c>
      <c r="G4164" s="15">
        <v>45373</v>
      </c>
      <c r="H4164" s="15">
        <v>45557</v>
      </c>
      <c r="I4164" s="15" t="s">
        <v>15609</v>
      </c>
      <c r="J4164" s="15" t="s">
        <v>15610</v>
      </c>
      <c r="K4164" s="15" t="s">
        <v>45486</v>
      </c>
      <c r="L4164" s="15" t="s">
        <v>314</v>
      </c>
      <c r="M4164" s="15" t="s">
        <v>978</v>
      </c>
      <c r="N4164" s="14">
        <v>2013</v>
      </c>
      <c r="O4164" s="15" t="s">
        <v>15611</v>
      </c>
      <c r="P4164" s="15" t="s">
        <v>106</v>
      </c>
      <c r="Q4164" s="15" t="s">
        <v>47065</v>
      </c>
      <c r="R4164" s="15" t="s">
        <v>15612</v>
      </c>
      <c r="S4164" s="15" t="s">
        <v>15613</v>
      </c>
      <c r="T4164" s="15" t="s">
        <v>1782</v>
      </c>
      <c r="U4164" s="15" t="s">
        <v>53</v>
      </c>
      <c r="V4164" s="15" t="s">
        <v>45758</v>
      </c>
      <c r="W4164" s="15" t="s">
        <v>3307</v>
      </c>
      <c r="X4164" s="15" t="e">
        <f>_xlfn.XLOOKUP(_LOOKUP[[#This Row],[AdjusterMemberName]],_Adjuster[Adjuster Name],_Adjuster[Email],,0)</f>
        <v>#N/A</v>
      </c>
      <c r="Y4164" s="15" t="e">
        <f>_xlfn.XLOOKUP(_LOOKUP[[#This Row],[AdjusterMemberName]],_Adjuster[Adjuster Name],_Adjuster[Phone Number],,0)</f>
        <v>#N/A</v>
      </c>
      <c r="Z4164" s="15" t="s">
        <v>15614</v>
      </c>
      <c r="AA41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 E Reeve St, Compton  CA 90220</v>
      </c>
      <c r="AB4164" s="15"/>
    </row>
    <row r="4165" spans="1:28" x14ac:dyDescent="0.3">
      <c r="A4165" s="14">
        <v>1</v>
      </c>
      <c r="B4165" s="14">
        <v>1</v>
      </c>
      <c r="C4165" s="15" t="s">
        <v>15619</v>
      </c>
      <c r="D4165" s="15" t="s">
        <v>15619</v>
      </c>
      <c r="E4165" s="15">
        <v>45452</v>
      </c>
      <c r="F4165" s="15" t="s">
        <v>15620</v>
      </c>
      <c r="G4165" s="15">
        <v>45297</v>
      </c>
      <c r="H4165" s="15">
        <v>45479</v>
      </c>
      <c r="I4165" s="15" t="s">
        <v>15621</v>
      </c>
      <c r="J4165" s="15" t="s">
        <v>15622</v>
      </c>
      <c r="K4165" s="15" t="s">
        <v>45339</v>
      </c>
      <c r="L4165" s="15" t="s">
        <v>281</v>
      </c>
      <c r="M4165" s="15" t="s">
        <v>4513</v>
      </c>
      <c r="N4165" s="14">
        <v>2022</v>
      </c>
      <c r="O4165" s="15" t="s">
        <v>15623</v>
      </c>
      <c r="P4165" s="15" t="s">
        <v>106</v>
      </c>
      <c r="Q4165" s="15" t="s">
        <v>47019</v>
      </c>
      <c r="R4165" s="15" t="s">
        <v>2510</v>
      </c>
      <c r="S4165" s="15" t="s">
        <v>15624</v>
      </c>
      <c r="T4165" s="15" t="s">
        <v>164</v>
      </c>
      <c r="U4165" s="15" t="s">
        <v>53</v>
      </c>
      <c r="V4165" s="15" t="s">
        <v>45473</v>
      </c>
      <c r="W4165" s="15" t="s">
        <v>1624</v>
      </c>
      <c r="X4165" s="15" t="e">
        <f>_xlfn.XLOOKUP(_LOOKUP[[#This Row],[AdjusterMemberName]],_Adjuster[Adjuster Name],_Adjuster[Email],,0)</f>
        <v>#N/A</v>
      </c>
      <c r="Y4165" s="15" t="e">
        <f>_xlfn.XLOOKUP(_LOOKUP[[#This Row],[AdjusterMemberName]],_Adjuster[Adjuster Name],_Adjuster[Phone Number],,0)</f>
        <v>#N/A</v>
      </c>
      <c r="Z4165" s="15" t="s">
        <v>15625</v>
      </c>
      <c r="AA41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229 S Barton Ave , Fresno  CA 93702</v>
      </c>
      <c r="AB4165" s="15"/>
    </row>
    <row r="4166" spans="1:28" x14ac:dyDescent="0.3">
      <c r="A4166" s="14">
        <v>1</v>
      </c>
      <c r="B4166" s="14">
        <v>1</v>
      </c>
      <c r="C4166" s="15" t="s">
        <v>15633</v>
      </c>
      <c r="D4166" s="15" t="s">
        <v>15633</v>
      </c>
      <c r="E4166" s="15">
        <v>45452</v>
      </c>
      <c r="F4166" s="15" t="s">
        <v>15634</v>
      </c>
      <c r="G4166" s="15">
        <v>45385</v>
      </c>
      <c r="H4166" s="15">
        <v>45568</v>
      </c>
      <c r="I4166" s="15" t="s">
        <v>15635</v>
      </c>
      <c r="J4166" s="15" t="s">
        <v>15636</v>
      </c>
      <c r="K4166" s="15" t="s">
        <v>45695</v>
      </c>
      <c r="L4166" s="15" t="s">
        <v>25</v>
      </c>
      <c r="M4166" s="15" t="s">
        <v>3418</v>
      </c>
      <c r="N4166" s="14">
        <v>2019</v>
      </c>
      <c r="O4166" s="15" t="s">
        <v>15637</v>
      </c>
      <c r="P4166" s="15" t="s">
        <v>106</v>
      </c>
      <c r="Q4166" s="15" t="s">
        <v>47076</v>
      </c>
      <c r="R4166" s="15" t="s">
        <v>5339</v>
      </c>
      <c r="S4166" s="15" t="s">
        <v>15638</v>
      </c>
      <c r="T4166" s="15" t="s">
        <v>144</v>
      </c>
      <c r="U4166" s="15" t="s">
        <v>53</v>
      </c>
      <c r="V4166" s="15" t="s">
        <v>46405</v>
      </c>
      <c r="W4166" s="15" t="s">
        <v>1889</v>
      </c>
      <c r="X4166" s="15" t="e">
        <f>_xlfn.XLOOKUP(_LOOKUP[[#This Row],[AdjusterMemberName]],_Adjuster[Adjuster Name],_Adjuster[Email],,0)</f>
        <v>#N/A</v>
      </c>
      <c r="Y4166" s="15" t="e">
        <f>_xlfn.XLOOKUP(_LOOKUP[[#This Row],[AdjusterMemberName]],_Adjuster[Adjuster Name],_Adjuster[Phone Number],,0)</f>
        <v>#N/A</v>
      </c>
      <c r="Z4166" s="15" t="s">
        <v>15639</v>
      </c>
      <c r="AA41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3871 Glengarry Dr, San Jose  CA 95121</v>
      </c>
      <c r="AB4166" s="15"/>
    </row>
    <row r="4167" spans="1:28" x14ac:dyDescent="0.3">
      <c r="A4167" s="14">
        <v>1</v>
      </c>
      <c r="B4167" s="14">
        <v>1</v>
      </c>
      <c r="C4167" s="15" t="s">
        <v>15656</v>
      </c>
      <c r="D4167" s="15" t="s">
        <v>15656</v>
      </c>
      <c r="E4167" s="15">
        <v>45452</v>
      </c>
      <c r="F4167" s="15" t="s">
        <v>15657</v>
      </c>
      <c r="G4167" s="15">
        <v>45350</v>
      </c>
      <c r="H4167" s="15">
        <v>45532</v>
      </c>
      <c r="I4167" s="15" t="s">
        <v>15658</v>
      </c>
      <c r="J4167" s="15" t="s">
        <v>15659</v>
      </c>
      <c r="K4167" s="15" t="s">
        <v>45397</v>
      </c>
      <c r="L4167" s="15" t="s">
        <v>181</v>
      </c>
      <c r="M4167" s="15" t="s">
        <v>3677</v>
      </c>
      <c r="N4167" s="14">
        <v>2015</v>
      </c>
      <c r="O4167" s="15" t="s">
        <v>15660</v>
      </c>
      <c r="P4167" s="15" t="s">
        <v>106</v>
      </c>
      <c r="Q4167" s="15" t="s">
        <v>47081</v>
      </c>
      <c r="R4167" s="15" t="s">
        <v>15661</v>
      </c>
      <c r="S4167" s="15" t="s">
        <v>15662</v>
      </c>
      <c r="T4167" s="15" t="s">
        <v>811</v>
      </c>
      <c r="U4167" s="15" t="s">
        <v>53</v>
      </c>
      <c r="V4167" s="15" t="s">
        <v>45558</v>
      </c>
      <c r="W4167" s="15" t="s">
        <v>3307</v>
      </c>
      <c r="X4167" s="15" t="e">
        <f>_xlfn.XLOOKUP(_LOOKUP[[#This Row],[AdjusterMemberName]],_Adjuster[Adjuster Name],_Adjuster[Email],,0)</f>
        <v>#N/A</v>
      </c>
      <c r="Y4167" s="15" t="e">
        <f>_xlfn.XLOOKUP(_LOOKUP[[#This Row],[AdjusterMemberName]],_Adjuster[Adjuster Name],_Adjuster[Phone Number],,0)</f>
        <v>#N/A</v>
      </c>
      <c r="Z4167" s="15" t="s">
        <v>15663</v>
      </c>
      <c r="AA41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22109 Rocky Hills Rd. , Perris  CA 92570</v>
      </c>
      <c r="AB4167" s="15"/>
    </row>
    <row r="4168" spans="1:28" x14ac:dyDescent="0.3">
      <c r="A4168" s="14">
        <v>1</v>
      </c>
      <c r="B4168" s="14">
        <v>1</v>
      </c>
      <c r="C4168" s="15" t="s">
        <v>15752</v>
      </c>
      <c r="D4168" s="15" t="s">
        <v>15752</v>
      </c>
      <c r="E4168" s="15">
        <v>45452</v>
      </c>
      <c r="F4168" s="15" t="s">
        <v>15753</v>
      </c>
      <c r="G4168" s="15">
        <v>45414</v>
      </c>
      <c r="H4168" s="15">
        <v>45598</v>
      </c>
      <c r="I4168" s="15" t="s">
        <v>15754</v>
      </c>
      <c r="J4168" s="15" t="s">
        <v>15755</v>
      </c>
      <c r="K4168" s="15" t="s">
        <v>45759</v>
      </c>
      <c r="L4168" s="15" t="s">
        <v>201</v>
      </c>
      <c r="M4168" s="15" t="s">
        <v>15756</v>
      </c>
      <c r="N4168" s="14">
        <v>2017</v>
      </c>
      <c r="O4168" s="15" t="s">
        <v>15757</v>
      </c>
      <c r="P4168" s="15" t="s">
        <v>106</v>
      </c>
      <c r="Q4168" s="15" t="s">
        <v>47061</v>
      </c>
      <c r="R4168" s="15" t="s">
        <v>15758</v>
      </c>
      <c r="S4168" s="15" t="s">
        <v>15759</v>
      </c>
      <c r="T4168" s="15" t="s">
        <v>174</v>
      </c>
      <c r="U4168" s="15" t="s">
        <v>53</v>
      </c>
      <c r="V4168" s="15" t="s">
        <v>45516</v>
      </c>
      <c r="W4168" s="15" t="s">
        <v>1624</v>
      </c>
      <c r="X4168" s="15" t="e">
        <f>_xlfn.XLOOKUP(_LOOKUP[[#This Row],[AdjusterMemberName]],_Adjuster[Adjuster Name],_Adjuster[Email],,0)</f>
        <v>#N/A</v>
      </c>
      <c r="Y4168" s="15" t="e">
        <f>_xlfn.XLOOKUP(_LOOKUP[[#This Row],[AdjusterMemberName]],_Adjuster[Adjuster Name],_Adjuster[Phone Number],,0)</f>
        <v>#N/A</v>
      </c>
      <c r="Z4168" s="15" t="s">
        <v>15760</v>
      </c>
      <c r="AA41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1752 N Hudson Ave, Los Angeles  CA 90028</v>
      </c>
      <c r="AB4168" s="15"/>
    </row>
    <row r="4169" spans="1:28" x14ac:dyDescent="0.3">
      <c r="A4169" s="14">
        <v>1</v>
      </c>
      <c r="B4169" s="14">
        <v>1</v>
      </c>
      <c r="C4169" s="15" t="s">
        <v>15550</v>
      </c>
      <c r="D4169" s="15" t="s">
        <v>15550</v>
      </c>
      <c r="E4169" s="15">
        <v>45451</v>
      </c>
      <c r="F4169" s="15" t="s">
        <v>15551</v>
      </c>
      <c r="G4169" s="15">
        <v>45372</v>
      </c>
      <c r="H4169" s="15">
        <v>45556</v>
      </c>
      <c r="I4169" s="15" t="s">
        <v>15552</v>
      </c>
      <c r="J4169" s="15" t="s">
        <v>15553</v>
      </c>
      <c r="K4169" s="15" t="s">
        <v>45336</v>
      </c>
      <c r="L4169" s="15" t="s">
        <v>270</v>
      </c>
      <c r="M4169" s="15" t="s">
        <v>271</v>
      </c>
      <c r="N4169" s="14">
        <v>2015</v>
      </c>
      <c r="O4169" s="15" t="s">
        <v>15554</v>
      </c>
      <c r="P4169" s="15" t="s">
        <v>106</v>
      </c>
      <c r="Q4169" s="15" t="s">
        <v>47073</v>
      </c>
      <c r="R4169" s="15" t="s">
        <v>15555</v>
      </c>
      <c r="S4169" s="15" t="s">
        <v>15556</v>
      </c>
      <c r="T4169" s="15" t="s">
        <v>1782</v>
      </c>
      <c r="U4169" s="15" t="s">
        <v>53</v>
      </c>
      <c r="V4169" s="15" t="s">
        <v>45758</v>
      </c>
      <c r="W4169" s="15" t="s">
        <v>3114</v>
      </c>
      <c r="X4169" s="15" t="str">
        <f>_xlfn.XLOOKUP(_LOOKUP[[#This Row],[AdjusterMemberName]],_Adjuster[Adjuster Name],_Adjuster[Email],,0)</f>
        <v>eExmundo@knightcompany.com</v>
      </c>
      <c r="Y4169" s="15" t="str">
        <f>_xlfn.XLOOKUP(_LOOKUP[[#This Row],[AdjusterMemberName]],_Adjuster[Adjuster Name],_Adjuster[Phone Number],,0)</f>
        <v>424-559-5400</v>
      </c>
      <c r="Z4169" s="15" t="s">
        <v>15557</v>
      </c>
      <c r="AA41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700 W Laurel St , Compton  CA 90220</v>
      </c>
      <c r="AB4169" s="15">
        <v>45497</v>
      </c>
    </row>
    <row r="4170" spans="1:28" x14ac:dyDescent="0.3">
      <c r="A4170" s="14">
        <v>1</v>
      </c>
      <c r="B4170" s="14">
        <v>1</v>
      </c>
      <c r="C4170" s="15" t="s">
        <v>15589</v>
      </c>
      <c r="D4170" s="15" t="s">
        <v>15590</v>
      </c>
      <c r="E4170" s="15">
        <v>45451</v>
      </c>
      <c r="F4170" s="15" t="s">
        <v>15591</v>
      </c>
      <c r="G4170" s="15">
        <v>45356</v>
      </c>
      <c r="H4170" s="15">
        <v>45540</v>
      </c>
      <c r="I4170" s="15" t="s">
        <v>15592</v>
      </c>
      <c r="J4170" s="15" t="s">
        <v>15593</v>
      </c>
      <c r="K4170" s="15" t="s">
        <v>45752</v>
      </c>
      <c r="L4170" s="15" t="s">
        <v>314</v>
      </c>
      <c r="M4170" s="15" t="s">
        <v>315</v>
      </c>
      <c r="N4170" s="14">
        <v>2014</v>
      </c>
      <c r="O4170" s="15" t="s">
        <v>15594</v>
      </c>
      <c r="P4170" s="15" t="s">
        <v>106</v>
      </c>
      <c r="Q4170" s="15" t="s">
        <v>47006</v>
      </c>
      <c r="R4170" s="15" t="s">
        <v>4986</v>
      </c>
      <c r="S4170" s="15" t="s">
        <v>15595</v>
      </c>
      <c r="T4170" s="15" t="s">
        <v>840</v>
      </c>
      <c r="U4170" s="15" t="s">
        <v>53</v>
      </c>
      <c r="V4170" s="15" t="s">
        <v>45450</v>
      </c>
      <c r="W4170" s="15" t="s">
        <v>3114</v>
      </c>
      <c r="X4170" s="15" t="str">
        <f>_xlfn.XLOOKUP(_LOOKUP[[#This Row],[AdjusterMemberName]],_Adjuster[Adjuster Name],_Adjuster[Email],,0)</f>
        <v>eExmundo@knightcompany.com</v>
      </c>
      <c r="Y4170" s="15" t="str">
        <f>_xlfn.XLOOKUP(_LOOKUP[[#This Row],[AdjusterMemberName]],_Adjuster[Adjuster Name],_Adjuster[Phone Number],,0)</f>
        <v>424-559-5400</v>
      </c>
      <c r="Z4170" s="15" t="s">
        <v>15596</v>
      </c>
      <c r="AA41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10325 Silverberry St , Apple Valley  CA 92307</v>
      </c>
      <c r="AB4170" s="15"/>
    </row>
    <row r="4171" spans="1:28" x14ac:dyDescent="0.3">
      <c r="A4171" s="14">
        <v>1</v>
      </c>
      <c r="B4171" s="14">
        <v>0</v>
      </c>
      <c r="C4171" s="15" t="s">
        <v>15648</v>
      </c>
      <c r="D4171" s="15" t="s">
        <v>15649</v>
      </c>
      <c r="E4171" s="15">
        <v>45451</v>
      </c>
      <c r="F4171" s="15" t="s">
        <v>15650</v>
      </c>
      <c r="G4171" s="15">
        <v>45376</v>
      </c>
      <c r="H4171" s="15">
        <v>45560</v>
      </c>
      <c r="I4171" s="15" t="s">
        <v>15651</v>
      </c>
      <c r="J4171" s="15" t="s">
        <v>15652</v>
      </c>
      <c r="K4171" s="15" t="s">
        <v>46651</v>
      </c>
      <c r="L4171" s="15" t="s">
        <v>139</v>
      </c>
      <c r="M4171" s="15" t="s">
        <v>12040</v>
      </c>
      <c r="N4171" s="14">
        <v>2021</v>
      </c>
      <c r="O4171" s="15" t="s">
        <v>15653</v>
      </c>
      <c r="P4171" s="15" t="s">
        <v>106</v>
      </c>
      <c r="Q4171" s="15" t="s">
        <v>47152</v>
      </c>
      <c r="R4171" s="15" t="s">
        <v>162</v>
      </c>
      <c r="S4171" s="15" t="s">
        <v>15654</v>
      </c>
      <c r="T4171" s="15" t="s">
        <v>5537</v>
      </c>
      <c r="U4171" s="15" t="s">
        <v>53</v>
      </c>
      <c r="V4171" s="15" t="s">
        <v>45755</v>
      </c>
      <c r="W4171" s="15" t="s">
        <v>3184</v>
      </c>
      <c r="X4171" s="15" t="str">
        <f>_xlfn.XLOOKUP(_LOOKUP[[#This Row],[AdjusterMemberName]],_Adjuster[Adjuster Name],_Adjuster[Email],,0)</f>
        <v>mQualls@knightcompany.com</v>
      </c>
      <c r="Y4171" s="15" t="str">
        <f>_xlfn.XLOOKUP(_LOOKUP[[#This Row],[AdjusterMemberName]],_Adjuster[Adjuster Name],_Adjuster[Phone Number],,0)</f>
        <v>424-559-5436</v>
      </c>
      <c r="Z4171" s="15" t="s">
        <v>15655</v>
      </c>
      <c r="AA41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901 Hearld St Apt 110, Kingsburg  CA 93631</v>
      </c>
      <c r="AB4171" s="15">
        <v>45481</v>
      </c>
    </row>
    <row r="4172" spans="1:28" x14ac:dyDescent="0.3">
      <c r="A4172" s="14">
        <v>1</v>
      </c>
      <c r="B4172" s="14">
        <v>1</v>
      </c>
      <c r="C4172" s="15" t="s">
        <v>1800</v>
      </c>
      <c r="D4172" s="15" t="s">
        <v>15681</v>
      </c>
      <c r="E4172" s="15">
        <v>45451</v>
      </c>
      <c r="F4172" s="15" t="s">
        <v>15682</v>
      </c>
      <c r="G4172" s="15">
        <v>45448</v>
      </c>
      <c r="H4172" s="15">
        <v>45631</v>
      </c>
      <c r="I4172" s="15" t="s">
        <v>15683</v>
      </c>
      <c r="J4172" s="15" t="s">
        <v>15684</v>
      </c>
      <c r="K4172" s="15" t="s">
        <v>45356</v>
      </c>
      <c r="L4172" s="15" t="s">
        <v>181</v>
      </c>
      <c r="M4172" s="15" t="s">
        <v>182</v>
      </c>
      <c r="N4172" s="14">
        <v>2020</v>
      </c>
      <c r="O4172" s="15" t="s">
        <v>15685</v>
      </c>
      <c r="P4172" s="15" t="s">
        <v>106</v>
      </c>
      <c r="Q4172" s="15" t="s">
        <v>47081</v>
      </c>
      <c r="R4172" s="15" t="s">
        <v>1805</v>
      </c>
      <c r="S4172" s="15" t="s">
        <v>1806</v>
      </c>
      <c r="T4172" s="15" t="s">
        <v>652</v>
      </c>
      <c r="U4172" s="15" t="s">
        <v>53</v>
      </c>
      <c r="V4172" s="15" t="s">
        <v>46154</v>
      </c>
      <c r="W4172" s="15" t="s">
        <v>367</v>
      </c>
      <c r="X4172" s="15" t="str">
        <f>_xlfn.XLOOKUP(_LOOKUP[[#This Row],[AdjusterMemberName]],_Adjuster[Adjuster Name],_Adjuster[Email],,0)</f>
        <v>dHernandez4@knightcompany.com</v>
      </c>
      <c r="Y4172" s="15" t="str">
        <f>_xlfn.XLOOKUP(_LOOKUP[[#This Row],[AdjusterMemberName]],_Adjuster[Adjuster Name],_Adjuster[Phone Number],,0)</f>
        <v>323-315-7819</v>
      </c>
      <c r="Z4172" s="15" t="s">
        <v>1807</v>
      </c>
      <c r="AA41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 Garden Dr, Atwater  CA 95301</v>
      </c>
      <c r="AB4172" s="15"/>
    </row>
    <row r="4173" spans="1:28" x14ac:dyDescent="0.3">
      <c r="A4173" s="14">
        <v>1</v>
      </c>
      <c r="B4173" s="14">
        <v>0</v>
      </c>
      <c r="C4173" s="15" t="s">
        <v>15761</v>
      </c>
      <c r="D4173" s="15" t="s">
        <v>15762</v>
      </c>
      <c r="E4173" s="15">
        <v>45451</v>
      </c>
      <c r="F4173" s="15" t="s">
        <v>15763</v>
      </c>
      <c r="G4173" s="15">
        <v>45390</v>
      </c>
      <c r="H4173" s="15">
        <v>45573</v>
      </c>
      <c r="I4173" s="15" t="s">
        <v>15764</v>
      </c>
      <c r="J4173" s="15" t="s">
        <v>15765</v>
      </c>
      <c r="K4173" s="15" t="s">
        <v>45388</v>
      </c>
      <c r="L4173" s="15" t="s">
        <v>806</v>
      </c>
      <c r="M4173" s="15" t="s">
        <v>7915</v>
      </c>
      <c r="N4173" s="14">
        <v>2016</v>
      </c>
      <c r="O4173" s="15" t="s">
        <v>15766</v>
      </c>
      <c r="P4173" s="15" t="s">
        <v>106</v>
      </c>
      <c r="Q4173" s="15" t="s">
        <v>47019</v>
      </c>
      <c r="R4173" s="15" t="s">
        <v>5621</v>
      </c>
      <c r="S4173" s="15" t="s">
        <v>15767</v>
      </c>
      <c r="T4173" s="15" t="s">
        <v>2459</v>
      </c>
      <c r="U4173" s="15" t="s">
        <v>53</v>
      </c>
      <c r="V4173" s="15" t="s">
        <v>46649</v>
      </c>
      <c r="W4173" s="15" t="s">
        <v>264</v>
      </c>
      <c r="X4173" s="15" t="str">
        <f>_xlfn.XLOOKUP(_LOOKUP[[#This Row],[AdjusterMemberName]],_Adjuster[Adjuster Name],_Adjuster[Email],,0)</f>
        <v>sBonnevie@knightcompany.com</v>
      </c>
      <c r="Y4173" s="15" t="str">
        <f>_xlfn.XLOOKUP(_LOOKUP[[#This Row],[AdjusterMemberName]],_Adjuster[Adjuster Name],_Adjuster[Phone Number],,0)</f>
        <v>323-692-4064</v>
      </c>
      <c r="Z4173" s="15" t="s">
        <v>15768</v>
      </c>
      <c r="AA41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325 S San Dimas Canyon Rd Apt 134, San Dimas  CA 91773</v>
      </c>
      <c r="AB4173" s="15"/>
    </row>
    <row r="4174" spans="1:28" x14ac:dyDescent="0.3">
      <c r="A4174" s="14">
        <v>1</v>
      </c>
      <c r="B4174" s="14">
        <v>1</v>
      </c>
      <c r="C4174" s="15" t="s">
        <v>15789</v>
      </c>
      <c r="D4174" s="15" t="s">
        <v>15789</v>
      </c>
      <c r="E4174" s="15">
        <v>45451</v>
      </c>
      <c r="F4174" s="15" t="s">
        <v>15790</v>
      </c>
      <c r="G4174" s="15">
        <v>45427</v>
      </c>
      <c r="H4174" s="15">
        <v>45611</v>
      </c>
      <c r="I4174" s="15" t="s">
        <v>15791</v>
      </c>
      <c r="J4174" s="15" t="s">
        <v>15792</v>
      </c>
      <c r="K4174" s="15" t="s">
        <v>45509</v>
      </c>
      <c r="L4174" s="15" t="s">
        <v>150</v>
      </c>
      <c r="M4174" s="15" t="s">
        <v>15793</v>
      </c>
      <c r="N4174" s="14">
        <v>1999</v>
      </c>
      <c r="O4174" s="15" t="s">
        <v>15794</v>
      </c>
      <c r="P4174" s="15" t="s">
        <v>106</v>
      </c>
      <c r="Q4174" s="15" t="s">
        <v>47065</v>
      </c>
      <c r="R4174" s="15" t="s">
        <v>7795</v>
      </c>
      <c r="S4174" s="15" t="s">
        <v>15795</v>
      </c>
      <c r="T4174" s="15" t="s">
        <v>1862</v>
      </c>
      <c r="U4174" s="15" t="s">
        <v>53</v>
      </c>
      <c r="V4174" s="15" t="s">
        <v>45724</v>
      </c>
      <c r="W4174" s="15" t="s">
        <v>1186</v>
      </c>
      <c r="X4174" s="15" t="str">
        <f>_xlfn.XLOOKUP(_LOOKUP[[#This Row],[AdjusterMemberName]],_Adjuster[Adjuster Name],_Adjuster[Email],,0)</f>
        <v>sAkinleye@knightcompany.com</v>
      </c>
      <c r="Y4174" s="15" t="str">
        <f>_xlfn.XLOOKUP(_LOOKUP[[#This Row],[AdjusterMemberName]],_Adjuster[Adjuster Name],_Adjuster[Phone Number],,0)</f>
        <v>424-559-5280</v>
      </c>
      <c r="Z4174" s="15" t="s">
        <v>15796</v>
      </c>
      <c r="AA41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32106 Corte Parado, Temecula  CA 92592</v>
      </c>
      <c r="AB4174" s="15"/>
    </row>
    <row r="4175" spans="1:28" x14ac:dyDescent="0.3">
      <c r="A4175" s="14">
        <v>1</v>
      </c>
      <c r="B4175" s="14">
        <v>1</v>
      </c>
      <c r="C4175" s="15" t="s">
        <v>15797</v>
      </c>
      <c r="D4175" s="15" t="s">
        <v>15797</v>
      </c>
      <c r="E4175" s="15">
        <v>45451</v>
      </c>
      <c r="F4175" s="15" t="s">
        <v>15798</v>
      </c>
      <c r="G4175" s="15">
        <v>45431</v>
      </c>
      <c r="H4175" s="15">
        <v>45615</v>
      </c>
      <c r="I4175" s="15" t="s">
        <v>15799</v>
      </c>
      <c r="J4175" s="15" t="s">
        <v>15800</v>
      </c>
      <c r="K4175" s="15" t="s">
        <v>45752</v>
      </c>
      <c r="L4175" s="15" t="s">
        <v>128</v>
      </c>
      <c r="M4175" s="15" t="s">
        <v>2179</v>
      </c>
      <c r="N4175" s="14">
        <v>2024</v>
      </c>
      <c r="O4175" s="15" t="s">
        <v>15801</v>
      </c>
      <c r="P4175" s="15" t="s">
        <v>106</v>
      </c>
      <c r="Q4175" s="15" t="s">
        <v>47073</v>
      </c>
      <c r="R4175" s="15" t="s">
        <v>15802</v>
      </c>
      <c r="S4175" s="15" t="s">
        <v>15803</v>
      </c>
      <c r="T4175" s="15" t="s">
        <v>174</v>
      </c>
      <c r="U4175" s="15" t="s">
        <v>53</v>
      </c>
      <c r="V4175" s="15" t="s">
        <v>45770</v>
      </c>
      <c r="W4175" s="15" t="s">
        <v>367</v>
      </c>
      <c r="X4175" s="15" t="str">
        <f>_xlfn.XLOOKUP(_LOOKUP[[#This Row],[AdjusterMemberName]],_Adjuster[Adjuster Name],_Adjuster[Email],,0)</f>
        <v>dHernandez4@knightcompany.com</v>
      </c>
      <c r="Y4175" s="15" t="str">
        <f>_xlfn.XLOOKUP(_LOOKUP[[#This Row],[AdjusterMemberName]],_Adjuster[Adjuster Name],_Adjuster[Phone Number],,0)</f>
        <v>323-315-7819</v>
      </c>
      <c r="Z4175" s="15" t="s">
        <v>15804</v>
      </c>
      <c r="AA41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4630 Venice Blvd Apt 11, Los Angeles  CA 90019</v>
      </c>
      <c r="AB4175" s="15"/>
    </row>
    <row r="4176" spans="1:28" x14ac:dyDescent="0.3">
      <c r="A4176" s="14">
        <v>1</v>
      </c>
      <c r="B4176" s="14">
        <v>1</v>
      </c>
      <c r="C4176" s="15" t="s">
        <v>15736</v>
      </c>
      <c r="D4176" s="15" t="s">
        <v>15736</v>
      </c>
      <c r="E4176" s="15">
        <v>45451</v>
      </c>
      <c r="F4176" s="15" t="s">
        <v>15737</v>
      </c>
      <c r="G4176" s="15">
        <v>45396</v>
      </c>
      <c r="H4176" s="15">
        <v>45579</v>
      </c>
      <c r="I4176" s="15" t="s">
        <v>15830</v>
      </c>
      <c r="J4176" s="15" t="s">
        <v>15831</v>
      </c>
      <c r="K4176" s="15" t="s">
        <v>45332</v>
      </c>
      <c r="L4176" s="15" t="s">
        <v>103</v>
      </c>
      <c r="M4176" s="15" t="s">
        <v>104</v>
      </c>
      <c r="N4176" s="14">
        <v>2018</v>
      </c>
      <c r="O4176" s="15" t="s">
        <v>15740</v>
      </c>
      <c r="P4176" s="15" t="s">
        <v>106</v>
      </c>
      <c r="Q4176" s="15" t="s">
        <v>47093</v>
      </c>
      <c r="R4176" s="15" t="s">
        <v>15741</v>
      </c>
      <c r="S4176" s="15" t="s">
        <v>15742</v>
      </c>
      <c r="T4176" s="15" t="s">
        <v>164</v>
      </c>
      <c r="U4176" s="15" t="s">
        <v>53</v>
      </c>
      <c r="V4176" s="15" t="s">
        <v>45579</v>
      </c>
      <c r="W4176" s="15" t="s">
        <v>3114</v>
      </c>
      <c r="X4176" s="15" t="str">
        <f>_xlfn.XLOOKUP(_LOOKUP[[#This Row],[AdjusterMemberName]],_Adjuster[Adjuster Name],_Adjuster[Email],,0)</f>
        <v>eExmundo@knightcompany.com</v>
      </c>
      <c r="Y4176" s="15" t="str">
        <f>_xlfn.XLOOKUP(_LOOKUP[[#This Row],[AdjusterMemberName]],_Adjuster[Adjuster Name],_Adjuster[Phone Number],,0)</f>
        <v>424-559-5400</v>
      </c>
      <c r="Z4176" s="15" t="s">
        <v>15743</v>
      </c>
      <c r="AA41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6207 E Providence Ave, Fresno  CA 93727</v>
      </c>
      <c r="AB4176" s="15">
        <v>45465</v>
      </c>
    </row>
    <row r="4177" spans="1:28" x14ac:dyDescent="0.3">
      <c r="A4177" s="14">
        <v>1</v>
      </c>
      <c r="B4177" s="14">
        <v>0</v>
      </c>
      <c r="C4177" s="15" t="s">
        <v>16213</v>
      </c>
      <c r="D4177" s="15" t="s">
        <v>16214</v>
      </c>
      <c r="E4177" s="15">
        <v>45451</v>
      </c>
      <c r="F4177" s="15" t="s">
        <v>16215</v>
      </c>
      <c r="G4177" s="15">
        <v>45370</v>
      </c>
      <c r="H4177" s="15">
        <v>45554</v>
      </c>
      <c r="I4177" s="15" t="s">
        <v>16216</v>
      </c>
      <c r="J4177" s="15" t="s">
        <v>16217</v>
      </c>
      <c r="K4177" s="15" t="s">
        <v>45750</v>
      </c>
      <c r="L4177" s="15" t="s">
        <v>25</v>
      </c>
      <c r="M4177" s="15" t="s">
        <v>16218</v>
      </c>
      <c r="N4177" s="14">
        <v>2002</v>
      </c>
      <c r="O4177" s="15" t="s">
        <v>16219</v>
      </c>
      <c r="P4177" s="15" t="s">
        <v>106</v>
      </c>
      <c r="Q4177" s="15" t="s">
        <v>47065</v>
      </c>
      <c r="R4177" s="15" t="s">
        <v>16220</v>
      </c>
      <c r="S4177" s="15" t="s">
        <v>16221</v>
      </c>
      <c r="T4177" s="15" t="s">
        <v>174</v>
      </c>
      <c r="U4177" s="15" t="s">
        <v>53</v>
      </c>
      <c r="V4177" s="15" t="s">
        <v>45529</v>
      </c>
      <c r="W4177" s="15" t="s">
        <v>3184</v>
      </c>
      <c r="X4177" s="15" t="str">
        <f>_xlfn.XLOOKUP(_LOOKUP[[#This Row],[AdjusterMemberName]],_Adjuster[Adjuster Name],_Adjuster[Email],,0)</f>
        <v>mQualls@knightcompany.com</v>
      </c>
      <c r="Y4177" s="15" t="str">
        <f>_xlfn.XLOOKUP(_LOOKUP[[#This Row],[AdjusterMemberName]],_Adjuster[Adjuster Name],_Adjuster[Phone Number],,0)</f>
        <v>424-559-5436</v>
      </c>
      <c r="Z4177" s="15" t="s">
        <v>16222</v>
      </c>
      <c r="AA41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8711 Mckinley Pl, Los Angeles  CA 90002</v>
      </c>
      <c r="AB4177" s="15"/>
    </row>
    <row r="4178" spans="1:28" x14ac:dyDescent="0.3">
      <c r="A4178" s="14">
        <v>1</v>
      </c>
      <c r="B4178" s="14">
        <v>1</v>
      </c>
      <c r="C4178" s="15" t="s">
        <v>16363</v>
      </c>
      <c r="D4178" s="15" t="s">
        <v>16363</v>
      </c>
      <c r="E4178" s="15">
        <v>45451</v>
      </c>
      <c r="F4178" s="15" t="s">
        <v>16364</v>
      </c>
      <c r="G4178" s="15">
        <v>45433</v>
      </c>
      <c r="H4178" s="15">
        <v>45617</v>
      </c>
      <c r="I4178" s="15" t="s">
        <v>16365</v>
      </c>
      <c r="J4178" s="15" t="s">
        <v>16366</v>
      </c>
      <c r="K4178" s="15" t="s">
        <v>46645</v>
      </c>
      <c r="L4178" s="15" t="s">
        <v>128</v>
      </c>
      <c r="M4178" s="15" t="s">
        <v>170</v>
      </c>
      <c r="N4178" s="14">
        <v>2016</v>
      </c>
      <c r="O4178" s="15" t="s">
        <v>16367</v>
      </c>
      <c r="P4178" s="15" t="s">
        <v>106</v>
      </c>
      <c r="Q4178" s="15" t="s">
        <v>47019</v>
      </c>
      <c r="R4178" s="15" t="s">
        <v>14940</v>
      </c>
      <c r="S4178" s="15" t="s">
        <v>16368</v>
      </c>
      <c r="T4178" s="15" t="s">
        <v>1266</v>
      </c>
      <c r="U4178" s="15" t="s">
        <v>53</v>
      </c>
      <c r="V4178" s="15" t="s">
        <v>45797</v>
      </c>
      <c r="W4178" s="15" t="s">
        <v>3114</v>
      </c>
      <c r="X4178" s="15" t="str">
        <f>_xlfn.XLOOKUP(_LOOKUP[[#This Row],[AdjusterMemberName]],_Adjuster[Adjuster Name],_Adjuster[Email],,0)</f>
        <v>eExmundo@knightcompany.com</v>
      </c>
      <c r="Y4178" s="15" t="str">
        <f>_xlfn.XLOOKUP(_LOOKUP[[#This Row],[AdjusterMemberName]],_Adjuster[Adjuster Name],_Adjuster[Phone Number],,0)</f>
        <v>424-559-5400</v>
      </c>
      <c r="Z4178" s="15" t="s">
        <v>16369</v>
      </c>
      <c r="AA41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11371 Duncan Ave, Lynwood  CA 90262</v>
      </c>
      <c r="AB4178" s="15"/>
    </row>
    <row r="4179" spans="1:28" x14ac:dyDescent="0.3">
      <c r="A4179" s="14">
        <v>1</v>
      </c>
      <c r="B4179" s="14">
        <v>1</v>
      </c>
      <c r="C4179" s="15" t="s">
        <v>18677</v>
      </c>
      <c r="D4179" s="15" t="s">
        <v>18678</v>
      </c>
      <c r="E4179" s="15">
        <v>45451</v>
      </c>
      <c r="F4179" s="15" t="s">
        <v>18679</v>
      </c>
      <c r="G4179" s="15">
        <v>45373</v>
      </c>
      <c r="H4179" s="15">
        <v>45557</v>
      </c>
      <c r="I4179" s="15" t="s">
        <v>18680</v>
      </c>
      <c r="J4179" s="15" t="s">
        <v>18681</v>
      </c>
      <c r="K4179" s="15" t="s">
        <v>46598</v>
      </c>
      <c r="L4179" s="15" t="s">
        <v>103</v>
      </c>
      <c r="M4179" s="15" t="s">
        <v>160</v>
      </c>
      <c r="N4179" s="14">
        <v>2015</v>
      </c>
      <c r="O4179" s="15" t="s">
        <v>18682</v>
      </c>
      <c r="P4179" s="15" t="s">
        <v>106</v>
      </c>
      <c r="Q4179" s="15" t="s">
        <v>47061</v>
      </c>
      <c r="R4179" s="15" t="s">
        <v>18683</v>
      </c>
      <c r="S4179" s="15" t="s">
        <v>18684</v>
      </c>
      <c r="T4179" s="15" t="s">
        <v>1067</v>
      </c>
      <c r="U4179" s="15" t="s">
        <v>53</v>
      </c>
      <c r="V4179" s="15" t="s">
        <v>46432</v>
      </c>
      <c r="W4179" s="15" t="s">
        <v>367</v>
      </c>
      <c r="X4179" s="15" t="str">
        <f>_xlfn.XLOOKUP(_LOOKUP[[#This Row],[AdjusterMemberName]],_Adjuster[Adjuster Name],_Adjuster[Email],,0)</f>
        <v>dHernandez4@knightcompany.com</v>
      </c>
      <c r="Y4179" s="15" t="str">
        <f>_xlfn.XLOOKUP(_LOOKUP[[#This Row],[AdjusterMemberName]],_Adjuster[Adjuster Name],_Adjuster[Phone Number],,0)</f>
        <v>323-315-7819</v>
      </c>
      <c r="Z4179" s="15" t="s">
        <v>18685</v>
      </c>
      <c r="AA41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646 Natoma St, San Francisco  CA 94103</v>
      </c>
      <c r="AB4179" s="15"/>
    </row>
    <row r="4180" spans="1:28" x14ac:dyDescent="0.3">
      <c r="A4180" s="14">
        <v>1</v>
      </c>
      <c r="B4180" s="14">
        <v>1</v>
      </c>
      <c r="C4180" s="15" t="s">
        <v>1589</v>
      </c>
      <c r="D4180" s="15" t="s">
        <v>1589</v>
      </c>
      <c r="E4180" s="15">
        <v>45450</v>
      </c>
      <c r="F4180" s="15" t="s">
        <v>15597</v>
      </c>
      <c r="G4180" s="15">
        <v>45451</v>
      </c>
      <c r="H4180" s="15">
        <v>45634</v>
      </c>
      <c r="I4180" s="15" t="s">
        <v>15598</v>
      </c>
      <c r="J4180" s="15" t="s">
        <v>15599</v>
      </c>
      <c r="K4180" s="15" t="s">
        <v>45379</v>
      </c>
      <c r="L4180" s="15" t="s">
        <v>103</v>
      </c>
      <c r="M4180" s="15" t="s">
        <v>2946</v>
      </c>
      <c r="N4180" s="14">
        <v>2018</v>
      </c>
      <c r="O4180" s="15" t="s">
        <v>3994</v>
      </c>
      <c r="P4180" s="15" t="s">
        <v>106</v>
      </c>
      <c r="Q4180" s="15" t="s">
        <v>119</v>
      </c>
      <c r="R4180" s="15" t="s">
        <v>1595</v>
      </c>
      <c r="S4180" s="15" t="s">
        <v>15600</v>
      </c>
      <c r="T4180" s="15" t="s">
        <v>6823</v>
      </c>
      <c r="U4180" s="15" t="s">
        <v>53</v>
      </c>
      <c r="V4180" s="15" t="s">
        <v>46544</v>
      </c>
      <c r="W4180" s="15" t="s">
        <v>1357</v>
      </c>
      <c r="X4180" s="15" t="str">
        <f>_xlfn.XLOOKUP(_LOOKUP[[#This Row],[AdjusterMemberName]],_Adjuster[Adjuster Name],_Adjuster[Email],,0)</f>
        <v>jRivera1@knightcompany.com</v>
      </c>
      <c r="Y4180" s="15" t="str">
        <f>_xlfn.XLOOKUP(_LOOKUP[[#This Row],[AdjusterMemberName]],_Adjuster[Adjuster Name],_Adjuster[Phone Number],,0)</f>
        <v>424-559-5239</v>
      </c>
      <c r="Z4180" s="15" t="s">
        <v>1597</v>
      </c>
      <c r="AA41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360 Falmouth Ct Apt 108, Corona  CA 92879</v>
      </c>
      <c r="AB4180" s="15"/>
    </row>
    <row r="4181" spans="1:28" x14ac:dyDescent="0.3">
      <c r="A4181" s="14">
        <v>1</v>
      </c>
      <c r="B4181" s="14">
        <v>1</v>
      </c>
      <c r="C4181" s="15" t="s">
        <v>15640</v>
      </c>
      <c r="D4181" s="15" t="s">
        <v>15640</v>
      </c>
      <c r="E4181" s="15">
        <v>45450</v>
      </c>
      <c r="F4181" s="15" t="s">
        <v>15641</v>
      </c>
      <c r="G4181" s="15">
        <v>45346</v>
      </c>
      <c r="H4181" s="15">
        <v>45528</v>
      </c>
      <c r="I4181" s="15" t="s">
        <v>15642</v>
      </c>
      <c r="J4181" s="15" t="s">
        <v>15643</v>
      </c>
      <c r="K4181" s="15" t="s">
        <v>45327</v>
      </c>
      <c r="L4181" s="15" t="s">
        <v>441</v>
      </c>
      <c r="M4181" s="15" t="s">
        <v>2864</v>
      </c>
      <c r="N4181" s="14">
        <v>2024</v>
      </c>
      <c r="O4181" s="15" t="s">
        <v>15644</v>
      </c>
      <c r="P4181" s="15" t="s">
        <v>106</v>
      </c>
      <c r="Q4181" s="15" t="s">
        <v>47139</v>
      </c>
      <c r="R4181" s="15" t="s">
        <v>15645</v>
      </c>
      <c r="S4181" s="15" t="s">
        <v>15646</v>
      </c>
      <c r="T4181" s="15" t="s">
        <v>11096</v>
      </c>
      <c r="U4181" s="15" t="s">
        <v>53</v>
      </c>
      <c r="V4181" s="15" t="s">
        <v>45676</v>
      </c>
      <c r="W4181" s="15" t="s">
        <v>367</v>
      </c>
      <c r="X4181" s="15" t="str">
        <f>_xlfn.XLOOKUP(_LOOKUP[[#This Row],[AdjusterMemberName]],_Adjuster[Adjuster Name],_Adjuster[Email],,0)</f>
        <v>dHernandez4@knightcompany.com</v>
      </c>
      <c r="Y4181" s="15" t="str">
        <f>_xlfn.XLOOKUP(_LOOKUP[[#This Row],[AdjusterMemberName]],_Adjuster[Adjuster Name],_Adjuster[Phone Number],,0)</f>
        <v>323-315-7819</v>
      </c>
      <c r="Z4181" s="15" t="s">
        <v>15647</v>
      </c>
      <c r="AA41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3582 S Pratt St, Tulare  CA 93274</v>
      </c>
      <c r="AB4181" s="15"/>
    </row>
    <row r="4182" spans="1:28" x14ac:dyDescent="0.3">
      <c r="A4182" s="14">
        <v>1</v>
      </c>
      <c r="B4182" s="14">
        <v>1</v>
      </c>
      <c r="C4182" s="15" t="s">
        <v>15894</v>
      </c>
      <c r="D4182" s="15" t="s">
        <v>15894</v>
      </c>
      <c r="E4182" s="15">
        <v>45450</v>
      </c>
      <c r="F4182" s="15" t="s">
        <v>15895</v>
      </c>
      <c r="G4182" s="15">
        <v>45372</v>
      </c>
      <c r="H4182" s="15">
        <v>45556</v>
      </c>
      <c r="I4182" s="15" t="s">
        <v>15896</v>
      </c>
      <c r="J4182" s="15" t="s">
        <v>15897</v>
      </c>
      <c r="K4182" s="15" t="s">
        <v>45339</v>
      </c>
      <c r="L4182" s="15" t="s">
        <v>128</v>
      </c>
      <c r="M4182" s="15" t="s">
        <v>2179</v>
      </c>
      <c r="N4182" s="14">
        <v>2020</v>
      </c>
      <c r="O4182" s="15" t="s">
        <v>15898</v>
      </c>
      <c r="P4182" s="15" t="s">
        <v>106</v>
      </c>
      <c r="Q4182" s="15" t="s">
        <v>47019</v>
      </c>
      <c r="R4182" s="15" t="s">
        <v>610</v>
      </c>
      <c r="S4182" s="15" t="s">
        <v>15899</v>
      </c>
      <c r="T4182" s="15" t="s">
        <v>174</v>
      </c>
      <c r="U4182" s="15" t="s">
        <v>53</v>
      </c>
      <c r="V4182" s="15" t="s">
        <v>45367</v>
      </c>
      <c r="W4182" s="15" t="s">
        <v>1624</v>
      </c>
      <c r="X4182" s="15" t="e">
        <f>_xlfn.XLOOKUP(_LOOKUP[[#This Row],[AdjusterMemberName]],_Adjuster[Adjuster Name],_Adjuster[Email],,0)</f>
        <v>#N/A</v>
      </c>
      <c r="Y4182" s="15" t="e">
        <f>_xlfn.XLOOKUP(_LOOKUP[[#This Row],[AdjusterMemberName]],_Adjuster[Adjuster Name],_Adjuster[Phone Number],,0)</f>
        <v>#N/A</v>
      </c>
      <c r="Z4182" s="15" t="s">
        <v>15900</v>
      </c>
      <c r="AA41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441 Hartford Ave Apt 301, Los Angeles  CA 90017</v>
      </c>
      <c r="AB4182" s="15"/>
    </row>
    <row r="4183" spans="1:28" x14ac:dyDescent="0.3">
      <c r="A4183" s="14">
        <v>1</v>
      </c>
      <c r="B4183" s="14">
        <v>1</v>
      </c>
      <c r="C4183" s="15" t="s">
        <v>16730</v>
      </c>
      <c r="D4183" s="15" t="s">
        <v>16730</v>
      </c>
      <c r="E4183" s="15">
        <v>45450</v>
      </c>
      <c r="F4183" s="15" t="s">
        <v>16731</v>
      </c>
      <c r="G4183" s="15">
        <v>45418</v>
      </c>
      <c r="H4183" s="15">
        <v>45602</v>
      </c>
      <c r="I4183" s="15" t="s">
        <v>16732</v>
      </c>
      <c r="J4183" s="15" t="s">
        <v>16733</v>
      </c>
      <c r="K4183" s="15" t="s">
        <v>45330</v>
      </c>
      <c r="L4183" s="15" t="s">
        <v>128</v>
      </c>
      <c r="M4183" s="15" t="s">
        <v>129</v>
      </c>
      <c r="N4183" s="14">
        <v>2024</v>
      </c>
      <c r="O4183" s="15" t="s">
        <v>16734</v>
      </c>
      <c r="P4183" s="15" t="s">
        <v>106</v>
      </c>
      <c r="Q4183" s="15" t="s">
        <v>47019</v>
      </c>
      <c r="R4183" s="15" t="s">
        <v>16735</v>
      </c>
      <c r="S4183" s="15" t="s">
        <v>16736</v>
      </c>
      <c r="T4183" s="15" t="s">
        <v>174</v>
      </c>
      <c r="U4183" s="15" t="s">
        <v>53</v>
      </c>
      <c r="V4183" s="15" t="s">
        <v>45694</v>
      </c>
      <c r="W4183" s="15" t="s">
        <v>1889</v>
      </c>
      <c r="X4183" s="15" t="e">
        <f>_xlfn.XLOOKUP(_LOOKUP[[#This Row],[AdjusterMemberName]],_Adjuster[Adjuster Name],_Adjuster[Email],,0)</f>
        <v>#N/A</v>
      </c>
      <c r="Y4183" s="15" t="e">
        <f>_xlfn.XLOOKUP(_LOOKUP[[#This Row],[AdjusterMemberName]],_Adjuster[Adjuster Name],_Adjuster[Phone Number],,0)</f>
        <v>#N/A</v>
      </c>
      <c r="Z4183" s="15" t="s">
        <v>16737</v>
      </c>
      <c r="AA41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1915 W 38Th Pl , Los Angeles  CA 90062</v>
      </c>
      <c r="AB4183" s="15"/>
    </row>
    <row r="4184" spans="1:28" x14ac:dyDescent="0.3">
      <c r="A4184" s="14">
        <v>1</v>
      </c>
      <c r="B4184" s="14">
        <v>1</v>
      </c>
      <c r="C4184" s="15" t="s">
        <v>5870</v>
      </c>
      <c r="D4184" s="15" t="s">
        <v>5870</v>
      </c>
      <c r="E4184" s="15">
        <v>45450</v>
      </c>
      <c r="F4184" s="15" t="s">
        <v>5871</v>
      </c>
      <c r="G4184" s="15">
        <v>45214</v>
      </c>
      <c r="H4184" s="15">
        <v>45397</v>
      </c>
      <c r="I4184" s="15" t="s">
        <v>18335</v>
      </c>
      <c r="J4184" s="15" t="s">
        <v>18336</v>
      </c>
      <c r="K4184" s="15" t="s">
        <v>45752</v>
      </c>
      <c r="L4184" s="15" t="s">
        <v>103</v>
      </c>
      <c r="M4184" s="15" t="s">
        <v>304</v>
      </c>
      <c r="N4184" s="14">
        <v>2016</v>
      </c>
      <c r="O4184" s="15" t="s">
        <v>5874</v>
      </c>
      <c r="P4184" s="15" t="s">
        <v>106</v>
      </c>
      <c r="Q4184" s="15" t="s">
        <v>119</v>
      </c>
      <c r="R4184" s="15" t="s">
        <v>5875</v>
      </c>
      <c r="S4184" s="15" t="s">
        <v>5876</v>
      </c>
      <c r="T4184" s="15" t="s">
        <v>821</v>
      </c>
      <c r="U4184" s="15" t="s">
        <v>53</v>
      </c>
      <c r="V4184" s="15" t="s">
        <v>45349</v>
      </c>
      <c r="W4184" s="15" t="s">
        <v>367</v>
      </c>
      <c r="X4184" s="15" t="str">
        <f>_xlfn.XLOOKUP(_LOOKUP[[#This Row],[AdjusterMemberName]],_Adjuster[Adjuster Name],_Adjuster[Email],,0)</f>
        <v>dHernandez4@knightcompany.com</v>
      </c>
      <c r="Y4184" s="15" t="str">
        <f>_xlfn.XLOOKUP(_LOOKUP[[#This Row],[AdjusterMemberName]],_Adjuster[Adjuster Name],_Adjuster[Phone Number],,0)</f>
        <v>323-315-7819</v>
      </c>
      <c r="Z4184" s="15" t="s">
        <v>5877</v>
      </c>
      <c r="AA41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14535 Saticoy St Apt 105, Van Nuys  CA 91405</v>
      </c>
      <c r="AB4184" s="15">
        <v>45308</v>
      </c>
    </row>
    <row r="4185" spans="1:28" x14ac:dyDescent="0.3">
      <c r="A4185" s="14">
        <v>1</v>
      </c>
      <c r="B4185" s="14">
        <v>1</v>
      </c>
      <c r="C4185" s="15" t="s">
        <v>21000</v>
      </c>
      <c r="D4185" s="15" t="s">
        <v>21000</v>
      </c>
      <c r="E4185" s="15">
        <v>45450</v>
      </c>
      <c r="F4185" s="15" t="s">
        <v>21001</v>
      </c>
      <c r="G4185" s="15">
        <v>45412</v>
      </c>
      <c r="H4185" s="15">
        <v>45595</v>
      </c>
      <c r="I4185" s="15" t="s">
        <v>21002</v>
      </c>
      <c r="J4185" s="15" t="s">
        <v>21003</v>
      </c>
      <c r="K4185" s="15" t="s">
        <v>45496</v>
      </c>
      <c r="L4185" s="15" t="s">
        <v>25</v>
      </c>
      <c r="M4185" s="15" t="s">
        <v>79</v>
      </c>
      <c r="N4185" s="14">
        <v>2019</v>
      </c>
      <c r="O4185" s="15" t="s">
        <v>21004</v>
      </c>
      <c r="P4185" s="15" t="s">
        <v>106</v>
      </c>
      <c r="Q4185" s="15" t="s">
        <v>47019</v>
      </c>
      <c r="R4185" s="15" t="s">
        <v>21005</v>
      </c>
      <c r="S4185" s="15" t="s">
        <v>21006</v>
      </c>
      <c r="T4185" s="15" t="s">
        <v>10387</v>
      </c>
      <c r="U4185" s="15" t="s">
        <v>53</v>
      </c>
      <c r="V4185" s="15" t="s">
        <v>45519</v>
      </c>
      <c r="W4185" s="15" t="s">
        <v>7479</v>
      </c>
      <c r="X4185" s="15" t="e">
        <f>_xlfn.XLOOKUP(_LOOKUP[[#This Row],[AdjusterMemberName]],_Adjuster[Adjuster Name],_Adjuster[Email],,0)</f>
        <v>#N/A</v>
      </c>
      <c r="Y4185" s="15" t="e">
        <f>_xlfn.XLOOKUP(_LOOKUP[[#This Row],[AdjusterMemberName]],_Adjuster[Adjuster Name],_Adjuster[Phone Number],,0)</f>
        <v>#N/A</v>
      </c>
      <c r="Z4185" s="15" t="s">
        <v>21007</v>
      </c>
      <c r="AA41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619 Springbrook N, Irvine  CA 92614</v>
      </c>
      <c r="AB4185" s="15"/>
    </row>
    <row r="4186" spans="1:28" x14ac:dyDescent="0.3">
      <c r="A4186" s="14">
        <v>1</v>
      </c>
      <c r="B4186" s="14">
        <v>1</v>
      </c>
      <c r="C4186" s="15" t="s">
        <v>15520</v>
      </c>
      <c r="D4186" s="15" t="s">
        <v>15520</v>
      </c>
      <c r="E4186" s="15">
        <v>45449</v>
      </c>
      <c r="F4186" s="15" t="s">
        <v>15521</v>
      </c>
      <c r="G4186" s="15">
        <v>45369</v>
      </c>
      <c r="H4186" s="15">
        <v>45553</v>
      </c>
      <c r="I4186" s="15" t="s">
        <v>15522</v>
      </c>
      <c r="J4186" s="15" t="s">
        <v>15523</v>
      </c>
      <c r="K4186" s="15" t="s">
        <v>45549</v>
      </c>
      <c r="L4186" s="15" t="s">
        <v>139</v>
      </c>
      <c r="M4186" s="15" t="s">
        <v>470</v>
      </c>
      <c r="N4186" s="14">
        <v>2017</v>
      </c>
      <c r="O4186" s="15" t="s">
        <v>15524</v>
      </c>
      <c r="P4186" s="15" t="s">
        <v>106</v>
      </c>
      <c r="Q4186" s="15" t="s">
        <v>47019</v>
      </c>
      <c r="R4186" s="15" t="s">
        <v>15525</v>
      </c>
      <c r="S4186" s="15" t="s">
        <v>15526</v>
      </c>
      <c r="T4186" s="15" t="s">
        <v>1782</v>
      </c>
      <c r="U4186" s="15" t="s">
        <v>53</v>
      </c>
      <c r="V4186" s="15" t="s">
        <v>45868</v>
      </c>
      <c r="W4186" s="15" t="s">
        <v>367</v>
      </c>
      <c r="X4186" s="15" t="str">
        <f>_xlfn.XLOOKUP(_LOOKUP[[#This Row],[AdjusterMemberName]],_Adjuster[Adjuster Name],_Adjuster[Email],,0)</f>
        <v>dHernandez4@knightcompany.com</v>
      </c>
      <c r="Y4186" s="15" t="str">
        <f>_xlfn.XLOOKUP(_LOOKUP[[#This Row],[AdjusterMemberName]],_Adjuster[Adjuster Name],_Adjuster[Phone Number],,0)</f>
        <v>323-315-7819</v>
      </c>
      <c r="Z4186" s="15" t="s">
        <v>15527</v>
      </c>
      <c r="AA41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12516 S Mona Blvd, Compton  CA 90222</v>
      </c>
      <c r="AB4186" s="15"/>
    </row>
    <row r="4187" spans="1:28" x14ac:dyDescent="0.3">
      <c r="A4187" s="14">
        <v>1</v>
      </c>
      <c r="B4187" s="14">
        <v>1</v>
      </c>
      <c r="C4187" s="15" t="s">
        <v>15558</v>
      </c>
      <c r="D4187" s="15" t="s">
        <v>15558</v>
      </c>
      <c r="E4187" s="15">
        <v>45449</v>
      </c>
      <c r="F4187" s="15" t="s">
        <v>15559</v>
      </c>
      <c r="G4187" s="15">
        <v>45353</v>
      </c>
      <c r="H4187" s="15">
        <v>45537</v>
      </c>
      <c r="I4187" s="15" t="s">
        <v>15560</v>
      </c>
      <c r="J4187" s="15" t="s">
        <v>15561</v>
      </c>
      <c r="K4187" s="15" t="s">
        <v>46653</v>
      </c>
      <c r="L4187" s="15" t="s">
        <v>139</v>
      </c>
      <c r="M4187" s="15" t="s">
        <v>12040</v>
      </c>
      <c r="N4187" s="14">
        <v>2024</v>
      </c>
      <c r="O4187" s="15" t="s">
        <v>15562</v>
      </c>
      <c r="P4187" s="15" t="s">
        <v>106</v>
      </c>
      <c r="Q4187" s="15" t="s">
        <v>47196</v>
      </c>
      <c r="R4187" s="15" t="s">
        <v>15563</v>
      </c>
      <c r="S4187" s="15" t="s">
        <v>15564</v>
      </c>
      <c r="T4187" s="15" t="s">
        <v>174</v>
      </c>
      <c r="U4187" s="15" t="s">
        <v>53</v>
      </c>
      <c r="V4187" s="15" t="s">
        <v>45412</v>
      </c>
      <c r="W4187" s="15" t="s">
        <v>3307</v>
      </c>
      <c r="X4187" s="15" t="e">
        <f>_xlfn.XLOOKUP(_LOOKUP[[#This Row],[AdjusterMemberName]],_Adjuster[Adjuster Name],_Adjuster[Email],,0)</f>
        <v>#N/A</v>
      </c>
      <c r="Y4187" s="15" t="e">
        <f>_xlfn.XLOOKUP(_LOOKUP[[#This Row],[AdjusterMemberName]],_Adjuster[Adjuster Name],_Adjuster[Phone Number],,0)</f>
        <v>#N/A</v>
      </c>
      <c r="Z4187" s="15" t="s">
        <v>15565</v>
      </c>
      <c r="AA41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309 E 124Th St, Los Angeles  CA 90061</v>
      </c>
      <c r="AB4187" s="15"/>
    </row>
    <row r="4188" spans="1:28" x14ac:dyDescent="0.3">
      <c r="A4188" s="14">
        <v>1</v>
      </c>
      <c r="B4188" s="14">
        <v>1</v>
      </c>
      <c r="C4188" s="15" t="s">
        <v>15626</v>
      </c>
      <c r="D4188" s="15" t="s">
        <v>15626</v>
      </c>
      <c r="E4188" s="15">
        <v>45449</v>
      </c>
      <c r="F4188" s="15" t="s">
        <v>15627</v>
      </c>
      <c r="G4188" s="15">
        <v>45338</v>
      </c>
      <c r="H4188" s="15">
        <v>45520</v>
      </c>
      <c r="I4188" s="15" t="s">
        <v>15628</v>
      </c>
      <c r="J4188" s="15" t="s">
        <v>15629</v>
      </c>
      <c r="K4188" s="15" t="s">
        <v>45803</v>
      </c>
      <c r="L4188" s="15" t="s">
        <v>128</v>
      </c>
      <c r="M4188" s="15" t="s">
        <v>129</v>
      </c>
      <c r="N4188" s="14">
        <v>2023</v>
      </c>
      <c r="O4188" s="15" t="s">
        <v>15630</v>
      </c>
      <c r="P4188" s="15" t="s">
        <v>106</v>
      </c>
      <c r="Q4188" s="15" t="s">
        <v>47061</v>
      </c>
      <c r="R4188" s="15" t="s">
        <v>2097</v>
      </c>
      <c r="S4188" s="15" t="s">
        <v>15631</v>
      </c>
      <c r="T4188" s="15" t="s">
        <v>174</v>
      </c>
      <c r="U4188" s="15" t="s">
        <v>53</v>
      </c>
      <c r="V4188" s="15" t="s">
        <v>45742</v>
      </c>
      <c r="W4188" s="15" t="s">
        <v>264</v>
      </c>
      <c r="X4188" s="15" t="str">
        <f>_xlfn.XLOOKUP(_LOOKUP[[#This Row],[AdjusterMemberName]],_Adjuster[Adjuster Name],_Adjuster[Email],,0)</f>
        <v>sBonnevie@knightcompany.com</v>
      </c>
      <c r="Y4188" s="15" t="str">
        <f>_xlfn.XLOOKUP(_LOOKUP[[#This Row],[AdjusterMemberName]],_Adjuster[Adjuster Name],_Adjuster[Phone Number],,0)</f>
        <v>323-692-4064</v>
      </c>
      <c r="Z4188" s="15" t="s">
        <v>15632</v>
      </c>
      <c r="AA41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215 W 14Th St Apt 323, Los Angeles  CA 90015</v>
      </c>
      <c r="AB4188" s="15"/>
    </row>
    <row r="4189" spans="1:28" x14ac:dyDescent="0.3">
      <c r="A4189" s="14">
        <v>1</v>
      </c>
      <c r="B4189" s="14">
        <v>1</v>
      </c>
      <c r="C4189" s="15" t="s">
        <v>15744</v>
      </c>
      <c r="D4189" s="15" t="s">
        <v>15744</v>
      </c>
      <c r="E4189" s="15">
        <v>45449</v>
      </c>
      <c r="F4189" s="15" t="s">
        <v>15745</v>
      </c>
      <c r="G4189" s="15">
        <v>45298</v>
      </c>
      <c r="H4189" s="15">
        <v>45480</v>
      </c>
      <c r="I4189" s="15" t="s">
        <v>15746</v>
      </c>
      <c r="J4189" s="15" t="s">
        <v>15747</v>
      </c>
      <c r="K4189" s="15" t="s">
        <v>45407</v>
      </c>
      <c r="L4189" s="15" t="s">
        <v>139</v>
      </c>
      <c r="M4189" s="15" t="s">
        <v>470</v>
      </c>
      <c r="N4189" s="14">
        <v>2015</v>
      </c>
      <c r="O4189" s="15" t="s">
        <v>15748</v>
      </c>
      <c r="P4189" s="15" t="s">
        <v>106</v>
      </c>
      <c r="Q4189" s="15" t="s">
        <v>47065</v>
      </c>
      <c r="R4189" s="15" t="s">
        <v>15749</v>
      </c>
      <c r="S4189" s="15" t="s">
        <v>15750</v>
      </c>
      <c r="T4189" s="15" t="s">
        <v>174</v>
      </c>
      <c r="U4189" s="15" t="s">
        <v>53</v>
      </c>
      <c r="V4189" s="15" t="s">
        <v>45367</v>
      </c>
      <c r="W4189" s="15" t="s">
        <v>264</v>
      </c>
      <c r="X4189" s="15" t="str">
        <f>_xlfn.XLOOKUP(_LOOKUP[[#This Row],[AdjusterMemberName]],_Adjuster[Adjuster Name],_Adjuster[Email],,0)</f>
        <v>sBonnevie@knightcompany.com</v>
      </c>
      <c r="Y4189" s="15" t="str">
        <f>_xlfn.XLOOKUP(_LOOKUP[[#This Row],[AdjusterMemberName]],_Adjuster[Adjuster Name],_Adjuster[Phone Number],,0)</f>
        <v>323-692-4064</v>
      </c>
      <c r="Z4189" s="15" t="s">
        <v>15751</v>
      </c>
      <c r="AA41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1315 E 21St St Apt 320, Los Angeles  CA 90011</v>
      </c>
      <c r="AB4189" s="15"/>
    </row>
    <row r="4190" spans="1:28" x14ac:dyDescent="0.3">
      <c r="A4190" s="14">
        <v>1</v>
      </c>
      <c r="B4190" s="14">
        <v>1</v>
      </c>
      <c r="C4190" s="15" t="s">
        <v>15813</v>
      </c>
      <c r="D4190" s="15" t="s">
        <v>15814</v>
      </c>
      <c r="E4190" s="15">
        <v>45449</v>
      </c>
      <c r="F4190" s="15" t="s">
        <v>15815</v>
      </c>
      <c r="G4190" s="15">
        <v>45399</v>
      </c>
      <c r="H4190" s="15">
        <v>45582</v>
      </c>
      <c r="I4190" s="15" t="s">
        <v>15816</v>
      </c>
      <c r="J4190" s="15" t="s">
        <v>15817</v>
      </c>
      <c r="K4190" s="15" t="s">
        <v>45481</v>
      </c>
      <c r="L4190" s="15" t="s">
        <v>536</v>
      </c>
      <c r="M4190" s="15" t="s">
        <v>2039</v>
      </c>
      <c r="N4190" s="14">
        <v>2014</v>
      </c>
      <c r="O4190" s="15" t="s">
        <v>15818</v>
      </c>
      <c r="P4190" s="15" t="s">
        <v>106</v>
      </c>
      <c r="Q4190" s="15" t="s">
        <v>47019</v>
      </c>
      <c r="R4190" s="15" t="s">
        <v>2190</v>
      </c>
      <c r="S4190" s="15" t="s">
        <v>15819</v>
      </c>
      <c r="T4190" s="15" t="s">
        <v>1120</v>
      </c>
      <c r="U4190" s="15" t="s">
        <v>53</v>
      </c>
      <c r="V4190" s="15" t="s">
        <v>45428</v>
      </c>
      <c r="W4190" s="15" t="s">
        <v>3114</v>
      </c>
      <c r="X4190" s="15" t="str">
        <f>_xlfn.XLOOKUP(_LOOKUP[[#This Row],[AdjusterMemberName]],_Adjuster[Adjuster Name],_Adjuster[Email],,0)</f>
        <v>eExmundo@knightcompany.com</v>
      </c>
      <c r="Y4190" s="15" t="str">
        <f>_xlfn.XLOOKUP(_LOOKUP[[#This Row],[AdjusterMemberName]],_Adjuster[Adjuster Name],_Adjuster[Phone Number],,0)</f>
        <v>424-559-5400</v>
      </c>
      <c r="Z4190" s="15" t="s">
        <v>15820</v>
      </c>
      <c r="AA41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1350 William Mcgrath St, Colton  CA 92324</v>
      </c>
      <c r="AB4190" s="15">
        <v>45523</v>
      </c>
    </row>
    <row r="4191" spans="1:28" x14ac:dyDescent="0.3">
      <c r="A4191" s="14">
        <v>1</v>
      </c>
      <c r="B4191" s="14">
        <v>1</v>
      </c>
      <c r="C4191" s="15" t="s">
        <v>15832</v>
      </c>
      <c r="D4191" s="15" t="s">
        <v>15832</v>
      </c>
      <c r="E4191" s="15">
        <v>45449</v>
      </c>
      <c r="F4191" s="15" t="s">
        <v>15833</v>
      </c>
      <c r="G4191" s="15">
        <v>45444</v>
      </c>
      <c r="H4191" s="15">
        <v>45627</v>
      </c>
      <c r="I4191" s="15" t="s">
        <v>15834</v>
      </c>
      <c r="J4191" s="15" t="s">
        <v>15835</v>
      </c>
      <c r="K4191" s="15" t="s">
        <v>45748</v>
      </c>
      <c r="L4191" s="15" t="s">
        <v>139</v>
      </c>
      <c r="M4191" s="15" t="s">
        <v>470</v>
      </c>
      <c r="N4191" s="14">
        <v>2023</v>
      </c>
      <c r="O4191" s="15" t="s">
        <v>15836</v>
      </c>
      <c r="P4191" s="15" t="s">
        <v>106</v>
      </c>
      <c r="Q4191" s="15" t="s">
        <v>47061</v>
      </c>
      <c r="R4191" s="15" t="s">
        <v>15837</v>
      </c>
      <c r="S4191" s="15" t="s">
        <v>15838</v>
      </c>
      <c r="T4191" s="15" t="s">
        <v>2877</v>
      </c>
      <c r="U4191" s="15" t="s">
        <v>53</v>
      </c>
      <c r="V4191" s="15" t="s">
        <v>46002</v>
      </c>
      <c r="W4191" s="15" t="s">
        <v>1186</v>
      </c>
      <c r="X4191" s="15" t="str">
        <f>_xlfn.XLOOKUP(_LOOKUP[[#This Row],[AdjusterMemberName]],_Adjuster[Adjuster Name],_Adjuster[Email],,0)</f>
        <v>sAkinleye@knightcompany.com</v>
      </c>
      <c r="Y4191" s="15" t="str">
        <f>_xlfn.XLOOKUP(_LOOKUP[[#This Row],[AdjusterMemberName]],_Adjuster[Adjuster Name],_Adjuster[Phone Number],,0)</f>
        <v>424-559-5280</v>
      </c>
      <c r="Z4191" s="15" t="s">
        <v>15839</v>
      </c>
      <c r="AA41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13224 Cordary Ave, Hawthorne  CA 90250</v>
      </c>
      <c r="AB4191" s="15"/>
    </row>
    <row r="4192" spans="1:28" x14ac:dyDescent="0.3">
      <c r="A4192" s="14">
        <v>1</v>
      </c>
      <c r="B4192" s="14">
        <v>1</v>
      </c>
      <c r="C4192" s="15" t="s">
        <v>5273</v>
      </c>
      <c r="D4192" s="15" t="s">
        <v>5273</v>
      </c>
      <c r="E4192" s="15">
        <v>45449</v>
      </c>
      <c r="F4192" s="15" t="s">
        <v>15936</v>
      </c>
      <c r="G4192" s="15">
        <v>45352</v>
      </c>
      <c r="H4192" s="15">
        <v>45536</v>
      </c>
      <c r="I4192" s="15" t="s">
        <v>15937</v>
      </c>
      <c r="J4192" s="15" t="s">
        <v>5957</v>
      </c>
      <c r="K4192" s="15" t="s">
        <v>45334</v>
      </c>
      <c r="L4192" s="15" t="s">
        <v>128</v>
      </c>
      <c r="M4192" s="15" t="s">
        <v>129</v>
      </c>
      <c r="N4192" s="14">
        <v>2022</v>
      </c>
      <c r="O4192" s="15" t="s">
        <v>5277</v>
      </c>
      <c r="P4192" s="15" t="s">
        <v>106</v>
      </c>
      <c r="Q4192" s="15" t="s">
        <v>47073</v>
      </c>
      <c r="R4192" s="15" t="s">
        <v>204</v>
      </c>
      <c r="S4192" s="15" t="s">
        <v>5278</v>
      </c>
      <c r="T4192" s="15" t="s">
        <v>174</v>
      </c>
      <c r="U4192" s="15" t="s">
        <v>53</v>
      </c>
      <c r="V4192" s="15" t="s">
        <v>45367</v>
      </c>
      <c r="W4192" s="15" t="s">
        <v>1624</v>
      </c>
      <c r="X4192" s="15" t="e">
        <f>_xlfn.XLOOKUP(_LOOKUP[[#This Row],[AdjusterMemberName]],_Adjuster[Adjuster Name],_Adjuster[Email],,0)</f>
        <v>#N/A</v>
      </c>
      <c r="Y4192" s="15" t="e">
        <f>_xlfn.XLOOKUP(_LOOKUP[[#This Row],[AdjusterMemberName]],_Adjuster[Adjuster Name],_Adjuster[Phone Number],,0)</f>
        <v>#N/A</v>
      </c>
      <c r="Z4192" s="15" t="s">
        <v>5279</v>
      </c>
      <c r="AA41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1505 East Adams Blvd, Los Angeles  CA 90011</v>
      </c>
      <c r="AB4192" s="15"/>
    </row>
    <row r="4193" spans="1:28" x14ac:dyDescent="0.3">
      <c r="A4193" s="14">
        <v>1</v>
      </c>
      <c r="B4193" s="14">
        <v>1</v>
      </c>
      <c r="C4193" s="15" t="s">
        <v>12804</v>
      </c>
      <c r="D4193" s="15" t="s">
        <v>12804</v>
      </c>
      <c r="E4193" s="15">
        <v>45449</v>
      </c>
      <c r="F4193" s="15" t="s">
        <v>15409</v>
      </c>
      <c r="G4193" s="15">
        <v>45429</v>
      </c>
      <c r="H4193" s="15">
        <v>45613</v>
      </c>
      <c r="I4193" s="15" t="s">
        <v>15964</v>
      </c>
      <c r="J4193" s="15" t="s">
        <v>15965</v>
      </c>
      <c r="K4193" s="15" t="s">
        <v>45767</v>
      </c>
      <c r="L4193" s="15" t="s">
        <v>25</v>
      </c>
      <c r="M4193" s="15" t="s">
        <v>480</v>
      </c>
      <c r="N4193" s="14">
        <v>2014</v>
      </c>
      <c r="O4193" s="15" t="s">
        <v>8593</v>
      </c>
      <c r="P4193" s="15" t="s">
        <v>106</v>
      </c>
      <c r="Q4193" s="15" t="s">
        <v>47117</v>
      </c>
      <c r="R4193" s="15" t="s">
        <v>15412</v>
      </c>
      <c r="S4193" s="15" t="s">
        <v>15413</v>
      </c>
      <c r="T4193" s="15" t="s">
        <v>2543</v>
      </c>
      <c r="U4193" s="15" t="s">
        <v>53</v>
      </c>
      <c r="V4193" s="15" t="s">
        <v>45387</v>
      </c>
      <c r="W4193" s="15" t="s">
        <v>1186</v>
      </c>
      <c r="X4193" s="15" t="str">
        <f>_xlfn.XLOOKUP(_LOOKUP[[#This Row],[AdjusterMemberName]],_Adjuster[Adjuster Name],_Adjuster[Email],,0)</f>
        <v>sAkinleye@knightcompany.com</v>
      </c>
      <c r="Y4193" s="15" t="str">
        <f>_xlfn.XLOOKUP(_LOOKUP[[#This Row],[AdjusterMemberName]],_Adjuster[Adjuster Name],_Adjuster[Phone Number],,0)</f>
        <v>424-559-5280</v>
      </c>
      <c r="Z4193" s="15" t="s">
        <v>15414</v>
      </c>
      <c r="AA41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251 San Fernando Way Apt B, Daly City  CA 94015</v>
      </c>
      <c r="AB4193" s="15"/>
    </row>
    <row r="4194" spans="1:28" x14ac:dyDescent="0.3">
      <c r="A4194" s="14">
        <v>1</v>
      </c>
      <c r="B4194" s="14">
        <v>0</v>
      </c>
      <c r="C4194" s="15" t="s">
        <v>16017</v>
      </c>
      <c r="D4194" s="15" t="s">
        <v>16018</v>
      </c>
      <c r="E4194" s="15">
        <v>45449</v>
      </c>
      <c r="F4194" s="15" t="s">
        <v>16019</v>
      </c>
      <c r="G4194" s="15">
        <v>45409</v>
      </c>
      <c r="H4194" s="15">
        <v>45592</v>
      </c>
      <c r="I4194" s="15" t="s">
        <v>16020</v>
      </c>
      <c r="J4194" s="15" t="s">
        <v>16021</v>
      </c>
      <c r="K4194" s="15" t="s">
        <v>45341</v>
      </c>
      <c r="L4194" s="15" t="s">
        <v>103</v>
      </c>
      <c r="M4194" s="15" t="s">
        <v>104</v>
      </c>
      <c r="N4194" s="14">
        <v>2007</v>
      </c>
      <c r="O4194" s="15" t="s">
        <v>16022</v>
      </c>
      <c r="P4194" s="15" t="s">
        <v>106</v>
      </c>
      <c r="Q4194" s="15" t="s">
        <v>47178</v>
      </c>
      <c r="R4194" s="15" t="s">
        <v>16023</v>
      </c>
      <c r="S4194" s="15" t="s">
        <v>16024</v>
      </c>
      <c r="T4194" s="15" t="s">
        <v>122</v>
      </c>
      <c r="U4194" s="15" t="s">
        <v>53</v>
      </c>
      <c r="V4194" s="15" t="s">
        <v>45784</v>
      </c>
      <c r="W4194" s="15" t="s">
        <v>850</v>
      </c>
      <c r="X4194" s="15" t="e">
        <f>_xlfn.XLOOKUP(_LOOKUP[[#This Row],[AdjusterMemberName]],_Adjuster[Adjuster Name],_Adjuster[Email],,0)</f>
        <v>#N/A</v>
      </c>
      <c r="Y4194" s="15" t="e">
        <f>_xlfn.XLOOKUP(_LOOKUP[[#This Row],[AdjusterMemberName]],_Adjuster[Adjuster Name],_Adjuster[Phone Number],,0)</f>
        <v>#N/A</v>
      </c>
      <c r="Z4194" s="15" t="s">
        <v>16025</v>
      </c>
      <c r="AA41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987 W Thornton Ave, Hemet  CA 92543</v>
      </c>
      <c r="AB4194" s="15"/>
    </row>
    <row r="4195" spans="1:28" x14ac:dyDescent="0.3">
      <c r="A4195" s="14">
        <v>1</v>
      </c>
      <c r="B4195" s="14">
        <v>1</v>
      </c>
      <c r="C4195" s="15" t="s">
        <v>16017</v>
      </c>
      <c r="D4195" s="15" t="s">
        <v>16522</v>
      </c>
      <c r="E4195" s="15">
        <v>45449</v>
      </c>
      <c r="F4195" s="15" t="s">
        <v>16019</v>
      </c>
      <c r="G4195" s="15">
        <v>45409</v>
      </c>
      <c r="H4195" s="15">
        <v>45592</v>
      </c>
      <c r="I4195" s="15" t="s">
        <v>16523</v>
      </c>
      <c r="J4195" s="15" t="s">
        <v>16524</v>
      </c>
      <c r="K4195" s="15" t="s">
        <v>45429</v>
      </c>
      <c r="L4195" s="15" t="s">
        <v>103</v>
      </c>
      <c r="M4195" s="15" t="s">
        <v>104</v>
      </c>
      <c r="N4195" s="14">
        <v>2007</v>
      </c>
      <c r="O4195" s="15" t="s">
        <v>16022</v>
      </c>
      <c r="P4195" s="15" t="s">
        <v>106</v>
      </c>
      <c r="Q4195" s="15" t="s">
        <v>47178</v>
      </c>
      <c r="R4195" s="15" t="s">
        <v>16023</v>
      </c>
      <c r="S4195" s="15" t="s">
        <v>16024</v>
      </c>
      <c r="T4195" s="15" t="s">
        <v>122</v>
      </c>
      <c r="U4195" s="15" t="s">
        <v>53</v>
      </c>
      <c r="V4195" s="15" t="s">
        <v>45784</v>
      </c>
      <c r="W4195" s="15" t="s">
        <v>850</v>
      </c>
      <c r="X4195" s="15" t="e">
        <f>_xlfn.XLOOKUP(_LOOKUP[[#This Row],[AdjusterMemberName]],_Adjuster[Adjuster Name],_Adjuster[Email],,0)</f>
        <v>#N/A</v>
      </c>
      <c r="Y4195" s="15" t="e">
        <f>_xlfn.XLOOKUP(_LOOKUP[[#This Row],[AdjusterMemberName]],_Adjuster[Adjuster Name],_Adjuster[Phone Number],,0)</f>
        <v>#N/A</v>
      </c>
      <c r="Z4195" s="15" t="s">
        <v>16025</v>
      </c>
      <c r="AA41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987 W Thornton Ave, Hemet  CA 92543</v>
      </c>
      <c r="AB4195" s="15"/>
    </row>
    <row r="4196" spans="1:28" x14ac:dyDescent="0.3">
      <c r="A4196" s="14">
        <v>1</v>
      </c>
      <c r="B4196" s="14">
        <v>1</v>
      </c>
      <c r="C4196" s="15" t="s">
        <v>16949</v>
      </c>
      <c r="D4196" s="15" t="s">
        <v>16949</v>
      </c>
      <c r="E4196" s="15">
        <v>45449</v>
      </c>
      <c r="F4196" s="15" t="s">
        <v>16950</v>
      </c>
      <c r="G4196" s="15">
        <v>45386</v>
      </c>
      <c r="H4196" s="15">
        <v>45569</v>
      </c>
      <c r="I4196" s="15" t="s">
        <v>16951</v>
      </c>
      <c r="J4196" s="15" t="s">
        <v>16952</v>
      </c>
      <c r="K4196" s="15" t="s">
        <v>46636</v>
      </c>
      <c r="L4196" s="15" t="s">
        <v>25</v>
      </c>
      <c r="M4196" s="15" t="s">
        <v>79</v>
      </c>
      <c r="N4196" s="14">
        <v>2019</v>
      </c>
      <c r="O4196" s="15" t="s">
        <v>16953</v>
      </c>
      <c r="P4196" s="15" t="s">
        <v>106</v>
      </c>
      <c r="Q4196" s="15" t="s">
        <v>47019</v>
      </c>
      <c r="R4196" s="15" t="s">
        <v>16954</v>
      </c>
      <c r="S4196" s="15" t="s">
        <v>16955</v>
      </c>
      <c r="T4196" s="15" t="s">
        <v>3342</v>
      </c>
      <c r="U4196" s="15" t="s">
        <v>53</v>
      </c>
      <c r="V4196" s="15" t="s">
        <v>45466</v>
      </c>
      <c r="W4196" s="15" t="s">
        <v>3307</v>
      </c>
      <c r="X4196" s="15" t="e">
        <f>_xlfn.XLOOKUP(_LOOKUP[[#This Row],[AdjusterMemberName]],_Adjuster[Adjuster Name],_Adjuster[Email],,0)</f>
        <v>#N/A</v>
      </c>
      <c r="Y4196" s="15" t="e">
        <f>_xlfn.XLOOKUP(_LOOKUP[[#This Row],[AdjusterMemberName]],_Adjuster[Adjuster Name],_Adjuster[Phone Number],,0)</f>
        <v>#N/A</v>
      </c>
      <c r="Z4196" s="15" t="s">
        <v>16956</v>
      </c>
      <c r="AA41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5710 Dodd St, Jurupa Valley  CA 91752</v>
      </c>
      <c r="AB4196" s="15"/>
    </row>
    <row r="4197" spans="1:28" x14ac:dyDescent="0.3">
      <c r="A4197" s="14">
        <v>1</v>
      </c>
      <c r="B4197" s="14">
        <v>0</v>
      </c>
      <c r="C4197" s="15" t="s">
        <v>15398</v>
      </c>
      <c r="D4197" s="15" t="s">
        <v>15399</v>
      </c>
      <c r="E4197" s="15">
        <v>45448</v>
      </c>
      <c r="F4197" s="15" t="s">
        <v>15400</v>
      </c>
      <c r="G4197" s="15">
        <v>45279</v>
      </c>
      <c r="H4197" s="15">
        <v>45462</v>
      </c>
      <c r="I4197" s="15" t="s">
        <v>15401</v>
      </c>
      <c r="J4197" s="15" t="s">
        <v>1492</v>
      </c>
      <c r="K4197" s="15" t="s">
        <v>45604</v>
      </c>
      <c r="L4197" s="15" t="s">
        <v>1566</v>
      </c>
      <c r="M4197" s="15" t="s">
        <v>15402</v>
      </c>
      <c r="N4197" s="14">
        <v>2011</v>
      </c>
      <c r="O4197" s="15" t="s">
        <v>15403</v>
      </c>
      <c r="P4197" s="15" t="s">
        <v>106</v>
      </c>
      <c r="Q4197" s="15" t="s">
        <v>47120</v>
      </c>
      <c r="R4197" s="15" t="s">
        <v>15404</v>
      </c>
      <c r="S4197" s="15" t="s">
        <v>15405</v>
      </c>
      <c r="T4197" s="15" t="s">
        <v>15406</v>
      </c>
      <c r="U4197" s="15" t="s">
        <v>53</v>
      </c>
      <c r="V4197" s="15" t="s">
        <v>46466</v>
      </c>
      <c r="W4197" s="15" t="s">
        <v>3184</v>
      </c>
      <c r="X4197" s="15" t="str">
        <f>_xlfn.XLOOKUP(_LOOKUP[[#This Row],[AdjusterMemberName]],_Adjuster[Adjuster Name],_Adjuster[Email],,0)</f>
        <v>mQualls@knightcompany.com</v>
      </c>
      <c r="Y4197" s="15" t="str">
        <f>_xlfn.XLOOKUP(_LOOKUP[[#This Row],[AdjusterMemberName]],_Adjuster[Adjuster Name],_Adjuster[Phone Number],,0)</f>
        <v>424-559-5436</v>
      </c>
      <c r="Z4197" s="15" t="s">
        <v>15407</v>
      </c>
      <c r="AA41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6347 Mojave Ave, Twentynine Palms  CA 92277</v>
      </c>
      <c r="AB4197" s="15"/>
    </row>
    <row r="4198" spans="1:28" x14ac:dyDescent="0.3">
      <c r="A4198" s="14">
        <v>1</v>
      </c>
      <c r="B4198" s="14">
        <v>1</v>
      </c>
      <c r="C4198" s="15" t="s">
        <v>15446</v>
      </c>
      <c r="D4198" s="15" t="s">
        <v>15446</v>
      </c>
      <c r="E4198" s="15">
        <v>45448</v>
      </c>
      <c r="F4198" s="15" t="s">
        <v>15447</v>
      </c>
      <c r="G4198" s="15">
        <v>45314</v>
      </c>
      <c r="H4198" s="15">
        <v>45496</v>
      </c>
      <c r="I4198" s="15" t="s">
        <v>15448</v>
      </c>
      <c r="J4198" s="15" t="s">
        <v>15449</v>
      </c>
      <c r="K4198" s="15" t="s">
        <v>45976</v>
      </c>
      <c r="L4198" s="15" t="s">
        <v>25</v>
      </c>
      <c r="M4198" s="15" t="s">
        <v>6259</v>
      </c>
      <c r="N4198" s="14">
        <v>2019</v>
      </c>
      <c r="O4198" s="15" t="s">
        <v>15450</v>
      </c>
      <c r="P4198" s="15" t="s">
        <v>106</v>
      </c>
      <c r="Q4198" s="15" t="s">
        <v>47135</v>
      </c>
      <c r="R4198" s="15" t="s">
        <v>15451</v>
      </c>
      <c r="S4198" s="15" t="s">
        <v>15452</v>
      </c>
      <c r="T4198" s="15" t="s">
        <v>8339</v>
      </c>
      <c r="U4198" s="15" t="s">
        <v>53</v>
      </c>
      <c r="V4198" s="15" t="s">
        <v>45497</v>
      </c>
      <c r="W4198" s="15" t="s">
        <v>264</v>
      </c>
      <c r="X4198" s="15" t="str">
        <f>_xlfn.XLOOKUP(_LOOKUP[[#This Row],[AdjusterMemberName]],_Adjuster[Adjuster Name],_Adjuster[Email],,0)</f>
        <v>sBonnevie@knightcompany.com</v>
      </c>
      <c r="Y4198" s="15" t="str">
        <f>_xlfn.XLOOKUP(_LOOKUP[[#This Row],[AdjusterMemberName]],_Adjuster[Adjuster Name],_Adjuster[Phone Number],,0)</f>
        <v>323-692-4064</v>
      </c>
      <c r="Z4198" s="15" t="s">
        <v>15453</v>
      </c>
      <c r="AA41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84545 Vermouth Dr, Coachella  CA 92236</v>
      </c>
      <c r="AB4198" s="15"/>
    </row>
    <row r="4199" spans="1:28" x14ac:dyDescent="0.3">
      <c r="A4199" s="14">
        <v>1</v>
      </c>
      <c r="B4199" s="14">
        <v>1</v>
      </c>
      <c r="C4199" s="15" t="s">
        <v>15481</v>
      </c>
      <c r="D4199" s="15" t="s">
        <v>15481</v>
      </c>
      <c r="E4199" s="15">
        <v>45448</v>
      </c>
      <c r="F4199" s="15" t="s">
        <v>15482</v>
      </c>
      <c r="G4199" s="15">
        <v>45328</v>
      </c>
      <c r="H4199" s="15">
        <v>45510</v>
      </c>
      <c r="I4199" s="15" t="s">
        <v>15483</v>
      </c>
      <c r="J4199" s="15" t="s">
        <v>15484</v>
      </c>
      <c r="K4199" s="15" t="s">
        <v>45661</v>
      </c>
      <c r="L4199" s="15" t="s">
        <v>103</v>
      </c>
      <c r="M4199" s="15" t="s">
        <v>304</v>
      </c>
      <c r="N4199" s="14">
        <v>2022</v>
      </c>
      <c r="O4199" s="15" t="s">
        <v>15485</v>
      </c>
      <c r="P4199" s="15" t="s">
        <v>106</v>
      </c>
      <c r="Q4199" s="15" t="s">
        <v>47019</v>
      </c>
      <c r="R4199" s="15" t="s">
        <v>3538</v>
      </c>
      <c r="S4199" s="15" t="s">
        <v>15486</v>
      </c>
      <c r="T4199" s="15" t="s">
        <v>308</v>
      </c>
      <c r="U4199" s="15" t="s">
        <v>53</v>
      </c>
      <c r="V4199" s="15" t="s">
        <v>45432</v>
      </c>
      <c r="W4199" s="15" t="s">
        <v>1357</v>
      </c>
      <c r="X4199" s="15" t="str">
        <f>_xlfn.XLOOKUP(_LOOKUP[[#This Row],[AdjusterMemberName]],_Adjuster[Adjuster Name],_Adjuster[Email],,0)</f>
        <v>jRivera1@knightcompany.com</v>
      </c>
      <c r="Y4199" s="15" t="str">
        <f>_xlfn.XLOOKUP(_LOOKUP[[#This Row],[AdjusterMemberName]],_Adjuster[Adjuster Name],_Adjuster[Phone Number],,0)</f>
        <v>424-559-5239</v>
      </c>
      <c r="Z4199" s="15" t="s">
        <v>15487</v>
      </c>
      <c r="AA41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3761 Harrison St Apt K, Riverside  CA 92503</v>
      </c>
      <c r="AB4199" s="15"/>
    </row>
    <row r="4200" spans="1:28" x14ac:dyDescent="0.3">
      <c r="A4200" s="14">
        <v>1</v>
      </c>
      <c r="B4200" s="14">
        <v>1</v>
      </c>
      <c r="C4200" s="15" t="s">
        <v>15488</v>
      </c>
      <c r="D4200" s="15" t="s">
        <v>15489</v>
      </c>
      <c r="E4200" s="15">
        <v>45448</v>
      </c>
      <c r="F4200" s="15" t="s">
        <v>15490</v>
      </c>
      <c r="G4200" s="15">
        <v>45412</v>
      </c>
      <c r="H4200" s="15">
        <v>45595</v>
      </c>
      <c r="I4200" s="15" t="s">
        <v>15491</v>
      </c>
      <c r="J4200" s="15" t="s">
        <v>15492</v>
      </c>
      <c r="K4200" s="15" t="s">
        <v>45554</v>
      </c>
      <c r="L4200" s="15" t="s">
        <v>201</v>
      </c>
      <c r="M4200" s="15" t="s">
        <v>202</v>
      </c>
      <c r="N4200" s="14">
        <v>2016</v>
      </c>
      <c r="O4200" s="15" t="s">
        <v>15493</v>
      </c>
      <c r="P4200" s="15" t="s">
        <v>106</v>
      </c>
      <c r="Q4200" s="15" t="s">
        <v>47092</v>
      </c>
      <c r="R4200" s="15" t="s">
        <v>5045</v>
      </c>
      <c r="S4200" s="15" t="s">
        <v>15494</v>
      </c>
      <c r="T4200" s="15" t="s">
        <v>96</v>
      </c>
      <c r="U4200" s="15" t="s">
        <v>53</v>
      </c>
      <c r="V4200" s="15" t="s">
        <v>45534</v>
      </c>
      <c r="W4200" s="15" t="s">
        <v>850</v>
      </c>
      <c r="X4200" s="15" t="e">
        <f>_xlfn.XLOOKUP(_LOOKUP[[#This Row],[AdjusterMemberName]],_Adjuster[Adjuster Name],_Adjuster[Email],,0)</f>
        <v>#N/A</v>
      </c>
      <c r="Y4200" s="15" t="e">
        <f>_xlfn.XLOOKUP(_LOOKUP[[#This Row],[AdjusterMemberName]],_Adjuster[Adjuster Name],_Adjuster[Phone Number],,0)</f>
        <v>#N/A</v>
      </c>
      <c r="Z4200" s="15" t="s">
        <v>15495</v>
      </c>
      <c r="AA42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15176 Josephine Ct, Moreno Valley  CA 92551</v>
      </c>
      <c r="AB4200" s="15">
        <v>45493</v>
      </c>
    </row>
    <row r="4201" spans="1:28" x14ac:dyDescent="0.3">
      <c r="A4201" s="14">
        <v>1</v>
      </c>
      <c r="B4201" s="14">
        <v>1</v>
      </c>
      <c r="C4201" s="15" t="s">
        <v>15503</v>
      </c>
      <c r="D4201" s="15" t="s">
        <v>15503</v>
      </c>
      <c r="E4201" s="15">
        <v>45448</v>
      </c>
      <c r="F4201" s="15" t="s">
        <v>15504</v>
      </c>
      <c r="G4201" s="15">
        <v>45378</v>
      </c>
      <c r="H4201" s="15">
        <v>45562</v>
      </c>
      <c r="I4201" s="15" t="s">
        <v>15505</v>
      </c>
      <c r="J4201" s="15" t="s">
        <v>15506</v>
      </c>
      <c r="K4201" s="15" t="s">
        <v>45442</v>
      </c>
      <c r="L4201" s="15" t="s">
        <v>25</v>
      </c>
      <c r="M4201" s="15" t="s">
        <v>373</v>
      </c>
      <c r="N4201" s="14">
        <v>2014</v>
      </c>
      <c r="O4201" s="15" t="s">
        <v>15507</v>
      </c>
      <c r="P4201" s="15" t="s">
        <v>106</v>
      </c>
      <c r="Q4201" s="15" t="s">
        <v>47019</v>
      </c>
      <c r="R4201" s="15" t="s">
        <v>15508</v>
      </c>
      <c r="S4201" s="15" t="s">
        <v>15509</v>
      </c>
      <c r="T4201" s="15" t="s">
        <v>385</v>
      </c>
      <c r="U4201" s="15" t="s">
        <v>53</v>
      </c>
      <c r="V4201" s="15" t="s">
        <v>45538</v>
      </c>
      <c r="W4201" s="15" t="s">
        <v>3114</v>
      </c>
      <c r="X4201" s="15" t="str">
        <f>_xlfn.XLOOKUP(_LOOKUP[[#This Row],[AdjusterMemberName]],_Adjuster[Adjuster Name],_Adjuster[Email],,0)</f>
        <v>eExmundo@knightcompany.com</v>
      </c>
      <c r="Y4201" s="15" t="str">
        <f>_xlfn.XLOOKUP(_LOOKUP[[#This Row],[AdjusterMemberName]],_Adjuster[Adjuster Name],_Adjuster[Phone Number],,0)</f>
        <v>424-559-5400</v>
      </c>
      <c r="Z4201" s="15" t="s">
        <v>15510</v>
      </c>
      <c r="AA42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12416 1/2 Poinsettia Ave, El Monte  CA 91732</v>
      </c>
      <c r="AB4201" s="15">
        <v>45472</v>
      </c>
    </row>
    <row r="4202" spans="1:28" x14ac:dyDescent="0.3">
      <c r="A4202" s="14">
        <v>1</v>
      </c>
      <c r="B4202" s="14">
        <v>1</v>
      </c>
      <c r="C4202" s="15" t="s">
        <v>15728</v>
      </c>
      <c r="D4202" s="15" t="s">
        <v>15728</v>
      </c>
      <c r="E4202" s="15">
        <v>45448</v>
      </c>
      <c r="F4202" s="15" t="s">
        <v>15729</v>
      </c>
      <c r="G4202" s="15">
        <v>45308</v>
      </c>
      <c r="H4202" s="15">
        <v>45490</v>
      </c>
      <c r="I4202" s="15" t="s">
        <v>15730</v>
      </c>
      <c r="J4202" s="15" t="s">
        <v>15731</v>
      </c>
      <c r="K4202" s="15" t="s">
        <v>45635</v>
      </c>
      <c r="L4202" s="15" t="s">
        <v>103</v>
      </c>
      <c r="M4202" s="15" t="s">
        <v>160</v>
      </c>
      <c r="N4202" s="14">
        <v>2021</v>
      </c>
      <c r="O4202" s="15" t="s">
        <v>15732</v>
      </c>
      <c r="P4202" s="15" t="s">
        <v>106</v>
      </c>
      <c r="Q4202" s="15" t="s">
        <v>47092</v>
      </c>
      <c r="R4202" s="15" t="s">
        <v>15733</v>
      </c>
      <c r="S4202" s="15" t="s">
        <v>15734</v>
      </c>
      <c r="T4202" s="15" t="s">
        <v>2581</v>
      </c>
      <c r="U4202" s="15" t="s">
        <v>53</v>
      </c>
      <c r="V4202" s="15" t="s">
        <v>45880</v>
      </c>
      <c r="W4202" s="15" t="s">
        <v>1889</v>
      </c>
      <c r="X4202" s="15" t="e">
        <f>_xlfn.XLOOKUP(_LOOKUP[[#This Row],[AdjusterMemberName]],_Adjuster[Adjuster Name],_Adjuster[Email],,0)</f>
        <v>#N/A</v>
      </c>
      <c r="Y4202" s="15" t="e">
        <f>_xlfn.XLOOKUP(_LOOKUP[[#This Row],[AdjusterMemberName]],_Adjuster[Adjuster Name],_Adjuster[Phone Number],,0)</f>
        <v>#N/A</v>
      </c>
      <c r="Z4202" s="15" t="s">
        <v>15735</v>
      </c>
      <c r="AA42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8120 Arrow Rte, Rancho Cucamonga  CA 91730</v>
      </c>
      <c r="AB4202" s="15"/>
    </row>
    <row r="4203" spans="1:28" x14ac:dyDescent="0.3">
      <c r="A4203" s="14">
        <v>1</v>
      </c>
      <c r="B4203" s="14">
        <v>1</v>
      </c>
      <c r="C4203" s="15" t="s">
        <v>6552</v>
      </c>
      <c r="D4203" s="15" t="s">
        <v>15324</v>
      </c>
      <c r="E4203" s="15">
        <v>45447</v>
      </c>
      <c r="F4203" s="15" t="s">
        <v>15325</v>
      </c>
      <c r="G4203" s="15">
        <v>45408</v>
      </c>
      <c r="H4203" s="15">
        <v>45591</v>
      </c>
      <c r="I4203" s="15" t="s">
        <v>15326</v>
      </c>
      <c r="J4203" s="15" t="s">
        <v>15327</v>
      </c>
      <c r="K4203" s="15" t="s">
        <v>46563</v>
      </c>
      <c r="L4203" s="15" t="s">
        <v>25</v>
      </c>
      <c r="M4203" s="15" t="s">
        <v>373</v>
      </c>
      <c r="N4203" s="14">
        <v>2024</v>
      </c>
      <c r="O4203" s="15" t="s">
        <v>15328</v>
      </c>
      <c r="P4203" s="15" t="s">
        <v>106</v>
      </c>
      <c r="Q4203" s="15" t="s">
        <v>47176</v>
      </c>
      <c r="R4203" s="15" t="s">
        <v>6558</v>
      </c>
      <c r="S4203" s="15" t="s">
        <v>6559</v>
      </c>
      <c r="T4203" s="15" t="s">
        <v>1834</v>
      </c>
      <c r="U4203" s="15" t="s">
        <v>53</v>
      </c>
      <c r="V4203" s="15" t="s">
        <v>45607</v>
      </c>
      <c r="W4203" s="15" t="s">
        <v>1186</v>
      </c>
      <c r="X4203" s="15" t="str">
        <f>_xlfn.XLOOKUP(_LOOKUP[[#This Row],[AdjusterMemberName]],_Adjuster[Adjuster Name],_Adjuster[Email],,0)</f>
        <v>sAkinleye@knightcompany.com</v>
      </c>
      <c r="Y4203" s="15" t="str">
        <f>_xlfn.XLOOKUP(_LOOKUP[[#This Row],[AdjusterMemberName]],_Adjuster[Adjuster Name],_Adjuster[Phone Number],,0)</f>
        <v>424-559-5280</v>
      </c>
      <c r="Z4203" s="15" t="s">
        <v>6560</v>
      </c>
      <c r="AA42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619 W 7Th Ave, Escondido  CA 92025</v>
      </c>
      <c r="AB4203" s="15"/>
    </row>
    <row r="4204" spans="1:28" x14ac:dyDescent="0.3">
      <c r="A4204" s="14">
        <v>1</v>
      </c>
      <c r="B4204" s="14">
        <v>1</v>
      </c>
      <c r="C4204" s="15" t="s">
        <v>15419</v>
      </c>
      <c r="D4204" s="15" t="s">
        <v>15419</v>
      </c>
      <c r="E4204" s="15">
        <v>45447</v>
      </c>
      <c r="F4204" s="15" t="s">
        <v>15420</v>
      </c>
      <c r="G4204" s="15">
        <v>45346</v>
      </c>
      <c r="H4204" s="15">
        <v>45528</v>
      </c>
      <c r="I4204" s="15" t="s">
        <v>15421</v>
      </c>
      <c r="J4204" s="15" t="s">
        <v>15422</v>
      </c>
      <c r="K4204" s="15" t="s">
        <v>45373</v>
      </c>
      <c r="L4204" s="15" t="s">
        <v>314</v>
      </c>
      <c r="M4204" s="15" t="s">
        <v>315</v>
      </c>
      <c r="N4204" s="14">
        <v>2022</v>
      </c>
      <c r="O4204" s="15" t="s">
        <v>15423</v>
      </c>
      <c r="P4204" s="15" t="s">
        <v>106</v>
      </c>
      <c r="Q4204" s="15" t="s">
        <v>47065</v>
      </c>
      <c r="R4204" s="15" t="s">
        <v>10101</v>
      </c>
      <c r="S4204" s="15" t="s">
        <v>15424</v>
      </c>
      <c r="T4204" s="15" t="s">
        <v>174</v>
      </c>
      <c r="U4204" s="15" t="s">
        <v>53</v>
      </c>
      <c r="V4204" s="15" t="s">
        <v>45920</v>
      </c>
      <c r="W4204" s="15" t="s">
        <v>264</v>
      </c>
      <c r="X4204" s="15" t="str">
        <f>_xlfn.XLOOKUP(_LOOKUP[[#This Row],[AdjusterMemberName]],_Adjuster[Adjuster Name],_Adjuster[Email],,0)</f>
        <v>sBonnevie@knightcompany.com</v>
      </c>
      <c r="Y4204" s="15" t="str">
        <f>_xlfn.XLOOKUP(_LOOKUP[[#This Row],[AdjusterMemberName]],_Adjuster[Adjuster Name],_Adjuster[Phone Number],,0)</f>
        <v>323-692-4064</v>
      </c>
      <c r="Z4204" s="15" t="s">
        <v>15425</v>
      </c>
      <c r="AA42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5400 8Th Ave Apt 4 , Los Angeles  CA 90043</v>
      </c>
      <c r="AB4204" s="15"/>
    </row>
    <row r="4205" spans="1:28" x14ac:dyDescent="0.3">
      <c r="A4205" s="14">
        <v>1</v>
      </c>
      <c r="B4205" s="14">
        <v>1</v>
      </c>
      <c r="C4205" s="15" t="s">
        <v>15496</v>
      </c>
      <c r="D4205" s="15" t="s">
        <v>15496</v>
      </c>
      <c r="E4205" s="15">
        <v>45447</v>
      </c>
      <c r="F4205" s="15" t="s">
        <v>15497</v>
      </c>
      <c r="G4205" s="15">
        <v>45332</v>
      </c>
      <c r="H4205" s="15">
        <v>45514</v>
      </c>
      <c r="I4205" s="15" t="s">
        <v>15498</v>
      </c>
      <c r="J4205" s="15" t="s">
        <v>15499</v>
      </c>
      <c r="K4205" s="15" t="s">
        <v>45509</v>
      </c>
      <c r="L4205" s="15" t="s">
        <v>281</v>
      </c>
      <c r="M4205" s="15" t="s">
        <v>526</v>
      </c>
      <c r="N4205" s="14">
        <v>2019</v>
      </c>
      <c r="O4205" s="15" t="s">
        <v>15500</v>
      </c>
      <c r="P4205" s="15" t="s">
        <v>106</v>
      </c>
      <c r="Q4205" s="15" t="s">
        <v>47073</v>
      </c>
      <c r="R4205" s="15" t="s">
        <v>781</v>
      </c>
      <c r="S4205" s="15" t="s">
        <v>15501</v>
      </c>
      <c r="T4205" s="15" t="s">
        <v>174</v>
      </c>
      <c r="U4205" s="15" t="s">
        <v>53</v>
      </c>
      <c r="V4205" s="15" t="s">
        <v>45508</v>
      </c>
      <c r="W4205" s="15" t="s">
        <v>1624</v>
      </c>
      <c r="X4205" s="15" t="e">
        <f>_xlfn.XLOOKUP(_LOOKUP[[#This Row],[AdjusterMemberName]],_Adjuster[Adjuster Name],_Adjuster[Email],,0)</f>
        <v>#N/A</v>
      </c>
      <c r="Y4205" s="15" t="e">
        <f>_xlfn.XLOOKUP(_LOOKUP[[#This Row],[AdjusterMemberName]],_Adjuster[Adjuster Name],_Adjuster[Phone Number],,0)</f>
        <v>#N/A</v>
      </c>
      <c r="Z4205" s="15" t="s">
        <v>15502</v>
      </c>
      <c r="AA42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642 E 118Th St , Los Angeles  CA 90059</v>
      </c>
      <c r="AB4205" s="15"/>
    </row>
    <row r="4206" spans="1:28" x14ac:dyDescent="0.3">
      <c r="A4206" s="14">
        <v>1</v>
      </c>
      <c r="B4206" s="14">
        <v>0</v>
      </c>
      <c r="C4206" s="15" t="s">
        <v>15511</v>
      </c>
      <c r="D4206" s="15" t="s">
        <v>15512</v>
      </c>
      <c r="E4206" s="15">
        <v>45447</v>
      </c>
      <c r="F4206" s="15" t="s">
        <v>15513</v>
      </c>
      <c r="G4206" s="15">
        <v>45288</v>
      </c>
      <c r="H4206" s="15">
        <v>45471</v>
      </c>
      <c r="I4206" s="15" t="s">
        <v>15514</v>
      </c>
      <c r="J4206" s="15" t="s">
        <v>15515</v>
      </c>
      <c r="K4206" s="15" t="s">
        <v>45695</v>
      </c>
      <c r="L4206" s="15" t="s">
        <v>314</v>
      </c>
      <c r="M4206" s="15" t="s">
        <v>978</v>
      </c>
      <c r="N4206" s="14">
        <v>2001</v>
      </c>
      <c r="O4206" s="15" t="s">
        <v>15516</v>
      </c>
      <c r="P4206" s="15" t="s">
        <v>106</v>
      </c>
      <c r="Q4206" s="15" t="s">
        <v>47065</v>
      </c>
      <c r="R4206" s="15" t="s">
        <v>15517</v>
      </c>
      <c r="S4206" s="15" t="s">
        <v>15518</v>
      </c>
      <c r="T4206" s="15" t="s">
        <v>174</v>
      </c>
      <c r="U4206" s="15" t="s">
        <v>53</v>
      </c>
      <c r="V4206" s="15" t="s">
        <v>45585</v>
      </c>
      <c r="W4206" s="15" t="s">
        <v>1186</v>
      </c>
      <c r="X4206" s="15" t="str">
        <f>_xlfn.XLOOKUP(_LOOKUP[[#This Row],[AdjusterMemberName]],_Adjuster[Adjuster Name],_Adjuster[Email],,0)</f>
        <v>sAkinleye@knightcompany.com</v>
      </c>
      <c r="Y4206" s="15" t="str">
        <f>_xlfn.XLOOKUP(_LOOKUP[[#This Row],[AdjusterMemberName]],_Adjuster[Adjuster Name],_Adjuster[Phone Number],,0)</f>
        <v>424-559-5280</v>
      </c>
      <c r="Z4206" s="15" t="s">
        <v>15519</v>
      </c>
      <c r="AA42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 S Serrano Ave 28, Los Angeles  CA 90005</v>
      </c>
      <c r="AB4206" s="15"/>
    </row>
    <row r="4207" spans="1:28" x14ac:dyDescent="0.3">
      <c r="A4207" s="14">
        <v>1</v>
      </c>
      <c r="B4207" s="14">
        <v>1</v>
      </c>
      <c r="C4207" s="15" t="s">
        <v>15539</v>
      </c>
      <c r="D4207" s="15" t="s">
        <v>15539</v>
      </c>
      <c r="E4207" s="15">
        <v>45447</v>
      </c>
      <c r="F4207" s="15" t="s">
        <v>15540</v>
      </c>
      <c r="G4207" s="15">
        <v>45441</v>
      </c>
      <c r="H4207" s="15">
        <v>45625</v>
      </c>
      <c r="I4207" s="15" t="s">
        <v>15541</v>
      </c>
      <c r="J4207" s="15" t="s">
        <v>15542</v>
      </c>
      <c r="K4207" s="15" t="s">
        <v>46489</v>
      </c>
      <c r="L4207" s="15" t="s">
        <v>25</v>
      </c>
      <c r="M4207" s="15" t="s">
        <v>1896</v>
      </c>
      <c r="N4207" s="14">
        <v>2015</v>
      </c>
      <c r="O4207" s="15" t="s">
        <v>15543</v>
      </c>
      <c r="P4207" s="15" t="s">
        <v>106</v>
      </c>
      <c r="Q4207" s="15" t="s">
        <v>47121</v>
      </c>
      <c r="R4207" s="15" t="s">
        <v>15544</v>
      </c>
      <c r="S4207" s="15" t="s">
        <v>15545</v>
      </c>
      <c r="T4207" s="15" t="s">
        <v>1266</v>
      </c>
      <c r="U4207" s="15" t="s">
        <v>53</v>
      </c>
      <c r="V4207" s="15" t="s">
        <v>45797</v>
      </c>
      <c r="W4207" s="15" t="s">
        <v>264</v>
      </c>
      <c r="X4207" s="15" t="str">
        <f>_xlfn.XLOOKUP(_LOOKUP[[#This Row],[AdjusterMemberName]],_Adjuster[Adjuster Name],_Adjuster[Email],,0)</f>
        <v>sBonnevie@knightcompany.com</v>
      </c>
      <c r="Y4207" s="15" t="str">
        <f>_xlfn.XLOOKUP(_LOOKUP[[#This Row],[AdjusterMemberName]],_Adjuster[Adjuster Name],_Adjuster[Phone Number],,0)</f>
        <v>323-692-4064</v>
      </c>
      <c r="Z4207" s="15" t="s">
        <v>15546</v>
      </c>
      <c r="AA42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901 Denver Pl, Oxnard  CA 93033</v>
      </c>
      <c r="AB4207" s="15">
        <v>45576</v>
      </c>
    </row>
    <row r="4208" spans="1:28" x14ac:dyDescent="0.3">
      <c r="A4208" s="14">
        <v>1</v>
      </c>
      <c r="B4208" s="14">
        <v>1</v>
      </c>
      <c r="C4208" s="15" t="s">
        <v>15664</v>
      </c>
      <c r="D4208" s="15" t="s">
        <v>15664</v>
      </c>
      <c r="E4208" s="15">
        <v>45447</v>
      </c>
      <c r="F4208" s="15" t="s">
        <v>15665</v>
      </c>
      <c r="G4208" s="15">
        <v>45327</v>
      </c>
      <c r="H4208" s="15">
        <v>45509</v>
      </c>
      <c r="I4208" s="15" t="s">
        <v>15666</v>
      </c>
      <c r="J4208" s="15" t="s">
        <v>15667</v>
      </c>
      <c r="K4208" s="15" t="s">
        <v>45332</v>
      </c>
      <c r="L4208" s="15" t="s">
        <v>103</v>
      </c>
      <c r="M4208" s="15" t="s">
        <v>1523</v>
      </c>
      <c r="N4208" s="14">
        <v>2013</v>
      </c>
      <c r="O4208" s="15" t="s">
        <v>15668</v>
      </c>
      <c r="P4208" s="15" t="s">
        <v>106</v>
      </c>
      <c r="Q4208" s="15" t="s">
        <v>47006</v>
      </c>
      <c r="R4208" s="15" t="s">
        <v>15669</v>
      </c>
      <c r="S4208" s="15" t="s">
        <v>15670</v>
      </c>
      <c r="T4208" s="15" t="s">
        <v>10750</v>
      </c>
      <c r="U4208" s="15" t="s">
        <v>53</v>
      </c>
      <c r="V4208" s="15" t="s">
        <v>45563</v>
      </c>
      <c r="W4208" s="15" t="s">
        <v>3307</v>
      </c>
      <c r="X4208" s="15" t="e">
        <f>_xlfn.XLOOKUP(_LOOKUP[[#This Row],[AdjusterMemberName]],_Adjuster[Adjuster Name],_Adjuster[Email],,0)</f>
        <v>#N/A</v>
      </c>
      <c r="Y4208" s="15" t="e">
        <f>_xlfn.XLOOKUP(_LOOKUP[[#This Row],[AdjusterMemberName]],_Adjuster[Adjuster Name],_Adjuster[Phone Number],,0)</f>
        <v>#N/A</v>
      </c>
      <c r="Z4208" s="15" t="s">
        <v>15671</v>
      </c>
      <c r="AA42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13202 Downey Ave Apt 45, Paramount  CA 90723</v>
      </c>
      <c r="AB4208" s="15"/>
    </row>
    <row r="4209" spans="1:28" x14ac:dyDescent="0.3">
      <c r="A4209" s="14">
        <v>1</v>
      </c>
      <c r="B4209" s="14">
        <v>1</v>
      </c>
      <c r="C4209" s="15" t="s">
        <v>15419</v>
      </c>
      <c r="D4209" s="15" t="s">
        <v>15419</v>
      </c>
      <c r="E4209" s="15">
        <v>45447</v>
      </c>
      <c r="F4209" s="15" t="s">
        <v>15420</v>
      </c>
      <c r="G4209" s="15">
        <v>45346</v>
      </c>
      <c r="H4209" s="15">
        <v>45528</v>
      </c>
      <c r="I4209" s="15" t="s">
        <v>15689</v>
      </c>
      <c r="J4209" s="15" t="s">
        <v>15690</v>
      </c>
      <c r="K4209" s="15" t="s">
        <v>45373</v>
      </c>
      <c r="L4209" s="15" t="s">
        <v>314</v>
      </c>
      <c r="M4209" s="15" t="s">
        <v>315</v>
      </c>
      <c r="N4209" s="14">
        <v>2022</v>
      </c>
      <c r="O4209" s="15" t="s">
        <v>15423</v>
      </c>
      <c r="P4209" s="15" t="s">
        <v>106</v>
      </c>
      <c r="Q4209" s="15" t="s">
        <v>47065</v>
      </c>
      <c r="R4209" s="15" t="s">
        <v>10101</v>
      </c>
      <c r="S4209" s="15" t="s">
        <v>15424</v>
      </c>
      <c r="T4209" s="15" t="s">
        <v>174</v>
      </c>
      <c r="U4209" s="15" t="s">
        <v>53</v>
      </c>
      <c r="V4209" s="15" t="s">
        <v>45920</v>
      </c>
      <c r="W4209" s="15" t="s">
        <v>264</v>
      </c>
      <c r="X4209" s="15" t="str">
        <f>_xlfn.XLOOKUP(_LOOKUP[[#This Row],[AdjusterMemberName]],_Adjuster[Adjuster Name],_Adjuster[Email],,0)</f>
        <v>sBonnevie@knightcompany.com</v>
      </c>
      <c r="Y4209" s="15" t="str">
        <f>_xlfn.XLOOKUP(_LOOKUP[[#This Row],[AdjusterMemberName]],_Adjuster[Adjuster Name],_Adjuster[Phone Number],,0)</f>
        <v>323-692-4064</v>
      </c>
      <c r="Z4209" s="15" t="s">
        <v>15425</v>
      </c>
      <c r="AA42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5400 8Th Ave Apt 4 , Los Angeles  CA 90043</v>
      </c>
      <c r="AB4209" s="15"/>
    </row>
    <row r="4210" spans="1:28" x14ac:dyDescent="0.3">
      <c r="A4210" s="14">
        <v>1</v>
      </c>
      <c r="B4210" s="14">
        <v>1</v>
      </c>
      <c r="C4210" s="15" t="s">
        <v>5667</v>
      </c>
      <c r="D4210" s="15" t="s">
        <v>5667</v>
      </c>
      <c r="E4210" s="15">
        <v>45447</v>
      </c>
      <c r="F4210" s="15" t="s">
        <v>15947</v>
      </c>
      <c r="G4210" s="15">
        <v>45276</v>
      </c>
      <c r="H4210" s="15">
        <v>45459</v>
      </c>
      <c r="I4210" s="15" t="s">
        <v>15948</v>
      </c>
      <c r="J4210" s="15" t="s">
        <v>15949</v>
      </c>
      <c r="K4210" s="15" t="s">
        <v>45520</v>
      </c>
      <c r="L4210" s="15" t="s">
        <v>314</v>
      </c>
      <c r="M4210" s="15" t="s">
        <v>1409</v>
      </c>
      <c r="N4210" s="14">
        <v>2017</v>
      </c>
      <c r="O4210" s="15" t="s">
        <v>15950</v>
      </c>
      <c r="P4210" s="15" t="s">
        <v>106</v>
      </c>
      <c r="Q4210" s="15" t="s">
        <v>47095</v>
      </c>
      <c r="R4210" s="15" t="s">
        <v>15951</v>
      </c>
      <c r="S4210" s="15" t="s">
        <v>15952</v>
      </c>
      <c r="T4210" s="15" t="s">
        <v>13202</v>
      </c>
      <c r="U4210" s="15" t="s">
        <v>53</v>
      </c>
      <c r="V4210" s="15" t="s">
        <v>46067</v>
      </c>
      <c r="W4210" s="15" t="s">
        <v>3184</v>
      </c>
      <c r="X4210" s="15" t="str">
        <f>_xlfn.XLOOKUP(_LOOKUP[[#This Row],[AdjusterMemberName]],_Adjuster[Adjuster Name],_Adjuster[Email],,0)</f>
        <v>mQualls@knightcompany.com</v>
      </c>
      <c r="Y4210" s="15" t="str">
        <f>_xlfn.XLOOKUP(_LOOKUP[[#This Row],[AdjusterMemberName]],_Adjuster[Adjuster Name],_Adjuster[Phone Number],,0)</f>
        <v>424-559-5436</v>
      </c>
      <c r="Z4210" s="15" t="s">
        <v>15953</v>
      </c>
      <c r="AA42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 Kansas St Apt B16, Redlands  CA 92373</v>
      </c>
      <c r="AB4210" s="15"/>
    </row>
    <row r="4211" spans="1:28" x14ac:dyDescent="0.3">
      <c r="A4211" s="14">
        <v>1</v>
      </c>
      <c r="B4211" s="14">
        <v>1</v>
      </c>
      <c r="C4211" s="15" t="s">
        <v>16356</v>
      </c>
      <c r="D4211" s="15" t="s">
        <v>16356</v>
      </c>
      <c r="E4211" s="15">
        <v>45447</v>
      </c>
      <c r="F4211" s="15" t="s">
        <v>16357</v>
      </c>
      <c r="G4211" s="15">
        <v>45361</v>
      </c>
      <c r="H4211" s="15">
        <v>45545</v>
      </c>
      <c r="I4211" s="15" t="s">
        <v>16358</v>
      </c>
      <c r="J4211" s="15" t="s">
        <v>16359</v>
      </c>
      <c r="K4211" s="15" t="s">
        <v>45642</v>
      </c>
      <c r="L4211" s="15" t="s">
        <v>25</v>
      </c>
      <c r="M4211" s="15" t="s">
        <v>1896</v>
      </c>
      <c r="N4211" s="14">
        <v>2012</v>
      </c>
      <c r="O4211" s="15" t="s">
        <v>16360</v>
      </c>
      <c r="P4211" s="15" t="s">
        <v>106</v>
      </c>
      <c r="Q4211" s="15" t="s">
        <v>47073</v>
      </c>
      <c r="R4211" s="15" t="s">
        <v>82</v>
      </c>
      <c r="S4211" s="15" t="s">
        <v>16361</v>
      </c>
      <c r="T4211" s="15" t="s">
        <v>1266</v>
      </c>
      <c r="U4211" s="15" t="s">
        <v>53</v>
      </c>
      <c r="V4211" s="15" t="s">
        <v>45797</v>
      </c>
      <c r="W4211" s="15" t="s">
        <v>3114</v>
      </c>
      <c r="X4211" s="15" t="str">
        <f>_xlfn.XLOOKUP(_LOOKUP[[#This Row],[AdjusterMemberName]],_Adjuster[Adjuster Name],_Adjuster[Email],,0)</f>
        <v>eExmundo@knightcompany.com</v>
      </c>
      <c r="Y4211" s="15" t="str">
        <f>_xlfn.XLOOKUP(_LOOKUP[[#This Row],[AdjusterMemberName]],_Adjuster[Adjuster Name],_Adjuster[Phone Number],,0)</f>
        <v>424-559-5400</v>
      </c>
      <c r="Z4211" s="15" t="s">
        <v>16362</v>
      </c>
      <c r="AA42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12223 Atlantic Blvd Apt 1319, Lynwood  CA 90262</v>
      </c>
      <c r="AB4211" s="15">
        <v>45515</v>
      </c>
    </row>
    <row r="4212" spans="1:28" x14ac:dyDescent="0.3">
      <c r="A4212" s="14">
        <v>1</v>
      </c>
      <c r="B4212" s="14">
        <v>1</v>
      </c>
      <c r="C4212" s="15" t="s">
        <v>17390</v>
      </c>
      <c r="D4212" s="15" t="s">
        <v>17391</v>
      </c>
      <c r="E4212" s="15">
        <v>45447</v>
      </c>
      <c r="F4212" s="15" t="s">
        <v>17392</v>
      </c>
      <c r="G4212" s="15">
        <v>45355</v>
      </c>
      <c r="H4212" s="15">
        <v>45539</v>
      </c>
      <c r="I4212" s="15" t="s">
        <v>17393</v>
      </c>
      <c r="J4212" s="15" t="s">
        <v>17394</v>
      </c>
      <c r="K4212" s="15" t="s">
        <v>45663</v>
      </c>
      <c r="L4212" s="15" t="s">
        <v>128</v>
      </c>
      <c r="M4212" s="15" t="s">
        <v>170</v>
      </c>
      <c r="N4212" s="14">
        <v>2020</v>
      </c>
      <c r="O4212" s="15" t="s">
        <v>17395</v>
      </c>
      <c r="P4212" s="15" t="s">
        <v>106</v>
      </c>
      <c r="Q4212" s="15" t="s">
        <v>47019</v>
      </c>
      <c r="R4212" s="15" t="s">
        <v>3057</v>
      </c>
      <c r="S4212" s="15" t="s">
        <v>17396</v>
      </c>
      <c r="T4212" s="15" t="s">
        <v>592</v>
      </c>
      <c r="U4212" s="15" t="s">
        <v>53</v>
      </c>
      <c r="V4212" s="15" t="s">
        <v>45910</v>
      </c>
      <c r="W4212" s="15" t="s">
        <v>1357</v>
      </c>
      <c r="X4212" s="15" t="str">
        <f>_xlfn.XLOOKUP(_LOOKUP[[#This Row],[AdjusterMemberName]],_Adjuster[Adjuster Name],_Adjuster[Email],,0)</f>
        <v>jRivera1@knightcompany.com</v>
      </c>
      <c r="Y4212" s="15" t="str">
        <f>_xlfn.XLOOKUP(_LOOKUP[[#This Row],[AdjusterMemberName]],_Adjuster[Adjuster Name],_Adjuster[Phone Number],,0)</f>
        <v>424-559-5239</v>
      </c>
      <c r="Z4212" s="15" t="s">
        <v>17397</v>
      </c>
      <c r="AA42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8840 Rockingham Ave, Hesperia  CA 92344</v>
      </c>
      <c r="AB4212" s="15"/>
    </row>
    <row r="4213" spans="1:28" x14ac:dyDescent="0.3">
      <c r="A4213" s="14">
        <v>1</v>
      </c>
      <c r="B4213" s="14">
        <v>1</v>
      </c>
      <c r="C4213" s="15" t="s">
        <v>15029</v>
      </c>
      <c r="D4213" s="15" t="s">
        <v>15029</v>
      </c>
      <c r="E4213" s="15">
        <v>45446</v>
      </c>
      <c r="F4213" s="15" t="s">
        <v>15276</v>
      </c>
      <c r="G4213" s="15">
        <v>45351</v>
      </c>
      <c r="H4213" s="15">
        <v>45533</v>
      </c>
      <c r="I4213" s="15" t="s">
        <v>15277</v>
      </c>
      <c r="J4213" s="15" t="s">
        <v>15278</v>
      </c>
      <c r="K4213" s="15" t="s">
        <v>45407</v>
      </c>
      <c r="L4213" s="15" t="s">
        <v>314</v>
      </c>
      <c r="M4213" s="15" t="s">
        <v>1409</v>
      </c>
      <c r="N4213" s="14">
        <v>2021</v>
      </c>
      <c r="O4213" s="15" t="s">
        <v>15279</v>
      </c>
      <c r="P4213" s="15" t="s">
        <v>106</v>
      </c>
      <c r="Q4213" s="15" t="s">
        <v>47006</v>
      </c>
      <c r="R4213" s="15" t="s">
        <v>931</v>
      </c>
      <c r="S4213" s="15" t="s">
        <v>15280</v>
      </c>
      <c r="T4213" s="15" t="s">
        <v>3287</v>
      </c>
      <c r="U4213" s="15" t="s">
        <v>53</v>
      </c>
      <c r="V4213" s="15" t="s">
        <v>45348</v>
      </c>
      <c r="W4213" s="15" t="s">
        <v>1889</v>
      </c>
      <c r="X4213" s="15" t="e">
        <f>_xlfn.XLOOKUP(_LOOKUP[[#This Row],[AdjusterMemberName]],_Adjuster[Adjuster Name],_Adjuster[Email],,0)</f>
        <v>#N/A</v>
      </c>
      <c r="Y4213" s="15" t="e">
        <f>_xlfn.XLOOKUP(_LOOKUP[[#This Row],[AdjusterMemberName]],_Adjuster[Adjuster Name],_Adjuster[Phone Number],,0)</f>
        <v>#N/A</v>
      </c>
      <c r="Z4213" s="15" t="s">
        <v>15281</v>
      </c>
      <c r="AA42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10637 Mina St, Whittier  CA 90605</v>
      </c>
      <c r="AB4213" s="15">
        <v>45474</v>
      </c>
    </row>
    <row r="4214" spans="1:28" x14ac:dyDescent="0.3">
      <c r="A4214" s="14">
        <v>1</v>
      </c>
      <c r="B4214" s="14">
        <v>1</v>
      </c>
      <c r="C4214" s="15" t="s">
        <v>15381</v>
      </c>
      <c r="D4214" s="15" t="s">
        <v>15381</v>
      </c>
      <c r="E4214" s="15">
        <v>45446</v>
      </c>
      <c r="F4214" s="15" t="s">
        <v>15382</v>
      </c>
      <c r="G4214" s="15">
        <v>45290</v>
      </c>
      <c r="H4214" s="15">
        <v>45473</v>
      </c>
      <c r="I4214" s="15" t="s">
        <v>15383</v>
      </c>
      <c r="J4214" s="15" t="s">
        <v>15384</v>
      </c>
      <c r="K4214" s="15" t="s">
        <v>45493</v>
      </c>
      <c r="L4214" s="15" t="s">
        <v>103</v>
      </c>
      <c r="M4214" s="15" t="s">
        <v>104</v>
      </c>
      <c r="N4214" s="14">
        <v>2015</v>
      </c>
      <c r="O4214" s="15" t="s">
        <v>15385</v>
      </c>
      <c r="P4214" s="15" t="s">
        <v>106</v>
      </c>
      <c r="Q4214" s="15" t="s">
        <v>47093</v>
      </c>
      <c r="R4214" s="15" t="s">
        <v>15386</v>
      </c>
      <c r="S4214" s="15" t="s">
        <v>15387</v>
      </c>
      <c r="T4214" s="15" t="s">
        <v>15388</v>
      </c>
      <c r="U4214" s="15" t="s">
        <v>53</v>
      </c>
      <c r="V4214" s="15" t="s">
        <v>46655</v>
      </c>
      <c r="W4214" s="15" t="s">
        <v>1624</v>
      </c>
      <c r="X4214" s="15" t="e">
        <f>_xlfn.XLOOKUP(_LOOKUP[[#This Row],[AdjusterMemberName]],_Adjuster[Adjuster Name],_Adjuster[Email],,0)</f>
        <v>#N/A</v>
      </c>
      <c r="Y4214" s="15" t="e">
        <f>_xlfn.XLOOKUP(_LOOKUP[[#This Row],[AdjusterMemberName]],_Adjuster[Adjuster Name],_Adjuster[Phone Number],,0)</f>
        <v>#N/A</v>
      </c>
      <c r="Z4214" s="15" t="s">
        <v>15389</v>
      </c>
      <c r="AA42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3250 Laurelhurst Dr Apt 260, Rancho Cordova  CA 95670</v>
      </c>
      <c r="AB4214" s="15"/>
    </row>
    <row r="4215" spans="1:28" x14ac:dyDescent="0.3">
      <c r="A4215" s="14">
        <v>1</v>
      </c>
      <c r="B4215" s="14">
        <v>1</v>
      </c>
      <c r="C4215" s="15" t="s">
        <v>15390</v>
      </c>
      <c r="D4215" s="15" t="s">
        <v>15391</v>
      </c>
      <c r="E4215" s="15">
        <v>45446</v>
      </c>
      <c r="F4215" s="15" t="s">
        <v>15392</v>
      </c>
      <c r="G4215" s="15">
        <v>45362</v>
      </c>
      <c r="H4215" s="15">
        <v>45546</v>
      </c>
      <c r="I4215" s="15" t="s">
        <v>15393</v>
      </c>
      <c r="J4215" s="15" t="s">
        <v>15394</v>
      </c>
      <c r="K4215" s="15" t="s">
        <v>45876</v>
      </c>
      <c r="L4215" s="15" t="s">
        <v>128</v>
      </c>
      <c r="M4215" s="15" t="s">
        <v>2179</v>
      </c>
      <c r="N4215" s="14">
        <v>2018</v>
      </c>
      <c r="O4215" s="15" t="s">
        <v>15395</v>
      </c>
      <c r="P4215" s="15" t="s">
        <v>106</v>
      </c>
      <c r="Q4215" s="15" t="s">
        <v>47073</v>
      </c>
      <c r="R4215" s="15" t="s">
        <v>7395</v>
      </c>
      <c r="S4215" s="15" t="s">
        <v>15396</v>
      </c>
      <c r="T4215" s="15" t="s">
        <v>174</v>
      </c>
      <c r="U4215" s="15" t="s">
        <v>53</v>
      </c>
      <c r="V4215" s="15" t="s">
        <v>45367</v>
      </c>
      <c r="W4215" s="15" t="s">
        <v>3307</v>
      </c>
      <c r="X4215" s="15" t="e">
        <f>_xlfn.XLOOKUP(_LOOKUP[[#This Row],[AdjusterMemberName]],_Adjuster[Adjuster Name],_Adjuster[Email],,0)</f>
        <v>#N/A</v>
      </c>
      <c r="Y4215" s="15" t="e">
        <f>_xlfn.XLOOKUP(_LOOKUP[[#This Row],[AdjusterMemberName]],_Adjuster[Adjuster Name],_Adjuster[Phone Number],,0)</f>
        <v>#N/A</v>
      </c>
      <c r="Z4215" s="15" t="s">
        <v>15397</v>
      </c>
      <c r="AA42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807 E Vernon Ave, Los Angeles  CA 90011</v>
      </c>
      <c r="AB4215" s="15"/>
    </row>
    <row r="4216" spans="1:28" x14ac:dyDescent="0.3">
      <c r="A4216" s="14">
        <v>1</v>
      </c>
      <c r="B4216" s="14">
        <v>1</v>
      </c>
      <c r="C4216" s="15" t="s">
        <v>5314</v>
      </c>
      <c r="D4216" s="15" t="s">
        <v>15547</v>
      </c>
      <c r="E4216" s="15">
        <v>45446</v>
      </c>
      <c r="F4216" s="15" t="s">
        <v>15433</v>
      </c>
      <c r="G4216" s="15">
        <v>45325</v>
      </c>
      <c r="H4216" s="15">
        <v>45507</v>
      </c>
      <c r="I4216" s="15" t="s">
        <v>15548</v>
      </c>
      <c r="J4216" s="15" t="s">
        <v>15549</v>
      </c>
      <c r="K4216" s="15" t="s">
        <v>45646</v>
      </c>
      <c r="L4216" s="15" t="s">
        <v>103</v>
      </c>
      <c r="M4216" s="15" t="s">
        <v>304</v>
      </c>
      <c r="N4216" s="14">
        <v>2014</v>
      </c>
      <c r="O4216" s="15" t="s">
        <v>5319</v>
      </c>
      <c r="P4216" s="15" t="s">
        <v>106</v>
      </c>
      <c r="Q4216" s="15" t="s">
        <v>47079</v>
      </c>
      <c r="R4216" s="15" t="s">
        <v>5320</v>
      </c>
      <c r="S4216" s="15" t="s">
        <v>5321</v>
      </c>
      <c r="T4216" s="15" t="s">
        <v>1330</v>
      </c>
      <c r="U4216" s="15" t="s">
        <v>53</v>
      </c>
      <c r="V4216" s="15" t="s">
        <v>45669</v>
      </c>
      <c r="W4216" s="15" t="s">
        <v>1889</v>
      </c>
      <c r="X4216" s="15" t="e">
        <f>_xlfn.XLOOKUP(_LOOKUP[[#This Row],[AdjusterMemberName]],_Adjuster[Adjuster Name],_Adjuster[Email],,0)</f>
        <v>#N/A</v>
      </c>
      <c r="Y4216" s="15" t="e">
        <f>_xlfn.XLOOKUP(_LOOKUP[[#This Row],[AdjusterMemberName]],_Adjuster[Adjuster Name],_Adjuster[Phone Number],,0)</f>
        <v>#N/A</v>
      </c>
      <c r="Z4216" s="15" t="s">
        <v>5322</v>
      </c>
      <c r="AA42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8805 Orion Ave Apt 206, North Hills  CA 91343</v>
      </c>
      <c r="AB4216" s="15"/>
    </row>
    <row r="4217" spans="1:28" x14ac:dyDescent="0.3">
      <c r="A4217" s="14">
        <v>1</v>
      </c>
      <c r="B4217" s="14">
        <v>1</v>
      </c>
      <c r="C4217" s="15" t="s">
        <v>16370</v>
      </c>
      <c r="D4217" s="15" t="s">
        <v>16370</v>
      </c>
      <c r="E4217" s="15">
        <v>45446</v>
      </c>
      <c r="F4217" s="15" t="s">
        <v>16371</v>
      </c>
      <c r="G4217" s="15">
        <v>45304</v>
      </c>
      <c r="H4217" s="15">
        <v>45486</v>
      </c>
      <c r="I4217" s="15" t="s">
        <v>16372</v>
      </c>
      <c r="J4217" s="15" t="s">
        <v>16373</v>
      </c>
      <c r="K4217" s="15" t="s">
        <v>45642</v>
      </c>
      <c r="L4217" s="15" t="s">
        <v>103</v>
      </c>
      <c r="M4217" s="15" t="s">
        <v>1336</v>
      </c>
      <c r="N4217" s="14">
        <v>2015</v>
      </c>
      <c r="O4217" s="15" t="s">
        <v>16374</v>
      </c>
      <c r="P4217" s="15" t="s">
        <v>81</v>
      </c>
      <c r="Q4217" s="15" t="s">
        <v>47128</v>
      </c>
      <c r="R4217" s="15" t="s">
        <v>16375</v>
      </c>
      <c r="S4217" s="15" t="s">
        <v>8890</v>
      </c>
      <c r="T4217" s="15" t="s">
        <v>404</v>
      </c>
      <c r="U4217" s="15" t="s">
        <v>53</v>
      </c>
      <c r="V4217" s="15" t="s">
        <v>45417</v>
      </c>
      <c r="W4217" s="15" t="s">
        <v>3184</v>
      </c>
      <c r="X4217" s="15" t="str">
        <f>_xlfn.XLOOKUP(_LOOKUP[[#This Row],[AdjusterMemberName]],_Adjuster[Adjuster Name],_Adjuster[Email],,0)</f>
        <v>mQualls@knightcompany.com</v>
      </c>
      <c r="Y4217" s="15" t="str">
        <f>_xlfn.XLOOKUP(_LOOKUP[[#This Row],[AdjusterMemberName]],_Adjuster[Adjuster Name],_Adjuster[Phone Number],,0)</f>
        <v>424-559-5436</v>
      </c>
      <c r="Z4217" s="15" t="s">
        <v>16376</v>
      </c>
      <c r="AA42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1212 E Ave Q5, Palmdale  CA 93550</v>
      </c>
      <c r="AB4217" s="15"/>
    </row>
    <row r="4218" spans="1:28" x14ac:dyDescent="0.3">
      <c r="A4218" s="14">
        <v>1</v>
      </c>
      <c r="B4218" s="14">
        <v>1</v>
      </c>
      <c r="C4218" s="15" t="s">
        <v>16470</v>
      </c>
      <c r="D4218" s="15" t="s">
        <v>16470</v>
      </c>
      <c r="E4218" s="15">
        <v>45446</v>
      </c>
      <c r="F4218" s="15" t="s">
        <v>16471</v>
      </c>
      <c r="G4218" s="15">
        <v>45380</v>
      </c>
      <c r="H4218" s="15">
        <v>45564</v>
      </c>
      <c r="I4218" s="15" t="s">
        <v>16472</v>
      </c>
      <c r="J4218" s="15" t="s">
        <v>16473</v>
      </c>
      <c r="K4218" s="15" t="s">
        <v>45626</v>
      </c>
      <c r="L4218" s="15" t="s">
        <v>103</v>
      </c>
      <c r="M4218" s="15" t="s">
        <v>1503</v>
      </c>
      <c r="N4218" s="14">
        <v>2022</v>
      </c>
      <c r="O4218" s="15" t="s">
        <v>16474</v>
      </c>
      <c r="P4218" s="15" t="s">
        <v>106</v>
      </c>
      <c r="Q4218" s="15" t="s">
        <v>47065</v>
      </c>
      <c r="R4218" s="15" t="s">
        <v>16475</v>
      </c>
      <c r="S4218" s="15" t="s">
        <v>16476</v>
      </c>
      <c r="T4218" s="15" t="s">
        <v>1255</v>
      </c>
      <c r="U4218" s="15" t="s">
        <v>53</v>
      </c>
      <c r="V4218" s="15" t="s">
        <v>45368</v>
      </c>
      <c r="W4218" s="15" t="s">
        <v>3307</v>
      </c>
      <c r="X4218" s="15" t="e">
        <f>_xlfn.XLOOKUP(_LOOKUP[[#This Row],[AdjusterMemberName]],_Adjuster[Adjuster Name],_Adjuster[Email],,0)</f>
        <v>#N/A</v>
      </c>
      <c r="Y4218" s="15" t="e">
        <f>_xlfn.XLOOKUP(_LOOKUP[[#This Row],[AdjusterMemberName]],_Adjuster[Adjuster Name],_Adjuster[Phone Number],,0)</f>
        <v>#N/A</v>
      </c>
      <c r="Z4218" s="15" t="s">
        <v>16477</v>
      </c>
      <c r="AA42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11155 Cohasset St, Sun Valley  CA 91352</v>
      </c>
      <c r="AB4218" s="15"/>
    </row>
    <row r="4219" spans="1:28" x14ac:dyDescent="0.3">
      <c r="A4219" s="14">
        <v>1</v>
      </c>
      <c r="B4219" s="14">
        <v>1</v>
      </c>
      <c r="C4219" s="15" t="s">
        <v>15158</v>
      </c>
      <c r="D4219" s="15" t="s">
        <v>15158</v>
      </c>
      <c r="E4219" s="15">
        <v>45445</v>
      </c>
      <c r="F4219" s="15" t="s">
        <v>15159</v>
      </c>
      <c r="G4219" s="15">
        <v>45415</v>
      </c>
      <c r="H4219" s="15">
        <v>45599</v>
      </c>
      <c r="I4219" s="15" t="s">
        <v>15160</v>
      </c>
      <c r="J4219" s="15" t="s">
        <v>15161</v>
      </c>
      <c r="K4219" s="15" t="s">
        <v>46348</v>
      </c>
      <c r="L4219" s="15" t="s">
        <v>103</v>
      </c>
      <c r="M4219" s="15" t="s">
        <v>304</v>
      </c>
      <c r="N4219" s="14">
        <v>2021</v>
      </c>
      <c r="O4219" s="15" t="s">
        <v>15162</v>
      </c>
      <c r="P4219" s="15" t="s">
        <v>106</v>
      </c>
      <c r="Q4219" s="15" t="s">
        <v>47019</v>
      </c>
      <c r="R4219" s="15" t="s">
        <v>15163</v>
      </c>
      <c r="S4219" s="15" t="s">
        <v>15164</v>
      </c>
      <c r="T4219" s="15" t="s">
        <v>174</v>
      </c>
      <c r="U4219" s="15" t="s">
        <v>53</v>
      </c>
      <c r="V4219" s="15" t="s">
        <v>45469</v>
      </c>
      <c r="W4219" s="15" t="s">
        <v>3307</v>
      </c>
      <c r="X4219" s="15" t="e">
        <f>_xlfn.XLOOKUP(_LOOKUP[[#This Row],[AdjusterMemberName]],_Adjuster[Adjuster Name],_Adjuster[Email],,0)</f>
        <v>#N/A</v>
      </c>
      <c r="Y4219" s="15" t="e">
        <f>_xlfn.XLOOKUP(_LOOKUP[[#This Row],[AdjusterMemberName]],_Adjuster[Adjuster Name],_Adjuster[Phone Number],,0)</f>
        <v>#N/A</v>
      </c>
      <c r="Z4219" s="15" t="s">
        <v>15165</v>
      </c>
      <c r="AA42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2219 Griffin Ave Apt 1, Los Angeles  CA 90031</v>
      </c>
      <c r="AB4219" s="15"/>
    </row>
    <row r="4220" spans="1:28" x14ac:dyDescent="0.3">
      <c r="A4220" s="14">
        <v>1</v>
      </c>
      <c r="B4220" s="14">
        <v>0</v>
      </c>
      <c r="C4220" s="15" t="s">
        <v>15174</v>
      </c>
      <c r="D4220" s="15" t="s">
        <v>15175</v>
      </c>
      <c r="E4220" s="15">
        <v>45445</v>
      </c>
      <c r="F4220" s="15" t="s">
        <v>15176</v>
      </c>
      <c r="G4220" s="15">
        <v>45418</v>
      </c>
      <c r="H4220" s="15">
        <v>45602</v>
      </c>
      <c r="I4220" s="15" t="s">
        <v>15177</v>
      </c>
      <c r="J4220" s="15" t="s">
        <v>15178</v>
      </c>
      <c r="K4220" s="15" t="s">
        <v>45354</v>
      </c>
      <c r="L4220" s="15" t="s">
        <v>441</v>
      </c>
      <c r="M4220" s="15" t="s">
        <v>3284</v>
      </c>
      <c r="N4220" s="14">
        <v>2015</v>
      </c>
      <c r="O4220" s="15" t="s">
        <v>15179</v>
      </c>
      <c r="P4220" s="15" t="s">
        <v>106</v>
      </c>
      <c r="Q4220" s="15" t="s">
        <v>47073</v>
      </c>
      <c r="R4220" s="15" t="s">
        <v>82</v>
      </c>
      <c r="S4220" s="15" t="s">
        <v>15180</v>
      </c>
      <c r="T4220" s="15" t="s">
        <v>1782</v>
      </c>
      <c r="U4220" s="15" t="s">
        <v>53</v>
      </c>
      <c r="V4220" s="15" t="s">
        <v>45807</v>
      </c>
      <c r="W4220" s="15" t="s">
        <v>54</v>
      </c>
      <c r="X4220" s="15" t="str">
        <f>_xlfn.XLOOKUP(_LOOKUP[[#This Row],[AdjusterMemberName]],_Adjuster[Adjuster Name],_Adjuster[Email],,0)</f>
        <v>JRubalcava@knightcompany.com</v>
      </c>
      <c r="Y4220" s="15" t="str">
        <f>_xlfn.XLOOKUP(_LOOKUP[[#This Row],[AdjusterMemberName]],_Adjuster[Adjuster Name],_Adjuster[Phone Number],,0)</f>
        <v>424-559-5420</v>
      </c>
      <c r="Z4220" s="15" t="s">
        <v>15181</v>
      </c>
      <c r="AA42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1210 N Pearl Ave, Compton  CA 90221</v>
      </c>
      <c r="AB4220" s="15"/>
    </row>
    <row r="4221" spans="1:28" x14ac:dyDescent="0.3">
      <c r="A4221" s="14">
        <v>1</v>
      </c>
      <c r="B4221" s="14">
        <v>1</v>
      </c>
      <c r="C4221" s="15" t="s">
        <v>15216</v>
      </c>
      <c r="D4221" s="15" t="s">
        <v>15216</v>
      </c>
      <c r="E4221" s="15">
        <v>45445</v>
      </c>
      <c r="F4221" s="15" t="s">
        <v>15217</v>
      </c>
      <c r="G4221" s="15">
        <v>45434</v>
      </c>
      <c r="H4221" s="15">
        <v>45618</v>
      </c>
      <c r="I4221" s="15" t="s">
        <v>15218</v>
      </c>
      <c r="J4221" s="15" t="s">
        <v>15219</v>
      </c>
      <c r="K4221" s="15" t="s">
        <v>45635</v>
      </c>
      <c r="L4221" s="15" t="s">
        <v>103</v>
      </c>
      <c r="M4221" s="15" t="s">
        <v>304</v>
      </c>
      <c r="N4221" s="14">
        <v>2015</v>
      </c>
      <c r="O4221" s="15" t="s">
        <v>15220</v>
      </c>
      <c r="P4221" s="15" t="s">
        <v>106</v>
      </c>
      <c r="Q4221" s="15" t="s">
        <v>47019</v>
      </c>
      <c r="R4221" s="15" t="s">
        <v>15221</v>
      </c>
      <c r="S4221" s="15" t="s">
        <v>15222</v>
      </c>
      <c r="T4221" s="15" t="s">
        <v>1091</v>
      </c>
      <c r="U4221" s="15" t="s">
        <v>53</v>
      </c>
      <c r="V4221" s="15" t="s">
        <v>45457</v>
      </c>
      <c r="W4221" s="15" t="s">
        <v>367</v>
      </c>
      <c r="X4221" s="15" t="str">
        <f>_xlfn.XLOOKUP(_LOOKUP[[#This Row],[AdjusterMemberName]],_Adjuster[Adjuster Name],_Adjuster[Email],,0)</f>
        <v>dHernandez4@knightcompany.com</v>
      </c>
      <c r="Y4221" s="15" t="str">
        <f>_xlfn.XLOOKUP(_LOOKUP[[#This Row],[AdjusterMemberName]],_Adjuster[Adjuster Name],_Adjuster[Phone Number],,0)</f>
        <v>323-315-7819</v>
      </c>
      <c r="Z4221" s="15" t="s">
        <v>15223</v>
      </c>
      <c r="AA42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2163 Knox Ave, Pittsburg  CA 94565</v>
      </c>
      <c r="AB4221" s="15"/>
    </row>
    <row r="4222" spans="1:28" x14ac:dyDescent="0.3">
      <c r="A4222" s="14">
        <v>1</v>
      </c>
      <c r="B4222" s="14">
        <v>1</v>
      </c>
      <c r="C4222" s="15" t="s">
        <v>15259</v>
      </c>
      <c r="D4222" s="15" t="s">
        <v>15259</v>
      </c>
      <c r="E4222" s="15">
        <v>45445</v>
      </c>
      <c r="F4222" s="15" t="s">
        <v>15260</v>
      </c>
      <c r="G4222" s="15">
        <v>45212</v>
      </c>
      <c r="H4222" s="15">
        <v>45395</v>
      </c>
      <c r="I4222" s="15" t="s">
        <v>15261</v>
      </c>
      <c r="J4222" s="15" t="s">
        <v>15262</v>
      </c>
      <c r="K4222" s="15" t="s">
        <v>45356</v>
      </c>
      <c r="L4222" s="15" t="s">
        <v>2199</v>
      </c>
      <c r="M4222" s="15" t="s">
        <v>10815</v>
      </c>
      <c r="N4222" s="14">
        <v>2016</v>
      </c>
      <c r="O4222" s="15" t="s">
        <v>15263</v>
      </c>
      <c r="P4222" s="15" t="s">
        <v>106</v>
      </c>
      <c r="Q4222" s="15" t="s">
        <v>119</v>
      </c>
      <c r="R4222" s="15" t="s">
        <v>15264</v>
      </c>
      <c r="S4222" s="15" t="s">
        <v>15265</v>
      </c>
      <c r="T4222" s="15" t="s">
        <v>446</v>
      </c>
      <c r="U4222" s="15" t="s">
        <v>53</v>
      </c>
      <c r="V4222" s="15" t="s">
        <v>46323</v>
      </c>
      <c r="W4222" s="15" t="s">
        <v>367</v>
      </c>
      <c r="X4222" s="15" t="str">
        <f>_xlfn.XLOOKUP(_LOOKUP[[#This Row],[AdjusterMemberName]],_Adjuster[Adjuster Name],_Adjuster[Email],,0)</f>
        <v>dHernandez4@knightcompany.com</v>
      </c>
      <c r="Y4222" s="15" t="str">
        <f>_xlfn.XLOOKUP(_LOOKUP[[#This Row],[AdjusterMemberName]],_Adjuster[Adjuster Name],_Adjuster[Phone Number],,0)</f>
        <v>323-315-7819</v>
      </c>
      <c r="Z4222" s="15" t="s">
        <v>15266</v>
      </c>
      <c r="AA42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821 Shell Blvd Apt 204, Foster City  CA 94404</v>
      </c>
      <c r="AB4222" s="15"/>
    </row>
    <row r="4223" spans="1:28" x14ac:dyDescent="0.3">
      <c r="A4223" s="14">
        <v>1</v>
      </c>
      <c r="B4223" s="14">
        <v>1</v>
      </c>
      <c r="C4223" s="15" t="s">
        <v>15267</v>
      </c>
      <c r="D4223" s="15" t="s">
        <v>15267</v>
      </c>
      <c r="E4223" s="15">
        <v>45445</v>
      </c>
      <c r="F4223" s="15" t="s">
        <v>15268</v>
      </c>
      <c r="G4223" s="15">
        <v>45369</v>
      </c>
      <c r="H4223" s="15">
        <v>45553</v>
      </c>
      <c r="I4223" s="15" t="s">
        <v>15269</v>
      </c>
      <c r="J4223" s="15" t="s">
        <v>15270</v>
      </c>
      <c r="K4223" s="15" t="s">
        <v>45496</v>
      </c>
      <c r="L4223" s="15" t="s">
        <v>25</v>
      </c>
      <c r="M4223" s="15" t="s">
        <v>1896</v>
      </c>
      <c r="N4223" s="14">
        <v>2020</v>
      </c>
      <c r="O4223" s="15" t="s">
        <v>15271</v>
      </c>
      <c r="P4223" s="15" t="s">
        <v>106</v>
      </c>
      <c r="Q4223" s="15" t="s">
        <v>47019</v>
      </c>
      <c r="R4223" s="15" t="s">
        <v>15272</v>
      </c>
      <c r="S4223" s="15" t="s">
        <v>15273</v>
      </c>
      <c r="T4223" s="15" t="s">
        <v>3010</v>
      </c>
      <c r="U4223" s="15" t="s">
        <v>53</v>
      </c>
      <c r="V4223" s="15" t="s">
        <v>45393</v>
      </c>
      <c r="W4223" s="15" t="s">
        <v>264</v>
      </c>
      <c r="X4223" s="15" t="str">
        <f>_xlfn.XLOOKUP(_LOOKUP[[#This Row],[AdjusterMemberName]],_Adjuster[Adjuster Name],_Adjuster[Email],,0)</f>
        <v>sBonnevie@knightcompany.com</v>
      </c>
      <c r="Y4223" s="15" t="str">
        <f>_xlfn.XLOOKUP(_LOOKUP[[#This Row],[AdjusterMemberName]],_Adjuster[Adjuster Name],_Adjuster[Phone Number],,0)</f>
        <v>323-692-4064</v>
      </c>
      <c r="Z4223" s="15" t="s">
        <v>15274</v>
      </c>
      <c r="AA42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21715 Lanark S Apt 203, Canoga Park  CA 91304</v>
      </c>
      <c r="AB4223" s="15"/>
    </row>
    <row r="4224" spans="1:28" x14ac:dyDescent="0.3">
      <c r="A4224" s="14">
        <v>1</v>
      </c>
      <c r="B4224" s="14">
        <v>1</v>
      </c>
      <c r="C4224" s="15" t="s">
        <v>15267</v>
      </c>
      <c r="D4224" s="15" t="s">
        <v>15267</v>
      </c>
      <c r="E4224" s="15">
        <v>45445</v>
      </c>
      <c r="F4224" s="15" t="s">
        <v>15268</v>
      </c>
      <c r="G4224" s="15">
        <v>45369</v>
      </c>
      <c r="H4224" s="15">
        <v>45553</v>
      </c>
      <c r="I4224" s="15" t="s">
        <v>15269</v>
      </c>
      <c r="J4224" s="15" t="s">
        <v>15270</v>
      </c>
      <c r="K4224" s="15" t="s">
        <v>45496</v>
      </c>
      <c r="L4224" s="15" t="s">
        <v>25</v>
      </c>
      <c r="M4224" s="15" t="s">
        <v>1905</v>
      </c>
      <c r="N4224" s="14">
        <v>2019</v>
      </c>
      <c r="O4224" s="15" t="s">
        <v>15275</v>
      </c>
      <c r="P4224" s="15" t="s">
        <v>106</v>
      </c>
      <c r="Q4224" s="15" t="s">
        <v>47019</v>
      </c>
      <c r="R4224" s="15" t="s">
        <v>15272</v>
      </c>
      <c r="S4224" s="15" t="s">
        <v>15273</v>
      </c>
      <c r="T4224" s="15" t="s">
        <v>3010</v>
      </c>
      <c r="U4224" s="15" t="s">
        <v>53</v>
      </c>
      <c r="V4224" s="15" t="s">
        <v>45393</v>
      </c>
      <c r="W4224" s="15" t="s">
        <v>264</v>
      </c>
      <c r="X4224" s="15" t="str">
        <f>_xlfn.XLOOKUP(_LOOKUP[[#This Row],[AdjusterMemberName]],_Adjuster[Adjuster Name],_Adjuster[Email],,0)</f>
        <v>sBonnevie@knightcompany.com</v>
      </c>
      <c r="Y4224" s="15" t="str">
        <f>_xlfn.XLOOKUP(_LOOKUP[[#This Row],[AdjusterMemberName]],_Adjuster[Adjuster Name],_Adjuster[Phone Number],,0)</f>
        <v>323-692-4064</v>
      </c>
      <c r="Z4224" s="15" t="s">
        <v>15274</v>
      </c>
      <c r="AA42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21715 Lanark S Apt 203, Canoga Park  CA 91304</v>
      </c>
      <c r="AB4224" s="15"/>
    </row>
    <row r="4225" spans="1:28" x14ac:dyDescent="0.3">
      <c r="A4225" s="14">
        <v>1</v>
      </c>
      <c r="B4225" s="14">
        <v>1</v>
      </c>
      <c r="C4225" s="15" t="s">
        <v>12240</v>
      </c>
      <c r="D4225" s="15" t="s">
        <v>15329</v>
      </c>
      <c r="E4225" s="15">
        <v>45445</v>
      </c>
      <c r="F4225" s="15" t="s">
        <v>12242</v>
      </c>
      <c r="G4225" s="15">
        <v>45267</v>
      </c>
      <c r="H4225" s="15">
        <v>45450</v>
      </c>
      <c r="I4225" s="15" t="s">
        <v>15330</v>
      </c>
      <c r="J4225" s="15" t="s">
        <v>15331</v>
      </c>
      <c r="K4225" s="15" t="s">
        <v>45509</v>
      </c>
      <c r="L4225" s="15" t="s">
        <v>103</v>
      </c>
      <c r="M4225" s="15" t="s">
        <v>1336</v>
      </c>
      <c r="N4225" s="14">
        <v>2010</v>
      </c>
      <c r="O4225" s="15" t="s">
        <v>15332</v>
      </c>
      <c r="P4225" s="15" t="s">
        <v>106</v>
      </c>
      <c r="Q4225" s="15" t="s">
        <v>47117</v>
      </c>
      <c r="R4225" s="15" t="s">
        <v>12246</v>
      </c>
      <c r="S4225" s="15" t="s">
        <v>12247</v>
      </c>
      <c r="T4225" s="15" t="s">
        <v>1067</v>
      </c>
      <c r="U4225" s="15" t="s">
        <v>53</v>
      </c>
      <c r="V4225" s="15" t="s">
        <v>46589</v>
      </c>
      <c r="W4225" s="15" t="s">
        <v>3307</v>
      </c>
      <c r="X4225" s="15" t="e">
        <f>_xlfn.XLOOKUP(_LOOKUP[[#This Row],[AdjusterMemberName]],_Adjuster[Adjuster Name],_Adjuster[Email],,0)</f>
        <v>#N/A</v>
      </c>
      <c r="Y4225" s="15" t="e">
        <f>_xlfn.XLOOKUP(_LOOKUP[[#This Row],[AdjusterMemberName]],_Adjuster[Adjuster Name],_Adjuster[Phone Number],,0)</f>
        <v>#N/A</v>
      </c>
      <c r="Z4225" s="15" t="s">
        <v>12248</v>
      </c>
      <c r="AA42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1472 48Th Ave Apt 5, San Francisco  CA 94122</v>
      </c>
      <c r="AB4225" s="15"/>
    </row>
    <row r="4226" spans="1:28" x14ac:dyDescent="0.3">
      <c r="A4226" s="14">
        <v>1</v>
      </c>
      <c r="B4226" s="14">
        <v>1</v>
      </c>
      <c r="C4226" s="15" t="s">
        <v>15342</v>
      </c>
      <c r="D4226" s="15" t="s">
        <v>15342</v>
      </c>
      <c r="E4226" s="15">
        <v>45445</v>
      </c>
      <c r="F4226" s="15" t="s">
        <v>15343</v>
      </c>
      <c r="G4226" s="15">
        <v>45407</v>
      </c>
      <c r="H4226" s="15">
        <v>45590</v>
      </c>
      <c r="I4226" s="15" t="s">
        <v>15344</v>
      </c>
      <c r="J4226" s="15" t="s">
        <v>15345</v>
      </c>
      <c r="K4226" s="15" t="s">
        <v>45590</v>
      </c>
      <c r="L4226" s="15" t="s">
        <v>139</v>
      </c>
      <c r="M4226" s="15" t="s">
        <v>249</v>
      </c>
      <c r="N4226" s="14">
        <v>2017</v>
      </c>
      <c r="O4226" s="15" t="s">
        <v>15346</v>
      </c>
      <c r="P4226" s="15" t="s">
        <v>106</v>
      </c>
      <c r="Q4226" s="15" t="s">
        <v>47019</v>
      </c>
      <c r="R4226" s="15" t="s">
        <v>15347</v>
      </c>
      <c r="S4226" s="15" t="s">
        <v>15348</v>
      </c>
      <c r="T4226" s="15" t="s">
        <v>96</v>
      </c>
      <c r="U4226" s="15" t="s">
        <v>53</v>
      </c>
      <c r="V4226" s="15" t="s">
        <v>45731</v>
      </c>
      <c r="W4226" s="15" t="s">
        <v>3114</v>
      </c>
      <c r="X4226" s="15" t="str">
        <f>_xlfn.XLOOKUP(_LOOKUP[[#This Row],[AdjusterMemberName]],_Adjuster[Adjuster Name],_Adjuster[Email],,0)</f>
        <v>eExmundo@knightcompany.com</v>
      </c>
      <c r="Y4226" s="15" t="str">
        <f>_xlfn.XLOOKUP(_LOOKUP[[#This Row],[AdjusterMemberName]],_Adjuster[Adjuster Name],_Adjuster[Phone Number],,0)</f>
        <v>424-559-5400</v>
      </c>
      <c r="Z4226" s="15" t="s">
        <v>15349</v>
      </c>
      <c r="AA42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25840 Basil Ct, Moreno Valley  CA 92553</v>
      </c>
      <c r="AB4226" s="15">
        <v>45445</v>
      </c>
    </row>
    <row r="4227" spans="1:28" x14ac:dyDescent="0.3">
      <c r="A4227" s="14">
        <v>1</v>
      </c>
      <c r="B4227" s="14">
        <v>1</v>
      </c>
      <c r="C4227" s="15" t="s">
        <v>15372</v>
      </c>
      <c r="D4227" s="15" t="s">
        <v>15372</v>
      </c>
      <c r="E4227" s="15">
        <v>45445</v>
      </c>
      <c r="F4227" s="15" t="s">
        <v>15373</v>
      </c>
      <c r="G4227" s="15">
        <v>45409</v>
      </c>
      <c r="H4227" s="15">
        <v>45592</v>
      </c>
      <c r="I4227" s="15" t="s">
        <v>15374</v>
      </c>
      <c r="J4227" s="15" t="s">
        <v>15375</v>
      </c>
      <c r="K4227" s="15" t="s">
        <v>45506</v>
      </c>
      <c r="L4227" s="15" t="s">
        <v>139</v>
      </c>
      <c r="M4227" s="15" t="s">
        <v>470</v>
      </c>
      <c r="N4227" s="14">
        <v>2018</v>
      </c>
      <c r="O4227" s="15" t="s">
        <v>15376</v>
      </c>
      <c r="P4227" s="15" t="s">
        <v>106</v>
      </c>
      <c r="Q4227" s="15" t="s">
        <v>47006</v>
      </c>
      <c r="R4227" s="15" t="s">
        <v>15377</v>
      </c>
      <c r="S4227" s="15" t="s">
        <v>15378</v>
      </c>
      <c r="T4227" s="15" t="s">
        <v>15379</v>
      </c>
      <c r="U4227" s="15" t="s">
        <v>53</v>
      </c>
      <c r="V4227" s="15" t="s">
        <v>45608</v>
      </c>
      <c r="W4227" s="15" t="s">
        <v>1889</v>
      </c>
      <c r="X4227" s="15" t="e">
        <f>_xlfn.XLOOKUP(_LOOKUP[[#This Row],[AdjusterMemberName]],_Adjuster[Adjuster Name],_Adjuster[Email],,0)</f>
        <v>#N/A</v>
      </c>
      <c r="Y4227" s="15" t="e">
        <f>_xlfn.XLOOKUP(_LOOKUP[[#This Row],[AdjusterMemberName]],_Adjuster[Adjuster Name],_Adjuster[Phone Number],,0)</f>
        <v>#N/A</v>
      </c>
      <c r="Z4227" s="15" t="s">
        <v>15380</v>
      </c>
      <c r="AA42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720 Ventura St, Altadena  CA 91001</v>
      </c>
      <c r="AB4227" s="15"/>
    </row>
    <row r="4228" spans="1:28" x14ac:dyDescent="0.3">
      <c r="A4228" s="14">
        <v>1</v>
      </c>
      <c r="B4228" s="14">
        <v>0</v>
      </c>
      <c r="C4228" s="15" t="s">
        <v>12804</v>
      </c>
      <c r="D4228" s="15" t="s">
        <v>15408</v>
      </c>
      <c r="E4228" s="15">
        <v>45445</v>
      </c>
      <c r="F4228" s="15" t="s">
        <v>15409</v>
      </c>
      <c r="G4228" s="15">
        <v>45429</v>
      </c>
      <c r="H4228" s="15">
        <v>45613</v>
      </c>
      <c r="I4228" s="15" t="s">
        <v>15410</v>
      </c>
      <c r="J4228" s="15" t="s">
        <v>15411</v>
      </c>
      <c r="K4228" s="15" t="s">
        <v>45818</v>
      </c>
      <c r="L4228" s="15" t="s">
        <v>25</v>
      </c>
      <c r="M4228" s="15" t="s">
        <v>480</v>
      </c>
      <c r="N4228" s="14">
        <v>2014</v>
      </c>
      <c r="O4228" s="15" t="s">
        <v>8593</v>
      </c>
      <c r="P4228" s="15" t="s">
        <v>106</v>
      </c>
      <c r="Q4228" s="15" t="s">
        <v>47117</v>
      </c>
      <c r="R4228" s="15" t="s">
        <v>15412</v>
      </c>
      <c r="S4228" s="15" t="s">
        <v>15413</v>
      </c>
      <c r="T4228" s="15" t="s">
        <v>2543</v>
      </c>
      <c r="U4228" s="15" t="s">
        <v>53</v>
      </c>
      <c r="V4228" s="15" t="s">
        <v>45387</v>
      </c>
      <c r="W4228" s="15" t="s">
        <v>1889</v>
      </c>
      <c r="X4228" s="15" t="e">
        <f>_xlfn.XLOOKUP(_LOOKUP[[#This Row],[AdjusterMemberName]],_Adjuster[Adjuster Name],_Adjuster[Email],,0)</f>
        <v>#N/A</v>
      </c>
      <c r="Y4228" s="15" t="e">
        <f>_xlfn.XLOOKUP(_LOOKUP[[#This Row],[AdjusterMemberName]],_Adjuster[Adjuster Name],_Adjuster[Phone Number],,0)</f>
        <v>#N/A</v>
      </c>
      <c r="Z4228" s="15" t="s">
        <v>15414</v>
      </c>
      <c r="AA42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251 San Fernando Way Apt B, Daly City  CA 94015</v>
      </c>
      <c r="AB4228" s="15"/>
    </row>
    <row r="4229" spans="1:28" x14ac:dyDescent="0.3">
      <c r="A4229" s="14">
        <v>1</v>
      </c>
      <c r="B4229" s="14">
        <v>1</v>
      </c>
      <c r="C4229" s="15" t="s">
        <v>15528</v>
      </c>
      <c r="D4229" s="15" t="s">
        <v>15529</v>
      </c>
      <c r="E4229" s="15">
        <v>45445</v>
      </c>
      <c r="F4229" s="15" t="s">
        <v>15530</v>
      </c>
      <c r="G4229" s="15">
        <v>45407</v>
      </c>
      <c r="H4229" s="15">
        <v>45590</v>
      </c>
      <c r="I4229" s="15" t="s">
        <v>15531</v>
      </c>
      <c r="J4229" s="15" t="s">
        <v>15532</v>
      </c>
      <c r="K4229" s="15" t="s">
        <v>46054</v>
      </c>
      <c r="L4229" s="15" t="s">
        <v>441</v>
      </c>
      <c r="M4229" s="15" t="s">
        <v>1126</v>
      </c>
      <c r="N4229" s="14">
        <v>2021</v>
      </c>
      <c r="O4229" s="15" t="s">
        <v>15533</v>
      </c>
      <c r="P4229" s="15" t="s">
        <v>106</v>
      </c>
      <c r="Q4229" s="15" t="s">
        <v>47078</v>
      </c>
      <c r="R4229" s="15" t="s">
        <v>15534</v>
      </c>
      <c r="S4229" s="15" t="s">
        <v>15535</v>
      </c>
      <c r="T4229" s="15" t="s">
        <v>164</v>
      </c>
      <c r="U4229" s="15" t="s">
        <v>53</v>
      </c>
      <c r="V4229" s="15" t="s">
        <v>46295</v>
      </c>
      <c r="W4229" s="15" t="s">
        <v>264</v>
      </c>
      <c r="X4229" s="15" t="str">
        <f>_xlfn.XLOOKUP(_LOOKUP[[#This Row],[AdjusterMemberName]],_Adjuster[Adjuster Name],_Adjuster[Email],,0)</f>
        <v>sBonnevie@knightcompany.com</v>
      </c>
      <c r="Y4229" s="15" t="str">
        <f>_xlfn.XLOOKUP(_LOOKUP[[#This Row],[AdjusterMemberName]],_Adjuster[Adjuster Name],_Adjuster[Phone Number],,0)</f>
        <v>323-692-4064</v>
      </c>
      <c r="Z4229" s="15" t="s">
        <v>15536</v>
      </c>
      <c r="AA42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4747 N Woodrow Ave Unit 130, Fresno  CA 93726</v>
      </c>
      <c r="AB4229" s="15"/>
    </row>
    <row r="4230" spans="1:28" x14ac:dyDescent="0.3">
      <c r="A4230" s="14">
        <v>0</v>
      </c>
      <c r="B4230" s="14">
        <v>0</v>
      </c>
      <c r="C4230" s="15" t="s">
        <v>15174</v>
      </c>
      <c r="D4230" s="15" t="s">
        <v>4756</v>
      </c>
      <c r="E4230" s="15">
        <v>45445</v>
      </c>
      <c r="F4230" s="15" t="s">
        <v>15176</v>
      </c>
      <c r="G4230" s="15">
        <v>45418</v>
      </c>
      <c r="H4230" s="15">
        <v>45602</v>
      </c>
      <c r="I4230" s="15" t="s">
        <v>15615</v>
      </c>
      <c r="J4230" s="15" t="s">
        <v>15616</v>
      </c>
      <c r="K4230" s="15" t="s">
        <v>46652</v>
      </c>
      <c r="L4230" s="15" t="s">
        <v>393</v>
      </c>
      <c r="M4230" s="15" t="s">
        <v>15617</v>
      </c>
      <c r="N4230" s="14">
        <v>2015</v>
      </c>
      <c r="O4230" s="15" t="s">
        <v>15618</v>
      </c>
      <c r="P4230" s="15" t="s">
        <v>106</v>
      </c>
      <c r="Q4230" s="15" t="s">
        <v>119</v>
      </c>
      <c r="R4230" s="15" t="s">
        <v>82</v>
      </c>
      <c r="S4230" s="15" t="s">
        <v>15180</v>
      </c>
      <c r="T4230" s="15" t="s">
        <v>1782</v>
      </c>
      <c r="U4230" s="15" t="s">
        <v>53</v>
      </c>
      <c r="V4230" s="15" t="s">
        <v>45807</v>
      </c>
      <c r="W4230" s="15" t="s">
        <v>367</v>
      </c>
      <c r="X4230" s="15" t="str">
        <f>_xlfn.XLOOKUP(_LOOKUP[[#This Row],[AdjusterMemberName]],_Adjuster[Adjuster Name],_Adjuster[Email],,0)</f>
        <v>dHernandez4@knightcompany.com</v>
      </c>
      <c r="Y4230" s="15" t="str">
        <f>_xlfn.XLOOKUP(_LOOKUP[[#This Row],[AdjusterMemberName]],_Adjuster[Adjuster Name],_Adjuster[Phone Number],,0)</f>
        <v>323-315-7819</v>
      </c>
      <c r="Z4230" s="15" t="s">
        <v>15181</v>
      </c>
      <c r="AA42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1210 N Pearl Ave, Compton  CA 90221</v>
      </c>
      <c r="AB4230" s="15"/>
    </row>
    <row r="4231" spans="1:28" x14ac:dyDescent="0.3">
      <c r="A4231" s="14">
        <v>1</v>
      </c>
      <c r="B4231" s="14">
        <v>1</v>
      </c>
      <c r="C4231" s="15" t="s">
        <v>15847</v>
      </c>
      <c r="D4231" s="15" t="s">
        <v>15847</v>
      </c>
      <c r="E4231" s="15">
        <v>45445</v>
      </c>
      <c r="F4231" s="15" t="s">
        <v>15848</v>
      </c>
      <c r="G4231" s="15">
        <v>45394</v>
      </c>
      <c r="H4231" s="15">
        <v>45577</v>
      </c>
      <c r="I4231" s="15" t="s">
        <v>15849</v>
      </c>
      <c r="J4231" s="15" t="s">
        <v>15850</v>
      </c>
      <c r="K4231" s="15" t="s">
        <v>45343</v>
      </c>
      <c r="L4231" s="15" t="s">
        <v>128</v>
      </c>
      <c r="M4231" s="15" t="s">
        <v>129</v>
      </c>
      <c r="N4231" s="14">
        <v>2020</v>
      </c>
      <c r="O4231" s="15" t="s">
        <v>15851</v>
      </c>
      <c r="P4231" s="15" t="s">
        <v>106</v>
      </c>
      <c r="Q4231" s="15" t="s">
        <v>47078</v>
      </c>
      <c r="R4231" s="15" t="s">
        <v>15852</v>
      </c>
      <c r="S4231" s="15" t="s">
        <v>15853</v>
      </c>
      <c r="T4231" s="15" t="s">
        <v>174</v>
      </c>
      <c r="U4231" s="15" t="s">
        <v>53</v>
      </c>
      <c r="V4231" s="15" t="s">
        <v>45474</v>
      </c>
      <c r="W4231" s="15" t="s">
        <v>3184</v>
      </c>
      <c r="X4231" s="15" t="str">
        <f>_xlfn.XLOOKUP(_LOOKUP[[#This Row],[AdjusterMemberName]],_Adjuster[Adjuster Name],_Adjuster[Email],,0)</f>
        <v>mQualls@knightcompany.com</v>
      </c>
      <c r="Y4231" s="15" t="str">
        <f>_xlfn.XLOOKUP(_LOOKUP[[#This Row],[AdjusterMemberName]],_Adjuster[Adjuster Name],_Adjuster[Phone Number],,0)</f>
        <v>424-559-5436</v>
      </c>
      <c r="Z4231" s="15" t="s">
        <v>15854</v>
      </c>
      <c r="AA42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4309 Denker Ave, Los Angeles  CA 90062</v>
      </c>
      <c r="AB4231" s="15">
        <v>45559</v>
      </c>
    </row>
    <row r="4232" spans="1:28" x14ac:dyDescent="0.3">
      <c r="A4232" s="14">
        <v>1</v>
      </c>
      <c r="B4232" s="14">
        <v>1</v>
      </c>
      <c r="C4232" s="15" t="s">
        <v>16638</v>
      </c>
      <c r="D4232" s="15" t="s">
        <v>16639</v>
      </c>
      <c r="E4232" s="15">
        <v>45445</v>
      </c>
      <c r="F4232" s="15" t="s">
        <v>16640</v>
      </c>
      <c r="G4232" s="15">
        <v>45353</v>
      </c>
      <c r="H4232" s="15">
        <v>45537</v>
      </c>
      <c r="I4232" s="15" t="s">
        <v>16641</v>
      </c>
      <c r="J4232" s="15" t="s">
        <v>16642</v>
      </c>
      <c r="K4232" s="15" t="s">
        <v>45379</v>
      </c>
      <c r="L4232" s="15" t="s">
        <v>91</v>
      </c>
      <c r="M4232" s="15" t="s">
        <v>92</v>
      </c>
      <c r="N4232" s="14">
        <v>2022</v>
      </c>
      <c r="O4232" s="15" t="s">
        <v>16643</v>
      </c>
      <c r="P4232" s="15" t="s">
        <v>106</v>
      </c>
      <c r="Q4232" s="15" t="s">
        <v>47065</v>
      </c>
      <c r="R4232" s="15" t="s">
        <v>16644</v>
      </c>
      <c r="S4232" s="15" t="s">
        <v>16645</v>
      </c>
      <c r="T4232" s="15" t="s">
        <v>3531</v>
      </c>
      <c r="U4232" s="15" t="s">
        <v>53</v>
      </c>
      <c r="V4232" s="15" t="s">
        <v>46055</v>
      </c>
      <c r="W4232" s="15" t="s">
        <v>367</v>
      </c>
      <c r="X4232" s="15" t="str">
        <f>_xlfn.XLOOKUP(_LOOKUP[[#This Row],[AdjusterMemberName]],_Adjuster[Adjuster Name],_Adjuster[Email],,0)</f>
        <v>dHernandez4@knightcompany.com</v>
      </c>
      <c r="Y4232" s="15" t="str">
        <f>_xlfn.XLOOKUP(_LOOKUP[[#This Row],[AdjusterMemberName]],_Adjuster[Adjuster Name],_Adjuster[Phone Number],,0)</f>
        <v>323-315-7819</v>
      </c>
      <c r="Z4232" s="15" t="s">
        <v>16646</v>
      </c>
      <c r="AA42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413 W 223Rd St, Carson  CA 90745</v>
      </c>
      <c r="AB4232" s="15"/>
    </row>
    <row r="4233" spans="1:28" x14ac:dyDescent="0.3">
      <c r="A4233" s="14">
        <v>1</v>
      </c>
      <c r="B4233" s="14">
        <v>1</v>
      </c>
      <c r="C4233" s="15" t="s">
        <v>15182</v>
      </c>
      <c r="D4233" s="15" t="s">
        <v>15182</v>
      </c>
      <c r="E4233" s="15">
        <v>45444</v>
      </c>
      <c r="F4233" s="15" t="s">
        <v>15183</v>
      </c>
      <c r="G4233" s="15">
        <v>45320</v>
      </c>
      <c r="H4233" s="15">
        <v>45502</v>
      </c>
      <c r="I4233" s="15" t="s">
        <v>15184</v>
      </c>
      <c r="J4233" s="15" t="s">
        <v>15185</v>
      </c>
      <c r="K4233" s="15" t="s">
        <v>45329</v>
      </c>
      <c r="L4233" s="15" t="s">
        <v>91</v>
      </c>
      <c r="M4233" s="15" t="s">
        <v>92</v>
      </c>
      <c r="N4233" s="14">
        <v>2017</v>
      </c>
      <c r="O4233" s="15" t="s">
        <v>15186</v>
      </c>
      <c r="P4233" s="15" t="s">
        <v>106</v>
      </c>
      <c r="Q4233" s="15" t="s">
        <v>47061</v>
      </c>
      <c r="R4233" s="15" t="s">
        <v>15187</v>
      </c>
      <c r="S4233" s="15" t="s">
        <v>15188</v>
      </c>
      <c r="T4233" s="15" t="s">
        <v>253</v>
      </c>
      <c r="U4233" s="15" t="s">
        <v>53</v>
      </c>
      <c r="V4233" s="15" t="s">
        <v>45359</v>
      </c>
      <c r="W4233" s="15" t="s">
        <v>850</v>
      </c>
      <c r="X4233" s="15" t="e">
        <f>_xlfn.XLOOKUP(_LOOKUP[[#This Row],[AdjusterMemberName]],_Adjuster[Adjuster Name],_Adjuster[Email],,0)</f>
        <v>#N/A</v>
      </c>
      <c r="Y4233" s="15" t="e">
        <f>_xlfn.XLOOKUP(_LOOKUP[[#This Row],[AdjusterMemberName]],_Adjuster[Adjuster Name],_Adjuster[Phone Number],,0)</f>
        <v>#N/A</v>
      </c>
      <c r="Z4233" s="15" t="s">
        <v>15189</v>
      </c>
      <c r="AA42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1010 Larch St Apt 4, Inglewood  CA 90301</v>
      </c>
      <c r="AB4233" s="15"/>
    </row>
    <row r="4234" spans="1:28" x14ac:dyDescent="0.3">
      <c r="A4234" s="14">
        <v>1</v>
      </c>
      <c r="B4234" s="14">
        <v>1</v>
      </c>
      <c r="C4234" s="15" t="s">
        <v>15190</v>
      </c>
      <c r="D4234" s="15" t="s">
        <v>15190</v>
      </c>
      <c r="E4234" s="15">
        <v>45444</v>
      </c>
      <c r="F4234" s="15" t="s">
        <v>15191</v>
      </c>
      <c r="G4234" s="15">
        <v>45279</v>
      </c>
      <c r="H4234" s="15">
        <v>45462</v>
      </c>
      <c r="I4234" s="15" t="s">
        <v>15192</v>
      </c>
      <c r="J4234" s="15" t="s">
        <v>15193</v>
      </c>
      <c r="K4234" s="15" t="s">
        <v>45339</v>
      </c>
      <c r="L4234" s="15" t="s">
        <v>128</v>
      </c>
      <c r="M4234" s="15" t="s">
        <v>129</v>
      </c>
      <c r="N4234" s="14">
        <v>2022</v>
      </c>
      <c r="O4234" s="15" t="s">
        <v>15194</v>
      </c>
      <c r="P4234" s="15" t="s">
        <v>106</v>
      </c>
      <c r="Q4234" s="15" t="s">
        <v>47102</v>
      </c>
      <c r="R4234" s="15" t="s">
        <v>15195</v>
      </c>
      <c r="S4234" s="15" t="s">
        <v>15196</v>
      </c>
      <c r="T4234" s="15" t="s">
        <v>592</v>
      </c>
      <c r="U4234" s="15" t="s">
        <v>53</v>
      </c>
      <c r="V4234" s="15" t="s">
        <v>45376</v>
      </c>
      <c r="W4234" s="15" t="s">
        <v>1357</v>
      </c>
      <c r="X4234" s="15" t="str">
        <f>_xlfn.XLOOKUP(_LOOKUP[[#This Row],[AdjusterMemberName]],_Adjuster[Adjuster Name],_Adjuster[Email],,0)</f>
        <v>jRivera1@knightcompany.com</v>
      </c>
      <c r="Y4234" s="15" t="str">
        <f>_xlfn.XLOOKUP(_LOOKUP[[#This Row],[AdjusterMemberName]],_Adjuster[Adjuster Name],_Adjuster[Phone Number],,0)</f>
        <v>424-559-5239</v>
      </c>
      <c r="Z4234" s="15" t="s">
        <v>15197</v>
      </c>
      <c r="AA42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14848 Sequoia St Apt 5, Hesperia  CA 92345</v>
      </c>
      <c r="AB4234" s="15"/>
    </row>
    <row r="4235" spans="1:28" x14ac:dyDescent="0.3">
      <c r="A4235" s="14">
        <v>1</v>
      </c>
      <c r="B4235" s="14">
        <v>1</v>
      </c>
      <c r="C4235" s="15" t="s">
        <v>15206</v>
      </c>
      <c r="D4235" s="15" t="s">
        <v>15207</v>
      </c>
      <c r="E4235" s="15">
        <v>45444</v>
      </c>
      <c r="F4235" s="15" t="s">
        <v>15208</v>
      </c>
      <c r="G4235" s="15">
        <v>45380</v>
      </c>
      <c r="H4235" s="15">
        <v>45564</v>
      </c>
      <c r="I4235" s="15" t="s">
        <v>15209</v>
      </c>
      <c r="J4235" s="15" t="s">
        <v>1655</v>
      </c>
      <c r="K4235" s="15" t="s">
        <v>45943</v>
      </c>
      <c r="L4235" s="15" t="s">
        <v>128</v>
      </c>
      <c r="M4235" s="15" t="s">
        <v>170</v>
      </c>
      <c r="N4235" s="14">
        <v>2006</v>
      </c>
      <c r="O4235" s="15" t="s">
        <v>15210</v>
      </c>
      <c r="P4235" s="15" t="s">
        <v>106</v>
      </c>
      <c r="Q4235" s="15" t="s">
        <v>47019</v>
      </c>
      <c r="R4235" s="15" t="s">
        <v>15211</v>
      </c>
      <c r="S4235" s="15" t="s">
        <v>15212</v>
      </c>
      <c r="T4235" s="15" t="s">
        <v>356</v>
      </c>
      <c r="U4235" s="15" t="s">
        <v>53</v>
      </c>
      <c r="V4235" s="15" t="s">
        <v>46260</v>
      </c>
      <c r="W4235" s="15" t="s">
        <v>3184</v>
      </c>
      <c r="X4235" s="15" t="str">
        <f>_xlfn.XLOOKUP(_LOOKUP[[#This Row],[AdjusterMemberName]],_Adjuster[Adjuster Name],_Adjuster[Email],,0)</f>
        <v>mQualls@knightcompany.com</v>
      </c>
      <c r="Y4235" s="15" t="str">
        <f>_xlfn.XLOOKUP(_LOOKUP[[#This Row],[AdjusterMemberName]],_Adjuster[Adjuster Name],_Adjuster[Phone Number],,0)</f>
        <v>424-559-5436</v>
      </c>
      <c r="Z4235" s="15" t="s">
        <v>15213</v>
      </c>
      <c r="AA42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819 E Hawthorne St, Ontario  CA 91764</v>
      </c>
      <c r="AB4235" s="15">
        <v>45485</v>
      </c>
    </row>
    <row r="4236" spans="1:28" x14ac:dyDescent="0.3">
      <c r="A4236" s="14">
        <v>1</v>
      </c>
      <c r="B4236" s="14">
        <v>1</v>
      </c>
      <c r="C4236" s="15" t="s">
        <v>15251</v>
      </c>
      <c r="D4236" s="15" t="s">
        <v>15251</v>
      </c>
      <c r="E4236" s="15">
        <v>45444</v>
      </c>
      <c r="F4236" s="15" t="s">
        <v>15252</v>
      </c>
      <c r="G4236" s="15">
        <v>45347</v>
      </c>
      <c r="H4236" s="15">
        <v>45529</v>
      </c>
      <c r="I4236" s="15" t="s">
        <v>15253</v>
      </c>
      <c r="J4236" s="15" t="s">
        <v>15254</v>
      </c>
      <c r="K4236" s="15" t="s">
        <v>45481</v>
      </c>
      <c r="L4236" s="15" t="s">
        <v>116</v>
      </c>
      <c r="M4236" s="15" t="s">
        <v>2421</v>
      </c>
      <c r="N4236" s="14">
        <v>2020</v>
      </c>
      <c r="O4236" s="15" t="s">
        <v>15255</v>
      </c>
      <c r="P4236" s="15" t="s">
        <v>106</v>
      </c>
      <c r="Q4236" s="15" t="s">
        <v>47006</v>
      </c>
      <c r="R4236" s="15" t="s">
        <v>15256</v>
      </c>
      <c r="S4236" s="15" t="s">
        <v>15257</v>
      </c>
      <c r="T4236" s="15" t="s">
        <v>174</v>
      </c>
      <c r="U4236" s="15" t="s">
        <v>53</v>
      </c>
      <c r="V4236" s="15" t="s">
        <v>46478</v>
      </c>
      <c r="W4236" s="15" t="s">
        <v>3307</v>
      </c>
      <c r="X4236" s="15" t="e">
        <f>_xlfn.XLOOKUP(_LOOKUP[[#This Row],[AdjusterMemberName]],_Adjuster[Adjuster Name],_Adjuster[Email],,0)</f>
        <v>#N/A</v>
      </c>
      <c r="Y4236" s="15" t="e">
        <f>_xlfn.XLOOKUP(_LOOKUP[[#This Row],[AdjusterMemberName]],_Adjuster[Adjuster Name],_Adjuster[Phone Number],,0)</f>
        <v>#N/A</v>
      </c>
      <c r="Z4236" s="15" t="s">
        <v>15258</v>
      </c>
      <c r="AA42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743 Santee St Apt 1004, Los Angeles  CA 90014</v>
      </c>
      <c r="AB4236" s="15"/>
    </row>
    <row r="4237" spans="1:28" x14ac:dyDescent="0.3">
      <c r="A4237" s="14">
        <v>1</v>
      </c>
      <c r="B4237" s="14">
        <v>1</v>
      </c>
      <c r="C4237" s="15" t="s">
        <v>15356</v>
      </c>
      <c r="D4237" s="15" t="s">
        <v>15356</v>
      </c>
      <c r="E4237" s="15">
        <v>45444</v>
      </c>
      <c r="F4237" s="15" t="s">
        <v>15357</v>
      </c>
      <c r="G4237" s="15">
        <v>45416</v>
      </c>
      <c r="H4237" s="15">
        <v>45600</v>
      </c>
      <c r="I4237" s="15" t="s">
        <v>15358</v>
      </c>
      <c r="J4237" s="15" t="s">
        <v>15359</v>
      </c>
      <c r="K4237" s="15" t="s">
        <v>45640</v>
      </c>
      <c r="L4237" s="15" t="s">
        <v>128</v>
      </c>
      <c r="M4237" s="15" t="s">
        <v>129</v>
      </c>
      <c r="N4237" s="14">
        <v>2024</v>
      </c>
      <c r="O4237" s="15" t="s">
        <v>15360</v>
      </c>
      <c r="P4237" s="15" t="s">
        <v>106</v>
      </c>
      <c r="Q4237" s="15" t="s">
        <v>47095</v>
      </c>
      <c r="R4237" s="15" t="s">
        <v>15361</v>
      </c>
      <c r="S4237" s="15" t="s">
        <v>15362</v>
      </c>
      <c r="T4237" s="15" t="s">
        <v>10858</v>
      </c>
      <c r="U4237" s="15" t="s">
        <v>53</v>
      </c>
      <c r="V4237" s="15" t="s">
        <v>45774</v>
      </c>
      <c r="W4237" s="15" t="s">
        <v>1357</v>
      </c>
      <c r="X4237" s="15" t="str">
        <f>_xlfn.XLOOKUP(_LOOKUP[[#This Row],[AdjusterMemberName]],_Adjuster[Adjuster Name],_Adjuster[Email],,0)</f>
        <v>jRivera1@knightcompany.com</v>
      </c>
      <c r="Y4237" s="15" t="str">
        <f>_xlfn.XLOOKUP(_LOOKUP[[#This Row],[AdjusterMemberName]],_Adjuster[Adjuster Name],_Adjuster[Phone Number],,0)</f>
        <v>424-559-5239</v>
      </c>
      <c r="Z4237" s="15" t="s">
        <v>15363</v>
      </c>
      <c r="AA42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3454 Athol St, Baldwin Park  CA 91706</v>
      </c>
      <c r="AB4237" s="15"/>
    </row>
    <row r="4238" spans="1:28" x14ac:dyDescent="0.3">
      <c r="A4238" s="14">
        <v>1</v>
      </c>
      <c r="B4238" s="14">
        <v>1</v>
      </c>
      <c r="C4238" s="15" t="s">
        <v>5247</v>
      </c>
      <c r="D4238" s="15" t="s">
        <v>5247</v>
      </c>
      <c r="E4238" s="15">
        <v>45444</v>
      </c>
      <c r="F4238" s="15" t="s">
        <v>15469</v>
      </c>
      <c r="G4238" s="15">
        <v>45310</v>
      </c>
      <c r="H4238" s="15">
        <v>45492</v>
      </c>
      <c r="I4238" s="15" t="s">
        <v>15470</v>
      </c>
      <c r="J4238" s="15" t="s">
        <v>15471</v>
      </c>
      <c r="K4238" s="15" t="s">
        <v>45332</v>
      </c>
      <c r="L4238" s="15" t="s">
        <v>139</v>
      </c>
      <c r="M4238" s="15" t="s">
        <v>249</v>
      </c>
      <c r="N4238" s="14">
        <v>2011</v>
      </c>
      <c r="O4238" s="15" t="s">
        <v>5251</v>
      </c>
      <c r="P4238" s="15" t="s">
        <v>106</v>
      </c>
      <c r="Q4238" s="15" t="s">
        <v>47019</v>
      </c>
      <c r="R4238" s="15" t="s">
        <v>5252</v>
      </c>
      <c r="S4238" s="15" t="s">
        <v>5253</v>
      </c>
      <c r="T4238" s="15" t="s">
        <v>174</v>
      </c>
      <c r="U4238" s="15" t="s">
        <v>53</v>
      </c>
      <c r="V4238" s="15" t="s">
        <v>45415</v>
      </c>
      <c r="W4238" s="15" t="s">
        <v>7479</v>
      </c>
      <c r="X4238" s="15" t="e">
        <f>_xlfn.XLOOKUP(_LOOKUP[[#This Row],[AdjusterMemberName]],_Adjuster[Adjuster Name],_Adjuster[Email],,0)</f>
        <v>#N/A</v>
      </c>
      <c r="Y4238" s="15" t="e">
        <f>_xlfn.XLOOKUP(_LOOKUP[[#This Row],[AdjusterMemberName]],_Adjuster[Adjuster Name],_Adjuster[Phone Number],,0)</f>
        <v>#N/A</v>
      </c>
      <c r="Z4238" s="15" t="s">
        <v>5254</v>
      </c>
      <c r="AA42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1357 W 20Th St , Los Angeles  CA 90007</v>
      </c>
      <c r="AB4238" s="15"/>
    </row>
    <row r="4239" spans="1:28" x14ac:dyDescent="0.3">
      <c r="A4239" s="14">
        <v>1</v>
      </c>
      <c r="B4239" s="14">
        <v>1</v>
      </c>
      <c r="C4239" s="15" t="s">
        <v>15472</v>
      </c>
      <c r="D4239" s="15" t="s">
        <v>15473</v>
      </c>
      <c r="E4239" s="15">
        <v>45444</v>
      </c>
      <c r="F4239" s="15" t="s">
        <v>15474</v>
      </c>
      <c r="G4239" s="15">
        <v>45421</v>
      </c>
      <c r="H4239" s="15">
        <v>45605</v>
      </c>
      <c r="I4239" s="15" t="s">
        <v>15475</v>
      </c>
      <c r="J4239" s="15" t="s">
        <v>15476</v>
      </c>
      <c r="K4239" s="15" t="s">
        <v>46374</v>
      </c>
      <c r="L4239" s="15" t="s">
        <v>292</v>
      </c>
      <c r="M4239" s="15" t="s">
        <v>499</v>
      </c>
      <c r="N4239" s="14">
        <v>2012</v>
      </c>
      <c r="O4239" s="15" t="s">
        <v>15477</v>
      </c>
      <c r="P4239" s="15" t="s">
        <v>106</v>
      </c>
      <c r="Q4239" s="15" t="s">
        <v>47019</v>
      </c>
      <c r="R4239" s="15" t="s">
        <v>15478</v>
      </c>
      <c r="S4239" s="15" t="s">
        <v>15479</v>
      </c>
      <c r="T4239" s="15" t="s">
        <v>4165</v>
      </c>
      <c r="U4239" s="15" t="s">
        <v>53</v>
      </c>
      <c r="V4239" s="15" t="s">
        <v>45832</v>
      </c>
      <c r="W4239" s="15" t="s">
        <v>850</v>
      </c>
      <c r="X4239" s="15" t="e">
        <f>_xlfn.XLOOKUP(_LOOKUP[[#This Row],[AdjusterMemberName]],_Adjuster[Adjuster Name],_Adjuster[Email],,0)</f>
        <v>#N/A</v>
      </c>
      <c r="Y4239" s="15" t="e">
        <f>_xlfn.XLOOKUP(_LOOKUP[[#This Row],[AdjusterMemberName]],_Adjuster[Adjuster Name],_Adjuster[Phone Number],,0)</f>
        <v>#N/A</v>
      </c>
      <c r="Z4239" s="15" t="s">
        <v>15480</v>
      </c>
      <c r="AA42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12491 Tibbetts St, Sylmar  CA 91342</v>
      </c>
      <c r="AB4239" s="15">
        <v>45576</v>
      </c>
    </row>
    <row r="4240" spans="1:28" x14ac:dyDescent="0.3">
      <c r="A4240" s="14">
        <v>1</v>
      </c>
      <c r="B4240" s="14">
        <v>1</v>
      </c>
      <c r="C4240" s="15" t="s">
        <v>3690</v>
      </c>
      <c r="D4240" s="15" t="s">
        <v>3690</v>
      </c>
      <c r="E4240" s="15">
        <v>45444</v>
      </c>
      <c r="F4240" s="15" t="s">
        <v>14221</v>
      </c>
      <c r="G4240" s="15">
        <v>45322</v>
      </c>
      <c r="H4240" s="15">
        <v>45504</v>
      </c>
      <c r="I4240" s="15" t="s">
        <v>15537</v>
      </c>
      <c r="J4240" s="15" t="s">
        <v>15538</v>
      </c>
      <c r="K4240" s="15" t="s">
        <v>45663</v>
      </c>
      <c r="L4240" s="15" t="s">
        <v>314</v>
      </c>
      <c r="M4240" s="15" t="s">
        <v>315</v>
      </c>
      <c r="N4240" s="14">
        <v>2017</v>
      </c>
      <c r="O4240" s="15" t="s">
        <v>3694</v>
      </c>
      <c r="P4240" s="15" t="s">
        <v>106</v>
      </c>
      <c r="Q4240" s="15" t="s">
        <v>47019</v>
      </c>
      <c r="R4240" s="15" t="s">
        <v>3695</v>
      </c>
      <c r="S4240" s="15" t="s">
        <v>3696</v>
      </c>
      <c r="T4240" s="15" t="s">
        <v>174</v>
      </c>
      <c r="U4240" s="15" t="s">
        <v>53</v>
      </c>
      <c r="V4240" s="15" t="s">
        <v>45979</v>
      </c>
      <c r="W4240" s="15" t="s">
        <v>1544</v>
      </c>
      <c r="X4240" s="15" t="str">
        <f>_xlfn.XLOOKUP(_LOOKUP[[#This Row],[AdjusterMemberName]],_Adjuster[Adjuster Name],_Adjuster[Email],,0)</f>
        <v>CRodriguez5@knightcompany.com</v>
      </c>
      <c r="Y4240" s="15" t="str">
        <f>_xlfn.XLOOKUP(_LOOKUP[[#This Row],[AdjusterMemberName]],_Adjuster[Adjuster Name],_Adjuster[Phone Number],,0)</f>
        <v>323-456-1708</v>
      </c>
      <c r="Z4240" s="15" t="s">
        <v>3697</v>
      </c>
      <c r="AA42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1424 W 58Th Pl, Los Angeles  CA 90047</v>
      </c>
      <c r="AB4240" s="15"/>
    </row>
    <row r="4241" spans="1:28" x14ac:dyDescent="0.3">
      <c r="A4241" s="14">
        <v>1</v>
      </c>
      <c r="B4241" s="14">
        <v>1</v>
      </c>
      <c r="C4241" s="15" t="s">
        <v>15699</v>
      </c>
      <c r="D4241" s="15" t="s">
        <v>15700</v>
      </c>
      <c r="E4241" s="15">
        <v>45444</v>
      </c>
      <c r="F4241" s="15" t="s">
        <v>15701</v>
      </c>
      <c r="G4241" s="15">
        <v>45338</v>
      </c>
      <c r="H4241" s="15">
        <v>45520</v>
      </c>
      <c r="I4241" s="15" t="s">
        <v>15702</v>
      </c>
      <c r="J4241" s="15" t="s">
        <v>15703</v>
      </c>
      <c r="K4241" s="15" t="s">
        <v>45767</v>
      </c>
      <c r="L4241" s="15" t="s">
        <v>103</v>
      </c>
      <c r="M4241" s="15" t="s">
        <v>890</v>
      </c>
      <c r="N4241" s="14">
        <v>2015</v>
      </c>
      <c r="O4241" s="15" t="s">
        <v>15704</v>
      </c>
      <c r="P4241" s="15" t="s">
        <v>106</v>
      </c>
      <c r="Q4241" s="15" t="s">
        <v>47076</v>
      </c>
      <c r="R4241" s="15" t="s">
        <v>10209</v>
      </c>
      <c r="S4241" s="15" t="s">
        <v>15705</v>
      </c>
      <c r="T4241" s="15" t="s">
        <v>2950</v>
      </c>
      <c r="U4241" s="15" t="s">
        <v>53</v>
      </c>
      <c r="V4241" s="15" t="s">
        <v>45514</v>
      </c>
      <c r="W4241" s="15" t="s">
        <v>264</v>
      </c>
      <c r="X4241" s="15" t="str">
        <f>_xlfn.XLOOKUP(_LOOKUP[[#This Row],[AdjusterMemberName]],_Adjuster[Adjuster Name],_Adjuster[Email],,0)</f>
        <v>sBonnevie@knightcompany.com</v>
      </c>
      <c r="Y4241" s="15" t="str">
        <f>_xlfn.XLOOKUP(_LOOKUP[[#This Row],[AdjusterMemberName]],_Adjuster[Adjuster Name],_Adjuster[Phone Number],,0)</f>
        <v>323-692-4064</v>
      </c>
      <c r="Z4241" s="15" t="s">
        <v>15706</v>
      </c>
      <c r="AA42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13172 Garber St, Pacoima  CA 91331</v>
      </c>
      <c r="AB4241" s="15"/>
    </row>
    <row r="4242" spans="1:28" x14ac:dyDescent="0.3">
      <c r="A4242" s="14">
        <v>1</v>
      </c>
      <c r="B4242" s="14">
        <v>1</v>
      </c>
      <c r="C4242" s="15" t="s">
        <v>15112</v>
      </c>
      <c r="D4242" s="15" t="s">
        <v>15112</v>
      </c>
      <c r="E4242" s="15">
        <v>45443</v>
      </c>
      <c r="F4242" s="15" t="s">
        <v>15113</v>
      </c>
      <c r="G4242" s="15">
        <v>45337</v>
      </c>
      <c r="H4242" s="15">
        <v>45519</v>
      </c>
      <c r="I4242" s="15" t="s">
        <v>15114</v>
      </c>
      <c r="J4242" s="15" t="s">
        <v>15115</v>
      </c>
      <c r="K4242" s="15" t="s">
        <v>45354</v>
      </c>
      <c r="L4242" s="15" t="s">
        <v>314</v>
      </c>
      <c r="M4242" s="15" t="s">
        <v>3946</v>
      </c>
      <c r="N4242" s="14">
        <v>2020</v>
      </c>
      <c r="O4242" s="15" t="s">
        <v>15116</v>
      </c>
      <c r="P4242" s="15" t="s">
        <v>106</v>
      </c>
      <c r="Q4242" s="15" t="s">
        <v>47019</v>
      </c>
      <c r="R4242" s="15" t="s">
        <v>15117</v>
      </c>
      <c r="S4242" s="15" t="s">
        <v>15118</v>
      </c>
      <c r="T4242" s="15" t="s">
        <v>5366</v>
      </c>
      <c r="U4242" s="15" t="s">
        <v>53</v>
      </c>
      <c r="V4242" s="15" t="s">
        <v>45423</v>
      </c>
      <c r="W4242" s="15" t="s">
        <v>264</v>
      </c>
      <c r="X4242" s="15" t="str">
        <f>_xlfn.XLOOKUP(_LOOKUP[[#This Row],[AdjusterMemberName]],_Adjuster[Adjuster Name],_Adjuster[Email],,0)</f>
        <v>sBonnevie@knightcompany.com</v>
      </c>
      <c r="Y4242" s="15" t="str">
        <f>_xlfn.XLOOKUP(_LOOKUP[[#This Row],[AdjusterMemberName]],_Adjuster[Adjuster Name],_Adjuster[Phone Number],,0)</f>
        <v>323-692-4064</v>
      </c>
      <c r="Z4242" s="15" t="s">
        <v>15119</v>
      </c>
      <c r="AA42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16431 Palomino Pl Apt 102, Canyon Country  CA 91387</v>
      </c>
      <c r="AB4242" s="15"/>
    </row>
    <row r="4243" spans="1:28" x14ac:dyDescent="0.3">
      <c r="A4243" s="14">
        <v>1</v>
      </c>
      <c r="B4243" s="14">
        <v>1</v>
      </c>
      <c r="C4243" s="15" t="s">
        <v>15136</v>
      </c>
      <c r="D4243" s="15" t="s">
        <v>15137</v>
      </c>
      <c r="E4243" s="15">
        <v>45443</v>
      </c>
      <c r="F4243" s="15" t="s">
        <v>15138</v>
      </c>
      <c r="G4243" s="15">
        <v>45411</v>
      </c>
      <c r="H4243" s="15">
        <v>45594</v>
      </c>
      <c r="I4243" s="15" t="s">
        <v>15139</v>
      </c>
      <c r="J4243" s="15" t="s">
        <v>15140</v>
      </c>
      <c r="K4243" s="15" t="s">
        <v>45621</v>
      </c>
      <c r="L4243" s="15" t="s">
        <v>103</v>
      </c>
      <c r="M4243" s="15" t="s">
        <v>1336</v>
      </c>
      <c r="N4243" s="14">
        <v>2008</v>
      </c>
      <c r="O4243" s="15" t="s">
        <v>15141</v>
      </c>
      <c r="P4243" s="15" t="s">
        <v>106</v>
      </c>
      <c r="Q4243" s="15" t="s">
        <v>47065</v>
      </c>
      <c r="R4243" s="15" t="s">
        <v>15142</v>
      </c>
      <c r="S4243" s="15" t="s">
        <v>15143</v>
      </c>
      <c r="T4243" s="15" t="s">
        <v>10387</v>
      </c>
      <c r="U4243" s="15" t="s">
        <v>53</v>
      </c>
      <c r="V4243" s="15" t="s">
        <v>46657</v>
      </c>
      <c r="W4243" s="15" t="s">
        <v>1049</v>
      </c>
      <c r="X4243" s="15" t="str">
        <f>_xlfn.XLOOKUP(_LOOKUP[[#This Row],[AdjusterMemberName]],_Adjuster[Adjuster Name],_Adjuster[Email],,0)</f>
        <v>cPenate@knightcompany.com</v>
      </c>
      <c r="Y4243" s="15" t="str">
        <f>_xlfn.XLOOKUP(_LOOKUP[[#This Row],[AdjusterMemberName]],_Adjuster[Adjuster Name],_Adjuster[Phone Number],,0)</f>
        <v>424-559-5385</v>
      </c>
      <c r="Z4243" s="15" t="s">
        <v>15144</v>
      </c>
      <c r="AA42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 Topeka Apt 18, Irvine  CA 92604</v>
      </c>
      <c r="AB4243" s="15"/>
    </row>
    <row r="4244" spans="1:28" x14ac:dyDescent="0.3">
      <c r="A4244" s="14">
        <v>1</v>
      </c>
      <c r="B4244" s="14">
        <v>1</v>
      </c>
      <c r="C4244" s="15" t="s">
        <v>15226</v>
      </c>
      <c r="D4244" s="15" t="s">
        <v>15227</v>
      </c>
      <c r="E4244" s="15">
        <v>45443</v>
      </c>
      <c r="F4244" s="15" t="s">
        <v>15228</v>
      </c>
      <c r="G4244" s="15">
        <v>45429</v>
      </c>
      <c r="H4244" s="15">
        <v>45613</v>
      </c>
      <c r="I4244" s="15" t="s">
        <v>15229</v>
      </c>
      <c r="J4244" s="15" t="s">
        <v>15230</v>
      </c>
      <c r="K4244" s="15" t="s">
        <v>45358</v>
      </c>
      <c r="L4244" s="15" t="s">
        <v>103</v>
      </c>
      <c r="M4244" s="15" t="s">
        <v>104</v>
      </c>
      <c r="N4244" s="14">
        <v>2012</v>
      </c>
      <c r="O4244" s="15" t="s">
        <v>15231</v>
      </c>
      <c r="P4244" s="15" t="s">
        <v>106</v>
      </c>
      <c r="Q4244" s="15" t="s">
        <v>47006</v>
      </c>
      <c r="R4244" s="15" t="s">
        <v>15232</v>
      </c>
      <c r="S4244" s="15" t="s">
        <v>15233</v>
      </c>
      <c r="T4244" s="15" t="s">
        <v>122</v>
      </c>
      <c r="U4244" s="15" t="s">
        <v>53</v>
      </c>
      <c r="V4244" s="15" t="s">
        <v>45548</v>
      </c>
      <c r="W4244" s="15" t="s">
        <v>850</v>
      </c>
      <c r="X4244" s="15" t="e">
        <f>_xlfn.XLOOKUP(_LOOKUP[[#This Row],[AdjusterMemberName]],_Adjuster[Adjuster Name],_Adjuster[Email],,0)</f>
        <v>#N/A</v>
      </c>
      <c r="Y4244" s="15" t="e">
        <f>_xlfn.XLOOKUP(_LOOKUP[[#This Row],[AdjusterMemberName]],_Adjuster[Adjuster Name],_Adjuster[Phone Number],,0)</f>
        <v>#N/A</v>
      </c>
      <c r="Z4244" s="15" t="s">
        <v>15234</v>
      </c>
      <c r="AA42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26194 Lake St, Hemet  CA 92544</v>
      </c>
      <c r="AB4244" s="15"/>
    </row>
    <row r="4245" spans="1:28" x14ac:dyDescent="0.3">
      <c r="A4245" s="14">
        <v>1</v>
      </c>
      <c r="B4245" s="14">
        <v>1</v>
      </c>
      <c r="C4245" s="15" t="s">
        <v>15243</v>
      </c>
      <c r="D4245" s="15" t="s">
        <v>15243</v>
      </c>
      <c r="E4245" s="15">
        <v>45443</v>
      </c>
      <c r="F4245" s="15" t="s">
        <v>15244</v>
      </c>
      <c r="G4245" s="15">
        <v>45441</v>
      </c>
      <c r="H4245" s="15">
        <v>45625</v>
      </c>
      <c r="I4245" s="15" t="s">
        <v>15245</v>
      </c>
      <c r="J4245" s="15" t="s">
        <v>15246</v>
      </c>
      <c r="K4245" s="15" t="s">
        <v>45820</v>
      </c>
      <c r="L4245" s="15" t="s">
        <v>128</v>
      </c>
      <c r="M4245" s="15" t="s">
        <v>170</v>
      </c>
      <c r="N4245" s="14">
        <v>2013</v>
      </c>
      <c r="O4245" s="15" t="s">
        <v>15247</v>
      </c>
      <c r="P4245" s="15" t="s">
        <v>106</v>
      </c>
      <c r="Q4245" s="15" t="s">
        <v>47019</v>
      </c>
      <c r="R4245" s="15" t="s">
        <v>15248</v>
      </c>
      <c r="S4245" s="15" t="s">
        <v>15249</v>
      </c>
      <c r="T4245" s="15" t="s">
        <v>3838</v>
      </c>
      <c r="U4245" s="15" t="s">
        <v>53</v>
      </c>
      <c r="V4245" s="15" t="s">
        <v>45494</v>
      </c>
      <c r="W4245" s="15" t="s">
        <v>3184</v>
      </c>
      <c r="X4245" s="15" t="str">
        <f>_xlfn.XLOOKUP(_LOOKUP[[#This Row],[AdjusterMemberName]],_Adjuster[Adjuster Name],_Adjuster[Email],,0)</f>
        <v>mQualls@knightcompany.com</v>
      </c>
      <c r="Y4245" s="15" t="str">
        <f>_xlfn.XLOOKUP(_LOOKUP[[#This Row],[AdjusterMemberName]],_Adjuster[Adjuster Name],_Adjuster[Phone Number],,0)</f>
        <v>424-559-5436</v>
      </c>
      <c r="Z4245" s="15" t="s">
        <v>15250</v>
      </c>
      <c r="AA42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5308 Harmony Ave Apt 8, North Hollywood  CA 91601</v>
      </c>
      <c r="AB4245" s="15">
        <v>45474</v>
      </c>
    </row>
    <row r="4246" spans="1:28" x14ac:dyDescent="0.3">
      <c r="A4246" s="14">
        <v>1</v>
      </c>
      <c r="B4246" s="14">
        <v>1</v>
      </c>
      <c r="C4246" s="15" t="s">
        <v>15292</v>
      </c>
      <c r="D4246" s="15" t="s">
        <v>15293</v>
      </c>
      <c r="E4246" s="15">
        <v>45443</v>
      </c>
      <c r="F4246" s="15" t="s">
        <v>15294</v>
      </c>
      <c r="G4246" s="15">
        <v>45352</v>
      </c>
      <c r="H4246" s="15">
        <v>45536</v>
      </c>
      <c r="I4246" s="15" t="s">
        <v>15295</v>
      </c>
      <c r="J4246" s="15" t="s">
        <v>15296</v>
      </c>
      <c r="K4246" s="15" t="s">
        <v>46070</v>
      </c>
      <c r="L4246" s="15" t="s">
        <v>11102</v>
      </c>
      <c r="M4246" s="15" t="s">
        <v>11103</v>
      </c>
      <c r="N4246" s="14">
        <v>2003</v>
      </c>
      <c r="O4246" s="15" t="s">
        <v>15297</v>
      </c>
      <c r="P4246" s="15" t="s">
        <v>106</v>
      </c>
      <c r="Q4246" s="15" t="s">
        <v>47065</v>
      </c>
      <c r="R4246" s="15" t="s">
        <v>4306</v>
      </c>
      <c r="S4246" s="15" t="s">
        <v>15298</v>
      </c>
      <c r="T4246" s="15" t="s">
        <v>253</v>
      </c>
      <c r="U4246" s="15" t="s">
        <v>53</v>
      </c>
      <c r="V4246" s="15" t="s">
        <v>45487</v>
      </c>
      <c r="W4246" s="15" t="s">
        <v>367</v>
      </c>
      <c r="X4246" s="15" t="str">
        <f>_xlfn.XLOOKUP(_LOOKUP[[#This Row],[AdjusterMemberName]],_Adjuster[Adjuster Name],_Adjuster[Email],,0)</f>
        <v>dHernandez4@knightcompany.com</v>
      </c>
      <c r="Y4246" s="15" t="str">
        <f>_xlfn.XLOOKUP(_LOOKUP[[#This Row],[AdjusterMemberName]],_Adjuster[Adjuster Name],_Adjuster[Phone Number],,0)</f>
        <v>323-315-7819</v>
      </c>
      <c r="Z4246" s="15" t="s">
        <v>15299</v>
      </c>
      <c r="AA42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3647 W 104Th St Apt 4, Inglewood  CA 90303</v>
      </c>
      <c r="AB4246" s="15"/>
    </row>
    <row r="4247" spans="1:28" x14ac:dyDescent="0.3">
      <c r="A4247" s="14">
        <v>1</v>
      </c>
      <c r="B4247" s="14">
        <v>0</v>
      </c>
      <c r="C4247" s="15" t="s">
        <v>15333</v>
      </c>
      <c r="D4247" s="15" t="s">
        <v>15334</v>
      </c>
      <c r="E4247" s="15">
        <v>45443</v>
      </c>
      <c r="F4247" s="15" t="s">
        <v>15335</v>
      </c>
      <c r="G4247" s="15">
        <v>45363</v>
      </c>
      <c r="H4247" s="15">
        <v>45547</v>
      </c>
      <c r="I4247" s="15" t="s">
        <v>15336</v>
      </c>
      <c r="J4247" s="15" t="s">
        <v>15337</v>
      </c>
      <c r="K4247" s="15" t="s">
        <v>45572</v>
      </c>
      <c r="L4247" s="15" t="s">
        <v>128</v>
      </c>
      <c r="M4247" s="15" t="s">
        <v>170</v>
      </c>
      <c r="N4247" s="14">
        <v>2014</v>
      </c>
      <c r="O4247" s="15" t="s">
        <v>15338</v>
      </c>
      <c r="P4247" s="15" t="s">
        <v>106</v>
      </c>
      <c r="Q4247" s="15" t="s">
        <v>47019</v>
      </c>
      <c r="R4247" s="15" t="s">
        <v>15339</v>
      </c>
      <c r="S4247" s="15" t="s">
        <v>15340</v>
      </c>
      <c r="T4247" s="15" t="s">
        <v>2488</v>
      </c>
      <c r="U4247" s="15" t="s">
        <v>53</v>
      </c>
      <c r="V4247" s="15" t="s">
        <v>45571</v>
      </c>
      <c r="W4247" s="15" t="s">
        <v>1186</v>
      </c>
      <c r="X4247" s="15" t="str">
        <f>_xlfn.XLOOKUP(_LOOKUP[[#This Row],[AdjusterMemberName]],_Adjuster[Adjuster Name],_Adjuster[Email],,0)</f>
        <v>sAkinleye@knightcompany.com</v>
      </c>
      <c r="Y4247" s="15" t="str">
        <f>_xlfn.XLOOKUP(_LOOKUP[[#This Row],[AdjusterMemberName]],_Adjuster[Adjuster Name],_Adjuster[Phone Number],,0)</f>
        <v>424-559-5280</v>
      </c>
      <c r="Z4247" s="15" t="s">
        <v>15341</v>
      </c>
      <c r="AA42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23755 Via Canon 106, Newhall  CA 91321</v>
      </c>
      <c r="AB4247" s="15"/>
    </row>
    <row r="4248" spans="1:28" x14ac:dyDescent="0.3">
      <c r="A4248" s="14">
        <v>1</v>
      </c>
      <c r="B4248" s="14">
        <v>1</v>
      </c>
      <c r="C4248" s="15" t="s">
        <v>15566</v>
      </c>
      <c r="D4248" s="15" t="s">
        <v>15566</v>
      </c>
      <c r="E4248" s="15">
        <v>45443</v>
      </c>
      <c r="F4248" s="15" t="s">
        <v>15567</v>
      </c>
      <c r="G4248" s="15">
        <v>45378</v>
      </c>
      <c r="H4248" s="15">
        <v>45562</v>
      </c>
      <c r="I4248" s="15" t="s">
        <v>15568</v>
      </c>
      <c r="J4248" s="15" t="s">
        <v>15569</v>
      </c>
      <c r="K4248" s="15" t="s">
        <v>45330</v>
      </c>
      <c r="L4248" s="15" t="s">
        <v>314</v>
      </c>
      <c r="M4248" s="15" t="s">
        <v>978</v>
      </c>
      <c r="N4248" s="14">
        <v>2024</v>
      </c>
      <c r="O4248" s="15" t="s">
        <v>15570</v>
      </c>
      <c r="P4248" s="15" t="s">
        <v>106</v>
      </c>
      <c r="Q4248" s="15" t="s">
        <v>47019</v>
      </c>
      <c r="R4248" s="15" t="s">
        <v>2190</v>
      </c>
      <c r="S4248" s="15" t="s">
        <v>15571</v>
      </c>
      <c r="T4248" s="15" t="s">
        <v>971</v>
      </c>
      <c r="U4248" s="15" t="s">
        <v>53</v>
      </c>
      <c r="V4248" s="15" t="s">
        <v>45438</v>
      </c>
      <c r="W4248" s="15" t="s">
        <v>1889</v>
      </c>
      <c r="X4248" s="15" t="e">
        <f>_xlfn.XLOOKUP(_LOOKUP[[#This Row],[AdjusterMemberName]],_Adjuster[Adjuster Name],_Adjuster[Email],,0)</f>
        <v>#N/A</v>
      </c>
      <c r="Y4248" s="15" t="e">
        <f>_xlfn.XLOOKUP(_LOOKUP[[#This Row],[AdjusterMemberName]],_Adjuster[Adjuster Name],_Adjuster[Phone Number],,0)</f>
        <v>#N/A</v>
      </c>
      <c r="Z4248" s="15" t="s">
        <v>15572</v>
      </c>
      <c r="AA42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15176 Grand Ave Apt 3, Lake Elsinore  CA 92530</v>
      </c>
      <c r="AB4248" s="15">
        <v>45558</v>
      </c>
    </row>
    <row r="4249" spans="1:28" x14ac:dyDescent="0.3">
      <c r="A4249" s="14">
        <v>1</v>
      </c>
      <c r="B4249" s="14">
        <v>1</v>
      </c>
      <c r="C4249" s="15" t="s">
        <v>2045</v>
      </c>
      <c r="D4249" s="15" t="s">
        <v>2045</v>
      </c>
      <c r="E4249" s="15">
        <v>45443</v>
      </c>
      <c r="F4249" s="15" t="s">
        <v>15724</v>
      </c>
      <c r="G4249" s="15">
        <v>45317</v>
      </c>
      <c r="H4249" s="15">
        <v>45499</v>
      </c>
      <c r="I4249" s="15" t="s">
        <v>15725</v>
      </c>
      <c r="J4249" s="15" t="s">
        <v>15726</v>
      </c>
      <c r="K4249" s="15" t="s">
        <v>45611</v>
      </c>
      <c r="L4249" s="15" t="s">
        <v>181</v>
      </c>
      <c r="M4249" s="15" t="s">
        <v>182</v>
      </c>
      <c r="N4249" s="14">
        <v>2020</v>
      </c>
      <c r="O4249" s="15" t="s">
        <v>15727</v>
      </c>
      <c r="P4249" s="15" t="s">
        <v>106</v>
      </c>
      <c r="Q4249" s="15" t="s">
        <v>47195</v>
      </c>
      <c r="R4249" s="15" t="s">
        <v>2050</v>
      </c>
      <c r="S4249" s="15" t="s">
        <v>2051</v>
      </c>
      <c r="T4249" s="15" t="s">
        <v>2052</v>
      </c>
      <c r="U4249" s="15" t="s">
        <v>53</v>
      </c>
      <c r="V4249" s="15" t="s">
        <v>46650</v>
      </c>
      <c r="W4249" s="15" t="s">
        <v>850</v>
      </c>
      <c r="X4249" s="15" t="e">
        <f>_xlfn.XLOOKUP(_LOOKUP[[#This Row],[AdjusterMemberName]],_Adjuster[Adjuster Name],_Adjuster[Email],,0)</f>
        <v>#N/A</v>
      </c>
      <c r="Y4249" s="15" t="e">
        <f>_xlfn.XLOOKUP(_LOOKUP[[#This Row],[AdjusterMemberName]],_Adjuster[Adjuster Name],_Adjuster[Phone Number],,0)</f>
        <v>#N/A</v>
      </c>
      <c r="Z4249" s="15" t="s">
        <v>2053</v>
      </c>
      <c r="AA42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26331 Avenue 96, Terra Bella  CA 93270</v>
      </c>
      <c r="AB4249" s="15"/>
    </row>
    <row r="4250" spans="1:28" x14ac:dyDescent="0.3">
      <c r="A4250" s="14">
        <v>1</v>
      </c>
      <c r="B4250" s="14">
        <v>1</v>
      </c>
      <c r="C4250" s="15" t="s">
        <v>15778</v>
      </c>
      <c r="D4250" s="15" t="s">
        <v>15778</v>
      </c>
      <c r="E4250" s="15">
        <v>45443</v>
      </c>
      <c r="F4250" s="15" t="s">
        <v>15779</v>
      </c>
      <c r="G4250" s="15">
        <v>45330</v>
      </c>
      <c r="H4250" s="15">
        <v>45512</v>
      </c>
      <c r="I4250" s="15" t="s">
        <v>15780</v>
      </c>
      <c r="J4250" s="15" t="s">
        <v>15781</v>
      </c>
      <c r="K4250" s="15" t="s">
        <v>46026</v>
      </c>
      <c r="L4250" s="15" t="s">
        <v>103</v>
      </c>
      <c r="M4250" s="15" t="s">
        <v>890</v>
      </c>
      <c r="N4250" s="14">
        <v>2021</v>
      </c>
      <c r="O4250" s="15" t="s">
        <v>15782</v>
      </c>
      <c r="P4250" s="15" t="s">
        <v>106</v>
      </c>
      <c r="Q4250" s="15" t="s">
        <v>47006</v>
      </c>
      <c r="R4250" s="15" t="s">
        <v>15783</v>
      </c>
      <c r="S4250" s="15" t="s">
        <v>15784</v>
      </c>
      <c r="T4250" s="15" t="s">
        <v>308</v>
      </c>
      <c r="U4250" s="15" t="s">
        <v>53</v>
      </c>
      <c r="V4250" s="15" t="s">
        <v>45530</v>
      </c>
      <c r="W4250" s="15" t="s">
        <v>3184</v>
      </c>
      <c r="X4250" s="15" t="str">
        <f>_xlfn.XLOOKUP(_LOOKUP[[#This Row],[AdjusterMemberName]],_Adjuster[Adjuster Name],_Adjuster[Email],,0)</f>
        <v>mQualls@knightcompany.com</v>
      </c>
      <c r="Y4250" s="15" t="str">
        <f>_xlfn.XLOOKUP(_LOOKUP[[#This Row],[AdjusterMemberName]],_Adjuster[Adjuster Name],_Adjuster[Phone Number],,0)</f>
        <v>424-559-5436</v>
      </c>
      <c r="Z4250" s="15" t="s">
        <v>15785</v>
      </c>
      <c r="AA42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2807 Madison St, Riverside  CA 92504</v>
      </c>
      <c r="AB4250" s="15">
        <v>45443</v>
      </c>
    </row>
    <row r="4251" spans="1:28" x14ac:dyDescent="0.3">
      <c r="A4251" s="14">
        <v>1</v>
      </c>
      <c r="B4251" s="14">
        <v>0</v>
      </c>
      <c r="C4251" s="15" t="s">
        <v>8875</v>
      </c>
      <c r="D4251" s="15" t="s">
        <v>16839</v>
      </c>
      <c r="E4251" s="15">
        <v>45443</v>
      </c>
      <c r="F4251" s="15" t="s">
        <v>16840</v>
      </c>
      <c r="G4251" s="15">
        <v>45392</v>
      </c>
      <c r="H4251" s="15">
        <v>45575</v>
      </c>
      <c r="I4251" s="15" t="s">
        <v>16841</v>
      </c>
      <c r="J4251" s="15" t="s">
        <v>16842</v>
      </c>
      <c r="K4251" s="15" t="s">
        <v>45861</v>
      </c>
      <c r="L4251" s="15" t="s">
        <v>103</v>
      </c>
      <c r="M4251" s="15" t="s">
        <v>1336</v>
      </c>
      <c r="N4251" s="14">
        <v>2010</v>
      </c>
      <c r="O4251" s="15" t="s">
        <v>16843</v>
      </c>
      <c r="P4251" s="15" t="s">
        <v>106</v>
      </c>
      <c r="Q4251" s="15" t="s">
        <v>47065</v>
      </c>
      <c r="R4251" s="15" t="s">
        <v>8881</v>
      </c>
      <c r="S4251" s="15" t="s">
        <v>8882</v>
      </c>
      <c r="T4251" s="15" t="s">
        <v>446</v>
      </c>
      <c r="U4251" s="15" t="s">
        <v>53</v>
      </c>
      <c r="V4251" s="15" t="s">
        <v>46323</v>
      </c>
      <c r="W4251" s="15" t="s">
        <v>1357</v>
      </c>
      <c r="X4251" s="15" t="str">
        <f>_xlfn.XLOOKUP(_LOOKUP[[#This Row],[AdjusterMemberName]],_Adjuster[Adjuster Name],_Adjuster[Email],,0)</f>
        <v>jRivera1@knightcompany.com</v>
      </c>
      <c r="Y4251" s="15" t="str">
        <f>_xlfn.XLOOKUP(_LOOKUP[[#This Row],[AdjusterMemberName]],_Adjuster[Adjuster Name],_Adjuster[Phone Number],,0)</f>
        <v>424-559-5239</v>
      </c>
      <c r="Z4251" s="15" t="s">
        <v>8883</v>
      </c>
      <c r="AA42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815 Catamaran St Apt 1, Foster City  CA 94404</v>
      </c>
      <c r="AB4251" s="15"/>
    </row>
    <row r="4252" spans="1:28" x14ac:dyDescent="0.3">
      <c r="A4252" s="14">
        <v>1</v>
      </c>
      <c r="B4252" s="14">
        <v>1</v>
      </c>
      <c r="C4252" s="15" t="s">
        <v>9428</v>
      </c>
      <c r="D4252" s="15" t="s">
        <v>9428</v>
      </c>
      <c r="E4252" s="15">
        <v>45442</v>
      </c>
      <c r="F4252" s="15" t="s">
        <v>9429</v>
      </c>
      <c r="G4252" s="15">
        <v>45271</v>
      </c>
      <c r="H4252" s="15">
        <v>45454</v>
      </c>
      <c r="I4252" s="15" t="s">
        <v>15004</v>
      </c>
      <c r="J4252" s="15" t="s">
        <v>15005</v>
      </c>
      <c r="K4252" s="15" t="s">
        <v>45827</v>
      </c>
      <c r="L4252" s="15" t="s">
        <v>281</v>
      </c>
      <c r="M4252" s="15" t="s">
        <v>9025</v>
      </c>
      <c r="N4252" s="14">
        <v>2020</v>
      </c>
      <c r="O4252" s="15" t="s">
        <v>9432</v>
      </c>
      <c r="P4252" s="15" t="s">
        <v>106</v>
      </c>
      <c r="Q4252" s="15" t="s">
        <v>47155</v>
      </c>
      <c r="R4252" s="15" t="s">
        <v>9433</v>
      </c>
      <c r="S4252" s="15" t="s">
        <v>9434</v>
      </c>
      <c r="T4252" s="15" t="s">
        <v>9435</v>
      </c>
      <c r="U4252" s="15" t="s">
        <v>53</v>
      </c>
      <c r="V4252" s="15" t="s">
        <v>46661</v>
      </c>
      <c r="W4252" s="15" t="s">
        <v>1624</v>
      </c>
      <c r="X4252" s="15" t="e">
        <f>_xlfn.XLOOKUP(_LOOKUP[[#This Row],[AdjusterMemberName]],_Adjuster[Adjuster Name],_Adjuster[Email],,0)</f>
        <v>#N/A</v>
      </c>
      <c r="Y4252" s="15" t="e">
        <f>_xlfn.XLOOKUP(_LOOKUP[[#This Row],[AdjusterMemberName]],_Adjuster[Adjuster Name],_Adjuster[Phone Number],,0)</f>
        <v>#N/A</v>
      </c>
      <c r="Z4252" s="15" t="s">
        <v>9436</v>
      </c>
      <c r="AA42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855 W San Ysidro Blvd Unit 6, San Ysidro  CA 92173</v>
      </c>
      <c r="AB4252" s="15">
        <v>45449</v>
      </c>
    </row>
    <row r="4253" spans="1:28" x14ac:dyDescent="0.3">
      <c r="A4253" s="14">
        <v>1</v>
      </c>
      <c r="B4253" s="14">
        <v>1</v>
      </c>
      <c r="C4253" s="15" t="s">
        <v>15082</v>
      </c>
      <c r="D4253" s="15" t="s">
        <v>15082</v>
      </c>
      <c r="E4253" s="15">
        <v>45442</v>
      </c>
      <c r="F4253" s="15" t="s">
        <v>15083</v>
      </c>
      <c r="G4253" s="15">
        <v>45442</v>
      </c>
      <c r="H4253" s="15">
        <v>45626</v>
      </c>
      <c r="I4253" s="15" t="s">
        <v>15084</v>
      </c>
      <c r="J4253" s="15" t="s">
        <v>15085</v>
      </c>
      <c r="K4253" s="15" t="s">
        <v>46658</v>
      </c>
      <c r="L4253" s="15" t="s">
        <v>150</v>
      </c>
      <c r="M4253" s="15" t="s">
        <v>630</v>
      </c>
      <c r="N4253" s="14">
        <v>2015</v>
      </c>
      <c r="O4253" s="15" t="s">
        <v>15086</v>
      </c>
      <c r="P4253" s="15" t="s">
        <v>106</v>
      </c>
      <c r="Q4253" s="15" t="s">
        <v>47019</v>
      </c>
      <c r="R4253" s="15" t="s">
        <v>2510</v>
      </c>
      <c r="S4253" s="15" t="s">
        <v>15087</v>
      </c>
      <c r="T4253" s="15" t="s">
        <v>174</v>
      </c>
      <c r="U4253" s="15" t="s">
        <v>53</v>
      </c>
      <c r="V4253" s="15" t="s">
        <v>45367</v>
      </c>
      <c r="W4253" s="15" t="s">
        <v>3114</v>
      </c>
      <c r="X4253" s="15" t="str">
        <f>_xlfn.XLOOKUP(_LOOKUP[[#This Row],[AdjusterMemberName]],_Adjuster[Adjuster Name],_Adjuster[Email],,0)</f>
        <v>eExmundo@knightcompany.com</v>
      </c>
      <c r="Y4253" s="15" t="str">
        <f>_xlfn.XLOOKUP(_LOOKUP[[#This Row],[AdjusterMemberName]],_Adjuster[Adjuster Name],_Adjuster[Phone Number],,0)</f>
        <v>424-559-5400</v>
      </c>
      <c r="Z4253" s="15" t="s">
        <v>15088</v>
      </c>
      <c r="AA42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4717 Hooper Ave, Los Angeles  CA 90011</v>
      </c>
      <c r="AB4253" s="15"/>
    </row>
    <row r="4254" spans="1:28" x14ac:dyDescent="0.3">
      <c r="A4254" s="14">
        <v>1</v>
      </c>
      <c r="B4254" s="14">
        <v>1</v>
      </c>
      <c r="C4254" s="15" t="s">
        <v>15103</v>
      </c>
      <c r="D4254" s="15" t="s">
        <v>15103</v>
      </c>
      <c r="E4254" s="15">
        <v>45442</v>
      </c>
      <c r="F4254" s="15" t="s">
        <v>15104</v>
      </c>
      <c r="G4254" s="15">
        <v>45387</v>
      </c>
      <c r="H4254" s="15">
        <v>45570</v>
      </c>
      <c r="I4254" s="15" t="s">
        <v>15105</v>
      </c>
      <c r="J4254" s="15" t="s">
        <v>15106</v>
      </c>
      <c r="K4254" s="15" t="s">
        <v>45506</v>
      </c>
      <c r="L4254" s="15" t="s">
        <v>5327</v>
      </c>
      <c r="M4254" s="15" t="s">
        <v>15107</v>
      </c>
      <c r="N4254" s="14">
        <v>2018</v>
      </c>
      <c r="O4254" s="15" t="s">
        <v>15108</v>
      </c>
      <c r="P4254" s="15" t="s">
        <v>106</v>
      </c>
      <c r="Q4254" s="15" t="s">
        <v>47079</v>
      </c>
      <c r="R4254" s="15" t="s">
        <v>15109</v>
      </c>
      <c r="S4254" s="15" t="s">
        <v>15110</v>
      </c>
      <c r="T4254" s="15" t="s">
        <v>3838</v>
      </c>
      <c r="U4254" s="15" t="s">
        <v>53</v>
      </c>
      <c r="V4254" s="15" t="s">
        <v>45596</v>
      </c>
      <c r="W4254" s="15" t="s">
        <v>3114</v>
      </c>
      <c r="X4254" s="15" t="str">
        <f>_xlfn.XLOOKUP(_LOOKUP[[#This Row],[AdjusterMemberName]],_Adjuster[Adjuster Name],_Adjuster[Email],,0)</f>
        <v>eExmundo@knightcompany.com</v>
      </c>
      <c r="Y4254" s="15" t="str">
        <f>_xlfn.XLOOKUP(_LOOKUP[[#This Row],[AdjusterMemberName]],_Adjuster[Adjuster Name],_Adjuster[Phone Number],,0)</f>
        <v>424-559-5400</v>
      </c>
      <c r="Z4254" s="15" t="s">
        <v>15111</v>
      </c>
      <c r="AA42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8250 Lankershim Blvd Spc 5, North Hollywood  CA 91605</v>
      </c>
      <c r="AB4254" s="15">
        <v>45521</v>
      </c>
    </row>
    <row r="4255" spans="1:28" x14ac:dyDescent="0.3">
      <c r="A4255" s="14">
        <v>1</v>
      </c>
      <c r="B4255" s="14">
        <v>1</v>
      </c>
      <c r="C4255" s="15" t="s">
        <v>15166</v>
      </c>
      <c r="D4255" s="15" t="s">
        <v>15167</v>
      </c>
      <c r="E4255" s="15">
        <v>45442</v>
      </c>
      <c r="F4255" s="15" t="s">
        <v>15168</v>
      </c>
      <c r="G4255" s="15">
        <v>45376</v>
      </c>
      <c r="H4255" s="15">
        <v>45560</v>
      </c>
      <c r="I4255" s="15" t="s">
        <v>15169</v>
      </c>
      <c r="J4255" s="15" t="s">
        <v>15170</v>
      </c>
      <c r="K4255" s="15" t="s">
        <v>45334</v>
      </c>
      <c r="L4255" s="15" t="s">
        <v>103</v>
      </c>
      <c r="M4255" s="15" t="s">
        <v>304</v>
      </c>
      <c r="N4255" s="14">
        <v>2021</v>
      </c>
      <c r="O4255" s="15" t="s">
        <v>15171</v>
      </c>
      <c r="P4255" s="15" t="s">
        <v>106</v>
      </c>
      <c r="Q4255" s="15" t="s">
        <v>47019</v>
      </c>
      <c r="R4255" s="15" t="s">
        <v>4387</v>
      </c>
      <c r="S4255" s="15" t="s">
        <v>15172</v>
      </c>
      <c r="T4255" s="15" t="s">
        <v>5621</v>
      </c>
      <c r="U4255" s="15" t="s">
        <v>53</v>
      </c>
      <c r="V4255" s="15" t="s">
        <v>45436</v>
      </c>
      <c r="W4255" s="15" t="s">
        <v>3307</v>
      </c>
      <c r="X4255" s="15" t="e">
        <f>_xlfn.XLOOKUP(_LOOKUP[[#This Row],[AdjusterMemberName]],_Adjuster[Adjuster Name],_Adjuster[Email],,0)</f>
        <v>#N/A</v>
      </c>
      <c r="Y4255" s="15" t="e">
        <f>_xlfn.XLOOKUP(_LOOKUP[[#This Row],[AdjusterMemberName]],_Adjuster[Adjuster Name],_Adjuster[Phone Number],,0)</f>
        <v>#N/A</v>
      </c>
      <c r="Z4255" s="15" t="s">
        <v>15173</v>
      </c>
      <c r="AA42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6501 Walker Ave Apt 6, Bell  CA 90201</v>
      </c>
      <c r="AB4255" s="15"/>
    </row>
    <row r="4256" spans="1:28" x14ac:dyDescent="0.3">
      <c r="A4256" s="14">
        <v>1</v>
      </c>
      <c r="B4256" s="14">
        <v>1</v>
      </c>
      <c r="C4256" s="15" t="s">
        <v>5862</v>
      </c>
      <c r="D4256" s="15" t="s">
        <v>6507</v>
      </c>
      <c r="E4256" s="15">
        <v>45442</v>
      </c>
      <c r="F4256" s="15" t="s">
        <v>15415</v>
      </c>
      <c r="G4256" s="15">
        <v>45339</v>
      </c>
      <c r="H4256" s="15">
        <v>45521</v>
      </c>
      <c r="I4256" s="15" t="s">
        <v>15416</v>
      </c>
      <c r="J4256" s="15" t="s">
        <v>15417</v>
      </c>
      <c r="K4256" s="15" t="s">
        <v>46400</v>
      </c>
      <c r="L4256" s="15" t="s">
        <v>441</v>
      </c>
      <c r="M4256" s="15" t="s">
        <v>579</v>
      </c>
      <c r="N4256" s="14">
        <v>2015</v>
      </c>
      <c r="O4256" s="15" t="s">
        <v>15418</v>
      </c>
      <c r="P4256" s="15" t="s">
        <v>106</v>
      </c>
      <c r="Q4256" s="15" t="s">
        <v>47095</v>
      </c>
      <c r="R4256" s="15" t="s">
        <v>345</v>
      </c>
      <c r="S4256" s="15" t="s">
        <v>5868</v>
      </c>
      <c r="T4256" s="15" t="s">
        <v>174</v>
      </c>
      <c r="U4256" s="15" t="s">
        <v>53</v>
      </c>
      <c r="V4256" s="15" t="s">
        <v>45529</v>
      </c>
      <c r="W4256" s="15" t="s">
        <v>1544</v>
      </c>
      <c r="X4256" s="15" t="str">
        <f>_xlfn.XLOOKUP(_LOOKUP[[#This Row],[AdjusterMemberName]],_Adjuster[Adjuster Name],_Adjuster[Email],,0)</f>
        <v>CRodriguez5@knightcompany.com</v>
      </c>
      <c r="Y4256" s="15" t="str">
        <f>_xlfn.XLOOKUP(_LOOKUP[[#This Row],[AdjusterMemberName]],_Adjuster[Adjuster Name],_Adjuster[Phone Number],,0)</f>
        <v>323-456-1708</v>
      </c>
      <c r="Z4256" s="15" t="s">
        <v>5869</v>
      </c>
      <c r="AA42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649 E 87Th St, Los Angeles  CA 90002</v>
      </c>
      <c r="AB4256" s="15"/>
    </row>
    <row r="4257" spans="1:28" x14ac:dyDescent="0.3">
      <c r="A4257" s="14">
        <v>1</v>
      </c>
      <c r="B4257" s="14">
        <v>1</v>
      </c>
      <c r="C4257" s="15" t="s">
        <v>16957</v>
      </c>
      <c r="D4257" s="15" t="s">
        <v>16957</v>
      </c>
      <c r="E4257" s="15">
        <v>45442</v>
      </c>
      <c r="F4257" s="15" t="s">
        <v>16958</v>
      </c>
      <c r="G4257" s="15">
        <v>45274</v>
      </c>
      <c r="H4257" s="15">
        <v>45457</v>
      </c>
      <c r="I4257" s="15" t="s">
        <v>16959</v>
      </c>
      <c r="J4257" s="15" t="s">
        <v>16960</v>
      </c>
      <c r="K4257" s="15" t="s">
        <v>45369</v>
      </c>
      <c r="L4257" s="15" t="s">
        <v>2003</v>
      </c>
      <c r="M4257" s="15" t="s">
        <v>16961</v>
      </c>
      <c r="N4257" s="14">
        <v>2019</v>
      </c>
      <c r="O4257" s="15" t="s">
        <v>16962</v>
      </c>
      <c r="P4257" s="15" t="s">
        <v>106</v>
      </c>
      <c r="Q4257" s="15" t="s">
        <v>47079</v>
      </c>
      <c r="R4257" s="15" t="s">
        <v>16963</v>
      </c>
      <c r="S4257" s="15" t="s">
        <v>16964</v>
      </c>
      <c r="T4257" s="15" t="s">
        <v>2847</v>
      </c>
      <c r="U4257" s="15" t="s">
        <v>53</v>
      </c>
      <c r="V4257" s="15" t="s">
        <v>45672</v>
      </c>
      <c r="W4257" s="15" t="s">
        <v>1357</v>
      </c>
      <c r="X4257" s="15" t="str">
        <f>_xlfn.XLOOKUP(_LOOKUP[[#This Row],[AdjusterMemberName]],_Adjuster[Adjuster Name],_Adjuster[Email],,0)</f>
        <v>jRivera1@knightcompany.com</v>
      </c>
      <c r="Y4257" s="15" t="str">
        <f>_xlfn.XLOOKUP(_LOOKUP[[#This Row],[AdjusterMemberName]],_Adjuster[Adjuster Name],_Adjuster[Phone Number],,0)</f>
        <v>424-559-5239</v>
      </c>
      <c r="Z4257" s="15" t="s">
        <v>16965</v>
      </c>
      <c r="AA42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626 N Azusa Ave Apt 102, Azusa  CA 91702</v>
      </c>
      <c r="AB4257" s="15"/>
    </row>
    <row r="4258" spans="1:28" x14ac:dyDescent="0.3">
      <c r="A4258" s="14">
        <v>1</v>
      </c>
      <c r="B4258" s="14">
        <v>1</v>
      </c>
      <c r="C4258" s="15" t="s">
        <v>14935</v>
      </c>
      <c r="D4258" s="15" t="s">
        <v>14935</v>
      </c>
      <c r="E4258" s="15">
        <v>45441</v>
      </c>
      <c r="F4258" s="15" t="s">
        <v>14936</v>
      </c>
      <c r="G4258" s="15">
        <v>45363</v>
      </c>
      <c r="H4258" s="15">
        <v>45547</v>
      </c>
      <c r="I4258" s="15" t="s">
        <v>14937</v>
      </c>
      <c r="J4258" s="15" t="s">
        <v>14938</v>
      </c>
      <c r="K4258" s="15" t="s">
        <v>45332</v>
      </c>
      <c r="L4258" s="15" t="s">
        <v>270</v>
      </c>
      <c r="M4258" s="15" t="s">
        <v>271</v>
      </c>
      <c r="N4258" s="14">
        <v>2017</v>
      </c>
      <c r="O4258" s="15" t="s">
        <v>14939</v>
      </c>
      <c r="P4258" s="15" t="s">
        <v>106</v>
      </c>
      <c r="Q4258" s="15" t="s">
        <v>47198</v>
      </c>
      <c r="R4258" s="15" t="s">
        <v>14940</v>
      </c>
      <c r="S4258" s="15" t="s">
        <v>14941</v>
      </c>
      <c r="T4258" s="15" t="s">
        <v>96</v>
      </c>
      <c r="U4258" s="15" t="s">
        <v>53</v>
      </c>
      <c r="V4258" s="15" t="s">
        <v>45534</v>
      </c>
      <c r="W4258" s="15" t="s">
        <v>1624</v>
      </c>
      <c r="X4258" s="15" t="e">
        <f>_xlfn.XLOOKUP(_LOOKUP[[#This Row],[AdjusterMemberName]],_Adjuster[Adjuster Name],_Adjuster[Email],,0)</f>
        <v>#N/A</v>
      </c>
      <c r="Y4258" s="15" t="e">
        <f>_xlfn.XLOOKUP(_LOOKUP[[#This Row],[AdjusterMemberName]],_Adjuster[Adjuster Name],_Adjuster[Phone Number],,0)</f>
        <v>#N/A</v>
      </c>
      <c r="Z4258" s="15" t="s">
        <v>14942</v>
      </c>
      <c r="AA42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13572 Blue Pruce Ct, Moreno Valley  CA 92553</v>
      </c>
      <c r="AB4258" s="15">
        <v>45516</v>
      </c>
    </row>
    <row r="4259" spans="1:28" x14ac:dyDescent="0.3">
      <c r="A4259" s="14">
        <v>1</v>
      </c>
      <c r="B4259" s="14">
        <v>1</v>
      </c>
      <c r="C4259" s="15" t="s">
        <v>15014</v>
      </c>
      <c r="D4259" s="15" t="s">
        <v>15014</v>
      </c>
      <c r="E4259" s="15">
        <v>45441</v>
      </c>
      <c r="F4259" s="15" t="s">
        <v>15015</v>
      </c>
      <c r="G4259" s="15">
        <v>45338</v>
      </c>
      <c r="H4259" s="15">
        <v>45520</v>
      </c>
      <c r="I4259" s="15" t="s">
        <v>15016</v>
      </c>
      <c r="J4259" s="15" t="s">
        <v>15017</v>
      </c>
      <c r="K4259" s="15" t="s">
        <v>46191</v>
      </c>
      <c r="L4259" s="15" t="s">
        <v>128</v>
      </c>
      <c r="M4259" s="15" t="s">
        <v>836</v>
      </c>
      <c r="N4259" s="14">
        <v>2010</v>
      </c>
      <c r="O4259" s="15" t="s">
        <v>15018</v>
      </c>
      <c r="P4259" s="15" t="s">
        <v>106</v>
      </c>
      <c r="Q4259" s="15" t="s">
        <v>47019</v>
      </c>
      <c r="R4259" s="15" t="s">
        <v>735</v>
      </c>
      <c r="S4259" s="15" t="s">
        <v>15019</v>
      </c>
      <c r="T4259" s="15" t="s">
        <v>424</v>
      </c>
      <c r="U4259" s="15" t="s">
        <v>53</v>
      </c>
      <c r="V4259" s="15" t="s">
        <v>45470</v>
      </c>
      <c r="W4259" s="15" t="s">
        <v>3184</v>
      </c>
      <c r="X4259" s="15" t="str">
        <f>_xlfn.XLOOKUP(_LOOKUP[[#This Row],[AdjusterMemberName]],_Adjuster[Adjuster Name],_Adjuster[Email],,0)</f>
        <v>mQualls@knightcompany.com</v>
      </c>
      <c r="Y4259" s="15" t="str">
        <f>_xlfn.XLOOKUP(_LOOKUP[[#This Row],[AdjusterMemberName]],_Adjuster[Adjuster Name],_Adjuster[Phone Number],,0)</f>
        <v>424-559-5436</v>
      </c>
      <c r="Z4259" s="15" t="s">
        <v>15020</v>
      </c>
      <c r="AA42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2497 W 3Rd Ave, San Bernardino  CA 92407</v>
      </c>
      <c r="AB4259" s="15"/>
    </row>
    <row r="4260" spans="1:28" x14ac:dyDescent="0.3">
      <c r="A4260" s="14">
        <v>1</v>
      </c>
      <c r="B4260" s="14">
        <v>0</v>
      </c>
      <c r="C4260" s="15" t="s">
        <v>15029</v>
      </c>
      <c r="D4260" s="15" t="s">
        <v>15030</v>
      </c>
      <c r="E4260" s="15">
        <v>45441</v>
      </c>
      <c r="F4260" s="15" t="s">
        <v>15031</v>
      </c>
      <c r="G4260" s="15">
        <v>45289</v>
      </c>
      <c r="H4260" s="15">
        <v>45472</v>
      </c>
      <c r="I4260" s="15" t="s">
        <v>15032</v>
      </c>
      <c r="J4260" s="15" t="s">
        <v>15033</v>
      </c>
      <c r="K4260" s="15" t="s">
        <v>45635</v>
      </c>
      <c r="L4260" s="15" t="s">
        <v>150</v>
      </c>
      <c r="M4260" s="15" t="s">
        <v>7286</v>
      </c>
      <c r="N4260" s="14">
        <v>2020</v>
      </c>
      <c r="O4260" s="15" t="s">
        <v>15034</v>
      </c>
      <c r="P4260" s="15" t="s">
        <v>106</v>
      </c>
      <c r="Q4260" s="15" t="s">
        <v>47117</v>
      </c>
      <c r="R4260" s="15" t="s">
        <v>931</v>
      </c>
      <c r="S4260" s="15" t="s">
        <v>15035</v>
      </c>
      <c r="T4260" s="15" t="s">
        <v>2072</v>
      </c>
      <c r="U4260" s="15" t="s">
        <v>53</v>
      </c>
      <c r="V4260" s="15" t="s">
        <v>45733</v>
      </c>
      <c r="W4260" s="15" t="s">
        <v>1889</v>
      </c>
      <c r="X4260" s="15" t="e">
        <f>_xlfn.XLOOKUP(_LOOKUP[[#This Row],[AdjusterMemberName]],_Adjuster[Adjuster Name],_Adjuster[Email],,0)</f>
        <v>#N/A</v>
      </c>
      <c r="Y4260" s="15" t="e">
        <f>_xlfn.XLOOKUP(_LOOKUP[[#This Row],[AdjusterMemberName]],_Adjuster[Adjuster Name],_Adjuster[Phone Number],,0)</f>
        <v>#N/A</v>
      </c>
      <c r="Z4260" s="15" t="s">
        <v>15036</v>
      </c>
      <c r="AA42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14951 Foothill Blvd Apt 2101, Fontana  CA 92335</v>
      </c>
      <c r="AB4260" s="15"/>
    </row>
    <row r="4261" spans="1:28" x14ac:dyDescent="0.3">
      <c r="A4261" s="14">
        <v>1</v>
      </c>
      <c r="B4261" s="14">
        <v>1</v>
      </c>
      <c r="C4261" s="15" t="s">
        <v>15057</v>
      </c>
      <c r="D4261" s="15" t="s">
        <v>15057</v>
      </c>
      <c r="E4261" s="15">
        <v>45441</v>
      </c>
      <c r="F4261" s="15" t="s">
        <v>15058</v>
      </c>
      <c r="G4261" s="15">
        <v>45414</v>
      </c>
      <c r="H4261" s="15">
        <v>45598</v>
      </c>
      <c r="I4261" s="15" t="s">
        <v>15059</v>
      </c>
      <c r="J4261" s="15" t="s">
        <v>15060</v>
      </c>
      <c r="K4261" s="15" t="s">
        <v>45329</v>
      </c>
      <c r="L4261" s="15" t="s">
        <v>314</v>
      </c>
      <c r="M4261" s="15" t="s">
        <v>978</v>
      </c>
      <c r="N4261" s="14">
        <v>2014</v>
      </c>
      <c r="O4261" s="15" t="s">
        <v>15061</v>
      </c>
      <c r="P4261" s="15" t="s">
        <v>106</v>
      </c>
      <c r="Q4261" s="15" t="s">
        <v>47079</v>
      </c>
      <c r="R4261" s="15" t="s">
        <v>15062</v>
      </c>
      <c r="S4261" s="15" t="s">
        <v>15063</v>
      </c>
      <c r="T4261" s="15" t="s">
        <v>96</v>
      </c>
      <c r="U4261" s="15" t="s">
        <v>53</v>
      </c>
      <c r="V4261" s="15" t="s">
        <v>45731</v>
      </c>
      <c r="W4261" s="15" t="s">
        <v>3184</v>
      </c>
      <c r="X4261" s="15" t="str">
        <f>_xlfn.XLOOKUP(_LOOKUP[[#This Row],[AdjusterMemberName]],_Adjuster[Adjuster Name],_Adjuster[Email],,0)</f>
        <v>mQualls@knightcompany.com</v>
      </c>
      <c r="Y4261" s="15" t="str">
        <f>_xlfn.XLOOKUP(_LOOKUP[[#This Row],[AdjusterMemberName]],_Adjuster[Adjuster Name],_Adjuster[Phone Number],,0)</f>
        <v>424-559-5436</v>
      </c>
      <c r="Z4261" s="15" t="s">
        <v>15064</v>
      </c>
      <c r="AA42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24213 Fawn St, Moreno Valley  CA 92553</v>
      </c>
      <c r="AB4261" s="15">
        <v>45549</v>
      </c>
    </row>
    <row r="4262" spans="1:28" x14ac:dyDescent="0.3">
      <c r="A4262" s="14">
        <v>1</v>
      </c>
      <c r="B4262" s="14">
        <v>1</v>
      </c>
      <c r="C4262" s="15" t="s">
        <v>11862</v>
      </c>
      <c r="D4262" s="15" t="s">
        <v>11862</v>
      </c>
      <c r="E4262" s="15">
        <v>45441</v>
      </c>
      <c r="F4262" s="15" t="s">
        <v>11863</v>
      </c>
      <c r="G4262" s="15">
        <v>45326</v>
      </c>
      <c r="H4262" s="15">
        <v>45508</v>
      </c>
      <c r="I4262" s="15" t="s">
        <v>15224</v>
      </c>
      <c r="J4262" s="15" t="s">
        <v>15225</v>
      </c>
      <c r="K4262" s="15" t="s">
        <v>45506</v>
      </c>
      <c r="L4262" s="15" t="s">
        <v>128</v>
      </c>
      <c r="M4262" s="15" t="s">
        <v>836</v>
      </c>
      <c r="N4262" s="14">
        <v>2024</v>
      </c>
      <c r="O4262" s="15" t="s">
        <v>11866</v>
      </c>
      <c r="P4262" s="15" t="s">
        <v>106</v>
      </c>
      <c r="Q4262" s="15" t="s">
        <v>47019</v>
      </c>
      <c r="R4262" s="15" t="s">
        <v>11867</v>
      </c>
      <c r="S4262" s="15" t="s">
        <v>11868</v>
      </c>
      <c r="T4262" s="15" t="s">
        <v>174</v>
      </c>
      <c r="U4262" s="15" t="s">
        <v>53</v>
      </c>
      <c r="V4262" s="15" t="s">
        <v>45441</v>
      </c>
      <c r="W4262" s="15" t="s">
        <v>264</v>
      </c>
      <c r="X4262" s="15" t="str">
        <f>_xlfn.XLOOKUP(_LOOKUP[[#This Row],[AdjusterMemberName]],_Adjuster[Adjuster Name],_Adjuster[Email],,0)</f>
        <v>sBonnevie@knightcompany.com</v>
      </c>
      <c r="Y4262" s="15" t="str">
        <f>_xlfn.XLOOKUP(_LOOKUP[[#This Row],[AdjusterMemberName]],_Adjuster[Adjuster Name],_Adjuster[Phone Number],,0)</f>
        <v>323-692-4064</v>
      </c>
      <c r="Z4262" s="15" t="s">
        <v>11869</v>
      </c>
      <c r="AA42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5914 S Hoover St Apt 4, Los Angeles  CA 90044</v>
      </c>
      <c r="AB4262" s="15"/>
    </row>
    <row r="4263" spans="1:28" x14ac:dyDescent="0.3">
      <c r="A4263" s="14">
        <v>1</v>
      </c>
      <c r="B4263" s="14">
        <v>1</v>
      </c>
      <c r="C4263" s="15" t="s">
        <v>4555</v>
      </c>
      <c r="D4263" s="15" t="s">
        <v>15350</v>
      </c>
      <c r="E4263" s="15">
        <v>45441</v>
      </c>
      <c r="F4263" s="15" t="s">
        <v>4557</v>
      </c>
      <c r="G4263" s="15">
        <v>45105</v>
      </c>
      <c r="H4263" s="15">
        <v>45288</v>
      </c>
      <c r="I4263" s="15" t="s">
        <v>15351</v>
      </c>
      <c r="J4263" s="15" t="s">
        <v>15352</v>
      </c>
      <c r="K4263" s="15" t="s">
        <v>45379</v>
      </c>
      <c r="L4263" s="15" t="s">
        <v>281</v>
      </c>
      <c r="M4263" s="15" t="s">
        <v>4161</v>
      </c>
      <c r="N4263" s="14">
        <v>2021</v>
      </c>
      <c r="O4263" s="15" t="s">
        <v>15353</v>
      </c>
      <c r="P4263" s="15" t="s">
        <v>106</v>
      </c>
      <c r="Q4263" s="15" t="s">
        <v>119</v>
      </c>
      <c r="R4263" s="15" t="s">
        <v>4561</v>
      </c>
      <c r="S4263" s="15" t="s">
        <v>4562</v>
      </c>
      <c r="T4263" s="15" t="s">
        <v>96</v>
      </c>
      <c r="U4263" s="15" t="s">
        <v>53</v>
      </c>
      <c r="V4263" s="15" t="s">
        <v>45746</v>
      </c>
      <c r="W4263" s="15" t="s">
        <v>264</v>
      </c>
      <c r="X4263" s="15" t="str">
        <f>_xlfn.XLOOKUP(_LOOKUP[[#This Row],[AdjusterMemberName]],_Adjuster[Adjuster Name],_Adjuster[Email],,0)</f>
        <v>sBonnevie@knightcompany.com</v>
      </c>
      <c r="Y4263" s="15" t="str">
        <f>_xlfn.XLOOKUP(_LOOKUP[[#This Row],[AdjusterMemberName]],_Adjuster[Adjuster Name],_Adjuster[Phone Number],,0)</f>
        <v>323-692-4064</v>
      </c>
      <c r="Z4263" s="15" t="s">
        <v>4563</v>
      </c>
      <c r="AA42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14862 Province Cir, Moreno Valley  CA 92555</v>
      </c>
      <c r="AB4263" s="15">
        <v>45234</v>
      </c>
    </row>
    <row r="4264" spans="1:28" x14ac:dyDescent="0.3">
      <c r="A4264" s="14">
        <v>1</v>
      </c>
      <c r="B4264" s="14">
        <v>1</v>
      </c>
      <c r="C4264" s="15" t="s">
        <v>15462</v>
      </c>
      <c r="D4264" s="15" t="s">
        <v>2340</v>
      </c>
      <c r="E4264" s="15">
        <v>45441</v>
      </c>
      <c r="F4264" s="15" t="s">
        <v>15463</v>
      </c>
      <c r="G4264" s="15">
        <v>45360</v>
      </c>
      <c r="H4264" s="15">
        <v>45544</v>
      </c>
      <c r="I4264" s="15" t="s">
        <v>15464</v>
      </c>
      <c r="J4264" s="15" t="s">
        <v>15465</v>
      </c>
      <c r="K4264" s="15" t="s">
        <v>46026</v>
      </c>
      <c r="L4264" s="15" t="s">
        <v>139</v>
      </c>
      <c r="M4264" s="15" t="s">
        <v>797</v>
      </c>
      <c r="N4264" s="14">
        <v>2017</v>
      </c>
      <c r="O4264" s="15" t="s">
        <v>15466</v>
      </c>
      <c r="P4264" s="15" t="s">
        <v>106</v>
      </c>
      <c r="Q4264" s="15" t="s">
        <v>47019</v>
      </c>
      <c r="R4264" s="15" t="s">
        <v>2510</v>
      </c>
      <c r="S4264" s="15" t="s">
        <v>15467</v>
      </c>
      <c r="T4264" s="15" t="s">
        <v>1366</v>
      </c>
      <c r="U4264" s="15" t="s">
        <v>53</v>
      </c>
      <c r="V4264" s="15" t="s">
        <v>46130</v>
      </c>
      <c r="W4264" s="15" t="s">
        <v>850</v>
      </c>
      <c r="X4264" s="15" t="e">
        <f>_xlfn.XLOOKUP(_LOOKUP[[#This Row],[AdjusterMemberName]],_Adjuster[Adjuster Name],_Adjuster[Email],,0)</f>
        <v>#N/A</v>
      </c>
      <c r="Y4264" s="15" t="e">
        <f>_xlfn.XLOOKUP(_LOOKUP[[#This Row],[AdjusterMemberName]],_Adjuster[Adjuster Name],_Adjuster[Phone Number],,0)</f>
        <v>#N/A</v>
      </c>
      <c r="Z4264" s="15" t="s">
        <v>15468</v>
      </c>
      <c r="AA42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722 W 9Th St, Corona  CA 92882</v>
      </c>
      <c r="AB4264" s="15"/>
    </row>
    <row r="4265" spans="1:28" x14ac:dyDescent="0.3">
      <c r="A4265" s="14">
        <v>1</v>
      </c>
      <c r="B4265" s="14">
        <v>1</v>
      </c>
      <c r="C4265" s="15" t="s">
        <v>15992</v>
      </c>
      <c r="D4265" s="15" t="s">
        <v>15993</v>
      </c>
      <c r="E4265" s="15">
        <v>45441</v>
      </c>
      <c r="F4265" s="15" t="s">
        <v>15994</v>
      </c>
      <c r="G4265" s="15">
        <v>45304</v>
      </c>
      <c r="H4265" s="15">
        <v>45486</v>
      </c>
      <c r="I4265" s="15" t="s">
        <v>15995</v>
      </c>
      <c r="J4265" s="15" t="s">
        <v>15996</v>
      </c>
      <c r="K4265" s="15" t="s">
        <v>46090</v>
      </c>
      <c r="L4265" s="15" t="s">
        <v>128</v>
      </c>
      <c r="M4265" s="15" t="s">
        <v>129</v>
      </c>
      <c r="N4265" s="14">
        <v>2024</v>
      </c>
      <c r="O4265" s="15" t="s">
        <v>15997</v>
      </c>
      <c r="P4265" s="15" t="s">
        <v>106</v>
      </c>
      <c r="Q4265" s="15" t="s">
        <v>119</v>
      </c>
      <c r="R4265" s="15" t="s">
        <v>15998</v>
      </c>
      <c r="S4265" s="15" t="s">
        <v>15999</v>
      </c>
      <c r="T4265" s="15" t="s">
        <v>174</v>
      </c>
      <c r="U4265" s="15" t="s">
        <v>53</v>
      </c>
      <c r="V4265" s="15" t="s">
        <v>45507</v>
      </c>
      <c r="W4265" s="15" t="s">
        <v>1357</v>
      </c>
      <c r="X4265" s="15" t="str">
        <f>_xlfn.XLOOKUP(_LOOKUP[[#This Row],[AdjusterMemberName]],_Adjuster[Adjuster Name],_Adjuster[Email],,0)</f>
        <v>jRivera1@knightcompany.com</v>
      </c>
      <c r="Y4265" s="15" t="str">
        <f>_xlfn.XLOOKUP(_LOOKUP[[#This Row],[AdjusterMemberName]],_Adjuster[Adjuster Name],_Adjuster[Phone Number],,0)</f>
        <v>424-559-5239</v>
      </c>
      <c r="Z4265" s="15" t="s">
        <v>16000</v>
      </c>
      <c r="AA42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227 N Berendo St Apt 100, Los Angeles  CA 90004</v>
      </c>
      <c r="AB4265" s="15">
        <v>45369</v>
      </c>
    </row>
    <row r="4266" spans="1:28" x14ac:dyDescent="0.3">
      <c r="A4266" s="14">
        <v>1</v>
      </c>
      <c r="B4266" s="14">
        <v>1</v>
      </c>
      <c r="C4266" s="15" t="s">
        <v>10736</v>
      </c>
      <c r="D4266" s="15" t="s">
        <v>10736</v>
      </c>
      <c r="E4266" s="15">
        <v>45440</v>
      </c>
      <c r="F4266" s="15" t="s">
        <v>14877</v>
      </c>
      <c r="G4266" s="15">
        <v>45423</v>
      </c>
      <c r="H4266" s="15">
        <v>45607</v>
      </c>
      <c r="I4266" s="15" t="s">
        <v>14878</v>
      </c>
      <c r="J4266" s="15" t="s">
        <v>14879</v>
      </c>
      <c r="K4266" s="15" t="s">
        <v>45477</v>
      </c>
      <c r="L4266" s="15" t="s">
        <v>103</v>
      </c>
      <c r="M4266" s="15" t="s">
        <v>1503</v>
      </c>
      <c r="N4266" s="14">
        <v>2004</v>
      </c>
      <c r="O4266" s="15" t="s">
        <v>10740</v>
      </c>
      <c r="P4266" s="15" t="s">
        <v>106</v>
      </c>
      <c r="Q4266" s="15" t="s">
        <v>47065</v>
      </c>
      <c r="R4266" s="15" t="s">
        <v>10217</v>
      </c>
      <c r="S4266" s="15" t="s">
        <v>10741</v>
      </c>
      <c r="T4266" s="15" t="s">
        <v>404</v>
      </c>
      <c r="U4266" s="15" t="s">
        <v>53</v>
      </c>
      <c r="V4266" s="15" t="s">
        <v>45417</v>
      </c>
      <c r="W4266" s="15" t="s">
        <v>3974</v>
      </c>
      <c r="X4266" s="15" t="str">
        <f>_xlfn.XLOOKUP(_LOOKUP[[#This Row],[AdjusterMemberName]],_Adjuster[Adjuster Name],_Adjuster[Email],,0)</f>
        <v>LMiller@knightcompany.com</v>
      </c>
      <c r="Y4266" s="15" t="str">
        <f>_xlfn.XLOOKUP(_LOOKUP[[#This Row],[AdjusterMemberName]],_Adjuster[Adjuster Name],_Adjuster[Phone Number],,0)</f>
        <v>424-559-5378</v>
      </c>
      <c r="Z4266" s="15" t="s">
        <v>10742</v>
      </c>
      <c r="AA42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3537 Southview Ct, Palmdale  CA 93550</v>
      </c>
      <c r="AB4266" s="15"/>
    </row>
    <row r="4267" spans="1:28" x14ac:dyDescent="0.3">
      <c r="A4267" s="14">
        <v>1</v>
      </c>
      <c r="B4267" s="14">
        <v>1</v>
      </c>
      <c r="C4267" s="15" t="s">
        <v>14943</v>
      </c>
      <c r="D4267" s="15" t="s">
        <v>14944</v>
      </c>
      <c r="E4267" s="15">
        <v>45440</v>
      </c>
      <c r="F4267" s="15" t="s">
        <v>14945</v>
      </c>
      <c r="G4267" s="15">
        <v>45421</v>
      </c>
      <c r="H4267" s="15">
        <v>45605</v>
      </c>
      <c r="I4267" s="15" t="s">
        <v>14946</v>
      </c>
      <c r="J4267" s="15" t="s">
        <v>14947</v>
      </c>
      <c r="K4267" s="15" t="s">
        <v>45732</v>
      </c>
      <c r="L4267" s="15" t="s">
        <v>103</v>
      </c>
      <c r="M4267" s="15" t="s">
        <v>1523</v>
      </c>
      <c r="N4267" s="14">
        <v>2017</v>
      </c>
      <c r="O4267" s="15" t="s">
        <v>14948</v>
      </c>
      <c r="P4267" s="15" t="s">
        <v>106</v>
      </c>
      <c r="Q4267" s="15" t="s">
        <v>47095</v>
      </c>
      <c r="R4267" s="15" t="s">
        <v>14949</v>
      </c>
      <c r="S4267" s="15" t="s">
        <v>14950</v>
      </c>
      <c r="T4267" s="15" t="s">
        <v>1483</v>
      </c>
      <c r="U4267" s="15" t="s">
        <v>53</v>
      </c>
      <c r="V4267" s="15" t="s">
        <v>45934</v>
      </c>
      <c r="W4267" s="15" t="s">
        <v>3184</v>
      </c>
      <c r="X4267" s="15" t="str">
        <f>_xlfn.XLOOKUP(_LOOKUP[[#This Row],[AdjusterMemberName]],_Adjuster[Adjuster Name],_Adjuster[Email],,0)</f>
        <v>mQualls@knightcompany.com</v>
      </c>
      <c r="Y4267" s="15" t="str">
        <f>_xlfn.XLOOKUP(_LOOKUP[[#This Row],[AdjusterMemberName]],_Adjuster[Adjuster Name],_Adjuster[Phone Number],,0)</f>
        <v>424-559-5436</v>
      </c>
      <c r="Z4267" s="15" t="s">
        <v>14951</v>
      </c>
      <c r="AA42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225 Smilax Rd Apt 105, Vista  CA 92083</v>
      </c>
      <c r="AB4267" s="15"/>
    </row>
    <row r="4268" spans="1:28" x14ac:dyDescent="0.3">
      <c r="A4268" s="14">
        <v>1</v>
      </c>
      <c r="B4268" s="14">
        <v>1</v>
      </c>
      <c r="C4268" s="15" t="s">
        <v>14996</v>
      </c>
      <c r="D4268" s="15" t="s">
        <v>14996</v>
      </c>
      <c r="E4268" s="15">
        <v>45440</v>
      </c>
      <c r="F4268" s="15" t="s">
        <v>14997</v>
      </c>
      <c r="G4268" s="15">
        <v>45440</v>
      </c>
      <c r="H4268" s="15">
        <v>45624</v>
      </c>
      <c r="I4268" s="15" t="s">
        <v>14998</v>
      </c>
      <c r="J4268" s="15" t="s">
        <v>14999</v>
      </c>
      <c r="K4268" s="15" t="s">
        <v>45332</v>
      </c>
      <c r="L4268" s="15" t="s">
        <v>441</v>
      </c>
      <c r="M4268" s="15" t="s">
        <v>442</v>
      </c>
      <c r="N4268" s="14">
        <v>2022</v>
      </c>
      <c r="O4268" s="15" t="s">
        <v>15000</v>
      </c>
      <c r="P4268" s="15" t="s">
        <v>106</v>
      </c>
      <c r="Q4268" s="15" t="s">
        <v>47127</v>
      </c>
      <c r="R4268" s="15" t="s">
        <v>15001</v>
      </c>
      <c r="S4268" s="15" t="s">
        <v>15002</v>
      </c>
      <c r="T4268" s="15" t="s">
        <v>4679</v>
      </c>
      <c r="U4268" s="15" t="s">
        <v>53</v>
      </c>
      <c r="V4268" s="15" t="s">
        <v>46073</v>
      </c>
      <c r="W4268" s="15" t="s">
        <v>850</v>
      </c>
      <c r="X4268" s="15" t="e">
        <f>_xlfn.XLOOKUP(_LOOKUP[[#This Row],[AdjusterMemberName]],_Adjuster[Adjuster Name],_Adjuster[Email],,0)</f>
        <v>#N/A</v>
      </c>
      <c r="Y4268" s="15" t="e">
        <f>_xlfn.XLOOKUP(_LOOKUP[[#This Row],[AdjusterMemberName]],_Adjuster[Adjuster Name],_Adjuster[Phone Number],,0)</f>
        <v>#N/A</v>
      </c>
      <c r="Z4268" s="15" t="s">
        <v>15003</v>
      </c>
      <c r="AA42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16800 S Denker Ave Apt 1, Gardena  CA 90247</v>
      </c>
      <c r="AB4268" s="15">
        <v>45483</v>
      </c>
    </row>
    <row r="4269" spans="1:28" x14ac:dyDescent="0.3">
      <c r="A4269" s="14">
        <v>1</v>
      </c>
      <c r="B4269" s="14">
        <v>1</v>
      </c>
      <c r="C4269" s="15" t="s">
        <v>15006</v>
      </c>
      <c r="D4269" s="15" t="s">
        <v>15006</v>
      </c>
      <c r="E4269" s="15">
        <v>45440</v>
      </c>
      <c r="F4269" s="15" t="s">
        <v>15007</v>
      </c>
      <c r="G4269" s="15">
        <v>45357</v>
      </c>
      <c r="H4269" s="15">
        <v>45541</v>
      </c>
      <c r="I4269" s="15" t="s">
        <v>15008</v>
      </c>
      <c r="J4269" s="15" t="s">
        <v>15009</v>
      </c>
      <c r="K4269" s="15" t="s">
        <v>45416</v>
      </c>
      <c r="L4269" s="15" t="s">
        <v>201</v>
      </c>
      <c r="M4269" s="15" t="s">
        <v>1778</v>
      </c>
      <c r="N4269" s="14">
        <v>2013</v>
      </c>
      <c r="O4269" s="15" t="s">
        <v>15010</v>
      </c>
      <c r="P4269" s="15" t="s">
        <v>106</v>
      </c>
      <c r="Q4269" s="15" t="s">
        <v>47019</v>
      </c>
      <c r="R4269" s="15" t="s">
        <v>15011</v>
      </c>
      <c r="S4269" s="15" t="s">
        <v>15012</v>
      </c>
      <c r="T4269" s="15" t="s">
        <v>174</v>
      </c>
      <c r="U4269" s="15" t="s">
        <v>53</v>
      </c>
      <c r="V4269" s="15" t="s">
        <v>45508</v>
      </c>
      <c r="W4269" s="15" t="s">
        <v>367</v>
      </c>
      <c r="X4269" s="15" t="str">
        <f>_xlfn.XLOOKUP(_LOOKUP[[#This Row],[AdjusterMemberName]],_Adjuster[Adjuster Name],_Adjuster[Email],,0)</f>
        <v>dHernandez4@knightcompany.com</v>
      </c>
      <c r="Y4269" s="15" t="str">
        <f>_xlfn.XLOOKUP(_LOOKUP[[#This Row],[AdjusterMemberName]],_Adjuster[Adjuster Name],_Adjuster[Phone Number],,0)</f>
        <v>323-315-7819</v>
      </c>
      <c r="Z4269" s="15" t="s">
        <v>15013</v>
      </c>
      <c r="AA42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11306 S Central Ave, Los Angeles  CA 90059</v>
      </c>
      <c r="AB4269" s="15">
        <v>45486</v>
      </c>
    </row>
    <row r="4270" spans="1:28" x14ac:dyDescent="0.3">
      <c r="A4270" s="14">
        <v>1</v>
      </c>
      <c r="B4270" s="14">
        <v>1</v>
      </c>
      <c r="C4270" s="15" t="s">
        <v>15037</v>
      </c>
      <c r="D4270" s="15" t="s">
        <v>15037</v>
      </c>
      <c r="E4270" s="15">
        <v>45440</v>
      </c>
      <c r="F4270" s="15" t="s">
        <v>15038</v>
      </c>
      <c r="G4270" s="15">
        <v>45321</v>
      </c>
      <c r="H4270" s="15">
        <v>45503</v>
      </c>
      <c r="I4270" s="15" t="s">
        <v>15039</v>
      </c>
      <c r="J4270" s="15" t="s">
        <v>15040</v>
      </c>
      <c r="K4270" s="15" t="s">
        <v>45505</v>
      </c>
      <c r="L4270" s="15" t="s">
        <v>139</v>
      </c>
      <c r="M4270" s="15" t="s">
        <v>470</v>
      </c>
      <c r="N4270" s="14">
        <v>2002</v>
      </c>
      <c r="O4270" s="15" t="s">
        <v>15041</v>
      </c>
      <c r="P4270" s="15" t="s">
        <v>106</v>
      </c>
      <c r="Q4270" s="15" t="s">
        <v>47081</v>
      </c>
      <c r="R4270" s="15" t="s">
        <v>15042</v>
      </c>
      <c r="S4270" s="15" t="s">
        <v>15043</v>
      </c>
      <c r="T4270" s="15" t="s">
        <v>15044</v>
      </c>
      <c r="U4270" s="15" t="s">
        <v>53</v>
      </c>
      <c r="V4270" s="15" t="s">
        <v>46660</v>
      </c>
      <c r="W4270" s="15" t="s">
        <v>3307</v>
      </c>
      <c r="X4270" s="15" t="e">
        <f>_xlfn.XLOOKUP(_LOOKUP[[#This Row],[AdjusterMemberName]],_Adjuster[Adjuster Name],_Adjuster[Email],,0)</f>
        <v>#N/A</v>
      </c>
      <c r="Y4270" s="15" t="e">
        <f>_xlfn.XLOOKUP(_LOOKUP[[#This Row],[AdjusterMemberName]],_Adjuster[Adjuster Name],_Adjuster[Phone Number],,0)</f>
        <v>#N/A</v>
      </c>
      <c r="Z4270" s="15" t="s">
        <v>15045</v>
      </c>
      <c r="AA42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49971 Carmen Ave, Cabazon  CA 92230</v>
      </c>
      <c r="AB4270" s="15"/>
    </row>
    <row r="4271" spans="1:28" x14ac:dyDescent="0.3">
      <c r="A4271" s="14">
        <v>1</v>
      </c>
      <c r="B4271" s="14">
        <v>1</v>
      </c>
      <c r="C4271" s="15" t="s">
        <v>10736</v>
      </c>
      <c r="D4271" s="15" t="s">
        <v>10736</v>
      </c>
      <c r="E4271" s="15">
        <v>45440</v>
      </c>
      <c r="F4271" s="15" t="s">
        <v>14877</v>
      </c>
      <c r="G4271" s="15">
        <v>45423</v>
      </c>
      <c r="H4271" s="15">
        <v>45607</v>
      </c>
      <c r="I4271" s="15" t="s">
        <v>15046</v>
      </c>
      <c r="J4271" s="15" t="s">
        <v>15047</v>
      </c>
      <c r="K4271" s="15" t="s">
        <v>45765</v>
      </c>
      <c r="L4271" s="15" t="s">
        <v>103</v>
      </c>
      <c r="M4271" s="15" t="s">
        <v>1503</v>
      </c>
      <c r="N4271" s="14">
        <v>2004</v>
      </c>
      <c r="O4271" s="15" t="s">
        <v>10740</v>
      </c>
      <c r="P4271" s="15" t="s">
        <v>106</v>
      </c>
      <c r="Q4271" s="15" t="s">
        <v>47065</v>
      </c>
      <c r="R4271" s="15" t="s">
        <v>10217</v>
      </c>
      <c r="S4271" s="15" t="s">
        <v>10741</v>
      </c>
      <c r="T4271" s="15" t="s">
        <v>404</v>
      </c>
      <c r="U4271" s="15" t="s">
        <v>53</v>
      </c>
      <c r="V4271" s="15" t="s">
        <v>45417</v>
      </c>
      <c r="W4271" s="15" t="s">
        <v>264</v>
      </c>
      <c r="X4271" s="15" t="str">
        <f>_xlfn.XLOOKUP(_LOOKUP[[#This Row],[AdjusterMemberName]],_Adjuster[Adjuster Name],_Adjuster[Email],,0)</f>
        <v>sBonnevie@knightcompany.com</v>
      </c>
      <c r="Y4271" s="15" t="str">
        <f>_xlfn.XLOOKUP(_LOOKUP[[#This Row],[AdjusterMemberName]],_Adjuster[Adjuster Name],_Adjuster[Phone Number],,0)</f>
        <v>323-692-4064</v>
      </c>
      <c r="Z4271" s="15" t="s">
        <v>10742</v>
      </c>
      <c r="AA42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3537 Southview Ct, Palmdale  CA 93550</v>
      </c>
      <c r="AB4271" s="15"/>
    </row>
    <row r="4272" spans="1:28" x14ac:dyDescent="0.3">
      <c r="A4272" s="14">
        <v>1</v>
      </c>
      <c r="B4272" s="14">
        <v>1</v>
      </c>
      <c r="C4272" s="15" t="s">
        <v>15601</v>
      </c>
      <c r="D4272" s="15" t="s">
        <v>15601</v>
      </c>
      <c r="E4272" s="15">
        <v>45440</v>
      </c>
      <c r="F4272" s="15" t="s">
        <v>15602</v>
      </c>
      <c r="G4272" s="15">
        <v>45376</v>
      </c>
      <c r="H4272" s="15">
        <v>45560</v>
      </c>
      <c r="I4272" s="15" t="s">
        <v>15603</v>
      </c>
      <c r="J4272" s="15" t="s">
        <v>9130</v>
      </c>
      <c r="K4272" s="15" t="s">
        <v>45332</v>
      </c>
      <c r="L4272" s="15" t="s">
        <v>181</v>
      </c>
      <c r="M4272" s="15" t="s">
        <v>182</v>
      </c>
      <c r="N4272" s="14">
        <v>2003</v>
      </c>
      <c r="O4272" s="15" t="s">
        <v>15604</v>
      </c>
      <c r="P4272" s="15" t="s">
        <v>106</v>
      </c>
      <c r="Q4272" s="15" t="s">
        <v>47125</v>
      </c>
      <c r="R4272" s="15" t="s">
        <v>433</v>
      </c>
      <c r="S4272" s="15" t="s">
        <v>15605</v>
      </c>
      <c r="T4272" s="15" t="s">
        <v>727</v>
      </c>
      <c r="U4272" s="15" t="s">
        <v>53</v>
      </c>
      <c r="V4272" s="15" t="s">
        <v>45480</v>
      </c>
      <c r="W4272" s="15" t="s">
        <v>3184</v>
      </c>
      <c r="X4272" s="15" t="str">
        <f>_xlfn.XLOOKUP(_LOOKUP[[#This Row],[AdjusterMemberName]],_Adjuster[Adjuster Name],_Adjuster[Email],,0)</f>
        <v>mQualls@knightcompany.com</v>
      </c>
      <c r="Y4272" s="15" t="str">
        <f>_xlfn.XLOOKUP(_LOOKUP[[#This Row],[AdjusterMemberName]],_Adjuster[Adjuster Name],_Adjuster[Phone Number],,0)</f>
        <v>424-559-5436</v>
      </c>
      <c r="Z4272" s="15" t="s">
        <v>15606</v>
      </c>
      <c r="AA42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2612 Cooper Ct, Antioch  CA 94509</v>
      </c>
      <c r="AB4272" s="15">
        <v>45480</v>
      </c>
    </row>
    <row r="4273" spans="1:28" x14ac:dyDescent="0.3">
      <c r="A4273" s="14">
        <v>1</v>
      </c>
      <c r="B4273" s="14">
        <v>1</v>
      </c>
      <c r="C4273" s="15" t="s">
        <v>16048</v>
      </c>
      <c r="D4273" s="15" t="s">
        <v>16048</v>
      </c>
      <c r="E4273" s="15">
        <v>45440</v>
      </c>
      <c r="F4273" s="15" t="s">
        <v>16049</v>
      </c>
      <c r="G4273" s="15">
        <v>45350</v>
      </c>
      <c r="H4273" s="15">
        <v>45532</v>
      </c>
      <c r="I4273" s="15" t="s">
        <v>16050</v>
      </c>
      <c r="J4273" s="15" t="s">
        <v>16051</v>
      </c>
      <c r="K4273" s="15" t="s">
        <v>45506</v>
      </c>
      <c r="L4273" s="15" t="s">
        <v>103</v>
      </c>
      <c r="M4273" s="15" t="s">
        <v>1503</v>
      </c>
      <c r="N4273" s="14">
        <v>2024</v>
      </c>
      <c r="O4273" s="15" t="s">
        <v>16052</v>
      </c>
      <c r="P4273" s="15" t="s">
        <v>106</v>
      </c>
      <c r="Q4273" s="15" t="s">
        <v>47178</v>
      </c>
      <c r="R4273" s="15" t="s">
        <v>16053</v>
      </c>
      <c r="S4273" s="15" t="s">
        <v>16054</v>
      </c>
      <c r="T4273" s="15" t="s">
        <v>164</v>
      </c>
      <c r="U4273" s="15" t="s">
        <v>53</v>
      </c>
      <c r="V4273" s="15" t="s">
        <v>45579</v>
      </c>
      <c r="W4273" s="15" t="s">
        <v>1624</v>
      </c>
      <c r="X4273" s="15" t="e">
        <f>_xlfn.XLOOKUP(_LOOKUP[[#This Row],[AdjusterMemberName]],_Adjuster[Adjuster Name],_Adjuster[Email],,0)</f>
        <v>#N/A</v>
      </c>
      <c r="Y4273" s="15" t="e">
        <f>_xlfn.XLOOKUP(_LOOKUP[[#This Row],[AdjusterMemberName]],_Adjuster[Adjuster Name],_Adjuster[Phone Number],,0)</f>
        <v>#N/A</v>
      </c>
      <c r="Z4273" s="15" t="s">
        <v>16055</v>
      </c>
      <c r="AA42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5186 E Benjamin, Fresno  CA 93727</v>
      </c>
      <c r="AB4273" s="15"/>
    </row>
    <row r="4274" spans="1:28" x14ac:dyDescent="0.3">
      <c r="A4274" s="14">
        <v>1</v>
      </c>
      <c r="B4274" s="14">
        <v>1</v>
      </c>
      <c r="C4274" s="15" t="s">
        <v>19137</v>
      </c>
      <c r="D4274" s="15" t="s">
        <v>19138</v>
      </c>
      <c r="E4274" s="15">
        <v>45440</v>
      </c>
      <c r="F4274" s="15" t="s">
        <v>19139</v>
      </c>
      <c r="G4274" s="15">
        <v>45267</v>
      </c>
      <c r="H4274" s="15">
        <v>45450</v>
      </c>
      <c r="I4274" s="15" t="s">
        <v>19140</v>
      </c>
      <c r="J4274" s="15" t="s">
        <v>19141</v>
      </c>
      <c r="K4274" s="15" t="s">
        <v>45373</v>
      </c>
      <c r="L4274" s="15" t="s">
        <v>103</v>
      </c>
      <c r="M4274" s="15" t="s">
        <v>2946</v>
      </c>
      <c r="N4274" s="14">
        <v>2004</v>
      </c>
      <c r="O4274" s="15" t="s">
        <v>19142</v>
      </c>
      <c r="P4274" s="15" t="s">
        <v>106</v>
      </c>
      <c r="Q4274" s="15" t="s">
        <v>47065</v>
      </c>
      <c r="R4274" s="15" t="s">
        <v>19143</v>
      </c>
      <c r="S4274" s="15" t="s">
        <v>19144</v>
      </c>
      <c r="T4274" s="15" t="s">
        <v>4165</v>
      </c>
      <c r="U4274" s="15" t="s">
        <v>53</v>
      </c>
      <c r="V4274" s="15" t="s">
        <v>45832</v>
      </c>
      <c r="W4274" s="15" t="s">
        <v>1186</v>
      </c>
      <c r="X4274" s="15" t="str">
        <f>_xlfn.XLOOKUP(_LOOKUP[[#This Row],[AdjusterMemberName]],_Adjuster[Adjuster Name],_Adjuster[Email],,0)</f>
        <v>sAkinleye@knightcompany.com</v>
      </c>
      <c r="Y4274" s="15" t="str">
        <f>_xlfn.XLOOKUP(_LOOKUP[[#This Row],[AdjusterMemberName]],_Adjuster[Adjuster Name],_Adjuster[Phone Number],,0)</f>
        <v>424-559-5280</v>
      </c>
      <c r="Z4274" s="15" t="s">
        <v>19145</v>
      </c>
      <c r="AA42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11886 Foothill Blvd Apt B101, Sylmar  CA 91342</v>
      </c>
      <c r="AB4274" s="15"/>
    </row>
    <row r="4275" spans="1:28" x14ac:dyDescent="0.3">
      <c r="A4275" s="14">
        <v>1</v>
      </c>
      <c r="B4275" s="14">
        <v>1</v>
      </c>
      <c r="C4275" s="15" t="s">
        <v>14834</v>
      </c>
      <c r="D4275" s="15" t="s">
        <v>14834</v>
      </c>
      <c r="E4275" s="15">
        <v>45439</v>
      </c>
      <c r="F4275" s="15" t="s">
        <v>14835</v>
      </c>
      <c r="G4275" s="15">
        <v>45312</v>
      </c>
      <c r="H4275" s="15">
        <v>45494</v>
      </c>
      <c r="I4275" s="15" t="s">
        <v>14836</v>
      </c>
      <c r="J4275" s="15" t="s">
        <v>14837</v>
      </c>
      <c r="K4275" s="15" t="s">
        <v>45369</v>
      </c>
      <c r="L4275" s="15" t="s">
        <v>103</v>
      </c>
      <c r="M4275" s="15" t="s">
        <v>1503</v>
      </c>
      <c r="N4275" s="14">
        <v>2022</v>
      </c>
      <c r="O4275" s="15" t="s">
        <v>14838</v>
      </c>
      <c r="P4275" s="15" t="s">
        <v>106</v>
      </c>
      <c r="Q4275" s="15" t="s">
        <v>47019</v>
      </c>
      <c r="R4275" s="15" t="s">
        <v>14839</v>
      </c>
      <c r="S4275" s="15" t="s">
        <v>14840</v>
      </c>
      <c r="T4275" s="15" t="s">
        <v>4096</v>
      </c>
      <c r="U4275" s="15" t="s">
        <v>53</v>
      </c>
      <c r="V4275" s="15" t="s">
        <v>45854</v>
      </c>
      <c r="W4275" s="15" t="s">
        <v>367</v>
      </c>
      <c r="X4275" s="15" t="str">
        <f>_xlfn.XLOOKUP(_LOOKUP[[#This Row],[AdjusterMemberName]],_Adjuster[Adjuster Name],_Adjuster[Email],,0)</f>
        <v>dHernandez4@knightcompany.com</v>
      </c>
      <c r="Y4275" s="15" t="str">
        <f>_xlfn.XLOOKUP(_LOOKUP[[#This Row],[AdjusterMemberName]],_Adjuster[Adjuster Name],_Adjuster[Phone Number],,0)</f>
        <v>323-315-7819</v>
      </c>
      <c r="Z4275" s="15" t="s">
        <v>14841</v>
      </c>
      <c r="AA42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3420 E Douglas Ave, Visalia  CA 93292</v>
      </c>
      <c r="AB4275" s="15"/>
    </row>
    <row r="4276" spans="1:28" x14ac:dyDescent="0.3">
      <c r="A4276" s="14">
        <v>1</v>
      </c>
      <c r="B4276" s="14">
        <v>1</v>
      </c>
      <c r="C4276" s="15" t="s">
        <v>14855</v>
      </c>
      <c r="D4276" s="15" t="s">
        <v>14856</v>
      </c>
      <c r="E4276" s="15">
        <v>45439</v>
      </c>
      <c r="F4276" s="15" t="s">
        <v>14857</v>
      </c>
      <c r="G4276" s="15">
        <v>45379</v>
      </c>
      <c r="H4276" s="15">
        <v>45563</v>
      </c>
      <c r="I4276" s="15" t="s">
        <v>14858</v>
      </c>
      <c r="J4276" s="15" t="s">
        <v>14859</v>
      </c>
      <c r="K4276" s="15" t="s">
        <v>45397</v>
      </c>
      <c r="L4276" s="15" t="s">
        <v>150</v>
      </c>
      <c r="M4276" s="15" t="s">
        <v>9016</v>
      </c>
      <c r="N4276" s="14">
        <v>2012</v>
      </c>
      <c r="O4276" s="15" t="s">
        <v>14860</v>
      </c>
      <c r="P4276" s="15" t="s">
        <v>106</v>
      </c>
      <c r="Q4276" s="15" t="s">
        <v>47019</v>
      </c>
      <c r="R4276" s="15" t="s">
        <v>14861</v>
      </c>
      <c r="S4276" s="15" t="s">
        <v>14862</v>
      </c>
      <c r="T4276" s="15" t="s">
        <v>3913</v>
      </c>
      <c r="U4276" s="15" t="s">
        <v>53</v>
      </c>
      <c r="V4276" s="15" t="s">
        <v>46664</v>
      </c>
      <c r="W4276" s="15" t="s">
        <v>850</v>
      </c>
      <c r="X4276" s="15" t="e">
        <f>_xlfn.XLOOKUP(_LOOKUP[[#This Row],[AdjusterMemberName]],_Adjuster[Adjuster Name],_Adjuster[Email],,0)</f>
        <v>#N/A</v>
      </c>
      <c r="Y4276" s="15" t="e">
        <f>_xlfn.XLOOKUP(_LOOKUP[[#This Row],[AdjusterMemberName]],_Adjuster[Adjuster Name],_Adjuster[Phone Number],,0)</f>
        <v>#N/A</v>
      </c>
      <c r="Z4276" s="15" t="s">
        <v>14863</v>
      </c>
      <c r="AA42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2025 Pine St # C, Paso Robles  CA 93446</v>
      </c>
      <c r="AB4276" s="15"/>
    </row>
    <row r="4277" spans="1:28" x14ac:dyDescent="0.3">
      <c r="A4277" s="14">
        <v>1</v>
      </c>
      <c r="B4277" s="14">
        <v>1</v>
      </c>
      <c r="C4277" s="15" t="s">
        <v>14864</v>
      </c>
      <c r="D4277" s="15" t="s">
        <v>14865</v>
      </c>
      <c r="E4277" s="15">
        <v>45439</v>
      </c>
      <c r="F4277" s="15" t="s">
        <v>14866</v>
      </c>
      <c r="G4277" s="15">
        <v>45343</v>
      </c>
      <c r="H4277" s="15">
        <v>45525</v>
      </c>
      <c r="I4277" s="15" t="s">
        <v>14867</v>
      </c>
      <c r="J4277" s="15" t="s">
        <v>14868</v>
      </c>
      <c r="K4277" s="15" t="s">
        <v>45506</v>
      </c>
      <c r="L4277" s="15" t="s">
        <v>103</v>
      </c>
      <c r="M4277" s="15" t="s">
        <v>890</v>
      </c>
      <c r="N4277" s="14">
        <v>2016</v>
      </c>
      <c r="O4277" s="15" t="s">
        <v>14869</v>
      </c>
      <c r="P4277" s="15" t="s">
        <v>106</v>
      </c>
      <c r="Q4277" s="15" t="s">
        <v>47092</v>
      </c>
      <c r="R4277" s="15" t="s">
        <v>14870</v>
      </c>
      <c r="S4277" s="15" t="s">
        <v>14871</v>
      </c>
      <c r="T4277" s="15" t="s">
        <v>1456</v>
      </c>
      <c r="U4277" s="15" t="s">
        <v>53</v>
      </c>
      <c r="V4277" s="15" t="s">
        <v>45986</v>
      </c>
      <c r="W4277" s="15" t="s">
        <v>1357</v>
      </c>
      <c r="X4277" s="15" t="str">
        <f>_xlfn.XLOOKUP(_LOOKUP[[#This Row],[AdjusterMemberName]],_Adjuster[Adjuster Name],_Adjuster[Email],,0)</f>
        <v>jRivera1@knightcompany.com</v>
      </c>
      <c r="Y4277" s="15" t="str">
        <f>_xlfn.XLOOKUP(_LOOKUP[[#This Row],[AdjusterMemberName]],_Adjuster[Adjuster Name],_Adjuster[Phone Number],,0)</f>
        <v>424-559-5239</v>
      </c>
      <c r="Z4277" s="15" t="s">
        <v>14872</v>
      </c>
      <c r="AA42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6601 Victoria Ave Apt 229, Highland  CA 92346</v>
      </c>
      <c r="AB4277" s="15"/>
    </row>
    <row r="4278" spans="1:28" x14ac:dyDescent="0.3">
      <c r="A4278" s="14">
        <v>1</v>
      </c>
      <c r="B4278" s="14">
        <v>1</v>
      </c>
      <c r="C4278" s="15" t="s">
        <v>9488</v>
      </c>
      <c r="D4278" s="15" t="s">
        <v>9488</v>
      </c>
      <c r="E4278" s="15">
        <v>45439</v>
      </c>
      <c r="F4278" s="15" t="s">
        <v>9489</v>
      </c>
      <c r="G4278" s="15">
        <v>45260</v>
      </c>
      <c r="H4278" s="15">
        <v>45442</v>
      </c>
      <c r="I4278" s="15" t="s">
        <v>14880</v>
      </c>
      <c r="J4278" s="15" t="s">
        <v>14881</v>
      </c>
      <c r="K4278" s="15" t="s">
        <v>45646</v>
      </c>
      <c r="L4278" s="15" t="s">
        <v>441</v>
      </c>
      <c r="M4278" s="15" t="s">
        <v>1126</v>
      </c>
      <c r="N4278" s="14">
        <v>2014</v>
      </c>
      <c r="O4278" s="15" t="s">
        <v>9492</v>
      </c>
      <c r="P4278" s="15" t="s">
        <v>106</v>
      </c>
      <c r="Q4278" s="15" t="s">
        <v>47006</v>
      </c>
      <c r="R4278" s="15" t="s">
        <v>3687</v>
      </c>
      <c r="S4278" s="15" t="s">
        <v>9493</v>
      </c>
      <c r="T4278" s="15" t="s">
        <v>1048</v>
      </c>
      <c r="U4278" s="15" t="s">
        <v>53</v>
      </c>
      <c r="V4278" s="15" t="s">
        <v>45457</v>
      </c>
      <c r="W4278" s="15" t="s">
        <v>3114</v>
      </c>
      <c r="X4278" s="15" t="str">
        <f>_xlfn.XLOOKUP(_LOOKUP[[#This Row],[AdjusterMemberName]],_Adjuster[Adjuster Name],_Adjuster[Email],,0)</f>
        <v>eExmundo@knightcompany.com</v>
      </c>
      <c r="Y4278" s="15" t="str">
        <f>_xlfn.XLOOKUP(_LOOKUP[[#This Row],[AdjusterMemberName]],_Adjuster[Adjuster Name],_Adjuster[Phone Number],,0)</f>
        <v>424-559-5400</v>
      </c>
      <c r="Z4278" s="15" t="s">
        <v>9494</v>
      </c>
      <c r="AA42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238 Summerfield Dr, Bay Point  CA 94565</v>
      </c>
      <c r="AB4278" s="15"/>
    </row>
    <row r="4279" spans="1:28" x14ac:dyDescent="0.3">
      <c r="A4279" s="14">
        <v>1</v>
      </c>
      <c r="B4279" s="14">
        <v>1</v>
      </c>
      <c r="C4279" s="15" t="s">
        <v>14913</v>
      </c>
      <c r="D4279" s="15" t="s">
        <v>14913</v>
      </c>
      <c r="E4279" s="15">
        <v>45439</v>
      </c>
      <c r="F4279" s="15" t="s">
        <v>14914</v>
      </c>
      <c r="G4279" s="15">
        <v>45180</v>
      </c>
      <c r="H4279" s="15">
        <v>45362</v>
      </c>
      <c r="I4279" s="15" t="s">
        <v>14915</v>
      </c>
      <c r="J4279" s="15" t="s">
        <v>14916</v>
      </c>
      <c r="K4279" s="15" t="s">
        <v>45748</v>
      </c>
      <c r="L4279" s="15" t="s">
        <v>314</v>
      </c>
      <c r="M4279" s="15" t="s">
        <v>315</v>
      </c>
      <c r="N4279" s="14">
        <v>2020</v>
      </c>
      <c r="O4279" s="15" t="s">
        <v>14917</v>
      </c>
      <c r="P4279" s="15" t="s">
        <v>106</v>
      </c>
      <c r="Q4279" s="15" t="s">
        <v>119</v>
      </c>
      <c r="R4279" s="15" t="s">
        <v>14918</v>
      </c>
      <c r="S4279" s="15" t="s">
        <v>14919</v>
      </c>
      <c r="T4279" s="15" t="s">
        <v>592</v>
      </c>
      <c r="U4279" s="15" t="s">
        <v>53</v>
      </c>
      <c r="V4279" s="15" t="s">
        <v>45376</v>
      </c>
      <c r="W4279" s="15" t="s">
        <v>367</v>
      </c>
      <c r="X4279" s="15" t="str">
        <f>_xlfn.XLOOKUP(_LOOKUP[[#This Row],[AdjusterMemberName]],_Adjuster[Adjuster Name],_Adjuster[Email],,0)</f>
        <v>dHernandez4@knightcompany.com</v>
      </c>
      <c r="Y4279" s="15" t="str">
        <f>_xlfn.XLOOKUP(_LOOKUP[[#This Row],[AdjusterMemberName]],_Adjuster[Adjuster Name],_Adjuster[Phone Number],,0)</f>
        <v>323-315-7819</v>
      </c>
      <c r="Z4279" s="15" t="s">
        <v>14920</v>
      </c>
      <c r="AA42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18096 Capri St, Hesperia  CA 92345</v>
      </c>
      <c r="AB4279" s="15">
        <v>45243</v>
      </c>
    </row>
    <row r="4280" spans="1:28" x14ac:dyDescent="0.3">
      <c r="A4280" s="14">
        <v>1</v>
      </c>
      <c r="B4280" s="14">
        <v>1</v>
      </c>
      <c r="C4280" s="15" t="s">
        <v>14952</v>
      </c>
      <c r="D4280" s="15" t="s">
        <v>14952</v>
      </c>
      <c r="E4280" s="15">
        <v>45439</v>
      </c>
      <c r="F4280" s="15" t="s">
        <v>14953</v>
      </c>
      <c r="G4280" s="15">
        <v>45370</v>
      </c>
      <c r="H4280" s="15">
        <v>45554</v>
      </c>
      <c r="I4280" s="15" t="s">
        <v>14954</v>
      </c>
      <c r="J4280" s="15" t="s">
        <v>14955</v>
      </c>
      <c r="K4280" s="15" t="s">
        <v>45329</v>
      </c>
      <c r="L4280" s="15" t="s">
        <v>139</v>
      </c>
      <c r="M4280" s="15" t="s">
        <v>470</v>
      </c>
      <c r="N4280" s="14">
        <v>2018</v>
      </c>
      <c r="O4280" s="15" t="s">
        <v>14956</v>
      </c>
      <c r="P4280" s="15" t="s">
        <v>106</v>
      </c>
      <c r="Q4280" s="15" t="s">
        <v>47006</v>
      </c>
      <c r="R4280" s="15" t="s">
        <v>14957</v>
      </c>
      <c r="S4280" s="15" t="s">
        <v>14958</v>
      </c>
      <c r="T4280" s="15" t="s">
        <v>3331</v>
      </c>
      <c r="U4280" s="15" t="s">
        <v>53</v>
      </c>
      <c r="V4280" s="15" t="s">
        <v>46662</v>
      </c>
      <c r="W4280" s="15" t="s">
        <v>3974</v>
      </c>
      <c r="X4280" s="15" t="str">
        <f>_xlfn.XLOOKUP(_LOOKUP[[#This Row],[AdjusterMemberName]],_Adjuster[Adjuster Name],_Adjuster[Email],,0)</f>
        <v>LMiller@knightcompany.com</v>
      </c>
      <c r="Y4280" s="15" t="str">
        <f>_xlfn.XLOOKUP(_LOOKUP[[#This Row],[AdjusterMemberName]],_Adjuster[Adjuster Name],_Adjuster[Phone Number],,0)</f>
        <v>424-559-5378</v>
      </c>
      <c r="Z4280" s="15" t="s">
        <v>14959</v>
      </c>
      <c r="AA42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24116 Poppet Flats, San Jacinto  CA 92583</v>
      </c>
      <c r="AB4280" s="15"/>
    </row>
    <row r="4281" spans="1:28" x14ac:dyDescent="0.3">
      <c r="A4281" s="14">
        <v>1</v>
      </c>
      <c r="B4281" s="14">
        <v>1</v>
      </c>
      <c r="C4281" s="15" t="s">
        <v>9488</v>
      </c>
      <c r="D4281" s="15" t="s">
        <v>9488</v>
      </c>
      <c r="E4281" s="15">
        <v>45439</v>
      </c>
      <c r="F4281" s="15" t="s">
        <v>9489</v>
      </c>
      <c r="G4281" s="15">
        <v>45260</v>
      </c>
      <c r="H4281" s="15">
        <v>45442</v>
      </c>
      <c r="I4281" s="15" t="s">
        <v>14960</v>
      </c>
      <c r="J4281" s="15" t="s">
        <v>14961</v>
      </c>
      <c r="K4281" s="15" t="s">
        <v>45646</v>
      </c>
      <c r="L4281" s="15" t="s">
        <v>441</v>
      </c>
      <c r="M4281" s="15" t="s">
        <v>1126</v>
      </c>
      <c r="N4281" s="14">
        <v>2014</v>
      </c>
      <c r="O4281" s="15" t="s">
        <v>9492</v>
      </c>
      <c r="P4281" s="15" t="s">
        <v>106</v>
      </c>
      <c r="Q4281" s="15" t="s">
        <v>47006</v>
      </c>
      <c r="R4281" s="15" t="s">
        <v>3687</v>
      </c>
      <c r="S4281" s="15" t="s">
        <v>9493</v>
      </c>
      <c r="T4281" s="15" t="s">
        <v>1048</v>
      </c>
      <c r="U4281" s="15" t="s">
        <v>53</v>
      </c>
      <c r="V4281" s="15" t="s">
        <v>45457</v>
      </c>
      <c r="W4281" s="15" t="s">
        <v>367</v>
      </c>
      <c r="X4281" s="15" t="str">
        <f>_xlfn.XLOOKUP(_LOOKUP[[#This Row],[AdjusterMemberName]],_Adjuster[Adjuster Name],_Adjuster[Email],,0)</f>
        <v>dHernandez4@knightcompany.com</v>
      </c>
      <c r="Y4281" s="15" t="str">
        <f>_xlfn.XLOOKUP(_LOOKUP[[#This Row],[AdjusterMemberName]],_Adjuster[Adjuster Name],_Adjuster[Phone Number],,0)</f>
        <v>323-315-7819</v>
      </c>
      <c r="Z4281" s="15" t="s">
        <v>9494</v>
      </c>
      <c r="AA42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238 Summerfield Dr, Bay Point  CA 94565</v>
      </c>
      <c r="AB4281" s="15"/>
    </row>
    <row r="4282" spans="1:28" x14ac:dyDescent="0.3">
      <c r="A4282" s="14">
        <v>1</v>
      </c>
      <c r="B4282" s="14">
        <v>1</v>
      </c>
      <c r="C4282" s="15" t="s">
        <v>15145</v>
      </c>
      <c r="D4282" s="15" t="s">
        <v>14913</v>
      </c>
      <c r="E4282" s="15">
        <v>45439</v>
      </c>
      <c r="F4282" s="15" t="s">
        <v>15146</v>
      </c>
      <c r="G4282" s="15">
        <v>45364</v>
      </c>
      <c r="H4282" s="15">
        <v>45548</v>
      </c>
      <c r="I4282" s="15" t="s">
        <v>15147</v>
      </c>
      <c r="J4282" s="15" t="s">
        <v>15148</v>
      </c>
      <c r="K4282" s="15" t="s">
        <v>45748</v>
      </c>
      <c r="L4282" s="15" t="s">
        <v>314</v>
      </c>
      <c r="M4282" s="15" t="s">
        <v>315</v>
      </c>
      <c r="N4282" s="14">
        <v>2020</v>
      </c>
      <c r="O4282" s="15" t="s">
        <v>14917</v>
      </c>
      <c r="P4282" s="15" t="s">
        <v>106</v>
      </c>
      <c r="Q4282" s="15" t="s">
        <v>47061</v>
      </c>
      <c r="R4282" s="15" t="s">
        <v>14918</v>
      </c>
      <c r="S4282" s="15" t="s">
        <v>14919</v>
      </c>
      <c r="T4282" s="15" t="s">
        <v>592</v>
      </c>
      <c r="U4282" s="15" t="s">
        <v>53</v>
      </c>
      <c r="V4282" s="15" t="s">
        <v>45376</v>
      </c>
      <c r="W4282" s="15" t="s">
        <v>367</v>
      </c>
      <c r="X4282" s="15" t="str">
        <f>_xlfn.XLOOKUP(_LOOKUP[[#This Row],[AdjusterMemberName]],_Adjuster[Adjuster Name],_Adjuster[Email],,0)</f>
        <v>dHernandez4@knightcompany.com</v>
      </c>
      <c r="Y4282" s="15" t="str">
        <f>_xlfn.XLOOKUP(_LOOKUP[[#This Row],[AdjusterMemberName]],_Adjuster[Adjuster Name],_Adjuster[Phone Number],,0)</f>
        <v>323-315-7819</v>
      </c>
      <c r="Z4282" s="15" t="s">
        <v>14920</v>
      </c>
      <c r="AA42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18096 Capri St, Hesperia  CA 92345</v>
      </c>
      <c r="AB4282" s="15"/>
    </row>
    <row r="4283" spans="1:28" x14ac:dyDescent="0.3">
      <c r="A4283" s="14">
        <v>1</v>
      </c>
      <c r="B4283" s="14">
        <v>1</v>
      </c>
      <c r="C4283" s="15" t="s">
        <v>15364</v>
      </c>
      <c r="D4283" s="15" t="s">
        <v>15364</v>
      </c>
      <c r="E4283" s="15">
        <v>45439</v>
      </c>
      <c r="F4283" s="15" t="s">
        <v>15365</v>
      </c>
      <c r="G4283" s="15">
        <v>45315</v>
      </c>
      <c r="H4283" s="15">
        <v>45497</v>
      </c>
      <c r="I4283" s="15" t="s">
        <v>15366</v>
      </c>
      <c r="J4283" s="15" t="s">
        <v>15367</v>
      </c>
      <c r="K4283" s="15" t="s">
        <v>45407</v>
      </c>
      <c r="L4283" s="15" t="s">
        <v>292</v>
      </c>
      <c r="M4283" s="15" t="s">
        <v>499</v>
      </c>
      <c r="N4283" s="14">
        <v>2008</v>
      </c>
      <c r="O4283" s="15" t="s">
        <v>15368</v>
      </c>
      <c r="P4283" s="15" t="s">
        <v>106</v>
      </c>
      <c r="Q4283" s="15" t="s">
        <v>47019</v>
      </c>
      <c r="R4283" s="15" t="s">
        <v>15369</v>
      </c>
      <c r="S4283" s="15" t="s">
        <v>15370</v>
      </c>
      <c r="T4283" s="15" t="s">
        <v>1964</v>
      </c>
      <c r="U4283" s="15" t="s">
        <v>53</v>
      </c>
      <c r="V4283" s="15" t="s">
        <v>46149</v>
      </c>
      <c r="W4283" s="15" t="s">
        <v>1544</v>
      </c>
      <c r="X4283" s="15" t="str">
        <f>_xlfn.XLOOKUP(_LOOKUP[[#This Row],[AdjusterMemberName]],_Adjuster[Adjuster Name],_Adjuster[Email],,0)</f>
        <v>CRodriguez5@knightcompany.com</v>
      </c>
      <c r="Y4283" s="15" t="str">
        <f>_xlfn.XLOOKUP(_LOOKUP[[#This Row],[AdjusterMemberName]],_Adjuster[Adjuster Name],_Adjuster[Phone Number],,0)</f>
        <v>323-456-1708</v>
      </c>
      <c r="Z4283" s="15" t="s">
        <v>15371</v>
      </c>
      <c r="AA42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10714 La Reina Ave Apt 4, Downey  CA 90241</v>
      </c>
      <c r="AB4283" s="15"/>
    </row>
    <row r="4284" spans="1:28" x14ac:dyDescent="0.3">
      <c r="A4284" s="14">
        <v>1</v>
      </c>
      <c r="B4284" s="14">
        <v>1</v>
      </c>
      <c r="C4284" s="15" t="s">
        <v>14845</v>
      </c>
      <c r="D4284" s="15" t="s">
        <v>14845</v>
      </c>
      <c r="E4284" s="15">
        <v>45438</v>
      </c>
      <c r="F4284" s="15" t="s">
        <v>14846</v>
      </c>
      <c r="G4284" s="15">
        <v>45386</v>
      </c>
      <c r="H4284" s="15">
        <v>45569</v>
      </c>
      <c r="I4284" s="15" t="s">
        <v>14847</v>
      </c>
      <c r="J4284" s="15" t="s">
        <v>14848</v>
      </c>
      <c r="K4284" s="15" t="s">
        <v>45442</v>
      </c>
      <c r="L4284" s="15" t="s">
        <v>103</v>
      </c>
      <c r="M4284" s="15" t="s">
        <v>2188</v>
      </c>
      <c r="N4284" s="14">
        <v>2024</v>
      </c>
      <c r="O4284" s="15" t="s">
        <v>14849</v>
      </c>
      <c r="P4284" s="15" t="s">
        <v>106</v>
      </c>
      <c r="Q4284" s="15" t="s">
        <v>47161</v>
      </c>
      <c r="R4284" s="15" t="s">
        <v>14850</v>
      </c>
      <c r="S4284" s="15" t="s">
        <v>14851</v>
      </c>
      <c r="T4284" s="15" t="s">
        <v>174</v>
      </c>
      <c r="U4284" s="15" t="s">
        <v>53</v>
      </c>
      <c r="V4284" s="15" t="s">
        <v>45560</v>
      </c>
      <c r="W4284" s="15" t="s">
        <v>3307</v>
      </c>
      <c r="X4284" s="15" t="e">
        <f>_xlfn.XLOOKUP(_LOOKUP[[#This Row],[AdjusterMemberName]],_Adjuster[Adjuster Name],_Adjuster[Email],,0)</f>
        <v>#N/A</v>
      </c>
      <c r="Y4284" s="15" t="e">
        <f>_xlfn.XLOOKUP(_LOOKUP[[#This Row],[AdjusterMemberName]],_Adjuster[Adjuster Name],_Adjuster[Phone Number],,0)</f>
        <v>#N/A</v>
      </c>
      <c r="Z4284" s="15" t="s">
        <v>14852</v>
      </c>
      <c r="AA42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616 Forest Ave, Los Angeles  CA 90033</v>
      </c>
      <c r="AB4284" s="15"/>
    </row>
    <row r="4285" spans="1:28" x14ac:dyDescent="0.3">
      <c r="A4285" s="14">
        <v>1</v>
      </c>
      <c r="B4285" s="14">
        <v>1</v>
      </c>
      <c r="C4285" s="15" t="s">
        <v>15048</v>
      </c>
      <c r="D4285" s="15" t="s">
        <v>15049</v>
      </c>
      <c r="E4285" s="15">
        <v>45438</v>
      </c>
      <c r="F4285" s="15" t="s">
        <v>15050</v>
      </c>
      <c r="G4285" s="15">
        <v>45433</v>
      </c>
      <c r="H4285" s="15">
        <v>45617</v>
      </c>
      <c r="I4285" s="15" t="s">
        <v>15051</v>
      </c>
      <c r="J4285" s="15" t="s">
        <v>15052</v>
      </c>
      <c r="K4285" s="15" t="s">
        <v>45892</v>
      </c>
      <c r="L4285" s="15" t="s">
        <v>128</v>
      </c>
      <c r="M4285" s="15" t="s">
        <v>129</v>
      </c>
      <c r="N4285" s="14">
        <v>2020</v>
      </c>
      <c r="O4285" s="15" t="s">
        <v>15053</v>
      </c>
      <c r="P4285" s="15" t="s">
        <v>106</v>
      </c>
      <c r="Q4285" s="15" t="s">
        <v>47006</v>
      </c>
      <c r="R4285" s="15" t="s">
        <v>15054</v>
      </c>
      <c r="S4285" s="15" t="s">
        <v>15055</v>
      </c>
      <c r="T4285" s="15" t="s">
        <v>624</v>
      </c>
      <c r="U4285" s="15" t="s">
        <v>53</v>
      </c>
      <c r="V4285" s="15" t="s">
        <v>45357</v>
      </c>
      <c r="W4285" s="15" t="s">
        <v>850</v>
      </c>
      <c r="X4285" s="15" t="e">
        <f>_xlfn.XLOOKUP(_LOOKUP[[#This Row],[AdjusterMemberName]],_Adjuster[Adjuster Name],_Adjuster[Email],,0)</f>
        <v>#N/A</v>
      </c>
      <c r="Y4285" s="15" t="e">
        <f>_xlfn.XLOOKUP(_LOOKUP[[#This Row],[AdjusterMemberName]],_Adjuster[Adjuster Name],_Adjuster[Phone Number],,0)</f>
        <v>#N/A</v>
      </c>
      <c r="Z4285" s="15" t="s">
        <v>15056</v>
      </c>
      <c r="AA42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2057 E Ivesbrook St, Lancaster  CA 93535</v>
      </c>
      <c r="AB4285" s="15">
        <v>45504</v>
      </c>
    </row>
    <row r="4286" spans="1:28" x14ac:dyDescent="0.3">
      <c r="A4286" s="14">
        <v>1</v>
      </c>
      <c r="B4286" s="14">
        <v>1</v>
      </c>
      <c r="C4286" s="15" t="s">
        <v>15282</v>
      </c>
      <c r="D4286" s="15" t="s">
        <v>15283</v>
      </c>
      <c r="E4286" s="15">
        <v>45438</v>
      </c>
      <c r="F4286" s="15" t="s">
        <v>15284</v>
      </c>
      <c r="G4286" s="15">
        <v>45407</v>
      </c>
      <c r="H4286" s="15">
        <v>45590</v>
      </c>
      <c r="I4286" s="15" t="s">
        <v>15285</v>
      </c>
      <c r="J4286" s="15" t="s">
        <v>15286</v>
      </c>
      <c r="K4286" s="15" t="s">
        <v>46656</v>
      </c>
      <c r="L4286" s="15" t="s">
        <v>15287</v>
      </c>
      <c r="M4286" s="15" t="s">
        <v>15288</v>
      </c>
      <c r="N4286" s="14">
        <v>2016</v>
      </c>
      <c r="O4286" s="15" t="s">
        <v>15289</v>
      </c>
      <c r="P4286" s="15" t="s">
        <v>106</v>
      </c>
      <c r="Q4286" s="15" t="s">
        <v>47065</v>
      </c>
      <c r="R4286" s="15" t="s">
        <v>6796</v>
      </c>
      <c r="S4286" s="15" t="s">
        <v>15290</v>
      </c>
      <c r="T4286" s="15" t="s">
        <v>424</v>
      </c>
      <c r="U4286" s="15" t="s">
        <v>53</v>
      </c>
      <c r="V4286" s="15" t="s">
        <v>45717</v>
      </c>
      <c r="W4286" s="15" t="s">
        <v>1889</v>
      </c>
      <c r="X4286" s="15" t="e">
        <f>_xlfn.XLOOKUP(_LOOKUP[[#This Row],[AdjusterMemberName]],_Adjuster[Adjuster Name],_Adjuster[Email],,0)</f>
        <v>#N/A</v>
      </c>
      <c r="Y4286" s="15" t="e">
        <f>_xlfn.XLOOKUP(_LOOKUP[[#This Row],[AdjusterMemberName]],_Adjuster[Adjuster Name],_Adjuster[Phone Number],,0)</f>
        <v>#N/A</v>
      </c>
      <c r="Z4286" s="15" t="s">
        <v>15291</v>
      </c>
      <c r="AA42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7039 Elmwood Rd, San Bernardino  CA 92404</v>
      </c>
      <c r="AB4286" s="15"/>
    </row>
    <row r="4287" spans="1:28" x14ac:dyDescent="0.3">
      <c r="A4287" s="14">
        <v>1</v>
      </c>
      <c r="B4287" s="14">
        <v>1</v>
      </c>
      <c r="C4287" s="15" t="s">
        <v>15048</v>
      </c>
      <c r="D4287" s="15" t="s">
        <v>15049</v>
      </c>
      <c r="E4287" s="15">
        <v>45438</v>
      </c>
      <c r="F4287" s="15" t="s">
        <v>15672</v>
      </c>
      <c r="G4287" s="15">
        <v>45149</v>
      </c>
      <c r="H4287" s="15">
        <v>45333</v>
      </c>
      <c r="I4287" s="15" t="s">
        <v>15673</v>
      </c>
      <c r="J4287" s="15" t="s">
        <v>12818</v>
      </c>
      <c r="K4287" s="15" t="s">
        <v>45646</v>
      </c>
      <c r="L4287" s="15" t="s">
        <v>128</v>
      </c>
      <c r="M4287" s="15" t="s">
        <v>129</v>
      </c>
      <c r="N4287" s="14">
        <v>2020</v>
      </c>
      <c r="O4287" s="15" t="s">
        <v>15053</v>
      </c>
      <c r="P4287" s="15" t="s">
        <v>106</v>
      </c>
      <c r="Q4287" s="15" t="s">
        <v>119</v>
      </c>
      <c r="R4287" s="15" t="s">
        <v>2510</v>
      </c>
      <c r="S4287" s="15" t="s">
        <v>15055</v>
      </c>
      <c r="T4287" s="15" t="s">
        <v>624</v>
      </c>
      <c r="U4287" s="15" t="s">
        <v>53</v>
      </c>
      <c r="V4287" s="15" t="s">
        <v>45357</v>
      </c>
      <c r="W4287" s="15" t="s">
        <v>1357</v>
      </c>
      <c r="X4287" s="15" t="str">
        <f>_xlfn.XLOOKUP(_LOOKUP[[#This Row],[AdjusterMemberName]],_Adjuster[Adjuster Name],_Adjuster[Email],,0)</f>
        <v>jRivera1@knightcompany.com</v>
      </c>
      <c r="Y4287" s="15" t="str">
        <f>_xlfn.XLOOKUP(_LOOKUP[[#This Row],[AdjusterMemberName]],_Adjuster[Adjuster Name],_Adjuster[Phone Number],,0)</f>
        <v>424-559-5239</v>
      </c>
      <c r="Z4287" s="15" t="s">
        <v>15056</v>
      </c>
      <c r="AA42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2057 E Ivesbrook St, Lancaster  CA 93535</v>
      </c>
      <c r="AB4287" s="15"/>
    </row>
    <row r="4288" spans="1:28" x14ac:dyDescent="0.3">
      <c r="A4288" s="14">
        <v>1</v>
      </c>
      <c r="B4288" s="14">
        <v>0</v>
      </c>
      <c r="C4288" s="15" t="s">
        <v>18190</v>
      </c>
      <c r="D4288" s="15" t="s">
        <v>18191</v>
      </c>
      <c r="E4288" s="15">
        <v>45438</v>
      </c>
      <c r="F4288" s="15" t="s">
        <v>18192</v>
      </c>
      <c r="G4288" s="15">
        <v>45330</v>
      </c>
      <c r="H4288" s="15">
        <v>45512</v>
      </c>
      <c r="I4288" s="15" t="s">
        <v>18193</v>
      </c>
      <c r="J4288" s="15" t="s">
        <v>18194</v>
      </c>
      <c r="K4288" s="15" t="s">
        <v>46611</v>
      </c>
      <c r="L4288" s="15" t="s">
        <v>25</v>
      </c>
      <c r="M4288" s="15" t="s">
        <v>1905</v>
      </c>
      <c r="N4288" s="14">
        <v>2004</v>
      </c>
      <c r="O4288" s="15" t="s">
        <v>18195</v>
      </c>
      <c r="P4288" s="15" t="s">
        <v>106</v>
      </c>
      <c r="Q4288" s="15" t="s">
        <v>47061</v>
      </c>
      <c r="R4288" s="15" t="s">
        <v>3727</v>
      </c>
      <c r="S4288" s="15" t="s">
        <v>18196</v>
      </c>
      <c r="T4288" s="15" t="s">
        <v>2533</v>
      </c>
      <c r="U4288" s="15" t="s">
        <v>53</v>
      </c>
      <c r="V4288" s="15" t="s">
        <v>45667</v>
      </c>
      <c r="W4288" s="15" t="s">
        <v>1186</v>
      </c>
      <c r="X4288" s="15" t="str">
        <f>_xlfn.XLOOKUP(_LOOKUP[[#This Row],[AdjusterMemberName]],_Adjuster[Adjuster Name],_Adjuster[Email],,0)</f>
        <v>sAkinleye@knightcompany.com</v>
      </c>
      <c r="Y4288" s="15" t="str">
        <f>_xlfn.XLOOKUP(_LOOKUP[[#This Row],[AdjusterMemberName]],_Adjuster[Adjuster Name],_Adjuster[Phone Number],,0)</f>
        <v>424-559-5280</v>
      </c>
      <c r="Z4288" s="15" t="s">
        <v>18197</v>
      </c>
      <c r="AA42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2651 Independence Ave, Huntington Park  CA 90255</v>
      </c>
      <c r="AB4288" s="15"/>
    </row>
    <row r="4289" spans="1:28" x14ac:dyDescent="0.3">
      <c r="A4289" s="14">
        <v>1</v>
      </c>
      <c r="B4289" s="14">
        <v>1</v>
      </c>
      <c r="C4289" s="15" t="s">
        <v>9939</v>
      </c>
      <c r="D4289" s="15" t="s">
        <v>9939</v>
      </c>
      <c r="E4289" s="15">
        <v>45438</v>
      </c>
      <c r="F4289" s="15" t="s">
        <v>9940</v>
      </c>
      <c r="G4289" s="15">
        <v>45271</v>
      </c>
      <c r="H4289" s="15">
        <v>45454</v>
      </c>
      <c r="I4289" s="15" t="s">
        <v>20852</v>
      </c>
      <c r="J4289" s="15" t="s">
        <v>20853</v>
      </c>
      <c r="K4289" s="15" t="s">
        <v>46557</v>
      </c>
      <c r="L4289" s="15" t="s">
        <v>103</v>
      </c>
      <c r="M4289" s="15" t="s">
        <v>104</v>
      </c>
      <c r="N4289" s="14">
        <v>2020</v>
      </c>
      <c r="O4289" s="15" t="s">
        <v>9943</v>
      </c>
      <c r="P4289" s="15" t="s">
        <v>106</v>
      </c>
      <c r="Q4289" s="15" t="s">
        <v>47006</v>
      </c>
      <c r="R4289" s="15" t="s">
        <v>204</v>
      </c>
      <c r="S4289" s="15" t="s">
        <v>9944</v>
      </c>
      <c r="T4289" s="15" t="s">
        <v>2237</v>
      </c>
      <c r="U4289" s="15" t="s">
        <v>53</v>
      </c>
      <c r="V4289" s="15" t="s">
        <v>45384</v>
      </c>
      <c r="W4289" s="15" t="s">
        <v>367</v>
      </c>
      <c r="X4289" s="15" t="str">
        <f>_xlfn.XLOOKUP(_LOOKUP[[#This Row],[AdjusterMemberName]],_Adjuster[Adjuster Name],_Adjuster[Email],,0)</f>
        <v>dHernandez4@knightcompany.com</v>
      </c>
      <c r="Y4289" s="15" t="str">
        <f>_xlfn.XLOOKUP(_LOOKUP[[#This Row],[AdjusterMemberName]],_Adjuster[Adjuster Name],_Adjuster[Phone Number],,0)</f>
        <v>323-315-7819</v>
      </c>
      <c r="Z4289" s="15" t="s">
        <v>9945</v>
      </c>
      <c r="AA42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14306 Sun Valley St, Adelanto  CA 92301</v>
      </c>
      <c r="AB4289" s="15"/>
    </row>
    <row r="4290" spans="1:28" x14ac:dyDescent="0.3">
      <c r="A4290" s="14">
        <v>1</v>
      </c>
      <c r="B4290" s="14">
        <v>1</v>
      </c>
      <c r="C4290" s="15" t="s">
        <v>6884</v>
      </c>
      <c r="D4290" s="15" t="s">
        <v>6884</v>
      </c>
      <c r="E4290" s="15">
        <v>45438</v>
      </c>
      <c r="F4290" s="15" t="s">
        <v>13711</v>
      </c>
      <c r="G4290" s="15">
        <v>45289</v>
      </c>
      <c r="H4290" s="15">
        <v>45472</v>
      </c>
      <c r="I4290" s="15" t="s">
        <v>21474</v>
      </c>
      <c r="J4290" s="15" t="s">
        <v>21475</v>
      </c>
      <c r="K4290" s="15" t="s">
        <v>45354</v>
      </c>
      <c r="L4290" s="15" t="s">
        <v>292</v>
      </c>
      <c r="M4290" s="15" t="s">
        <v>1885</v>
      </c>
      <c r="N4290" s="14">
        <v>2014</v>
      </c>
      <c r="O4290" s="15" t="s">
        <v>21476</v>
      </c>
      <c r="P4290" s="15" t="s">
        <v>106</v>
      </c>
      <c r="Q4290" s="15" t="s">
        <v>47019</v>
      </c>
      <c r="R4290" s="15" t="s">
        <v>6890</v>
      </c>
      <c r="S4290" s="15" t="s">
        <v>6891</v>
      </c>
      <c r="T4290" s="15" t="s">
        <v>6892</v>
      </c>
      <c r="U4290" s="15" t="s">
        <v>53</v>
      </c>
      <c r="V4290" s="15" t="s">
        <v>46122</v>
      </c>
      <c r="W4290" s="15" t="s">
        <v>1357</v>
      </c>
      <c r="X4290" s="15" t="str">
        <f>_xlfn.XLOOKUP(_LOOKUP[[#This Row],[AdjusterMemberName]],_Adjuster[Adjuster Name],_Adjuster[Email],,0)</f>
        <v>jRivera1@knightcompany.com</v>
      </c>
      <c r="Y4290" s="15" t="str">
        <f>_xlfn.XLOOKUP(_LOOKUP[[#This Row],[AdjusterMemberName]],_Adjuster[Adjuster Name],_Adjuster[Phone Number],,0)</f>
        <v>424-559-5239</v>
      </c>
      <c r="Z4290" s="15" t="s">
        <v>6893</v>
      </c>
      <c r="AA42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811 E Orange Grive Ave , Burbank  CA 91501</v>
      </c>
      <c r="AB4290" s="15"/>
    </row>
    <row r="4291" spans="1:28" x14ac:dyDescent="0.3">
      <c r="A4291" s="14">
        <v>1</v>
      </c>
      <c r="B4291" s="14">
        <v>1</v>
      </c>
      <c r="C4291" s="15" t="s">
        <v>13541</v>
      </c>
      <c r="D4291" s="15" t="s">
        <v>13541</v>
      </c>
      <c r="E4291" s="15">
        <v>45437</v>
      </c>
      <c r="F4291" s="15" t="s">
        <v>13542</v>
      </c>
      <c r="G4291" s="15">
        <v>45323</v>
      </c>
      <c r="H4291" s="15">
        <v>45505</v>
      </c>
      <c r="I4291" s="15" t="s">
        <v>14832</v>
      </c>
      <c r="J4291" s="15" t="s">
        <v>14833</v>
      </c>
      <c r="K4291" s="15" t="s">
        <v>45434</v>
      </c>
      <c r="L4291" s="15" t="s">
        <v>128</v>
      </c>
      <c r="M4291" s="15" t="s">
        <v>129</v>
      </c>
      <c r="N4291" s="14">
        <v>2019</v>
      </c>
      <c r="O4291" s="15" t="s">
        <v>13545</v>
      </c>
      <c r="P4291" s="15" t="s">
        <v>106</v>
      </c>
      <c r="Q4291" s="15" t="s">
        <v>47095</v>
      </c>
      <c r="R4291" s="15" t="s">
        <v>11440</v>
      </c>
      <c r="S4291" s="15" t="s">
        <v>13546</v>
      </c>
      <c r="T4291" s="15" t="s">
        <v>8399</v>
      </c>
      <c r="U4291" s="15" t="s">
        <v>53</v>
      </c>
      <c r="V4291" s="15" t="s">
        <v>46120</v>
      </c>
      <c r="W4291" s="15" t="s">
        <v>1624</v>
      </c>
      <c r="X4291" s="15" t="e">
        <f>_xlfn.XLOOKUP(_LOOKUP[[#This Row],[AdjusterMemberName]],_Adjuster[Adjuster Name],_Adjuster[Email],,0)</f>
        <v>#N/A</v>
      </c>
      <c r="Y4291" s="15" t="e">
        <f>_xlfn.XLOOKUP(_LOOKUP[[#This Row],[AdjusterMemberName]],_Adjuster[Adjuster Name],_Adjuster[Phone Number],,0)</f>
        <v>#N/A</v>
      </c>
      <c r="Z4291" s="15" t="s">
        <v>13547</v>
      </c>
      <c r="AA42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121 N Western Ave Apt 23, Santa Maria  CA 93458</v>
      </c>
      <c r="AB4291" s="15"/>
    </row>
    <row r="4292" spans="1:28" x14ac:dyDescent="0.3">
      <c r="A4292" s="14">
        <v>1</v>
      </c>
      <c r="B4292" s="14">
        <v>1</v>
      </c>
      <c r="C4292" s="15" t="s">
        <v>14890</v>
      </c>
      <c r="D4292" s="15" t="s">
        <v>14890</v>
      </c>
      <c r="E4292" s="15">
        <v>45437</v>
      </c>
      <c r="F4292" s="15" t="s">
        <v>14891</v>
      </c>
      <c r="G4292" s="15">
        <v>45391</v>
      </c>
      <c r="H4292" s="15">
        <v>45574</v>
      </c>
      <c r="I4292" s="15" t="s">
        <v>14892</v>
      </c>
      <c r="J4292" s="15" t="s">
        <v>14893</v>
      </c>
      <c r="K4292" s="15" t="s">
        <v>46663</v>
      </c>
      <c r="L4292" s="15" t="s">
        <v>281</v>
      </c>
      <c r="M4292" s="15" t="s">
        <v>4161</v>
      </c>
      <c r="N4292" s="14">
        <v>2022</v>
      </c>
      <c r="O4292" s="15" t="s">
        <v>14894</v>
      </c>
      <c r="P4292" s="15" t="s">
        <v>106</v>
      </c>
      <c r="Q4292" s="15" t="s">
        <v>47019</v>
      </c>
      <c r="R4292" s="15" t="s">
        <v>2024</v>
      </c>
      <c r="S4292" s="15" t="s">
        <v>14895</v>
      </c>
      <c r="T4292" s="15" t="s">
        <v>3342</v>
      </c>
      <c r="U4292" s="15" t="s">
        <v>53</v>
      </c>
      <c r="V4292" s="15" t="s">
        <v>45720</v>
      </c>
      <c r="W4292" s="15" t="s">
        <v>3307</v>
      </c>
      <c r="X4292" s="15" t="e">
        <f>_xlfn.XLOOKUP(_LOOKUP[[#This Row],[AdjusterMemberName]],_Adjuster[Adjuster Name],_Adjuster[Email],,0)</f>
        <v>#N/A</v>
      </c>
      <c r="Y4292" s="15" t="e">
        <f>_xlfn.XLOOKUP(_LOOKUP[[#This Row],[AdjusterMemberName]],_Adjuster[Adjuster Name],_Adjuster[Phone Number],,0)</f>
        <v>#N/A</v>
      </c>
      <c r="Z4292" s="15" t="s">
        <v>14896</v>
      </c>
      <c r="AA42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5233 Sierra Cross Way, Jurupa Valley  CA 92509</v>
      </c>
      <c r="AB4292" s="15"/>
    </row>
    <row r="4293" spans="1:28" x14ac:dyDescent="0.3">
      <c r="A4293" s="14">
        <v>1</v>
      </c>
      <c r="B4293" s="14">
        <v>0</v>
      </c>
      <c r="C4293" s="15" t="s">
        <v>15821</v>
      </c>
      <c r="D4293" s="15" t="s">
        <v>15822</v>
      </c>
      <c r="E4293" s="15">
        <v>45437</v>
      </c>
      <c r="F4293" s="15" t="s">
        <v>15823</v>
      </c>
      <c r="G4293" s="15">
        <v>45332</v>
      </c>
      <c r="H4293" s="15">
        <v>45514</v>
      </c>
      <c r="I4293" s="15" t="s">
        <v>15824</v>
      </c>
      <c r="J4293" s="15" t="s">
        <v>15825</v>
      </c>
      <c r="K4293" s="15" t="s">
        <v>46148</v>
      </c>
      <c r="L4293" s="15" t="s">
        <v>314</v>
      </c>
      <c r="M4293" s="15" t="s">
        <v>5866</v>
      </c>
      <c r="N4293" s="14">
        <v>2014</v>
      </c>
      <c r="O4293" s="15" t="s">
        <v>15826</v>
      </c>
      <c r="P4293" s="15" t="s">
        <v>106</v>
      </c>
      <c r="Q4293" s="15" t="s">
        <v>47065</v>
      </c>
      <c r="R4293" s="15" t="s">
        <v>15827</v>
      </c>
      <c r="S4293" s="15" t="s">
        <v>15828</v>
      </c>
      <c r="T4293" s="15" t="s">
        <v>174</v>
      </c>
      <c r="U4293" s="15" t="s">
        <v>53</v>
      </c>
      <c r="V4293" s="15" t="s">
        <v>45585</v>
      </c>
      <c r="W4293" s="15" t="s">
        <v>367</v>
      </c>
      <c r="X4293" s="15" t="str">
        <f>_xlfn.XLOOKUP(_LOOKUP[[#This Row],[AdjusterMemberName]],_Adjuster[Adjuster Name],_Adjuster[Email],,0)</f>
        <v>dHernandez4@knightcompany.com</v>
      </c>
      <c r="Y4293" s="15" t="str">
        <f>_xlfn.XLOOKUP(_LOOKUP[[#This Row],[AdjusterMemberName]],_Adjuster[Adjuster Name],_Adjuster[Phone Number],,0)</f>
        <v>323-315-7819</v>
      </c>
      <c r="Z4293" s="15" t="s">
        <v>15829</v>
      </c>
      <c r="AA42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3057 Leeward Ave, Los Angeles  CA 90005</v>
      </c>
      <c r="AB4293" s="15"/>
    </row>
    <row r="4294" spans="1:28" x14ac:dyDescent="0.3">
      <c r="A4294" s="14">
        <v>1</v>
      </c>
      <c r="B4294" s="14">
        <v>1</v>
      </c>
      <c r="C4294" s="15" t="s">
        <v>15870</v>
      </c>
      <c r="D4294" s="15" t="s">
        <v>15870</v>
      </c>
      <c r="E4294" s="15">
        <v>45437</v>
      </c>
      <c r="F4294" s="15" t="s">
        <v>15871</v>
      </c>
      <c r="G4294" s="15">
        <v>45330</v>
      </c>
      <c r="H4294" s="15">
        <v>45512</v>
      </c>
      <c r="I4294" s="15" t="s">
        <v>15872</v>
      </c>
      <c r="J4294" s="15" t="s">
        <v>15873</v>
      </c>
      <c r="K4294" s="15" t="s">
        <v>45454</v>
      </c>
      <c r="L4294" s="15" t="s">
        <v>314</v>
      </c>
      <c r="M4294" s="15" t="s">
        <v>12749</v>
      </c>
      <c r="N4294" s="14">
        <v>2004</v>
      </c>
      <c r="O4294" s="15" t="s">
        <v>15874</v>
      </c>
      <c r="P4294" s="15" t="s">
        <v>106</v>
      </c>
      <c r="Q4294" s="15" t="s">
        <v>47061</v>
      </c>
      <c r="R4294" s="15" t="s">
        <v>1577</v>
      </c>
      <c r="S4294" s="15" t="s">
        <v>15875</v>
      </c>
      <c r="T4294" s="15" t="s">
        <v>1100</v>
      </c>
      <c r="U4294" s="15" t="s">
        <v>53</v>
      </c>
      <c r="V4294" s="15" t="s">
        <v>45649</v>
      </c>
      <c r="W4294" s="15" t="s">
        <v>3184</v>
      </c>
      <c r="X4294" s="15" t="str">
        <f>_xlfn.XLOOKUP(_LOOKUP[[#This Row],[AdjusterMemberName]],_Adjuster[Adjuster Name],_Adjuster[Email],,0)</f>
        <v>mQualls@knightcompany.com</v>
      </c>
      <c r="Y4294" s="15" t="str">
        <f>_xlfn.XLOOKUP(_LOOKUP[[#This Row],[AdjusterMemberName]],_Adjuster[Adjuster Name],_Adjuster[Phone Number],,0)</f>
        <v>424-559-5436</v>
      </c>
      <c r="Z4294" s="15" t="s">
        <v>15876</v>
      </c>
      <c r="AA42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11162 Villa St, Adelanto  CA 92301</v>
      </c>
      <c r="AB4294" s="15"/>
    </row>
    <row r="4295" spans="1:28" x14ac:dyDescent="0.3">
      <c r="A4295" s="14">
        <v>1</v>
      </c>
      <c r="B4295" s="14">
        <v>1</v>
      </c>
      <c r="C4295" s="15" t="s">
        <v>14927</v>
      </c>
      <c r="D4295" s="15" t="s">
        <v>14927</v>
      </c>
      <c r="E4295" s="15">
        <v>45436</v>
      </c>
      <c r="F4295" s="15" t="s">
        <v>14928</v>
      </c>
      <c r="G4295" s="15">
        <v>45303</v>
      </c>
      <c r="H4295" s="15">
        <v>45485</v>
      </c>
      <c r="I4295" s="15" t="s">
        <v>14929</v>
      </c>
      <c r="J4295" s="15" t="s">
        <v>14930</v>
      </c>
      <c r="K4295" s="15" t="s">
        <v>45332</v>
      </c>
      <c r="L4295" s="15" t="s">
        <v>128</v>
      </c>
      <c r="M4295" s="15" t="s">
        <v>129</v>
      </c>
      <c r="N4295" s="14">
        <v>2014</v>
      </c>
      <c r="O4295" s="15" t="s">
        <v>14931</v>
      </c>
      <c r="P4295" s="15" t="s">
        <v>106</v>
      </c>
      <c r="Q4295" s="15" t="s">
        <v>47019</v>
      </c>
      <c r="R4295" s="15" t="s">
        <v>14932</v>
      </c>
      <c r="S4295" s="15" t="s">
        <v>14933</v>
      </c>
      <c r="T4295" s="15" t="s">
        <v>174</v>
      </c>
      <c r="U4295" s="15" t="s">
        <v>53</v>
      </c>
      <c r="V4295" s="15" t="s">
        <v>45441</v>
      </c>
      <c r="W4295" s="15" t="s">
        <v>3307</v>
      </c>
      <c r="X4295" s="15" t="e">
        <f>_xlfn.XLOOKUP(_LOOKUP[[#This Row],[AdjusterMemberName]],_Adjuster[Adjuster Name],_Adjuster[Email],,0)</f>
        <v>#N/A</v>
      </c>
      <c r="Y4295" s="15" t="e">
        <f>_xlfn.XLOOKUP(_LOOKUP[[#This Row],[AdjusterMemberName]],_Adjuster[Adjuster Name],_Adjuster[Phone Number],,0)</f>
        <v>#N/A</v>
      </c>
      <c r="Z4295" s="15" t="s">
        <v>14934</v>
      </c>
      <c r="AA42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7310 S Hoover St Apt 3, Los Angeles  CA 90044</v>
      </c>
      <c r="AB4295" s="15"/>
    </row>
    <row r="4296" spans="1:28" x14ac:dyDescent="0.3">
      <c r="A4296" s="14">
        <v>0</v>
      </c>
      <c r="B4296" s="14">
        <v>1</v>
      </c>
      <c r="C4296" s="15" t="s">
        <v>15149</v>
      </c>
      <c r="D4296" s="15" t="s">
        <v>15150</v>
      </c>
      <c r="E4296" s="15">
        <v>45436</v>
      </c>
      <c r="F4296" s="15" t="s">
        <v>15151</v>
      </c>
      <c r="G4296" s="15">
        <v>45420</v>
      </c>
      <c r="H4296" s="15">
        <v>45604</v>
      </c>
      <c r="I4296" s="15" t="s">
        <v>15152</v>
      </c>
      <c r="J4296" s="15" t="s">
        <v>15153</v>
      </c>
      <c r="K4296" s="15" t="s">
        <v>45638</v>
      </c>
      <c r="L4296" s="15" t="s">
        <v>103</v>
      </c>
      <c r="M4296" s="15" t="s">
        <v>15154</v>
      </c>
      <c r="N4296" s="14">
        <v>2013</v>
      </c>
      <c r="O4296" s="15" t="s">
        <v>15155</v>
      </c>
      <c r="P4296" s="15" t="s">
        <v>106</v>
      </c>
      <c r="Q4296" s="15" t="s">
        <v>119</v>
      </c>
      <c r="R4296" s="15" t="s">
        <v>5815</v>
      </c>
      <c r="S4296" s="15" t="s">
        <v>15156</v>
      </c>
      <c r="T4296" s="15" t="s">
        <v>308</v>
      </c>
      <c r="U4296" s="15" t="s">
        <v>53</v>
      </c>
      <c r="V4296" s="15" t="s">
        <v>45476</v>
      </c>
      <c r="W4296" s="15" t="s">
        <v>264</v>
      </c>
      <c r="X4296" s="15" t="str">
        <f>_xlfn.XLOOKUP(_LOOKUP[[#This Row],[AdjusterMemberName]],_Adjuster[Adjuster Name],_Adjuster[Email],,0)</f>
        <v>sBonnevie@knightcompany.com</v>
      </c>
      <c r="Y4296" s="15" t="str">
        <f>_xlfn.XLOOKUP(_LOOKUP[[#This Row],[AdjusterMemberName]],_Adjuster[Adjuster Name],_Adjuster[Phone Number],,0)</f>
        <v>323-692-4064</v>
      </c>
      <c r="Z4296" s="15" t="s">
        <v>15157</v>
      </c>
      <c r="AA42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5470 Olivewood Ave Apt 16, Riverside  CA 92506</v>
      </c>
      <c r="AB4296" s="15"/>
    </row>
    <row r="4297" spans="1:28" x14ac:dyDescent="0.3">
      <c r="A4297" s="14">
        <v>1</v>
      </c>
      <c r="B4297" s="14">
        <v>1</v>
      </c>
      <c r="C4297" s="15" t="s">
        <v>25001</v>
      </c>
      <c r="D4297" s="15" t="s">
        <v>25001</v>
      </c>
      <c r="E4297" s="15">
        <v>45436</v>
      </c>
      <c r="F4297" s="15" t="s">
        <v>31408</v>
      </c>
      <c r="G4297" s="15">
        <v>45422</v>
      </c>
      <c r="H4297" s="15">
        <v>45606</v>
      </c>
      <c r="I4297" s="15" t="s">
        <v>31409</v>
      </c>
      <c r="J4297" s="15" t="s">
        <v>31410</v>
      </c>
      <c r="K4297" s="15" t="s">
        <v>45379</v>
      </c>
      <c r="L4297" s="15" t="s">
        <v>181</v>
      </c>
      <c r="M4297" s="15" t="s">
        <v>2118</v>
      </c>
      <c r="N4297" s="14">
        <v>2018</v>
      </c>
      <c r="O4297" s="15" t="s">
        <v>31411</v>
      </c>
      <c r="P4297" s="15" t="s">
        <v>81</v>
      </c>
      <c r="Q4297" s="15" t="s">
        <v>47145</v>
      </c>
      <c r="R4297" s="15" t="s">
        <v>632</v>
      </c>
      <c r="S4297" s="15" t="s">
        <v>31412</v>
      </c>
      <c r="T4297" s="15" t="s">
        <v>164</v>
      </c>
      <c r="U4297" s="15" t="s">
        <v>53</v>
      </c>
      <c r="V4297" s="15" t="s">
        <v>45900</v>
      </c>
      <c r="W4297" s="15" t="s">
        <v>29629</v>
      </c>
      <c r="X4297" s="15" t="str">
        <f>_xlfn.XLOOKUP(_LOOKUP[[#This Row],[AdjusterMemberName]],_Adjuster[Adjuster Name],_Adjuster[Email],,0)</f>
        <v>LYoung2@knightcompany.com</v>
      </c>
      <c r="Y4297" s="15" t="str">
        <f>_xlfn.XLOOKUP(_LOOKUP[[#This Row],[AdjusterMemberName]],_Adjuster[Adjuster Name],_Adjuster[Phone Number],,0)</f>
        <v>323-456-1714</v>
      </c>
      <c r="Z4297" s="15" t="s">
        <v>31413</v>
      </c>
      <c r="AA42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139 W Saginaw Way Apt 139, Fresno  CA 93705</v>
      </c>
      <c r="AB4297" s="15"/>
    </row>
    <row r="4298" spans="1:28" x14ac:dyDescent="0.3">
      <c r="A4298" s="14">
        <v>1</v>
      </c>
      <c r="B4298" s="14">
        <v>1</v>
      </c>
      <c r="C4298" s="15" t="s">
        <v>14722</v>
      </c>
      <c r="D4298" s="15" t="s">
        <v>14722</v>
      </c>
      <c r="E4298" s="15">
        <v>45435</v>
      </c>
      <c r="F4298" s="15" t="s">
        <v>14723</v>
      </c>
      <c r="G4298" s="15">
        <v>45398</v>
      </c>
      <c r="H4298" s="15">
        <v>45581</v>
      </c>
      <c r="I4298" s="15" t="s">
        <v>14724</v>
      </c>
      <c r="J4298" s="15" t="s">
        <v>14725</v>
      </c>
      <c r="K4298" s="15" t="s">
        <v>45493</v>
      </c>
      <c r="L4298" s="15" t="s">
        <v>11102</v>
      </c>
      <c r="M4298" s="15" t="s">
        <v>14726</v>
      </c>
      <c r="N4298" s="14">
        <v>2022</v>
      </c>
      <c r="O4298" s="15" t="s">
        <v>14727</v>
      </c>
      <c r="P4298" s="15" t="s">
        <v>106</v>
      </c>
      <c r="Q4298" s="15" t="s">
        <v>47127</v>
      </c>
      <c r="R4298" s="15" t="s">
        <v>14728</v>
      </c>
      <c r="S4298" s="15" t="s">
        <v>14729</v>
      </c>
      <c r="T4298" s="15" t="s">
        <v>3763</v>
      </c>
      <c r="U4298" s="15" t="s">
        <v>53</v>
      </c>
      <c r="V4298" s="15" t="s">
        <v>46027</v>
      </c>
      <c r="W4298" s="15" t="s">
        <v>3307</v>
      </c>
      <c r="X4298" s="15" t="e">
        <f>_xlfn.XLOOKUP(_LOOKUP[[#This Row],[AdjusterMemberName]],_Adjuster[Adjuster Name],_Adjuster[Email],,0)</f>
        <v>#N/A</v>
      </c>
      <c r="Y4298" s="15" t="e">
        <f>_xlfn.XLOOKUP(_LOOKUP[[#This Row],[AdjusterMemberName]],_Adjuster[Adjuster Name],_Adjuster[Phone Number],,0)</f>
        <v>#N/A</v>
      </c>
      <c r="Z4298" s="15" t="s">
        <v>14730</v>
      </c>
      <c r="AA42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2063 Charle St Apt A3, Costa Mesa  CA 92627</v>
      </c>
      <c r="AB4298" s="15"/>
    </row>
    <row r="4299" spans="1:28" x14ac:dyDescent="0.3">
      <c r="A4299" s="14">
        <v>1</v>
      </c>
      <c r="B4299" s="14">
        <v>1</v>
      </c>
      <c r="C4299" s="15" t="s">
        <v>14208</v>
      </c>
      <c r="D4299" s="15" t="s">
        <v>14208</v>
      </c>
      <c r="E4299" s="15">
        <v>45435</v>
      </c>
      <c r="F4299" s="15" t="s">
        <v>14210</v>
      </c>
      <c r="G4299" s="15">
        <v>45404</v>
      </c>
      <c r="H4299" s="15">
        <v>45587</v>
      </c>
      <c r="I4299" s="15" t="s">
        <v>14757</v>
      </c>
      <c r="J4299" s="15" t="s">
        <v>14758</v>
      </c>
      <c r="K4299" s="15" t="s">
        <v>45509</v>
      </c>
      <c r="L4299" s="15" t="s">
        <v>419</v>
      </c>
      <c r="M4299" s="15" t="s">
        <v>2517</v>
      </c>
      <c r="N4299" s="14">
        <v>2023</v>
      </c>
      <c r="O4299" s="15" t="s">
        <v>14759</v>
      </c>
      <c r="P4299" s="15" t="s">
        <v>106</v>
      </c>
      <c r="Q4299" s="15" t="s">
        <v>47079</v>
      </c>
      <c r="R4299" s="15" t="s">
        <v>2050</v>
      </c>
      <c r="S4299" s="15" t="s">
        <v>14214</v>
      </c>
      <c r="T4299" s="15" t="s">
        <v>174</v>
      </c>
      <c r="U4299" s="15" t="s">
        <v>53</v>
      </c>
      <c r="V4299" s="15" t="s">
        <v>45770</v>
      </c>
      <c r="W4299" s="15" t="s">
        <v>3184</v>
      </c>
      <c r="X4299" s="15" t="str">
        <f>_xlfn.XLOOKUP(_LOOKUP[[#This Row],[AdjusterMemberName]],_Adjuster[Adjuster Name],_Adjuster[Email],,0)</f>
        <v>mQualls@knightcompany.com</v>
      </c>
      <c r="Y4299" s="15" t="str">
        <f>_xlfn.XLOOKUP(_LOOKUP[[#This Row],[AdjusterMemberName]],_Adjuster[Adjuster Name],_Adjuster[Phone Number],,0)</f>
        <v>424-559-5436</v>
      </c>
      <c r="Z4299" s="15" t="s">
        <v>14215</v>
      </c>
      <c r="AA42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1630 7Th Ave , Los Angeles  CA 90019</v>
      </c>
      <c r="AB4299" s="15"/>
    </row>
    <row r="4300" spans="1:28" x14ac:dyDescent="0.3">
      <c r="A4300" s="14">
        <v>1</v>
      </c>
      <c r="B4300" s="14">
        <v>1</v>
      </c>
      <c r="C4300" s="15" t="s">
        <v>14778</v>
      </c>
      <c r="D4300" s="15" t="s">
        <v>14779</v>
      </c>
      <c r="E4300" s="15">
        <v>45435</v>
      </c>
      <c r="F4300" s="15" t="s">
        <v>14780</v>
      </c>
      <c r="G4300" s="15">
        <v>45315</v>
      </c>
      <c r="H4300" s="15">
        <v>45497</v>
      </c>
      <c r="I4300" s="15" t="s">
        <v>14781</v>
      </c>
      <c r="J4300" s="15" t="s">
        <v>14782</v>
      </c>
      <c r="K4300" s="15" t="s">
        <v>45493</v>
      </c>
      <c r="L4300" s="15" t="s">
        <v>150</v>
      </c>
      <c r="M4300" s="15" t="s">
        <v>14783</v>
      </c>
      <c r="N4300" s="14">
        <v>1997</v>
      </c>
      <c r="O4300" s="15" t="s">
        <v>14784</v>
      </c>
      <c r="P4300" s="15" t="s">
        <v>106</v>
      </c>
      <c r="Q4300" s="15" t="s">
        <v>47065</v>
      </c>
      <c r="R4300" s="15" t="s">
        <v>14785</v>
      </c>
      <c r="S4300" s="15" t="s">
        <v>14786</v>
      </c>
      <c r="T4300" s="15" t="s">
        <v>2950</v>
      </c>
      <c r="U4300" s="15" t="s">
        <v>53</v>
      </c>
      <c r="V4300" s="15" t="s">
        <v>45514</v>
      </c>
      <c r="W4300" s="15" t="s">
        <v>367</v>
      </c>
      <c r="X4300" s="15" t="str">
        <f>_xlfn.XLOOKUP(_LOOKUP[[#This Row],[AdjusterMemberName]],_Adjuster[Adjuster Name],_Adjuster[Email],,0)</f>
        <v>dHernandez4@knightcompany.com</v>
      </c>
      <c r="Y4300" s="15" t="str">
        <f>_xlfn.XLOOKUP(_LOOKUP[[#This Row],[AdjusterMemberName]],_Adjuster[Adjuster Name],_Adjuster[Phone Number],,0)</f>
        <v>323-315-7819</v>
      </c>
      <c r="Z4300" s="15" t="s">
        <v>14787</v>
      </c>
      <c r="AA43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11230 Norris Ave, Pacoima  CA 91331</v>
      </c>
      <c r="AB4300" s="15"/>
    </row>
    <row r="4301" spans="1:28" x14ac:dyDescent="0.3">
      <c r="A4301" s="14">
        <v>1</v>
      </c>
      <c r="B4301" s="14">
        <v>1</v>
      </c>
      <c r="C4301" s="15" t="s">
        <v>14790</v>
      </c>
      <c r="D4301" s="15" t="s">
        <v>14791</v>
      </c>
      <c r="E4301" s="15">
        <v>45435</v>
      </c>
      <c r="F4301" s="15" t="s">
        <v>14792</v>
      </c>
      <c r="G4301" s="15">
        <v>45421</v>
      </c>
      <c r="H4301" s="15">
        <v>45605</v>
      </c>
      <c r="I4301" s="15" t="s">
        <v>14793</v>
      </c>
      <c r="J4301" s="15" t="s">
        <v>14794</v>
      </c>
      <c r="K4301" s="15" t="s">
        <v>45332</v>
      </c>
      <c r="L4301" s="15" t="s">
        <v>25</v>
      </c>
      <c r="M4301" s="15" t="s">
        <v>480</v>
      </c>
      <c r="N4301" s="14">
        <v>2014</v>
      </c>
      <c r="O4301" s="15" t="s">
        <v>14795</v>
      </c>
      <c r="P4301" s="15" t="s">
        <v>106</v>
      </c>
      <c r="Q4301" s="15" t="s">
        <v>47019</v>
      </c>
      <c r="R4301" s="15" t="s">
        <v>14796</v>
      </c>
      <c r="S4301" s="15" t="s">
        <v>14797</v>
      </c>
      <c r="T4301" s="15" t="s">
        <v>14798</v>
      </c>
      <c r="U4301" s="15" t="s">
        <v>53</v>
      </c>
      <c r="V4301" s="15" t="s">
        <v>46666</v>
      </c>
      <c r="W4301" s="15" t="s">
        <v>264</v>
      </c>
      <c r="X4301" s="15" t="str">
        <f>_xlfn.XLOOKUP(_LOOKUP[[#This Row],[AdjusterMemberName]],_Adjuster[Adjuster Name],_Adjuster[Email],,0)</f>
        <v>sBonnevie@knightcompany.com</v>
      </c>
      <c r="Y4301" s="15" t="str">
        <f>_xlfn.XLOOKUP(_LOOKUP[[#This Row],[AdjusterMemberName]],_Adjuster[Adjuster Name],_Adjuster[Phone Number],,0)</f>
        <v>323-692-4064</v>
      </c>
      <c r="Z4301" s="15" t="s">
        <v>14799</v>
      </c>
      <c r="AA43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1108 Dennis Ct, Rodeo  CA 94572</v>
      </c>
      <c r="AB4301" s="15"/>
    </row>
    <row r="4302" spans="1:28" x14ac:dyDescent="0.3">
      <c r="A4302" s="14">
        <v>1</v>
      </c>
      <c r="B4302" s="14">
        <v>0</v>
      </c>
      <c r="C4302" s="15" t="s">
        <v>1074</v>
      </c>
      <c r="D4302" s="15" t="s">
        <v>14921</v>
      </c>
      <c r="E4302" s="15">
        <v>45435</v>
      </c>
      <c r="F4302" s="15" t="s">
        <v>14922</v>
      </c>
      <c r="G4302" s="15">
        <v>45258</v>
      </c>
      <c r="H4302" s="15">
        <v>45440</v>
      </c>
      <c r="I4302" s="15" t="s">
        <v>14923</v>
      </c>
      <c r="J4302" s="15" t="s">
        <v>14924</v>
      </c>
      <c r="K4302" s="15" t="s">
        <v>45855</v>
      </c>
      <c r="L4302" s="15" t="s">
        <v>128</v>
      </c>
      <c r="M4302" s="15" t="s">
        <v>170</v>
      </c>
      <c r="N4302" s="14">
        <v>2013</v>
      </c>
      <c r="O4302" s="15" t="s">
        <v>1078</v>
      </c>
      <c r="P4302" s="15" t="s">
        <v>106</v>
      </c>
      <c r="Q4302" s="15" t="s">
        <v>47019</v>
      </c>
      <c r="R4302" s="15" t="s">
        <v>1079</v>
      </c>
      <c r="S4302" s="15" t="s">
        <v>1080</v>
      </c>
      <c r="T4302" s="15" t="s">
        <v>1081</v>
      </c>
      <c r="U4302" s="15" t="s">
        <v>53</v>
      </c>
      <c r="V4302" s="15" t="s">
        <v>46455</v>
      </c>
      <c r="W4302" s="15" t="s">
        <v>850</v>
      </c>
      <c r="X4302" s="15" t="e">
        <f>_xlfn.XLOOKUP(_LOOKUP[[#This Row],[AdjusterMemberName]],_Adjuster[Adjuster Name],_Adjuster[Email],,0)</f>
        <v>#N/A</v>
      </c>
      <c r="Y4302" s="15" t="e">
        <f>_xlfn.XLOOKUP(_LOOKUP[[#This Row],[AdjusterMemberName]],_Adjuster[Adjuster Name],_Adjuster[Phone Number],,0)</f>
        <v>#N/A</v>
      </c>
      <c r="Z4302" s="15" t="s">
        <v>1082</v>
      </c>
      <c r="AA43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2775 E Vali Ey Blvd Apt 136, West Covina  CA 91792</v>
      </c>
      <c r="AB4302" s="15"/>
    </row>
    <row r="4303" spans="1:28" x14ac:dyDescent="0.3">
      <c r="A4303" s="14">
        <v>1</v>
      </c>
      <c r="B4303" s="14">
        <v>1</v>
      </c>
      <c r="C4303" s="15" t="s">
        <v>14970</v>
      </c>
      <c r="D4303" s="15" t="s">
        <v>14971</v>
      </c>
      <c r="E4303" s="15">
        <v>45435</v>
      </c>
      <c r="F4303" s="15" t="s">
        <v>14972</v>
      </c>
      <c r="G4303" s="15">
        <v>45361</v>
      </c>
      <c r="H4303" s="15">
        <v>45545</v>
      </c>
      <c r="I4303" s="15" t="s">
        <v>14973</v>
      </c>
      <c r="J4303" s="15" t="s">
        <v>14974</v>
      </c>
      <c r="K4303" s="15" t="s">
        <v>45621</v>
      </c>
      <c r="L4303" s="15" t="s">
        <v>128</v>
      </c>
      <c r="M4303" s="15" t="s">
        <v>836</v>
      </c>
      <c r="N4303" s="14">
        <v>2007</v>
      </c>
      <c r="O4303" s="15" t="s">
        <v>14975</v>
      </c>
      <c r="P4303" s="15" t="s">
        <v>106</v>
      </c>
      <c r="Q4303" s="15" t="s">
        <v>47073</v>
      </c>
      <c r="R4303" s="15" t="s">
        <v>8223</v>
      </c>
      <c r="S4303" s="15" t="s">
        <v>14976</v>
      </c>
      <c r="T4303" s="15" t="s">
        <v>174</v>
      </c>
      <c r="U4303" s="15" t="s">
        <v>53</v>
      </c>
      <c r="V4303" s="15" t="s">
        <v>45441</v>
      </c>
      <c r="W4303" s="15" t="s">
        <v>3184</v>
      </c>
      <c r="X4303" s="15" t="str">
        <f>_xlfn.XLOOKUP(_LOOKUP[[#This Row],[AdjusterMemberName]],_Adjuster[Adjuster Name],_Adjuster[Email],,0)</f>
        <v>mQualls@knightcompany.com</v>
      </c>
      <c r="Y4303" s="15" t="str">
        <f>_xlfn.XLOOKUP(_LOOKUP[[#This Row],[AdjusterMemberName]],_Adjuster[Adjuster Name],_Adjuster[Phone Number],,0)</f>
        <v>424-559-5436</v>
      </c>
      <c r="Z4303" s="15" t="s">
        <v>14977</v>
      </c>
      <c r="AA43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713 W 79Th St Apt 4, Los Angeles  CA 90044</v>
      </c>
      <c r="AB4303" s="15"/>
    </row>
    <row r="4304" spans="1:28" x14ac:dyDescent="0.3">
      <c r="A4304" s="14">
        <v>1</v>
      </c>
      <c r="B4304" s="14">
        <v>1</v>
      </c>
      <c r="C4304" s="15" t="s">
        <v>15454</v>
      </c>
      <c r="D4304" s="15" t="s">
        <v>15454</v>
      </c>
      <c r="E4304" s="15">
        <v>45435</v>
      </c>
      <c r="F4304" s="15" t="s">
        <v>15455</v>
      </c>
      <c r="G4304" s="15">
        <v>45266</v>
      </c>
      <c r="H4304" s="15">
        <v>45449</v>
      </c>
      <c r="I4304" s="15" t="s">
        <v>15456</v>
      </c>
      <c r="J4304" s="15" t="s">
        <v>15457</v>
      </c>
      <c r="K4304" s="15" t="s">
        <v>45763</v>
      </c>
      <c r="L4304" s="15" t="s">
        <v>314</v>
      </c>
      <c r="M4304" s="15" t="s">
        <v>978</v>
      </c>
      <c r="N4304" s="14">
        <v>2014</v>
      </c>
      <c r="O4304" s="15" t="s">
        <v>15458</v>
      </c>
      <c r="P4304" s="15" t="s">
        <v>106</v>
      </c>
      <c r="Q4304" s="15" t="s">
        <v>47197</v>
      </c>
      <c r="R4304" s="15" t="s">
        <v>15459</v>
      </c>
      <c r="S4304" s="15" t="s">
        <v>15460</v>
      </c>
      <c r="T4304" s="15" t="s">
        <v>474</v>
      </c>
      <c r="U4304" s="15" t="s">
        <v>53</v>
      </c>
      <c r="V4304" s="15" t="s">
        <v>45930</v>
      </c>
      <c r="W4304" s="15" t="s">
        <v>3114</v>
      </c>
      <c r="X4304" s="15" t="str">
        <f>_xlfn.XLOOKUP(_LOOKUP[[#This Row],[AdjusterMemberName]],_Adjuster[Adjuster Name],_Adjuster[Email],,0)</f>
        <v>eExmundo@knightcompany.com</v>
      </c>
      <c r="Y4304" s="15" t="str">
        <f>_xlfn.XLOOKUP(_LOOKUP[[#This Row],[AdjusterMemberName]],_Adjuster[Adjuster Name],_Adjuster[Phone Number],,0)</f>
        <v>424-559-5400</v>
      </c>
      <c r="Z4304" s="15" t="s">
        <v>15461</v>
      </c>
      <c r="AA43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1153 E Millard Way Apt 101, Dinuba  CA 93618</v>
      </c>
      <c r="AB4304" s="15"/>
    </row>
    <row r="4305" spans="1:28" x14ac:dyDescent="0.3">
      <c r="A4305" s="14">
        <v>1</v>
      </c>
      <c r="B4305" s="14">
        <v>1</v>
      </c>
      <c r="C4305" s="15" t="s">
        <v>16589</v>
      </c>
      <c r="D4305" s="15" t="s">
        <v>16589</v>
      </c>
      <c r="E4305" s="15">
        <v>45435</v>
      </c>
      <c r="F4305" s="15" t="s">
        <v>16590</v>
      </c>
      <c r="G4305" s="15">
        <v>45429</v>
      </c>
      <c r="H4305" s="15">
        <v>45613</v>
      </c>
      <c r="I4305" s="15" t="s">
        <v>16591</v>
      </c>
      <c r="J4305" s="15" t="s">
        <v>16592</v>
      </c>
      <c r="K4305" s="15" t="s">
        <v>45332</v>
      </c>
      <c r="L4305" s="15" t="s">
        <v>103</v>
      </c>
      <c r="M4305" s="15" t="s">
        <v>1336</v>
      </c>
      <c r="N4305" s="14">
        <v>2011</v>
      </c>
      <c r="O4305" s="15" t="s">
        <v>16593</v>
      </c>
      <c r="P4305" s="15" t="s">
        <v>106</v>
      </c>
      <c r="Q4305" s="15" t="s">
        <v>47065</v>
      </c>
      <c r="R4305" s="15" t="s">
        <v>16594</v>
      </c>
      <c r="S4305" s="15" t="s">
        <v>16595</v>
      </c>
      <c r="T4305" s="15" t="s">
        <v>308</v>
      </c>
      <c r="U4305" s="15" t="s">
        <v>53</v>
      </c>
      <c r="V4305" s="15" t="s">
        <v>45530</v>
      </c>
      <c r="W4305" s="15" t="s">
        <v>1889</v>
      </c>
      <c r="X4305" s="15" t="e">
        <f>_xlfn.XLOOKUP(_LOOKUP[[#This Row],[AdjusterMemberName]],_Adjuster[Adjuster Name],_Adjuster[Email],,0)</f>
        <v>#N/A</v>
      </c>
      <c r="Y4305" s="15" t="e">
        <f>_xlfn.XLOOKUP(_LOOKUP[[#This Row],[AdjusterMemberName]],_Adjuster[Adjuster Name],_Adjuster[Phone Number],,0)</f>
        <v>#N/A</v>
      </c>
      <c r="Z4305" s="15" t="s">
        <v>16596</v>
      </c>
      <c r="AA43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6310 Stearns St, Riverside  CA 92504</v>
      </c>
      <c r="AB4305" s="15"/>
    </row>
    <row r="4306" spans="1:28" x14ac:dyDescent="0.3">
      <c r="A4306" s="14">
        <v>1</v>
      </c>
      <c r="B4306" s="14">
        <v>1</v>
      </c>
      <c r="C4306" s="15" t="s">
        <v>16589</v>
      </c>
      <c r="D4306" s="15" t="s">
        <v>16589</v>
      </c>
      <c r="E4306" s="15">
        <v>45435</v>
      </c>
      <c r="F4306" s="15" t="s">
        <v>16590</v>
      </c>
      <c r="G4306" s="15">
        <v>45429</v>
      </c>
      <c r="H4306" s="15">
        <v>45613</v>
      </c>
      <c r="I4306" s="15" t="s">
        <v>16686</v>
      </c>
      <c r="J4306" s="15" t="s">
        <v>16687</v>
      </c>
      <c r="K4306" s="15" t="s">
        <v>45336</v>
      </c>
      <c r="L4306" s="15" t="s">
        <v>103</v>
      </c>
      <c r="M4306" s="15" t="s">
        <v>1336</v>
      </c>
      <c r="N4306" s="14">
        <v>2011</v>
      </c>
      <c r="O4306" s="15" t="s">
        <v>16593</v>
      </c>
      <c r="P4306" s="15" t="s">
        <v>106</v>
      </c>
      <c r="Q4306" s="15" t="s">
        <v>47065</v>
      </c>
      <c r="R4306" s="15" t="s">
        <v>16594</v>
      </c>
      <c r="S4306" s="15" t="s">
        <v>16595</v>
      </c>
      <c r="T4306" s="15" t="s">
        <v>308</v>
      </c>
      <c r="U4306" s="15" t="s">
        <v>53</v>
      </c>
      <c r="V4306" s="15" t="s">
        <v>45530</v>
      </c>
      <c r="W4306" s="15" t="s">
        <v>1889</v>
      </c>
      <c r="X4306" s="15" t="e">
        <f>_xlfn.XLOOKUP(_LOOKUP[[#This Row],[AdjusterMemberName]],_Adjuster[Adjuster Name],_Adjuster[Email],,0)</f>
        <v>#N/A</v>
      </c>
      <c r="Y4306" s="15" t="e">
        <f>_xlfn.XLOOKUP(_LOOKUP[[#This Row],[AdjusterMemberName]],_Adjuster[Adjuster Name],_Adjuster[Phone Number],,0)</f>
        <v>#N/A</v>
      </c>
      <c r="Z4306" s="15" t="s">
        <v>16596</v>
      </c>
      <c r="AA43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6310 Stearns St, Riverside  CA 92504</v>
      </c>
      <c r="AB4306" s="15"/>
    </row>
    <row r="4307" spans="1:28" x14ac:dyDescent="0.3">
      <c r="A4307" s="14">
        <v>1</v>
      </c>
      <c r="B4307" s="14">
        <v>1</v>
      </c>
      <c r="C4307" s="15" t="s">
        <v>10683</v>
      </c>
      <c r="D4307" s="15" t="s">
        <v>10684</v>
      </c>
      <c r="E4307" s="15">
        <v>45434</v>
      </c>
      <c r="F4307" s="15" t="s">
        <v>10685</v>
      </c>
      <c r="G4307" s="15">
        <v>45335</v>
      </c>
      <c r="H4307" s="15">
        <v>45517</v>
      </c>
      <c r="I4307" s="15" t="s">
        <v>14704</v>
      </c>
      <c r="J4307" s="15" t="s">
        <v>14705</v>
      </c>
      <c r="K4307" s="15" t="s">
        <v>45535</v>
      </c>
      <c r="L4307" s="15" t="s">
        <v>441</v>
      </c>
      <c r="M4307" s="15" t="s">
        <v>1126</v>
      </c>
      <c r="N4307" s="14">
        <v>2023</v>
      </c>
      <c r="O4307" s="15" t="s">
        <v>10688</v>
      </c>
      <c r="P4307" s="15" t="s">
        <v>106</v>
      </c>
      <c r="Q4307" s="15" t="s">
        <v>47199</v>
      </c>
      <c r="R4307" s="15" t="s">
        <v>2190</v>
      </c>
      <c r="S4307" s="15" t="s">
        <v>10689</v>
      </c>
      <c r="T4307" s="15" t="s">
        <v>727</v>
      </c>
      <c r="U4307" s="15" t="s">
        <v>53</v>
      </c>
      <c r="V4307" s="15" t="s">
        <v>45480</v>
      </c>
      <c r="W4307" s="15" t="s">
        <v>367</v>
      </c>
      <c r="X4307" s="15" t="str">
        <f>_xlfn.XLOOKUP(_LOOKUP[[#This Row],[AdjusterMemberName]],_Adjuster[Adjuster Name],_Adjuster[Email],,0)</f>
        <v>dHernandez4@knightcompany.com</v>
      </c>
      <c r="Y4307" s="15" t="str">
        <f>_xlfn.XLOOKUP(_LOOKUP[[#This Row],[AdjusterMemberName]],_Adjuster[Adjuster Name],_Adjuster[Phone Number],,0)</f>
        <v>323-315-7819</v>
      </c>
      <c r="Z4307" s="15" t="s">
        <v>10690</v>
      </c>
      <c r="AA43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2760 El Rey St, Antioch  CA 94509</v>
      </c>
      <c r="AB4307" s="15"/>
    </row>
    <row r="4308" spans="1:28" x14ac:dyDescent="0.3">
      <c r="A4308" s="14">
        <v>1</v>
      </c>
      <c r="B4308" s="14">
        <v>0</v>
      </c>
      <c r="C4308" s="15" t="s">
        <v>14769</v>
      </c>
      <c r="D4308" s="15" t="s">
        <v>14770</v>
      </c>
      <c r="E4308" s="15">
        <v>45434</v>
      </c>
      <c r="F4308" s="15" t="s">
        <v>14771</v>
      </c>
      <c r="G4308" s="15">
        <v>45331</v>
      </c>
      <c r="H4308" s="15">
        <v>45513</v>
      </c>
      <c r="I4308" s="15" t="s">
        <v>14772</v>
      </c>
      <c r="J4308" s="15" t="s">
        <v>14773</v>
      </c>
      <c r="K4308" s="15" t="s">
        <v>45489</v>
      </c>
      <c r="L4308" s="15" t="s">
        <v>1261</v>
      </c>
      <c r="M4308" s="15" t="s">
        <v>3091</v>
      </c>
      <c r="N4308" s="14">
        <v>2015</v>
      </c>
      <c r="O4308" s="15" t="s">
        <v>14774</v>
      </c>
      <c r="P4308" s="15" t="s">
        <v>106</v>
      </c>
      <c r="Q4308" s="15" t="s">
        <v>47079</v>
      </c>
      <c r="R4308" s="15" t="s">
        <v>14775</v>
      </c>
      <c r="S4308" s="15" t="s">
        <v>14776</v>
      </c>
      <c r="T4308" s="15" t="s">
        <v>4679</v>
      </c>
      <c r="U4308" s="15" t="s">
        <v>53</v>
      </c>
      <c r="V4308" s="15" t="s">
        <v>46073</v>
      </c>
      <c r="W4308" s="15" t="s">
        <v>1049</v>
      </c>
      <c r="X4308" s="15" t="str">
        <f>_xlfn.XLOOKUP(_LOOKUP[[#This Row],[AdjusterMemberName]],_Adjuster[Adjuster Name],_Adjuster[Email],,0)</f>
        <v>cPenate@knightcompany.com</v>
      </c>
      <c r="Y4308" s="15" t="str">
        <f>_xlfn.XLOOKUP(_LOOKUP[[#This Row],[AdjusterMemberName]],_Adjuster[Adjuster Name],_Adjuster[Phone Number],,0)</f>
        <v>424-559-5385</v>
      </c>
      <c r="Z4308" s="15" t="s">
        <v>14777</v>
      </c>
      <c r="AA43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13010 S Vermount Ave Apt 8, Gardena  CA 90247</v>
      </c>
      <c r="AB4308" s="15">
        <v>45485</v>
      </c>
    </row>
    <row r="4309" spans="1:28" x14ac:dyDescent="0.3">
      <c r="A4309" s="14">
        <v>1</v>
      </c>
      <c r="B4309" s="14">
        <v>1</v>
      </c>
      <c r="C4309" s="15" t="s">
        <v>14769</v>
      </c>
      <c r="D4309" s="15" t="s">
        <v>14769</v>
      </c>
      <c r="E4309" s="15">
        <v>45434</v>
      </c>
      <c r="F4309" s="15" t="s">
        <v>14771</v>
      </c>
      <c r="G4309" s="15">
        <v>45331</v>
      </c>
      <c r="H4309" s="15">
        <v>45513</v>
      </c>
      <c r="I4309" s="15" t="s">
        <v>14788</v>
      </c>
      <c r="J4309" s="15" t="s">
        <v>14789</v>
      </c>
      <c r="K4309" s="15" t="s">
        <v>45332</v>
      </c>
      <c r="L4309" s="15" t="s">
        <v>1261</v>
      </c>
      <c r="M4309" s="15" t="s">
        <v>3091</v>
      </c>
      <c r="N4309" s="14">
        <v>2015</v>
      </c>
      <c r="O4309" s="15" t="s">
        <v>14774</v>
      </c>
      <c r="P4309" s="15" t="s">
        <v>106</v>
      </c>
      <c r="Q4309" s="15" t="s">
        <v>47079</v>
      </c>
      <c r="R4309" s="15" t="s">
        <v>14775</v>
      </c>
      <c r="S4309" s="15" t="s">
        <v>14776</v>
      </c>
      <c r="T4309" s="15" t="s">
        <v>4679</v>
      </c>
      <c r="U4309" s="15" t="s">
        <v>53</v>
      </c>
      <c r="V4309" s="15" t="s">
        <v>46073</v>
      </c>
      <c r="W4309" s="15" t="s">
        <v>1889</v>
      </c>
      <c r="X4309" s="15" t="e">
        <f>_xlfn.XLOOKUP(_LOOKUP[[#This Row],[AdjusterMemberName]],_Adjuster[Adjuster Name],_Adjuster[Email],,0)</f>
        <v>#N/A</v>
      </c>
      <c r="Y4309" s="15" t="e">
        <f>_xlfn.XLOOKUP(_LOOKUP[[#This Row],[AdjusterMemberName]],_Adjuster[Adjuster Name],_Adjuster[Phone Number],,0)</f>
        <v>#N/A</v>
      </c>
      <c r="Z4309" s="15" t="s">
        <v>14777</v>
      </c>
      <c r="AA43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13010 S Vermount Ave Apt 8, Gardena  CA 90247</v>
      </c>
      <c r="AB4309" s="15">
        <v>45485</v>
      </c>
    </row>
    <row r="4310" spans="1:28" x14ac:dyDescent="0.3">
      <c r="A4310" s="14">
        <v>1</v>
      </c>
      <c r="B4310" s="14">
        <v>1</v>
      </c>
      <c r="C4310" s="15" t="s">
        <v>6611</v>
      </c>
      <c r="D4310" s="15" t="s">
        <v>6611</v>
      </c>
      <c r="E4310" s="15">
        <v>45434</v>
      </c>
      <c r="F4310" s="15" t="s">
        <v>14873</v>
      </c>
      <c r="G4310" s="15">
        <v>45366</v>
      </c>
      <c r="H4310" s="15">
        <v>45550</v>
      </c>
      <c r="I4310" s="15" t="s">
        <v>14874</v>
      </c>
      <c r="J4310" s="15" t="s">
        <v>14875</v>
      </c>
      <c r="K4310" s="15" t="s">
        <v>45407</v>
      </c>
      <c r="L4310" s="15" t="s">
        <v>314</v>
      </c>
      <c r="M4310" s="15" t="s">
        <v>3946</v>
      </c>
      <c r="N4310" s="14">
        <v>2023</v>
      </c>
      <c r="O4310" s="15" t="s">
        <v>14876</v>
      </c>
      <c r="P4310" s="15" t="s">
        <v>106</v>
      </c>
      <c r="Q4310" s="15" t="s">
        <v>47159</v>
      </c>
      <c r="R4310" s="15" t="s">
        <v>6616</v>
      </c>
      <c r="S4310" s="15" t="s">
        <v>6617</v>
      </c>
      <c r="T4310" s="15" t="s">
        <v>286</v>
      </c>
      <c r="U4310" s="15" t="s">
        <v>53</v>
      </c>
      <c r="V4310" s="15" t="s">
        <v>45606</v>
      </c>
      <c r="W4310" s="15" t="s">
        <v>3184</v>
      </c>
      <c r="X4310" s="15" t="str">
        <f>_xlfn.XLOOKUP(_LOOKUP[[#This Row],[AdjusterMemberName]],_Adjuster[Adjuster Name],_Adjuster[Email],,0)</f>
        <v>mQualls@knightcompany.com</v>
      </c>
      <c r="Y4310" s="15" t="str">
        <f>_xlfn.XLOOKUP(_LOOKUP[[#This Row],[AdjusterMemberName]],_Adjuster[Adjuster Name],_Adjuster[Phone Number],,0)</f>
        <v>424-559-5436</v>
      </c>
      <c r="Z4310" s="15" t="s">
        <v>6618</v>
      </c>
      <c r="AA43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5560 Ackerfield Ave Apt 211, Long Beach  CA 90805</v>
      </c>
      <c r="AB4310" s="15"/>
    </row>
    <row r="4311" spans="1:28" x14ac:dyDescent="0.3">
      <c r="A4311" s="14">
        <v>1</v>
      </c>
      <c r="B4311" s="14">
        <v>1</v>
      </c>
      <c r="C4311" s="15" t="s">
        <v>14905</v>
      </c>
      <c r="D4311" s="15" t="s">
        <v>14905</v>
      </c>
      <c r="E4311" s="15">
        <v>45434</v>
      </c>
      <c r="F4311" s="15" t="s">
        <v>14906</v>
      </c>
      <c r="G4311" s="15">
        <v>45314</v>
      </c>
      <c r="H4311" s="15">
        <v>45496</v>
      </c>
      <c r="I4311" s="15" t="s">
        <v>14907</v>
      </c>
      <c r="J4311" s="15" t="s">
        <v>14908</v>
      </c>
      <c r="K4311" s="15" t="s">
        <v>45448</v>
      </c>
      <c r="L4311" s="15" t="s">
        <v>139</v>
      </c>
      <c r="M4311" s="15" t="s">
        <v>697</v>
      </c>
      <c r="N4311" s="14">
        <v>2016</v>
      </c>
      <c r="O4311" s="15" t="s">
        <v>14909</v>
      </c>
      <c r="P4311" s="15" t="s">
        <v>106</v>
      </c>
      <c r="Q4311" s="15" t="s">
        <v>47006</v>
      </c>
      <c r="R4311" s="15" t="s">
        <v>14910</v>
      </c>
      <c r="S4311" s="15" t="s">
        <v>14911</v>
      </c>
      <c r="T4311" s="15" t="s">
        <v>243</v>
      </c>
      <c r="U4311" s="15" t="s">
        <v>53</v>
      </c>
      <c r="V4311" s="15" t="s">
        <v>45830</v>
      </c>
      <c r="W4311" s="15" t="s">
        <v>1889</v>
      </c>
      <c r="X4311" s="15" t="e">
        <f>_xlfn.XLOOKUP(_LOOKUP[[#This Row],[AdjusterMemberName]],_Adjuster[Adjuster Name],_Adjuster[Email],,0)</f>
        <v>#N/A</v>
      </c>
      <c r="Y4311" s="15" t="e">
        <f>_xlfn.XLOOKUP(_LOOKUP[[#This Row],[AdjusterMemberName]],_Adjuster[Adjuster Name],_Adjuster[Phone Number],,0)</f>
        <v>#N/A</v>
      </c>
      <c r="Z4311" s="15" t="s">
        <v>14912</v>
      </c>
      <c r="AA43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31310 Byers Rd, Menifee  CA 92584</v>
      </c>
      <c r="AB4311" s="15"/>
    </row>
    <row r="4312" spans="1:28" x14ac:dyDescent="0.3">
      <c r="A4312" s="14">
        <v>1</v>
      </c>
      <c r="B4312" s="14">
        <v>1</v>
      </c>
      <c r="C4312" s="15" t="s">
        <v>14817</v>
      </c>
      <c r="D4312" s="15" t="s">
        <v>14817</v>
      </c>
      <c r="E4312" s="15">
        <v>45434</v>
      </c>
      <c r="F4312" s="15" t="s">
        <v>14818</v>
      </c>
      <c r="G4312" s="15">
        <v>45348</v>
      </c>
      <c r="H4312" s="15">
        <v>45530</v>
      </c>
      <c r="I4312" s="15" t="s">
        <v>14925</v>
      </c>
      <c r="J4312" s="15" t="s">
        <v>14926</v>
      </c>
      <c r="K4312" s="15" t="s">
        <v>45373</v>
      </c>
      <c r="L4312" s="15" t="s">
        <v>419</v>
      </c>
      <c r="M4312" s="15" t="s">
        <v>3196</v>
      </c>
      <c r="N4312" s="14">
        <v>2008</v>
      </c>
      <c r="O4312" s="15" t="s">
        <v>14821</v>
      </c>
      <c r="P4312" s="15" t="s">
        <v>106</v>
      </c>
      <c r="Q4312" s="15" t="s">
        <v>47065</v>
      </c>
      <c r="R4312" s="15" t="s">
        <v>4456</v>
      </c>
      <c r="S4312" s="15" t="s">
        <v>14822</v>
      </c>
      <c r="T4312" s="15" t="s">
        <v>214</v>
      </c>
      <c r="U4312" s="15" t="s">
        <v>53</v>
      </c>
      <c r="V4312" s="15" t="s">
        <v>46552</v>
      </c>
      <c r="W4312" s="15" t="s">
        <v>1357</v>
      </c>
      <c r="X4312" s="15" t="str">
        <f>_xlfn.XLOOKUP(_LOOKUP[[#This Row],[AdjusterMemberName]],_Adjuster[Adjuster Name],_Adjuster[Email],,0)</f>
        <v>jRivera1@knightcompany.com</v>
      </c>
      <c r="Y4312" s="15" t="str">
        <f>_xlfn.XLOOKUP(_LOOKUP[[#This Row],[AdjusterMemberName]],_Adjuster[Adjuster Name],_Adjuster[Phone Number],,0)</f>
        <v>424-559-5239</v>
      </c>
      <c r="Z4312" s="15" t="s">
        <v>14823</v>
      </c>
      <c r="AA43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2005 Florida St, Vallejo  CA 94590</v>
      </c>
      <c r="AB4312" s="15"/>
    </row>
    <row r="4313" spans="1:28" x14ac:dyDescent="0.3">
      <c r="A4313" s="14">
        <v>1</v>
      </c>
      <c r="B4313" s="14">
        <v>1</v>
      </c>
      <c r="C4313" s="15" t="s">
        <v>15129</v>
      </c>
      <c r="D4313" s="15" t="s">
        <v>15129</v>
      </c>
      <c r="E4313" s="15">
        <v>45434</v>
      </c>
      <c r="F4313" s="15" t="s">
        <v>15130</v>
      </c>
      <c r="G4313" s="15">
        <v>45262</v>
      </c>
      <c r="H4313" s="15">
        <v>45445</v>
      </c>
      <c r="I4313" s="15" t="s">
        <v>15131</v>
      </c>
      <c r="J4313" s="15" t="s">
        <v>15132</v>
      </c>
      <c r="K4313" s="15" t="s">
        <v>45339</v>
      </c>
      <c r="L4313" s="15" t="s">
        <v>139</v>
      </c>
      <c r="M4313" s="15" t="s">
        <v>249</v>
      </c>
      <c r="N4313" s="14">
        <v>2015</v>
      </c>
      <c r="O4313" s="15" t="s">
        <v>15133</v>
      </c>
      <c r="P4313" s="15" t="s">
        <v>106</v>
      </c>
      <c r="Q4313" s="15" t="s">
        <v>47006</v>
      </c>
      <c r="R4313" s="15" t="s">
        <v>3057</v>
      </c>
      <c r="S4313" s="15" t="s">
        <v>15134</v>
      </c>
      <c r="T4313" s="15" t="s">
        <v>530</v>
      </c>
      <c r="U4313" s="15" t="s">
        <v>53</v>
      </c>
      <c r="V4313" s="15" t="s">
        <v>45462</v>
      </c>
      <c r="W4313" s="15" t="s">
        <v>7479</v>
      </c>
      <c r="X4313" s="15" t="e">
        <f>_xlfn.XLOOKUP(_LOOKUP[[#This Row],[AdjusterMemberName]],_Adjuster[Adjuster Name],_Adjuster[Email],,0)</f>
        <v>#N/A</v>
      </c>
      <c r="Y4313" s="15" t="e">
        <f>_xlfn.XLOOKUP(_LOOKUP[[#This Row],[AdjusterMemberName]],_Adjuster[Adjuster Name],_Adjuster[Phone Number],,0)</f>
        <v>#N/A</v>
      </c>
      <c r="Z4313" s="15" t="s">
        <v>15135</v>
      </c>
      <c r="AA43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15104 Rushill Ct, Victorville  CA 92394</v>
      </c>
      <c r="AB4313" s="15"/>
    </row>
    <row r="4314" spans="1:28" x14ac:dyDescent="0.3">
      <c r="A4314" s="14">
        <v>1</v>
      </c>
      <c r="B4314" s="14">
        <v>1</v>
      </c>
      <c r="C4314" s="15" t="s">
        <v>5097</v>
      </c>
      <c r="D4314" s="15" t="s">
        <v>15426</v>
      </c>
      <c r="E4314" s="15">
        <v>45434</v>
      </c>
      <c r="F4314" s="15" t="s">
        <v>15427</v>
      </c>
      <c r="G4314" s="15">
        <v>45416</v>
      </c>
      <c r="H4314" s="15">
        <v>45600</v>
      </c>
      <c r="I4314" s="15" t="s">
        <v>15428</v>
      </c>
      <c r="J4314" s="15" t="s">
        <v>15429</v>
      </c>
      <c r="K4314" s="15" t="s">
        <v>46654</v>
      </c>
      <c r="L4314" s="15" t="s">
        <v>25</v>
      </c>
      <c r="M4314" s="15" t="s">
        <v>373</v>
      </c>
      <c r="N4314" s="14">
        <v>2020</v>
      </c>
      <c r="O4314" s="15" t="s">
        <v>15430</v>
      </c>
      <c r="P4314" s="15" t="s">
        <v>106</v>
      </c>
      <c r="Q4314" s="15" t="s">
        <v>47073</v>
      </c>
      <c r="R4314" s="15" t="s">
        <v>162</v>
      </c>
      <c r="S4314" s="15" t="s">
        <v>15431</v>
      </c>
      <c r="T4314" s="15" t="s">
        <v>174</v>
      </c>
      <c r="U4314" s="15" t="s">
        <v>53</v>
      </c>
      <c r="V4314" s="15" t="s">
        <v>45694</v>
      </c>
      <c r="W4314" s="15" t="s">
        <v>3184</v>
      </c>
      <c r="X4314" s="15" t="str">
        <f>_xlfn.XLOOKUP(_LOOKUP[[#This Row],[AdjusterMemberName]],_Adjuster[Adjuster Name],_Adjuster[Email],,0)</f>
        <v>mQualls@knightcompany.com</v>
      </c>
      <c r="Y4314" s="15" t="str">
        <f>_xlfn.XLOOKUP(_LOOKUP[[#This Row],[AdjusterMemberName]],_Adjuster[Adjuster Name],_Adjuster[Phone Number],,0)</f>
        <v>424-559-5436</v>
      </c>
      <c r="Z4314" s="15" t="s">
        <v>15432</v>
      </c>
      <c r="AA43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1014 E 80Th St, Los Angeles  CA 90001</v>
      </c>
      <c r="AB4314" s="15"/>
    </row>
    <row r="4315" spans="1:28" x14ac:dyDescent="0.3">
      <c r="A4315" s="14">
        <v>1</v>
      </c>
      <c r="B4315" s="14">
        <v>1</v>
      </c>
      <c r="C4315" s="15" t="s">
        <v>15437</v>
      </c>
      <c r="D4315" s="15" t="s">
        <v>15438</v>
      </c>
      <c r="E4315" s="15">
        <v>45434</v>
      </c>
      <c r="F4315" s="15" t="s">
        <v>15439</v>
      </c>
      <c r="G4315" s="15">
        <v>45352</v>
      </c>
      <c r="H4315" s="15">
        <v>45536</v>
      </c>
      <c r="I4315" s="15" t="s">
        <v>15440</v>
      </c>
      <c r="J4315" s="15" t="s">
        <v>15441</v>
      </c>
      <c r="K4315" s="15" t="s">
        <v>45663</v>
      </c>
      <c r="L4315" s="15" t="s">
        <v>281</v>
      </c>
      <c r="M4315" s="15" t="s">
        <v>9025</v>
      </c>
      <c r="N4315" s="14">
        <v>2023</v>
      </c>
      <c r="O4315" s="15" t="s">
        <v>15442</v>
      </c>
      <c r="P4315" s="15" t="s">
        <v>106</v>
      </c>
      <c r="Q4315" s="15" t="s">
        <v>47120</v>
      </c>
      <c r="R4315" s="15" t="s">
        <v>15443</v>
      </c>
      <c r="S4315" s="15" t="s">
        <v>15444</v>
      </c>
      <c r="T4315" s="15" t="s">
        <v>356</v>
      </c>
      <c r="U4315" s="15" t="s">
        <v>53</v>
      </c>
      <c r="V4315" s="15" t="s">
        <v>46260</v>
      </c>
      <c r="W4315" s="15" t="s">
        <v>367</v>
      </c>
      <c r="X4315" s="15" t="str">
        <f>_xlfn.XLOOKUP(_LOOKUP[[#This Row],[AdjusterMemberName]],_Adjuster[Adjuster Name],_Adjuster[Email],,0)</f>
        <v>dHernandez4@knightcompany.com</v>
      </c>
      <c r="Y4315" s="15" t="str">
        <f>_xlfn.XLOOKUP(_LOOKUP[[#This Row],[AdjusterMemberName]],_Adjuster[Adjuster Name],_Adjuster[Phone Number],,0)</f>
        <v>323-315-7819</v>
      </c>
      <c r="Z4315" s="15" t="s">
        <v>15445</v>
      </c>
      <c r="AA43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955 N Duesenberg Dr # 4314, Ontario  CA 91764</v>
      </c>
      <c r="AB4315" s="15"/>
    </row>
    <row r="4316" spans="1:28" x14ac:dyDescent="0.3">
      <c r="A4316" s="14">
        <v>1</v>
      </c>
      <c r="B4316" s="14">
        <v>1</v>
      </c>
      <c r="C4316" s="15" t="s">
        <v>14652</v>
      </c>
      <c r="D4316" s="15" t="s">
        <v>14652</v>
      </c>
      <c r="E4316" s="15">
        <v>45433</v>
      </c>
      <c r="F4316" s="15" t="s">
        <v>14653</v>
      </c>
      <c r="G4316" s="15">
        <v>45318</v>
      </c>
      <c r="H4316" s="15">
        <v>45500</v>
      </c>
      <c r="I4316" s="15" t="s">
        <v>14654</v>
      </c>
      <c r="J4316" s="15" t="s">
        <v>14655</v>
      </c>
      <c r="K4316" s="15" t="s">
        <v>45486</v>
      </c>
      <c r="L4316" s="15" t="s">
        <v>281</v>
      </c>
      <c r="M4316" s="15" t="s">
        <v>9025</v>
      </c>
      <c r="N4316" s="14">
        <v>2020</v>
      </c>
      <c r="O4316" s="15" t="s">
        <v>14656</v>
      </c>
      <c r="P4316" s="15" t="s">
        <v>106</v>
      </c>
      <c r="Q4316" s="15" t="s">
        <v>47006</v>
      </c>
      <c r="R4316" s="15" t="s">
        <v>14657</v>
      </c>
      <c r="S4316" s="15" t="s">
        <v>14658</v>
      </c>
      <c r="T4316" s="15" t="s">
        <v>530</v>
      </c>
      <c r="U4316" s="15" t="s">
        <v>53</v>
      </c>
      <c r="V4316" s="15" t="s">
        <v>45462</v>
      </c>
      <c r="W4316" s="15" t="s">
        <v>367</v>
      </c>
      <c r="X4316" s="15" t="str">
        <f>_xlfn.XLOOKUP(_LOOKUP[[#This Row],[AdjusterMemberName]],_Adjuster[Adjuster Name],_Adjuster[Email],,0)</f>
        <v>dHernandez4@knightcompany.com</v>
      </c>
      <c r="Y4316" s="15" t="str">
        <f>_xlfn.XLOOKUP(_LOOKUP[[#This Row],[AdjusterMemberName]],_Adjuster[Adjuster Name],_Adjuster[Phone Number],,0)</f>
        <v>323-315-7819</v>
      </c>
      <c r="Z4316" s="15" t="s">
        <v>14659</v>
      </c>
      <c r="AA43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15916 Green Hill Dr Apt 1, Victorville  CA 92394</v>
      </c>
      <c r="AB4316" s="15"/>
    </row>
    <row r="4317" spans="1:28" x14ac:dyDescent="0.3">
      <c r="A4317" s="14">
        <v>1</v>
      </c>
      <c r="B4317" s="14">
        <v>0</v>
      </c>
      <c r="C4317" s="15" t="s">
        <v>14713</v>
      </c>
      <c r="D4317" s="15" t="s">
        <v>14714</v>
      </c>
      <c r="E4317" s="15">
        <v>45433</v>
      </c>
      <c r="F4317" s="15" t="s">
        <v>14715</v>
      </c>
      <c r="G4317" s="15">
        <v>45330</v>
      </c>
      <c r="H4317" s="15">
        <v>45512</v>
      </c>
      <c r="I4317" s="15" t="s">
        <v>14716</v>
      </c>
      <c r="J4317" s="15" t="s">
        <v>14717</v>
      </c>
      <c r="K4317" s="15" t="s">
        <v>45611</v>
      </c>
      <c r="L4317" s="15" t="s">
        <v>139</v>
      </c>
      <c r="M4317" s="15" t="s">
        <v>470</v>
      </c>
      <c r="N4317" s="14">
        <v>2017</v>
      </c>
      <c r="O4317" s="15" t="s">
        <v>14718</v>
      </c>
      <c r="P4317" s="15" t="s">
        <v>106</v>
      </c>
      <c r="Q4317" s="15" t="s">
        <v>47019</v>
      </c>
      <c r="R4317" s="15" t="s">
        <v>14719</v>
      </c>
      <c r="S4317" s="15" t="s">
        <v>14720</v>
      </c>
      <c r="T4317" s="15" t="s">
        <v>8380</v>
      </c>
      <c r="U4317" s="15" t="s">
        <v>53</v>
      </c>
      <c r="V4317" s="15" t="s">
        <v>46248</v>
      </c>
      <c r="W4317" s="15" t="s">
        <v>264</v>
      </c>
      <c r="X4317" s="15" t="str">
        <f>_xlfn.XLOOKUP(_LOOKUP[[#This Row],[AdjusterMemberName]],_Adjuster[Adjuster Name],_Adjuster[Email],,0)</f>
        <v>sBonnevie@knightcompany.com</v>
      </c>
      <c r="Y4317" s="15" t="str">
        <f>_xlfn.XLOOKUP(_LOOKUP[[#This Row],[AdjusterMemberName]],_Adjuster[Adjuster Name],_Adjuster[Phone Number],,0)</f>
        <v>323-692-4064</v>
      </c>
      <c r="Z4317" s="15" t="s">
        <v>14721</v>
      </c>
      <c r="AA43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14801 Alexander, Mission Hills  CA 91345</v>
      </c>
      <c r="AB4317" s="15"/>
    </row>
    <row r="4318" spans="1:28" x14ac:dyDescent="0.3">
      <c r="A4318" s="14">
        <v>1</v>
      </c>
      <c r="B4318" s="14">
        <v>1</v>
      </c>
      <c r="C4318" s="15" t="s">
        <v>14745</v>
      </c>
      <c r="D4318" s="15" t="s">
        <v>14745</v>
      </c>
      <c r="E4318" s="15">
        <v>45433</v>
      </c>
      <c r="F4318" s="15" t="s">
        <v>14746</v>
      </c>
      <c r="G4318" s="15">
        <v>45412</v>
      </c>
      <c r="H4318" s="15">
        <v>45595</v>
      </c>
      <c r="I4318" s="15" t="s">
        <v>14747</v>
      </c>
      <c r="J4318" s="15" t="s">
        <v>14748</v>
      </c>
      <c r="K4318" s="15" t="s">
        <v>46468</v>
      </c>
      <c r="L4318" s="15" t="s">
        <v>314</v>
      </c>
      <c r="M4318" s="15" t="s">
        <v>3946</v>
      </c>
      <c r="N4318" s="14">
        <v>2014</v>
      </c>
      <c r="O4318" s="15" t="s">
        <v>14749</v>
      </c>
      <c r="P4318" s="15" t="s">
        <v>106</v>
      </c>
      <c r="Q4318" s="15" t="s">
        <v>47006</v>
      </c>
      <c r="R4318" s="15" t="s">
        <v>306</v>
      </c>
      <c r="S4318" s="15" t="s">
        <v>14750</v>
      </c>
      <c r="T4318" s="15" t="s">
        <v>186</v>
      </c>
      <c r="U4318" s="15" t="s">
        <v>53</v>
      </c>
      <c r="V4318" s="15" t="s">
        <v>45987</v>
      </c>
      <c r="W4318" s="15" t="s">
        <v>367</v>
      </c>
      <c r="X4318" s="15" t="str">
        <f>_xlfn.XLOOKUP(_LOOKUP[[#This Row],[AdjusterMemberName]],_Adjuster[Adjuster Name],_Adjuster[Email],,0)</f>
        <v>dHernandez4@knightcompany.com</v>
      </c>
      <c r="Y4318" s="15" t="str">
        <f>_xlfn.XLOOKUP(_LOOKUP[[#This Row],[AdjusterMemberName]],_Adjuster[Adjuster Name],_Adjuster[Phone Number],,0)</f>
        <v>323-315-7819</v>
      </c>
      <c r="Z4318" s="15" t="s">
        <v>14751</v>
      </c>
      <c r="AA43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811 S Fairview St Apt D7, Santa Ana  CA 92704</v>
      </c>
      <c r="AB4318" s="15"/>
    </row>
    <row r="4319" spans="1:28" x14ac:dyDescent="0.3">
      <c r="A4319" s="14">
        <v>1</v>
      </c>
      <c r="B4319" s="14">
        <v>1</v>
      </c>
      <c r="C4319" s="15" t="s">
        <v>14817</v>
      </c>
      <c r="D4319" s="15" t="s">
        <v>14817</v>
      </c>
      <c r="E4319" s="15">
        <v>45433</v>
      </c>
      <c r="F4319" s="15" t="s">
        <v>14818</v>
      </c>
      <c r="G4319" s="15">
        <v>45348</v>
      </c>
      <c r="H4319" s="15">
        <v>45530</v>
      </c>
      <c r="I4319" s="15" t="s">
        <v>14819</v>
      </c>
      <c r="J4319" s="15" t="s">
        <v>14820</v>
      </c>
      <c r="K4319" s="15" t="s">
        <v>45861</v>
      </c>
      <c r="L4319" s="15" t="s">
        <v>419</v>
      </c>
      <c r="M4319" s="15" t="s">
        <v>3196</v>
      </c>
      <c r="N4319" s="14">
        <v>2008</v>
      </c>
      <c r="O4319" s="15" t="s">
        <v>14821</v>
      </c>
      <c r="P4319" s="15" t="s">
        <v>106</v>
      </c>
      <c r="Q4319" s="15" t="s">
        <v>47065</v>
      </c>
      <c r="R4319" s="15" t="s">
        <v>4456</v>
      </c>
      <c r="S4319" s="15" t="s">
        <v>14822</v>
      </c>
      <c r="T4319" s="15" t="s">
        <v>214</v>
      </c>
      <c r="U4319" s="15" t="s">
        <v>53</v>
      </c>
      <c r="V4319" s="15" t="s">
        <v>46552</v>
      </c>
      <c r="W4319" s="15" t="s">
        <v>1357</v>
      </c>
      <c r="X4319" s="15" t="str">
        <f>_xlfn.XLOOKUP(_LOOKUP[[#This Row],[AdjusterMemberName]],_Adjuster[Adjuster Name],_Adjuster[Email],,0)</f>
        <v>jRivera1@knightcompany.com</v>
      </c>
      <c r="Y4319" s="15" t="str">
        <f>_xlfn.XLOOKUP(_LOOKUP[[#This Row],[AdjusterMemberName]],_Adjuster[Adjuster Name],_Adjuster[Phone Number],,0)</f>
        <v>424-559-5239</v>
      </c>
      <c r="Z4319" s="15" t="s">
        <v>14823</v>
      </c>
      <c r="AA43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2005 Florida St, Vallejo  CA 94590</v>
      </c>
      <c r="AB4319" s="15"/>
    </row>
    <row r="4320" spans="1:28" x14ac:dyDescent="0.3">
      <c r="A4320" s="14">
        <v>1</v>
      </c>
      <c r="B4320" s="14">
        <v>1</v>
      </c>
      <c r="C4320" s="15" t="s">
        <v>14824</v>
      </c>
      <c r="D4320" s="15" t="s">
        <v>14824</v>
      </c>
      <c r="E4320" s="15">
        <v>45433</v>
      </c>
      <c r="F4320" s="15" t="s">
        <v>14825</v>
      </c>
      <c r="G4320" s="15">
        <v>45365</v>
      </c>
      <c r="H4320" s="15">
        <v>45549</v>
      </c>
      <c r="I4320" s="15" t="s">
        <v>14826</v>
      </c>
      <c r="J4320" s="15" t="s">
        <v>14827</v>
      </c>
      <c r="K4320" s="15" t="s">
        <v>45477</v>
      </c>
      <c r="L4320" s="15" t="s">
        <v>25</v>
      </c>
      <c r="M4320" s="15" t="s">
        <v>3418</v>
      </c>
      <c r="N4320" s="14">
        <v>2020</v>
      </c>
      <c r="O4320" s="15" t="s">
        <v>14828</v>
      </c>
      <c r="P4320" s="15" t="s">
        <v>106</v>
      </c>
      <c r="Q4320" s="15" t="s">
        <v>47065</v>
      </c>
      <c r="R4320" s="15" t="s">
        <v>14829</v>
      </c>
      <c r="S4320" s="15" t="s">
        <v>14830</v>
      </c>
      <c r="T4320" s="15" t="s">
        <v>1623</v>
      </c>
      <c r="U4320" s="15" t="s">
        <v>53</v>
      </c>
      <c r="V4320" s="15" t="s">
        <v>45592</v>
      </c>
      <c r="W4320" s="15" t="s">
        <v>3184</v>
      </c>
      <c r="X4320" s="15" t="str">
        <f>_xlfn.XLOOKUP(_LOOKUP[[#This Row],[AdjusterMemberName]],_Adjuster[Adjuster Name],_Adjuster[Email],,0)</f>
        <v>mQualls@knightcompany.com</v>
      </c>
      <c r="Y4320" s="15" t="str">
        <f>_xlfn.XLOOKUP(_LOOKUP[[#This Row],[AdjusterMemberName]],_Adjuster[Adjuster Name],_Adjuster[Phone Number],,0)</f>
        <v>424-559-5436</v>
      </c>
      <c r="Z4320" s="15" t="s">
        <v>14831</v>
      </c>
      <c r="AA43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2319 Paseo De Laura Apt 12, Oceanside  CA 92056</v>
      </c>
      <c r="AB4320" s="15"/>
    </row>
    <row r="4321" spans="1:28" x14ac:dyDescent="0.3">
      <c r="A4321" s="14">
        <v>1</v>
      </c>
      <c r="B4321" s="14">
        <v>1</v>
      </c>
      <c r="C4321" s="15" t="s">
        <v>14985</v>
      </c>
      <c r="D4321" s="15" t="s">
        <v>14986</v>
      </c>
      <c r="E4321" s="15">
        <v>45433</v>
      </c>
      <c r="F4321" s="15" t="s">
        <v>14987</v>
      </c>
      <c r="G4321" s="15">
        <v>45405</v>
      </c>
      <c r="H4321" s="15">
        <v>45588</v>
      </c>
      <c r="I4321" s="15" t="s">
        <v>14988</v>
      </c>
      <c r="J4321" s="15" t="s">
        <v>14989</v>
      </c>
      <c r="K4321" s="15" t="s">
        <v>45955</v>
      </c>
      <c r="L4321" s="15" t="s">
        <v>270</v>
      </c>
      <c r="M4321" s="15" t="s">
        <v>271</v>
      </c>
      <c r="N4321" s="14">
        <v>2014</v>
      </c>
      <c r="O4321" s="15" t="s">
        <v>14990</v>
      </c>
      <c r="P4321" s="15" t="s">
        <v>106</v>
      </c>
      <c r="Q4321" s="15" t="s">
        <v>47006</v>
      </c>
      <c r="R4321" s="15" t="s">
        <v>14991</v>
      </c>
      <c r="S4321" s="15" t="s">
        <v>14992</v>
      </c>
      <c r="T4321" s="15" t="s">
        <v>214</v>
      </c>
      <c r="U4321" s="15" t="s">
        <v>53</v>
      </c>
      <c r="V4321" s="15" t="s">
        <v>46552</v>
      </c>
      <c r="W4321" s="15" t="s">
        <v>367</v>
      </c>
      <c r="X4321" s="15" t="str">
        <f>_xlfn.XLOOKUP(_LOOKUP[[#This Row],[AdjusterMemberName]],_Adjuster[Adjuster Name],_Adjuster[Email],,0)</f>
        <v>dHernandez4@knightcompany.com</v>
      </c>
      <c r="Y4321" s="15" t="str">
        <f>_xlfn.XLOOKUP(_LOOKUP[[#This Row],[AdjusterMemberName]],_Adjuster[Adjuster Name],_Adjuster[Phone Number],,0)</f>
        <v>323-315-7819</v>
      </c>
      <c r="Z4321" s="15" t="s">
        <v>14993</v>
      </c>
      <c r="AA43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1232 Louisiana St Apt C, Vallejo  CA 94590</v>
      </c>
      <c r="AB4321" s="15"/>
    </row>
    <row r="4322" spans="1:28" x14ac:dyDescent="0.3">
      <c r="A4322" s="14">
        <v>1</v>
      </c>
      <c r="B4322" s="14">
        <v>1</v>
      </c>
      <c r="C4322" s="15" t="s">
        <v>14493</v>
      </c>
      <c r="D4322" s="15" t="s">
        <v>14493</v>
      </c>
      <c r="E4322" s="15">
        <v>45432</v>
      </c>
      <c r="F4322" s="15" t="s">
        <v>14494</v>
      </c>
      <c r="G4322" s="15">
        <v>45280</v>
      </c>
      <c r="H4322" s="15">
        <v>45463</v>
      </c>
      <c r="I4322" s="15" t="s">
        <v>14495</v>
      </c>
      <c r="J4322" s="15" t="s">
        <v>14496</v>
      </c>
      <c r="K4322" s="15" t="s">
        <v>45332</v>
      </c>
      <c r="L4322" s="15" t="s">
        <v>128</v>
      </c>
      <c r="M4322" s="15" t="s">
        <v>129</v>
      </c>
      <c r="N4322" s="14">
        <v>2022</v>
      </c>
      <c r="O4322" s="15" t="s">
        <v>14497</v>
      </c>
      <c r="P4322" s="15" t="s">
        <v>106</v>
      </c>
      <c r="Q4322" s="15" t="s">
        <v>47079</v>
      </c>
      <c r="R4322" s="15" t="s">
        <v>14498</v>
      </c>
      <c r="S4322" s="15" t="s">
        <v>14499</v>
      </c>
      <c r="T4322" s="15" t="s">
        <v>3565</v>
      </c>
      <c r="U4322" s="15" t="s">
        <v>53</v>
      </c>
      <c r="V4322" s="15" t="s">
        <v>45338</v>
      </c>
      <c r="W4322" s="15" t="s">
        <v>264</v>
      </c>
      <c r="X4322" s="15" t="str">
        <f>_xlfn.XLOOKUP(_LOOKUP[[#This Row],[AdjusterMemberName]],_Adjuster[Adjuster Name],_Adjuster[Email],,0)</f>
        <v>sBonnevie@knightcompany.com</v>
      </c>
      <c r="Y4322" s="15" t="str">
        <f>_xlfn.XLOOKUP(_LOOKUP[[#This Row],[AdjusterMemberName]],_Adjuster[Adjuster Name],_Adjuster[Phone Number],,0)</f>
        <v>323-692-4064</v>
      </c>
      <c r="Z4322" s="15" t="s">
        <v>14500</v>
      </c>
      <c r="AA43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4625 E 59Th Pl Apt A, Maywood  CA 90270</v>
      </c>
      <c r="AB4322" s="15"/>
    </row>
    <row r="4323" spans="1:28" x14ac:dyDescent="0.3">
      <c r="A4323" s="14">
        <v>1</v>
      </c>
      <c r="B4323" s="14">
        <v>1</v>
      </c>
      <c r="C4323" s="15" t="s">
        <v>14576</v>
      </c>
      <c r="D4323" s="15" t="s">
        <v>14576</v>
      </c>
      <c r="E4323" s="15">
        <v>45432</v>
      </c>
      <c r="F4323" s="15" t="s">
        <v>14577</v>
      </c>
      <c r="G4323" s="15">
        <v>45359</v>
      </c>
      <c r="H4323" s="15">
        <v>45543</v>
      </c>
      <c r="I4323" s="15" t="s">
        <v>14578</v>
      </c>
      <c r="J4323" s="15" t="s">
        <v>14579</v>
      </c>
      <c r="K4323" s="15" t="s">
        <v>45505</v>
      </c>
      <c r="L4323" s="15" t="s">
        <v>139</v>
      </c>
      <c r="M4323" s="15" t="s">
        <v>470</v>
      </c>
      <c r="N4323" s="14">
        <v>2022</v>
      </c>
      <c r="O4323" s="15" t="s">
        <v>14580</v>
      </c>
      <c r="P4323" s="15" t="s">
        <v>106</v>
      </c>
      <c r="Q4323" s="15" t="s">
        <v>47006</v>
      </c>
      <c r="R4323" s="15" t="s">
        <v>14581</v>
      </c>
      <c r="S4323" s="15" t="s">
        <v>14582</v>
      </c>
      <c r="T4323" s="15" t="s">
        <v>2543</v>
      </c>
      <c r="U4323" s="15" t="s">
        <v>53</v>
      </c>
      <c r="V4323" s="15" t="s">
        <v>45387</v>
      </c>
      <c r="W4323" s="15" t="s">
        <v>3184</v>
      </c>
      <c r="X4323" s="15" t="str">
        <f>_xlfn.XLOOKUP(_LOOKUP[[#This Row],[AdjusterMemberName]],_Adjuster[Adjuster Name],_Adjuster[Email],,0)</f>
        <v>mQualls@knightcompany.com</v>
      </c>
      <c r="Y4323" s="15" t="str">
        <f>_xlfn.XLOOKUP(_LOOKUP[[#This Row],[AdjusterMemberName]],_Adjuster[Adjuster Name],_Adjuster[Phone Number],,0)</f>
        <v>424-559-5436</v>
      </c>
      <c r="Z4323" s="15" t="s">
        <v>14583</v>
      </c>
      <c r="AA43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742 Skyline Dr, Daly City  CA 94015</v>
      </c>
      <c r="AB4323" s="15"/>
    </row>
    <row r="4324" spans="1:28" x14ac:dyDescent="0.3">
      <c r="A4324" s="14">
        <v>1</v>
      </c>
      <c r="B4324" s="14">
        <v>1</v>
      </c>
      <c r="C4324" s="15" t="s">
        <v>14597</v>
      </c>
      <c r="D4324" s="15" t="s">
        <v>14597</v>
      </c>
      <c r="E4324" s="15">
        <v>45432</v>
      </c>
      <c r="F4324" s="15" t="s">
        <v>14598</v>
      </c>
      <c r="G4324" s="15">
        <v>45272</v>
      </c>
      <c r="H4324" s="15">
        <v>45455</v>
      </c>
      <c r="I4324" s="15" t="s">
        <v>14599</v>
      </c>
      <c r="J4324" s="15" t="s">
        <v>14600</v>
      </c>
      <c r="K4324" s="15" t="s">
        <v>45332</v>
      </c>
      <c r="L4324" s="15" t="s">
        <v>292</v>
      </c>
      <c r="M4324" s="15" t="s">
        <v>1885</v>
      </c>
      <c r="N4324" s="14">
        <v>2014</v>
      </c>
      <c r="O4324" s="15" t="s">
        <v>14601</v>
      </c>
      <c r="P4324" s="15" t="s">
        <v>106</v>
      </c>
      <c r="Q4324" s="15" t="s">
        <v>47006</v>
      </c>
      <c r="R4324" s="15" t="s">
        <v>14602</v>
      </c>
      <c r="S4324" s="15" t="s">
        <v>14603</v>
      </c>
      <c r="T4324" s="15" t="s">
        <v>672</v>
      </c>
      <c r="U4324" s="15" t="s">
        <v>53</v>
      </c>
      <c r="V4324" s="15" t="s">
        <v>45553</v>
      </c>
      <c r="W4324" s="15" t="s">
        <v>1624</v>
      </c>
      <c r="X4324" s="15" t="e">
        <f>_xlfn.XLOOKUP(_LOOKUP[[#This Row],[AdjusterMemberName]],_Adjuster[Adjuster Name],_Adjuster[Email],,0)</f>
        <v>#N/A</v>
      </c>
      <c r="Y4324" s="15" t="e">
        <f>_xlfn.XLOOKUP(_LOOKUP[[#This Row],[AdjusterMemberName]],_Adjuster[Adjuster Name],_Adjuster[Phone Number],,0)</f>
        <v>#N/A</v>
      </c>
      <c r="Z4324" s="15" t="s">
        <v>14604</v>
      </c>
      <c r="AA43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19451 Hemmingway St, Reseda  CA 91335</v>
      </c>
      <c r="AB4324" s="15"/>
    </row>
    <row r="4325" spans="1:28" x14ac:dyDescent="0.3">
      <c r="A4325" s="14">
        <v>1</v>
      </c>
      <c r="B4325" s="14">
        <v>1</v>
      </c>
      <c r="C4325" s="15" t="s">
        <v>10023</v>
      </c>
      <c r="D4325" s="15" t="s">
        <v>10023</v>
      </c>
      <c r="E4325" s="15">
        <v>45432</v>
      </c>
      <c r="F4325" s="15" t="s">
        <v>10024</v>
      </c>
      <c r="G4325" s="15">
        <v>45325</v>
      </c>
      <c r="H4325" s="15">
        <v>45507</v>
      </c>
      <c r="I4325" s="15" t="s">
        <v>14660</v>
      </c>
      <c r="J4325" s="15" t="s">
        <v>14661</v>
      </c>
      <c r="K4325" s="15" t="s">
        <v>45575</v>
      </c>
      <c r="L4325" s="15" t="s">
        <v>103</v>
      </c>
      <c r="M4325" s="15" t="s">
        <v>304</v>
      </c>
      <c r="N4325" s="14">
        <v>2022</v>
      </c>
      <c r="O4325" s="15" t="s">
        <v>14662</v>
      </c>
      <c r="P4325" s="15" t="s">
        <v>106</v>
      </c>
      <c r="Q4325" s="15" t="s">
        <v>47006</v>
      </c>
      <c r="R4325" s="15" t="s">
        <v>10028</v>
      </c>
      <c r="S4325" s="15" t="s">
        <v>10029</v>
      </c>
      <c r="T4325" s="15" t="s">
        <v>701</v>
      </c>
      <c r="U4325" s="15" t="s">
        <v>53</v>
      </c>
      <c r="V4325" s="15" t="s">
        <v>46269</v>
      </c>
      <c r="W4325" s="15" t="s">
        <v>3114</v>
      </c>
      <c r="X4325" s="15" t="str">
        <f>_xlfn.XLOOKUP(_LOOKUP[[#This Row],[AdjusterMemberName]],_Adjuster[Adjuster Name],_Adjuster[Email],,0)</f>
        <v>eExmundo@knightcompany.com</v>
      </c>
      <c r="Y4325" s="15" t="str">
        <f>_xlfn.XLOOKUP(_LOOKUP[[#This Row],[AdjusterMemberName]],_Adjuster[Adjuster Name],_Adjuster[Phone Number],,0)</f>
        <v>424-559-5400</v>
      </c>
      <c r="Z4325" s="15" t="s">
        <v>10030</v>
      </c>
      <c r="AA43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2106 Oak Canyon Ln, Chino Hills  CA 91709</v>
      </c>
      <c r="AB4325" s="15"/>
    </row>
    <row r="4326" spans="1:28" x14ac:dyDescent="0.3">
      <c r="A4326" s="14">
        <v>1</v>
      </c>
      <c r="B4326" s="14">
        <v>1</v>
      </c>
      <c r="C4326" s="15" t="s">
        <v>14672</v>
      </c>
      <c r="D4326" s="15" t="s">
        <v>14673</v>
      </c>
      <c r="E4326" s="15">
        <v>45432</v>
      </c>
      <c r="F4326" s="15" t="s">
        <v>14674</v>
      </c>
      <c r="G4326" s="15">
        <v>45289</v>
      </c>
      <c r="H4326" s="15">
        <v>45472</v>
      </c>
      <c r="I4326" s="15" t="s">
        <v>14675</v>
      </c>
      <c r="J4326" s="15" t="s">
        <v>14676</v>
      </c>
      <c r="K4326" s="15" t="s">
        <v>45477</v>
      </c>
      <c r="L4326" s="15" t="s">
        <v>281</v>
      </c>
      <c r="M4326" s="15" t="s">
        <v>9025</v>
      </c>
      <c r="N4326" s="14">
        <v>2019</v>
      </c>
      <c r="O4326" s="15" t="s">
        <v>14677</v>
      </c>
      <c r="P4326" s="15" t="s">
        <v>106</v>
      </c>
      <c r="Q4326" s="15" t="s">
        <v>47006</v>
      </c>
      <c r="R4326" s="15" t="s">
        <v>14678</v>
      </c>
      <c r="S4326" s="15" t="s">
        <v>14679</v>
      </c>
      <c r="T4326" s="15" t="s">
        <v>592</v>
      </c>
      <c r="U4326" s="15" t="s">
        <v>53</v>
      </c>
      <c r="V4326" s="15" t="s">
        <v>45376</v>
      </c>
      <c r="W4326" s="15" t="s">
        <v>850</v>
      </c>
      <c r="X4326" s="15" t="e">
        <f>_xlfn.XLOOKUP(_LOOKUP[[#This Row],[AdjusterMemberName]],_Adjuster[Adjuster Name],_Adjuster[Email],,0)</f>
        <v>#N/A</v>
      </c>
      <c r="Y4326" s="15" t="e">
        <f>_xlfn.XLOOKUP(_LOOKUP[[#This Row],[AdjusterMemberName]],_Adjuster[Adjuster Name],_Adjuster[Phone Number],,0)</f>
        <v>#N/A</v>
      </c>
      <c r="Z4326" s="15" t="s">
        <v>14680</v>
      </c>
      <c r="AA43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9406 Harbin Ave, Hesperia  CA 92345</v>
      </c>
      <c r="AB4326" s="15"/>
    </row>
    <row r="4327" spans="1:28" x14ac:dyDescent="0.3">
      <c r="A4327" s="14">
        <v>1</v>
      </c>
      <c r="B4327" s="14">
        <v>1</v>
      </c>
      <c r="C4327" s="15" t="s">
        <v>14689</v>
      </c>
      <c r="D4327" s="15" t="s">
        <v>14689</v>
      </c>
      <c r="E4327" s="15">
        <v>45432</v>
      </c>
      <c r="F4327" s="15" t="s">
        <v>14690</v>
      </c>
      <c r="G4327" s="15">
        <v>45322</v>
      </c>
      <c r="H4327" s="15">
        <v>45504</v>
      </c>
      <c r="I4327" s="15" t="s">
        <v>14691</v>
      </c>
      <c r="J4327" s="15" t="s">
        <v>14692</v>
      </c>
      <c r="K4327" s="15" t="s">
        <v>45407</v>
      </c>
      <c r="L4327" s="15" t="s">
        <v>103</v>
      </c>
      <c r="M4327" s="15" t="s">
        <v>1523</v>
      </c>
      <c r="N4327" s="14">
        <v>2023</v>
      </c>
      <c r="O4327" s="15" t="s">
        <v>14693</v>
      </c>
      <c r="P4327" s="15" t="s">
        <v>106</v>
      </c>
      <c r="Q4327" s="15" t="s">
        <v>47019</v>
      </c>
      <c r="R4327" s="15" t="s">
        <v>6686</v>
      </c>
      <c r="S4327" s="15" t="s">
        <v>14694</v>
      </c>
      <c r="T4327" s="15" t="s">
        <v>96</v>
      </c>
      <c r="U4327" s="15" t="s">
        <v>53</v>
      </c>
      <c r="V4327" s="15" t="s">
        <v>45746</v>
      </c>
      <c r="W4327" s="15" t="s">
        <v>3184</v>
      </c>
      <c r="X4327" s="15" t="str">
        <f>_xlfn.XLOOKUP(_LOOKUP[[#This Row],[AdjusterMemberName]],_Adjuster[Adjuster Name],_Adjuster[Email],,0)</f>
        <v>mQualls@knightcompany.com</v>
      </c>
      <c r="Y4327" s="15" t="str">
        <f>_xlfn.XLOOKUP(_LOOKUP[[#This Row],[AdjusterMemberName]],_Adjuster[Adjuster Name],_Adjuster[Phone Number],,0)</f>
        <v>424-559-5436</v>
      </c>
      <c r="Z4327" s="15" t="s">
        <v>14695</v>
      </c>
      <c r="AA43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15180 Moreno Beach Dr Apt 1323, Moreno Valley  CA 92555</v>
      </c>
      <c r="AB4327" s="15"/>
    </row>
    <row r="4328" spans="1:28" x14ac:dyDescent="0.3">
      <c r="A4328" s="14">
        <v>1</v>
      </c>
      <c r="B4328" s="14">
        <v>1</v>
      </c>
      <c r="C4328" s="15" t="s">
        <v>14706</v>
      </c>
      <c r="D4328" s="15" t="s">
        <v>14706</v>
      </c>
      <c r="E4328" s="15">
        <v>45432</v>
      </c>
      <c r="F4328" s="15" t="s">
        <v>14707</v>
      </c>
      <c r="G4328" s="15">
        <v>45297</v>
      </c>
      <c r="H4328" s="15">
        <v>45479</v>
      </c>
      <c r="I4328" s="15" t="s">
        <v>14708</v>
      </c>
      <c r="J4328" s="15" t="s">
        <v>14709</v>
      </c>
      <c r="K4328" s="15" t="s">
        <v>45332</v>
      </c>
      <c r="L4328" s="15" t="s">
        <v>103</v>
      </c>
      <c r="M4328" s="15" t="s">
        <v>304</v>
      </c>
      <c r="N4328" s="14">
        <v>2004</v>
      </c>
      <c r="O4328" s="15" t="s">
        <v>14710</v>
      </c>
      <c r="P4328" s="15" t="s">
        <v>106</v>
      </c>
      <c r="Q4328" s="15" t="s">
        <v>47065</v>
      </c>
      <c r="R4328" s="15" t="s">
        <v>162</v>
      </c>
      <c r="S4328" s="15" t="s">
        <v>14711</v>
      </c>
      <c r="T4328" s="15" t="s">
        <v>1266</v>
      </c>
      <c r="U4328" s="15" t="s">
        <v>53</v>
      </c>
      <c r="V4328" s="15" t="s">
        <v>45797</v>
      </c>
      <c r="W4328" s="15" t="s">
        <v>264</v>
      </c>
      <c r="X4328" s="15" t="str">
        <f>_xlfn.XLOOKUP(_LOOKUP[[#This Row],[AdjusterMemberName]],_Adjuster[Adjuster Name],_Adjuster[Email],,0)</f>
        <v>sBonnevie@knightcompany.com</v>
      </c>
      <c r="Y4328" s="15" t="str">
        <f>_xlfn.XLOOKUP(_LOOKUP[[#This Row],[AdjusterMemberName]],_Adjuster[Adjuster Name],_Adjuster[Phone Number],,0)</f>
        <v>323-692-4064</v>
      </c>
      <c r="Z4328" s="15" t="s">
        <v>14712</v>
      </c>
      <c r="AA43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4210 Carlin Ave , Lynwood  CA 90262</v>
      </c>
      <c r="AB4328" s="15"/>
    </row>
    <row r="4329" spans="1:28" x14ac:dyDescent="0.3">
      <c r="A4329" s="14">
        <v>1</v>
      </c>
      <c r="B4329" s="14">
        <v>1</v>
      </c>
      <c r="C4329" s="15" t="s">
        <v>14731</v>
      </c>
      <c r="D4329" s="15" t="s">
        <v>14731</v>
      </c>
      <c r="E4329" s="15">
        <v>45432</v>
      </c>
      <c r="F4329" s="15" t="s">
        <v>14732</v>
      </c>
      <c r="G4329" s="15">
        <v>45194</v>
      </c>
      <c r="H4329" s="15">
        <v>45376</v>
      </c>
      <c r="I4329" s="15" t="s">
        <v>14733</v>
      </c>
      <c r="J4329" s="15" t="s">
        <v>14734</v>
      </c>
      <c r="K4329" s="15" t="s">
        <v>46005</v>
      </c>
      <c r="L4329" s="15" t="s">
        <v>128</v>
      </c>
      <c r="M4329" s="15" t="s">
        <v>129</v>
      </c>
      <c r="N4329" s="14">
        <v>2018</v>
      </c>
      <c r="O4329" s="15" t="s">
        <v>14735</v>
      </c>
      <c r="P4329" s="15" t="s">
        <v>106</v>
      </c>
      <c r="Q4329" s="15" t="s">
        <v>119</v>
      </c>
      <c r="R4329" s="15" t="s">
        <v>14736</v>
      </c>
      <c r="S4329" s="15" t="s">
        <v>14737</v>
      </c>
      <c r="T4329" s="15" t="s">
        <v>971</v>
      </c>
      <c r="U4329" s="15" t="s">
        <v>53</v>
      </c>
      <c r="V4329" s="15" t="s">
        <v>45438</v>
      </c>
      <c r="W4329" s="15" t="s">
        <v>3184</v>
      </c>
      <c r="X4329" s="15" t="str">
        <f>_xlfn.XLOOKUP(_LOOKUP[[#This Row],[AdjusterMemberName]],_Adjuster[Adjuster Name],_Adjuster[Email],,0)</f>
        <v>mQualls@knightcompany.com</v>
      </c>
      <c r="Y4329" s="15" t="str">
        <f>_xlfn.XLOOKUP(_LOOKUP[[#This Row],[AdjusterMemberName]],_Adjuster[Adjuster Name],_Adjuster[Phone Number],,0)</f>
        <v>424-559-5436</v>
      </c>
      <c r="Z4329" s="15" t="s">
        <v>14738</v>
      </c>
      <c r="AA43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15164 Grand Ave Apt 3, Lake Elsinore  CA 92530</v>
      </c>
      <c r="AB4329" s="15"/>
    </row>
    <row r="4330" spans="1:28" x14ac:dyDescent="0.3">
      <c r="A4330" s="14">
        <v>1</v>
      </c>
      <c r="B4330" s="14">
        <v>1</v>
      </c>
      <c r="C4330" s="15" t="s">
        <v>2809</v>
      </c>
      <c r="D4330" s="15" t="s">
        <v>2809</v>
      </c>
      <c r="E4330" s="15">
        <v>45431</v>
      </c>
      <c r="F4330" s="15" t="s">
        <v>14489</v>
      </c>
      <c r="G4330" s="15">
        <v>45304</v>
      </c>
      <c r="H4330" s="15">
        <v>45486</v>
      </c>
      <c r="I4330" s="15" t="s">
        <v>14490</v>
      </c>
      <c r="J4330" s="15" t="s">
        <v>14491</v>
      </c>
      <c r="K4330" s="15" t="s">
        <v>45339</v>
      </c>
      <c r="L4330" s="15" t="s">
        <v>139</v>
      </c>
      <c r="M4330" s="15" t="s">
        <v>470</v>
      </c>
      <c r="N4330" s="14">
        <v>2008</v>
      </c>
      <c r="O4330" s="15" t="s">
        <v>14492</v>
      </c>
      <c r="P4330" s="15" t="s">
        <v>106</v>
      </c>
      <c r="Q4330" s="15" t="s">
        <v>47065</v>
      </c>
      <c r="R4330" s="15" t="s">
        <v>2814</v>
      </c>
      <c r="S4330" s="15" t="s">
        <v>2815</v>
      </c>
      <c r="T4330" s="15" t="s">
        <v>1834</v>
      </c>
      <c r="U4330" s="15" t="s">
        <v>53</v>
      </c>
      <c r="V4330" s="15" t="s">
        <v>45607</v>
      </c>
      <c r="W4330" s="15" t="s">
        <v>367</v>
      </c>
      <c r="X4330" s="15" t="str">
        <f>_xlfn.XLOOKUP(_LOOKUP[[#This Row],[AdjusterMemberName]],_Adjuster[Adjuster Name],_Adjuster[Email],,0)</f>
        <v>dHernandez4@knightcompany.com</v>
      </c>
      <c r="Y4330" s="15" t="str">
        <f>_xlfn.XLOOKUP(_LOOKUP[[#This Row],[AdjusterMemberName]],_Adjuster[Adjuster Name],_Adjuster[Phone Number],,0)</f>
        <v>323-315-7819</v>
      </c>
      <c r="Z4330" s="15" t="s">
        <v>2816</v>
      </c>
      <c r="AA43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606 N Grape St Apt 3, Escondido  CA 92025</v>
      </c>
      <c r="AB4330" s="15"/>
    </row>
    <row r="4331" spans="1:28" x14ac:dyDescent="0.3">
      <c r="A4331" s="14">
        <v>1</v>
      </c>
      <c r="B4331" s="14">
        <v>1</v>
      </c>
      <c r="C4331" s="15" t="s">
        <v>14642</v>
      </c>
      <c r="D4331" s="15" t="s">
        <v>14642</v>
      </c>
      <c r="E4331" s="15">
        <v>45431</v>
      </c>
      <c r="F4331" s="15" t="s">
        <v>14643</v>
      </c>
      <c r="G4331" s="15">
        <v>45358</v>
      </c>
      <c r="H4331" s="15">
        <v>45542</v>
      </c>
      <c r="I4331" s="15" t="s">
        <v>14644</v>
      </c>
      <c r="J4331" s="15" t="s">
        <v>14645</v>
      </c>
      <c r="K4331" s="15" t="s">
        <v>45642</v>
      </c>
      <c r="L4331" s="15" t="s">
        <v>281</v>
      </c>
      <c r="M4331" s="15" t="s">
        <v>282</v>
      </c>
      <c r="N4331" s="14">
        <v>2016</v>
      </c>
      <c r="O4331" s="15" t="s">
        <v>14646</v>
      </c>
      <c r="P4331" s="15" t="s">
        <v>106</v>
      </c>
      <c r="Q4331" s="15" t="s">
        <v>47019</v>
      </c>
      <c r="R4331" s="15" t="s">
        <v>14647</v>
      </c>
      <c r="S4331" s="15" t="s">
        <v>14648</v>
      </c>
      <c r="T4331" s="15" t="s">
        <v>2533</v>
      </c>
      <c r="U4331" s="15" t="s">
        <v>53</v>
      </c>
      <c r="V4331" s="15" t="s">
        <v>45667</v>
      </c>
      <c r="W4331" s="15" t="s">
        <v>1624</v>
      </c>
      <c r="X4331" s="15" t="e">
        <f>_xlfn.XLOOKUP(_LOOKUP[[#This Row],[AdjusterMemberName]],_Adjuster[Adjuster Name],_Adjuster[Email],,0)</f>
        <v>#N/A</v>
      </c>
      <c r="Y4331" s="15" t="e">
        <f>_xlfn.XLOOKUP(_LOOKUP[[#This Row],[AdjusterMemberName]],_Adjuster[Adjuster Name],_Adjuster[Phone Number],,0)</f>
        <v>#N/A</v>
      </c>
      <c r="Z4331" s="15" t="s">
        <v>14649</v>
      </c>
      <c r="AA43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6316 Seville Ave Apt E, Huntington Park  CA 90255</v>
      </c>
      <c r="AB4331" s="15">
        <v>45464</v>
      </c>
    </row>
    <row r="4332" spans="1:28" x14ac:dyDescent="0.3">
      <c r="A4332" s="14">
        <v>1</v>
      </c>
      <c r="B4332" s="14">
        <v>1</v>
      </c>
      <c r="C4332" s="15" t="s">
        <v>14681</v>
      </c>
      <c r="D4332" s="15" t="s">
        <v>14681</v>
      </c>
      <c r="E4332" s="15">
        <v>45431</v>
      </c>
      <c r="F4332" s="15" t="s">
        <v>14682</v>
      </c>
      <c r="G4332" s="15">
        <v>45415</v>
      </c>
      <c r="H4332" s="15">
        <v>45599</v>
      </c>
      <c r="I4332" s="15" t="s">
        <v>14683</v>
      </c>
      <c r="J4332" s="15" t="s">
        <v>14684</v>
      </c>
      <c r="K4332" s="15" t="s">
        <v>45752</v>
      </c>
      <c r="L4332" s="15" t="s">
        <v>103</v>
      </c>
      <c r="M4332" s="15" t="s">
        <v>160</v>
      </c>
      <c r="N4332" s="14">
        <v>2013</v>
      </c>
      <c r="O4332" s="15" t="s">
        <v>14685</v>
      </c>
      <c r="P4332" s="15" t="s">
        <v>106</v>
      </c>
      <c r="Q4332" s="15" t="s">
        <v>47019</v>
      </c>
      <c r="R4332" s="15" t="s">
        <v>14686</v>
      </c>
      <c r="S4332" s="15" t="s">
        <v>14687</v>
      </c>
      <c r="T4332" s="15" t="s">
        <v>8399</v>
      </c>
      <c r="U4332" s="15" t="s">
        <v>53</v>
      </c>
      <c r="V4332" s="15" t="s">
        <v>46120</v>
      </c>
      <c r="W4332" s="15" t="s">
        <v>3114</v>
      </c>
      <c r="X4332" s="15" t="str">
        <f>_xlfn.XLOOKUP(_LOOKUP[[#This Row],[AdjusterMemberName]],_Adjuster[Adjuster Name],_Adjuster[Email],,0)</f>
        <v>eExmundo@knightcompany.com</v>
      </c>
      <c r="Y4332" s="15" t="str">
        <f>_xlfn.XLOOKUP(_LOOKUP[[#This Row],[AdjusterMemberName]],_Adjuster[Adjuster Name],_Adjuster[Phone Number],,0)</f>
        <v>424-559-5400</v>
      </c>
      <c r="Z4332" s="15" t="s">
        <v>14688</v>
      </c>
      <c r="AA43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614 W Morrisson Ave Spc 9, Santa Maria  CA 93458</v>
      </c>
      <c r="AB4332" s="15">
        <v>45479</v>
      </c>
    </row>
    <row r="4333" spans="1:28" x14ac:dyDescent="0.3">
      <c r="A4333" s="14">
        <v>1</v>
      </c>
      <c r="B4333" s="14">
        <v>1</v>
      </c>
      <c r="C4333" s="15" t="s">
        <v>14476</v>
      </c>
      <c r="D4333" s="15" t="s">
        <v>14477</v>
      </c>
      <c r="E4333" s="15">
        <v>45430</v>
      </c>
      <c r="F4333" s="15" t="s">
        <v>14478</v>
      </c>
      <c r="G4333" s="15">
        <v>45383</v>
      </c>
      <c r="H4333" s="15">
        <v>45566</v>
      </c>
      <c r="I4333" s="15" t="s">
        <v>14479</v>
      </c>
      <c r="J4333" s="15" t="s">
        <v>14480</v>
      </c>
      <c r="K4333" s="15" t="s">
        <v>45448</v>
      </c>
      <c r="L4333" s="15" t="s">
        <v>139</v>
      </c>
      <c r="M4333" s="15" t="s">
        <v>470</v>
      </c>
      <c r="N4333" s="14">
        <v>2020</v>
      </c>
      <c r="O4333" s="15" t="s">
        <v>14481</v>
      </c>
      <c r="P4333" s="15" t="s">
        <v>106</v>
      </c>
      <c r="Q4333" s="15" t="s">
        <v>47127</v>
      </c>
      <c r="R4333" s="15" t="s">
        <v>14482</v>
      </c>
      <c r="S4333" s="15" t="s">
        <v>14483</v>
      </c>
      <c r="T4333" s="15" t="s">
        <v>14484</v>
      </c>
      <c r="U4333" s="15" t="s">
        <v>53</v>
      </c>
      <c r="V4333" s="15" t="s">
        <v>46671</v>
      </c>
      <c r="W4333" s="15" t="s">
        <v>3184</v>
      </c>
      <c r="X4333" s="15" t="str">
        <f>_xlfn.XLOOKUP(_LOOKUP[[#This Row],[AdjusterMemberName]],_Adjuster[Adjuster Name],_Adjuster[Email],,0)</f>
        <v>mQualls@knightcompany.com</v>
      </c>
      <c r="Y4333" s="15" t="str">
        <f>_xlfn.XLOOKUP(_LOOKUP[[#This Row],[AdjusterMemberName]],_Adjuster[Adjuster Name],_Adjuster[Phone Number],,0)</f>
        <v>424-559-5436</v>
      </c>
      <c r="Z4333" s="15" t="s">
        <v>14485</v>
      </c>
      <c r="AA43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245 W A St, Oakdale  CA 95361</v>
      </c>
      <c r="AB4333" s="15">
        <v>45480</v>
      </c>
    </row>
    <row r="4334" spans="1:28" x14ac:dyDescent="0.3">
      <c r="A4334" s="14">
        <v>1</v>
      </c>
      <c r="B4334" s="14">
        <v>1</v>
      </c>
      <c r="C4334" s="15" t="s">
        <v>12669</v>
      </c>
      <c r="D4334" s="15" t="s">
        <v>12669</v>
      </c>
      <c r="E4334" s="15">
        <v>45430</v>
      </c>
      <c r="F4334" s="15" t="s">
        <v>12671</v>
      </c>
      <c r="G4334" s="15">
        <v>45380</v>
      </c>
      <c r="H4334" s="15">
        <v>45564</v>
      </c>
      <c r="I4334" s="15" t="s">
        <v>14486</v>
      </c>
      <c r="J4334" s="15" t="s">
        <v>14487</v>
      </c>
      <c r="K4334" s="15" t="s">
        <v>45773</v>
      </c>
      <c r="L4334" s="15" t="s">
        <v>181</v>
      </c>
      <c r="M4334" s="15" t="s">
        <v>779</v>
      </c>
      <c r="N4334" s="14">
        <v>2003</v>
      </c>
      <c r="O4334" s="15" t="s">
        <v>14488</v>
      </c>
      <c r="P4334" s="15" t="s">
        <v>106</v>
      </c>
      <c r="Q4334" s="15" t="s">
        <v>47019</v>
      </c>
      <c r="R4334" s="15" t="s">
        <v>8223</v>
      </c>
      <c r="S4334" s="15" t="s">
        <v>12675</v>
      </c>
      <c r="T4334" s="15" t="s">
        <v>1330</v>
      </c>
      <c r="U4334" s="15" t="s">
        <v>53</v>
      </c>
      <c r="V4334" s="15" t="s">
        <v>45669</v>
      </c>
      <c r="W4334" s="15" t="s">
        <v>1889</v>
      </c>
      <c r="X4334" s="15" t="e">
        <f>_xlfn.XLOOKUP(_LOOKUP[[#This Row],[AdjusterMemberName]],_Adjuster[Adjuster Name],_Adjuster[Email],,0)</f>
        <v>#N/A</v>
      </c>
      <c r="Y4334" s="15" t="e">
        <f>_xlfn.XLOOKUP(_LOOKUP[[#This Row],[AdjusterMemberName]],_Adjuster[Adjuster Name],_Adjuster[Phone Number],,0)</f>
        <v>#N/A</v>
      </c>
      <c r="Z4334" s="15" t="s">
        <v>12676</v>
      </c>
      <c r="AA43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15516 Nordhoff St Unit 225, North Hills  CA 91343</v>
      </c>
      <c r="AB4334" s="15"/>
    </row>
    <row r="4335" spans="1:28" x14ac:dyDescent="0.3">
      <c r="A4335" s="14">
        <v>1</v>
      </c>
      <c r="B4335" s="14">
        <v>1</v>
      </c>
      <c r="C4335" s="15" t="s">
        <v>14432</v>
      </c>
      <c r="D4335" s="15" t="s">
        <v>14432</v>
      </c>
      <c r="E4335" s="15">
        <v>45430</v>
      </c>
      <c r="F4335" s="15" t="s">
        <v>14434</v>
      </c>
      <c r="G4335" s="15">
        <v>45353</v>
      </c>
      <c r="H4335" s="15">
        <v>45537</v>
      </c>
      <c r="I4335" s="15" t="s">
        <v>14510</v>
      </c>
      <c r="J4335" s="15" t="s">
        <v>14511</v>
      </c>
      <c r="K4335" s="15" t="s">
        <v>45838</v>
      </c>
      <c r="L4335" s="15" t="s">
        <v>25</v>
      </c>
      <c r="M4335" s="15" t="s">
        <v>6259</v>
      </c>
      <c r="N4335" s="14">
        <v>2003</v>
      </c>
      <c r="O4335" s="15" t="s">
        <v>14437</v>
      </c>
      <c r="P4335" s="15" t="s">
        <v>106</v>
      </c>
      <c r="Q4335" s="15" t="s">
        <v>47019</v>
      </c>
      <c r="R4335" s="15" t="s">
        <v>14438</v>
      </c>
      <c r="S4335" s="15" t="s">
        <v>14439</v>
      </c>
      <c r="T4335" s="15" t="s">
        <v>1483</v>
      </c>
      <c r="U4335" s="15" t="s">
        <v>53</v>
      </c>
      <c r="V4335" s="15" t="s">
        <v>45652</v>
      </c>
      <c r="W4335" s="15" t="s">
        <v>54</v>
      </c>
      <c r="X4335" s="15" t="str">
        <f>_xlfn.XLOOKUP(_LOOKUP[[#This Row],[AdjusterMemberName]],_Adjuster[Adjuster Name],_Adjuster[Email],,0)</f>
        <v>JRubalcava@knightcompany.com</v>
      </c>
      <c r="Y4335" s="15" t="str">
        <f>_xlfn.XLOOKUP(_LOOKUP[[#This Row],[AdjusterMemberName]],_Adjuster[Adjuster Name],_Adjuster[Phone Number],,0)</f>
        <v>424-559-5420</v>
      </c>
      <c r="Z4335" s="15" t="s">
        <v>14440</v>
      </c>
      <c r="AA43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838 Via Felicidad, Vista  CA 92084</v>
      </c>
      <c r="AB4335" s="15"/>
    </row>
    <row r="4336" spans="1:28" x14ac:dyDescent="0.3">
      <c r="A4336" s="14">
        <v>1</v>
      </c>
      <c r="B4336" s="14">
        <v>1</v>
      </c>
      <c r="C4336" s="15" t="s">
        <v>14522</v>
      </c>
      <c r="D4336" s="15" t="s">
        <v>14522</v>
      </c>
      <c r="E4336" s="15">
        <v>45430</v>
      </c>
      <c r="F4336" s="15" t="s">
        <v>14523</v>
      </c>
      <c r="G4336" s="15">
        <v>45379</v>
      </c>
      <c r="H4336" s="15">
        <v>45563</v>
      </c>
      <c r="I4336" s="15" t="s">
        <v>14524</v>
      </c>
      <c r="J4336" s="15" t="s">
        <v>14525</v>
      </c>
      <c r="K4336" s="15" t="s">
        <v>45434</v>
      </c>
      <c r="L4336" s="15" t="s">
        <v>128</v>
      </c>
      <c r="M4336" s="15" t="s">
        <v>129</v>
      </c>
      <c r="N4336" s="14">
        <v>2024</v>
      </c>
      <c r="O4336" s="15" t="s">
        <v>14526</v>
      </c>
      <c r="P4336" s="15" t="s">
        <v>106</v>
      </c>
      <c r="Q4336" s="15" t="s">
        <v>47019</v>
      </c>
      <c r="R4336" s="15" t="s">
        <v>14527</v>
      </c>
      <c r="S4336" s="15" t="s">
        <v>14528</v>
      </c>
      <c r="T4336" s="15" t="s">
        <v>174</v>
      </c>
      <c r="U4336" s="15" t="s">
        <v>53</v>
      </c>
      <c r="V4336" s="15" t="s">
        <v>45819</v>
      </c>
      <c r="W4336" s="15" t="s">
        <v>1658</v>
      </c>
      <c r="X4336" s="15" t="str">
        <f>_xlfn.XLOOKUP(_LOOKUP[[#This Row],[AdjusterMemberName]],_Adjuster[Adjuster Name],_Adjuster[Email],,0)</f>
        <v>RDavila@knightcompany.com</v>
      </c>
      <c r="Y4336" s="15" t="str">
        <f>_xlfn.XLOOKUP(_LOOKUP[[#This Row],[AdjusterMemberName]],_Adjuster[Adjuster Name],_Adjuster[Phone Number],,0)</f>
        <v>424-559-5663</v>
      </c>
      <c r="Z4336" s="15" t="s">
        <v>14529</v>
      </c>
      <c r="AA43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4805 E Colonia De Los Pinos Bldg 8, Los Angeles  CA 90022</v>
      </c>
      <c r="AB4336" s="15">
        <v>45430</v>
      </c>
    </row>
    <row r="4337" spans="1:28" x14ac:dyDescent="0.3">
      <c r="A4337" s="14">
        <v>1</v>
      </c>
      <c r="B4337" s="14">
        <v>1</v>
      </c>
      <c r="C4337" s="15" t="s">
        <v>14530</v>
      </c>
      <c r="D4337" s="15" t="s">
        <v>14530</v>
      </c>
      <c r="E4337" s="15">
        <v>45430</v>
      </c>
      <c r="F4337" s="15" t="s">
        <v>14531</v>
      </c>
      <c r="G4337" s="15">
        <v>45420</v>
      </c>
      <c r="H4337" s="15">
        <v>45604</v>
      </c>
      <c r="I4337" s="15" t="s">
        <v>14532</v>
      </c>
      <c r="J4337" s="15" t="s">
        <v>14533</v>
      </c>
      <c r="K4337" s="15" t="s">
        <v>45695</v>
      </c>
      <c r="L4337" s="15" t="s">
        <v>128</v>
      </c>
      <c r="M4337" s="15" t="s">
        <v>170</v>
      </c>
      <c r="N4337" s="14">
        <v>2019</v>
      </c>
      <c r="O4337" s="15" t="s">
        <v>14534</v>
      </c>
      <c r="P4337" s="15" t="s">
        <v>106</v>
      </c>
      <c r="Q4337" s="15" t="s">
        <v>47095</v>
      </c>
      <c r="R4337" s="15" t="s">
        <v>1429</v>
      </c>
      <c r="S4337" s="15" t="s">
        <v>14535</v>
      </c>
      <c r="T4337" s="15" t="s">
        <v>174</v>
      </c>
      <c r="U4337" s="15" t="s">
        <v>53</v>
      </c>
      <c r="V4337" s="15" t="s">
        <v>45537</v>
      </c>
      <c r="W4337" s="15" t="s">
        <v>3114</v>
      </c>
      <c r="X4337" s="15" t="str">
        <f>_xlfn.XLOOKUP(_LOOKUP[[#This Row],[AdjusterMemberName]],_Adjuster[Adjuster Name],_Adjuster[Email],,0)</f>
        <v>eExmundo@knightcompany.com</v>
      </c>
      <c r="Y4337" s="15" t="str">
        <f>_xlfn.XLOOKUP(_LOOKUP[[#This Row],[AdjusterMemberName]],_Adjuster[Adjuster Name],_Adjuster[Phone Number],,0)</f>
        <v>424-559-5400</v>
      </c>
      <c r="Z4337" s="15" t="s">
        <v>14536</v>
      </c>
      <c r="AA43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960 S Ardmore Ave Apt 1, Los Angeles  CA 90006</v>
      </c>
      <c r="AB4337" s="15"/>
    </row>
    <row r="4338" spans="1:28" x14ac:dyDescent="0.3">
      <c r="A4338" s="14">
        <v>1</v>
      </c>
      <c r="B4338" s="14">
        <v>1</v>
      </c>
      <c r="C4338" s="15" t="s">
        <v>14561</v>
      </c>
      <c r="D4338" s="15" t="s">
        <v>14561</v>
      </c>
      <c r="E4338" s="15">
        <v>45430</v>
      </c>
      <c r="F4338" s="15" t="s">
        <v>14562</v>
      </c>
      <c r="G4338" s="15">
        <v>45350</v>
      </c>
      <c r="H4338" s="15">
        <v>45532</v>
      </c>
      <c r="I4338" s="15" t="s">
        <v>14563</v>
      </c>
      <c r="J4338" s="15" t="s">
        <v>14564</v>
      </c>
      <c r="K4338" s="15" t="s">
        <v>45330</v>
      </c>
      <c r="L4338" s="15" t="s">
        <v>139</v>
      </c>
      <c r="M4338" s="15" t="s">
        <v>1219</v>
      </c>
      <c r="N4338" s="14">
        <v>2020</v>
      </c>
      <c r="O4338" s="15" t="s">
        <v>14565</v>
      </c>
      <c r="P4338" s="15" t="s">
        <v>106</v>
      </c>
      <c r="Q4338" s="15" t="s">
        <v>47111</v>
      </c>
      <c r="R4338" s="15" t="s">
        <v>1364</v>
      </c>
      <c r="S4338" s="15" t="s">
        <v>14566</v>
      </c>
      <c r="T4338" s="15" t="s">
        <v>2072</v>
      </c>
      <c r="U4338" s="15" t="s">
        <v>53</v>
      </c>
      <c r="V4338" s="15" t="s">
        <v>45733</v>
      </c>
      <c r="W4338" s="15" t="s">
        <v>3307</v>
      </c>
      <c r="X4338" s="15" t="e">
        <f>_xlfn.XLOOKUP(_LOOKUP[[#This Row],[AdjusterMemberName]],_Adjuster[Adjuster Name],_Adjuster[Email],,0)</f>
        <v>#N/A</v>
      </c>
      <c r="Y4338" s="15" t="e">
        <f>_xlfn.XLOOKUP(_LOOKUP[[#This Row],[AdjusterMemberName]],_Adjuster[Adjuster Name],_Adjuster[Phone Number],,0)</f>
        <v>#N/A</v>
      </c>
      <c r="Z4338" s="15" t="s">
        <v>14567</v>
      </c>
      <c r="AA43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17456 San Bernardino Ave, Fontana  CA 92335</v>
      </c>
      <c r="AB4338" s="15">
        <v>45474</v>
      </c>
    </row>
    <row r="4339" spans="1:28" x14ac:dyDescent="0.3">
      <c r="A4339" s="14">
        <v>0</v>
      </c>
      <c r="B4339" s="14">
        <v>1</v>
      </c>
      <c r="C4339" s="15" t="s">
        <v>14739</v>
      </c>
      <c r="D4339" s="15" t="s">
        <v>14739</v>
      </c>
      <c r="E4339" s="15">
        <v>45430</v>
      </c>
      <c r="F4339" s="15" t="s">
        <v>14740</v>
      </c>
      <c r="G4339" s="15"/>
      <c r="H4339" s="15"/>
      <c r="I4339" s="15" t="s">
        <v>14741</v>
      </c>
      <c r="J4339" s="15" t="s">
        <v>14742</v>
      </c>
      <c r="K4339" s="15" t="s">
        <v>45611</v>
      </c>
      <c r="L4339" s="15" t="s">
        <v>270</v>
      </c>
      <c r="M4339" s="15" t="s">
        <v>14743</v>
      </c>
      <c r="N4339" s="14">
        <v>2014</v>
      </c>
      <c r="O4339" s="15" t="s">
        <v>14744</v>
      </c>
      <c r="P4339" s="15" t="s">
        <v>106</v>
      </c>
      <c r="Q4339" s="15"/>
      <c r="R4339" s="15"/>
      <c r="S4339" s="15"/>
      <c r="T4339" s="15"/>
      <c r="U4339" s="15"/>
      <c r="V4339" s="15"/>
      <c r="W4339" s="15" t="s">
        <v>1889</v>
      </c>
      <c r="X4339" s="15" t="e">
        <f>_xlfn.XLOOKUP(_LOOKUP[[#This Row],[AdjusterMemberName]],_Adjuster[Adjuster Name],_Adjuster[Email],,0)</f>
        <v>#N/A</v>
      </c>
      <c r="Y4339" s="15" t="e">
        <f>_xlfn.XLOOKUP(_LOOKUP[[#This Row],[AdjusterMemberName]],_Adjuster[Adjuster Name],_Adjuster[Phone Number],,0)</f>
        <v>#N/A</v>
      </c>
      <c r="Z4339" s="15"/>
      <c r="AA4339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4339" s="15"/>
    </row>
    <row r="4340" spans="1:28" x14ac:dyDescent="0.3">
      <c r="A4340" s="14">
        <v>1</v>
      </c>
      <c r="B4340" s="14">
        <v>1</v>
      </c>
      <c r="C4340" s="15" t="s">
        <v>12055</v>
      </c>
      <c r="D4340" s="15" t="s">
        <v>12055</v>
      </c>
      <c r="E4340" s="15">
        <v>45430</v>
      </c>
      <c r="F4340" s="15" t="s">
        <v>12056</v>
      </c>
      <c r="G4340" s="15">
        <v>45334</v>
      </c>
      <c r="H4340" s="15">
        <v>45516</v>
      </c>
      <c r="I4340" s="15" t="s">
        <v>14994</v>
      </c>
      <c r="J4340" s="15" t="s">
        <v>14995</v>
      </c>
      <c r="K4340" s="15" t="s">
        <v>45356</v>
      </c>
      <c r="L4340" s="15" t="s">
        <v>2306</v>
      </c>
      <c r="M4340" s="15" t="s">
        <v>2307</v>
      </c>
      <c r="N4340" s="14">
        <v>2006</v>
      </c>
      <c r="O4340" s="15" t="s">
        <v>12059</v>
      </c>
      <c r="P4340" s="15" t="s">
        <v>106</v>
      </c>
      <c r="Q4340" s="15" t="s">
        <v>119</v>
      </c>
      <c r="R4340" s="15" t="s">
        <v>12060</v>
      </c>
      <c r="S4340" s="15" t="s">
        <v>12061</v>
      </c>
      <c r="T4340" s="15" t="s">
        <v>2320</v>
      </c>
      <c r="U4340" s="15" t="s">
        <v>53</v>
      </c>
      <c r="V4340" s="15" t="s">
        <v>46473</v>
      </c>
      <c r="W4340" s="15" t="s">
        <v>264</v>
      </c>
      <c r="X4340" s="15" t="str">
        <f>_xlfn.XLOOKUP(_LOOKUP[[#This Row],[AdjusterMemberName]],_Adjuster[Adjuster Name],_Adjuster[Email],,0)</f>
        <v>sBonnevie@knightcompany.com</v>
      </c>
      <c r="Y4340" s="15" t="str">
        <f>_xlfn.XLOOKUP(_LOOKUP[[#This Row],[AdjusterMemberName]],_Adjuster[Adjuster Name],_Adjuster[Phone Number],,0)</f>
        <v>323-692-4064</v>
      </c>
      <c r="Z4340" s="15" t="s">
        <v>12062</v>
      </c>
      <c r="AA43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8485 Carambola Way, Elk Grove  CA 95757</v>
      </c>
      <c r="AB4340" s="15">
        <v>45367</v>
      </c>
    </row>
    <row r="4341" spans="1:28" x14ac:dyDescent="0.3">
      <c r="A4341" s="14">
        <v>1</v>
      </c>
      <c r="B4341" s="14">
        <v>1</v>
      </c>
      <c r="C4341" s="15" t="s">
        <v>15021</v>
      </c>
      <c r="D4341" s="15" t="s">
        <v>15021</v>
      </c>
      <c r="E4341" s="15">
        <v>45430</v>
      </c>
      <c r="F4341" s="15" t="s">
        <v>15022</v>
      </c>
      <c r="G4341" s="15">
        <v>45409</v>
      </c>
      <c r="H4341" s="15">
        <v>45592</v>
      </c>
      <c r="I4341" s="15" t="s">
        <v>15023</v>
      </c>
      <c r="J4341" s="15" t="s">
        <v>15024</v>
      </c>
      <c r="K4341" s="15" t="s">
        <v>45386</v>
      </c>
      <c r="L4341" s="15" t="s">
        <v>441</v>
      </c>
      <c r="M4341" s="15" t="s">
        <v>579</v>
      </c>
      <c r="N4341" s="14">
        <v>2016</v>
      </c>
      <c r="O4341" s="15" t="s">
        <v>15025</v>
      </c>
      <c r="P4341" s="15" t="s">
        <v>106</v>
      </c>
      <c r="Q4341" s="15" t="s">
        <v>47019</v>
      </c>
      <c r="R4341" s="15" t="s">
        <v>15026</v>
      </c>
      <c r="S4341" s="15" t="s">
        <v>15027</v>
      </c>
      <c r="T4341" s="15" t="s">
        <v>2940</v>
      </c>
      <c r="U4341" s="15" t="s">
        <v>53</v>
      </c>
      <c r="V4341" s="15" t="s">
        <v>46292</v>
      </c>
      <c r="W4341" s="15" t="s">
        <v>3307</v>
      </c>
      <c r="X4341" s="15" t="e">
        <f>_xlfn.XLOOKUP(_LOOKUP[[#This Row],[AdjusterMemberName]],_Adjuster[Adjuster Name],_Adjuster[Email],,0)</f>
        <v>#N/A</v>
      </c>
      <c r="Y4341" s="15" t="e">
        <f>_xlfn.XLOOKUP(_LOOKUP[[#This Row],[AdjusterMemberName]],_Adjuster[Adjuster Name],_Adjuster[Phone Number],,0)</f>
        <v>#N/A</v>
      </c>
      <c r="Z4341" s="15" t="s">
        <v>15028</v>
      </c>
      <c r="AA43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170 E Walnut St Apt 210, Pasadena  CA 91103</v>
      </c>
      <c r="AB4341" s="15">
        <v>45503</v>
      </c>
    </row>
    <row r="4342" spans="1:28" x14ac:dyDescent="0.3">
      <c r="A4342" s="14">
        <v>1</v>
      </c>
      <c r="B4342" s="14">
        <v>1</v>
      </c>
      <c r="C4342" s="15" t="s">
        <v>5314</v>
      </c>
      <c r="D4342" s="15" t="s">
        <v>5314</v>
      </c>
      <c r="E4342" s="15">
        <v>45430</v>
      </c>
      <c r="F4342" s="15" t="s">
        <v>15433</v>
      </c>
      <c r="G4342" s="15">
        <v>45325</v>
      </c>
      <c r="H4342" s="15">
        <v>45507</v>
      </c>
      <c r="I4342" s="15" t="s">
        <v>15434</v>
      </c>
      <c r="J4342" s="15" t="s">
        <v>15435</v>
      </c>
      <c r="K4342" s="15" t="s">
        <v>45379</v>
      </c>
      <c r="L4342" s="15" t="s">
        <v>103</v>
      </c>
      <c r="M4342" s="15" t="s">
        <v>1336</v>
      </c>
      <c r="N4342" s="14">
        <v>2010</v>
      </c>
      <c r="O4342" s="15" t="s">
        <v>15436</v>
      </c>
      <c r="P4342" s="15" t="s">
        <v>106</v>
      </c>
      <c r="Q4342" s="15" t="s">
        <v>47079</v>
      </c>
      <c r="R4342" s="15" t="s">
        <v>5320</v>
      </c>
      <c r="S4342" s="15" t="s">
        <v>5321</v>
      </c>
      <c r="T4342" s="15" t="s">
        <v>1330</v>
      </c>
      <c r="U4342" s="15" t="s">
        <v>53</v>
      </c>
      <c r="V4342" s="15" t="s">
        <v>45669</v>
      </c>
      <c r="W4342" s="15" t="s">
        <v>1049</v>
      </c>
      <c r="X4342" s="15" t="str">
        <f>_xlfn.XLOOKUP(_LOOKUP[[#This Row],[AdjusterMemberName]],_Adjuster[Adjuster Name],_Adjuster[Email],,0)</f>
        <v>cPenate@knightcompany.com</v>
      </c>
      <c r="Y4342" s="15" t="str">
        <f>_xlfn.XLOOKUP(_LOOKUP[[#This Row],[AdjusterMemberName]],_Adjuster[Adjuster Name],_Adjuster[Phone Number],,0)</f>
        <v>424-559-5385</v>
      </c>
      <c r="Z4342" s="15" t="s">
        <v>5322</v>
      </c>
      <c r="AA43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8805 Orion Ave Apt 206, North Hills  CA 91343</v>
      </c>
      <c r="AB4342" s="15"/>
    </row>
    <row r="4343" spans="1:28" x14ac:dyDescent="0.3">
      <c r="A4343" s="14">
        <v>1</v>
      </c>
      <c r="B4343" s="14">
        <v>1</v>
      </c>
      <c r="C4343" s="15" t="s">
        <v>14522</v>
      </c>
      <c r="D4343" s="15" t="s">
        <v>14522</v>
      </c>
      <c r="E4343" s="15">
        <v>45430</v>
      </c>
      <c r="F4343" s="15" t="s">
        <v>14523</v>
      </c>
      <c r="G4343" s="15">
        <v>45379</v>
      </c>
      <c r="H4343" s="15">
        <v>45563</v>
      </c>
      <c r="I4343" s="15" t="s">
        <v>17305</v>
      </c>
      <c r="J4343" s="15" t="s">
        <v>14525</v>
      </c>
      <c r="K4343" s="15" t="s">
        <v>46627</v>
      </c>
      <c r="L4343" s="15" t="s">
        <v>128</v>
      </c>
      <c r="M4343" s="15" t="s">
        <v>129</v>
      </c>
      <c r="N4343" s="14">
        <v>2024</v>
      </c>
      <c r="O4343" s="15" t="s">
        <v>14526</v>
      </c>
      <c r="P4343" s="15" t="s">
        <v>106</v>
      </c>
      <c r="Q4343" s="15" t="s">
        <v>47019</v>
      </c>
      <c r="R4343" s="15" t="s">
        <v>14527</v>
      </c>
      <c r="S4343" s="15" t="s">
        <v>14528</v>
      </c>
      <c r="T4343" s="15" t="s">
        <v>174</v>
      </c>
      <c r="U4343" s="15" t="s">
        <v>53</v>
      </c>
      <c r="V4343" s="15" t="s">
        <v>45819</v>
      </c>
      <c r="W4343" s="15" t="s">
        <v>3184</v>
      </c>
      <c r="X4343" s="15" t="str">
        <f>_xlfn.XLOOKUP(_LOOKUP[[#This Row],[AdjusterMemberName]],_Adjuster[Adjuster Name],_Adjuster[Email],,0)</f>
        <v>mQualls@knightcompany.com</v>
      </c>
      <c r="Y4343" s="15" t="str">
        <f>_xlfn.XLOOKUP(_LOOKUP[[#This Row],[AdjusterMemberName]],_Adjuster[Adjuster Name],_Adjuster[Phone Number],,0)</f>
        <v>424-559-5436</v>
      </c>
      <c r="Z4343" s="15" t="s">
        <v>14529</v>
      </c>
      <c r="AA43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4805 E Colonia De Los Pinos Bldg 8, Los Angeles  CA 90022</v>
      </c>
      <c r="AB4343" s="15">
        <v>45430</v>
      </c>
    </row>
    <row r="4344" spans="1:28" x14ac:dyDescent="0.3">
      <c r="A4344" s="14">
        <v>1</v>
      </c>
      <c r="B4344" s="14">
        <v>1</v>
      </c>
      <c r="C4344" s="15" t="s">
        <v>14407</v>
      </c>
      <c r="D4344" s="15" t="s">
        <v>14408</v>
      </c>
      <c r="E4344" s="15">
        <v>45429</v>
      </c>
      <c r="F4344" s="15" t="s">
        <v>14409</v>
      </c>
      <c r="G4344" s="15">
        <v>45274</v>
      </c>
      <c r="H4344" s="15">
        <v>45457</v>
      </c>
      <c r="I4344" s="15" t="s">
        <v>14410</v>
      </c>
      <c r="J4344" s="15" t="s">
        <v>14411</v>
      </c>
      <c r="K4344" s="15" t="s">
        <v>45759</v>
      </c>
      <c r="L4344" s="15" t="s">
        <v>139</v>
      </c>
      <c r="M4344" s="15" t="s">
        <v>697</v>
      </c>
      <c r="N4344" s="14">
        <v>2020</v>
      </c>
      <c r="O4344" s="15" t="s">
        <v>14412</v>
      </c>
      <c r="P4344" s="15" t="s">
        <v>106</v>
      </c>
      <c r="Q4344" s="15" t="s">
        <v>47019</v>
      </c>
      <c r="R4344" s="15" t="s">
        <v>14413</v>
      </c>
      <c r="S4344" s="15" t="s">
        <v>14414</v>
      </c>
      <c r="T4344" s="15" t="s">
        <v>164</v>
      </c>
      <c r="U4344" s="15" t="s">
        <v>53</v>
      </c>
      <c r="V4344" s="15" t="s">
        <v>46672</v>
      </c>
      <c r="W4344" s="15" t="s">
        <v>1624</v>
      </c>
      <c r="X4344" s="15" t="e">
        <f>_xlfn.XLOOKUP(_LOOKUP[[#This Row],[AdjusterMemberName]],_Adjuster[Adjuster Name],_Adjuster[Email],,0)</f>
        <v>#N/A</v>
      </c>
      <c r="Y4344" s="15" t="e">
        <f>_xlfn.XLOOKUP(_LOOKUP[[#This Row],[AdjusterMemberName]],_Adjuster[Adjuster Name],_Adjuster[Phone Number],,0)</f>
        <v>#N/A</v>
      </c>
      <c r="Z4344" s="15" t="s">
        <v>14415</v>
      </c>
      <c r="AA43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2325 S G St, Fresno  CA 93721</v>
      </c>
      <c r="AB4344" s="15"/>
    </row>
    <row r="4345" spans="1:28" x14ac:dyDescent="0.3">
      <c r="A4345" s="14">
        <v>1</v>
      </c>
      <c r="B4345" s="14">
        <v>1</v>
      </c>
      <c r="C4345" s="15" t="s">
        <v>14432</v>
      </c>
      <c r="D4345" s="15" t="s">
        <v>14433</v>
      </c>
      <c r="E4345" s="15">
        <v>45429</v>
      </c>
      <c r="F4345" s="15" t="s">
        <v>14434</v>
      </c>
      <c r="G4345" s="15">
        <v>45353</v>
      </c>
      <c r="H4345" s="15">
        <v>45537</v>
      </c>
      <c r="I4345" s="15" t="s">
        <v>14435</v>
      </c>
      <c r="J4345" s="15" t="s">
        <v>14436</v>
      </c>
      <c r="K4345" s="15" t="s">
        <v>46603</v>
      </c>
      <c r="L4345" s="15" t="s">
        <v>25</v>
      </c>
      <c r="M4345" s="15" t="s">
        <v>6259</v>
      </c>
      <c r="N4345" s="14">
        <v>2003</v>
      </c>
      <c r="O4345" s="15" t="s">
        <v>14437</v>
      </c>
      <c r="P4345" s="15" t="s">
        <v>106</v>
      </c>
      <c r="Q4345" s="15" t="s">
        <v>47019</v>
      </c>
      <c r="R4345" s="15" t="s">
        <v>14438</v>
      </c>
      <c r="S4345" s="15" t="s">
        <v>14439</v>
      </c>
      <c r="T4345" s="15" t="s">
        <v>1483</v>
      </c>
      <c r="U4345" s="15" t="s">
        <v>53</v>
      </c>
      <c r="V4345" s="15" t="s">
        <v>45652</v>
      </c>
      <c r="W4345" s="15" t="s">
        <v>1889</v>
      </c>
      <c r="X4345" s="15" t="e">
        <f>_xlfn.XLOOKUP(_LOOKUP[[#This Row],[AdjusterMemberName]],_Adjuster[Adjuster Name],_Adjuster[Email],,0)</f>
        <v>#N/A</v>
      </c>
      <c r="Y4345" s="15" t="e">
        <f>_xlfn.XLOOKUP(_LOOKUP[[#This Row],[AdjusterMemberName]],_Adjuster[Adjuster Name],_Adjuster[Phone Number],,0)</f>
        <v>#N/A</v>
      </c>
      <c r="Z4345" s="15" t="s">
        <v>14440</v>
      </c>
      <c r="AA43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838 Via Felicidad, Vista  CA 92084</v>
      </c>
      <c r="AB4345" s="15"/>
    </row>
    <row r="4346" spans="1:28" x14ac:dyDescent="0.3">
      <c r="A4346" s="14">
        <v>1</v>
      </c>
      <c r="B4346" s="14">
        <v>1</v>
      </c>
      <c r="C4346" s="15" t="s">
        <v>14441</v>
      </c>
      <c r="D4346" s="15" t="s">
        <v>14442</v>
      </c>
      <c r="E4346" s="15">
        <v>45429</v>
      </c>
      <c r="F4346" s="15" t="s">
        <v>14443</v>
      </c>
      <c r="G4346" s="15">
        <v>45072</v>
      </c>
      <c r="H4346" s="15">
        <v>45256</v>
      </c>
      <c r="I4346" s="15" t="s">
        <v>14444</v>
      </c>
      <c r="J4346" s="15" t="s">
        <v>14445</v>
      </c>
      <c r="K4346" s="15" t="s">
        <v>45341</v>
      </c>
      <c r="L4346" s="15" t="s">
        <v>292</v>
      </c>
      <c r="M4346" s="15" t="s">
        <v>14446</v>
      </c>
      <c r="N4346" s="14">
        <v>2024</v>
      </c>
      <c r="O4346" s="15" t="s">
        <v>14447</v>
      </c>
      <c r="P4346" s="15" t="s">
        <v>106</v>
      </c>
      <c r="Q4346" s="15" t="s">
        <v>119</v>
      </c>
      <c r="R4346" s="15" t="s">
        <v>14448</v>
      </c>
      <c r="S4346" s="15" t="s">
        <v>14449</v>
      </c>
      <c r="T4346" s="15" t="s">
        <v>2431</v>
      </c>
      <c r="U4346" s="15" t="s">
        <v>53</v>
      </c>
      <c r="V4346" s="15" t="s">
        <v>45576</v>
      </c>
      <c r="W4346" s="15" t="s">
        <v>367</v>
      </c>
      <c r="X4346" s="15" t="str">
        <f>_xlfn.XLOOKUP(_LOOKUP[[#This Row],[AdjusterMemberName]],_Adjuster[Adjuster Name],_Adjuster[Email],,0)</f>
        <v>dHernandez4@knightcompany.com</v>
      </c>
      <c r="Y4346" s="15" t="str">
        <f>_xlfn.XLOOKUP(_LOOKUP[[#This Row],[AdjusterMemberName]],_Adjuster[Adjuster Name],_Adjuster[Phone Number],,0)</f>
        <v>323-315-7819</v>
      </c>
      <c r="Z4346" s="15" t="s">
        <v>14450</v>
      </c>
      <c r="AA43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 Redrock Ln, Pomona  CA 91766</v>
      </c>
      <c r="AB4346" s="15">
        <v>45145</v>
      </c>
    </row>
    <row r="4347" spans="1:28" x14ac:dyDescent="0.3">
      <c r="A4347" s="14">
        <v>1</v>
      </c>
      <c r="B4347" s="14">
        <v>1</v>
      </c>
      <c r="C4347" s="15" t="s">
        <v>14451</v>
      </c>
      <c r="D4347" s="15" t="s">
        <v>14451</v>
      </c>
      <c r="E4347" s="15">
        <v>45429</v>
      </c>
      <c r="F4347" s="15" t="s">
        <v>14452</v>
      </c>
      <c r="G4347" s="15">
        <v>45423</v>
      </c>
      <c r="H4347" s="15">
        <v>45607</v>
      </c>
      <c r="I4347" s="15" t="s">
        <v>14453</v>
      </c>
      <c r="J4347" s="15" t="s">
        <v>14454</v>
      </c>
      <c r="K4347" s="15" t="s">
        <v>45339</v>
      </c>
      <c r="L4347" s="15" t="s">
        <v>687</v>
      </c>
      <c r="M4347" s="15" t="s">
        <v>2261</v>
      </c>
      <c r="N4347" s="14">
        <v>2023</v>
      </c>
      <c r="O4347" s="15" t="s">
        <v>14455</v>
      </c>
      <c r="P4347" s="15" t="s">
        <v>106</v>
      </c>
      <c r="Q4347" s="15" t="s">
        <v>47079</v>
      </c>
      <c r="R4347" s="15" t="s">
        <v>14456</v>
      </c>
      <c r="S4347" s="15" t="s">
        <v>14457</v>
      </c>
      <c r="T4347" s="15" t="s">
        <v>2431</v>
      </c>
      <c r="U4347" s="15" t="s">
        <v>53</v>
      </c>
      <c r="V4347" s="15" t="s">
        <v>45727</v>
      </c>
      <c r="W4347" s="15" t="s">
        <v>264</v>
      </c>
      <c r="X4347" s="15" t="str">
        <f>_xlfn.XLOOKUP(_LOOKUP[[#This Row],[AdjusterMemberName]],_Adjuster[Adjuster Name],_Adjuster[Email],,0)</f>
        <v>sBonnevie@knightcompany.com</v>
      </c>
      <c r="Y4347" s="15" t="str">
        <f>_xlfn.XLOOKUP(_LOOKUP[[#This Row],[AdjusterMemberName]],_Adjuster[Adjuster Name],_Adjuster[Phone Number],,0)</f>
        <v>323-692-4064</v>
      </c>
      <c r="Z4347" s="15" t="s">
        <v>14458</v>
      </c>
      <c r="AA43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779 N Reservoir St, Pomona  CA 91767</v>
      </c>
      <c r="AB4347" s="15"/>
    </row>
    <row r="4348" spans="1:28" x14ac:dyDescent="0.3">
      <c r="A4348" s="14">
        <v>1</v>
      </c>
      <c r="B4348" s="14">
        <v>1</v>
      </c>
      <c r="C4348" s="15" t="s">
        <v>14459</v>
      </c>
      <c r="D4348" s="15" t="s">
        <v>14460</v>
      </c>
      <c r="E4348" s="15">
        <v>45429</v>
      </c>
      <c r="F4348" s="15" t="s">
        <v>14461</v>
      </c>
      <c r="G4348" s="15">
        <v>45378</v>
      </c>
      <c r="H4348" s="15">
        <v>45562</v>
      </c>
      <c r="I4348" s="15" t="s">
        <v>14462</v>
      </c>
      <c r="J4348" s="15" t="s">
        <v>14463</v>
      </c>
      <c r="K4348" s="15" t="s">
        <v>46224</v>
      </c>
      <c r="L4348" s="15" t="s">
        <v>292</v>
      </c>
      <c r="M4348" s="15" t="s">
        <v>2412</v>
      </c>
      <c r="N4348" s="14">
        <v>2005</v>
      </c>
      <c r="O4348" s="15" t="s">
        <v>14464</v>
      </c>
      <c r="P4348" s="15" t="s">
        <v>106</v>
      </c>
      <c r="Q4348" s="15" t="s">
        <v>47065</v>
      </c>
      <c r="R4348" s="15" t="s">
        <v>14465</v>
      </c>
      <c r="S4348" s="15" t="s">
        <v>14466</v>
      </c>
      <c r="T4348" s="15" t="s">
        <v>308</v>
      </c>
      <c r="U4348" s="15" t="s">
        <v>53</v>
      </c>
      <c r="V4348" s="15" t="s">
        <v>45690</v>
      </c>
      <c r="W4348" s="15" t="s">
        <v>3307</v>
      </c>
      <c r="X4348" s="15" t="e">
        <f>_xlfn.XLOOKUP(_LOOKUP[[#This Row],[AdjusterMemberName]],_Adjuster[Adjuster Name],_Adjuster[Email],,0)</f>
        <v>#N/A</v>
      </c>
      <c r="Y4348" s="15" t="e">
        <f>_xlfn.XLOOKUP(_LOOKUP[[#This Row],[AdjusterMemberName]],_Adjuster[Adjuster Name],_Adjuster[Phone Number],,0)</f>
        <v>#N/A</v>
      </c>
      <c r="Z4348" s="15" t="s">
        <v>14467</v>
      </c>
      <c r="AA43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6310 Jones Ave, Riverside  CA 92505</v>
      </c>
      <c r="AB4348" s="15"/>
    </row>
    <row r="4349" spans="1:28" x14ac:dyDescent="0.3">
      <c r="A4349" s="14">
        <v>1</v>
      </c>
      <c r="B4349" s="14">
        <v>1</v>
      </c>
      <c r="C4349" s="15" t="s">
        <v>14514</v>
      </c>
      <c r="D4349" s="15" t="s">
        <v>14514</v>
      </c>
      <c r="E4349" s="15">
        <v>45429</v>
      </c>
      <c r="F4349" s="15" t="s">
        <v>14515</v>
      </c>
      <c r="G4349" s="15">
        <v>45385</v>
      </c>
      <c r="H4349" s="15">
        <v>45568</v>
      </c>
      <c r="I4349" s="15" t="s">
        <v>14516</v>
      </c>
      <c r="J4349" s="15" t="s">
        <v>14517</v>
      </c>
      <c r="K4349" s="15" t="s">
        <v>45561</v>
      </c>
      <c r="L4349" s="15" t="s">
        <v>128</v>
      </c>
      <c r="M4349" s="15" t="s">
        <v>129</v>
      </c>
      <c r="N4349" s="14">
        <v>2017</v>
      </c>
      <c r="O4349" s="15" t="s">
        <v>14518</v>
      </c>
      <c r="P4349" s="15" t="s">
        <v>106</v>
      </c>
      <c r="Q4349" s="15" t="s">
        <v>47095</v>
      </c>
      <c r="R4349" s="15" t="s">
        <v>14519</v>
      </c>
      <c r="S4349" s="15" t="s">
        <v>14520</v>
      </c>
      <c r="T4349" s="15" t="s">
        <v>894</v>
      </c>
      <c r="U4349" s="15" t="s">
        <v>53</v>
      </c>
      <c r="V4349" s="15" t="s">
        <v>46048</v>
      </c>
      <c r="W4349" s="15" t="s">
        <v>850</v>
      </c>
      <c r="X4349" s="15" t="e">
        <f>_xlfn.XLOOKUP(_LOOKUP[[#This Row],[AdjusterMemberName]],_Adjuster[Adjuster Name],_Adjuster[Email],,0)</f>
        <v>#N/A</v>
      </c>
      <c r="Y4349" s="15" t="e">
        <f>_xlfn.XLOOKUP(_LOOKUP[[#This Row],[AdjusterMemberName]],_Adjuster[Adjuster Name],_Adjuster[Phone Number],,0)</f>
        <v>#N/A</v>
      </c>
      <c r="Z4349" s="15" t="s">
        <v>14521</v>
      </c>
      <c r="AA43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805 Beacon Dr, San Diego  CA 92114</v>
      </c>
      <c r="AB4349" s="15">
        <v>45541</v>
      </c>
    </row>
    <row r="4350" spans="1:28" x14ac:dyDescent="0.3">
      <c r="A4350" s="14">
        <v>1</v>
      </c>
      <c r="B4350" s="14">
        <v>1</v>
      </c>
      <c r="C4350" s="15" t="s">
        <v>14553</v>
      </c>
      <c r="D4350" s="15" t="s">
        <v>14554</v>
      </c>
      <c r="E4350" s="15">
        <v>45429</v>
      </c>
      <c r="F4350" s="15" t="s">
        <v>14555</v>
      </c>
      <c r="G4350" s="15">
        <v>45365</v>
      </c>
      <c r="H4350" s="15">
        <v>45549</v>
      </c>
      <c r="I4350" s="15" t="s">
        <v>14556</v>
      </c>
      <c r="J4350" s="15" t="s">
        <v>14557</v>
      </c>
      <c r="K4350" s="15" t="s">
        <v>45329</v>
      </c>
      <c r="L4350" s="15" t="s">
        <v>128</v>
      </c>
      <c r="M4350" s="15" t="s">
        <v>129</v>
      </c>
      <c r="N4350" s="14">
        <v>2023</v>
      </c>
      <c r="O4350" s="15" t="s">
        <v>14558</v>
      </c>
      <c r="P4350" s="15" t="s">
        <v>106</v>
      </c>
      <c r="Q4350" s="15" t="s">
        <v>47176</v>
      </c>
      <c r="R4350" s="15" t="s">
        <v>1364</v>
      </c>
      <c r="S4350" s="15" t="s">
        <v>14559</v>
      </c>
      <c r="T4350" s="15" t="s">
        <v>174</v>
      </c>
      <c r="U4350" s="15" t="s">
        <v>53</v>
      </c>
      <c r="V4350" s="15" t="s">
        <v>45351</v>
      </c>
      <c r="W4350" s="15" t="s">
        <v>850</v>
      </c>
      <c r="X4350" s="15" t="e">
        <f>_xlfn.XLOOKUP(_LOOKUP[[#This Row],[AdjusterMemberName]],_Adjuster[Adjuster Name],_Adjuster[Email],,0)</f>
        <v>#N/A</v>
      </c>
      <c r="Y4350" s="15" t="e">
        <f>_xlfn.XLOOKUP(_LOOKUP[[#This Row],[AdjusterMemberName]],_Adjuster[Adjuster Name],_Adjuster[Phone Number],,0)</f>
        <v>#N/A</v>
      </c>
      <c r="Z4350" s="15" t="s">
        <v>14560</v>
      </c>
      <c r="AA43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1027 W 48Th St, Los Angeles  CA 90037</v>
      </c>
      <c r="AB4350" s="15"/>
    </row>
    <row r="4351" spans="1:28" x14ac:dyDescent="0.3">
      <c r="A4351" s="14">
        <v>1</v>
      </c>
      <c r="B4351" s="14">
        <v>1</v>
      </c>
      <c r="C4351" s="15" t="s">
        <v>14568</v>
      </c>
      <c r="D4351" s="15" t="s">
        <v>14568</v>
      </c>
      <c r="E4351" s="15">
        <v>45429</v>
      </c>
      <c r="F4351" s="15" t="s">
        <v>14569</v>
      </c>
      <c r="G4351" s="15">
        <v>45416</v>
      </c>
      <c r="H4351" s="15">
        <v>45600</v>
      </c>
      <c r="I4351" s="15" t="s">
        <v>14570</v>
      </c>
      <c r="J4351" s="15" t="s">
        <v>12663</v>
      </c>
      <c r="K4351" s="15" t="s">
        <v>45329</v>
      </c>
      <c r="L4351" s="15" t="s">
        <v>314</v>
      </c>
      <c r="M4351" s="15" t="s">
        <v>315</v>
      </c>
      <c r="N4351" s="14">
        <v>2019</v>
      </c>
      <c r="O4351" s="15" t="s">
        <v>14571</v>
      </c>
      <c r="P4351" s="15" t="s">
        <v>106</v>
      </c>
      <c r="Q4351" s="15" t="s">
        <v>47152</v>
      </c>
      <c r="R4351" s="15" t="s">
        <v>14572</v>
      </c>
      <c r="S4351" s="15" t="s">
        <v>14573</v>
      </c>
      <c r="T4351" s="15" t="s">
        <v>14574</v>
      </c>
      <c r="U4351" s="15" t="s">
        <v>53</v>
      </c>
      <c r="V4351" s="15" t="s">
        <v>46668</v>
      </c>
      <c r="W4351" s="15" t="s">
        <v>1624</v>
      </c>
      <c r="X4351" s="15" t="e">
        <f>_xlfn.XLOOKUP(_LOOKUP[[#This Row],[AdjusterMemberName]],_Adjuster[Adjuster Name],_Adjuster[Email],,0)</f>
        <v>#N/A</v>
      </c>
      <c r="Y4351" s="15" t="e">
        <f>_xlfn.XLOOKUP(_LOOKUP[[#This Row],[AdjusterMemberName]],_Adjuster[Adjuster Name],_Adjuster[Phone Number],,0)</f>
        <v>#N/A</v>
      </c>
      <c r="Z4351" s="15" t="s">
        <v>14575</v>
      </c>
      <c r="AA43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25323 W Scaggs St , San Joaquin  CA 93660</v>
      </c>
      <c r="AB4351" s="15"/>
    </row>
    <row r="4352" spans="1:28" x14ac:dyDescent="0.3">
      <c r="A4352" s="14">
        <v>1</v>
      </c>
      <c r="B4352" s="14">
        <v>1</v>
      </c>
      <c r="C4352" s="15" t="s">
        <v>14613</v>
      </c>
      <c r="D4352" s="15" t="s">
        <v>14442</v>
      </c>
      <c r="E4352" s="15">
        <v>45429</v>
      </c>
      <c r="F4352" s="15" t="s">
        <v>14614</v>
      </c>
      <c r="G4352" s="15">
        <v>45271</v>
      </c>
      <c r="H4352" s="15">
        <v>45454</v>
      </c>
      <c r="I4352" s="15" t="s">
        <v>14615</v>
      </c>
      <c r="J4352" s="15" t="s">
        <v>14616</v>
      </c>
      <c r="K4352" s="15" t="s">
        <v>45341</v>
      </c>
      <c r="L4352" s="15" t="s">
        <v>292</v>
      </c>
      <c r="M4352" s="15" t="s">
        <v>14446</v>
      </c>
      <c r="N4352" s="14">
        <v>2024</v>
      </c>
      <c r="O4352" s="15" t="s">
        <v>14447</v>
      </c>
      <c r="P4352" s="15" t="s">
        <v>106</v>
      </c>
      <c r="Q4352" s="15" t="s">
        <v>47136</v>
      </c>
      <c r="R4352" s="15" t="s">
        <v>14617</v>
      </c>
      <c r="S4352" s="15" t="s">
        <v>14449</v>
      </c>
      <c r="T4352" s="15" t="s">
        <v>2431</v>
      </c>
      <c r="U4352" s="15" t="s">
        <v>53</v>
      </c>
      <c r="V4352" s="15" t="s">
        <v>45576</v>
      </c>
      <c r="W4352" s="15" t="s">
        <v>3114</v>
      </c>
      <c r="X4352" s="15" t="str">
        <f>_xlfn.XLOOKUP(_LOOKUP[[#This Row],[AdjusterMemberName]],_Adjuster[Adjuster Name],_Adjuster[Email],,0)</f>
        <v>eExmundo@knightcompany.com</v>
      </c>
      <c r="Y4352" s="15" t="str">
        <f>_xlfn.XLOOKUP(_LOOKUP[[#This Row],[AdjusterMemberName]],_Adjuster[Adjuster Name],_Adjuster[Phone Number],,0)</f>
        <v>424-559-5400</v>
      </c>
      <c r="Z4352" s="15" t="s">
        <v>14450</v>
      </c>
      <c r="AA43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 Redrock Ln, Pomona  CA 91766</v>
      </c>
      <c r="AB4352" s="15"/>
    </row>
    <row r="4353" spans="1:28" x14ac:dyDescent="0.3">
      <c r="A4353" s="14">
        <v>1</v>
      </c>
      <c r="B4353" s="14">
        <v>1</v>
      </c>
      <c r="C4353" s="15" t="s">
        <v>13645</v>
      </c>
      <c r="D4353" s="15" t="s">
        <v>13645</v>
      </c>
      <c r="E4353" s="15">
        <v>45429</v>
      </c>
      <c r="F4353" s="15" t="s">
        <v>13646</v>
      </c>
      <c r="G4353" s="15">
        <v>45346</v>
      </c>
      <c r="H4353" s="15">
        <v>45528</v>
      </c>
      <c r="I4353" s="15" t="s">
        <v>14752</v>
      </c>
      <c r="J4353" s="15" t="s">
        <v>14753</v>
      </c>
      <c r="K4353" s="15" t="s">
        <v>45369</v>
      </c>
      <c r="L4353" s="15" t="s">
        <v>1493</v>
      </c>
      <c r="M4353" s="15" t="s">
        <v>2577</v>
      </c>
      <c r="N4353" s="14">
        <v>2014</v>
      </c>
      <c r="O4353" s="15" t="s">
        <v>13649</v>
      </c>
      <c r="P4353" s="15" t="s">
        <v>106</v>
      </c>
      <c r="Q4353" s="15" t="s">
        <v>47079</v>
      </c>
      <c r="R4353" s="15" t="s">
        <v>13650</v>
      </c>
      <c r="S4353" s="15" t="s">
        <v>13651</v>
      </c>
      <c r="T4353" s="15" t="s">
        <v>2940</v>
      </c>
      <c r="U4353" s="15" t="s">
        <v>53</v>
      </c>
      <c r="V4353" s="15" t="s">
        <v>46529</v>
      </c>
      <c r="W4353" s="15" t="s">
        <v>1624</v>
      </c>
      <c r="X4353" s="15" t="e">
        <f>_xlfn.XLOOKUP(_LOOKUP[[#This Row],[AdjusterMemberName]],_Adjuster[Adjuster Name],_Adjuster[Email],,0)</f>
        <v>#N/A</v>
      </c>
      <c r="Y4353" s="15" t="e">
        <f>_xlfn.XLOOKUP(_LOOKUP[[#This Row],[AdjusterMemberName]],_Adjuster[Adjuster Name],_Adjuster[Phone Number],,0)</f>
        <v>#N/A</v>
      </c>
      <c r="Z4353" s="15" t="s">
        <v>13652</v>
      </c>
      <c r="AA43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1770 N Sierra Bonita Ave Apt 2, Pasadena  CA 91104</v>
      </c>
      <c r="AB4353" s="15"/>
    </row>
    <row r="4354" spans="1:28" x14ac:dyDescent="0.3">
      <c r="A4354" s="14">
        <v>1</v>
      </c>
      <c r="B4354" s="14">
        <v>1</v>
      </c>
      <c r="C4354" s="15" t="s">
        <v>15316</v>
      </c>
      <c r="D4354" s="15" t="s">
        <v>15316</v>
      </c>
      <c r="E4354" s="15">
        <v>45429</v>
      </c>
      <c r="F4354" s="15" t="s">
        <v>15317</v>
      </c>
      <c r="G4354" s="15">
        <v>45444</v>
      </c>
      <c r="H4354" s="15">
        <v>45627</v>
      </c>
      <c r="I4354" s="15" t="s">
        <v>15318</v>
      </c>
      <c r="J4354" s="15" t="s">
        <v>15319</v>
      </c>
      <c r="K4354" s="15" t="s">
        <v>45477</v>
      </c>
      <c r="L4354" s="15" t="s">
        <v>91</v>
      </c>
      <c r="M4354" s="15" t="s">
        <v>1470</v>
      </c>
      <c r="N4354" s="14">
        <v>2004</v>
      </c>
      <c r="O4354" s="15" t="s">
        <v>15320</v>
      </c>
      <c r="P4354" s="15" t="s">
        <v>106</v>
      </c>
      <c r="Q4354" s="15" t="s">
        <v>119</v>
      </c>
      <c r="R4354" s="15" t="s">
        <v>15321</v>
      </c>
      <c r="S4354" s="15" t="s">
        <v>15322</v>
      </c>
      <c r="T4354" s="15" t="s">
        <v>5994</v>
      </c>
      <c r="U4354" s="15" t="s">
        <v>53</v>
      </c>
      <c r="V4354" s="15" t="s">
        <v>46414</v>
      </c>
      <c r="W4354" s="15" t="s">
        <v>3184</v>
      </c>
      <c r="X4354" s="15" t="str">
        <f>_xlfn.XLOOKUP(_LOOKUP[[#This Row],[AdjusterMemberName]],_Adjuster[Adjuster Name],_Adjuster[Email],,0)</f>
        <v>mQualls@knightcompany.com</v>
      </c>
      <c r="Y4354" s="15" t="str">
        <f>_xlfn.XLOOKUP(_LOOKUP[[#This Row],[AdjusterMemberName]],_Adjuster[Adjuster Name],_Adjuster[Phone Number],,0)</f>
        <v>424-559-5436</v>
      </c>
      <c r="Z4354" s="15" t="s">
        <v>15323</v>
      </c>
      <c r="AA43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4200 Arch Dr Apt 204, Studio City  CA 91604</v>
      </c>
      <c r="AB4354" s="15"/>
    </row>
    <row r="4355" spans="1:28" x14ac:dyDescent="0.3">
      <c r="A4355" s="14">
        <v>1</v>
      </c>
      <c r="B4355" s="14">
        <v>1</v>
      </c>
      <c r="C4355" s="15" t="s">
        <v>16295</v>
      </c>
      <c r="D4355" s="15" t="s">
        <v>16295</v>
      </c>
      <c r="E4355" s="15">
        <v>45429</v>
      </c>
      <c r="F4355" s="15" t="s">
        <v>16296</v>
      </c>
      <c r="G4355" s="15">
        <v>45323</v>
      </c>
      <c r="H4355" s="15">
        <v>45505</v>
      </c>
      <c r="I4355" s="15" t="s">
        <v>16297</v>
      </c>
      <c r="J4355" s="15" t="s">
        <v>16298</v>
      </c>
      <c r="K4355" s="15" t="s">
        <v>45334</v>
      </c>
      <c r="L4355" s="15" t="s">
        <v>103</v>
      </c>
      <c r="M4355" s="15" t="s">
        <v>304</v>
      </c>
      <c r="N4355" s="14">
        <v>2019</v>
      </c>
      <c r="O4355" s="15" t="s">
        <v>16299</v>
      </c>
      <c r="P4355" s="15" t="s">
        <v>106</v>
      </c>
      <c r="Q4355" s="15" t="s">
        <v>47120</v>
      </c>
      <c r="R4355" s="15" t="s">
        <v>3727</v>
      </c>
      <c r="S4355" s="15" t="s">
        <v>16300</v>
      </c>
      <c r="T4355" s="15" t="s">
        <v>174</v>
      </c>
      <c r="U4355" s="15" t="s">
        <v>53</v>
      </c>
      <c r="V4355" s="15" t="s">
        <v>45441</v>
      </c>
      <c r="W4355" s="15" t="s">
        <v>3184</v>
      </c>
      <c r="X4355" s="15" t="str">
        <f>_xlfn.XLOOKUP(_LOOKUP[[#This Row],[AdjusterMemberName]],_Adjuster[Adjuster Name],_Adjuster[Email],,0)</f>
        <v>mQualls@knightcompany.com</v>
      </c>
      <c r="Y4355" s="15" t="str">
        <f>_xlfn.XLOOKUP(_LOOKUP[[#This Row],[AdjusterMemberName]],_Adjuster[Adjuster Name],_Adjuster[Phone Number],,0)</f>
        <v>424-559-5436</v>
      </c>
      <c r="Z4355" s="15" t="s">
        <v>16301</v>
      </c>
      <c r="AA43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1306 W 97Th St, Los Angeles  CA 90044</v>
      </c>
      <c r="AB4355" s="15"/>
    </row>
    <row r="4356" spans="1:28" x14ac:dyDescent="0.3">
      <c r="A4356" s="14">
        <v>1</v>
      </c>
      <c r="B4356" s="14">
        <v>1</v>
      </c>
      <c r="C4356" s="15" t="s">
        <v>14346</v>
      </c>
      <c r="D4356" s="15" t="s">
        <v>14346</v>
      </c>
      <c r="E4356" s="15">
        <v>45428</v>
      </c>
      <c r="F4356" s="15" t="s">
        <v>14347</v>
      </c>
      <c r="G4356" s="15">
        <v>45272</v>
      </c>
      <c r="H4356" s="15">
        <v>45455</v>
      </c>
      <c r="I4356" s="15" t="s">
        <v>14348</v>
      </c>
      <c r="J4356" s="15" t="s">
        <v>14349</v>
      </c>
      <c r="K4356" s="15" t="s">
        <v>45820</v>
      </c>
      <c r="L4356" s="15" t="s">
        <v>281</v>
      </c>
      <c r="M4356" s="15" t="s">
        <v>526</v>
      </c>
      <c r="N4356" s="14">
        <v>2018</v>
      </c>
      <c r="O4356" s="15" t="s">
        <v>14350</v>
      </c>
      <c r="P4356" s="15" t="s">
        <v>106</v>
      </c>
      <c r="Q4356" s="15" t="s">
        <v>47065</v>
      </c>
      <c r="R4356" s="15" t="s">
        <v>2838</v>
      </c>
      <c r="S4356" s="15" t="s">
        <v>14351</v>
      </c>
      <c r="T4356" s="15" t="s">
        <v>3521</v>
      </c>
      <c r="U4356" s="15" t="s">
        <v>53</v>
      </c>
      <c r="V4356" s="15" t="s">
        <v>45362</v>
      </c>
      <c r="W4356" s="15" t="s">
        <v>850</v>
      </c>
      <c r="X4356" s="15" t="e">
        <f>_xlfn.XLOOKUP(_LOOKUP[[#This Row],[AdjusterMemberName]],_Adjuster[Adjuster Name],_Adjuster[Email],,0)</f>
        <v>#N/A</v>
      </c>
      <c r="Y4356" s="15" t="e">
        <f>_xlfn.XLOOKUP(_LOOKUP[[#This Row],[AdjusterMemberName]],_Adjuster[Adjuster Name],_Adjuster[Phone Number],,0)</f>
        <v>#N/A</v>
      </c>
      <c r="Z4356" s="15" t="s">
        <v>14352</v>
      </c>
      <c r="AA43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2138 Hillcrest St, Selma  CA 93662</v>
      </c>
      <c r="AB4356" s="15"/>
    </row>
    <row r="4357" spans="1:28" x14ac:dyDescent="0.3">
      <c r="A4357" s="14">
        <v>1</v>
      </c>
      <c r="B4357" s="14">
        <v>1</v>
      </c>
      <c r="C4357" s="15" t="s">
        <v>14367</v>
      </c>
      <c r="D4357" s="15" t="s">
        <v>14368</v>
      </c>
      <c r="E4357" s="15">
        <v>45428</v>
      </c>
      <c r="F4357" s="15" t="s">
        <v>14369</v>
      </c>
      <c r="G4357" s="15">
        <v>45261</v>
      </c>
      <c r="H4357" s="15">
        <v>45444</v>
      </c>
      <c r="I4357" s="15" t="s">
        <v>14370</v>
      </c>
      <c r="J4357" s="15" t="s">
        <v>14371</v>
      </c>
      <c r="K4357" s="15" t="s">
        <v>45424</v>
      </c>
      <c r="L4357" s="15" t="s">
        <v>270</v>
      </c>
      <c r="M4357" s="15" t="s">
        <v>3172</v>
      </c>
      <c r="N4357" s="14">
        <v>2017</v>
      </c>
      <c r="O4357" s="15" t="s">
        <v>14372</v>
      </c>
      <c r="P4357" s="15" t="s">
        <v>106</v>
      </c>
      <c r="Q4357" s="15" t="s">
        <v>47006</v>
      </c>
      <c r="R4357" s="15" t="s">
        <v>1753</v>
      </c>
      <c r="S4357" s="15" t="s">
        <v>14373</v>
      </c>
      <c r="T4357" s="15" t="s">
        <v>14374</v>
      </c>
      <c r="U4357" s="15" t="s">
        <v>53</v>
      </c>
      <c r="V4357" s="15" t="s">
        <v>46564</v>
      </c>
      <c r="W4357" s="15" t="s">
        <v>1889</v>
      </c>
      <c r="X4357" s="15" t="e">
        <f>_xlfn.XLOOKUP(_LOOKUP[[#This Row],[AdjusterMemberName]],_Adjuster[Adjuster Name],_Adjuster[Email],,0)</f>
        <v>#N/A</v>
      </c>
      <c r="Y4357" s="15" t="e">
        <f>_xlfn.XLOOKUP(_LOOKUP[[#This Row],[AdjusterMemberName]],_Adjuster[Adjuster Name],_Adjuster[Phone Number],,0)</f>
        <v>#N/A</v>
      </c>
      <c r="Z4357" s="15" t="s">
        <v>14375</v>
      </c>
      <c r="AA43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725 J Pl, Chula Vista  CA 91910</v>
      </c>
      <c r="AB4357" s="15"/>
    </row>
    <row r="4358" spans="1:28" x14ac:dyDescent="0.3">
      <c r="A4358" s="14">
        <v>1</v>
      </c>
      <c r="B4358" s="14">
        <v>1</v>
      </c>
      <c r="C4358" s="15" t="s">
        <v>14376</v>
      </c>
      <c r="D4358" s="15" t="s">
        <v>14376</v>
      </c>
      <c r="E4358" s="15">
        <v>45428</v>
      </c>
      <c r="F4358" s="15" t="s">
        <v>14377</v>
      </c>
      <c r="G4358" s="15">
        <v>45388</v>
      </c>
      <c r="H4358" s="15">
        <v>45571</v>
      </c>
      <c r="I4358" s="15" t="s">
        <v>14378</v>
      </c>
      <c r="J4358" s="15" t="s">
        <v>14379</v>
      </c>
      <c r="K4358" s="15" t="s">
        <v>46303</v>
      </c>
      <c r="L4358" s="15" t="s">
        <v>139</v>
      </c>
      <c r="M4358" s="15" t="s">
        <v>470</v>
      </c>
      <c r="N4358" s="14">
        <v>2024</v>
      </c>
      <c r="O4358" s="15" t="s">
        <v>14380</v>
      </c>
      <c r="P4358" s="15" t="s">
        <v>106</v>
      </c>
      <c r="Q4358" s="15" t="s">
        <v>47168</v>
      </c>
      <c r="R4358" s="15" t="s">
        <v>14381</v>
      </c>
      <c r="S4358" s="15" t="s">
        <v>14382</v>
      </c>
      <c r="T4358" s="15" t="s">
        <v>6505</v>
      </c>
      <c r="U4358" s="15" t="s">
        <v>53</v>
      </c>
      <c r="V4358" s="15" t="s">
        <v>45380</v>
      </c>
      <c r="W4358" s="15" t="s">
        <v>367</v>
      </c>
      <c r="X4358" s="15" t="str">
        <f>_xlfn.XLOOKUP(_LOOKUP[[#This Row],[AdjusterMemberName]],_Adjuster[Adjuster Name],_Adjuster[Email],,0)</f>
        <v>dHernandez4@knightcompany.com</v>
      </c>
      <c r="Y4358" s="15" t="str">
        <f>_xlfn.XLOOKUP(_LOOKUP[[#This Row],[AdjusterMemberName]],_Adjuster[Adjuster Name],_Adjuster[Phone Number],,0)</f>
        <v>323-315-7819</v>
      </c>
      <c r="Z4358" s="15" t="s">
        <v>14383</v>
      </c>
      <c r="AA43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24679 Pontiac St, Hayward  CA 94544</v>
      </c>
      <c r="AB4358" s="15"/>
    </row>
    <row r="4359" spans="1:28" x14ac:dyDescent="0.3">
      <c r="A4359" s="14">
        <v>1</v>
      </c>
      <c r="B4359" s="14">
        <v>1</v>
      </c>
      <c r="C4359" s="15" t="s">
        <v>14399</v>
      </c>
      <c r="D4359" s="15" t="s">
        <v>14399</v>
      </c>
      <c r="E4359" s="15">
        <v>45428</v>
      </c>
      <c r="F4359" s="15" t="s">
        <v>14400</v>
      </c>
      <c r="G4359" s="15">
        <v>45428</v>
      </c>
      <c r="H4359" s="15">
        <v>45612</v>
      </c>
      <c r="I4359" s="15" t="s">
        <v>14401</v>
      </c>
      <c r="J4359" s="15" t="s">
        <v>14402</v>
      </c>
      <c r="K4359" s="15" t="s">
        <v>45334</v>
      </c>
      <c r="L4359" s="15" t="s">
        <v>139</v>
      </c>
      <c r="M4359" s="15" t="s">
        <v>470</v>
      </c>
      <c r="N4359" s="14">
        <v>2007</v>
      </c>
      <c r="O4359" s="15" t="s">
        <v>14403</v>
      </c>
      <c r="P4359" s="15" t="s">
        <v>106</v>
      </c>
      <c r="Q4359" s="15" t="s">
        <v>47065</v>
      </c>
      <c r="R4359" s="15" t="s">
        <v>14404</v>
      </c>
      <c r="S4359" s="15" t="s">
        <v>14405</v>
      </c>
      <c r="T4359" s="15" t="s">
        <v>308</v>
      </c>
      <c r="U4359" s="15" t="s">
        <v>53</v>
      </c>
      <c r="V4359" s="15" t="s">
        <v>45720</v>
      </c>
      <c r="W4359" s="15" t="s">
        <v>850</v>
      </c>
      <c r="X4359" s="15" t="e">
        <f>_xlfn.XLOOKUP(_LOOKUP[[#This Row],[AdjusterMemberName]],_Adjuster[Adjuster Name],_Adjuster[Email],,0)</f>
        <v>#N/A</v>
      </c>
      <c r="Y4359" s="15" t="e">
        <f>_xlfn.XLOOKUP(_LOOKUP[[#This Row],[AdjusterMemberName]],_Adjuster[Adjuster Name],_Adjuster[Phone Number],,0)</f>
        <v>#N/A</v>
      </c>
      <c r="Z4359" s="15" t="s">
        <v>14406</v>
      </c>
      <c r="AA43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9422 51St St, Riverside  CA 92509</v>
      </c>
      <c r="AB4359" s="15">
        <v>45494</v>
      </c>
    </row>
    <row r="4360" spans="1:28" x14ac:dyDescent="0.3">
      <c r="A4360" s="14">
        <v>1</v>
      </c>
      <c r="B4360" s="14">
        <v>1</v>
      </c>
      <c r="C4360" s="15" t="s">
        <v>14416</v>
      </c>
      <c r="D4360" s="15" t="s">
        <v>14416</v>
      </c>
      <c r="E4360" s="15">
        <v>45428</v>
      </c>
      <c r="F4360" s="15" t="s">
        <v>14417</v>
      </c>
      <c r="G4360" s="15">
        <v>45423</v>
      </c>
      <c r="H4360" s="15">
        <v>45607</v>
      </c>
      <c r="I4360" s="15" t="s">
        <v>14418</v>
      </c>
      <c r="J4360" s="15" t="s">
        <v>14419</v>
      </c>
      <c r="K4360" s="15" t="s">
        <v>45388</v>
      </c>
      <c r="L4360" s="15" t="s">
        <v>441</v>
      </c>
      <c r="M4360" s="15" t="s">
        <v>1532</v>
      </c>
      <c r="N4360" s="14">
        <v>2018</v>
      </c>
      <c r="O4360" s="15" t="s">
        <v>14420</v>
      </c>
      <c r="P4360" s="15" t="s">
        <v>106</v>
      </c>
      <c r="Q4360" s="15" t="s">
        <v>47006</v>
      </c>
      <c r="R4360" s="15" t="s">
        <v>14421</v>
      </c>
      <c r="S4360" s="15" t="s">
        <v>14422</v>
      </c>
      <c r="T4360" s="15" t="s">
        <v>894</v>
      </c>
      <c r="U4360" s="15" t="s">
        <v>53</v>
      </c>
      <c r="V4360" s="15" t="s">
        <v>46670</v>
      </c>
      <c r="W4360" s="15" t="s">
        <v>1357</v>
      </c>
      <c r="X4360" s="15" t="str">
        <f>_xlfn.XLOOKUP(_LOOKUP[[#This Row],[AdjusterMemberName]],_Adjuster[Adjuster Name],_Adjuster[Email],,0)</f>
        <v>jRivera1@knightcompany.com</v>
      </c>
      <c r="Y4360" s="15" t="str">
        <f>_xlfn.XLOOKUP(_LOOKUP[[#This Row],[AdjusterMemberName]],_Adjuster[Adjuster Name],_Adjuster[Phone Number],,0)</f>
        <v>424-559-5239</v>
      </c>
      <c r="Z4360" s="15" t="s">
        <v>14423</v>
      </c>
      <c r="AA43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11506 Oculto Rd, San Diego  CA 92127</v>
      </c>
      <c r="AB4360" s="15"/>
    </row>
    <row r="4361" spans="1:28" x14ac:dyDescent="0.3">
      <c r="A4361" s="14">
        <v>1</v>
      </c>
      <c r="B4361" s="14">
        <v>1</v>
      </c>
      <c r="C4361" s="15" t="s">
        <v>14416</v>
      </c>
      <c r="D4361" s="15" t="s">
        <v>14416</v>
      </c>
      <c r="E4361" s="15">
        <v>45428</v>
      </c>
      <c r="F4361" s="15" t="s">
        <v>14417</v>
      </c>
      <c r="G4361" s="15">
        <v>45423</v>
      </c>
      <c r="H4361" s="15">
        <v>45607</v>
      </c>
      <c r="I4361" s="15" t="s">
        <v>14512</v>
      </c>
      <c r="J4361" s="15" t="s">
        <v>14513</v>
      </c>
      <c r="K4361" s="15" t="s">
        <v>45917</v>
      </c>
      <c r="L4361" s="15" t="s">
        <v>441</v>
      </c>
      <c r="M4361" s="15" t="s">
        <v>1532</v>
      </c>
      <c r="N4361" s="14">
        <v>2018</v>
      </c>
      <c r="O4361" s="15" t="s">
        <v>14420</v>
      </c>
      <c r="P4361" s="15" t="s">
        <v>106</v>
      </c>
      <c r="Q4361" s="15" t="s">
        <v>47006</v>
      </c>
      <c r="R4361" s="15" t="s">
        <v>14421</v>
      </c>
      <c r="S4361" s="15" t="s">
        <v>14422</v>
      </c>
      <c r="T4361" s="15" t="s">
        <v>894</v>
      </c>
      <c r="U4361" s="15" t="s">
        <v>53</v>
      </c>
      <c r="V4361" s="15" t="s">
        <v>46670</v>
      </c>
      <c r="W4361" s="15" t="s">
        <v>1357</v>
      </c>
      <c r="X4361" s="15" t="str">
        <f>_xlfn.XLOOKUP(_LOOKUP[[#This Row],[AdjusterMemberName]],_Adjuster[Adjuster Name],_Adjuster[Email],,0)</f>
        <v>jRivera1@knightcompany.com</v>
      </c>
      <c r="Y4361" s="15" t="str">
        <f>_xlfn.XLOOKUP(_LOOKUP[[#This Row],[AdjusterMemberName]],_Adjuster[Adjuster Name],_Adjuster[Phone Number],,0)</f>
        <v>424-559-5239</v>
      </c>
      <c r="Z4361" s="15" t="s">
        <v>14423</v>
      </c>
      <c r="AA43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11506 Oculto Rd, San Diego  CA 92127</v>
      </c>
      <c r="AB4361" s="15"/>
    </row>
    <row r="4362" spans="1:28" x14ac:dyDescent="0.3">
      <c r="A4362" s="14">
        <v>1</v>
      </c>
      <c r="B4362" s="14">
        <v>1</v>
      </c>
      <c r="C4362" s="15" t="s">
        <v>14626</v>
      </c>
      <c r="D4362" s="15" t="s">
        <v>14626</v>
      </c>
      <c r="E4362" s="15">
        <v>45428</v>
      </c>
      <c r="F4362" s="15" t="s">
        <v>14627</v>
      </c>
      <c r="G4362" s="15">
        <v>45261</v>
      </c>
      <c r="H4362" s="15">
        <v>45444</v>
      </c>
      <c r="I4362" s="15" t="s">
        <v>14628</v>
      </c>
      <c r="J4362" s="15" t="s">
        <v>14629</v>
      </c>
      <c r="K4362" s="15" t="s">
        <v>45442</v>
      </c>
      <c r="L4362" s="15" t="s">
        <v>687</v>
      </c>
      <c r="M4362" s="15" t="s">
        <v>2261</v>
      </c>
      <c r="N4362" s="14">
        <v>2014</v>
      </c>
      <c r="O4362" s="15" t="s">
        <v>14630</v>
      </c>
      <c r="P4362" s="15" t="s">
        <v>106</v>
      </c>
      <c r="Q4362" s="15" t="s">
        <v>47095</v>
      </c>
      <c r="R4362" s="15" t="s">
        <v>8838</v>
      </c>
      <c r="S4362" s="15" t="s">
        <v>14631</v>
      </c>
      <c r="T4362" s="15" t="s">
        <v>14632</v>
      </c>
      <c r="U4362" s="15" t="s">
        <v>53</v>
      </c>
      <c r="V4362" s="15" t="s">
        <v>46194</v>
      </c>
      <c r="W4362" s="15" t="s">
        <v>850</v>
      </c>
      <c r="X4362" s="15" t="e">
        <f>_xlfn.XLOOKUP(_LOOKUP[[#This Row],[AdjusterMemberName]],_Adjuster[Adjuster Name],_Adjuster[Email],,0)</f>
        <v>#N/A</v>
      </c>
      <c r="Y4362" s="15" t="e">
        <f>_xlfn.XLOOKUP(_LOOKUP[[#This Row],[AdjusterMemberName]],_Adjuster[Adjuster Name],_Adjuster[Phone Number],,0)</f>
        <v>#N/A</v>
      </c>
      <c r="Z4362" s="15" t="s">
        <v>14633</v>
      </c>
      <c r="AA43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107 Morningstar Rd, Valley Center  CA 92082</v>
      </c>
      <c r="AB4362" s="15"/>
    </row>
    <row r="4363" spans="1:28" x14ac:dyDescent="0.3">
      <c r="A4363" s="14">
        <v>1</v>
      </c>
      <c r="B4363" s="14">
        <v>0</v>
      </c>
      <c r="C4363" s="15" t="s">
        <v>6249</v>
      </c>
      <c r="D4363" s="15" t="s">
        <v>26502</v>
      </c>
      <c r="E4363" s="15">
        <v>45428</v>
      </c>
      <c r="F4363" s="15" t="s">
        <v>14216</v>
      </c>
      <c r="G4363" s="15">
        <v>45350</v>
      </c>
      <c r="H4363" s="15">
        <v>45532</v>
      </c>
      <c r="I4363" s="15" t="s">
        <v>26503</v>
      </c>
      <c r="J4363" s="15" t="s">
        <v>26504</v>
      </c>
      <c r="K4363" s="15" t="s">
        <v>45388</v>
      </c>
      <c r="L4363" s="15" t="s">
        <v>314</v>
      </c>
      <c r="M4363" s="15" t="s">
        <v>978</v>
      </c>
      <c r="N4363" s="14">
        <v>2016</v>
      </c>
      <c r="O4363" s="15" t="s">
        <v>26505</v>
      </c>
      <c r="P4363" s="15" t="s">
        <v>106</v>
      </c>
      <c r="Q4363" s="15" t="s">
        <v>47019</v>
      </c>
      <c r="R4363" s="15" t="s">
        <v>610</v>
      </c>
      <c r="S4363" s="15" t="s">
        <v>6255</v>
      </c>
      <c r="T4363" s="15" t="s">
        <v>174</v>
      </c>
      <c r="U4363" s="15" t="s">
        <v>53</v>
      </c>
      <c r="V4363" s="15" t="s">
        <v>45742</v>
      </c>
      <c r="W4363" s="15" t="s">
        <v>3184</v>
      </c>
      <c r="X4363" s="15" t="str">
        <f>_xlfn.XLOOKUP(_LOOKUP[[#This Row],[AdjusterMemberName]],_Adjuster[Adjuster Name],_Adjuster[Email],,0)</f>
        <v>mQualls@knightcompany.com</v>
      </c>
      <c r="Y4363" s="15" t="str">
        <f>_xlfn.XLOOKUP(_LOOKUP[[#This Row],[AdjusterMemberName]],_Adjuster[Adjuster Name],_Adjuster[Phone Number],,0)</f>
        <v>424-559-5436</v>
      </c>
      <c r="Z4363" s="15" t="s">
        <v>6256</v>
      </c>
      <c r="AA43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800 W Washington Blvd, Los Angeles  CA 90015</v>
      </c>
      <c r="AB4363" s="15">
        <v>45474</v>
      </c>
    </row>
    <row r="4364" spans="1:28" x14ac:dyDescent="0.3">
      <c r="A4364" s="14">
        <v>1</v>
      </c>
      <c r="B4364" s="14">
        <v>1</v>
      </c>
      <c r="C4364" s="15" t="s">
        <v>12336</v>
      </c>
      <c r="D4364" s="15" t="s">
        <v>12336</v>
      </c>
      <c r="E4364" s="15">
        <v>45427</v>
      </c>
      <c r="F4364" s="15" t="s">
        <v>12337</v>
      </c>
      <c r="G4364" s="15">
        <v>45327</v>
      </c>
      <c r="H4364" s="15">
        <v>45509</v>
      </c>
      <c r="I4364" s="15" t="s">
        <v>14282</v>
      </c>
      <c r="J4364" s="15" t="s">
        <v>14283</v>
      </c>
      <c r="K4364" s="15" t="s">
        <v>45369</v>
      </c>
      <c r="L4364" s="15" t="s">
        <v>292</v>
      </c>
      <c r="M4364" s="15" t="s">
        <v>12340</v>
      </c>
      <c r="N4364" s="14">
        <v>2014</v>
      </c>
      <c r="O4364" s="15" t="s">
        <v>12341</v>
      </c>
      <c r="P4364" s="15" t="s">
        <v>106</v>
      </c>
      <c r="Q4364" s="15" t="s">
        <v>47168</v>
      </c>
      <c r="R4364" s="15" t="s">
        <v>12342</v>
      </c>
      <c r="S4364" s="15" t="s">
        <v>12343</v>
      </c>
      <c r="T4364" s="15" t="s">
        <v>96</v>
      </c>
      <c r="U4364" s="15" t="s">
        <v>53</v>
      </c>
      <c r="V4364" s="15" t="s">
        <v>45731</v>
      </c>
      <c r="W4364" s="15" t="s">
        <v>1889</v>
      </c>
      <c r="X4364" s="15" t="e">
        <f>_xlfn.XLOOKUP(_LOOKUP[[#This Row],[AdjusterMemberName]],_Adjuster[Adjuster Name],_Adjuster[Email],,0)</f>
        <v>#N/A</v>
      </c>
      <c r="Y4364" s="15" t="e">
        <f>_xlfn.XLOOKUP(_LOOKUP[[#This Row],[AdjusterMemberName]],_Adjuster[Adjuster Name],_Adjuster[Phone Number],,0)</f>
        <v>#N/A</v>
      </c>
      <c r="Z4364" s="15" t="s">
        <v>12344</v>
      </c>
      <c r="AA43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13087 Tonikan Dr, Moreno Valley  CA 92553</v>
      </c>
      <c r="AB4364" s="15"/>
    </row>
    <row r="4365" spans="1:28" x14ac:dyDescent="0.3">
      <c r="A4365" s="14">
        <v>1</v>
      </c>
      <c r="B4365" s="14">
        <v>1</v>
      </c>
      <c r="C4365" s="15" t="s">
        <v>11368</v>
      </c>
      <c r="D4365" s="15" t="s">
        <v>11368</v>
      </c>
      <c r="E4365" s="15">
        <v>45427</v>
      </c>
      <c r="F4365" s="15" t="s">
        <v>11370</v>
      </c>
      <c r="G4365" s="15">
        <v>45345</v>
      </c>
      <c r="H4365" s="15">
        <v>45527</v>
      </c>
      <c r="I4365" s="15" t="s">
        <v>14302</v>
      </c>
      <c r="J4365" s="15" t="s">
        <v>14303</v>
      </c>
      <c r="K4365" s="15" t="s">
        <v>45369</v>
      </c>
      <c r="L4365" s="15" t="s">
        <v>270</v>
      </c>
      <c r="M4365" s="15" t="s">
        <v>1961</v>
      </c>
      <c r="N4365" s="14">
        <v>2016</v>
      </c>
      <c r="O4365" s="15" t="s">
        <v>14304</v>
      </c>
      <c r="P4365" s="15" t="s">
        <v>106</v>
      </c>
      <c r="Q4365" s="15" t="s">
        <v>47097</v>
      </c>
      <c r="R4365" s="15" t="s">
        <v>11374</v>
      </c>
      <c r="S4365" s="15" t="s">
        <v>11375</v>
      </c>
      <c r="T4365" s="15" t="s">
        <v>174</v>
      </c>
      <c r="U4365" s="15" t="s">
        <v>53</v>
      </c>
      <c r="V4365" s="15" t="s">
        <v>45342</v>
      </c>
      <c r="W4365" s="15" t="s">
        <v>3307</v>
      </c>
      <c r="X4365" s="15" t="e">
        <f>_xlfn.XLOOKUP(_LOOKUP[[#This Row],[AdjusterMemberName]],_Adjuster[Adjuster Name],_Adjuster[Email],,0)</f>
        <v>#N/A</v>
      </c>
      <c r="Y4365" s="15" t="e">
        <f>_xlfn.XLOOKUP(_LOOKUP[[#This Row],[AdjusterMemberName]],_Adjuster[Adjuster Name],_Adjuster[Phone Number],,0)</f>
        <v>#N/A</v>
      </c>
      <c r="Z4365" s="15" t="s">
        <v>11376</v>
      </c>
      <c r="AA43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 E 65Th St, Los Angeles  CA 90003</v>
      </c>
      <c r="AB4365" s="15"/>
    </row>
    <row r="4366" spans="1:28" x14ac:dyDescent="0.3">
      <c r="A4366" s="14">
        <v>1</v>
      </c>
      <c r="B4366" s="14">
        <v>1</v>
      </c>
      <c r="C4366" s="15" t="s">
        <v>14353</v>
      </c>
      <c r="D4366" s="15" t="s">
        <v>14353</v>
      </c>
      <c r="E4366" s="15">
        <v>45427</v>
      </c>
      <c r="F4366" s="15" t="s">
        <v>14354</v>
      </c>
      <c r="G4366" s="15">
        <v>45415</v>
      </c>
      <c r="H4366" s="15">
        <v>45599</v>
      </c>
      <c r="I4366" s="15" t="s">
        <v>14355</v>
      </c>
      <c r="J4366" s="15" t="s">
        <v>14356</v>
      </c>
      <c r="K4366" s="15" t="s">
        <v>46673</v>
      </c>
      <c r="L4366" s="15" t="s">
        <v>201</v>
      </c>
      <c r="M4366" s="15" t="s">
        <v>10057</v>
      </c>
      <c r="N4366" s="14">
        <v>2006</v>
      </c>
      <c r="O4366" s="15" t="s">
        <v>14357</v>
      </c>
      <c r="P4366" s="15" t="s">
        <v>106</v>
      </c>
      <c r="Q4366" s="15" t="s">
        <v>47065</v>
      </c>
      <c r="R4366" s="15" t="s">
        <v>2510</v>
      </c>
      <c r="S4366" s="15" t="s">
        <v>14358</v>
      </c>
      <c r="T4366" s="15" t="s">
        <v>3287</v>
      </c>
      <c r="U4366" s="15" t="s">
        <v>53</v>
      </c>
      <c r="V4366" s="15" t="s">
        <v>45348</v>
      </c>
      <c r="W4366" s="15" t="s">
        <v>3307</v>
      </c>
      <c r="X4366" s="15" t="e">
        <f>_xlfn.XLOOKUP(_LOOKUP[[#This Row],[AdjusterMemberName]],_Adjuster[Adjuster Name],_Adjuster[Email],,0)</f>
        <v>#N/A</v>
      </c>
      <c r="Y4366" s="15" t="e">
        <f>_xlfn.XLOOKUP(_LOOKUP[[#This Row],[AdjusterMemberName]],_Adjuster[Adjuster Name],_Adjuster[Phone Number],,0)</f>
        <v>#N/A</v>
      </c>
      <c r="Z4366" s="15" t="s">
        <v>14359</v>
      </c>
      <c r="AA43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13145 Mullbery Dr Apt 14, Whittier  CA 90605</v>
      </c>
      <c r="AB4366" s="15">
        <v>45570</v>
      </c>
    </row>
    <row r="4367" spans="1:28" x14ac:dyDescent="0.3">
      <c r="A4367" s="14">
        <v>1</v>
      </c>
      <c r="B4367" s="14">
        <v>1</v>
      </c>
      <c r="C4367" s="15" t="s">
        <v>14545</v>
      </c>
      <c r="D4367" s="15" t="s">
        <v>14545</v>
      </c>
      <c r="E4367" s="15">
        <v>45427</v>
      </c>
      <c r="F4367" s="15" t="s">
        <v>14546</v>
      </c>
      <c r="G4367" s="15">
        <v>45345</v>
      </c>
      <c r="H4367" s="15">
        <v>45527</v>
      </c>
      <c r="I4367" s="15" t="s">
        <v>14547</v>
      </c>
      <c r="J4367" s="15" t="s">
        <v>14548</v>
      </c>
      <c r="K4367" s="15" t="s">
        <v>45512</v>
      </c>
      <c r="L4367" s="15" t="s">
        <v>139</v>
      </c>
      <c r="M4367" s="15" t="s">
        <v>1219</v>
      </c>
      <c r="N4367" s="14">
        <v>2018</v>
      </c>
      <c r="O4367" s="15" t="s">
        <v>14549</v>
      </c>
      <c r="P4367" s="15" t="s">
        <v>106</v>
      </c>
      <c r="Q4367" s="15" t="s">
        <v>47065</v>
      </c>
      <c r="R4367" s="15" t="s">
        <v>14550</v>
      </c>
      <c r="S4367" s="15" t="s">
        <v>14551</v>
      </c>
      <c r="T4367" s="15" t="s">
        <v>4687</v>
      </c>
      <c r="U4367" s="15" t="s">
        <v>53</v>
      </c>
      <c r="V4367" s="15" t="s">
        <v>45686</v>
      </c>
      <c r="W4367" s="15" t="s">
        <v>3307</v>
      </c>
      <c r="X4367" s="15" t="e">
        <f>_xlfn.XLOOKUP(_LOOKUP[[#This Row],[AdjusterMemberName]],_Adjuster[Adjuster Name],_Adjuster[Email],,0)</f>
        <v>#N/A</v>
      </c>
      <c r="Y4367" s="15" t="e">
        <f>_xlfn.XLOOKUP(_LOOKUP[[#This Row],[AdjusterMemberName]],_Adjuster[Adjuster Name],_Adjuster[Phone Number],,0)</f>
        <v>#N/A</v>
      </c>
      <c r="Z4367" s="15" t="s">
        <v>14552</v>
      </c>
      <c r="AA43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207 S Moore Ave, Monterey Park  CA 91754</v>
      </c>
      <c r="AB4367" s="15"/>
    </row>
    <row r="4368" spans="1:28" x14ac:dyDescent="0.3">
      <c r="A4368" s="14">
        <v>1</v>
      </c>
      <c r="B4368" s="14">
        <v>1</v>
      </c>
      <c r="C4368" s="15" t="s">
        <v>1891</v>
      </c>
      <c r="D4368" s="15" t="s">
        <v>1891</v>
      </c>
      <c r="E4368" s="15">
        <v>45427</v>
      </c>
      <c r="F4368" s="15" t="s">
        <v>16450</v>
      </c>
      <c r="G4368" s="15">
        <v>45265</v>
      </c>
      <c r="H4368" s="15">
        <v>45448</v>
      </c>
      <c r="I4368" s="15" t="s">
        <v>16451</v>
      </c>
      <c r="J4368" s="15" t="s">
        <v>16452</v>
      </c>
      <c r="K4368" s="15" t="s">
        <v>45332</v>
      </c>
      <c r="L4368" s="15" t="s">
        <v>292</v>
      </c>
      <c r="M4368" s="15" t="s">
        <v>499</v>
      </c>
      <c r="N4368" s="14">
        <v>2009</v>
      </c>
      <c r="O4368" s="15" t="s">
        <v>16453</v>
      </c>
      <c r="P4368" s="15" t="s">
        <v>106</v>
      </c>
      <c r="Q4368" s="15" t="s">
        <v>119</v>
      </c>
      <c r="R4368" s="15" t="s">
        <v>1898</v>
      </c>
      <c r="S4368" s="15" t="s">
        <v>1899</v>
      </c>
      <c r="T4368" s="15" t="s">
        <v>174</v>
      </c>
      <c r="U4368" s="15" t="s">
        <v>53</v>
      </c>
      <c r="V4368" s="15" t="s">
        <v>45694</v>
      </c>
      <c r="W4368" s="15" t="s">
        <v>367</v>
      </c>
      <c r="X4368" s="15" t="str">
        <f>_xlfn.XLOOKUP(_LOOKUP[[#This Row],[AdjusterMemberName]],_Adjuster[Adjuster Name],_Adjuster[Email],,0)</f>
        <v>dHernandez4@knightcompany.com</v>
      </c>
      <c r="Y4368" s="15" t="str">
        <f>_xlfn.XLOOKUP(_LOOKUP[[#This Row],[AdjusterMemberName]],_Adjuster[Adjuster Name],_Adjuster[Phone Number],,0)</f>
        <v>323-315-7819</v>
      </c>
      <c r="Z4368" s="15" t="s">
        <v>1900</v>
      </c>
      <c r="AA43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648 E 76Th Pl, Los Angeles  CA 90001</v>
      </c>
      <c r="AB4368" s="15">
        <v>45339</v>
      </c>
    </row>
    <row r="4369" spans="1:28" x14ac:dyDescent="0.3">
      <c r="A4369" s="14">
        <v>1</v>
      </c>
      <c r="B4369" s="14">
        <v>1</v>
      </c>
      <c r="C4369" s="15" t="s">
        <v>14424</v>
      </c>
      <c r="D4369" s="15" t="s">
        <v>14424</v>
      </c>
      <c r="E4369" s="15">
        <v>45426</v>
      </c>
      <c r="F4369" s="15" t="s">
        <v>14425</v>
      </c>
      <c r="G4369" s="15">
        <v>45310</v>
      </c>
      <c r="H4369" s="15">
        <v>45492</v>
      </c>
      <c r="I4369" s="15" t="s">
        <v>14426</v>
      </c>
      <c r="J4369" s="15" t="s">
        <v>14427</v>
      </c>
      <c r="K4369" s="15" t="s">
        <v>45493</v>
      </c>
      <c r="L4369" s="15" t="s">
        <v>128</v>
      </c>
      <c r="M4369" s="15" t="s">
        <v>129</v>
      </c>
      <c r="N4369" s="14">
        <v>2022</v>
      </c>
      <c r="O4369" s="15" t="s">
        <v>14428</v>
      </c>
      <c r="P4369" s="15" t="s">
        <v>106</v>
      </c>
      <c r="Q4369" s="15" t="s">
        <v>47006</v>
      </c>
      <c r="R4369" s="15" t="s">
        <v>14429</v>
      </c>
      <c r="S4369" s="15" t="s">
        <v>14430</v>
      </c>
      <c r="T4369" s="15" t="s">
        <v>592</v>
      </c>
      <c r="U4369" s="15" t="s">
        <v>53</v>
      </c>
      <c r="V4369" s="15" t="s">
        <v>45376</v>
      </c>
      <c r="W4369" s="15" t="s">
        <v>3184</v>
      </c>
      <c r="X4369" s="15" t="str">
        <f>_xlfn.XLOOKUP(_LOOKUP[[#This Row],[AdjusterMemberName]],_Adjuster[Adjuster Name],_Adjuster[Email],,0)</f>
        <v>mQualls@knightcompany.com</v>
      </c>
      <c r="Y4369" s="15" t="str">
        <f>_xlfn.XLOOKUP(_LOOKUP[[#This Row],[AdjusterMemberName]],_Adjuster[Adjuster Name],_Adjuster[Phone Number],,0)</f>
        <v>424-559-5436</v>
      </c>
      <c r="Z4369" s="15" t="s">
        <v>14431</v>
      </c>
      <c r="AA43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7514 Farmdale Ave, Hesperia  CA 92345</v>
      </c>
      <c r="AB4369" s="15"/>
    </row>
    <row r="4370" spans="1:28" x14ac:dyDescent="0.3">
      <c r="A4370" s="14">
        <v>1</v>
      </c>
      <c r="B4370" s="14">
        <v>1</v>
      </c>
      <c r="C4370" s="15" t="s">
        <v>14468</v>
      </c>
      <c r="D4370" s="15" t="s">
        <v>14469</v>
      </c>
      <c r="E4370" s="15">
        <v>45426</v>
      </c>
      <c r="F4370" s="15" t="s">
        <v>14470</v>
      </c>
      <c r="G4370" s="15">
        <v>45332</v>
      </c>
      <c r="H4370" s="15">
        <v>45514</v>
      </c>
      <c r="I4370" s="15" t="s">
        <v>14471</v>
      </c>
      <c r="J4370" s="15" t="s">
        <v>14472</v>
      </c>
      <c r="K4370" s="15" t="s">
        <v>45998</v>
      </c>
      <c r="L4370" s="15" t="s">
        <v>314</v>
      </c>
      <c r="M4370" s="15" t="s">
        <v>5866</v>
      </c>
      <c r="N4370" s="14">
        <v>2020</v>
      </c>
      <c r="O4370" s="15" t="s">
        <v>14473</v>
      </c>
      <c r="P4370" s="15" t="s">
        <v>106</v>
      </c>
      <c r="Q4370" s="15" t="s">
        <v>47176</v>
      </c>
      <c r="R4370" s="15" t="s">
        <v>1136</v>
      </c>
      <c r="S4370" s="15" t="s">
        <v>14474</v>
      </c>
      <c r="T4370" s="15" t="s">
        <v>4096</v>
      </c>
      <c r="U4370" s="15" t="s">
        <v>53</v>
      </c>
      <c r="V4370" s="15" t="s">
        <v>45725</v>
      </c>
      <c r="W4370" s="15" t="s">
        <v>850</v>
      </c>
      <c r="X4370" s="15" t="e">
        <f>_xlfn.XLOOKUP(_LOOKUP[[#This Row],[AdjusterMemberName]],_Adjuster[Adjuster Name],_Adjuster[Email],,0)</f>
        <v>#N/A</v>
      </c>
      <c r="Y4370" s="15" t="e">
        <f>_xlfn.XLOOKUP(_LOOKUP[[#This Row],[AdjusterMemberName]],_Adjuster[Adjuster Name],_Adjuster[Phone Number],,0)</f>
        <v>#N/A</v>
      </c>
      <c r="Z4370" s="15" t="s">
        <v>14475</v>
      </c>
      <c r="AA43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1845 South Court St , Visalia  CA 93277</v>
      </c>
      <c r="AB4370" s="15"/>
    </row>
    <row r="4371" spans="1:28" x14ac:dyDescent="0.3">
      <c r="A4371" s="14">
        <v>0</v>
      </c>
      <c r="B4371" s="14">
        <v>0</v>
      </c>
      <c r="C4371" s="15" t="s">
        <v>10286</v>
      </c>
      <c r="D4371" s="15" t="s">
        <v>14541</v>
      </c>
      <c r="E4371" s="15">
        <v>45426</v>
      </c>
      <c r="F4371" s="15" t="s">
        <v>13121</v>
      </c>
      <c r="G4371" s="15"/>
      <c r="H4371" s="15"/>
      <c r="I4371" s="15" t="s">
        <v>14542</v>
      </c>
      <c r="J4371" s="15" t="s">
        <v>14543</v>
      </c>
      <c r="K4371" s="15" t="s">
        <v>45646</v>
      </c>
      <c r="L4371" s="15" t="s">
        <v>13682</v>
      </c>
      <c r="M4371" s="15" t="s">
        <v>14544</v>
      </c>
      <c r="N4371" s="14">
        <v>2014</v>
      </c>
      <c r="O4371" s="15" t="s">
        <v>629</v>
      </c>
      <c r="P4371" s="15" t="s">
        <v>106</v>
      </c>
      <c r="Q4371" s="15"/>
      <c r="R4371" s="15"/>
      <c r="S4371" s="15"/>
      <c r="T4371" s="15"/>
      <c r="U4371" s="15"/>
      <c r="V4371" s="15"/>
      <c r="W4371" s="15" t="s">
        <v>264</v>
      </c>
      <c r="X4371" s="15" t="str">
        <f>_xlfn.XLOOKUP(_LOOKUP[[#This Row],[AdjusterMemberName]],_Adjuster[Adjuster Name],_Adjuster[Email],,0)</f>
        <v>sBonnevie@knightcompany.com</v>
      </c>
      <c r="Y4371" s="15" t="str">
        <f>_xlfn.XLOOKUP(_LOOKUP[[#This Row],[AdjusterMemberName]],_Adjuster[Adjuster Name],_Adjuster[Phone Number],,0)</f>
        <v>323-692-4064</v>
      </c>
      <c r="Z4371" s="15"/>
      <c r="AA4371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4371" s="15"/>
    </row>
    <row r="4372" spans="1:28" x14ac:dyDescent="0.3">
      <c r="A4372" s="14">
        <v>1</v>
      </c>
      <c r="B4372" s="14">
        <v>1</v>
      </c>
      <c r="C4372" s="15" t="s">
        <v>19399</v>
      </c>
      <c r="D4372" s="15" t="s">
        <v>19399</v>
      </c>
      <c r="E4372" s="15">
        <v>45426</v>
      </c>
      <c r="F4372" s="15" t="s">
        <v>19400</v>
      </c>
      <c r="G4372" s="15">
        <v>45289</v>
      </c>
      <c r="H4372" s="15">
        <v>45472</v>
      </c>
      <c r="I4372" s="15" t="s">
        <v>19401</v>
      </c>
      <c r="J4372" s="15" t="s">
        <v>19402</v>
      </c>
      <c r="K4372" s="15" t="s">
        <v>45810</v>
      </c>
      <c r="L4372" s="15" t="s">
        <v>103</v>
      </c>
      <c r="M4372" s="15" t="s">
        <v>6410</v>
      </c>
      <c r="N4372" s="14">
        <v>2022</v>
      </c>
      <c r="O4372" s="15" t="s">
        <v>19403</v>
      </c>
      <c r="P4372" s="15" t="s">
        <v>106</v>
      </c>
      <c r="Q4372" s="15" t="s">
        <v>47065</v>
      </c>
      <c r="R4372" s="15" t="s">
        <v>11892</v>
      </c>
      <c r="S4372" s="15" t="s">
        <v>19404</v>
      </c>
      <c r="T4372" s="15" t="s">
        <v>1067</v>
      </c>
      <c r="U4372" s="15" t="s">
        <v>53</v>
      </c>
      <c r="V4372" s="15" t="s">
        <v>46015</v>
      </c>
      <c r="W4372" s="15" t="s">
        <v>3307</v>
      </c>
      <c r="X4372" s="15" t="e">
        <f>_xlfn.XLOOKUP(_LOOKUP[[#This Row],[AdjusterMemberName]],_Adjuster[Adjuster Name],_Adjuster[Email],,0)</f>
        <v>#N/A</v>
      </c>
      <c r="Y4372" s="15" t="e">
        <f>_xlfn.XLOOKUP(_LOOKUP[[#This Row],[AdjusterMemberName]],_Adjuster[Adjuster Name],_Adjuster[Phone Number],,0)</f>
        <v>#N/A</v>
      </c>
      <c r="Z4372" s="15" t="s">
        <v>19405</v>
      </c>
      <c r="AA43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 Pasadena St, San Francisco  CA 94134</v>
      </c>
      <c r="AB4372" s="15"/>
    </row>
    <row r="4373" spans="1:28" x14ac:dyDescent="0.3">
      <c r="A4373" s="14">
        <v>1</v>
      </c>
      <c r="B4373" s="14">
        <v>1</v>
      </c>
      <c r="C4373" s="15" t="s">
        <v>14208</v>
      </c>
      <c r="D4373" s="15" t="s">
        <v>14209</v>
      </c>
      <c r="E4373" s="15">
        <v>45425</v>
      </c>
      <c r="F4373" s="15" t="s">
        <v>14210</v>
      </c>
      <c r="G4373" s="15">
        <v>45404</v>
      </c>
      <c r="H4373" s="15">
        <v>45587</v>
      </c>
      <c r="I4373" s="15" t="s">
        <v>14211</v>
      </c>
      <c r="J4373" s="15" t="s">
        <v>14212</v>
      </c>
      <c r="K4373" s="15" t="s">
        <v>46676</v>
      </c>
      <c r="L4373" s="15" t="s">
        <v>103</v>
      </c>
      <c r="M4373" s="15" t="s">
        <v>104</v>
      </c>
      <c r="N4373" s="14">
        <v>2023</v>
      </c>
      <c r="O4373" s="15" t="s">
        <v>14213</v>
      </c>
      <c r="P4373" s="15" t="s">
        <v>106</v>
      </c>
      <c r="Q4373" s="15" t="s">
        <v>47079</v>
      </c>
      <c r="R4373" s="15" t="s">
        <v>2050</v>
      </c>
      <c r="S4373" s="15" t="s">
        <v>14214</v>
      </c>
      <c r="T4373" s="15" t="s">
        <v>174</v>
      </c>
      <c r="U4373" s="15" t="s">
        <v>53</v>
      </c>
      <c r="V4373" s="15" t="s">
        <v>45770</v>
      </c>
      <c r="W4373" s="15" t="s">
        <v>7479</v>
      </c>
      <c r="X4373" s="15" t="e">
        <f>_xlfn.XLOOKUP(_LOOKUP[[#This Row],[AdjusterMemberName]],_Adjuster[Adjuster Name],_Adjuster[Email],,0)</f>
        <v>#N/A</v>
      </c>
      <c r="Y4373" s="15" t="e">
        <f>_xlfn.XLOOKUP(_LOOKUP[[#This Row],[AdjusterMemberName]],_Adjuster[Adjuster Name],_Adjuster[Phone Number],,0)</f>
        <v>#N/A</v>
      </c>
      <c r="Z4373" s="15" t="s">
        <v>14215</v>
      </c>
      <c r="AA43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1630 7Th Ave , Los Angeles  CA 90019</v>
      </c>
      <c r="AB4373" s="15"/>
    </row>
    <row r="4374" spans="1:28" x14ac:dyDescent="0.3">
      <c r="A4374" s="14">
        <v>1</v>
      </c>
      <c r="B4374" s="14">
        <v>1</v>
      </c>
      <c r="C4374" s="15" t="s">
        <v>14256</v>
      </c>
      <c r="D4374" s="15" t="s">
        <v>14257</v>
      </c>
      <c r="E4374" s="15">
        <v>45425</v>
      </c>
      <c r="F4374" s="15" t="s">
        <v>14258</v>
      </c>
      <c r="G4374" s="15">
        <v>45348</v>
      </c>
      <c r="H4374" s="15">
        <v>45530</v>
      </c>
      <c r="I4374" s="15" t="s">
        <v>14259</v>
      </c>
      <c r="J4374" s="15" t="s">
        <v>14260</v>
      </c>
      <c r="K4374" s="15" t="s">
        <v>45747</v>
      </c>
      <c r="L4374" s="15" t="s">
        <v>270</v>
      </c>
      <c r="M4374" s="15" t="s">
        <v>271</v>
      </c>
      <c r="N4374" s="14">
        <v>2018</v>
      </c>
      <c r="O4374" s="15" t="s">
        <v>14261</v>
      </c>
      <c r="P4374" s="15" t="s">
        <v>106</v>
      </c>
      <c r="Q4374" s="15" t="s">
        <v>47006</v>
      </c>
      <c r="R4374" s="15" t="s">
        <v>1823</v>
      </c>
      <c r="S4374" s="15" t="s">
        <v>14262</v>
      </c>
      <c r="T4374" s="15" t="s">
        <v>2072</v>
      </c>
      <c r="U4374" s="15" t="s">
        <v>53</v>
      </c>
      <c r="V4374" s="15" t="s">
        <v>45907</v>
      </c>
      <c r="W4374" s="15" t="s">
        <v>264</v>
      </c>
      <c r="X4374" s="15" t="str">
        <f>_xlfn.XLOOKUP(_LOOKUP[[#This Row],[AdjusterMemberName]],_Adjuster[Adjuster Name],_Adjuster[Email],,0)</f>
        <v>sBonnevie@knightcompany.com</v>
      </c>
      <c r="Y4374" s="15" t="str">
        <f>_xlfn.XLOOKUP(_LOOKUP[[#This Row],[AdjusterMemberName]],_Adjuster[Adjuster Name],_Adjuster[Phone Number],,0)</f>
        <v>323-692-4064</v>
      </c>
      <c r="Z4374" s="15" t="s">
        <v>14263</v>
      </c>
      <c r="AA43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7642 Poppy Ln, Fontana  CA 92336</v>
      </c>
      <c r="AB4374" s="15"/>
    </row>
    <row r="4375" spans="1:28" x14ac:dyDescent="0.3">
      <c r="A4375" s="14">
        <v>1</v>
      </c>
      <c r="B4375" s="14">
        <v>1</v>
      </c>
      <c r="C4375" s="15" t="s">
        <v>14305</v>
      </c>
      <c r="D4375" s="15" t="s">
        <v>14305</v>
      </c>
      <c r="E4375" s="15">
        <v>45425</v>
      </c>
      <c r="F4375" s="15" t="s">
        <v>14306</v>
      </c>
      <c r="G4375" s="15">
        <v>45404</v>
      </c>
      <c r="H4375" s="15">
        <v>45587</v>
      </c>
      <c r="I4375" s="15" t="s">
        <v>14307</v>
      </c>
      <c r="J4375" s="15" t="s">
        <v>2595</v>
      </c>
      <c r="K4375" s="15" t="s">
        <v>45339</v>
      </c>
      <c r="L4375" s="15" t="s">
        <v>281</v>
      </c>
      <c r="M4375" s="15" t="s">
        <v>9830</v>
      </c>
      <c r="N4375" s="14">
        <v>2022</v>
      </c>
      <c r="O4375" s="15" t="s">
        <v>14308</v>
      </c>
      <c r="P4375" s="15" t="s">
        <v>106</v>
      </c>
      <c r="Q4375" s="15" t="s">
        <v>47019</v>
      </c>
      <c r="R4375" s="15" t="s">
        <v>14309</v>
      </c>
      <c r="S4375" s="15" t="s">
        <v>14310</v>
      </c>
      <c r="T4375" s="15" t="s">
        <v>14311</v>
      </c>
      <c r="U4375" s="15" t="s">
        <v>53</v>
      </c>
      <c r="V4375" s="15" t="s">
        <v>46597</v>
      </c>
      <c r="W4375" s="15" t="s">
        <v>264</v>
      </c>
      <c r="X4375" s="15" t="str">
        <f>_xlfn.XLOOKUP(_LOOKUP[[#This Row],[AdjusterMemberName]],_Adjuster[Adjuster Name],_Adjuster[Email],,0)</f>
        <v>sBonnevie@knightcompany.com</v>
      </c>
      <c r="Y4375" s="15" t="str">
        <f>_xlfn.XLOOKUP(_LOOKUP[[#This Row],[AdjusterMemberName]],_Adjuster[Adjuster Name],_Adjuster[Phone Number],,0)</f>
        <v>323-692-4064</v>
      </c>
      <c r="Z4375" s="15" t="s">
        <v>14312</v>
      </c>
      <c r="AA43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22549 Schoolcraft St, West Hills  CA 91307</v>
      </c>
      <c r="AB4375" s="15">
        <v>45426</v>
      </c>
    </row>
    <row r="4376" spans="1:28" x14ac:dyDescent="0.3">
      <c r="A4376" s="14">
        <v>1</v>
      </c>
      <c r="B4376" s="14">
        <v>1</v>
      </c>
      <c r="C4376" s="15" t="s">
        <v>14329</v>
      </c>
      <c r="D4376" s="15" t="s">
        <v>14329</v>
      </c>
      <c r="E4376" s="15">
        <v>45425</v>
      </c>
      <c r="F4376" s="15" t="s">
        <v>14330</v>
      </c>
      <c r="G4376" s="15">
        <v>45268</v>
      </c>
      <c r="H4376" s="15">
        <v>45451</v>
      </c>
      <c r="I4376" s="15" t="s">
        <v>14331</v>
      </c>
      <c r="J4376" s="15" t="s">
        <v>14332</v>
      </c>
      <c r="K4376" s="15" t="s">
        <v>45646</v>
      </c>
      <c r="L4376" s="15" t="s">
        <v>103</v>
      </c>
      <c r="M4376" s="15" t="s">
        <v>104</v>
      </c>
      <c r="N4376" s="14">
        <v>2020</v>
      </c>
      <c r="O4376" s="15" t="s">
        <v>14333</v>
      </c>
      <c r="P4376" s="15" t="s">
        <v>106</v>
      </c>
      <c r="Q4376" s="15" t="s">
        <v>47092</v>
      </c>
      <c r="R4376" s="15" t="s">
        <v>14334</v>
      </c>
      <c r="S4376" s="15" t="s">
        <v>14335</v>
      </c>
      <c r="T4376" s="15" t="s">
        <v>308</v>
      </c>
      <c r="U4376" s="15" t="s">
        <v>53</v>
      </c>
      <c r="V4376" s="15" t="s">
        <v>45398</v>
      </c>
      <c r="W4376" s="15" t="s">
        <v>264</v>
      </c>
      <c r="X4376" s="15" t="str">
        <f>_xlfn.XLOOKUP(_LOOKUP[[#This Row],[AdjusterMemberName]],_Adjuster[Adjuster Name],_Adjuster[Email],,0)</f>
        <v>sBonnevie@knightcompany.com</v>
      </c>
      <c r="Y4376" s="15" t="str">
        <f>_xlfn.XLOOKUP(_LOOKUP[[#This Row],[AdjusterMemberName]],_Adjuster[Adjuster Name],_Adjuster[Phone Number],,0)</f>
        <v>323-692-4064</v>
      </c>
      <c r="Z4376" s="15" t="s">
        <v>14336</v>
      </c>
      <c r="AA43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5225 Canyon Crest Dr Ste 71, Riverside  CA 92507</v>
      </c>
      <c r="AB4376" s="15"/>
    </row>
    <row r="4377" spans="1:28" x14ac:dyDescent="0.3">
      <c r="A4377" s="14">
        <v>1</v>
      </c>
      <c r="B4377" s="14">
        <v>1</v>
      </c>
      <c r="C4377" s="15" t="s">
        <v>14388</v>
      </c>
      <c r="D4377" s="15" t="s">
        <v>14388</v>
      </c>
      <c r="E4377" s="15">
        <v>45425</v>
      </c>
      <c r="F4377" s="15" t="s">
        <v>14389</v>
      </c>
      <c r="G4377" s="15">
        <v>45264</v>
      </c>
      <c r="H4377" s="15">
        <v>45447</v>
      </c>
      <c r="I4377" s="15" t="s">
        <v>14390</v>
      </c>
      <c r="J4377" s="15" t="s">
        <v>629</v>
      </c>
      <c r="K4377" s="15" t="s">
        <v>45332</v>
      </c>
      <c r="L4377" s="15" t="s">
        <v>103</v>
      </c>
      <c r="M4377" s="15" t="s">
        <v>160</v>
      </c>
      <c r="N4377" s="14">
        <v>2006</v>
      </c>
      <c r="O4377" s="15" t="s">
        <v>14391</v>
      </c>
      <c r="P4377" s="15" t="s">
        <v>106</v>
      </c>
      <c r="Q4377" s="15" t="s">
        <v>47081</v>
      </c>
      <c r="R4377" s="15" t="s">
        <v>5621</v>
      </c>
      <c r="S4377" s="15" t="s">
        <v>14392</v>
      </c>
      <c r="T4377" s="15" t="s">
        <v>1100</v>
      </c>
      <c r="U4377" s="15" t="s">
        <v>53</v>
      </c>
      <c r="V4377" s="15" t="s">
        <v>45649</v>
      </c>
      <c r="W4377" s="15" t="s">
        <v>3114</v>
      </c>
      <c r="X4377" s="15" t="str">
        <f>_xlfn.XLOOKUP(_LOOKUP[[#This Row],[AdjusterMemberName]],_Adjuster[Adjuster Name],_Adjuster[Email],,0)</f>
        <v>eExmundo@knightcompany.com</v>
      </c>
      <c r="Y4377" s="15" t="str">
        <f>_xlfn.XLOOKUP(_LOOKUP[[#This Row],[AdjusterMemberName]],_Adjuster[Adjuster Name],_Adjuster[Phone Number],,0)</f>
        <v>424-559-5400</v>
      </c>
      <c r="Z4377" s="15" t="s">
        <v>14393</v>
      </c>
      <c r="AA43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28829 Howard Rd, Barstow  CA 92311</v>
      </c>
      <c r="AB4377" s="15"/>
    </row>
    <row r="4378" spans="1:28" x14ac:dyDescent="0.3">
      <c r="A4378" s="14">
        <v>1</v>
      </c>
      <c r="B4378" s="14">
        <v>1</v>
      </c>
      <c r="C4378" s="15" t="s">
        <v>14618</v>
      </c>
      <c r="D4378" s="15" t="s">
        <v>14619</v>
      </c>
      <c r="E4378" s="15">
        <v>45425</v>
      </c>
      <c r="F4378" s="15" t="s">
        <v>14620</v>
      </c>
      <c r="G4378" s="15">
        <v>45425</v>
      </c>
      <c r="H4378" s="15">
        <v>45609</v>
      </c>
      <c r="I4378" s="15" t="s">
        <v>14621</v>
      </c>
      <c r="J4378" s="15" t="s">
        <v>14622</v>
      </c>
      <c r="K4378" s="15" t="s">
        <v>45369</v>
      </c>
      <c r="L4378" s="15" t="s">
        <v>229</v>
      </c>
      <c r="M4378" s="15" t="s">
        <v>2915</v>
      </c>
      <c r="N4378" s="14">
        <v>2015</v>
      </c>
      <c r="O4378" s="15" t="s">
        <v>14623</v>
      </c>
      <c r="P4378" s="15" t="s">
        <v>106</v>
      </c>
      <c r="Q4378" s="15" t="s">
        <v>47065</v>
      </c>
      <c r="R4378" s="15" t="s">
        <v>3277</v>
      </c>
      <c r="S4378" s="15" t="s">
        <v>14624</v>
      </c>
      <c r="T4378" s="15" t="s">
        <v>13202</v>
      </c>
      <c r="U4378" s="15" t="s">
        <v>53</v>
      </c>
      <c r="V4378" s="15" t="s">
        <v>45768</v>
      </c>
      <c r="W4378" s="15" t="s">
        <v>264</v>
      </c>
      <c r="X4378" s="15" t="str">
        <f>_xlfn.XLOOKUP(_LOOKUP[[#This Row],[AdjusterMemberName]],_Adjuster[Adjuster Name],_Adjuster[Email],,0)</f>
        <v>sBonnevie@knightcompany.com</v>
      </c>
      <c r="Y4378" s="15" t="str">
        <f>_xlfn.XLOOKUP(_LOOKUP[[#This Row],[AdjusterMemberName]],_Adjuster[Adjuster Name],_Adjuster[Phone Number],,0)</f>
        <v>323-692-4064</v>
      </c>
      <c r="Z4378" s="15" t="s">
        <v>14625</v>
      </c>
      <c r="AA43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924 Campus Ave, Redlands  CA 92374</v>
      </c>
      <c r="AB4378" s="15"/>
    </row>
    <row r="4379" spans="1:28" x14ac:dyDescent="0.3">
      <c r="A4379" s="14">
        <v>1</v>
      </c>
      <c r="B4379" s="14">
        <v>1</v>
      </c>
      <c r="C4379" s="15" t="s">
        <v>14760</v>
      </c>
      <c r="D4379" s="15" t="s">
        <v>14761</v>
      </c>
      <c r="E4379" s="15">
        <v>45425</v>
      </c>
      <c r="F4379" s="15" t="s">
        <v>14762</v>
      </c>
      <c r="G4379" s="15">
        <v>45314</v>
      </c>
      <c r="H4379" s="15">
        <v>45496</v>
      </c>
      <c r="I4379" s="15" t="s">
        <v>14763</v>
      </c>
      <c r="J4379" s="15" t="s">
        <v>14764</v>
      </c>
      <c r="K4379" s="15" t="s">
        <v>45332</v>
      </c>
      <c r="L4379" s="15" t="s">
        <v>128</v>
      </c>
      <c r="M4379" s="15" t="s">
        <v>129</v>
      </c>
      <c r="N4379" s="14">
        <v>2021</v>
      </c>
      <c r="O4379" s="15" t="s">
        <v>14765</v>
      </c>
      <c r="P4379" s="15" t="s">
        <v>106</v>
      </c>
      <c r="Q4379" s="15" t="s">
        <v>47119</v>
      </c>
      <c r="R4379" s="15" t="s">
        <v>14766</v>
      </c>
      <c r="S4379" s="15" t="s">
        <v>14767</v>
      </c>
      <c r="T4379" s="15" t="s">
        <v>572</v>
      </c>
      <c r="U4379" s="15" t="s">
        <v>53</v>
      </c>
      <c r="V4379" s="15" t="s">
        <v>45569</v>
      </c>
      <c r="W4379" s="15" t="s">
        <v>1624</v>
      </c>
      <c r="X4379" s="15" t="e">
        <f>_xlfn.XLOOKUP(_LOOKUP[[#This Row],[AdjusterMemberName]],_Adjuster[Adjuster Name],_Adjuster[Email],,0)</f>
        <v>#N/A</v>
      </c>
      <c r="Y4379" s="15" t="e">
        <f>_xlfn.XLOOKUP(_LOOKUP[[#This Row],[AdjusterMemberName]],_Adjuster[Adjuster Name],_Adjuster[Phone Number],,0)</f>
        <v>#N/A</v>
      </c>
      <c r="Z4379" s="15" t="s">
        <v>14768</v>
      </c>
      <c r="AA43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626 Huskey Dr, Bakersfield  CA 93308</v>
      </c>
      <c r="AB4379" s="15"/>
    </row>
    <row r="4380" spans="1:28" x14ac:dyDescent="0.3">
      <c r="A4380" s="14">
        <v>1</v>
      </c>
      <c r="B4380" s="14">
        <v>1</v>
      </c>
      <c r="C4380" s="15" t="s">
        <v>15198</v>
      </c>
      <c r="D4380" s="15" t="s">
        <v>15198</v>
      </c>
      <c r="E4380" s="15">
        <v>45425</v>
      </c>
      <c r="F4380" s="15" t="s">
        <v>15199</v>
      </c>
      <c r="G4380" s="15">
        <v>45281</v>
      </c>
      <c r="H4380" s="15">
        <v>45464</v>
      </c>
      <c r="I4380" s="15" t="s">
        <v>15200</v>
      </c>
      <c r="J4380" s="15" t="s">
        <v>15201</v>
      </c>
      <c r="K4380" s="15" t="s">
        <v>45339</v>
      </c>
      <c r="L4380" s="15" t="s">
        <v>103</v>
      </c>
      <c r="M4380" s="15" t="s">
        <v>104</v>
      </c>
      <c r="N4380" s="14">
        <v>2017</v>
      </c>
      <c r="O4380" s="15" t="s">
        <v>15202</v>
      </c>
      <c r="P4380" s="15" t="s">
        <v>106</v>
      </c>
      <c r="Q4380" s="15" t="s">
        <v>47079</v>
      </c>
      <c r="R4380" s="15" t="s">
        <v>15203</v>
      </c>
      <c r="S4380" s="15" t="s">
        <v>15204</v>
      </c>
      <c r="T4380" s="15" t="s">
        <v>356</v>
      </c>
      <c r="U4380" s="15" t="s">
        <v>53</v>
      </c>
      <c r="V4380" s="15" t="s">
        <v>45843</v>
      </c>
      <c r="W4380" s="15" t="s">
        <v>1624</v>
      </c>
      <c r="X4380" s="15" t="e">
        <f>_xlfn.XLOOKUP(_LOOKUP[[#This Row],[AdjusterMemberName]],_Adjuster[Adjuster Name],_Adjuster[Email],,0)</f>
        <v>#N/A</v>
      </c>
      <c r="Y4380" s="15" t="e">
        <f>_xlfn.XLOOKUP(_LOOKUP[[#This Row],[AdjusterMemberName]],_Adjuster[Adjuster Name],_Adjuster[Phone Number],,0)</f>
        <v>#N/A</v>
      </c>
      <c r="Z4380" s="15" t="s">
        <v>15205</v>
      </c>
      <c r="AA43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1105 W E St, Ontario  CA 91762</v>
      </c>
      <c r="AB4380" s="15"/>
    </row>
    <row r="4381" spans="1:28" x14ac:dyDescent="0.3">
      <c r="A4381" s="14">
        <v>1</v>
      </c>
      <c r="B4381" s="14">
        <v>1</v>
      </c>
      <c r="C4381" s="15" t="s">
        <v>14098</v>
      </c>
      <c r="D4381" s="15" t="s">
        <v>14098</v>
      </c>
      <c r="E4381" s="15">
        <v>45424</v>
      </c>
      <c r="F4381" s="15" t="s">
        <v>14099</v>
      </c>
      <c r="G4381" s="15">
        <v>45418</v>
      </c>
      <c r="H4381" s="15">
        <v>45602</v>
      </c>
      <c r="I4381" s="15" t="s">
        <v>14100</v>
      </c>
      <c r="J4381" s="15" t="s">
        <v>14101</v>
      </c>
      <c r="K4381" s="15" t="s">
        <v>45679</v>
      </c>
      <c r="L4381" s="15" t="s">
        <v>103</v>
      </c>
      <c r="M4381" s="15" t="s">
        <v>304</v>
      </c>
      <c r="N4381" s="14">
        <v>2021</v>
      </c>
      <c r="O4381" s="15" t="s">
        <v>14102</v>
      </c>
      <c r="P4381" s="15" t="s">
        <v>106</v>
      </c>
      <c r="Q4381" s="15" t="s">
        <v>47093</v>
      </c>
      <c r="R4381" s="15" t="s">
        <v>2190</v>
      </c>
      <c r="S4381" s="15" t="s">
        <v>14103</v>
      </c>
      <c r="T4381" s="15" t="s">
        <v>286</v>
      </c>
      <c r="U4381" s="15" t="s">
        <v>53</v>
      </c>
      <c r="V4381" s="15" t="s">
        <v>45606</v>
      </c>
      <c r="W4381" s="15" t="s">
        <v>3114</v>
      </c>
      <c r="X4381" s="15" t="str">
        <f>_xlfn.XLOOKUP(_LOOKUP[[#This Row],[AdjusterMemberName]],_Adjuster[Adjuster Name],_Adjuster[Email],,0)</f>
        <v>eExmundo@knightcompany.com</v>
      </c>
      <c r="Y4381" s="15" t="str">
        <f>_xlfn.XLOOKUP(_LOOKUP[[#This Row],[AdjusterMemberName]],_Adjuster[Adjuster Name],_Adjuster[Phone Number],,0)</f>
        <v>424-559-5400</v>
      </c>
      <c r="Z4381" s="15" t="s">
        <v>14104</v>
      </c>
      <c r="AA43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4775 Virginia Ave, Long Beach  CA 90805</v>
      </c>
      <c r="AB4381" s="15"/>
    </row>
    <row r="4382" spans="1:28" x14ac:dyDescent="0.3">
      <c r="A4382" s="14">
        <v>1</v>
      </c>
      <c r="B4382" s="14">
        <v>1</v>
      </c>
      <c r="C4382" s="15" t="s">
        <v>4606</v>
      </c>
      <c r="D4382" s="15" t="s">
        <v>4606</v>
      </c>
      <c r="E4382" s="15">
        <v>45424</v>
      </c>
      <c r="F4382" s="15" t="s">
        <v>14105</v>
      </c>
      <c r="G4382" s="15">
        <v>45349</v>
      </c>
      <c r="H4382" s="15">
        <v>45531</v>
      </c>
      <c r="I4382" s="15" t="s">
        <v>14106</v>
      </c>
      <c r="J4382" s="15" t="s">
        <v>14107</v>
      </c>
      <c r="K4382" s="15" t="s">
        <v>45509</v>
      </c>
      <c r="L4382" s="15" t="s">
        <v>128</v>
      </c>
      <c r="M4382" s="15" t="s">
        <v>909</v>
      </c>
      <c r="N4382" s="14">
        <v>2024</v>
      </c>
      <c r="O4382" s="15" t="s">
        <v>4610</v>
      </c>
      <c r="P4382" s="15" t="s">
        <v>106</v>
      </c>
      <c r="Q4382" s="15" t="s">
        <v>47079</v>
      </c>
      <c r="R4382" s="15" t="s">
        <v>4611</v>
      </c>
      <c r="S4382" s="15" t="s">
        <v>4612</v>
      </c>
      <c r="T4382" s="15" t="s">
        <v>174</v>
      </c>
      <c r="U4382" s="15" t="s">
        <v>53</v>
      </c>
      <c r="V4382" s="15" t="s">
        <v>45337</v>
      </c>
      <c r="W4382" s="15" t="s">
        <v>3307</v>
      </c>
      <c r="X4382" s="15" t="e">
        <f>_xlfn.XLOOKUP(_LOOKUP[[#This Row],[AdjusterMemberName]],_Adjuster[Adjuster Name],_Adjuster[Email],,0)</f>
        <v>#N/A</v>
      </c>
      <c r="Y4382" s="15" t="e">
        <f>_xlfn.XLOOKUP(_LOOKUP[[#This Row],[AdjusterMemberName]],_Adjuster[Adjuster Name],_Adjuster[Phone Number],,0)</f>
        <v>#N/A</v>
      </c>
      <c r="Z4382" s="15" t="s">
        <v>4614</v>
      </c>
      <c r="AA43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401 S Grand View St Apt 404, Los Angeles  CA 90057</v>
      </c>
      <c r="AB4382" s="15"/>
    </row>
    <row r="4383" spans="1:28" x14ac:dyDescent="0.3">
      <c r="A4383" s="14">
        <v>1</v>
      </c>
      <c r="B4383" s="14">
        <v>1</v>
      </c>
      <c r="C4383" s="15" t="s">
        <v>14120</v>
      </c>
      <c r="D4383" s="15" t="s">
        <v>14121</v>
      </c>
      <c r="E4383" s="15">
        <v>45424</v>
      </c>
      <c r="F4383" s="15" t="s">
        <v>14122</v>
      </c>
      <c r="G4383" s="15">
        <v>45380</v>
      </c>
      <c r="H4383" s="15">
        <v>45564</v>
      </c>
      <c r="I4383" s="15" t="s">
        <v>14123</v>
      </c>
      <c r="J4383" s="15" t="s">
        <v>14124</v>
      </c>
      <c r="K4383" s="15" t="s">
        <v>45332</v>
      </c>
      <c r="L4383" s="15" t="s">
        <v>150</v>
      </c>
      <c r="M4383" s="15" t="s">
        <v>7286</v>
      </c>
      <c r="N4383" s="14">
        <v>2018</v>
      </c>
      <c r="O4383" s="15" t="s">
        <v>14125</v>
      </c>
      <c r="P4383" s="15" t="s">
        <v>106</v>
      </c>
      <c r="Q4383" s="15" t="s">
        <v>47079</v>
      </c>
      <c r="R4383" s="15" t="s">
        <v>14126</v>
      </c>
      <c r="S4383" s="15" t="s">
        <v>14127</v>
      </c>
      <c r="T4383" s="15" t="s">
        <v>1100</v>
      </c>
      <c r="U4383" s="15" t="s">
        <v>53</v>
      </c>
      <c r="V4383" s="15" t="s">
        <v>45649</v>
      </c>
      <c r="W4383" s="15" t="s">
        <v>850</v>
      </c>
      <c r="X4383" s="15" t="e">
        <f>_xlfn.XLOOKUP(_LOOKUP[[#This Row],[AdjusterMemberName]],_Adjuster[Adjuster Name],_Adjuster[Email],,0)</f>
        <v>#N/A</v>
      </c>
      <c r="Y4383" s="15" t="e">
        <f>_xlfn.XLOOKUP(_LOOKUP[[#This Row],[AdjusterMemberName]],_Adjuster[Adjuster Name],_Adjuster[Phone Number],,0)</f>
        <v>#N/A</v>
      </c>
      <c r="Z4383" s="15" t="s">
        <v>14128</v>
      </c>
      <c r="AA43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301 Chandler Ave, Barstow  CA 92311</v>
      </c>
      <c r="AB4383" s="15"/>
    </row>
    <row r="4384" spans="1:28" x14ac:dyDescent="0.3">
      <c r="A4384" s="14">
        <v>1</v>
      </c>
      <c r="B4384" s="14">
        <v>1</v>
      </c>
      <c r="C4384" s="15" t="s">
        <v>8814</v>
      </c>
      <c r="D4384" s="15" t="s">
        <v>14146</v>
      </c>
      <c r="E4384" s="15">
        <v>45424</v>
      </c>
      <c r="F4384" s="15" t="s">
        <v>14147</v>
      </c>
      <c r="G4384" s="15">
        <v>45343</v>
      </c>
      <c r="H4384" s="15">
        <v>45525</v>
      </c>
      <c r="I4384" s="15" t="s">
        <v>14148</v>
      </c>
      <c r="J4384" s="15" t="s">
        <v>14149</v>
      </c>
      <c r="K4384" s="15" t="s">
        <v>45763</v>
      </c>
      <c r="L4384" s="15" t="s">
        <v>314</v>
      </c>
      <c r="M4384" s="15" t="s">
        <v>315</v>
      </c>
      <c r="N4384" s="14">
        <v>2023</v>
      </c>
      <c r="O4384" s="15" t="s">
        <v>14150</v>
      </c>
      <c r="P4384" s="15" t="s">
        <v>106</v>
      </c>
      <c r="Q4384" s="15" t="s">
        <v>47019</v>
      </c>
      <c r="R4384" s="15" t="s">
        <v>8820</v>
      </c>
      <c r="S4384" s="15" t="s">
        <v>8821</v>
      </c>
      <c r="T4384" s="15" t="s">
        <v>122</v>
      </c>
      <c r="U4384" s="15" t="s">
        <v>53</v>
      </c>
      <c r="V4384" s="15" t="s">
        <v>45524</v>
      </c>
      <c r="W4384" s="15" t="s">
        <v>367</v>
      </c>
      <c r="X4384" s="15" t="str">
        <f>_xlfn.XLOOKUP(_LOOKUP[[#This Row],[AdjusterMemberName]],_Adjuster[Adjuster Name],_Adjuster[Email],,0)</f>
        <v>dHernandez4@knightcompany.com</v>
      </c>
      <c r="Y4384" s="15" t="str">
        <f>_xlfn.XLOOKUP(_LOOKUP[[#This Row],[AdjusterMemberName]],_Adjuster[Adjuster Name],_Adjuster[Phone Number],,0)</f>
        <v>323-315-7819</v>
      </c>
      <c r="Z4384" s="15" t="s">
        <v>8822</v>
      </c>
      <c r="AA43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1030 Hawthorne Dr, Hemet  CA 92545</v>
      </c>
      <c r="AB4384" s="15"/>
    </row>
    <row r="4385" spans="1:28" x14ac:dyDescent="0.3">
      <c r="A4385" s="14">
        <v>1</v>
      </c>
      <c r="B4385" s="14">
        <v>1</v>
      </c>
      <c r="C4385" s="15" t="s">
        <v>14151</v>
      </c>
      <c r="D4385" s="15" t="s">
        <v>14152</v>
      </c>
      <c r="E4385" s="15">
        <v>45424</v>
      </c>
      <c r="F4385" s="15" t="s">
        <v>14153</v>
      </c>
      <c r="G4385" s="15">
        <v>45386</v>
      </c>
      <c r="H4385" s="15">
        <v>45569</v>
      </c>
      <c r="I4385" s="15" t="s">
        <v>14154</v>
      </c>
      <c r="J4385" s="15" t="s">
        <v>14155</v>
      </c>
      <c r="K4385" s="15" t="s">
        <v>45416</v>
      </c>
      <c r="L4385" s="15" t="s">
        <v>103</v>
      </c>
      <c r="M4385" s="15" t="s">
        <v>1336</v>
      </c>
      <c r="N4385" s="14">
        <v>2012</v>
      </c>
      <c r="O4385" s="15" t="s">
        <v>14156</v>
      </c>
      <c r="P4385" s="15" t="s">
        <v>106</v>
      </c>
      <c r="Q4385" s="15" t="s">
        <v>47127</v>
      </c>
      <c r="R4385" s="15" t="s">
        <v>14157</v>
      </c>
      <c r="S4385" s="15" t="s">
        <v>14158</v>
      </c>
      <c r="T4385" s="15" t="s">
        <v>2543</v>
      </c>
      <c r="U4385" s="15" t="s">
        <v>53</v>
      </c>
      <c r="V4385" s="15" t="s">
        <v>45387</v>
      </c>
      <c r="W4385" s="15" t="s">
        <v>1624</v>
      </c>
      <c r="X4385" s="15" t="e">
        <f>_xlfn.XLOOKUP(_LOOKUP[[#This Row],[AdjusterMemberName]],_Adjuster[Adjuster Name],_Adjuster[Email],,0)</f>
        <v>#N/A</v>
      </c>
      <c r="Y4385" s="15" t="e">
        <f>_xlfn.XLOOKUP(_LOOKUP[[#This Row],[AdjusterMemberName]],_Adjuster[Adjuster Name],_Adjuster[Phone Number],,0)</f>
        <v>#N/A</v>
      </c>
      <c r="Z4385" s="15" t="s">
        <v>14159</v>
      </c>
      <c r="AA43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500 King Dr Apt 1113, Daly City  CA 94015</v>
      </c>
      <c r="AB4385" s="15">
        <v>45459</v>
      </c>
    </row>
    <row r="4386" spans="1:28" x14ac:dyDescent="0.3">
      <c r="A4386" s="14">
        <v>1</v>
      </c>
      <c r="B4386" s="14">
        <v>1</v>
      </c>
      <c r="C4386" s="15" t="s">
        <v>10528</v>
      </c>
      <c r="D4386" s="15" t="s">
        <v>10529</v>
      </c>
      <c r="E4386" s="15">
        <v>45424</v>
      </c>
      <c r="F4386" s="15" t="s">
        <v>10530</v>
      </c>
      <c r="G4386" s="15">
        <v>45344</v>
      </c>
      <c r="H4386" s="15">
        <v>45526</v>
      </c>
      <c r="I4386" s="15" t="s">
        <v>14280</v>
      </c>
      <c r="J4386" s="15" t="s">
        <v>14281</v>
      </c>
      <c r="K4386" s="15" t="s">
        <v>45332</v>
      </c>
      <c r="L4386" s="15" t="s">
        <v>116</v>
      </c>
      <c r="M4386" s="15" t="s">
        <v>117</v>
      </c>
      <c r="N4386" s="14">
        <v>2019</v>
      </c>
      <c r="O4386" s="15" t="s">
        <v>10533</v>
      </c>
      <c r="P4386" s="15" t="s">
        <v>106</v>
      </c>
      <c r="Q4386" s="15" t="s">
        <v>119</v>
      </c>
      <c r="R4386" s="15" t="s">
        <v>2673</v>
      </c>
      <c r="S4386" s="15" t="s">
        <v>10534</v>
      </c>
      <c r="T4386" s="15" t="s">
        <v>1120</v>
      </c>
      <c r="U4386" s="15" t="s">
        <v>53</v>
      </c>
      <c r="V4386" s="15" t="s">
        <v>45428</v>
      </c>
      <c r="W4386" s="15" t="s">
        <v>1357</v>
      </c>
      <c r="X4386" s="15" t="str">
        <f>_xlfn.XLOOKUP(_LOOKUP[[#This Row],[AdjusterMemberName]],_Adjuster[Adjuster Name],_Adjuster[Email],,0)</f>
        <v>jRivera1@knightcompany.com</v>
      </c>
      <c r="Y4386" s="15" t="str">
        <f>_xlfn.XLOOKUP(_LOOKUP[[#This Row],[AdjusterMemberName]],_Adjuster[Adjuster Name],_Adjuster[Phone Number],,0)</f>
        <v>424-559-5239</v>
      </c>
      <c r="Z4386" s="15" t="s">
        <v>10535</v>
      </c>
      <c r="AA43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903 West Ct St, Colton  CA 92324</v>
      </c>
      <c r="AB4386" s="15">
        <v>45408</v>
      </c>
    </row>
    <row r="4387" spans="1:28" x14ac:dyDescent="0.3">
      <c r="A4387" s="14">
        <v>1</v>
      </c>
      <c r="B4387" s="14">
        <v>1</v>
      </c>
      <c r="C4387" s="15" t="s">
        <v>14809</v>
      </c>
      <c r="D4387" s="15" t="s">
        <v>14809</v>
      </c>
      <c r="E4387" s="15">
        <v>45424</v>
      </c>
      <c r="F4387" s="15" t="s">
        <v>14810</v>
      </c>
      <c r="G4387" s="15">
        <v>45409</v>
      </c>
      <c r="H4387" s="15">
        <v>45592</v>
      </c>
      <c r="I4387" s="15" t="s">
        <v>14811</v>
      </c>
      <c r="J4387" s="15" t="s">
        <v>14812</v>
      </c>
      <c r="K4387" s="15" t="s">
        <v>45506</v>
      </c>
      <c r="L4387" s="15" t="s">
        <v>139</v>
      </c>
      <c r="M4387" s="15" t="s">
        <v>697</v>
      </c>
      <c r="N4387" s="14">
        <v>2017</v>
      </c>
      <c r="O4387" s="15" t="s">
        <v>14813</v>
      </c>
      <c r="P4387" s="15" t="s">
        <v>106</v>
      </c>
      <c r="Q4387" s="15" t="s">
        <v>47006</v>
      </c>
      <c r="R4387" s="15" t="s">
        <v>14814</v>
      </c>
      <c r="S4387" s="15" t="s">
        <v>14815</v>
      </c>
      <c r="T4387" s="15" t="s">
        <v>530</v>
      </c>
      <c r="U4387" s="15" t="s">
        <v>53</v>
      </c>
      <c r="V4387" s="15" t="s">
        <v>45462</v>
      </c>
      <c r="W4387" s="15" t="s">
        <v>850</v>
      </c>
      <c r="X4387" s="15" t="e">
        <f>_xlfn.XLOOKUP(_LOOKUP[[#This Row],[AdjusterMemberName]],_Adjuster[Adjuster Name],_Adjuster[Email],,0)</f>
        <v>#N/A</v>
      </c>
      <c r="Y4387" s="15" t="e">
        <f>_xlfn.XLOOKUP(_LOOKUP[[#This Row],[AdjusterMemberName]],_Adjuster[Adjuster Name],_Adjuster[Phone Number],,0)</f>
        <v>#N/A</v>
      </c>
      <c r="Z4387" s="15" t="s">
        <v>14816</v>
      </c>
      <c r="AA43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15671 Sueno Ln Apt 7, Victorville  CA 92394</v>
      </c>
      <c r="AB4387" s="15"/>
    </row>
    <row r="4388" spans="1:28" x14ac:dyDescent="0.3">
      <c r="A4388" s="14">
        <v>1</v>
      </c>
      <c r="B4388" s="14">
        <v>1</v>
      </c>
      <c r="C4388" s="15" t="s">
        <v>14120</v>
      </c>
      <c r="D4388" s="15" t="s">
        <v>14121</v>
      </c>
      <c r="E4388" s="15">
        <v>45424</v>
      </c>
      <c r="F4388" s="15" t="s">
        <v>14122</v>
      </c>
      <c r="G4388" s="15">
        <v>45380</v>
      </c>
      <c r="H4388" s="15">
        <v>45564</v>
      </c>
      <c r="I4388" s="15" t="s">
        <v>18836</v>
      </c>
      <c r="J4388" s="15" t="s">
        <v>18837</v>
      </c>
      <c r="K4388" s="15" t="s">
        <v>45332</v>
      </c>
      <c r="L4388" s="15" t="s">
        <v>150</v>
      </c>
      <c r="M4388" s="15" t="s">
        <v>7286</v>
      </c>
      <c r="N4388" s="14">
        <v>2018</v>
      </c>
      <c r="O4388" s="15" t="s">
        <v>14125</v>
      </c>
      <c r="P4388" s="15" t="s">
        <v>106</v>
      </c>
      <c r="Q4388" s="15" t="s">
        <v>47079</v>
      </c>
      <c r="R4388" s="15" t="s">
        <v>14126</v>
      </c>
      <c r="S4388" s="15" t="s">
        <v>14127</v>
      </c>
      <c r="T4388" s="15" t="s">
        <v>1100</v>
      </c>
      <c r="U4388" s="15" t="s">
        <v>53</v>
      </c>
      <c r="V4388" s="15" t="s">
        <v>45649</v>
      </c>
      <c r="W4388" s="15" t="s">
        <v>3184</v>
      </c>
      <c r="X4388" s="15" t="str">
        <f>_xlfn.XLOOKUP(_LOOKUP[[#This Row],[AdjusterMemberName]],_Adjuster[Adjuster Name],_Adjuster[Email],,0)</f>
        <v>mQualls@knightcompany.com</v>
      </c>
      <c r="Y4388" s="15" t="str">
        <f>_xlfn.XLOOKUP(_LOOKUP[[#This Row],[AdjusterMemberName]],_Adjuster[Adjuster Name],_Adjuster[Phone Number],,0)</f>
        <v>424-559-5436</v>
      </c>
      <c r="Z4388" s="15" t="s">
        <v>14128</v>
      </c>
      <c r="AA43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301 Chandler Ave, Barstow  CA 92311</v>
      </c>
      <c r="AB4388" s="15"/>
    </row>
    <row r="4389" spans="1:28" x14ac:dyDescent="0.3">
      <c r="A4389" s="14">
        <v>1</v>
      </c>
      <c r="B4389" s="14">
        <v>1</v>
      </c>
      <c r="C4389" s="15" t="s">
        <v>3690</v>
      </c>
      <c r="D4389" s="15" t="s">
        <v>14220</v>
      </c>
      <c r="E4389" s="15">
        <v>45423</v>
      </c>
      <c r="F4389" s="15" t="s">
        <v>14221</v>
      </c>
      <c r="G4389" s="15">
        <v>45322</v>
      </c>
      <c r="H4389" s="15">
        <v>45504</v>
      </c>
      <c r="I4389" s="15" t="s">
        <v>14222</v>
      </c>
      <c r="J4389" s="15" t="s">
        <v>14223</v>
      </c>
      <c r="K4389" s="15" t="s">
        <v>45646</v>
      </c>
      <c r="L4389" s="15" t="s">
        <v>314</v>
      </c>
      <c r="M4389" s="15" t="s">
        <v>315</v>
      </c>
      <c r="N4389" s="14">
        <v>2017</v>
      </c>
      <c r="O4389" s="15" t="s">
        <v>3694</v>
      </c>
      <c r="P4389" s="15" t="s">
        <v>106</v>
      </c>
      <c r="Q4389" s="15" t="s">
        <v>47019</v>
      </c>
      <c r="R4389" s="15" t="s">
        <v>3695</v>
      </c>
      <c r="S4389" s="15" t="s">
        <v>3696</v>
      </c>
      <c r="T4389" s="15" t="s">
        <v>174</v>
      </c>
      <c r="U4389" s="15" t="s">
        <v>53</v>
      </c>
      <c r="V4389" s="15" t="s">
        <v>45979</v>
      </c>
      <c r="W4389" s="15" t="s">
        <v>3307</v>
      </c>
      <c r="X4389" s="15" t="e">
        <f>_xlfn.XLOOKUP(_LOOKUP[[#This Row],[AdjusterMemberName]],_Adjuster[Adjuster Name],_Adjuster[Email],,0)</f>
        <v>#N/A</v>
      </c>
      <c r="Y4389" s="15" t="e">
        <f>_xlfn.XLOOKUP(_LOOKUP[[#This Row],[AdjusterMemberName]],_Adjuster[Adjuster Name],_Adjuster[Phone Number],,0)</f>
        <v>#N/A</v>
      </c>
      <c r="Z4389" s="15" t="s">
        <v>3697</v>
      </c>
      <c r="AA43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1424 W 58Th Pl, Los Angeles  CA 90047</v>
      </c>
      <c r="AB4389" s="15"/>
    </row>
    <row r="4390" spans="1:28" x14ac:dyDescent="0.3">
      <c r="A4390" s="14">
        <v>1</v>
      </c>
      <c r="B4390" s="14">
        <v>1</v>
      </c>
      <c r="C4390" s="15" t="s">
        <v>14224</v>
      </c>
      <c r="D4390" s="15" t="s">
        <v>14224</v>
      </c>
      <c r="E4390" s="15">
        <v>45423</v>
      </c>
      <c r="F4390" s="15" t="s">
        <v>14225</v>
      </c>
      <c r="G4390" s="15">
        <v>45420</v>
      </c>
      <c r="H4390" s="15">
        <v>45604</v>
      </c>
      <c r="I4390" s="15" t="s">
        <v>14226</v>
      </c>
      <c r="J4390" s="15" t="s">
        <v>14227</v>
      </c>
      <c r="K4390" s="15" t="s">
        <v>45407</v>
      </c>
      <c r="L4390" s="15" t="s">
        <v>103</v>
      </c>
      <c r="M4390" s="15" t="s">
        <v>2946</v>
      </c>
      <c r="N4390" s="14">
        <v>2022</v>
      </c>
      <c r="O4390" s="15" t="s">
        <v>14228</v>
      </c>
      <c r="P4390" s="15" t="s">
        <v>106</v>
      </c>
      <c r="Q4390" s="15" t="s">
        <v>47019</v>
      </c>
      <c r="R4390" s="15" t="s">
        <v>14229</v>
      </c>
      <c r="S4390" s="15" t="s">
        <v>14230</v>
      </c>
      <c r="T4390" s="15" t="s">
        <v>2950</v>
      </c>
      <c r="U4390" s="15" t="s">
        <v>53</v>
      </c>
      <c r="V4390" s="15" t="s">
        <v>45514</v>
      </c>
      <c r="W4390" s="15" t="s">
        <v>850</v>
      </c>
      <c r="X4390" s="15" t="e">
        <f>_xlfn.XLOOKUP(_LOOKUP[[#This Row],[AdjusterMemberName]],_Adjuster[Adjuster Name],_Adjuster[Email],,0)</f>
        <v>#N/A</v>
      </c>
      <c r="Y4390" s="15" t="e">
        <f>_xlfn.XLOOKUP(_LOOKUP[[#This Row],[AdjusterMemberName]],_Adjuster[Adjuster Name],_Adjuster[Phone Number],,0)</f>
        <v>#N/A</v>
      </c>
      <c r="Z4390" s="15" t="s">
        <v>14231</v>
      </c>
      <c r="AA43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13096 Glamis St, Pacoima  CA 91331</v>
      </c>
      <c r="AB4390" s="15"/>
    </row>
    <row r="4391" spans="1:28" x14ac:dyDescent="0.3">
      <c r="A4391" s="14">
        <v>1</v>
      </c>
      <c r="B4391" s="14">
        <v>1</v>
      </c>
      <c r="C4391" s="15" t="s">
        <v>14232</v>
      </c>
      <c r="D4391" s="15" t="s">
        <v>14232</v>
      </c>
      <c r="E4391" s="15">
        <v>45423</v>
      </c>
      <c r="F4391" s="15" t="s">
        <v>14233</v>
      </c>
      <c r="G4391" s="15">
        <v>45351</v>
      </c>
      <c r="H4391" s="15">
        <v>45533</v>
      </c>
      <c r="I4391" s="15" t="s">
        <v>14234</v>
      </c>
      <c r="J4391" s="15" t="s">
        <v>14235</v>
      </c>
      <c r="K4391" s="15" t="s">
        <v>45663</v>
      </c>
      <c r="L4391" s="15" t="s">
        <v>139</v>
      </c>
      <c r="M4391" s="15" t="s">
        <v>470</v>
      </c>
      <c r="N4391" s="14">
        <v>2019</v>
      </c>
      <c r="O4391" s="15" t="s">
        <v>14236</v>
      </c>
      <c r="P4391" s="15" t="s">
        <v>106</v>
      </c>
      <c r="Q4391" s="15" t="s">
        <v>47092</v>
      </c>
      <c r="R4391" s="15" t="s">
        <v>14237</v>
      </c>
      <c r="S4391" s="15" t="s">
        <v>14238</v>
      </c>
      <c r="T4391" s="15" t="s">
        <v>308</v>
      </c>
      <c r="U4391" s="15" t="s">
        <v>53</v>
      </c>
      <c r="V4391" s="15" t="s">
        <v>45690</v>
      </c>
      <c r="W4391" s="15" t="s">
        <v>1624</v>
      </c>
      <c r="X4391" s="15" t="e">
        <f>_xlfn.XLOOKUP(_LOOKUP[[#This Row],[AdjusterMemberName]],_Adjuster[Adjuster Name],_Adjuster[Email],,0)</f>
        <v>#N/A</v>
      </c>
      <c r="Y4391" s="15" t="e">
        <f>_xlfn.XLOOKUP(_LOOKUP[[#This Row],[AdjusterMemberName]],_Adjuster[Adjuster Name],_Adjuster[Phone Number],,0)</f>
        <v>#N/A</v>
      </c>
      <c r="Z4391" s="15" t="s">
        <v>14239</v>
      </c>
      <c r="AA43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10556 Gramercy Pl, Riverside  CA 92505</v>
      </c>
      <c r="AB4391" s="15"/>
    </row>
    <row r="4392" spans="1:28" x14ac:dyDescent="0.3">
      <c r="A4392" s="14">
        <v>1</v>
      </c>
      <c r="B4392" s="14">
        <v>1</v>
      </c>
      <c r="C4392" s="15" t="s">
        <v>2601</v>
      </c>
      <c r="D4392" s="15" t="s">
        <v>2601</v>
      </c>
      <c r="E4392" s="15">
        <v>45423</v>
      </c>
      <c r="F4392" s="15" t="s">
        <v>14537</v>
      </c>
      <c r="G4392" s="15">
        <v>45298</v>
      </c>
      <c r="H4392" s="15">
        <v>45480</v>
      </c>
      <c r="I4392" s="15" t="s">
        <v>14538</v>
      </c>
      <c r="J4392" s="15" t="s">
        <v>14539</v>
      </c>
      <c r="K4392" s="15" t="s">
        <v>46669</v>
      </c>
      <c r="L4392" s="15" t="s">
        <v>430</v>
      </c>
      <c r="M4392" s="15" t="s">
        <v>2605</v>
      </c>
      <c r="N4392" s="14">
        <v>2014</v>
      </c>
      <c r="O4392" s="15" t="s">
        <v>2606</v>
      </c>
      <c r="P4392" s="15" t="s">
        <v>106</v>
      </c>
      <c r="Q4392" s="15" t="s">
        <v>47092</v>
      </c>
      <c r="R4392" s="15" t="s">
        <v>2607</v>
      </c>
      <c r="S4392" s="15" t="s">
        <v>2608</v>
      </c>
      <c r="T4392" s="15" t="s">
        <v>122</v>
      </c>
      <c r="U4392" s="15" t="s">
        <v>53</v>
      </c>
      <c r="V4392" s="15" t="s">
        <v>45548</v>
      </c>
      <c r="W4392" s="15" t="s">
        <v>367</v>
      </c>
      <c r="X4392" s="15" t="str">
        <f>_xlfn.XLOOKUP(_LOOKUP[[#This Row],[AdjusterMemberName]],_Adjuster[Adjuster Name],_Adjuster[Email],,0)</f>
        <v>dHernandez4@knightcompany.com</v>
      </c>
      <c r="Y4392" s="15" t="str">
        <f>_xlfn.XLOOKUP(_LOOKUP[[#This Row],[AdjusterMemberName]],_Adjuster[Adjuster Name],_Adjuster[Phone Number],,0)</f>
        <v>323-315-7819</v>
      </c>
      <c r="Z4392" s="15" t="s">
        <v>14540</v>
      </c>
      <c r="AA43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26491 Columbia St, Hemet  CA 92544</v>
      </c>
      <c r="AB4392" s="15"/>
    </row>
    <row r="4393" spans="1:28" x14ac:dyDescent="0.3">
      <c r="A4393" s="14">
        <v>1</v>
      </c>
      <c r="B4393" s="14">
        <v>1</v>
      </c>
      <c r="C4393" s="15" t="s">
        <v>2601</v>
      </c>
      <c r="D4393" s="15" t="s">
        <v>2601</v>
      </c>
      <c r="E4393" s="15">
        <v>45423</v>
      </c>
      <c r="F4393" s="15" t="s">
        <v>14537</v>
      </c>
      <c r="G4393" s="15">
        <v>45298</v>
      </c>
      <c r="H4393" s="15">
        <v>45480</v>
      </c>
      <c r="I4393" s="15" t="s">
        <v>14650</v>
      </c>
      <c r="J4393" s="15" t="s">
        <v>14651</v>
      </c>
      <c r="K4393" s="15" t="s">
        <v>45442</v>
      </c>
      <c r="L4393" s="15" t="s">
        <v>430</v>
      </c>
      <c r="M4393" s="15" t="s">
        <v>2605</v>
      </c>
      <c r="N4393" s="14">
        <v>2014</v>
      </c>
      <c r="O4393" s="15" t="s">
        <v>2606</v>
      </c>
      <c r="P4393" s="15" t="s">
        <v>106</v>
      </c>
      <c r="Q4393" s="15" t="s">
        <v>47092</v>
      </c>
      <c r="R4393" s="15" t="s">
        <v>2607</v>
      </c>
      <c r="S4393" s="15" t="s">
        <v>2608</v>
      </c>
      <c r="T4393" s="15" t="s">
        <v>122</v>
      </c>
      <c r="U4393" s="15" t="s">
        <v>53</v>
      </c>
      <c r="V4393" s="15" t="s">
        <v>45548</v>
      </c>
      <c r="W4393" s="15" t="s">
        <v>367</v>
      </c>
      <c r="X4393" s="15" t="str">
        <f>_xlfn.XLOOKUP(_LOOKUP[[#This Row],[AdjusterMemberName]],_Adjuster[Adjuster Name],_Adjuster[Email],,0)</f>
        <v>dHernandez4@knightcompany.com</v>
      </c>
      <c r="Y4393" s="15" t="str">
        <f>_xlfn.XLOOKUP(_LOOKUP[[#This Row],[AdjusterMemberName]],_Adjuster[Adjuster Name],_Adjuster[Phone Number],,0)</f>
        <v>323-315-7819</v>
      </c>
      <c r="Z4393" s="15" t="s">
        <v>14540</v>
      </c>
      <c r="AA43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26491 Columbia St, Hemet  CA 92544</v>
      </c>
      <c r="AB4393" s="15"/>
    </row>
    <row r="4394" spans="1:28" x14ac:dyDescent="0.3">
      <c r="A4394" s="14">
        <v>1</v>
      </c>
      <c r="B4394" s="14">
        <v>1</v>
      </c>
      <c r="C4394" s="15" t="s">
        <v>14696</v>
      </c>
      <c r="D4394" s="15" t="s">
        <v>14696</v>
      </c>
      <c r="E4394" s="15">
        <v>45423</v>
      </c>
      <c r="F4394" s="15" t="s">
        <v>14697</v>
      </c>
      <c r="G4394" s="15">
        <v>45412</v>
      </c>
      <c r="H4394" s="15">
        <v>45595</v>
      </c>
      <c r="I4394" s="15" t="s">
        <v>14698</v>
      </c>
      <c r="J4394" s="15" t="s">
        <v>14699</v>
      </c>
      <c r="K4394" s="15" t="s">
        <v>45407</v>
      </c>
      <c r="L4394" s="15" t="s">
        <v>128</v>
      </c>
      <c r="M4394" s="15" t="s">
        <v>129</v>
      </c>
      <c r="N4394" s="14">
        <v>2020</v>
      </c>
      <c r="O4394" s="15" t="s">
        <v>14700</v>
      </c>
      <c r="P4394" s="15" t="s">
        <v>106</v>
      </c>
      <c r="Q4394" s="15" t="s">
        <v>47019</v>
      </c>
      <c r="R4394" s="15" t="s">
        <v>14701</v>
      </c>
      <c r="S4394" s="15" t="s">
        <v>14702</v>
      </c>
      <c r="T4394" s="15" t="s">
        <v>174</v>
      </c>
      <c r="U4394" s="15" t="s">
        <v>53</v>
      </c>
      <c r="V4394" s="15" t="s">
        <v>45441</v>
      </c>
      <c r="W4394" s="15" t="s">
        <v>1889</v>
      </c>
      <c r="X4394" s="15" t="e">
        <f>_xlfn.XLOOKUP(_LOOKUP[[#This Row],[AdjusterMemberName]],_Adjuster[Adjuster Name],_Adjuster[Email],,0)</f>
        <v>#N/A</v>
      </c>
      <c r="Y4394" s="15" t="e">
        <f>_xlfn.XLOOKUP(_LOOKUP[[#This Row],[AdjusterMemberName]],_Adjuster[Adjuster Name],_Adjuster[Phone Number],,0)</f>
        <v>#N/A</v>
      </c>
      <c r="Z4394" s="15" t="s">
        <v>14703</v>
      </c>
      <c r="AA43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8818 Menlo Ave, Los Angeles  CA 90044</v>
      </c>
      <c r="AB4394" s="15"/>
    </row>
    <row r="4395" spans="1:28" x14ac:dyDescent="0.3">
      <c r="A4395" s="14">
        <v>1</v>
      </c>
      <c r="B4395" s="14">
        <v>1</v>
      </c>
      <c r="C4395" s="15" t="s">
        <v>21092</v>
      </c>
      <c r="D4395" s="15" t="s">
        <v>21092</v>
      </c>
      <c r="E4395" s="15">
        <v>45423</v>
      </c>
      <c r="F4395" s="15" t="s">
        <v>21093</v>
      </c>
      <c r="G4395" s="15">
        <v>45337</v>
      </c>
      <c r="H4395" s="15">
        <v>45519</v>
      </c>
      <c r="I4395" s="15" t="s">
        <v>28069</v>
      </c>
      <c r="J4395" s="15" t="s">
        <v>28070</v>
      </c>
      <c r="K4395" s="15" t="s">
        <v>46403</v>
      </c>
      <c r="L4395" s="15" t="s">
        <v>314</v>
      </c>
      <c r="M4395" s="15" t="s">
        <v>315</v>
      </c>
      <c r="N4395" s="14">
        <v>2015</v>
      </c>
      <c r="O4395" s="15" t="s">
        <v>21096</v>
      </c>
      <c r="P4395" s="15" t="s">
        <v>106</v>
      </c>
      <c r="Q4395" s="15" t="s">
        <v>47065</v>
      </c>
      <c r="R4395" s="15" t="s">
        <v>21097</v>
      </c>
      <c r="S4395" s="15" t="s">
        <v>21098</v>
      </c>
      <c r="T4395" s="15" t="s">
        <v>4596</v>
      </c>
      <c r="U4395" s="15" t="s">
        <v>53</v>
      </c>
      <c r="V4395" s="15" t="s">
        <v>45485</v>
      </c>
      <c r="W4395" s="15" t="s">
        <v>1186</v>
      </c>
      <c r="X4395" s="15" t="str">
        <f>_xlfn.XLOOKUP(_LOOKUP[[#This Row],[AdjusterMemberName]],_Adjuster[Adjuster Name],_Adjuster[Email],,0)</f>
        <v>sAkinleye@knightcompany.com</v>
      </c>
      <c r="Y4395" s="15" t="str">
        <f>_xlfn.XLOOKUP(_LOOKUP[[#This Row],[AdjusterMemberName]],_Adjuster[Adjuster Name],_Adjuster[Phone Number],,0)</f>
        <v>424-559-5280</v>
      </c>
      <c r="Z4395" s="15" t="s">
        <v>21099</v>
      </c>
      <c r="AA43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235 E Opp St, Wilmington  CA 90744</v>
      </c>
      <c r="AB4395" s="15"/>
    </row>
    <row r="4396" spans="1:28" x14ac:dyDescent="0.3">
      <c r="A4396" s="14">
        <v>1</v>
      </c>
      <c r="B4396" s="14">
        <v>1</v>
      </c>
      <c r="C4396" s="15" t="s">
        <v>14138</v>
      </c>
      <c r="D4396" s="15" t="s">
        <v>14139</v>
      </c>
      <c r="E4396" s="15">
        <v>45422</v>
      </c>
      <c r="F4396" s="15" t="s">
        <v>14140</v>
      </c>
      <c r="G4396" s="15">
        <v>45412</v>
      </c>
      <c r="H4396" s="15">
        <v>45595</v>
      </c>
      <c r="I4396" s="15" t="s">
        <v>14141</v>
      </c>
      <c r="J4396" s="15" t="s">
        <v>14142</v>
      </c>
      <c r="K4396" s="15" t="s">
        <v>46679</v>
      </c>
      <c r="L4396" s="15" t="s">
        <v>229</v>
      </c>
      <c r="M4396" s="15" t="s">
        <v>723</v>
      </c>
      <c r="N4396" s="14">
        <v>2020</v>
      </c>
      <c r="O4396" s="15" t="s">
        <v>14143</v>
      </c>
      <c r="P4396" s="15" t="s">
        <v>106</v>
      </c>
      <c r="Q4396" s="15" t="s">
        <v>47111</v>
      </c>
      <c r="R4396" s="15" t="s">
        <v>2510</v>
      </c>
      <c r="S4396" s="15" t="s">
        <v>14144</v>
      </c>
      <c r="T4396" s="15" t="s">
        <v>96</v>
      </c>
      <c r="U4396" s="15" t="s">
        <v>53</v>
      </c>
      <c r="V4396" s="15" t="s">
        <v>45731</v>
      </c>
      <c r="W4396" s="15" t="s">
        <v>1544</v>
      </c>
      <c r="X4396" s="15" t="str">
        <f>_xlfn.XLOOKUP(_LOOKUP[[#This Row],[AdjusterMemberName]],_Adjuster[Adjuster Name],_Adjuster[Email],,0)</f>
        <v>CRodriguez5@knightcompany.com</v>
      </c>
      <c r="Y4396" s="15" t="str">
        <f>_xlfn.XLOOKUP(_LOOKUP[[#This Row],[AdjusterMemberName]],_Adjuster[Adjuster Name],_Adjuster[Phone Number],,0)</f>
        <v>323-456-1708</v>
      </c>
      <c r="Z4396" s="15" t="s">
        <v>14145</v>
      </c>
      <c r="AA43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13667 Golden Eagle Ct, Moreno Valley  CA 92553</v>
      </c>
      <c r="AB4396" s="15"/>
    </row>
    <row r="4397" spans="1:28" x14ac:dyDescent="0.3">
      <c r="A4397" s="14">
        <v>1</v>
      </c>
      <c r="B4397" s="14">
        <v>1</v>
      </c>
      <c r="C4397" s="15" t="s">
        <v>4518</v>
      </c>
      <c r="D4397" s="15" t="s">
        <v>4518</v>
      </c>
      <c r="E4397" s="15">
        <v>45422</v>
      </c>
      <c r="F4397" s="15" t="s">
        <v>10322</v>
      </c>
      <c r="G4397" s="15">
        <v>45325</v>
      </c>
      <c r="H4397" s="15">
        <v>45507</v>
      </c>
      <c r="I4397" s="15" t="s">
        <v>14168</v>
      </c>
      <c r="J4397" s="15" t="s">
        <v>14169</v>
      </c>
      <c r="K4397" s="15" t="s">
        <v>45448</v>
      </c>
      <c r="L4397" s="15" t="s">
        <v>281</v>
      </c>
      <c r="M4397" s="15" t="s">
        <v>4161</v>
      </c>
      <c r="N4397" s="14">
        <v>2024</v>
      </c>
      <c r="O4397" s="15" t="s">
        <v>4522</v>
      </c>
      <c r="P4397" s="15" t="s">
        <v>106</v>
      </c>
      <c r="Q4397" s="15" t="s">
        <v>47079</v>
      </c>
      <c r="R4397" s="15" t="s">
        <v>4523</v>
      </c>
      <c r="S4397" s="15" t="s">
        <v>4524</v>
      </c>
      <c r="T4397" s="15" t="s">
        <v>174</v>
      </c>
      <c r="U4397" s="15" t="s">
        <v>53</v>
      </c>
      <c r="V4397" s="15" t="s">
        <v>45400</v>
      </c>
      <c r="W4397" s="15" t="s">
        <v>264</v>
      </c>
      <c r="X4397" s="15" t="str">
        <f>_xlfn.XLOOKUP(_LOOKUP[[#This Row],[AdjusterMemberName]],_Adjuster[Adjuster Name],_Adjuster[Email],,0)</f>
        <v>sBonnevie@knightcompany.com</v>
      </c>
      <c r="Y4397" s="15" t="str">
        <f>_xlfn.XLOOKUP(_LOOKUP[[#This Row],[AdjusterMemberName]],_Adjuster[Adjuster Name],_Adjuster[Phone Number],,0)</f>
        <v>323-692-4064</v>
      </c>
      <c r="Z4397" s="15" t="s">
        <v>4525</v>
      </c>
      <c r="AA43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236 S Avenue 58, Los Angeles  CA 90042</v>
      </c>
      <c r="AB4397" s="15"/>
    </row>
    <row r="4398" spans="1:28" x14ac:dyDescent="0.3">
      <c r="A4398" s="14">
        <v>1</v>
      </c>
      <c r="B4398" s="14">
        <v>1</v>
      </c>
      <c r="C4398" s="15" t="s">
        <v>14170</v>
      </c>
      <c r="D4398" s="15" t="s">
        <v>14170</v>
      </c>
      <c r="E4398" s="15">
        <v>45422</v>
      </c>
      <c r="F4398" s="15" t="s">
        <v>14171</v>
      </c>
      <c r="G4398" s="15">
        <v>45386</v>
      </c>
      <c r="H4398" s="15">
        <v>45569</v>
      </c>
      <c r="I4398" s="15" t="s">
        <v>14172</v>
      </c>
      <c r="J4398" s="15" t="s">
        <v>14173</v>
      </c>
      <c r="K4398" s="15" t="s">
        <v>45388</v>
      </c>
      <c r="L4398" s="15" t="s">
        <v>128</v>
      </c>
      <c r="M4398" s="15" t="s">
        <v>170</v>
      </c>
      <c r="N4398" s="14">
        <v>2021</v>
      </c>
      <c r="O4398" s="15" t="s">
        <v>14174</v>
      </c>
      <c r="P4398" s="15" t="s">
        <v>106</v>
      </c>
      <c r="Q4398" s="15" t="s">
        <v>47076</v>
      </c>
      <c r="R4398" s="15" t="s">
        <v>14175</v>
      </c>
      <c r="S4398" s="15" t="s">
        <v>14176</v>
      </c>
      <c r="T4398" s="15" t="s">
        <v>4274</v>
      </c>
      <c r="U4398" s="15" t="s">
        <v>53</v>
      </c>
      <c r="V4398" s="15" t="s">
        <v>45751</v>
      </c>
      <c r="W4398" s="15" t="s">
        <v>1624</v>
      </c>
      <c r="X4398" s="15" t="e">
        <f>_xlfn.XLOOKUP(_LOOKUP[[#This Row],[AdjusterMemberName]],_Adjuster[Adjuster Name],_Adjuster[Email],,0)</f>
        <v>#N/A</v>
      </c>
      <c r="Y4398" s="15" t="e">
        <f>_xlfn.XLOOKUP(_LOOKUP[[#This Row],[AdjusterMemberName]],_Adjuster[Adjuster Name],_Adjuster[Phone Number],,0)</f>
        <v>#N/A</v>
      </c>
      <c r="Z4398" s="15" t="s">
        <v>14177</v>
      </c>
      <c r="AA43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2127 S Myrtle Ave, Monrovia  CA 91016</v>
      </c>
      <c r="AB4398" s="15"/>
    </row>
    <row r="4399" spans="1:28" x14ac:dyDescent="0.3">
      <c r="A4399" s="14">
        <v>1</v>
      </c>
      <c r="B4399" s="14">
        <v>1</v>
      </c>
      <c r="C4399" s="15" t="s">
        <v>14264</v>
      </c>
      <c r="D4399" s="15" t="s">
        <v>14265</v>
      </c>
      <c r="E4399" s="15">
        <v>45422</v>
      </c>
      <c r="F4399" s="15" t="s">
        <v>14266</v>
      </c>
      <c r="G4399" s="15">
        <v>45414</v>
      </c>
      <c r="H4399" s="15">
        <v>45598</v>
      </c>
      <c r="I4399" s="15" t="s">
        <v>14267</v>
      </c>
      <c r="J4399" s="15" t="s">
        <v>14268</v>
      </c>
      <c r="K4399" s="15" t="s">
        <v>46026</v>
      </c>
      <c r="L4399" s="15" t="s">
        <v>139</v>
      </c>
      <c r="M4399" s="15" t="s">
        <v>470</v>
      </c>
      <c r="N4399" s="14">
        <v>2022</v>
      </c>
      <c r="O4399" s="15" t="s">
        <v>14269</v>
      </c>
      <c r="P4399" s="15" t="s">
        <v>106</v>
      </c>
      <c r="Q4399" s="15" t="s">
        <v>47092</v>
      </c>
      <c r="R4399" s="15" t="s">
        <v>14270</v>
      </c>
      <c r="S4399" s="15" t="s">
        <v>14271</v>
      </c>
      <c r="T4399" s="15" t="s">
        <v>1001</v>
      </c>
      <c r="U4399" s="15" t="s">
        <v>53</v>
      </c>
      <c r="V4399" s="15" t="s">
        <v>45660</v>
      </c>
      <c r="W4399" s="15" t="s">
        <v>367</v>
      </c>
      <c r="X4399" s="15" t="str">
        <f>_xlfn.XLOOKUP(_LOOKUP[[#This Row],[AdjusterMemberName]],_Adjuster[Adjuster Name],_Adjuster[Email],,0)</f>
        <v>dHernandez4@knightcompany.com</v>
      </c>
      <c r="Y4399" s="15" t="str">
        <f>_xlfn.XLOOKUP(_LOOKUP[[#This Row],[AdjusterMemberName]],_Adjuster[Adjuster Name],_Adjuster[Phone Number],,0)</f>
        <v>323-315-7819</v>
      </c>
      <c r="Z4399" s="15" t="s">
        <v>14272</v>
      </c>
      <c r="AA43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3530 Samuel Ave Apt 8, Oxnard  CA 93033</v>
      </c>
      <c r="AB4399" s="15">
        <v>45579</v>
      </c>
    </row>
    <row r="4400" spans="1:28" x14ac:dyDescent="0.3">
      <c r="A4400" s="14">
        <v>1</v>
      </c>
      <c r="B4400" s="14">
        <v>1</v>
      </c>
      <c r="C4400" s="15" t="s">
        <v>14313</v>
      </c>
      <c r="D4400" s="15" t="s">
        <v>14313</v>
      </c>
      <c r="E4400" s="15">
        <v>45422</v>
      </c>
      <c r="F4400" s="15" t="s">
        <v>14314</v>
      </c>
      <c r="G4400" s="15">
        <v>45322</v>
      </c>
      <c r="H4400" s="15">
        <v>45504</v>
      </c>
      <c r="I4400" s="15" t="s">
        <v>14315</v>
      </c>
      <c r="J4400" s="15" t="s">
        <v>14316</v>
      </c>
      <c r="K4400" s="15" t="s">
        <v>46674</v>
      </c>
      <c r="L4400" s="15" t="s">
        <v>128</v>
      </c>
      <c r="M4400" s="15" t="s">
        <v>129</v>
      </c>
      <c r="N4400" s="14">
        <v>2015</v>
      </c>
      <c r="O4400" s="15" t="s">
        <v>14317</v>
      </c>
      <c r="P4400" s="15" t="s">
        <v>106</v>
      </c>
      <c r="Q4400" s="15" t="s">
        <v>47065</v>
      </c>
      <c r="R4400" s="15" t="s">
        <v>14318</v>
      </c>
      <c r="S4400" s="15" t="s">
        <v>14319</v>
      </c>
      <c r="T4400" s="15" t="s">
        <v>672</v>
      </c>
      <c r="U4400" s="15" t="s">
        <v>53</v>
      </c>
      <c r="V4400" s="15" t="s">
        <v>45553</v>
      </c>
      <c r="W4400" s="15" t="s">
        <v>3184</v>
      </c>
      <c r="X4400" s="15" t="str">
        <f>_xlfn.XLOOKUP(_LOOKUP[[#This Row],[AdjusterMemberName]],_Adjuster[Adjuster Name],_Adjuster[Email],,0)</f>
        <v>mQualls@knightcompany.com</v>
      </c>
      <c r="Y4400" s="15" t="str">
        <f>_xlfn.XLOOKUP(_LOOKUP[[#This Row],[AdjusterMemberName]],_Adjuster[Adjuster Name],_Adjuster[Phone Number],,0)</f>
        <v>424-559-5436</v>
      </c>
      <c r="Z4400" s="15" t="s">
        <v>14320</v>
      </c>
      <c r="AA44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19024 Leadwell St, Reseda  CA 91335</v>
      </c>
      <c r="AB4400" s="15"/>
    </row>
    <row r="4401" spans="1:28" x14ac:dyDescent="0.3">
      <c r="A4401" s="14">
        <v>1</v>
      </c>
      <c r="B4401" s="14">
        <v>0</v>
      </c>
      <c r="C4401" s="15" t="s">
        <v>14337</v>
      </c>
      <c r="D4401" s="15" t="s">
        <v>14338</v>
      </c>
      <c r="E4401" s="15">
        <v>45422</v>
      </c>
      <c r="F4401" s="15" t="s">
        <v>14339</v>
      </c>
      <c r="G4401" s="15">
        <v>45397</v>
      </c>
      <c r="H4401" s="15">
        <v>45580</v>
      </c>
      <c r="I4401" s="15" t="s">
        <v>14340</v>
      </c>
      <c r="J4401" s="15" t="s">
        <v>14341</v>
      </c>
      <c r="K4401" s="15" t="s">
        <v>45373</v>
      </c>
      <c r="L4401" s="15" t="s">
        <v>103</v>
      </c>
      <c r="M4401" s="15" t="s">
        <v>104</v>
      </c>
      <c r="N4401" s="14">
        <v>2024</v>
      </c>
      <c r="O4401" s="15" t="s">
        <v>14342</v>
      </c>
      <c r="P4401" s="15" t="s">
        <v>106</v>
      </c>
      <c r="Q4401" s="15" t="s">
        <v>47081</v>
      </c>
      <c r="R4401" s="15" t="s">
        <v>14343</v>
      </c>
      <c r="S4401" s="15" t="s">
        <v>14344</v>
      </c>
      <c r="T4401" s="15" t="s">
        <v>109</v>
      </c>
      <c r="U4401" s="15" t="s">
        <v>53</v>
      </c>
      <c r="V4401" s="15" t="s">
        <v>45418</v>
      </c>
      <c r="W4401" s="15" t="s">
        <v>1049</v>
      </c>
      <c r="X4401" s="15" t="str">
        <f>_xlfn.XLOOKUP(_LOOKUP[[#This Row],[AdjusterMemberName]],_Adjuster[Adjuster Name],_Adjuster[Email],,0)</f>
        <v>cPenate@knightcompany.com</v>
      </c>
      <c r="Y4401" s="15" t="str">
        <f>_xlfn.XLOOKUP(_LOOKUP[[#This Row],[AdjusterMemberName]],_Adjuster[Adjuster Name],_Adjuster[Phone Number],,0)</f>
        <v>424-559-5385</v>
      </c>
      <c r="Z4401" s="15" t="s">
        <v>14345</v>
      </c>
      <c r="AA44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34884 Star Jasmine Pl, Murrieta  CA 92563</v>
      </c>
      <c r="AB4401" s="15"/>
    </row>
    <row r="4402" spans="1:28" x14ac:dyDescent="0.3">
      <c r="A4402" s="14">
        <v>1</v>
      </c>
      <c r="B4402" s="14">
        <v>1</v>
      </c>
      <c r="C4402" s="15" t="s">
        <v>14588</v>
      </c>
      <c r="D4402" s="15" t="s">
        <v>14589</v>
      </c>
      <c r="E4402" s="15">
        <v>45422</v>
      </c>
      <c r="F4402" s="15" t="s">
        <v>14590</v>
      </c>
      <c r="G4402" s="15">
        <v>45314</v>
      </c>
      <c r="H4402" s="15">
        <v>45496</v>
      </c>
      <c r="I4402" s="15" t="s">
        <v>14591</v>
      </c>
      <c r="J4402" s="15" t="s">
        <v>14592</v>
      </c>
      <c r="K4402" s="15" t="s">
        <v>45336</v>
      </c>
      <c r="L4402" s="15" t="s">
        <v>139</v>
      </c>
      <c r="M4402" s="15" t="s">
        <v>1152</v>
      </c>
      <c r="N4402" s="14">
        <v>2005</v>
      </c>
      <c r="O4402" s="15" t="s">
        <v>14593</v>
      </c>
      <c r="P4402" s="15" t="s">
        <v>106</v>
      </c>
      <c r="Q4402" s="15" t="s">
        <v>47111</v>
      </c>
      <c r="R4402" s="15" t="s">
        <v>14594</v>
      </c>
      <c r="S4402" s="15" t="s">
        <v>14595</v>
      </c>
      <c r="T4402" s="15" t="s">
        <v>1001</v>
      </c>
      <c r="U4402" s="15" t="s">
        <v>53</v>
      </c>
      <c r="V4402" s="15" t="s">
        <v>45660</v>
      </c>
      <c r="W4402" s="15" t="s">
        <v>367</v>
      </c>
      <c r="X4402" s="15" t="str">
        <f>_xlfn.XLOOKUP(_LOOKUP[[#This Row],[AdjusterMemberName]],_Adjuster[Adjuster Name],_Adjuster[Email],,0)</f>
        <v>dHernandez4@knightcompany.com</v>
      </c>
      <c r="Y4402" s="15" t="str">
        <f>_xlfn.XLOOKUP(_LOOKUP[[#This Row],[AdjusterMemberName]],_Adjuster[Adjuster Name],_Adjuster[Phone Number],,0)</f>
        <v>323-315-7819</v>
      </c>
      <c r="Z4402" s="15" t="s">
        <v>14596</v>
      </c>
      <c r="AA44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5303 Cypress Rd Apt 1, Oxnard  CA 93033</v>
      </c>
      <c r="AB4402" s="15">
        <v>45447</v>
      </c>
    </row>
    <row r="4403" spans="1:28" x14ac:dyDescent="0.3">
      <c r="A4403" s="14">
        <v>1</v>
      </c>
      <c r="B4403" s="14">
        <v>1</v>
      </c>
      <c r="C4403" s="15" t="s">
        <v>15065</v>
      </c>
      <c r="D4403" s="15" t="s">
        <v>15065</v>
      </c>
      <c r="E4403" s="15">
        <v>45422</v>
      </c>
      <c r="F4403" s="15" t="s">
        <v>15066</v>
      </c>
      <c r="G4403" s="15">
        <v>45294</v>
      </c>
      <c r="H4403" s="15">
        <v>45476</v>
      </c>
      <c r="I4403" s="15" t="s">
        <v>15067</v>
      </c>
      <c r="J4403" s="15" t="s">
        <v>15068</v>
      </c>
      <c r="K4403" s="15" t="s">
        <v>45332</v>
      </c>
      <c r="L4403" s="15" t="s">
        <v>441</v>
      </c>
      <c r="M4403" s="15" t="s">
        <v>579</v>
      </c>
      <c r="N4403" s="14">
        <v>2013</v>
      </c>
      <c r="O4403" s="15" t="s">
        <v>15069</v>
      </c>
      <c r="P4403" s="15" t="s">
        <v>106</v>
      </c>
      <c r="Q4403" s="15" t="s">
        <v>47065</v>
      </c>
      <c r="R4403" s="15" t="s">
        <v>15070</v>
      </c>
      <c r="S4403" s="15" t="s">
        <v>15071</v>
      </c>
      <c r="T4403" s="15" t="s">
        <v>15072</v>
      </c>
      <c r="U4403" s="15" t="s">
        <v>53</v>
      </c>
      <c r="V4403" s="15" t="s">
        <v>46659</v>
      </c>
      <c r="W4403" s="15" t="s">
        <v>1889</v>
      </c>
      <c r="X4403" s="15" t="e">
        <f>_xlfn.XLOOKUP(_LOOKUP[[#This Row],[AdjusterMemberName]],_Adjuster[Adjuster Name],_Adjuster[Email],,0)</f>
        <v>#N/A</v>
      </c>
      <c r="Y4403" s="15" t="e">
        <f>_xlfn.XLOOKUP(_LOOKUP[[#This Row],[AdjusterMemberName]],_Adjuster[Adjuster Name],_Adjuster[Phone Number],,0)</f>
        <v>#N/A</v>
      </c>
      <c r="Z4403" s="15" t="s">
        <v>15073</v>
      </c>
      <c r="AA44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707 Washington Ave, Kensington  CA 94706</v>
      </c>
      <c r="AB4403" s="15"/>
    </row>
    <row r="4404" spans="1:28" x14ac:dyDescent="0.3">
      <c r="A4404" s="14">
        <v>1</v>
      </c>
      <c r="B4404" s="14">
        <v>1</v>
      </c>
      <c r="C4404" s="15" t="s">
        <v>16094</v>
      </c>
      <c r="D4404" s="15" t="s">
        <v>16095</v>
      </c>
      <c r="E4404" s="15">
        <v>45422</v>
      </c>
      <c r="F4404" s="15" t="s">
        <v>16096</v>
      </c>
      <c r="G4404" s="15">
        <v>45416</v>
      </c>
      <c r="H4404" s="15">
        <v>45600</v>
      </c>
      <c r="I4404" s="15" t="s">
        <v>16097</v>
      </c>
      <c r="J4404" s="15" t="s">
        <v>16098</v>
      </c>
      <c r="K4404" s="15" t="s">
        <v>45341</v>
      </c>
      <c r="L4404" s="15" t="s">
        <v>128</v>
      </c>
      <c r="M4404" s="15" t="s">
        <v>170</v>
      </c>
      <c r="N4404" s="14">
        <v>2021</v>
      </c>
      <c r="O4404" s="15" t="s">
        <v>16099</v>
      </c>
      <c r="P4404" s="15" t="s">
        <v>106</v>
      </c>
      <c r="Q4404" s="15" t="s">
        <v>47019</v>
      </c>
      <c r="R4404" s="15" t="s">
        <v>16100</v>
      </c>
      <c r="S4404" s="15" t="s">
        <v>16101</v>
      </c>
      <c r="T4404" s="15" t="s">
        <v>174</v>
      </c>
      <c r="U4404" s="15" t="s">
        <v>53</v>
      </c>
      <c r="V4404" s="15" t="s">
        <v>45508</v>
      </c>
      <c r="W4404" s="15" t="s">
        <v>3184</v>
      </c>
      <c r="X4404" s="15" t="str">
        <f>_xlfn.XLOOKUP(_LOOKUP[[#This Row],[AdjusterMemberName]],_Adjuster[Adjuster Name],_Adjuster[Email],,0)</f>
        <v>mQualls@knightcompany.com</v>
      </c>
      <c r="Y4404" s="15" t="str">
        <f>_xlfn.XLOOKUP(_LOOKUP[[#This Row],[AdjusterMemberName]],_Adjuster[Adjuster Name],_Adjuster[Phone Number],,0)</f>
        <v>424-559-5436</v>
      </c>
      <c r="Z4404" s="15" t="s">
        <v>16102</v>
      </c>
      <c r="AA44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11168 Antwerp Ave, Los Angeles  CA 90059</v>
      </c>
      <c r="AB4404" s="15"/>
    </row>
    <row r="4405" spans="1:28" x14ac:dyDescent="0.3">
      <c r="A4405" s="14">
        <v>1</v>
      </c>
      <c r="B4405" s="14">
        <v>1</v>
      </c>
      <c r="C4405" s="15" t="s">
        <v>8724</v>
      </c>
      <c r="D4405" s="15" t="s">
        <v>8724</v>
      </c>
      <c r="E4405" s="15">
        <v>45421</v>
      </c>
      <c r="F4405" s="15" t="s">
        <v>9337</v>
      </c>
      <c r="G4405" s="15">
        <v>45317</v>
      </c>
      <c r="H4405" s="15">
        <v>45499</v>
      </c>
      <c r="I4405" s="15" t="s">
        <v>14062</v>
      </c>
      <c r="J4405" s="15" t="s">
        <v>14063</v>
      </c>
      <c r="K4405" s="15" t="s">
        <v>46070</v>
      </c>
      <c r="L4405" s="15" t="s">
        <v>292</v>
      </c>
      <c r="M4405" s="15" t="s">
        <v>9340</v>
      </c>
      <c r="N4405" s="14">
        <v>2006</v>
      </c>
      <c r="O4405" s="15" t="s">
        <v>9341</v>
      </c>
      <c r="P4405" s="15" t="s">
        <v>106</v>
      </c>
      <c r="Q4405" s="15" t="s">
        <v>47006</v>
      </c>
      <c r="R4405" s="15" t="s">
        <v>8730</v>
      </c>
      <c r="S4405" s="15" t="s">
        <v>8731</v>
      </c>
      <c r="T4405" s="15" t="s">
        <v>4028</v>
      </c>
      <c r="U4405" s="15" t="s">
        <v>53</v>
      </c>
      <c r="V4405" s="15" t="s">
        <v>46345</v>
      </c>
      <c r="W4405" s="15" t="s">
        <v>7479</v>
      </c>
      <c r="X4405" s="15" t="e">
        <f>_xlfn.XLOOKUP(_LOOKUP[[#This Row],[AdjusterMemberName]],_Adjuster[Adjuster Name],_Adjuster[Email],,0)</f>
        <v>#N/A</v>
      </c>
      <c r="Y4405" s="15" t="e">
        <f>_xlfn.XLOOKUP(_LOOKUP[[#This Row],[AdjusterMemberName]],_Adjuster[Adjuster Name],_Adjuster[Phone Number],,0)</f>
        <v>#N/A</v>
      </c>
      <c r="Z4405" s="15" t="s">
        <v>8732</v>
      </c>
      <c r="AA44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13737 Robinbrook Ct, Eastvale  CA 92880</v>
      </c>
      <c r="AB4405" s="15"/>
    </row>
    <row r="4406" spans="1:28" x14ac:dyDescent="0.3">
      <c r="A4406" s="14">
        <v>1</v>
      </c>
      <c r="B4406" s="14">
        <v>1</v>
      </c>
      <c r="C4406" s="15" t="s">
        <v>14076</v>
      </c>
      <c r="D4406" s="15" t="s">
        <v>14076</v>
      </c>
      <c r="E4406" s="15">
        <v>45421</v>
      </c>
      <c r="F4406" s="15" t="s">
        <v>14077</v>
      </c>
      <c r="G4406" s="15">
        <v>45309</v>
      </c>
      <c r="H4406" s="15">
        <v>45491</v>
      </c>
      <c r="I4406" s="15" t="s">
        <v>14078</v>
      </c>
      <c r="J4406" s="15" t="s">
        <v>14079</v>
      </c>
      <c r="K4406" s="15" t="s">
        <v>45350</v>
      </c>
      <c r="L4406" s="15" t="s">
        <v>128</v>
      </c>
      <c r="M4406" s="15" t="s">
        <v>836</v>
      </c>
      <c r="N4406" s="14">
        <v>2023</v>
      </c>
      <c r="O4406" s="15" t="s">
        <v>14080</v>
      </c>
      <c r="P4406" s="15" t="s">
        <v>106</v>
      </c>
      <c r="Q4406" s="15" t="s">
        <v>47019</v>
      </c>
      <c r="R4406" s="15" t="s">
        <v>94</v>
      </c>
      <c r="S4406" s="15" t="s">
        <v>14081</v>
      </c>
      <c r="T4406" s="15" t="s">
        <v>174</v>
      </c>
      <c r="U4406" s="15" t="s">
        <v>53</v>
      </c>
      <c r="V4406" s="15" t="s">
        <v>45342</v>
      </c>
      <c r="W4406" s="15" t="s">
        <v>3307</v>
      </c>
      <c r="X4406" s="15" t="e">
        <f>_xlfn.XLOOKUP(_LOOKUP[[#This Row],[AdjusterMemberName]],_Adjuster[Adjuster Name],_Adjuster[Email],,0)</f>
        <v>#N/A</v>
      </c>
      <c r="Y4406" s="15" t="e">
        <f>_xlfn.XLOOKUP(_LOOKUP[[#This Row],[AdjusterMemberName]],_Adjuster[Adjuster Name],_Adjuster[Phone Number],,0)</f>
        <v>#N/A</v>
      </c>
      <c r="Z4406" s="15" t="s">
        <v>14082</v>
      </c>
      <c r="AA44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339 W 74Th St, Los Angeles  CA 90003</v>
      </c>
      <c r="AB4406" s="15"/>
    </row>
    <row r="4407" spans="1:28" x14ac:dyDescent="0.3">
      <c r="A4407" s="14">
        <v>1</v>
      </c>
      <c r="B4407" s="14">
        <v>0</v>
      </c>
      <c r="C4407" s="15" t="s">
        <v>14160</v>
      </c>
      <c r="D4407" s="15" t="s">
        <v>14161</v>
      </c>
      <c r="E4407" s="15">
        <v>45421</v>
      </c>
      <c r="F4407" s="15" t="s">
        <v>14162</v>
      </c>
      <c r="G4407" s="15">
        <v>45392</v>
      </c>
      <c r="H4407" s="15">
        <v>45575</v>
      </c>
      <c r="I4407" s="15" t="s">
        <v>14163</v>
      </c>
      <c r="J4407" s="15" t="s">
        <v>14164</v>
      </c>
      <c r="K4407" s="15" t="s">
        <v>45483</v>
      </c>
      <c r="L4407" s="15" t="s">
        <v>116</v>
      </c>
      <c r="M4407" s="15" t="s">
        <v>117</v>
      </c>
      <c r="N4407" s="14">
        <v>2011</v>
      </c>
      <c r="O4407" s="15" t="s">
        <v>14165</v>
      </c>
      <c r="P4407" s="15" t="s">
        <v>106</v>
      </c>
      <c r="Q4407" s="15" t="s">
        <v>47019</v>
      </c>
      <c r="R4407" s="15" t="s">
        <v>7906</v>
      </c>
      <c r="S4407" s="15" t="s">
        <v>14166</v>
      </c>
      <c r="T4407" s="15" t="s">
        <v>811</v>
      </c>
      <c r="U4407" s="15" t="s">
        <v>53</v>
      </c>
      <c r="V4407" s="15" t="s">
        <v>45558</v>
      </c>
      <c r="W4407" s="15" t="s">
        <v>1624</v>
      </c>
      <c r="X4407" s="15" t="e">
        <f>_xlfn.XLOOKUP(_LOOKUP[[#This Row],[AdjusterMemberName]],_Adjuster[Adjuster Name],_Adjuster[Email],,0)</f>
        <v>#N/A</v>
      </c>
      <c r="Y4407" s="15" t="e">
        <f>_xlfn.XLOOKUP(_LOOKUP[[#This Row],[AdjusterMemberName]],_Adjuster[Adjuster Name],_Adjuster[Phone Number],,0)</f>
        <v>#N/A</v>
      </c>
      <c r="Z4407" s="15" t="s">
        <v>14167</v>
      </c>
      <c r="AA44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138 Perou St Apt 3, Perris  CA 92570</v>
      </c>
      <c r="AB4407" s="15">
        <v>45455</v>
      </c>
    </row>
    <row r="4408" spans="1:28" x14ac:dyDescent="0.3">
      <c r="A4408" s="14">
        <v>1</v>
      </c>
      <c r="B4408" s="14">
        <v>1</v>
      </c>
      <c r="C4408" s="15" t="s">
        <v>8618</v>
      </c>
      <c r="D4408" s="15" t="s">
        <v>14178</v>
      </c>
      <c r="E4408" s="15">
        <v>45421</v>
      </c>
      <c r="F4408" s="15" t="s">
        <v>14179</v>
      </c>
      <c r="G4408" s="15">
        <v>45385</v>
      </c>
      <c r="H4408" s="15">
        <v>45568</v>
      </c>
      <c r="I4408" s="15" t="s">
        <v>14180</v>
      </c>
      <c r="J4408" s="15" t="s">
        <v>14181</v>
      </c>
      <c r="K4408" s="15" t="s">
        <v>45496</v>
      </c>
      <c r="L4408" s="15" t="s">
        <v>103</v>
      </c>
      <c r="M4408" s="15" t="s">
        <v>1336</v>
      </c>
      <c r="N4408" s="14">
        <v>2008</v>
      </c>
      <c r="O4408" s="15" t="s">
        <v>14182</v>
      </c>
      <c r="P4408" s="15" t="s">
        <v>106</v>
      </c>
      <c r="Q4408" s="15" t="s">
        <v>47117</v>
      </c>
      <c r="R4408" s="15" t="s">
        <v>8623</v>
      </c>
      <c r="S4408" s="15" t="s">
        <v>8624</v>
      </c>
      <c r="T4408" s="15" t="s">
        <v>6635</v>
      </c>
      <c r="U4408" s="15" t="s">
        <v>53</v>
      </c>
      <c r="V4408" s="15" t="s">
        <v>45723</v>
      </c>
      <c r="W4408" s="15" t="s">
        <v>1544</v>
      </c>
      <c r="X4408" s="15" t="str">
        <f>_xlfn.XLOOKUP(_LOOKUP[[#This Row],[AdjusterMemberName]],_Adjuster[Adjuster Name],_Adjuster[Email],,0)</f>
        <v>CRodriguez5@knightcompany.com</v>
      </c>
      <c r="Y4408" s="15" t="str">
        <f>_xlfn.XLOOKUP(_LOOKUP[[#This Row],[AdjusterMemberName]],_Adjuster[Adjuster Name],_Adjuster[Phone Number],,0)</f>
        <v>323-456-1708</v>
      </c>
      <c r="Z4408" s="15" t="s">
        <v>8625</v>
      </c>
      <c r="AA44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1101 Norton St Apt F, San Mateo  CA 94401</v>
      </c>
      <c r="AB4408" s="15"/>
    </row>
    <row r="4409" spans="1:28" x14ac:dyDescent="0.3">
      <c r="A4409" s="14">
        <v>1</v>
      </c>
      <c r="B4409" s="14">
        <v>1</v>
      </c>
      <c r="C4409" s="15" t="s">
        <v>9420</v>
      </c>
      <c r="D4409" s="15" t="s">
        <v>9420</v>
      </c>
      <c r="E4409" s="15">
        <v>45421</v>
      </c>
      <c r="F4409" s="15" t="s">
        <v>14754</v>
      </c>
      <c r="G4409" s="15">
        <v>45410</v>
      </c>
      <c r="H4409" s="15">
        <v>45593</v>
      </c>
      <c r="I4409" s="15" t="s">
        <v>14755</v>
      </c>
      <c r="J4409" s="15" t="s">
        <v>14756</v>
      </c>
      <c r="K4409" s="15" t="s">
        <v>45329</v>
      </c>
      <c r="L4409" s="15" t="s">
        <v>103</v>
      </c>
      <c r="M4409" s="15" t="s">
        <v>104</v>
      </c>
      <c r="N4409" s="14">
        <v>2006</v>
      </c>
      <c r="O4409" s="15" t="s">
        <v>9424</v>
      </c>
      <c r="P4409" s="15" t="s">
        <v>106</v>
      </c>
      <c r="Q4409" s="15" t="s">
        <v>47199</v>
      </c>
      <c r="R4409" s="15" t="s">
        <v>9425</v>
      </c>
      <c r="S4409" s="15" t="s">
        <v>9426</v>
      </c>
      <c r="T4409" s="15" t="s">
        <v>643</v>
      </c>
      <c r="U4409" s="15" t="s">
        <v>53</v>
      </c>
      <c r="V4409" s="15" t="s">
        <v>46667</v>
      </c>
      <c r="W4409" s="15" t="s">
        <v>3307</v>
      </c>
      <c r="X4409" s="15" t="e">
        <f>_xlfn.XLOOKUP(_LOOKUP[[#This Row],[AdjusterMemberName]],_Adjuster[Adjuster Name],_Adjuster[Email],,0)</f>
        <v>#N/A</v>
      </c>
      <c r="Y4409" s="15" t="e">
        <f>_xlfn.XLOOKUP(_LOOKUP[[#This Row],[AdjusterMemberName]],_Adjuster[Adjuster Name],_Adjuster[Phone Number],,0)</f>
        <v>#N/A</v>
      </c>
      <c r="Z4409" s="15" t="s">
        <v>9427</v>
      </c>
      <c r="AA44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1619 5Th St Unit B, Concord  CA 94519</v>
      </c>
      <c r="AB4409" s="15"/>
    </row>
    <row r="4410" spans="1:28" x14ac:dyDescent="0.3">
      <c r="A4410" s="14">
        <v>1</v>
      </c>
      <c r="B4410" s="14">
        <v>1</v>
      </c>
      <c r="C4410" s="15" t="s">
        <v>11028</v>
      </c>
      <c r="D4410" s="15" t="s">
        <v>11029</v>
      </c>
      <c r="E4410" s="15">
        <v>45421</v>
      </c>
      <c r="F4410" s="15" t="s">
        <v>29670</v>
      </c>
      <c r="G4410" s="15">
        <v>45414</v>
      </c>
      <c r="H4410" s="15">
        <v>45598</v>
      </c>
      <c r="I4410" s="15" t="s">
        <v>29671</v>
      </c>
      <c r="J4410" s="15" t="s">
        <v>29672</v>
      </c>
      <c r="K4410" s="15" t="s">
        <v>45468</v>
      </c>
      <c r="L4410" s="15" t="s">
        <v>103</v>
      </c>
      <c r="M4410" s="15" t="s">
        <v>1336</v>
      </c>
      <c r="N4410" s="14">
        <v>2002</v>
      </c>
      <c r="O4410" s="15" t="s">
        <v>25917</v>
      </c>
      <c r="P4410" s="15" t="s">
        <v>81</v>
      </c>
      <c r="Q4410" s="15" t="s">
        <v>47019</v>
      </c>
      <c r="R4410" s="15" t="s">
        <v>11034</v>
      </c>
      <c r="S4410" s="15" t="s">
        <v>24881</v>
      </c>
      <c r="T4410" s="15" t="s">
        <v>174</v>
      </c>
      <c r="U4410" s="15" t="s">
        <v>53</v>
      </c>
      <c r="V4410" s="15" t="s">
        <v>45367</v>
      </c>
      <c r="W4410" s="15" t="s">
        <v>3307</v>
      </c>
      <c r="X4410" s="15" t="e">
        <f>_xlfn.XLOOKUP(_LOOKUP[[#This Row],[AdjusterMemberName]],_Adjuster[Adjuster Name],_Adjuster[Email],,0)</f>
        <v>#N/A</v>
      </c>
      <c r="Y4410" s="15" t="e">
        <f>_xlfn.XLOOKUP(_LOOKUP[[#This Row],[AdjusterMemberName]],_Adjuster[Adjuster Name],_Adjuster[Phone Number],,0)</f>
        <v>#N/A</v>
      </c>
      <c r="Z4410" s="15" t="s">
        <v>11036</v>
      </c>
      <c r="AA44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15719 Chase St , North Hills  CA 91343</v>
      </c>
      <c r="AB4410" s="15"/>
    </row>
    <row r="4411" spans="1:28" x14ac:dyDescent="0.3">
      <c r="A4411" s="14">
        <v>1</v>
      </c>
      <c r="B4411" s="14">
        <v>1</v>
      </c>
      <c r="C4411" s="15" t="s">
        <v>2331</v>
      </c>
      <c r="D4411" s="15" t="s">
        <v>30421</v>
      </c>
      <c r="E4411" s="15">
        <v>45421</v>
      </c>
      <c r="F4411" s="15" t="s">
        <v>30619</v>
      </c>
      <c r="G4411" s="15">
        <v>45282</v>
      </c>
      <c r="H4411" s="15">
        <v>45465</v>
      </c>
      <c r="I4411" s="15" t="s">
        <v>30620</v>
      </c>
      <c r="J4411" s="15" t="s">
        <v>30621</v>
      </c>
      <c r="K4411" s="15" t="s">
        <v>45332</v>
      </c>
      <c r="L4411" s="15" t="s">
        <v>441</v>
      </c>
      <c r="M4411" s="15" t="s">
        <v>10364</v>
      </c>
      <c r="N4411" s="14">
        <v>2010</v>
      </c>
      <c r="O4411" s="15" t="s">
        <v>30425</v>
      </c>
      <c r="P4411" s="15" t="s">
        <v>106</v>
      </c>
      <c r="Q4411" s="15" t="s">
        <v>47061</v>
      </c>
      <c r="R4411" s="15" t="s">
        <v>2337</v>
      </c>
      <c r="S4411" s="15" t="s">
        <v>2338</v>
      </c>
      <c r="T4411" s="15" t="s">
        <v>356</v>
      </c>
      <c r="U4411" s="15" t="s">
        <v>53</v>
      </c>
      <c r="V4411" s="15" t="s">
        <v>46260</v>
      </c>
      <c r="W4411" s="15" t="s">
        <v>1544</v>
      </c>
      <c r="X4411" s="15" t="str">
        <f>_xlfn.XLOOKUP(_LOOKUP[[#This Row],[AdjusterMemberName]],_Adjuster[Adjuster Name],_Adjuster[Email],,0)</f>
        <v>CRodriguez5@knightcompany.com</v>
      </c>
      <c r="Y4411" s="15" t="str">
        <f>_xlfn.XLOOKUP(_LOOKUP[[#This Row],[AdjusterMemberName]],_Adjuster[Adjuster Name],_Adjuster[Phone Number],,0)</f>
        <v>323-456-1708</v>
      </c>
      <c r="Z4411" s="15" t="s">
        <v>2339</v>
      </c>
      <c r="AA44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202 N Allyn Ave Spc 13, Ontario  CA 91764</v>
      </c>
      <c r="AB4411" s="15"/>
    </row>
    <row r="4412" spans="1:28" x14ac:dyDescent="0.3">
      <c r="A4412" s="14">
        <v>1</v>
      </c>
      <c r="B4412" s="14">
        <v>1</v>
      </c>
      <c r="C4412" s="15" t="s">
        <v>3023</v>
      </c>
      <c r="D4412" s="15" t="s">
        <v>3024</v>
      </c>
      <c r="E4412" s="15">
        <v>45420</v>
      </c>
      <c r="F4412" s="15" t="s">
        <v>14108</v>
      </c>
      <c r="G4412" s="15">
        <v>45355</v>
      </c>
      <c r="H4412" s="15">
        <v>45539</v>
      </c>
      <c r="I4412" s="15" t="s">
        <v>14109</v>
      </c>
      <c r="J4412" s="15" t="s">
        <v>14110</v>
      </c>
      <c r="K4412" s="15" t="s">
        <v>45448</v>
      </c>
      <c r="L4412" s="15" t="s">
        <v>1631</v>
      </c>
      <c r="M4412" s="15" t="s">
        <v>14111</v>
      </c>
      <c r="N4412" s="14">
        <v>1999</v>
      </c>
      <c r="O4412" s="15" t="s">
        <v>14112</v>
      </c>
      <c r="P4412" s="15" t="s">
        <v>106</v>
      </c>
      <c r="Q4412" s="15" t="s">
        <v>47065</v>
      </c>
      <c r="R4412" s="15" t="s">
        <v>3031</v>
      </c>
      <c r="S4412" s="15" t="s">
        <v>3032</v>
      </c>
      <c r="T4412" s="15" t="s">
        <v>3033</v>
      </c>
      <c r="U4412" s="15" t="s">
        <v>53</v>
      </c>
      <c r="V4412" s="15" t="s">
        <v>45867</v>
      </c>
      <c r="W4412" s="15" t="s">
        <v>367</v>
      </c>
      <c r="X4412" s="15" t="str">
        <f>_xlfn.XLOOKUP(_LOOKUP[[#This Row],[AdjusterMemberName]],_Adjuster[Adjuster Name],_Adjuster[Email],,0)</f>
        <v>dHernandez4@knightcompany.com</v>
      </c>
      <c r="Y4412" s="15" t="str">
        <f>_xlfn.XLOOKUP(_LOOKUP[[#This Row],[AdjusterMemberName]],_Adjuster[Adjuster Name],_Adjuster[Phone Number],,0)</f>
        <v>323-315-7819</v>
      </c>
      <c r="Z4412" s="15" t="s">
        <v>3034</v>
      </c>
      <c r="AA44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4225 Branam Rd, Merced  CA 95348</v>
      </c>
      <c r="AB4412" s="15"/>
    </row>
    <row r="4413" spans="1:28" x14ac:dyDescent="0.3">
      <c r="A4413" s="14">
        <v>1</v>
      </c>
      <c r="B4413" s="14">
        <v>1</v>
      </c>
      <c r="C4413" s="15" t="s">
        <v>8908</v>
      </c>
      <c r="D4413" s="15" t="s">
        <v>14394</v>
      </c>
      <c r="E4413" s="15">
        <v>45420</v>
      </c>
      <c r="F4413" s="15" t="s">
        <v>8909</v>
      </c>
      <c r="G4413" s="15">
        <v>45278</v>
      </c>
      <c r="H4413" s="15">
        <v>45461</v>
      </c>
      <c r="I4413" s="15" t="s">
        <v>14395</v>
      </c>
      <c r="J4413" s="15" t="s">
        <v>14396</v>
      </c>
      <c r="K4413" s="15" t="s">
        <v>45332</v>
      </c>
      <c r="L4413" s="15" t="s">
        <v>1566</v>
      </c>
      <c r="M4413" s="15" t="s">
        <v>5084</v>
      </c>
      <c r="N4413" s="14">
        <v>2018</v>
      </c>
      <c r="O4413" s="15" t="s">
        <v>14397</v>
      </c>
      <c r="P4413" s="15" t="s">
        <v>106</v>
      </c>
      <c r="Q4413" s="15" t="s">
        <v>47128</v>
      </c>
      <c r="R4413" s="15" t="s">
        <v>8914</v>
      </c>
      <c r="S4413" s="15" t="s">
        <v>8915</v>
      </c>
      <c r="T4413" s="15" t="s">
        <v>5400</v>
      </c>
      <c r="U4413" s="15" t="s">
        <v>53</v>
      </c>
      <c r="V4413" s="15" t="s">
        <v>46023</v>
      </c>
      <c r="W4413" s="15" t="s">
        <v>3114</v>
      </c>
      <c r="X4413" s="15" t="str">
        <f>_xlfn.XLOOKUP(_LOOKUP[[#This Row],[AdjusterMemberName]],_Adjuster[Adjuster Name],_Adjuster[Email],,0)</f>
        <v>eExmundo@knightcompany.com</v>
      </c>
      <c r="Y4413" s="15" t="str">
        <f>_xlfn.XLOOKUP(_LOOKUP[[#This Row],[AdjusterMemberName]],_Adjuster[Adjuster Name],_Adjuster[Phone Number],,0)</f>
        <v>424-559-5400</v>
      </c>
      <c r="Z4413" s="15" t="s">
        <v>14398</v>
      </c>
      <c r="AA44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950 E Madison Ave, El Cajon  CA 92021</v>
      </c>
      <c r="AB4413" s="15">
        <v>45443</v>
      </c>
    </row>
    <row r="4414" spans="1:28" x14ac:dyDescent="0.3">
      <c r="A4414" s="14">
        <v>1</v>
      </c>
      <c r="B4414" s="14">
        <v>1</v>
      </c>
      <c r="C4414" s="15" t="s">
        <v>14605</v>
      </c>
      <c r="D4414" s="15" t="s">
        <v>14605</v>
      </c>
      <c r="E4414" s="15">
        <v>45420</v>
      </c>
      <c r="F4414" s="15" t="s">
        <v>14606</v>
      </c>
      <c r="G4414" s="15">
        <v>45337</v>
      </c>
      <c r="H4414" s="15">
        <v>45519</v>
      </c>
      <c r="I4414" s="15" t="s">
        <v>14607</v>
      </c>
      <c r="J4414" s="15" t="s">
        <v>14608</v>
      </c>
      <c r="K4414" s="15" t="s">
        <v>45332</v>
      </c>
      <c r="L4414" s="15" t="s">
        <v>128</v>
      </c>
      <c r="M4414" s="15" t="s">
        <v>129</v>
      </c>
      <c r="N4414" s="14">
        <v>2023</v>
      </c>
      <c r="O4414" s="15" t="s">
        <v>14609</v>
      </c>
      <c r="P4414" s="15" t="s">
        <v>106</v>
      </c>
      <c r="Q4414" s="15" t="s">
        <v>47006</v>
      </c>
      <c r="R4414" s="15" t="s">
        <v>14610</v>
      </c>
      <c r="S4414" s="15" t="s">
        <v>14611</v>
      </c>
      <c r="T4414" s="15" t="s">
        <v>2237</v>
      </c>
      <c r="U4414" s="15" t="s">
        <v>53</v>
      </c>
      <c r="V4414" s="15" t="s">
        <v>45384</v>
      </c>
      <c r="W4414" s="15" t="s">
        <v>7479</v>
      </c>
      <c r="X4414" s="15" t="e">
        <f>_xlfn.XLOOKUP(_LOOKUP[[#This Row],[AdjusterMemberName]],_Adjuster[Adjuster Name],_Adjuster[Email],,0)</f>
        <v>#N/A</v>
      </c>
      <c r="Y4414" s="15" t="e">
        <f>_xlfn.XLOOKUP(_LOOKUP[[#This Row],[AdjusterMemberName]],_Adjuster[Adjuster Name],_Adjuster[Phone Number],,0)</f>
        <v>#N/A</v>
      </c>
      <c r="Z4414" s="15" t="s">
        <v>14612</v>
      </c>
      <c r="AA44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14762 Louisa Ct, Adelanto  CA 92301</v>
      </c>
      <c r="AB4414" s="15"/>
    </row>
    <row r="4415" spans="1:28" x14ac:dyDescent="0.3">
      <c r="A4415" s="14">
        <v>0</v>
      </c>
      <c r="B4415" s="14">
        <v>1</v>
      </c>
      <c r="C4415" s="15" t="s">
        <v>7506</v>
      </c>
      <c r="D4415" s="15" t="s">
        <v>7507</v>
      </c>
      <c r="E4415" s="15">
        <v>45420</v>
      </c>
      <c r="F4415" s="15" t="s">
        <v>16421</v>
      </c>
      <c r="G4415" s="15"/>
      <c r="H4415" s="15"/>
      <c r="I4415" s="15" t="s">
        <v>16422</v>
      </c>
      <c r="J4415" s="15" t="s">
        <v>16423</v>
      </c>
      <c r="K4415" s="15" t="s">
        <v>45429</v>
      </c>
      <c r="L4415" s="15" t="s">
        <v>441</v>
      </c>
      <c r="M4415" s="15" t="s">
        <v>16424</v>
      </c>
      <c r="N4415" s="14">
        <v>2020</v>
      </c>
      <c r="O4415" s="15" t="s">
        <v>16425</v>
      </c>
      <c r="P4415" s="15" t="s">
        <v>106</v>
      </c>
      <c r="Q4415" s="15"/>
      <c r="R4415" s="15"/>
      <c r="S4415" s="15"/>
      <c r="T4415" s="15"/>
      <c r="U4415" s="15"/>
      <c r="V4415" s="15"/>
      <c r="W4415" s="15" t="s">
        <v>367</v>
      </c>
      <c r="X4415" s="15" t="str">
        <f>_xlfn.XLOOKUP(_LOOKUP[[#This Row],[AdjusterMemberName]],_Adjuster[Adjuster Name],_Adjuster[Email],,0)</f>
        <v>dHernandez4@knightcompany.com</v>
      </c>
      <c r="Y4415" s="15" t="str">
        <f>_xlfn.XLOOKUP(_LOOKUP[[#This Row],[AdjusterMemberName]],_Adjuster[Adjuster Name],_Adjuster[Phone Number],,0)</f>
        <v>323-315-7819</v>
      </c>
      <c r="Z4415" s="15"/>
      <c r="AA4415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4415" s="15"/>
    </row>
    <row r="4416" spans="1:28" x14ac:dyDescent="0.3">
      <c r="A4416" s="14">
        <v>1</v>
      </c>
      <c r="B4416" s="14">
        <v>1</v>
      </c>
      <c r="C4416" s="15" t="s">
        <v>13918</v>
      </c>
      <c r="D4416" s="15" t="s">
        <v>13918</v>
      </c>
      <c r="E4416" s="15">
        <v>45419</v>
      </c>
      <c r="F4416" s="15" t="s">
        <v>13919</v>
      </c>
      <c r="G4416" s="15">
        <v>45266</v>
      </c>
      <c r="H4416" s="15">
        <v>45449</v>
      </c>
      <c r="I4416" s="15" t="s">
        <v>13920</v>
      </c>
      <c r="J4416" s="15" t="s">
        <v>13921</v>
      </c>
      <c r="K4416" s="15" t="s">
        <v>45506</v>
      </c>
      <c r="L4416" s="15" t="s">
        <v>103</v>
      </c>
      <c r="M4416" s="15" t="s">
        <v>104</v>
      </c>
      <c r="N4416" s="14">
        <v>2014</v>
      </c>
      <c r="O4416" s="15" t="s">
        <v>13922</v>
      </c>
      <c r="P4416" s="15" t="s">
        <v>106</v>
      </c>
      <c r="Q4416" s="15" t="s">
        <v>47092</v>
      </c>
      <c r="R4416" s="15" t="s">
        <v>610</v>
      </c>
      <c r="S4416" s="15" t="s">
        <v>13923</v>
      </c>
      <c r="T4416" s="15" t="s">
        <v>356</v>
      </c>
      <c r="U4416" s="15" t="s">
        <v>53</v>
      </c>
      <c r="V4416" s="15" t="s">
        <v>45405</v>
      </c>
      <c r="W4416" s="15" t="s">
        <v>3307</v>
      </c>
      <c r="X4416" s="15" t="e">
        <f>_xlfn.XLOOKUP(_LOOKUP[[#This Row],[AdjusterMemberName]],_Adjuster[Adjuster Name],_Adjuster[Email],,0)</f>
        <v>#N/A</v>
      </c>
      <c r="Y4416" s="15" t="e">
        <f>_xlfn.XLOOKUP(_LOOKUP[[#This Row],[AdjusterMemberName]],_Adjuster[Adjuster Name],_Adjuster[Phone Number],,0)</f>
        <v>#N/A</v>
      </c>
      <c r="Z4416" s="15" t="s">
        <v>13924</v>
      </c>
      <c r="AA44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2732 Tumbleweed St, Ontario  CA 91761</v>
      </c>
      <c r="AB4416" s="15"/>
    </row>
    <row r="4417" spans="1:28" x14ac:dyDescent="0.3">
      <c r="A4417" s="14">
        <v>1</v>
      </c>
      <c r="B4417" s="14">
        <v>1</v>
      </c>
      <c r="C4417" s="15" t="s">
        <v>13955</v>
      </c>
      <c r="D4417" s="15" t="s">
        <v>13956</v>
      </c>
      <c r="E4417" s="15">
        <v>45419</v>
      </c>
      <c r="F4417" s="15" t="s">
        <v>13957</v>
      </c>
      <c r="G4417" s="15">
        <v>45401</v>
      </c>
      <c r="H4417" s="15">
        <v>45584</v>
      </c>
      <c r="I4417" s="15" t="s">
        <v>13958</v>
      </c>
      <c r="J4417" s="15" t="s">
        <v>13959</v>
      </c>
      <c r="K4417" s="15" t="s">
        <v>45332</v>
      </c>
      <c r="L4417" s="15" t="s">
        <v>25</v>
      </c>
      <c r="M4417" s="15" t="s">
        <v>373</v>
      </c>
      <c r="N4417" s="14">
        <v>2019</v>
      </c>
      <c r="O4417" s="15" t="s">
        <v>13960</v>
      </c>
      <c r="P4417" s="15" t="s">
        <v>106</v>
      </c>
      <c r="Q4417" s="15" t="s">
        <v>47019</v>
      </c>
      <c r="R4417" s="15" t="s">
        <v>610</v>
      </c>
      <c r="S4417" s="15" t="s">
        <v>13961</v>
      </c>
      <c r="T4417" s="15" t="s">
        <v>186</v>
      </c>
      <c r="U4417" s="15" t="s">
        <v>53</v>
      </c>
      <c r="V4417" s="15" t="s">
        <v>45987</v>
      </c>
      <c r="W4417" s="15" t="s">
        <v>1889</v>
      </c>
      <c r="X4417" s="15" t="e">
        <f>_xlfn.XLOOKUP(_LOOKUP[[#This Row],[AdjusterMemberName]],_Adjuster[Adjuster Name],_Adjuster[Email],,0)</f>
        <v>#N/A</v>
      </c>
      <c r="Y4417" s="15" t="e">
        <f>_xlfn.XLOOKUP(_LOOKUP[[#This Row],[AdjusterMemberName]],_Adjuster[Adjuster Name],_Adjuster[Phone Number],,0)</f>
        <v>#N/A</v>
      </c>
      <c r="Z4417" s="15" t="s">
        <v>13962</v>
      </c>
      <c r="AA44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811 S Fairview St Apt W4, Santa Ana  CA 92704</v>
      </c>
      <c r="AB4417" s="15">
        <v>45503</v>
      </c>
    </row>
    <row r="4418" spans="1:28" x14ac:dyDescent="0.3">
      <c r="A4418" s="14">
        <v>1</v>
      </c>
      <c r="B4418" s="14">
        <v>1</v>
      </c>
      <c r="C4418" s="15" t="s">
        <v>13977</v>
      </c>
      <c r="D4418" s="15" t="s">
        <v>13978</v>
      </c>
      <c r="E4418" s="15">
        <v>45419</v>
      </c>
      <c r="F4418" s="15" t="s">
        <v>13979</v>
      </c>
      <c r="G4418" s="15">
        <v>45376</v>
      </c>
      <c r="H4418" s="15">
        <v>45560</v>
      </c>
      <c r="I4418" s="15" t="s">
        <v>13980</v>
      </c>
      <c r="J4418" s="15" t="s">
        <v>13981</v>
      </c>
      <c r="K4418" s="15" t="s">
        <v>45477</v>
      </c>
      <c r="L4418" s="15" t="s">
        <v>270</v>
      </c>
      <c r="M4418" s="15" t="s">
        <v>271</v>
      </c>
      <c r="N4418" s="14">
        <v>2017</v>
      </c>
      <c r="O4418" s="15" t="s">
        <v>13982</v>
      </c>
      <c r="P4418" s="15" t="s">
        <v>106</v>
      </c>
      <c r="Q4418" s="15" t="s">
        <v>47019</v>
      </c>
      <c r="R4418" s="15" t="s">
        <v>8975</v>
      </c>
      <c r="S4418" s="15" t="s">
        <v>13983</v>
      </c>
      <c r="T4418" s="15" t="s">
        <v>308</v>
      </c>
      <c r="U4418" s="15" t="s">
        <v>53</v>
      </c>
      <c r="V4418" s="15" t="s">
        <v>45720</v>
      </c>
      <c r="W4418" s="15" t="s">
        <v>3307</v>
      </c>
      <c r="X4418" s="15" t="e">
        <f>_xlfn.XLOOKUP(_LOOKUP[[#This Row],[AdjusterMemberName]],_Adjuster[Adjuster Name],_Adjuster[Email],,0)</f>
        <v>#N/A</v>
      </c>
      <c r="Y4418" s="15" t="e">
        <f>_xlfn.XLOOKUP(_LOOKUP[[#This Row],[AdjusterMemberName]],_Adjuster[Adjuster Name],_Adjuster[Phone Number],,0)</f>
        <v>#N/A</v>
      </c>
      <c r="Z4418" s="15" t="s">
        <v>13984</v>
      </c>
      <c r="AA44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6822 John Dr, Riverside  CA 92509</v>
      </c>
      <c r="AB4418" s="15">
        <v>45436</v>
      </c>
    </row>
    <row r="4419" spans="1:28" x14ac:dyDescent="0.3">
      <c r="A4419" s="14">
        <v>1</v>
      </c>
      <c r="B4419" s="14">
        <v>1</v>
      </c>
      <c r="C4419" s="15" t="s">
        <v>13985</v>
      </c>
      <c r="D4419" s="15" t="s">
        <v>13986</v>
      </c>
      <c r="E4419" s="15">
        <v>45419</v>
      </c>
      <c r="F4419" s="15" t="s">
        <v>13987</v>
      </c>
      <c r="G4419" s="15">
        <v>45305</v>
      </c>
      <c r="H4419" s="15">
        <v>45487</v>
      </c>
      <c r="I4419" s="15" t="s">
        <v>13988</v>
      </c>
      <c r="J4419" s="15" t="s">
        <v>13989</v>
      </c>
      <c r="K4419" s="15" t="s">
        <v>45663</v>
      </c>
      <c r="L4419" s="15" t="s">
        <v>333</v>
      </c>
      <c r="M4419" s="15" t="s">
        <v>334</v>
      </c>
      <c r="N4419" s="14">
        <v>2015</v>
      </c>
      <c r="O4419" s="15" t="s">
        <v>13990</v>
      </c>
      <c r="P4419" s="15" t="s">
        <v>106</v>
      </c>
      <c r="Q4419" s="15" t="s">
        <v>47117</v>
      </c>
      <c r="R4419" s="15" t="s">
        <v>8052</v>
      </c>
      <c r="S4419" s="15" t="s">
        <v>13991</v>
      </c>
      <c r="T4419" s="15" t="s">
        <v>894</v>
      </c>
      <c r="U4419" s="15" t="s">
        <v>53</v>
      </c>
      <c r="V4419" s="15" t="s">
        <v>46467</v>
      </c>
      <c r="W4419" s="15" t="s">
        <v>367</v>
      </c>
      <c r="X4419" s="15" t="str">
        <f>_xlfn.XLOOKUP(_LOOKUP[[#This Row],[AdjusterMemberName]],_Adjuster[Adjuster Name],_Adjuster[Email],,0)</f>
        <v>dHernandez4@knightcompany.com</v>
      </c>
      <c r="Y4419" s="15" t="str">
        <f>_xlfn.XLOOKUP(_LOOKUP[[#This Row],[AdjusterMemberName]],_Adjuster[Adjuster Name],_Adjuster[Phone Number],,0)</f>
        <v>323-315-7819</v>
      </c>
      <c r="Z4419" s="15" t="s">
        <v>13992</v>
      </c>
      <c r="AA44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4155 Georgia St Apt 202, San Diego  CA 92103</v>
      </c>
      <c r="AB4419" s="15"/>
    </row>
    <row r="4420" spans="1:28" x14ac:dyDescent="0.3">
      <c r="A4420" s="14">
        <v>1</v>
      </c>
      <c r="B4420" s="14">
        <v>1</v>
      </c>
      <c r="C4420" s="15" t="s">
        <v>14069</v>
      </c>
      <c r="D4420" s="15" t="s">
        <v>14069</v>
      </c>
      <c r="E4420" s="15">
        <v>45419</v>
      </c>
      <c r="F4420" s="15" t="s">
        <v>14070</v>
      </c>
      <c r="G4420" s="15">
        <v>45244</v>
      </c>
      <c r="H4420" s="15">
        <v>45426</v>
      </c>
      <c r="I4420" s="15" t="s">
        <v>14071</v>
      </c>
      <c r="J4420" s="15" t="s">
        <v>14072</v>
      </c>
      <c r="K4420" s="15" t="s">
        <v>45704</v>
      </c>
      <c r="L4420" s="15" t="s">
        <v>139</v>
      </c>
      <c r="M4420" s="15" t="s">
        <v>470</v>
      </c>
      <c r="N4420" s="14">
        <v>2014</v>
      </c>
      <c r="O4420" s="15" t="s">
        <v>14073</v>
      </c>
      <c r="P4420" s="15" t="s">
        <v>106</v>
      </c>
      <c r="Q4420" s="15" t="s">
        <v>119</v>
      </c>
      <c r="R4420" s="15" t="s">
        <v>753</v>
      </c>
      <c r="S4420" s="15" t="s">
        <v>14074</v>
      </c>
      <c r="T4420" s="15" t="s">
        <v>404</v>
      </c>
      <c r="U4420" s="15" t="s">
        <v>53</v>
      </c>
      <c r="V4420" s="15" t="s">
        <v>45417</v>
      </c>
      <c r="W4420" s="15" t="s">
        <v>367</v>
      </c>
      <c r="X4420" s="15" t="str">
        <f>_xlfn.XLOOKUP(_LOOKUP[[#This Row],[AdjusterMemberName]],_Adjuster[Adjuster Name],_Adjuster[Email],,0)</f>
        <v>dHernandez4@knightcompany.com</v>
      </c>
      <c r="Y4420" s="15" t="str">
        <f>_xlfn.XLOOKUP(_LOOKUP[[#This Row],[AdjusterMemberName]],_Adjuster[Adjuster Name],_Adjuster[Phone Number],,0)</f>
        <v>323-315-7819</v>
      </c>
      <c r="Z4420" s="15" t="s">
        <v>14075</v>
      </c>
      <c r="AA44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146 E Ave Q4, Palmdale  CA 93550</v>
      </c>
      <c r="AB4420" s="15">
        <v>45369</v>
      </c>
    </row>
    <row r="4421" spans="1:28" x14ac:dyDescent="0.3">
      <c r="A4421" s="14">
        <v>1</v>
      </c>
      <c r="B4421" s="14">
        <v>1</v>
      </c>
      <c r="C4421" s="15" t="s">
        <v>14091</v>
      </c>
      <c r="D4421" s="15" t="s">
        <v>14091</v>
      </c>
      <c r="E4421" s="15">
        <v>45419</v>
      </c>
      <c r="F4421" s="15" t="s">
        <v>14092</v>
      </c>
      <c r="G4421" s="15">
        <v>45344</v>
      </c>
      <c r="H4421" s="15">
        <v>45526</v>
      </c>
      <c r="I4421" s="15" t="s">
        <v>14093</v>
      </c>
      <c r="J4421" s="15" t="s">
        <v>14094</v>
      </c>
      <c r="K4421" s="15" t="s">
        <v>45373</v>
      </c>
      <c r="L4421" s="15" t="s">
        <v>128</v>
      </c>
      <c r="M4421" s="15" t="s">
        <v>170</v>
      </c>
      <c r="N4421" s="14">
        <v>2015</v>
      </c>
      <c r="O4421" s="15" t="s">
        <v>14095</v>
      </c>
      <c r="P4421" s="15" t="s">
        <v>106</v>
      </c>
      <c r="Q4421" s="15" t="s">
        <v>47079</v>
      </c>
      <c r="R4421" s="15" t="s">
        <v>2838</v>
      </c>
      <c r="S4421" s="15" t="s">
        <v>14096</v>
      </c>
      <c r="T4421" s="15" t="s">
        <v>1930</v>
      </c>
      <c r="U4421" s="15" t="s">
        <v>53</v>
      </c>
      <c r="V4421" s="15" t="s">
        <v>46492</v>
      </c>
      <c r="W4421" s="15" t="s">
        <v>3307</v>
      </c>
      <c r="X4421" s="15" t="e">
        <f>_xlfn.XLOOKUP(_LOOKUP[[#This Row],[AdjusterMemberName]],_Adjuster[Adjuster Name],_Adjuster[Email],,0)</f>
        <v>#N/A</v>
      </c>
      <c r="Y4421" s="15" t="e">
        <f>_xlfn.XLOOKUP(_LOOKUP[[#This Row],[AdjusterMemberName]],_Adjuster[Adjuster Name],_Adjuster[Phone Number],,0)</f>
        <v>#N/A</v>
      </c>
      <c r="Z4421" s="15" t="s">
        <v>14097</v>
      </c>
      <c r="AA44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169 Ann Ave, Port Hueneme  CA 93041</v>
      </c>
      <c r="AB4421" s="15"/>
    </row>
    <row r="4422" spans="1:28" x14ac:dyDescent="0.3">
      <c r="A4422" s="14">
        <v>1</v>
      </c>
      <c r="B4422" s="14">
        <v>1</v>
      </c>
      <c r="C4422" s="15" t="s">
        <v>14129</v>
      </c>
      <c r="D4422" s="15" t="s">
        <v>14129</v>
      </c>
      <c r="E4422" s="15">
        <v>45419</v>
      </c>
      <c r="F4422" s="15" t="s">
        <v>14130</v>
      </c>
      <c r="G4422" s="15">
        <v>45266</v>
      </c>
      <c r="H4422" s="15">
        <v>45449</v>
      </c>
      <c r="I4422" s="15" t="s">
        <v>14131</v>
      </c>
      <c r="J4422" s="15" t="s">
        <v>14132</v>
      </c>
      <c r="K4422" s="15" t="s">
        <v>45486</v>
      </c>
      <c r="L4422" s="15" t="s">
        <v>2476</v>
      </c>
      <c r="M4422" s="15" t="s">
        <v>14133</v>
      </c>
      <c r="N4422" s="14">
        <v>2017</v>
      </c>
      <c r="O4422" s="15" t="s">
        <v>14134</v>
      </c>
      <c r="P4422" s="15" t="s">
        <v>106</v>
      </c>
      <c r="Q4422" s="15" t="s">
        <v>47061</v>
      </c>
      <c r="R4422" s="15" t="s">
        <v>14135</v>
      </c>
      <c r="S4422" s="15" t="s">
        <v>14136</v>
      </c>
      <c r="T4422" s="15" t="s">
        <v>286</v>
      </c>
      <c r="U4422" s="15" t="s">
        <v>53</v>
      </c>
      <c r="V4422" s="15" t="s">
        <v>45718</v>
      </c>
      <c r="W4422" s="15" t="s">
        <v>1357</v>
      </c>
      <c r="X4422" s="15" t="str">
        <f>_xlfn.XLOOKUP(_LOOKUP[[#This Row],[AdjusterMemberName]],_Adjuster[Adjuster Name],_Adjuster[Email],,0)</f>
        <v>jRivera1@knightcompany.com</v>
      </c>
      <c r="Y4422" s="15" t="str">
        <f>_xlfn.XLOOKUP(_LOOKUP[[#This Row],[AdjusterMemberName]],_Adjuster[Adjuster Name],_Adjuster[Phone Number],,0)</f>
        <v>424-559-5239</v>
      </c>
      <c r="Z4422" s="15" t="s">
        <v>14137</v>
      </c>
      <c r="AA44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1501 E 3Rd St Apt G, Long Beach  CA 90802</v>
      </c>
      <c r="AB4422" s="15"/>
    </row>
    <row r="4423" spans="1:28" x14ac:dyDescent="0.3">
      <c r="A4423" s="14">
        <v>1</v>
      </c>
      <c r="B4423" s="14">
        <v>1</v>
      </c>
      <c r="C4423" s="15" t="s">
        <v>14321</v>
      </c>
      <c r="D4423" s="15" t="s">
        <v>14322</v>
      </c>
      <c r="E4423" s="15">
        <v>45419</v>
      </c>
      <c r="F4423" s="15" t="s">
        <v>14323</v>
      </c>
      <c r="G4423" s="15">
        <v>45256</v>
      </c>
      <c r="H4423" s="15">
        <v>45438</v>
      </c>
      <c r="I4423" s="15" t="s">
        <v>14324</v>
      </c>
      <c r="J4423" s="15" t="s">
        <v>14325</v>
      </c>
      <c r="K4423" s="15" t="s">
        <v>45509</v>
      </c>
      <c r="L4423" s="15" t="s">
        <v>314</v>
      </c>
      <c r="M4423" s="15" t="s">
        <v>1640</v>
      </c>
      <c r="N4423" s="14">
        <v>2024</v>
      </c>
      <c r="O4423" s="15" t="s">
        <v>14326</v>
      </c>
      <c r="P4423" s="15" t="s">
        <v>106</v>
      </c>
      <c r="Q4423" s="15" t="s">
        <v>47081</v>
      </c>
      <c r="R4423" s="15" t="s">
        <v>1364</v>
      </c>
      <c r="S4423" s="15" t="s">
        <v>14327</v>
      </c>
      <c r="T4423" s="15" t="s">
        <v>1834</v>
      </c>
      <c r="U4423" s="15" t="s">
        <v>53</v>
      </c>
      <c r="V4423" s="15" t="s">
        <v>45607</v>
      </c>
      <c r="W4423" s="15" t="s">
        <v>1624</v>
      </c>
      <c r="X4423" s="15" t="e">
        <f>_xlfn.XLOOKUP(_LOOKUP[[#This Row],[AdjusterMemberName]],_Adjuster[Adjuster Name],_Adjuster[Email],,0)</f>
        <v>#N/A</v>
      </c>
      <c r="Y4423" s="15" t="e">
        <f>_xlfn.XLOOKUP(_LOOKUP[[#This Row],[AdjusterMemberName]],_Adjuster[Adjuster Name],_Adjuster[Phone Number],,0)</f>
        <v>#N/A</v>
      </c>
      <c r="Z4423" s="15" t="s">
        <v>14328</v>
      </c>
      <c r="AA44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1314 S Juniper St Apt B, Escondido  CA 92025</v>
      </c>
      <c r="AB4423" s="15"/>
    </row>
    <row r="4424" spans="1:28" x14ac:dyDescent="0.3">
      <c r="A4424" s="14">
        <v>1</v>
      </c>
      <c r="B4424" s="14">
        <v>1</v>
      </c>
      <c r="C4424" s="15" t="s">
        <v>8908</v>
      </c>
      <c r="D4424" s="15" t="s">
        <v>14394</v>
      </c>
      <c r="E4424" s="15">
        <v>45419</v>
      </c>
      <c r="F4424" s="15" t="s">
        <v>8909</v>
      </c>
      <c r="G4424" s="15">
        <v>45278</v>
      </c>
      <c r="H4424" s="15">
        <v>45461</v>
      </c>
      <c r="I4424" s="15" t="s">
        <v>15214</v>
      </c>
      <c r="J4424" s="15" t="s">
        <v>15215</v>
      </c>
      <c r="K4424" s="15" t="s">
        <v>45390</v>
      </c>
      <c r="L4424" s="15" t="s">
        <v>1566</v>
      </c>
      <c r="M4424" s="15" t="s">
        <v>5084</v>
      </c>
      <c r="N4424" s="14">
        <v>2018</v>
      </c>
      <c r="O4424" s="15" t="s">
        <v>14397</v>
      </c>
      <c r="P4424" s="15" t="s">
        <v>106</v>
      </c>
      <c r="Q4424" s="15" t="s">
        <v>47128</v>
      </c>
      <c r="R4424" s="15" t="s">
        <v>8914</v>
      </c>
      <c r="S4424" s="15" t="s">
        <v>8915</v>
      </c>
      <c r="T4424" s="15" t="s">
        <v>5400</v>
      </c>
      <c r="U4424" s="15" t="s">
        <v>53</v>
      </c>
      <c r="V4424" s="15" t="s">
        <v>46023</v>
      </c>
      <c r="W4424" s="15" t="s">
        <v>1889</v>
      </c>
      <c r="X4424" s="15" t="e">
        <f>_xlfn.XLOOKUP(_LOOKUP[[#This Row],[AdjusterMemberName]],_Adjuster[Adjuster Name],_Adjuster[Email],,0)</f>
        <v>#N/A</v>
      </c>
      <c r="Y4424" s="15" t="e">
        <f>_xlfn.XLOOKUP(_LOOKUP[[#This Row],[AdjusterMemberName]],_Adjuster[Adjuster Name],_Adjuster[Phone Number],,0)</f>
        <v>#N/A</v>
      </c>
      <c r="Z4424" s="15" t="s">
        <v>14398</v>
      </c>
      <c r="AA44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950 E Madison Ave, El Cajon  CA 92021</v>
      </c>
      <c r="AB4424" s="15">
        <v>45443</v>
      </c>
    </row>
    <row r="4425" spans="1:28" x14ac:dyDescent="0.3">
      <c r="A4425" s="14">
        <v>1</v>
      </c>
      <c r="B4425" s="14">
        <v>1</v>
      </c>
      <c r="C4425" s="15" t="s">
        <v>29551</v>
      </c>
      <c r="D4425" s="15" t="s">
        <v>29552</v>
      </c>
      <c r="E4425" s="15">
        <v>45419</v>
      </c>
      <c r="F4425" s="15" t="s">
        <v>29553</v>
      </c>
      <c r="G4425" s="15">
        <v>45329</v>
      </c>
      <c r="H4425" s="15">
        <v>45511</v>
      </c>
      <c r="I4425" s="15" t="s">
        <v>29554</v>
      </c>
      <c r="J4425" s="15" t="s">
        <v>29555</v>
      </c>
      <c r="K4425" s="15" t="s">
        <v>45496</v>
      </c>
      <c r="L4425" s="15" t="s">
        <v>103</v>
      </c>
      <c r="M4425" s="15" t="s">
        <v>104</v>
      </c>
      <c r="N4425" s="14">
        <v>2012</v>
      </c>
      <c r="O4425" s="15" t="s">
        <v>29556</v>
      </c>
      <c r="P4425" s="15" t="s">
        <v>81</v>
      </c>
      <c r="Q4425" s="15" t="s">
        <v>47111</v>
      </c>
      <c r="R4425" s="15" t="s">
        <v>29557</v>
      </c>
      <c r="S4425" s="15" t="s">
        <v>29558</v>
      </c>
      <c r="T4425" s="15" t="s">
        <v>811</v>
      </c>
      <c r="U4425" s="15" t="s">
        <v>53</v>
      </c>
      <c r="V4425" s="15" t="s">
        <v>45558</v>
      </c>
      <c r="W4425" s="15" t="s">
        <v>1186</v>
      </c>
      <c r="X4425" s="15" t="str">
        <f>_xlfn.XLOOKUP(_LOOKUP[[#This Row],[AdjusterMemberName]],_Adjuster[Adjuster Name],_Adjuster[Email],,0)</f>
        <v>sAkinleye@knightcompany.com</v>
      </c>
      <c r="Y4425" s="15" t="str">
        <f>_xlfn.XLOOKUP(_LOOKUP[[#This Row],[AdjusterMemberName]],_Adjuster[Adjuster Name],_Adjuster[Phone Number],,0)</f>
        <v>424-559-5280</v>
      </c>
      <c r="Z4425" s="15" t="s">
        <v>29559</v>
      </c>
      <c r="AA44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20775 Old Elsinore Rd, Perris  CA 92570</v>
      </c>
      <c r="AB4425" s="15"/>
    </row>
    <row r="4426" spans="1:28" x14ac:dyDescent="0.3">
      <c r="A4426" s="14">
        <v>1</v>
      </c>
      <c r="B4426" s="14">
        <v>1</v>
      </c>
      <c r="C4426" s="15" t="s">
        <v>29551</v>
      </c>
      <c r="D4426" s="15" t="s">
        <v>29552</v>
      </c>
      <c r="E4426" s="15">
        <v>45419</v>
      </c>
      <c r="F4426" s="15" t="s">
        <v>29553</v>
      </c>
      <c r="G4426" s="15">
        <v>45329</v>
      </c>
      <c r="H4426" s="15">
        <v>45511</v>
      </c>
      <c r="I4426" s="15" t="s">
        <v>29890</v>
      </c>
      <c r="J4426" s="15" t="s">
        <v>14164</v>
      </c>
      <c r="K4426" s="15" t="s">
        <v>45339</v>
      </c>
      <c r="L4426" s="15" t="s">
        <v>103</v>
      </c>
      <c r="M4426" s="15" t="s">
        <v>104</v>
      </c>
      <c r="N4426" s="14">
        <v>2012</v>
      </c>
      <c r="O4426" s="15" t="s">
        <v>29556</v>
      </c>
      <c r="P4426" s="15" t="s">
        <v>106</v>
      </c>
      <c r="Q4426" s="15" t="s">
        <v>47111</v>
      </c>
      <c r="R4426" s="15" t="s">
        <v>29557</v>
      </c>
      <c r="S4426" s="15" t="s">
        <v>29558</v>
      </c>
      <c r="T4426" s="15" t="s">
        <v>811</v>
      </c>
      <c r="U4426" s="15" t="s">
        <v>53</v>
      </c>
      <c r="V4426" s="15" t="s">
        <v>45558</v>
      </c>
      <c r="W4426" s="15" t="s">
        <v>1186</v>
      </c>
      <c r="X4426" s="15" t="str">
        <f>_xlfn.XLOOKUP(_LOOKUP[[#This Row],[AdjusterMemberName]],_Adjuster[Adjuster Name],_Adjuster[Email],,0)</f>
        <v>sAkinleye@knightcompany.com</v>
      </c>
      <c r="Y4426" s="15" t="str">
        <f>_xlfn.XLOOKUP(_LOOKUP[[#This Row],[AdjusterMemberName]],_Adjuster[Adjuster Name],_Adjuster[Phone Number],,0)</f>
        <v>424-559-5280</v>
      </c>
      <c r="Z4426" s="15" t="s">
        <v>29559</v>
      </c>
      <c r="AA44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20775 Old Elsinore Rd, Perris  CA 92570</v>
      </c>
      <c r="AB4426" s="15"/>
    </row>
    <row r="4427" spans="1:28" x14ac:dyDescent="0.3">
      <c r="A4427" s="14">
        <v>1</v>
      </c>
      <c r="B4427" s="14">
        <v>1</v>
      </c>
      <c r="C4427" s="15" t="s">
        <v>6272</v>
      </c>
      <c r="D4427" s="15" t="s">
        <v>6272</v>
      </c>
      <c r="E4427" s="15">
        <v>45418</v>
      </c>
      <c r="F4427" s="15" t="s">
        <v>13861</v>
      </c>
      <c r="G4427" s="15">
        <v>45391</v>
      </c>
      <c r="H4427" s="15">
        <v>45574</v>
      </c>
      <c r="I4427" s="15" t="s">
        <v>13862</v>
      </c>
      <c r="J4427" s="15" t="s">
        <v>2595</v>
      </c>
      <c r="K4427" s="15" t="s">
        <v>46054</v>
      </c>
      <c r="L4427" s="15" t="s">
        <v>201</v>
      </c>
      <c r="M4427" s="15" t="s">
        <v>202</v>
      </c>
      <c r="N4427" s="14">
        <v>2010</v>
      </c>
      <c r="O4427" s="15" t="s">
        <v>13863</v>
      </c>
      <c r="P4427" s="15" t="s">
        <v>106</v>
      </c>
      <c r="Q4427" s="15" t="s">
        <v>47061</v>
      </c>
      <c r="R4427" s="15" t="s">
        <v>5236</v>
      </c>
      <c r="S4427" s="15" t="s">
        <v>6277</v>
      </c>
      <c r="T4427" s="15" t="s">
        <v>3331</v>
      </c>
      <c r="U4427" s="15" t="s">
        <v>53</v>
      </c>
      <c r="V4427" s="15" t="s">
        <v>46042</v>
      </c>
      <c r="W4427" s="15" t="s">
        <v>1889</v>
      </c>
      <c r="X4427" s="15" t="e">
        <f>_xlfn.XLOOKUP(_LOOKUP[[#This Row],[AdjusterMemberName]],_Adjuster[Adjuster Name],_Adjuster[Email],,0)</f>
        <v>#N/A</v>
      </c>
      <c r="Y4427" s="15" t="e">
        <f>_xlfn.XLOOKUP(_LOOKUP[[#This Row],[AdjusterMemberName]],_Adjuster[Adjuster Name],_Adjuster[Phone Number],,0)</f>
        <v>#N/A</v>
      </c>
      <c r="Z4427" s="15" t="s">
        <v>6278</v>
      </c>
      <c r="AA44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1948 Medoc Cir, San Jacinto  CA 92583</v>
      </c>
      <c r="AB4427" s="15"/>
    </row>
    <row r="4428" spans="1:28" x14ac:dyDescent="0.3">
      <c r="A4428" s="14">
        <v>1</v>
      </c>
      <c r="B4428" s="14">
        <v>1</v>
      </c>
      <c r="C4428" s="15" t="s">
        <v>13881</v>
      </c>
      <c r="D4428" s="15" t="s">
        <v>13882</v>
      </c>
      <c r="E4428" s="15">
        <v>45418</v>
      </c>
      <c r="F4428" s="15" t="s">
        <v>13883</v>
      </c>
      <c r="G4428" s="15">
        <v>45373</v>
      </c>
      <c r="H4428" s="15">
        <v>45557</v>
      </c>
      <c r="I4428" s="15" t="s">
        <v>13884</v>
      </c>
      <c r="J4428" s="15" t="s">
        <v>13885</v>
      </c>
      <c r="K4428" s="15" t="s">
        <v>45460</v>
      </c>
      <c r="L4428" s="15" t="s">
        <v>139</v>
      </c>
      <c r="M4428" s="15" t="s">
        <v>470</v>
      </c>
      <c r="N4428" s="14">
        <v>2020</v>
      </c>
      <c r="O4428" s="15" t="s">
        <v>13886</v>
      </c>
      <c r="P4428" s="15" t="s">
        <v>106</v>
      </c>
      <c r="Q4428" s="15" t="s">
        <v>47019</v>
      </c>
      <c r="R4428" s="15" t="s">
        <v>13887</v>
      </c>
      <c r="S4428" s="15" t="s">
        <v>13888</v>
      </c>
      <c r="T4428" s="15" t="s">
        <v>286</v>
      </c>
      <c r="U4428" s="15" t="s">
        <v>53</v>
      </c>
      <c r="V4428" s="15" t="s">
        <v>45871</v>
      </c>
      <c r="W4428" s="15" t="s">
        <v>1357</v>
      </c>
      <c r="X4428" s="15" t="str">
        <f>_xlfn.XLOOKUP(_LOOKUP[[#This Row],[AdjusterMemberName]],_Adjuster[Adjuster Name],_Adjuster[Email],,0)</f>
        <v>jRivera1@knightcompany.com</v>
      </c>
      <c r="Y4428" s="15" t="str">
        <f>_xlfn.XLOOKUP(_LOOKUP[[#This Row],[AdjusterMemberName]],_Adjuster[Adjuster Name],_Adjuster[Phone Number],,0)</f>
        <v>424-559-5239</v>
      </c>
      <c r="Z4428" s="15" t="s">
        <v>13889</v>
      </c>
      <c r="AA44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1959 Pine Ave Apt 4, Long Beach  CA 90806</v>
      </c>
      <c r="AB4428" s="15"/>
    </row>
    <row r="4429" spans="1:28" x14ac:dyDescent="0.3">
      <c r="A4429" s="14">
        <v>0</v>
      </c>
      <c r="B4429" s="14">
        <v>1</v>
      </c>
      <c r="C4429" s="15" t="s">
        <v>13997</v>
      </c>
      <c r="D4429" s="15" t="s">
        <v>13997</v>
      </c>
      <c r="E4429" s="15">
        <v>45418</v>
      </c>
      <c r="F4429" s="15" t="s">
        <v>13998</v>
      </c>
      <c r="G4429" s="15"/>
      <c r="H4429" s="15"/>
      <c r="I4429" s="15" t="s">
        <v>13999</v>
      </c>
      <c r="J4429" s="15" t="s">
        <v>14000</v>
      </c>
      <c r="K4429" s="15" t="s">
        <v>45407</v>
      </c>
      <c r="L4429" s="15" t="s">
        <v>314</v>
      </c>
      <c r="M4429" s="15" t="s">
        <v>14001</v>
      </c>
      <c r="N4429" s="14">
        <v>2021</v>
      </c>
      <c r="O4429" s="15" t="s">
        <v>14002</v>
      </c>
      <c r="P4429" s="15" t="s">
        <v>106</v>
      </c>
      <c r="Q4429" s="15"/>
      <c r="R4429" s="15"/>
      <c r="S4429" s="15"/>
      <c r="T4429" s="15"/>
      <c r="U4429" s="15"/>
      <c r="V4429" s="15"/>
      <c r="W4429" s="15" t="s">
        <v>264</v>
      </c>
      <c r="X4429" s="15" t="str">
        <f>_xlfn.XLOOKUP(_LOOKUP[[#This Row],[AdjusterMemberName]],_Adjuster[Adjuster Name],_Adjuster[Email],,0)</f>
        <v>sBonnevie@knightcompany.com</v>
      </c>
      <c r="Y4429" s="15" t="str">
        <f>_xlfn.XLOOKUP(_LOOKUP[[#This Row],[AdjusterMemberName]],_Adjuster[Adjuster Name],_Adjuster[Phone Number],,0)</f>
        <v>323-692-4064</v>
      </c>
      <c r="Z4429" s="15"/>
      <c r="AA4429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4429" s="15"/>
    </row>
    <row r="4430" spans="1:28" x14ac:dyDescent="0.3">
      <c r="A4430" s="14">
        <v>1</v>
      </c>
      <c r="B4430" s="14">
        <v>1</v>
      </c>
      <c r="C4430" s="15" t="s">
        <v>12183</v>
      </c>
      <c r="D4430" s="15" t="s">
        <v>12184</v>
      </c>
      <c r="E4430" s="15">
        <v>45418</v>
      </c>
      <c r="F4430" s="15" t="s">
        <v>12185</v>
      </c>
      <c r="G4430" s="15">
        <v>45360</v>
      </c>
      <c r="H4430" s="15">
        <v>45544</v>
      </c>
      <c r="I4430" s="15" t="s">
        <v>14011</v>
      </c>
      <c r="J4430" s="15" t="s">
        <v>14012</v>
      </c>
      <c r="K4430" s="15" t="s">
        <v>45489</v>
      </c>
      <c r="L4430" s="15" t="s">
        <v>128</v>
      </c>
      <c r="M4430" s="15" t="s">
        <v>129</v>
      </c>
      <c r="N4430" s="14">
        <v>2023</v>
      </c>
      <c r="O4430" s="15" t="s">
        <v>12188</v>
      </c>
      <c r="P4430" s="15" t="s">
        <v>106</v>
      </c>
      <c r="Q4430" s="15" t="s">
        <v>47079</v>
      </c>
      <c r="R4430" s="15" t="s">
        <v>12189</v>
      </c>
      <c r="S4430" s="15" t="s">
        <v>12190</v>
      </c>
      <c r="T4430" s="15" t="s">
        <v>174</v>
      </c>
      <c r="U4430" s="15" t="s">
        <v>53</v>
      </c>
      <c r="V4430" s="15" t="s">
        <v>45565</v>
      </c>
      <c r="W4430" s="15" t="s">
        <v>1889</v>
      </c>
      <c r="X4430" s="15" t="e">
        <f>_xlfn.XLOOKUP(_LOOKUP[[#This Row],[AdjusterMemberName]],_Adjuster[Adjuster Name],_Adjuster[Email],,0)</f>
        <v>#N/A</v>
      </c>
      <c r="Y4430" s="15" t="e">
        <f>_xlfn.XLOOKUP(_LOOKUP[[#This Row],[AdjusterMemberName]],_Adjuster[Adjuster Name],_Adjuster[Phone Number],,0)</f>
        <v>#N/A</v>
      </c>
      <c r="Z4430" s="15" t="s">
        <v>12191</v>
      </c>
      <c r="AA44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333 S Virgil Ave Apt 107, Los Angeles  CA 90020</v>
      </c>
      <c r="AB4430" s="15"/>
    </row>
    <row r="4431" spans="1:28" x14ac:dyDescent="0.3">
      <c r="A4431" s="14">
        <v>1</v>
      </c>
      <c r="B4431" s="14">
        <v>1</v>
      </c>
      <c r="C4431" s="15" t="s">
        <v>10568</v>
      </c>
      <c r="D4431" s="15" t="s">
        <v>10568</v>
      </c>
      <c r="E4431" s="15">
        <v>45417</v>
      </c>
      <c r="F4431" s="15" t="s">
        <v>10569</v>
      </c>
      <c r="G4431" s="15">
        <v>45255</v>
      </c>
      <c r="H4431" s="15">
        <v>45437</v>
      </c>
      <c r="I4431" s="15" t="s">
        <v>13871</v>
      </c>
      <c r="J4431" s="15" t="s">
        <v>13872</v>
      </c>
      <c r="K4431" s="15" t="s">
        <v>45397</v>
      </c>
      <c r="L4431" s="15" t="s">
        <v>91</v>
      </c>
      <c r="M4431" s="15" t="s">
        <v>10572</v>
      </c>
      <c r="N4431" s="14">
        <v>2004</v>
      </c>
      <c r="O4431" s="15" t="s">
        <v>10573</v>
      </c>
      <c r="P4431" s="15" t="s">
        <v>106</v>
      </c>
      <c r="Q4431" s="15" t="s">
        <v>47073</v>
      </c>
      <c r="R4431" s="15" t="s">
        <v>10574</v>
      </c>
      <c r="S4431" s="15" t="s">
        <v>10575</v>
      </c>
      <c r="T4431" s="15" t="s">
        <v>174</v>
      </c>
      <c r="U4431" s="15" t="s">
        <v>53</v>
      </c>
      <c r="V4431" s="15" t="s">
        <v>45342</v>
      </c>
      <c r="W4431" s="15" t="s">
        <v>9508</v>
      </c>
      <c r="X4431" s="15" t="e">
        <f>_xlfn.XLOOKUP(_LOOKUP[[#This Row],[AdjusterMemberName]],_Adjuster[Adjuster Name],_Adjuster[Email],,0)</f>
        <v>#N/A</v>
      </c>
      <c r="Y4431" s="15" t="e">
        <f>_xlfn.XLOOKUP(_LOOKUP[[#This Row],[AdjusterMemberName]],_Adjuster[Adjuster Name],_Adjuster[Phone Number],,0)</f>
        <v>#N/A</v>
      </c>
      <c r="Z4431" s="15" t="s">
        <v>10576</v>
      </c>
      <c r="AA44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1242 W 42Nd St, Los Angeles  CA 90037</v>
      </c>
      <c r="AB4431" s="15"/>
    </row>
    <row r="4432" spans="1:28" x14ac:dyDescent="0.3">
      <c r="A4432" s="14">
        <v>1</v>
      </c>
      <c r="B4432" s="14">
        <v>1</v>
      </c>
      <c r="C4432" s="15" t="s">
        <v>13893</v>
      </c>
      <c r="D4432" s="15" t="s">
        <v>13893</v>
      </c>
      <c r="E4432" s="15">
        <v>45417</v>
      </c>
      <c r="F4432" s="15" t="s">
        <v>13894</v>
      </c>
      <c r="G4432" s="15">
        <v>45357</v>
      </c>
      <c r="H4432" s="15">
        <v>45541</v>
      </c>
      <c r="I4432" s="15" t="s">
        <v>13895</v>
      </c>
      <c r="J4432" s="15" t="s">
        <v>13896</v>
      </c>
      <c r="K4432" s="15" t="s">
        <v>45339</v>
      </c>
      <c r="L4432" s="15" t="s">
        <v>441</v>
      </c>
      <c r="M4432" s="15" t="s">
        <v>1126</v>
      </c>
      <c r="N4432" s="14">
        <v>2013</v>
      </c>
      <c r="O4432" s="15" t="s">
        <v>13897</v>
      </c>
      <c r="P4432" s="15" t="s">
        <v>106</v>
      </c>
      <c r="Q4432" s="15" t="s">
        <v>47019</v>
      </c>
      <c r="R4432" s="15" t="s">
        <v>13898</v>
      </c>
      <c r="S4432" s="15" t="s">
        <v>13899</v>
      </c>
      <c r="T4432" s="15" t="s">
        <v>1138</v>
      </c>
      <c r="U4432" s="15" t="s">
        <v>53</v>
      </c>
      <c r="V4432" s="15" t="s">
        <v>45366</v>
      </c>
      <c r="W4432" s="15" t="s">
        <v>3184</v>
      </c>
      <c r="X4432" s="15" t="str">
        <f>_xlfn.XLOOKUP(_LOOKUP[[#This Row],[AdjusterMemberName]],_Adjuster[Adjuster Name],_Adjuster[Email],,0)</f>
        <v>mQualls@knightcompany.com</v>
      </c>
      <c r="Y4432" s="15" t="str">
        <f>_xlfn.XLOOKUP(_LOOKUP[[#This Row],[AdjusterMemberName]],_Adjuster[Adjuster Name],_Adjuster[Phone Number],,0)</f>
        <v>424-559-5436</v>
      </c>
      <c r="Z4432" s="15" t="s">
        <v>13900</v>
      </c>
      <c r="AA44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8517 Katherine Ave, Panorama City  CA 91402</v>
      </c>
      <c r="AB4432" s="15">
        <v>45451</v>
      </c>
    </row>
    <row r="4433" spans="1:28" x14ac:dyDescent="0.3">
      <c r="A4433" s="14">
        <v>1</v>
      </c>
      <c r="B4433" s="14">
        <v>1</v>
      </c>
      <c r="C4433" s="15" t="s">
        <v>13901</v>
      </c>
      <c r="D4433" s="15" t="s">
        <v>13901</v>
      </c>
      <c r="E4433" s="15">
        <v>45417</v>
      </c>
      <c r="F4433" s="15" t="s">
        <v>13902</v>
      </c>
      <c r="G4433" s="15">
        <v>45254</v>
      </c>
      <c r="H4433" s="15">
        <v>45436</v>
      </c>
      <c r="I4433" s="15" t="s">
        <v>13903</v>
      </c>
      <c r="J4433" s="15" t="s">
        <v>13904</v>
      </c>
      <c r="K4433" s="15" t="s">
        <v>45407</v>
      </c>
      <c r="L4433" s="15" t="s">
        <v>987</v>
      </c>
      <c r="M4433" s="15" t="s">
        <v>13905</v>
      </c>
      <c r="N4433" s="14">
        <v>2018</v>
      </c>
      <c r="O4433" s="15" t="s">
        <v>13906</v>
      </c>
      <c r="P4433" s="15" t="s">
        <v>106</v>
      </c>
      <c r="Q4433" s="15" t="s">
        <v>47006</v>
      </c>
      <c r="R4433" s="15" t="s">
        <v>781</v>
      </c>
      <c r="S4433" s="15" t="s">
        <v>13907</v>
      </c>
      <c r="T4433" s="15" t="s">
        <v>840</v>
      </c>
      <c r="U4433" s="15" t="s">
        <v>53</v>
      </c>
      <c r="V4433" s="15" t="s">
        <v>45391</v>
      </c>
      <c r="W4433" s="15" t="s">
        <v>3307</v>
      </c>
      <c r="X4433" s="15" t="e">
        <f>_xlfn.XLOOKUP(_LOOKUP[[#This Row],[AdjusterMemberName]],_Adjuster[Adjuster Name],_Adjuster[Email],,0)</f>
        <v>#N/A</v>
      </c>
      <c r="Y4433" s="15" t="e">
        <f>_xlfn.XLOOKUP(_LOOKUP[[#This Row],[AdjusterMemberName]],_Adjuster[Adjuster Name],_Adjuster[Phone Number],,0)</f>
        <v>#N/A</v>
      </c>
      <c r="Z4433" s="15" t="s">
        <v>13908</v>
      </c>
      <c r="AA44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16200 Monache Ln, Apple Valley  CA 92307</v>
      </c>
      <c r="AB4433" s="15"/>
    </row>
    <row r="4434" spans="1:28" x14ac:dyDescent="0.3">
      <c r="A4434" s="14">
        <v>1</v>
      </c>
      <c r="B4434" s="14">
        <v>1</v>
      </c>
      <c r="C4434" s="15" t="s">
        <v>14018</v>
      </c>
      <c r="D4434" s="15" t="s">
        <v>14018</v>
      </c>
      <c r="E4434" s="15">
        <v>45417</v>
      </c>
      <c r="F4434" s="15" t="s">
        <v>14019</v>
      </c>
      <c r="G4434" s="15">
        <v>45370</v>
      </c>
      <c r="H4434" s="15">
        <v>45554</v>
      </c>
      <c r="I4434" s="15" t="s">
        <v>14020</v>
      </c>
      <c r="J4434" s="15" t="s">
        <v>14021</v>
      </c>
      <c r="K4434" s="15" t="s">
        <v>45332</v>
      </c>
      <c r="L4434" s="15" t="s">
        <v>103</v>
      </c>
      <c r="M4434" s="15" t="s">
        <v>304</v>
      </c>
      <c r="N4434" s="14">
        <v>2013</v>
      </c>
      <c r="O4434" s="15" t="s">
        <v>14022</v>
      </c>
      <c r="P4434" s="15" t="s">
        <v>106</v>
      </c>
      <c r="Q4434" s="15" t="s">
        <v>47073</v>
      </c>
      <c r="R4434" s="15" t="s">
        <v>14023</v>
      </c>
      <c r="S4434" s="15" t="s">
        <v>14024</v>
      </c>
      <c r="T4434" s="15" t="s">
        <v>174</v>
      </c>
      <c r="U4434" s="15" t="s">
        <v>53</v>
      </c>
      <c r="V4434" s="15" t="s">
        <v>46528</v>
      </c>
      <c r="W4434" s="15" t="s">
        <v>3307</v>
      </c>
      <c r="X4434" s="15" t="e">
        <f>_xlfn.XLOOKUP(_LOOKUP[[#This Row],[AdjusterMemberName]],_Adjuster[Adjuster Name],_Adjuster[Email],,0)</f>
        <v>#N/A</v>
      </c>
      <c r="Y4434" s="15" t="e">
        <f>_xlfn.XLOOKUP(_LOOKUP[[#This Row],[AdjusterMemberName]],_Adjuster[Adjuster Name],_Adjuster[Phone Number],,0)</f>
        <v>#N/A</v>
      </c>
      <c r="Z4434" s="15" t="s">
        <v>14025</v>
      </c>
      <c r="AA44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1226 Stanford Ave, Los Angeles  CA 90021</v>
      </c>
      <c r="AB4434" s="15">
        <v>45474</v>
      </c>
    </row>
    <row r="4435" spans="1:28" x14ac:dyDescent="0.3">
      <c r="A4435" s="14">
        <v>0</v>
      </c>
      <c r="B4435" s="14">
        <v>1</v>
      </c>
      <c r="C4435" s="15" t="s">
        <v>13997</v>
      </c>
      <c r="D4435" s="15" t="s">
        <v>13997</v>
      </c>
      <c r="E4435" s="15">
        <v>45417</v>
      </c>
      <c r="F4435" s="15" t="s">
        <v>13998</v>
      </c>
      <c r="G4435" s="15"/>
      <c r="H4435" s="15"/>
      <c r="I4435" s="15" t="s">
        <v>14043</v>
      </c>
      <c r="J4435" s="15" t="s">
        <v>14044</v>
      </c>
      <c r="K4435" s="15" t="s">
        <v>45434</v>
      </c>
      <c r="L4435" s="15" t="s">
        <v>314</v>
      </c>
      <c r="M4435" s="15" t="s">
        <v>14045</v>
      </c>
      <c r="N4435" s="14">
        <v>0</v>
      </c>
      <c r="O4435" s="15" t="s">
        <v>5970</v>
      </c>
      <c r="P4435" s="15" t="s">
        <v>106</v>
      </c>
      <c r="Q4435" s="15"/>
      <c r="R4435" s="15"/>
      <c r="S4435" s="15"/>
      <c r="T4435" s="15"/>
      <c r="U4435" s="15"/>
      <c r="V4435" s="15"/>
      <c r="W4435" s="15" t="s">
        <v>264</v>
      </c>
      <c r="X4435" s="15" t="str">
        <f>_xlfn.XLOOKUP(_LOOKUP[[#This Row],[AdjusterMemberName]],_Adjuster[Adjuster Name],_Adjuster[Email],,0)</f>
        <v>sBonnevie@knightcompany.com</v>
      </c>
      <c r="Y4435" s="15" t="str">
        <f>_xlfn.XLOOKUP(_LOOKUP[[#This Row],[AdjusterMemberName]],_Adjuster[Adjuster Name],_Adjuster[Phone Number],,0)</f>
        <v>323-692-4064</v>
      </c>
      <c r="Z4435" s="15"/>
      <c r="AA4435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4435" s="15"/>
    </row>
    <row r="4436" spans="1:28" x14ac:dyDescent="0.3">
      <c r="A4436" s="14">
        <v>1</v>
      </c>
      <c r="B4436" s="14">
        <v>1</v>
      </c>
      <c r="C4436" s="15" t="s">
        <v>14046</v>
      </c>
      <c r="D4436" s="15" t="s">
        <v>14046</v>
      </c>
      <c r="E4436" s="15">
        <v>45417</v>
      </c>
      <c r="F4436" s="15" t="s">
        <v>14047</v>
      </c>
      <c r="G4436" s="15">
        <v>45334</v>
      </c>
      <c r="H4436" s="15">
        <v>45516</v>
      </c>
      <c r="I4436" s="15" t="s">
        <v>14048</v>
      </c>
      <c r="J4436" s="15" t="s">
        <v>14049</v>
      </c>
      <c r="K4436" s="15" t="s">
        <v>45752</v>
      </c>
      <c r="L4436" s="15" t="s">
        <v>229</v>
      </c>
      <c r="M4436" s="15" t="s">
        <v>230</v>
      </c>
      <c r="N4436" s="14">
        <v>2008</v>
      </c>
      <c r="O4436" s="15" t="s">
        <v>14050</v>
      </c>
      <c r="P4436" s="15" t="s">
        <v>106</v>
      </c>
      <c r="Q4436" s="15" t="s">
        <v>47081</v>
      </c>
      <c r="R4436" s="15" t="s">
        <v>4783</v>
      </c>
      <c r="S4436" s="15" t="s">
        <v>4784</v>
      </c>
      <c r="T4436" s="15" t="s">
        <v>2043</v>
      </c>
      <c r="U4436" s="15" t="s">
        <v>53</v>
      </c>
      <c r="V4436" s="15" t="s">
        <v>46038</v>
      </c>
      <c r="W4436" s="15" t="s">
        <v>264</v>
      </c>
      <c r="X4436" s="15" t="str">
        <f>_xlfn.XLOOKUP(_LOOKUP[[#This Row],[AdjusterMemberName]],_Adjuster[Adjuster Name],_Adjuster[Email],,0)</f>
        <v>sBonnevie@knightcompany.com</v>
      </c>
      <c r="Y4436" s="15" t="str">
        <f>_xlfn.XLOOKUP(_LOOKUP[[#This Row],[AdjusterMemberName]],_Adjuster[Adjuster Name],_Adjuster[Phone Number],,0)</f>
        <v>323-692-4064</v>
      </c>
      <c r="Z4436" s="15" t="s">
        <v>14051</v>
      </c>
      <c r="AA44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10918 Ringwood Ave, Santa Fe Springs  CA 90670</v>
      </c>
      <c r="AB4436" s="15"/>
    </row>
    <row r="4437" spans="1:28" x14ac:dyDescent="0.3">
      <c r="A4437" s="14">
        <v>0</v>
      </c>
      <c r="B4437" s="14">
        <v>0</v>
      </c>
      <c r="C4437" s="15" t="s">
        <v>9601</v>
      </c>
      <c r="D4437" s="15" t="s">
        <v>14064</v>
      </c>
      <c r="E4437" s="15">
        <v>45417</v>
      </c>
      <c r="F4437" s="15" t="s">
        <v>9602</v>
      </c>
      <c r="G4437" s="15"/>
      <c r="H4437" s="15"/>
      <c r="I4437" s="15" t="s">
        <v>14065</v>
      </c>
      <c r="J4437" s="15" t="s">
        <v>14066</v>
      </c>
      <c r="K4437" s="15" t="s">
        <v>45891</v>
      </c>
      <c r="L4437" s="15" t="s">
        <v>14067</v>
      </c>
      <c r="M4437" s="15" t="s">
        <v>14068</v>
      </c>
      <c r="N4437" s="14">
        <v>2004</v>
      </c>
      <c r="O4437" s="15" t="s">
        <v>10573</v>
      </c>
      <c r="P4437" s="15" t="s">
        <v>106</v>
      </c>
      <c r="Q4437" s="15"/>
      <c r="R4437" s="15"/>
      <c r="S4437" s="15"/>
      <c r="T4437" s="15"/>
      <c r="U4437" s="15"/>
      <c r="V4437" s="15"/>
      <c r="W4437" s="15" t="s">
        <v>264</v>
      </c>
      <c r="X4437" s="15" t="str">
        <f>_xlfn.XLOOKUP(_LOOKUP[[#This Row],[AdjusterMemberName]],_Adjuster[Adjuster Name],_Adjuster[Email],,0)</f>
        <v>sBonnevie@knightcompany.com</v>
      </c>
      <c r="Y4437" s="15" t="str">
        <f>_xlfn.XLOOKUP(_LOOKUP[[#This Row],[AdjusterMemberName]],_Adjuster[Adjuster Name],_Adjuster[Phone Number],,0)</f>
        <v>323-692-4064</v>
      </c>
      <c r="Z4437" s="15"/>
      <c r="AA4437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4437" s="15"/>
    </row>
    <row r="4438" spans="1:28" x14ac:dyDescent="0.3">
      <c r="A4438" s="14">
        <v>1</v>
      </c>
      <c r="B4438" s="14">
        <v>1</v>
      </c>
      <c r="C4438" s="15" t="s">
        <v>14113</v>
      </c>
      <c r="D4438" s="15" t="s">
        <v>14113</v>
      </c>
      <c r="E4438" s="15">
        <v>45417</v>
      </c>
      <c r="F4438" s="15" t="s">
        <v>14114</v>
      </c>
      <c r="G4438" s="15">
        <v>45345</v>
      </c>
      <c r="H4438" s="15">
        <v>45527</v>
      </c>
      <c r="I4438" s="15" t="s">
        <v>14115</v>
      </c>
      <c r="J4438" s="15" t="s">
        <v>14116</v>
      </c>
      <c r="K4438" s="15" t="s">
        <v>46680</v>
      </c>
      <c r="L4438" s="15" t="s">
        <v>441</v>
      </c>
      <c r="M4438" s="15" t="s">
        <v>1126</v>
      </c>
      <c r="N4438" s="14">
        <v>2014</v>
      </c>
      <c r="O4438" s="15" t="s">
        <v>14117</v>
      </c>
      <c r="P4438" s="15" t="s">
        <v>106</v>
      </c>
      <c r="Q4438" s="15" t="s">
        <v>47065</v>
      </c>
      <c r="R4438" s="15" t="s">
        <v>2190</v>
      </c>
      <c r="S4438" s="15" t="s">
        <v>14118</v>
      </c>
      <c r="T4438" s="15" t="s">
        <v>424</v>
      </c>
      <c r="U4438" s="15" t="s">
        <v>53</v>
      </c>
      <c r="V4438" s="15" t="s">
        <v>45717</v>
      </c>
      <c r="W4438" s="15" t="s">
        <v>264</v>
      </c>
      <c r="X4438" s="15" t="str">
        <f>_xlfn.XLOOKUP(_LOOKUP[[#This Row],[AdjusterMemberName]],_Adjuster[Adjuster Name],_Adjuster[Email],,0)</f>
        <v>sBonnevie@knightcompany.com</v>
      </c>
      <c r="Y4438" s="15" t="str">
        <f>_xlfn.XLOOKUP(_LOOKUP[[#This Row],[AdjusterMemberName]],_Adjuster[Adjuster Name],_Adjuster[Phone Number],,0)</f>
        <v>323-692-4064</v>
      </c>
      <c r="Z4438" s="15" t="s">
        <v>14119</v>
      </c>
      <c r="AA44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1205 E 26Th St, San Bernardino  CA 92404</v>
      </c>
      <c r="AB4438" s="15">
        <v>45438</v>
      </c>
    </row>
    <row r="4439" spans="1:28" x14ac:dyDescent="0.3">
      <c r="A4439" s="14">
        <v>1</v>
      </c>
      <c r="B4439" s="14">
        <v>1</v>
      </c>
      <c r="C4439" s="15" t="s">
        <v>14284</v>
      </c>
      <c r="D4439" s="15" t="s">
        <v>14284</v>
      </c>
      <c r="E4439" s="15">
        <v>45417</v>
      </c>
      <c r="F4439" s="15" t="s">
        <v>14285</v>
      </c>
      <c r="G4439" s="15">
        <v>45333</v>
      </c>
      <c r="H4439" s="15">
        <v>45515</v>
      </c>
      <c r="I4439" s="15" t="s">
        <v>14286</v>
      </c>
      <c r="J4439" s="15" t="s">
        <v>14287</v>
      </c>
      <c r="K4439" s="15" t="s">
        <v>45442</v>
      </c>
      <c r="L4439" s="15" t="s">
        <v>314</v>
      </c>
      <c r="M4439" s="15" t="s">
        <v>315</v>
      </c>
      <c r="N4439" s="14">
        <v>2018</v>
      </c>
      <c r="O4439" s="15" t="s">
        <v>14288</v>
      </c>
      <c r="P4439" s="15" t="s">
        <v>106</v>
      </c>
      <c r="Q4439" s="15" t="s">
        <v>47128</v>
      </c>
      <c r="R4439" s="15" t="s">
        <v>14289</v>
      </c>
      <c r="S4439" s="15" t="s">
        <v>14290</v>
      </c>
      <c r="T4439" s="15" t="s">
        <v>2877</v>
      </c>
      <c r="U4439" s="15" t="s">
        <v>53</v>
      </c>
      <c r="V4439" s="15" t="s">
        <v>46002</v>
      </c>
      <c r="W4439" s="15" t="s">
        <v>3184</v>
      </c>
      <c r="X4439" s="15" t="str">
        <f>_xlfn.XLOOKUP(_LOOKUP[[#This Row],[AdjusterMemberName]],_Adjuster[Adjuster Name],_Adjuster[Email],,0)</f>
        <v>mQualls@knightcompany.com</v>
      </c>
      <c r="Y4439" s="15" t="str">
        <f>_xlfn.XLOOKUP(_LOOKUP[[#This Row],[AdjusterMemberName]],_Adjuster[Adjuster Name],_Adjuster[Phone Number],,0)</f>
        <v>424-559-5436</v>
      </c>
      <c r="Z4439" s="15" t="s">
        <v>14291</v>
      </c>
      <c r="AA44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2155 1/2 E 17Th St, Long Beach  CA 90804</v>
      </c>
      <c r="AB4439" s="15"/>
    </row>
    <row r="4440" spans="1:28" x14ac:dyDescent="0.3">
      <c r="A4440" s="14">
        <v>1</v>
      </c>
      <c r="B4440" s="14">
        <v>1</v>
      </c>
      <c r="C4440" s="15" t="s">
        <v>14360</v>
      </c>
      <c r="D4440" s="15" t="s">
        <v>14360</v>
      </c>
      <c r="E4440" s="15">
        <v>45417</v>
      </c>
      <c r="F4440" s="15" t="s">
        <v>14361</v>
      </c>
      <c r="G4440" s="15">
        <v>45402</v>
      </c>
      <c r="H4440" s="15">
        <v>45585</v>
      </c>
      <c r="I4440" s="15" t="s">
        <v>14362</v>
      </c>
      <c r="J4440" s="15" t="s">
        <v>14363</v>
      </c>
      <c r="K4440" s="15" t="s">
        <v>45522</v>
      </c>
      <c r="L4440" s="15" t="s">
        <v>128</v>
      </c>
      <c r="M4440" s="15" t="s">
        <v>170</v>
      </c>
      <c r="N4440" s="14">
        <v>2019</v>
      </c>
      <c r="O4440" s="15" t="s">
        <v>14364</v>
      </c>
      <c r="P4440" s="15" t="s">
        <v>106</v>
      </c>
      <c r="Q4440" s="15" t="s">
        <v>47019</v>
      </c>
      <c r="R4440" s="15" t="s">
        <v>5154</v>
      </c>
      <c r="S4440" s="15" t="s">
        <v>14365</v>
      </c>
      <c r="T4440" s="15" t="s">
        <v>2072</v>
      </c>
      <c r="U4440" s="15" t="s">
        <v>53</v>
      </c>
      <c r="V4440" s="15" t="s">
        <v>46168</v>
      </c>
      <c r="W4440" s="15" t="s">
        <v>3184</v>
      </c>
      <c r="X4440" s="15" t="str">
        <f>_xlfn.XLOOKUP(_LOOKUP[[#This Row],[AdjusterMemberName]],_Adjuster[Adjuster Name],_Adjuster[Email],,0)</f>
        <v>mQualls@knightcompany.com</v>
      </c>
      <c r="Y4440" s="15" t="str">
        <f>_xlfn.XLOOKUP(_LOOKUP[[#This Row],[AdjusterMemberName]],_Adjuster[Adjuster Name],_Adjuster[Phone Number],,0)</f>
        <v>424-559-5436</v>
      </c>
      <c r="Z4440" s="15" t="s">
        <v>14366</v>
      </c>
      <c r="AA44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10539 Oleander Ave, Fontana  CA 92337</v>
      </c>
      <c r="AB4440" s="15"/>
    </row>
    <row r="4441" spans="1:28" x14ac:dyDescent="0.3">
      <c r="A4441" s="14">
        <v>1</v>
      </c>
      <c r="B4441" s="14">
        <v>1</v>
      </c>
      <c r="C4441" s="15" t="s">
        <v>15855</v>
      </c>
      <c r="D4441" s="15" t="s">
        <v>15855</v>
      </c>
      <c r="E4441" s="15">
        <v>45417</v>
      </c>
      <c r="F4441" s="15" t="s">
        <v>15856</v>
      </c>
      <c r="G4441" s="15">
        <v>45300</v>
      </c>
      <c r="H4441" s="15">
        <v>45482</v>
      </c>
      <c r="I4441" s="15" t="s">
        <v>15857</v>
      </c>
      <c r="J4441" s="15" t="s">
        <v>15858</v>
      </c>
      <c r="K4441" s="15" t="s">
        <v>45407</v>
      </c>
      <c r="L4441" s="15" t="s">
        <v>536</v>
      </c>
      <c r="M4441" s="15" t="s">
        <v>4864</v>
      </c>
      <c r="N4441" s="14">
        <v>2016</v>
      </c>
      <c r="O4441" s="15" t="s">
        <v>15859</v>
      </c>
      <c r="P4441" s="15" t="s">
        <v>106</v>
      </c>
      <c r="Q4441" s="15" t="s">
        <v>47128</v>
      </c>
      <c r="R4441" s="15" t="s">
        <v>15860</v>
      </c>
      <c r="S4441" s="15" t="s">
        <v>15861</v>
      </c>
      <c r="T4441" s="15" t="s">
        <v>530</v>
      </c>
      <c r="U4441" s="15" t="s">
        <v>53</v>
      </c>
      <c r="V4441" s="15" t="s">
        <v>45858</v>
      </c>
      <c r="W4441" s="15" t="s">
        <v>1889</v>
      </c>
      <c r="X4441" s="15" t="e">
        <f>_xlfn.XLOOKUP(_LOOKUP[[#This Row],[AdjusterMemberName]],_Adjuster[Adjuster Name],_Adjuster[Email],,0)</f>
        <v>#N/A</v>
      </c>
      <c r="Y4441" s="15" t="e">
        <f>_xlfn.XLOOKUP(_LOOKUP[[#This Row],[AdjusterMemberName]],_Adjuster[Adjuster Name],_Adjuster[Phone Number],,0)</f>
        <v>#N/A</v>
      </c>
      <c r="Z4441" s="15" t="s">
        <v>15862</v>
      </c>
      <c r="AA44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11711 Fresh Meadow Pl, Victorville  CA 92392</v>
      </c>
      <c r="AB4441" s="15"/>
    </row>
    <row r="4442" spans="1:28" x14ac:dyDescent="0.3">
      <c r="A4442" s="14">
        <v>1</v>
      </c>
      <c r="B4442" s="14">
        <v>1</v>
      </c>
      <c r="C4442" s="15" t="s">
        <v>13837</v>
      </c>
      <c r="D4442" s="15" t="s">
        <v>13838</v>
      </c>
      <c r="E4442" s="15">
        <v>45416</v>
      </c>
      <c r="F4442" s="15" t="s">
        <v>13839</v>
      </c>
      <c r="G4442" s="15">
        <v>45347</v>
      </c>
      <c r="H4442" s="15">
        <v>45529</v>
      </c>
      <c r="I4442" s="15" t="s">
        <v>13840</v>
      </c>
      <c r="J4442" s="15" t="s">
        <v>13841</v>
      </c>
      <c r="K4442" s="15" t="s">
        <v>45604</v>
      </c>
      <c r="L4442" s="15" t="s">
        <v>314</v>
      </c>
      <c r="M4442" s="15" t="s">
        <v>3313</v>
      </c>
      <c r="N4442" s="14">
        <v>2017</v>
      </c>
      <c r="O4442" s="15" t="s">
        <v>13842</v>
      </c>
      <c r="P4442" s="15" t="s">
        <v>106</v>
      </c>
      <c r="Q4442" s="15" t="s">
        <v>47152</v>
      </c>
      <c r="R4442" s="15" t="s">
        <v>13843</v>
      </c>
      <c r="S4442" s="15" t="s">
        <v>13844</v>
      </c>
      <c r="T4442" s="15" t="s">
        <v>164</v>
      </c>
      <c r="U4442" s="15" t="s">
        <v>53</v>
      </c>
      <c r="V4442" s="15" t="s">
        <v>45622</v>
      </c>
      <c r="W4442" s="15" t="s">
        <v>1544</v>
      </c>
      <c r="X4442" s="15" t="str">
        <f>_xlfn.XLOOKUP(_LOOKUP[[#This Row],[AdjusterMemberName]],_Adjuster[Adjuster Name],_Adjuster[Email],,0)</f>
        <v>CRodriguez5@knightcompany.com</v>
      </c>
      <c r="Y4442" s="15" t="str">
        <f>_xlfn.XLOOKUP(_LOOKUP[[#This Row],[AdjusterMemberName]],_Adjuster[Adjuster Name],_Adjuster[Phone Number],,0)</f>
        <v>323-456-1708</v>
      </c>
      <c r="Z4442" s="15" t="s">
        <v>13845</v>
      </c>
      <c r="AA44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1022 E Jolson Ave, Fresno  CA 93706</v>
      </c>
      <c r="AB4442" s="15"/>
    </row>
    <row r="4443" spans="1:28" x14ac:dyDescent="0.3">
      <c r="A4443" s="14">
        <v>1</v>
      </c>
      <c r="B4443" s="14">
        <v>1</v>
      </c>
      <c r="C4443" s="15" t="s">
        <v>13909</v>
      </c>
      <c r="D4443" s="15" t="s">
        <v>13910</v>
      </c>
      <c r="E4443" s="15">
        <v>45416</v>
      </c>
      <c r="F4443" s="15" t="s">
        <v>13911</v>
      </c>
      <c r="G4443" s="15">
        <v>45315</v>
      </c>
      <c r="H4443" s="15">
        <v>45497</v>
      </c>
      <c r="I4443" s="15" t="s">
        <v>13912</v>
      </c>
      <c r="J4443" s="15" t="s">
        <v>13913</v>
      </c>
      <c r="K4443" s="15" t="s">
        <v>45468</v>
      </c>
      <c r="L4443" s="15" t="s">
        <v>103</v>
      </c>
      <c r="M4443" s="15" t="s">
        <v>3356</v>
      </c>
      <c r="N4443" s="14">
        <v>2018</v>
      </c>
      <c r="O4443" s="15" t="s">
        <v>13914</v>
      </c>
      <c r="P4443" s="15" t="s">
        <v>106</v>
      </c>
      <c r="Q4443" s="15" t="s">
        <v>47061</v>
      </c>
      <c r="R4443" s="15" t="s">
        <v>13915</v>
      </c>
      <c r="S4443" s="15" t="s">
        <v>13916</v>
      </c>
      <c r="T4443" s="15" t="s">
        <v>3331</v>
      </c>
      <c r="U4443" s="15" t="s">
        <v>53</v>
      </c>
      <c r="V4443" s="15" t="s">
        <v>45850</v>
      </c>
      <c r="W4443" s="15" t="s">
        <v>6921</v>
      </c>
      <c r="X4443" s="15" t="str">
        <f>_xlfn.XLOOKUP(_LOOKUP[[#This Row],[AdjusterMemberName]],_Adjuster[Adjuster Name],_Adjuster[Email],,0)</f>
        <v>AWallace@knightcompany.com</v>
      </c>
      <c r="Y4443" s="15" t="str">
        <f>_xlfn.XLOOKUP(_LOOKUP[[#This Row],[AdjusterMemberName]],_Adjuster[Adjuster Name],_Adjuster[Phone Number],,0)</f>
        <v>424-559-5734</v>
      </c>
      <c r="Z4443" s="15" t="s">
        <v>13917</v>
      </c>
      <c r="AA44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152 E Sage Ave, San Jacinto  CA 92582</v>
      </c>
      <c r="AB4443" s="15">
        <v>45447</v>
      </c>
    </row>
    <row r="4444" spans="1:28" x14ac:dyDescent="0.3">
      <c r="A4444" s="14">
        <v>1</v>
      </c>
      <c r="B4444" s="14">
        <v>1</v>
      </c>
      <c r="C4444" s="15" t="s">
        <v>13431</v>
      </c>
      <c r="D4444" s="15" t="s">
        <v>13432</v>
      </c>
      <c r="E4444" s="15">
        <v>45416</v>
      </c>
      <c r="F4444" s="15" t="s">
        <v>13433</v>
      </c>
      <c r="G4444" s="15">
        <v>45346</v>
      </c>
      <c r="H4444" s="15">
        <v>45528</v>
      </c>
      <c r="I4444" s="15" t="s">
        <v>13963</v>
      </c>
      <c r="J4444" s="15" t="s">
        <v>13964</v>
      </c>
      <c r="K4444" s="15" t="s">
        <v>45611</v>
      </c>
      <c r="L4444" s="15" t="s">
        <v>281</v>
      </c>
      <c r="M4444" s="15" t="s">
        <v>9025</v>
      </c>
      <c r="N4444" s="14">
        <v>2016</v>
      </c>
      <c r="O4444" s="15" t="s">
        <v>13436</v>
      </c>
      <c r="P4444" s="15" t="s">
        <v>106</v>
      </c>
      <c r="Q4444" s="15" t="s">
        <v>47019</v>
      </c>
      <c r="R4444" s="15" t="s">
        <v>13437</v>
      </c>
      <c r="S4444" s="15" t="s">
        <v>13438</v>
      </c>
      <c r="T4444" s="15" t="s">
        <v>624</v>
      </c>
      <c r="U4444" s="15" t="s">
        <v>53</v>
      </c>
      <c r="V4444" s="15" t="s">
        <v>45357</v>
      </c>
      <c r="W4444" s="15" t="s">
        <v>264</v>
      </c>
      <c r="X4444" s="15" t="str">
        <f>_xlfn.XLOOKUP(_LOOKUP[[#This Row],[AdjusterMemberName]],_Adjuster[Adjuster Name],_Adjuster[Email],,0)</f>
        <v>sBonnevie@knightcompany.com</v>
      </c>
      <c r="Y4444" s="15" t="str">
        <f>_xlfn.XLOOKUP(_LOOKUP[[#This Row],[AdjusterMemberName]],_Adjuster[Adjuster Name],_Adjuster[Phone Number],,0)</f>
        <v>323-692-4064</v>
      </c>
      <c r="Z4444" s="15" t="s">
        <v>13439</v>
      </c>
      <c r="AA44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481 E Lancaster Blvd, Lancaster  CA 93535</v>
      </c>
      <c r="AB4444" s="15">
        <v>45451</v>
      </c>
    </row>
    <row r="4445" spans="1:28" x14ac:dyDescent="0.3">
      <c r="A4445" s="14">
        <v>1</v>
      </c>
      <c r="B4445" s="14">
        <v>0</v>
      </c>
      <c r="C4445" s="15" t="s">
        <v>13431</v>
      </c>
      <c r="D4445" s="15" t="s">
        <v>13965</v>
      </c>
      <c r="E4445" s="15">
        <v>45416</v>
      </c>
      <c r="F4445" s="15" t="s">
        <v>13433</v>
      </c>
      <c r="G4445" s="15">
        <v>45346</v>
      </c>
      <c r="H4445" s="15">
        <v>45528</v>
      </c>
      <c r="I4445" s="15" t="s">
        <v>13963</v>
      </c>
      <c r="J4445" s="15" t="s">
        <v>13964</v>
      </c>
      <c r="K4445" s="15" t="s">
        <v>45611</v>
      </c>
      <c r="L4445" s="15" t="s">
        <v>281</v>
      </c>
      <c r="M4445" s="15" t="s">
        <v>9025</v>
      </c>
      <c r="N4445" s="14">
        <v>2016</v>
      </c>
      <c r="O4445" s="15" t="s">
        <v>13436</v>
      </c>
      <c r="P4445" s="15" t="s">
        <v>106</v>
      </c>
      <c r="Q4445" s="15" t="s">
        <v>47019</v>
      </c>
      <c r="R4445" s="15" t="s">
        <v>13437</v>
      </c>
      <c r="S4445" s="15" t="s">
        <v>13438</v>
      </c>
      <c r="T4445" s="15" t="s">
        <v>624</v>
      </c>
      <c r="U4445" s="15" t="s">
        <v>53</v>
      </c>
      <c r="V4445" s="15" t="s">
        <v>45357</v>
      </c>
      <c r="W4445" s="15" t="s">
        <v>264</v>
      </c>
      <c r="X4445" s="15" t="str">
        <f>_xlfn.XLOOKUP(_LOOKUP[[#This Row],[AdjusterMemberName]],_Adjuster[Adjuster Name],_Adjuster[Email],,0)</f>
        <v>sBonnevie@knightcompany.com</v>
      </c>
      <c r="Y4445" s="15" t="str">
        <f>_xlfn.XLOOKUP(_LOOKUP[[#This Row],[AdjusterMemberName]],_Adjuster[Adjuster Name],_Adjuster[Phone Number],,0)</f>
        <v>323-692-4064</v>
      </c>
      <c r="Z4445" s="15" t="s">
        <v>13439</v>
      </c>
      <c r="AA44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481 E Lancaster Blvd, Lancaster  CA 93535</v>
      </c>
      <c r="AB4445" s="15">
        <v>45451</v>
      </c>
    </row>
    <row r="4446" spans="1:28" x14ac:dyDescent="0.3">
      <c r="A4446" s="14">
        <v>1</v>
      </c>
      <c r="B4446" s="14">
        <v>1</v>
      </c>
      <c r="C4446" s="15" t="s">
        <v>13966</v>
      </c>
      <c r="D4446" s="15" t="s">
        <v>13966</v>
      </c>
      <c r="E4446" s="15">
        <v>45416</v>
      </c>
      <c r="F4446" s="15" t="s">
        <v>13967</v>
      </c>
      <c r="G4446" s="15">
        <v>45405</v>
      </c>
      <c r="H4446" s="15">
        <v>45588</v>
      </c>
      <c r="I4446" s="15" t="s">
        <v>13968</v>
      </c>
      <c r="J4446" s="15" t="s">
        <v>13969</v>
      </c>
      <c r="K4446" s="15" t="s">
        <v>45575</v>
      </c>
      <c r="L4446" s="15" t="s">
        <v>281</v>
      </c>
      <c r="M4446" s="15" t="s">
        <v>1106</v>
      </c>
      <c r="N4446" s="14">
        <v>2011</v>
      </c>
      <c r="O4446" s="15" t="s">
        <v>13970</v>
      </c>
      <c r="P4446" s="15" t="s">
        <v>106</v>
      </c>
      <c r="Q4446" s="15" t="s">
        <v>47019</v>
      </c>
      <c r="R4446" s="15" t="s">
        <v>13971</v>
      </c>
      <c r="S4446" s="15" t="s">
        <v>13972</v>
      </c>
      <c r="T4446" s="15" t="s">
        <v>5747</v>
      </c>
      <c r="U4446" s="15" t="s">
        <v>53</v>
      </c>
      <c r="V4446" s="15" t="s">
        <v>45736</v>
      </c>
      <c r="W4446" s="15" t="s">
        <v>1624</v>
      </c>
      <c r="X4446" s="15" t="e">
        <f>_xlfn.XLOOKUP(_LOOKUP[[#This Row],[AdjusterMemberName]],_Adjuster[Adjuster Name],_Adjuster[Email],,0)</f>
        <v>#N/A</v>
      </c>
      <c r="Y4446" s="15" t="e">
        <f>_xlfn.XLOOKUP(_LOOKUP[[#This Row],[AdjusterMemberName]],_Adjuster[Adjuster Name],_Adjuster[Phone Number],,0)</f>
        <v>#N/A</v>
      </c>
      <c r="Z4446" s="15" t="s">
        <v>13973</v>
      </c>
      <c r="AA44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9044 E Ave T-12, Littlerock  CA 93543</v>
      </c>
      <c r="AB4446" s="15"/>
    </row>
    <row r="4447" spans="1:28" x14ac:dyDescent="0.3">
      <c r="A4447" s="14">
        <v>1</v>
      </c>
      <c r="B4447" s="14">
        <v>1</v>
      </c>
      <c r="C4447" s="15" t="s">
        <v>13772</v>
      </c>
      <c r="D4447" s="15" t="s">
        <v>13772</v>
      </c>
      <c r="E4447" s="15">
        <v>45415</v>
      </c>
      <c r="F4447" s="15" t="s">
        <v>13773</v>
      </c>
      <c r="G4447" s="15">
        <v>45379</v>
      </c>
      <c r="H4447" s="15">
        <v>45563</v>
      </c>
      <c r="I4447" s="15" t="s">
        <v>13774</v>
      </c>
      <c r="J4447" s="15" t="s">
        <v>13775</v>
      </c>
      <c r="K4447" s="15" t="s">
        <v>45341</v>
      </c>
      <c r="L4447" s="15" t="s">
        <v>139</v>
      </c>
      <c r="M4447" s="15" t="s">
        <v>12315</v>
      </c>
      <c r="N4447" s="14">
        <v>2022</v>
      </c>
      <c r="O4447" s="15" t="s">
        <v>13776</v>
      </c>
      <c r="P4447" s="15" t="s">
        <v>106</v>
      </c>
      <c r="Q4447" s="15" t="s">
        <v>47019</v>
      </c>
      <c r="R4447" s="15" t="s">
        <v>1364</v>
      </c>
      <c r="S4447" s="15" t="s">
        <v>13777</v>
      </c>
      <c r="T4447" s="15" t="s">
        <v>13778</v>
      </c>
      <c r="U4447" s="15" t="s">
        <v>53</v>
      </c>
      <c r="V4447" s="15" t="s">
        <v>45498</v>
      </c>
      <c r="W4447" s="15" t="s">
        <v>1357</v>
      </c>
      <c r="X4447" s="15" t="str">
        <f>_xlfn.XLOOKUP(_LOOKUP[[#This Row],[AdjusterMemberName]],_Adjuster[Adjuster Name],_Adjuster[Email],,0)</f>
        <v>jRivera1@knightcompany.com</v>
      </c>
      <c r="Y4447" s="15" t="str">
        <f>_xlfn.XLOOKUP(_LOOKUP[[#This Row],[AdjusterMemberName]],_Adjuster[Adjuster Name],_Adjuster[Phone Number],,0)</f>
        <v>424-559-5239</v>
      </c>
      <c r="Z4447" s="15" t="s">
        <v>13779</v>
      </c>
      <c r="AA44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11878 Pine St, Bloomington  CA 92316</v>
      </c>
      <c r="AB4447" s="15"/>
    </row>
    <row r="4448" spans="1:28" x14ac:dyDescent="0.3">
      <c r="A4448" s="14">
        <v>1</v>
      </c>
      <c r="B4448" s="14">
        <v>1</v>
      </c>
      <c r="C4448" s="15" t="s">
        <v>13806</v>
      </c>
      <c r="D4448" s="15" t="s">
        <v>13806</v>
      </c>
      <c r="E4448" s="15">
        <v>45415</v>
      </c>
      <c r="F4448" s="15" t="s">
        <v>13807</v>
      </c>
      <c r="G4448" s="15">
        <v>45364</v>
      </c>
      <c r="H4448" s="15">
        <v>45548</v>
      </c>
      <c r="I4448" s="15" t="s">
        <v>13808</v>
      </c>
      <c r="J4448" s="15" t="s">
        <v>13809</v>
      </c>
      <c r="K4448" s="15" t="s">
        <v>45388</v>
      </c>
      <c r="L4448" s="15" t="s">
        <v>139</v>
      </c>
      <c r="M4448" s="15" t="s">
        <v>7940</v>
      </c>
      <c r="N4448" s="14">
        <v>2017</v>
      </c>
      <c r="O4448" s="15" t="s">
        <v>13810</v>
      </c>
      <c r="P4448" s="15" t="s">
        <v>106</v>
      </c>
      <c r="Q4448" s="15" t="s">
        <v>47116</v>
      </c>
      <c r="R4448" s="15" t="s">
        <v>762</v>
      </c>
      <c r="S4448" s="15" t="s">
        <v>13811</v>
      </c>
      <c r="T4448" s="15" t="s">
        <v>96</v>
      </c>
      <c r="U4448" s="15" t="s">
        <v>53</v>
      </c>
      <c r="V4448" s="15" t="s">
        <v>45731</v>
      </c>
      <c r="W4448" s="15" t="s">
        <v>3307</v>
      </c>
      <c r="X4448" s="15" t="e">
        <f>_xlfn.XLOOKUP(_LOOKUP[[#This Row],[AdjusterMemberName]],_Adjuster[Adjuster Name],_Adjuster[Email],,0)</f>
        <v>#N/A</v>
      </c>
      <c r="Y4448" s="15" t="e">
        <f>_xlfn.XLOOKUP(_LOOKUP[[#This Row],[AdjusterMemberName]],_Adjuster[Adjuster Name],_Adjuster[Phone Number],,0)</f>
        <v>#N/A</v>
      </c>
      <c r="Z4448" s="15" t="s">
        <v>13812</v>
      </c>
      <c r="AA44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24359 Fir Ave, Moreno Valley  CA 92553</v>
      </c>
      <c r="AB4448" s="15"/>
    </row>
    <row r="4449" spans="1:28" x14ac:dyDescent="0.3">
      <c r="A4449" s="14">
        <v>1</v>
      </c>
      <c r="B4449" s="14">
        <v>1</v>
      </c>
      <c r="C4449" s="15" t="s">
        <v>13846</v>
      </c>
      <c r="D4449" s="15" t="s">
        <v>13846</v>
      </c>
      <c r="E4449" s="15">
        <v>45415</v>
      </c>
      <c r="F4449" s="15" t="s">
        <v>13847</v>
      </c>
      <c r="G4449" s="15">
        <v>45351</v>
      </c>
      <c r="H4449" s="15">
        <v>45533</v>
      </c>
      <c r="I4449" s="15" t="s">
        <v>13848</v>
      </c>
      <c r="J4449" s="15" t="s">
        <v>13849</v>
      </c>
      <c r="K4449" s="15" t="s">
        <v>45635</v>
      </c>
      <c r="L4449" s="15" t="s">
        <v>128</v>
      </c>
      <c r="M4449" s="15" t="s">
        <v>129</v>
      </c>
      <c r="N4449" s="14">
        <v>2020</v>
      </c>
      <c r="O4449" s="15" t="s">
        <v>13850</v>
      </c>
      <c r="P4449" s="15" t="s">
        <v>106</v>
      </c>
      <c r="Q4449" s="15" t="s">
        <v>47095</v>
      </c>
      <c r="R4449" s="15" t="s">
        <v>12420</v>
      </c>
      <c r="S4449" s="15" t="s">
        <v>13851</v>
      </c>
      <c r="T4449" s="15" t="s">
        <v>243</v>
      </c>
      <c r="U4449" s="15" t="s">
        <v>53</v>
      </c>
      <c r="V4449" s="15" t="s">
        <v>45830</v>
      </c>
      <c r="W4449" s="15" t="s">
        <v>3184</v>
      </c>
      <c r="X4449" s="15" t="str">
        <f>_xlfn.XLOOKUP(_LOOKUP[[#This Row],[AdjusterMemberName]],_Adjuster[Adjuster Name],_Adjuster[Email],,0)</f>
        <v>mQualls@knightcompany.com</v>
      </c>
      <c r="Y4449" s="15" t="str">
        <f>_xlfn.XLOOKUP(_LOOKUP[[#This Row],[AdjusterMemberName]],_Adjuster[Adjuster Name],_Adjuster[Phone Number],,0)</f>
        <v>424-559-5436</v>
      </c>
      <c r="Z4449" s="15" t="s">
        <v>13852</v>
      </c>
      <c r="AA44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24534 Hidden Hills Dr, Menifee  CA 92584</v>
      </c>
      <c r="AB4449" s="15"/>
    </row>
    <row r="4450" spans="1:28" x14ac:dyDescent="0.3">
      <c r="A4450" s="14">
        <v>1</v>
      </c>
      <c r="B4450" s="14">
        <v>1</v>
      </c>
      <c r="C4450" s="15" t="s">
        <v>13853</v>
      </c>
      <c r="D4450" s="15" t="s">
        <v>13853</v>
      </c>
      <c r="E4450" s="15">
        <v>45415</v>
      </c>
      <c r="F4450" s="15" t="s">
        <v>13854</v>
      </c>
      <c r="G4450" s="15">
        <v>45391</v>
      </c>
      <c r="H4450" s="15">
        <v>45574</v>
      </c>
      <c r="I4450" s="15" t="s">
        <v>13855</v>
      </c>
      <c r="J4450" s="15" t="s">
        <v>13856</v>
      </c>
      <c r="K4450" s="15" t="s">
        <v>45369</v>
      </c>
      <c r="L4450" s="15" t="s">
        <v>201</v>
      </c>
      <c r="M4450" s="15" t="s">
        <v>220</v>
      </c>
      <c r="N4450" s="14">
        <v>2016</v>
      </c>
      <c r="O4450" s="15" t="s">
        <v>13857</v>
      </c>
      <c r="P4450" s="15" t="s">
        <v>106</v>
      </c>
      <c r="Q4450" s="15" t="s">
        <v>47019</v>
      </c>
      <c r="R4450" s="15" t="s">
        <v>13858</v>
      </c>
      <c r="S4450" s="15" t="s">
        <v>13859</v>
      </c>
      <c r="T4450" s="15" t="s">
        <v>286</v>
      </c>
      <c r="U4450" s="15" t="s">
        <v>53</v>
      </c>
      <c r="V4450" s="15" t="s">
        <v>45989</v>
      </c>
      <c r="W4450" s="15" t="s">
        <v>1624</v>
      </c>
      <c r="X4450" s="15" t="e">
        <f>_xlfn.XLOOKUP(_LOOKUP[[#This Row],[AdjusterMemberName]],_Adjuster[Adjuster Name],_Adjuster[Email],,0)</f>
        <v>#N/A</v>
      </c>
      <c r="Y4450" s="15" t="e">
        <f>_xlfn.XLOOKUP(_LOOKUP[[#This Row],[AdjusterMemberName]],_Adjuster[Adjuster Name],_Adjuster[Phone Number],,0)</f>
        <v>#N/A</v>
      </c>
      <c r="Z4450" s="15" t="s">
        <v>13860</v>
      </c>
      <c r="AA44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1033 Orizaba Ave Apt 2, Long Beach  CA 90804</v>
      </c>
      <c r="AB4450" s="15"/>
    </row>
    <row r="4451" spans="1:28" x14ac:dyDescent="0.3">
      <c r="A4451" s="14">
        <v>1</v>
      </c>
      <c r="B4451" s="14">
        <v>1</v>
      </c>
      <c r="C4451" s="15" t="s">
        <v>13873</v>
      </c>
      <c r="D4451" s="15" t="s">
        <v>13874</v>
      </c>
      <c r="E4451" s="15">
        <v>45415</v>
      </c>
      <c r="F4451" s="15" t="s">
        <v>13875</v>
      </c>
      <c r="G4451" s="15">
        <v>45284</v>
      </c>
      <c r="H4451" s="15">
        <v>45467</v>
      </c>
      <c r="I4451" s="15" t="s">
        <v>13876</v>
      </c>
      <c r="J4451" s="15" t="s">
        <v>13877</v>
      </c>
      <c r="K4451" s="15" t="s">
        <v>46683</v>
      </c>
      <c r="L4451" s="15" t="s">
        <v>128</v>
      </c>
      <c r="M4451" s="15" t="s">
        <v>909</v>
      </c>
      <c r="N4451" s="14">
        <v>2018</v>
      </c>
      <c r="O4451" s="15" t="s">
        <v>13878</v>
      </c>
      <c r="P4451" s="15" t="s">
        <v>106</v>
      </c>
      <c r="Q4451" s="15" t="s">
        <v>47081</v>
      </c>
      <c r="R4451" s="15" t="s">
        <v>162</v>
      </c>
      <c r="S4451" s="15" t="s">
        <v>13879</v>
      </c>
      <c r="T4451" s="15" t="s">
        <v>109</v>
      </c>
      <c r="U4451" s="15" t="s">
        <v>53</v>
      </c>
      <c r="V4451" s="15" t="s">
        <v>45632</v>
      </c>
      <c r="W4451" s="15" t="s">
        <v>850</v>
      </c>
      <c r="X4451" s="15" t="e">
        <f>_xlfn.XLOOKUP(_LOOKUP[[#This Row],[AdjusterMemberName]],_Adjuster[Adjuster Name],_Adjuster[Email],,0)</f>
        <v>#N/A</v>
      </c>
      <c r="Y4451" s="15" t="e">
        <f>_xlfn.XLOOKUP(_LOOKUP[[#This Row],[AdjusterMemberName]],_Adjuster[Adjuster Name],_Adjuster[Phone Number],,0)</f>
        <v>#N/A</v>
      </c>
      <c r="Z4451" s="15" t="s">
        <v>13880</v>
      </c>
      <c r="AA44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41203 Via Cedro, Murrieta  CA 92562</v>
      </c>
      <c r="AB4451" s="15"/>
    </row>
    <row r="4452" spans="1:28" x14ac:dyDescent="0.3">
      <c r="A4452" s="14">
        <v>1</v>
      </c>
      <c r="B4452" s="14">
        <v>0</v>
      </c>
      <c r="C4452" s="15" t="s">
        <v>13925</v>
      </c>
      <c r="D4452" s="15" t="s">
        <v>13926</v>
      </c>
      <c r="E4452" s="15">
        <v>45415</v>
      </c>
      <c r="F4452" s="15" t="s">
        <v>13927</v>
      </c>
      <c r="G4452" s="15">
        <v>45383</v>
      </c>
      <c r="H4452" s="15">
        <v>45566</v>
      </c>
      <c r="I4452" s="15" t="s">
        <v>13928</v>
      </c>
      <c r="J4452" s="15" t="s">
        <v>13929</v>
      </c>
      <c r="K4452" s="15" t="s">
        <v>45509</v>
      </c>
      <c r="L4452" s="15" t="s">
        <v>128</v>
      </c>
      <c r="M4452" s="15" t="s">
        <v>909</v>
      </c>
      <c r="N4452" s="14">
        <v>2024</v>
      </c>
      <c r="O4452" s="15" t="s">
        <v>13930</v>
      </c>
      <c r="P4452" s="15" t="s">
        <v>106</v>
      </c>
      <c r="Q4452" s="15" t="s">
        <v>47006</v>
      </c>
      <c r="R4452" s="15" t="s">
        <v>13931</v>
      </c>
      <c r="S4452" s="15" t="s">
        <v>13932</v>
      </c>
      <c r="T4452" s="15" t="s">
        <v>1067</v>
      </c>
      <c r="U4452" s="15" t="s">
        <v>53</v>
      </c>
      <c r="V4452" s="15" t="s">
        <v>46015</v>
      </c>
      <c r="W4452" s="15" t="s">
        <v>850</v>
      </c>
      <c r="X4452" s="15" t="e">
        <f>_xlfn.XLOOKUP(_LOOKUP[[#This Row],[AdjusterMemberName]],_Adjuster[Adjuster Name],_Adjuster[Email],,0)</f>
        <v>#N/A</v>
      </c>
      <c r="Y4452" s="15" t="e">
        <f>_xlfn.XLOOKUP(_LOOKUP[[#This Row],[AdjusterMemberName]],_Adjuster[Adjuster Name],_Adjuster[Phone Number],,0)</f>
        <v>#N/A</v>
      </c>
      <c r="Z4452" s="15" t="s">
        <v>13933</v>
      </c>
      <c r="AA44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152 Blythedale Ave, San Francisco  CA 94134</v>
      </c>
      <c r="AB4452" s="15">
        <v>45486</v>
      </c>
    </row>
    <row r="4453" spans="1:28" x14ac:dyDescent="0.3">
      <c r="A4453" s="14">
        <v>1</v>
      </c>
      <c r="B4453" s="14">
        <v>1</v>
      </c>
      <c r="C4453" s="15" t="s">
        <v>6440</v>
      </c>
      <c r="D4453" s="15" t="s">
        <v>6441</v>
      </c>
      <c r="E4453" s="15">
        <v>45415</v>
      </c>
      <c r="F4453" s="15" t="s">
        <v>6442</v>
      </c>
      <c r="G4453" s="15">
        <v>45237</v>
      </c>
      <c r="H4453" s="15">
        <v>45419</v>
      </c>
      <c r="I4453" s="15" t="s">
        <v>13943</v>
      </c>
      <c r="J4453" s="15" t="s">
        <v>13944</v>
      </c>
      <c r="K4453" s="15" t="s">
        <v>46654</v>
      </c>
      <c r="L4453" s="15" t="s">
        <v>229</v>
      </c>
      <c r="M4453" s="15" t="s">
        <v>13945</v>
      </c>
      <c r="N4453" s="14">
        <v>1999</v>
      </c>
      <c r="O4453" s="15" t="s">
        <v>13946</v>
      </c>
      <c r="P4453" s="15" t="s">
        <v>106</v>
      </c>
      <c r="Q4453" s="15" t="s">
        <v>47095</v>
      </c>
      <c r="R4453" s="15" t="s">
        <v>6446</v>
      </c>
      <c r="S4453" s="15" t="s">
        <v>6447</v>
      </c>
      <c r="T4453" s="15" t="s">
        <v>6448</v>
      </c>
      <c r="U4453" s="15" t="s">
        <v>53</v>
      </c>
      <c r="V4453" s="15" t="s">
        <v>45456</v>
      </c>
      <c r="W4453" s="15" t="s">
        <v>3114</v>
      </c>
      <c r="X4453" s="15" t="str">
        <f>_xlfn.XLOOKUP(_LOOKUP[[#This Row],[AdjusterMemberName]],_Adjuster[Adjuster Name],_Adjuster[Email],,0)</f>
        <v>eExmundo@knightcompany.com</v>
      </c>
      <c r="Y4453" s="15" t="str">
        <f>_xlfn.XLOOKUP(_LOOKUP[[#This Row],[AdjusterMemberName]],_Adjuster[Adjuster Name],_Adjuster[Phone Number],,0)</f>
        <v>424-559-5400</v>
      </c>
      <c r="Z4453" s="15" t="s">
        <v>6449</v>
      </c>
      <c r="AA44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3809 Gillespie Ave, Acton  CA 93510</v>
      </c>
      <c r="AB4453" s="15"/>
    </row>
    <row r="4454" spans="1:28" x14ac:dyDescent="0.3">
      <c r="A4454" s="14">
        <v>1</v>
      </c>
      <c r="B4454" s="14">
        <v>1</v>
      </c>
      <c r="C4454" s="15" t="s">
        <v>13947</v>
      </c>
      <c r="D4454" s="15" t="s">
        <v>13948</v>
      </c>
      <c r="E4454" s="15">
        <v>45415</v>
      </c>
      <c r="F4454" s="15" t="s">
        <v>13949</v>
      </c>
      <c r="G4454" s="15">
        <v>45398</v>
      </c>
      <c r="H4454" s="15">
        <v>45581</v>
      </c>
      <c r="I4454" s="15" t="s">
        <v>13950</v>
      </c>
      <c r="J4454" s="15" t="s">
        <v>13951</v>
      </c>
      <c r="K4454" s="15" t="s">
        <v>45388</v>
      </c>
      <c r="L4454" s="15" t="s">
        <v>139</v>
      </c>
      <c r="M4454" s="15" t="s">
        <v>470</v>
      </c>
      <c r="N4454" s="14">
        <v>2018</v>
      </c>
      <c r="O4454" s="15" t="s">
        <v>13952</v>
      </c>
      <c r="P4454" s="15" t="s">
        <v>106</v>
      </c>
      <c r="Q4454" s="15" t="s">
        <v>47006</v>
      </c>
      <c r="R4454" s="15" t="s">
        <v>345</v>
      </c>
      <c r="S4454" s="15" t="s">
        <v>13953</v>
      </c>
      <c r="T4454" s="15" t="s">
        <v>96</v>
      </c>
      <c r="U4454" s="15" t="s">
        <v>53</v>
      </c>
      <c r="V4454" s="15" t="s">
        <v>45731</v>
      </c>
      <c r="W4454" s="15" t="s">
        <v>367</v>
      </c>
      <c r="X4454" s="15" t="str">
        <f>_xlfn.XLOOKUP(_LOOKUP[[#This Row],[AdjusterMemberName]],_Adjuster[Adjuster Name],_Adjuster[Email],,0)</f>
        <v>dHernandez4@knightcompany.com</v>
      </c>
      <c r="Y4454" s="15" t="str">
        <f>_xlfn.XLOOKUP(_LOOKUP[[#This Row],[AdjusterMemberName]],_Adjuster[Adjuster Name],_Adjuster[Phone Number],,0)</f>
        <v>323-315-7819</v>
      </c>
      <c r="Z4454" s="15" t="s">
        <v>13954</v>
      </c>
      <c r="AA44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22851 Adrienne Ave Apt D, Moreno Valley  CA 92553</v>
      </c>
      <c r="AB4454" s="15"/>
    </row>
    <row r="4455" spans="1:28" x14ac:dyDescent="0.3">
      <c r="A4455" s="14">
        <v>1</v>
      </c>
      <c r="B4455" s="14">
        <v>0</v>
      </c>
      <c r="C4455" s="15" t="s">
        <v>14003</v>
      </c>
      <c r="D4455" s="15" t="s">
        <v>14004</v>
      </c>
      <c r="E4455" s="15">
        <v>45415</v>
      </c>
      <c r="F4455" s="15" t="s">
        <v>14005</v>
      </c>
      <c r="G4455" s="15">
        <v>45411</v>
      </c>
      <c r="H4455" s="15">
        <v>45594</v>
      </c>
      <c r="I4455" s="15" t="s">
        <v>14006</v>
      </c>
      <c r="J4455" s="15" t="s">
        <v>14007</v>
      </c>
      <c r="K4455" s="15" t="s">
        <v>45846</v>
      </c>
      <c r="L4455" s="15" t="s">
        <v>139</v>
      </c>
      <c r="M4455" s="15" t="s">
        <v>620</v>
      </c>
      <c r="N4455" s="14">
        <v>2016</v>
      </c>
      <c r="O4455" s="15" t="s">
        <v>14008</v>
      </c>
      <c r="P4455" s="15" t="s">
        <v>81</v>
      </c>
      <c r="Q4455" s="15" t="s">
        <v>47081</v>
      </c>
      <c r="R4455" s="15" t="s">
        <v>6686</v>
      </c>
      <c r="S4455" s="15" t="s">
        <v>14009</v>
      </c>
      <c r="T4455" s="15" t="s">
        <v>811</v>
      </c>
      <c r="U4455" s="15" t="s">
        <v>53</v>
      </c>
      <c r="V4455" s="15" t="s">
        <v>45558</v>
      </c>
      <c r="W4455" s="15" t="s">
        <v>850</v>
      </c>
      <c r="X4455" s="15" t="e">
        <f>_xlfn.XLOOKUP(_LOOKUP[[#This Row],[AdjusterMemberName]],_Adjuster[Adjuster Name],_Adjuster[Email],,0)</f>
        <v>#N/A</v>
      </c>
      <c r="Y4455" s="15" t="e">
        <f>_xlfn.XLOOKUP(_LOOKUP[[#This Row],[AdjusterMemberName]],_Adjuster[Adjuster Name],_Adjuster[Phone Number],,0)</f>
        <v>#N/A</v>
      </c>
      <c r="Z4455" s="15" t="s">
        <v>14010</v>
      </c>
      <c r="AA44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23774 Post Rd, Perris  CA 92570</v>
      </c>
      <c r="AB4455" s="15">
        <v>45485</v>
      </c>
    </row>
    <row r="4456" spans="1:28" x14ac:dyDescent="0.3">
      <c r="A4456" s="14">
        <v>1</v>
      </c>
      <c r="B4456" s="14">
        <v>1</v>
      </c>
      <c r="C4456" s="15" t="s">
        <v>14026</v>
      </c>
      <c r="D4456" s="15" t="s">
        <v>14027</v>
      </c>
      <c r="E4456" s="15">
        <v>45415</v>
      </c>
      <c r="F4456" s="15" t="s">
        <v>14028</v>
      </c>
      <c r="G4456" s="15">
        <v>45269</v>
      </c>
      <c r="H4456" s="15">
        <v>45452</v>
      </c>
      <c r="I4456" s="15" t="s">
        <v>14029</v>
      </c>
      <c r="J4456" s="15" t="s">
        <v>14030</v>
      </c>
      <c r="K4456" s="15" t="s">
        <v>45336</v>
      </c>
      <c r="L4456" s="15" t="s">
        <v>419</v>
      </c>
      <c r="M4456" s="15" t="s">
        <v>3196</v>
      </c>
      <c r="N4456" s="14">
        <v>2006</v>
      </c>
      <c r="O4456" s="15" t="s">
        <v>14031</v>
      </c>
      <c r="P4456" s="15" t="s">
        <v>106</v>
      </c>
      <c r="Q4456" s="15" t="s">
        <v>47125</v>
      </c>
      <c r="R4456" s="15" t="s">
        <v>14032</v>
      </c>
      <c r="S4456" s="15" t="s">
        <v>14033</v>
      </c>
      <c r="T4456" s="15" t="s">
        <v>144</v>
      </c>
      <c r="U4456" s="15" t="s">
        <v>53</v>
      </c>
      <c r="V4456" s="15" t="s">
        <v>45478</v>
      </c>
      <c r="W4456" s="15" t="s">
        <v>1624</v>
      </c>
      <c r="X4456" s="15" t="e">
        <f>_xlfn.XLOOKUP(_LOOKUP[[#This Row],[AdjusterMemberName]],_Adjuster[Adjuster Name],_Adjuster[Email],,0)</f>
        <v>#N/A</v>
      </c>
      <c r="Y4456" s="15" t="e">
        <f>_xlfn.XLOOKUP(_LOOKUP[[#This Row],[AdjusterMemberName]],_Adjuster[Adjuster Name],_Adjuster[Phone Number],,0)</f>
        <v>#N/A</v>
      </c>
      <c r="Z4456" s="15" t="s">
        <v>14034</v>
      </c>
      <c r="AA44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1768 Cortez Ave, San Jose  CA 95122</v>
      </c>
      <c r="AB4456" s="15"/>
    </row>
    <row r="4457" spans="1:28" x14ac:dyDescent="0.3">
      <c r="A4457" s="14">
        <v>1</v>
      </c>
      <c r="B4457" s="14">
        <v>1</v>
      </c>
      <c r="C4457" s="15" t="s">
        <v>15089</v>
      </c>
      <c r="D4457" s="15" t="s">
        <v>15089</v>
      </c>
      <c r="E4457" s="15">
        <v>45415</v>
      </c>
      <c r="F4457" s="15" t="s">
        <v>15090</v>
      </c>
      <c r="G4457" s="15">
        <v>45269</v>
      </c>
      <c r="H4457" s="15">
        <v>45452</v>
      </c>
      <c r="I4457" s="15" t="s">
        <v>15091</v>
      </c>
      <c r="J4457" s="15" t="s">
        <v>4265</v>
      </c>
      <c r="K4457" s="15" t="s">
        <v>45506</v>
      </c>
      <c r="L4457" s="15" t="s">
        <v>139</v>
      </c>
      <c r="M4457" s="15" t="s">
        <v>797</v>
      </c>
      <c r="N4457" s="14">
        <v>2005</v>
      </c>
      <c r="O4457" s="15" t="s">
        <v>15092</v>
      </c>
      <c r="P4457" s="15" t="s">
        <v>106</v>
      </c>
      <c r="Q4457" s="15" t="s">
        <v>47065</v>
      </c>
      <c r="R4457" s="15" t="s">
        <v>610</v>
      </c>
      <c r="S4457" s="15" t="s">
        <v>15093</v>
      </c>
      <c r="T4457" s="15" t="s">
        <v>174</v>
      </c>
      <c r="U4457" s="15" t="s">
        <v>53</v>
      </c>
      <c r="V4457" s="15" t="s">
        <v>45441</v>
      </c>
      <c r="W4457" s="15" t="s">
        <v>3184</v>
      </c>
      <c r="X4457" s="15" t="str">
        <f>_xlfn.XLOOKUP(_LOOKUP[[#This Row],[AdjusterMemberName]],_Adjuster[Adjuster Name],_Adjuster[Email],,0)</f>
        <v>mQualls@knightcompany.com</v>
      </c>
      <c r="Y4457" s="15" t="str">
        <f>_xlfn.XLOOKUP(_LOOKUP[[#This Row],[AdjusterMemberName]],_Adjuster[Adjuster Name],_Adjuster[Phone Number],,0)</f>
        <v>424-559-5436</v>
      </c>
      <c r="Z4457" s="15" t="s">
        <v>15094</v>
      </c>
      <c r="AA44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907 W 65Th St, Los Angeles  CA 90044</v>
      </c>
      <c r="AB4457" s="15"/>
    </row>
    <row r="4458" spans="1:28" x14ac:dyDescent="0.3">
      <c r="A4458" s="14">
        <v>1</v>
      </c>
      <c r="B4458" s="14">
        <v>0</v>
      </c>
      <c r="C4458" s="15" t="s">
        <v>19636</v>
      </c>
      <c r="D4458" s="15" t="s">
        <v>19637</v>
      </c>
      <c r="E4458" s="15">
        <v>45415</v>
      </c>
      <c r="F4458" s="15" t="s">
        <v>19638</v>
      </c>
      <c r="G4458" s="15">
        <v>45327</v>
      </c>
      <c r="H4458" s="15">
        <v>45509</v>
      </c>
      <c r="I4458" s="15" t="s">
        <v>19639</v>
      </c>
      <c r="J4458" s="15" t="s">
        <v>19640</v>
      </c>
      <c r="K4458" s="15" t="s">
        <v>45403</v>
      </c>
      <c r="L4458" s="15" t="s">
        <v>103</v>
      </c>
      <c r="M4458" s="15" t="s">
        <v>304</v>
      </c>
      <c r="N4458" s="14">
        <v>2012</v>
      </c>
      <c r="O4458" s="15" t="s">
        <v>19641</v>
      </c>
      <c r="P4458" s="15" t="s">
        <v>106</v>
      </c>
      <c r="Q4458" s="15" t="s">
        <v>47065</v>
      </c>
      <c r="R4458" s="15" t="s">
        <v>19642</v>
      </c>
      <c r="S4458" s="15" t="s">
        <v>19643</v>
      </c>
      <c r="T4458" s="15" t="s">
        <v>308</v>
      </c>
      <c r="U4458" s="15" t="s">
        <v>53</v>
      </c>
      <c r="V4458" s="15" t="s">
        <v>45530</v>
      </c>
      <c r="W4458" s="15" t="s">
        <v>3184</v>
      </c>
      <c r="X4458" s="15" t="str">
        <f>_xlfn.XLOOKUP(_LOOKUP[[#This Row],[AdjusterMemberName]],_Adjuster[Adjuster Name],_Adjuster[Email],,0)</f>
        <v>mQualls@knightcompany.com</v>
      </c>
      <c r="Y4458" s="15" t="str">
        <f>_xlfn.XLOOKUP(_LOOKUP[[#This Row],[AdjusterMemberName]],_Adjuster[Adjuster Name],_Adjuster[Phone Number],,0)</f>
        <v>424-559-5436</v>
      </c>
      <c r="Z4458" s="15" t="s">
        <v>19644</v>
      </c>
      <c r="AA44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6120 Antioch Ave, Riverside  CA 92504</v>
      </c>
      <c r="AB4458" s="15"/>
    </row>
    <row r="4459" spans="1:28" x14ac:dyDescent="0.3">
      <c r="A4459" s="14">
        <v>1</v>
      </c>
      <c r="B4459" s="14">
        <v>1</v>
      </c>
      <c r="C4459" s="15" t="s">
        <v>13756</v>
      </c>
      <c r="D4459" s="15" t="s">
        <v>13756</v>
      </c>
      <c r="E4459" s="15">
        <v>45414</v>
      </c>
      <c r="F4459" s="15" t="s">
        <v>13757</v>
      </c>
      <c r="G4459" s="15">
        <v>45233</v>
      </c>
      <c r="H4459" s="15">
        <v>45415</v>
      </c>
      <c r="I4459" s="15" t="s">
        <v>13758</v>
      </c>
      <c r="J4459" s="15" t="s">
        <v>13759</v>
      </c>
      <c r="K4459" s="15" t="s">
        <v>45373</v>
      </c>
      <c r="L4459" s="15" t="s">
        <v>314</v>
      </c>
      <c r="M4459" s="15" t="s">
        <v>315</v>
      </c>
      <c r="N4459" s="14">
        <v>2021</v>
      </c>
      <c r="O4459" s="15" t="s">
        <v>13760</v>
      </c>
      <c r="P4459" s="15" t="s">
        <v>106</v>
      </c>
      <c r="Q4459" s="15" t="s">
        <v>47006</v>
      </c>
      <c r="R4459" s="15" t="s">
        <v>13761</v>
      </c>
      <c r="S4459" s="15" t="s">
        <v>13762</v>
      </c>
      <c r="T4459" s="15" t="s">
        <v>530</v>
      </c>
      <c r="U4459" s="15" t="s">
        <v>53</v>
      </c>
      <c r="V4459" s="15" t="s">
        <v>45858</v>
      </c>
      <c r="W4459" s="15" t="s">
        <v>3307</v>
      </c>
      <c r="X4459" s="15" t="e">
        <f>_xlfn.XLOOKUP(_LOOKUP[[#This Row],[AdjusterMemberName]],_Adjuster[Adjuster Name],_Adjuster[Email],,0)</f>
        <v>#N/A</v>
      </c>
      <c r="Y4459" s="15" t="e">
        <f>_xlfn.XLOOKUP(_LOOKUP[[#This Row],[AdjusterMemberName]],_Adjuster[Adjuster Name],_Adjuster[Phone Number],,0)</f>
        <v>#N/A</v>
      </c>
      <c r="Z4459" s="15" t="s">
        <v>13763</v>
      </c>
      <c r="AA44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14779 Seneca Rd Apt 100, Victorville  CA 92392</v>
      </c>
      <c r="AB4459" s="15"/>
    </row>
    <row r="4460" spans="1:28" x14ac:dyDescent="0.3">
      <c r="A4460" s="14">
        <v>1</v>
      </c>
      <c r="B4460" s="14">
        <v>1</v>
      </c>
      <c r="C4460" s="15" t="s">
        <v>13764</v>
      </c>
      <c r="D4460" s="15" t="s">
        <v>13764</v>
      </c>
      <c r="E4460" s="15">
        <v>45414</v>
      </c>
      <c r="F4460" s="15" t="s">
        <v>13765</v>
      </c>
      <c r="G4460" s="15">
        <v>45363</v>
      </c>
      <c r="H4460" s="15">
        <v>45547</v>
      </c>
      <c r="I4460" s="15" t="s">
        <v>13766</v>
      </c>
      <c r="J4460" s="15" t="s">
        <v>13767</v>
      </c>
      <c r="K4460" s="15" t="s">
        <v>45332</v>
      </c>
      <c r="L4460" s="15" t="s">
        <v>281</v>
      </c>
      <c r="M4460" s="15" t="s">
        <v>282</v>
      </c>
      <c r="N4460" s="14">
        <v>2011</v>
      </c>
      <c r="O4460" s="15" t="s">
        <v>13768</v>
      </c>
      <c r="P4460" s="15" t="s">
        <v>106</v>
      </c>
      <c r="Q4460" s="15" t="s">
        <v>47065</v>
      </c>
      <c r="R4460" s="15" t="s">
        <v>13769</v>
      </c>
      <c r="S4460" s="15" t="s">
        <v>13770</v>
      </c>
      <c r="T4460" s="15" t="s">
        <v>174</v>
      </c>
      <c r="U4460" s="15" t="s">
        <v>53</v>
      </c>
      <c r="V4460" s="15" t="s">
        <v>45367</v>
      </c>
      <c r="W4460" s="15" t="s">
        <v>850</v>
      </c>
      <c r="X4460" s="15" t="e">
        <f>_xlfn.XLOOKUP(_LOOKUP[[#This Row],[AdjusterMemberName]],_Adjuster[Adjuster Name],_Adjuster[Email],,0)</f>
        <v>#N/A</v>
      </c>
      <c r="Y4460" s="15" t="e">
        <f>_xlfn.XLOOKUP(_LOOKUP[[#This Row],[AdjusterMemberName]],_Adjuster[Adjuster Name],_Adjuster[Phone Number],,0)</f>
        <v>#N/A</v>
      </c>
      <c r="Z4460" s="15" t="s">
        <v>13771</v>
      </c>
      <c r="AA44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3228 S Central Ave, Los Angeles  CA 90011</v>
      </c>
      <c r="AB4460" s="15"/>
    </row>
    <row r="4461" spans="1:28" x14ac:dyDescent="0.3">
      <c r="A4461" s="14">
        <v>1</v>
      </c>
      <c r="B4461" s="14">
        <v>1</v>
      </c>
      <c r="C4461" s="15" t="s">
        <v>13780</v>
      </c>
      <c r="D4461" s="15" t="s">
        <v>13780</v>
      </c>
      <c r="E4461" s="15">
        <v>45414</v>
      </c>
      <c r="F4461" s="15" t="s">
        <v>13781</v>
      </c>
      <c r="G4461" s="15">
        <v>45342</v>
      </c>
      <c r="H4461" s="15">
        <v>45524</v>
      </c>
      <c r="I4461" s="15" t="s">
        <v>13782</v>
      </c>
      <c r="J4461" s="15" t="s">
        <v>13783</v>
      </c>
      <c r="K4461" s="15" t="s">
        <v>45950</v>
      </c>
      <c r="L4461" s="15" t="s">
        <v>139</v>
      </c>
      <c r="M4461" s="15" t="s">
        <v>697</v>
      </c>
      <c r="N4461" s="14">
        <v>2020</v>
      </c>
      <c r="O4461" s="15" t="s">
        <v>13784</v>
      </c>
      <c r="P4461" s="15" t="s">
        <v>106</v>
      </c>
      <c r="Q4461" s="15" t="s">
        <v>47019</v>
      </c>
      <c r="R4461" s="15" t="s">
        <v>13785</v>
      </c>
      <c r="S4461" s="15" t="s">
        <v>13786</v>
      </c>
      <c r="T4461" s="15" t="s">
        <v>11096</v>
      </c>
      <c r="U4461" s="15" t="s">
        <v>53</v>
      </c>
      <c r="V4461" s="15" t="s">
        <v>45676</v>
      </c>
      <c r="W4461" s="15" t="s">
        <v>3184</v>
      </c>
      <c r="X4461" s="15" t="str">
        <f>_xlfn.XLOOKUP(_LOOKUP[[#This Row],[AdjusterMemberName]],_Adjuster[Adjuster Name],_Adjuster[Email],,0)</f>
        <v>mQualls@knightcompany.com</v>
      </c>
      <c r="Y4461" s="15" t="str">
        <f>_xlfn.XLOOKUP(_LOOKUP[[#This Row],[AdjusterMemberName]],_Adjuster[Adjuster Name],_Adjuster[Phone Number],,0)</f>
        <v>424-559-5436</v>
      </c>
      <c r="Z4461" s="15" t="s">
        <v>13787</v>
      </c>
      <c r="AA44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248 E Wade Ave, Tulare  CA 93274</v>
      </c>
      <c r="AB4461" s="15"/>
    </row>
    <row r="4462" spans="1:28" x14ac:dyDescent="0.3">
      <c r="A4462" s="14">
        <v>1</v>
      </c>
      <c r="B4462" s="14">
        <v>1</v>
      </c>
      <c r="C4462" s="15" t="s">
        <v>13829</v>
      </c>
      <c r="D4462" s="15" t="s">
        <v>13829</v>
      </c>
      <c r="E4462" s="15">
        <v>45414</v>
      </c>
      <c r="F4462" s="15" t="s">
        <v>13830</v>
      </c>
      <c r="G4462" s="15">
        <v>45404</v>
      </c>
      <c r="H4462" s="15">
        <v>45587</v>
      </c>
      <c r="I4462" s="15" t="s">
        <v>13831</v>
      </c>
      <c r="J4462" s="15" t="s">
        <v>13832</v>
      </c>
      <c r="K4462" s="15" t="s">
        <v>45327</v>
      </c>
      <c r="L4462" s="15" t="s">
        <v>2306</v>
      </c>
      <c r="M4462" s="15" t="s">
        <v>2494</v>
      </c>
      <c r="N4462" s="14">
        <v>2007</v>
      </c>
      <c r="O4462" s="15" t="s">
        <v>13833</v>
      </c>
      <c r="P4462" s="15" t="s">
        <v>106</v>
      </c>
      <c r="Q4462" s="15" t="s">
        <v>47065</v>
      </c>
      <c r="R4462" s="15" t="s">
        <v>13834</v>
      </c>
      <c r="S4462" s="15" t="s">
        <v>13835</v>
      </c>
      <c r="T4462" s="15" t="s">
        <v>286</v>
      </c>
      <c r="U4462" s="15" t="s">
        <v>53</v>
      </c>
      <c r="V4462" s="15" t="s">
        <v>45606</v>
      </c>
      <c r="W4462" s="15" t="s">
        <v>850</v>
      </c>
      <c r="X4462" s="15" t="e">
        <f>_xlfn.XLOOKUP(_LOOKUP[[#This Row],[AdjusterMemberName]],_Adjuster[Adjuster Name],_Adjuster[Email],,0)</f>
        <v>#N/A</v>
      </c>
      <c r="Y4462" s="15" t="e">
        <f>_xlfn.XLOOKUP(_LOOKUP[[#This Row],[AdjusterMemberName]],_Adjuster[Adjuster Name],_Adjuster[Phone Number],,0)</f>
        <v>#N/A</v>
      </c>
      <c r="Z4462" s="15" t="s">
        <v>13836</v>
      </c>
      <c r="AA44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6200 Cherry Ave, Long Beach  CA 90805</v>
      </c>
      <c r="AB4462" s="15"/>
    </row>
    <row r="4463" spans="1:28" x14ac:dyDescent="0.3">
      <c r="A4463" s="14">
        <v>1</v>
      </c>
      <c r="B4463" s="14">
        <v>1</v>
      </c>
      <c r="C4463" s="15" t="s">
        <v>14083</v>
      </c>
      <c r="D4463" s="15" t="s">
        <v>14083</v>
      </c>
      <c r="E4463" s="15">
        <v>45414</v>
      </c>
      <c r="F4463" s="15" t="s">
        <v>14084</v>
      </c>
      <c r="G4463" s="15">
        <v>45259</v>
      </c>
      <c r="H4463" s="15">
        <v>45441</v>
      </c>
      <c r="I4463" s="15" t="s">
        <v>14085</v>
      </c>
      <c r="J4463" s="15" t="s">
        <v>14086</v>
      </c>
      <c r="K4463" s="15" t="s">
        <v>45611</v>
      </c>
      <c r="L4463" s="15" t="s">
        <v>128</v>
      </c>
      <c r="M4463" s="15" t="s">
        <v>129</v>
      </c>
      <c r="N4463" s="14">
        <v>2010</v>
      </c>
      <c r="O4463" s="15" t="s">
        <v>14087</v>
      </c>
      <c r="P4463" s="15" t="s">
        <v>106</v>
      </c>
      <c r="Q4463" s="15" t="s">
        <v>47065</v>
      </c>
      <c r="R4463" s="15" t="s">
        <v>14088</v>
      </c>
      <c r="S4463" s="15" t="s">
        <v>14089</v>
      </c>
      <c r="T4463" s="15" t="s">
        <v>530</v>
      </c>
      <c r="U4463" s="15" t="s">
        <v>53</v>
      </c>
      <c r="V4463" s="15" t="s">
        <v>45462</v>
      </c>
      <c r="W4463" s="15" t="s">
        <v>1049</v>
      </c>
      <c r="X4463" s="15" t="str">
        <f>_xlfn.XLOOKUP(_LOOKUP[[#This Row],[AdjusterMemberName]],_Adjuster[Adjuster Name],_Adjuster[Email],,0)</f>
        <v>cPenate@knightcompany.com</v>
      </c>
      <c r="Y4463" s="15" t="str">
        <f>_xlfn.XLOOKUP(_LOOKUP[[#This Row],[AdjusterMemberName]],_Adjuster[Adjuster Name],_Adjuster[Phone Number],,0)</f>
        <v>424-559-5385</v>
      </c>
      <c r="Z4463" s="15" t="s">
        <v>14090</v>
      </c>
      <c r="AA44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14598 Paseo Verde Pl , Victorville  CA 92394</v>
      </c>
      <c r="AB4463" s="15"/>
    </row>
    <row r="4464" spans="1:28" x14ac:dyDescent="0.3">
      <c r="A4464" s="14">
        <v>1</v>
      </c>
      <c r="B4464" s="14">
        <v>1</v>
      </c>
      <c r="C4464" s="15" t="s">
        <v>15300</v>
      </c>
      <c r="D4464" s="15" t="s">
        <v>15300</v>
      </c>
      <c r="E4464" s="15">
        <v>45414</v>
      </c>
      <c r="F4464" s="15" t="s">
        <v>15301</v>
      </c>
      <c r="G4464" s="15">
        <v>45264</v>
      </c>
      <c r="H4464" s="15">
        <v>45447</v>
      </c>
      <c r="I4464" s="15" t="s">
        <v>15302</v>
      </c>
      <c r="J4464" s="15" t="s">
        <v>15303</v>
      </c>
      <c r="K4464" s="15" t="s">
        <v>45336</v>
      </c>
      <c r="L4464" s="15" t="s">
        <v>150</v>
      </c>
      <c r="M4464" s="15" t="s">
        <v>588</v>
      </c>
      <c r="N4464" s="14">
        <v>2020</v>
      </c>
      <c r="O4464" s="15" t="s">
        <v>15304</v>
      </c>
      <c r="P4464" s="15" t="s">
        <v>106</v>
      </c>
      <c r="Q4464" s="15" t="s">
        <v>47019</v>
      </c>
      <c r="R4464" s="15" t="s">
        <v>15305</v>
      </c>
      <c r="S4464" s="15" t="s">
        <v>15306</v>
      </c>
      <c r="T4464" s="15" t="s">
        <v>1255</v>
      </c>
      <c r="U4464" s="15" t="s">
        <v>53</v>
      </c>
      <c r="V4464" s="15" t="s">
        <v>45368</v>
      </c>
      <c r="W4464" s="15" t="s">
        <v>850</v>
      </c>
      <c r="X4464" s="15" t="e">
        <f>_xlfn.XLOOKUP(_LOOKUP[[#This Row],[AdjusterMemberName]],_Adjuster[Adjuster Name],_Adjuster[Email],,0)</f>
        <v>#N/A</v>
      </c>
      <c r="Y4464" s="15" t="e">
        <f>_xlfn.XLOOKUP(_LOOKUP[[#This Row],[AdjusterMemberName]],_Adjuster[Adjuster Name],_Adjuster[Phone Number],,0)</f>
        <v>#N/A</v>
      </c>
      <c r="Z4464" s="15" t="s">
        <v>15307</v>
      </c>
      <c r="AA44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8108 De Garmo Ave, Sun Valley  CA 91352</v>
      </c>
      <c r="AB4464" s="15"/>
    </row>
    <row r="4465" spans="1:28" x14ac:dyDescent="0.3">
      <c r="A4465" s="14">
        <v>1</v>
      </c>
      <c r="B4465" s="14">
        <v>1</v>
      </c>
      <c r="C4465" s="15" t="s">
        <v>13703</v>
      </c>
      <c r="D4465" s="15" t="s">
        <v>13703</v>
      </c>
      <c r="E4465" s="15">
        <v>45413</v>
      </c>
      <c r="F4465" s="15" t="s">
        <v>13704</v>
      </c>
      <c r="G4465" s="15">
        <v>45409</v>
      </c>
      <c r="H4465" s="15">
        <v>45592</v>
      </c>
      <c r="I4465" s="15" t="s">
        <v>13705</v>
      </c>
      <c r="J4465" s="15" t="s">
        <v>13706</v>
      </c>
      <c r="K4465" s="15" t="s">
        <v>45917</v>
      </c>
      <c r="L4465" s="15" t="s">
        <v>128</v>
      </c>
      <c r="M4465" s="15" t="s">
        <v>129</v>
      </c>
      <c r="N4465" s="14">
        <v>2024</v>
      </c>
      <c r="O4465" s="15" t="s">
        <v>13707</v>
      </c>
      <c r="P4465" s="15" t="s">
        <v>106</v>
      </c>
      <c r="Q4465" s="15" t="s">
        <v>47006</v>
      </c>
      <c r="R4465" s="15" t="s">
        <v>1559</v>
      </c>
      <c r="S4465" s="15" t="s">
        <v>13708</v>
      </c>
      <c r="T4465" s="15" t="s">
        <v>840</v>
      </c>
      <c r="U4465" s="15" t="s">
        <v>53</v>
      </c>
      <c r="V4465" s="15" t="s">
        <v>45391</v>
      </c>
      <c r="W4465" s="15" t="s">
        <v>3307</v>
      </c>
      <c r="X4465" s="15" t="e">
        <f>_xlfn.XLOOKUP(_LOOKUP[[#This Row],[AdjusterMemberName]],_Adjuster[Adjuster Name],_Adjuster[Email],,0)</f>
        <v>#N/A</v>
      </c>
      <c r="Y4465" s="15" t="e">
        <f>_xlfn.XLOOKUP(_LOOKUP[[#This Row],[AdjusterMemberName]],_Adjuster[Adjuster Name],_Adjuster[Phone Number],,0)</f>
        <v>#N/A</v>
      </c>
      <c r="Z4465" s="15" t="s">
        <v>13709</v>
      </c>
      <c r="AA44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15530 Ute Rd, Apple Valley  CA 92307</v>
      </c>
      <c r="AB4465" s="15"/>
    </row>
    <row r="4466" spans="1:28" x14ac:dyDescent="0.3">
      <c r="A4466" s="14">
        <v>1</v>
      </c>
      <c r="B4466" s="14">
        <v>0</v>
      </c>
      <c r="C4466" s="15" t="s">
        <v>6884</v>
      </c>
      <c r="D4466" s="15" t="s">
        <v>13710</v>
      </c>
      <c r="E4466" s="15">
        <v>45413</v>
      </c>
      <c r="F4466" s="15" t="s">
        <v>13711</v>
      </c>
      <c r="G4466" s="15">
        <v>45289</v>
      </c>
      <c r="H4466" s="15">
        <v>45472</v>
      </c>
      <c r="I4466" s="15" t="s">
        <v>13712</v>
      </c>
      <c r="J4466" s="15" t="s">
        <v>13713</v>
      </c>
      <c r="K4466" s="15" t="s">
        <v>45369</v>
      </c>
      <c r="L4466" s="15" t="s">
        <v>441</v>
      </c>
      <c r="M4466" s="15" t="s">
        <v>579</v>
      </c>
      <c r="N4466" s="14">
        <v>2015</v>
      </c>
      <c r="O4466" s="15" t="s">
        <v>13714</v>
      </c>
      <c r="P4466" s="15" t="s">
        <v>106</v>
      </c>
      <c r="Q4466" s="15" t="s">
        <v>47019</v>
      </c>
      <c r="R4466" s="15" t="s">
        <v>6890</v>
      </c>
      <c r="S4466" s="15" t="s">
        <v>6891</v>
      </c>
      <c r="T4466" s="15" t="s">
        <v>6892</v>
      </c>
      <c r="U4466" s="15" t="s">
        <v>53</v>
      </c>
      <c r="V4466" s="15" t="s">
        <v>46122</v>
      </c>
      <c r="W4466" s="15" t="s">
        <v>3307</v>
      </c>
      <c r="X4466" s="15" t="e">
        <f>_xlfn.XLOOKUP(_LOOKUP[[#This Row],[AdjusterMemberName]],_Adjuster[Adjuster Name],_Adjuster[Email],,0)</f>
        <v>#N/A</v>
      </c>
      <c r="Y4466" s="15" t="e">
        <f>_xlfn.XLOOKUP(_LOOKUP[[#This Row],[AdjusterMemberName]],_Adjuster[Adjuster Name],_Adjuster[Phone Number],,0)</f>
        <v>#N/A</v>
      </c>
      <c r="Z4466" s="15" t="s">
        <v>6893</v>
      </c>
      <c r="AA44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811 E Orange Grive Ave , Burbank  CA 91501</v>
      </c>
      <c r="AB4466" s="15"/>
    </row>
    <row r="4467" spans="1:28" x14ac:dyDescent="0.3">
      <c r="A4467" s="14">
        <v>1</v>
      </c>
      <c r="B4467" s="14">
        <v>1</v>
      </c>
      <c r="C4467" s="15" t="s">
        <v>13722</v>
      </c>
      <c r="D4467" s="15" t="s">
        <v>13723</v>
      </c>
      <c r="E4467" s="15">
        <v>45413</v>
      </c>
      <c r="F4467" s="15" t="s">
        <v>13724</v>
      </c>
      <c r="G4467" s="15">
        <v>45394</v>
      </c>
      <c r="H4467" s="15">
        <v>45577</v>
      </c>
      <c r="I4467" s="15" t="s">
        <v>13725</v>
      </c>
      <c r="J4467" s="15" t="s">
        <v>13726</v>
      </c>
      <c r="K4467" s="15" t="s">
        <v>45838</v>
      </c>
      <c r="L4467" s="15" t="s">
        <v>441</v>
      </c>
      <c r="M4467" s="15" t="s">
        <v>517</v>
      </c>
      <c r="N4467" s="14">
        <v>2021</v>
      </c>
      <c r="O4467" s="15" t="s">
        <v>13727</v>
      </c>
      <c r="P4467" s="15" t="s">
        <v>106</v>
      </c>
      <c r="Q4467" s="15" t="s">
        <v>47073</v>
      </c>
      <c r="R4467" s="15" t="s">
        <v>13728</v>
      </c>
      <c r="S4467" s="15" t="s">
        <v>13729</v>
      </c>
      <c r="T4467" s="15" t="s">
        <v>174</v>
      </c>
      <c r="U4467" s="15" t="s">
        <v>53</v>
      </c>
      <c r="V4467" s="15" t="s">
        <v>45920</v>
      </c>
      <c r="W4467" s="15" t="s">
        <v>850</v>
      </c>
      <c r="X4467" s="15" t="e">
        <f>_xlfn.XLOOKUP(_LOOKUP[[#This Row],[AdjusterMemberName]],_Adjuster[Adjuster Name],_Adjuster[Email],,0)</f>
        <v>#N/A</v>
      </c>
      <c r="Y4467" s="15" t="e">
        <f>_xlfn.XLOOKUP(_LOOKUP[[#This Row],[AdjusterMemberName]],_Adjuster[Adjuster Name],_Adjuster[Phone Number],,0)</f>
        <v>#N/A</v>
      </c>
      <c r="Z4467" s="15" t="s">
        <v>13730</v>
      </c>
      <c r="AA44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4610 Angeles Vista Blvd, Los Angeles  CA 90043</v>
      </c>
      <c r="AB4467" s="15">
        <v>45438</v>
      </c>
    </row>
    <row r="4468" spans="1:28" x14ac:dyDescent="0.3">
      <c r="A4468" s="14">
        <v>1</v>
      </c>
      <c r="B4468" s="14">
        <v>1</v>
      </c>
      <c r="C4468" s="15" t="s">
        <v>13739</v>
      </c>
      <c r="D4468" s="15" t="s">
        <v>13740</v>
      </c>
      <c r="E4468" s="15">
        <v>45413</v>
      </c>
      <c r="F4468" s="15" t="s">
        <v>13741</v>
      </c>
      <c r="G4468" s="15">
        <v>45369</v>
      </c>
      <c r="H4468" s="15">
        <v>45553</v>
      </c>
      <c r="I4468" s="15" t="s">
        <v>13742</v>
      </c>
      <c r="J4468" s="15" t="s">
        <v>13743</v>
      </c>
      <c r="K4468" s="15" t="s">
        <v>45663</v>
      </c>
      <c r="L4468" s="15" t="s">
        <v>314</v>
      </c>
      <c r="M4468" s="15" t="s">
        <v>978</v>
      </c>
      <c r="N4468" s="14">
        <v>2020</v>
      </c>
      <c r="O4468" s="15" t="s">
        <v>13744</v>
      </c>
      <c r="P4468" s="15" t="s">
        <v>106</v>
      </c>
      <c r="Q4468" s="15" t="s">
        <v>47118</v>
      </c>
      <c r="R4468" s="15" t="s">
        <v>13745</v>
      </c>
      <c r="S4468" s="15" t="s">
        <v>13746</v>
      </c>
      <c r="T4468" s="15" t="s">
        <v>4842</v>
      </c>
      <c r="U4468" s="15" t="s">
        <v>53</v>
      </c>
      <c r="V4468" s="15" t="s">
        <v>45570</v>
      </c>
      <c r="W4468" s="15" t="s">
        <v>3184</v>
      </c>
      <c r="X4468" s="15" t="str">
        <f>_xlfn.XLOOKUP(_LOOKUP[[#This Row],[AdjusterMemberName]],_Adjuster[Adjuster Name],_Adjuster[Email],,0)</f>
        <v>mQualls@knightcompany.com</v>
      </c>
      <c r="Y4468" s="15" t="str">
        <f>_xlfn.XLOOKUP(_LOOKUP[[#This Row],[AdjusterMemberName]],_Adjuster[Adjuster Name],_Adjuster[Phone Number],,0)</f>
        <v>424-559-5436</v>
      </c>
      <c r="Z4468" s="15" t="s">
        <v>13747</v>
      </c>
      <c r="AA44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507 Dunsview Ave, La Puente  CA 91744</v>
      </c>
      <c r="AB4468" s="15"/>
    </row>
    <row r="4469" spans="1:28" x14ac:dyDescent="0.3">
      <c r="A4469" s="14">
        <v>1</v>
      </c>
      <c r="B4469" s="14">
        <v>1</v>
      </c>
      <c r="C4469" s="15" t="s">
        <v>1731</v>
      </c>
      <c r="D4469" s="15" t="s">
        <v>1731</v>
      </c>
      <c r="E4469" s="15">
        <v>45413</v>
      </c>
      <c r="F4469" s="15" t="s">
        <v>14059</v>
      </c>
      <c r="G4469" s="15">
        <v>45251</v>
      </c>
      <c r="H4469" s="15">
        <v>45433</v>
      </c>
      <c r="I4469" s="15" t="s">
        <v>14060</v>
      </c>
      <c r="J4469" s="15" t="s">
        <v>14061</v>
      </c>
      <c r="K4469" s="15" t="s">
        <v>45481</v>
      </c>
      <c r="L4469" s="15" t="s">
        <v>281</v>
      </c>
      <c r="M4469" s="15" t="s">
        <v>1106</v>
      </c>
      <c r="N4469" s="14">
        <v>2018</v>
      </c>
      <c r="O4469" s="15" t="s">
        <v>1735</v>
      </c>
      <c r="P4469" s="15" t="s">
        <v>106</v>
      </c>
      <c r="Q4469" s="15" t="s">
        <v>47019</v>
      </c>
      <c r="R4469" s="15" t="s">
        <v>1736</v>
      </c>
      <c r="S4469" s="15" t="s">
        <v>1737</v>
      </c>
      <c r="T4469" s="15" t="s">
        <v>1738</v>
      </c>
      <c r="U4469" s="15" t="s">
        <v>53</v>
      </c>
      <c r="V4469" s="15" t="s">
        <v>46681</v>
      </c>
      <c r="W4469" s="15" t="s">
        <v>3114</v>
      </c>
      <c r="X4469" s="15" t="str">
        <f>_xlfn.XLOOKUP(_LOOKUP[[#This Row],[AdjusterMemberName]],_Adjuster[Adjuster Name],_Adjuster[Email],,0)</f>
        <v>eExmundo@knightcompany.com</v>
      </c>
      <c r="Y4469" s="15" t="str">
        <f>_xlfn.XLOOKUP(_LOOKUP[[#This Row],[AdjusterMemberName]],_Adjuster[Adjuster Name],_Adjuster[Phone Number],,0)</f>
        <v>424-559-5400</v>
      </c>
      <c r="Z4469" s="15" t="s">
        <v>1739</v>
      </c>
      <c r="AA44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411 E Fairview Ave Apt 203, Glendale  CA 91207</v>
      </c>
      <c r="AB4469" s="15"/>
    </row>
    <row r="4470" spans="1:28" x14ac:dyDescent="0.3">
      <c r="A4470" s="14">
        <v>1</v>
      </c>
      <c r="B4470" s="14">
        <v>1</v>
      </c>
      <c r="C4470" s="15" t="s">
        <v>16942</v>
      </c>
      <c r="D4470" s="15" t="s">
        <v>16942</v>
      </c>
      <c r="E4470" s="15">
        <v>45413</v>
      </c>
      <c r="F4470" s="15" t="s">
        <v>16943</v>
      </c>
      <c r="G4470" s="15">
        <v>45278</v>
      </c>
      <c r="H4470" s="15">
        <v>45461</v>
      </c>
      <c r="I4470" s="15" t="s">
        <v>16944</v>
      </c>
      <c r="J4470" s="15" t="s">
        <v>16945</v>
      </c>
      <c r="K4470" s="15" t="s">
        <v>45339</v>
      </c>
      <c r="L4470" s="15" t="s">
        <v>128</v>
      </c>
      <c r="M4470" s="15" t="s">
        <v>129</v>
      </c>
      <c r="N4470" s="14">
        <v>2015</v>
      </c>
      <c r="O4470" s="15" t="s">
        <v>16946</v>
      </c>
      <c r="P4470" s="15" t="s">
        <v>106</v>
      </c>
      <c r="Q4470" s="15" t="s">
        <v>47019</v>
      </c>
      <c r="R4470" s="15" t="s">
        <v>735</v>
      </c>
      <c r="S4470" s="15" t="s">
        <v>16947</v>
      </c>
      <c r="T4470" s="15" t="s">
        <v>1782</v>
      </c>
      <c r="U4470" s="15" t="s">
        <v>53</v>
      </c>
      <c r="V4470" s="15" t="s">
        <v>45868</v>
      </c>
      <c r="W4470" s="15" t="s">
        <v>1624</v>
      </c>
      <c r="X4470" s="15" t="e">
        <f>_xlfn.XLOOKUP(_LOOKUP[[#This Row],[AdjusterMemberName]],_Adjuster[Adjuster Name],_Adjuster[Email],,0)</f>
        <v>#N/A</v>
      </c>
      <c r="Y4470" s="15" t="e">
        <f>_xlfn.XLOOKUP(_LOOKUP[[#This Row],[AdjusterMemberName]],_Adjuster[Adjuster Name],_Adjuster[Phone Number],,0)</f>
        <v>#N/A</v>
      </c>
      <c r="Z4470" s="15" t="s">
        <v>16948</v>
      </c>
      <c r="AA44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400 1/2 N Central Ave, Compton  CA 90222</v>
      </c>
      <c r="AB4470" s="15">
        <v>45433</v>
      </c>
    </row>
    <row r="4471" spans="1:28" x14ac:dyDescent="0.3">
      <c r="A4471" s="14">
        <v>1</v>
      </c>
      <c r="B4471" s="14">
        <v>1</v>
      </c>
      <c r="C4471" s="15" t="s">
        <v>39557</v>
      </c>
      <c r="D4471" s="15" t="s">
        <v>39557</v>
      </c>
      <c r="E4471" s="15">
        <v>45413</v>
      </c>
      <c r="F4471" s="15" t="s">
        <v>39558</v>
      </c>
      <c r="G4471" s="15">
        <v>45399</v>
      </c>
      <c r="H4471" s="15">
        <v>45582</v>
      </c>
      <c r="I4471" s="15" t="s">
        <v>39559</v>
      </c>
      <c r="J4471" s="15" t="s">
        <v>39560</v>
      </c>
      <c r="K4471" s="15" t="s">
        <v>45512</v>
      </c>
      <c r="L4471" s="15" t="s">
        <v>128</v>
      </c>
      <c r="M4471" s="15" t="s">
        <v>129</v>
      </c>
      <c r="N4471" s="14">
        <v>2017</v>
      </c>
      <c r="O4471" s="15" t="s">
        <v>39561</v>
      </c>
      <c r="P4471" s="15" t="s">
        <v>81</v>
      </c>
      <c r="Q4471" s="15" t="s">
        <v>47019</v>
      </c>
      <c r="R4471" s="15" t="s">
        <v>39562</v>
      </c>
      <c r="S4471" s="15" t="s">
        <v>39563</v>
      </c>
      <c r="T4471" s="15" t="s">
        <v>464</v>
      </c>
      <c r="U4471" s="15" t="s">
        <v>53</v>
      </c>
      <c r="V4471" s="15" t="s">
        <v>45973</v>
      </c>
      <c r="W4471" s="15" t="s">
        <v>1544</v>
      </c>
      <c r="X4471" s="15" t="str">
        <f>_xlfn.XLOOKUP(_LOOKUP[[#This Row],[AdjusterMemberName]],_Adjuster[Adjuster Name],_Adjuster[Email],,0)</f>
        <v>CRodriguez5@knightcompany.com</v>
      </c>
      <c r="Y4471" s="15" t="str">
        <f>_xlfn.XLOOKUP(_LOOKUP[[#This Row],[AdjusterMemberName]],_Adjuster[Adjuster Name],_Adjuster[Phone Number],,0)</f>
        <v>323-456-1708</v>
      </c>
      <c r="Z4471" s="15" t="s">
        <v>39564</v>
      </c>
      <c r="AA44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23227 Hemlock Ave Apt 3, Moreno Valley  CA 92557</v>
      </c>
      <c r="AB4471" s="15"/>
    </row>
    <row r="4472" spans="1:28" x14ac:dyDescent="0.3">
      <c r="A4472" s="14">
        <v>1</v>
      </c>
      <c r="B4472" s="14">
        <v>1</v>
      </c>
      <c r="C4472" s="15" t="s">
        <v>13588</v>
      </c>
      <c r="D4472" s="15" t="s">
        <v>13588</v>
      </c>
      <c r="E4472" s="15">
        <v>45412</v>
      </c>
      <c r="F4472" s="15" t="s">
        <v>13589</v>
      </c>
      <c r="G4472" s="15">
        <v>45372</v>
      </c>
      <c r="H4472" s="15">
        <v>45556</v>
      </c>
      <c r="I4472" s="15" t="s">
        <v>13590</v>
      </c>
      <c r="J4472" s="15" t="s">
        <v>13591</v>
      </c>
      <c r="K4472" s="15" t="s">
        <v>45496</v>
      </c>
      <c r="L4472" s="15" t="s">
        <v>201</v>
      </c>
      <c r="M4472" s="15" t="s">
        <v>220</v>
      </c>
      <c r="N4472" s="14">
        <v>2016</v>
      </c>
      <c r="O4472" s="15" t="s">
        <v>13592</v>
      </c>
      <c r="P4472" s="15" t="s">
        <v>106</v>
      </c>
      <c r="Q4472" s="15" t="s">
        <v>47019</v>
      </c>
      <c r="R4472" s="15" t="s">
        <v>13593</v>
      </c>
      <c r="S4472" s="15" t="s">
        <v>13594</v>
      </c>
      <c r="T4472" s="15" t="s">
        <v>327</v>
      </c>
      <c r="U4472" s="15" t="s">
        <v>53</v>
      </c>
      <c r="V4472" s="15" t="s">
        <v>45527</v>
      </c>
      <c r="W4472" s="15" t="s">
        <v>264</v>
      </c>
      <c r="X4472" s="15" t="str">
        <f>_xlfn.XLOOKUP(_LOOKUP[[#This Row],[AdjusterMemberName]],_Adjuster[Adjuster Name],_Adjuster[Email],,0)</f>
        <v>sBonnevie@knightcompany.com</v>
      </c>
      <c r="Y4472" s="15" t="str">
        <f>_xlfn.XLOOKUP(_LOOKUP[[#This Row],[AdjusterMemberName]],_Adjuster[Adjuster Name],_Adjuster[Phone Number],,0)</f>
        <v>323-692-4064</v>
      </c>
      <c r="Z4472" s="15" t="s">
        <v>13595</v>
      </c>
      <c r="AA44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10406 Mariposa Ln, South Gate  CA 90280</v>
      </c>
      <c r="AB4472" s="15"/>
    </row>
    <row r="4473" spans="1:28" x14ac:dyDescent="0.3">
      <c r="A4473" s="14">
        <v>1</v>
      </c>
      <c r="B4473" s="14">
        <v>1</v>
      </c>
      <c r="C4473" s="15" t="s">
        <v>13603</v>
      </c>
      <c r="D4473" s="15" t="s">
        <v>13603</v>
      </c>
      <c r="E4473" s="15">
        <v>45412</v>
      </c>
      <c r="F4473" s="15" t="s">
        <v>13604</v>
      </c>
      <c r="G4473" s="15">
        <v>45315</v>
      </c>
      <c r="H4473" s="15">
        <v>45497</v>
      </c>
      <c r="I4473" s="15" t="s">
        <v>13605</v>
      </c>
      <c r="J4473" s="15" t="s">
        <v>13606</v>
      </c>
      <c r="K4473" s="15" t="s">
        <v>45611</v>
      </c>
      <c r="L4473" s="15" t="s">
        <v>103</v>
      </c>
      <c r="M4473" s="15" t="s">
        <v>1336</v>
      </c>
      <c r="N4473" s="14">
        <v>2013</v>
      </c>
      <c r="O4473" s="15" t="s">
        <v>13607</v>
      </c>
      <c r="P4473" s="15" t="s">
        <v>106</v>
      </c>
      <c r="Q4473" s="15" t="s">
        <v>47019</v>
      </c>
      <c r="R4473" s="15" t="s">
        <v>13608</v>
      </c>
      <c r="S4473" s="15" t="s">
        <v>13609</v>
      </c>
      <c r="T4473" s="15" t="s">
        <v>13610</v>
      </c>
      <c r="U4473" s="15" t="s">
        <v>53</v>
      </c>
      <c r="V4473" s="15" t="s">
        <v>46050</v>
      </c>
      <c r="W4473" s="15" t="s">
        <v>1357</v>
      </c>
      <c r="X4473" s="15" t="str">
        <f>_xlfn.XLOOKUP(_LOOKUP[[#This Row],[AdjusterMemberName]],_Adjuster[Adjuster Name],_Adjuster[Email],,0)</f>
        <v>jRivera1@knightcompany.com</v>
      </c>
      <c r="Y4473" s="15" t="str">
        <f>_xlfn.XLOOKUP(_LOOKUP[[#This Row],[AdjusterMemberName]],_Adjuster[Adjuster Name],_Adjuster[Phone Number],,0)</f>
        <v>424-559-5239</v>
      </c>
      <c r="Z4473" s="15" t="s">
        <v>13611</v>
      </c>
      <c r="AA44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330 N Mathild Ave Apt 113, Sunnyvale  CA 94085</v>
      </c>
      <c r="AB4473" s="15"/>
    </row>
    <row r="4474" spans="1:28" x14ac:dyDescent="0.3">
      <c r="A4474" s="14">
        <v>1</v>
      </c>
      <c r="B4474" s="14">
        <v>1</v>
      </c>
      <c r="C4474" s="15" t="s">
        <v>13612</v>
      </c>
      <c r="D4474" s="15" t="s">
        <v>13613</v>
      </c>
      <c r="E4474" s="15">
        <v>45412</v>
      </c>
      <c r="F4474" s="15" t="s">
        <v>13614</v>
      </c>
      <c r="G4474" s="15">
        <v>45353</v>
      </c>
      <c r="H4474" s="15">
        <v>45537</v>
      </c>
      <c r="I4474" s="15" t="s">
        <v>13615</v>
      </c>
      <c r="J4474" s="15" t="s">
        <v>13616</v>
      </c>
      <c r="K4474" s="15" t="s">
        <v>45663</v>
      </c>
      <c r="L4474" s="15" t="s">
        <v>128</v>
      </c>
      <c r="M4474" s="15" t="s">
        <v>129</v>
      </c>
      <c r="N4474" s="14">
        <v>2005</v>
      </c>
      <c r="O4474" s="15" t="s">
        <v>13617</v>
      </c>
      <c r="P4474" s="15" t="s">
        <v>106</v>
      </c>
      <c r="Q4474" s="15" t="s">
        <v>47065</v>
      </c>
      <c r="R4474" s="15" t="s">
        <v>13618</v>
      </c>
      <c r="S4474" s="15" t="s">
        <v>13619</v>
      </c>
      <c r="T4474" s="15" t="s">
        <v>164</v>
      </c>
      <c r="U4474" s="15" t="s">
        <v>53</v>
      </c>
      <c r="V4474" s="15" t="s">
        <v>45473</v>
      </c>
      <c r="W4474" s="15" t="s">
        <v>3184</v>
      </c>
      <c r="X4474" s="15" t="str">
        <f>_xlfn.XLOOKUP(_LOOKUP[[#This Row],[AdjusterMemberName]],_Adjuster[Adjuster Name],_Adjuster[Email],,0)</f>
        <v>mQualls@knightcompany.com</v>
      </c>
      <c r="Y4474" s="15" t="str">
        <f>_xlfn.XLOOKUP(_LOOKUP[[#This Row],[AdjusterMemberName]],_Adjuster[Adjuster Name],_Adjuster[Phone Number],,0)</f>
        <v>424-559-5436</v>
      </c>
      <c r="Z4474" s="15" t="s">
        <v>13620</v>
      </c>
      <c r="AA44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1949 S Orange Ave, Fresno  CA 93702</v>
      </c>
      <c r="AB4474" s="15">
        <v>45520</v>
      </c>
    </row>
    <row r="4475" spans="1:28" x14ac:dyDescent="0.3">
      <c r="A4475" s="14">
        <v>1</v>
      </c>
      <c r="B4475" s="14">
        <v>1</v>
      </c>
      <c r="C4475" s="15" t="s">
        <v>13629</v>
      </c>
      <c r="D4475" s="15" t="s">
        <v>13629</v>
      </c>
      <c r="E4475" s="15">
        <v>45412</v>
      </c>
      <c r="F4475" s="15" t="s">
        <v>13630</v>
      </c>
      <c r="G4475" s="15">
        <v>45380</v>
      </c>
      <c r="H4475" s="15">
        <v>45564</v>
      </c>
      <c r="I4475" s="15" t="s">
        <v>13631</v>
      </c>
      <c r="J4475" s="15" t="s">
        <v>13632</v>
      </c>
      <c r="K4475" s="15" t="s">
        <v>45329</v>
      </c>
      <c r="L4475" s="15" t="s">
        <v>181</v>
      </c>
      <c r="M4475" s="15" t="s">
        <v>182</v>
      </c>
      <c r="N4475" s="14">
        <v>2024</v>
      </c>
      <c r="O4475" s="15" t="s">
        <v>13633</v>
      </c>
      <c r="P4475" s="15" t="s">
        <v>106</v>
      </c>
      <c r="Q4475" s="15" t="s">
        <v>47073</v>
      </c>
      <c r="R4475" s="15" t="s">
        <v>13634</v>
      </c>
      <c r="S4475" s="15" t="s">
        <v>13635</v>
      </c>
      <c r="T4475" s="15" t="s">
        <v>821</v>
      </c>
      <c r="U4475" s="15" t="s">
        <v>53</v>
      </c>
      <c r="V4475" s="15" t="s">
        <v>45616</v>
      </c>
      <c r="W4475" s="15" t="s">
        <v>1889</v>
      </c>
      <c r="X4475" s="15" t="e">
        <f>_xlfn.XLOOKUP(_LOOKUP[[#This Row],[AdjusterMemberName]],_Adjuster[Adjuster Name],_Adjuster[Email],,0)</f>
        <v>#N/A</v>
      </c>
      <c r="Y4475" s="15" t="e">
        <f>_xlfn.XLOOKUP(_LOOKUP[[#This Row],[AdjusterMemberName]],_Adjuster[Adjuster Name],_Adjuster[Phone Number],,0)</f>
        <v>#N/A</v>
      </c>
      <c r="Z4475" s="15" t="s">
        <v>13636</v>
      </c>
      <c r="AA44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14245 Friar St Apt 3, Van Nuys  CA 91401</v>
      </c>
      <c r="AB4475" s="15">
        <v>45503</v>
      </c>
    </row>
    <row r="4476" spans="1:28" x14ac:dyDescent="0.3">
      <c r="A4476" s="14">
        <v>1</v>
      </c>
      <c r="B4476" s="14">
        <v>1</v>
      </c>
      <c r="C4476" s="15" t="s">
        <v>13653</v>
      </c>
      <c r="D4476" s="15" t="s">
        <v>13654</v>
      </c>
      <c r="E4476" s="15">
        <v>45412</v>
      </c>
      <c r="F4476" s="15" t="s">
        <v>13655</v>
      </c>
      <c r="G4476" s="15">
        <v>45275</v>
      </c>
      <c r="H4476" s="15">
        <v>45458</v>
      </c>
      <c r="I4476" s="15" t="s">
        <v>13656</v>
      </c>
      <c r="J4476" s="15" t="s">
        <v>13657</v>
      </c>
      <c r="K4476" s="15" t="s">
        <v>45416</v>
      </c>
      <c r="L4476" s="15" t="s">
        <v>25</v>
      </c>
      <c r="M4476" s="15" t="s">
        <v>1896</v>
      </c>
      <c r="N4476" s="14">
        <v>2014</v>
      </c>
      <c r="O4476" s="15" t="s">
        <v>13658</v>
      </c>
      <c r="P4476" s="15" t="s">
        <v>106</v>
      </c>
      <c r="Q4476" s="15" t="s">
        <v>47092</v>
      </c>
      <c r="R4476" s="15" t="s">
        <v>13659</v>
      </c>
      <c r="S4476" s="15" t="s">
        <v>13660</v>
      </c>
      <c r="T4476" s="15" t="s">
        <v>96</v>
      </c>
      <c r="U4476" s="15" t="s">
        <v>53</v>
      </c>
      <c r="V4476" s="15" t="s">
        <v>45731</v>
      </c>
      <c r="W4476" s="15" t="s">
        <v>264</v>
      </c>
      <c r="X4476" s="15" t="str">
        <f>_xlfn.XLOOKUP(_LOOKUP[[#This Row],[AdjusterMemberName]],_Adjuster[Adjuster Name],_Adjuster[Email],,0)</f>
        <v>sBonnevie@knightcompany.com</v>
      </c>
      <c r="Y4476" s="15" t="str">
        <f>_xlfn.XLOOKUP(_LOOKUP[[#This Row],[AdjusterMemberName]],_Adjuster[Adjuster Name],_Adjuster[Phone Number],,0)</f>
        <v>323-692-4064</v>
      </c>
      <c r="Z4476" s="15" t="s">
        <v>13661</v>
      </c>
      <c r="AA44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22681 Brompton St, Moreno Valley  CA 92553</v>
      </c>
      <c r="AB4476" s="15"/>
    </row>
    <row r="4477" spans="1:28" x14ac:dyDescent="0.3">
      <c r="A4477" s="14">
        <v>1</v>
      </c>
      <c r="B4477" s="14">
        <v>1</v>
      </c>
      <c r="C4477" s="15" t="s">
        <v>8296</v>
      </c>
      <c r="D4477" s="15" t="s">
        <v>8296</v>
      </c>
      <c r="E4477" s="15">
        <v>45412</v>
      </c>
      <c r="F4477" s="15" t="s">
        <v>8298</v>
      </c>
      <c r="G4477" s="15">
        <v>45275</v>
      </c>
      <c r="H4477" s="15">
        <v>45458</v>
      </c>
      <c r="I4477" s="15" t="s">
        <v>13669</v>
      </c>
      <c r="J4477" s="15" t="s">
        <v>13670</v>
      </c>
      <c r="K4477" s="15" t="s">
        <v>45424</v>
      </c>
      <c r="L4477" s="15" t="s">
        <v>430</v>
      </c>
      <c r="M4477" s="15" t="s">
        <v>8301</v>
      </c>
      <c r="N4477" s="14">
        <v>2017</v>
      </c>
      <c r="O4477" s="15" t="s">
        <v>8302</v>
      </c>
      <c r="P4477" s="15" t="s">
        <v>106</v>
      </c>
      <c r="Q4477" s="15" t="s">
        <v>47006</v>
      </c>
      <c r="R4477" s="15" t="s">
        <v>8303</v>
      </c>
      <c r="S4477" s="15" t="s">
        <v>8304</v>
      </c>
      <c r="T4477" s="15" t="s">
        <v>144</v>
      </c>
      <c r="U4477" s="15" t="s">
        <v>53</v>
      </c>
      <c r="V4477" s="15" t="s">
        <v>45344</v>
      </c>
      <c r="W4477" s="15" t="s">
        <v>3184</v>
      </c>
      <c r="X4477" s="15" t="str">
        <f>_xlfn.XLOOKUP(_LOOKUP[[#This Row],[AdjusterMemberName]],_Adjuster[Adjuster Name],_Adjuster[Email],,0)</f>
        <v>mQualls@knightcompany.com</v>
      </c>
      <c r="Y4477" s="15" t="str">
        <f>_xlfn.XLOOKUP(_LOOKUP[[#This Row],[AdjusterMemberName]],_Adjuster[Adjuster Name],_Adjuster[Phone Number],,0)</f>
        <v>424-559-5436</v>
      </c>
      <c r="Z4477" s="15" t="s">
        <v>8305</v>
      </c>
      <c r="AA44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10080 Manchado Ln, San Jose  CA 95127</v>
      </c>
      <c r="AB4477" s="15"/>
    </row>
    <row r="4478" spans="1:28" x14ac:dyDescent="0.3">
      <c r="A4478" s="14">
        <v>1</v>
      </c>
      <c r="B4478" s="14">
        <v>1</v>
      </c>
      <c r="C4478" s="15" t="s">
        <v>13731</v>
      </c>
      <c r="D4478" s="15" t="s">
        <v>13731</v>
      </c>
      <c r="E4478" s="15">
        <v>45412</v>
      </c>
      <c r="F4478" s="15" t="s">
        <v>13732</v>
      </c>
      <c r="G4478" s="15">
        <v>45265</v>
      </c>
      <c r="H4478" s="15">
        <v>45448</v>
      </c>
      <c r="I4478" s="15" t="s">
        <v>13733</v>
      </c>
      <c r="J4478" s="15" t="s">
        <v>13734</v>
      </c>
      <c r="K4478" s="15" t="s">
        <v>45477</v>
      </c>
      <c r="L4478" s="15" t="s">
        <v>314</v>
      </c>
      <c r="M4478" s="15" t="s">
        <v>3946</v>
      </c>
      <c r="N4478" s="14">
        <v>2018</v>
      </c>
      <c r="O4478" s="15" t="s">
        <v>13735</v>
      </c>
      <c r="P4478" s="15" t="s">
        <v>106</v>
      </c>
      <c r="Q4478" s="15" t="s">
        <v>47200</v>
      </c>
      <c r="R4478" s="15" t="s">
        <v>13736</v>
      </c>
      <c r="S4478" s="15" t="s">
        <v>13737</v>
      </c>
      <c r="T4478" s="15" t="s">
        <v>263</v>
      </c>
      <c r="U4478" s="15" t="s">
        <v>53</v>
      </c>
      <c r="V4478" s="15" t="s">
        <v>46425</v>
      </c>
      <c r="W4478" s="15" t="s">
        <v>1624</v>
      </c>
      <c r="X4478" s="15" t="e">
        <f>_xlfn.XLOOKUP(_LOOKUP[[#This Row],[AdjusterMemberName]],_Adjuster[Adjuster Name],_Adjuster[Email],,0)</f>
        <v>#N/A</v>
      </c>
      <c r="Y4478" s="15" t="e">
        <f>_xlfn.XLOOKUP(_LOOKUP[[#This Row],[AdjusterMemberName]],_Adjuster[Adjuster Name],_Adjuster[Phone Number],,0)</f>
        <v>#N/A</v>
      </c>
      <c r="Z4478" s="15" t="s">
        <v>13738</v>
      </c>
      <c r="AA44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2326 W Buena Vista Ave, Visalia  CA 93291</v>
      </c>
      <c r="AB4478" s="15"/>
    </row>
    <row r="4479" spans="1:28" x14ac:dyDescent="0.3">
      <c r="A4479" s="14">
        <v>1</v>
      </c>
      <c r="B4479" s="14">
        <v>1</v>
      </c>
      <c r="C4479" s="15" t="s">
        <v>28492</v>
      </c>
      <c r="D4479" s="15" t="s">
        <v>28492</v>
      </c>
      <c r="E4479" s="15">
        <v>45412</v>
      </c>
      <c r="F4479" s="15" t="s">
        <v>28493</v>
      </c>
      <c r="G4479" s="15">
        <v>45261</v>
      </c>
      <c r="H4479" s="15">
        <v>45444</v>
      </c>
      <c r="I4479" s="15" t="s">
        <v>28494</v>
      </c>
      <c r="J4479" s="15" t="s">
        <v>28495</v>
      </c>
      <c r="K4479" s="15" t="s">
        <v>45332</v>
      </c>
      <c r="L4479" s="15" t="s">
        <v>25</v>
      </c>
      <c r="M4479" s="15" t="s">
        <v>480</v>
      </c>
      <c r="N4479" s="14">
        <v>2017</v>
      </c>
      <c r="O4479" s="15" t="s">
        <v>28496</v>
      </c>
      <c r="P4479" s="15" t="s">
        <v>81</v>
      </c>
      <c r="Q4479" s="15" t="s">
        <v>47061</v>
      </c>
      <c r="R4479" s="15" t="s">
        <v>28497</v>
      </c>
      <c r="S4479" s="15" t="s">
        <v>28498</v>
      </c>
      <c r="T4479" s="15" t="s">
        <v>1100</v>
      </c>
      <c r="U4479" s="15" t="s">
        <v>53</v>
      </c>
      <c r="V4479" s="15" t="s">
        <v>45649</v>
      </c>
      <c r="W4479" s="15" t="s">
        <v>264</v>
      </c>
      <c r="X4479" s="15" t="str">
        <f>_xlfn.XLOOKUP(_LOOKUP[[#This Row],[AdjusterMemberName]],_Adjuster[Adjuster Name],_Adjuster[Email],,0)</f>
        <v>sBonnevie@knightcompany.com</v>
      </c>
      <c r="Y4479" s="15" t="str">
        <f>_xlfn.XLOOKUP(_LOOKUP[[#This Row],[AdjusterMemberName]],_Adjuster[Adjuster Name],_Adjuster[Phone Number],,0)</f>
        <v>323-692-4064</v>
      </c>
      <c r="Z4479" s="15" t="s">
        <v>28499</v>
      </c>
      <c r="AA44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221 E Virginia Way, Barstow  CA 92311</v>
      </c>
      <c r="AB4479" s="15"/>
    </row>
    <row r="4480" spans="1:28" x14ac:dyDescent="0.3">
      <c r="A4480" s="14">
        <v>1</v>
      </c>
      <c r="B4480" s="14">
        <v>1</v>
      </c>
      <c r="C4480" s="15" t="s">
        <v>13416</v>
      </c>
      <c r="D4480" s="15" t="s">
        <v>13416</v>
      </c>
      <c r="E4480" s="15">
        <v>45411</v>
      </c>
      <c r="F4480" s="15" t="s">
        <v>13417</v>
      </c>
      <c r="G4480" s="15">
        <v>45326</v>
      </c>
      <c r="H4480" s="15">
        <v>45508</v>
      </c>
      <c r="I4480" s="15" t="s">
        <v>13418</v>
      </c>
      <c r="J4480" s="15" t="s">
        <v>13419</v>
      </c>
      <c r="K4480" s="15" t="s">
        <v>45385</v>
      </c>
      <c r="L4480" s="15" t="s">
        <v>103</v>
      </c>
      <c r="M4480" s="15" t="s">
        <v>104</v>
      </c>
      <c r="N4480" s="14">
        <v>2022</v>
      </c>
      <c r="O4480" s="15" t="s">
        <v>13420</v>
      </c>
      <c r="P4480" s="15" t="s">
        <v>106</v>
      </c>
      <c r="Q4480" s="15" t="s">
        <v>47019</v>
      </c>
      <c r="R4480" s="15" t="s">
        <v>13421</v>
      </c>
      <c r="S4480" s="15" t="s">
        <v>13422</v>
      </c>
      <c r="T4480" s="15" t="s">
        <v>174</v>
      </c>
      <c r="U4480" s="15" t="s">
        <v>53</v>
      </c>
      <c r="V4480" s="15" t="s">
        <v>45367</v>
      </c>
      <c r="W4480" s="15" t="s">
        <v>3184</v>
      </c>
      <c r="X4480" s="15" t="str">
        <f>_xlfn.XLOOKUP(_LOOKUP[[#This Row],[AdjusterMemberName]],_Adjuster[Adjuster Name],_Adjuster[Email],,0)</f>
        <v>mQualls@knightcompany.com</v>
      </c>
      <c r="Y4480" s="15" t="str">
        <f>_xlfn.XLOOKUP(_LOOKUP[[#This Row],[AdjusterMemberName]],_Adjuster[Adjuster Name],_Adjuster[Phone Number],,0)</f>
        <v>424-559-5436</v>
      </c>
      <c r="Z4480" s="15" t="s">
        <v>13423</v>
      </c>
      <c r="AA44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1917 S Central Ave Apt 19, Los Angeles  CA 90011</v>
      </c>
      <c r="AB4480" s="15">
        <v>45451</v>
      </c>
    </row>
    <row r="4481" spans="1:28" x14ac:dyDescent="0.3">
      <c r="A4481" s="14">
        <v>1</v>
      </c>
      <c r="B4481" s="14">
        <v>1</v>
      </c>
      <c r="C4481" s="15" t="s">
        <v>13431</v>
      </c>
      <c r="D4481" s="15" t="s">
        <v>13432</v>
      </c>
      <c r="E4481" s="15">
        <v>45411</v>
      </c>
      <c r="F4481" s="15" t="s">
        <v>13433</v>
      </c>
      <c r="G4481" s="15">
        <v>45346</v>
      </c>
      <c r="H4481" s="15">
        <v>45528</v>
      </c>
      <c r="I4481" s="15" t="s">
        <v>13434</v>
      </c>
      <c r="J4481" s="15" t="s">
        <v>13435</v>
      </c>
      <c r="K4481" s="15" t="s">
        <v>45429</v>
      </c>
      <c r="L4481" s="15" t="s">
        <v>281</v>
      </c>
      <c r="M4481" s="15" t="s">
        <v>9025</v>
      </c>
      <c r="N4481" s="14">
        <v>2016</v>
      </c>
      <c r="O4481" s="15" t="s">
        <v>13436</v>
      </c>
      <c r="P4481" s="15" t="s">
        <v>106</v>
      </c>
      <c r="Q4481" s="15" t="s">
        <v>47019</v>
      </c>
      <c r="R4481" s="15" t="s">
        <v>13437</v>
      </c>
      <c r="S4481" s="15" t="s">
        <v>13438</v>
      </c>
      <c r="T4481" s="15" t="s">
        <v>624</v>
      </c>
      <c r="U4481" s="15" t="s">
        <v>53</v>
      </c>
      <c r="V4481" s="15" t="s">
        <v>45357</v>
      </c>
      <c r="W4481" s="15" t="s">
        <v>1624</v>
      </c>
      <c r="X4481" s="15" t="e">
        <f>_xlfn.XLOOKUP(_LOOKUP[[#This Row],[AdjusterMemberName]],_Adjuster[Adjuster Name],_Adjuster[Email],,0)</f>
        <v>#N/A</v>
      </c>
      <c r="Y4481" s="15" t="e">
        <f>_xlfn.XLOOKUP(_LOOKUP[[#This Row],[AdjusterMemberName]],_Adjuster[Adjuster Name],_Adjuster[Phone Number],,0)</f>
        <v>#N/A</v>
      </c>
      <c r="Z4481" s="15" t="s">
        <v>13439</v>
      </c>
      <c r="AA44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481 E Lancaster Blvd, Lancaster  CA 93535</v>
      </c>
      <c r="AB4481" s="15">
        <v>45451</v>
      </c>
    </row>
    <row r="4482" spans="1:28" x14ac:dyDescent="0.3">
      <c r="A4482" s="14">
        <v>1</v>
      </c>
      <c r="B4482" s="14">
        <v>1</v>
      </c>
      <c r="C4482" s="15" t="s">
        <v>13541</v>
      </c>
      <c r="D4482" s="15" t="s">
        <v>13541</v>
      </c>
      <c r="E4482" s="15">
        <v>45411</v>
      </c>
      <c r="F4482" s="15" t="s">
        <v>13542</v>
      </c>
      <c r="G4482" s="15">
        <v>45323</v>
      </c>
      <c r="H4482" s="15">
        <v>45505</v>
      </c>
      <c r="I4482" s="15" t="s">
        <v>13543</v>
      </c>
      <c r="J4482" s="15" t="s">
        <v>13544</v>
      </c>
      <c r="K4482" s="15" t="s">
        <v>45407</v>
      </c>
      <c r="L4482" s="15" t="s">
        <v>128</v>
      </c>
      <c r="M4482" s="15" t="s">
        <v>129</v>
      </c>
      <c r="N4482" s="14">
        <v>2019</v>
      </c>
      <c r="O4482" s="15" t="s">
        <v>13545</v>
      </c>
      <c r="P4482" s="15" t="s">
        <v>106</v>
      </c>
      <c r="Q4482" s="15" t="s">
        <v>47095</v>
      </c>
      <c r="R4482" s="15" t="s">
        <v>11440</v>
      </c>
      <c r="S4482" s="15" t="s">
        <v>13546</v>
      </c>
      <c r="T4482" s="15" t="s">
        <v>8399</v>
      </c>
      <c r="U4482" s="15" t="s">
        <v>53</v>
      </c>
      <c r="V4482" s="15" t="s">
        <v>46120</v>
      </c>
      <c r="W4482" s="15" t="s">
        <v>3307</v>
      </c>
      <c r="X4482" s="15" t="e">
        <f>_xlfn.XLOOKUP(_LOOKUP[[#This Row],[AdjusterMemberName]],_Adjuster[Adjuster Name],_Adjuster[Email],,0)</f>
        <v>#N/A</v>
      </c>
      <c r="Y4482" s="15" t="e">
        <f>_xlfn.XLOOKUP(_LOOKUP[[#This Row],[AdjusterMemberName]],_Adjuster[Adjuster Name],_Adjuster[Phone Number],,0)</f>
        <v>#N/A</v>
      </c>
      <c r="Z4482" s="15" t="s">
        <v>13547</v>
      </c>
      <c r="AA44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121 N Western Ave Apt 23, Santa Maria  CA 93458</v>
      </c>
      <c r="AB4482" s="15"/>
    </row>
    <row r="4483" spans="1:28" x14ac:dyDescent="0.3">
      <c r="A4483" s="14">
        <v>1</v>
      </c>
      <c r="B4483" s="14">
        <v>1</v>
      </c>
      <c r="C4483" s="15" t="s">
        <v>13570</v>
      </c>
      <c r="D4483" s="15" t="s">
        <v>13571</v>
      </c>
      <c r="E4483" s="15">
        <v>45411</v>
      </c>
      <c r="F4483" s="15" t="s">
        <v>13572</v>
      </c>
      <c r="G4483" s="15">
        <v>45358</v>
      </c>
      <c r="H4483" s="15">
        <v>45542</v>
      </c>
      <c r="I4483" s="15" t="s">
        <v>13573</v>
      </c>
      <c r="J4483" s="15" t="s">
        <v>13574</v>
      </c>
      <c r="K4483" s="15" t="s">
        <v>45505</v>
      </c>
      <c r="L4483" s="15" t="s">
        <v>25</v>
      </c>
      <c r="M4483" s="15" t="s">
        <v>480</v>
      </c>
      <c r="N4483" s="14">
        <v>2019</v>
      </c>
      <c r="O4483" s="15" t="s">
        <v>13575</v>
      </c>
      <c r="P4483" s="15" t="s">
        <v>106</v>
      </c>
      <c r="Q4483" s="15" t="s">
        <v>47019</v>
      </c>
      <c r="R4483" s="15" t="s">
        <v>931</v>
      </c>
      <c r="S4483" s="15" t="s">
        <v>13576</v>
      </c>
      <c r="T4483" s="15" t="s">
        <v>13577</v>
      </c>
      <c r="U4483" s="15" t="s">
        <v>53</v>
      </c>
      <c r="V4483" s="15" t="s">
        <v>45417</v>
      </c>
      <c r="W4483" s="15" t="s">
        <v>1889</v>
      </c>
      <c r="X4483" s="15" t="e">
        <f>_xlfn.XLOOKUP(_LOOKUP[[#This Row],[AdjusterMemberName]],_Adjuster[Adjuster Name],_Adjuster[Email],,0)</f>
        <v>#N/A</v>
      </c>
      <c r="Y4483" s="15" t="e">
        <f>_xlfn.XLOOKUP(_LOOKUP[[#This Row],[AdjusterMemberName]],_Adjuster[Adjuster Name],_Adjuster[Phone Number],,0)</f>
        <v>#N/A</v>
      </c>
      <c r="Z4483" s="15" t="s">
        <v>13578</v>
      </c>
      <c r="AA44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3808 Hollowglen Dr, Lake Los Angeles  CA 93550</v>
      </c>
      <c r="AB4483" s="15"/>
    </row>
    <row r="4484" spans="1:28" x14ac:dyDescent="0.3">
      <c r="A4484" s="14">
        <v>1</v>
      </c>
      <c r="B4484" s="14">
        <v>1</v>
      </c>
      <c r="C4484" s="15" t="s">
        <v>13621</v>
      </c>
      <c r="D4484" s="15" t="s">
        <v>13621</v>
      </c>
      <c r="E4484" s="15">
        <v>45411</v>
      </c>
      <c r="F4484" s="15" t="s">
        <v>13622</v>
      </c>
      <c r="G4484" s="15">
        <v>45371</v>
      </c>
      <c r="H4484" s="15">
        <v>45555</v>
      </c>
      <c r="I4484" s="15" t="s">
        <v>13623</v>
      </c>
      <c r="J4484" s="15" t="s">
        <v>13624</v>
      </c>
      <c r="K4484" s="15" t="s">
        <v>45332</v>
      </c>
      <c r="L4484" s="15" t="s">
        <v>441</v>
      </c>
      <c r="M4484" s="15" t="s">
        <v>3284</v>
      </c>
      <c r="N4484" s="14">
        <v>2015</v>
      </c>
      <c r="O4484" s="15" t="s">
        <v>13625</v>
      </c>
      <c r="P4484" s="15" t="s">
        <v>106</v>
      </c>
      <c r="Q4484" s="15" t="s">
        <v>47006</v>
      </c>
      <c r="R4484" s="15" t="s">
        <v>13626</v>
      </c>
      <c r="S4484" s="15" t="s">
        <v>13627</v>
      </c>
      <c r="T4484" s="15" t="s">
        <v>1100</v>
      </c>
      <c r="U4484" s="15" t="s">
        <v>53</v>
      </c>
      <c r="V4484" s="15" t="s">
        <v>45649</v>
      </c>
      <c r="W4484" s="15" t="s">
        <v>3307</v>
      </c>
      <c r="X4484" s="15" t="e">
        <f>_xlfn.XLOOKUP(_LOOKUP[[#This Row],[AdjusterMemberName]],_Adjuster[Adjuster Name],_Adjuster[Email],,0)</f>
        <v>#N/A</v>
      </c>
      <c r="Y4484" s="15" t="e">
        <f>_xlfn.XLOOKUP(_LOOKUP[[#This Row],[AdjusterMemberName]],_Adjuster[Adjuster Name],_Adjuster[Phone Number],,0)</f>
        <v>#N/A</v>
      </c>
      <c r="Z4484" s="15" t="s">
        <v>13628</v>
      </c>
      <c r="AA44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25345 Good Water Ct, Barstow  CA 92311</v>
      </c>
      <c r="AB4484" s="15">
        <v>45469</v>
      </c>
    </row>
    <row r="4485" spans="1:28" x14ac:dyDescent="0.3">
      <c r="A4485" s="14">
        <v>1</v>
      </c>
      <c r="B4485" s="14">
        <v>1</v>
      </c>
      <c r="C4485" s="15" t="s">
        <v>13637</v>
      </c>
      <c r="D4485" s="15" t="s">
        <v>13637</v>
      </c>
      <c r="E4485" s="15">
        <v>45411</v>
      </c>
      <c r="F4485" s="15" t="s">
        <v>13638</v>
      </c>
      <c r="G4485" s="15">
        <v>45357</v>
      </c>
      <c r="H4485" s="15">
        <v>45541</v>
      </c>
      <c r="I4485" s="15" t="s">
        <v>13639</v>
      </c>
      <c r="J4485" s="15" t="s">
        <v>13640</v>
      </c>
      <c r="K4485" s="15" t="s">
        <v>45329</v>
      </c>
      <c r="L4485" s="15" t="s">
        <v>103</v>
      </c>
      <c r="M4485" s="15" t="s">
        <v>160</v>
      </c>
      <c r="N4485" s="14">
        <v>2010</v>
      </c>
      <c r="O4485" s="15" t="s">
        <v>13641</v>
      </c>
      <c r="P4485" s="15" t="s">
        <v>106</v>
      </c>
      <c r="Q4485" s="15" t="s">
        <v>47006</v>
      </c>
      <c r="R4485" s="15" t="s">
        <v>13642</v>
      </c>
      <c r="S4485" s="15" t="s">
        <v>13643</v>
      </c>
      <c r="T4485" s="15" t="s">
        <v>144</v>
      </c>
      <c r="U4485" s="15" t="s">
        <v>53</v>
      </c>
      <c r="V4485" s="15" t="s">
        <v>46558</v>
      </c>
      <c r="W4485" s="15" t="s">
        <v>1624</v>
      </c>
      <c r="X4485" s="15" t="e">
        <f>_xlfn.XLOOKUP(_LOOKUP[[#This Row],[AdjusterMemberName]],_Adjuster[Adjuster Name],_Adjuster[Email],,0)</f>
        <v>#N/A</v>
      </c>
      <c r="Y4485" s="15" t="e">
        <f>_xlfn.XLOOKUP(_LOOKUP[[#This Row],[AdjusterMemberName]],_Adjuster[Adjuster Name],_Adjuster[Phone Number],,0)</f>
        <v>#N/A</v>
      </c>
      <c r="Z4485" s="15" t="s">
        <v>13644</v>
      </c>
      <c r="AA44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2806 Gavilan Ct, San Jose  CA 95148</v>
      </c>
      <c r="AB4485" s="15"/>
    </row>
    <row r="4486" spans="1:28" x14ac:dyDescent="0.3">
      <c r="A4486" s="14">
        <v>1</v>
      </c>
      <c r="B4486" s="14">
        <v>1</v>
      </c>
      <c r="C4486" s="15" t="s">
        <v>13694</v>
      </c>
      <c r="D4486" s="15" t="s">
        <v>13694</v>
      </c>
      <c r="E4486" s="15">
        <v>45411</v>
      </c>
      <c r="F4486" s="15" t="s">
        <v>13695</v>
      </c>
      <c r="G4486" s="15">
        <v>45398</v>
      </c>
      <c r="H4486" s="15">
        <v>45581</v>
      </c>
      <c r="I4486" s="15" t="s">
        <v>13696</v>
      </c>
      <c r="J4486" s="15" t="s">
        <v>13697</v>
      </c>
      <c r="K4486" s="15" t="s">
        <v>45336</v>
      </c>
      <c r="L4486" s="15" t="s">
        <v>25</v>
      </c>
      <c r="M4486" s="15" t="s">
        <v>13698</v>
      </c>
      <c r="N4486" s="14">
        <v>2013</v>
      </c>
      <c r="O4486" s="15" t="s">
        <v>13699</v>
      </c>
      <c r="P4486" s="15" t="s">
        <v>106</v>
      </c>
      <c r="Q4486" s="15" t="s">
        <v>47019</v>
      </c>
      <c r="R4486" s="15" t="s">
        <v>13700</v>
      </c>
      <c r="S4486" s="15" t="s">
        <v>13701</v>
      </c>
      <c r="T4486" s="15" t="s">
        <v>253</v>
      </c>
      <c r="U4486" s="15" t="s">
        <v>53</v>
      </c>
      <c r="V4486" s="15" t="s">
        <v>45359</v>
      </c>
      <c r="W4486" s="15" t="s">
        <v>367</v>
      </c>
      <c r="X4486" s="15" t="str">
        <f>_xlfn.XLOOKUP(_LOOKUP[[#This Row],[AdjusterMemberName]],_Adjuster[Adjuster Name],_Adjuster[Email],,0)</f>
        <v>dHernandez4@knightcompany.com</v>
      </c>
      <c r="Y4486" s="15" t="str">
        <f>_xlfn.XLOOKUP(_LOOKUP[[#This Row],[AdjusterMemberName]],_Adjuster[Adjuster Name],_Adjuster[Phone Number],,0)</f>
        <v>323-315-7819</v>
      </c>
      <c r="Z4486" s="15" t="s">
        <v>13702</v>
      </c>
      <c r="AA44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516 W Regent St, Inglewood  CA 90302</v>
      </c>
      <c r="AB4486" s="15"/>
    </row>
    <row r="4487" spans="1:28" x14ac:dyDescent="0.3">
      <c r="A4487" s="14">
        <v>1</v>
      </c>
      <c r="B4487" s="14">
        <v>1</v>
      </c>
      <c r="C4487" s="15" t="s">
        <v>13748</v>
      </c>
      <c r="D4487" s="15" t="s">
        <v>13748</v>
      </c>
      <c r="E4487" s="15">
        <v>45411</v>
      </c>
      <c r="F4487" s="15" t="s">
        <v>13749</v>
      </c>
      <c r="G4487" s="15">
        <v>45412</v>
      </c>
      <c r="H4487" s="15">
        <v>45595</v>
      </c>
      <c r="I4487" s="15" t="s">
        <v>13750</v>
      </c>
      <c r="J4487" s="15" t="s">
        <v>13751</v>
      </c>
      <c r="K4487" s="15" t="s">
        <v>45665</v>
      </c>
      <c r="L4487" s="15" t="s">
        <v>116</v>
      </c>
      <c r="M4487" s="15" t="s">
        <v>117</v>
      </c>
      <c r="N4487" s="14">
        <v>2017</v>
      </c>
      <c r="O4487" s="15" t="s">
        <v>13752</v>
      </c>
      <c r="P4487" s="15" t="s">
        <v>106</v>
      </c>
      <c r="Q4487" s="15" t="s">
        <v>119</v>
      </c>
      <c r="R4487" s="15" t="s">
        <v>13753</v>
      </c>
      <c r="S4487" s="15" t="s">
        <v>13754</v>
      </c>
      <c r="T4487" s="15" t="s">
        <v>2072</v>
      </c>
      <c r="U4487" s="15" t="s">
        <v>53</v>
      </c>
      <c r="V4487" s="15" t="s">
        <v>45733</v>
      </c>
      <c r="W4487" s="15" t="s">
        <v>367</v>
      </c>
      <c r="X4487" s="15" t="str">
        <f>_xlfn.XLOOKUP(_LOOKUP[[#This Row],[AdjusterMemberName]],_Adjuster[Adjuster Name],_Adjuster[Email],,0)</f>
        <v>dHernandez4@knightcompany.com</v>
      </c>
      <c r="Y4487" s="15" t="str">
        <f>_xlfn.XLOOKUP(_LOOKUP[[#This Row],[AdjusterMemberName]],_Adjuster[Adjuster Name],_Adjuster[Phone Number],,0)</f>
        <v>323-315-7819</v>
      </c>
      <c r="Z4487" s="15" t="s">
        <v>13755</v>
      </c>
      <c r="AA44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8666 Encina Ave, Fontana  CA 92335</v>
      </c>
      <c r="AB4487" s="15">
        <v>45549</v>
      </c>
    </row>
    <row r="4488" spans="1:28" x14ac:dyDescent="0.3">
      <c r="A4488" s="14">
        <v>1</v>
      </c>
      <c r="B4488" s="14">
        <v>1</v>
      </c>
      <c r="C4488" s="15" t="s">
        <v>14192</v>
      </c>
      <c r="D4488" s="15" t="s">
        <v>14192</v>
      </c>
      <c r="E4488" s="15">
        <v>45411</v>
      </c>
      <c r="F4488" s="15" t="s">
        <v>14193</v>
      </c>
      <c r="G4488" s="15">
        <v>45380</v>
      </c>
      <c r="H4488" s="15">
        <v>45564</v>
      </c>
      <c r="I4488" s="15" t="s">
        <v>14194</v>
      </c>
      <c r="J4488" s="15" t="s">
        <v>14195</v>
      </c>
      <c r="K4488" s="15" t="s">
        <v>45336</v>
      </c>
      <c r="L4488" s="15" t="s">
        <v>128</v>
      </c>
      <c r="M4488" s="15" t="s">
        <v>2179</v>
      </c>
      <c r="N4488" s="14">
        <v>2006</v>
      </c>
      <c r="O4488" s="15" t="s">
        <v>14196</v>
      </c>
      <c r="P4488" s="15" t="s">
        <v>106</v>
      </c>
      <c r="Q4488" s="15" t="s">
        <v>47081</v>
      </c>
      <c r="R4488" s="15" t="s">
        <v>14197</v>
      </c>
      <c r="S4488" s="15" t="s">
        <v>14198</v>
      </c>
      <c r="T4488" s="15" t="s">
        <v>592</v>
      </c>
      <c r="U4488" s="15" t="s">
        <v>53</v>
      </c>
      <c r="V4488" s="15" t="s">
        <v>45376</v>
      </c>
      <c r="W4488" s="15" t="s">
        <v>1889</v>
      </c>
      <c r="X4488" s="15" t="e">
        <f>_xlfn.XLOOKUP(_LOOKUP[[#This Row],[AdjusterMemberName]],_Adjuster[Adjuster Name],_Adjuster[Email],,0)</f>
        <v>#N/A</v>
      </c>
      <c r="Y4488" s="15" t="e">
        <f>_xlfn.XLOOKUP(_LOOKUP[[#This Row],[AdjusterMemberName]],_Adjuster[Adjuster Name],_Adjuster[Phone Number],,0)</f>
        <v>#N/A</v>
      </c>
      <c r="Z4488" s="15" t="s">
        <v>14199</v>
      </c>
      <c r="AA44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16632 Sequoia St Apt A, Hesperia  CA 92345</v>
      </c>
      <c r="AB4488" s="15"/>
    </row>
    <row r="4489" spans="1:28" x14ac:dyDescent="0.3">
      <c r="A4489" s="14">
        <v>1</v>
      </c>
      <c r="B4489" s="14">
        <v>1</v>
      </c>
      <c r="C4489" s="15" t="s">
        <v>12240</v>
      </c>
      <c r="D4489" s="15" t="s">
        <v>15329</v>
      </c>
      <c r="E4489" s="15">
        <v>45411</v>
      </c>
      <c r="F4489" s="15" t="s">
        <v>12242</v>
      </c>
      <c r="G4489" s="15">
        <v>45267</v>
      </c>
      <c r="H4489" s="15">
        <v>45450</v>
      </c>
      <c r="I4489" s="15" t="s">
        <v>19196</v>
      </c>
      <c r="J4489" s="15" t="s">
        <v>19197</v>
      </c>
      <c r="K4489" s="15" t="s">
        <v>45336</v>
      </c>
      <c r="L4489" s="15" t="s">
        <v>103</v>
      </c>
      <c r="M4489" s="15" t="s">
        <v>1336</v>
      </c>
      <c r="N4489" s="14">
        <v>2010</v>
      </c>
      <c r="O4489" s="15" t="s">
        <v>12245</v>
      </c>
      <c r="P4489" s="15" t="s">
        <v>106</v>
      </c>
      <c r="Q4489" s="15" t="s">
        <v>47117</v>
      </c>
      <c r="R4489" s="15" t="s">
        <v>12246</v>
      </c>
      <c r="S4489" s="15" t="s">
        <v>12247</v>
      </c>
      <c r="T4489" s="15" t="s">
        <v>1067</v>
      </c>
      <c r="U4489" s="15" t="s">
        <v>53</v>
      </c>
      <c r="V4489" s="15" t="s">
        <v>46589</v>
      </c>
      <c r="W4489" s="15" t="s">
        <v>367</v>
      </c>
      <c r="X4489" s="15" t="str">
        <f>_xlfn.XLOOKUP(_LOOKUP[[#This Row],[AdjusterMemberName]],_Adjuster[Adjuster Name],_Adjuster[Email],,0)</f>
        <v>dHernandez4@knightcompany.com</v>
      </c>
      <c r="Y4489" s="15" t="str">
        <f>_xlfn.XLOOKUP(_LOOKUP[[#This Row],[AdjusterMemberName]],_Adjuster[Adjuster Name],_Adjuster[Phone Number],,0)</f>
        <v>323-315-7819</v>
      </c>
      <c r="Z4489" s="15" t="s">
        <v>12248</v>
      </c>
      <c r="AA44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1472 48Th Ave Apt 5, San Francisco  CA 94122</v>
      </c>
      <c r="AB4489" s="15"/>
    </row>
    <row r="4490" spans="1:28" x14ac:dyDescent="0.3">
      <c r="A4490" s="14">
        <v>1</v>
      </c>
      <c r="B4490" s="14">
        <v>1</v>
      </c>
      <c r="C4490" s="15" t="s">
        <v>13401</v>
      </c>
      <c r="D4490" s="15" t="s">
        <v>13401</v>
      </c>
      <c r="E4490" s="15">
        <v>45410</v>
      </c>
      <c r="F4490" s="15" t="s">
        <v>13402</v>
      </c>
      <c r="G4490" s="15">
        <v>45269</v>
      </c>
      <c r="H4490" s="15">
        <v>45452</v>
      </c>
      <c r="I4490" s="15" t="s">
        <v>13403</v>
      </c>
      <c r="J4490" s="15" t="s">
        <v>13404</v>
      </c>
      <c r="K4490" s="15" t="s">
        <v>45332</v>
      </c>
      <c r="L4490" s="15" t="s">
        <v>441</v>
      </c>
      <c r="M4490" s="15" t="s">
        <v>2864</v>
      </c>
      <c r="N4490" s="14">
        <v>2020</v>
      </c>
      <c r="O4490" s="15" t="s">
        <v>13405</v>
      </c>
      <c r="P4490" s="15" t="s">
        <v>106</v>
      </c>
      <c r="Q4490" s="15" t="s">
        <v>47152</v>
      </c>
      <c r="R4490" s="15" t="s">
        <v>8800</v>
      </c>
      <c r="S4490" s="15" t="s">
        <v>13406</v>
      </c>
      <c r="T4490" s="15" t="s">
        <v>164</v>
      </c>
      <c r="U4490" s="15" t="s">
        <v>53</v>
      </c>
      <c r="V4490" s="15" t="s">
        <v>46039</v>
      </c>
      <c r="W4490" s="15" t="s">
        <v>1624</v>
      </c>
      <c r="X4490" s="15" t="e">
        <f>_xlfn.XLOOKUP(_LOOKUP[[#This Row],[AdjusterMemberName]],_Adjuster[Adjuster Name],_Adjuster[Email],,0)</f>
        <v>#N/A</v>
      </c>
      <c r="Y4490" s="15" t="e">
        <f>_xlfn.XLOOKUP(_LOOKUP[[#This Row],[AdjusterMemberName]],_Adjuster[Adjuster Name],_Adjuster[Phone Number],,0)</f>
        <v>#N/A</v>
      </c>
      <c r="Z4490" s="15" t="s">
        <v>13407</v>
      </c>
      <c r="AA44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2971E Simpson Ave, Fresno  CA 93703</v>
      </c>
      <c r="AB4490" s="15"/>
    </row>
    <row r="4491" spans="1:28" x14ac:dyDescent="0.3">
      <c r="A4491" s="14">
        <v>1</v>
      </c>
      <c r="B4491" s="14">
        <v>1</v>
      </c>
      <c r="C4491" s="15" t="s">
        <v>13424</v>
      </c>
      <c r="D4491" s="15" t="s">
        <v>13424</v>
      </c>
      <c r="E4491" s="15">
        <v>45410</v>
      </c>
      <c r="F4491" s="15" t="s">
        <v>13425</v>
      </c>
      <c r="G4491" s="15">
        <v>45374</v>
      </c>
      <c r="H4491" s="15">
        <v>45558</v>
      </c>
      <c r="I4491" s="15" t="s">
        <v>13426</v>
      </c>
      <c r="J4491" s="15" t="s">
        <v>13427</v>
      </c>
      <c r="K4491" s="15" t="s">
        <v>45332</v>
      </c>
      <c r="L4491" s="15" t="s">
        <v>128</v>
      </c>
      <c r="M4491" s="15" t="s">
        <v>909</v>
      </c>
      <c r="N4491" s="14">
        <v>2024</v>
      </c>
      <c r="O4491" s="15" t="s">
        <v>13428</v>
      </c>
      <c r="P4491" s="15" t="s">
        <v>106</v>
      </c>
      <c r="Q4491" s="15" t="s">
        <v>47079</v>
      </c>
      <c r="R4491" s="15" t="s">
        <v>650</v>
      </c>
      <c r="S4491" s="15" t="s">
        <v>13429</v>
      </c>
      <c r="T4491" s="15" t="s">
        <v>174</v>
      </c>
      <c r="U4491" s="15" t="s">
        <v>53</v>
      </c>
      <c r="V4491" s="15" t="s">
        <v>45819</v>
      </c>
      <c r="W4491" s="15" t="s">
        <v>3307</v>
      </c>
      <c r="X4491" s="15" t="e">
        <f>_xlfn.XLOOKUP(_LOOKUP[[#This Row],[AdjusterMemberName]],_Adjuster[Adjuster Name],_Adjuster[Email],,0)</f>
        <v>#N/A</v>
      </c>
      <c r="Y4491" s="15" t="e">
        <f>_xlfn.XLOOKUP(_LOOKUP[[#This Row],[AdjusterMemberName]],_Adjuster[Adjuster Name],_Adjuster[Phone Number],,0)</f>
        <v>#N/A</v>
      </c>
      <c r="Z4491" s="15" t="s">
        <v>13430</v>
      </c>
      <c r="AA44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1300 S Woods Ave Apt 7, Los Angeles  CA 90022</v>
      </c>
      <c r="AB4491" s="15"/>
    </row>
    <row r="4492" spans="1:28" x14ac:dyDescent="0.3">
      <c r="A4492" s="14">
        <v>1</v>
      </c>
      <c r="B4492" s="14">
        <v>1</v>
      </c>
      <c r="C4492" s="15" t="s">
        <v>13450</v>
      </c>
      <c r="D4492" s="15" t="s">
        <v>13450</v>
      </c>
      <c r="E4492" s="15">
        <v>45410</v>
      </c>
      <c r="F4492" s="15" t="s">
        <v>13451</v>
      </c>
      <c r="G4492" s="15">
        <v>45279</v>
      </c>
      <c r="H4492" s="15">
        <v>45462</v>
      </c>
      <c r="I4492" s="15" t="s">
        <v>13452</v>
      </c>
      <c r="J4492" s="15" t="s">
        <v>13453</v>
      </c>
      <c r="K4492" s="15" t="s">
        <v>45763</v>
      </c>
      <c r="L4492" s="15" t="s">
        <v>314</v>
      </c>
      <c r="M4492" s="15" t="s">
        <v>315</v>
      </c>
      <c r="N4492" s="14">
        <v>2017</v>
      </c>
      <c r="O4492" s="15" t="s">
        <v>13454</v>
      </c>
      <c r="P4492" s="15" t="s">
        <v>106</v>
      </c>
      <c r="Q4492" s="15" t="s">
        <v>47061</v>
      </c>
      <c r="R4492" s="15" t="s">
        <v>13455</v>
      </c>
      <c r="S4492" s="15" t="s">
        <v>13456</v>
      </c>
      <c r="T4492" s="15" t="s">
        <v>1483</v>
      </c>
      <c r="U4492" s="15" t="s">
        <v>53</v>
      </c>
      <c r="V4492" s="15" t="s">
        <v>45652</v>
      </c>
      <c r="W4492" s="15" t="s">
        <v>264</v>
      </c>
      <c r="X4492" s="15" t="str">
        <f>_xlfn.XLOOKUP(_LOOKUP[[#This Row],[AdjusterMemberName]],_Adjuster[Adjuster Name],_Adjuster[Email],,0)</f>
        <v>sBonnevie@knightcompany.com</v>
      </c>
      <c r="Y4492" s="15" t="str">
        <f>_xlfn.XLOOKUP(_LOOKUP[[#This Row],[AdjusterMemberName]],_Adjuster[Adjuster Name],_Adjuster[Phone Number],,0)</f>
        <v>323-692-4064</v>
      </c>
      <c r="Z4492" s="15" t="s">
        <v>13457</v>
      </c>
      <c r="AA44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812 N Citrus Ave, Vista  CA 92084</v>
      </c>
      <c r="AB4492" s="15"/>
    </row>
    <row r="4493" spans="1:28" x14ac:dyDescent="0.3">
      <c r="A4493" s="14">
        <v>1</v>
      </c>
      <c r="B4493" s="14">
        <v>1</v>
      </c>
      <c r="C4493" s="15" t="s">
        <v>13555</v>
      </c>
      <c r="D4493" s="15" t="s">
        <v>13555</v>
      </c>
      <c r="E4493" s="15">
        <v>45410</v>
      </c>
      <c r="F4493" s="15" t="s">
        <v>13556</v>
      </c>
      <c r="G4493" s="15">
        <v>45342</v>
      </c>
      <c r="H4493" s="15">
        <v>45524</v>
      </c>
      <c r="I4493" s="15" t="s">
        <v>13557</v>
      </c>
      <c r="J4493" s="15" t="s">
        <v>13558</v>
      </c>
      <c r="K4493" s="15" t="s">
        <v>45329</v>
      </c>
      <c r="L4493" s="15" t="s">
        <v>128</v>
      </c>
      <c r="M4493" s="15" t="s">
        <v>170</v>
      </c>
      <c r="N4493" s="14">
        <v>2012</v>
      </c>
      <c r="O4493" s="15" t="s">
        <v>13559</v>
      </c>
      <c r="P4493" s="15" t="s">
        <v>106</v>
      </c>
      <c r="Q4493" s="15" t="s">
        <v>47073</v>
      </c>
      <c r="R4493" s="15" t="s">
        <v>3268</v>
      </c>
      <c r="S4493" s="15" t="s">
        <v>13560</v>
      </c>
      <c r="T4493" s="15" t="s">
        <v>286</v>
      </c>
      <c r="U4493" s="15" t="s">
        <v>53</v>
      </c>
      <c r="V4493" s="15" t="s">
        <v>45606</v>
      </c>
      <c r="W4493" s="15" t="s">
        <v>3114</v>
      </c>
      <c r="X4493" s="15" t="str">
        <f>_xlfn.XLOOKUP(_LOOKUP[[#This Row],[AdjusterMemberName]],_Adjuster[Adjuster Name],_Adjuster[Email],,0)</f>
        <v>eExmundo@knightcompany.com</v>
      </c>
      <c r="Y4493" s="15" t="str">
        <f>_xlfn.XLOOKUP(_LOOKUP[[#This Row],[AdjusterMemberName]],_Adjuster[Adjuster Name],_Adjuster[Phone Number],,0)</f>
        <v>424-559-5400</v>
      </c>
      <c r="Z4493" s="15" t="s">
        <v>13561</v>
      </c>
      <c r="AA44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275 E Artesia Blvd Apt 1, Long Beach  CA 90805</v>
      </c>
      <c r="AB4493" s="15">
        <v>45411</v>
      </c>
    </row>
    <row r="4494" spans="1:28" x14ac:dyDescent="0.3">
      <c r="A4494" s="14">
        <v>1</v>
      </c>
      <c r="B4494" s="14">
        <v>0</v>
      </c>
      <c r="C4494" s="15" t="s">
        <v>13579</v>
      </c>
      <c r="D4494" s="15" t="s">
        <v>13580</v>
      </c>
      <c r="E4494" s="15">
        <v>45410</v>
      </c>
      <c r="F4494" s="15" t="s">
        <v>13581</v>
      </c>
      <c r="G4494" s="15">
        <v>45251</v>
      </c>
      <c r="H4494" s="15">
        <v>45433</v>
      </c>
      <c r="I4494" s="15" t="s">
        <v>13582</v>
      </c>
      <c r="J4494" s="15" t="s">
        <v>13583</v>
      </c>
      <c r="K4494" s="15" t="s">
        <v>45356</v>
      </c>
      <c r="L4494" s="15" t="s">
        <v>536</v>
      </c>
      <c r="M4494" s="15" t="s">
        <v>1381</v>
      </c>
      <c r="N4494" s="14">
        <v>2021</v>
      </c>
      <c r="O4494" s="15" t="s">
        <v>13584</v>
      </c>
      <c r="P4494" s="15" t="s">
        <v>106</v>
      </c>
      <c r="Q4494" s="15" t="s">
        <v>47019</v>
      </c>
      <c r="R4494" s="15" t="s">
        <v>13585</v>
      </c>
      <c r="S4494" s="15" t="s">
        <v>13586</v>
      </c>
      <c r="T4494" s="15" t="s">
        <v>96</v>
      </c>
      <c r="U4494" s="15" t="s">
        <v>53</v>
      </c>
      <c r="V4494" s="15" t="s">
        <v>45731</v>
      </c>
      <c r="W4494" s="15" t="s">
        <v>367</v>
      </c>
      <c r="X4494" s="15" t="str">
        <f>_xlfn.XLOOKUP(_LOOKUP[[#This Row],[AdjusterMemberName]],_Adjuster[Adjuster Name],_Adjuster[Email],,0)</f>
        <v>dHernandez4@knightcompany.com</v>
      </c>
      <c r="Y4494" s="15" t="str">
        <f>_xlfn.XLOOKUP(_LOOKUP[[#This Row],[AdjusterMemberName]],_Adjuster[Adjuster Name],_Adjuster[Phone Number],,0)</f>
        <v>323-315-7819</v>
      </c>
      <c r="Z4494" s="15" t="s">
        <v>13587</v>
      </c>
      <c r="AA44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12898 Valley Springs Dr, Moreno Valley  CA 92553</v>
      </c>
      <c r="AB4494" s="15"/>
    </row>
    <row r="4495" spans="1:28" x14ac:dyDescent="0.3">
      <c r="A4495" s="14">
        <v>1</v>
      </c>
      <c r="B4495" s="14">
        <v>1</v>
      </c>
      <c r="C4495" s="15" t="s">
        <v>13645</v>
      </c>
      <c r="D4495" s="15" t="s">
        <v>13645</v>
      </c>
      <c r="E4495" s="15">
        <v>45410</v>
      </c>
      <c r="F4495" s="15" t="s">
        <v>13646</v>
      </c>
      <c r="G4495" s="15">
        <v>45346</v>
      </c>
      <c r="H4495" s="15">
        <v>45528</v>
      </c>
      <c r="I4495" s="15" t="s">
        <v>13647</v>
      </c>
      <c r="J4495" s="15" t="s">
        <v>13648</v>
      </c>
      <c r="K4495" s="15" t="s">
        <v>45590</v>
      </c>
      <c r="L4495" s="15" t="s">
        <v>1493</v>
      </c>
      <c r="M4495" s="15" t="s">
        <v>2577</v>
      </c>
      <c r="N4495" s="14">
        <v>2014</v>
      </c>
      <c r="O4495" s="15" t="s">
        <v>13649</v>
      </c>
      <c r="P4495" s="15" t="s">
        <v>106</v>
      </c>
      <c r="Q4495" s="15" t="s">
        <v>47079</v>
      </c>
      <c r="R4495" s="15" t="s">
        <v>13650</v>
      </c>
      <c r="S4495" s="15" t="s">
        <v>13651</v>
      </c>
      <c r="T4495" s="15" t="s">
        <v>2940</v>
      </c>
      <c r="U4495" s="15" t="s">
        <v>53</v>
      </c>
      <c r="V4495" s="15" t="s">
        <v>46529</v>
      </c>
      <c r="W4495" s="15" t="s">
        <v>367</v>
      </c>
      <c r="X4495" s="15" t="str">
        <f>_xlfn.XLOOKUP(_LOOKUP[[#This Row],[AdjusterMemberName]],_Adjuster[Adjuster Name],_Adjuster[Email],,0)</f>
        <v>dHernandez4@knightcompany.com</v>
      </c>
      <c r="Y4495" s="15" t="str">
        <f>_xlfn.XLOOKUP(_LOOKUP[[#This Row],[AdjusterMemberName]],_Adjuster[Adjuster Name],_Adjuster[Phone Number],,0)</f>
        <v>323-315-7819</v>
      </c>
      <c r="Z4495" s="15" t="s">
        <v>13652</v>
      </c>
      <c r="AA44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1770 N Sierra Bonita Ave Apt 2, Pasadena  CA 91104</v>
      </c>
      <c r="AB4495" s="15"/>
    </row>
    <row r="4496" spans="1:28" x14ac:dyDescent="0.3">
      <c r="A4496" s="14">
        <v>1</v>
      </c>
      <c r="B4496" s="14">
        <v>1</v>
      </c>
      <c r="C4496" s="15" t="s">
        <v>13671</v>
      </c>
      <c r="D4496" s="15" t="s">
        <v>13671</v>
      </c>
      <c r="E4496" s="15">
        <v>45410</v>
      </c>
      <c r="F4496" s="15" t="s">
        <v>13672</v>
      </c>
      <c r="G4496" s="15">
        <v>45355</v>
      </c>
      <c r="H4496" s="15">
        <v>45539</v>
      </c>
      <c r="I4496" s="15" t="s">
        <v>13673</v>
      </c>
      <c r="J4496" s="15" t="s">
        <v>13674</v>
      </c>
      <c r="K4496" s="15" t="s">
        <v>46684</v>
      </c>
      <c r="L4496" s="15" t="s">
        <v>25</v>
      </c>
      <c r="M4496" s="15" t="s">
        <v>79</v>
      </c>
      <c r="N4496" s="14">
        <v>2015</v>
      </c>
      <c r="O4496" s="15" t="s">
        <v>13675</v>
      </c>
      <c r="P4496" s="15" t="s">
        <v>106</v>
      </c>
      <c r="Q4496" s="15" t="s">
        <v>47019</v>
      </c>
      <c r="R4496" s="15" t="s">
        <v>12420</v>
      </c>
      <c r="S4496" s="15" t="s">
        <v>13676</v>
      </c>
      <c r="T4496" s="15" t="s">
        <v>174</v>
      </c>
      <c r="U4496" s="15" t="s">
        <v>53</v>
      </c>
      <c r="V4496" s="15" t="s">
        <v>45537</v>
      </c>
      <c r="W4496" s="15" t="s">
        <v>1624</v>
      </c>
      <c r="X4496" s="15" t="e">
        <f>_xlfn.XLOOKUP(_LOOKUP[[#This Row],[AdjusterMemberName]],_Adjuster[Adjuster Name],_Adjuster[Email],,0)</f>
        <v>#N/A</v>
      </c>
      <c r="Y4496" s="15" t="e">
        <f>_xlfn.XLOOKUP(_LOOKUP[[#This Row],[AdjusterMemberName]],_Adjuster[Adjuster Name],_Adjuster[Phone Number],,0)</f>
        <v>#N/A</v>
      </c>
      <c r="Z4496" s="15" t="s">
        <v>13677</v>
      </c>
      <c r="AA44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1617 S Hoover, Los Angeles  CA 90006</v>
      </c>
      <c r="AB4496" s="15"/>
    </row>
    <row r="4497" spans="1:28" x14ac:dyDescent="0.3">
      <c r="A4497" s="14">
        <v>1</v>
      </c>
      <c r="B4497" s="14">
        <v>1</v>
      </c>
      <c r="C4497" s="15" t="s">
        <v>14634</v>
      </c>
      <c r="D4497" s="15" t="s">
        <v>14634</v>
      </c>
      <c r="E4497" s="15">
        <v>45410</v>
      </c>
      <c r="F4497" s="15" t="s">
        <v>14635</v>
      </c>
      <c r="G4497" s="15">
        <v>45330</v>
      </c>
      <c r="H4497" s="15">
        <v>45512</v>
      </c>
      <c r="I4497" s="15" t="s">
        <v>14636</v>
      </c>
      <c r="J4497" s="15" t="s">
        <v>14637</v>
      </c>
      <c r="K4497" s="15" t="s">
        <v>45332</v>
      </c>
      <c r="L4497" s="15" t="s">
        <v>128</v>
      </c>
      <c r="M4497" s="15" t="s">
        <v>836</v>
      </c>
      <c r="N4497" s="14">
        <v>2022</v>
      </c>
      <c r="O4497" s="15" t="s">
        <v>14638</v>
      </c>
      <c r="P4497" s="15" t="s">
        <v>106</v>
      </c>
      <c r="Q4497" s="15" t="s">
        <v>47073</v>
      </c>
      <c r="R4497" s="15" t="s">
        <v>14639</v>
      </c>
      <c r="S4497" s="15" t="s">
        <v>14640</v>
      </c>
      <c r="T4497" s="15" t="s">
        <v>174</v>
      </c>
      <c r="U4497" s="15" t="s">
        <v>53</v>
      </c>
      <c r="V4497" s="15" t="s">
        <v>45537</v>
      </c>
      <c r="W4497" s="15" t="s">
        <v>7479</v>
      </c>
      <c r="X4497" s="15" t="e">
        <f>_xlfn.XLOOKUP(_LOOKUP[[#This Row],[AdjusterMemberName]],_Adjuster[Adjuster Name],_Adjuster[Email],,0)</f>
        <v>#N/A</v>
      </c>
      <c r="Y4497" s="15" t="e">
        <f>_xlfn.XLOOKUP(_LOOKUP[[#This Row],[AdjusterMemberName]],_Adjuster[Adjuster Name],_Adjuster[Phone Number],,0)</f>
        <v>#N/A</v>
      </c>
      <c r="Z4497" s="15" t="s">
        <v>14641</v>
      </c>
      <c r="AA44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1132 S Lake St , Los Angeles  CA 90006</v>
      </c>
      <c r="AB4497" s="15"/>
    </row>
    <row r="4498" spans="1:28" x14ac:dyDescent="0.3">
      <c r="A4498" s="14">
        <v>1</v>
      </c>
      <c r="B4498" s="14">
        <v>1</v>
      </c>
      <c r="C4498" s="15" t="s">
        <v>14897</v>
      </c>
      <c r="D4498" s="15" t="s">
        <v>14898</v>
      </c>
      <c r="E4498" s="15">
        <v>45410</v>
      </c>
      <c r="F4498" s="15" t="s">
        <v>14899</v>
      </c>
      <c r="G4498" s="15">
        <v>45250</v>
      </c>
      <c r="H4498" s="15">
        <v>45432</v>
      </c>
      <c r="I4498" s="15" t="s">
        <v>14900</v>
      </c>
      <c r="J4498" s="15" t="s">
        <v>2595</v>
      </c>
      <c r="K4498" s="15" t="s">
        <v>45334</v>
      </c>
      <c r="L4498" s="15" t="s">
        <v>806</v>
      </c>
      <c r="M4498" s="15" t="s">
        <v>7915</v>
      </c>
      <c r="N4498" s="14">
        <v>2015</v>
      </c>
      <c r="O4498" s="15" t="s">
        <v>14901</v>
      </c>
      <c r="P4498" s="15" t="s">
        <v>106</v>
      </c>
      <c r="Q4498" s="15" t="s">
        <v>47117</v>
      </c>
      <c r="R4498" s="15" t="s">
        <v>14902</v>
      </c>
      <c r="S4498" s="15" t="s">
        <v>14903</v>
      </c>
      <c r="T4498" s="15" t="s">
        <v>186</v>
      </c>
      <c r="U4498" s="15" t="s">
        <v>53</v>
      </c>
      <c r="V4498" s="15" t="s">
        <v>45355</v>
      </c>
      <c r="W4498" s="15" t="s">
        <v>3184</v>
      </c>
      <c r="X4498" s="15" t="str">
        <f>_xlfn.XLOOKUP(_LOOKUP[[#This Row],[AdjusterMemberName]],_Adjuster[Adjuster Name],_Adjuster[Email],,0)</f>
        <v>mQualls@knightcompany.com</v>
      </c>
      <c r="Y4498" s="15" t="str">
        <f>_xlfn.XLOOKUP(_LOOKUP[[#This Row],[AdjusterMemberName]],_Adjuster[Adjuster Name],_Adjuster[Phone Number],,0)</f>
        <v>424-559-5436</v>
      </c>
      <c r="Z4498" s="15" t="s">
        <v>14904</v>
      </c>
      <c r="AA44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3012 Main St # 3, Santa Ana  CA 92707</v>
      </c>
      <c r="AB4498" s="15"/>
    </row>
    <row r="4499" spans="1:28" x14ac:dyDescent="0.3">
      <c r="A4499" s="14">
        <v>1</v>
      </c>
      <c r="B4499" s="14">
        <v>1</v>
      </c>
      <c r="C4499" s="15" t="s">
        <v>14978</v>
      </c>
      <c r="D4499" s="15" t="s">
        <v>14978</v>
      </c>
      <c r="E4499" s="15">
        <v>45410</v>
      </c>
      <c r="F4499" s="15" t="s">
        <v>14979</v>
      </c>
      <c r="G4499" s="15">
        <v>45400</v>
      </c>
      <c r="H4499" s="15">
        <v>45583</v>
      </c>
      <c r="I4499" s="15" t="s">
        <v>14980</v>
      </c>
      <c r="J4499" s="15" t="s">
        <v>14981</v>
      </c>
      <c r="K4499" s="15" t="s">
        <v>46200</v>
      </c>
      <c r="L4499" s="15" t="s">
        <v>128</v>
      </c>
      <c r="M4499" s="15" t="s">
        <v>2179</v>
      </c>
      <c r="N4499" s="14">
        <v>2024</v>
      </c>
      <c r="O4499" s="15" t="s">
        <v>14982</v>
      </c>
      <c r="P4499" s="15" t="s">
        <v>106</v>
      </c>
      <c r="Q4499" s="15" t="s">
        <v>47073</v>
      </c>
      <c r="R4499" s="15" t="s">
        <v>8240</v>
      </c>
      <c r="S4499" s="15" t="s">
        <v>14983</v>
      </c>
      <c r="T4499" s="15" t="s">
        <v>5312</v>
      </c>
      <c r="U4499" s="15" t="s">
        <v>53</v>
      </c>
      <c r="V4499" s="15" t="s">
        <v>45936</v>
      </c>
      <c r="W4499" s="15" t="s">
        <v>1889</v>
      </c>
      <c r="X4499" s="15" t="e">
        <f>_xlfn.XLOOKUP(_LOOKUP[[#This Row],[AdjusterMemberName]],_Adjuster[Adjuster Name],_Adjuster[Email],,0)</f>
        <v>#N/A</v>
      </c>
      <c r="Y4499" s="15" t="e">
        <f>_xlfn.XLOOKUP(_LOOKUP[[#This Row],[AdjusterMemberName]],_Adjuster[Adjuster Name],_Adjuster[Phone Number],,0)</f>
        <v>#N/A</v>
      </c>
      <c r="Z4499" s="15" t="s">
        <v>14984</v>
      </c>
      <c r="AA44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2102 Elberglen Dr, Hacienda Heights  CA 91745</v>
      </c>
      <c r="AB4499" s="15"/>
    </row>
    <row r="4500" spans="1:28" x14ac:dyDescent="0.3">
      <c r="A4500" s="14">
        <v>1</v>
      </c>
      <c r="B4500" s="14">
        <v>1</v>
      </c>
      <c r="C4500" s="15" t="s">
        <v>13392</v>
      </c>
      <c r="D4500" s="15" t="s">
        <v>13392</v>
      </c>
      <c r="E4500" s="15">
        <v>45409</v>
      </c>
      <c r="F4500" s="15" t="s">
        <v>13393</v>
      </c>
      <c r="G4500" s="15">
        <v>45350</v>
      </c>
      <c r="H4500" s="15">
        <v>45532</v>
      </c>
      <c r="I4500" s="15" t="s">
        <v>13394</v>
      </c>
      <c r="J4500" s="15" t="s">
        <v>13395</v>
      </c>
      <c r="K4500" s="15" t="s">
        <v>45332</v>
      </c>
      <c r="L4500" s="15" t="s">
        <v>116</v>
      </c>
      <c r="M4500" s="15" t="s">
        <v>13396</v>
      </c>
      <c r="N4500" s="14">
        <v>2023</v>
      </c>
      <c r="O4500" s="15" t="s">
        <v>13397</v>
      </c>
      <c r="P4500" s="15" t="s">
        <v>106</v>
      </c>
      <c r="Q4500" s="15" t="s">
        <v>47019</v>
      </c>
      <c r="R4500" s="15" t="s">
        <v>13398</v>
      </c>
      <c r="S4500" s="15" t="s">
        <v>13399</v>
      </c>
      <c r="T4500" s="15" t="s">
        <v>2581</v>
      </c>
      <c r="U4500" s="15" t="s">
        <v>53</v>
      </c>
      <c r="V4500" s="15" t="s">
        <v>46320</v>
      </c>
      <c r="W4500" s="15" t="s">
        <v>1624</v>
      </c>
      <c r="X4500" s="15" t="e">
        <f>_xlfn.XLOOKUP(_LOOKUP[[#This Row],[AdjusterMemberName]],_Adjuster[Adjuster Name],_Adjuster[Email],,0)</f>
        <v>#N/A</v>
      </c>
      <c r="Y4500" s="15" t="e">
        <f>_xlfn.XLOOKUP(_LOOKUP[[#This Row],[AdjusterMemberName]],_Adjuster[Adjuster Name],_Adjuster[Phone Number],,0)</f>
        <v>#N/A</v>
      </c>
      <c r="Z4500" s="15" t="s">
        <v>13400</v>
      </c>
      <c r="AA45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10757 Lemon Ave Apt 411, Rancho Cucamonga  CA 91737</v>
      </c>
      <c r="AB4500" s="15"/>
    </row>
    <row r="4501" spans="1:28" x14ac:dyDescent="0.3">
      <c r="A4501" s="14">
        <v>1</v>
      </c>
      <c r="B4501" s="14">
        <v>1</v>
      </c>
      <c r="C4501" s="15" t="s">
        <v>13466</v>
      </c>
      <c r="D4501" s="15" t="s">
        <v>13466</v>
      </c>
      <c r="E4501" s="15">
        <v>45409</v>
      </c>
      <c r="F4501" s="15" t="s">
        <v>13467</v>
      </c>
      <c r="G4501" s="15">
        <v>45330</v>
      </c>
      <c r="H4501" s="15">
        <v>45512</v>
      </c>
      <c r="I4501" s="15" t="s">
        <v>13468</v>
      </c>
      <c r="J4501" s="15" t="s">
        <v>13469</v>
      </c>
      <c r="K4501" s="15" t="s">
        <v>45332</v>
      </c>
      <c r="L4501" s="15" t="s">
        <v>139</v>
      </c>
      <c r="M4501" s="15" t="s">
        <v>470</v>
      </c>
      <c r="N4501" s="14">
        <v>2021</v>
      </c>
      <c r="O4501" s="15" t="s">
        <v>13470</v>
      </c>
      <c r="P4501" s="15" t="s">
        <v>106</v>
      </c>
      <c r="Q4501" s="15" t="s">
        <v>47006</v>
      </c>
      <c r="R4501" s="15" t="s">
        <v>13471</v>
      </c>
      <c r="S4501" s="15" t="s">
        <v>13472</v>
      </c>
      <c r="T4501" s="15" t="s">
        <v>551</v>
      </c>
      <c r="U4501" s="15" t="s">
        <v>53</v>
      </c>
      <c r="V4501" s="15" t="s">
        <v>46058</v>
      </c>
      <c r="W4501" s="15" t="s">
        <v>1357</v>
      </c>
      <c r="X4501" s="15" t="str">
        <f>_xlfn.XLOOKUP(_LOOKUP[[#This Row],[AdjusterMemberName]],_Adjuster[Adjuster Name],_Adjuster[Email],,0)</f>
        <v>jRivera1@knightcompany.com</v>
      </c>
      <c r="Y4501" s="15" t="str">
        <f>_xlfn.XLOOKUP(_LOOKUP[[#This Row],[AdjusterMemberName]],_Adjuster[Adjuster Name],_Adjuster[Phone Number],,0)</f>
        <v>424-559-5239</v>
      </c>
      <c r="Z4501" s="15" t="s">
        <v>13473</v>
      </c>
      <c r="AA45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1108 Nardo Rd, Encinitas  CA 92024</v>
      </c>
      <c r="AB4501" s="15"/>
    </row>
    <row r="4502" spans="1:28" x14ac:dyDescent="0.3">
      <c r="A4502" s="14">
        <v>1</v>
      </c>
      <c r="B4502" s="14">
        <v>1</v>
      </c>
      <c r="C4502" s="15" t="s">
        <v>13482</v>
      </c>
      <c r="D4502" s="15" t="s">
        <v>13482</v>
      </c>
      <c r="E4502" s="15">
        <v>45409</v>
      </c>
      <c r="F4502" s="15" t="s">
        <v>13483</v>
      </c>
      <c r="G4502" s="15">
        <v>45324</v>
      </c>
      <c r="H4502" s="15">
        <v>45506</v>
      </c>
      <c r="I4502" s="15" t="s">
        <v>13484</v>
      </c>
      <c r="J4502" s="15" t="s">
        <v>13485</v>
      </c>
      <c r="K4502" s="15" t="s">
        <v>45332</v>
      </c>
      <c r="L4502" s="15" t="s">
        <v>91</v>
      </c>
      <c r="M4502" s="15" t="s">
        <v>3016</v>
      </c>
      <c r="N4502" s="14">
        <v>2022</v>
      </c>
      <c r="O4502" s="15" t="s">
        <v>13486</v>
      </c>
      <c r="P4502" s="15" t="s">
        <v>106</v>
      </c>
      <c r="Q4502" s="15" t="s">
        <v>47006</v>
      </c>
      <c r="R4502" s="15" t="s">
        <v>13487</v>
      </c>
      <c r="S4502" s="15" t="s">
        <v>13488</v>
      </c>
      <c r="T4502" s="15" t="s">
        <v>286</v>
      </c>
      <c r="U4502" s="15" t="s">
        <v>53</v>
      </c>
      <c r="V4502" s="15" t="s">
        <v>46522</v>
      </c>
      <c r="W4502" s="15" t="s">
        <v>1889</v>
      </c>
      <c r="X4502" s="15" t="e">
        <f>_xlfn.XLOOKUP(_LOOKUP[[#This Row],[AdjusterMemberName]],_Adjuster[Adjuster Name],_Adjuster[Email],,0)</f>
        <v>#N/A</v>
      </c>
      <c r="Y4502" s="15" t="e">
        <f>_xlfn.XLOOKUP(_LOOKUP[[#This Row],[AdjusterMemberName]],_Adjuster[Adjuster Name],_Adjuster[Phone Number],,0)</f>
        <v>#N/A</v>
      </c>
      <c r="Z4502" s="15" t="s">
        <v>13489</v>
      </c>
      <c r="AA45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3123 E Theresa St Apt B, Long Beach  CA 90814</v>
      </c>
      <c r="AB4502" s="15"/>
    </row>
    <row r="4503" spans="1:28" x14ac:dyDescent="0.3">
      <c r="A4503" s="14">
        <v>1</v>
      </c>
      <c r="B4503" s="14">
        <v>1</v>
      </c>
      <c r="C4503" s="15" t="s">
        <v>13497</v>
      </c>
      <c r="D4503" s="15" t="s">
        <v>13497</v>
      </c>
      <c r="E4503" s="15">
        <v>45409</v>
      </c>
      <c r="F4503" s="15" t="s">
        <v>13498</v>
      </c>
      <c r="G4503" s="15">
        <v>45369</v>
      </c>
      <c r="H4503" s="15">
        <v>45553</v>
      </c>
      <c r="I4503" s="15" t="s">
        <v>13499</v>
      </c>
      <c r="J4503" s="15" t="s">
        <v>13500</v>
      </c>
      <c r="K4503" s="15" t="s">
        <v>45407</v>
      </c>
      <c r="L4503" s="15" t="s">
        <v>1566</v>
      </c>
      <c r="M4503" s="15" t="s">
        <v>5084</v>
      </c>
      <c r="N4503" s="14">
        <v>2016</v>
      </c>
      <c r="O4503" s="15" t="s">
        <v>13501</v>
      </c>
      <c r="P4503" s="15" t="s">
        <v>106</v>
      </c>
      <c r="Q4503" s="15" t="s">
        <v>47176</v>
      </c>
      <c r="R4503" s="15" t="s">
        <v>13502</v>
      </c>
      <c r="S4503" s="15" t="s">
        <v>13503</v>
      </c>
      <c r="T4503" s="15" t="s">
        <v>4096</v>
      </c>
      <c r="U4503" s="15" t="s">
        <v>53</v>
      </c>
      <c r="V4503" s="15" t="s">
        <v>45389</v>
      </c>
      <c r="W4503" s="15" t="s">
        <v>850</v>
      </c>
      <c r="X4503" s="15" t="e">
        <f>_xlfn.XLOOKUP(_LOOKUP[[#This Row],[AdjusterMemberName]],_Adjuster[Adjuster Name],_Adjuster[Email],,0)</f>
        <v>#N/A</v>
      </c>
      <c r="Y4503" s="15" t="e">
        <f>_xlfn.XLOOKUP(_LOOKUP[[#This Row],[AdjusterMemberName]],_Adjuster[Adjuster Name],_Adjuster[Phone Number],,0)</f>
        <v>#N/A</v>
      </c>
      <c r="Z4503" s="15" t="s">
        <v>13504</v>
      </c>
      <c r="AA45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30549 Road 76 Apt 3, Visalia  CA 93291</v>
      </c>
      <c r="AB4503" s="15">
        <v>45529</v>
      </c>
    </row>
    <row r="4504" spans="1:28" x14ac:dyDescent="0.3">
      <c r="A4504" s="14">
        <v>1</v>
      </c>
      <c r="B4504" s="14">
        <v>1</v>
      </c>
      <c r="C4504" s="15" t="s">
        <v>13662</v>
      </c>
      <c r="D4504" s="15" t="s">
        <v>13662</v>
      </c>
      <c r="E4504" s="15">
        <v>45409</v>
      </c>
      <c r="F4504" s="15" t="s">
        <v>13663</v>
      </c>
      <c r="G4504" s="15">
        <v>45274</v>
      </c>
      <c r="H4504" s="15">
        <v>45457</v>
      </c>
      <c r="I4504" s="15" t="s">
        <v>13664</v>
      </c>
      <c r="J4504" s="15" t="s">
        <v>13665</v>
      </c>
      <c r="K4504" s="15" t="s">
        <v>45509</v>
      </c>
      <c r="L4504" s="15" t="s">
        <v>281</v>
      </c>
      <c r="M4504" s="15" t="s">
        <v>526</v>
      </c>
      <c r="N4504" s="14">
        <v>2016</v>
      </c>
      <c r="O4504" s="15" t="s">
        <v>13666</v>
      </c>
      <c r="P4504" s="15" t="s">
        <v>106</v>
      </c>
      <c r="Q4504" s="15" t="s">
        <v>47079</v>
      </c>
      <c r="R4504" s="15" t="s">
        <v>1419</v>
      </c>
      <c r="S4504" s="15" t="s">
        <v>13667</v>
      </c>
      <c r="T4504" s="15" t="s">
        <v>174</v>
      </c>
      <c r="U4504" s="15" t="s">
        <v>53</v>
      </c>
      <c r="V4504" s="15" t="s">
        <v>45425</v>
      </c>
      <c r="W4504" s="15" t="s">
        <v>850</v>
      </c>
      <c r="X4504" s="15" t="e">
        <f>_xlfn.XLOOKUP(_LOOKUP[[#This Row],[AdjusterMemberName]],_Adjuster[Adjuster Name],_Adjuster[Email],,0)</f>
        <v>#N/A</v>
      </c>
      <c r="Y4504" s="15" t="e">
        <f>_xlfn.XLOOKUP(_LOOKUP[[#This Row],[AdjusterMemberName]],_Adjuster[Adjuster Name],_Adjuster[Phone Number],,0)</f>
        <v>#N/A</v>
      </c>
      <c r="Z4504" s="15" t="s">
        <v>13668</v>
      </c>
      <c r="AA45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1818 W 35Th Pl, Los Angeles  CA 90018</v>
      </c>
      <c r="AB4504" s="15"/>
    </row>
    <row r="4505" spans="1:28" x14ac:dyDescent="0.3">
      <c r="A4505" s="14">
        <v>1</v>
      </c>
      <c r="B4505" s="14">
        <v>0</v>
      </c>
      <c r="C4505" s="15" t="s">
        <v>1957</v>
      </c>
      <c r="D4505" s="15" t="s">
        <v>14842</v>
      </c>
      <c r="E4505" s="15">
        <v>45409</v>
      </c>
      <c r="F4505" s="15" t="s">
        <v>1958</v>
      </c>
      <c r="G4505" s="15">
        <v>45068</v>
      </c>
      <c r="H4505" s="15">
        <v>45252</v>
      </c>
      <c r="I4505" s="15" t="s">
        <v>14843</v>
      </c>
      <c r="J4505" s="15" t="s">
        <v>14844</v>
      </c>
      <c r="K4505" s="15" t="s">
        <v>45554</v>
      </c>
      <c r="L4505" s="15" t="s">
        <v>270</v>
      </c>
      <c r="M4505" s="15" t="s">
        <v>1961</v>
      </c>
      <c r="N4505" s="14">
        <v>2015</v>
      </c>
      <c r="O4505" s="15" t="s">
        <v>1962</v>
      </c>
      <c r="P4505" s="15" t="s">
        <v>106</v>
      </c>
      <c r="Q4505" s="15" t="s">
        <v>119</v>
      </c>
      <c r="R4505" s="15" t="s">
        <v>204</v>
      </c>
      <c r="S4505" s="15" t="s">
        <v>1963</v>
      </c>
      <c r="T4505" s="15" t="s">
        <v>1964</v>
      </c>
      <c r="U4505" s="15" t="s">
        <v>53</v>
      </c>
      <c r="V4505" s="15" t="s">
        <v>45584</v>
      </c>
      <c r="W4505" s="15" t="s">
        <v>367</v>
      </c>
      <c r="X4505" s="15" t="str">
        <f>_xlfn.XLOOKUP(_LOOKUP[[#This Row],[AdjusterMemberName]],_Adjuster[Adjuster Name],_Adjuster[Email],,0)</f>
        <v>dHernandez4@knightcompany.com</v>
      </c>
      <c r="Y4505" s="15" t="str">
        <f>_xlfn.XLOOKUP(_LOOKUP[[#This Row],[AdjusterMemberName]],_Adjuster[Adjuster Name],_Adjuster[Phone Number],,0)</f>
        <v>323-315-7819</v>
      </c>
      <c r="Z4505" s="15" t="s">
        <v>1965</v>
      </c>
      <c r="AA45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9508 Brookshire Ave Apt 105, Downey  CA 90240</v>
      </c>
      <c r="AB4505" s="15"/>
    </row>
    <row r="4506" spans="1:28" x14ac:dyDescent="0.3">
      <c r="A4506" s="14">
        <v>1</v>
      </c>
      <c r="B4506" s="14">
        <v>1</v>
      </c>
      <c r="C4506" s="15" t="s">
        <v>13350</v>
      </c>
      <c r="D4506" s="15" t="s">
        <v>13351</v>
      </c>
      <c r="E4506" s="15">
        <v>45408</v>
      </c>
      <c r="F4506" s="15" t="s">
        <v>13352</v>
      </c>
      <c r="G4506" s="15">
        <v>45355</v>
      </c>
      <c r="H4506" s="15">
        <v>45539</v>
      </c>
      <c r="I4506" s="15" t="s">
        <v>13353</v>
      </c>
      <c r="J4506" s="15" t="s">
        <v>13354</v>
      </c>
      <c r="K4506" s="15" t="s">
        <v>45341</v>
      </c>
      <c r="L4506" s="15" t="s">
        <v>181</v>
      </c>
      <c r="M4506" s="15" t="s">
        <v>182</v>
      </c>
      <c r="N4506" s="14">
        <v>2008</v>
      </c>
      <c r="O4506" s="15" t="s">
        <v>13355</v>
      </c>
      <c r="P4506" s="15" t="s">
        <v>106</v>
      </c>
      <c r="Q4506" s="15" t="s">
        <v>47061</v>
      </c>
      <c r="R4506" s="15" t="s">
        <v>13356</v>
      </c>
      <c r="S4506" s="15" t="s">
        <v>13357</v>
      </c>
      <c r="T4506" s="15" t="s">
        <v>308</v>
      </c>
      <c r="U4506" s="15" t="s">
        <v>53</v>
      </c>
      <c r="V4506" s="15" t="s">
        <v>45432</v>
      </c>
      <c r="W4506" s="15" t="s">
        <v>3307</v>
      </c>
      <c r="X4506" s="15" t="e">
        <f>_xlfn.XLOOKUP(_LOOKUP[[#This Row],[AdjusterMemberName]],_Adjuster[Adjuster Name],_Adjuster[Email],,0)</f>
        <v>#N/A</v>
      </c>
      <c r="Y4506" s="15" t="e">
        <f>_xlfn.XLOOKUP(_LOOKUP[[#This Row],[AdjusterMemberName]],_Adjuster[Adjuster Name],_Adjuster[Phone Number],,0)</f>
        <v>#N/A</v>
      </c>
      <c r="Z4506" s="15" t="s">
        <v>13358</v>
      </c>
      <c r="AA45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10185 Gould St, Riverside  CA 92503</v>
      </c>
      <c r="AB4506" s="15"/>
    </row>
    <row r="4507" spans="1:28" x14ac:dyDescent="0.3">
      <c r="A4507" s="14">
        <v>1</v>
      </c>
      <c r="B4507" s="14">
        <v>1</v>
      </c>
      <c r="C4507" s="15" t="s">
        <v>13365</v>
      </c>
      <c r="D4507" s="15" t="s">
        <v>13365</v>
      </c>
      <c r="E4507" s="15">
        <v>45408</v>
      </c>
      <c r="F4507" s="15" t="s">
        <v>13366</v>
      </c>
      <c r="G4507" s="15">
        <v>45323</v>
      </c>
      <c r="H4507" s="15">
        <v>45505</v>
      </c>
      <c r="I4507" s="15" t="s">
        <v>13367</v>
      </c>
      <c r="J4507" s="15" t="s">
        <v>13368</v>
      </c>
      <c r="K4507" s="15" t="s">
        <v>45403</v>
      </c>
      <c r="L4507" s="15" t="s">
        <v>314</v>
      </c>
      <c r="M4507" s="15" t="s">
        <v>978</v>
      </c>
      <c r="N4507" s="14">
        <v>2022</v>
      </c>
      <c r="O4507" s="15" t="s">
        <v>13369</v>
      </c>
      <c r="P4507" s="15" t="s">
        <v>106</v>
      </c>
      <c r="Q4507" s="15" t="s">
        <v>47073</v>
      </c>
      <c r="R4507" s="15" t="s">
        <v>13370</v>
      </c>
      <c r="S4507" s="15" t="s">
        <v>13371</v>
      </c>
      <c r="T4507" s="15" t="s">
        <v>174</v>
      </c>
      <c r="U4507" s="15" t="s">
        <v>53</v>
      </c>
      <c r="V4507" s="15" t="s">
        <v>45367</v>
      </c>
      <c r="W4507" s="15" t="s">
        <v>1624</v>
      </c>
      <c r="X4507" s="15" t="e">
        <f>_xlfn.XLOOKUP(_LOOKUP[[#This Row],[AdjusterMemberName]],_Adjuster[Adjuster Name],_Adjuster[Email],,0)</f>
        <v>#N/A</v>
      </c>
      <c r="Y4507" s="15" t="e">
        <f>_xlfn.XLOOKUP(_LOOKUP[[#This Row],[AdjusterMemberName]],_Adjuster[Adjuster Name],_Adjuster[Phone Number],,0)</f>
        <v>#N/A</v>
      </c>
      <c r="Z4507" s="15" t="s">
        <v>13372</v>
      </c>
      <c r="AA45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1237 E 45Th St , Los Angeles  CA 90011</v>
      </c>
      <c r="AB4507" s="15">
        <v>45425</v>
      </c>
    </row>
    <row r="4508" spans="1:28" x14ac:dyDescent="0.3">
      <c r="A4508" s="14">
        <v>1</v>
      </c>
      <c r="B4508" s="14">
        <v>1</v>
      </c>
      <c r="C4508" s="15" t="s">
        <v>13458</v>
      </c>
      <c r="D4508" s="15" t="s">
        <v>13458</v>
      </c>
      <c r="E4508" s="15">
        <v>45408</v>
      </c>
      <c r="F4508" s="15" t="s">
        <v>13459</v>
      </c>
      <c r="G4508" s="15">
        <v>45323</v>
      </c>
      <c r="H4508" s="15">
        <v>45505</v>
      </c>
      <c r="I4508" s="15" t="s">
        <v>13460</v>
      </c>
      <c r="J4508" s="15" t="s">
        <v>13461</v>
      </c>
      <c r="K4508" s="15" t="s">
        <v>45509</v>
      </c>
      <c r="L4508" s="15" t="s">
        <v>281</v>
      </c>
      <c r="M4508" s="15" t="s">
        <v>282</v>
      </c>
      <c r="N4508" s="14">
        <v>2016</v>
      </c>
      <c r="O4508" s="15" t="s">
        <v>13462</v>
      </c>
      <c r="P4508" s="15" t="s">
        <v>106</v>
      </c>
      <c r="Q4508" s="15" t="s">
        <v>47006</v>
      </c>
      <c r="R4508" s="15" t="s">
        <v>13463</v>
      </c>
      <c r="S4508" s="15" t="s">
        <v>13464</v>
      </c>
      <c r="T4508" s="15" t="s">
        <v>122</v>
      </c>
      <c r="U4508" s="15" t="s">
        <v>53</v>
      </c>
      <c r="V4508" s="15" t="s">
        <v>45548</v>
      </c>
      <c r="W4508" s="15" t="s">
        <v>850</v>
      </c>
      <c r="X4508" s="15" t="e">
        <f>_xlfn.XLOOKUP(_LOOKUP[[#This Row],[AdjusterMemberName]],_Adjuster[Adjuster Name],_Adjuster[Email],,0)</f>
        <v>#N/A</v>
      </c>
      <c r="Y4508" s="15" t="e">
        <f>_xlfn.XLOOKUP(_LOOKUP[[#This Row],[AdjusterMemberName]],_Adjuster[Adjuster Name],_Adjuster[Phone Number],,0)</f>
        <v>#N/A</v>
      </c>
      <c r="Z4508" s="15" t="s">
        <v>13465</v>
      </c>
      <c r="AA45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43611 Florida Ave Apt 1, Hemet  CA 92544</v>
      </c>
      <c r="AB4508" s="15">
        <v>45445</v>
      </c>
    </row>
    <row r="4509" spans="1:28" x14ac:dyDescent="0.3">
      <c r="A4509" s="14">
        <v>1</v>
      </c>
      <c r="B4509" s="14">
        <v>1</v>
      </c>
      <c r="C4509" s="15" t="s">
        <v>7448</v>
      </c>
      <c r="D4509" s="15" t="s">
        <v>7449</v>
      </c>
      <c r="E4509" s="15">
        <v>45407</v>
      </c>
      <c r="F4509" s="15" t="s">
        <v>13284</v>
      </c>
      <c r="G4509" s="15">
        <v>45355</v>
      </c>
      <c r="H4509" s="15">
        <v>45539</v>
      </c>
      <c r="I4509" s="15" t="s">
        <v>13285</v>
      </c>
      <c r="J4509" s="15" t="s">
        <v>13286</v>
      </c>
      <c r="K4509" s="15" t="s">
        <v>45818</v>
      </c>
      <c r="L4509" s="15" t="s">
        <v>139</v>
      </c>
      <c r="M4509" s="15" t="s">
        <v>1152</v>
      </c>
      <c r="N4509" s="14">
        <v>2021</v>
      </c>
      <c r="O4509" s="15" t="s">
        <v>7453</v>
      </c>
      <c r="P4509" s="15" t="s">
        <v>106</v>
      </c>
      <c r="Q4509" s="15" t="s">
        <v>47095</v>
      </c>
      <c r="R4509" s="15" t="s">
        <v>7454</v>
      </c>
      <c r="S4509" s="15" t="s">
        <v>7455</v>
      </c>
      <c r="T4509" s="15" t="s">
        <v>7456</v>
      </c>
      <c r="U4509" s="15" t="s">
        <v>53</v>
      </c>
      <c r="V4509" s="15" t="s">
        <v>46446</v>
      </c>
      <c r="W4509" s="15" t="s">
        <v>3184</v>
      </c>
      <c r="X4509" s="15" t="str">
        <f>_xlfn.XLOOKUP(_LOOKUP[[#This Row],[AdjusterMemberName]],_Adjuster[Adjuster Name],_Adjuster[Email],,0)</f>
        <v>mQualls@knightcompany.com</v>
      </c>
      <c r="Y4509" s="15" t="str">
        <f>_xlfn.XLOOKUP(_LOOKUP[[#This Row],[AdjusterMemberName]],_Adjuster[Adjuster Name],_Adjuster[Phone Number],,0)</f>
        <v>424-559-5436</v>
      </c>
      <c r="Z4509" s="15" t="s">
        <v>7457</v>
      </c>
      <c r="AA45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35008 Pala Temecula Rd, Pala  CA 92059</v>
      </c>
      <c r="AB4509" s="15">
        <v>45531</v>
      </c>
    </row>
    <row r="4510" spans="1:28" x14ac:dyDescent="0.3">
      <c r="A4510" s="14">
        <v>1</v>
      </c>
      <c r="B4510" s="14">
        <v>0</v>
      </c>
      <c r="C4510" s="15" t="s">
        <v>13325</v>
      </c>
      <c r="D4510" s="15" t="s">
        <v>13326</v>
      </c>
      <c r="E4510" s="15">
        <v>45407</v>
      </c>
      <c r="F4510" s="15" t="s">
        <v>13327</v>
      </c>
      <c r="G4510" s="15">
        <v>45232</v>
      </c>
      <c r="H4510" s="15">
        <v>45414</v>
      </c>
      <c r="I4510" s="15" t="s">
        <v>13328</v>
      </c>
      <c r="J4510" s="15" t="s">
        <v>13329</v>
      </c>
      <c r="K4510" s="15" t="s">
        <v>46689</v>
      </c>
      <c r="L4510" s="15" t="s">
        <v>103</v>
      </c>
      <c r="M4510" s="15" t="s">
        <v>104</v>
      </c>
      <c r="N4510" s="14">
        <v>2007</v>
      </c>
      <c r="O4510" s="15" t="s">
        <v>13330</v>
      </c>
      <c r="P4510" s="15" t="s">
        <v>106</v>
      </c>
      <c r="Q4510" s="15" t="s">
        <v>47061</v>
      </c>
      <c r="R4510" s="15" t="s">
        <v>10175</v>
      </c>
      <c r="S4510" s="15" t="s">
        <v>13331</v>
      </c>
      <c r="T4510" s="15" t="s">
        <v>2237</v>
      </c>
      <c r="U4510" s="15" t="s">
        <v>53</v>
      </c>
      <c r="V4510" s="15" t="s">
        <v>45384</v>
      </c>
      <c r="W4510" s="15" t="s">
        <v>3184</v>
      </c>
      <c r="X4510" s="15" t="str">
        <f>_xlfn.XLOOKUP(_LOOKUP[[#This Row],[AdjusterMemberName]],_Adjuster[Adjuster Name],_Adjuster[Email],,0)</f>
        <v>mQualls@knightcompany.com</v>
      </c>
      <c r="Y4510" s="15" t="str">
        <f>_xlfn.XLOOKUP(_LOOKUP[[#This Row],[AdjusterMemberName]],_Adjuster[Adjuster Name],_Adjuster[Phone Number],,0)</f>
        <v>424-559-5436</v>
      </c>
      <c r="Z4510" s="15" t="s">
        <v>13332</v>
      </c>
      <c r="AA45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10732 Palmyra St, Adelanto  CA 92301</v>
      </c>
      <c r="AB4510" s="15"/>
    </row>
    <row r="4511" spans="1:28" x14ac:dyDescent="0.3">
      <c r="A4511" s="14">
        <v>1</v>
      </c>
      <c r="B4511" s="14">
        <v>1</v>
      </c>
      <c r="C4511" s="15" t="s">
        <v>13333</v>
      </c>
      <c r="D4511" s="15" t="s">
        <v>13333</v>
      </c>
      <c r="E4511" s="15">
        <v>45407</v>
      </c>
      <c r="F4511" s="15" t="s">
        <v>13334</v>
      </c>
      <c r="G4511" s="15">
        <v>45273</v>
      </c>
      <c r="H4511" s="15">
        <v>45456</v>
      </c>
      <c r="I4511" s="15" t="s">
        <v>13335</v>
      </c>
      <c r="J4511" s="15" t="s">
        <v>13336</v>
      </c>
      <c r="K4511" s="15" t="s">
        <v>45477</v>
      </c>
      <c r="L4511" s="15" t="s">
        <v>430</v>
      </c>
      <c r="M4511" s="15" t="s">
        <v>8301</v>
      </c>
      <c r="N4511" s="14">
        <v>2016</v>
      </c>
      <c r="O4511" s="15" t="s">
        <v>13337</v>
      </c>
      <c r="P4511" s="15" t="s">
        <v>106</v>
      </c>
      <c r="Q4511" s="15" t="s">
        <v>47169</v>
      </c>
      <c r="R4511" s="15" t="s">
        <v>13338</v>
      </c>
      <c r="S4511" s="15" t="s">
        <v>13339</v>
      </c>
      <c r="T4511" s="15" t="s">
        <v>96</v>
      </c>
      <c r="U4511" s="15" t="s">
        <v>53</v>
      </c>
      <c r="V4511" s="15" t="s">
        <v>45534</v>
      </c>
      <c r="W4511" s="15" t="s">
        <v>1049</v>
      </c>
      <c r="X4511" s="15" t="str">
        <f>_xlfn.XLOOKUP(_LOOKUP[[#This Row],[AdjusterMemberName]],_Adjuster[Adjuster Name],_Adjuster[Email],,0)</f>
        <v>cPenate@knightcompany.com</v>
      </c>
      <c r="Y4511" s="15" t="str">
        <f>_xlfn.XLOOKUP(_LOOKUP[[#This Row],[AdjusterMemberName]],_Adjuster[Adjuster Name],_Adjuster[Phone Number],,0)</f>
        <v>424-559-5385</v>
      </c>
      <c r="Z4511" s="15" t="s">
        <v>13340</v>
      </c>
      <c r="AA45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16350 Via Ultimo, Moreno Valley  CA 92551</v>
      </c>
      <c r="AB4511" s="15"/>
    </row>
    <row r="4512" spans="1:28" x14ac:dyDescent="0.3">
      <c r="A4512" s="14">
        <v>1</v>
      </c>
      <c r="B4512" s="14">
        <v>1</v>
      </c>
      <c r="C4512" s="15" t="s">
        <v>13382</v>
      </c>
      <c r="D4512" s="15" t="s">
        <v>13383</v>
      </c>
      <c r="E4512" s="15">
        <v>45407</v>
      </c>
      <c r="F4512" s="15" t="s">
        <v>13384</v>
      </c>
      <c r="G4512" s="15">
        <v>45320</v>
      </c>
      <c r="H4512" s="15">
        <v>45502</v>
      </c>
      <c r="I4512" s="15" t="s">
        <v>13385</v>
      </c>
      <c r="J4512" s="15" t="s">
        <v>13386</v>
      </c>
      <c r="K4512" s="15" t="s">
        <v>45506</v>
      </c>
      <c r="L4512" s="15" t="s">
        <v>139</v>
      </c>
      <c r="M4512" s="15" t="s">
        <v>697</v>
      </c>
      <c r="N4512" s="14">
        <v>2016</v>
      </c>
      <c r="O4512" s="15" t="s">
        <v>13387</v>
      </c>
      <c r="P4512" s="15" t="s">
        <v>106</v>
      </c>
      <c r="Q4512" s="15" t="s">
        <v>47152</v>
      </c>
      <c r="R4512" s="15" t="s">
        <v>13388</v>
      </c>
      <c r="S4512" s="15" t="s">
        <v>13389</v>
      </c>
      <c r="T4512" s="15" t="s">
        <v>13390</v>
      </c>
      <c r="U4512" s="15" t="s">
        <v>53</v>
      </c>
      <c r="V4512" s="15" t="s">
        <v>45729</v>
      </c>
      <c r="W4512" s="15" t="s">
        <v>1357</v>
      </c>
      <c r="X4512" s="15" t="str">
        <f>_xlfn.XLOOKUP(_LOOKUP[[#This Row],[AdjusterMemberName]],_Adjuster[Adjuster Name],_Adjuster[Email],,0)</f>
        <v>jRivera1@knightcompany.com</v>
      </c>
      <c r="Y4512" s="15" t="str">
        <f>_xlfn.XLOOKUP(_LOOKUP[[#This Row],[AdjusterMemberName]],_Adjuster[Adjuster Name],_Adjuster[Phone Number],,0)</f>
        <v>424-559-5239</v>
      </c>
      <c r="Z4512" s="15" t="s">
        <v>13391</v>
      </c>
      <c r="AA45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732 Marin Ave, Earlimart  CA 93219</v>
      </c>
      <c r="AB4512" s="15"/>
    </row>
    <row r="4513" spans="1:28" x14ac:dyDescent="0.3">
      <c r="A4513" s="14">
        <v>1</v>
      </c>
      <c r="B4513" s="14">
        <v>1</v>
      </c>
      <c r="C4513" s="15" t="s">
        <v>13490</v>
      </c>
      <c r="D4513" s="15" t="s">
        <v>13490</v>
      </c>
      <c r="E4513" s="15">
        <v>45407</v>
      </c>
      <c r="F4513" s="15" t="s">
        <v>13491</v>
      </c>
      <c r="G4513" s="15">
        <v>45347</v>
      </c>
      <c r="H4513" s="15">
        <v>45529</v>
      </c>
      <c r="I4513" s="15" t="s">
        <v>13492</v>
      </c>
      <c r="J4513" s="15" t="s">
        <v>13493</v>
      </c>
      <c r="K4513" s="15" t="s">
        <v>45332</v>
      </c>
      <c r="L4513" s="15" t="s">
        <v>103</v>
      </c>
      <c r="M4513" s="15" t="s">
        <v>104</v>
      </c>
      <c r="N4513" s="14">
        <v>2023</v>
      </c>
      <c r="O4513" s="15" t="s">
        <v>13494</v>
      </c>
      <c r="P4513" s="15" t="s">
        <v>106</v>
      </c>
      <c r="Q4513" s="15" t="s">
        <v>47006</v>
      </c>
      <c r="R4513" s="15" t="s">
        <v>1559</v>
      </c>
      <c r="S4513" s="15" t="s">
        <v>13495</v>
      </c>
      <c r="T4513" s="15" t="s">
        <v>2237</v>
      </c>
      <c r="U4513" s="15" t="s">
        <v>53</v>
      </c>
      <c r="V4513" s="15" t="s">
        <v>45384</v>
      </c>
      <c r="W4513" s="15" t="s">
        <v>264</v>
      </c>
      <c r="X4513" s="15" t="str">
        <f>_xlfn.XLOOKUP(_LOOKUP[[#This Row],[AdjusterMemberName]],_Adjuster[Adjuster Name],_Adjuster[Email],,0)</f>
        <v>sBonnevie@knightcompany.com</v>
      </c>
      <c r="Y4513" s="15" t="str">
        <f>_xlfn.XLOOKUP(_LOOKUP[[#This Row],[AdjusterMemberName]],_Adjuster[Adjuster Name],_Adjuster[Phone Number],,0)</f>
        <v>323-692-4064</v>
      </c>
      <c r="Z4513" s="15" t="s">
        <v>13496</v>
      </c>
      <c r="AA45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11936 Cliffrose Ct, Adelanto  CA 92301</v>
      </c>
      <c r="AB4513" s="15">
        <v>45501</v>
      </c>
    </row>
    <row r="4514" spans="1:28" x14ac:dyDescent="0.3">
      <c r="A4514" s="14">
        <v>1</v>
      </c>
      <c r="B4514" s="14">
        <v>1</v>
      </c>
      <c r="C4514" s="15" t="s">
        <v>13505</v>
      </c>
      <c r="D4514" s="15" t="s">
        <v>13506</v>
      </c>
      <c r="E4514" s="15">
        <v>45407</v>
      </c>
      <c r="F4514" s="15" t="s">
        <v>13507</v>
      </c>
      <c r="G4514" s="15">
        <v>45356</v>
      </c>
      <c r="H4514" s="15">
        <v>45540</v>
      </c>
      <c r="I4514" s="15" t="s">
        <v>13508</v>
      </c>
      <c r="J4514" s="15" t="s">
        <v>13509</v>
      </c>
      <c r="K4514" s="15" t="s">
        <v>45722</v>
      </c>
      <c r="L4514" s="15" t="s">
        <v>441</v>
      </c>
      <c r="M4514" s="15" t="s">
        <v>442</v>
      </c>
      <c r="N4514" s="14">
        <v>2015</v>
      </c>
      <c r="O4514" s="15" t="s">
        <v>13510</v>
      </c>
      <c r="P4514" s="15" t="s">
        <v>106</v>
      </c>
      <c r="Q4514" s="15" t="s">
        <v>47065</v>
      </c>
      <c r="R4514" s="15" t="s">
        <v>922</v>
      </c>
      <c r="S4514" s="15" t="s">
        <v>13511</v>
      </c>
      <c r="T4514" s="15" t="s">
        <v>1421</v>
      </c>
      <c r="U4514" s="15" t="s">
        <v>53</v>
      </c>
      <c r="V4514" s="15" t="s">
        <v>46686</v>
      </c>
      <c r="W4514" s="15" t="s">
        <v>3307</v>
      </c>
      <c r="X4514" s="15" t="e">
        <f>_xlfn.XLOOKUP(_LOOKUP[[#This Row],[AdjusterMemberName]],_Adjuster[Adjuster Name],_Adjuster[Email],,0)</f>
        <v>#N/A</v>
      </c>
      <c r="Y4514" s="15" t="e">
        <f>_xlfn.XLOOKUP(_LOOKUP[[#This Row],[AdjusterMemberName]],_Adjuster[Adjuster Name],_Adjuster[Phone Number],,0)</f>
        <v>#N/A</v>
      </c>
      <c r="Z4514" s="15" t="s">
        <v>13512</v>
      </c>
      <c r="AA45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2010 E Orangeburg Ave, Modesto  CA 95355</v>
      </c>
      <c r="AB4514" s="15"/>
    </row>
    <row r="4515" spans="1:28" x14ac:dyDescent="0.3">
      <c r="A4515" s="14">
        <v>1</v>
      </c>
      <c r="B4515" s="14">
        <v>1</v>
      </c>
      <c r="C4515" s="15" t="s">
        <v>13517</v>
      </c>
      <c r="D4515" s="15" t="s">
        <v>13517</v>
      </c>
      <c r="E4515" s="15">
        <v>45407</v>
      </c>
      <c r="F4515" s="15" t="s">
        <v>13518</v>
      </c>
      <c r="G4515" s="15">
        <v>45343</v>
      </c>
      <c r="H4515" s="15">
        <v>45525</v>
      </c>
      <c r="I4515" s="15" t="s">
        <v>13519</v>
      </c>
      <c r="J4515" s="15" t="s">
        <v>13520</v>
      </c>
      <c r="K4515" s="15" t="s">
        <v>45356</v>
      </c>
      <c r="L4515" s="15" t="s">
        <v>128</v>
      </c>
      <c r="M4515" s="15" t="s">
        <v>909</v>
      </c>
      <c r="N4515" s="14">
        <v>2019</v>
      </c>
      <c r="O4515" s="15" t="s">
        <v>13521</v>
      </c>
      <c r="P4515" s="15" t="s">
        <v>106</v>
      </c>
      <c r="Q4515" s="15" t="s">
        <v>47006</v>
      </c>
      <c r="R4515" s="15" t="s">
        <v>13522</v>
      </c>
      <c r="S4515" s="15" t="s">
        <v>13523</v>
      </c>
      <c r="T4515" s="15" t="s">
        <v>530</v>
      </c>
      <c r="U4515" s="15" t="s">
        <v>53</v>
      </c>
      <c r="V4515" s="15" t="s">
        <v>45462</v>
      </c>
      <c r="W4515" s="15" t="s">
        <v>1186</v>
      </c>
      <c r="X4515" s="15" t="str">
        <f>_xlfn.XLOOKUP(_LOOKUP[[#This Row],[AdjusterMemberName]],_Adjuster[Adjuster Name],_Adjuster[Email],,0)</f>
        <v>sAkinleye@knightcompany.com</v>
      </c>
      <c r="Y4515" s="15" t="str">
        <f>_xlfn.XLOOKUP(_LOOKUP[[#This Row],[AdjusterMemberName]],_Adjuster[Adjuster Name],_Adjuster[Phone Number],,0)</f>
        <v>424-559-5280</v>
      </c>
      <c r="Z4515" s="15" t="s">
        <v>13524</v>
      </c>
      <c r="AA45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15625 Ferndale Rd, Victorville  CA 92394</v>
      </c>
      <c r="AB4515" s="15"/>
    </row>
    <row r="4516" spans="1:28" x14ac:dyDescent="0.3">
      <c r="A4516" s="14">
        <v>1</v>
      </c>
      <c r="B4516" s="14">
        <v>1</v>
      </c>
      <c r="C4516" s="15" t="s">
        <v>13715</v>
      </c>
      <c r="D4516" s="15" t="s">
        <v>13715</v>
      </c>
      <c r="E4516" s="15">
        <v>45407</v>
      </c>
      <c r="F4516" s="15" t="s">
        <v>13716</v>
      </c>
      <c r="G4516" s="15">
        <v>45387</v>
      </c>
      <c r="H4516" s="15">
        <v>45570</v>
      </c>
      <c r="I4516" s="15" t="s">
        <v>13717</v>
      </c>
      <c r="J4516" s="15" t="s">
        <v>13718</v>
      </c>
      <c r="K4516" s="15" t="s">
        <v>45892</v>
      </c>
      <c r="L4516" s="15" t="s">
        <v>25</v>
      </c>
      <c r="M4516" s="15" t="s">
        <v>373</v>
      </c>
      <c r="N4516" s="14">
        <v>2013</v>
      </c>
      <c r="O4516" s="15" t="s">
        <v>13719</v>
      </c>
      <c r="P4516" s="15" t="s">
        <v>106</v>
      </c>
      <c r="Q4516" s="15" t="s">
        <v>47125</v>
      </c>
      <c r="R4516" s="15" t="s">
        <v>2405</v>
      </c>
      <c r="S4516" s="15" t="s">
        <v>13720</v>
      </c>
      <c r="T4516" s="15" t="s">
        <v>4274</v>
      </c>
      <c r="U4516" s="15" t="s">
        <v>53</v>
      </c>
      <c r="V4516" s="15" t="s">
        <v>45751</v>
      </c>
      <c r="W4516" s="15" t="s">
        <v>1889</v>
      </c>
      <c r="X4516" s="15" t="e">
        <f>_xlfn.XLOOKUP(_LOOKUP[[#This Row],[AdjusterMemberName]],_Adjuster[Adjuster Name],_Adjuster[Email],,0)</f>
        <v>#N/A</v>
      </c>
      <c r="Y4516" s="15" t="e">
        <f>_xlfn.XLOOKUP(_LOOKUP[[#This Row],[AdjusterMemberName]],_Adjuster[Adjuster Name],_Adjuster[Phone Number],,0)</f>
        <v>#N/A</v>
      </c>
      <c r="Z4516" s="15" t="s">
        <v>13721</v>
      </c>
      <c r="AA45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435 W Walnut Ave, Monrovia  CA 91016</v>
      </c>
      <c r="AB4516" s="15"/>
    </row>
    <row r="4517" spans="1:28" x14ac:dyDescent="0.3">
      <c r="A4517" s="14">
        <v>1</v>
      </c>
      <c r="B4517" s="14">
        <v>0</v>
      </c>
      <c r="C4517" s="15" t="s">
        <v>13325</v>
      </c>
      <c r="D4517" s="15" t="s">
        <v>14015</v>
      </c>
      <c r="E4517" s="15">
        <v>45407</v>
      </c>
      <c r="F4517" s="15" t="s">
        <v>13327</v>
      </c>
      <c r="G4517" s="15">
        <v>45232</v>
      </c>
      <c r="H4517" s="15">
        <v>45414</v>
      </c>
      <c r="I4517" s="15" t="s">
        <v>14016</v>
      </c>
      <c r="J4517" s="15" t="s">
        <v>14017</v>
      </c>
      <c r="K4517" s="15" t="s">
        <v>45554</v>
      </c>
      <c r="L4517" s="15" t="s">
        <v>103</v>
      </c>
      <c r="M4517" s="15" t="s">
        <v>104</v>
      </c>
      <c r="N4517" s="14">
        <v>2007</v>
      </c>
      <c r="O4517" s="15" t="s">
        <v>13330</v>
      </c>
      <c r="P4517" s="15" t="s">
        <v>106</v>
      </c>
      <c r="Q4517" s="15" t="s">
        <v>47061</v>
      </c>
      <c r="R4517" s="15" t="s">
        <v>10175</v>
      </c>
      <c r="S4517" s="15" t="s">
        <v>13331</v>
      </c>
      <c r="T4517" s="15" t="s">
        <v>2237</v>
      </c>
      <c r="U4517" s="15" t="s">
        <v>53</v>
      </c>
      <c r="V4517" s="15" t="s">
        <v>45384</v>
      </c>
      <c r="W4517" s="15" t="s">
        <v>1357</v>
      </c>
      <c r="X4517" s="15" t="str">
        <f>_xlfn.XLOOKUP(_LOOKUP[[#This Row],[AdjusterMemberName]],_Adjuster[Adjuster Name],_Adjuster[Email],,0)</f>
        <v>jRivera1@knightcompany.com</v>
      </c>
      <c r="Y4517" s="15" t="str">
        <f>_xlfn.XLOOKUP(_LOOKUP[[#This Row],[AdjusterMemberName]],_Adjuster[Adjuster Name],_Adjuster[Phone Number],,0)</f>
        <v>424-559-5239</v>
      </c>
      <c r="Z4517" s="15" t="s">
        <v>13332</v>
      </c>
      <c r="AA45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10732 Palmyra St, Adelanto  CA 92301</v>
      </c>
      <c r="AB4517" s="15"/>
    </row>
    <row r="4518" spans="1:28" x14ac:dyDescent="0.3">
      <c r="A4518" s="14">
        <v>1</v>
      </c>
      <c r="B4518" s="14">
        <v>1</v>
      </c>
      <c r="C4518" s="15" t="s">
        <v>14035</v>
      </c>
      <c r="D4518" s="15" t="s">
        <v>14035</v>
      </c>
      <c r="E4518" s="15">
        <v>45407</v>
      </c>
      <c r="F4518" s="15" t="s">
        <v>14036</v>
      </c>
      <c r="G4518" s="15">
        <v>45289</v>
      </c>
      <c r="H4518" s="15">
        <v>45472</v>
      </c>
      <c r="I4518" s="15" t="s">
        <v>14037</v>
      </c>
      <c r="J4518" s="15" t="s">
        <v>14038</v>
      </c>
      <c r="K4518" s="15" t="s">
        <v>45743</v>
      </c>
      <c r="L4518" s="15" t="s">
        <v>314</v>
      </c>
      <c r="M4518" s="15" t="s">
        <v>6071</v>
      </c>
      <c r="N4518" s="14">
        <v>2002</v>
      </c>
      <c r="O4518" s="15" t="s">
        <v>14039</v>
      </c>
      <c r="P4518" s="15" t="s">
        <v>106</v>
      </c>
      <c r="Q4518" s="15" t="s">
        <v>47065</v>
      </c>
      <c r="R4518" s="15" t="s">
        <v>14040</v>
      </c>
      <c r="S4518" s="15" t="s">
        <v>14041</v>
      </c>
      <c r="T4518" s="15" t="s">
        <v>174</v>
      </c>
      <c r="U4518" s="15" t="s">
        <v>53</v>
      </c>
      <c r="V4518" s="15" t="s">
        <v>45662</v>
      </c>
      <c r="W4518" s="15" t="s">
        <v>1049</v>
      </c>
      <c r="X4518" s="15" t="str">
        <f>_xlfn.XLOOKUP(_LOOKUP[[#This Row],[AdjusterMemberName]],_Adjuster[Adjuster Name],_Adjuster[Email],,0)</f>
        <v>cPenate@knightcompany.com</v>
      </c>
      <c r="Y4518" s="15" t="str">
        <f>_xlfn.XLOOKUP(_LOOKUP[[#This Row],[AdjusterMemberName]],_Adjuster[Adjuster Name],_Adjuster[Phone Number],,0)</f>
        <v>424-559-5385</v>
      </c>
      <c r="Z4518" s="15" t="s">
        <v>14042</v>
      </c>
      <c r="AA45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643 S Downey Rd, Los Angeles  CA 90023</v>
      </c>
      <c r="AB4518" s="15"/>
    </row>
    <row r="4519" spans="1:28" x14ac:dyDescent="0.3">
      <c r="A4519" s="14">
        <v>1</v>
      </c>
      <c r="B4519" s="14">
        <v>0</v>
      </c>
      <c r="C4519" s="15" t="s">
        <v>14183</v>
      </c>
      <c r="D4519" s="15" t="s">
        <v>14184</v>
      </c>
      <c r="E4519" s="15">
        <v>45407</v>
      </c>
      <c r="F4519" s="15" t="s">
        <v>14185</v>
      </c>
      <c r="G4519" s="15">
        <v>45314</v>
      </c>
      <c r="H4519" s="15">
        <v>45496</v>
      </c>
      <c r="I4519" s="15" t="s">
        <v>14186</v>
      </c>
      <c r="J4519" s="15" t="s">
        <v>14187</v>
      </c>
      <c r="K4519" s="15" t="s">
        <v>46678</v>
      </c>
      <c r="L4519" s="15" t="s">
        <v>103</v>
      </c>
      <c r="M4519" s="15" t="s">
        <v>1336</v>
      </c>
      <c r="N4519" s="14">
        <v>2012</v>
      </c>
      <c r="O4519" s="15" t="s">
        <v>14188</v>
      </c>
      <c r="P4519" s="15" t="s">
        <v>106</v>
      </c>
      <c r="Q4519" s="15" t="s">
        <v>47006</v>
      </c>
      <c r="R4519" s="15" t="s">
        <v>14189</v>
      </c>
      <c r="S4519" s="15" t="s">
        <v>14190</v>
      </c>
      <c r="T4519" s="15" t="s">
        <v>144</v>
      </c>
      <c r="U4519" s="15" t="s">
        <v>53</v>
      </c>
      <c r="V4519" s="15" t="s">
        <v>46677</v>
      </c>
      <c r="W4519" s="15" t="s">
        <v>3184</v>
      </c>
      <c r="X4519" s="15" t="str">
        <f>_xlfn.XLOOKUP(_LOOKUP[[#This Row],[AdjusterMemberName]],_Adjuster[Adjuster Name],_Adjuster[Email],,0)</f>
        <v>mQualls@knightcompany.com</v>
      </c>
      <c r="Y4519" s="15" t="str">
        <f>_xlfn.XLOOKUP(_LOOKUP[[#This Row],[AdjusterMemberName]],_Adjuster[Adjuster Name],_Adjuster[Phone Number],,0)</f>
        <v>424-559-5436</v>
      </c>
      <c r="Z4519" s="15" t="s">
        <v>14191</v>
      </c>
      <c r="AA45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335 Vineyard Dr, San Jose  CA 95119</v>
      </c>
      <c r="AB4519" s="15"/>
    </row>
    <row r="4520" spans="1:28" x14ac:dyDescent="0.3">
      <c r="A4520" s="14">
        <v>1</v>
      </c>
      <c r="B4520" s="14">
        <v>1</v>
      </c>
      <c r="C4520" s="15" t="s">
        <v>14249</v>
      </c>
      <c r="D4520" s="15" t="s">
        <v>14249</v>
      </c>
      <c r="E4520" s="15">
        <v>45407</v>
      </c>
      <c r="F4520" s="15" t="s">
        <v>14250</v>
      </c>
      <c r="G4520" s="15">
        <v>45397</v>
      </c>
      <c r="H4520" s="15">
        <v>45580</v>
      </c>
      <c r="I4520" s="15" t="s">
        <v>14251</v>
      </c>
      <c r="J4520" s="15" t="s">
        <v>14252</v>
      </c>
      <c r="K4520" s="15" t="s">
        <v>45388</v>
      </c>
      <c r="L4520" s="15" t="s">
        <v>139</v>
      </c>
      <c r="M4520" s="15" t="s">
        <v>470</v>
      </c>
      <c r="N4520" s="14">
        <v>2016</v>
      </c>
      <c r="O4520" s="15" t="s">
        <v>14253</v>
      </c>
      <c r="P4520" s="15" t="s">
        <v>106</v>
      </c>
      <c r="Q4520" s="15" t="s">
        <v>47019</v>
      </c>
      <c r="R4520" s="15" t="s">
        <v>345</v>
      </c>
      <c r="S4520" s="15" t="s">
        <v>14254</v>
      </c>
      <c r="T4520" s="15" t="s">
        <v>962</v>
      </c>
      <c r="U4520" s="15" t="s">
        <v>53</v>
      </c>
      <c r="V4520" s="15" t="s">
        <v>45404</v>
      </c>
      <c r="W4520" s="15" t="s">
        <v>3184</v>
      </c>
      <c r="X4520" s="15" t="str">
        <f>_xlfn.XLOOKUP(_LOOKUP[[#This Row],[AdjusterMemberName]],_Adjuster[Adjuster Name],_Adjuster[Email],,0)</f>
        <v>mQualls@knightcompany.com</v>
      </c>
      <c r="Y4520" s="15" t="str">
        <f>_xlfn.XLOOKUP(_LOOKUP[[#This Row],[AdjusterMemberName]],_Adjuster[Adjuster Name],_Adjuster[Phone Number],,0)</f>
        <v>424-559-5436</v>
      </c>
      <c r="Z4520" s="15" t="s">
        <v>14255</v>
      </c>
      <c r="AA45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925 Griswold Ave, San Fernando  CA 91340</v>
      </c>
      <c r="AB4520" s="15"/>
    </row>
    <row r="4521" spans="1:28" x14ac:dyDescent="0.3">
      <c r="A4521" s="14">
        <v>1</v>
      </c>
      <c r="B4521" s="14">
        <v>1</v>
      </c>
      <c r="C4521" s="15" t="s">
        <v>15840</v>
      </c>
      <c r="D4521" s="15" t="s">
        <v>15840</v>
      </c>
      <c r="E4521" s="15">
        <v>45407</v>
      </c>
      <c r="F4521" s="15" t="s">
        <v>15841</v>
      </c>
      <c r="G4521" s="15">
        <v>45206</v>
      </c>
      <c r="H4521" s="15">
        <v>45389</v>
      </c>
      <c r="I4521" s="15" t="s">
        <v>15842</v>
      </c>
      <c r="J4521" s="15" t="s">
        <v>5957</v>
      </c>
      <c r="K4521" s="15" t="s">
        <v>45332</v>
      </c>
      <c r="L4521" s="15" t="s">
        <v>441</v>
      </c>
      <c r="M4521" s="15" t="s">
        <v>1126</v>
      </c>
      <c r="N4521" s="14">
        <v>2023</v>
      </c>
      <c r="O4521" s="15" t="s">
        <v>15843</v>
      </c>
      <c r="P4521" s="15" t="s">
        <v>106</v>
      </c>
      <c r="Q4521" s="15" t="s">
        <v>119</v>
      </c>
      <c r="R4521" s="15" t="s">
        <v>15844</v>
      </c>
      <c r="S4521" s="15" t="s">
        <v>15845</v>
      </c>
      <c r="T4521" s="15" t="s">
        <v>174</v>
      </c>
      <c r="U4521" s="15" t="s">
        <v>53</v>
      </c>
      <c r="V4521" s="15" t="s">
        <v>45780</v>
      </c>
      <c r="W4521" s="15" t="s">
        <v>1357</v>
      </c>
      <c r="X4521" s="15" t="str">
        <f>_xlfn.XLOOKUP(_LOOKUP[[#This Row],[AdjusterMemberName]],_Adjuster[Adjuster Name],_Adjuster[Email],,0)</f>
        <v>jRivera1@knightcompany.com</v>
      </c>
      <c r="Y4521" s="15" t="str">
        <f>_xlfn.XLOOKUP(_LOOKUP[[#This Row],[AdjusterMemberName]],_Adjuster[Adjuster Name],_Adjuster[Phone Number],,0)</f>
        <v>424-559-5239</v>
      </c>
      <c r="Z4521" s="15" t="s">
        <v>15846</v>
      </c>
      <c r="AA45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2405 Hauser Blvd Apt 104A, Los Angeles  CA 90016</v>
      </c>
      <c r="AB4521" s="15">
        <v>45250</v>
      </c>
    </row>
    <row r="4522" spans="1:28" x14ac:dyDescent="0.3">
      <c r="A4522" s="14">
        <v>1</v>
      </c>
      <c r="B4522" s="14">
        <v>1</v>
      </c>
      <c r="C4522" s="15" t="s">
        <v>13158</v>
      </c>
      <c r="D4522" s="15" t="s">
        <v>13158</v>
      </c>
      <c r="E4522" s="15">
        <v>45406</v>
      </c>
      <c r="F4522" s="15" t="s">
        <v>13159</v>
      </c>
      <c r="G4522" s="15">
        <v>45383</v>
      </c>
      <c r="H4522" s="15">
        <v>45566</v>
      </c>
      <c r="I4522" s="15" t="s">
        <v>13160</v>
      </c>
      <c r="J4522" s="15" t="s">
        <v>13161</v>
      </c>
      <c r="K4522" s="15" t="s">
        <v>45615</v>
      </c>
      <c r="L4522" s="15" t="s">
        <v>536</v>
      </c>
      <c r="M4522" s="15" t="s">
        <v>2039</v>
      </c>
      <c r="N4522" s="14">
        <v>2018</v>
      </c>
      <c r="O4522" s="15" t="s">
        <v>13162</v>
      </c>
      <c r="P4522" s="15" t="s">
        <v>106</v>
      </c>
      <c r="Q4522" s="15" t="s">
        <v>47095</v>
      </c>
      <c r="R4522" s="15" t="s">
        <v>1364</v>
      </c>
      <c r="S4522" s="15" t="s">
        <v>13163</v>
      </c>
      <c r="T4522" s="15" t="s">
        <v>4165</v>
      </c>
      <c r="U4522" s="15" t="s">
        <v>53</v>
      </c>
      <c r="V4522" s="15" t="s">
        <v>45832</v>
      </c>
      <c r="W4522" s="15" t="s">
        <v>1889</v>
      </c>
      <c r="X4522" s="15" t="e">
        <f>_xlfn.XLOOKUP(_LOOKUP[[#This Row],[AdjusterMemberName]],_Adjuster[Adjuster Name],_Adjuster[Email],,0)</f>
        <v>#N/A</v>
      </c>
      <c r="Y4522" s="15" t="e">
        <f>_xlfn.XLOOKUP(_LOOKUP[[#This Row],[AdjusterMemberName]],_Adjuster[Adjuster Name],_Adjuster[Phone Number],,0)</f>
        <v>#N/A</v>
      </c>
      <c r="Z4522" s="15" t="s">
        <v>13164</v>
      </c>
      <c r="AA45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14506 Oro Grande St, Sylmar  CA 91342</v>
      </c>
      <c r="AB4522" s="15">
        <v>45537</v>
      </c>
    </row>
    <row r="4523" spans="1:28" x14ac:dyDescent="0.3">
      <c r="A4523" s="14">
        <v>1</v>
      </c>
      <c r="B4523" s="14">
        <v>1</v>
      </c>
      <c r="C4523" s="15" t="s">
        <v>13229</v>
      </c>
      <c r="D4523" s="15" t="s">
        <v>13230</v>
      </c>
      <c r="E4523" s="15">
        <v>45406</v>
      </c>
      <c r="F4523" s="15" t="s">
        <v>13231</v>
      </c>
      <c r="G4523" s="15">
        <v>45324</v>
      </c>
      <c r="H4523" s="15">
        <v>45506</v>
      </c>
      <c r="I4523" s="15" t="s">
        <v>13232</v>
      </c>
      <c r="J4523" s="15" t="s">
        <v>13233</v>
      </c>
      <c r="K4523" s="15" t="s">
        <v>45329</v>
      </c>
      <c r="L4523" s="15" t="s">
        <v>1493</v>
      </c>
      <c r="M4523" s="15" t="s">
        <v>13234</v>
      </c>
      <c r="N4523" s="14">
        <v>2017</v>
      </c>
      <c r="O4523" s="15" t="s">
        <v>13235</v>
      </c>
      <c r="P4523" s="15" t="s">
        <v>106</v>
      </c>
      <c r="Q4523" s="15" t="s">
        <v>47079</v>
      </c>
      <c r="R4523" s="15" t="s">
        <v>13236</v>
      </c>
      <c r="S4523" s="15" t="s">
        <v>13237</v>
      </c>
      <c r="T4523" s="15" t="s">
        <v>9739</v>
      </c>
      <c r="U4523" s="15" t="s">
        <v>53</v>
      </c>
      <c r="V4523" s="15" t="s">
        <v>46691</v>
      </c>
      <c r="W4523" s="15" t="s">
        <v>3184</v>
      </c>
      <c r="X4523" s="15" t="str">
        <f>_xlfn.XLOOKUP(_LOOKUP[[#This Row],[AdjusterMemberName]],_Adjuster[Adjuster Name],_Adjuster[Email],,0)</f>
        <v>mQualls@knightcompany.com</v>
      </c>
      <c r="Y4523" s="15" t="str">
        <f>_xlfn.XLOOKUP(_LOOKUP[[#This Row],[AdjusterMemberName]],_Adjuster[Adjuster Name],_Adjuster[Phone Number],,0)</f>
        <v>424-559-5436</v>
      </c>
      <c r="Z4523" s="15" t="s">
        <v>13238</v>
      </c>
      <c r="AA45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 Circle Dr, Auburn  CA 95603</v>
      </c>
      <c r="AB4523" s="15"/>
    </row>
    <row r="4524" spans="1:28" x14ac:dyDescent="0.3">
      <c r="A4524" s="14">
        <v>1</v>
      </c>
      <c r="B4524" s="14">
        <v>1</v>
      </c>
      <c r="C4524" s="15" t="s">
        <v>13408</v>
      </c>
      <c r="D4524" s="15" t="s">
        <v>13408</v>
      </c>
      <c r="E4524" s="15">
        <v>45406</v>
      </c>
      <c r="F4524" s="15" t="s">
        <v>13409</v>
      </c>
      <c r="G4524" s="15">
        <v>45340</v>
      </c>
      <c r="H4524" s="15">
        <v>45522</v>
      </c>
      <c r="I4524" s="15" t="s">
        <v>13410</v>
      </c>
      <c r="J4524" s="15" t="s">
        <v>13411</v>
      </c>
      <c r="K4524" s="15" t="s">
        <v>45646</v>
      </c>
      <c r="L4524" s="15" t="s">
        <v>150</v>
      </c>
      <c r="M4524" s="15" t="s">
        <v>7476</v>
      </c>
      <c r="N4524" s="14">
        <v>2002</v>
      </c>
      <c r="O4524" s="15" t="s">
        <v>13412</v>
      </c>
      <c r="P4524" s="15" t="s">
        <v>106</v>
      </c>
      <c r="Q4524" s="15" t="s">
        <v>47065</v>
      </c>
      <c r="R4524" s="15" t="s">
        <v>13413</v>
      </c>
      <c r="S4524" s="15" t="s">
        <v>13414</v>
      </c>
      <c r="T4524" s="15" t="s">
        <v>144</v>
      </c>
      <c r="U4524" s="15" t="s">
        <v>53</v>
      </c>
      <c r="V4524" s="15" t="s">
        <v>45822</v>
      </c>
      <c r="W4524" s="15" t="s">
        <v>850</v>
      </c>
      <c r="X4524" s="15" t="e">
        <f>_xlfn.XLOOKUP(_LOOKUP[[#This Row],[AdjusterMemberName]],_Adjuster[Adjuster Name],_Adjuster[Email],,0)</f>
        <v>#N/A</v>
      </c>
      <c r="Y4524" s="15" t="e">
        <f>_xlfn.XLOOKUP(_LOOKUP[[#This Row],[AdjusterMemberName]],_Adjuster[Adjuster Name],_Adjuster[Phone Number],,0)</f>
        <v>#N/A</v>
      </c>
      <c r="Z4524" s="15" t="s">
        <v>13415</v>
      </c>
      <c r="AA45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405 Keyes St , San Jose  CA 95112</v>
      </c>
      <c r="AB4524" s="15">
        <v>45503</v>
      </c>
    </row>
    <row r="4525" spans="1:28" x14ac:dyDescent="0.3">
      <c r="A4525" s="14">
        <v>1</v>
      </c>
      <c r="B4525" s="14">
        <v>1</v>
      </c>
      <c r="C4525" s="15" t="s">
        <v>14800</v>
      </c>
      <c r="D4525" s="15" t="s">
        <v>14801</v>
      </c>
      <c r="E4525" s="15">
        <v>45406</v>
      </c>
      <c r="F4525" s="15" t="s">
        <v>14802</v>
      </c>
      <c r="G4525" s="15">
        <v>45388</v>
      </c>
      <c r="H4525" s="15">
        <v>45571</v>
      </c>
      <c r="I4525" s="15" t="s">
        <v>14803</v>
      </c>
      <c r="J4525" s="15" t="s">
        <v>14804</v>
      </c>
      <c r="K4525" s="15" t="s">
        <v>45339</v>
      </c>
      <c r="L4525" s="15" t="s">
        <v>103</v>
      </c>
      <c r="M4525" s="15" t="s">
        <v>2188</v>
      </c>
      <c r="N4525" s="14">
        <v>2013</v>
      </c>
      <c r="O4525" s="15" t="s">
        <v>14805</v>
      </c>
      <c r="P4525" s="15" t="s">
        <v>106</v>
      </c>
      <c r="Q4525" s="15" t="s">
        <v>47092</v>
      </c>
      <c r="R4525" s="15" t="s">
        <v>14806</v>
      </c>
      <c r="S4525" s="15" t="s">
        <v>14807</v>
      </c>
      <c r="T4525" s="15" t="s">
        <v>96</v>
      </c>
      <c r="U4525" s="15" t="s">
        <v>53</v>
      </c>
      <c r="V4525" s="15" t="s">
        <v>45746</v>
      </c>
      <c r="W4525" s="15" t="s">
        <v>3307</v>
      </c>
      <c r="X4525" s="15" t="e">
        <f>_xlfn.XLOOKUP(_LOOKUP[[#This Row],[AdjusterMemberName]],_Adjuster[Adjuster Name],_Adjuster[Email],,0)</f>
        <v>#N/A</v>
      </c>
      <c r="Y4525" s="15" t="e">
        <f>_xlfn.XLOOKUP(_LOOKUP[[#This Row],[AdjusterMemberName]],_Adjuster[Adjuster Name],_Adjuster[Phone Number],,0)</f>
        <v>#N/A</v>
      </c>
      <c r="Z4525" s="15" t="s">
        <v>14808</v>
      </c>
      <c r="AA45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15739 Turnberry St, Moreno Valley  CA 92555</v>
      </c>
      <c r="AB4525" s="15"/>
    </row>
    <row r="4526" spans="1:28" x14ac:dyDescent="0.3">
      <c r="A4526" s="14">
        <v>1</v>
      </c>
      <c r="B4526" s="14">
        <v>1</v>
      </c>
      <c r="C4526" s="15" t="s">
        <v>21658</v>
      </c>
      <c r="D4526" s="15" t="s">
        <v>21658</v>
      </c>
      <c r="E4526" s="15">
        <v>45406</v>
      </c>
      <c r="F4526" s="15" t="s">
        <v>21659</v>
      </c>
      <c r="G4526" s="15">
        <v>45308</v>
      </c>
      <c r="H4526" s="15">
        <v>45490</v>
      </c>
      <c r="I4526" s="15" t="s">
        <v>21660</v>
      </c>
      <c r="J4526" s="15" t="s">
        <v>21661</v>
      </c>
      <c r="K4526" s="15" t="s">
        <v>45329</v>
      </c>
      <c r="L4526" s="15" t="s">
        <v>91</v>
      </c>
      <c r="M4526" s="15" t="s">
        <v>2352</v>
      </c>
      <c r="N4526" s="14">
        <v>2014</v>
      </c>
      <c r="O4526" s="15" t="s">
        <v>21662</v>
      </c>
      <c r="P4526" s="15" t="s">
        <v>106</v>
      </c>
      <c r="Q4526" s="15" t="s">
        <v>47061</v>
      </c>
      <c r="R4526" s="15" t="s">
        <v>21663</v>
      </c>
      <c r="S4526" s="15" t="s">
        <v>21664</v>
      </c>
      <c r="T4526" s="15" t="s">
        <v>1623</v>
      </c>
      <c r="U4526" s="15" t="s">
        <v>53</v>
      </c>
      <c r="V4526" s="15" t="s">
        <v>45592</v>
      </c>
      <c r="W4526" s="15" t="s">
        <v>54</v>
      </c>
      <c r="X4526" s="15" t="str">
        <f>_xlfn.XLOOKUP(_LOOKUP[[#This Row],[AdjusterMemberName]],_Adjuster[Adjuster Name],_Adjuster[Email],,0)</f>
        <v>JRubalcava@knightcompany.com</v>
      </c>
      <c r="Y4526" s="15" t="str">
        <f>_xlfn.XLOOKUP(_LOOKUP[[#This Row],[AdjusterMemberName]],_Adjuster[Adjuster Name],_Adjuster[Phone Number],,0)</f>
        <v>424-559-5420</v>
      </c>
      <c r="Z4526" s="15" t="s">
        <v>21665</v>
      </c>
      <c r="AA45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1707 Lemon Heights Dr, Oceanside  CA 92056</v>
      </c>
      <c r="AB4526" s="15"/>
    </row>
    <row r="4527" spans="1:28" x14ac:dyDescent="0.3">
      <c r="A4527" s="14">
        <v>1</v>
      </c>
      <c r="B4527" s="14">
        <v>1</v>
      </c>
      <c r="C4527" s="15" t="s">
        <v>13078</v>
      </c>
      <c r="D4527" s="15" t="s">
        <v>13078</v>
      </c>
      <c r="E4527" s="15">
        <v>45405</v>
      </c>
      <c r="F4527" s="15" t="s">
        <v>13079</v>
      </c>
      <c r="G4527" s="15">
        <v>45357</v>
      </c>
      <c r="H4527" s="15">
        <v>45541</v>
      </c>
      <c r="I4527" s="15" t="s">
        <v>13080</v>
      </c>
      <c r="J4527" s="15" t="s">
        <v>13081</v>
      </c>
      <c r="K4527" s="15" t="s">
        <v>45327</v>
      </c>
      <c r="L4527" s="15" t="s">
        <v>103</v>
      </c>
      <c r="M4527" s="15" t="s">
        <v>304</v>
      </c>
      <c r="N4527" s="14">
        <v>2021</v>
      </c>
      <c r="O4527" s="15" t="s">
        <v>13082</v>
      </c>
      <c r="P4527" s="15" t="s">
        <v>106</v>
      </c>
      <c r="Q4527" s="15" t="s">
        <v>47168</v>
      </c>
      <c r="R4527" s="15" t="s">
        <v>13083</v>
      </c>
      <c r="S4527" s="15" t="s">
        <v>13084</v>
      </c>
      <c r="T4527" s="15" t="s">
        <v>13085</v>
      </c>
      <c r="U4527" s="15" t="s">
        <v>53</v>
      </c>
      <c r="V4527" s="15" t="s">
        <v>46076</v>
      </c>
      <c r="W4527" s="15" t="s">
        <v>367</v>
      </c>
      <c r="X4527" s="15" t="str">
        <f>_xlfn.XLOOKUP(_LOOKUP[[#This Row],[AdjusterMemberName]],_Adjuster[Adjuster Name],_Adjuster[Email],,0)</f>
        <v>dHernandez4@knightcompany.com</v>
      </c>
      <c r="Y4527" s="15" t="str">
        <f>_xlfn.XLOOKUP(_LOOKUP[[#This Row],[AdjusterMemberName]],_Adjuster[Adjuster Name],_Adjuster[Phone Number],,0)</f>
        <v>323-315-7819</v>
      </c>
      <c r="Z4527" s="15" t="s">
        <v>13086</v>
      </c>
      <c r="AA45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612 Callippe Ct, Brisbane  CA 94005</v>
      </c>
      <c r="AB4527" s="15"/>
    </row>
    <row r="4528" spans="1:28" x14ac:dyDescent="0.3">
      <c r="A4528" s="14">
        <v>1</v>
      </c>
      <c r="B4528" s="14">
        <v>1</v>
      </c>
      <c r="C4528" s="15" t="s">
        <v>10286</v>
      </c>
      <c r="D4528" s="15" t="s">
        <v>10286</v>
      </c>
      <c r="E4528" s="15">
        <v>45405</v>
      </c>
      <c r="F4528" s="15" t="s">
        <v>13121</v>
      </c>
      <c r="G4528" s="15">
        <v>45363</v>
      </c>
      <c r="H4528" s="15">
        <v>45547</v>
      </c>
      <c r="I4528" s="15" t="s">
        <v>13122</v>
      </c>
      <c r="J4528" s="15" t="s">
        <v>13123</v>
      </c>
      <c r="K4528" s="15" t="s">
        <v>45332</v>
      </c>
      <c r="L4528" s="15" t="s">
        <v>150</v>
      </c>
      <c r="M4528" s="15" t="s">
        <v>7286</v>
      </c>
      <c r="N4528" s="14">
        <v>2015</v>
      </c>
      <c r="O4528" s="15" t="s">
        <v>13124</v>
      </c>
      <c r="P4528" s="15" t="s">
        <v>106</v>
      </c>
      <c r="Q4528" s="15" t="s">
        <v>47093</v>
      </c>
      <c r="R4528" s="15" t="s">
        <v>10292</v>
      </c>
      <c r="S4528" s="15" t="s">
        <v>10293</v>
      </c>
      <c r="T4528" s="15" t="s">
        <v>572</v>
      </c>
      <c r="U4528" s="15" t="s">
        <v>53</v>
      </c>
      <c r="V4528" s="15" t="s">
        <v>46693</v>
      </c>
      <c r="W4528" s="15" t="s">
        <v>3114</v>
      </c>
      <c r="X4528" s="15" t="str">
        <f>_xlfn.XLOOKUP(_LOOKUP[[#This Row],[AdjusterMemberName]],_Adjuster[Adjuster Name],_Adjuster[Email],,0)</f>
        <v>eExmundo@knightcompany.com</v>
      </c>
      <c r="Y4528" s="15" t="str">
        <f>_xlfn.XLOOKUP(_LOOKUP[[#This Row],[AdjusterMemberName]],_Adjuster[Adjuster Name],_Adjuster[Phone Number],,0)</f>
        <v>424-559-5400</v>
      </c>
      <c r="Z4528" s="15" t="s">
        <v>10294</v>
      </c>
      <c r="AA45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4318 Stride Way, Bakersfield  CA 93312</v>
      </c>
      <c r="AB4528" s="15"/>
    </row>
    <row r="4529" spans="1:28" x14ac:dyDescent="0.3">
      <c r="A4529" s="14">
        <v>1</v>
      </c>
      <c r="B4529" s="14">
        <v>1</v>
      </c>
      <c r="C4529" s="15" t="s">
        <v>13125</v>
      </c>
      <c r="D4529" s="15" t="s">
        <v>13125</v>
      </c>
      <c r="E4529" s="15">
        <v>45405</v>
      </c>
      <c r="F4529" s="15" t="s">
        <v>13126</v>
      </c>
      <c r="G4529" s="15">
        <v>45069</v>
      </c>
      <c r="H4529" s="15">
        <v>45253</v>
      </c>
      <c r="I4529" s="15" t="s">
        <v>13127</v>
      </c>
      <c r="J4529" s="15" t="s">
        <v>13128</v>
      </c>
      <c r="K4529" s="15" t="s">
        <v>45341</v>
      </c>
      <c r="L4529" s="15" t="s">
        <v>128</v>
      </c>
      <c r="M4529" s="15" t="s">
        <v>170</v>
      </c>
      <c r="N4529" s="14">
        <v>2023</v>
      </c>
      <c r="O4529" s="15" t="s">
        <v>13129</v>
      </c>
      <c r="P4529" s="15" t="s">
        <v>106</v>
      </c>
      <c r="Q4529" s="15" t="s">
        <v>119</v>
      </c>
      <c r="R4529" s="15" t="s">
        <v>13130</v>
      </c>
      <c r="S4529" s="15" t="s">
        <v>13131</v>
      </c>
      <c r="T4529" s="15" t="s">
        <v>308</v>
      </c>
      <c r="U4529" s="15" t="s">
        <v>53</v>
      </c>
      <c r="V4529" s="15" t="s">
        <v>45398</v>
      </c>
      <c r="W4529" s="15" t="s">
        <v>1889</v>
      </c>
      <c r="X4529" s="15" t="e">
        <f>_xlfn.XLOOKUP(_LOOKUP[[#This Row],[AdjusterMemberName]],_Adjuster[Adjuster Name],_Adjuster[Email],,0)</f>
        <v>#N/A</v>
      </c>
      <c r="Y4529" s="15" t="e">
        <f>_xlfn.XLOOKUP(_LOOKUP[[#This Row],[AdjusterMemberName]],_Adjuster[Adjuster Name],_Adjuster[Phone Number],,0)</f>
        <v>#N/A</v>
      </c>
      <c r="Z4529" s="15" t="s">
        <v>13132</v>
      </c>
      <c r="AA45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17133 Fern Street, Fontana  CA 92336</v>
      </c>
      <c r="AB4529" s="15">
        <v>45194</v>
      </c>
    </row>
    <row r="4530" spans="1:28" x14ac:dyDescent="0.3">
      <c r="A4530" s="14">
        <v>1</v>
      </c>
      <c r="B4530" s="14">
        <v>1</v>
      </c>
      <c r="C4530" s="15" t="s">
        <v>13133</v>
      </c>
      <c r="D4530" s="15" t="s">
        <v>13134</v>
      </c>
      <c r="E4530" s="15">
        <v>45405</v>
      </c>
      <c r="F4530" s="15" t="s">
        <v>13135</v>
      </c>
      <c r="G4530" s="15">
        <v>45327</v>
      </c>
      <c r="H4530" s="15">
        <v>45509</v>
      </c>
      <c r="I4530" s="15" t="s">
        <v>13136</v>
      </c>
      <c r="J4530" s="15" t="s">
        <v>1492</v>
      </c>
      <c r="K4530" s="15" t="s">
        <v>45332</v>
      </c>
      <c r="L4530" s="15" t="s">
        <v>103</v>
      </c>
      <c r="M4530" s="15" t="s">
        <v>1336</v>
      </c>
      <c r="N4530" s="14">
        <v>2013</v>
      </c>
      <c r="O4530" s="15" t="s">
        <v>13137</v>
      </c>
      <c r="P4530" s="15" t="s">
        <v>106</v>
      </c>
      <c r="Q4530" s="15" t="s">
        <v>47095</v>
      </c>
      <c r="R4530" s="15" t="s">
        <v>13138</v>
      </c>
      <c r="S4530" s="15" t="s">
        <v>13139</v>
      </c>
      <c r="T4530" s="15" t="s">
        <v>96</v>
      </c>
      <c r="U4530" s="15" t="s">
        <v>53</v>
      </c>
      <c r="V4530" s="15" t="s">
        <v>45410</v>
      </c>
      <c r="W4530" s="15" t="s">
        <v>1624</v>
      </c>
      <c r="X4530" s="15" t="e">
        <f>_xlfn.XLOOKUP(_LOOKUP[[#This Row],[AdjusterMemberName]],_Adjuster[Adjuster Name],_Adjuster[Email],,0)</f>
        <v>#N/A</v>
      </c>
      <c r="Y4530" s="15" t="e">
        <f>_xlfn.XLOOKUP(_LOOKUP[[#This Row],[AdjusterMemberName]],_Adjuster[Adjuster Name],_Adjuster[Phone Number],,0)</f>
        <v>#N/A</v>
      </c>
      <c r="Z4530" s="15" t="s">
        <v>13140</v>
      </c>
      <c r="AA45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12122 Leif Ericson Dr, Moreno Valley  CA 92557</v>
      </c>
      <c r="AB4530" s="15"/>
    </row>
    <row r="4531" spans="1:28" x14ac:dyDescent="0.3">
      <c r="A4531" s="14">
        <v>1</v>
      </c>
      <c r="B4531" s="14">
        <v>1</v>
      </c>
      <c r="C4531" s="15" t="s">
        <v>13141</v>
      </c>
      <c r="D4531" s="15" t="s">
        <v>13142</v>
      </c>
      <c r="E4531" s="15">
        <v>45405</v>
      </c>
      <c r="F4531" s="15" t="s">
        <v>13143</v>
      </c>
      <c r="G4531" s="15">
        <v>45259</v>
      </c>
      <c r="H4531" s="15">
        <v>45441</v>
      </c>
      <c r="I4531" s="15" t="s">
        <v>13144</v>
      </c>
      <c r="J4531" s="15" t="s">
        <v>13145</v>
      </c>
      <c r="K4531" s="15" t="s">
        <v>45336</v>
      </c>
      <c r="L4531" s="15" t="s">
        <v>314</v>
      </c>
      <c r="M4531" s="15" t="s">
        <v>3313</v>
      </c>
      <c r="N4531" s="14">
        <v>2021</v>
      </c>
      <c r="O4531" s="15" t="s">
        <v>13146</v>
      </c>
      <c r="P4531" s="15" t="s">
        <v>106</v>
      </c>
      <c r="Q4531" s="15" t="s">
        <v>47079</v>
      </c>
      <c r="R4531" s="15" t="s">
        <v>13147</v>
      </c>
      <c r="S4531" s="15" t="s">
        <v>13148</v>
      </c>
      <c r="T4531" s="15" t="s">
        <v>144</v>
      </c>
      <c r="U4531" s="15" t="s">
        <v>53</v>
      </c>
      <c r="V4531" s="15" t="s">
        <v>45683</v>
      </c>
      <c r="W4531" s="15" t="s">
        <v>1544</v>
      </c>
      <c r="X4531" s="15" t="str">
        <f>_xlfn.XLOOKUP(_LOOKUP[[#This Row],[AdjusterMemberName]],_Adjuster[Adjuster Name],_Adjuster[Email],,0)</f>
        <v>CRodriguez5@knightcompany.com</v>
      </c>
      <c r="Y4531" s="15" t="str">
        <f>_xlfn.XLOOKUP(_LOOKUP[[#This Row],[AdjusterMemberName]],_Adjuster[Adjuster Name],_Adjuster[Phone Number],,0)</f>
        <v>323-456-1708</v>
      </c>
      <c r="Z4531" s="15" t="s">
        <v>13149</v>
      </c>
      <c r="AA45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1775 Chaucer Dr, San Jose  CA 95116</v>
      </c>
      <c r="AB4531" s="15"/>
    </row>
    <row r="4532" spans="1:28" x14ac:dyDescent="0.3">
      <c r="A4532" s="14">
        <v>1</v>
      </c>
      <c r="B4532" s="14">
        <v>1</v>
      </c>
      <c r="C4532" s="15" t="s">
        <v>13150</v>
      </c>
      <c r="D4532" s="15" t="s">
        <v>13151</v>
      </c>
      <c r="E4532" s="15">
        <v>45405</v>
      </c>
      <c r="F4532" s="15" t="s">
        <v>13152</v>
      </c>
      <c r="G4532" s="15">
        <v>45357</v>
      </c>
      <c r="H4532" s="15">
        <v>45541</v>
      </c>
      <c r="I4532" s="15" t="s">
        <v>13153</v>
      </c>
      <c r="J4532" s="15" t="s">
        <v>2595</v>
      </c>
      <c r="K4532" s="15" t="s">
        <v>45332</v>
      </c>
      <c r="L4532" s="15" t="s">
        <v>536</v>
      </c>
      <c r="M4532" s="15" t="s">
        <v>1381</v>
      </c>
      <c r="N4532" s="14">
        <v>2021</v>
      </c>
      <c r="O4532" s="15" t="s">
        <v>13154</v>
      </c>
      <c r="P4532" s="15" t="s">
        <v>106</v>
      </c>
      <c r="Q4532" s="15" t="s">
        <v>47168</v>
      </c>
      <c r="R4532" s="15" t="s">
        <v>13155</v>
      </c>
      <c r="S4532" s="15" t="s">
        <v>13156</v>
      </c>
      <c r="T4532" s="15" t="s">
        <v>9882</v>
      </c>
      <c r="U4532" s="15" t="s">
        <v>53</v>
      </c>
      <c r="V4532" s="15" t="s">
        <v>46569</v>
      </c>
      <c r="W4532" s="15" t="s">
        <v>3307</v>
      </c>
      <c r="X4532" s="15" t="e">
        <f>_xlfn.XLOOKUP(_LOOKUP[[#This Row],[AdjusterMemberName]],_Adjuster[Adjuster Name],_Adjuster[Email],,0)</f>
        <v>#N/A</v>
      </c>
      <c r="Y4532" s="15" t="e">
        <f>_xlfn.XLOOKUP(_LOOKUP[[#This Row],[AdjusterMemberName]],_Adjuster[Adjuster Name],_Adjuster[Phone Number],,0)</f>
        <v>#N/A</v>
      </c>
      <c r="Z4532" s="15" t="s">
        <v>13157</v>
      </c>
      <c r="AA45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228 S J St, Lompoc  CA 93436</v>
      </c>
      <c r="AB4532" s="15"/>
    </row>
    <row r="4533" spans="1:28" x14ac:dyDescent="0.3">
      <c r="A4533" s="14">
        <v>1</v>
      </c>
      <c r="B4533" s="14">
        <v>1</v>
      </c>
      <c r="C4533" s="15" t="s">
        <v>13195</v>
      </c>
      <c r="D4533" s="15" t="s">
        <v>13195</v>
      </c>
      <c r="E4533" s="15">
        <v>45405</v>
      </c>
      <c r="F4533" s="15" t="s">
        <v>13196</v>
      </c>
      <c r="G4533" s="15">
        <v>45397</v>
      </c>
      <c r="H4533" s="15">
        <v>45580</v>
      </c>
      <c r="I4533" s="15" t="s">
        <v>13197</v>
      </c>
      <c r="J4533" s="15" t="s">
        <v>13198</v>
      </c>
      <c r="K4533" s="15" t="s">
        <v>45682</v>
      </c>
      <c r="L4533" s="15" t="s">
        <v>103</v>
      </c>
      <c r="M4533" s="15" t="s">
        <v>304</v>
      </c>
      <c r="N4533" s="14">
        <v>2021</v>
      </c>
      <c r="O4533" s="15" t="s">
        <v>13199</v>
      </c>
      <c r="P4533" s="15" t="s">
        <v>106</v>
      </c>
      <c r="Q4533" s="15" t="s">
        <v>47019</v>
      </c>
      <c r="R4533" s="15" t="s">
        <v>13200</v>
      </c>
      <c r="S4533" s="15" t="s">
        <v>13201</v>
      </c>
      <c r="T4533" s="15" t="s">
        <v>13202</v>
      </c>
      <c r="U4533" s="15" t="s">
        <v>53</v>
      </c>
      <c r="V4533" s="15" t="s">
        <v>45768</v>
      </c>
      <c r="W4533" s="15" t="s">
        <v>1889</v>
      </c>
      <c r="X4533" s="15" t="e">
        <f>_xlfn.XLOOKUP(_LOOKUP[[#This Row],[AdjusterMemberName]],_Adjuster[Adjuster Name],_Adjuster[Email],,0)</f>
        <v>#N/A</v>
      </c>
      <c r="Y4533" s="15" t="e">
        <f>_xlfn.XLOOKUP(_LOOKUP[[#This Row],[AdjusterMemberName]],_Adjuster[Adjuster Name],_Adjuster[Phone Number],,0)</f>
        <v>#N/A</v>
      </c>
      <c r="Z4533" s="15" t="s">
        <v>13203</v>
      </c>
      <c r="AA45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1260 E Lugonia Ave Apt F, Redlands  CA 92374</v>
      </c>
      <c r="AB4533" s="15"/>
    </row>
    <row r="4534" spans="1:28" x14ac:dyDescent="0.3">
      <c r="A4534" s="14">
        <v>1</v>
      </c>
      <c r="B4534" s="14">
        <v>1</v>
      </c>
      <c r="C4534" s="15" t="s">
        <v>11572</v>
      </c>
      <c r="D4534" s="15" t="s">
        <v>11572</v>
      </c>
      <c r="E4534" s="15">
        <v>45405</v>
      </c>
      <c r="F4534" s="15" t="s">
        <v>11573</v>
      </c>
      <c r="G4534" s="15">
        <v>45298</v>
      </c>
      <c r="H4534" s="15">
        <v>45480</v>
      </c>
      <c r="I4534" s="15" t="s">
        <v>13212</v>
      </c>
      <c r="J4534" s="15" t="s">
        <v>13213</v>
      </c>
      <c r="K4534" s="15" t="s">
        <v>45506</v>
      </c>
      <c r="L4534" s="15" t="s">
        <v>103</v>
      </c>
      <c r="M4534" s="15" t="s">
        <v>104</v>
      </c>
      <c r="N4534" s="14">
        <v>2024</v>
      </c>
      <c r="O4534" s="15" t="s">
        <v>11576</v>
      </c>
      <c r="P4534" s="15" t="s">
        <v>106</v>
      </c>
      <c r="Q4534" s="15" t="s">
        <v>47176</v>
      </c>
      <c r="R4534" s="15" t="s">
        <v>11577</v>
      </c>
      <c r="S4534" s="15" t="s">
        <v>11578</v>
      </c>
      <c r="T4534" s="15" t="s">
        <v>474</v>
      </c>
      <c r="U4534" s="15" t="s">
        <v>53</v>
      </c>
      <c r="V4534" s="15" t="s">
        <v>45930</v>
      </c>
      <c r="W4534" s="15" t="s">
        <v>1624</v>
      </c>
      <c r="X4534" s="15" t="e">
        <f>_xlfn.XLOOKUP(_LOOKUP[[#This Row],[AdjusterMemberName]],_Adjuster[Adjuster Name],_Adjuster[Email],,0)</f>
        <v>#N/A</v>
      </c>
      <c r="Y4534" s="15" t="e">
        <f>_xlfn.XLOOKUP(_LOOKUP[[#This Row],[AdjusterMemberName]],_Adjuster[Adjuster Name],_Adjuster[Phone Number],,0)</f>
        <v>#N/A</v>
      </c>
      <c r="Z4534" s="15" t="s">
        <v>11579</v>
      </c>
      <c r="AA45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531 W Kern St, Dinuba  CA 93618</v>
      </c>
      <c r="AB4534" s="15"/>
    </row>
    <row r="4535" spans="1:28" x14ac:dyDescent="0.3">
      <c r="A4535" s="14">
        <v>1</v>
      </c>
      <c r="B4535" s="14">
        <v>1</v>
      </c>
      <c r="C4535" s="15" t="s">
        <v>13341</v>
      </c>
      <c r="D4535" s="15" t="s">
        <v>13341</v>
      </c>
      <c r="E4535" s="15">
        <v>45405</v>
      </c>
      <c r="F4535" s="15" t="s">
        <v>13342</v>
      </c>
      <c r="G4535" s="15">
        <v>45258</v>
      </c>
      <c r="H4535" s="15">
        <v>45440</v>
      </c>
      <c r="I4535" s="15" t="s">
        <v>13343</v>
      </c>
      <c r="J4535" s="15" t="s">
        <v>13344</v>
      </c>
      <c r="K4535" s="15" t="s">
        <v>45948</v>
      </c>
      <c r="L4535" s="15" t="s">
        <v>25</v>
      </c>
      <c r="M4535" s="15" t="s">
        <v>13345</v>
      </c>
      <c r="N4535" s="14">
        <v>2023</v>
      </c>
      <c r="O4535" s="15" t="s">
        <v>13346</v>
      </c>
      <c r="P4535" s="15" t="s">
        <v>106</v>
      </c>
      <c r="Q4535" s="15" t="s">
        <v>119</v>
      </c>
      <c r="R4535" s="15" t="s">
        <v>13347</v>
      </c>
      <c r="S4535" s="15" t="s">
        <v>13348</v>
      </c>
      <c r="T4535" s="15" t="s">
        <v>5775</v>
      </c>
      <c r="U4535" s="15" t="s">
        <v>53</v>
      </c>
      <c r="V4535" s="15" t="s">
        <v>45961</v>
      </c>
      <c r="W4535" s="15" t="s">
        <v>367</v>
      </c>
      <c r="X4535" s="15" t="str">
        <f>_xlfn.XLOOKUP(_LOOKUP[[#This Row],[AdjusterMemberName]],_Adjuster[Adjuster Name],_Adjuster[Email],,0)</f>
        <v>dHernandez4@knightcompany.com</v>
      </c>
      <c r="Y4535" s="15" t="str">
        <f>_xlfn.XLOOKUP(_LOOKUP[[#This Row],[AdjusterMemberName]],_Adjuster[Adjuster Name],_Adjuster[Phone Number],,0)</f>
        <v>323-315-7819</v>
      </c>
      <c r="Z4535" s="15" t="s">
        <v>13349</v>
      </c>
      <c r="AA45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5700 Etiwanda Ave Apt 228, Tarzana  CA 91356</v>
      </c>
      <c r="AB4535" s="15">
        <v>45362</v>
      </c>
    </row>
    <row r="4536" spans="1:28" x14ac:dyDescent="0.3">
      <c r="A4536" s="14">
        <v>1</v>
      </c>
      <c r="B4536" s="14">
        <v>1</v>
      </c>
      <c r="C4536" s="15" t="s">
        <v>13141</v>
      </c>
      <c r="D4536" s="15" t="s">
        <v>13142</v>
      </c>
      <c r="E4536" s="15">
        <v>45405</v>
      </c>
      <c r="F4536" s="15" t="s">
        <v>13143</v>
      </c>
      <c r="G4536" s="15">
        <v>45259</v>
      </c>
      <c r="H4536" s="15">
        <v>45441</v>
      </c>
      <c r="I4536" s="15" t="s">
        <v>13440</v>
      </c>
      <c r="J4536" s="15" t="s">
        <v>13441</v>
      </c>
      <c r="K4536" s="15" t="s">
        <v>45815</v>
      </c>
      <c r="L4536" s="15" t="s">
        <v>314</v>
      </c>
      <c r="M4536" s="15" t="s">
        <v>3313</v>
      </c>
      <c r="N4536" s="14">
        <v>2021</v>
      </c>
      <c r="O4536" s="15" t="s">
        <v>13146</v>
      </c>
      <c r="P4536" s="15" t="s">
        <v>106</v>
      </c>
      <c r="Q4536" s="15" t="s">
        <v>47079</v>
      </c>
      <c r="R4536" s="15" t="s">
        <v>13147</v>
      </c>
      <c r="S4536" s="15" t="s">
        <v>13148</v>
      </c>
      <c r="T4536" s="15" t="s">
        <v>144</v>
      </c>
      <c r="U4536" s="15" t="s">
        <v>53</v>
      </c>
      <c r="V4536" s="15" t="s">
        <v>45683</v>
      </c>
      <c r="W4536" s="15" t="s">
        <v>1889</v>
      </c>
      <c r="X4536" s="15" t="e">
        <f>_xlfn.XLOOKUP(_LOOKUP[[#This Row],[AdjusterMemberName]],_Adjuster[Adjuster Name],_Adjuster[Email],,0)</f>
        <v>#N/A</v>
      </c>
      <c r="Y4536" s="15" t="e">
        <f>_xlfn.XLOOKUP(_LOOKUP[[#This Row],[AdjusterMemberName]],_Adjuster[Adjuster Name],_Adjuster[Phone Number],,0)</f>
        <v>#N/A</v>
      </c>
      <c r="Z4536" s="15" t="s">
        <v>13149</v>
      </c>
      <c r="AA45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1775 Chaucer Dr, San Jose  CA 95116</v>
      </c>
      <c r="AB4536" s="15"/>
    </row>
    <row r="4537" spans="1:28" x14ac:dyDescent="0.3">
      <c r="A4537" s="14">
        <v>1</v>
      </c>
      <c r="B4537" s="14">
        <v>1</v>
      </c>
      <c r="C4537" s="15" t="s">
        <v>13525</v>
      </c>
      <c r="D4537" s="15" t="s">
        <v>13525</v>
      </c>
      <c r="E4537" s="15">
        <v>45405</v>
      </c>
      <c r="F4537" s="15" t="s">
        <v>13526</v>
      </c>
      <c r="G4537" s="15">
        <v>45311</v>
      </c>
      <c r="H4537" s="15">
        <v>45493</v>
      </c>
      <c r="I4537" s="15" t="s">
        <v>13527</v>
      </c>
      <c r="J4537" s="15" t="s">
        <v>13528</v>
      </c>
      <c r="K4537" s="15" t="s">
        <v>45486</v>
      </c>
      <c r="L4537" s="15" t="s">
        <v>128</v>
      </c>
      <c r="M4537" s="15" t="s">
        <v>129</v>
      </c>
      <c r="N4537" s="14">
        <v>2021</v>
      </c>
      <c r="O4537" s="15" t="s">
        <v>13529</v>
      </c>
      <c r="P4537" s="15" t="s">
        <v>106</v>
      </c>
      <c r="Q4537" s="15" t="s">
        <v>47073</v>
      </c>
      <c r="R4537" s="15" t="s">
        <v>13530</v>
      </c>
      <c r="S4537" s="15" t="s">
        <v>13531</v>
      </c>
      <c r="T4537" s="15" t="s">
        <v>174</v>
      </c>
      <c r="U4537" s="15" t="s">
        <v>53</v>
      </c>
      <c r="V4537" s="15" t="s">
        <v>45591</v>
      </c>
      <c r="W4537" s="15" t="s">
        <v>367</v>
      </c>
      <c r="X4537" s="15" t="str">
        <f>_xlfn.XLOOKUP(_LOOKUP[[#This Row],[AdjusterMemberName]],_Adjuster[Adjuster Name],_Adjuster[Email],,0)</f>
        <v>dHernandez4@knightcompany.com</v>
      </c>
      <c r="Y4537" s="15" t="str">
        <f>_xlfn.XLOOKUP(_LOOKUP[[#This Row],[AdjusterMemberName]],_Adjuster[Adjuster Name],_Adjuster[Phone Number],,0)</f>
        <v>323-315-7819</v>
      </c>
      <c r="Z4537" s="15" t="s">
        <v>13532</v>
      </c>
      <c r="AA45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122 S Lorena St, Los Angeles  CA 90063</v>
      </c>
      <c r="AB4537" s="15"/>
    </row>
    <row r="4538" spans="1:28" x14ac:dyDescent="0.3">
      <c r="A4538" s="14">
        <v>1</v>
      </c>
      <c r="B4538" s="14">
        <v>1</v>
      </c>
      <c r="C4538" s="15" t="s">
        <v>13548</v>
      </c>
      <c r="D4538" s="15" t="s">
        <v>13548</v>
      </c>
      <c r="E4538" s="15">
        <v>45405</v>
      </c>
      <c r="F4538" s="15" t="s">
        <v>13549</v>
      </c>
      <c r="G4538" s="15">
        <v>45375</v>
      </c>
      <c r="H4538" s="15">
        <v>45559</v>
      </c>
      <c r="I4538" s="15" t="s">
        <v>13550</v>
      </c>
      <c r="J4538" s="15" t="s">
        <v>4057</v>
      </c>
      <c r="K4538" s="15" t="s">
        <v>45332</v>
      </c>
      <c r="L4538" s="15" t="s">
        <v>128</v>
      </c>
      <c r="M4538" s="15" t="s">
        <v>836</v>
      </c>
      <c r="N4538" s="14">
        <v>2015</v>
      </c>
      <c r="O4538" s="15" t="s">
        <v>13551</v>
      </c>
      <c r="P4538" s="15" t="s">
        <v>106</v>
      </c>
      <c r="Q4538" s="15" t="s">
        <v>47155</v>
      </c>
      <c r="R4538" s="15" t="s">
        <v>13552</v>
      </c>
      <c r="S4538" s="15" t="s">
        <v>13553</v>
      </c>
      <c r="T4538" s="15" t="s">
        <v>840</v>
      </c>
      <c r="U4538" s="15" t="s">
        <v>53</v>
      </c>
      <c r="V4538" s="15" t="s">
        <v>45391</v>
      </c>
      <c r="W4538" s="15" t="s">
        <v>3307</v>
      </c>
      <c r="X4538" s="15" t="e">
        <f>_xlfn.XLOOKUP(_LOOKUP[[#This Row],[AdjusterMemberName]],_Adjuster[Adjuster Name],_Adjuster[Email],,0)</f>
        <v>#N/A</v>
      </c>
      <c r="Y4538" s="15" t="e">
        <f>_xlfn.XLOOKUP(_LOOKUP[[#This Row],[AdjusterMemberName]],_Adjuster[Adjuster Name],_Adjuster[Phone Number],,0)</f>
        <v>#N/A</v>
      </c>
      <c r="Z4538" s="15" t="s">
        <v>13554</v>
      </c>
      <c r="AA45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18989 Allegheny Rd Apt 6, Apple Valley  CA 92307</v>
      </c>
      <c r="AB4538" s="15"/>
    </row>
    <row r="4539" spans="1:28" x14ac:dyDescent="0.3">
      <c r="A4539" s="14">
        <v>1</v>
      </c>
      <c r="B4539" s="14">
        <v>1</v>
      </c>
      <c r="C4539" s="15" t="s">
        <v>13821</v>
      </c>
      <c r="D4539" s="15" t="s">
        <v>13821</v>
      </c>
      <c r="E4539" s="15">
        <v>45405</v>
      </c>
      <c r="F4539" s="15" t="s">
        <v>13822</v>
      </c>
      <c r="G4539" s="15">
        <v>45398</v>
      </c>
      <c r="H4539" s="15">
        <v>45581</v>
      </c>
      <c r="I4539" s="15" t="s">
        <v>13823</v>
      </c>
      <c r="J4539" s="15" t="s">
        <v>13824</v>
      </c>
      <c r="K4539" s="15" t="s">
        <v>45919</v>
      </c>
      <c r="L4539" s="15" t="s">
        <v>103</v>
      </c>
      <c r="M4539" s="15" t="s">
        <v>2946</v>
      </c>
      <c r="N4539" s="14">
        <v>2004</v>
      </c>
      <c r="O4539" s="15" t="s">
        <v>13825</v>
      </c>
      <c r="P4539" s="15" t="s">
        <v>106</v>
      </c>
      <c r="Q4539" s="15" t="s">
        <v>47065</v>
      </c>
      <c r="R4539" s="15" t="s">
        <v>13826</v>
      </c>
      <c r="S4539" s="15" t="s">
        <v>13827</v>
      </c>
      <c r="T4539" s="15" t="s">
        <v>308</v>
      </c>
      <c r="U4539" s="15" t="s">
        <v>53</v>
      </c>
      <c r="V4539" s="15" t="s">
        <v>45530</v>
      </c>
      <c r="W4539" s="15" t="s">
        <v>264</v>
      </c>
      <c r="X4539" s="15" t="str">
        <f>_xlfn.XLOOKUP(_LOOKUP[[#This Row],[AdjusterMemberName]],_Adjuster[Adjuster Name],_Adjuster[Email],,0)</f>
        <v>sBonnevie@knightcompany.com</v>
      </c>
      <c r="Y4539" s="15" t="str">
        <f>_xlfn.XLOOKUP(_LOOKUP[[#This Row],[AdjusterMemberName]],_Adjuster[Adjuster Name],_Adjuster[Phone Number],,0)</f>
        <v>323-692-4064</v>
      </c>
      <c r="Z4539" s="15" t="s">
        <v>13828</v>
      </c>
      <c r="AA45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7434 Ysmael Villegas St, Riverside  CA 92504</v>
      </c>
      <c r="AB4539" s="15"/>
    </row>
    <row r="4540" spans="1:28" x14ac:dyDescent="0.3">
      <c r="A4540" s="14">
        <v>1</v>
      </c>
      <c r="B4540" s="14">
        <v>1</v>
      </c>
      <c r="C4540" s="15" t="s">
        <v>13934</v>
      </c>
      <c r="D4540" s="15" t="s">
        <v>13935</v>
      </c>
      <c r="E4540" s="15">
        <v>45405</v>
      </c>
      <c r="F4540" s="15" t="s">
        <v>13936</v>
      </c>
      <c r="G4540" s="15">
        <v>45350</v>
      </c>
      <c r="H4540" s="15">
        <v>45532</v>
      </c>
      <c r="I4540" s="15" t="s">
        <v>13937</v>
      </c>
      <c r="J4540" s="15" t="s">
        <v>13938</v>
      </c>
      <c r="K4540" s="15" t="s">
        <v>46682</v>
      </c>
      <c r="L4540" s="15" t="s">
        <v>128</v>
      </c>
      <c r="M4540" s="15" t="s">
        <v>129</v>
      </c>
      <c r="N4540" s="14">
        <v>2022</v>
      </c>
      <c r="O4540" s="15" t="s">
        <v>13939</v>
      </c>
      <c r="P4540" s="15" t="s">
        <v>106</v>
      </c>
      <c r="Q4540" s="15" t="s">
        <v>47092</v>
      </c>
      <c r="R4540" s="15" t="s">
        <v>13940</v>
      </c>
      <c r="S4540" s="15" t="s">
        <v>13941</v>
      </c>
      <c r="T4540" s="15" t="s">
        <v>96</v>
      </c>
      <c r="U4540" s="15" t="s">
        <v>53</v>
      </c>
      <c r="V4540" s="15" t="s">
        <v>45731</v>
      </c>
      <c r="W4540" s="15" t="s">
        <v>1357</v>
      </c>
      <c r="X4540" s="15" t="str">
        <f>_xlfn.XLOOKUP(_LOOKUP[[#This Row],[AdjusterMemberName]],_Adjuster[Adjuster Name],_Adjuster[Email],,0)</f>
        <v>jRivera1@knightcompany.com</v>
      </c>
      <c r="Y4540" s="15" t="str">
        <f>_xlfn.XLOOKUP(_LOOKUP[[#This Row],[AdjusterMemberName]],_Adjuster[Adjuster Name],_Adjuster[Phone Number],,0)</f>
        <v>424-559-5239</v>
      </c>
      <c r="Z4540" s="15" t="s">
        <v>13942</v>
      </c>
      <c r="AA45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24275 Sun Valley Rd, Moreno Valley  CA 92553</v>
      </c>
      <c r="AB4540" s="15"/>
    </row>
    <row r="4541" spans="1:28" x14ac:dyDescent="0.3">
      <c r="A4541" s="14">
        <v>1</v>
      </c>
      <c r="B4541" s="14">
        <v>1</v>
      </c>
      <c r="C4541" s="15" t="s">
        <v>14501</v>
      </c>
      <c r="D4541" s="15" t="s">
        <v>14502</v>
      </c>
      <c r="E4541" s="15">
        <v>45405</v>
      </c>
      <c r="F4541" s="15" t="s">
        <v>14503</v>
      </c>
      <c r="G4541" s="15">
        <v>45310</v>
      </c>
      <c r="H4541" s="15">
        <v>45492</v>
      </c>
      <c r="I4541" s="15" t="s">
        <v>14504</v>
      </c>
      <c r="J4541" s="15" t="s">
        <v>14505</v>
      </c>
      <c r="K4541" s="15" t="s">
        <v>45334</v>
      </c>
      <c r="L4541" s="15" t="s">
        <v>128</v>
      </c>
      <c r="M4541" s="15" t="s">
        <v>836</v>
      </c>
      <c r="N4541" s="14">
        <v>2014</v>
      </c>
      <c r="O4541" s="15" t="s">
        <v>14506</v>
      </c>
      <c r="P4541" s="15" t="s">
        <v>106</v>
      </c>
      <c r="Q4541" s="15" t="s">
        <v>47081</v>
      </c>
      <c r="R4541" s="15" t="s">
        <v>14507</v>
      </c>
      <c r="S4541" s="15" t="s">
        <v>14508</v>
      </c>
      <c r="T4541" s="15" t="s">
        <v>144</v>
      </c>
      <c r="U4541" s="15" t="s">
        <v>53</v>
      </c>
      <c r="V4541" s="15" t="s">
        <v>46558</v>
      </c>
      <c r="W4541" s="15" t="s">
        <v>3307</v>
      </c>
      <c r="X4541" s="15" t="e">
        <f>_xlfn.XLOOKUP(_LOOKUP[[#This Row],[AdjusterMemberName]],_Adjuster[Adjuster Name],_Adjuster[Email],,0)</f>
        <v>#N/A</v>
      </c>
      <c r="Y4541" s="15" t="e">
        <f>_xlfn.XLOOKUP(_LOOKUP[[#This Row],[AdjusterMemberName]],_Adjuster[Adjuster Name],_Adjuster[Phone Number],,0)</f>
        <v>#N/A</v>
      </c>
      <c r="Z4541" s="15" t="s">
        <v>14509</v>
      </c>
      <c r="AA45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2260 Freya Dr, San Jose  CA 95148</v>
      </c>
      <c r="AB4541" s="15"/>
    </row>
    <row r="4542" spans="1:28" x14ac:dyDescent="0.3">
      <c r="A4542" s="14">
        <v>1</v>
      </c>
      <c r="B4542" s="14">
        <v>1</v>
      </c>
      <c r="C4542" s="15" t="s">
        <v>15235</v>
      </c>
      <c r="D4542" s="15" t="s">
        <v>15235</v>
      </c>
      <c r="E4542" s="15">
        <v>45405</v>
      </c>
      <c r="F4542" s="15" t="s">
        <v>15236</v>
      </c>
      <c r="G4542" s="15">
        <v>45301</v>
      </c>
      <c r="H4542" s="15">
        <v>45483</v>
      </c>
      <c r="I4542" s="15" t="s">
        <v>15237</v>
      </c>
      <c r="J4542" s="15" t="s">
        <v>15238</v>
      </c>
      <c r="K4542" s="15" t="s">
        <v>46060</v>
      </c>
      <c r="L4542" s="15" t="s">
        <v>181</v>
      </c>
      <c r="M4542" s="15" t="s">
        <v>3677</v>
      </c>
      <c r="N4542" s="14">
        <v>2014</v>
      </c>
      <c r="O4542" s="15" t="s">
        <v>15239</v>
      </c>
      <c r="P4542" s="15" t="s">
        <v>106</v>
      </c>
      <c r="Q4542" s="15" t="s">
        <v>47095</v>
      </c>
      <c r="R4542" s="15" t="s">
        <v>15240</v>
      </c>
      <c r="S4542" s="15" t="s">
        <v>15241</v>
      </c>
      <c r="T4542" s="15" t="s">
        <v>12019</v>
      </c>
      <c r="U4542" s="15" t="s">
        <v>53</v>
      </c>
      <c r="V4542" s="15" t="s">
        <v>45972</v>
      </c>
      <c r="W4542" s="15" t="s">
        <v>1357</v>
      </c>
      <c r="X4542" s="15" t="str">
        <f>_xlfn.XLOOKUP(_LOOKUP[[#This Row],[AdjusterMemberName]],_Adjuster[Adjuster Name],_Adjuster[Email],,0)</f>
        <v>jRivera1@knightcompany.com</v>
      </c>
      <c r="Y4542" s="15" t="str">
        <f>_xlfn.XLOOKUP(_LOOKUP[[#This Row],[AdjusterMemberName]],_Adjuster[Adjuster Name],_Adjuster[Phone Number],,0)</f>
        <v>424-559-5239</v>
      </c>
      <c r="Z4542" s="15" t="s">
        <v>15242</v>
      </c>
      <c r="AA45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9042 Jennrich Ave, Westminster  CA 92683</v>
      </c>
      <c r="AB4542" s="15"/>
    </row>
    <row r="4543" spans="1:28" x14ac:dyDescent="0.3">
      <c r="A4543" s="14">
        <v>1</v>
      </c>
      <c r="B4543" s="14">
        <v>0</v>
      </c>
      <c r="C4543" s="15" t="s">
        <v>10187</v>
      </c>
      <c r="D4543" s="15" t="s">
        <v>13022</v>
      </c>
      <c r="E4543" s="15">
        <v>45404</v>
      </c>
      <c r="F4543" s="15" t="s">
        <v>10188</v>
      </c>
      <c r="G4543" s="15">
        <v>45326</v>
      </c>
      <c r="H4543" s="15">
        <v>45508</v>
      </c>
      <c r="I4543" s="15" t="s">
        <v>13023</v>
      </c>
      <c r="J4543" s="15" t="s">
        <v>13024</v>
      </c>
      <c r="K4543" s="15" t="s">
        <v>45917</v>
      </c>
      <c r="L4543" s="15" t="s">
        <v>201</v>
      </c>
      <c r="M4543" s="15" t="s">
        <v>13025</v>
      </c>
      <c r="N4543" s="14">
        <v>2017</v>
      </c>
      <c r="O4543" s="15" t="s">
        <v>13026</v>
      </c>
      <c r="P4543" s="15" t="s">
        <v>106</v>
      </c>
      <c r="Q4543" s="15" t="s">
        <v>47019</v>
      </c>
      <c r="R4543" s="15" t="s">
        <v>10192</v>
      </c>
      <c r="S4543" s="15" t="s">
        <v>10193</v>
      </c>
      <c r="T4543" s="15" t="s">
        <v>5790</v>
      </c>
      <c r="U4543" s="15" t="s">
        <v>53</v>
      </c>
      <c r="V4543" s="15" t="s">
        <v>45617</v>
      </c>
      <c r="W4543" s="15" t="s">
        <v>3184</v>
      </c>
      <c r="X4543" s="15" t="str">
        <f>_xlfn.XLOOKUP(_LOOKUP[[#This Row],[AdjusterMemberName]],_Adjuster[Adjuster Name],_Adjuster[Email],,0)</f>
        <v>mQualls@knightcompany.com</v>
      </c>
      <c r="Y4543" s="15" t="str">
        <f>_xlfn.XLOOKUP(_LOOKUP[[#This Row],[AdjusterMemberName]],_Adjuster[Adjuster Name],_Adjuster[Phone Number],,0)</f>
        <v>424-559-5436</v>
      </c>
      <c r="Z4543" s="15" t="s">
        <v>13027</v>
      </c>
      <c r="AA45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11000 Cynthia Cir Apt 78, Garden Grove  CA 92843</v>
      </c>
      <c r="AB4543" s="15"/>
    </row>
    <row r="4544" spans="1:28" x14ac:dyDescent="0.3">
      <c r="A4544" s="14">
        <v>1</v>
      </c>
      <c r="B4544" s="14">
        <v>1</v>
      </c>
      <c r="C4544" s="15" t="s">
        <v>13045</v>
      </c>
      <c r="D4544" s="15" t="s">
        <v>13045</v>
      </c>
      <c r="E4544" s="15">
        <v>45404</v>
      </c>
      <c r="F4544" s="15" t="s">
        <v>13046</v>
      </c>
      <c r="G4544" s="15">
        <v>45381</v>
      </c>
      <c r="H4544" s="15">
        <v>45565</v>
      </c>
      <c r="I4544" s="15" t="s">
        <v>13047</v>
      </c>
      <c r="J4544" s="15" t="s">
        <v>13048</v>
      </c>
      <c r="K4544" s="15" t="s">
        <v>45998</v>
      </c>
      <c r="L4544" s="15" t="s">
        <v>128</v>
      </c>
      <c r="M4544" s="15" t="s">
        <v>129</v>
      </c>
      <c r="N4544" s="14">
        <v>2024</v>
      </c>
      <c r="O4544" s="15" t="s">
        <v>13049</v>
      </c>
      <c r="P4544" s="15" t="s">
        <v>106</v>
      </c>
      <c r="Q4544" s="15" t="s">
        <v>47073</v>
      </c>
      <c r="R4544" s="15" t="s">
        <v>13050</v>
      </c>
      <c r="S4544" s="15" t="s">
        <v>13051</v>
      </c>
      <c r="T4544" s="15" t="s">
        <v>174</v>
      </c>
      <c r="U4544" s="15" t="s">
        <v>53</v>
      </c>
      <c r="V4544" s="15" t="s">
        <v>45585</v>
      </c>
      <c r="W4544" s="15" t="s">
        <v>1889</v>
      </c>
      <c r="X4544" s="15" t="e">
        <f>_xlfn.XLOOKUP(_LOOKUP[[#This Row],[AdjusterMemberName]],_Adjuster[Adjuster Name],_Adjuster[Email],,0)</f>
        <v>#N/A</v>
      </c>
      <c r="Y4544" s="15" t="e">
        <f>_xlfn.XLOOKUP(_LOOKUP[[#This Row],[AdjusterMemberName]],_Adjuster[Adjuster Name],_Adjuster[Phone Number],,0)</f>
        <v>#N/A</v>
      </c>
      <c r="Z4544" s="15" t="s">
        <v>13052</v>
      </c>
      <c r="AA45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720 S Normandie Ave , Los Angeles  CA 90005</v>
      </c>
      <c r="AB4544" s="15"/>
    </row>
    <row r="4545" spans="1:28" x14ac:dyDescent="0.3">
      <c r="A4545" s="14">
        <v>1</v>
      </c>
      <c r="B4545" s="14">
        <v>1</v>
      </c>
      <c r="C4545" s="15" t="s">
        <v>13069</v>
      </c>
      <c r="D4545" s="15" t="s">
        <v>13070</v>
      </c>
      <c r="E4545" s="15">
        <v>45404</v>
      </c>
      <c r="F4545" s="15" t="s">
        <v>13071</v>
      </c>
      <c r="G4545" s="15">
        <v>45260</v>
      </c>
      <c r="H4545" s="15">
        <v>45442</v>
      </c>
      <c r="I4545" s="15" t="s">
        <v>13072</v>
      </c>
      <c r="J4545" s="15" t="s">
        <v>13073</v>
      </c>
      <c r="K4545" s="15" t="s">
        <v>45506</v>
      </c>
      <c r="L4545" s="15" t="s">
        <v>128</v>
      </c>
      <c r="M4545" s="15" t="s">
        <v>2550</v>
      </c>
      <c r="N4545" s="14">
        <v>2023</v>
      </c>
      <c r="O4545" s="15" t="s">
        <v>13074</v>
      </c>
      <c r="P4545" s="15" t="s">
        <v>106</v>
      </c>
      <c r="Q4545" s="15" t="s">
        <v>47092</v>
      </c>
      <c r="R4545" s="15" t="s">
        <v>120</v>
      </c>
      <c r="S4545" s="15" t="s">
        <v>13075</v>
      </c>
      <c r="T4545" s="15" t="s">
        <v>96</v>
      </c>
      <c r="U4545" s="15" t="s">
        <v>53</v>
      </c>
      <c r="V4545" s="15" t="s">
        <v>45731</v>
      </c>
      <c r="W4545" s="15" t="s">
        <v>1049</v>
      </c>
      <c r="X4545" s="15" t="str">
        <f>_xlfn.XLOOKUP(_LOOKUP[[#This Row],[AdjusterMemberName]],_Adjuster[Adjuster Name],_Adjuster[Email],,0)</f>
        <v>cPenate@knightcompany.com</v>
      </c>
      <c r="Y4545" s="15" t="str">
        <f>_xlfn.XLOOKUP(_LOOKUP[[#This Row],[AdjusterMemberName]],_Adjuster[Adjuster Name],_Adjuster[Phone Number],,0)</f>
        <v>424-559-5385</v>
      </c>
      <c r="Z4545" s="15" t="s">
        <v>13076</v>
      </c>
      <c r="AA45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13215 Barbara St Apt 2, Moreno Valley  CA 92553</v>
      </c>
      <c r="AB4545" s="15"/>
    </row>
    <row r="4546" spans="1:28" x14ac:dyDescent="0.3">
      <c r="A4546" s="14">
        <v>1</v>
      </c>
      <c r="B4546" s="14">
        <v>1</v>
      </c>
      <c r="C4546" s="15" t="s">
        <v>13104</v>
      </c>
      <c r="D4546" s="15" t="s">
        <v>13105</v>
      </c>
      <c r="E4546" s="15">
        <v>45404</v>
      </c>
      <c r="F4546" s="15" t="s">
        <v>13106</v>
      </c>
      <c r="G4546" s="15">
        <v>45283</v>
      </c>
      <c r="H4546" s="15">
        <v>45466</v>
      </c>
      <c r="I4546" s="15" t="s">
        <v>13107</v>
      </c>
      <c r="J4546" s="15" t="s">
        <v>13108</v>
      </c>
      <c r="K4546" s="15" t="s">
        <v>45388</v>
      </c>
      <c r="L4546" s="15" t="s">
        <v>25</v>
      </c>
      <c r="M4546" s="15" t="s">
        <v>2170</v>
      </c>
      <c r="N4546" s="14">
        <v>2011</v>
      </c>
      <c r="O4546" s="15" t="s">
        <v>13109</v>
      </c>
      <c r="P4546" s="15" t="s">
        <v>106</v>
      </c>
      <c r="Q4546" s="15" t="s">
        <v>47120</v>
      </c>
      <c r="R4546" s="15" t="s">
        <v>2110</v>
      </c>
      <c r="S4546" s="15" t="s">
        <v>13110</v>
      </c>
      <c r="T4546" s="15" t="s">
        <v>13111</v>
      </c>
      <c r="U4546" s="15" t="s">
        <v>53</v>
      </c>
      <c r="V4546" s="15" t="s">
        <v>45842</v>
      </c>
      <c r="W4546" s="15" t="s">
        <v>1357</v>
      </c>
      <c r="X4546" s="15" t="str">
        <f>_xlfn.XLOOKUP(_LOOKUP[[#This Row],[AdjusterMemberName]],_Adjuster[Adjuster Name],_Adjuster[Email],,0)</f>
        <v>jRivera1@knightcompany.com</v>
      </c>
      <c r="Y4546" s="15" t="str">
        <f>_xlfn.XLOOKUP(_LOOKUP[[#This Row],[AdjusterMemberName]],_Adjuster[Adjuster Name],_Adjuster[Phone Number],,0)</f>
        <v>424-559-5239</v>
      </c>
      <c r="Z4546" s="15" t="s">
        <v>13112</v>
      </c>
      <c r="AA45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455 Westside Blvd Apt 123, Hollister  CA 95023</v>
      </c>
      <c r="AB4546" s="15"/>
    </row>
    <row r="4547" spans="1:28" x14ac:dyDescent="0.3">
      <c r="A4547" s="14">
        <v>1</v>
      </c>
      <c r="B4547" s="14">
        <v>1</v>
      </c>
      <c r="C4547" s="15" t="s">
        <v>13222</v>
      </c>
      <c r="D4547" s="15" t="s">
        <v>13222</v>
      </c>
      <c r="E4547" s="15">
        <v>45404</v>
      </c>
      <c r="F4547" s="15" t="s">
        <v>13223</v>
      </c>
      <c r="G4547" s="15">
        <v>45247</v>
      </c>
      <c r="H4547" s="15">
        <v>45429</v>
      </c>
      <c r="I4547" s="15" t="s">
        <v>13224</v>
      </c>
      <c r="J4547" s="15" t="s">
        <v>13225</v>
      </c>
      <c r="K4547" s="15" t="s">
        <v>45332</v>
      </c>
      <c r="L4547" s="15" t="s">
        <v>128</v>
      </c>
      <c r="M4547" s="15" t="s">
        <v>129</v>
      </c>
      <c r="N4547" s="14">
        <v>2024</v>
      </c>
      <c r="O4547" s="15" t="s">
        <v>13226</v>
      </c>
      <c r="P4547" s="15" t="s">
        <v>106</v>
      </c>
      <c r="Q4547" s="15" t="s">
        <v>47073</v>
      </c>
      <c r="R4547" s="15" t="s">
        <v>8052</v>
      </c>
      <c r="S4547" s="15" t="s">
        <v>13227</v>
      </c>
      <c r="T4547" s="15" t="s">
        <v>8363</v>
      </c>
      <c r="U4547" s="15" t="s">
        <v>53</v>
      </c>
      <c r="V4547" s="15" t="s">
        <v>46265</v>
      </c>
      <c r="W4547" s="15" t="s">
        <v>264</v>
      </c>
      <c r="X4547" s="15" t="str">
        <f>_xlfn.XLOOKUP(_LOOKUP[[#This Row],[AdjusterMemberName]],_Adjuster[Adjuster Name],_Adjuster[Email],,0)</f>
        <v>sBonnevie@knightcompany.com</v>
      </c>
      <c r="Y4547" s="15" t="str">
        <f>_xlfn.XLOOKUP(_LOOKUP[[#This Row],[AdjusterMemberName]],_Adjuster[Adjuster Name],_Adjuster[Phone Number],,0)</f>
        <v>323-692-4064</v>
      </c>
      <c r="Z4547" s="15" t="s">
        <v>13228</v>
      </c>
      <c r="AA45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113 Kellog Ave, Fullerton  CA 92833</v>
      </c>
      <c r="AB4547" s="15"/>
    </row>
    <row r="4548" spans="1:28" x14ac:dyDescent="0.3">
      <c r="A4548" s="14">
        <v>1</v>
      </c>
      <c r="B4548" s="14">
        <v>1</v>
      </c>
      <c r="C4548" s="15" t="s">
        <v>13934</v>
      </c>
      <c r="D4548" s="15" t="s">
        <v>13935</v>
      </c>
      <c r="E4548" s="15">
        <v>45404</v>
      </c>
      <c r="F4548" s="15" t="s">
        <v>13936</v>
      </c>
      <c r="G4548" s="15">
        <v>45350</v>
      </c>
      <c r="H4548" s="15">
        <v>45532</v>
      </c>
      <c r="I4548" s="15" t="s">
        <v>14292</v>
      </c>
      <c r="J4548" s="15" t="s">
        <v>14293</v>
      </c>
      <c r="K4548" s="15" t="s">
        <v>45477</v>
      </c>
      <c r="L4548" s="15" t="s">
        <v>128</v>
      </c>
      <c r="M4548" s="15" t="s">
        <v>129</v>
      </c>
      <c r="N4548" s="14">
        <v>2022</v>
      </c>
      <c r="O4548" s="15" t="s">
        <v>13939</v>
      </c>
      <c r="P4548" s="15" t="s">
        <v>106</v>
      </c>
      <c r="Q4548" s="15" t="s">
        <v>47092</v>
      </c>
      <c r="R4548" s="15" t="s">
        <v>13940</v>
      </c>
      <c r="S4548" s="15" t="s">
        <v>13941</v>
      </c>
      <c r="T4548" s="15" t="s">
        <v>96</v>
      </c>
      <c r="U4548" s="15" t="s">
        <v>53</v>
      </c>
      <c r="V4548" s="15" t="s">
        <v>45731</v>
      </c>
      <c r="W4548" s="15" t="s">
        <v>1357</v>
      </c>
      <c r="X4548" s="15" t="str">
        <f>_xlfn.XLOOKUP(_LOOKUP[[#This Row],[AdjusterMemberName]],_Adjuster[Adjuster Name],_Adjuster[Email],,0)</f>
        <v>jRivera1@knightcompany.com</v>
      </c>
      <c r="Y4548" s="15" t="str">
        <f>_xlfn.XLOOKUP(_LOOKUP[[#This Row],[AdjusterMemberName]],_Adjuster[Adjuster Name],_Adjuster[Phone Number],,0)</f>
        <v>424-559-5239</v>
      </c>
      <c r="Z4548" s="15" t="s">
        <v>13942</v>
      </c>
      <c r="AA45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24275 Sun Valley Rd, Moreno Valley  CA 92553</v>
      </c>
      <c r="AB4548" s="15"/>
    </row>
    <row r="4549" spans="1:28" x14ac:dyDescent="0.3">
      <c r="A4549" s="14">
        <v>1</v>
      </c>
      <c r="B4549" s="14">
        <v>1</v>
      </c>
      <c r="C4549" s="15" t="s">
        <v>19083</v>
      </c>
      <c r="D4549" s="15" t="s">
        <v>19083</v>
      </c>
      <c r="E4549" s="15">
        <v>45404</v>
      </c>
      <c r="F4549" s="15" t="s">
        <v>19084</v>
      </c>
      <c r="G4549" s="15">
        <v>45257</v>
      </c>
      <c r="H4549" s="15">
        <v>45439</v>
      </c>
      <c r="I4549" s="15" t="s">
        <v>19085</v>
      </c>
      <c r="J4549" s="15" t="s">
        <v>19086</v>
      </c>
      <c r="K4549" s="15" t="s">
        <v>46590</v>
      </c>
      <c r="L4549" s="15" t="s">
        <v>103</v>
      </c>
      <c r="M4549" s="15" t="s">
        <v>890</v>
      </c>
      <c r="N4549" s="14">
        <v>1999</v>
      </c>
      <c r="O4549" s="15" t="s">
        <v>19087</v>
      </c>
      <c r="P4549" s="15" t="s">
        <v>106</v>
      </c>
      <c r="Q4549" s="15" t="s">
        <v>47065</v>
      </c>
      <c r="R4549" s="15" t="s">
        <v>931</v>
      </c>
      <c r="S4549" s="15" t="s">
        <v>19088</v>
      </c>
      <c r="T4549" s="15" t="s">
        <v>530</v>
      </c>
      <c r="U4549" s="15" t="s">
        <v>53</v>
      </c>
      <c r="V4549" s="15" t="s">
        <v>45858</v>
      </c>
      <c r="W4549" s="15" t="s">
        <v>175</v>
      </c>
      <c r="X4549" s="15" t="e">
        <f>_xlfn.XLOOKUP(_LOOKUP[[#This Row],[AdjusterMemberName]],_Adjuster[Adjuster Name],_Adjuster[Email],,0)</f>
        <v>#N/A</v>
      </c>
      <c r="Y4549" s="15" t="e">
        <f>_xlfn.XLOOKUP(_LOOKUP[[#This Row],[AdjusterMemberName]],_Adjuster[Adjuster Name],_Adjuster[Phone Number],,0)</f>
        <v>#N/A</v>
      </c>
      <c r="Z4549" s="15" t="s">
        <v>19089</v>
      </c>
      <c r="AA45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11886 Forest Park Ln, Victorville  CA 92392</v>
      </c>
      <c r="AB4549" s="15"/>
    </row>
    <row r="4550" spans="1:28" x14ac:dyDescent="0.3">
      <c r="A4550" s="14">
        <v>1</v>
      </c>
      <c r="B4550" s="14">
        <v>1</v>
      </c>
      <c r="C4550" s="15" t="s">
        <v>12953</v>
      </c>
      <c r="D4550" s="15" t="s">
        <v>12953</v>
      </c>
      <c r="E4550" s="15">
        <v>45403</v>
      </c>
      <c r="F4550" s="15" t="s">
        <v>12954</v>
      </c>
      <c r="G4550" s="15">
        <v>45369</v>
      </c>
      <c r="H4550" s="15">
        <v>45553</v>
      </c>
      <c r="I4550" s="15" t="s">
        <v>12955</v>
      </c>
      <c r="J4550" s="15" t="s">
        <v>12956</v>
      </c>
      <c r="K4550" s="15" t="s">
        <v>45330</v>
      </c>
      <c r="L4550" s="15" t="s">
        <v>103</v>
      </c>
      <c r="M4550" s="15" t="s">
        <v>304</v>
      </c>
      <c r="N4550" s="14">
        <v>2019</v>
      </c>
      <c r="O4550" s="15" t="s">
        <v>12957</v>
      </c>
      <c r="P4550" s="15" t="s">
        <v>106</v>
      </c>
      <c r="Q4550" s="15" t="s">
        <v>47019</v>
      </c>
      <c r="R4550" s="15" t="s">
        <v>4551</v>
      </c>
      <c r="S4550" s="15" t="s">
        <v>12958</v>
      </c>
      <c r="T4550" s="15" t="s">
        <v>484</v>
      </c>
      <c r="U4550" s="15" t="s">
        <v>53</v>
      </c>
      <c r="V4550" s="15" t="s">
        <v>46696</v>
      </c>
      <c r="W4550" s="15" t="s">
        <v>850</v>
      </c>
      <c r="X4550" s="15" t="e">
        <f>_xlfn.XLOOKUP(_LOOKUP[[#This Row],[AdjusterMemberName]],_Adjuster[Adjuster Name],_Adjuster[Email],,0)</f>
        <v>#N/A</v>
      </c>
      <c r="Y4550" s="15" t="e">
        <f>_xlfn.XLOOKUP(_LOOKUP[[#This Row],[AdjusterMemberName]],_Adjuster[Adjuster Name],_Adjuster[Phone Number],,0)</f>
        <v>#N/A</v>
      </c>
      <c r="Z4550" s="15" t="s">
        <v>12959</v>
      </c>
      <c r="AA45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825 Oak Ave, Porterville  CA 93257</v>
      </c>
      <c r="AB4550" s="15">
        <v>45474</v>
      </c>
    </row>
    <row r="4551" spans="1:28" x14ac:dyDescent="0.3">
      <c r="A4551" s="14">
        <v>1</v>
      </c>
      <c r="B4551" s="14">
        <v>1</v>
      </c>
      <c r="C4551" s="15" t="s">
        <v>12960</v>
      </c>
      <c r="D4551" s="15" t="s">
        <v>12960</v>
      </c>
      <c r="E4551" s="15">
        <v>45403</v>
      </c>
      <c r="F4551" s="15" t="s">
        <v>12961</v>
      </c>
      <c r="G4551" s="15">
        <v>45373</v>
      </c>
      <c r="H4551" s="15">
        <v>45557</v>
      </c>
      <c r="I4551" s="15" t="s">
        <v>12962</v>
      </c>
      <c r="J4551" s="15" t="s">
        <v>12963</v>
      </c>
      <c r="K4551" s="15" t="s">
        <v>45506</v>
      </c>
      <c r="L4551" s="15" t="s">
        <v>139</v>
      </c>
      <c r="M4551" s="15" t="s">
        <v>12964</v>
      </c>
      <c r="N4551" s="14">
        <v>2023</v>
      </c>
      <c r="O4551" s="15" t="s">
        <v>12965</v>
      </c>
      <c r="P4551" s="15" t="s">
        <v>106</v>
      </c>
      <c r="Q4551" s="15" t="s">
        <v>47006</v>
      </c>
      <c r="R4551" s="15" t="s">
        <v>12966</v>
      </c>
      <c r="S4551" s="15" t="s">
        <v>12967</v>
      </c>
      <c r="T4551" s="15" t="s">
        <v>12968</v>
      </c>
      <c r="U4551" s="15" t="s">
        <v>53</v>
      </c>
      <c r="V4551" s="15" t="s">
        <v>45603</v>
      </c>
      <c r="W4551" s="15" t="s">
        <v>8635</v>
      </c>
      <c r="X4551" s="15" t="e">
        <f>_xlfn.XLOOKUP(_LOOKUP[[#This Row],[AdjusterMemberName]],_Adjuster[Adjuster Name],_Adjuster[Email],,0)</f>
        <v>#N/A</v>
      </c>
      <c r="Y4551" s="15" t="e">
        <f>_xlfn.XLOOKUP(_LOOKUP[[#This Row],[AdjusterMemberName]],_Adjuster[Adjuster Name],_Adjuster[Phone Number],,0)</f>
        <v>#N/A</v>
      </c>
      <c r="Z4551" s="15" t="s">
        <v>12969</v>
      </c>
      <c r="AA45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8896 Svl Box, Spring Valley Lake  CA 92395</v>
      </c>
      <c r="AB4551" s="15"/>
    </row>
    <row r="4552" spans="1:28" x14ac:dyDescent="0.3">
      <c r="A4552" s="14">
        <v>1</v>
      </c>
      <c r="B4552" s="14">
        <v>1</v>
      </c>
      <c r="C4552" s="15" t="s">
        <v>12970</v>
      </c>
      <c r="D4552" s="15" t="s">
        <v>12970</v>
      </c>
      <c r="E4552" s="15">
        <v>45403</v>
      </c>
      <c r="F4552" s="15" t="s">
        <v>12971</v>
      </c>
      <c r="G4552" s="15">
        <v>45353</v>
      </c>
      <c r="H4552" s="15">
        <v>45537</v>
      </c>
      <c r="I4552" s="15" t="s">
        <v>12972</v>
      </c>
      <c r="J4552" s="15" t="s">
        <v>12973</v>
      </c>
      <c r="K4552" s="15" t="s">
        <v>45506</v>
      </c>
      <c r="L4552" s="15" t="s">
        <v>314</v>
      </c>
      <c r="M4552" s="15" t="s">
        <v>315</v>
      </c>
      <c r="N4552" s="14">
        <v>2019</v>
      </c>
      <c r="O4552" s="15" t="s">
        <v>12974</v>
      </c>
      <c r="P4552" s="15" t="s">
        <v>106</v>
      </c>
      <c r="Q4552" s="15" t="s">
        <v>47019</v>
      </c>
      <c r="R4552" s="15" t="s">
        <v>12975</v>
      </c>
      <c r="S4552" s="15" t="s">
        <v>12976</v>
      </c>
      <c r="T4552" s="15" t="s">
        <v>4679</v>
      </c>
      <c r="U4552" s="15" t="s">
        <v>53</v>
      </c>
      <c r="V4552" s="15" t="s">
        <v>46073</v>
      </c>
      <c r="W4552" s="15" t="s">
        <v>7479</v>
      </c>
      <c r="X4552" s="15" t="e">
        <f>_xlfn.XLOOKUP(_LOOKUP[[#This Row],[AdjusterMemberName]],_Adjuster[Adjuster Name],_Adjuster[Email],,0)</f>
        <v>#N/A</v>
      </c>
      <c r="Y4552" s="15" t="e">
        <f>_xlfn.XLOOKUP(_LOOKUP[[#This Row],[AdjusterMemberName]],_Adjuster[Adjuster Name],_Adjuster[Phone Number],,0)</f>
        <v>#N/A</v>
      </c>
      <c r="Z4552" s="15" t="s">
        <v>12977</v>
      </c>
      <c r="AA45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1719 W 146Th St Apt C, Gardena  CA 90247</v>
      </c>
      <c r="AB4552" s="15">
        <v>45478</v>
      </c>
    </row>
    <row r="4553" spans="1:28" x14ac:dyDescent="0.3">
      <c r="A4553" s="14">
        <v>0</v>
      </c>
      <c r="B4553" s="14">
        <v>1</v>
      </c>
      <c r="C4553" s="15" t="s">
        <v>12978</v>
      </c>
      <c r="D4553" s="15" t="s">
        <v>12979</v>
      </c>
      <c r="E4553" s="15">
        <v>45403</v>
      </c>
      <c r="F4553" s="15" t="s">
        <v>12980</v>
      </c>
      <c r="G4553" s="15"/>
      <c r="H4553" s="15"/>
      <c r="I4553" s="15" t="s">
        <v>12981</v>
      </c>
      <c r="J4553" s="15" t="s">
        <v>12982</v>
      </c>
      <c r="K4553" s="15" t="s">
        <v>45875</v>
      </c>
      <c r="L4553" s="15" t="s">
        <v>12983</v>
      </c>
      <c r="M4553" s="15" t="s">
        <v>12984</v>
      </c>
      <c r="N4553" s="14">
        <v>2023</v>
      </c>
      <c r="O4553" s="15" t="s">
        <v>12985</v>
      </c>
      <c r="P4553" s="15" t="s">
        <v>106</v>
      </c>
      <c r="Q4553" s="15"/>
      <c r="R4553" s="15"/>
      <c r="S4553" s="15"/>
      <c r="T4553" s="15"/>
      <c r="U4553" s="15"/>
      <c r="V4553" s="15"/>
      <c r="W4553" s="15" t="s">
        <v>3184</v>
      </c>
      <c r="X4553" s="15" t="str">
        <f>_xlfn.XLOOKUP(_LOOKUP[[#This Row],[AdjusterMemberName]],_Adjuster[Adjuster Name],_Adjuster[Email],,0)</f>
        <v>mQualls@knightcompany.com</v>
      </c>
      <c r="Y4553" s="15" t="str">
        <f>_xlfn.XLOOKUP(_LOOKUP[[#This Row],[AdjusterMemberName]],_Adjuster[Adjuster Name],_Adjuster[Phone Number],,0)</f>
        <v>424-559-5436</v>
      </c>
      <c r="Z4553" s="15"/>
      <c r="AA4553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4553" s="15"/>
    </row>
    <row r="4554" spans="1:28" x14ac:dyDescent="0.3">
      <c r="A4554" s="14">
        <v>1</v>
      </c>
      <c r="B4554" s="14">
        <v>1</v>
      </c>
      <c r="C4554" s="15" t="s">
        <v>13060</v>
      </c>
      <c r="D4554" s="15" t="s">
        <v>13060</v>
      </c>
      <c r="E4554" s="15">
        <v>45403</v>
      </c>
      <c r="F4554" s="15" t="s">
        <v>13061</v>
      </c>
      <c r="G4554" s="15">
        <v>45325</v>
      </c>
      <c r="H4554" s="15">
        <v>45507</v>
      </c>
      <c r="I4554" s="15" t="s">
        <v>13062</v>
      </c>
      <c r="J4554" s="15" t="s">
        <v>13063</v>
      </c>
      <c r="K4554" s="15" t="s">
        <v>46070</v>
      </c>
      <c r="L4554" s="15" t="s">
        <v>103</v>
      </c>
      <c r="M4554" s="15" t="s">
        <v>304</v>
      </c>
      <c r="N4554" s="14">
        <v>2019</v>
      </c>
      <c r="O4554" s="15" t="s">
        <v>13064</v>
      </c>
      <c r="P4554" s="15" t="s">
        <v>106</v>
      </c>
      <c r="Q4554" s="15" t="s">
        <v>47065</v>
      </c>
      <c r="R4554" s="15" t="s">
        <v>13065</v>
      </c>
      <c r="S4554" s="15" t="s">
        <v>13066</v>
      </c>
      <c r="T4554" s="15" t="s">
        <v>13067</v>
      </c>
      <c r="U4554" s="15" t="s">
        <v>53</v>
      </c>
      <c r="V4554" s="15" t="s">
        <v>45928</v>
      </c>
      <c r="W4554" s="15" t="s">
        <v>3184</v>
      </c>
      <c r="X4554" s="15" t="str">
        <f>_xlfn.XLOOKUP(_LOOKUP[[#This Row],[AdjusterMemberName]],_Adjuster[Adjuster Name],_Adjuster[Email],,0)</f>
        <v>mQualls@knightcompany.com</v>
      </c>
      <c r="Y4554" s="15" t="str">
        <f>_xlfn.XLOOKUP(_LOOKUP[[#This Row],[AdjusterMemberName]],_Adjuster[Adjuster Name],_Adjuster[Phone Number],,0)</f>
        <v>424-559-5436</v>
      </c>
      <c r="Z4554" s="15" t="s">
        <v>13068</v>
      </c>
      <c r="AA45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 Creekside Dr Unit 203, San Marcos  CA 92078</v>
      </c>
      <c r="AB4554" s="15"/>
    </row>
    <row r="4555" spans="1:28" x14ac:dyDescent="0.3">
      <c r="A4555" s="14">
        <v>1</v>
      </c>
      <c r="B4555" s="14">
        <v>1</v>
      </c>
      <c r="C4555" s="15" t="s">
        <v>13176</v>
      </c>
      <c r="D4555" s="15" t="s">
        <v>13177</v>
      </c>
      <c r="E4555" s="15">
        <v>45403</v>
      </c>
      <c r="F4555" s="15" t="s">
        <v>13178</v>
      </c>
      <c r="G4555" s="15">
        <v>45310</v>
      </c>
      <c r="H4555" s="15">
        <v>45492</v>
      </c>
      <c r="I4555" s="15" t="s">
        <v>13179</v>
      </c>
      <c r="J4555" s="15" t="s">
        <v>13180</v>
      </c>
      <c r="K4555" s="15" t="s">
        <v>45486</v>
      </c>
      <c r="L4555" s="15" t="s">
        <v>128</v>
      </c>
      <c r="M4555" s="15" t="s">
        <v>170</v>
      </c>
      <c r="N4555" s="14">
        <v>2016</v>
      </c>
      <c r="O4555" s="15" t="s">
        <v>13181</v>
      </c>
      <c r="P4555" s="15" t="s">
        <v>106</v>
      </c>
      <c r="Q4555" s="15" t="s">
        <v>47006</v>
      </c>
      <c r="R4555" s="15" t="s">
        <v>13182</v>
      </c>
      <c r="S4555" s="15" t="s">
        <v>13183</v>
      </c>
      <c r="T4555" s="15" t="s">
        <v>1100</v>
      </c>
      <c r="U4555" s="15" t="s">
        <v>53</v>
      </c>
      <c r="V4555" s="15" t="s">
        <v>45649</v>
      </c>
      <c r="W4555" s="15" t="s">
        <v>850</v>
      </c>
      <c r="X4555" s="15" t="e">
        <f>_xlfn.XLOOKUP(_LOOKUP[[#This Row],[AdjusterMemberName]],_Adjuster[Adjuster Name],_Adjuster[Email],,0)</f>
        <v>#N/A</v>
      </c>
      <c r="Y4555" s="15" t="e">
        <f>_xlfn.XLOOKUP(_LOOKUP[[#This Row],[AdjusterMemberName]],_Adjuster[Adjuster Name],_Adjuster[Phone Number],,0)</f>
        <v>#N/A</v>
      </c>
      <c r="Z4555" s="15" t="s">
        <v>13184</v>
      </c>
      <c r="AA45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208 N 7Th Ave, Barstow  CA 92311</v>
      </c>
      <c r="AB4555" s="15"/>
    </row>
    <row r="4556" spans="1:28" x14ac:dyDescent="0.3">
      <c r="A4556" s="14">
        <v>1</v>
      </c>
      <c r="B4556" s="14">
        <v>1</v>
      </c>
      <c r="C4556" s="15" t="s">
        <v>12478</v>
      </c>
      <c r="D4556" s="15" t="s">
        <v>12479</v>
      </c>
      <c r="E4556" s="15">
        <v>45403</v>
      </c>
      <c r="F4556" s="15" t="s">
        <v>12480</v>
      </c>
      <c r="G4556" s="15">
        <v>45359</v>
      </c>
      <c r="H4556" s="15">
        <v>45543</v>
      </c>
      <c r="I4556" s="15" t="s">
        <v>13193</v>
      </c>
      <c r="J4556" s="15" t="s">
        <v>13194</v>
      </c>
      <c r="K4556" s="15" t="s">
        <v>45424</v>
      </c>
      <c r="L4556" s="15" t="s">
        <v>91</v>
      </c>
      <c r="M4556" s="15" t="s">
        <v>12483</v>
      </c>
      <c r="N4556" s="14">
        <v>2020</v>
      </c>
      <c r="O4556" s="15" t="s">
        <v>12484</v>
      </c>
      <c r="P4556" s="15" t="s">
        <v>106</v>
      </c>
      <c r="Q4556" s="15" t="s">
        <v>47121</v>
      </c>
      <c r="R4556" s="15" t="s">
        <v>3182</v>
      </c>
      <c r="S4556" s="15" t="s">
        <v>12485</v>
      </c>
      <c r="T4556" s="15" t="s">
        <v>821</v>
      </c>
      <c r="U4556" s="15" t="s">
        <v>53</v>
      </c>
      <c r="V4556" s="15" t="s">
        <v>45513</v>
      </c>
      <c r="W4556" s="15" t="s">
        <v>3184</v>
      </c>
      <c r="X4556" s="15" t="str">
        <f>_xlfn.XLOOKUP(_LOOKUP[[#This Row],[AdjusterMemberName]],_Adjuster[Adjuster Name],_Adjuster[Email],,0)</f>
        <v>mQualls@knightcompany.com</v>
      </c>
      <c r="Y4556" s="15" t="str">
        <f>_xlfn.XLOOKUP(_LOOKUP[[#This Row],[AdjusterMemberName]],_Adjuster[Adjuster Name],_Adjuster[Phone Number],,0)</f>
        <v>424-559-5436</v>
      </c>
      <c r="Z4556" s="15" t="s">
        <v>12486</v>
      </c>
      <c r="AA45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15446 Sherman Way Apt 3208, Van Nuys  CA 91406</v>
      </c>
      <c r="AB4556" s="15"/>
    </row>
    <row r="4557" spans="1:28" x14ac:dyDescent="0.3">
      <c r="A4557" s="14">
        <v>1</v>
      </c>
      <c r="B4557" s="14">
        <v>1</v>
      </c>
      <c r="C4557" s="15" t="s">
        <v>13255</v>
      </c>
      <c r="D4557" s="15" t="s">
        <v>13256</v>
      </c>
      <c r="E4557" s="15">
        <v>45403</v>
      </c>
      <c r="F4557" s="15" t="s">
        <v>13257</v>
      </c>
      <c r="G4557" s="15">
        <v>45374</v>
      </c>
      <c r="H4557" s="15">
        <v>45558</v>
      </c>
      <c r="I4557" s="15" t="s">
        <v>13258</v>
      </c>
      <c r="J4557" s="15" t="s">
        <v>13259</v>
      </c>
      <c r="K4557" s="15" t="s">
        <v>45336</v>
      </c>
      <c r="L4557" s="15" t="s">
        <v>281</v>
      </c>
      <c r="M4557" s="15" t="s">
        <v>13260</v>
      </c>
      <c r="N4557" s="14">
        <v>2009</v>
      </c>
      <c r="O4557" s="15" t="s">
        <v>13261</v>
      </c>
      <c r="P4557" s="15" t="s">
        <v>106</v>
      </c>
      <c r="Q4557" s="15" t="s">
        <v>47065</v>
      </c>
      <c r="R4557" s="15" t="s">
        <v>13262</v>
      </c>
      <c r="S4557" s="15" t="s">
        <v>13263</v>
      </c>
      <c r="T4557" s="15" t="s">
        <v>1067</v>
      </c>
      <c r="U4557" s="15" t="s">
        <v>53</v>
      </c>
      <c r="V4557" s="15" t="s">
        <v>45675</v>
      </c>
      <c r="W4557" s="15" t="s">
        <v>264</v>
      </c>
      <c r="X4557" s="15" t="str">
        <f>_xlfn.XLOOKUP(_LOOKUP[[#This Row],[AdjusterMemberName]],_Adjuster[Adjuster Name],_Adjuster[Email],,0)</f>
        <v>sBonnevie@knightcompany.com</v>
      </c>
      <c r="Y4557" s="15" t="str">
        <f>_xlfn.XLOOKUP(_LOOKUP[[#This Row],[AdjusterMemberName]],_Adjuster[Adjuster Name],_Adjuster[Phone Number],,0)</f>
        <v>323-692-4064</v>
      </c>
      <c r="Z4557" s="15" t="s">
        <v>13264</v>
      </c>
      <c r="AA45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4132 Mission St #2, San Francisco  CA 94112</v>
      </c>
      <c r="AB4557" s="15"/>
    </row>
    <row r="4558" spans="1:28" x14ac:dyDescent="0.3">
      <c r="A4558" s="14">
        <v>1</v>
      </c>
      <c r="B4558" s="14">
        <v>1</v>
      </c>
      <c r="C4558" s="15" t="s">
        <v>11108</v>
      </c>
      <c r="D4558" s="15" t="s">
        <v>11108</v>
      </c>
      <c r="E4558" s="15">
        <v>45403</v>
      </c>
      <c r="F4558" s="15" t="s">
        <v>11109</v>
      </c>
      <c r="G4558" s="15">
        <v>45337</v>
      </c>
      <c r="H4558" s="15">
        <v>45519</v>
      </c>
      <c r="I4558" s="15" t="s">
        <v>13282</v>
      </c>
      <c r="J4558" s="15" t="s">
        <v>13194</v>
      </c>
      <c r="K4558" s="15" t="s">
        <v>45509</v>
      </c>
      <c r="L4558" s="15" t="s">
        <v>314</v>
      </c>
      <c r="M4558" s="15" t="s">
        <v>978</v>
      </c>
      <c r="N4558" s="14">
        <v>2017</v>
      </c>
      <c r="O4558" s="15" t="s">
        <v>13283</v>
      </c>
      <c r="P4558" s="15" t="s">
        <v>106</v>
      </c>
      <c r="Q4558" s="15" t="s">
        <v>47006</v>
      </c>
      <c r="R4558" s="15" t="s">
        <v>82</v>
      </c>
      <c r="S4558" s="15" t="s">
        <v>11113</v>
      </c>
      <c r="T4558" s="15" t="s">
        <v>530</v>
      </c>
      <c r="U4558" s="15" t="s">
        <v>53</v>
      </c>
      <c r="V4558" s="15" t="s">
        <v>45603</v>
      </c>
      <c r="W4558" s="15" t="s">
        <v>850</v>
      </c>
      <c r="X4558" s="15" t="e">
        <f>_xlfn.XLOOKUP(_LOOKUP[[#This Row],[AdjusterMemberName]],_Adjuster[Adjuster Name],_Adjuster[Email],,0)</f>
        <v>#N/A</v>
      </c>
      <c r="Y4558" s="15" t="e">
        <f>_xlfn.XLOOKUP(_LOOKUP[[#This Row],[AdjusterMemberName]],_Adjuster[Adjuster Name],_Adjuster[Phone Number],,0)</f>
        <v>#N/A</v>
      </c>
      <c r="Z4558" s="15" t="s">
        <v>11114</v>
      </c>
      <c r="AA45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13920 Victoria Dr, Victorville  CA 92395</v>
      </c>
      <c r="AB4558" s="15"/>
    </row>
    <row r="4559" spans="1:28" x14ac:dyDescent="0.3">
      <c r="A4559" s="14">
        <v>1</v>
      </c>
      <c r="B4559" s="14">
        <v>1</v>
      </c>
      <c r="C4559" s="15" t="s">
        <v>13314</v>
      </c>
      <c r="D4559" s="15" t="s">
        <v>13314</v>
      </c>
      <c r="E4559" s="15">
        <v>45403</v>
      </c>
      <c r="F4559" s="15" t="s">
        <v>13315</v>
      </c>
      <c r="G4559" s="15">
        <v>45234</v>
      </c>
      <c r="H4559" s="15">
        <v>45416</v>
      </c>
      <c r="I4559" s="15" t="s">
        <v>13316</v>
      </c>
      <c r="J4559" s="15" t="s">
        <v>13317</v>
      </c>
      <c r="K4559" s="15" t="s">
        <v>45704</v>
      </c>
      <c r="L4559" s="15" t="s">
        <v>128</v>
      </c>
      <c r="M4559" s="15" t="s">
        <v>13318</v>
      </c>
      <c r="N4559" s="14">
        <v>2021</v>
      </c>
      <c r="O4559" s="15" t="s">
        <v>13319</v>
      </c>
      <c r="P4559" s="15" t="s">
        <v>106</v>
      </c>
      <c r="Q4559" s="15" t="s">
        <v>47006</v>
      </c>
      <c r="R4559" s="15" t="s">
        <v>13320</v>
      </c>
      <c r="S4559" s="15" t="s">
        <v>13321</v>
      </c>
      <c r="T4559" s="15" t="s">
        <v>144</v>
      </c>
      <c r="U4559" s="15" t="s">
        <v>53</v>
      </c>
      <c r="V4559" s="15" t="s">
        <v>45960</v>
      </c>
      <c r="W4559" s="15" t="s">
        <v>1357</v>
      </c>
      <c r="X4559" s="15" t="str">
        <f>_xlfn.XLOOKUP(_LOOKUP[[#This Row],[AdjusterMemberName]],_Adjuster[Adjuster Name],_Adjuster[Email],,0)</f>
        <v>jRivera1@knightcompany.com</v>
      </c>
      <c r="Y4559" s="15" t="str">
        <f>_xlfn.XLOOKUP(_LOOKUP[[#This Row],[AdjusterMemberName]],_Adjuster[Adjuster Name],_Adjuster[Phone Number],,0)</f>
        <v>424-559-5239</v>
      </c>
      <c r="Z4559" s="15" t="s">
        <v>13322</v>
      </c>
      <c r="AA45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5245 S Willard Ave Apt 12, San Jose  CA 95126</v>
      </c>
      <c r="AB4559" s="15"/>
    </row>
    <row r="4560" spans="1:28" x14ac:dyDescent="0.3">
      <c r="A4560" s="14">
        <v>1</v>
      </c>
      <c r="B4560" s="14">
        <v>1</v>
      </c>
      <c r="C4560" s="15" t="s">
        <v>13176</v>
      </c>
      <c r="D4560" s="15" t="s">
        <v>13177</v>
      </c>
      <c r="E4560" s="15">
        <v>45403</v>
      </c>
      <c r="F4560" s="15" t="s">
        <v>13178</v>
      </c>
      <c r="G4560" s="15">
        <v>45310</v>
      </c>
      <c r="H4560" s="15">
        <v>45492</v>
      </c>
      <c r="I4560" s="15" t="s">
        <v>13323</v>
      </c>
      <c r="J4560" s="15" t="s">
        <v>13324</v>
      </c>
      <c r="K4560" s="15" t="s">
        <v>46298</v>
      </c>
      <c r="L4560" s="15" t="s">
        <v>128</v>
      </c>
      <c r="M4560" s="15" t="s">
        <v>170</v>
      </c>
      <c r="N4560" s="14">
        <v>2016</v>
      </c>
      <c r="O4560" s="15" t="s">
        <v>13181</v>
      </c>
      <c r="P4560" s="15" t="s">
        <v>106</v>
      </c>
      <c r="Q4560" s="15" t="s">
        <v>47006</v>
      </c>
      <c r="R4560" s="15" t="s">
        <v>13182</v>
      </c>
      <c r="S4560" s="15" t="s">
        <v>13183</v>
      </c>
      <c r="T4560" s="15" t="s">
        <v>1100</v>
      </c>
      <c r="U4560" s="15" t="s">
        <v>53</v>
      </c>
      <c r="V4560" s="15" t="s">
        <v>45649</v>
      </c>
      <c r="W4560" s="15" t="s">
        <v>850</v>
      </c>
      <c r="X4560" s="15" t="e">
        <f>_xlfn.XLOOKUP(_LOOKUP[[#This Row],[AdjusterMemberName]],_Adjuster[Adjuster Name],_Adjuster[Email],,0)</f>
        <v>#N/A</v>
      </c>
      <c r="Y4560" s="15" t="e">
        <f>_xlfn.XLOOKUP(_LOOKUP[[#This Row],[AdjusterMemberName]],_Adjuster[Adjuster Name],_Adjuster[Phone Number],,0)</f>
        <v>#N/A</v>
      </c>
      <c r="Z4560" s="15" t="s">
        <v>13184</v>
      </c>
      <c r="AA45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208 N 7Th Ave, Barstow  CA 92311</v>
      </c>
      <c r="AB4560" s="15"/>
    </row>
    <row r="4561" spans="1:28" x14ac:dyDescent="0.3">
      <c r="A4561" s="14">
        <v>0</v>
      </c>
      <c r="B4561" s="14">
        <v>1</v>
      </c>
      <c r="C4561" s="15" t="s">
        <v>13513</v>
      </c>
      <c r="D4561" s="15" t="s">
        <v>13513</v>
      </c>
      <c r="E4561" s="15">
        <v>45403</v>
      </c>
      <c r="F4561" s="15" t="s">
        <v>13514</v>
      </c>
      <c r="G4561" s="15"/>
      <c r="H4561" s="15"/>
      <c r="I4561" s="15" t="s">
        <v>13515</v>
      </c>
      <c r="J4561" s="15" t="s">
        <v>13516</v>
      </c>
      <c r="K4561" s="15" t="s">
        <v>45818</v>
      </c>
      <c r="L4561" s="15" t="s">
        <v>116</v>
      </c>
      <c r="M4561" s="15" t="s">
        <v>8015</v>
      </c>
      <c r="N4561" s="14">
        <v>1900</v>
      </c>
      <c r="O4561" s="15" t="s">
        <v>8015</v>
      </c>
      <c r="P4561" s="15" t="s">
        <v>106</v>
      </c>
      <c r="Q4561" s="15"/>
      <c r="R4561" s="15"/>
      <c r="S4561" s="15"/>
      <c r="T4561" s="15"/>
      <c r="U4561" s="15"/>
      <c r="V4561" s="15"/>
      <c r="W4561" s="15" t="s">
        <v>3184</v>
      </c>
      <c r="X4561" s="15" t="str">
        <f>_xlfn.XLOOKUP(_LOOKUP[[#This Row],[AdjusterMemberName]],_Adjuster[Adjuster Name],_Adjuster[Email],,0)</f>
        <v>mQualls@knightcompany.com</v>
      </c>
      <c r="Y4561" s="15" t="str">
        <f>_xlfn.XLOOKUP(_LOOKUP[[#This Row],[AdjusterMemberName]],_Adjuster[Adjuster Name],_Adjuster[Phone Number],,0)</f>
        <v>424-559-5436</v>
      </c>
      <c r="Z4561" s="15"/>
      <c r="AA4561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4561" s="15"/>
    </row>
    <row r="4562" spans="1:28" x14ac:dyDescent="0.3">
      <c r="A4562" s="14">
        <v>1</v>
      </c>
      <c r="B4562" s="14">
        <v>1</v>
      </c>
      <c r="C4562" s="15" t="s">
        <v>3756</v>
      </c>
      <c r="D4562" s="15" t="s">
        <v>3756</v>
      </c>
      <c r="E4562" s="15">
        <v>45403</v>
      </c>
      <c r="F4562" s="15" t="s">
        <v>14384</v>
      </c>
      <c r="G4562" s="15">
        <v>45289</v>
      </c>
      <c r="H4562" s="15">
        <v>45472</v>
      </c>
      <c r="I4562" s="15" t="s">
        <v>14385</v>
      </c>
      <c r="J4562" s="15" t="s">
        <v>14386</v>
      </c>
      <c r="K4562" s="15" t="s">
        <v>45332</v>
      </c>
      <c r="L4562" s="15" t="s">
        <v>103</v>
      </c>
      <c r="M4562" s="15" t="s">
        <v>890</v>
      </c>
      <c r="N4562" s="14">
        <v>2023</v>
      </c>
      <c r="O4562" s="15" t="s">
        <v>14387</v>
      </c>
      <c r="P4562" s="15" t="s">
        <v>106</v>
      </c>
      <c r="Q4562" s="15" t="s">
        <v>47079</v>
      </c>
      <c r="R4562" s="15" t="s">
        <v>650</v>
      </c>
      <c r="S4562" s="15" t="s">
        <v>3762</v>
      </c>
      <c r="T4562" s="15" t="s">
        <v>3763</v>
      </c>
      <c r="U4562" s="15" t="s">
        <v>53</v>
      </c>
      <c r="V4562" s="15" t="s">
        <v>46027</v>
      </c>
      <c r="W4562" s="15" t="s">
        <v>1624</v>
      </c>
      <c r="X4562" s="15" t="e">
        <f>_xlfn.XLOOKUP(_LOOKUP[[#This Row],[AdjusterMemberName]],_Adjuster[Adjuster Name],_Adjuster[Email],,0)</f>
        <v>#N/A</v>
      </c>
      <c r="Y4562" s="15" t="e">
        <f>_xlfn.XLOOKUP(_LOOKUP[[#This Row],[AdjusterMemberName]],_Adjuster[Adjuster Name],_Adjuster[Phone Number],,0)</f>
        <v>#N/A</v>
      </c>
      <c r="Z4562" s="15" t="s">
        <v>3764</v>
      </c>
      <c r="AA45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1942 Meyer Pl, Costa Mesa  CA 92627</v>
      </c>
      <c r="AB4562" s="15"/>
    </row>
    <row r="4563" spans="1:28" x14ac:dyDescent="0.3">
      <c r="A4563" s="14">
        <v>1</v>
      </c>
      <c r="B4563" s="14">
        <v>1</v>
      </c>
      <c r="C4563" s="15" t="s">
        <v>17708</v>
      </c>
      <c r="D4563" s="15" t="s">
        <v>17709</v>
      </c>
      <c r="E4563" s="15">
        <v>45403</v>
      </c>
      <c r="F4563" s="15" t="s">
        <v>17710</v>
      </c>
      <c r="G4563" s="15">
        <v>45293</v>
      </c>
      <c r="H4563" s="15">
        <v>45475</v>
      </c>
      <c r="I4563" s="15" t="s">
        <v>17711</v>
      </c>
      <c r="J4563" s="15" t="s">
        <v>17712</v>
      </c>
      <c r="K4563" s="15" t="s">
        <v>46070</v>
      </c>
      <c r="L4563" s="15" t="s">
        <v>201</v>
      </c>
      <c r="M4563" s="15" t="s">
        <v>202</v>
      </c>
      <c r="N4563" s="14">
        <v>2007</v>
      </c>
      <c r="O4563" s="15" t="s">
        <v>17713</v>
      </c>
      <c r="P4563" s="15" t="s">
        <v>106</v>
      </c>
      <c r="Q4563" s="15" t="s">
        <v>47061</v>
      </c>
      <c r="R4563" s="15" t="s">
        <v>17714</v>
      </c>
      <c r="S4563" s="15" t="s">
        <v>17715</v>
      </c>
      <c r="T4563" s="15" t="s">
        <v>109</v>
      </c>
      <c r="U4563" s="15" t="s">
        <v>53</v>
      </c>
      <c r="V4563" s="15" t="s">
        <v>45418</v>
      </c>
      <c r="W4563" s="15" t="s">
        <v>367</v>
      </c>
      <c r="X4563" s="15" t="str">
        <f>_xlfn.XLOOKUP(_LOOKUP[[#This Row],[AdjusterMemberName]],_Adjuster[Adjuster Name],_Adjuster[Email],,0)</f>
        <v>dHernandez4@knightcompany.com</v>
      </c>
      <c r="Y4563" s="15" t="str">
        <f>_xlfn.XLOOKUP(_LOOKUP[[#This Row],[AdjusterMemberName]],_Adjuster[Adjuster Name],_Adjuster[Phone Number],,0)</f>
        <v>323-315-7819</v>
      </c>
      <c r="Z4563" s="15" t="s">
        <v>17716</v>
      </c>
      <c r="AA45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26880 Redwood Cir, Murrieta  CA 92563</v>
      </c>
      <c r="AB4563" s="15">
        <v>45417</v>
      </c>
    </row>
    <row r="4564" spans="1:28" x14ac:dyDescent="0.3">
      <c r="A4564" s="14">
        <v>1</v>
      </c>
      <c r="B4564" s="14">
        <v>1</v>
      </c>
      <c r="C4564" s="15" t="s">
        <v>9644</v>
      </c>
      <c r="D4564" s="15" t="s">
        <v>9644</v>
      </c>
      <c r="E4564" s="15">
        <v>45403</v>
      </c>
      <c r="F4564" s="15" t="s">
        <v>9645</v>
      </c>
      <c r="G4564" s="15">
        <v>45305</v>
      </c>
      <c r="H4564" s="15">
        <v>45487</v>
      </c>
      <c r="I4564" s="15" t="s">
        <v>18838</v>
      </c>
      <c r="J4564" s="15" t="s">
        <v>18839</v>
      </c>
      <c r="K4564" s="15" t="s">
        <v>45752</v>
      </c>
      <c r="L4564" s="15" t="s">
        <v>229</v>
      </c>
      <c r="M4564" s="15" t="s">
        <v>9648</v>
      </c>
      <c r="N4564" s="14">
        <v>2021</v>
      </c>
      <c r="O4564" s="15" t="s">
        <v>9649</v>
      </c>
      <c r="P4564" s="15" t="s">
        <v>106</v>
      </c>
      <c r="Q4564" s="15" t="s">
        <v>47152</v>
      </c>
      <c r="R4564" s="15" t="s">
        <v>9650</v>
      </c>
      <c r="S4564" s="15" t="s">
        <v>9651</v>
      </c>
      <c r="T4564" s="15" t="s">
        <v>164</v>
      </c>
      <c r="U4564" s="15" t="s">
        <v>53</v>
      </c>
      <c r="V4564" s="15" t="s">
        <v>45622</v>
      </c>
      <c r="W4564" s="15" t="s">
        <v>367</v>
      </c>
      <c r="X4564" s="15" t="str">
        <f>_xlfn.XLOOKUP(_LOOKUP[[#This Row],[AdjusterMemberName]],_Adjuster[Adjuster Name],_Adjuster[Email],,0)</f>
        <v>dHernandez4@knightcompany.com</v>
      </c>
      <c r="Y4564" s="15" t="str">
        <f>_xlfn.XLOOKUP(_LOOKUP[[#This Row],[AdjusterMemberName]],_Adjuster[Adjuster Name],_Adjuster[Phone Number],,0)</f>
        <v>323-315-7819</v>
      </c>
      <c r="Z4564" s="15" t="s">
        <v>9652</v>
      </c>
      <c r="AA45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1241 E Belgravia Ave, Fresno  CA 93706</v>
      </c>
      <c r="AB4564" s="15"/>
    </row>
    <row r="4565" spans="1:28" x14ac:dyDescent="0.3">
      <c r="A4565" s="14">
        <v>1</v>
      </c>
      <c r="B4565" s="14">
        <v>1</v>
      </c>
      <c r="C4565" s="15" t="s">
        <v>12945</v>
      </c>
      <c r="D4565" s="15" t="s">
        <v>12945</v>
      </c>
      <c r="E4565" s="15">
        <v>45402</v>
      </c>
      <c r="F4565" s="15" t="s">
        <v>12946</v>
      </c>
      <c r="G4565" s="15">
        <v>45340</v>
      </c>
      <c r="H4565" s="15">
        <v>45522</v>
      </c>
      <c r="I4565" s="15" t="s">
        <v>12947</v>
      </c>
      <c r="J4565" s="15" t="s">
        <v>12948</v>
      </c>
      <c r="K4565" s="15" t="s">
        <v>45332</v>
      </c>
      <c r="L4565" s="15" t="s">
        <v>103</v>
      </c>
      <c r="M4565" s="15" t="s">
        <v>1336</v>
      </c>
      <c r="N4565" s="14">
        <v>2010</v>
      </c>
      <c r="O4565" s="15" t="s">
        <v>12949</v>
      </c>
      <c r="P4565" s="15" t="s">
        <v>106</v>
      </c>
      <c r="Q4565" s="15" t="s">
        <v>47125</v>
      </c>
      <c r="R4565" s="15" t="s">
        <v>12950</v>
      </c>
      <c r="S4565" s="15" t="s">
        <v>12951</v>
      </c>
      <c r="T4565" s="15" t="s">
        <v>1091</v>
      </c>
      <c r="U4565" s="15" t="s">
        <v>53</v>
      </c>
      <c r="V4565" s="15" t="s">
        <v>45457</v>
      </c>
      <c r="W4565" s="15" t="s">
        <v>1624</v>
      </c>
      <c r="X4565" s="15" t="e">
        <f>_xlfn.XLOOKUP(_LOOKUP[[#This Row],[AdjusterMemberName]],_Adjuster[Adjuster Name],_Adjuster[Email],,0)</f>
        <v>#N/A</v>
      </c>
      <c r="Y4565" s="15" t="e">
        <f>_xlfn.XLOOKUP(_LOOKUP[[#This Row],[AdjusterMemberName]],_Adjuster[Adjuster Name],_Adjuster[Phone Number],,0)</f>
        <v>#N/A</v>
      </c>
      <c r="Z4565" s="15" t="s">
        <v>12952</v>
      </c>
      <c r="AA45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107 Belle Harbor Cir, Pittsburg  CA 94565</v>
      </c>
      <c r="AB4565" s="15"/>
    </row>
    <row r="4566" spans="1:28" x14ac:dyDescent="0.3">
      <c r="A4566" s="14">
        <v>1</v>
      </c>
      <c r="B4566" s="14">
        <v>1</v>
      </c>
      <c r="C4566" s="15" t="s">
        <v>12997</v>
      </c>
      <c r="D4566" s="15" t="s">
        <v>12998</v>
      </c>
      <c r="E4566" s="15">
        <v>45402</v>
      </c>
      <c r="F4566" s="15" t="s">
        <v>12999</v>
      </c>
      <c r="G4566" s="15">
        <v>45330</v>
      </c>
      <c r="H4566" s="15">
        <v>45512</v>
      </c>
      <c r="I4566" s="15" t="s">
        <v>13000</v>
      </c>
      <c r="J4566" s="15" t="s">
        <v>13001</v>
      </c>
      <c r="K4566" s="15" t="s">
        <v>45386</v>
      </c>
      <c r="L4566" s="15" t="s">
        <v>103</v>
      </c>
      <c r="M4566" s="15" t="s">
        <v>304</v>
      </c>
      <c r="N4566" s="14">
        <v>2018</v>
      </c>
      <c r="O4566" s="15" t="s">
        <v>13002</v>
      </c>
      <c r="P4566" s="15" t="s">
        <v>106</v>
      </c>
      <c r="Q4566" s="15" t="s">
        <v>47073</v>
      </c>
      <c r="R4566" s="15" t="s">
        <v>13003</v>
      </c>
      <c r="S4566" s="15" t="s">
        <v>13004</v>
      </c>
      <c r="T4566" s="15" t="s">
        <v>1266</v>
      </c>
      <c r="U4566" s="15" t="s">
        <v>53</v>
      </c>
      <c r="V4566" s="15" t="s">
        <v>45797</v>
      </c>
      <c r="W4566" s="15" t="s">
        <v>3114</v>
      </c>
      <c r="X4566" s="15" t="str">
        <f>_xlfn.XLOOKUP(_LOOKUP[[#This Row],[AdjusterMemberName]],_Adjuster[Adjuster Name],_Adjuster[Email],,0)</f>
        <v>eExmundo@knightcompany.com</v>
      </c>
      <c r="Y4566" s="15" t="str">
        <f>_xlfn.XLOOKUP(_LOOKUP[[#This Row],[AdjusterMemberName]],_Adjuster[Adjuster Name],_Adjuster[Phone Number],,0)</f>
        <v>424-559-5400</v>
      </c>
      <c r="Z4566" s="15" t="s">
        <v>13005</v>
      </c>
      <c r="AA45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12517 Harris Ave , Lynwood  CA 90262</v>
      </c>
      <c r="AB4566" s="15"/>
    </row>
    <row r="4567" spans="1:28" x14ac:dyDescent="0.3">
      <c r="A4567" s="14">
        <v>1</v>
      </c>
      <c r="B4567" s="14">
        <v>1</v>
      </c>
      <c r="C4567" s="15" t="s">
        <v>13204</v>
      </c>
      <c r="D4567" s="15" t="s">
        <v>13204</v>
      </c>
      <c r="E4567" s="15">
        <v>45402</v>
      </c>
      <c r="F4567" s="15" t="s">
        <v>13205</v>
      </c>
      <c r="G4567" s="15">
        <v>45280</v>
      </c>
      <c r="H4567" s="15">
        <v>45463</v>
      </c>
      <c r="I4567" s="15" t="s">
        <v>13206</v>
      </c>
      <c r="J4567" s="15" t="s">
        <v>13207</v>
      </c>
      <c r="K4567" s="15" t="s">
        <v>45332</v>
      </c>
      <c r="L4567" s="15" t="s">
        <v>281</v>
      </c>
      <c r="M4567" s="15" t="s">
        <v>11507</v>
      </c>
      <c r="N4567" s="14">
        <v>2013</v>
      </c>
      <c r="O4567" s="15" t="s">
        <v>13208</v>
      </c>
      <c r="P4567" s="15" t="s">
        <v>106</v>
      </c>
      <c r="Q4567" s="15" t="s">
        <v>47065</v>
      </c>
      <c r="R4567" s="15" t="s">
        <v>13209</v>
      </c>
      <c r="S4567" s="15" t="s">
        <v>13210</v>
      </c>
      <c r="T4567" s="15" t="s">
        <v>144</v>
      </c>
      <c r="U4567" s="15" t="s">
        <v>53</v>
      </c>
      <c r="V4567" s="15" t="s">
        <v>45822</v>
      </c>
      <c r="W4567" s="15" t="s">
        <v>1624</v>
      </c>
      <c r="X4567" s="15" t="e">
        <f>_xlfn.XLOOKUP(_LOOKUP[[#This Row],[AdjusterMemberName]],_Adjuster[Adjuster Name],_Adjuster[Email],,0)</f>
        <v>#N/A</v>
      </c>
      <c r="Y4567" s="15" t="e">
        <f>_xlfn.XLOOKUP(_LOOKUP[[#This Row],[AdjusterMemberName]],_Adjuster[Adjuster Name],_Adjuster[Phone Number],,0)</f>
        <v>#N/A</v>
      </c>
      <c r="Z4567" s="15" t="s">
        <v>13211</v>
      </c>
      <c r="AA45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187 S 12Th St #3, San Jose  CA 95112</v>
      </c>
      <c r="AB4567" s="15">
        <v>45427</v>
      </c>
    </row>
    <row r="4568" spans="1:28" x14ac:dyDescent="0.3">
      <c r="A4568" s="14">
        <v>1</v>
      </c>
      <c r="B4568" s="14">
        <v>1</v>
      </c>
      <c r="C4568" s="15" t="s">
        <v>13273</v>
      </c>
      <c r="D4568" s="15" t="s">
        <v>13274</v>
      </c>
      <c r="E4568" s="15">
        <v>45402</v>
      </c>
      <c r="F4568" s="15" t="s">
        <v>13275</v>
      </c>
      <c r="G4568" s="15">
        <v>45223</v>
      </c>
      <c r="H4568" s="15">
        <v>45406</v>
      </c>
      <c r="I4568" s="15" t="s">
        <v>13276</v>
      </c>
      <c r="J4568" s="15" t="s">
        <v>13277</v>
      </c>
      <c r="K4568" s="15" t="s">
        <v>46689</v>
      </c>
      <c r="L4568" s="15" t="s">
        <v>103</v>
      </c>
      <c r="M4568" s="15" t="s">
        <v>890</v>
      </c>
      <c r="N4568" s="14">
        <v>2004</v>
      </c>
      <c r="O4568" s="15" t="s">
        <v>13278</v>
      </c>
      <c r="P4568" s="15" t="s">
        <v>106</v>
      </c>
      <c r="Q4568" s="15" t="s">
        <v>47019</v>
      </c>
      <c r="R4568" s="15" t="s">
        <v>13279</v>
      </c>
      <c r="S4568" s="15" t="s">
        <v>13280</v>
      </c>
      <c r="T4568" s="15" t="s">
        <v>1138</v>
      </c>
      <c r="U4568" s="15" t="s">
        <v>53</v>
      </c>
      <c r="V4568" s="15" t="s">
        <v>45366</v>
      </c>
      <c r="W4568" s="15" t="s">
        <v>1357</v>
      </c>
      <c r="X4568" s="15" t="str">
        <f>_xlfn.XLOOKUP(_LOOKUP[[#This Row],[AdjusterMemberName]],_Adjuster[Adjuster Name],_Adjuster[Email],,0)</f>
        <v>jRivera1@knightcompany.com</v>
      </c>
      <c r="Y4568" s="15" t="str">
        <f>_xlfn.XLOOKUP(_LOOKUP[[#This Row],[AdjusterMemberName]],_Adjuster[Adjuster Name],_Adjuster[Phone Number],,0)</f>
        <v>424-559-5239</v>
      </c>
      <c r="Z4568" s="15" t="s">
        <v>13281</v>
      </c>
      <c r="AA45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8750 Kester #24, Panorama City  CA 91402</v>
      </c>
      <c r="AB4568" s="15"/>
    </row>
    <row r="4569" spans="1:28" x14ac:dyDescent="0.3">
      <c r="A4569" s="14">
        <v>1</v>
      </c>
      <c r="B4569" s="14">
        <v>1</v>
      </c>
      <c r="C4569" s="15" t="s">
        <v>13533</v>
      </c>
      <c r="D4569" s="15" t="s">
        <v>13534</v>
      </c>
      <c r="E4569" s="15">
        <v>45402</v>
      </c>
      <c r="F4569" s="15" t="s">
        <v>13535</v>
      </c>
      <c r="G4569" s="15">
        <v>45261</v>
      </c>
      <c r="H4569" s="15">
        <v>45444</v>
      </c>
      <c r="I4569" s="15" t="s">
        <v>13536</v>
      </c>
      <c r="J4569" s="15" t="s">
        <v>13537</v>
      </c>
      <c r="K4569" s="15" t="s">
        <v>45520</v>
      </c>
      <c r="L4569" s="15" t="s">
        <v>314</v>
      </c>
      <c r="M4569" s="15" t="s">
        <v>315</v>
      </c>
      <c r="N4569" s="14">
        <v>2018</v>
      </c>
      <c r="O4569" s="15" t="s">
        <v>13538</v>
      </c>
      <c r="P4569" s="15" t="s">
        <v>106</v>
      </c>
      <c r="Q4569" s="15" t="s">
        <v>47019</v>
      </c>
      <c r="R4569" s="15" t="s">
        <v>8052</v>
      </c>
      <c r="S4569" s="15" t="s">
        <v>13539</v>
      </c>
      <c r="T4569" s="15" t="s">
        <v>5164</v>
      </c>
      <c r="U4569" s="15" t="s">
        <v>53</v>
      </c>
      <c r="V4569" s="15" t="s">
        <v>45423</v>
      </c>
      <c r="W4569" s="15" t="s">
        <v>264</v>
      </c>
      <c r="X4569" s="15" t="str">
        <f>_xlfn.XLOOKUP(_LOOKUP[[#This Row],[AdjusterMemberName]],_Adjuster[Adjuster Name],_Adjuster[Email],,0)</f>
        <v>sBonnevie@knightcompany.com</v>
      </c>
      <c r="Y4569" s="15" t="str">
        <f>_xlfn.XLOOKUP(_LOOKUP[[#This Row],[AdjusterMemberName]],_Adjuster[Adjuster Name],_Adjuster[Phone Number],,0)</f>
        <v>323-692-4064</v>
      </c>
      <c r="Z4569" s="15" t="s">
        <v>13540</v>
      </c>
      <c r="AA45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27301 Whites Canyon Rd Apt 206, Canyon Country  CA 91351</v>
      </c>
      <c r="AB4569" s="15"/>
    </row>
    <row r="4570" spans="1:28" x14ac:dyDescent="0.3">
      <c r="A4570" s="14">
        <v>1</v>
      </c>
      <c r="B4570" s="14">
        <v>1</v>
      </c>
      <c r="C4570" s="15" t="s">
        <v>13796</v>
      </c>
      <c r="D4570" s="15" t="s">
        <v>13797</v>
      </c>
      <c r="E4570" s="15">
        <v>45402</v>
      </c>
      <c r="F4570" s="15" t="s">
        <v>13798</v>
      </c>
      <c r="G4570" s="15">
        <v>45394</v>
      </c>
      <c r="H4570" s="15">
        <v>45577</v>
      </c>
      <c r="I4570" s="15" t="s">
        <v>13799</v>
      </c>
      <c r="J4570" s="15" t="s">
        <v>13800</v>
      </c>
      <c r="K4570" s="15" t="s">
        <v>45388</v>
      </c>
      <c r="L4570" s="15" t="s">
        <v>13801</v>
      </c>
      <c r="M4570" s="15" t="s">
        <v>13802</v>
      </c>
      <c r="N4570" s="14">
        <v>1999</v>
      </c>
      <c r="O4570" s="15" t="s">
        <v>13803</v>
      </c>
      <c r="P4570" s="15" t="s">
        <v>106</v>
      </c>
      <c r="Q4570" s="15" t="s">
        <v>47065</v>
      </c>
      <c r="R4570" s="15" t="s">
        <v>5884</v>
      </c>
      <c r="S4570" s="15" t="s">
        <v>13804</v>
      </c>
      <c r="T4570" s="15" t="s">
        <v>404</v>
      </c>
      <c r="U4570" s="15" t="s">
        <v>53</v>
      </c>
      <c r="V4570" s="15" t="s">
        <v>45417</v>
      </c>
      <c r="W4570" s="15" t="s">
        <v>1624</v>
      </c>
      <c r="X4570" s="15" t="e">
        <f>_xlfn.XLOOKUP(_LOOKUP[[#This Row],[AdjusterMemberName]],_Adjuster[Adjuster Name],_Adjuster[Email],,0)</f>
        <v>#N/A</v>
      </c>
      <c r="Y4570" s="15" t="e">
        <f>_xlfn.XLOOKUP(_LOOKUP[[#This Row],[AdjusterMemberName]],_Adjuster[Adjuster Name],_Adjuster[Phone Number],,0)</f>
        <v>#N/A</v>
      </c>
      <c r="Z4570" s="15" t="s">
        <v>13805</v>
      </c>
      <c r="AA45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3529 E Avenue R11, Palmdale  CA 93550</v>
      </c>
      <c r="AB4570" s="15"/>
    </row>
    <row r="4571" spans="1:28" x14ac:dyDescent="0.3">
      <c r="A4571" s="14">
        <v>1</v>
      </c>
      <c r="B4571" s="14">
        <v>1</v>
      </c>
      <c r="C4571" s="15" t="s">
        <v>14663</v>
      </c>
      <c r="D4571" s="15" t="s">
        <v>14663</v>
      </c>
      <c r="E4571" s="15">
        <v>45402</v>
      </c>
      <c r="F4571" s="15" t="s">
        <v>14664</v>
      </c>
      <c r="G4571" s="15">
        <v>45373</v>
      </c>
      <c r="H4571" s="15">
        <v>45557</v>
      </c>
      <c r="I4571" s="15" t="s">
        <v>14665</v>
      </c>
      <c r="J4571" s="15" t="s">
        <v>14666</v>
      </c>
      <c r="K4571" s="15" t="s">
        <v>45332</v>
      </c>
      <c r="L4571" s="15" t="s">
        <v>91</v>
      </c>
      <c r="M4571" s="15" t="s">
        <v>2822</v>
      </c>
      <c r="N4571" s="14">
        <v>2021</v>
      </c>
      <c r="O4571" s="15" t="s">
        <v>14667</v>
      </c>
      <c r="P4571" s="15" t="s">
        <v>106</v>
      </c>
      <c r="Q4571" s="15" t="s">
        <v>47061</v>
      </c>
      <c r="R4571" s="15" t="s">
        <v>14668</v>
      </c>
      <c r="S4571" s="15" t="s">
        <v>14669</v>
      </c>
      <c r="T4571" s="15" t="s">
        <v>14670</v>
      </c>
      <c r="U4571" s="15" t="s">
        <v>53</v>
      </c>
      <c r="V4571" s="15" t="s">
        <v>46617</v>
      </c>
      <c r="W4571" s="15" t="s">
        <v>1624</v>
      </c>
      <c r="X4571" s="15" t="e">
        <f>_xlfn.XLOOKUP(_LOOKUP[[#This Row],[AdjusterMemberName]],_Adjuster[Adjuster Name],_Adjuster[Email],,0)</f>
        <v>#N/A</v>
      </c>
      <c r="Y4571" s="15" t="e">
        <f>_xlfn.XLOOKUP(_LOOKUP[[#This Row],[AdjusterMemberName]],_Adjuster[Adjuster Name],_Adjuster[Phone Number],,0)</f>
        <v>#N/A</v>
      </c>
      <c r="Z4571" s="15" t="s">
        <v>14671</v>
      </c>
      <c r="AA45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8745 Delgany Ave, Playa Del Rey  CA 90293</v>
      </c>
      <c r="AB4571" s="15"/>
    </row>
    <row r="4572" spans="1:28" x14ac:dyDescent="0.3">
      <c r="A4572" s="14">
        <v>1</v>
      </c>
      <c r="B4572" s="14">
        <v>1</v>
      </c>
      <c r="C4572" s="15" t="s">
        <v>12884</v>
      </c>
      <c r="D4572" s="15" t="s">
        <v>12885</v>
      </c>
      <c r="E4572" s="15">
        <v>45401</v>
      </c>
      <c r="F4572" s="15" t="s">
        <v>12886</v>
      </c>
      <c r="G4572" s="15">
        <v>45297</v>
      </c>
      <c r="H4572" s="15">
        <v>45479</v>
      </c>
      <c r="I4572" s="15" t="s">
        <v>12887</v>
      </c>
      <c r="J4572" s="15" t="s">
        <v>12888</v>
      </c>
      <c r="K4572" s="15" t="s">
        <v>45597</v>
      </c>
      <c r="L4572" s="15" t="s">
        <v>128</v>
      </c>
      <c r="M4572" s="15" t="s">
        <v>129</v>
      </c>
      <c r="N4572" s="14">
        <v>2024</v>
      </c>
      <c r="O4572" s="15" t="s">
        <v>12889</v>
      </c>
      <c r="P4572" s="15" t="s">
        <v>106</v>
      </c>
      <c r="Q4572" s="15" t="s">
        <v>47073</v>
      </c>
      <c r="R4572" s="15" t="s">
        <v>2190</v>
      </c>
      <c r="S4572" s="15" t="s">
        <v>12890</v>
      </c>
      <c r="T4572" s="15" t="s">
        <v>174</v>
      </c>
      <c r="U4572" s="15" t="s">
        <v>53</v>
      </c>
      <c r="V4572" s="15" t="s">
        <v>45560</v>
      </c>
      <c r="W4572" s="15" t="s">
        <v>264</v>
      </c>
      <c r="X4572" s="15" t="str">
        <f>_xlfn.XLOOKUP(_LOOKUP[[#This Row],[AdjusterMemberName]],_Adjuster[Adjuster Name],_Adjuster[Email],,0)</f>
        <v>sBonnevie@knightcompany.com</v>
      </c>
      <c r="Y4572" s="15" t="str">
        <f>_xlfn.XLOOKUP(_LOOKUP[[#This Row],[AdjusterMemberName]],_Adjuster[Adjuster Name],_Adjuster[Phone Number],,0)</f>
        <v>323-692-4064</v>
      </c>
      <c r="Z4572" s="15" t="s">
        <v>12891</v>
      </c>
      <c r="AA45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2737 Winter St, Los Angeles  CA 90033</v>
      </c>
      <c r="AB4572" s="15"/>
    </row>
    <row r="4573" spans="1:28" x14ac:dyDescent="0.3">
      <c r="A4573" s="14">
        <v>1</v>
      </c>
      <c r="B4573" s="14">
        <v>1</v>
      </c>
      <c r="C4573" s="15" t="s">
        <v>12892</v>
      </c>
      <c r="D4573" s="15" t="s">
        <v>12893</v>
      </c>
      <c r="E4573" s="15">
        <v>45401</v>
      </c>
      <c r="F4573" s="15" t="s">
        <v>12894</v>
      </c>
      <c r="G4573" s="15">
        <v>45248</v>
      </c>
      <c r="H4573" s="15">
        <v>45430</v>
      </c>
      <c r="I4573" s="15" t="s">
        <v>12895</v>
      </c>
      <c r="J4573" s="15" t="s">
        <v>12896</v>
      </c>
      <c r="K4573" s="15" t="s">
        <v>45458</v>
      </c>
      <c r="L4573" s="15" t="s">
        <v>281</v>
      </c>
      <c r="M4573" s="15" t="s">
        <v>8183</v>
      </c>
      <c r="N4573" s="14">
        <v>2021</v>
      </c>
      <c r="O4573" s="15" t="s">
        <v>12897</v>
      </c>
      <c r="P4573" s="15" t="s">
        <v>106</v>
      </c>
      <c r="Q4573" s="15" t="s">
        <v>47006</v>
      </c>
      <c r="R4573" s="15" t="s">
        <v>12898</v>
      </c>
      <c r="S4573" s="15" t="s">
        <v>12899</v>
      </c>
      <c r="T4573" s="15" t="s">
        <v>4687</v>
      </c>
      <c r="U4573" s="15" t="s">
        <v>53</v>
      </c>
      <c r="V4573" s="15" t="s">
        <v>45686</v>
      </c>
      <c r="W4573" s="15" t="s">
        <v>850</v>
      </c>
      <c r="X4573" s="15" t="e">
        <f>_xlfn.XLOOKUP(_LOOKUP[[#This Row],[AdjusterMemberName]],_Adjuster[Adjuster Name],_Adjuster[Email],,0)</f>
        <v>#N/A</v>
      </c>
      <c r="Y4573" s="15" t="e">
        <f>_xlfn.XLOOKUP(_LOOKUP[[#This Row],[AdjusterMemberName]],_Adjuster[Adjuster Name],_Adjuster[Phone Number],,0)</f>
        <v>#N/A</v>
      </c>
      <c r="Z4573" s="15" t="s">
        <v>12900</v>
      </c>
      <c r="AA45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301 N Moore Ave Apt A, Monterey Park  CA 91754</v>
      </c>
      <c r="AB4573" s="15"/>
    </row>
    <row r="4574" spans="1:28" x14ac:dyDescent="0.3">
      <c r="A4574" s="14">
        <v>1</v>
      </c>
      <c r="B4574" s="14">
        <v>1</v>
      </c>
      <c r="C4574" s="15" t="s">
        <v>12901</v>
      </c>
      <c r="D4574" s="15" t="s">
        <v>12901</v>
      </c>
      <c r="E4574" s="15">
        <v>45401</v>
      </c>
      <c r="F4574" s="15" t="s">
        <v>12902</v>
      </c>
      <c r="G4574" s="15">
        <v>45342</v>
      </c>
      <c r="H4574" s="15">
        <v>45524</v>
      </c>
      <c r="I4574" s="15" t="s">
        <v>12903</v>
      </c>
      <c r="J4574" s="15" t="s">
        <v>12904</v>
      </c>
      <c r="K4574" s="15" t="s">
        <v>45332</v>
      </c>
      <c r="L4574" s="15" t="s">
        <v>103</v>
      </c>
      <c r="M4574" s="15" t="s">
        <v>1336</v>
      </c>
      <c r="N4574" s="14">
        <v>2006</v>
      </c>
      <c r="O4574" s="15" t="s">
        <v>12905</v>
      </c>
      <c r="P4574" s="15" t="s">
        <v>106</v>
      </c>
      <c r="Q4574" s="15" t="s">
        <v>47120</v>
      </c>
      <c r="R4574" s="15" t="s">
        <v>12906</v>
      </c>
      <c r="S4574" s="15" t="s">
        <v>12907</v>
      </c>
      <c r="T4574" s="15" t="s">
        <v>2651</v>
      </c>
      <c r="U4574" s="15" t="s">
        <v>53</v>
      </c>
      <c r="V4574" s="15" t="s">
        <v>46698</v>
      </c>
      <c r="W4574" s="15" t="s">
        <v>1624</v>
      </c>
      <c r="X4574" s="15" t="e">
        <f>_xlfn.XLOOKUP(_LOOKUP[[#This Row],[AdjusterMemberName]],_Adjuster[Adjuster Name],_Adjuster[Email],,0)</f>
        <v>#N/A</v>
      </c>
      <c r="Y4574" s="15" t="e">
        <f>_xlfn.XLOOKUP(_LOOKUP[[#This Row],[AdjusterMemberName]],_Adjuster[Adjuster Name],_Adjuster[Phone Number],,0)</f>
        <v>#N/A</v>
      </c>
      <c r="Z4574" s="15" t="s">
        <v>12908</v>
      </c>
      <c r="AA45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4647 Gerrilyn Way Apt 129, Livermore  CA 94550</v>
      </c>
      <c r="AB4574" s="15"/>
    </row>
    <row r="4575" spans="1:28" x14ac:dyDescent="0.3">
      <c r="A4575" s="14">
        <v>1</v>
      </c>
      <c r="B4575" s="14">
        <v>1</v>
      </c>
      <c r="C4575" s="15" t="s">
        <v>12918</v>
      </c>
      <c r="D4575" s="15" t="s">
        <v>12918</v>
      </c>
      <c r="E4575" s="15">
        <v>45401</v>
      </c>
      <c r="F4575" s="15" t="s">
        <v>12919</v>
      </c>
      <c r="G4575" s="15">
        <v>45394</v>
      </c>
      <c r="H4575" s="15">
        <v>45577</v>
      </c>
      <c r="I4575" s="15" t="s">
        <v>12920</v>
      </c>
      <c r="J4575" s="15" t="s">
        <v>12921</v>
      </c>
      <c r="K4575" s="15" t="s">
        <v>45861</v>
      </c>
      <c r="L4575" s="15" t="s">
        <v>103</v>
      </c>
      <c r="M4575" s="15" t="s">
        <v>304</v>
      </c>
      <c r="N4575" s="14">
        <v>2000</v>
      </c>
      <c r="O4575" s="15" t="s">
        <v>12922</v>
      </c>
      <c r="P4575" s="15" t="s">
        <v>106</v>
      </c>
      <c r="Q4575" s="15" t="s">
        <v>47095</v>
      </c>
      <c r="R4575" s="15" t="s">
        <v>3198</v>
      </c>
      <c r="S4575" s="15" t="s">
        <v>12923</v>
      </c>
      <c r="T4575" s="15" t="s">
        <v>308</v>
      </c>
      <c r="U4575" s="15" t="s">
        <v>53</v>
      </c>
      <c r="V4575" s="15" t="s">
        <v>45432</v>
      </c>
      <c r="W4575" s="15" t="s">
        <v>3184</v>
      </c>
      <c r="X4575" s="15" t="str">
        <f>_xlfn.XLOOKUP(_LOOKUP[[#This Row],[AdjusterMemberName]],_Adjuster[Adjuster Name],_Adjuster[Email],,0)</f>
        <v>mQualls@knightcompany.com</v>
      </c>
      <c r="Y4575" s="15" t="str">
        <f>_xlfn.XLOOKUP(_LOOKUP[[#This Row],[AdjusterMemberName]],_Adjuster[Adjuster Name],_Adjuster[Phone Number],,0)</f>
        <v>424-559-5436</v>
      </c>
      <c r="Z4575" s="15" t="s">
        <v>12924</v>
      </c>
      <c r="AA45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6923 Farrier Ave, Riverside  CA 92503</v>
      </c>
      <c r="AB4575" s="15">
        <v>45550</v>
      </c>
    </row>
    <row r="4576" spans="1:28" x14ac:dyDescent="0.3">
      <c r="A4576" s="14">
        <v>1</v>
      </c>
      <c r="B4576" s="14">
        <v>1</v>
      </c>
      <c r="C4576" s="15" t="s">
        <v>12936</v>
      </c>
      <c r="D4576" s="15" t="s">
        <v>12937</v>
      </c>
      <c r="E4576" s="15">
        <v>45401</v>
      </c>
      <c r="F4576" s="15" t="s">
        <v>12938</v>
      </c>
      <c r="G4576" s="15">
        <v>45350</v>
      </c>
      <c r="H4576" s="15">
        <v>45532</v>
      </c>
      <c r="I4576" s="15" t="s">
        <v>12939</v>
      </c>
      <c r="J4576" s="15" t="s">
        <v>12940</v>
      </c>
      <c r="K4576" s="15" t="s">
        <v>45341</v>
      </c>
      <c r="L4576" s="15" t="s">
        <v>116</v>
      </c>
      <c r="M4576" s="15" t="s">
        <v>2421</v>
      </c>
      <c r="N4576" s="14">
        <v>2019</v>
      </c>
      <c r="O4576" s="15" t="s">
        <v>12941</v>
      </c>
      <c r="P4576" s="15" t="s">
        <v>106</v>
      </c>
      <c r="Q4576" s="15" t="s">
        <v>47137</v>
      </c>
      <c r="R4576" s="15" t="s">
        <v>12942</v>
      </c>
      <c r="S4576" s="15" t="s">
        <v>12943</v>
      </c>
      <c r="T4576" s="15" t="s">
        <v>894</v>
      </c>
      <c r="U4576" s="15" t="s">
        <v>53</v>
      </c>
      <c r="V4576" s="15" t="s">
        <v>46697</v>
      </c>
      <c r="W4576" s="15" t="s">
        <v>1889</v>
      </c>
      <c r="X4576" s="15" t="e">
        <f>_xlfn.XLOOKUP(_LOOKUP[[#This Row],[AdjusterMemberName]],_Adjuster[Adjuster Name],_Adjuster[Email],,0)</f>
        <v>#N/A</v>
      </c>
      <c r="Y4576" s="15" t="e">
        <f>_xlfn.XLOOKUP(_LOOKUP[[#This Row],[AdjusterMemberName]],_Adjuster[Adjuster Name],_Adjuster[Phone Number],,0)</f>
        <v>#N/A</v>
      </c>
      <c r="Z4576" s="15" t="s">
        <v>12944</v>
      </c>
      <c r="AA45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7545 Charmant Dr Unit 1311, San Diego  CA 92122</v>
      </c>
      <c r="AB4576" s="15"/>
    </row>
    <row r="4577" spans="1:28" x14ac:dyDescent="0.3">
      <c r="A4577" s="14">
        <v>1</v>
      </c>
      <c r="B4577" s="14">
        <v>1</v>
      </c>
      <c r="C4577" s="15" t="s">
        <v>12986</v>
      </c>
      <c r="D4577" s="15" t="s">
        <v>12987</v>
      </c>
      <c r="E4577" s="15">
        <v>45401</v>
      </c>
      <c r="F4577" s="15" t="s">
        <v>12988</v>
      </c>
      <c r="G4577" s="15">
        <v>45365</v>
      </c>
      <c r="H4577" s="15">
        <v>45549</v>
      </c>
      <c r="I4577" s="15" t="s">
        <v>12989</v>
      </c>
      <c r="J4577" s="15" t="s">
        <v>12990</v>
      </c>
      <c r="K4577" s="15" t="s">
        <v>45663</v>
      </c>
      <c r="L4577" s="15" t="s">
        <v>139</v>
      </c>
      <c r="M4577" s="15" t="s">
        <v>1152</v>
      </c>
      <c r="N4577" s="14">
        <v>2013</v>
      </c>
      <c r="O4577" s="15" t="s">
        <v>12991</v>
      </c>
      <c r="P4577" s="15" t="s">
        <v>106</v>
      </c>
      <c r="Q4577" s="15" t="s">
        <v>47161</v>
      </c>
      <c r="R4577" s="15" t="s">
        <v>12992</v>
      </c>
      <c r="S4577" s="15" t="s">
        <v>12993</v>
      </c>
      <c r="T4577" s="15" t="s">
        <v>164</v>
      </c>
      <c r="U4577" s="15" t="s">
        <v>53</v>
      </c>
      <c r="V4577" s="15" t="s">
        <v>45371</v>
      </c>
      <c r="W4577" s="15" t="s">
        <v>1889</v>
      </c>
      <c r="X4577" s="15" t="e">
        <f>_xlfn.XLOOKUP(_LOOKUP[[#This Row],[AdjusterMemberName]],_Adjuster[Adjuster Name],_Adjuster[Email],,0)</f>
        <v>#N/A</v>
      </c>
      <c r="Y4577" s="15" t="e">
        <f>_xlfn.XLOOKUP(_LOOKUP[[#This Row],[AdjusterMemberName]],_Adjuster[Adjuster Name],_Adjuster[Phone Number],,0)</f>
        <v>#N/A</v>
      </c>
      <c r="Z4577" s="15" t="s">
        <v>12994</v>
      </c>
      <c r="AA45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5585 W Norwich Ave, Fresno  CA 93722</v>
      </c>
      <c r="AB4577" s="15"/>
    </row>
    <row r="4578" spans="1:28" x14ac:dyDescent="0.3">
      <c r="A4578" s="14">
        <v>1</v>
      </c>
      <c r="B4578" s="14">
        <v>1</v>
      </c>
      <c r="C4578" s="15" t="s">
        <v>8859</v>
      </c>
      <c r="D4578" s="15" t="s">
        <v>8859</v>
      </c>
      <c r="E4578" s="15">
        <v>45401</v>
      </c>
      <c r="F4578" s="15" t="s">
        <v>8860</v>
      </c>
      <c r="G4578" s="15">
        <v>45278</v>
      </c>
      <c r="H4578" s="15">
        <v>45461</v>
      </c>
      <c r="I4578" s="15" t="s">
        <v>12995</v>
      </c>
      <c r="J4578" s="15" t="s">
        <v>12996</v>
      </c>
      <c r="K4578" s="15" t="s">
        <v>45506</v>
      </c>
      <c r="L4578" s="15" t="s">
        <v>229</v>
      </c>
      <c r="M4578" s="15" t="s">
        <v>723</v>
      </c>
      <c r="N4578" s="14">
        <v>2015</v>
      </c>
      <c r="O4578" s="15" t="s">
        <v>8863</v>
      </c>
      <c r="P4578" s="15" t="s">
        <v>106</v>
      </c>
      <c r="Q4578" s="15" t="s">
        <v>47095</v>
      </c>
      <c r="R4578" s="15" t="s">
        <v>8864</v>
      </c>
      <c r="S4578" s="15" t="s">
        <v>8865</v>
      </c>
      <c r="T4578" s="15" t="s">
        <v>1483</v>
      </c>
      <c r="U4578" s="15" t="s">
        <v>53</v>
      </c>
      <c r="V4578" s="15" t="s">
        <v>45652</v>
      </c>
      <c r="W4578" s="15" t="s">
        <v>3114</v>
      </c>
      <c r="X4578" s="15" t="str">
        <f>_xlfn.XLOOKUP(_LOOKUP[[#This Row],[AdjusterMemberName]],_Adjuster[Adjuster Name],_Adjuster[Email],,0)</f>
        <v>eExmundo@knightcompany.com</v>
      </c>
      <c r="Y4578" s="15" t="str">
        <f>_xlfn.XLOOKUP(_LOOKUP[[#This Row],[AdjusterMemberName]],_Adjuster[Adjuster Name],_Adjuster[Phone Number],,0)</f>
        <v>424-559-5400</v>
      </c>
      <c r="Z4578" s="15" t="s">
        <v>8866</v>
      </c>
      <c r="AA45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403 N Citrus Ave, Vista  CA 92084</v>
      </c>
      <c r="AB4578" s="15"/>
    </row>
    <row r="4579" spans="1:28" x14ac:dyDescent="0.3">
      <c r="A4579" s="14">
        <v>1</v>
      </c>
      <c r="B4579" s="14">
        <v>1</v>
      </c>
      <c r="C4579" s="15" t="s">
        <v>13006</v>
      </c>
      <c r="D4579" s="15" t="s">
        <v>13007</v>
      </c>
      <c r="E4579" s="15">
        <v>45401</v>
      </c>
      <c r="F4579" s="15" t="s">
        <v>13008</v>
      </c>
      <c r="G4579" s="15">
        <v>45387</v>
      </c>
      <c r="H4579" s="15">
        <v>45570</v>
      </c>
      <c r="I4579" s="15" t="s">
        <v>13009</v>
      </c>
      <c r="J4579" s="15" t="s">
        <v>13010</v>
      </c>
      <c r="K4579" s="15" t="s">
        <v>45779</v>
      </c>
      <c r="L4579" s="15" t="s">
        <v>25</v>
      </c>
      <c r="M4579" s="15" t="s">
        <v>480</v>
      </c>
      <c r="N4579" s="14">
        <v>2014</v>
      </c>
      <c r="O4579" s="15" t="s">
        <v>13011</v>
      </c>
      <c r="P4579" s="15" t="s">
        <v>106</v>
      </c>
      <c r="Q4579" s="15" t="s">
        <v>47092</v>
      </c>
      <c r="R4579" s="15" t="s">
        <v>13012</v>
      </c>
      <c r="S4579" s="15" t="s">
        <v>13013</v>
      </c>
      <c r="T4579" s="15" t="s">
        <v>96</v>
      </c>
      <c r="U4579" s="15" t="s">
        <v>53</v>
      </c>
      <c r="V4579" s="15" t="s">
        <v>45746</v>
      </c>
      <c r="W4579" s="15" t="s">
        <v>264</v>
      </c>
      <c r="X4579" s="15" t="str">
        <f>_xlfn.XLOOKUP(_LOOKUP[[#This Row],[AdjusterMemberName]],_Adjuster[Adjuster Name],_Adjuster[Email],,0)</f>
        <v>sBonnevie@knightcompany.com</v>
      </c>
      <c r="Y4579" s="15" t="str">
        <f>_xlfn.XLOOKUP(_LOOKUP[[#This Row],[AdjusterMemberName]],_Adjuster[Adjuster Name],_Adjuster[Phone Number],,0)</f>
        <v>323-692-4064</v>
      </c>
      <c r="Z4579" s="15" t="s">
        <v>13014</v>
      </c>
      <c r="AA45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15388 La Casa Dr, Moreno Valley  CA 92555</v>
      </c>
      <c r="AB4579" s="15"/>
    </row>
    <row r="4580" spans="1:28" x14ac:dyDescent="0.3">
      <c r="A4580" s="14">
        <v>1</v>
      </c>
      <c r="B4580" s="14">
        <v>1</v>
      </c>
      <c r="C4580" s="15" t="s">
        <v>13015</v>
      </c>
      <c r="D4580" s="15" t="s">
        <v>13015</v>
      </c>
      <c r="E4580" s="15">
        <v>45401</v>
      </c>
      <c r="F4580" s="15" t="s">
        <v>13016</v>
      </c>
      <c r="G4580" s="15">
        <v>45268</v>
      </c>
      <c r="H4580" s="15">
        <v>45451</v>
      </c>
      <c r="I4580" s="15" t="s">
        <v>13017</v>
      </c>
      <c r="J4580" s="15" t="s">
        <v>13018</v>
      </c>
      <c r="K4580" s="15" t="s">
        <v>45373</v>
      </c>
      <c r="L4580" s="15" t="s">
        <v>103</v>
      </c>
      <c r="M4580" s="15" t="s">
        <v>160</v>
      </c>
      <c r="N4580" s="14">
        <v>2011</v>
      </c>
      <c r="O4580" s="15" t="s">
        <v>13019</v>
      </c>
      <c r="P4580" s="15" t="s">
        <v>106</v>
      </c>
      <c r="Q4580" s="15" t="s">
        <v>47065</v>
      </c>
      <c r="R4580" s="15" t="s">
        <v>7665</v>
      </c>
      <c r="S4580" s="15" t="s">
        <v>13020</v>
      </c>
      <c r="T4580" s="15" t="s">
        <v>3540</v>
      </c>
      <c r="U4580" s="15" t="s">
        <v>53</v>
      </c>
      <c r="V4580" s="15" t="s">
        <v>45340</v>
      </c>
      <c r="W4580" s="15" t="s">
        <v>3307</v>
      </c>
      <c r="X4580" s="15" t="e">
        <f>_xlfn.XLOOKUP(_LOOKUP[[#This Row],[AdjusterMemberName]],_Adjuster[Adjuster Name],_Adjuster[Email],,0)</f>
        <v>#N/A</v>
      </c>
      <c r="Y4580" s="15" t="e">
        <f>_xlfn.XLOOKUP(_LOOKUP[[#This Row],[AdjusterMemberName]],_Adjuster[Adjuster Name],_Adjuster[Phone Number],,0)</f>
        <v>#N/A</v>
      </c>
      <c r="Z4580" s="15" t="s">
        <v>13021</v>
      </c>
      <c r="AA45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2606 Troy Ave, South El Monte  CA 91733</v>
      </c>
      <c r="AB4580" s="15"/>
    </row>
    <row r="4581" spans="1:28" x14ac:dyDescent="0.3">
      <c r="A4581" s="14">
        <v>1</v>
      </c>
      <c r="B4581" s="14">
        <v>1</v>
      </c>
      <c r="C4581" s="15" t="s">
        <v>13265</v>
      </c>
      <c r="D4581" s="15" t="s">
        <v>13265</v>
      </c>
      <c r="E4581" s="15">
        <v>45401</v>
      </c>
      <c r="F4581" s="15" t="s">
        <v>13266</v>
      </c>
      <c r="G4581" s="15">
        <v>45290</v>
      </c>
      <c r="H4581" s="15">
        <v>45473</v>
      </c>
      <c r="I4581" s="15" t="s">
        <v>13267</v>
      </c>
      <c r="J4581" s="15" t="s">
        <v>13268</v>
      </c>
      <c r="K4581" s="15" t="s">
        <v>45341</v>
      </c>
      <c r="L4581" s="15" t="s">
        <v>25</v>
      </c>
      <c r="M4581" s="15" t="s">
        <v>79</v>
      </c>
      <c r="N4581" s="14">
        <v>2015</v>
      </c>
      <c r="O4581" s="15" t="s">
        <v>13269</v>
      </c>
      <c r="P4581" s="15" t="s">
        <v>106</v>
      </c>
      <c r="Q4581" s="15" t="s">
        <v>47202</v>
      </c>
      <c r="R4581" s="15" t="s">
        <v>13270</v>
      </c>
      <c r="S4581" s="15" t="s">
        <v>13271</v>
      </c>
      <c r="T4581" s="15" t="s">
        <v>1067</v>
      </c>
      <c r="U4581" s="15" t="s">
        <v>53</v>
      </c>
      <c r="V4581" s="15" t="s">
        <v>46015</v>
      </c>
      <c r="W4581" s="15" t="s">
        <v>3114</v>
      </c>
      <c r="X4581" s="15" t="str">
        <f>_xlfn.XLOOKUP(_LOOKUP[[#This Row],[AdjusterMemberName]],_Adjuster[Adjuster Name],_Adjuster[Email],,0)</f>
        <v>eExmundo@knightcompany.com</v>
      </c>
      <c r="Y4581" s="15" t="str">
        <f>_xlfn.XLOOKUP(_LOOKUP[[#This Row],[AdjusterMemberName]],_Adjuster[Adjuster Name],_Adjuster[Phone Number],,0)</f>
        <v>424-559-5400</v>
      </c>
      <c r="Z4581" s="15" t="s">
        <v>13272</v>
      </c>
      <c r="AA45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254 Santos St, San Francisco  CA 94134</v>
      </c>
      <c r="AB4581" s="15"/>
    </row>
    <row r="4582" spans="1:28" x14ac:dyDescent="0.3">
      <c r="A4582" s="14">
        <v>1</v>
      </c>
      <c r="B4582" s="14">
        <v>1</v>
      </c>
      <c r="C4582" s="15" t="s">
        <v>13375</v>
      </c>
      <c r="D4582" s="15" t="s">
        <v>13375</v>
      </c>
      <c r="E4582" s="15">
        <v>45401</v>
      </c>
      <c r="F4582" s="15" t="s">
        <v>13376</v>
      </c>
      <c r="G4582" s="15">
        <v>45320</v>
      </c>
      <c r="H4582" s="15">
        <v>45502</v>
      </c>
      <c r="I4582" s="15" t="s">
        <v>13377</v>
      </c>
      <c r="J4582" s="15" t="s">
        <v>13378</v>
      </c>
      <c r="K4582" s="15" t="s">
        <v>45481</v>
      </c>
      <c r="L4582" s="15" t="s">
        <v>314</v>
      </c>
      <c r="M4582" s="15" t="s">
        <v>315</v>
      </c>
      <c r="N4582" s="14">
        <v>2021</v>
      </c>
      <c r="O4582" s="15" t="s">
        <v>13379</v>
      </c>
      <c r="P4582" s="15" t="s">
        <v>106</v>
      </c>
      <c r="Q4582" s="15" t="s">
        <v>47201</v>
      </c>
      <c r="R4582" s="15" t="s">
        <v>162</v>
      </c>
      <c r="S4582" s="15" t="s">
        <v>13380</v>
      </c>
      <c r="T4582" s="15" t="s">
        <v>1431</v>
      </c>
      <c r="U4582" s="15" t="s">
        <v>53</v>
      </c>
      <c r="V4582" s="15" t="s">
        <v>45514</v>
      </c>
      <c r="W4582" s="15" t="s">
        <v>3114</v>
      </c>
      <c r="X4582" s="15" t="str">
        <f>_xlfn.XLOOKUP(_LOOKUP[[#This Row],[AdjusterMemberName]],_Adjuster[Adjuster Name],_Adjuster[Email],,0)</f>
        <v>eExmundo@knightcompany.com</v>
      </c>
      <c r="Y4582" s="15" t="str">
        <f>_xlfn.XLOOKUP(_LOOKUP[[#This Row],[AdjusterMemberName]],_Adjuster[Adjuster Name],_Adjuster[Phone Number],,0)</f>
        <v>424-559-5400</v>
      </c>
      <c r="Z4582" s="15" t="s">
        <v>13381</v>
      </c>
      <c r="AA45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13259 Montague St, Arleta  CA 91331</v>
      </c>
      <c r="AB4582" s="15"/>
    </row>
    <row r="4583" spans="1:28" x14ac:dyDescent="0.3">
      <c r="A4583" s="14">
        <v>1</v>
      </c>
      <c r="B4583" s="14">
        <v>1</v>
      </c>
      <c r="C4583" s="15" t="s">
        <v>13562</v>
      </c>
      <c r="D4583" s="15" t="s">
        <v>13562</v>
      </c>
      <c r="E4583" s="15">
        <v>45401</v>
      </c>
      <c r="F4583" s="15" t="s">
        <v>13563</v>
      </c>
      <c r="G4583" s="15">
        <v>45287</v>
      </c>
      <c r="H4583" s="15">
        <v>45470</v>
      </c>
      <c r="I4583" s="15" t="s">
        <v>13564</v>
      </c>
      <c r="J4583" s="15" t="s">
        <v>13565</v>
      </c>
      <c r="K4583" s="15" t="s">
        <v>45358</v>
      </c>
      <c r="L4583" s="15" t="s">
        <v>292</v>
      </c>
      <c r="M4583" s="15" t="s">
        <v>10005</v>
      </c>
      <c r="N4583" s="14">
        <v>2018</v>
      </c>
      <c r="O4583" s="15" t="s">
        <v>13566</v>
      </c>
      <c r="P4583" s="15" t="s">
        <v>106</v>
      </c>
      <c r="Q4583" s="15" t="s">
        <v>47079</v>
      </c>
      <c r="R4583" s="15" t="s">
        <v>13567</v>
      </c>
      <c r="S4583" s="15" t="s">
        <v>13568</v>
      </c>
      <c r="T4583" s="15" t="s">
        <v>755</v>
      </c>
      <c r="U4583" s="15" t="s">
        <v>53</v>
      </c>
      <c r="V4583" s="15" t="s">
        <v>45740</v>
      </c>
      <c r="W4583" s="15" t="s">
        <v>3184</v>
      </c>
      <c r="X4583" s="15" t="str">
        <f>_xlfn.XLOOKUP(_LOOKUP[[#This Row],[AdjusterMemberName]],_Adjuster[Adjuster Name],_Adjuster[Email],,0)</f>
        <v>mQualls@knightcompany.com</v>
      </c>
      <c r="Y4583" s="15" t="str">
        <f>_xlfn.XLOOKUP(_LOOKUP[[#This Row],[AdjusterMemberName]],_Adjuster[Adjuster Name],_Adjuster[Phone Number],,0)</f>
        <v>424-559-5436</v>
      </c>
      <c r="Z4583" s="15" t="s">
        <v>13569</v>
      </c>
      <c r="AA45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1365 Orange Ave, Beaumont  CA 92223</v>
      </c>
      <c r="AB4583" s="15"/>
    </row>
    <row r="4584" spans="1:28" x14ac:dyDescent="0.3">
      <c r="A4584" s="14">
        <v>1</v>
      </c>
      <c r="B4584" s="14">
        <v>1</v>
      </c>
      <c r="C4584" s="15" t="s">
        <v>13596</v>
      </c>
      <c r="D4584" s="15" t="s">
        <v>13596</v>
      </c>
      <c r="E4584" s="15">
        <v>45401</v>
      </c>
      <c r="F4584" s="15" t="s">
        <v>13597</v>
      </c>
      <c r="G4584" s="15">
        <v>45351</v>
      </c>
      <c r="H4584" s="15">
        <v>45533</v>
      </c>
      <c r="I4584" s="15" t="s">
        <v>13598</v>
      </c>
      <c r="J4584" s="15" t="s">
        <v>13599</v>
      </c>
      <c r="K4584" s="15" t="s">
        <v>46685</v>
      </c>
      <c r="L4584" s="15" t="s">
        <v>139</v>
      </c>
      <c r="M4584" s="15" t="s">
        <v>1219</v>
      </c>
      <c r="N4584" s="14">
        <v>2015</v>
      </c>
      <c r="O4584" s="15" t="s">
        <v>13600</v>
      </c>
      <c r="P4584" s="15" t="s">
        <v>106</v>
      </c>
      <c r="Q4584" s="15" t="s">
        <v>47079</v>
      </c>
      <c r="R4584" s="15" t="s">
        <v>9442</v>
      </c>
      <c r="S4584" s="15" t="s">
        <v>13601</v>
      </c>
      <c r="T4584" s="15" t="s">
        <v>1834</v>
      </c>
      <c r="U4584" s="15" t="s">
        <v>53</v>
      </c>
      <c r="V4584" s="15" t="s">
        <v>45760</v>
      </c>
      <c r="W4584" s="15" t="s">
        <v>3184</v>
      </c>
      <c r="X4584" s="15" t="str">
        <f>_xlfn.XLOOKUP(_LOOKUP[[#This Row],[AdjusterMemberName]],_Adjuster[Adjuster Name],_Adjuster[Email],,0)</f>
        <v>mQualls@knightcompany.com</v>
      </c>
      <c r="Y4584" s="15" t="str">
        <f>_xlfn.XLOOKUP(_LOOKUP[[#This Row],[AdjusterMemberName]],_Adjuster[Adjuster Name],_Adjuster[Phone Number],,0)</f>
        <v>424-559-5436</v>
      </c>
      <c r="Z4584" s="15" t="s">
        <v>13602</v>
      </c>
      <c r="AA45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2000 Montego Ave Apt 207, Escondido  CA 92026</v>
      </c>
      <c r="AB4584" s="15"/>
    </row>
    <row r="4585" spans="1:28" x14ac:dyDescent="0.3">
      <c r="A4585" s="14">
        <v>0</v>
      </c>
      <c r="B4585" s="14">
        <v>1</v>
      </c>
      <c r="C4585" s="15" t="s">
        <v>13678</v>
      </c>
      <c r="D4585" s="15" t="s">
        <v>13678</v>
      </c>
      <c r="E4585" s="15">
        <v>45401</v>
      </c>
      <c r="F4585" s="15" t="s">
        <v>13679</v>
      </c>
      <c r="G4585" s="15"/>
      <c r="H4585" s="15"/>
      <c r="I4585" s="15" t="s">
        <v>13680</v>
      </c>
      <c r="J4585" s="15" t="s">
        <v>13681</v>
      </c>
      <c r="K4585" s="15" t="s">
        <v>45332</v>
      </c>
      <c r="L4585" s="15" t="s">
        <v>13682</v>
      </c>
      <c r="M4585" s="15" t="s">
        <v>13683</v>
      </c>
      <c r="N4585" s="14">
        <v>2012</v>
      </c>
      <c r="O4585" s="15" t="s">
        <v>5970</v>
      </c>
      <c r="P4585" s="15" t="s">
        <v>106</v>
      </c>
      <c r="Q4585" s="15"/>
      <c r="R4585" s="15"/>
      <c r="S4585" s="15"/>
      <c r="T4585" s="15"/>
      <c r="U4585" s="15"/>
      <c r="V4585" s="15"/>
      <c r="W4585" s="15" t="s">
        <v>1357</v>
      </c>
      <c r="X4585" s="15" t="str">
        <f>_xlfn.XLOOKUP(_LOOKUP[[#This Row],[AdjusterMemberName]],_Adjuster[Adjuster Name],_Adjuster[Email],,0)</f>
        <v>jRivera1@knightcompany.com</v>
      </c>
      <c r="Y4585" s="15" t="str">
        <f>_xlfn.XLOOKUP(_LOOKUP[[#This Row],[AdjusterMemberName]],_Adjuster[Adjuster Name],_Adjuster[Phone Number],,0)</f>
        <v>424-559-5239</v>
      </c>
      <c r="Z4585" s="15"/>
      <c r="AA4585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4585" s="15"/>
    </row>
    <row r="4586" spans="1:28" x14ac:dyDescent="0.3">
      <c r="A4586" s="14">
        <v>1</v>
      </c>
      <c r="B4586" s="14">
        <v>1</v>
      </c>
      <c r="C4586" s="15" t="s">
        <v>10466</v>
      </c>
      <c r="D4586" s="15" t="s">
        <v>10466</v>
      </c>
      <c r="E4586" s="15">
        <v>45401</v>
      </c>
      <c r="F4586" s="15" t="s">
        <v>10467</v>
      </c>
      <c r="G4586" s="15">
        <v>45340</v>
      </c>
      <c r="H4586" s="15">
        <v>45522</v>
      </c>
      <c r="I4586" s="15" t="s">
        <v>14013</v>
      </c>
      <c r="J4586" s="15" t="s">
        <v>14014</v>
      </c>
      <c r="K4586" s="15" t="s">
        <v>45554</v>
      </c>
      <c r="L4586" s="15" t="s">
        <v>687</v>
      </c>
      <c r="M4586" s="15" t="s">
        <v>2261</v>
      </c>
      <c r="N4586" s="14">
        <v>2019</v>
      </c>
      <c r="O4586" s="15" t="s">
        <v>10470</v>
      </c>
      <c r="P4586" s="15" t="s">
        <v>106</v>
      </c>
      <c r="Q4586" s="15" t="s">
        <v>47019</v>
      </c>
      <c r="R4586" s="15" t="s">
        <v>3538</v>
      </c>
      <c r="S4586" s="15" t="s">
        <v>10471</v>
      </c>
      <c r="T4586" s="15" t="s">
        <v>4596</v>
      </c>
      <c r="U4586" s="15" t="s">
        <v>53</v>
      </c>
      <c r="V4586" s="15" t="s">
        <v>45485</v>
      </c>
      <c r="W4586" s="15" t="s">
        <v>367</v>
      </c>
      <c r="X4586" s="15" t="str">
        <f>_xlfn.XLOOKUP(_LOOKUP[[#This Row],[AdjusterMemberName]],_Adjuster[Adjuster Name],_Adjuster[Email],,0)</f>
        <v>dHernandez4@knightcompany.com</v>
      </c>
      <c r="Y4586" s="15" t="str">
        <f>_xlfn.XLOOKUP(_LOOKUP[[#This Row],[AdjusterMemberName]],_Adjuster[Adjuster Name],_Adjuster[Phone Number],,0)</f>
        <v>323-315-7819</v>
      </c>
      <c r="Z4586" s="15" t="s">
        <v>10472</v>
      </c>
      <c r="AA45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235 W 47Th St Apt 2, Los Angeles  CA 90037</v>
      </c>
      <c r="AB4586" s="15"/>
    </row>
    <row r="4587" spans="1:28" x14ac:dyDescent="0.3">
      <c r="A4587" s="14">
        <v>1</v>
      </c>
      <c r="B4587" s="14">
        <v>1</v>
      </c>
      <c r="C4587" s="15" t="s">
        <v>12823</v>
      </c>
      <c r="D4587" s="15" t="s">
        <v>12824</v>
      </c>
      <c r="E4587" s="15">
        <v>45400</v>
      </c>
      <c r="F4587" s="15" t="s">
        <v>12825</v>
      </c>
      <c r="G4587" s="15">
        <v>45395</v>
      </c>
      <c r="H4587" s="15">
        <v>45578</v>
      </c>
      <c r="I4587" s="15" t="s">
        <v>12826</v>
      </c>
      <c r="J4587" s="15" t="s">
        <v>12827</v>
      </c>
      <c r="K4587" s="15" t="s">
        <v>46095</v>
      </c>
      <c r="L4587" s="15" t="s">
        <v>12828</v>
      </c>
      <c r="M4587" s="15" t="s">
        <v>12829</v>
      </c>
      <c r="N4587" s="14">
        <v>2005</v>
      </c>
      <c r="O4587" s="15" t="s">
        <v>12830</v>
      </c>
      <c r="P4587" s="15" t="s">
        <v>106</v>
      </c>
      <c r="Q4587" s="15" t="s">
        <v>47061</v>
      </c>
      <c r="R4587" s="15" t="s">
        <v>12831</v>
      </c>
      <c r="S4587" s="15" t="s">
        <v>12832</v>
      </c>
      <c r="T4587" s="15" t="s">
        <v>592</v>
      </c>
      <c r="U4587" s="15" t="s">
        <v>53</v>
      </c>
      <c r="V4587" s="15" t="s">
        <v>45376</v>
      </c>
      <c r="W4587" s="15" t="s">
        <v>175</v>
      </c>
      <c r="X4587" s="15" t="e">
        <f>_xlfn.XLOOKUP(_LOOKUP[[#This Row],[AdjusterMemberName]],_Adjuster[Adjuster Name],_Adjuster[Email],,0)</f>
        <v>#N/A</v>
      </c>
      <c r="Y4587" s="15" t="e">
        <f>_xlfn.XLOOKUP(_LOOKUP[[#This Row],[AdjusterMemberName]],_Adjuster[Adjuster Name],_Adjuster[Phone Number],,0)</f>
        <v>#N/A</v>
      </c>
      <c r="Z4587" s="15" t="s">
        <v>12833</v>
      </c>
      <c r="AA45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11506 4Th Ave, Hesperia  CA 92345</v>
      </c>
      <c r="AB4587" s="15"/>
    </row>
    <row r="4588" spans="1:28" x14ac:dyDescent="0.3">
      <c r="A4588" s="14">
        <v>1</v>
      </c>
      <c r="B4588" s="14">
        <v>1</v>
      </c>
      <c r="C4588" s="15" t="s">
        <v>12843</v>
      </c>
      <c r="D4588" s="15" t="s">
        <v>12844</v>
      </c>
      <c r="E4588" s="15">
        <v>45400</v>
      </c>
      <c r="F4588" s="15" t="s">
        <v>12845</v>
      </c>
      <c r="G4588" s="15">
        <v>45355</v>
      </c>
      <c r="H4588" s="15">
        <v>45539</v>
      </c>
      <c r="I4588" s="15" t="s">
        <v>12846</v>
      </c>
      <c r="J4588" s="15" t="s">
        <v>12847</v>
      </c>
      <c r="K4588" s="15" t="s">
        <v>45369</v>
      </c>
      <c r="L4588" s="15" t="s">
        <v>441</v>
      </c>
      <c r="M4588" s="15" t="s">
        <v>579</v>
      </c>
      <c r="N4588" s="14">
        <v>2017</v>
      </c>
      <c r="O4588" s="15" t="s">
        <v>12848</v>
      </c>
      <c r="P4588" s="15" t="s">
        <v>106</v>
      </c>
      <c r="Q4588" s="15" t="s">
        <v>47019</v>
      </c>
      <c r="R4588" s="15" t="s">
        <v>12849</v>
      </c>
      <c r="S4588" s="15" t="s">
        <v>12850</v>
      </c>
      <c r="T4588" s="15" t="s">
        <v>12851</v>
      </c>
      <c r="U4588" s="15" t="s">
        <v>53</v>
      </c>
      <c r="V4588" s="15" t="s">
        <v>46494</v>
      </c>
      <c r="W4588" s="15" t="s">
        <v>3307</v>
      </c>
      <c r="X4588" s="15" t="e">
        <f>_xlfn.XLOOKUP(_LOOKUP[[#This Row],[AdjusterMemberName]],_Adjuster[Adjuster Name],_Adjuster[Email],,0)</f>
        <v>#N/A</v>
      </c>
      <c r="Y4588" s="15" t="e">
        <f>_xlfn.XLOOKUP(_LOOKUP[[#This Row],[AdjusterMemberName]],_Adjuster[Adjuster Name],_Adjuster[Phone Number],,0)</f>
        <v>#N/A</v>
      </c>
      <c r="Z4588" s="15" t="s">
        <v>12852</v>
      </c>
      <c r="AA45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279 W Country Line Rd, Calimesa  CA 92320</v>
      </c>
      <c r="AB4588" s="15"/>
    </row>
    <row r="4589" spans="1:28" x14ac:dyDescent="0.3">
      <c r="A4589" s="14">
        <v>1</v>
      </c>
      <c r="B4589" s="14">
        <v>1</v>
      </c>
      <c r="C4589" s="15" t="s">
        <v>12859</v>
      </c>
      <c r="D4589" s="15" t="s">
        <v>12860</v>
      </c>
      <c r="E4589" s="15">
        <v>45400</v>
      </c>
      <c r="F4589" s="15" t="s">
        <v>12861</v>
      </c>
      <c r="G4589" s="15">
        <v>45265</v>
      </c>
      <c r="H4589" s="15">
        <v>45448</v>
      </c>
      <c r="I4589" s="15" t="s">
        <v>12862</v>
      </c>
      <c r="J4589" s="15" t="s">
        <v>12863</v>
      </c>
      <c r="K4589" s="15" t="s">
        <v>45369</v>
      </c>
      <c r="L4589" s="15" t="s">
        <v>103</v>
      </c>
      <c r="M4589" s="15" t="s">
        <v>1336</v>
      </c>
      <c r="N4589" s="14">
        <v>2010</v>
      </c>
      <c r="O4589" s="15" t="s">
        <v>12864</v>
      </c>
      <c r="P4589" s="15" t="s">
        <v>106</v>
      </c>
      <c r="Q4589" s="15" t="s">
        <v>47117</v>
      </c>
      <c r="R4589" s="15" t="s">
        <v>12865</v>
      </c>
      <c r="S4589" s="15" t="s">
        <v>12866</v>
      </c>
      <c r="T4589" s="15" t="s">
        <v>6635</v>
      </c>
      <c r="U4589" s="15" t="s">
        <v>53</v>
      </c>
      <c r="V4589" s="15" t="s">
        <v>45723</v>
      </c>
      <c r="W4589" s="15" t="s">
        <v>3184</v>
      </c>
      <c r="X4589" s="15" t="str">
        <f>_xlfn.XLOOKUP(_LOOKUP[[#This Row],[AdjusterMemberName]],_Adjuster[Adjuster Name],_Adjuster[Email],,0)</f>
        <v>mQualls@knightcompany.com</v>
      </c>
      <c r="Y4589" s="15" t="str">
        <f>_xlfn.XLOOKUP(_LOOKUP[[#This Row],[AdjusterMemberName]],_Adjuster[Adjuster Name],_Adjuster[Phone Number],,0)</f>
        <v>424-559-5436</v>
      </c>
      <c r="Z4589" s="15" t="s">
        <v>12867</v>
      </c>
      <c r="AA45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1101 Norton St Apt D, San Mateo  CA 94401</v>
      </c>
      <c r="AB4589" s="15"/>
    </row>
    <row r="4590" spans="1:28" x14ac:dyDescent="0.3">
      <c r="A4590" s="14">
        <v>1</v>
      </c>
      <c r="B4590" s="14">
        <v>1</v>
      </c>
      <c r="C4590" s="15" t="s">
        <v>12868</v>
      </c>
      <c r="D4590" s="15" t="s">
        <v>12868</v>
      </c>
      <c r="E4590" s="15">
        <v>45400</v>
      </c>
      <c r="F4590" s="15" t="s">
        <v>12869</v>
      </c>
      <c r="G4590" s="15">
        <v>45362</v>
      </c>
      <c r="H4590" s="15">
        <v>45546</v>
      </c>
      <c r="I4590" s="15" t="s">
        <v>12870</v>
      </c>
      <c r="J4590" s="15" t="s">
        <v>12871</v>
      </c>
      <c r="K4590" s="15" t="s">
        <v>45434</v>
      </c>
      <c r="L4590" s="15" t="s">
        <v>103</v>
      </c>
      <c r="M4590" s="15" t="s">
        <v>890</v>
      </c>
      <c r="N4590" s="14">
        <v>2021</v>
      </c>
      <c r="O4590" s="15" t="s">
        <v>12872</v>
      </c>
      <c r="P4590" s="15" t="s">
        <v>106</v>
      </c>
      <c r="Q4590" s="15" t="s">
        <v>47019</v>
      </c>
      <c r="R4590" s="15" t="s">
        <v>931</v>
      </c>
      <c r="S4590" s="15" t="s">
        <v>12873</v>
      </c>
      <c r="T4590" s="15" t="s">
        <v>5164</v>
      </c>
      <c r="U4590" s="15" t="s">
        <v>53</v>
      </c>
      <c r="V4590" s="15" t="s">
        <v>45423</v>
      </c>
      <c r="W4590" s="15" t="s">
        <v>1889</v>
      </c>
      <c r="X4590" s="15" t="e">
        <f>_xlfn.XLOOKUP(_LOOKUP[[#This Row],[AdjusterMemberName]],_Adjuster[Adjuster Name],_Adjuster[Email],,0)</f>
        <v>#N/A</v>
      </c>
      <c r="Y4590" s="15" t="e">
        <f>_xlfn.XLOOKUP(_LOOKUP[[#This Row],[AdjusterMemberName]],_Adjuster[Adjuster Name],_Adjuster[Phone Number],,0)</f>
        <v>#N/A</v>
      </c>
      <c r="Z4590" s="15" t="s">
        <v>12874</v>
      </c>
      <c r="AA45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20401 Soledad Canyon Rd Spc 369, Canyon Country  CA 91351</v>
      </c>
      <c r="AB4590" s="15"/>
    </row>
    <row r="4591" spans="1:28" x14ac:dyDescent="0.3">
      <c r="A4591" s="14">
        <v>1</v>
      </c>
      <c r="B4591" s="14">
        <v>1</v>
      </c>
      <c r="C4591" s="15" t="s">
        <v>12875</v>
      </c>
      <c r="D4591" s="15" t="s">
        <v>12875</v>
      </c>
      <c r="E4591" s="15">
        <v>45400</v>
      </c>
      <c r="F4591" s="15" t="s">
        <v>12876</v>
      </c>
      <c r="G4591" s="15">
        <v>45299</v>
      </c>
      <c r="H4591" s="15">
        <v>45481</v>
      </c>
      <c r="I4591" s="15" t="s">
        <v>12877</v>
      </c>
      <c r="J4591" s="15" t="s">
        <v>12878</v>
      </c>
      <c r="K4591" s="15" t="s">
        <v>46699</v>
      </c>
      <c r="L4591" s="15" t="s">
        <v>1261</v>
      </c>
      <c r="M4591" s="15" t="s">
        <v>12879</v>
      </c>
      <c r="N4591" s="14">
        <v>2018</v>
      </c>
      <c r="O4591" s="15" t="s">
        <v>12880</v>
      </c>
      <c r="P4591" s="15" t="s">
        <v>106</v>
      </c>
      <c r="Q4591" s="15" t="s">
        <v>47019</v>
      </c>
      <c r="R4591" s="15" t="s">
        <v>12881</v>
      </c>
      <c r="S4591" s="15" t="s">
        <v>12882</v>
      </c>
      <c r="T4591" s="15" t="s">
        <v>174</v>
      </c>
      <c r="U4591" s="15" t="s">
        <v>53</v>
      </c>
      <c r="V4591" s="15" t="s">
        <v>45552</v>
      </c>
      <c r="W4591" s="15" t="s">
        <v>367</v>
      </c>
      <c r="X4591" s="15" t="str">
        <f>_xlfn.XLOOKUP(_LOOKUP[[#This Row],[AdjusterMemberName]],_Adjuster[Adjuster Name],_Adjuster[Email],,0)</f>
        <v>dHernandez4@knightcompany.com</v>
      </c>
      <c r="Y4591" s="15" t="str">
        <f>_xlfn.XLOOKUP(_LOOKUP[[#This Row],[AdjusterMemberName]],_Adjuster[Adjuster Name],_Adjuster[Phone Number],,0)</f>
        <v>323-315-7819</v>
      </c>
      <c r="Z4591" s="15" t="s">
        <v>12883</v>
      </c>
      <c r="AA45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1539 Cambria St, Los Angeles  CA 90017</v>
      </c>
      <c r="AB4591" s="15"/>
    </row>
    <row r="4592" spans="1:28" x14ac:dyDescent="0.3">
      <c r="A4592" s="14">
        <v>1</v>
      </c>
      <c r="B4592" s="14">
        <v>1</v>
      </c>
      <c r="C4592" s="15" t="s">
        <v>12927</v>
      </c>
      <c r="D4592" s="15" t="s">
        <v>12928</v>
      </c>
      <c r="E4592" s="15">
        <v>45400</v>
      </c>
      <c r="F4592" s="15" t="s">
        <v>12929</v>
      </c>
      <c r="G4592" s="15">
        <v>45390</v>
      </c>
      <c r="H4592" s="15">
        <v>45573</v>
      </c>
      <c r="I4592" s="15" t="s">
        <v>12930</v>
      </c>
      <c r="J4592" s="15" t="s">
        <v>12931</v>
      </c>
      <c r="K4592" s="15" t="s">
        <v>45506</v>
      </c>
      <c r="L4592" s="15" t="s">
        <v>139</v>
      </c>
      <c r="M4592" s="15" t="s">
        <v>1372</v>
      </c>
      <c r="N4592" s="14">
        <v>2012</v>
      </c>
      <c r="O4592" s="15" t="s">
        <v>12932</v>
      </c>
      <c r="P4592" s="15" t="s">
        <v>106</v>
      </c>
      <c r="Q4592" s="15" t="s">
        <v>47116</v>
      </c>
      <c r="R4592" s="15" t="s">
        <v>12933</v>
      </c>
      <c r="S4592" s="15" t="s">
        <v>12934</v>
      </c>
      <c r="T4592" s="15" t="s">
        <v>164</v>
      </c>
      <c r="U4592" s="15" t="s">
        <v>53</v>
      </c>
      <c r="V4592" s="15" t="s">
        <v>45598</v>
      </c>
      <c r="W4592" s="15" t="s">
        <v>1658</v>
      </c>
      <c r="X4592" s="15" t="str">
        <f>_xlfn.XLOOKUP(_LOOKUP[[#This Row],[AdjusterMemberName]],_Adjuster[Adjuster Name],_Adjuster[Email],,0)</f>
        <v>RDavila@knightcompany.com</v>
      </c>
      <c r="Y4592" s="15" t="str">
        <f>_xlfn.XLOOKUP(_LOOKUP[[#This Row],[AdjusterMemberName]],_Adjuster[Adjuster Name],_Adjuster[Phone Number],,0)</f>
        <v>424-559-5663</v>
      </c>
      <c r="Z4592" s="15" t="s">
        <v>12935</v>
      </c>
      <c r="AA45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447 N Orchard St, Fresno  CA 93701</v>
      </c>
      <c r="AB4592" s="15"/>
    </row>
    <row r="4593" spans="1:28" x14ac:dyDescent="0.3">
      <c r="A4593" s="14">
        <v>1</v>
      </c>
      <c r="B4593" s="14">
        <v>1</v>
      </c>
      <c r="C4593" s="15" t="s">
        <v>13095</v>
      </c>
      <c r="D4593" s="15" t="s">
        <v>13095</v>
      </c>
      <c r="E4593" s="15">
        <v>45400</v>
      </c>
      <c r="F4593" s="15" t="s">
        <v>13096</v>
      </c>
      <c r="G4593" s="15">
        <v>45366</v>
      </c>
      <c r="H4593" s="15">
        <v>45550</v>
      </c>
      <c r="I4593" s="15" t="s">
        <v>13097</v>
      </c>
      <c r="J4593" s="15" t="s">
        <v>13098</v>
      </c>
      <c r="K4593" s="15" t="s">
        <v>45568</v>
      </c>
      <c r="L4593" s="15" t="s">
        <v>128</v>
      </c>
      <c r="M4593" s="15" t="s">
        <v>909</v>
      </c>
      <c r="N4593" s="14">
        <v>2021</v>
      </c>
      <c r="O4593" s="15" t="s">
        <v>13099</v>
      </c>
      <c r="P4593" s="15" t="s">
        <v>106</v>
      </c>
      <c r="Q4593" s="15" t="s">
        <v>47019</v>
      </c>
      <c r="R4593" s="15" t="s">
        <v>13100</v>
      </c>
      <c r="S4593" s="15" t="s">
        <v>13101</v>
      </c>
      <c r="T4593" s="15" t="s">
        <v>13102</v>
      </c>
      <c r="U4593" s="15" t="s">
        <v>53</v>
      </c>
      <c r="V4593" s="15" t="s">
        <v>46694</v>
      </c>
      <c r="W4593" s="15" t="s">
        <v>850</v>
      </c>
      <c r="X4593" s="15" t="e">
        <f>_xlfn.XLOOKUP(_LOOKUP[[#This Row],[AdjusterMemberName]],_Adjuster[Adjuster Name],_Adjuster[Email],,0)</f>
        <v>#N/A</v>
      </c>
      <c r="Y4593" s="15" t="e">
        <f>_xlfn.XLOOKUP(_LOOKUP[[#This Row],[AdjusterMemberName]],_Adjuster[Adjuster Name],_Adjuster[Phone Number],,0)</f>
        <v>#N/A</v>
      </c>
      <c r="Z4593" s="15" t="s">
        <v>13103</v>
      </c>
      <c r="AA45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2020 Santa Clara Ave Apt 309, Alameda  CA 94501</v>
      </c>
      <c r="AB4593" s="15">
        <v>45545</v>
      </c>
    </row>
    <row r="4594" spans="1:28" x14ac:dyDescent="0.3">
      <c r="A4594" s="14">
        <v>1</v>
      </c>
      <c r="B4594" s="14">
        <v>1</v>
      </c>
      <c r="C4594" s="15" t="s">
        <v>13113</v>
      </c>
      <c r="D4594" s="15" t="s">
        <v>13113</v>
      </c>
      <c r="E4594" s="15">
        <v>45400</v>
      </c>
      <c r="F4594" s="15" t="s">
        <v>13114</v>
      </c>
      <c r="G4594" s="15">
        <v>45279</v>
      </c>
      <c r="H4594" s="15">
        <v>45462</v>
      </c>
      <c r="I4594" s="15" t="s">
        <v>13115</v>
      </c>
      <c r="J4594" s="15" t="s">
        <v>13116</v>
      </c>
      <c r="K4594" s="15" t="s">
        <v>45489</v>
      </c>
      <c r="L4594" s="15" t="s">
        <v>103</v>
      </c>
      <c r="M4594" s="15" t="s">
        <v>2946</v>
      </c>
      <c r="N4594" s="14">
        <v>2003</v>
      </c>
      <c r="O4594" s="15" t="s">
        <v>13117</v>
      </c>
      <c r="P4594" s="15" t="s">
        <v>106</v>
      </c>
      <c r="Q4594" s="15" t="s">
        <v>47019</v>
      </c>
      <c r="R4594" s="15" t="s">
        <v>13118</v>
      </c>
      <c r="S4594" s="15" t="s">
        <v>13119</v>
      </c>
      <c r="T4594" s="15" t="s">
        <v>821</v>
      </c>
      <c r="U4594" s="15" t="s">
        <v>53</v>
      </c>
      <c r="V4594" s="15" t="s">
        <v>46274</v>
      </c>
      <c r="W4594" s="15" t="s">
        <v>3184</v>
      </c>
      <c r="X4594" s="15" t="str">
        <f>_xlfn.XLOOKUP(_LOOKUP[[#This Row],[AdjusterMemberName]],_Adjuster[Adjuster Name],_Adjuster[Email],,0)</f>
        <v>mQualls@knightcompany.com</v>
      </c>
      <c r="Y4594" s="15" t="str">
        <f>_xlfn.XLOOKUP(_LOOKUP[[#This Row],[AdjusterMemberName]],_Adjuster[Adjuster Name],_Adjuster[Phone Number],,0)</f>
        <v>424-559-5436</v>
      </c>
      <c r="Z4594" s="15" t="s">
        <v>13120</v>
      </c>
      <c r="AA45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14750 Erwin St, Chatsworth  CA 91411</v>
      </c>
      <c r="AB4594" s="15"/>
    </row>
    <row r="4595" spans="1:28" x14ac:dyDescent="0.3">
      <c r="A4595" s="14">
        <v>1</v>
      </c>
      <c r="B4595" s="14">
        <v>1</v>
      </c>
      <c r="C4595" s="15" t="s">
        <v>13788</v>
      </c>
      <c r="D4595" s="15" t="s">
        <v>13788</v>
      </c>
      <c r="E4595" s="15">
        <v>45400</v>
      </c>
      <c r="F4595" s="15" t="s">
        <v>13789</v>
      </c>
      <c r="G4595" s="15">
        <v>45358</v>
      </c>
      <c r="H4595" s="15">
        <v>45542</v>
      </c>
      <c r="I4595" s="15" t="s">
        <v>13790</v>
      </c>
      <c r="J4595" s="15" t="s">
        <v>13791</v>
      </c>
      <c r="K4595" s="15" t="s">
        <v>45635</v>
      </c>
      <c r="L4595" s="15" t="s">
        <v>150</v>
      </c>
      <c r="M4595" s="15" t="s">
        <v>7476</v>
      </c>
      <c r="N4595" s="14">
        <v>1992</v>
      </c>
      <c r="O4595" s="15" t="s">
        <v>13792</v>
      </c>
      <c r="P4595" s="15" t="s">
        <v>106</v>
      </c>
      <c r="Q4595" s="15" t="s">
        <v>47065</v>
      </c>
      <c r="R4595" s="15" t="s">
        <v>13793</v>
      </c>
      <c r="S4595" s="15" t="s">
        <v>13794</v>
      </c>
      <c r="T4595" s="15" t="s">
        <v>2072</v>
      </c>
      <c r="U4595" s="15" t="s">
        <v>53</v>
      </c>
      <c r="V4595" s="15" t="s">
        <v>45907</v>
      </c>
      <c r="W4595" s="15" t="s">
        <v>8635</v>
      </c>
      <c r="X4595" s="15" t="e">
        <f>_xlfn.XLOOKUP(_LOOKUP[[#This Row],[AdjusterMemberName]],_Adjuster[Adjuster Name],_Adjuster[Email],,0)</f>
        <v>#N/A</v>
      </c>
      <c r="Y4595" s="15" t="e">
        <f>_xlfn.XLOOKUP(_LOOKUP[[#This Row],[AdjusterMemberName]],_Adjuster[Adjuster Name],_Adjuster[Phone Number],,0)</f>
        <v>#N/A</v>
      </c>
      <c r="Z4595" s="15" t="s">
        <v>13795</v>
      </c>
      <c r="AA45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7689 Citrus Ave, Fontana  CA 92336</v>
      </c>
      <c r="AB4595" s="15">
        <v>45452</v>
      </c>
    </row>
    <row r="4596" spans="1:28" x14ac:dyDescent="0.3">
      <c r="A4596" s="14">
        <v>1</v>
      </c>
      <c r="B4596" s="14">
        <v>1</v>
      </c>
      <c r="C4596" s="15" t="s">
        <v>13864</v>
      </c>
      <c r="D4596" s="15" t="s">
        <v>13864</v>
      </c>
      <c r="E4596" s="15">
        <v>45400</v>
      </c>
      <c r="F4596" s="15" t="s">
        <v>13865</v>
      </c>
      <c r="G4596" s="15">
        <v>45392</v>
      </c>
      <c r="H4596" s="15">
        <v>45575</v>
      </c>
      <c r="I4596" s="15" t="s">
        <v>13866</v>
      </c>
      <c r="J4596" s="15" t="s">
        <v>13867</v>
      </c>
      <c r="K4596" s="15" t="s">
        <v>46133</v>
      </c>
      <c r="L4596" s="15" t="s">
        <v>270</v>
      </c>
      <c r="M4596" s="15" t="s">
        <v>271</v>
      </c>
      <c r="N4596" s="14">
        <v>2014</v>
      </c>
      <c r="O4596" s="15" t="s">
        <v>13868</v>
      </c>
      <c r="P4596" s="15" t="s">
        <v>106</v>
      </c>
      <c r="Q4596" s="15" t="s">
        <v>47019</v>
      </c>
      <c r="R4596" s="15" t="s">
        <v>4506</v>
      </c>
      <c r="S4596" s="15" t="s">
        <v>13869</v>
      </c>
      <c r="T4596" s="15" t="s">
        <v>174</v>
      </c>
      <c r="U4596" s="15" t="s">
        <v>53</v>
      </c>
      <c r="V4596" s="15" t="s">
        <v>45412</v>
      </c>
      <c r="W4596" s="15" t="s">
        <v>6921</v>
      </c>
      <c r="X4596" s="15" t="str">
        <f>_xlfn.XLOOKUP(_LOOKUP[[#This Row],[AdjusterMemberName]],_Adjuster[Adjuster Name],_Adjuster[Email],,0)</f>
        <v>AWallace@knightcompany.com</v>
      </c>
      <c r="Y4596" s="15" t="str">
        <f>_xlfn.XLOOKUP(_LOOKUP[[#This Row],[AdjusterMemberName]],_Adjuster[Adjuster Name],_Adjuster[Phone Number],,0)</f>
        <v>424-559-5734</v>
      </c>
      <c r="Z4596" s="15" t="s">
        <v>13870</v>
      </c>
      <c r="AA45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357 E El Segundo Blvd , Los Angeles  CA 90061</v>
      </c>
      <c r="AB4596" s="15">
        <v>45516</v>
      </c>
    </row>
    <row r="4597" spans="1:28" x14ac:dyDescent="0.3">
      <c r="A4597" s="14">
        <v>1</v>
      </c>
      <c r="B4597" s="14">
        <v>1</v>
      </c>
      <c r="C4597" s="15" t="s">
        <v>4434</v>
      </c>
      <c r="D4597" s="15" t="s">
        <v>4434</v>
      </c>
      <c r="E4597" s="15">
        <v>45400</v>
      </c>
      <c r="F4597" s="15" t="s">
        <v>18074</v>
      </c>
      <c r="G4597" s="15">
        <v>45334</v>
      </c>
      <c r="H4597" s="15">
        <v>45516</v>
      </c>
      <c r="I4597" s="15" t="s">
        <v>18782</v>
      </c>
      <c r="J4597" s="15" t="s">
        <v>18783</v>
      </c>
      <c r="K4597" s="15" t="s">
        <v>45642</v>
      </c>
      <c r="L4597" s="15" t="s">
        <v>103</v>
      </c>
      <c r="M4597" s="15" t="s">
        <v>104</v>
      </c>
      <c r="N4597" s="14">
        <v>2000</v>
      </c>
      <c r="O4597" s="15" t="s">
        <v>4438</v>
      </c>
      <c r="P4597" s="15" t="s">
        <v>106</v>
      </c>
      <c r="Q4597" s="15" t="s">
        <v>47065</v>
      </c>
      <c r="R4597" s="15" t="s">
        <v>4439</v>
      </c>
      <c r="S4597" s="15" t="s">
        <v>18077</v>
      </c>
      <c r="T4597" s="15" t="s">
        <v>308</v>
      </c>
      <c r="U4597" s="15" t="s">
        <v>53</v>
      </c>
      <c r="V4597" s="15" t="s">
        <v>45690</v>
      </c>
      <c r="W4597" s="15" t="s">
        <v>1186</v>
      </c>
      <c r="X4597" s="15" t="str">
        <f>_xlfn.XLOOKUP(_LOOKUP[[#This Row],[AdjusterMemberName]],_Adjuster[Adjuster Name],_Adjuster[Email],,0)</f>
        <v>sAkinleye@knightcompany.com</v>
      </c>
      <c r="Y4597" s="15" t="str">
        <f>_xlfn.XLOOKUP(_LOOKUP[[#This Row],[AdjusterMemberName]],_Adjuster[Adjuster Name],_Adjuster[Phone Number],,0)</f>
        <v>424-559-5280</v>
      </c>
      <c r="Z4597" s="15" t="s">
        <v>4441</v>
      </c>
      <c r="AA45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24221 Horton Ct, Moreno Valley  CA 92553</v>
      </c>
      <c r="AB4597" s="15"/>
    </row>
    <row r="4598" spans="1:28" x14ac:dyDescent="0.3">
      <c r="A4598" s="14">
        <v>1</v>
      </c>
      <c r="B4598" s="14">
        <v>1</v>
      </c>
      <c r="C4598" s="15" t="s">
        <v>19106</v>
      </c>
      <c r="D4598" s="15" t="s">
        <v>19106</v>
      </c>
      <c r="E4598" s="15">
        <v>45400</v>
      </c>
      <c r="F4598" s="15" t="s">
        <v>19107</v>
      </c>
      <c r="G4598" s="15">
        <v>45381</v>
      </c>
      <c r="H4598" s="15">
        <v>45565</v>
      </c>
      <c r="I4598" s="15" t="s">
        <v>19108</v>
      </c>
      <c r="J4598" s="15" t="s">
        <v>19109</v>
      </c>
      <c r="K4598" s="15" t="s">
        <v>45369</v>
      </c>
      <c r="L4598" s="15" t="s">
        <v>2199</v>
      </c>
      <c r="M4598" s="15" t="s">
        <v>10815</v>
      </c>
      <c r="N4598" s="14">
        <v>2014</v>
      </c>
      <c r="O4598" s="15" t="s">
        <v>19110</v>
      </c>
      <c r="P4598" s="15" t="s">
        <v>106</v>
      </c>
      <c r="Q4598" s="15" t="s">
        <v>47073</v>
      </c>
      <c r="R4598" s="15" t="s">
        <v>19111</v>
      </c>
      <c r="S4598" s="15" t="s">
        <v>19112</v>
      </c>
      <c r="T4598" s="15" t="s">
        <v>174</v>
      </c>
      <c r="U4598" s="15" t="s">
        <v>53</v>
      </c>
      <c r="V4598" s="15" t="s">
        <v>45508</v>
      </c>
      <c r="W4598" s="15" t="s">
        <v>1624</v>
      </c>
      <c r="X4598" s="15" t="e">
        <f>_xlfn.XLOOKUP(_LOOKUP[[#This Row],[AdjusterMemberName]],_Adjuster[Adjuster Name],_Adjuster[Email],,0)</f>
        <v>#N/A</v>
      </c>
      <c r="Y4598" s="15" t="e">
        <f>_xlfn.XLOOKUP(_LOOKUP[[#This Row],[AdjusterMemberName]],_Adjuster[Adjuster Name],_Adjuster[Phone Number],,0)</f>
        <v>#N/A</v>
      </c>
      <c r="Z4598" s="15" t="s">
        <v>19113</v>
      </c>
      <c r="AA45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10728 S Central Ave, Los Angeles  CA 90059</v>
      </c>
      <c r="AB4598" s="15">
        <v>45415</v>
      </c>
    </row>
    <row r="4599" spans="1:28" x14ac:dyDescent="0.3">
      <c r="A4599" s="14">
        <v>1</v>
      </c>
      <c r="B4599" s="14">
        <v>1</v>
      </c>
      <c r="C4599" s="15" t="s">
        <v>36533</v>
      </c>
      <c r="D4599" s="15" t="s">
        <v>36533</v>
      </c>
      <c r="E4599" s="15">
        <v>45400</v>
      </c>
      <c r="F4599" s="15" t="s">
        <v>36534</v>
      </c>
      <c r="G4599" s="15">
        <v>45348</v>
      </c>
      <c r="H4599" s="15">
        <v>45530</v>
      </c>
      <c r="I4599" s="15" t="s">
        <v>36535</v>
      </c>
      <c r="J4599" s="15" t="s">
        <v>36536</v>
      </c>
      <c r="K4599" s="15" t="s">
        <v>45332</v>
      </c>
      <c r="L4599" s="15" t="s">
        <v>25</v>
      </c>
      <c r="M4599" s="15" t="s">
        <v>79</v>
      </c>
      <c r="N4599" s="14">
        <v>2013</v>
      </c>
      <c r="O4599" s="15" t="s">
        <v>36537</v>
      </c>
      <c r="P4599" s="15" t="s">
        <v>81</v>
      </c>
      <c r="Q4599" s="15" t="s">
        <v>47006</v>
      </c>
      <c r="R4599" s="15" t="s">
        <v>36538</v>
      </c>
      <c r="S4599" s="15" t="s">
        <v>36539</v>
      </c>
      <c r="T4599" s="15" t="s">
        <v>11359</v>
      </c>
      <c r="U4599" s="15" t="s">
        <v>53</v>
      </c>
      <c r="V4599" s="15" t="s">
        <v>46124</v>
      </c>
      <c r="W4599" s="15" t="s">
        <v>1544</v>
      </c>
      <c r="X4599" s="15" t="str">
        <f>_xlfn.XLOOKUP(_LOOKUP[[#This Row],[AdjusterMemberName]],_Adjuster[Adjuster Name],_Adjuster[Email],,0)</f>
        <v>CRodriguez5@knightcompany.com</v>
      </c>
      <c r="Y4599" s="15" t="str">
        <f>_xlfn.XLOOKUP(_LOOKUP[[#This Row],[AdjusterMemberName]],_Adjuster[Adjuster Name],_Adjuster[Phone Number],,0)</f>
        <v>323-456-1708</v>
      </c>
      <c r="Z4599" s="15" t="s">
        <v>36540</v>
      </c>
      <c r="AA45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5610 Gorgonio Rd , Phelan  CA 92371</v>
      </c>
      <c r="AB4599" s="15"/>
    </row>
    <row r="4600" spans="1:28" x14ac:dyDescent="0.3">
      <c r="A4600" s="14">
        <v>1</v>
      </c>
      <c r="B4600" s="14">
        <v>1</v>
      </c>
      <c r="C4600" s="15" t="s">
        <v>5404</v>
      </c>
      <c r="D4600" s="15" t="s">
        <v>5404</v>
      </c>
      <c r="E4600" s="15">
        <v>45399</v>
      </c>
      <c r="F4600" s="15" t="s">
        <v>12811</v>
      </c>
      <c r="G4600" s="15">
        <v>45242</v>
      </c>
      <c r="H4600" s="15">
        <v>45424</v>
      </c>
      <c r="I4600" s="15" t="s">
        <v>12812</v>
      </c>
      <c r="J4600" s="15" t="s">
        <v>12813</v>
      </c>
      <c r="K4600" s="15" t="s">
        <v>45496</v>
      </c>
      <c r="L4600" s="15" t="s">
        <v>314</v>
      </c>
      <c r="M4600" s="15" t="s">
        <v>978</v>
      </c>
      <c r="N4600" s="14">
        <v>2010</v>
      </c>
      <c r="O4600" s="15" t="s">
        <v>5408</v>
      </c>
      <c r="P4600" s="15" t="s">
        <v>106</v>
      </c>
      <c r="Q4600" s="15" t="s">
        <v>47065</v>
      </c>
      <c r="R4600" s="15" t="s">
        <v>5409</v>
      </c>
      <c r="S4600" s="15" t="s">
        <v>12814</v>
      </c>
      <c r="T4600" s="15" t="s">
        <v>174</v>
      </c>
      <c r="U4600" s="15" t="s">
        <v>53</v>
      </c>
      <c r="V4600" s="15" t="s">
        <v>46097</v>
      </c>
      <c r="W4600" s="15" t="s">
        <v>3184</v>
      </c>
      <c r="X4600" s="15" t="str">
        <f>_xlfn.XLOOKUP(_LOOKUP[[#This Row],[AdjusterMemberName]],_Adjuster[Adjuster Name],_Adjuster[Email],,0)</f>
        <v>mQualls@knightcompany.com</v>
      </c>
      <c r="Y4600" s="15" t="str">
        <f>_xlfn.XLOOKUP(_LOOKUP[[#This Row],[AdjusterMemberName]],_Adjuster[Adjuster Name],_Adjuster[Phone Number],,0)</f>
        <v>424-559-5436</v>
      </c>
      <c r="Z4600" s="15" t="s">
        <v>5411</v>
      </c>
      <c r="AA46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2630 Alvira St Apt 8 , Los Angeles  CA 90034</v>
      </c>
      <c r="AB4600" s="15"/>
    </row>
    <row r="4601" spans="1:28" x14ac:dyDescent="0.3">
      <c r="A4601" s="14">
        <v>1</v>
      </c>
      <c r="B4601" s="14">
        <v>1</v>
      </c>
      <c r="C4601" s="15" t="s">
        <v>12815</v>
      </c>
      <c r="D4601" s="15" t="s">
        <v>12815</v>
      </c>
      <c r="E4601" s="15">
        <v>45399</v>
      </c>
      <c r="F4601" s="15" t="s">
        <v>12816</v>
      </c>
      <c r="G4601" s="15">
        <v>45333</v>
      </c>
      <c r="H4601" s="15">
        <v>45515</v>
      </c>
      <c r="I4601" s="15" t="s">
        <v>12817</v>
      </c>
      <c r="J4601" s="15" t="s">
        <v>12818</v>
      </c>
      <c r="K4601" s="15" t="s">
        <v>45330</v>
      </c>
      <c r="L4601" s="15" t="s">
        <v>536</v>
      </c>
      <c r="M4601" s="15" t="s">
        <v>2039</v>
      </c>
      <c r="N4601" s="14">
        <v>2019</v>
      </c>
      <c r="O4601" s="15" t="s">
        <v>12819</v>
      </c>
      <c r="P4601" s="15" t="s">
        <v>106</v>
      </c>
      <c r="Q4601" s="15" t="s">
        <v>47019</v>
      </c>
      <c r="R4601" s="15" t="s">
        <v>12820</v>
      </c>
      <c r="S4601" s="15" t="s">
        <v>12821</v>
      </c>
      <c r="T4601" s="15" t="s">
        <v>821</v>
      </c>
      <c r="U4601" s="15" t="s">
        <v>53</v>
      </c>
      <c r="V4601" s="15" t="s">
        <v>45349</v>
      </c>
      <c r="W4601" s="15" t="s">
        <v>1889</v>
      </c>
      <c r="X4601" s="15" t="e">
        <f>_xlfn.XLOOKUP(_LOOKUP[[#This Row],[AdjusterMemberName]],_Adjuster[Adjuster Name],_Adjuster[Email],,0)</f>
        <v>#N/A</v>
      </c>
      <c r="Y4601" s="15" t="e">
        <f>_xlfn.XLOOKUP(_LOOKUP[[#This Row],[AdjusterMemberName]],_Adjuster[Adjuster Name],_Adjuster[Phone Number],,0)</f>
        <v>#N/A</v>
      </c>
      <c r="Z4601" s="15" t="s">
        <v>12822</v>
      </c>
      <c r="AA46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6750 Cedros Ave Apt 101, Van Nuys  CA 91405</v>
      </c>
      <c r="AB4601" s="15">
        <v>45426</v>
      </c>
    </row>
    <row r="4602" spans="1:28" x14ac:dyDescent="0.3">
      <c r="A4602" s="14">
        <v>1</v>
      </c>
      <c r="B4602" s="14">
        <v>1</v>
      </c>
      <c r="C4602" s="15" t="s">
        <v>11529</v>
      </c>
      <c r="D4602" s="15" t="s">
        <v>11529</v>
      </c>
      <c r="E4602" s="15">
        <v>45399</v>
      </c>
      <c r="F4602" s="15" t="s">
        <v>11530</v>
      </c>
      <c r="G4602" s="15">
        <v>45255</v>
      </c>
      <c r="H4602" s="15">
        <v>45437</v>
      </c>
      <c r="I4602" s="15" t="s">
        <v>12925</v>
      </c>
      <c r="J4602" s="15" t="s">
        <v>12926</v>
      </c>
      <c r="K4602" s="15" t="s">
        <v>45448</v>
      </c>
      <c r="L4602" s="15" t="s">
        <v>116</v>
      </c>
      <c r="M4602" s="15" t="s">
        <v>11533</v>
      </c>
      <c r="N4602" s="14">
        <v>2010</v>
      </c>
      <c r="O4602" s="15" t="s">
        <v>11534</v>
      </c>
      <c r="P4602" s="15" t="s">
        <v>106</v>
      </c>
      <c r="Q4602" s="15" t="s">
        <v>47095</v>
      </c>
      <c r="R4602" s="15" t="s">
        <v>1364</v>
      </c>
      <c r="S4602" s="15" t="s">
        <v>11535</v>
      </c>
      <c r="T4602" s="15" t="s">
        <v>11536</v>
      </c>
      <c r="U4602" s="15" t="s">
        <v>53</v>
      </c>
      <c r="V4602" s="15" t="s">
        <v>46534</v>
      </c>
      <c r="W4602" s="15" t="s">
        <v>3307</v>
      </c>
      <c r="X4602" s="15" t="e">
        <f>_xlfn.XLOOKUP(_LOOKUP[[#This Row],[AdjusterMemberName]],_Adjuster[Adjuster Name],_Adjuster[Email],,0)</f>
        <v>#N/A</v>
      </c>
      <c r="Y4602" s="15" t="e">
        <f>_xlfn.XLOOKUP(_LOOKUP[[#This Row],[AdjusterMemberName]],_Adjuster[Adjuster Name],_Adjuster[Phone Number],,0)</f>
        <v>#N/A</v>
      </c>
      <c r="Z4602" s="15" t="s">
        <v>11537</v>
      </c>
      <c r="AA46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642 Warne St, La Habra  CA 90631</v>
      </c>
      <c r="AB4602" s="15"/>
    </row>
    <row r="4603" spans="1:28" x14ac:dyDescent="0.3">
      <c r="A4603" s="14">
        <v>1</v>
      </c>
      <c r="B4603" s="14">
        <v>1</v>
      </c>
      <c r="C4603" s="15" t="s">
        <v>13053</v>
      </c>
      <c r="D4603" s="15" t="s">
        <v>13053</v>
      </c>
      <c r="E4603" s="15">
        <v>45399</v>
      </c>
      <c r="F4603" s="15" t="s">
        <v>13054</v>
      </c>
      <c r="G4603" s="15">
        <v>45383</v>
      </c>
      <c r="H4603" s="15">
        <v>45566</v>
      </c>
      <c r="I4603" s="15" t="s">
        <v>13055</v>
      </c>
      <c r="J4603" s="15" t="s">
        <v>13056</v>
      </c>
      <c r="K4603" s="15" t="s">
        <v>45332</v>
      </c>
      <c r="L4603" s="15" t="s">
        <v>91</v>
      </c>
      <c r="M4603" s="15" t="s">
        <v>12483</v>
      </c>
      <c r="N4603" s="14">
        <v>2020</v>
      </c>
      <c r="O4603" s="15" t="s">
        <v>13057</v>
      </c>
      <c r="P4603" s="15" t="s">
        <v>106</v>
      </c>
      <c r="Q4603" s="15" t="s">
        <v>47006</v>
      </c>
      <c r="R4603" s="15" t="s">
        <v>3719</v>
      </c>
      <c r="S4603" s="15" t="s">
        <v>13058</v>
      </c>
      <c r="T4603" s="15" t="s">
        <v>186</v>
      </c>
      <c r="U4603" s="15" t="s">
        <v>53</v>
      </c>
      <c r="V4603" s="15" t="s">
        <v>45355</v>
      </c>
      <c r="W4603" s="15" t="s">
        <v>850</v>
      </c>
      <c r="X4603" s="15" t="e">
        <f>_xlfn.XLOOKUP(_LOOKUP[[#This Row],[AdjusterMemberName]],_Adjuster[Adjuster Name],_Adjuster[Email],,0)</f>
        <v>#N/A</v>
      </c>
      <c r="Y4603" s="15" t="e">
        <f>_xlfn.XLOOKUP(_LOOKUP[[#This Row],[AdjusterMemberName]],_Adjuster[Adjuster Name],_Adjuster[Phone Number],,0)</f>
        <v>#N/A</v>
      </c>
      <c r="Z4603" s="15" t="s">
        <v>13059</v>
      </c>
      <c r="AA46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3202 S Main St Apt 59B, Santa Ana  CA 92707</v>
      </c>
      <c r="AB4603" s="15"/>
    </row>
    <row r="4604" spans="1:28" x14ac:dyDescent="0.3">
      <c r="A4604" s="14">
        <v>1</v>
      </c>
      <c r="B4604" s="14">
        <v>1</v>
      </c>
      <c r="C4604" s="15" t="s">
        <v>13287</v>
      </c>
      <c r="D4604" s="15" t="s">
        <v>13288</v>
      </c>
      <c r="E4604" s="15">
        <v>45399</v>
      </c>
      <c r="F4604" s="15" t="s">
        <v>13289</v>
      </c>
      <c r="G4604" s="15">
        <v>45252</v>
      </c>
      <c r="H4604" s="15">
        <v>45434</v>
      </c>
      <c r="I4604" s="15" t="s">
        <v>13290</v>
      </c>
      <c r="J4604" s="15" t="s">
        <v>13291</v>
      </c>
      <c r="K4604" s="15" t="s">
        <v>45369</v>
      </c>
      <c r="L4604" s="15" t="s">
        <v>128</v>
      </c>
      <c r="M4604" s="15" t="s">
        <v>129</v>
      </c>
      <c r="N4604" s="14">
        <v>2022</v>
      </c>
      <c r="O4604" s="15" t="s">
        <v>13292</v>
      </c>
      <c r="P4604" s="15" t="s">
        <v>106</v>
      </c>
      <c r="Q4604" s="15" t="s">
        <v>47093</v>
      </c>
      <c r="R4604" s="15" t="s">
        <v>13293</v>
      </c>
      <c r="S4604" s="15" t="s">
        <v>13294</v>
      </c>
      <c r="T4604" s="15" t="s">
        <v>174</v>
      </c>
      <c r="U4604" s="15" t="s">
        <v>53</v>
      </c>
      <c r="V4604" s="15" t="s">
        <v>45351</v>
      </c>
      <c r="W4604" s="15" t="s">
        <v>1624</v>
      </c>
      <c r="X4604" s="15" t="e">
        <f>_xlfn.XLOOKUP(_LOOKUP[[#This Row],[AdjusterMemberName]],_Adjuster[Adjuster Name],_Adjuster[Email],,0)</f>
        <v>#N/A</v>
      </c>
      <c r="Y4604" s="15" t="e">
        <f>_xlfn.XLOOKUP(_LOOKUP[[#This Row],[AdjusterMemberName]],_Adjuster[Adjuster Name],_Adjuster[Phone Number],,0)</f>
        <v>#N/A</v>
      </c>
      <c r="Z4604" s="15" t="s">
        <v>13295</v>
      </c>
      <c r="AA46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903 W 41St St, Los Angeles  CA 90037</v>
      </c>
      <c r="AB4604" s="15"/>
    </row>
    <row r="4605" spans="1:28" x14ac:dyDescent="0.3">
      <c r="A4605" s="14">
        <v>1</v>
      </c>
      <c r="B4605" s="14">
        <v>1</v>
      </c>
      <c r="C4605" s="15" t="s">
        <v>13813</v>
      </c>
      <c r="D4605" s="15" t="s">
        <v>13813</v>
      </c>
      <c r="E4605" s="15">
        <v>45399</v>
      </c>
      <c r="F4605" s="15" t="s">
        <v>13814</v>
      </c>
      <c r="G4605" s="15">
        <v>45351</v>
      </c>
      <c r="H4605" s="15">
        <v>45533</v>
      </c>
      <c r="I4605" s="15" t="s">
        <v>13815</v>
      </c>
      <c r="J4605" s="15" t="s">
        <v>13816</v>
      </c>
      <c r="K4605" s="15" t="s">
        <v>45329</v>
      </c>
      <c r="L4605" s="15" t="s">
        <v>430</v>
      </c>
      <c r="M4605" s="15" t="s">
        <v>431</v>
      </c>
      <c r="N4605" s="14">
        <v>2008</v>
      </c>
      <c r="O4605" s="15" t="s">
        <v>13817</v>
      </c>
      <c r="P4605" s="15" t="s">
        <v>106</v>
      </c>
      <c r="Q4605" s="15" t="s">
        <v>47065</v>
      </c>
      <c r="R4605" s="15" t="s">
        <v>13818</v>
      </c>
      <c r="S4605" s="15" t="s">
        <v>13819</v>
      </c>
      <c r="T4605" s="15" t="s">
        <v>6772</v>
      </c>
      <c r="U4605" s="15" t="s">
        <v>53</v>
      </c>
      <c r="V4605" s="15" t="s">
        <v>45802</v>
      </c>
      <c r="W4605" s="15" t="s">
        <v>264</v>
      </c>
      <c r="X4605" s="15" t="str">
        <f>_xlfn.XLOOKUP(_LOOKUP[[#This Row],[AdjusterMemberName]],_Adjuster[Adjuster Name],_Adjuster[Email],,0)</f>
        <v>sBonnevie@knightcompany.com</v>
      </c>
      <c r="Y4605" s="15" t="str">
        <f>_xlfn.XLOOKUP(_LOOKUP[[#This Row],[AdjusterMemberName]],_Adjuster[Adjuster Name],_Adjuster[Phone Number],,0)</f>
        <v>323-692-4064</v>
      </c>
      <c r="Z4605" s="15" t="s">
        <v>13820</v>
      </c>
      <c r="AA46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2005 Delaware St, Huntington Beach  CA 92648</v>
      </c>
      <c r="AB4605" s="15"/>
    </row>
    <row r="4606" spans="1:28" x14ac:dyDescent="0.3">
      <c r="A4606" s="14">
        <v>1</v>
      </c>
      <c r="B4606" s="14">
        <v>1</v>
      </c>
      <c r="C4606" s="15" t="s">
        <v>12699</v>
      </c>
      <c r="D4606" s="15" t="s">
        <v>12699</v>
      </c>
      <c r="E4606" s="15">
        <v>45398</v>
      </c>
      <c r="F4606" s="15" t="s">
        <v>12700</v>
      </c>
      <c r="G4606" s="15">
        <v>45299</v>
      </c>
      <c r="H4606" s="15">
        <v>45481</v>
      </c>
      <c r="I4606" s="15" t="s">
        <v>12701</v>
      </c>
      <c r="J4606" s="15" t="s">
        <v>12702</v>
      </c>
      <c r="K4606" s="15" t="s">
        <v>45341</v>
      </c>
      <c r="L4606" s="15" t="s">
        <v>139</v>
      </c>
      <c r="M4606" s="15" t="s">
        <v>470</v>
      </c>
      <c r="N4606" s="14">
        <v>2019</v>
      </c>
      <c r="O4606" s="15" t="s">
        <v>12703</v>
      </c>
      <c r="P4606" s="15" t="s">
        <v>106</v>
      </c>
      <c r="Q4606" s="15" t="s">
        <v>47079</v>
      </c>
      <c r="R4606" s="15" t="s">
        <v>12704</v>
      </c>
      <c r="S4606" s="15" t="s">
        <v>12705</v>
      </c>
      <c r="T4606" s="15" t="s">
        <v>174</v>
      </c>
      <c r="U4606" s="15" t="s">
        <v>53</v>
      </c>
      <c r="V4606" s="15" t="s">
        <v>45694</v>
      </c>
      <c r="W4606" s="15" t="s">
        <v>850</v>
      </c>
      <c r="X4606" s="15" t="e">
        <f>_xlfn.XLOOKUP(_LOOKUP[[#This Row],[AdjusterMemberName]],_Adjuster[Adjuster Name],_Adjuster[Email],,0)</f>
        <v>#N/A</v>
      </c>
      <c r="Y4606" s="15" t="e">
        <f>_xlfn.XLOOKUP(_LOOKUP[[#This Row],[AdjusterMemberName]],_Adjuster[Adjuster Name],_Adjuster[Phone Number],,0)</f>
        <v>#N/A</v>
      </c>
      <c r="Z4606" s="15" t="s">
        <v>12706</v>
      </c>
      <c r="AA46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628 E 80Th St , Los Angeles  CA 90001</v>
      </c>
      <c r="AB4606" s="15"/>
    </row>
    <row r="4607" spans="1:28" x14ac:dyDescent="0.3">
      <c r="A4607" s="14">
        <v>1</v>
      </c>
      <c r="B4607" s="14">
        <v>1</v>
      </c>
      <c r="C4607" s="15" t="s">
        <v>12266</v>
      </c>
      <c r="D4607" s="15" t="s">
        <v>12266</v>
      </c>
      <c r="E4607" s="15">
        <v>45398</v>
      </c>
      <c r="F4607" s="15" t="s">
        <v>12268</v>
      </c>
      <c r="G4607" s="15">
        <v>45312</v>
      </c>
      <c r="H4607" s="15">
        <v>45494</v>
      </c>
      <c r="I4607" s="15" t="s">
        <v>12732</v>
      </c>
      <c r="J4607" s="15" t="s">
        <v>12733</v>
      </c>
      <c r="K4607" s="15" t="s">
        <v>45763</v>
      </c>
      <c r="L4607" s="15" t="s">
        <v>103</v>
      </c>
      <c r="M4607" s="15" t="s">
        <v>304</v>
      </c>
      <c r="N4607" s="14">
        <v>2022</v>
      </c>
      <c r="O4607" s="15" t="s">
        <v>12734</v>
      </c>
      <c r="P4607" s="15" t="s">
        <v>106</v>
      </c>
      <c r="Q4607" s="15" t="s">
        <v>47120</v>
      </c>
      <c r="R4607" s="15" t="s">
        <v>12272</v>
      </c>
      <c r="S4607" s="15" t="s">
        <v>12273</v>
      </c>
      <c r="T4607" s="15" t="s">
        <v>144</v>
      </c>
      <c r="U4607" s="15" t="s">
        <v>53</v>
      </c>
      <c r="V4607" s="15" t="s">
        <v>45822</v>
      </c>
      <c r="W4607" s="15" t="s">
        <v>367</v>
      </c>
      <c r="X4607" s="15" t="str">
        <f>_xlfn.XLOOKUP(_LOOKUP[[#This Row],[AdjusterMemberName]],_Adjuster[Adjuster Name],_Adjuster[Email],,0)</f>
        <v>dHernandez4@knightcompany.com</v>
      </c>
      <c r="Y4607" s="15" t="str">
        <f>_xlfn.XLOOKUP(_LOOKUP[[#This Row],[AdjusterMemberName]],_Adjuster[Adjuster Name],_Adjuster[Phone Number],,0)</f>
        <v>323-315-7819</v>
      </c>
      <c r="Z4607" s="15" t="s">
        <v>12274</v>
      </c>
      <c r="AA46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456 N 7Th St, San Jose  CA 95112</v>
      </c>
      <c r="AB4607" s="15"/>
    </row>
    <row r="4608" spans="1:28" x14ac:dyDescent="0.3">
      <c r="A4608" s="14">
        <v>1</v>
      </c>
      <c r="B4608" s="14">
        <v>1</v>
      </c>
      <c r="C4608" s="15" t="s">
        <v>12735</v>
      </c>
      <c r="D4608" s="15" t="s">
        <v>12736</v>
      </c>
      <c r="E4608" s="15">
        <v>45398</v>
      </c>
      <c r="F4608" s="15" t="s">
        <v>12737</v>
      </c>
      <c r="G4608" s="15">
        <v>45331</v>
      </c>
      <c r="H4608" s="15">
        <v>45513</v>
      </c>
      <c r="I4608" s="15" t="s">
        <v>12738</v>
      </c>
      <c r="J4608" s="15" t="s">
        <v>12739</v>
      </c>
      <c r="K4608" s="15" t="s">
        <v>45890</v>
      </c>
      <c r="L4608" s="15" t="s">
        <v>128</v>
      </c>
      <c r="M4608" s="15" t="s">
        <v>170</v>
      </c>
      <c r="N4608" s="14">
        <v>2008</v>
      </c>
      <c r="O4608" s="15" t="s">
        <v>12740</v>
      </c>
      <c r="P4608" s="15" t="s">
        <v>106</v>
      </c>
      <c r="Q4608" s="15" t="s">
        <v>47065</v>
      </c>
      <c r="R4608" s="15" t="s">
        <v>12741</v>
      </c>
      <c r="S4608" s="15" t="s">
        <v>12742</v>
      </c>
      <c r="T4608" s="15" t="s">
        <v>174</v>
      </c>
      <c r="U4608" s="15" t="s">
        <v>53</v>
      </c>
      <c r="V4608" s="15" t="s">
        <v>45474</v>
      </c>
      <c r="W4608" s="15" t="s">
        <v>3307</v>
      </c>
      <c r="X4608" s="15" t="e">
        <f>_xlfn.XLOOKUP(_LOOKUP[[#This Row],[AdjusterMemberName]],_Adjuster[Adjuster Name],_Adjuster[Email],,0)</f>
        <v>#N/A</v>
      </c>
      <c r="Y4608" s="15" t="e">
        <f>_xlfn.XLOOKUP(_LOOKUP[[#This Row],[AdjusterMemberName]],_Adjuster[Adjuster Name],_Adjuster[Phone Number],,0)</f>
        <v>#N/A</v>
      </c>
      <c r="Z4608" s="15" t="s">
        <v>12743</v>
      </c>
      <c r="AA46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1448 W 55Th , Los Angeles  CA 90062</v>
      </c>
      <c r="AB4608" s="15"/>
    </row>
    <row r="4609" spans="1:28" x14ac:dyDescent="0.3">
      <c r="A4609" s="14">
        <v>1</v>
      </c>
      <c r="B4609" s="14">
        <v>1</v>
      </c>
      <c r="C4609" s="15" t="s">
        <v>12758</v>
      </c>
      <c r="D4609" s="15" t="s">
        <v>12758</v>
      </c>
      <c r="E4609" s="15">
        <v>45398</v>
      </c>
      <c r="F4609" s="15" t="s">
        <v>12759</v>
      </c>
      <c r="G4609" s="15">
        <v>45352</v>
      </c>
      <c r="H4609" s="15">
        <v>45536</v>
      </c>
      <c r="I4609" s="15" t="s">
        <v>12760</v>
      </c>
      <c r="J4609" s="15" t="s">
        <v>12761</v>
      </c>
      <c r="K4609" s="15" t="s">
        <v>45481</v>
      </c>
      <c r="L4609" s="15" t="s">
        <v>314</v>
      </c>
      <c r="M4609" s="15" t="s">
        <v>3946</v>
      </c>
      <c r="N4609" s="14">
        <v>2017</v>
      </c>
      <c r="O4609" s="15" t="s">
        <v>12762</v>
      </c>
      <c r="P4609" s="15" t="s">
        <v>106</v>
      </c>
      <c r="Q4609" s="15" t="s">
        <v>47019</v>
      </c>
      <c r="R4609" s="15" t="s">
        <v>12763</v>
      </c>
      <c r="S4609" s="15" t="s">
        <v>12764</v>
      </c>
      <c r="T4609" s="15" t="s">
        <v>12765</v>
      </c>
      <c r="U4609" s="15" t="s">
        <v>53</v>
      </c>
      <c r="V4609" s="15" t="s">
        <v>46692</v>
      </c>
      <c r="W4609" s="15" t="s">
        <v>1357</v>
      </c>
      <c r="X4609" s="15" t="str">
        <f>_xlfn.XLOOKUP(_LOOKUP[[#This Row],[AdjusterMemberName]],_Adjuster[Adjuster Name],_Adjuster[Email],,0)</f>
        <v>jRivera1@knightcompany.com</v>
      </c>
      <c r="Y4609" s="15" t="str">
        <f>_xlfn.XLOOKUP(_LOOKUP[[#This Row],[AdjusterMemberName]],_Adjuster[Adjuster Name],_Adjuster[Phone Number],,0)</f>
        <v>424-559-5239</v>
      </c>
      <c r="Z4609" s="15" t="s">
        <v>12766</v>
      </c>
      <c r="AA46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1173 Las Juntas Way, Walnut Creek  CA 94597</v>
      </c>
      <c r="AB4609" s="15">
        <v>45486</v>
      </c>
    </row>
    <row r="4610" spans="1:28" x14ac:dyDescent="0.3">
      <c r="A4610" s="14">
        <v>1</v>
      </c>
      <c r="B4610" s="14">
        <v>1</v>
      </c>
      <c r="C4610" s="15" t="s">
        <v>12767</v>
      </c>
      <c r="D4610" s="15" t="s">
        <v>12768</v>
      </c>
      <c r="E4610" s="15">
        <v>45398</v>
      </c>
      <c r="F4610" s="15" t="s">
        <v>12769</v>
      </c>
      <c r="G4610" s="15">
        <v>45243</v>
      </c>
      <c r="H4610" s="15">
        <v>45425</v>
      </c>
      <c r="I4610" s="15" t="s">
        <v>12770</v>
      </c>
      <c r="J4610" s="15" t="s">
        <v>12771</v>
      </c>
      <c r="K4610" s="15" t="s">
        <v>45756</v>
      </c>
      <c r="L4610" s="15" t="s">
        <v>314</v>
      </c>
      <c r="M4610" s="15" t="s">
        <v>1640</v>
      </c>
      <c r="N4610" s="14">
        <v>2017</v>
      </c>
      <c r="O4610" s="15" t="s">
        <v>12772</v>
      </c>
      <c r="P4610" s="15" t="s">
        <v>106</v>
      </c>
      <c r="Q4610" s="15" t="s">
        <v>47203</v>
      </c>
      <c r="R4610" s="15" t="s">
        <v>12773</v>
      </c>
      <c r="S4610" s="15" t="s">
        <v>12774</v>
      </c>
      <c r="T4610" s="15" t="s">
        <v>592</v>
      </c>
      <c r="U4610" s="15" t="s">
        <v>53</v>
      </c>
      <c r="V4610" s="15" t="s">
        <v>45910</v>
      </c>
      <c r="W4610" s="15" t="s">
        <v>3184</v>
      </c>
      <c r="X4610" s="15" t="str">
        <f>_xlfn.XLOOKUP(_LOOKUP[[#This Row],[AdjusterMemberName]],_Adjuster[Adjuster Name],_Adjuster[Email],,0)</f>
        <v>mQualls@knightcompany.com</v>
      </c>
      <c r="Y4610" s="15" t="str">
        <f>_xlfn.XLOOKUP(_LOOKUP[[#This Row],[AdjusterMemberName]],_Adjuster[Adjuster Name],_Adjuster[Phone Number],,0)</f>
        <v>424-559-5436</v>
      </c>
      <c r="Z4610" s="15" t="s">
        <v>12775</v>
      </c>
      <c r="AA46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15951 Rancherias Rd Apt 2, Apple Valleyapple Valley  CA 92307</v>
      </c>
      <c r="AB4610" s="15"/>
    </row>
    <row r="4611" spans="1:28" x14ac:dyDescent="0.3">
      <c r="A4611" s="14">
        <v>1</v>
      </c>
      <c r="B4611" s="14">
        <v>1</v>
      </c>
      <c r="C4611" s="15" t="s">
        <v>1147</v>
      </c>
      <c r="D4611" s="15" t="s">
        <v>1148</v>
      </c>
      <c r="E4611" s="15">
        <v>45398</v>
      </c>
      <c r="F4611" s="15" t="s">
        <v>12792</v>
      </c>
      <c r="G4611" s="15">
        <v>45368</v>
      </c>
      <c r="H4611" s="15">
        <v>45552</v>
      </c>
      <c r="I4611" s="15" t="s">
        <v>12793</v>
      </c>
      <c r="J4611" s="15" t="s">
        <v>12794</v>
      </c>
      <c r="K4611" s="15" t="s">
        <v>45481</v>
      </c>
      <c r="L4611" s="15" t="s">
        <v>103</v>
      </c>
      <c r="M4611" s="15" t="s">
        <v>304</v>
      </c>
      <c r="N4611" s="14">
        <v>2014</v>
      </c>
      <c r="O4611" s="15" t="s">
        <v>12795</v>
      </c>
      <c r="P4611" s="15" t="s">
        <v>106</v>
      </c>
      <c r="Q4611" s="15" t="s">
        <v>47158</v>
      </c>
      <c r="R4611" s="15" t="s">
        <v>1154</v>
      </c>
      <c r="S4611" s="15" t="s">
        <v>1155</v>
      </c>
      <c r="T4611" s="15" t="s">
        <v>1156</v>
      </c>
      <c r="U4611" s="15" t="s">
        <v>53</v>
      </c>
      <c r="V4611" s="15" t="s">
        <v>46575</v>
      </c>
      <c r="W4611" s="15" t="s">
        <v>264</v>
      </c>
      <c r="X4611" s="15" t="str">
        <f>_xlfn.XLOOKUP(_LOOKUP[[#This Row],[AdjusterMemberName]],_Adjuster[Adjuster Name],_Adjuster[Email],,0)</f>
        <v>sBonnevie@knightcompany.com</v>
      </c>
      <c r="Y4611" s="15" t="str">
        <f>_xlfn.XLOOKUP(_LOOKUP[[#This Row],[AdjusterMemberName]],_Adjuster[Adjuster Name],_Adjuster[Phone Number],,0)</f>
        <v>323-692-4064</v>
      </c>
      <c r="Z4611" s="15" t="s">
        <v>1157</v>
      </c>
      <c r="AA46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13461 Aurora Dr Apt F, San Leandro  CA 94577</v>
      </c>
      <c r="AB4611" s="15"/>
    </row>
    <row r="4612" spans="1:28" x14ac:dyDescent="0.3">
      <c r="A4612" s="14">
        <v>1</v>
      </c>
      <c r="B4612" s="14">
        <v>1</v>
      </c>
      <c r="C4612" s="15" t="s">
        <v>12834</v>
      </c>
      <c r="D4612" s="15" t="s">
        <v>12835</v>
      </c>
      <c r="E4612" s="15">
        <v>45398</v>
      </c>
      <c r="F4612" s="15" t="s">
        <v>12836</v>
      </c>
      <c r="G4612" s="15">
        <v>45331</v>
      </c>
      <c r="H4612" s="15">
        <v>45513</v>
      </c>
      <c r="I4612" s="15" t="s">
        <v>12837</v>
      </c>
      <c r="J4612" s="15" t="s">
        <v>12838</v>
      </c>
      <c r="K4612" s="15" t="s">
        <v>45339</v>
      </c>
      <c r="L4612" s="15" t="s">
        <v>25</v>
      </c>
      <c r="M4612" s="15" t="s">
        <v>3418</v>
      </c>
      <c r="N4612" s="14">
        <v>2008</v>
      </c>
      <c r="O4612" s="15" t="s">
        <v>12839</v>
      </c>
      <c r="P4612" s="15" t="s">
        <v>106</v>
      </c>
      <c r="Q4612" s="15" t="s">
        <v>47125</v>
      </c>
      <c r="R4612" s="15" t="s">
        <v>12840</v>
      </c>
      <c r="S4612" s="15" t="s">
        <v>12841</v>
      </c>
      <c r="T4612" s="15" t="s">
        <v>1067</v>
      </c>
      <c r="U4612" s="15" t="s">
        <v>53</v>
      </c>
      <c r="V4612" s="15" t="s">
        <v>45675</v>
      </c>
      <c r="W4612" s="15" t="s">
        <v>264</v>
      </c>
      <c r="X4612" s="15" t="str">
        <f>_xlfn.XLOOKUP(_LOOKUP[[#This Row],[AdjusterMemberName]],_Adjuster[Adjuster Name],_Adjuster[Email],,0)</f>
        <v>sBonnevie@knightcompany.com</v>
      </c>
      <c r="Y4612" s="15" t="str">
        <f>_xlfn.XLOOKUP(_LOOKUP[[#This Row],[AdjusterMemberName]],_Adjuster[Adjuster Name],_Adjuster[Phone Number],,0)</f>
        <v>323-692-4064</v>
      </c>
      <c r="Z4612" s="15" t="s">
        <v>12842</v>
      </c>
      <c r="AA46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 Kiska Rd, San Francisco  CA 94124</v>
      </c>
      <c r="AB4612" s="15"/>
    </row>
    <row r="4613" spans="1:28" x14ac:dyDescent="0.3">
      <c r="A4613" s="14">
        <v>1</v>
      </c>
      <c r="B4613" s="14">
        <v>1</v>
      </c>
      <c r="C4613" s="15" t="s">
        <v>12758</v>
      </c>
      <c r="D4613" s="15" t="s">
        <v>12758</v>
      </c>
      <c r="E4613" s="15">
        <v>45398</v>
      </c>
      <c r="F4613" s="15" t="s">
        <v>12759</v>
      </c>
      <c r="G4613" s="15">
        <v>45352</v>
      </c>
      <c r="H4613" s="15">
        <v>45536</v>
      </c>
      <c r="I4613" s="15" t="s">
        <v>13165</v>
      </c>
      <c r="J4613" s="15" t="s">
        <v>13166</v>
      </c>
      <c r="K4613" s="15" t="s">
        <v>45481</v>
      </c>
      <c r="L4613" s="15" t="s">
        <v>314</v>
      </c>
      <c r="M4613" s="15" t="s">
        <v>3946</v>
      </c>
      <c r="N4613" s="14">
        <v>2017</v>
      </c>
      <c r="O4613" s="15" t="s">
        <v>12762</v>
      </c>
      <c r="P4613" s="15" t="s">
        <v>106</v>
      </c>
      <c r="Q4613" s="15" t="s">
        <v>47019</v>
      </c>
      <c r="R4613" s="15" t="s">
        <v>12763</v>
      </c>
      <c r="S4613" s="15" t="s">
        <v>12764</v>
      </c>
      <c r="T4613" s="15" t="s">
        <v>12765</v>
      </c>
      <c r="U4613" s="15" t="s">
        <v>53</v>
      </c>
      <c r="V4613" s="15" t="s">
        <v>46692</v>
      </c>
      <c r="W4613" s="15" t="s">
        <v>1357</v>
      </c>
      <c r="X4613" s="15" t="str">
        <f>_xlfn.XLOOKUP(_LOOKUP[[#This Row],[AdjusterMemberName]],_Adjuster[Adjuster Name],_Adjuster[Email],,0)</f>
        <v>jRivera1@knightcompany.com</v>
      </c>
      <c r="Y4613" s="15" t="str">
        <f>_xlfn.XLOOKUP(_LOOKUP[[#This Row],[AdjusterMemberName]],_Adjuster[Adjuster Name],_Adjuster[Phone Number],,0)</f>
        <v>424-559-5239</v>
      </c>
      <c r="Z4613" s="15" t="s">
        <v>12766</v>
      </c>
      <c r="AA46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1173 Las Juntas Way, Walnut Creek  CA 94597</v>
      </c>
      <c r="AB4613" s="15">
        <v>45486</v>
      </c>
    </row>
    <row r="4614" spans="1:28" x14ac:dyDescent="0.3">
      <c r="A4614" s="14">
        <v>1</v>
      </c>
      <c r="B4614" s="14">
        <v>0</v>
      </c>
      <c r="C4614" s="15" t="s">
        <v>14663</v>
      </c>
      <c r="D4614" s="15" t="s">
        <v>2018</v>
      </c>
      <c r="E4614" s="15">
        <v>45398</v>
      </c>
      <c r="F4614" s="15" t="s">
        <v>14664</v>
      </c>
      <c r="G4614" s="15">
        <v>45373</v>
      </c>
      <c r="H4614" s="15">
        <v>45557</v>
      </c>
      <c r="I4614" s="15" t="s">
        <v>17706</v>
      </c>
      <c r="J4614" s="15" t="s">
        <v>17707</v>
      </c>
      <c r="K4614" s="15" t="s">
        <v>46618</v>
      </c>
      <c r="L4614" s="15" t="s">
        <v>91</v>
      </c>
      <c r="M4614" s="15" t="s">
        <v>2822</v>
      </c>
      <c r="N4614" s="14">
        <v>2021</v>
      </c>
      <c r="O4614" s="15" t="s">
        <v>14667</v>
      </c>
      <c r="P4614" s="15" t="s">
        <v>106</v>
      </c>
      <c r="Q4614" s="15" t="s">
        <v>47061</v>
      </c>
      <c r="R4614" s="15" t="s">
        <v>14668</v>
      </c>
      <c r="S4614" s="15" t="s">
        <v>14669</v>
      </c>
      <c r="T4614" s="15" t="s">
        <v>14670</v>
      </c>
      <c r="U4614" s="15" t="s">
        <v>53</v>
      </c>
      <c r="V4614" s="15" t="s">
        <v>46617</v>
      </c>
      <c r="W4614" s="15" t="s">
        <v>1624</v>
      </c>
      <c r="X4614" s="15" t="e">
        <f>_xlfn.XLOOKUP(_LOOKUP[[#This Row],[AdjusterMemberName]],_Adjuster[Adjuster Name],_Adjuster[Email],,0)</f>
        <v>#N/A</v>
      </c>
      <c r="Y4614" s="15" t="e">
        <f>_xlfn.XLOOKUP(_LOOKUP[[#This Row],[AdjusterMemberName]],_Adjuster[Adjuster Name],_Adjuster[Phone Number],,0)</f>
        <v>#N/A</v>
      </c>
      <c r="Z4614" s="15" t="s">
        <v>14671</v>
      </c>
      <c r="AA46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8745 Delgany Ave, Playa Del Rey  CA 90293</v>
      </c>
      <c r="AB4614" s="15"/>
    </row>
    <row r="4615" spans="1:28" x14ac:dyDescent="0.3">
      <c r="A4615" s="14">
        <v>1</v>
      </c>
      <c r="B4615" s="14">
        <v>1</v>
      </c>
      <c r="C4615" s="15" t="s">
        <v>12723</v>
      </c>
      <c r="D4615" s="15" t="s">
        <v>12724</v>
      </c>
      <c r="E4615" s="15">
        <v>45397</v>
      </c>
      <c r="F4615" s="15" t="s">
        <v>12725</v>
      </c>
      <c r="G4615" s="15">
        <v>45250</v>
      </c>
      <c r="H4615" s="15">
        <v>45432</v>
      </c>
      <c r="I4615" s="15" t="s">
        <v>12726</v>
      </c>
      <c r="J4615" s="15" t="s">
        <v>2835</v>
      </c>
      <c r="K4615" s="15" t="s">
        <v>45509</v>
      </c>
      <c r="L4615" s="15" t="s">
        <v>201</v>
      </c>
      <c r="M4615" s="15" t="s">
        <v>202</v>
      </c>
      <c r="N4615" s="14">
        <v>2014</v>
      </c>
      <c r="O4615" s="15" t="s">
        <v>12727</v>
      </c>
      <c r="P4615" s="15" t="s">
        <v>106</v>
      </c>
      <c r="Q4615" s="15" t="s">
        <v>47019</v>
      </c>
      <c r="R4615" s="15" t="s">
        <v>1719</v>
      </c>
      <c r="S4615" s="15" t="s">
        <v>12728</v>
      </c>
      <c r="T4615" s="15" t="s">
        <v>96</v>
      </c>
      <c r="U4615" s="15" t="s">
        <v>53</v>
      </c>
      <c r="V4615" s="15" t="s">
        <v>45534</v>
      </c>
      <c r="W4615" s="15" t="s">
        <v>1624</v>
      </c>
      <c r="X4615" s="15" t="e">
        <f>_xlfn.XLOOKUP(_LOOKUP[[#This Row],[AdjusterMemberName]],_Adjuster[Adjuster Name],_Adjuster[Email],,0)</f>
        <v>#N/A</v>
      </c>
      <c r="Y4615" s="15" t="e">
        <f>_xlfn.XLOOKUP(_LOOKUP[[#This Row],[AdjusterMemberName]],_Adjuster[Adjuster Name],_Adjuster[Phone Number],,0)</f>
        <v>#N/A</v>
      </c>
      <c r="Z4615" s="15" t="s">
        <v>12729</v>
      </c>
      <c r="AA46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15218 Perris Blvd Apt 203, Moreno Valley  CA 92551</v>
      </c>
      <c r="AB4615" s="15"/>
    </row>
    <row r="4616" spans="1:28" x14ac:dyDescent="0.3">
      <c r="A4616" s="14">
        <v>1</v>
      </c>
      <c r="B4616" s="14">
        <v>1</v>
      </c>
      <c r="C4616" s="15" t="s">
        <v>13247</v>
      </c>
      <c r="D4616" s="15" t="s">
        <v>13247</v>
      </c>
      <c r="E4616" s="15">
        <v>45397</v>
      </c>
      <c r="F4616" s="15" t="s">
        <v>13248</v>
      </c>
      <c r="G4616" s="15">
        <v>45230</v>
      </c>
      <c r="H4616" s="15">
        <v>45412</v>
      </c>
      <c r="I4616" s="15" t="s">
        <v>13249</v>
      </c>
      <c r="J4616" s="15" t="s">
        <v>13250</v>
      </c>
      <c r="K4616" s="15" t="s">
        <v>45329</v>
      </c>
      <c r="L4616" s="15" t="s">
        <v>103</v>
      </c>
      <c r="M4616" s="15" t="s">
        <v>304</v>
      </c>
      <c r="N4616" s="14">
        <v>2024</v>
      </c>
      <c r="O4616" s="15" t="s">
        <v>13251</v>
      </c>
      <c r="P4616" s="15" t="s">
        <v>106</v>
      </c>
      <c r="Q4616" s="15" t="s">
        <v>47006</v>
      </c>
      <c r="R4616" s="15" t="s">
        <v>13252</v>
      </c>
      <c r="S4616" s="15" t="s">
        <v>13253</v>
      </c>
      <c r="T4616" s="15" t="s">
        <v>8399</v>
      </c>
      <c r="U4616" s="15" t="s">
        <v>53</v>
      </c>
      <c r="V4616" s="15" t="s">
        <v>46120</v>
      </c>
      <c r="W4616" s="15" t="s">
        <v>367</v>
      </c>
      <c r="X4616" s="15" t="str">
        <f>_xlfn.XLOOKUP(_LOOKUP[[#This Row],[AdjusterMemberName]],_Adjuster[Adjuster Name],_Adjuster[Email],,0)</f>
        <v>dHernandez4@knightcompany.com</v>
      </c>
      <c r="Y4616" s="15" t="str">
        <f>_xlfn.XLOOKUP(_LOOKUP[[#This Row],[AdjusterMemberName]],_Adjuster[Adjuster Name],_Adjuster[Phone Number],,0)</f>
        <v>323-315-7819</v>
      </c>
      <c r="Z4616" s="15" t="s">
        <v>13254</v>
      </c>
      <c r="AA46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1659 N Dejoy St , Santa Maria  CA 93458</v>
      </c>
      <c r="AB4616" s="15"/>
    </row>
    <row r="4617" spans="1:28" x14ac:dyDescent="0.3">
      <c r="A4617" s="14">
        <v>1</v>
      </c>
      <c r="B4617" s="14">
        <v>1</v>
      </c>
      <c r="C4617" s="15" t="s">
        <v>4157</v>
      </c>
      <c r="D4617" s="15" t="s">
        <v>4157</v>
      </c>
      <c r="E4617" s="15">
        <v>45397</v>
      </c>
      <c r="F4617" s="15" t="s">
        <v>13974</v>
      </c>
      <c r="G4617" s="15">
        <v>45315</v>
      </c>
      <c r="H4617" s="15">
        <v>45497</v>
      </c>
      <c r="I4617" s="15" t="s">
        <v>13975</v>
      </c>
      <c r="J4617" s="15" t="s">
        <v>13976</v>
      </c>
      <c r="K4617" s="15" t="s">
        <v>45696</v>
      </c>
      <c r="L4617" s="15" t="s">
        <v>281</v>
      </c>
      <c r="M4617" s="15" t="s">
        <v>4161</v>
      </c>
      <c r="N4617" s="14">
        <v>2021</v>
      </c>
      <c r="O4617" s="15" t="s">
        <v>4162</v>
      </c>
      <c r="P4617" s="15" t="s">
        <v>106</v>
      </c>
      <c r="Q4617" s="15" t="s">
        <v>47093</v>
      </c>
      <c r="R4617" s="15" t="s">
        <v>4163</v>
      </c>
      <c r="S4617" s="15" t="s">
        <v>4164</v>
      </c>
      <c r="T4617" s="15" t="s">
        <v>4165</v>
      </c>
      <c r="U4617" s="15" t="s">
        <v>53</v>
      </c>
      <c r="V4617" s="15" t="s">
        <v>45832</v>
      </c>
      <c r="W4617" s="15" t="s">
        <v>3307</v>
      </c>
      <c r="X4617" s="15" t="e">
        <f>_xlfn.XLOOKUP(_LOOKUP[[#This Row],[AdjusterMemberName]],_Adjuster[Adjuster Name],_Adjuster[Email],,0)</f>
        <v>#N/A</v>
      </c>
      <c r="Y4617" s="15" t="e">
        <f>_xlfn.XLOOKUP(_LOOKUP[[#This Row],[AdjusterMemberName]],_Adjuster[Adjuster Name],_Adjuster[Phone Number],,0)</f>
        <v>#N/A</v>
      </c>
      <c r="Z4617" s="15" t="s">
        <v>4166</v>
      </c>
      <c r="AA46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13081 Beaver St, Sylmar  CA 91342</v>
      </c>
      <c r="AB4617" s="15">
        <v>45437</v>
      </c>
    </row>
    <row r="4618" spans="1:28" x14ac:dyDescent="0.3">
      <c r="A4618" s="14">
        <v>1</v>
      </c>
      <c r="B4618" s="14">
        <v>1</v>
      </c>
      <c r="C4618" s="15" t="s">
        <v>12834</v>
      </c>
      <c r="D4618" s="15" t="s">
        <v>12835</v>
      </c>
      <c r="E4618" s="15">
        <v>45397</v>
      </c>
      <c r="F4618" s="15" t="s">
        <v>12836</v>
      </c>
      <c r="G4618" s="15">
        <v>45331</v>
      </c>
      <c r="H4618" s="15">
        <v>45513</v>
      </c>
      <c r="I4618" s="15" t="s">
        <v>15354</v>
      </c>
      <c r="J4618" s="15" t="s">
        <v>15355</v>
      </c>
      <c r="K4618" s="15" t="s">
        <v>45635</v>
      </c>
      <c r="L4618" s="15" t="s">
        <v>25</v>
      </c>
      <c r="M4618" s="15" t="s">
        <v>3418</v>
      </c>
      <c r="N4618" s="14">
        <v>2008</v>
      </c>
      <c r="O4618" s="15" t="s">
        <v>12839</v>
      </c>
      <c r="P4618" s="15" t="s">
        <v>106</v>
      </c>
      <c r="Q4618" s="15" t="s">
        <v>47125</v>
      </c>
      <c r="R4618" s="15" t="s">
        <v>12840</v>
      </c>
      <c r="S4618" s="15" t="s">
        <v>12841</v>
      </c>
      <c r="T4618" s="15" t="s">
        <v>1067</v>
      </c>
      <c r="U4618" s="15" t="s">
        <v>53</v>
      </c>
      <c r="V4618" s="15" t="s">
        <v>45675</v>
      </c>
      <c r="W4618" s="15" t="s">
        <v>850</v>
      </c>
      <c r="X4618" s="15" t="e">
        <f>_xlfn.XLOOKUP(_LOOKUP[[#This Row],[AdjusterMemberName]],_Adjuster[Adjuster Name],_Adjuster[Email],,0)</f>
        <v>#N/A</v>
      </c>
      <c r="Y4618" s="15" t="e">
        <f>_xlfn.XLOOKUP(_LOOKUP[[#This Row],[AdjusterMemberName]],_Adjuster[Adjuster Name],_Adjuster[Phone Number],,0)</f>
        <v>#N/A</v>
      </c>
      <c r="Z4618" s="15" t="s">
        <v>12842</v>
      </c>
      <c r="AA46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 Kiska Rd, San Francisco  CA 94124</v>
      </c>
      <c r="AB4618" s="15"/>
    </row>
    <row r="4619" spans="1:28" x14ac:dyDescent="0.3">
      <c r="A4619" s="14">
        <v>1</v>
      </c>
      <c r="B4619" s="14">
        <v>1</v>
      </c>
      <c r="C4619" s="15" t="s">
        <v>17014</v>
      </c>
      <c r="D4619" s="15" t="s">
        <v>17014</v>
      </c>
      <c r="E4619" s="15">
        <v>45397</v>
      </c>
      <c r="F4619" s="15" t="s">
        <v>17015</v>
      </c>
      <c r="G4619" s="15">
        <v>45181</v>
      </c>
      <c r="H4619" s="15">
        <v>45363</v>
      </c>
      <c r="I4619" s="15" t="s">
        <v>17016</v>
      </c>
      <c r="J4619" s="15" t="s">
        <v>17017</v>
      </c>
      <c r="K4619" s="15" t="s">
        <v>45332</v>
      </c>
      <c r="L4619" s="15" t="s">
        <v>128</v>
      </c>
      <c r="M4619" s="15" t="s">
        <v>129</v>
      </c>
      <c r="N4619" s="14">
        <v>2023</v>
      </c>
      <c r="O4619" s="15" t="s">
        <v>17018</v>
      </c>
      <c r="P4619" s="15" t="s">
        <v>106</v>
      </c>
      <c r="Q4619" s="15" t="s">
        <v>119</v>
      </c>
      <c r="R4619" s="15" t="s">
        <v>2190</v>
      </c>
      <c r="S4619" s="15" t="s">
        <v>17019</v>
      </c>
      <c r="T4619" s="15" t="s">
        <v>10896</v>
      </c>
      <c r="U4619" s="15" t="s">
        <v>53</v>
      </c>
      <c r="V4619" s="15" t="s">
        <v>46634</v>
      </c>
      <c r="W4619" s="15" t="s">
        <v>850</v>
      </c>
      <c r="X4619" s="15" t="e">
        <f>_xlfn.XLOOKUP(_LOOKUP[[#This Row],[AdjusterMemberName]],_Adjuster[Adjuster Name],_Adjuster[Email],,0)</f>
        <v>#N/A</v>
      </c>
      <c r="Y4619" s="15" t="e">
        <f>_xlfn.XLOOKUP(_LOOKUP[[#This Row],[AdjusterMemberName]],_Adjuster[Adjuster Name],_Adjuster[Phone Number],,0)</f>
        <v>#N/A</v>
      </c>
      <c r="Z4619" s="15" t="s">
        <v>17020</v>
      </c>
      <c r="AA46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325 S Richmond Rd Apt A , Ridgecrest  CA 93555</v>
      </c>
      <c r="AB4619" s="15"/>
    </row>
    <row r="4620" spans="1:28" x14ac:dyDescent="0.3">
      <c r="A4620" s="14">
        <v>1</v>
      </c>
      <c r="B4620" s="14">
        <v>1</v>
      </c>
      <c r="C4620" s="15" t="s">
        <v>12669</v>
      </c>
      <c r="D4620" s="15" t="s">
        <v>12670</v>
      </c>
      <c r="E4620" s="15">
        <v>45396</v>
      </c>
      <c r="F4620" s="15" t="s">
        <v>12671</v>
      </c>
      <c r="G4620" s="15">
        <v>45380</v>
      </c>
      <c r="H4620" s="15">
        <v>45564</v>
      </c>
      <c r="I4620" s="15" t="s">
        <v>12672</v>
      </c>
      <c r="J4620" s="15" t="s">
        <v>12673</v>
      </c>
      <c r="K4620" s="15" t="s">
        <v>45388</v>
      </c>
      <c r="L4620" s="15" t="s">
        <v>314</v>
      </c>
      <c r="M4620" s="15" t="s">
        <v>1640</v>
      </c>
      <c r="N4620" s="14">
        <v>2020</v>
      </c>
      <c r="O4620" s="15" t="s">
        <v>12674</v>
      </c>
      <c r="P4620" s="15" t="s">
        <v>106</v>
      </c>
      <c r="Q4620" s="15" t="s">
        <v>47019</v>
      </c>
      <c r="R4620" s="15" t="s">
        <v>8223</v>
      </c>
      <c r="S4620" s="15" t="s">
        <v>12675</v>
      </c>
      <c r="T4620" s="15" t="s">
        <v>1330</v>
      </c>
      <c r="U4620" s="15" t="s">
        <v>53</v>
      </c>
      <c r="V4620" s="15" t="s">
        <v>45669</v>
      </c>
      <c r="W4620" s="15" t="s">
        <v>1624</v>
      </c>
      <c r="X4620" s="15" t="e">
        <f>_xlfn.XLOOKUP(_LOOKUP[[#This Row],[AdjusterMemberName]],_Adjuster[Adjuster Name],_Adjuster[Email],,0)</f>
        <v>#N/A</v>
      </c>
      <c r="Y4620" s="15" t="e">
        <f>_xlfn.XLOOKUP(_LOOKUP[[#This Row],[AdjusterMemberName]],_Adjuster[Adjuster Name],_Adjuster[Phone Number],,0)</f>
        <v>#N/A</v>
      </c>
      <c r="Z4620" s="15" t="s">
        <v>12676</v>
      </c>
      <c r="AA46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15516 Nordhoff St Unit 225, North Hills  CA 91343</v>
      </c>
      <c r="AB4620" s="15"/>
    </row>
    <row r="4621" spans="1:28" x14ac:dyDescent="0.3">
      <c r="A4621" s="14">
        <v>1</v>
      </c>
      <c r="B4621" s="14">
        <v>1</v>
      </c>
      <c r="C4621" s="15" t="s">
        <v>10438</v>
      </c>
      <c r="D4621" s="15" t="s">
        <v>12685</v>
      </c>
      <c r="E4621" s="15">
        <v>45396</v>
      </c>
      <c r="F4621" s="15" t="s">
        <v>10439</v>
      </c>
      <c r="G4621" s="15">
        <v>45272</v>
      </c>
      <c r="H4621" s="15">
        <v>45455</v>
      </c>
      <c r="I4621" s="15" t="s">
        <v>12686</v>
      </c>
      <c r="J4621" s="15" t="s">
        <v>12687</v>
      </c>
      <c r="K4621" s="15" t="s">
        <v>45397</v>
      </c>
      <c r="L4621" s="15" t="s">
        <v>139</v>
      </c>
      <c r="M4621" s="15" t="s">
        <v>470</v>
      </c>
      <c r="N4621" s="14">
        <v>2021</v>
      </c>
      <c r="O4621" s="15" t="s">
        <v>12688</v>
      </c>
      <c r="P4621" s="15" t="s">
        <v>106</v>
      </c>
      <c r="Q4621" s="15" t="s">
        <v>47092</v>
      </c>
      <c r="R4621" s="15" t="s">
        <v>10443</v>
      </c>
      <c r="S4621" s="15" t="s">
        <v>10444</v>
      </c>
      <c r="T4621" s="15" t="s">
        <v>308</v>
      </c>
      <c r="U4621" s="15" t="s">
        <v>53</v>
      </c>
      <c r="V4621" s="15" t="s">
        <v>45476</v>
      </c>
      <c r="W4621" s="15" t="s">
        <v>367</v>
      </c>
      <c r="X4621" s="15" t="str">
        <f>_xlfn.XLOOKUP(_LOOKUP[[#This Row],[AdjusterMemberName]],_Adjuster[Adjuster Name],_Adjuster[Email],,0)</f>
        <v>dHernandez4@knightcompany.com</v>
      </c>
      <c r="Y4621" s="15" t="str">
        <f>_xlfn.XLOOKUP(_LOOKUP[[#This Row],[AdjusterMemberName]],_Adjuster[Adjuster Name],_Adjuster[Phone Number],,0)</f>
        <v>323-315-7819</v>
      </c>
      <c r="Z4621" s="15" t="s">
        <v>10445</v>
      </c>
      <c r="AA46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2265 Trafalgar Ave, Riverside  CA 92506</v>
      </c>
      <c r="AB4621" s="15">
        <v>45448</v>
      </c>
    </row>
    <row r="4622" spans="1:28" x14ac:dyDescent="0.3">
      <c r="A4622" s="14">
        <v>1</v>
      </c>
      <c r="B4622" s="14">
        <v>1</v>
      </c>
      <c r="C4622" s="15" t="s">
        <v>13684</v>
      </c>
      <c r="D4622" s="15" t="s">
        <v>13685</v>
      </c>
      <c r="E4622" s="15">
        <v>45396</v>
      </c>
      <c r="F4622" s="15" t="s">
        <v>13686</v>
      </c>
      <c r="G4622" s="15">
        <v>45332</v>
      </c>
      <c r="H4622" s="15">
        <v>45514</v>
      </c>
      <c r="I4622" s="15" t="s">
        <v>13687</v>
      </c>
      <c r="J4622" s="15" t="s">
        <v>13688</v>
      </c>
      <c r="K4622" s="15" t="s">
        <v>45341</v>
      </c>
      <c r="L4622" s="15" t="s">
        <v>987</v>
      </c>
      <c r="M4622" s="15" t="s">
        <v>13689</v>
      </c>
      <c r="N4622" s="14">
        <v>2004</v>
      </c>
      <c r="O4622" s="15" t="s">
        <v>13690</v>
      </c>
      <c r="P4622" s="15" t="s">
        <v>106</v>
      </c>
      <c r="Q4622" s="15" t="s">
        <v>47125</v>
      </c>
      <c r="R4622" s="15" t="s">
        <v>13691</v>
      </c>
      <c r="S4622" s="15" t="s">
        <v>13692</v>
      </c>
      <c r="T4622" s="15" t="s">
        <v>1067</v>
      </c>
      <c r="U4622" s="15" t="s">
        <v>53</v>
      </c>
      <c r="V4622" s="15" t="s">
        <v>45788</v>
      </c>
      <c r="W4622" s="15" t="s">
        <v>1889</v>
      </c>
      <c r="X4622" s="15" t="e">
        <f>_xlfn.XLOOKUP(_LOOKUP[[#This Row],[AdjusterMemberName]],_Adjuster[Adjuster Name],_Adjuster[Email],,0)</f>
        <v>#N/A</v>
      </c>
      <c r="Y4622" s="15" t="e">
        <f>_xlfn.XLOOKUP(_LOOKUP[[#This Row],[AdjusterMemberName]],_Adjuster[Adjuster Name],_Adjuster[Phone Number],,0)</f>
        <v>#N/A</v>
      </c>
      <c r="Z4622" s="15" t="s">
        <v>13693</v>
      </c>
      <c r="AA46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5925A Mission St, San Francisco  CA 94112</v>
      </c>
      <c r="AB4622" s="15"/>
    </row>
    <row r="4623" spans="1:28" x14ac:dyDescent="0.3">
      <c r="A4623" s="14">
        <v>1</v>
      </c>
      <c r="B4623" s="14">
        <v>0</v>
      </c>
      <c r="C4623" s="15" t="s">
        <v>2365</v>
      </c>
      <c r="D4623" s="15" t="s">
        <v>13993</v>
      </c>
      <c r="E4623" s="15">
        <v>45396</v>
      </c>
      <c r="F4623" s="15" t="s">
        <v>13994</v>
      </c>
      <c r="G4623" s="15">
        <v>45247</v>
      </c>
      <c r="H4623" s="15">
        <v>45429</v>
      </c>
      <c r="I4623" s="15" t="s">
        <v>13995</v>
      </c>
      <c r="J4623" s="15" t="s">
        <v>13996</v>
      </c>
      <c r="K4623" s="15" t="s">
        <v>46197</v>
      </c>
      <c r="L4623" s="15" t="s">
        <v>25</v>
      </c>
      <c r="M4623" s="15" t="s">
        <v>373</v>
      </c>
      <c r="N4623" s="14">
        <v>2015</v>
      </c>
      <c r="O4623" s="15" t="s">
        <v>2370</v>
      </c>
      <c r="P4623" s="15" t="s">
        <v>106</v>
      </c>
      <c r="Q4623" s="15" t="s">
        <v>47019</v>
      </c>
      <c r="R4623" s="15" t="s">
        <v>2371</v>
      </c>
      <c r="S4623" s="15" t="s">
        <v>2372</v>
      </c>
      <c r="T4623" s="15" t="s">
        <v>2373</v>
      </c>
      <c r="U4623" s="15" t="s">
        <v>53</v>
      </c>
      <c r="V4623" s="15" t="s">
        <v>46553</v>
      </c>
      <c r="W4623" s="15" t="s">
        <v>850</v>
      </c>
      <c r="X4623" s="15" t="e">
        <f>_xlfn.XLOOKUP(_LOOKUP[[#This Row],[AdjusterMemberName]],_Adjuster[Adjuster Name],_Adjuster[Email],,0)</f>
        <v>#N/A</v>
      </c>
      <c r="Y4623" s="15" t="e">
        <f>_xlfn.XLOOKUP(_LOOKUP[[#This Row],[AdjusterMemberName]],_Adjuster[Adjuster Name],_Adjuster[Phone Number],,0)</f>
        <v>#N/A</v>
      </c>
      <c r="Z4623" s="15" t="s">
        <v>2374</v>
      </c>
      <c r="AA46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1415 W 224Th St Apt 9, Torrance  CA 90501</v>
      </c>
      <c r="AB4623" s="15"/>
    </row>
    <row r="4624" spans="1:28" x14ac:dyDescent="0.3">
      <c r="A4624" s="14">
        <v>1</v>
      </c>
      <c r="B4624" s="14">
        <v>0</v>
      </c>
      <c r="C4624" s="15" t="s">
        <v>2365</v>
      </c>
      <c r="D4624" s="15" t="s">
        <v>2366</v>
      </c>
      <c r="E4624" s="15">
        <v>45396</v>
      </c>
      <c r="F4624" s="15" t="s">
        <v>13994</v>
      </c>
      <c r="G4624" s="15">
        <v>45247</v>
      </c>
      <c r="H4624" s="15">
        <v>45429</v>
      </c>
      <c r="I4624" s="15" t="s">
        <v>21044</v>
      </c>
      <c r="J4624" s="15" t="s">
        <v>21045</v>
      </c>
      <c r="K4624" s="15" t="s">
        <v>46197</v>
      </c>
      <c r="L4624" s="15" t="s">
        <v>25</v>
      </c>
      <c r="M4624" s="15" t="s">
        <v>373</v>
      </c>
      <c r="N4624" s="14">
        <v>2015</v>
      </c>
      <c r="O4624" s="15" t="s">
        <v>2370</v>
      </c>
      <c r="P4624" s="15" t="s">
        <v>106</v>
      </c>
      <c r="Q4624" s="15" t="s">
        <v>47019</v>
      </c>
      <c r="R4624" s="15" t="s">
        <v>2371</v>
      </c>
      <c r="S4624" s="15" t="s">
        <v>2372</v>
      </c>
      <c r="T4624" s="15" t="s">
        <v>2373</v>
      </c>
      <c r="U4624" s="15" t="s">
        <v>53</v>
      </c>
      <c r="V4624" s="15" t="s">
        <v>46553</v>
      </c>
      <c r="W4624" s="15" t="s">
        <v>367</v>
      </c>
      <c r="X4624" s="15" t="str">
        <f>_xlfn.XLOOKUP(_LOOKUP[[#This Row],[AdjusterMemberName]],_Adjuster[Adjuster Name],_Adjuster[Email],,0)</f>
        <v>dHernandez4@knightcompany.com</v>
      </c>
      <c r="Y4624" s="15" t="str">
        <f>_xlfn.XLOOKUP(_LOOKUP[[#This Row],[AdjusterMemberName]],_Adjuster[Adjuster Name],_Adjuster[Phone Number],,0)</f>
        <v>323-315-7819</v>
      </c>
      <c r="Z4624" s="15" t="s">
        <v>2374</v>
      </c>
      <c r="AA46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1415 W 224Th St Apt 9, Torrance  CA 90501</v>
      </c>
      <c r="AB4624" s="15"/>
    </row>
    <row r="4625" spans="1:28" x14ac:dyDescent="0.3">
      <c r="A4625" s="14">
        <v>1</v>
      </c>
      <c r="B4625" s="14">
        <v>1</v>
      </c>
      <c r="C4625" s="15" t="s">
        <v>12641</v>
      </c>
      <c r="D4625" s="15" t="s">
        <v>12642</v>
      </c>
      <c r="E4625" s="15">
        <v>45395</v>
      </c>
      <c r="F4625" s="15" t="s">
        <v>12643</v>
      </c>
      <c r="G4625" s="15">
        <v>45391</v>
      </c>
      <c r="H4625" s="15">
        <v>45574</v>
      </c>
      <c r="I4625" s="15" t="s">
        <v>12644</v>
      </c>
      <c r="J4625" s="15" t="s">
        <v>12645</v>
      </c>
      <c r="K4625" s="15" t="s">
        <v>46018</v>
      </c>
      <c r="L4625" s="15" t="s">
        <v>270</v>
      </c>
      <c r="M4625" s="15" t="s">
        <v>3172</v>
      </c>
      <c r="N4625" s="14">
        <v>2021</v>
      </c>
      <c r="O4625" s="15" t="s">
        <v>12646</v>
      </c>
      <c r="P4625" s="15" t="s">
        <v>106</v>
      </c>
      <c r="Q4625" s="15" t="s">
        <v>47019</v>
      </c>
      <c r="R4625" s="15" t="s">
        <v>12647</v>
      </c>
      <c r="S4625" s="15" t="s">
        <v>12648</v>
      </c>
      <c r="T4625" s="15" t="s">
        <v>174</v>
      </c>
      <c r="U4625" s="15" t="s">
        <v>53</v>
      </c>
      <c r="V4625" s="15" t="s">
        <v>45367</v>
      </c>
      <c r="W4625" s="15" t="s">
        <v>1544</v>
      </c>
      <c r="X4625" s="15" t="str">
        <f>_xlfn.XLOOKUP(_LOOKUP[[#This Row],[AdjusterMemberName]],_Adjuster[Adjuster Name],_Adjuster[Email],,0)</f>
        <v>CRodriguez5@knightcompany.com</v>
      </c>
      <c r="Y4625" s="15" t="str">
        <f>_xlfn.XLOOKUP(_LOOKUP[[#This Row],[AdjusterMemberName]],_Adjuster[Adjuster Name],_Adjuster[Phone Number],,0)</f>
        <v>323-456-1708</v>
      </c>
      <c r="Z4625" s="15" t="s">
        <v>12649</v>
      </c>
      <c r="AA46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1658 E Vernon Ave, Los Angeles  CA 90011</v>
      </c>
      <c r="AB4625" s="15"/>
    </row>
    <row r="4626" spans="1:28" x14ac:dyDescent="0.3">
      <c r="A4626" s="14">
        <v>1</v>
      </c>
      <c r="B4626" s="14">
        <v>1</v>
      </c>
      <c r="C4626" s="15" t="s">
        <v>12650</v>
      </c>
      <c r="D4626" s="15" t="s">
        <v>12650</v>
      </c>
      <c r="E4626" s="15">
        <v>45395</v>
      </c>
      <c r="F4626" s="15" t="s">
        <v>12651</v>
      </c>
      <c r="G4626" s="15">
        <v>45015</v>
      </c>
      <c r="H4626" s="15">
        <v>45199</v>
      </c>
      <c r="I4626" s="15" t="s">
        <v>12652</v>
      </c>
      <c r="J4626" s="15" t="s">
        <v>12653</v>
      </c>
      <c r="K4626" s="15" t="s">
        <v>45551</v>
      </c>
      <c r="L4626" s="15" t="s">
        <v>201</v>
      </c>
      <c r="M4626" s="15" t="s">
        <v>12654</v>
      </c>
      <c r="N4626" s="14">
        <v>2013</v>
      </c>
      <c r="O4626" s="15" t="s">
        <v>12655</v>
      </c>
      <c r="P4626" s="15" t="s">
        <v>106</v>
      </c>
      <c r="Q4626" s="15" t="s">
        <v>119</v>
      </c>
      <c r="R4626" s="15" t="s">
        <v>12656</v>
      </c>
      <c r="S4626" s="15" t="s">
        <v>12657</v>
      </c>
      <c r="T4626" s="15" t="s">
        <v>109</v>
      </c>
      <c r="U4626" s="15" t="s">
        <v>53</v>
      </c>
      <c r="V4626" s="15" t="s">
        <v>45418</v>
      </c>
      <c r="W4626" s="15" t="s">
        <v>3184</v>
      </c>
      <c r="X4626" s="15" t="str">
        <f>_xlfn.XLOOKUP(_LOOKUP[[#This Row],[AdjusterMemberName]],_Adjuster[Adjuster Name],_Adjuster[Email],,0)</f>
        <v>mQualls@knightcompany.com</v>
      </c>
      <c r="Y4626" s="15" t="str">
        <f>_xlfn.XLOOKUP(_LOOKUP[[#This Row],[AdjusterMemberName]],_Adjuster[Adjuster Name],_Adjuster[Phone Number],,0)</f>
        <v>424-559-5436</v>
      </c>
      <c r="Z4626" s="15" t="s">
        <v>12658</v>
      </c>
      <c r="AA46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29358 Broken Arrow Way, Murrieta  CA 92563</v>
      </c>
      <c r="AB4626" s="15">
        <v>45135</v>
      </c>
    </row>
    <row r="4627" spans="1:28" x14ac:dyDescent="0.3">
      <c r="A4627" s="14">
        <v>1</v>
      </c>
      <c r="B4627" s="14">
        <v>0</v>
      </c>
      <c r="C4627" s="15" t="s">
        <v>12659</v>
      </c>
      <c r="D4627" s="15" t="s">
        <v>12660</v>
      </c>
      <c r="E4627" s="15">
        <v>45395</v>
      </c>
      <c r="F4627" s="15" t="s">
        <v>12661</v>
      </c>
      <c r="G4627" s="15">
        <v>45219</v>
      </c>
      <c r="H4627" s="15">
        <v>45402</v>
      </c>
      <c r="I4627" s="15" t="s">
        <v>12662</v>
      </c>
      <c r="J4627" s="15" t="s">
        <v>12663</v>
      </c>
      <c r="K4627" s="15" t="s">
        <v>45386</v>
      </c>
      <c r="L4627" s="15" t="s">
        <v>419</v>
      </c>
      <c r="M4627" s="15" t="s">
        <v>12664</v>
      </c>
      <c r="N4627" s="14">
        <v>2013</v>
      </c>
      <c r="O4627" s="15" t="s">
        <v>12665</v>
      </c>
      <c r="P4627" s="15" t="s">
        <v>106</v>
      </c>
      <c r="Q4627" s="15" t="s">
        <v>47204</v>
      </c>
      <c r="R4627" s="15" t="s">
        <v>6686</v>
      </c>
      <c r="S4627" s="15" t="s">
        <v>12666</v>
      </c>
      <c r="T4627" s="15" t="s">
        <v>12667</v>
      </c>
      <c r="U4627" s="15" t="s">
        <v>53</v>
      </c>
      <c r="V4627" s="15" t="s">
        <v>45531</v>
      </c>
      <c r="W4627" s="15" t="s">
        <v>1357</v>
      </c>
      <c r="X4627" s="15" t="str">
        <f>_xlfn.XLOOKUP(_LOOKUP[[#This Row],[AdjusterMemberName]],_Adjuster[Adjuster Name],_Adjuster[Email],,0)</f>
        <v>jRivera1@knightcompany.com</v>
      </c>
      <c r="Y4627" s="15" t="str">
        <f>_xlfn.XLOOKUP(_LOOKUP[[#This Row],[AdjusterMemberName]],_Adjuster[Adjuster Name],_Adjuster[Phone Number],,0)</f>
        <v>424-559-5239</v>
      </c>
      <c r="Z4627" s="15" t="s">
        <v>12668</v>
      </c>
      <c r="AA46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335 J St Apt 106, Sanger  CA 93657</v>
      </c>
      <c r="AB4627" s="15"/>
    </row>
    <row r="4628" spans="1:28" x14ac:dyDescent="0.3">
      <c r="A4628" s="14">
        <v>1</v>
      </c>
      <c r="B4628" s="14">
        <v>1</v>
      </c>
      <c r="C4628" s="15" t="s">
        <v>12677</v>
      </c>
      <c r="D4628" s="15" t="s">
        <v>12677</v>
      </c>
      <c r="E4628" s="15">
        <v>45395</v>
      </c>
      <c r="F4628" s="15" t="s">
        <v>12678</v>
      </c>
      <c r="G4628" s="15">
        <v>45320</v>
      </c>
      <c r="H4628" s="15">
        <v>45502</v>
      </c>
      <c r="I4628" s="15" t="s">
        <v>12679</v>
      </c>
      <c r="J4628" s="15" t="s">
        <v>12680</v>
      </c>
      <c r="K4628" s="15" t="s">
        <v>45955</v>
      </c>
      <c r="L4628" s="15" t="s">
        <v>441</v>
      </c>
      <c r="M4628" s="15" t="s">
        <v>1126</v>
      </c>
      <c r="N4628" s="14">
        <v>2017</v>
      </c>
      <c r="O4628" s="15" t="s">
        <v>12681</v>
      </c>
      <c r="P4628" s="15" t="s">
        <v>106</v>
      </c>
      <c r="Q4628" s="15" t="s">
        <v>47019</v>
      </c>
      <c r="R4628" s="15" t="s">
        <v>12682</v>
      </c>
      <c r="S4628" s="15" t="s">
        <v>12683</v>
      </c>
      <c r="T4628" s="15" t="s">
        <v>174</v>
      </c>
      <c r="U4628" s="15" t="s">
        <v>53</v>
      </c>
      <c r="V4628" s="15" t="s">
        <v>45920</v>
      </c>
      <c r="W4628" s="15" t="s">
        <v>1889</v>
      </c>
      <c r="X4628" s="15" t="e">
        <f>_xlfn.XLOOKUP(_LOOKUP[[#This Row],[AdjusterMemberName]],_Adjuster[Adjuster Name],_Adjuster[Email],,0)</f>
        <v>#N/A</v>
      </c>
      <c r="Y4628" s="15" t="e">
        <f>_xlfn.XLOOKUP(_LOOKUP[[#This Row],[AdjusterMemberName]],_Adjuster[Adjuster Name],_Adjuster[Phone Number],,0)</f>
        <v>#N/A</v>
      </c>
      <c r="Z4628" s="15" t="s">
        <v>12684</v>
      </c>
      <c r="AA46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6811 10Th Ave Apt 10, Los Angeles  CA 90043</v>
      </c>
      <c r="AB4628" s="15"/>
    </row>
    <row r="4629" spans="1:28" x14ac:dyDescent="0.3">
      <c r="A4629" s="14">
        <v>1</v>
      </c>
      <c r="B4629" s="14">
        <v>1</v>
      </c>
      <c r="C4629" s="15" t="s">
        <v>12707</v>
      </c>
      <c r="D4629" s="15" t="s">
        <v>12708</v>
      </c>
      <c r="E4629" s="15">
        <v>45395</v>
      </c>
      <c r="F4629" s="15" t="s">
        <v>12709</v>
      </c>
      <c r="G4629" s="15">
        <v>45388</v>
      </c>
      <c r="H4629" s="15">
        <v>45571</v>
      </c>
      <c r="I4629" s="15" t="s">
        <v>12710</v>
      </c>
      <c r="J4629" s="15" t="s">
        <v>12711</v>
      </c>
      <c r="K4629" s="15" t="s">
        <v>46701</v>
      </c>
      <c r="L4629" s="15" t="s">
        <v>128</v>
      </c>
      <c r="M4629" s="15" t="s">
        <v>129</v>
      </c>
      <c r="N4629" s="14">
        <v>2011</v>
      </c>
      <c r="O4629" s="15" t="s">
        <v>12712</v>
      </c>
      <c r="P4629" s="15" t="s">
        <v>106</v>
      </c>
      <c r="Q4629" s="15" t="s">
        <v>47019</v>
      </c>
      <c r="R4629" s="15" t="s">
        <v>2190</v>
      </c>
      <c r="S4629" s="15" t="s">
        <v>12713</v>
      </c>
      <c r="T4629" s="15" t="s">
        <v>96</v>
      </c>
      <c r="U4629" s="15" t="s">
        <v>53</v>
      </c>
      <c r="V4629" s="15" t="s">
        <v>45534</v>
      </c>
      <c r="W4629" s="15" t="s">
        <v>1357</v>
      </c>
      <c r="X4629" s="15" t="str">
        <f>_xlfn.XLOOKUP(_LOOKUP[[#This Row],[AdjusterMemberName]],_Adjuster[Adjuster Name],_Adjuster[Email],,0)</f>
        <v>jRivera1@knightcompany.com</v>
      </c>
      <c r="Y4629" s="15" t="str">
        <f>_xlfn.XLOOKUP(_LOOKUP[[#This Row],[AdjusterMemberName]],_Adjuster[Adjuster Name],_Adjuster[Phone Number],,0)</f>
        <v>424-559-5239</v>
      </c>
      <c r="Z4629" s="15" t="s">
        <v>12714</v>
      </c>
      <c r="AA46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25973 Avenida De Plata, Moreno Valley  CA 92551</v>
      </c>
      <c r="AB4629" s="15"/>
    </row>
    <row r="4630" spans="1:28" x14ac:dyDescent="0.3">
      <c r="A4630" s="14">
        <v>1</v>
      </c>
      <c r="B4630" s="14">
        <v>1</v>
      </c>
      <c r="C4630" s="15" t="s">
        <v>12715</v>
      </c>
      <c r="D4630" s="15" t="s">
        <v>12715</v>
      </c>
      <c r="E4630" s="15">
        <v>45395</v>
      </c>
      <c r="F4630" s="15" t="s">
        <v>12716</v>
      </c>
      <c r="G4630" s="15">
        <v>45346</v>
      </c>
      <c r="H4630" s="15">
        <v>45528</v>
      </c>
      <c r="I4630" s="15" t="s">
        <v>12717</v>
      </c>
      <c r="J4630" s="15" t="s">
        <v>12718</v>
      </c>
      <c r="K4630" s="15" t="s">
        <v>45332</v>
      </c>
      <c r="L4630" s="15" t="s">
        <v>139</v>
      </c>
      <c r="M4630" s="15" t="s">
        <v>697</v>
      </c>
      <c r="N4630" s="14">
        <v>2021</v>
      </c>
      <c r="O4630" s="15" t="s">
        <v>12719</v>
      </c>
      <c r="P4630" s="15" t="s">
        <v>106</v>
      </c>
      <c r="Q4630" s="15" t="s">
        <v>47152</v>
      </c>
      <c r="R4630" s="15" t="s">
        <v>12720</v>
      </c>
      <c r="S4630" s="15" t="s">
        <v>12721</v>
      </c>
      <c r="T4630" s="15" t="s">
        <v>164</v>
      </c>
      <c r="U4630" s="15" t="s">
        <v>53</v>
      </c>
      <c r="V4630" s="15" t="s">
        <v>45622</v>
      </c>
      <c r="W4630" s="15" t="s">
        <v>3184</v>
      </c>
      <c r="X4630" s="15" t="str">
        <f>_xlfn.XLOOKUP(_LOOKUP[[#This Row],[AdjusterMemberName]],_Adjuster[Adjuster Name],_Adjuster[Email],,0)</f>
        <v>mQualls@knightcompany.com</v>
      </c>
      <c r="Y4630" s="15" t="str">
        <f>_xlfn.XLOOKUP(_LOOKUP[[#This Row],[AdjusterMemberName]],_Adjuster[Adjuster Name],_Adjuster[Phone Number],,0)</f>
        <v>424-559-5436</v>
      </c>
      <c r="Z4630" s="15" t="s">
        <v>12722</v>
      </c>
      <c r="AA46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943 S Thorne Ave, Fresno  CA 93706</v>
      </c>
      <c r="AB4630" s="15">
        <v>45451</v>
      </c>
    </row>
    <row r="4631" spans="1:28" x14ac:dyDescent="0.3">
      <c r="A4631" s="14">
        <v>1</v>
      </c>
      <c r="B4631" s="14">
        <v>1</v>
      </c>
      <c r="C4631" s="15" t="s">
        <v>12744</v>
      </c>
      <c r="D4631" s="15" t="s">
        <v>12745</v>
      </c>
      <c r="E4631" s="15">
        <v>45395</v>
      </c>
      <c r="F4631" s="15" t="s">
        <v>12746</v>
      </c>
      <c r="G4631" s="15">
        <v>45370</v>
      </c>
      <c r="H4631" s="15">
        <v>45554</v>
      </c>
      <c r="I4631" s="15" t="s">
        <v>12747</v>
      </c>
      <c r="J4631" s="15" t="s">
        <v>12748</v>
      </c>
      <c r="K4631" s="15" t="s">
        <v>46144</v>
      </c>
      <c r="L4631" s="15" t="s">
        <v>314</v>
      </c>
      <c r="M4631" s="15" t="s">
        <v>12749</v>
      </c>
      <c r="N4631" s="14">
        <v>2000</v>
      </c>
      <c r="O4631" s="15" t="s">
        <v>12750</v>
      </c>
      <c r="P4631" s="15" t="s">
        <v>106</v>
      </c>
      <c r="Q4631" s="15" t="s">
        <v>47065</v>
      </c>
      <c r="R4631" s="15" t="s">
        <v>12751</v>
      </c>
      <c r="S4631" s="15" t="s">
        <v>12752</v>
      </c>
      <c r="T4631" s="15" t="s">
        <v>3010</v>
      </c>
      <c r="U4631" s="15" t="s">
        <v>53</v>
      </c>
      <c r="V4631" s="15" t="s">
        <v>45612</v>
      </c>
      <c r="W4631" s="15" t="s">
        <v>264</v>
      </c>
      <c r="X4631" s="15" t="str">
        <f>_xlfn.XLOOKUP(_LOOKUP[[#This Row],[AdjusterMemberName]],_Adjuster[Adjuster Name],_Adjuster[Email],,0)</f>
        <v>sBonnevie@knightcompany.com</v>
      </c>
      <c r="Y4631" s="15" t="str">
        <f>_xlfn.XLOOKUP(_LOOKUP[[#This Row],[AdjusterMemberName]],_Adjuster[Adjuster Name],_Adjuster[Phone Number],,0)</f>
        <v>323-692-4064</v>
      </c>
      <c r="Z4631" s="15" t="s">
        <v>12753</v>
      </c>
      <c r="AA46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7348 Milwood Ave Apt 1, Canoga Park  CA 91303</v>
      </c>
      <c r="AB4631" s="15"/>
    </row>
    <row r="4632" spans="1:28" x14ac:dyDescent="0.3">
      <c r="A4632" s="14">
        <v>0</v>
      </c>
      <c r="B4632" s="14">
        <v>0</v>
      </c>
      <c r="C4632" s="15" t="s">
        <v>5741</v>
      </c>
      <c r="D4632" s="15" t="s">
        <v>12754</v>
      </c>
      <c r="E4632" s="15">
        <v>45395</v>
      </c>
      <c r="F4632" s="15" t="s">
        <v>12755</v>
      </c>
      <c r="G4632" s="15"/>
      <c r="H4632" s="15"/>
      <c r="I4632" s="15" t="s">
        <v>12756</v>
      </c>
      <c r="J4632" s="15" t="s">
        <v>12757</v>
      </c>
      <c r="K4632" s="15" t="s">
        <v>45329</v>
      </c>
      <c r="L4632" s="15" t="s">
        <v>419</v>
      </c>
      <c r="M4632" s="15" t="s">
        <v>8015</v>
      </c>
      <c r="N4632" s="14">
        <v>1900</v>
      </c>
      <c r="O4632" s="15" t="s">
        <v>8015</v>
      </c>
      <c r="P4632" s="15" t="s">
        <v>106</v>
      </c>
      <c r="Q4632" s="15"/>
      <c r="R4632" s="15"/>
      <c r="S4632" s="15"/>
      <c r="T4632" s="15"/>
      <c r="U4632" s="15"/>
      <c r="V4632" s="15"/>
      <c r="W4632" s="15" t="s">
        <v>850</v>
      </c>
      <c r="X4632" s="15" t="e">
        <f>_xlfn.XLOOKUP(_LOOKUP[[#This Row],[AdjusterMemberName]],_Adjuster[Adjuster Name],_Adjuster[Email],,0)</f>
        <v>#N/A</v>
      </c>
      <c r="Y4632" s="15" t="e">
        <f>_xlfn.XLOOKUP(_LOOKUP[[#This Row],[AdjusterMemberName]],_Adjuster[Adjuster Name],_Adjuster[Phone Number],,0)</f>
        <v>#N/A</v>
      </c>
      <c r="Z4632" s="15"/>
      <c r="AA4632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4632" s="15"/>
    </row>
    <row r="4633" spans="1:28" x14ac:dyDescent="0.3">
      <c r="A4633" s="14">
        <v>1</v>
      </c>
      <c r="B4633" s="14">
        <v>1</v>
      </c>
      <c r="C4633" s="15" t="s">
        <v>12776</v>
      </c>
      <c r="D4633" s="15" t="s">
        <v>12777</v>
      </c>
      <c r="E4633" s="15">
        <v>45395</v>
      </c>
      <c r="F4633" s="15" t="s">
        <v>12778</v>
      </c>
      <c r="G4633" s="15">
        <v>45274</v>
      </c>
      <c r="H4633" s="15">
        <v>45457</v>
      </c>
      <c r="I4633" s="15" t="s">
        <v>12779</v>
      </c>
      <c r="J4633" s="15" t="s">
        <v>4134</v>
      </c>
      <c r="K4633" s="15" t="s">
        <v>45356</v>
      </c>
      <c r="L4633" s="15" t="s">
        <v>181</v>
      </c>
      <c r="M4633" s="15" t="s">
        <v>779</v>
      </c>
      <c r="N4633" s="14">
        <v>2010</v>
      </c>
      <c r="O4633" s="15" t="s">
        <v>12780</v>
      </c>
      <c r="P4633" s="15" t="s">
        <v>106</v>
      </c>
      <c r="Q4633" s="15" t="s">
        <v>47120</v>
      </c>
      <c r="R4633" s="15" t="s">
        <v>12781</v>
      </c>
      <c r="S4633" s="15" t="s">
        <v>12782</v>
      </c>
      <c r="T4633" s="15" t="s">
        <v>11639</v>
      </c>
      <c r="U4633" s="15" t="s">
        <v>53</v>
      </c>
      <c r="V4633" s="15" t="s">
        <v>46357</v>
      </c>
      <c r="W4633" s="15" t="s">
        <v>1889</v>
      </c>
      <c r="X4633" s="15" t="e">
        <f>_xlfn.XLOOKUP(_LOOKUP[[#This Row],[AdjusterMemberName]],_Adjuster[Adjuster Name],_Adjuster[Email],,0)</f>
        <v>#N/A</v>
      </c>
      <c r="Y4633" s="15" t="e">
        <f>_xlfn.XLOOKUP(_LOOKUP[[#This Row],[AdjusterMemberName]],_Adjuster[Adjuster Name],_Adjuster[Phone Number],,0)</f>
        <v>#N/A</v>
      </c>
      <c r="Z4633" s="15" t="s">
        <v>12783</v>
      </c>
      <c r="AA46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925 Hensley Ave, San Bruno  CA 94066</v>
      </c>
      <c r="AB4633" s="15"/>
    </row>
    <row r="4634" spans="1:28" x14ac:dyDescent="0.3">
      <c r="A4634" s="14">
        <v>0</v>
      </c>
      <c r="B4634" s="14">
        <v>0</v>
      </c>
      <c r="C4634" s="15" t="s">
        <v>12804</v>
      </c>
      <c r="D4634" s="15" t="s">
        <v>12805</v>
      </c>
      <c r="E4634" s="15">
        <v>45395</v>
      </c>
      <c r="F4634" s="15" t="s">
        <v>12806</v>
      </c>
      <c r="G4634" s="15"/>
      <c r="H4634" s="15"/>
      <c r="I4634" s="15" t="s">
        <v>12807</v>
      </c>
      <c r="J4634" s="15" t="s">
        <v>12808</v>
      </c>
      <c r="K4634" s="15" t="s">
        <v>45407</v>
      </c>
      <c r="L4634" s="15" t="s">
        <v>12809</v>
      </c>
      <c r="M4634" s="15" t="s">
        <v>8592</v>
      </c>
      <c r="N4634" s="14">
        <v>2015</v>
      </c>
      <c r="O4634" s="15" t="s">
        <v>12810</v>
      </c>
      <c r="P4634" s="15" t="s">
        <v>106</v>
      </c>
      <c r="Q4634" s="15"/>
      <c r="R4634" s="15"/>
      <c r="S4634" s="15"/>
      <c r="T4634" s="15"/>
      <c r="U4634" s="15"/>
      <c r="V4634" s="15"/>
      <c r="W4634" s="15" t="s">
        <v>1357</v>
      </c>
      <c r="X4634" s="15" t="str">
        <f>_xlfn.XLOOKUP(_LOOKUP[[#This Row],[AdjusterMemberName]],_Adjuster[Adjuster Name],_Adjuster[Email],,0)</f>
        <v>jRivera1@knightcompany.com</v>
      </c>
      <c r="Y4634" s="15" t="str">
        <f>_xlfn.XLOOKUP(_LOOKUP[[#This Row],[AdjusterMemberName]],_Adjuster[Adjuster Name],_Adjuster[Phone Number],,0)</f>
        <v>424-559-5239</v>
      </c>
      <c r="Z4634" s="15"/>
      <c r="AA4634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4634" s="15"/>
    </row>
    <row r="4635" spans="1:28" x14ac:dyDescent="0.3">
      <c r="A4635" s="14">
        <v>1</v>
      </c>
      <c r="B4635" s="14">
        <v>1</v>
      </c>
      <c r="C4635" s="15" t="s">
        <v>12641</v>
      </c>
      <c r="D4635" s="15" t="s">
        <v>12642</v>
      </c>
      <c r="E4635" s="15">
        <v>45395</v>
      </c>
      <c r="F4635" s="15" t="s">
        <v>12643</v>
      </c>
      <c r="G4635" s="15">
        <v>45391</v>
      </c>
      <c r="H4635" s="15">
        <v>45574</v>
      </c>
      <c r="I4635" s="15" t="s">
        <v>12853</v>
      </c>
      <c r="J4635" s="15" t="s">
        <v>12854</v>
      </c>
      <c r="K4635" s="15" t="s">
        <v>46700</v>
      </c>
      <c r="L4635" s="15" t="s">
        <v>270</v>
      </c>
      <c r="M4635" s="15" t="s">
        <v>3172</v>
      </c>
      <c r="N4635" s="14">
        <v>2021</v>
      </c>
      <c r="O4635" s="15" t="s">
        <v>12646</v>
      </c>
      <c r="P4635" s="15" t="s">
        <v>106</v>
      </c>
      <c r="Q4635" s="15" t="s">
        <v>47019</v>
      </c>
      <c r="R4635" s="15" t="s">
        <v>12647</v>
      </c>
      <c r="S4635" s="15" t="s">
        <v>12648</v>
      </c>
      <c r="T4635" s="15" t="s">
        <v>174</v>
      </c>
      <c r="U4635" s="15" t="s">
        <v>53</v>
      </c>
      <c r="V4635" s="15" t="s">
        <v>45367</v>
      </c>
      <c r="W4635" s="15" t="s">
        <v>850</v>
      </c>
      <c r="X4635" s="15" t="e">
        <f>_xlfn.XLOOKUP(_LOOKUP[[#This Row],[AdjusterMemberName]],_Adjuster[Adjuster Name],_Adjuster[Email],,0)</f>
        <v>#N/A</v>
      </c>
      <c r="Y4635" s="15" t="e">
        <f>_xlfn.XLOOKUP(_LOOKUP[[#This Row],[AdjusterMemberName]],_Adjuster[Adjuster Name],_Adjuster[Phone Number],,0)</f>
        <v>#N/A</v>
      </c>
      <c r="Z4635" s="15" t="s">
        <v>12649</v>
      </c>
      <c r="AA46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1658 E Vernon Ave, Los Angeles  CA 90011</v>
      </c>
      <c r="AB4635" s="15"/>
    </row>
    <row r="4636" spans="1:28" x14ac:dyDescent="0.3">
      <c r="A4636" s="14">
        <v>1</v>
      </c>
      <c r="B4636" s="14">
        <v>1</v>
      </c>
      <c r="C4636" s="15" t="s">
        <v>13169</v>
      </c>
      <c r="D4636" s="15" t="s">
        <v>13169</v>
      </c>
      <c r="E4636" s="15">
        <v>45395</v>
      </c>
      <c r="F4636" s="15" t="s">
        <v>13170</v>
      </c>
      <c r="G4636" s="15">
        <v>45120</v>
      </c>
      <c r="H4636" s="15">
        <v>45304</v>
      </c>
      <c r="I4636" s="15" t="s">
        <v>13171</v>
      </c>
      <c r="J4636" s="15" t="s">
        <v>12757</v>
      </c>
      <c r="K4636" s="15" t="s">
        <v>45329</v>
      </c>
      <c r="L4636" s="15" t="s">
        <v>419</v>
      </c>
      <c r="M4636" s="15" t="s">
        <v>2517</v>
      </c>
      <c r="N4636" s="14">
        <v>2017</v>
      </c>
      <c r="O4636" s="15" t="s">
        <v>13172</v>
      </c>
      <c r="P4636" s="15" t="s">
        <v>106</v>
      </c>
      <c r="Q4636" s="15" t="s">
        <v>119</v>
      </c>
      <c r="R4636" s="15" t="s">
        <v>13173</v>
      </c>
      <c r="S4636" s="15" t="s">
        <v>13174</v>
      </c>
      <c r="T4636" s="15" t="s">
        <v>174</v>
      </c>
      <c r="U4636" s="15" t="s">
        <v>53</v>
      </c>
      <c r="V4636" s="15" t="s">
        <v>45508</v>
      </c>
      <c r="W4636" s="15" t="s">
        <v>367</v>
      </c>
      <c r="X4636" s="15" t="str">
        <f>_xlfn.XLOOKUP(_LOOKUP[[#This Row],[AdjusterMemberName]],_Adjuster[Adjuster Name],_Adjuster[Email],,0)</f>
        <v>dHernandez4@knightcompany.com</v>
      </c>
      <c r="Y4636" s="15" t="str">
        <f>_xlfn.XLOOKUP(_LOOKUP[[#This Row],[AdjusterMemberName]],_Adjuster[Adjuster Name],_Adjuster[Phone Number],,0)</f>
        <v>323-315-7819</v>
      </c>
      <c r="Z4636" s="15" t="s">
        <v>13175</v>
      </c>
      <c r="AA46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833 East Imperial Hwy Apt 9, Los Angeles  CA 90059</v>
      </c>
      <c r="AB4636" s="15"/>
    </row>
    <row r="4637" spans="1:28" x14ac:dyDescent="0.3">
      <c r="A4637" s="14">
        <v>1</v>
      </c>
      <c r="B4637" s="14">
        <v>1</v>
      </c>
      <c r="C4637" s="15" t="s">
        <v>13214</v>
      </c>
      <c r="D4637" s="15" t="s">
        <v>13214</v>
      </c>
      <c r="E4637" s="15">
        <v>45395</v>
      </c>
      <c r="F4637" s="15" t="s">
        <v>13215</v>
      </c>
      <c r="G4637" s="15">
        <v>45247</v>
      </c>
      <c r="H4637" s="15">
        <v>45429</v>
      </c>
      <c r="I4637" s="15" t="s">
        <v>13216</v>
      </c>
      <c r="J4637" s="15" t="s">
        <v>13217</v>
      </c>
      <c r="K4637" s="15" t="s">
        <v>45748</v>
      </c>
      <c r="L4637" s="15" t="s">
        <v>103</v>
      </c>
      <c r="M4637" s="15" t="s">
        <v>104</v>
      </c>
      <c r="N4637" s="14">
        <v>2020</v>
      </c>
      <c r="O4637" s="15" t="s">
        <v>13218</v>
      </c>
      <c r="P4637" s="15" t="s">
        <v>106</v>
      </c>
      <c r="Q4637" s="15" t="s">
        <v>47019</v>
      </c>
      <c r="R4637" s="15" t="s">
        <v>13219</v>
      </c>
      <c r="S4637" s="15" t="s">
        <v>13220</v>
      </c>
      <c r="T4637" s="15" t="s">
        <v>3838</v>
      </c>
      <c r="U4637" s="15" t="s">
        <v>53</v>
      </c>
      <c r="V4637" s="15" t="s">
        <v>45596</v>
      </c>
      <c r="W4637" s="15" t="s">
        <v>3114</v>
      </c>
      <c r="X4637" s="15" t="str">
        <f>_xlfn.XLOOKUP(_LOOKUP[[#This Row],[AdjusterMemberName]],_Adjuster[Adjuster Name],_Adjuster[Email],,0)</f>
        <v>eExmundo@knightcompany.com</v>
      </c>
      <c r="Y4637" s="15" t="str">
        <f>_xlfn.XLOOKUP(_LOOKUP[[#This Row],[AdjusterMemberName]],_Adjuster[Adjuster Name],_Adjuster[Phone Number],,0)</f>
        <v>424-559-5400</v>
      </c>
      <c r="Z4637" s="15" t="s">
        <v>13221</v>
      </c>
      <c r="AA46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12753 Barbara Ann St Apt 6, North Hollywood  CA 91605</v>
      </c>
      <c r="AB4637" s="15"/>
    </row>
    <row r="4638" spans="1:28" x14ac:dyDescent="0.3">
      <c r="A4638" s="14">
        <v>1</v>
      </c>
      <c r="B4638" s="14">
        <v>0</v>
      </c>
      <c r="C4638" s="15" t="s">
        <v>13239</v>
      </c>
      <c r="D4638" s="15" t="s">
        <v>13240</v>
      </c>
      <c r="E4638" s="15">
        <v>45395</v>
      </c>
      <c r="F4638" s="15" t="s">
        <v>13241</v>
      </c>
      <c r="G4638" s="15">
        <v>45377</v>
      </c>
      <c r="H4638" s="15">
        <v>45561</v>
      </c>
      <c r="I4638" s="15" t="s">
        <v>13242</v>
      </c>
      <c r="J4638" s="15" t="s">
        <v>13243</v>
      </c>
      <c r="K4638" s="15" t="s">
        <v>45332</v>
      </c>
      <c r="L4638" s="15" t="s">
        <v>128</v>
      </c>
      <c r="M4638" s="15" t="s">
        <v>129</v>
      </c>
      <c r="N4638" s="14">
        <v>2006</v>
      </c>
      <c r="O4638" s="15" t="s">
        <v>13244</v>
      </c>
      <c r="P4638" s="15" t="s">
        <v>106</v>
      </c>
      <c r="Q4638" s="15" t="s">
        <v>47065</v>
      </c>
      <c r="R4638" s="15" t="s">
        <v>3921</v>
      </c>
      <c r="S4638" s="15" t="s">
        <v>13245</v>
      </c>
      <c r="T4638" s="15" t="s">
        <v>308</v>
      </c>
      <c r="U4638" s="15" t="s">
        <v>53</v>
      </c>
      <c r="V4638" s="15" t="s">
        <v>45432</v>
      </c>
      <c r="W4638" s="15" t="s">
        <v>1889</v>
      </c>
      <c r="X4638" s="15" t="e">
        <f>_xlfn.XLOOKUP(_LOOKUP[[#This Row],[AdjusterMemberName]],_Adjuster[Adjuster Name],_Adjuster[Email],,0)</f>
        <v>#N/A</v>
      </c>
      <c r="Y4638" s="15" t="e">
        <f>_xlfn.XLOOKUP(_LOOKUP[[#This Row],[AdjusterMemberName]],_Adjuster[Adjuster Name],_Adjuster[Phone Number],,0)</f>
        <v>#N/A</v>
      </c>
      <c r="Z4638" s="15" t="s">
        <v>13246</v>
      </c>
      <c r="AA46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8879 Indiana Ave Apt D, Riverside  CA 92503</v>
      </c>
      <c r="AB4638" s="15"/>
    </row>
    <row r="4639" spans="1:28" x14ac:dyDescent="0.3">
      <c r="A4639" s="14">
        <v>1</v>
      </c>
      <c r="B4639" s="14">
        <v>1</v>
      </c>
      <c r="C4639" s="15" t="s">
        <v>13169</v>
      </c>
      <c r="D4639" s="15" t="s">
        <v>13169</v>
      </c>
      <c r="E4639" s="15">
        <v>45395</v>
      </c>
      <c r="F4639" s="15" t="s">
        <v>14273</v>
      </c>
      <c r="G4639" s="15">
        <v>45327</v>
      </c>
      <c r="H4639" s="15">
        <v>45509</v>
      </c>
      <c r="I4639" s="15" t="s">
        <v>14274</v>
      </c>
      <c r="J4639" s="15" t="s">
        <v>12757</v>
      </c>
      <c r="K4639" s="15" t="s">
        <v>45329</v>
      </c>
      <c r="L4639" s="15" t="s">
        <v>419</v>
      </c>
      <c r="M4639" s="15" t="s">
        <v>2517</v>
      </c>
      <c r="N4639" s="14">
        <v>2017</v>
      </c>
      <c r="O4639" s="15" t="s">
        <v>13172</v>
      </c>
      <c r="P4639" s="15" t="s">
        <v>106</v>
      </c>
      <c r="Q4639" s="15" t="s">
        <v>47079</v>
      </c>
      <c r="R4639" s="15" t="s">
        <v>13173</v>
      </c>
      <c r="S4639" s="15" t="s">
        <v>14275</v>
      </c>
      <c r="T4639" s="15" t="s">
        <v>174</v>
      </c>
      <c r="U4639" s="15" t="s">
        <v>53</v>
      </c>
      <c r="V4639" s="15" t="s">
        <v>45508</v>
      </c>
      <c r="W4639" s="15" t="s">
        <v>3114</v>
      </c>
      <c r="X4639" s="15" t="str">
        <f>_xlfn.XLOOKUP(_LOOKUP[[#This Row],[AdjusterMemberName]],_Adjuster[Adjuster Name],_Adjuster[Email],,0)</f>
        <v>eExmundo@knightcompany.com</v>
      </c>
      <c r="Y4639" s="15" t="str">
        <f>_xlfn.XLOOKUP(_LOOKUP[[#This Row],[AdjusterMemberName]],_Adjuster[Adjuster Name],_Adjuster[Phone Number],,0)</f>
        <v>424-559-5400</v>
      </c>
      <c r="Z4639" s="15" t="s">
        <v>14276</v>
      </c>
      <c r="AA46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833 E Imperial Hwy Apt 9, Los Angeles  CA 90059</v>
      </c>
      <c r="AB4639" s="15">
        <v>45460</v>
      </c>
    </row>
    <row r="4640" spans="1:28" x14ac:dyDescent="0.3">
      <c r="A4640" s="14">
        <v>1</v>
      </c>
      <c r="B4640" s="14">
        <v>1</v>
      </c>
      <c r="C4640" s="15" t="s">
        <v>17660</v>
      </c>
      <c r="D4640" s="15" t="s">
        <v>17660</v>
      </c>
      <c r="E4640" s="15">
        <v>45395</v>
      </c>
      <c r="F4640" s="15" t="s">
        <v>17661</v>
      </c>
      <c r="G4640" s="15">
        <v>45397</v>
      </c>
      <c r="H4640" s="15">
        <v>45580</v>
      </c>
      <c r="I4640" s="15" t="s">
        <v>17662</v>
      </c>
      <c r="J4640" s="15" t="s">
        <v>17663</v>
      </c>
      <c r="K4640" s="15" t="s">
        <v>45354</v>
      </c>
      <c r="L4640" s="15" t="s">
        <v>139</v>
      </c>
      <c r="M4640" s="15" t="s">
        <v>12196</v>
      </c>
      <c r="N4640" s="14">
        <v>2004</v>
      </c>
      <c r="O4640" s="15" t="s">
        <v>17664</v>
      </c>
      <c r="P4640" s="15" t="s">
        <v>106</v>
      </c>
      <c r="Q4640" s="15" t="s">
        <v>119</v>
      </c>
      <c r="R4640" s="15" t="s">
        <v>2190</v>
      </c>
      <c r="S4640" s="15" t="s">
        <v>17665</v>
      </c>
      <c r="T4640" s="15" t="s">
        <v>186</v>
      </c>
      <c r="U4640" s="15" t="s">
        <v>53</v>
      </c>
      <c r="V4640" s="15" t="s">
        <v>45588</v>
      </c>
      <c r="W4640" s="15" t="s">
        <v>367</v>
      </c>
      <c r="X4640" s="15" t="str">
        <f>_xlfn.XLOOKUP(_LOOKUP[[#This Row],[AdjusterMemberName]],_Adjuster[Adjuster Name],_Adjuster[Email],,0)</f>
        <v>dHernandez4@knightcompany.com</v>
      </c>
      <c r="Y4640" s="15" t="str">
        <f>_xlfn.XLOOKUP(_LOOKUP[[#This Row],[AdjusterMemberName]],_Adjuster[Adjuster Name],_Adjuster[Phone Number],,0)</f>
        <v>323-315-7819</v>
      </c>
      <c r="Z4640" s="15" t="s">
        <v>17666</v>
      </c>
      <c r="AA46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1805 W Martha Ln, Santa Ana  CA 92706</v>
      </c>
      <c r="AB4640" s="15">
        <v>45471</v>
      </c>
    </row>
    <row r="4641" spans="1:28" x14ac:dyDescent="0.3">
      <c r="A4641" s="14">
        <v>1</v>
      </c>
      <c r="B4641" s="14">
        <v>1</v>
      </c>
      <c r="C4641" s="15" t="s">
        <v>11667</v>
      </c>
      <c r="D4641" s="15" t="s">
        <v>11667</v>
      </c>
      <c r="E4641" s="15">
        <v>45394</v>
      </c>
      <c r="F4641" s="15" t="s">
        <v>11668</v>
      </c>
      <c r="G4641" s="15">
        <v>45357</v>
      </c>
      <c r="H4641" s="15">
        <v>45541</v>
      </c>
      <c r="I4641" s="15" t="s">
        <v>12697</v>
      </c>
      <c r="J4641" s="15" t="s">
        <v>12698</v>
      </c>
      <c r="K4641" s="15" t="s">
        <v>45381</v>
      </c>
      <c r="L4641" s="15" t="s">
        <v>128</v>
      </c>
      <c r="M4641" s="15" t="s">
        <v>2179</v>
      </c>
      <c r="N4641" s="14">
        <v>2016</v>
      </c>
      <c r="O4641" s="15" t="s">
        <v>11671</v>
      </c>
      <c r="P4641" s="15" t="s">
        <v>106</v>
      </c>
      <c r="Q4641" s="15" t="s">
        <v>47073</v>
      </c>
      <c r="R4641" s="15" t="s">
        <v>204</v>
      </c>
      <c r="S4641" s="15" t="s">
        <v>11672</v>
      </c>
      <c r="T4641" s="15" t="s">
        <v>174</v>
      </c>
      <c r="U4641" s="15" t="s">
        <v>53</v>
      </c>
      <c r="V4641" s="15" t="s">
        <v>45415</v>
      </c>
      <c r="W4641" s="15" t="s">
        <v>264</v>
      </c>
      <c r="X4641" s="15" t="str">
        <f>_xlfn.XLOOKUP(_LOOKUP[[#This Row],[AdjusterMemberName]],_Adjuster[Adjuster Name],_Adjuster[Email],,0)</f>
        <v>sBonnevie@knightcompany.com</v>
      </c>
      <c r="Y4641" s="15" t="str">
        <f>_xlfn.XLOOKUP(_LOOKUP[[#This Row],[AdjusterMemberName]],_Adjuster[Adjuster Name],_Adjuster[Phone Number],,0)</f>
        <v>323-692-4064</v>
      </c>
      <c r="Z4641" s="15" t="s">
        <v>11673</v>
      </c>
      <c r="AA46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2707 S Grand Ave, Los Angeles  CA 90007</v>
      </c>
      <c r="AB4641" s="15">
        <v>45401</v>
      </c>
    </row>
    <row r="4642" spans="1:28" x14ac:dyDescent="0.3">
      <c r="A4642" s="14">
        <v>1</v>
      </c>
      <c r="B4642" s="14">
        <v>1</v>
      </c>
      <c r="C4642" s="15" t="s">
        <v>13028</v>
      </c>
      <c r="D4642" s="15" t="s">
        <v>13029</v>
      </c>
      <c r="E4642" s="15">
        <v>45394</v>
      </c>
      <c r="F4642" s="15" t="s">
        <v>13030</v>
      </c>
      <c r="G4642" s="15">
        <v>45369</v>
      </c>
      <c r="H4642" s="15">
        <v>45553</v>
      </c>
      <c r="I4642" s="15" t="s">
        <v>13031</v>
      </c>
      <c r="J4642" s="15" t="s">
        <v>13032</v>
      </c>
      <c r="K4642" s="15" t="s">
        <v>45489</v>
      </c>
      <c r="L4642" s="15" t="s">
        <v>25</v>
      </c>
      <c r="M4642" s="15" t="s">
        <v>79</v>
      </c>
      <c r="N4642" s="14">
        <v>2015</v>
      </c>
      <c r="O4642" s="15" t="s">
        <v>13033</v>
      </c>
      <c r="P4642" s="15" t="s">
        <v>106</v>
      </c>
      <c r="Q4642" s="15" t="s">
        <v>47019</v>
      </c>
      <c r="R4642" s="15" t="s">
        <v>13034</v>
      </c>
      <c r="S4642" s="15" t="s">
        <v>13035</v>
      </c>
      <c r="T4642" s="15" t="s">
        <v>8250</v>
      </c>
      <c r="U4642" s="15" t="s">
        <v>53</v>
      </c>
      <c r="V4642" s="15" t="s">
        <v>46695</v>
      </c>
      <c r="W4642" s="15" t="s">
        <v>264</v>
      </c>
      <c r="X4642" s="15" t="str">
        <f>_xlfn.XLOOKUP(_LOOKUP[[#This Row],[AdjusterMemberName]],_Adjuster[Adjuster Name],_Adjuster[Email],,0)</f>
        <v>sBonnevie@knightcompany.com</v>
      </c>
      <c r="Y4642" s="15" t="str">
        <f>_xlfn.XLOOKUP(_LOOKUP[[#This Row],[AdjusterMemberName]],_Adjuster[Adjuster Name],_Adjuster[Phone Number],,0)</f>
        <v>323-692-4064</v>
      </c>
      <c r="Z4642" s="15" t="s">
        <v>13036</v>
      </c>
      <c r="AA46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572 Jefferys Rd, Big Bear Lake  CA 92315</v>
      </c>
      <c r="AB4642" s="15"/>
    </row>
    <row r="4643" spans="1:28" x14ac:dyDescent="0.3">
      <c r="A4643" s="14">
        <v>1</v>
      </c>
      <c r="B4643" s="14">
        <v>1</v>
      </c>
      <c r="C4643" s="15" t="s">
        <v>15901</v>
      </c>
      <c r="D4643" s="15" t="s">
        <v>15901</v>
      </c>
      <c r="E4643" s="15">
        <v>45394</v>
      </c>
      <c r="F4643" s="15" t="s">
        <v>15902</v>
      </c>
      <c r="G4643" s="15">
        <v>45385</v>
      </c>
      <c r="H4643" s="15">
        <v>45568</v>
      </c>
      <c r="I4643" s="15" t="s">
        <v>16820</v>
      </c>
      <c r="J4643" s="15" t="s">
        <v>16821</v>
      </c>
      <c r="K4643" s="15" t="s">
        <v>46095</v>
      </c>
      <c r="L4643" s="15" t="s">
        <v>281</v>
      </c>
      <c r="M4643" s="15" t="s">
        <v>282</v>
      </c>
      <c r="N4643" s="14">
        <v>2014</v>
      </c>
      <c r="O4643" s="15" t="s">
        <v>15905</v>
      </c>
      <c r="P4643" s="15" t="s">
        <v>106</v>
      </c>
      <c r="Q4643" s="15" t="s">
        <v>47019</v>
      </c>
      <c r="R4643" s="15" t="s">
        <v>4369</v>
      </c>
      <c r="S4643" s="15" t="s">
        <v>15906</v>
      </c>
      <c r="T4643" s="15" t="s">
        <v>122</v>
      </c>
      <c r="U4643" s="15" t="s">
        <v>53</v>
      </c>
      <c r="V4643" s="15" t="s">
        <v>45784</v>
      </c>
      <c r="W4643" s="15" t="s">
        <v>367</v>
      </c>
      <c r="X4643" s="15" t="str">
        <f>_xlfn.XLOOKUP(_LOOKUP[[#This Row],[AdjusterMemberName]],_Adjuster[Adjuster Name],_Adjuster[Email],,0)</f>
        <v>dHernandez4@knightcompany.com</v>
      </c>
      <c r="Y4643" s="15" t="str">
        <f>_xlfn.XLOOKUP(_LOOKUP[[#This Row],[AdjusterMemberName]],_Adjuster[Adjuster Name],_Adjuster[Phone Number],,0)</f>
        <v>323-315-7819</v>
      </c>
      <c r="Z4643" s="15" t="s">
        <v>15907</v>
      </c>
      <c r="AA46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430 S State St, Hemet  CA 92543</v>
      </c>
      <c r="AB4643" s="15">
        <v>45458</v>
      </c>
    </row>
    <row r="4644" spans="1:28" x14ac:dyDescent="0.3">
      <c r="A4644" s="14">
        <v>1</v>
      </c>
      <c r="B4644" s="14">
        <v>1</v>
      </c>
      <c r="C4644" s="15" t="s">
        <v>18040</v>
      </c>
      <c r="D4644" s="15" t="s">
        <v>18040</v>
      </c>
      <c r="E4644" s="15">
        <v>45394</v>
      </c>
      <c r="F4644" s="15" t="s">
        <v>18041</v>
      </c>
      <c r="G4644" s="15">
        <v>45352</v>
      </c>
      <c r="H4644" s="15">
        <v>45536</v>
      </c>
      <c r="I4644" s="15" t="s">
        <v>18042</v>
      </c>
      <c r="J4644" s="15" t="s">
        <v>18043</v>
      </c>
      <c r="K4644" s="15" t="s">
        <v>45336</v>
      </c>
      <c r="L4644" s="15" t="s">
        <v>25</v>
      </c>
      <c r="M4644" s="15" t="s">
        <v>373</v>
      </c>
      <c r="N4644" s="14">
        <v>2003</v>
      </c>
      <c r="O4644" s="15" t="s">
        <v>18044</v>
      </c>
      <c r="P4644" s="15" t="s">
        <v>106</v>
      </c>
      <c r="Q4644" s="15" t="s">
        <v>47061</v>
      </c>
      <c r="R4644" s="15" t="s">
        <v>18045</v>
      </c>
      <c r="S4644" s="15" t="s">
        <v>18046</v>
      </c>
      <c r="T4644" s="15" t="s">
        <v>1834</v>
      </c>
      <c r="U4644" s="15" t="s">
        <v>53</v>
      </c>
      <c r="V4644" s="15" t="s">
        <v>45760</v>
      </c>
      <c r="W4644" s="15" t="s">
        <v>3307</v>
      </c>
      <c r="X4644" s="15" t="e">
        <f>_xlfn.XLOOKUP(_LOOKUP[[#This Row],[AdjusterMemberName]],_Adjuster[Adjuster Name],_Adjuster[Email],,0)</f>
        <v>#N/A</v>
      </c>
      <c r="Y4644" s="15" t="e">
        <f>_xlfn.XLOOKUP(_LOOKUP[[#This Row],[AdjusterMemberName]],_Adjuster[Adjuster Name],_Adjuster[Phone Number],,0)</f>
        <v>#N/A</v>
      </c>
      <c r="Z4644" s="15" t="s">
        <v>18047</v>
      </c>
      <c r="AA46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1331 Rock Springs Rd, Escondido  CA 92026</v>
      </c>
      <c r="AB4644" s="15">
        <v>45425</v>
      </c>
    </row>
    <row r="4645" spans="1:28" x14ac:dyDescent="0.3">
      <c r="A4645" s="14">
        <v>1</v>
      </c>
      <c r="B4645" s="14">
        <v>1</v>
      </c>
      <c r="C4645" s="15" t="s">
        <v>12596</v>
      </c>
      <c r="D4645" s="15" t="s">
        <v>12597</v>
      </c>
      <c r="E4645" s="15">
        <v>45393</v>
      </c>
      <c r="F4645" s="15" t="s">
        <v>12598</v>
      </c>
      <c r="G4645" s="15">
        <v>45304</v>
      </c>
      <c r="H4645" s="15">
        <v>45486</v>
      </c>
      <c r="I4645" s="15" t="s">
        <v>12599</v>
      </c>
      <c r="J4645" s="15" t="s">
        <v>12600</v>
      </c>
      <c r="K4645" s="15" t="s">
        <v>45448</v>
      </c>
      <c r="L4645" s="15" t="s">
        <v>314</v>
      </c>
      <c r="M4645" s="15" t="s">
        <v>315</v>
      </c>
      <c r="N4645" s="14">
        <v>2004</v>
      </c>
      <c r="O4645" s="15" t="s">
        <v>12601</v>
      </c>
      <c r="P4645" s="15" t="s">
        <v>106</v>
      </c>
      <c r="Q4645" s="15" t="s">
        <v>47081</v>
      </c>
      <c r="R4645" s="15" t="s">
        <v>3538</v>
      </c>
      <c r="S4645" s="15" t="s">
        <v>12602</v>
      </c>
      <c r="T4645" s="15" t="s">
        <v>1623</v>
      </c>
      <c r="U4645" s="15" t="s">
        <v>53</v>
      </c>
      <c r="V4645" s="15" t="s">
        <v>46100</v>
      </c>
      <c r="W4645" s="15" t="s">
        <v>850</v>
      </c>
      <c r="X4645" s="15" t="e">
        <f>_xlfn.XLOOKUP(_LOOKUP[[#This Row],[AdjusterMemberName]],_Adjuster[Adjuster Name],_Adjuster[Email],,0)</f>
        <v>#N/A</v>
      </c>
      <c r="Y4645" s="15" t="e">
        <f>_xlfn.XLOOKUP(_LOOKUP[[#This Row],[AdjusterMemberName]],_Adjuster[Adjuster Name],_Adjuster[Phone Number],,0)</f>
        <v>#N/A</v>
      </c>
      <c r="Z4645" s="15" t="s">
        <v>12603</v>
      </c>
      <c r="AA46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832 Arthur Ave, Oceanside  CA 92057</v>
      </c>
      <c r="AB4645" s="15"/>
    </row>
    <row r="4646" spans="1:28" x14ac:dyDescent="0.3">
      <c r="A4646" s="14">
        <v>1</v>
      </c>
      <c r="B4646" s="14">
        <v>1</v>
      </c>
      <c r="C4646" s="15" t="s">
        <v>12633</v>
      </c>
      <c r="D4646" s="15" t="s">
        <v>12633</v>
      </c>
      <c r="E4646" s="15">
        <v>45393</v>
      </c>
      <c r="F4646" s="15" t="s">
        <v>12634</v>
      </c>
      <c r="G4646" s="15">
        <v>45209</v>
      </c>
      <c r="H4646" s="15">
        <v>45392</v>
      </c>
      <c r="I4646" s="15" t="s">
        <v>12635</v>
      </c>
      <c r="J4646" s="15" t="s">
        <v>12636</v>
      </c>
      <c r="K4646" s="15" t="s">
        <v>45329</v>
      </c>
      <c r="L4646" s="15" t="s">
        <v>281</v>
      </c>
      <c r="M4646" s="15" t="s">
        <v>282</v>
      </c>
      <c r="N4646" s="14">
        <v>2013</v>
      </c>
      <c r="O4646" s="15" t="s">
        <v>12637</v>
      </c>
      <c r="P4646" s="15" t="s">
        <v>106</v>
      </c>
      <c r="Q4646" s="15" t="s">
        <v>119</v>
      </c>
      <c r="R4646" s="15" t="s">
        <v>12638</v>
      </c>
      <c r="S4646" s="15" t="s">
        <v>12639</v>
      </c>
      <c r="T4646" s="15" t="s">
        <v>1782</v>
      </c>
      <c r="U4646" s="15" t="s">
        <v>53</v>
      </c>
      <c r="V4646" s="15" t="s">
        <v>45758</v>
      </c>
      <c r="W4646" s="15" t="s">
        <v>1624</v>
      </c>
      <c r="X4646" s="15" t="e">
        <f>_xlfn.XLOOKUP(_LOOKUP[[#This Row],[AdjusterMemberName]],_Adjuster[Adjuster Name],_Adjuster[Email],,0)</f>
        <v>#N/A</v>
      </c>
      <c r="Y4646" s="15" t="e">
        <f>_xlfn.XLOOKUP(_LOOKUP[[#This Row],[AdjusterMemberName]],_Adjuster[Adjuster Name],_Adjuster[Phone Number],,0)</f>
        <v>#N/A</v>
      </c>
      <c r="Z4646" s="15" t="s">
        <v>12640</v>
      </c>
      <c r="AA46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230 E Johnson St Apt A, Compton  CA 90220</v>
      </c>
      <c r="AB4646" s="15"/>
    </row>
    <row r="4647" spans="1:28" x14ac:dyDescent="0.3">
      <c r="A4647" s="14">
        <v>1</v>
      </c>
      <c r="B4647" s="14">
        <v>1</v>
      </c>
      <c r="C4647" s="15" t="s">
        <v>12796</v>
      </c>
      <c r="D4647" s="15" t="s">
        <v>12796</v>
      </c>
      <c r="E4647" s="15">
        <v>45393</v>
      </c>
      <c r="F4647" s="15" t="s">
        <v>12797</v>
      </c>
      <c r="G4647" s="15">
        <v>45358</v>
      </c>
      <c r="H4647" s="15">
        <v>45542</v>
      </c>
      <c r="I4647" s="15" t="s">
        <v>12798</v>
      </c>
      <c r="J4647" s="15" t="s">
        <v>12799</v>
      </c>
      <c r="K4647" s="15" t="s">
        <v>45332</v>
      </c>
      <c r="L4647" s="15" t="s">
        <v>103</v>
      </c>
      <c r="M4647" s="15" t="s">
        <v>1336</v>
      </c>
      <c r="N4647" s="14">
        <v>2023</v>
      </c>
      <c r="O4647" s="15" t="s">
        <v>12800</v>
      </c>
      <c r="P4647" s="15" t="s">
        <v>106</v>
      </c>
      <c r="Q4647" s="15" t="s">
        <v>47079</v>
      </c>
      <c r="R4647" s="15" t="s">
        <v>12801</v>
      </c>
      <c r="S4647" s="15" t="s">
        <v>12802</v>
      </c>
      <c r="T4647" s="15" t="s">
        <v>174</v>
      </c>
      <c r="U4647" s="15" t="s">
        <v>53</v>
      </c>
      <c r="V4647" s="15" t="s">
        <v>45342</v>
      </c>
      <c r="W4647" s="15" t="s">
        <v>850</v>
      </c>
      <c r="X4647" s="15" t="e">
        <f>_xlfn.XLOOKUP(_LOOKUP[[#This Row],[AdjusterMemberName]],_Adjuster[Adjuster Name],_Adjuster[Email],,0)</f>
        <v>#N/A</v>
      </c>
      <c r="Y4647" s="15" t="e">
        <f>_xlfn.XLOOKUP(_LOOKUP[[#This Row],[AdjusterMemberName]],_Adjuster[Adjuster Name],_Adjuster[Phone Number],,0)</f>
        <v>#N/A</v>
      </c>
      <c r="Z4647" s="15" t="s">
        <v>12803</v>
      </c>
      <c r="AA46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148 W 92Nd St, Los Angeles  CA 90003</v>
      </c>
      <c r="AB4647" s="15">
        <v>45464</v>
      </c>
    </row>
    <row r="4648" spans="1:28" x14ac:dyDescent="0.3">
      <c r="A4648" s="14">
        <v>1</v>
      </c>
      <c r="B4648" s="14">
        <v>1</v>
      </c>
      <c r="C4648" s="15" t="s">
        <v>13087</v>
      </c>
      <c r="D4648" s="15" t="s">
        <v>13087</v>
      </c>
      <c r="E4648" s="15">
        <v>45393</v>
      </c>
      <c r="F4648" s="15" t="s">
        <v>13088</v>
      </c>
      <c r="G4648" s="15">
        <v>45350</v>
      </c>
      <c r="H4648" s="15">
        <v>45532</v>
      </c>
      <c r="I4648" s="15" t="s">
        <v>13089</v>
      </c>
      <c r="J4648" s="15" t="s">
        <v>13090</v>
      </c>
      <c r="K4648" s="15" t="s">
        <v>45373</v>
      </c>
      <c r="L4648" s="15" t="s">
        <v>281</v>
      </c>
      <c r="M4648" s="15" t="s">
        <v>9025</v>
      </c>
      <c r="N4648" s="14">
        <v>2020</v>
      </c>
      <c r="O4648" s="15" t="s">
        <v>13091</v>
      </c>
      <c r="P4648" s="15" t="s">
        <v>106</v>
      </c>
      <c r="Q4648" s="15" t="s">
        <v>119</v>
      </c>
      <c r="R4648" s="15" t="s">
        <v>13092</v>
      </c>
      <c r="S4648" s="15" t="s">
        <v>13093</v>
      </c>
      <c r="T4648" s="15" t="s">
        <v>592</v>
      </c>
      <c r="U4648" s="15" t="s">
        <v>53</v>
      </c>
      <c r="V4648" s="15" t="s">
        <v>45376</v>
      </c>
      <c r="W4648" s="15" t="s">
        <v>264</v>
      </c>
      <c r="X4648" s="15" t="str">
        <f>_xlfn.XLOOKUP(_LOOKUP[[#This Row],[AdjusterMemberName]],_Adjuster[Adjuster Name],_Adjuster[Email],,0)</f>
        <v>sBonnevie@knightcompany.com</v>
      </c>
      <c r="Y4648" s="15" t="str">
        <f>_xlfn.XLOOKUP(_LOOKUP[[#This Row],[AdjusterMemberName]],_Adjuster[Adjuster Name],_Adjuster[Phone Number],,0)</f>
        <v>323-692-4064</v>
      </c>
      <c r="Z4648" s="15" t="s">
        <v>13094</v>
      </c>
      <c r="AA46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8808 C Ave Apt 102, Hesperia  CA 92345</v>
      </c>
      <c r="AB4648" s="15">
        <v>45383</v>
      </c>
    </row>
    <row r="4649" spans="1:28" x14ac:dyDescent="0.3">
      <c r="A4649" s="14">
        <v>1</v>
      </c>
      <c r="B4649" s="14">
        <v>1</v>
      </c>
      <c r="C4649" s="15" t="s">
        <v>12528</v>
      </c>
      <c r="D4649" s="15" t="s">
        <v>12528</v>
      </c>
      <c r="E4649" s="15">
        <v>45392</v>
      </c>
      <c r="F4649" s="15" t="s">
        <v>12529</v>
      </c>
      <c r="G4649" s="15">
        <v>45262</v>
      </c>
      <c r="H4649" s="15">
        <v>45445</v>
      </c>
      <c r="I4649" s="15" t="s">
        <v>12530</v>
      </c>
      <c r="J4649" s="15" t="s">
        <v>12531</v>
      </c>
      <c r="K4649" s="15" t="s">
        <v>45341</v>
      </c>
      <c r="L4649" s="15" t="s">
        <v>128</v>
      </c>
      <c r="M4649" s="15" t="s">
        <v>170</v>
      </c>
      <c r="N4649" s="14">
        <v>2023</v>
      </c>
      <c r="O4649" s="15" t="s">
        <v>12532</v>
      </c>
      <c r="P4649" s="15" t="s">
        <v>106</v>
      </c>
      <c r="Q4649" s="15" t="s">
        <v>47073</v>
      </c>
      <c r="R4649" s="15" t="s">
        <v>2097</v>
      </c>
      <c r="S4649" s="15" t="s">
        <v>12533</v>
      </c>
      <c r="T4649" s="15" t="s">
        <v>4842</v>
      </c>
      <c r="U4649" s="15" t="s">
        <v>53</v>
      </c>
      <c r="V4649" s="15" t="s">
        <v>45570</v>
      </c>
      <c r="W4649" s="15" t="s">
        <v>3184</v>
      </c>
      <c r="X4649" s="15" t="str">
        <f>_xlfn.XLOOKUP(_LOOKUP[[#This Row],[AdjusterMemberName]],_Adjuster[Adjuster Name],_Adjuster[Email],,0)</f>
        <v>mQualls@knightcompany.com</v>
      </c>
      <c r="Y4649" s="15" t="str">
        <f>_xlfn.XLOOKUP(_LOOKUP[[#This Row],[AdjusterMemberName]],_Adjuster[Adjuster Name],_Adjuster[Phone Number],,0)</f>
        <v>424-559-5436</v>
      </c>
      <c r="Z4649" s="15" t="s">
        <v>12534</v>
      </c>
      <c r="AA46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437 Green Berry Dr , La Puente  CA 91744</v>
      </c>
      <c r="AB4649" s="15"/>
    </row>
    <row r="4650" spans="1:28" x14ac:dyDescent="0.3">
      <c r="A4650" s="14">
        <v>1</v>
      </c>
      <c r="B4650" s="14">
        <v>1</v>
      </c>
      <c r="C4650" s="15" t="s">
        <v>12535</v>
      </c>
      <c r="D4650" s="15" t="s">
        <v>12536</v>
      </c>
      <c r="E4650" s="15">
        <v>45392</v>
      </c>
      <c r="F4650" s="15" t="s">
        <v>12537</v>
      </c>
      <c r="G4650" s="15">
        <v>45257</v>
      </c>
      <c r="H4650" s="15">
        <v>45439</v>
      </c>
      <c r="I4650" s="15" t="s">
        <v>12538</v>
      </c>
      <c r="J4650" s="15" t="s">
        <v>12539</v>
      </c>
      <c r="K4650" s="15" t="s">
        <v>45341</v>
      </c>
      <c r="L4650" s="15" t="s">
        <v>103</v>
      </c>
      <c r="M4650" s="15" t="s">
        <v>104</v>
      </c>
      <c r="N4650" s="14">
        <v>2024</v>
      </c>
      <c r="O4650" s="15" t="s">
        <v>12540</v>
      </c>
      <c r="P4650" s="15" t="s">
        <v>106</v>
      </c>
      <c r="Q4650" s="15" t="s">
        <v>47134</v>
      </c>
      <c r="R4650" s="15" t="s">
        <v>193</v>
      </c>
      <c r="S4650" s="15" t="s">
        <v>12541</v>
      </c>
      <c r="T4650" s="15" t="s">
        <v>9930</v>
      </c>
      <c r="U4650" s="15" t="s">
        <v>53</v>
      </c>
      <c r="V4650" s="15" t="s">
        <v>46703</v>
      </c>
      <c r="W4650" s="15" t="s">
        <v>1889</v>
      </c>
      <c r="X4650" s="15" t="e">
        <f>_xlfn.XLOOKUP(_LOOKUP[[#This Row],[AdjusterMemberName]],_Adjuster[Adjuster Name],_Adjuster[Email],,0)</f>
        <v>#N/A</v>
      </c>
      <c r="Y4650" s="15" t="e">
        <f>_xlfn.XLOOKUP(_LOOKUP[[#This Row],[AdjusterMemberName]],_Adjuster[Adjuster Name],_Adjuster[Phone Number],,0)</f>
        <v>#N/A</v>
      </c>
      <c r="Z4650" s="15" t="s">
        <v>12542</v>
      </c>
      <c r="AA46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151 S Adams Rd, Tipton  CA 93272</v>
      </c>
      <c r="AB4650" s="15"/>
    </row>
    <row r="4651" spans="1:28" x14ac:dyDescent="0.3">
      <c r="A4651" s="14">
        <v>1</v>
      </c>
      <c r="B4651" s="14">
        <v>1</v>
      </c>
      <c r="C4651" s="15" t="s">
        <v>12543</v>
      </c>
      <c r="D4651" s="15" t="s">
        <v>12544</v>
      </c>
      <c r="E4651" s="15">
        <v>45392</v>
      </c>
      <c r="F4651" s="15" t="s">
        <v>12545</v>
      </c>
      <c r="G4651" s="15">
        <v>45214</v>
      </c>
      <c r="H4651" s="15">
        <v>45397</v>
      </c>
      <c r="I4651" s="15" t="s">
        <v>12546</v>
      </c>
      <c r="J4651" s="15" t="s">
        <v>6298</v>
      </c>
      <c r="K4651" s="15" t="s">
        <v>45424</v>
      </c>
      <c r="L4651" s="15" t="s">
        <v>128</v>
      </c>
      <c r="M4651" s="15" t="s">
        <v>129</v>
      </c>
      <c r="N4651" s="14">
        <v>2020</v>
      </c>
      <c r="O4651" s="15" t="s">
        <v>12547</v>
      </c>
      <c r="P4651" s="15" t="s">
        <v>81</v>
      </c>
      <c r="Q4651" s="15" t="s">
        <v>47006</v>
      </c>
      <c r="R4651" s="15" t="s">
        <v>12548</v>
      </c>
      <c r="S4651" s="15" t="s">
        <v>12549</v>
      </c>
      <c r="T4651" s="15" t="s">
        <v>96</v>
      </c>
      <c r="U4651" s="15" t="s">
        <v>53</v>
      </c>
      <c r="V4651" s="15" t="s">
        <v>45534</v>
      </c>
      <c r="W4651" s="15" t="s">
        <v>367</v>
      </c>
      <c r="X4651" s="15" t="str">
        <f>_xlfn.XLOOKUP(_LOOKUP[[#This Row],[AdjusterMemberName]],_Adjuster[Adjuster Name],_Adjuster[Email],,0)</f>
        <v>dHernandez4@knightcompany.com</v>
      </c>
      <c r="Y4651" s="15" t="str">
        <f>_xlfn.XLOOKUP(_LOOKUP[[#This Row],[AdjusterMemberName]],_Adjuster[Adjuster Name],_Adjuster[Phone Number],,0)</f>
        <v>323-315-7819</v>
      </c>
      <c r="Z4651" s="15" t="s">
        <v>12550</v>
      </c>
      <c r="AA46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16510 Seattle Slew Dr, Moreno Valley  CA 92551</v>
      </c>
      <c r="AB4651" s="15"/>
    </row>
    <row r="4652" spans="1:28" x14ac:dyDescent="0.3">
      <c r="A4652" s="14">
        <v>1</v>
      </c>
      <c r="B4652" s="14">
        <v>1</v>
      </c>
      <c r="C4652" s="15" t="s">
        <v>12551</v>
      </c>
      <c r="D4652" s="15" t="s">
        <v>12551</v>
      </c>
      <c r="E4652" s="15">
        <v>45392</v>
      </c>
      <c r="F4652" s="15" t="s">
        <v>12552</v>
      </c>
      <c r="G4652" s="15">
        <v>45314</v>
      </c>
      <c r="H4652" s="15">
        <v>45496</v>
      </c>
      <c r="I4652" s="15" t="s">
        <v>12553</v>
      </c>
      <c r="J4652" s="15" t="s">
        <v>12554</v>
      </c>
      <c r="K4652" s="15" t="s">
        <v>45332</v>
      </c>
      <c r="L4652" s="15" t="s">
        <v>25</v>
      </c>
      <c r="M4652" s="15" t="s">
        <v>480</v>
      </c>
      <c r="N4652" s="14">
        <v>2020</v>
      </c>
      <c r="O4652" s="15" t="s">
        <v>12555</v>
      </c>
      <c r="P4652" s="15" t="s">
        <v>106</v>
      </c>
      <c r="Q4652" s="15" t="s">
        <v>47120</v>
      </c>
      <c r="R4652" s="15" t="s">
        <v>12556</v>
      </c>
      <c r="S4652" s="15" t="s">
        <v>12557</v>
      </c>
      <c r="T4652" s="15" t="s">
        <v>3664</v>
      </c>
      <c r="U4652" s="15" t="s">
        <v>53</v>
      </c>
      <c r="V4652" s="15" t="s">
        <v>46702</v>
      </c>
      <c r="W4652" s="15" t="s">
        <v>1624</v>
      </c>
      <c r="X4652" s="15" t="e">
        <f>_xlfn.XLOOKUP(_LOOKUP[[#This Row],[AdjusterMemberName]],_Adjuster[Adjuster Name],_Adjuster[Email],,0)</f>
        <v>#N/A</v>
      </c>
      <c r="Y4652" s="15" t="e">
        <f>_xlfn.XLOOKUP(_LOOKUP[[#This Row],[AdjusterMemberName]],_Adjuster[Adjuster Name],_Adjuster[Phone Number],,0)</f>
        <v>#N/A</v>
      </c>
      <c r="Z4652" s="15" t="s">
        <v>12558</v>
      </c>
      <c r="AA46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 Avram Ave Apt 535, Rohnert Park  CA 94928</v>
      </c>
      <c r="AB4652" s="15">
        <v>45447</v>
      </c>
    </row>
    <row r="4653" spans="1:28" x14ac:dyDescent="0.3">
      <c r="A4653" s="14">
        <v>1</v>
      </c>
      <c r="B4653" s="14">
        <v>1</v>
      </c>
      <c r="C4653" s="15" t="s">
        <v>12559</v>
      </c>
      <c r="D4653" s="15" t="s">
        <v>12559</v>
      </c>
      <c r="E4653" s="15">
        <v>45392</v>
      </c>
      <c r="F4653" s="15" t="s">
        <v>12560</v>
      </c>
      <c r="G4653" s="15">
        <v>45362</v>
      </c>
      <c r="H4653" s="15">
        <v>45546</v>
      </c>
      <c r="I4653" s="15" t="s">
        <v>12561</v>
      </c>
      <c r="J4653" s="15" t="s">
        <v>12562</v>
      </c>
      <c r="K4653" s="15" t="s">
        <v>45506</v>
      </c>
      <c r="L4653" s="15" t="s">
        <v>25</v>
      </c>
      <c r="M4653" s="15" t="s">
        <v>6259</v>
      </c>
      <c r="N4653" s="14">
        <v>2004</v>
      </c>
      <c r="O4653" s="15" t="s">
        <v>12563</v>
      </c>
      <c r="P4653" s="15" t="s">
        <v>106</v>
      </c>
      <c r="Q4653" s="15" t="s">
        <v>47065</v>
      </c>
      <c r="R4653" s="15" t="s">
        <v>12564</v>
      </c>
      <c r="S4653" s="15" t="s">
        <v>12565</v>
      </c>
      <c r="T4653" s="15" t="s">
        <v>1862</v>
      </c>
      <c r="U4653" s="15" t="s">
        <v>53</v>
      </c>
      <c r="V4653" s="15" t="s">
        <v>46490</v>
      </c>
      <c r="W4653" s="15" t="s">
        <v>3307</v>
      </c>
      <c r="X4653" s="15" t="e">
        <f>_xlfn.XLOOKUP(_LOOKUP[[#This Row],[AdjusterMemberName]],_Adjuster[Adjuster Name],_Adjuster[Email],,0)</f>
        <v>#N/A</v>
      </c>
      <c r="Y4653" s="15" t="e">
        <f>_xlfn.XLOOKUP(_LOOKUP[[#This Row],[AdjusterMemberName]],_Adjuster[Adjuster Name],_Adjuster[Phone Number],,0)</f>
        <v>#N/A</v>
      </c>
      <c r="Z4653" s="15" t="s">
        <v>12566</v>
      </c>
      <c r="AA46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27159 Rainbow Creek Dr, Temecula  CA 92591</v>
      </c>
      <c r="AB4653" s="15"/>
    </row>
    <row r="4654" spans="1:28" x14ac:dyDescent="0.3">
      <c r="A4654" s="14">
        <v>1</v>
      </c>
      <c r="B4654" s="14">
        <v>1</v>
      </c>
      <c r="C4654" s="15" t="s">
        <v>12575</v>
      </c>
      <c r="D4654" s="15" t="s">
        <v>12576</v>
      </c>
      <c r="E4654" s="15">
        <v>45392</v>
      </c>
      <c r="F4654" s="15" t="s">
        <v>12577</v>
      </c>
      <c r="G4654" s="15">
        <v>45367</v>
      </c>
      <c r="H4654" s="15">
        <v>45551</v>
      </c>
      <c r="I4654" s="15" t="s">
        <v>12578</v>
      </c>
      <c r="J4654" s="15" t="s">
        <v>12579</v>
      </c>
      <c r="K4654" s="15" t="s">
        <v>45429</v>
      </c>
      <c r="L4654" s="15" t="s">
        <v>128</v>
      </c>
      <c r="M4654" s="15" t="s">
        <v>909</v>
      </c>
      <c r="N4654" s="14">
        <v>2021</v>
      </c>
      <c r="O4654" s="15" t="s">
        <v>12580</v>
      </c>
      <c r="P4654" s="15" t="s">
        <v>106</v>
      </c>
      <c r="Q4654" s="15" t="s">
        <v>47019</v>
      </c>
      <c r="R4654" s="15" t="s">
        <v>317</v>
      </c>
      <c r="S4654" s="15" t="s">
        <v>12581</v>
      </c>
      <c r="T4654" s="15" t="s">
        <v>186</v>
      </c>
      <c r="U4654" s="15" t="s">
        <v>53</v>
      </c>
      <c r="V4654" s="15" t="s">
        <v>45877</v>
      </c>
      <c r="W4654" s="15" t="s">
        <v>1357</v>
      </c>
      <c r="X4654" s="15" t="str">
        <f>_xlfn.XLOOKUP(_LOOKUP[[#This Row],[AdjusterMemberName]],_Adjuster[Adjuster Name],_Adjuster[Email],,0)</f>
        <v>jRivera1@knightcompany.com</v>
      </c>
      <c r="Y4654" s="15" t="str">
        <f>_xlfn.XLOOKUP(_LOOKUP[[#This Row],[AdjusterMemberName]],_Adjuster[Adjuster Name],_Adjuster[Phone Number],,0)</f>
        <v>424-559-5239</v>
      </c>
      <c r="Z4654" s="15" t="s">
        <v>12582</v>
      </c>
      <c r="AA46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2205 W Myrtle St Apt 4, Santa Ana  CA 92703</v>
      </c>
      <c r="AB4654" s="15">
        <v>45401</v>
      </c>
    </row>
    <row r="4655" spans="1:28" x14ac:dyDescent="0.3">
      <c r="A4655" s="14">
        <v>1</v>
      </c>
      <c r="B4655" s="14">
        <v>1</v>
      </c>
      <c r="C4655" s="15" t="s">
        <v>3648</v>
      </c>
      <c r="D4655" s="15" t="s">
        <v>3649</v>
      </c>
      <c r="E4655" s="15">
        <v>45392</v>
      </c>
      <c r="F4655" s="15" t="s">
        <v>12583</v>
      </c>
      <c r="G4655" s="15">
        <v>45292</v>
      </c>
      <c r="H4655" s="15">
        <v>45474</v>
      </c>
      <c r="I4655" s="15" t="s">
        <v>12584</v>
      </c>
      <c r="J4655" s="15" t="s">
        <v>12585</v>
      </c>
      <c r="K4655" s="15" t="s">
        <v>45407</v>
      </c>
      <c r="L4655" s="15" t="s">
        <v>91</v>
      </c>
      <c r="M4655" s="15" t="s">
        <v>92</v>
      </c>
      <c r="N4655" s="14">
        <v>2021</v>
      </c>
      <c r="O4655" s="15" t="s">
        <v>3653</v>
      </c>
      <c r="P4655" s="15" t="s">
        <v>106</v>
      </c>
      <c r="Q4655" s="15" t="s">
        <v>47006</v>
      </c>
      <c r="R4655" s="15" t="s">
        <v>3654</v>
      </c>
      <c r="S4655" s="15" t="s">
        <v>3655</v>
      </c>
      <c r="T4655" s="15" t="s">
        <v>840</v>
      </c>
      <c r="U4655" s="15" t="s">
        <v>53</v>
      </c>
      <c r="V4655" s="15" t="s">
        <v>45450</v>
      </c>
      <c r="W4655" s="15" t="s">
        <v>3307</v>
      </c>
      <c r="X4655" s="15" t="e">
        <f>_xlfn.XLOOKUP(_LOOKUP[[#This Row],[AdjusterMemberName]],_Adjuster[Adjuster Name],_Adjuster[Email],,0)</f>
        <v>#N/A</v>
      </c>
      <c r="Y4655" s="15" t="e">
        <f>_xlfn.XLOOKUP(_LOOKUP[[#This Row],[AdjusterMemberName]],_Adjuster[Adjuster Name],_Adjuster[Phone Number],,0)</f>
        <v>#N/A</v>
      </c>
      <c r="Z4655" s="15" t="s">
        <v>3656</v>
      </c>
      <c r="AA46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19299 Cottonwood Dr, Apple Valley  CA 92308</v>
      </c>
      <c r="AB4655" s="15"/>
    </row>
    <row r="4656" spans="1:28" x14ac:dyDescent="0.3">
      <c r="A4656" s="14">
        <v>1</v>
      </c>
      <c r="B4656" s="14">
        <v>1</v>
      </c>
      <c r="C4656" s="15" t="s">
        <v>12604</v>
      </c>
      <c r="D4656" s="15" t="s">
        <v>12605</v>
      </c>
      <c r="E4656" s="15">
        <v>45392</v>
      </c>
      <c r="F4656" s="15" t="s">
        <v>12606</v>
      </c>
      <c r="G4656" s="15">
        <v>45246</v>
      </c>
      <c r="H4656" s="15">
        <v>45428</v>
      </c>
      <c r="I4656" s="15" t="s">
        <v>12607</v>
      </c>
      <c r="J4656" s="15" t="s">
        <v>12608</v>
      </c>
      <c r="K4656" s="15" t="s">
        <v>45329</v>
      </c>
      <c r="L4656" s="15" t="s">
        <v>139</v>
      </c>
      <c r="M4656" s="15" t="s">
        <v>470</v>
      </c>
      <c r="N4656" s="14">
        <v>2014</v>
      </c>
      <c r="O4656" s="15" t="s">
        <v>12609</v>
      </c>
      <c r="P4656" s="15" t="s">
        <v>106</v>
      </c>
      <c r="Q4656" s="15" t="s">
        <v>47019</v>
      </c>
      <c r="R4656" s="15" t="s">
        <v>12610</v>
      </c>
      <c r="S4656" s="15" t="s">
        <v>12611</v>
      </c>
      <c r="T4656" s="15" t="s">
        <v>174</v>
      </c>
      <c r="U4656" s="15" t="s">
        <v>53</v>
      </c>
      <c r="V4656" s="15" t="s">
        <v>45469</v>
      </c>
      <c r="W4656" s="15" t="s">
        <v>1889</v>
      </c>
      <c r="X4656" s="15" t="e">
        <f>_xlfn.XLOOKUP(_LOOKUP[[#This Row],[AdjusterMemberName]],_Adjuster[Adjuster Name],_Adjuster[Email],,0)</f>
        <v>#N/A</v>
      </c>
      <c r="Y4656" s="15" t="e">
        <f>_xlfn.XLOOKUP(_LOOKUP[[#This Row],[AdjusterMemberName]],_Adjuster[Adjuster Name],_Adjuster[Phone Number],,0)</f>
        <v>#N/A</v>
      </c>
      <c r="Z4656" s="15" t="s">
        <v>12612</v>
      </c>
      <c r="AA46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2422 Lincoln High Dr, Los Angeles  CA 90031</v>
      </c>
      <c r="AB4656" s="15"/>
    </row>
    <row r="4657" spans="1:28" x14ac:dyDescent="0.3">
      <c r="A4657" s="14">
        <v>1</v>
      </c>
      <c r="B4657" s="14">
        <v>1</v>
      </c>
      <c r="C4657" s="15" t="s">
        <v>12443</v>
      </c>
      <c r="D4657" s="15" t="s">
        <v>12443</v>
      </c>
      <c r="E4657" s="15">
        <v>45391</v>
      </c>
      <c r="F4657" s="15" t="s">
        <v>12444</v>
      </c>
      <c r="G4657" s="15">
        <v>45340</v>
      </c>
      <c r="H4657" s="15">
        <v>45522</v>
      </c>
      <c r="I4657" s="15" t="s">
        <v>12445</v>
      </c>
      <c r="J4657" s="15" t="s">
        <v>12446</v>
      </c>
      <c r="K4657" s="15" t="s">
        <v>45341</v>
      </c>
      <c r="L4657" s="15" t="s">
        <v>128</v>
      </c>
      <c r="M4657" s="15" t="s">
        <v>909</v>
      </c>
      <c r="N4657" s="14">
        <v>2022</v>
      </c>
      <c r="O4657" s="15" t="s">
        <v>12447</v>
      </c>
      <c r="P4657" s="15" t="s">
        <v>106</v>
      </c>
      <c r="Q4657" s="15" t="s">
        <v>47073</v>
      </c>
      <c r="R4657" s="15" t="s">
        <v>12448</v>
      </c>
      <c r="S4657" s="15" t="s">
        <v>12449</v>
      </c>
      <c r="T4657" s="15" t="s">
        <v>174</v>
      </c>
      <c r="U4657" s="15" t="s">
        <v>53</v>
      </c>
      <c r="V4657" s="15" t="s">
        <v>45441</v>
      </c>
      <c r="W4657" s="15" t="s">
        <v>1186</v>
      </c>
      <c r="X4657" s="15" t="str">
        <f>_xlfn.XLOOKUP(_LOOKUP[[#This Row],[AdjusterMemberName]],_Adjuster[Adjuster Name],_Adjuster[Email],,0)</f>
        <v>sAkinleye@knightcompany.com</v>
      </c>
      <c r="Y4657" s="15" t="str">
        <f>_xlfn.XLOOKUP(_LOOKUP[[#This Row],[AdjusterMemberName]],_Adjuster[Adjuster Name],_Adjuster[Phone Number],,0)</f>
        <v>424-559-5280</v>
      </c>
      <c r="Z4657" s="15" t="s">
        <v>12450</v>
      </c>
      <c r="AA46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2011 W 61St St, Los Angeles  CA 90047</v>
      </c>
      <c r="AB4657" s="15"/>
    </row>
    <row r="4658" spans="1:28" x14ac:dyDescent="0.3">
      <c r="A4658" s="14">
        <v>1</v>
      </c>
      <c r="B4658" s="14">
        <v>1</v>
      </c>
      <c r="C4658" s="15" t="s">
        <v>12470</v>
      </c>
      <c r="D4658" s="15" t="s">
        <v>12470</v>
      </c>
      <c r="E4658" s="15">
        <v>45391</v>
      </c>
      <c r="F4658" s="15" t="s">
        <v>12471</v>
      </c>
      <c r="G4658" s="15">
        <v>45255</v>
      </c>
      <c r="H4658" s="15">
        <v>45437</v>
      </c>
      <c r="I4658" s="15" t="s">
        <v>12472</v>
      </c>
      <c r="J4658" s="15" t="s">
        <v>12473</v>
      </c>
      <c r="K4658" s="15" t="s">
        <v>45917</v>
      </c>
      <c r="L4658" s="15" t="s">
        <v>314</v>
      </c>
      <c r="M4658" s="15" t="s">
        <v>2466</v>
      </c>
      <c r="N4658" s="14">
        <v>2008</v>
      </c>
      <c r="O4658" s="15" t="s">
        <v>12474</v>
      </c>
      <c r="P4658" s="15" t="s">
        <v>106</v>
      </c>
      <c r="Q4658" s="15" t="s">
        <v>47079</v>
      </c>
      <c r="R4658" s="15" t="s">
        <v>12475</v>
      </c>
      <c r="S4658" s="15" t="s">
        <v>12476</v>
      </c>
      <c r="T4658" s="15" t="s">
        <v>186</v>
      </c>
      <c r="U4658" s="15" t="s">
        <v>53</v>
      </c>
      <c r="V4658" s="15" t="s">
        <v>45987</v>
      </c>
      <c r="W4658" s="15" t="s">
        <v>3307</v>
      </c>
      <c r="X4658" s="15" t="e">
        <f>_xlfn.XLOOKUP(_LOOKUP[[#This Row],[AdjusterMemberName]],_Adjuster[Adjuster Name],_Adjuster[Email],,0)</f>
        <v>#N/A</v>
      </c>
      <c r="Y4658" s="15" t="e">
        <f>_xlfn.XLOOKUP(_LOOKUP[[#This Row],[AdjusterMemberName]],_Adjuster[Adjuster Name],_Adjuster[Phone Number],,0)</f>
        <v>#N/A</v>
      </c>
      <c r="Z4658" s="15" t="s">
        <v>12477</v>
      </c>
      <c r="AA46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4029 W Mcfadden Ave Apt B, Santa Ana  CA 92704</v>
      </c>
      <c r="AB4658" s="15"/>
    </row>
    <row r="4659" spans="1:28" x14ac:dyDescent="0.3">
      <c r="A4659" s="14">
        <v>1</v>
      </c>
      <c r="B4659" s="14">
        <v>1</v>
      </c>
      <c r="C4659" s="15" t="s">
        <v>12495</v>
      </c>
      <c r="D4659" s="15" t="s">
        <v>12496</v>
      </c>
      <c r="E4659" s="15">
        <v>45391</v>
      </c>
      <c r="F4659" s="15" t="s">
        <v>12497</v>
      </c>
      <c r="G4659" s="15">
        <v>45218</v>
      </c>
      <c r="H4659" s="15">
        <v>45401</v>
      </c>
      <c r="I4659" s="15" t="s">
        <v>12498</v>
      </c>
      <c r="J4659" s="15" t="s">
        <v>12499</v>
      </c>
      <c r="K4659" s="15" t="s">
        <v>45416</v>
      </c>
      <c r="L4659" s="15" t="s">
        <v>314</v>
      </c>
      <c r="M4659" s="15" t="s">
        <v>3946</v>
      </c>
      <c r="N4659" s="14">
        <v>2023</v>
      </c>
      <c r="O4659" s="15" t="s">
        <v>12500</v>
      </c>
      <c r="P4659" s="15" t="s">
        <v>106</v>
      </c>
      <c r="Q4659" s="15" t="s">
        <v>47019</v>
      </c>
      <c r="R4659" s="15" t="s">
        <v>12501</v>
      </c>
      <c r="S4659" s="15" t="s">
        <v>12502</v>
      </c>
      <c r="T4659" s="15" t="s">
        <v>962</v>
      </c>
      <c r="U4659" s="15" t="s">
        <v>53</v>
      </c>
      <c r="V4659" s="15" t="s">
        <v>45404</v>
      </c>
      <c r="W4659" s="15" t="s">
        <v>1624</v>
      </c>
      <c r="X4659" s="15" t="e">
        <f>_xlfn.XLOOKUP(_LOOKUP[[#This Row],[AdjusterMemberName]],_Adjuster[Adjuster Name],_Adjuster[Email],,0)</f>
        <v>#N/A</v>
      </c>
      <c r="Y4659" s="15" t="e">
        <f>_xlfn.XLOOKUP(_LOOKUP[[#This Row],[AdjusterMemberName]],_Adjuster[Adjuster Name],_Adjuster[Phone Number],,0)</f>
        <v>#N/A</v>
      </c>
      <c r="Z4659" s="15" t="s">
        <v>12503</v>
      </c>
      <c r="AA46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14161 La Rue St, San Fernando  CA 91340</v>
      </c>
      <c r="AB4659" s="15"/>
    </row>
    <row r="4660" spans="1:28" x14ac:dyDescent="0.3">
      <c r="A4660" s="14">
        <v>1</v>
      </c>
      <c r="B4660" s="14">
        <v>1</v>
      </c>
      <c r="C4660" s="15" t="s">
        <v>12504</v>
      </c>
      <c r="D4660" s="15" t="s">
        <v>12504</v>
      </c>
      <c r="E4660" s="15">
        <v>45391</v>
      </c>
      <c r="F4660" s="15" t="s">
        <v>12505</v>
      </c>
      <c r="G4660" s="15">
        <v>45317</v>
      </c>
      <c r="H4660" s="15">
        <v>45499</v>
      </c>
      <c r="I4660" s="15" t="s">
        <v>12506</v>
      </c>
      <c r="J4660" s="15" t="s">
        <v>12507</v>
      </c>
      <c r="K4660" s="15" t="s">
        <v>45345</v>
      </c>
      <c r="L4660" s="15" t="s">
        <v>25</v>
      </c>
      <c r="M4660" s="15" t="s">
        <v>742</v>
      </c>
      <c r="N4660" s="14">
        <v>2020</v>
      </c>
      <c r="O4660" s="15" t="s">
        <v>12508</v>
      </c>
      <c r="P4660" s="15" t="s">
        <v>106</v>
      </c>
      <c r="Q4660" s="15" t="s">
        <v>47019</v>
      </c>
      <c r="R4660" s="15" t="s">
        <v>12509</v>
      </c>
      <c r="S4660" s="15" t="s">
        <v>12510</v>
      </c>
      <c r="T4660" s="15" t="s">
        <v>3331</v>
      </c>
      <c r="U4660" s="15" t="s">
        <v>53</v>
      </c>
      <c r="V4660" s="15" t="s">
        <v>46042</v>
      </c>
      <c r="W4660" s="15" t="s">
        <v>3184</v>
      </c>
      <c r="X4660" s="15" t="str">
        <f>_xlfn.XLOOKUP(_LOOKUP[[#This Row],[AdjusterMemberName]],_Adjuster[Adjuster Name],_Adjuster[Email],,0)</f>
        <v>mQualls@knightcompany.com</v>
      </c>
      <c r="Y4660" s="15" t="str">
        <f>_xlfn.XLOOKUP(_LOOKUP[[#This Row],[AdjusterMemberName]],_Adjuster[Adjuster Name],_Adjuster[Phone Number],,0)</f>
        <v>424-559-5436</v>
      </c>
      <c r="Z4660" s="15" t="s">
        <v>12511</v>
      </c>
      <c r="AA46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1383 Cherie Ct, San Jacinto  CA 92583</v>
      </c>
      <c r="AB4660" s="15"/>
    </row>
    <row r="4661" spans="1:28" x14ac:dyDescent="0.3">
      <c r="A4661" s="14">
        <v>1</v>
      </c>
      <c r="B4661" s="14">
        <v>1</v>
      </c>
      <c r="C4661" s="15" t="s">
        <v>12784</v>
      </c>
      <c r="D4661" s="15" t="s">
        <v>12784</v>
      </c>
      <c r="E4661" s="15">
        <v>45391</v>
      </c>
      <c r="F4661" s="15" t="s">
        <v>12785</v>
      </c>
      <c r="G4661" s="15">
        <v>45302</v>
      </c>
      <c r="H4661" s="15">
        <v>45484</v>
      </c>
      <c r="I4661" s="15" t="s">
        <v>12786</v>
      </c>
      <c r="J4661" s="15" t="s">
        <v>12787</v>
      </c>
      <c r="K4661" s="15" t="s">
        <v>45732</v>
      </c>
      <c r="L4661" s="15" t="s">
        <v>128</v>
      </c>
      <c r="M4661" s="15" t="s">
        <v>129</v>
      </c>
      <c r="N4661" s="14">
        <v>2022</v>
      </c>
      <c r="O4661" s="15" t="s">
        <v>12788</v>
      </c>
      <c r="P4661" s="15" t="s">
        <v>106</v>
      </c>
      <c r="Q4661" s="15" t="s">
        <v>47061</v>
      </c>
      <c r="R4661" s="15" t="s">
        <v>12789</v>
      </c>
      <c r="S4661" s="15" t="s">
        <v>12790</v>
      </c>
      <c r="T4661" s="15" t="s">
        <v>308</v>
      </c>
      <c r="U4661" s="15" t="s">
        <v>53</v>
      </c>
      <c r="V4661" s="15" t="s">
        <v>45398</v>
      </c>
      <c r="W4661" s="15" t="s">
        <v>367</v>
      </c>
      <c r="X4661" s="15" t="str">
        <f>_xlfn.XLOOKUP(_LOOKUP[[#This Row],[AdjusterMemberName]],_Adjuster[Adjuster Name],_Adjuster[Email],,0)</f>
        <v>dHernandez4@knightcompany.com</v>
      </c>
      <c r="Y4661" s="15" t="str">
        <f>_xlfn.XLOOKUP(_LOOKUP[[#This Row],[AdjusterMemberName]],_Adjuster[Adjuster Name],_Adjuster[Phone Number],,0)</f>
        <v>323-315-7819</v>
      </c>
      <c r="Z4661" s="15" t="s">
        <v>12791</v>
      </c>
      <c r="AA46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140 W Big Springs Rd Apt 20, Riverside  CA 92507</v>
      </c>
      <c r="AB4661" s="15"/>
    </row>
    <row r="4662" spans="1:28" x14ac:dyDescent="0.3">
      <c r="A4662" s="14">
        <v>1</v>
      </c>
      <c r="B4662" s="14">
        <v>1</v>
      </c>
      <c r="C4662" s="15" t="s">
        <v>15877</v>
      </c>
      <c r="D4662" s="15" t="s">
        <v>15878</v>
      </c>
      <c r="E4662" s="15">
        <v>45391</v>
      </c>
      <c r="F4662" s="15" t="s">
        <v>15879</v>
      </c>
      <c r="G4662" s="15">
        <v>45262</v>
      </c>
      <c r="H4662" s="15">
        <v>45445</v>
      </c>
      <c r="I4662" s="15" t="s">
        <v>15880</v>
      </c>
      <c r="J4662" s="15" t="s">
        <v>15881</v>
      </c>
      <c r="K4662" s="15" t="s">
        <v>46268</v>
      </c>
      <c r="L4662" s="15" t="s">
        <v>139</v>
      </c>
      <c r="M4662" s="15" t="s">
        <v>1152</v>
      </c>
      <c r="N4662" s="14">
        <v>2001</v>
      </c>
      <c r="O4662" s="15" t="s">
        <v>15882</v>
      </c>
      <c r="P4662" s="15" t="s">
        <v>106</v>
      </c>
      <c r="Q4662" s="15" t="s">
        <v>47061</v>
      </c>
      <c r="R4662" s="15" t="s">
        <v>15883</v>
      </c>
      <c r="S4662" s="15" t="s">
        <v>15884</v>
      </c>
      <c r="T4662" s="15" t="s">
        <v>530</v>
      </c>
      <c r="U4662" s="15" t="s">
        <v>53</v>
      </c>
      <c r="V4662" s="15" t="s">
        <v>45603</v>
      </c>
      <c r="W4662" s="15" t="s">
        <v>1889</v>
      </c>
      <c r="X4662" s="15" t="e">
        <f>_xlfn.XLOOKUP(_LOOKUP[[#This Row],[AdjusterMemberName]],_Adjuster[Adjuster Name],_Adjuster[Email],,0)</f>
        <v>#N/A</v>
      </c>
      <c r="Y4662" s="15" t="e">
        <f>_xlfn.XLOOKUP(_LOOKUP[[#This Row],[AdjusterMemberName]],_Adjuster[Adjuster Name],_Adjuster[Phone Number],,0)</f>
        <v>#N/A</v>
      </c>
      <c r="Z4662" s="15" t="s">
        <v>15885</v>
      </c>
      <c r="AA46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16751 Tracy St, Victorville  CA 92395</v>
      </c>
      <c r="AB4662" s="15"/>
    </row>
    <row r="4663" spans="1:28" x14ac:dyDescent="0.3">
      <c r="A4663" s="14">
        <v>1</v>
      </c>
      <c r="B4663" s="14">
        <v>1</v>
      </c>
      <c r="C4663" s="15" t="s">
        <v>9900</v>
      </c>
      <c r="D4663" s="15" t="s">
        <v>7472</v>
      </c>
      <c r="E4663" s="15">
        <v>45391</v>
      </c>
      <c r="F4663" s="15" t="s">
        <v>16210</v>
      </c>
      <c r="G4663" s="15">
        <v>45389</v>
      </c>
      <c r="H4663" s="15">
        <v>45572</v>
      </c>
      <c r="I4663" s="15" t="s">
        <v>16211</v>
      </c>
      <c r="J4663" s="15" t="s">
        <v>16212</v>
      </c>
      <c r="K4663" s="15" t="s">
        <v>45892</v>
      </c>
      <c r="L4663" s="15" t="s">
        <v>103</v>
      </c>
      <c r="M4663" s="15" t="s">
        <v>160</v>
      </c>
      <c r="N4663" s="14">
        <v>2008</v>
      </c>
      <c r="O4663" s="15" t="s">
        <v>9904</v>
      </c>
      <c r="P4663" s="15" t="s">
        <v>106</v>
      </c>
      <c r="Q4663" s="15" t="s">
        <v>47065</v>
      </c>
      <c r="R4663" s="15" t="s">
        <v>1364</v>
      </c>
      <c r="S4663" s="15" t="s">
        <v>9905</v>
      </c>
      <c r="T4663" s="15" t="s">
        <v>174</v>
      </c>
      <c r="U4663" s="15" t="s">
        <v>53</v>
      </c>
      <c r="V4663" s="15" t="s">
        <v>45342</v>
      </c>
      <c r="W4663" s="15" t="s">
        <v>3307</v>
      </c>
      <c r="X4663" s="15" t="e">
        <f>_xlfn.XLOOKUP(_LOOKUP[[#This Row],[AdjusterMemberName]],_Adjuster[Adjuster Name],_Adjuster[Email],,0)</f>
        <v>#N/A</v>
      </c>
      <c r="Y4663" s="15" t="e">
        <f>_xlfn.XLOOKUP(_LOOKUP[[#This Row],[AdjusterMemberName]],_Adjuster[Adjuster Name],_Adjuster[Phone Number],,0)</f>
        <v>#N/A</v>
      </c>
      <c r="Z4663" s="15" t="s">
        <v>9906</v>
      </c>
      <c r="AA46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327 W 84Th St, Los Angeles  CA 90003</v>
      </c>
      <c r="AB4663" s="15"/>
    </row>
    <row r="4664" spans="1:28" x14ac:dyDescent="0.3">
      <c r="A4664" s="14">
        <v>1</v>
      </c>
      <c r="B4664" s="14">
        <v>1</v>
      </c>
      <c r="C4664" s="15" t="s">
        <v>12377</v>
      </c>
      <c r="D4664" s="15" t="s">
        <v>12377</v>
      </c>
      <c r="E4664" s="15">
        <v>45390</v>
      </c>
      <c r="F4664" s="15" t="s">
        <v>12378</v>
      </c>
      <c r="G4664" s="15">
        <v>45383</v>
      </c>
      <c r="H4664" s="15">
        <v>45566</v>
      </c>
      <c r="I4664" s="15" t="s">
        <v>12379</v>
      </c>
      <c r="J4664" s="15" t="s">
        <v>12380</v>
      </c>
      <c r="K4664" s="15" t="s">
        <v>45615</v>
      </c>
      <c r="L4664" s="15" t="s">
        <v>103</v>
      </c>
      <c r="M4664" s="15" t="s">
        <v>1503</v>
      </c>
      <c r="N4664" s="14">
        <v>2022</v>
      </c>
      <c r="O4664" s="15" t="s">
        <v>12381</v>
      </c>
      <c r="P4664" s="15" t="s">
        <v>106</v>
      </c>
      <c r="Q4664" s="15" t="s">
        <v>47006</v>
      </c>
      <c r="R4664" s="15" t="s">
        <v>12382</v>
      </c>
      <c r="S4664" s="15" t="s">
        <v>12383</v>
      </c>
      <c r="T4664" s="15" t="s">
        <v>2072</v>
      </c>
      <c r="U4664" s="15" t="s">
        <v>53</v>
      </c>
      <c r="V4664" s="15" t="s">
        <v>45733</v>
      </c>
      <c r="W4664" s="15" t="s">
        <v>54</v>
      </c>
      <c r="X4664" s="15" t="str">
        <f>_xlfn.XLOOKUP(_LOOKUP[[#This Row],[AdjusterMemberName]],_Adjuster[Adjuster Name],_Adjuster[Email],,0)</f>
        <v>JRubalcava@knightcompany.com</v>
      </c>
      <c r="Y4664" s="15" t="str">
        <f>_xlfn.XLOOKUP(_LOOKUP[[#This Row],[AdjusterMemberName]],_Adjuster[Adjuster Name],_Adjuster[Phone Number],,0)</f>
        <v>424-559-5420</v>
      </c>
      <c r="Z4664" s="15" t="s">
        <v>12384</v>
      </c>
      <c r="AA46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10016 Lemon Ave, Fontana  CA 92335</v>
      </c>
      <c r="AB4664" s="15"/>
    </row>
    <row r="4665" spans="1:28" x14ac:dyDescent="0.3">
      <c r="A4665" s="14">
        <v>1</v>
      </c>
      <c r="B4665" s="14">
        <v>1</v>
      </c>
      <c r="C4665" s="15" t="s">
        <v>12385</v>
      </c>
      <c r="D4665" s="15" t="s">
        <v>12385</v>
      </c>
      <c r="E4665" s="15">
        <v>45390</v>
      </c>
      <c r="F4665" s="15" t="s">
        <v>12386</v>
      </c>
      <c r="G4665" s="15">
        <v>45348</v>
      </c>
      <c r="H4665" s="15">
        <v>45530</v>
      </c>
      <c r="I4665" s="15" t="s">
        <v>12387</v>
      </c>
      <c r="J4665" s="15" t="s">
        <v>12388</v>
      </c>
      <c r="K4665" s="15" t="s">
        <v>45477</v>
      </c>
      <c r="L4665" s="15" t="s">
        <v>103</v>
      </c>
      <c r="M4665" s="15" t="s">
        <v>304</v>
      </c>
      <c r="N4665" s="14">
        <v>2004</v>
      </c>
      <c r="O4665" s="15" t="s">
        <v>12389</v>
      </c>
      <c r="P4665" s="15" t="s">
        <v>106</v>
      </c>
      <c r="Q4665" s="15" t="s">
        <v>47125</v>
      </c>
      <c r="R4665" s="15" t="s">
        <v>12390</v>
      </c>
      <c r="S4665" s="15" t="s">
        <v>12391</v>
      </c>
      <c r="T4665" s="15" t="s">
        <v>1067</v>
      </c>
      <c r="U4665" s="15" t="s">
        <v>53</v>
      </c>
      <c r="V4665" s="15" t="s">
        <v>46015</v>
      </c>
      <c r="W4665" s="15" t="s">
        <v>3184</v>
      </c>
      <c r="X4665" s="15" t="str">
        <f>_xlfn.XLOOKUP(_LOOKUP[[#This Row],[AdjusterMemberName]],_Adjuster[Adjuster Name],_Adjuster[Email],,0)</f>
        <v>mQualls@knightcompany.com</v>
      </c>
      <c r="Y4665" s="15" t="str">
        <f>_xlfn.XLOOKUP(_LOOKUP[[#This Row],[AdjusterMemberName]],_Adjuster[Adjuster Name],_Adjuster[Phone Number],,0)</f>
        <v>424-559-5436</v>
      </c>
      <c r="Z4665" s="15" t="s">
        <v>12392</v>
      </c>
      <c r="AA46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3180 San Jose Ave, San Francisco  CA 94112</v>
      </c>
      <c r="AB4665" s="15"/>
    </row>
    <row r="4666" spans="1:28" x14ac:dyDescent="0.3">
      <c r="A4666" s="14">
        <v>1</v>
      </c>
      <c r="B4666" s="14">
        <v>1</v>
      </c>
      <c r="C4666" s="15" t="s">
        <v>1589</v>
      </c>
      <c r="D4666" s="15" t="s">
        <v>1589</v>
      </c>
      <c r="E4666" s="15">
        <v>45390</v>
      </c>
      <c r="F4666" s="15" t="s">
        <v>11152</v>
      </c>
      <c r="G4666" s="15">
        <v>45255</v>
      </c>
      <c r="H4666" s="15">
        <v>45437</v>
      </c>
      <c r="I4666" s="15" t="s">
        <v>12405</v>
      </c>
      <c r="J4666" s="15" t="s">
        <v>12406</v>
      </c>
      <c r="K4666" s="15" t="s">
        <v>45332</v>
      </c>
      <c r="L4666" s="15" t="s">
        <v>128</v>
      </c>
      <c r="M4666" s="15" t="s">
        <v>170</v>
      </c>
      <c r="N4666" s="14">
        <v>2017</v>
      </c>
      <c r="O4666" s="15" t="s">
        <v>1594</v>
      </c>
      <c r="P4666" s="15" t="s">
        <v>106</v>
      </c>
      <c r="Q4666" s="15" t="s">
        <v>47061</v>
      </c>
      <c r="R4666" s="15" t="s">
        <v>1595</v>
      </c>
      <c r="S4666" s="15" t="s">
        <v>1596</v>
      </c>
      <c r="T4666" s="15" t="s">
        <v>1366</v>
      </c>
      <c r="U4666" s="15" t="s">
        <v>53</v>
      </c>
      <c r="V4666" s="15" t="s">
        <v>45671</v>
      </c>
      <c r="W4666" s="15" t="s">
        <v>1624</v>
      </c>
      <c r="X4666" s="15" t="e">
        <f>_xlfn.XLOOKUP(_LOOKUP[[#This Row],[AdjusterMemberName]],_Adjuster[Adjuster Name],_Adjuster[Email],,0)</f>
        <v>#N/A</v>
      </c>
      <c r="Y4666" s="15" t="e">
        <f>_xlfn.XLOOKUP(_LOOKUP[[#This Row],[AdjusterMemberName]],_Adjuster[Adjuster Name],_Adjuster[Phone Number],,0)</f>
        <v>#N/A</v>
      </c>
      <c r="Z4666" s="15" t="s">
        <v>1597</v>
      </c>
      <c r="AA46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360 Falmouth Ct Apt 108, Corona  CA 92879</v>
      </c>
      <c r="AB4666" s="15"/>
    </row>
    <row r="4667" spans="1:28" x14ac:dyDescent="0.3">
      <c r="A4667" s="14">
        <v>1</v>
      </c>
      <c r="B4667" s="14">
        <v>1</v>
      </c>
      <c r="C4667" s="15" t="s">
        <v>12423</v>
      </c>
      <c r="D4667" s="15" t="s">
        <v>12423</v>
      </c>
      <c r="E4667" s="15">
        <v>45390</v>
      </c>
      <c r="F4667" s="15" t="s">
        <v>12424</v>
      </c>
      <c r="G4667" s="15">
        <v>45348</v>
      </c>
      <c r="H4667" s="15">
        <v>45530</v>
      </c>
      <c r="I4667" s="15" t="s">
        <v>12425</v>
      </c>
      <c r="J4667" s="15" t="s">
        <v>12426</v>
      </c>
      <c r="K4667" s="15" t="s">
        <v>45407</v>
      </c>
      <c r="L4667" s="15" t="s">
        <v>25</v>
      </c>
      <c r="M4667" s="15" t="s">
        <v>480</v>
      </c>
      <c r="N4667" s="14">
        <v>2010</v>
      </c>
      <c r="O4667" s="15" t="s">
        <v>12427</v>
      </c>
      <c r="P4667" s="15" t="s">
        <v>106</v>
      </c>
      <c r="Q4667" s="15" t="s">
        <v>47065</v>
      </c>
      <c r="R4667" s="15" t="s">
        <v>12428</v>
      </c>
      <c r="S4667" s="15" t="s">
        <v>12429</v>
      </c>
      <c r="T4667" s="15" t="s">
        <v>174</v>
      </c>
      <c r="U4667" s="15" t="s">
        <v>53</v>
      </c>
      <c r="V4667" s="15" t="s">
        <v>46704</v>
      </c>
      <c r="W4667" s="15" t="s">
        <v>1889</v>
      </c>
      <c r="X4667" s="15" t="e">
        <f>_xlfn.XLOOKUP(_LOOKUP[[#This Row],[AdjusterMemberName]],_Adjuster[Adjuster Name],_Adjuster[Email],,0)</f>
        <v>#N/A</v>
      </c>
      <c r="Y4667" s="15" t="e">
        <f>_xlfn.XLOOKUP(_LOOKUP[[#This Row],[AdjusterMemberName]],_Adjuster[Adjuster Name],_Adjuster[Phone Number],,0)</f>
        <v>#N/A</v>
      </c>
      <c r="Z4667" s="15" t="s">
        <v>12430</v>
      </c>
      <c r="AA46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517 San Julian St, Los Angeles  CA 90013</v>
      </c>
      <c r="AB4667" s="15">
        <v>45422</v>
      </c>
    </row>
    <row r="4668" spans="1:28" x14ac:dyDescent="0.3">
      <c r="A4668" s="14">
        <v>1</v>
      </c>
      <c r="B4668" s="14">
        <v>1</v>
      </c>
      <c r="C4668" s="15" t="s">
        <v>9769</v>
      </c>
      <c r="D4668" s="15" t="s">
        <v>12438</v>
      </c>
      <c r="E4668" s="15">
        <v>45390</v>
      </c>
      <c r="F4668" s="15" t="s">
        <v>12439</v>
      </c>
      <c r="G4668" s="15">
        <v>45387</v>
      </c>
      <c r="H4668" s="15">
        <v>45570</v>
      </c>
      <c r="I4668" s="15" t="s">
        <v>12440</v>
      </c>
      <c r="J4668" s="15" t="s">
        <v>12441</v>
      </c>
      <c r="K4668" s="15" t="s">
        <v>45448</v>
      </c>
      <c r="L4668" s="15" t="s">
        <v>139</v>
      </c>
      <c r="M4668" s="15" t="s">
        <v>470</v>
      </c>
      <c r="N4668" s="14">
        <v>2002</v>
      </c>
      <c r="O4668" s="15" t="s">
        <v>12442</v>
      </c>
      <c r="P4668" s="15" t="s">
        <v>106</v>
      </c>
      <c r="Q4668" s="15" t="s">
        <v>47065</v>
      </c>
      <c r="R4668" s="15" t="s">
        <v>9774</v>
      </c>
      <c r="S4668" s="15" t="s">
        <v>9775</v>
      </c>
      <c r="T4668" s="15" t="s">
        <v>308</v>
      </c>
      <c r="U4668" s="15" t="s">
        <v>53</v>
      </c>
      <c r="V4668" s="15" t="s">
        <v>45530</v>
      </c>
      <c r="W4668" s="15" t="s">
        <v>1624</v>
      </c>
      <c r="X4668" s="15" t="e">
        <f>_xlfn.XLOOKUP(_LOOKUP[[#This Row],[AdjusterMemberName]],_Adjuster[Adjuster Name],_Adjuster[Email],,0)</f>
        <v>#N/A</v>
      </c>
      <c r="Y4668" s="15" t="e">
        <f>_xlfn.XLOOKUP(_LOOKUP[[#This Row],[AdjusterMemberName]],_Adjuster[Adjuster Name],_Adjuster[Phone Number],,0)</f>
        <v>#N/A</v>
      </c>
      <c r="Z4668" s="15" t="s">
        <v>9776</v>
      </c>
      <c r="AA46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7322 Diamond St, Riverside  CA 92504</v>
      </c>
      <c r="AB4668" s="15"/>
    </row>
    <row r="4669" spans="1:28" x14ac:dyDescent="0.3">
      <c r="A4669" s="14">
        <v>1</v>
      </c>
      <c r="B4669" s="14">
        <v>1</v>
      </c>
      <c r="C4669" s="15" t="s">
        <v>12462</v>
      </c>
      <c r="D4669" s="15" t="s">
        <v>12462</v>
      </c>
      <c r="E4669" s="15">
        <v>45390</v>
      </c>
      <c r="F4669" s="15" t="s">
        <v>12463</v>
      </c>
      <c r="G4669" s="15">
        <v>45216</v>
      </c>
      <c r="H4669" s="15">
        <v>45399</v>
      </c>
      <c r="I4669" s="15" t="s">
        <v>12464</v>
      </c>
      <c r="J4669" s="15" t="s">
        <v>12465</v>
      </c>
      <c r="K4669" s="15" t="s">
        <v>45611</v>
      </c>
      <c r="L4669" s="15" t="s">
        <v>139</v>
      </c>
      <c r="M4669" s="15" t="s">
        <v>470</v>
      </c>
      <c r="N4669" s="14">
        <v>2001</v>
      </c>
      <c r="O4669" s="15" t="s">
        <v>12466</v>
      </c>
      <c r="P4669" s="15" t="s">
        <v>106</v>
      </c>
      <c r="Q4669" s="15" t="s">
        <v>47061</v>
      </c>
      <c r="R4669" s="15" t="s">
        <v>12467</v>
      </c>
      <c r="S4669" s="15" t="s">
        <v>12468</v>
      </c>
      <c r="T4669" s="15" t="s">
        <v>5400</v>
      </c>
      <c r="U4669" s="15" t="s">
        <v>53</v>
      </c>
      <c r="V4669" s="15" t="s">
        <v>45536</v>
      </c>
      <c r="W4669" s="15" t="s">
        <v>367</v>
      </c>
      <c r="X4669" s="15" t="str">
        <f>_xlfn.XLOOKUP(_LOOKUP[[#This Row],[AdjusterMemberName]],_Adjuster[Adjuster Name],_Adjuster[Email],,0)</f>
        <v>dHernandez4@knightcompany.com</v>
      </c>
      <c r="Y4669" s="15" t="str">
        <f>_xlfn.XLOOKUP(_LOOKUP[[#This Row],[AdjusterMemberName]],_Adjuster[Adjuster Name],_Adjuster[Phone Number],,0)</f>
        <v>323-315-7819</v>
      </c>
      <c r="Z4669" s="15" t="s">
        <v>12469</v>
      </c>
      <c r="AA46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205 Beech St Apt 4, El Cajon  CA 92020</v>
      </c>
      <c r="AB4669" s="15"/>
    </row>
    <row r="4670" spans="1:28" x14ac:dyDescent="0.3">
      <c r="A4670" s="14">
        <v>1</v>
      </c>
      <c r="B4670" s="14">
        <v>1</v>
      </c>
      <c r="C4670" s="15" t="s">
        <v>12478</v>
      </c>
      <c r="D4670" s="15" t="s">
        <v>12479</v>
      </c>
      <c r="E4670" s="15">
        <v>45390</v>
      </c>
      <c r="F4670" s="15" t="s">
        <v>12480</v>
      </c>
      <c r="G4670" s="15">
        <v>45359</v>
      </c>
      <c r="H4670" s="15">
        <v>45543</v>
      </c>
      <c r="I4670" s="15" t="s">
        <v>12481</v>
      </c>
      <c r="J4670" s="15" t="s">
        <v>12482</v>
      </c>
      <c r="K4670" s="15" t="s">
        <v>45561</v>
      </c>
      <c r="L4670" s="15" t="s">
        <v>91</v>
      </c>
      <c r="M4670" s="15" t="s">
        <v>12483</v>
      </c>
      <c r="N4670" s="14">
        <v>2020</v>
      </c>
      <c r="O4670" s="15" t="s">
        <v>12484</v>
      </c>
      <c r="P4670" s="15" t="s">
        <v>106</v>
      </c>
      <c r="Q4670" s="15" t="s">
        <v>47121</v>
      </c>
      <c r="R4670" s="15" t="s">
        <v>3182</v>
      </c>
      <c r="S4670" s="15" t="s">
        <v>12485</v>
      </c>
      <c r="T4670" s="15" t="s">
        <v>821</v>
      </c>
      <c r="U4670" s="15" t="s">
        <v>53</v>
      </c>
      <c r="V4670" s="15" t="s">
        <v>45513</v>
      </c>
      <c r="W4670" s="15" t="s">
        <v>264</v>
      </c>
      <c r="X4670" s="15" t="str">
        <f>_xlfn.XLOOKUP(_LOOKUP[[#This Row],[AdjusterMemberName]],_Adjuster[Adjuster Name],_Adjuster[Email],,0)</f>
        <v>sBonnevie@knightcompany.com</v>
      </c>
      <c r="Y4670" s="15" t="str">
        <f>_xlfn.XLOOKUP(_LOOKUP[[#This Row],[AdjusterMemberName]],_Adjuster[Adjuster Name],_Adjuster[Phone Number],,0)</f>
        <v>323-692-4064</v>
      </c>
      <c r="Z4670" s="15" t="s">
        <v>12486</v>
      </c>
      <c r="AA46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15446 Sherman Way Apt 3208, Van Nuys  CA 91406</v>
      </c>
      <c r="AB4670" s="15"/>
    </row>
    <row r="4671" spans="1:28" x14ac:dyDescent="0.3">
      <c r="A4671" s="14">
        <v>1</v>
      </c>
      <c r="B4671" s="14">
        <v>1</v>
      </c>
      <c r="C4671" s="15" t="s">
        <v>12512</v>
      </c>
      <c r="D4671" s="15" t="s">
        <v>12512</v>
      </c>
      <c r="E4671" s="15">
        <v>45390</v>
      </c>
      <c r="F4671" s="15" t="s">
        <v>12513</v>
      </c>
      <c r="G4671" s="15">
        <v>45324</v>
      </c>
      <c r="H4671" s="15">
        <v>45506</v>
      </c>
      <c r="I4671" s="15" t="s">
        <v>12514</v>
      </c>
      <c r="J4671" s="15" t="s">
        <v>12515</v>
      </c>
      <c r="K4671" s="15" t="s">
        <v>45458</v>
      </c>
      <c r="L4671" s="15" t="s">
        <v>139</v>
      </c>
      <c r="M4671" s="15" t="s">
        <v>1219</v>
      </c>
      <c r="N4671" s="14">
        <v>2020</v>
      </c>
      <c r="O4671" s="15" t="s">
        <v>12516</v>
      </c>
      <c r="P4671" s="15" t="s">
        <v>106</v>
      </c>
      <c r="Q4671" s="15" t="s">
        <v>47065</v>
      </c>
      <c r="R4671" s="15" t="s">
        <v>1907</v>
      </c>
      <c r="S4671" s="15" t="s">
        <v>12517</v>
      </c>
      <c r="T4671" s="15" t="s">
        <v>8201</v>
      </c>
      <c r="U4671" s="15" t="s">
        <v>53</v>
      </c>
      <c r="V4671" s="15" t="s">
        <v>46258</v>
      </c>
      <c r="W4671" s="15" t="s">
        <v>1186</v>
      </c>
      <c r="X4671" s="15" t="str">
        <f>_xlfn.XLOOKUP(_LOOKUP[[#This Row],[AdjusterMemberName]],_Adjuster[Adjuster Name],_Adjuster[Email],,0)</f>
        <v>sAkinleye@knightcompany.com</v>
      </c>
      <c r="Y4671" s="15" t="str">
        <f>_xlfn.XLOOKUP(_LOOKUP[[#This Row],[AdjusterMemberName]],_Adjuster[Adjuster Name],_Adjuster[Phone Number],,0)</f>
        <v>424-559-5280</v>
      </c>
      <c r="Z4671" s="15" t="s">
        <v>12518</v>
      </c>
      <c r="AA46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320 W Aeroplane Blvd, Big Bear City  CA 92314</v>
      </c>
      <c r="AB4671" s="15">
        <v>45426</v>
      </c>
    </row>
    <row r="4672" spans="1:28" x14ac:dyDescent="0.3">
      <c r="A4672" s="14">
        <v>1</v>
      </c>
      <c r="B4672" s="14">
        <v>1</v>
      </c>
      <c r="C4672" s="15" t="s">
        <v>12622</v>
      </c>
      <c r="D4672" s="15" t="s">
        <v>12623</v>
      </c>
      <c r="E4672" s="15">
        <v>45390</v>
      </c>
      <c r="F4672" s="15" t="s">
        <v>12624</v>
      </c>
      <c r="G4672" s="15">
        <v>45348</v>
      </c>
      <c r="H4672" s="15">
        <v>45530</v>
      </c>
      <c r="I4672" s="15" t="s">
        <v>12625</v>
      </c>
      <c r="J4672" s="15" t="s">
        <v>12626</v>
      </c>
      <c r="K4672" s="15" t="s">
        <v>45545</v>
      </c>
      <c r="L4672" s="15" t="s">
        <v>229</v>
      </c>
      <c r="M4672" s="15" t="s">
        <v>723</v>
      </c>
      <c r="N4672" s="14">
        <v>2020</v>
      </c>
      <c r="O4672" s="15" t="s">
        <v>12627</v>
      </c>
      <c r="P4672" s="15" t="s">
        <v>106</v>
      </c>
      <c r="Q4672" s="15" t="s">
        <v>47019</v>
      </c>
      <c r="R4672" s="15" t="s">
        <v>334</v>
      </c>
      <c r="S4672" s="15" t="s">
        <v>12628</v>
      </c>
      <c r="T4672" s="15" t="s">
        <v>308</v>
      </c>
      <c r="U4672" s="15" t="s">
        <v>53</v>
      </c>
      <c r="V4672" s="15" t="s">
        <v>45398</v>
      </c>
      <c r="W4672" s="15" t="s">
        <v>3184</v>
      </c>
      <c r="X4672" s="15" t="str">
        <f>_xlfn.XLOOKUP(_LOOKUP[[#This Row],[AdjusterMemberName]],_Adjuster[Adjuster Name],_Adjuster[Email],,0)</f>
        <v>mQualls@knightcompany.com</v>
      </c>
      <c r="Y4672" s="15" t="str">
        <f>_xlfn.XLOOKUP(_LOOKUP[[#This Row],[AdjusterMemberName]],_Adjuster[Adjuster Name],_Adjuster[Phone Number],,0)</f>
        <v>424-559-5436</v>
      </c>
      <c r="Z4672" s="15" t="s">
        <v>12629</v>
      </c>
      <c r="AA46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2032 W Linden St Apt 11, Riverside  CA 92507</v>
      </c>
      <c r="AB4672" s="15"/>
    </row>
    <row r="4673" spans="1:28" x14ac:dyDescent="0.3">
      <c r="A4673" s="14">
        <v>1</v>
      </c>
      <c r="B4673" s="14">
        <v>1</v>
      </c>
      <c r="C4673" s="15" t="s">
        <v>8349</v>
      </c>
      <c r="D4673" s="15" t="s">
        <v>8350</v>
      </c>
      <c r="E4673" s="15">
        <v>45390</v>
      </c>
      <c r="F4673" s="15" t="s">
        <v>8351</v>
      </c>
      <c r="G4673" s="15">
        <v>45264</v>
      </c>
      <c r="H4673" s="15">
        <v>45447</v>
      </c>
      <c r="I4673" s="15" t="s">
        <v>13373</v>
      </c>
      <c r="J4673" s="15" t="s">
        <v>13374</v>
      </c>
      <c r="K4673" s="15" t="s">
        <v>46688</v>
      </c>
      <c r="L4673" s="15" t="s">
        <v>139</v>
      </c>
      <c r="M4673" s="15" t="s">
        <v>697</v>
      </c>
      <c r="N4673" s="14">
        <v>2013</v>
      </c>
      <c r="O4673" s="15" t="s">
        <v>8354</v>
      </c>
      <c r="P4673" s="15" t="s">
        <v>106</v>
      </c>
      <c r="Q4673" s="15" t="s">
        <v>47065</v>
      </c>
      <c r="R4673" s="15" t="s">
        <v>2190</v>
      </c>
      <c r="S4673" s="15" t="s">
        <v>8355</v>
      </c>
      <c r="T4673" s="15" t="s">
        <v>1456</v>
      </c>
      <c r="U4673" s="15" t="s">
        <v>53</v>
      </c>
      <c r="V4673" s="15" t="s">
        <v>45986</v>
      </c>
      <c r="W4673" s="15" t="s">
        <v>264</v>
      </c>
      <c r="X4673" s="15" t="str">
        <f>_xlfn.XLOOKUP(_LOOKUP[[#This Row],[AdjusterMemberName]],_Adjuster[Adjuster Name],_Adjuster[Email],,0)</f>
        <v>sBonnevie@knightcompany.com</v>
      </c>
      <c r="Y4673" s="15" t="str">
        <f>_xlfn.XLOOKUP(_LOOKUP[[#This Row],[AdjusterMemberName]],_Adjuster[Adjuster Name],_Adjuster[Phone Number],,0)</f>
        <v>323-692-4064</v>
      </c>
      <c r="Z4673" s="15" t="s">
        <v>8356</v>
      </c>
      <c r="AA46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3385 20Th St, Highland  CA 92346</v>
      </c>
      <c r="AB4673" s="15"/>
    </row>
    <row r="4674" spans="1:28" x14ac:dyDescent="0.3">
      <c r="A4674" s="14">
        <v>1</v>
      </c>
      <c r="B4674" s="14">
        <v>1</v>
      </c>
      <c r="C4674" s="15" t="s">
        <v>9100</v>
      </c>
      <c r="D4674" s="15" t="s">
        <v>9100</v>
      </c>
      <c r="E4674" s="15">
        <v>45390</v>
      </c>
      <c r="F4674" s="15" t="s">
        <v>9101</v>
      </c>
      <c r="G4674" s="15">
        <v>45212</v>
      </c>
      <c r="H4674" s="15">
        <v>45395</v>
      </c>
      <c r="I4674" s="15" t="s">
        <v>14853</v>
      </c>
      <c r="J4674" s="15" t="s">
        <v>14854</v>
      </c>
      <c r="K4674" s="15" t="s">
        <v>45582</v>
      </c>
      <c r="L4674" s="15" t="s">
        <v>139</v>
      </c>
      <c r="M4674" s="15" t="s">
        <v>697</v>
      </c>
      <c r="N4674" s="14">
        <v>2015</v>
      </c>
      <c r="O4674" s="15" t="s">
        <v>9104</v>
      </c>
      <c r="P4674" s="15" t="s">
        <v>106</v>
      </c>
      <c r="Q4674" s="15" t="s">
        <v>119</v>
      </c>
      <c r="R4674" s="15" t="s">
        <v>9105</v>
      </c>
      <c r="S4674" s="15" t="s">
        <v>9106</v>
      </c>
      <c r="T4674" s="15" t="s">
        <v>7073</v>
      </c>
      <c r="U4674" s="15" t="s">
        <v>53</v>
      </c>
      <c r="V4674" s="15" t="s">
        <v>46665</v>
      </c>
      <c r="W4674" s="15" t="s">
        <v>264</v>
      </c>
      <c r="X4674" s="15" t="str">
        <f>_xlfn.XLOOKUP(_LOOKUP[[#This Row],[AdjusterMemberName]],_Adjuster[Adjuster Name],_Adjuster[Email],,0)</f>
        <v>sBonnevie@knightcompany.com</v>
      </c>
      <c r="Y4674" s="15" t="str">
        <f>_xlfn.XLOOKUP(_LOOKUP[[#This Row],[AdjusterMemberName]],_Adjuster[Adjuster Name],_Adjuster[Phone Number],,0)</f>
        <v>323-692-4064</v>
      </c>
      <c r="Z4674" s="15" t="s">
        <v>9107</v>
      </c>
      <c r="AA46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21500 Lassen Str Spc 151, Chatsworth  CA 91311</v>
      </c>
      <c r="AB4674" s="15">
        <v>45245</v>
      </c>
    </row>
    <row r="4675" spans="1:28" x14ac:dyDescent="0.3">
      <c r="A4675" s="14">
        <v>1</v>
      </c>
      <c r="B4675" s="14">
        <v>1</v>
      </c>
      <c r="C4675" s="15" t="s">
        <v>16087</v>
      </c>
      <c r="D4675" s="15" t="s">
        <v>16087</v>
      </c>
      <c r="E4675" s="15">
        <v>45390</v>
      </c>
      <c r="F4675" s="15" t="s">
        <v>16088</v>
      </c>
      <c r="G4675" s="15">
        <v>45176</v>
      </c>
      <c r="H4675" s="15">
        <v>45358</v>
      </c>
      <c r="I4675" s="15" t="s">
        <v>16089</v>
      </c>
      <c r="J4675" s="15" t="s">
        <v>16090</v>
      </c>
      <c r="K4675" s="15" t="s">
        <v>45332</v>
      </c>
      <c r="L4675" s="15" t="s">
        <v>536</v>
      </c>
      <c r="M4675" s="15" t="s">
        <v>3391</v>
      </c>
      <c r="N4675" s="14">
        <v>2013</v>
      </c>
      <c r="O4675" s="15" t="s">
        <v>16091</v>
      </c>
      <c r="P4675" s="15" t="s">
        <v>106</v>
      </c>
      <c r="Q4675" s="15" t="s">
        <v>119</v>
      </c>
      <c r="R4675" s="15" t="s">
        <v>753</v>
      </c>
      <c r="S4675" s="15" t="s">
        <v>16092</v>
      </c>
      <c r="T4675" s="15" t="s">
        <v>503</v>
      </c>
      <c r="U4675" s="15" t="s">
        <v>53</v>
      </c>
      <c r="V4675" s="15" t="s">
        <v>46568</v>
      </c>
      <c r="W4675" s="15" t="s">
        <v>850</v>
      </c>
      <c r="X4675" s="15" t="e">
        <f>_xlfn.XLOOKUP(_LOOKUP[[#This Row],[AdjusterMemberName]],_Adjuster[Adjuster Name],_Adjuster[Email],,0)</f>
        <v>#N/A</v>
      </c>
      <c r="Y4675" s="15" t="e">
        <f>_xlfn.XLOOKUP(_LOOKUP[[#This Row],[AdjusterMemberName]],_Adjuster[Adjuster Name],_Adjuster[Phone Number],,0)</f>
        <v>#N/A</v>
      </c>
      <c r="Z4675" s="15" t="s">
        <v>16093</v>
      </c>
      <c r="AA46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8725 La Riviera Dr Apt 89, Sacramento  CA 95826</v>
      </c>
      <c r="AB4675" s="15"/>
    </row>
    <row r="4676" spans="1:28" x14ac:dyDescent="0.3">
      <c r="A4676" s="14">
        <v>1</v>
      </c>
      <c r="B4676" s="14">
        <v>1</v>
      </c>
      <c r="C4676" s="15" t="s">
        <v>12407</v>
      </c>
      <c r="D4676" s="15" t="s">
        <v>12407</v>
      </c>
      <c r="E4676" s="15">
        <v>45389</v>
      </c>
      <c r="F4676" s="15" t="s">
        <v>12408</v>
      </c>
      <c r="G4676" s="15">
        <v>45366</v>
      </c>
      <c r="H4676" s="15">
        <v>45550</v>
      </c>
      <c r="I4676" s="15" t="s">
        <v>12409</v>
      </c>
      <c r="J4676" s="15" t="s">
        <v>12410</v>
      </c>
      <c r="K4676" s="15" t="s">
        <v>45332</v>
      </c>
      <c r="L4676" s="15" t="s">
        <v>139</v>
      </c>
      <c r="M4676" s="15" t="s">
        <v>470</v>
      </c>
      <c r="N4676" s="14">
        <v>2004</v>
      </c>
      <c r="O4676" s="15" t="s">
        <v>12411</v>
      </c>
      <c r="P4676" s="15" t="s">
        <v>106</v>
      </c>
      <c r="Q4676" s="15" t="s">
        <v>47081</v>
      </c>
      <c r="R4676" s="15" t="s">
        <v>12412</v>
      </c>
      <c r="S4676" s="15" t="s">
        <v>12413</v>
      </c>
      <c r="T4676" s="15" t="s">
        <v>592</v>
      </c>
      <c r="U4676" s="15" t="s">
        <v>53</v>
      </c>
      <c r="V4676" s="15" t="s">
        <v>45376</v>
      </c>
      <c r="W4676" s="15" t="s">
        <v>1624</v>
      </c>
      <c r="X4676" s="15" t="e">
        <f>_xlfn.XLOOKUP(_LOOKUP[[#This Row],[AdjusterMemberName]],_Adjuster[Adjuster Name],_Adjuster[Email],,0)</f>
        <v>#N/A</v>
      </c>
      <c r="Y4676" s="15" t="e">
        <f>_xlfn.XLOOKUP(_LOOKUP[[#This Row],[AdjusterMemberName]],_Adjuster[Adjuster Name],_Adjuster[Phone Number],,0)</f>
        <v>#N/A</v>
      </c>
      <c r="Z4676" s="15" t="s">
        <v>12414</v>
      </c>
      <c r="AA46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7773 Oakwood Ave, Hesperia  CA 92345</v>
      </c>
      <c r="AB4676" s="15"/>
    </row>
    <row r="4677" spans="1:28" x14ac:dyDescent="0.3">
      <c r="A4677" s="14">
        <v>1</v>
      </c>
      <c r="B4677" s="14">
        <v>1</v>
      </c>
      <c r="C4677" s="15" t="s">
        <v>3523</v>
      </c>
      <c r="D4677" s="15" t="s">
        <v>3523</v>
      </c>
      <c r="E4677" s="15">
        <v>45389</v>
      </c>
      <c r="F4677" s="15" t="s">
        <v>12630</v>
      </c>
      <c r="G4677" s="15">
        <v>45370</v>
      </c>
      <c r="H4677" s="15">
        <v>45554</v>
      </c>
      <c r="I4677" s="15" t="s">
        <v>12631</v>
      </c>
      <c r="J4677" s="15" t="s">
        <v>12632</v>
      </c>
      <c r="K4677" s="15" t="s">
        <v>45575</v>
      </c>
      <c r="L4677" s="15" t="s">
        <v>281</v>
      </c>
      <c r="M4677" s="15" t="s">
        <v>3527</v>
      </c>
      <c r="N4677" s="14">
        <v>2019</v>
      </c>
      <c r="O4677" s="15" t="s">
        <v>3528</v>
      </c>
      <c r="P4677" s="15" t="s">
        <v>106</v>
      </c>
      <c r="Q4677" s="15" t="s">
        <v>47019</v>
      </c>
      <c r="R4677" s="15" t="s">
        <v>3529</v>
      </c>
      <c r="S4677" s="15" t="s">
        <v>3530</v>
      </c>
      <c r="T4677" s="15" t="s">
        <v>3531</v>
      </c>
      <c r="U4677" s="15" t="s">
        <v>53</v>
      </c>
      <c r="V4677" s="15" t="s">
        <v>45884</v>
      </c>
      <c r="W4677" s="15" t="s">
        <v>264</v>
      </c>
      <c r="X4677" s="15" t="str">
        <f>_xlfn.XLOOKUP(_LOOKUP[[#This Row],[AdjusterMemberName]],_Adjuster[Adjuster Name],_Adjuster[Email],,0)</f>
        <v>sBonnevie@knightcompany.com</v>
      </c>
      <c r="Y4677" s="15" t="str">
        <f>_xlfn.XLOOKUP(_LOOKUP[[#This Row],[AdjusterMemberName]],_Adjuster[Adjuster Name],_Adjuster[Phone Number],,0)</f>
        <v>323-692-4064</v>
      </c>
      <c r="Z4677" s="15" t="s">
        <v>3532</v>
      </c>
      <c r="AA46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20015 Scobey Ave, Carson  CA 90746</v>
      </c>
      <c r="AB4677" s="15">
        <v>45464</v>
      </c>
    </row>
    <row r="4678" spans="1:28" x14ac:dyDescent="0.3">
      <c r="A4678" s="14">
        <v>1</v>
      </c>
      <c r="B4678" s="14">
        <v>1</v>
      </c>
      <c r="C4678" s="15" t="s">
        <v>12393</v>
      </c>
      <c r="D4678" s="15" t="s">
        <v>12393</v>
      </c>
      <c r="E4678" s="15">
        <v>45388</v>
      </c>
      <c r="F4678" s="15" t="s">
        <v>12394</v>
      </c>
      <c r="G4678" s="15">
        <v>45233</v>
      </c>
      <c r="H4678" s="15">
        <v>45415</v>
      </c>
      <c r="I4678" s="15" t="s">
        <v>12395</v>
      </c>
      <c r="J4678" s="15" t="s">
        <v>12396</v>
      </c>
      <c r="K4678" s="15" t="s">
        <v>46087</v>
      </c>
      <c r="L4678" s="15" t="s">
        <v>25</v>
      </c>
      <c r="M4678" s="15" t="s">
        <v>3418</v>
      </c>
      <c r="N4678" s="14">
        <v>2014</v>
      </c>
      <c r="O4678" s="15" t="s">
        <v>12397</v>
      </c>
      <c r="P4678" s="15" t="s">
        <v>106</v>
      </c>
      <c r="Q4678" s="15" t="s">
        <v>47073</v>
      </c>
      <c r="R4678" s="15" t="s">
        <v>12398</v>
      </c>
      <c r="S4678" s="15" t="s">
        <v>12399</v>
      </c>
      <c r="T4678" s="15" t="s">
        <v>174</v>
      </c>
      <c r="U4678" s="15" t="s">
        <v>53</v>
      </c>
      <c r="V4678" s="15" t="s">
        <v>45415</v>
      </c>
      <c r="W4678" s="15" t="s">
        <v>1889</v>
      </c>
      <c r="X4678" s="15" t="e">
        <f>_xlfn.XLOOKUP(_LOOKUP[[#This Row],[AdjusterMemberName]],_Adjuster[Adjuster Name],_Adjuster[Email],,0)</f>
        <v>#N/A</v>
      </c>
      <c r="Y4678" s="15" t="e">
        <f>_xlfn.XLOOKUP(_LOOKUP[[#This Row],[AdjusterMemberName]],_Adjuster[Adjuster Name],_Adjuster[Phone Number],,0)</f>
        <v>#N/A</v>
      </c>
      <c r="Z4678" s="15" t="s">
        <v>12400</v>
      </c>
      <c r="AA46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1315 W 20Th St Apt 8, Los Angeles  CA 90007</v>
      </c>
      <c r="AB4678" s="15"/>
    </row>
    <row r="4679" spans="1:28" x14ac:dyDescent="0.3">
      <c r="A4679" s="14">
        <v>1</v>
      </c>
      <c r="B4679" s="14">
        <v>1</v>
      </c>
      <c r="C4679" s="15" t="s">
        <v>12415</v>
      </c>
      <c r="D4679" s="15" t="s">
        <v>12415</v>
      </c>
      <c r="E4679" s="15">
        <v>45388</v>
      </c>
      <c r="F4679" s="15" t="s">
        <v>12416</v>
      </c>
      <c r="G4679" s="15">
        <v>45320</v>
      </c>
      <c r="H4679" s="15">
        <v>45502</v>
      </c>
      <c r="I4679" s="15" t="s">
        <v>12417</v>
      </c>
      <c r="J4679" s="15" t="s">
        <v>12418</v>
      </c>
      <c r="K4679" s="15" t="s">
        <v>45831</v>
      </c>
      <c r="L4679" s="15" t="s">
        <v>128</v>
      </c>
      <c r="M4679" s="15" t="s">
        <v>170</v>
      </c>
      <c r="N4679" s="14">
        <v>2022</v>
      </c>
      <c r="O4679" s="15" t="s">
        <v>12419</v>
      </c>
      <c r="P4679" s="15" t="s">
        <v>106</v>
      </c>
      <c r="Q4679" s="15" t="s">
        <v>47116</v>
      </c>
      <c r="R4679" s="15" t="s">
        <v>12420</v>
      </c>
      <c r="S4679" s="15" t="s">
        <v>12421</v>
      </c>
      <c r="T4679" s="15" t="s">
        <v>830</v>
      </c>
      <c r="U4679" s="15" t="s">
        <v>53</v>
      </c>
      <c r="V4679" s="15" t="s">
        <v>46072</v>
      </c>
      <c r="W4679" s="15" t="s">
        <v>1624</v>
      </c>
      <c r="X4679" s="15" t="e">
        <f>_xlfn.XLOOKUP(_LOOKUP[[#This Row],[AdjusterMemberName]],_Adjuster[Adjuster Name],_Adjuster[Email],,0)</f>
        <v>#N/A</v>
      </c>
      <c r="Y4679" s="15" t="e">
        <f>_xlfn.XLOOKUP(_LOOKUP[[#This Row],[AdjusterMemberName]],_Adjuster[Adjuster Name],_Adjuster[Phone Number],,0)</f>
        <v>#N/A</v>
      </c>
      <c r="Z4679" s="15" t="s">
        <v>12422</v>
      </c>
      <c r="AA46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9632 Olive St, Oakland  CA 94603</v>
      </c>
      <c r="AB4679" s="15"/>
    </row>
    <row r="4680" spans="1:28" x14ac:dyDescent="0.3">
      <c r="A4680" s="14">
        <v>1</v>
      </c>
      <c r="B4680" s="14">
        <v>1</v>
      </c>
      <c r="C4680" s="15" t="s">
        <v>12431</v>
      </c>
      <c r="D4680" s="15" t="s">
        <v>12431</v>
      </c>
      <c r="E4680" s="15">
        <v>45388</v>
      </c>
      <c r="F4680" s="15" t="s">
        <v>12432</v>
      </c>
      <c r="G4680" s="15">
        <v>45328</v>
      </c>
      <c r="H4680" s="15">
        <v>45510</v>
      </c>
      <c r="I4680" s="15" t="s">
        <v>12433</v>
      </c>
      <c r="J4680" s="15" t="s">
        <v>12434</v>
      </c>
      <c r="K4680" s="15" t="s">
        <v>45805</v>
      </c>
      <c r="L4680" s="15" t="s">
        <v>103</v>
      </c>
      <c r="M4680" s="15" t="s">
        <v>304</v>
      </c>
      <c r="N4680" s="14">
        <v>2020</v>
      </c>
      <c r="O4680" s="15" t="s">
        <v>12435</v>
      </c>
      <c r="P4680" s="15" t="s">
        <v>106</v>
      </c>
      <c r="Q4680" s="15" t="s">
        <v>47079</v>
      </c>
      <c r="R4680" s="15" t="s">
        <v>753</v>
      </c>
      <c r="S4680" s="15" t="s">
        <v>12436</v>
      </c>
      <c r="T4680" s="15" t="s">
        <v>186</v>
      </c>
      <c r="U4680" s="15" t="s">
        <v>53</v>
      </c>
      <c r="V4680" s="15" t="s">
        <v>45877</v>
      </c>
      <c r="W4680" s="15" t="s">
        <v>264</v>
      </c>
      <c r="X4680" s="15" t="str">
        <f>_xlfn.XLOOKUP(_LOOKUP[[#This Row],[AdjusterMemberName]],_Adjuster[Adjuster Name],_Adjuster[Email],,0)</f>
        <v>sBonnevie@knightcompany.com</v>
      </c>
      <c r="Y4680" s="15" t="str">
        <f>_xlfn.XLOOKUP(_LOOKUP[[#This Row],[AdjusterMemberName]],_Adjuster[Adjuster Name],_Adjuster[Phone Number],,0)</f>
        <v>323-692-4064</v>
      </c>
      <c r="Z4680" s="15" t="s">
        <v>12437</v>
      </c>
      <c r="AA46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13882 Harper St, Santa Ana  CA 92703</v>
      </c>
      <c r="AB4680" s="15">
        <v>45430</v>
      </c>
    </row>
    <row r="4681" spans="1:28" x14ac:dyDescent="0.3">
      <c r="A4681" s="14">
        <v>1</v>
      </c>
      <c r="B4681" s="14">
        <v>1</v>
      </c>
      <c r="C4681" s="15" t="s">
        <v>12567</v>
      </c>
      <c r="D4681" s="15" t="s">
        <v>12567</v>
      </c>
      <c r="E4681" s="15">
        <v>45388</v>
      </c>
      <c r="F4681" s="15" t="s">
        <v>12568</v>
      </c>
      <c r="G4681" s="15">
        <v>45372</v>
      </c>
      <c r="H4681" s="15">
        <v>45556</v>
      </c>
      <c r="I4681" s="15" t="s">
        <v>12569</v>
      </c>
      <c r="J4681" s="15" t="s">
        <v>12570</v>
      </c>
      <c r="K4681" s="15" t="s">
        <v>45988</v>
      </c>
      <c r="L4681" s="15" t="s">
        <v>103</v>
      </c>
      <c r="M4681" s="15" t="s">
        <v>104</v>
      </c>
      <c r="N4681" s="14">
        <v>2008</v>
      </c>
      <c r="O4681" s="15" t="s">
        <v>12571</v>
      </c>
      <c r="P4681" s="15" t="s">
        <v>106</v>
      </c>
      <c r="Q4681" s="15" t="s">
        <v>47019</v>
      </c>
      <c r="R4681" s="15" t="s">
        <v>12572</v>
      </c>
      <c r="S4681" s="15" t="s">
        <v>12573</v>
      </c>
      <c r="T4681" s="15" t="s">
        <v>1120</v>
      </c>
      <c r="U4681" s="15" t="s">
        <v>53</v>
      </c>
      <c r="V4681" s="15" t="s">
        <v>45428</v>
      </c>
      <c r="W4681" s="15" t="s">
        <v>1658</v>
      </c>
      <c r="X4681" s="15" t="str">
        <f>_xlfn.XLOOKUP(_LOOKUP[[#This Row],[AdjusterMemberName]],_Adjuster[Adjuster Name],_Adjuster[Email],,0)</f>
        <v>RDavila@knightcompany.com</v>
      </c>
      <c r="Y4681" s="15" t="str">
        <f>_xlfn.XLOOKUP(_LOOKUP[[#This Row],[AdjusterMemberName]],_Adjuster[Adjuster Name],_Adjuster[Phone Number],,0)</f>
        <v>424-559-5663</v>
      </c>
      <c r="Z4681" s="15" t="s">
        <v>12574</v>
      </c>
      <c r="AA46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2594 Riche Canyon Rd, Colton  CA 92324</v>
      </c>
      <c r="AB4681" s="15"/>
    </row>
    <row r="4682" spans="1:28" x14ac:dyDescent="0.3">
      <c r="A4682" s="14">
        <v>1</v>
      </c>
      <c r="B4682" s="14">
        <v>1</v>
      </c>
      <c r="C4682" s="15" t="s">
        <v>12294</v>
      </c>
      <c r="D4682" s="15" t="s">
        <v>12294</v>
      </c>
      <c r="E4682" s="15">
        <v>45387</v>
      </c>
      <c r="F4682" s="15" t="s">
        <v>12295</v>
      </c>
      <c r="G4682" s="15">
        <v>45372</v>
      </c>
      <c r="H4682" s="15">
        <v>45556</v>
      </c>
      <c r="I4682" s="15" t="s">
        <v>12296</v>
      </c>
      <c r="J4682" s="15" t="s">
        <v>12297</v>
      </c>
      <c r="K4682" s="15" t="s">
        <v>45434</v>
      </c>
      <c r="L4682" s="15" t="s">
        <v>441</v>
      </c>
      <c r="M4682" s="15" t="s">
        <v>5806</v>
      </c>
      <c r="N4682" s="14">
        <v>2019</v>
      </c>
      <c r="O4682" s="15" t="s">
        <v>12298</v>
      </c>
      <c r="P4682" s="15" t="s">
        <v>106</v>
      </c>
      <c r="Q4682" s="15" t="s">
        <v>47019</v>
      </c>
      <c r="R4682" s="15" t="s">
        <v>12299</v>
      </c>
      <c r="S4682" s="15" t="s">
        <v>12300</v>
      </c>
      <c r="T4682" s="15" t="s">
        <v>624</v>
      </c>
      <c r="U4682" s="15" t="s">
        <v>53</v>
      </c>
      <c r="V4682" s="15" t="s">
        <v>46174</v>
      </c>
      <c r="W4682" s="15" t="s">
        <v>3307</v>
      </c>
      <c r="X4682" s="15" t="e">
        <f>_xlfn.XLOOKUP(_LOOKUP[[#This Row],[AdjusterMemberName]],_Adjuster[Adjuster Name],_Adjuster[Email],,0)</f>
        <v>#N/A</v>
      </c>
      <c r="Y4682" s="15" t="e">
        <f>_xlfn.XLOOKUP(_LOOKUP[[#This Row],[AdjusterMemberName]],_Adjuster[Adjuster Name],_Adjuster[Phone Number],,0)</f>
        <v>#N/A</v>
      </c>
      <c r="Z4682" s="15" t="s">
        <v>12301</v>
      </c>
      <c r="AA46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43759 Gadsden Ave, Lancaster  CA 93534</v>
      </c>
      <c r="AB4682" s="15"/>
    </row>
    <row r="4683" spans="1:28" x14ac:dyDescent="0.3">
      <c r="A4683" s="14">
        <v>1</v>
      </c>
      <c r="B4683" s="14">
        <v>1</v>
      </c>
      <c r="C4683" s="15" t="s">
        <v>12336</v>
      </c>
      <c r="D4683" s="15" t="s">
        <v>12336</v>
      </c>
      <c r="E4683" s="15">
        <v>45387</v>
      </c>
      <c r="F4683" s="15" t="s">
        <v>12337</v>
      </c>
      <c r="G4683" s="15">
        <v>45327</v>
      </c>
      <c r="H4683" s="15">
        <v>45509</v>
      </c>
      <c r="I4683" s="15" t="s">
        <v>12338</v>
      </c>
      <c r="J4683" s="15" t="s">
        <v>12339</v>
      </c>
      <c r="K4683" s="15" t="s">
        <v>45341</v>
      </c>
      <c r="L4683" s="15" t="s">
        <v>292</v>
      </c>
      <c r="M4683" s="15" t="s">
        <v>12340</v>
      </c>
      <c r="N4683" s="14">
        <v>2014</v>
      </c>
      <c r="O4683" s="15" t="s">
        <v>12341</v>
      </c>
      <c r="P4683" s="15" t="s">
        <v>106</v>
      </c>
      <c r="Q4683" s="15" t="s">
        <v>47168</v>
      </c>
      <c r="R4683" s="15" t="s">
        <v>12342</v>
      </c>
      <c r="S4683" s="15" t="s">
        <v>12343</v>
      </c>
      <c r="T4683" s="15" t="s">
        <v>96</v>
      </c>
      <c r="U4683" s="15" t="s">
        <v>53</v>
      </c>
      <c r="V4683" s="15" t="s">
        <v>45731</v>
      </c>
      <c r="W4683" s="15" t="s">
        <v>1889</v>
      </c>
      <c r="X4683" s="15" t="e">
        <f>_xlfn.XLOOKUP(_LOOKUP[[#This Row],[AdjusterMemberName]],_Adjuster[Adjuster Name],_Adjuster[Email],,0)</f>
        <v>#N/A</v>
      </c>
      <c r="Y4683" s="15" t="e">
        <f>_xlfn.XLOOKUP(_LOOKUP[[#This Row],[AdjusterMemberName]],_Adjuster[Adjuster Name],_Adjuster[Phone Number],,0)</f>
        <v>#N/A</v>
      </c>
      <c r="Z4683" s="15" t="s">
        <v>12344</v>
      </c>
      <c r="AA46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13087 Tonikan Dr, Moreno Valley  CA 92553</v>
      </c>
      <c r="AB4683" s="15"/>
    </row>
    <row r="4684" spans="1:28" x14ac:dyDescent="0.3">
      <c r="A4684" s="14">
        <v>1</v>
      </c>
      <c r="B4684" s="14">
        <v>1</v>
      </c>
      <c r="C4684" s="15" t="s">
        <v>12361</v>
      </c>
      <c r="D4684" s="15" t="s">
        <v>12361</v>
      </c>
      <c r="E4684" s="15">
        <v>45387</v>
      </c>
      <c r="F4684" s="15" t="s">
        <v>12362</v>
      </c>
      <c r="G4684" s="15">
        <v>45275</v>
      </c>
      <c r="H4684" s="15">
        <v>45458</v>
      </c>
      <c r="I4684" s="15" t="s">
        <v>12363</v>
      </c>
      <c r="J4684" s="15" t="s">
        <v>12364</v>
      </c>
      <c r="K4684" s="15" t="s">
        <v>45506</v>
      </c>
      <c r="L4684" s="15" t="s">
        <v>314</v>
      </c>
      <c r="M4684" s="15" t="s">
        <v>1640</v>
      </c>
      <c r="N4684" s="14">
        <v>2016</v>
      </c>
      <c r="O4684" s="15" t="s">
        <v>12365</v>
      </c>
      <c r="P4684" s="15" t="s">
        <v>106</v>
      </c>
      <c r="Q4684" s="15" t="s">
        <v>47205</v>
      </c>
      <c r="R4684" s="15" t="s">
        <v>12366</v>
      </c>
      <c r="S4684" s="15" t="s">
        <v>12367</v>
      </c>
      <c r="T4684" s="15" t="s">
        <v>4165</v>
      </c>
      <c r="U4684" s="15" t="s">
        <v>53</v>
      </c>
      <c r="V4684" s="15" t="s">
        <v>45832</v>
      </c>
      <c r="W4684" s="15" t="s">
        <v>1624</v>
      </c>
      <c r="X4684" s="15" t="e">
        <f>_xlfn.XLOOKUP(_LOOKUP[[#This Row],[AdjusterMemberName]],_Adjuster[Adjuster Name],_Adjuster[Email],,0)</f>
        <v>#N/A</v>
      </c>
      <c r="Y4684" s="15" t="e">
        <f>_xlfn.XLOOKUP(_LOOKUP[[#This Row],[AdjusterMemberName]],_Adjuster[Adjuster Name],_Adjuster[Phone Number],,0)</f>
        <v>#N/A</v>
      </c>
      <c r="Z4684" s="15" t="s">
        <v>12368</v>
      </c>
      <c r="AA46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14067 Astoria St Apt 312, Sylmar  CA 91342</v>
      </c>
      <c r="AB4684" s="15"/>
    </row>
    <row r="4685" spans="1:28" x14ac:dyDescent="0.3">
      <c r="A4685" s="14">
        <v>1</v>
      </c>
      <c r="B4685" s="14">
        <v>1</v>
      </c>
      <c r="C4685" s="15" t="s">
        <v>12369</v>
      </c>
      <c r="D4685" s="15" t="s">
        <v>12369</v>
      </c>
      <c r="E4685" s="15">
        <v>45387</v>
      </c>
      <c r="F4685" s="15" t="s">
        <v>12370</v>
      </c>
      <c r="G4685" s="15">
        <v>45356</v>
      </c>
      <c r="H4685" s="15">
        <v>45540</v>
      </c>
      <c r="I4685" s="15" t="s">
        <v>12586</v>
      </c>
      <c r="J4685" s="15" t="s">
        <v>12587</v>
      </c>
      <c r="K4685" s="15" t="s">
        <v>45590</v>
      </c>
      <c r="L4685" s="15" t="s">
        <v>103</v>
      </c>
      <c r="M4685" s="15" t="s">
        <v>304</v>
      </c>
      <c r="N4685" s="14">
        <v>2021</v>
      </c>
      <c r="O4685" s="15" t="s">
        <v>12373</v>
      </c>
      <c r="P4685" s="15" t="s">
        <v>106</v>
      </c>
      <c r="Q4685" s="15" t="s">
        <v>47019</v>
      </c>
      <c r="R4685" s="15" t="s">
        <v>12374</v>
      </c>
      <c r="S4685" s="15" t="s">
        <v>12375</v>
      </c>
      <c r="T4685" s="15" t="s">
        <v>821</v>
      </c>
      <c r="U4685" s="15" t="s">
        <v>53</v>
      </c>
      <c r="V4685" s="15" t="s">
        <v>45349</v>
      </c>
      <c r="W4685" s="15" t="s">
        <v>850</v>
      </c>
      <c r="X4685" s="15" t="e">
        <f>_xlfn.XLOOKUP(_LOOKUP[[#This Row],[AdjusterMemberName]],_Adjuster[Adjuster Name],_Adjuster[Email],,0)</f>
        <v>#N/A</v>
      </c>
      <c r="Y4685" s="15" t="e">
        <f>_xlfn.XLOOKUP(_LOOKUP[[#This Row],[AdjusterMemberName]],_Adjuster[Adjuster Name],_Adjuster[Phone Number],,0)</f>
        <v>#N/A</v>
      </c>
      <c r="Z4685" s="15" t="s">
        <v>12376</v>
      </c>
      <c r="AA46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7320 Lennox Ave Unit G19, Van Nuys  CA 91405</v>
      </c>
      <c r="AB4685" s="15"/>
    </row>
    <row r="4686" spans="1:28" x14ac:dyDescent="0.3">
      <c r="A4686" s="14">
        <v>1</v>
      </c>
      <c r="B4686" s="14">
        <v>1</v>
      </c>
      <c r="C4686" s="15" t="s">
        <v>12495</v>
      </c>
      <c r="D4686" s="15" t="s">
        <v>12496</v>
      </c>
      <c r="E4686" s="15">
        <v>45387</v>
      </c>
      <c r="F4686" s="15" t="s">
        <v>12497</v>
      </c>
      <c r="G4686" s="15">
        <v>45218</v>
      </c>
      <c r="H4686" s="15">
        <v>45401</v>
      </c>
      <c r="I4686" s="15" t="s">
        <v>12730</v>
      </c>
      <c r="J4686" s="15" t="s">
        <v>12731</v>
      </c>
      <c r="K4686" s="15" t="s">
        <v>45332</v>
      </c>
      <c r="L4686" s="15" t="s">
        <v>314</v>
      </c>
      <c r="M4686" s="15" t="s">
        <v>3946</v>
      </c>
      <c r="N4686" s="14">
        <v>2023</v>
      </c>
      <c r="O4686" s="15" t="s">
        <v>12500</v>
      </c>
      <c r="P4686" s="15" t="s">
        <v>106</v>
      </c>
      <c r="Q4686" s="15" t="s">
        <v>47019</v>
      </c>
      <c r="R4686" s="15" t="s">
        <v>12501</v>
      </c>
      <c r="S4686" s="15" t="s">
        <v>12502</v>
      </c>
      <c r="T4686" s="15" t="s">
        <v>962</v>
      </c>
      <c r="U4686" s="15" t="s">
        <v>53</v>
      </c>
      <c r="V4686" s="15" t="s">
        <v>45404</v>
      </c>
      <c r="W4686" s="15" t="s">
        <v>1889</v>
      </c>
      <c r="X4686" s="15" t="e">
        <f>_xlfn.XLOOKUP(_LOOKUP[[#This Row],[AdjusterMemberName]],_Adjuster[Adjuster Name],_Adjuster[Email],,0)</f>
        <v>#N/A</v>
      </c>
      <c r="Y4686" s="15" t="e">
        <f>_xlfn.XLOOKUP(_LOOKUP[[#This Row],[AdjusterMemberName]],_Adjuster[Adjuster Name],_Adjuster[Phone Number],,0)</f>
        <v>#N/A</v>
      </c>
      <c r="Z4686" s="15" t="s">
        <v>12503</v>
      </c>
      <c r="AA46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14161 La Rue St, San Fernando  CA 91340</v>
      </c>
      <c r="AB4686" s="15"/>
    </row>
    <row r="4687" spans="1:28" x14ac:dyDescent="0.3">
      <c r="A4687" s="14">
        <v>0</v>
      </c>
      <c r="B4687" s="14">
        <v>1</v>
      </c>
      <c r="C4687" s="15" t="s">
        <v>14240</v>
      </c>
      <c r="D4687" s="15" t="s">
        <v>14241</v>
      </c>
      <c r="E4687" s="15">
        <v>45387</v>
      </c>
      <c r="F4687" s="15" t="s">
        <v>14242</v>
      </c>
      <c r="G4687" s="15">
        <v>45370</v>
      </c>
      <c r="H4687" s="15">
        <v>45554</v>
      </c>
      <c r="I4687" s="15" t="s">
        <v>14243</v>
      </c>
      <c r="J4687" s="15" t="s">
        <v>14244</v>
      </c>
      <c r="K4687" s="15" t="s">
        <v>46675</v>
      </c>
      <c r="L4687" s="15" t="s">
        <v>430</v>
      </c>
      <c r="M4687" s="15" t="s">
        <v>14245</v>
      </c>
      <c r="N4687" s="14">
        <v>2015</v>
      </c>
      <c r="O4687" s="15" t="s">
        <v>14246</v>
      </c>
      <c r="P4687" s="15" t="s">
        <v>106</v>
      </c>
      <c r="Q4687" s="15" t="s">
        <v>119</v>
      </c>
      <c r="R4687" s="15" t="s">
        <v>1237</v>
      </c>
      <c r="S4687" s="15" t="s">
        <v>14247</v>
      </c>
      <c r="T4687" s="15" t="s">
        <v>8849</v>
      </c>
      <c r="U4687" s="15" t="s">
        <v>53</v>
      </c>
      <c r="V4687" s="15" t="s">
        <v>46404</v>
      </c>
      <c r="W4687" s="15" t="s">
        <v>54</v>
      </c>
      <c r="X4687" s="15" t="str">
        <f>_xlfn.XLOOKUP(_LOOKUP[[#This Row],[AdjusterMemberName]],_Adjuster[Adjuster Name],_Adjuster[Email],,0)</f>
        <v>JRubalcava@knightcompany.com</v>
      </c>
      <c r="Y4687" s="15" t="str">
        <f>_xlfn.XLOOKUP(_LOOKUP[[#This Row],[AdjusterMemberName]],_Adjuster[Adjuster Name],_Adjuster[Phone Number],,0)</f>
        <v>424-559-5420</v>
      </c>
      <c r="Z4687" s="15" t="s">
        <v>14248</v>
      </c>
      <c r="AA46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650 Tamarack Ave Apt 2603, Brea  CA 92821</v>
      </c>
      <c r="AB4687" s="15"/>
    </row>
    <row r="4688" spans="1:28" x14ac:dyDescent="0.3">
      <c r="A4688" s="14">
        <v>1</v>
      </c>
      <c r="B4688" s="14">
        <v>1</v>
      </c>
      <c r="C4688" s="15" t="s">
        <v>7187</v>
      </c>
      <c r="D4688" s="15" t="s">
        <v>7187</v>
      </c>
      <c r="E4688" s="15">
        <v>45386</v>
      </c>
      <c r="F4688" s="15" t="s">
        <v>7188</v>
      </c>
      <c r="G4688" s="15">
        <v>45235</v>
      </c>
      <c r="H4688" s="15">
        <v>45417</v>
      </c>
      <c r="I4688" s="15" t="s">
        <v>12205</v>
      </c>
      <c r="J4688" s="15" t="s">
        <v>12206</v>
      </c>
      <c r="K4688" s="15" t="s">
        <v>46070</v>
      </c>
      <c r="L4688" s="15" t="s">
        <v>314</v>
      </c>
      <c r="M4688" s="15" t="s">
        <v>978</v>
      </c>
      <c r="N4688" s="14">
        <v>2020</v>
      </c>
      <c r="O4688" s="15" t="s">
        <v>7191</v>
      </c>
      <c r="P4688" s="15" t="s">
        <v>106</v>
      </c>
      <c r="Q4688" s="15" t="s">
        <v>47061</v>
      </c>
      <c r="R4688" s="15" t="s">
        <v>7192</v>
      </c>
      <c r="S4688" s="15" t="s">
        <v>7193</v>
      </c>
      <c r="T4688" s="15" t="s">
        <v>530</v>
      </c>
      <c r="U4688" s="15" t="s">
        <v>53</v>
      </c>
      <c r="V4688" s="15" t="s">
        <v>45462</v>
      </c>
      <c r="W4688" s="15" t="s">
        <v>1357</v>
      </c>
      <c r="X4688" s="15" t="str">
        <f>_xlfn.XLOOKUP(_LOOKUP[[#This Row],[AdjusterMemberName]],_Adjuster[Adjuster Name],_Adjuster[Email],,0)</f>
        <v>jRivera1@knightcompany.com</v>
      </c>
      <c r="Y4688" s="15" t="str">
        <f>_xlfn.XLOOKUP(_LOOKUP[[#This Row],[AdjusterMemberName]],_Adjuster[Adjuster Name],_Adjuster[Phone Number],,0)</f>
        <v>424-559-5239</v>
      </c>
      <c r="Z4688" s="15" t="s">
        <v>7194</v>
      </c>
      <c r="AA46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15635 Indian Head Ct, Victorville  CA 92394</v>
      </c>
      <c r="AB4688" s="15"/>
    </row>
    <row r="4689" spans="1:28" x14ac:dyDescent="0.3">
      <c r="A4689" s="14">
        <v>1</v>
      </c>
      <c r="B4689" s="14">
        <v>1</v>
      </c>
      <c r="C4689" s="15" t="s">
        <v>12215</v>
      </c>
      <c r="D4689" s="15" t="s">
        <v>12215</v>
      </c>
      <c r="E4689" s="15">
        <v>45386</v>
      </c>
      <c r="F4689" s="15" t="s">
        <v>12216</v>
      </c>
      <c r="G4689" s="15">
        <v>45303</v>
      </c>
      <c r="H4689" s="15">
        <v>45485</v>
      </c>
      <c r="I4689" s="15" t="s">
        <v>12217</v>
      </c>
      <c r="J4689" s="15" t="s">
        <v>12218</v>
      </c>
      <c r="K4689" s="15" t="s">
        <v>45416</v>
      </c>
      <c r="L4689" s="15" t="s">
        <v>1566</v>
      </c>
      <c r="M4689" s="15" t="s">
        <v>12219</v>
      </c>
      <c r="N4689" s="14">
        <v>2005</v>
      </c>
      <c r="O4689" s="15" t="s">
        <v>12220</v>
      </c>
      <c r="P4689" s="15" t="s">
        <v>106</v>
      </c>
      <c r="Q4689" s="15" t="s">
        <v>47125</v>
      </c>
      <c r="R4689" s="15" t="s">
        <v>12221</v>
      </c>
      <c r="S4689" s="15" t="s">
        <v>12222</v>
      </c>
      <c r="T4689" s="15" t="s">
        <v>1067</v>
      </c>
      <c r="U4689" s="15" t="s">
        <v>53</v>
      </c>
      <c r="V4689" s="15" t="s">
        <v>46306</v>
      </c>
      <c r="W4689" s="15" t="s">
        <v>367</v>
      </c>
      <c r="X4689" s="15" t="str">
        <f>_xlfn.XLOOKUP(_LOOKUP[[#This Row],[AdjusterMemberName]],_Adjuster[Adjuster Name],_Adjuster[Email],,0)</f>
        <v>dHernandez4@knightcompany.com</v>
      </c>
      <c r="Y4689" s="15" t="str">
        <f>_xlfn.XLOOKUP(_LOOKUP[[#This Row],[AdjusterMemberName]],_Adjuster[Adjuster Name],_Adjuster[Phone Number],,0)</f>
        <v>323-315-7819</v>
      </c>
      <c r="Z4689" s="15" t="s">
        <v>12223</v>
      </c>
      <c r="AA46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 Zoo Rd, San Francisco  CA 94132</v>
      </c>
      <c r="AB4689" s="15"/>
    </row>
    <row r="4690" spans="1:28" x14ac:dyDescent="0.3">
      <c r="A4690" s="14">
        <v>1</v>
      </c>
      <c r="B4690" s="14">
        <v>0</v>
      </c>
      <c r="C4690" s="15" t="s">
        <v>12256</v>
      </c>
      <c r="D4690" s="15" t="s">
        <v>12257</v>
      </c>
      <c r="E4690" s="15">
        <v>45386</v>
      </c>
      <c r="F4690" s="15" t="s">
        <v>12258</v>
      </c>
      <c r="G4690" s="15">
        <v>45373</v>
      </c>
      <c r="H4690" s="15">
        <v>45557</v>
      </c>
      <c r="I4690" s="15" t="s">
        <v>12259</v>
      </c>
      <c r="J4690" s="15" t="s">
        <v>12260</v>
      </c>
      <c r="K4690" s="15" t="s">
        <v>45496</v>
      </c>
      <c r="L4690" s="15" t="s">
        <v>103</v>
      </c>
      <c r="M4690" s="15" t="s">
        <v>1336</v>
      </c>
      <c r="N4690" s="14">
        <v>2005</v>
      </c>
      <c r="O4690" s="15" t="s">
        <v>12261</v>
      </c>
      <c r="P4690" s="15" t="s">
        <v>106</v>
      </c>
      <c r="Q4690" s="15" t="s">
        <v>47127</v>
      </c>
      <c r="R4690" s="15" t="s">
        <v>12262</v>
      </c>
      <c r="S4690" s="15" t="s">
        <v>12263</v>
      </c>
      <c r="T4690" s="15" t="s">
        <v>12264</v>
      </c>
      <c r="U4690" s="15" t="s">
        <v>53</v>
      </c>
      <c r="V4690" s="15" t="s">
        <v>45753</v>
      </c>
      <c r="W4690" s="15" t="s">
        <v>3184</v>
      </c>
      <c r="X4690" s="15" t="str">
        <f>_xlfn.XLOOKUP(_LOOKUP[[#This Row],[AdjusterMemberName]],_Adjuster[Adjuster Name],_Adjuster[Email],,0)</f>
        <v>mQualls@knightcompany.com</v>
      </c>
      <c r="Y4690" s="15" t="str">
        <f>_xlfn.XLOOKUP(_LOOKUP[[#This Row],[AdjusterMemberName]],_Adjuster[Adjuster Name],_Adjuster[Phone Number],,0)</f>
        <v>424-559-5436</v>
      </c>
      <c r="Z4690" s="15" t="s">
        <v>12265</v>
      </c>
      <c r="AA46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1895 Sherington Pl Apt Ts201, Newport Beach  CA 92663</v>
      </c>
      <c r="AB4690" s="15"/>
    </row>
    <row r="4691" spans="1:28" x14ac:dyDescent="0.3">
      <c r="A4691" s="14">
        <v>1</v>
      </c>
      <c r="B4691" s="14">
        <v>1</v>
      </c>
      <c r="C4691" s="15" t="s">
        <v>12275</v>
      </c>
      <c r="D4691" s="15" t="s">
        <v>12275</v>
      </c>
      <c r="E4691" s="15">
        <v>45386</v>
      </c>
      <c r="F4691" s="15" t="s">
        <v>12276</v>
      </c>
      <c r="G4691" s="15">
        <v>45341</v>
      </c>
      <c r="H4691" s="15">
        <v>45523</v>
      </c>
      <c r="I4691" s="15" t="s">
        <v>12277</v>
      </c>
      <c r="J4691" s="15" t="s">
        <v>12278</v>
      </c>
      <c r="K4691" s="15" t="s">
        <v>46162</v>
      </c>
      <c r="L4691" s="15" t="s">
        <v>128</v>
      </c>
      <c r="M4691" s="15" t="s">
        <v>170</v>
      </c>
      <c r="N4691" s="14">
        <v>2023</v>
      </c>
      <c r="O4691" s="15" t="s">
        <v>12279</v>
      </c>
      <c r="P4691" s="15" t="s">
        <v>106</v>
      </c>
      <c r="Q4691" s="15" t="s">
        <v>47019</v>
      </c>
      <c r="R4691" s="15" t="s">
        <v>931</v>
      </c>
      <c r="S4691" s="15" t="s">
        <v>12280</v>
      </c>
      <c r="T4691" s="15" t="s">
        <v>2581</v>
      </c>
      <c r="U4691" s="15" t="s">
        <v>53</v>
      </c>
      <c r="V4691" s="15" t="s">
        <v>45793</v>
      </c>
      <c r="W4691" s="15" t="s">
        <v>3114</v>
      </c>
      <c r="X4691" s="15" t="str">
        <f>_xlfn.XLOOKUP(_LOOKUP[[#This Row],[AdjusterMemberName]],_Adjuster[Adjuster Name],_Adjuster[Email],,0)</f>
        <v>eExmundo@knightcompany.com</v>
      </c>
      <c r="Y4691" s="15" t="str">
        <f>_xlfn.XLOOKUP(_LOOKUP[[#This Row],[AdjusterMemberName]],_Adjuster[Adjuster Name],_Adjuster[Phone Number],,0)</f>
        <v>424-559-5400</v>
      </c>
      <c r="Z4691" s="15" t="s">
        <v>12281</v>
      </c>
      <c r="AA46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6895 Dakota Ave, Rancho Cucamonga  CA 91701</v>
      </c>
      <c r="AB4691" s="15"/>
    </row>
    <row r="4692" spans="1:28" x14ac:dyDescent="0.3">
      <c r="A4692" s="14">
        <v>1</v>
      </c>
      <c r="B4692" s="14">
        <v>1</v>
      </c>
      <c r="C4692" s="15" t="s">
        <v>12215</v>
      </c>
      <c r="D4692" s="15" t="s">
        <v>12282</v>
      </c>
      <c r="E4692" s="15">
        <v>45386</v>
      </c>
      <c r="F4692" s="15" t="s">
        <v>12216</v>
      </c>
      <c r="G4692" s="15">
        <v>45303</v>
      </c>
      <c r="H4692" s="15">
        <v>45485</v>
      </c>
      <c r="I4692" s="15" t="s">
        <v>12283</v>
      </c>
      <c r="J4692" s="15" t="s">
        <v>12284</v>
      </c>
      <c r="K4692" s="15" t="s">
        <v>45339</v>
      </c>
      <c r="L4692" s="15" t="s">
        <v>25</v>
      </c>
      <c r="M4692" s="15" t="s">
        <v>6259</v>
      </c>
      <c r="N4692" s="14">
        <v>2006</v>
      </c>
      <c r="O4692" s="15" t="s">
        <v>12285</v>
      </c>
      <c r="P4692" s="15" t="s">
        <v>106</v>
      </c>
      <c r="Q4692" s="15" t="s">
        <v>47125</v>
      </c>
      <c r="R4692" s="15" t="s">
        <v>12221</v>
      </c>
      <c r="S4692" s="15" t="s">
        <v>12222</v>
      </c>
      <c r="T4692" s="15" t="s">
        <v>1067</v>
      </c>
      <c r="U4692" s="15" t="s">
        <v>53</v>
      </c>
      <c r="V4692" s="15" t="s">
        <v>46306</v>
      </c>
      <c r="W4692" s="15" t="s">
        <v>367</v>
      </c>
      <c r="X4692" s="15" t="str">
        <f>_xlfn.XLOOKUP(_LOOKUP[[#This Row],[AdjusterMemberName]],_Adjuster[Adjuster Name],_Adjuster[Email],,0)</f>
        <v>dHernandez4@knightcompany.com</v>
      </c>
      <c r="Y4692" s="15" t="str">
        <f>_xlfn.XLOOKUP(_LOOKUP[[#This Row],[AdjusterMemberName]],_Adjuster[Adjuster Name],_Adjuster[Phone Number],,0)</f>
        <v>323-315-7819</v>
      </c>
      <c r="Z4692" s="15" t="s">
        <v>12223</v>
      </c>
      <c r="AA46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 Zoo Rd, San Francisco  CA 94132</v>
      </c>
      <c r="AB4692" s="15"/>
    </row>
    <row r="4693" spans="1:28" x14ac:dyDescent="0.3">
      <c r="A4693" s="14">
        <v>1</v>
      </c>
      <c r="B4693" s="14">
        <v>1</v>
      </c>
      <c r="C4693" s="15" t="s">
        <v>12310</v>
      </c>
      <c r="D4693" s="15" t="s">
        <v>12311</v>
      </c>
      <c r="E4693" s="15">
        <v>45386</v>
      </c>
      <c r="F4693" s="15" t="s">
        <v>12312</v>
      </c>
      <c r="G4693" s="15">
        <v>45229</v>
      </c>
      <c r="H4693" s="15">
        <v>45412</v>
      </c>
      <c r="I4693" s="15" t="s">
        <v>12313</v>
      </c>
      <c r="J4693" s="15" t="s">
        <v>12314</v>
      </c>
      <c r="K4693" s="15" t="s">
        <v>45732</v>
      </c>
      <c r="L4693" s="15" t="s">
        <v>139</v>
      </c>
      <c r="M4693" s="15" t="s">
        <v>12315</v>
      </c>
      <c r="N4693" s="14">
        <v>2004</v>
      </c>
      <c r="O4693" s="15" t="s">
        <v>12316</v>
      </c>
      <c r="P4693" s="15" t="s">
        <v>106</v>
      </c>
      <c r="Q4693" s="15" t="s">
        <v>47111</v>
      </c>
      <c r="R4693" s="15" t="s">
        <v>12317</v>
      </c>
      <c r="S4693" s="15" t="s">
        <v>12318</v>
      </c>
      <c r="T4693" s="15" t="s">
        <v>308</v>
      </c>
      <c r="U4693" s="15" t="s">
        <v>53</v>
      </c>
      <c r="V4693" s="15" t="s">
        <v>45432</v>
      </c>
      <c r="W4693" s="15" t="s">
        <v>1357</v>
      </c>
      <c r="X4693" s="15" t="str">
        <f>_xlfn.XLOOKUP(_LOOKUP[[#This Row],[AdjusterMemberName]],_Adjuster[Adjuster Name],_Adjuster[Email],,0)</f>
        <v>jRivera1@knightcompany.com</v>
      </c>
      <c r="Y4693" s="15" t="str">
        <f>_xlfn.XLOOKUP(_LOOKUP[[#This Row],[AdjusterMemberName]],_Adjuster[Adjuster Name],_Adjuster[Phone Number],,0)</f>
        <v>424-559-5239</v>
      </c>
      <c r="Z4693" s="15" t="s">
        <v>12319</v>
      </c>
      <c r="AA46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3610 Banbury Dr Apt 10A , Riverside  CA 92503</v>
      </c>
      <c r="AB4693" s="15"/>
    </row>
    <row r="4694" spans="1:28" x14ac:dyDescent="0.3">
      <c r="A4694" s="14">
        <v>1</v>
      </c>
      <c r="B4694" s="14">
        <v>1</v>
      </c>
      <c r="C4694" s="15" t="s">
        <v>12345</v>
      </c>
      <c r="D4694" s="15" t="s">
        <v>12346</v>
      </c>
      <c r="E4694" s="15">
        <v>45386</v>
      </c>
      <c r="F4694" s="15" t="s">
        <v>12347</v>
      </c>
      <c r="G4694" s="15">
        <v>45311</v>
      </c>
      <c r="H4694" s="15">
        <v>45493</v>
      </c>
      <c r="I4694" s="15" t="s">
        <v>12348</v>
      </c>
      <c r="J4694" s="15" t="s">
        <v>12349</v>
      </c>
      <c r="K4694" s="15" t="s">
        <v>45358</v>
      </c>
      <c r="L4694" s="15" t="s">
        <v>139</v>
      </c>
      <c r="M4694" s="15" t="s">
        <v>249</v>
      </c>
      <c r="N4694" s="14">
        <v>2022</v>
      </c>
      <c r="O4694" s="15" t="s">
        <v>12350</v>
      </c>
      <c r="P4694" s="15" t="s">
        <v>106</v>
      </c>
      <c r="Q4694" s="15" t="s">
        <v>47095</v>
      </c>
      <c r="R4694" s="15" t="s">
        <v>5045</v>
      </c>
      <c r="S4694" s="15" t="s">
        <v>12351</v>
      </c>
      <c r="T4694" s="15" t="s">
        <v>109</v>
      </c>
      <c r="U4694" s="15" t="s">
        <v>53</v>
      </c>
      <c r="V4694" s="15" t="s">
        <v>45632</v>
      </c>
      <c r="W4694" s="15" t="s">
        <v>367</v>
      </c>
      <c r="X4694" s="15" t="str">
        <f>_xlfn.XLOOKUP(_LOOKUP[[#This Row],[AdjusterMemberName]],_Adjuster[Adjuster Name],_Adjuster[Email],,0)</f>
        <v>dHernandez4@knightcompany.com</v>
      </c>
      <c r="Y4694" s="15" t="str">
        <f>_xlfn.XLOOKUP(_LOOKUP[[#This Row],[AdjusterMemberName]],_Adjuster[Adjuster Name],_Adjuster[Phone Number],,0)</f>
        <v>323-315-7819</v>
      </c>
      <c r="Z4694" s="15" t="s">
        <v>12352</v>
      </c>
      <c r="AA46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23668 Morning Glory Dr, Murrieta  CA 92562</v>
      </c>
      <c r="AB4694" s="15"/>
    </row>
    <row r="4695" spans="1:28" x14ac:dyDescent="0.3">
      <c r="A4695" s="14">
        <v>1</v>
      </c>
      <c r="B4695" s="14">
        <v>1</v>
      </c>
      <c r="C4695" s="15" t="s">
        <v>12369</v>
      </c>
      <c r="D4695" s="15" t="s">
        <v>12369</v>
      </c>
      <c r="E4695" s="15">
        <v>45386</v>
      </c>
      <c r="F4695" s="15" t="s">
        <v>12370</v>
      </c>
      <c r="G4695" s="15">
        <v>45356</v>
      </c>
      <c r="H4695" s="15">
        <v>45540</v>
      </c>
      <c r="I4695" s="15" t="s">
        <v>12371</v>
      </c>
      <c r="J4695" s="15" t="s">
        <v>12372</v>
      </c>
      <c r="K4695" s="15" t="s">
        <v>45590</v>
      </c>
      <c r="L4695" s="15" t="s">
        <v>103</v>
      </c>
      <c r="M4695" s="15" t="s">
        <v>304</v>
      </c>
      <c r="N4695" s="14">
        <v>2021</v>
      </c>
      <c r="O4695" s="15" t="s">
        <v>12373</v>
      </c>
      <c r="P4695" s="15" t="s">
        <v>106</v>
      </c>
      <c r="Q4695" s="15" t="s">
        <v>47019</v>
      </c>
      <c r="R4695" s="15" t="s">
        <v>12374</v>
      </c>
      <c r="S4695" s="15" t="s">
        <v>12375</v>
      </c>
      <c r="T4695" s="15" t="s">
        <v>821</v>
      </c>
      <c r="U4695" s="15" t="s">
        <v>53</v>
      </c>
      <c r="V4695" s="15" t="s">
        <v>45349</v>
      </c>
      <c r="W4695" s="15" t="s">
        <v>850</v>
      </c>
      <c r="X4695" s="15" t="e">
        <f>_xlfn.XLOOKUP(_LOOKUP[[#This Row],[AdjusterMemberName]],_Adjuster[Adjuster Name],_Adjuster[Email],,0)</f>
        <v>#N/A</v>
      </c>
      <c r="Y4695" s="15" t="e">
        <f>_xlfn.XLOOKUP(_LOOKUP[[#This Row],[AdjusterMemberName]],_Adjuster[Adjuster Name],_Adjuster[Phone Number],,0)</f>
        <v>#N/A</v>
      </c>
      <c r="Z4695" s="15" t="s">
        <v>12376</v>
      </c>
      <c r="AA46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7320 Lennox Ave Unit G19, Van Nuys  CA 91405</v>
      </c>
      <c r="AB4695" s="15"/>
    </row>
    <row r="4696" spans="1:28" x14ac:dyDescent="0.3">
      <c r="A4696" s="14">
        <v>1</v>
      </c>
      <c r="B4696" s="14">
        <v>1</v>
      </c>
      <c r="C4696" s="15" t="s">
        <v>12613</v>
      </c>
      <c r="D4696" s="15" t="s">
        <v>12614</v>
      </c>
      <c r="E4696" s="15">
        <v>45386</v>
      </c>
      <c r="F4696" s="15" t="s">
        <v>12615</v>
      </c>
      <c r="G4696" s="15">
        <v>45343</v>
      </c>
      <c r="H4696" s="15">
        <v>45525</v>
      </c>
      <c r="I4696" s="15" t="s">
        <v>12616</v>
      </c>
      <c r="J4696" s="15" t="s">
        <v>12617</v>
      </c>
      <c r="K4696" s="15" t="s">
        <v>45397</v>
      </c>
      <c r="L4696" s="15" t="s">
        <v>139</v>
      </c>
      <c r="M4696" s="15" t="s">
        <v>470</v>
      </c>
      <c r="N4696" s="14">
        <v>2021</v>
      </c>
      <c r="O4696" s="15" t="s">
        <v>12618</v>
      </c>
      <c r="P4696" s="15" t="s">
        <v>106</v>
      </c>
      <c r="Q4696" s="15" t="s">
        <v>47006</v>
      </c>
      <c r="R4696" s="15" t="s">
        <v>12619</v>
      </c>
      <c r="S4696" s="15" t="s">
        <v>12620</v>
      </c>
      <c r="T4696" s="15" t="s">
        <v>530</v>
      </c>
      <c r="U4696" s="15" t="s">
        <v>53</v>
      </c>
      <c r="V4696" s="15" t="s">
        <v>45603</v>
      </c>
      <c r="W4696" s="15" t="s">
        <v>367</v>
      </c>
      <c r="X4696" s="15" t="str">
        <f>_xlfn.XLOOKUP(_LOOKUP[[#This Row],[AdjusterMemberName]],_Adjuster[Adjuster Name],_Adjuster[Email],,0)</f>
        <v>dHernandez4@knightcompany.com</v>
      </c>
      <c r="Y4696" s="15" t="str">
        <f>_xlfn.XLOOKUP(_LOOKUP[[#This Row],[AdjusterMemberName]],_Adjuster[Adjuster Name],_Adjuster[Phone Number],,0)</f>
        <v>323-315-7819</v>
      </c>
      <c r="Z4696" s="15" t="s">
        <v>12621</v>
      </c>
      <c r="AA46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16721 Tracy St, Victorville  CA 92395</v>
      </c>
      <c r="AB4696" s="15"/>
    </row>
    <row r="4697" spans="1:28" x14ac:dyDescent="0.3">
      <c r="A4697" s="14">
        <v>1</v>
      </c>
      <c r="B4697" s="14">
        <v>1</v>
      </c>
      <c r="C4697" s="15" t="s">
        <v>11219</v>
      </c>
      <c r="D4697" s="15" t="s">
        <v>12855</v>
      </c>
      <c r="E4697" s="15">
        <v>45386</v>
      </c>
      <c r="F4697" s="15" t="s">
        <v>11221</v>
      </c>
      <c r="G4697" s="15">
        <v>45344</v>
      </c>
      <c r="H4697" s="15">
        <v>45526</v>
      </c>
      <c r="I4697" s="15" t="s">
        <v>12856</v>
      </c>
      <c r="J4697" s="15" t="s">
        <v>12857</v>
      </c>
      <c r="K4697" s="15" t="s">
        <v>45332</v>
      </c>
      <c r="L4697" s="15" t="s">
        <v>441</v>
      </c>
      <c r="M4697" s="15" t="s">
        <v>579</v>
      </c>
      <c r="N4697" s="14">
        <v>2016</v>
      </c>
      <c r="O4697" s="15" t="s">
        <v>12858</v>
      </c>
      <c r="P4697" s="15" t="s">
        <v>106</v>
      </c>
      <c r="Q4697" s="15" t="s">
        <v>47073</v>
      </c>
      <c r="R4697" s="15" t="s">
        <v>3529</v>
      </c>
      <c r="S4697" s="15" t="s">
        <v>11225</v>
      </c>
      <c r="T4697" s="15" t="s">
        <v>174</v>
      </c>
      <c r="U4697" s="15" t="s">
        <v>53</v>
      </c>
      <c r="V4697" s="15" t="s">
        <v>45920</v>
      </c>
      <c r="W4697" s="15" t="s">
        <v>850</v>
      </c>
      <c r="X4697" s="15" t="e">
        <f>_xlfn.XLOOKUP(_LOOKUP[[#This Row],[AdjusterMemberName]],_Adjuster[Adjuster Name],_Adjuster[Email],,0)</f>
        <v>#N/A</v>
      </c>
      <c r="Y4697" s="15" t="e">
        <f>_xlfn.XLOOKUP(_LOOKUP[[#This Row],[AdjusterMemberName]],_Adjuster[Adjuster Name],_Adjuster[Phone Number],,0)</f>
        <v>#N/A</v>
      </c>
      <c r="Z4697" s="15" t="s">
        <v>11226</v>
      </c>
      <c r="AA46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3521 W 63Rd St Apt 2, Los Angeles  CA 90043</v>
      </c>
      <c r="AB4697" s="15">
        <v>45475</v>
      </c>
    </row>
    <row r="4698" spans="1:28" x14ac:dyDescent="0.3">
      <c r="A4698" s="14">
        <v>1</v>
      </c>
      <c r="B4698" s="14">
        <v>1</v>
      </c>
      <c r="C4698" s="15" t="s">
        <v>12369</v>
      </c>
      <c r="D4698" s="15" t="s">
        <v>12369</v>
      </c>
      <c r="E4698" s="15">
        <v>45386</v>
      </c>
      <c r="F4698" s="15" t="s">
        <v>12370</v>
      </c>
      <c r="G4698" s="15">
        <v>45356</v>
      </c>
      <c r="H4698" s="15">
        <v>45540</v>
      </c>
      <c r="I4698" s="15" t="s">
        <v>13167</v>
      </c>
      <c r="J4698" s="15" t="s">
        <v>13168</v>
      </c>
      <c r="K4698" s="15" t="s">
        <v>45590</v>
      </c>
      <c r="L4698" s="15" t="s">
        <v>103</v>
      </c>
      <c r="M4698" s="15" t="s">
        <v>304</v>
      </c>
      <c r="N4698" s="14">
        <v>2021</v>
      </c>
      <c r="O4698" s="15" t="s">
        <v>12373</v>
      </c>
      <c r="P4698" s="15" t="s">
        <v>106</v>
      </c>
      <c r="Q4698" s="15" t="s">
        <v>47019</v>
      </c>
      <c r="R4698" s="15" t="s">
        <v>12374</v>
      </c>
      <c r="S4698" s="15" t="s">
        <v>12375</v>
      </c>
      <c r="T4698" s="15" t="s">
        <v>821</v>
      </c>
      <c r="U4698" s="15" t="s">
        <v>53</v>
      </c>
      <c r="V4698" s="15" t="s">
        <v>45349</v>
      </c>
      <c r="W4698" s="15" t="s">
        <v>850</v>
      </c>
      <c r="X4698" s="15" t="e">
        <f>_xlfn.XLOOKUP(_LOOKUP[[#This Row],[AdjusterMemberName]],_Adjuster[Adjuster Name],_Adjuster[Email],,0)</f>
        <v>#N/A</v>
      </c>
      <c r="Y4698" s="15" t="e">
        <f>_xlfn.XLOOKUP(_LOOKUP[[#This Row],[AdjusterMemberName]],_Adjuster[Adjuster Name],_Adjuster[Phone Number],,0)</f>
        <v>#N/A</v>
      </c>
      <c r="Z4698" s="15" t="s">
        <v>12376</v>
      </c>
      <c r="AA46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7320 Lennox Ave Unit G19, Van Nuys  CA 91405</v>
      </c>
      <c r="AB4698" s="15"/>
    </row>
    <row r="4699" spans="1:28" x14ac:dyDescent="0.3">
      <c r="A4699" s="14">
        <v>1</v>
      </c>
      <c r="B4699" s="14">
        <v>1</v>
      </c>
      <c r="C4699" s="15" t="s">
        <v>13296</v>
      </c>
      <c r="D4699" s="15" t="s">
        <v>13297</v>
      </c>
      <c r="E4699" s="15">
        <v>45386</v>
      </c>
      <c r="F4699" s="15" t="s">
        <v>13298</v>
      </c>
      <c r="G4699" s="15">
        <v>45363</v>
      </c>
      <c r="H4699" s="15">
        <v>45547</v>
      </c>
      <c r="I4699" s="15" t="s">
        <v>13299</v>
      </c>
      <c r="J4699" s="15" t="s">
        <v>13300</v>
      </c>
      <c r="K4699" s="15" t="s">
        <v>45329</v>
      </c>
      <c r="L4699" s="15" t="s">
        <v>281</v>
      </c>
      <c r="M4699" s="15" t="s">
        <v>4513</v>
      </c>
      <c r="N4699" s="14">
        <v>2023</v>
      </c>
      <c r="O4699" s="15" t="s">
        <v>13301</v>
      </c>
      <c r="P4699" s="15" t="s">
        <v>106</v>
      </c>
      <c r="Q4699" s="15" t="s">
        <v>47019</v>
      </c>
      <c r="R4699" s="15" t="s">
        <v>13302</v>
      </c>
      <c r="S4699" s="15" t="s">
        <v>13303</v>
      </c>
      <c r="T4699" s="15" t="s">
        <v>5366</v>
      </c>
      <c r="U4699" s="15" t="s">
        <v>53</v>
      </c>
      <c r="V4699" s="15" t="s">
        <v>46690</v>
      </c>
      <c r="W4699" s="15" t="s">
        <v>1544</v>
      </c>
      <c r="X4699" s="15" t="str">
        <f>_xlfn.XLOOKUP(_LOOKUP[[#This Row],[AdjusterMemberName]],_Adjuster[Adjuster Name],_Adjuster[Email],,0)</f>
        <v>CRodriguez5@knightcompany.com</v>
      </c>
      <c r="Y4699" s="15" t="str">
        <f>_xlfn.XLOOKUP(_LOOKUP[[#This Row],[AdjusterMemberName]],_Adjuster[Adjuster Name],_Adjuster[Phone Number],,0)</f>
        <v>323-456-1708</v>
      </c>
      <c r="Z4699" s="15" t="s">
        <v>13304</v>
      </c>
      <c r="AA46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27723 St Ardale Dr, Santa Clarita  CA 91350</v>
      </c>
      <c r="AB4699" s="15"/>
    </row>
    <row r="4700" spans="1:28" x14ac:dyDescent="0.3">
      <c r="A4700" s="14">
        <v>1</v>
      </c>
      <c r="B4700" s="14">
        <v>1</v>
      </c>
      <c r="C4700" s="15" t="s">
        <v>12134</v>
      </c>
      <c r="D4700" s="15" t="s">
        <v>12134</v>
      </c>
      <c r="E4700" s="15">
        <v>45385</v>
      </c>
      <c r="F4700" s="15" t="s">
        <v>12135</v>
      </c>
      <c r="G4700" s="15">
        <v>45343</v>
      </c>
      <c r="H4700" s="15">
        <v>45525</v>
      </c>
      <c r="I4700" s="15" t="s">
        <v>12136</v>
      </c>
      <c r="J4700" s="15" t="s">
        <v>12137</v>
      </c>
      <c r="K4700" s="15" t="s">
        <v>45817</v>
      </c>
      <c r="L4700" s="15" t="s">
        <v>139</v>
      </c>
      <c r="M4700" s="15" t="s">
        <v>470</v>
      </c>
      <c r="N4700" s="14">
        <v>2024</v>
      </c>
      <c r="O4700" s="15" t="s">
        <v>12138</v>
      </c>
      <c r="P4700" s="15" t="s">
        <v>106</v>
      </c>
      <c r="Q4700" s="15" t="s">
        <v>47006</v>
      </c>
      <c r="R4700" s="15" t="s">
        <v>12139</v>
      </c>
      <c r="S4700" s="15" t="s">
        <v>12140</v>
      </c>
      <c r="T4700" s="15" t="s">
        <v>1834</v>
      </c>
      <c r="U4700" s="15" t="s">
        <v>53</v>
      </c>
      <c r="V4700" s="15" t="s">
        <v>45886</v>
      </c>
      <c r="W4700" s="15" t="s">
        <v>850</v>
      </c>
      <c r="X4700" s="15" t="e">
        <f>_xlfn.XLOOKUP(_LOOKUP[[#This Row],[AdjusterMemberName]],_Adjuster[Adjuster Name],_Adjuster[Email],,0)</f>
        <v>#N/A</v>
      </c>
      <c r="Y4700" s="15" t="e">
        <f>_xlfn.XLOOKUP(_LOOKUP[[#This Row],[AdjusterMemberName]],_Adjuster[Adjuster Name],_Adjuster[Phone Number],,0)</f>
        <v>#N/A</v>
      </c>
      <c r="Z4700" s="15" t="s">
        <v>12141</v>
      </c>
      <c r="AA47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260 N Midway Dr Apt B35, Escondido  CA 92027</v>
      </c>
      <c r="AB4700" s="15"/>
    </row>
    <row r="4701" spans="1:28" x14ac:dyDescent="0.3">
      <c r="A4701" s="14">
        <v>1</v>
      </c>
      <c r="B4701" s="14">
        <v>1</v>
      </c>
      <c r="C4701" s="15" t="s">
        <v>12151</v>
      </c>
      <c r="D4701" s="15" t="s">
        <v>12152</v>
      </c>
      <c r="E4701" s="15">
        <v>45385</v>
      </c>
      <c r="F4701" s="15" t="s">
        <v>12153</v>
      </c>
      <c r="G4701" s="15">
        <v>45334</v>
      </c>
      <c r="H4701" s="15">
        <v>45516</v>
      </c>
      <c r="I4701" s="15" t="s">
        <v>12154</v>
      </c>
      <c r="J4701" s="15" t="s">
        <v>12155</v>
      </c>
      <c r="K4701" s="15" t="s">
        <v>45493</v>
      </c>
      <c r="L4701" s="15" t="s">
        <v>128</v>
      </c>
      <c r="M4701" s="15" t="s">
        <v>170</v>
      </c>
      <c r="N4701" s="14">
        <v>2024</v>
      </c>
      <c r="O4701" s="15" t="s">
        <v>12156</v>
      </c>
      <c r="P4701" s="15" t="s">
        <v>106</v>
      </c>
      <c r="Q4701" s="15" t="s">
        <v>47073</v>
      </c>
      <c r="R4701" s="15" t="s">
        <v>12157</v>
      </c>
      <c r="S4701" s="15" t="s">
        <v>12158</v>
      </c>
      <c r="T4701" s="15" t="s">
        <v>572</v>
      </c>
      <c r="U4701" s="15" t="s">
        <v>53</v>
      </c>
      <c r="V4701" s="15" t="s">
        <v>45754</v>
      </c>
      <c r="W4701" s="15" t="s">
        <v>7479</v>
      </c>
      <c r="X4701" s="15" t="e">
        <f>_xlfn.XLOOKUP(_LOOKUP[[#This Row],[AdjusterMemberName]],_Adjuster[Adjuster Name],_Adjuster[Email],,0)</f>
        <v>#N/A</v>
      </c>
      <c r="Y4701" s="15" t="e">
        <f>_xlfn.XLOOKUP(_LOOKUP[[#This Row],[AdjusterMemberName]],_Adjuster[Adjuster Name],_Adjuster[Phone Number],,0)</f>
        <v>#N/A</v>
      </c>
      <c r="Z4701" s="15" t="s">
        <v>12159</v>
      </c>
      <c r="AA47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4020 Amherst Forest Rd, Bakersfield  CA 93313</v>
      </c>
      <c r="AB4701" s="15">
        <v>45505</v>
      </c>
    </row>
    <row r="4702" spans="1:28" x14ac:dyDescent="0.3">
      <c r="A4702" s="14">
        <v>1</v>
      </c>
      <c r="B4702" s="14">
        <v>1</v>
      </c>
      <c r="C4702" s="15" t="s">
        <v>12160</v>
      </c>
      <c r="D4702" s="15" t="s">
        <v>12160</v>
      </c>
      <c r="E4702" s="15">
        <v>45385</v>
      </c>
      <c r="F4702" s="15" t="s">
        <v>12161</v>
      </c>
      <c r="G4702" s="15">
        <v>45334</v>
      </c>
      <c r="H4702" s="15">
        <v>45516</v>
      </c>
      <c r="I4702" s="15" t="s">
        <v>12162</v>
      </c>
      <c r="J4702" s="15" t="s">
        <v>12163</v>
      </c>
      <c r="K4702" s="15" t="s">
        <v>45604</v>
      </c>
      <c r="L4702" s="15" t="s">
        <v>103</v>
      </c>
      <c r="M4702" s="15" t="s">
        <v>304</v>
      </c>
      <c r="N4702" s="14">
        <v>2017</v>
      </c>
      <c r="O4702" s="15" t="s">
        <v>12164</v>
      </c>
      <c r="P4702" s="15" t="s">
        <v>106</v>
      </c>
      <c r="Q4702" s="15" t="s">
        <v>47079</v>
      </c>
      <c r="R4702" s="15" t="s">
        <v>12165</v>
      </c>
      <c r="S4702" s="15" t="s">
        <v>12166</v>
      </c>
      <c r="T4702" s="15" t="s">
        <v>174</v>
      </c>
      <c r="U4702" s="15" t="s">
        <v>53</v>
      </c>
      <c r="V4702" s="15" t="s">
        <v>45507</v>
      </c>
      <c r="W4702" s="15" t="s">
        <v>1624</v>
      </c>
      <c r="X4702" s="15" t="e">
        <f>_xlfn.XLOOKUP(_LOOKUP[[#This Row],[AdjusterMemberName]],_Adjuster[Adjuster Name],_Adjuster[Email],,0)</f>
        <v>#N/A</v>
      </c>
      <c r="Y4702" s="15" t="e">
        <f>_xlfn.XLOOKUP(_LOOKUP[[#This Row],[AdjusterMemberName]],_Adjuster[Adjuster Name],_Adjuster[Phone Number],,0)</f>
        <v>#N/A</v>
      </c>
      <c r="Z4702" s="15" t="s">
        <v>12167</v>
      </c>
      <c r="AA47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664 N Normandie Ave , Los Angeles  CA 90004</v>
      </c>
      <c r="AB4702" s="15"/>
    </row>
    <row r="4703" spans="1:28" x14ac:dyDescent="0.3">
      <c r="A4703" s="14">
        <v>1</v>
      </c>
      <c r="B4703" s="14">
        <v>1</v>
      </c>
      <c r="C4703" s="15" t="s">
        <v>12192</v>
      </c>
      <c r="D4703" s="15" t="s">
        <v>12192</v>
      </c>
      <c r="E4703" s="15">
        <v>45385</v>
      </c>
      <c r="F4703" s="15" t="s">
        <v>12193</v>
      </c>
      <c r="G4703" s="15">
        <v>45366</v>
      </c>
      <c r="H4703" s="15">
        <v>45550</v>
      </c>
      <c r="I4703" s="15" t="s">
        <v>12194</v>
      </c>
      <c r="J4703" s="15" t="s">
        <v>12195</v>
      </c>
      <c r="K4703" s="15" t="s">
        <v>45388</v>
      </c>
      <c r="L4703" s="15" t="s">
        <v>139</v>
      </c>
      <c r="M4703" s="15" t="s">
        <v>12196</v>
      </c>
      <c r="N4703" s="14">
        <v>2000</v>
      </c>
      <c r="O4703" s="15" t="s">
        <v>12197</v>
      </c>
      <c r="P4703" s="15" t="s">
        <v>106</v>
      </c>
      <c r="Q4703" s="15" t="s">
        <v>47169</v>
      </c>
      <c r="R4703" s="15" t="s">
        <v>4986</v>
      </c>
      <c r="S4703" s="15" t="s">
        <v>12198</v>
      </c>
      <c r="T4703" s="15" t="s">
        <v>1067</v>
      </c>
      <c r="U4703" s="15" t="s">
        <v>53</v>
      </c>
      <c r="V4703" s="15" t="s">
        <v>45675</v>
      </c>
      <c r="W4703" s="15" t="s">
        <v>264</v>
      </c>
      <c r="X4703" s="15" t="str">
        <f>_xlfn.XLOOKUP(_LOOKUP[[#This Row],[AdjusterMemberName]],_Adjuster[Adjuster Name],_Adjuster[Email],,0)</f>
        <v>sBonnevie@knightcompany.com</v>
      </c>
      <c r="Y4703" s="15" t="str">
        <f>_xlfn.XLOOKUP(_LOOKUP[[#This Row],[AdjusterMemberName]],_Adjuster[Adjuster Name],_Adjuster[Phone Number],,0)</f>
        <v>323-692-4064</v>
      </c>
      <c r="Z4703" s="15" t="s">
        <v>12199</v>
      </c>
      <c r="AA47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2100 Revere Ave, San Francisco  CA 94124</v>
      </c>
      <c r="AB4703" s="15"/>
    </row>
    <row r="4704" spans="1:28" x14ac:dyDescent="0.3">
      <c r="A4704" s="14">
        <v>1</v>
      </c>
      <c r="B4704" s="14">
        <v>1</v>
      </c>
      <c r="C4704" s="15" t="s">
        <v>565</v>
      </c>
      <c r="D4704" s="15" t="s">
        <v>12200</v>
      </c>
      <c r="E4704" s="15">
        <v>45385</v>
      </c>
      <c r="F4704" s="15" t="s">
        <v>12201</v>
      </c>
      <c r="G4704" s="15">
        <v>45371</v>
      </c>
      <c r="H4704" s="15">
        <v>45555</v>
      </c>
      <c r="I4704" s="15" t="s">
        <v>12202</v>
      </c>
      <c r="J4704" s="15" t="s">
        <v>12203</v>
      </c>
      <c r="K4704" s="15" t="s">
        <v>45407</v>
      </c>
      <c r="L4704" s="15" t="s">
        <v>419</v>
      </c>
      <c r="M4704" s="15" t="s">
        <v>12025</v>
      </c>
      <c r="N4704" s="14">
        <v>2002</v>
      </c>
      <c r="O4704" s="15" t="s">
        <v>12204</v>
      </c>
      <c r="P4704" s="15" t="s">
        <v>106</v>
      </c>
      <c r="Q4704" s="15" t="s">
        <v>47095</v>
      </c>
      <c r="R4704" s="15" t="s">
        <v>570</v>
      </c>
      <c r="S4704" s="15" t="s">
        <v>571</v>
      </c>
      <c r="T4704" s="15" t="s">
        <v>572</v>
      </c>
      <c r="U4704" s="15" t="s">
        <v>53</v>
      </c>
      <c r="V4704" s="15" t="s">
        <v>46056</v>
      </c>
      <c r="W4704" s="15" t="s">
        <v>1624</v>
      </c>
      <c r="X4704" s="15" t="e">
        <f>_xlfn.XLOOKUP(_LOOKUP[[#This Row],[AdjusterMemberName]],_Adjuster[Adjuster Name],_Adjuster[Email],,0)</f>
        <v>#N/A</v>
      </c>
      <c r="Y4704" s="15" t="e">
        <f>_xlfn.XLOOKUP(_LOOKUP[[#This Row],[AdjusterMemberName]],_Adjuster[Adjuster Name],_Adjuster[Phone Number],,0)</f>
        <v>#N/A</v>
      </c>
      <c r="Z4704" s="15" t="s">
        <v>573</v>
      </c>
      <c r="AA47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2004 Virginia St, Bakersfield  CA 93305</v>
      </c>
      <c r="AB4704" s="15"/>
    </row>
    <row r="4705" spans="1:28" x14ac:dyDescent="0.3">
      <c r="A4705" s="14">
        <v>1</v>
      </c>
      <c r="B4705" s="14">
        <v>1</v>
      </c>
      <c r="C4705" s="15" t="s">
        <v>12232</v>
      </c>
      <c r="D4705" s="15" t="s">
        <v>12232</v>
      </c>
      <c r="E4705" s="15">
        <v>45385</v>
      </c>
      <c r="F4705" s="15" t="s">
        <v>12233</v>
      </c>
      <c r="G4705" s="15">
        <v>45381</v>
      </c>
      <c r="H4705" s="15">
        <v>45565</v>
      </c>
      <c r="I4705" s="15" t="s">
        <v>12234</v>
      </c>
      <c r="J4705" s="15" t="s">
        <v>12235</v>
      </c>
      <c r="K4705" s="15" t="s">
        <v>45407</v>
      </c>
      <c r="L4705" s="15" t="s">
        <v>128</v>
      </c>
      <c r="M4705" s="15" t="s">
        <v>129</v>
      </c>
      <c r="N4705" s="14">
        <v>2015</v>
      </c>
      <c r="O4705" s="15" t="s">
        <v>12236</v>
      </c>
      <c r="P4705" s="15" t="s">
        <v>106</v>
      </c>
      <c r="Q4705" s="15" t="s">
        <v>47186</v>
      </c>
      <c r="R4705" s="15" t="s">
        <v>12237</v>
      </c>
      <c r="S4705" s="15" t="s">
        <v>12238</v>
      </c>
      <c r="T4705" s="15" t="s">
        <v>572</v>
      </c>
      <c r="U4705" s="15" t="s">
        <v>53</v>
      </c>
      <c r="V4705" s="15" t="s">
        <v>46706</v>
      </c>
      <c r="W4705" s="15" t="s">
        <v>3307</v>
      </c>
      <c r="X4705" s="15" t="e">
        <f>_xlfn.XLOOKUP(_LOOKUP[[#This Row],[AdjusterMemberName]],_Adjuster[Adjuster Name],_Adjuster[Email],,0)</f>
        <v>#N/A</v>
      </c>
      <c r="Y4705" s="15" t="e">
        <f>_xlfn.XLOOKUP(_LOOKUP[[#This Row],[AdjusterMemberName]],_Adjuster[Adjuster Name],_Adjuster[Phone Number],,0)</f>
        <v>#N/A</v>
      </c>
      <c r="Z4705" s="15" t="s">
        <v>12239</v>
      </c>
      <c r="AA47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704 Quailridge Rd Apt D, Bakersfield  CA 93309</v>
      </c>
      <c r="AB4705" s="15"/>
    </row>
    <row r="4706" spans="1:28" x14ac:dyDescent="0.3">
      <c r="A4706" s="14">
        <v>1</v>
      </c>
      <c r="B4706" s="14">
        <v>1</v>
      </c>
      <c r="C4706" s="15" t="s">
        <v>12328</v>
      </c>
      <c r="D4706" s="15" t="s">
        <v>12328</v>
      </c>
      <c r="E4706" s="15">
        <v>45385</v>
      </c>
      <c r="F4706" s="15" t="s">
        <v>12329</v>
      </c>
      <c r="G4706" s="15">
        <v>45306</v>
      </c>
      <c r="H4706" s="15">
        <v>45488</v>
      </c>
      <c r="I4706" s="15" t="s">
        <v>12330</v>
      </c>
      <c r="J4706" s="15" t="s">
        <v>12331</v>
      </c>
      <c r="K4706" s="15" t="s">
        <v>45451</v>
      </c>
      <c r="L4706" s="15" t="s">
        <v>103</v>
      </c>
      <c r="M4706" s="15" t="s">
        <v>890</v>
      </c>
      <c r="N4706" s="14">
        <v>2014</v>
      </c>
      <c r="O4706" s="15" t="s">
        <v>12332</v>
      </c>
      <c r="P4706" s="15" t="s">
        <v>106</v>
      </c>
      <c r="Q4706" s="15" t="s">
        <v>47092</v>
      </c>
      <c r="R4706" s="15" t="s">
        <v>12333</v>
      </c>
      <c r="S4706" s="15" t="s">
        <v>12334</v>
      </c>
      <c r="T4706" s="15" t="s">
        <v>3342</v>
      </c>
      <c r="U4706" s="15" t="s">
        <v>53</v>
      </c>
      <c r="V4706" s="15" t="s">
        <v>45720</v>
      </c>
      <c r="W4706" s="15" t="s">
        <v>1624</v>
      </c>
      <c r="X4706" s="15" t="e">
        <f>_xlfn.XLOOKUP(_LOOKUP[[#This Row],[AdjusterMemberName]],_Adjuster[Adjuster Name],_Adjuster[Email],,0)</f>
        <v>#N/A</v>
      </c>
      <c r="Y4706" s="15" t="e">
        <f>_xlfn.XLOOKUP(_LOOKUP[[#This Row],[AdjusterMemberName]],_Adjuster[Adjuster Name],_Adjuster[Phone Number],,0)</f>
        <v>#N/A</v>
      </c>
      <c r="Z4706" s="15" t="s">
        <v>12335</v>
      </c>
      <c r="AA47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27326 Basalt Way, Moreno Valley  CA 92555</v>
      </c>
      <c r="AB4706" s="15"/>
    </row>
    <row r="4707" spans="1:28" x14ac:dyDescent="0.3">
      <c r="A4707" s="14">
        <v>1</v>
      </c>
      <c r="B4707" s="14">
        <v>1</v>
      </c>
      <c r="C4707" s="15" t="s">
        <v>12142</v>
      </c>
      <c r="D4707" s="15" t="s">
        <v>12143</v>
      </c>
      <c r="E4707" s="15">
        <v>45384</v>
      </c>
      <c r="F4707" s="15" t="s">
        <v>12144</v>
      </c>
      <c r="G4707" s="15">
        <v>45216</v>
      </c>
      <c r="H4707" s="15">
        <v>45399</v>
      </c>
      <c r="I4707" s="15" t="s">
        <v>12145</v>
      </c>
      <c r="J4707" s="15" t="s">
        <v>12146</v>
      </c>
      <c r="K4707" s="15" t="s">
        <v>45481</v>
      </c>
      <c r="L4707" s="15" t="s">
        <v>128</v>
      </c>
      <c r="M4707" s="15" t="s">
        <v>170</v>
      </c>
      <c r="N4707" s="14">
        <v>2012</v>
      </c>
      <c r="O4707" s="15" t="s">
        <v>12147</v>
      </c>
      <c r="P4707" s="15" t="s">
        <v>106</v>
      </c>
      <c r="Q4707" s="15" t="s">
        <v>47061</v>
      </c>
      <c r="R4707" s="15" t="s">
        <v>12148</v>
      </c>
      <c r="S4707" s="15" t="s">
        <v>12149</v>
      </c>
      <c r="T4707" s="15" t="s">
        <v>4874</v>
      </c>
      <c r="U4707" s="15" t="s">
        <v>53</v>
      </c>
      <c r="V4707" s="15" t="s">
        <v>45372</v>
      </c>
      <c r="W4707" s="15" t="s">
        <v>1357</v>
      </c>
      <c r="X4707" s="15" t="str">
        <f>_xlfn.XLOOKUP(_LOOKUP[[#This Row],[AdjusterMemberName]],_Adjuster[Adjuster Name],_Adjuster[Email],,0)</f>
        <v>jRivera1@knightcompany.com</v>
      </c>
      <c r="Y4707" s="15" t="str">
        <f>_xlfn.XLOOKUP(_LOOKUP[[#This Row],[AdjusterMemberName]],_Adjuster[Adjuster Name],_Adjuster[Phone Number],,0)</f>
        <v>424-559-5239</v>
      </c>
      <c r="Z4707" s="15" t="s">
        <v>12150</v>
      </c>
      <c r="AA47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35355 Frederick St, Wildomar  CA 92595</v>
      </c>
      <c r="AB4707" s="15"/>
    </row>
    <row r="4708" spans="1:28" x14ac:dyDescent="0.3">
      <c r="A4708" s="14">
        <v>1</v>
      </c>
      <c r="B4708" s="14">
        <v>1</v>
      </c>
      <c r="C4708" s="15" t="s">
        <v>6249</v>
      </c>
      <c r="D4708" s="15" t="s">
        <v>6249</v>
      </c>
      <c r="E4708" s="15">
        <v>45384</v>
      </c>
      <c r="F4708" s="15" t="s">
        <v>14216</v>
      </c>
      <c r="G4708" s="15">
        <v>45350</v>
      </c>
      <c r="H4708" s="15">
        <v>45532</v>
      </c>
      <c r="I4708" s="15" t="s">
        <v>14217</v>
      </c>
      <c r="J4708" s="15" t="s">
        <v>14218</v>
      </c>
      <c r="K4708" s="15" t="s">
        <v>45332</v>
      </c>
      <c r="L4708" s="15" t="s">
        <v>150</v>
      </c>
      <c r="M4708" s="15" t="s">
        <v>9658</v>
      </c>
      <c r="N4708" s="14">
        <v>2013</v>
      </c>
      <c r="O4708" s="15" t="s">
        <v>14219</v>
      </c>
      <c r="P4708" s="15" t="s">
        <v>106</v>
      </c>
      <c r="Q4708" s="15" t="s">
        <v>47065</v>
      </c>
      <c r="R4708" s="15" t="s">
        <v>610</v>
      </c>
      <c r="S4708" s="15" t="s">
        <v>6255</v>
      </c>
      <c r="T4708" s="15" t="s">
        <v>174</v>
      </c>
      <c r="U4708" s="15" t="s">
        <v>53</v>
      </c>
      <c r="V4708" s="15" t="s">
        <v>45742</v>
      </c>
      <c r="W4708" s="15" t="s">
        <v>264</v>
      </c>
      <c r="X4708" s="15" t="str">
        <f>_xlfn.XLOOKUP(_LOOKUP[[#This Row],[AdjusterMemberName]],_Adjuster[Adjuster Name],_Adjuster[Email],,0)</f>
        <v>sBonnevie@knightcompany.com</v>
      </c>
      <c r="Y4708" s="15" t="str">
        <f>_xlfn.XLOOKUP(_LOOKUP[[#This Row],[AdjusterMemberName]],_Adjuster[Adjuster Name],_Adjuster[Phone Number],,0)</f>
        <v>323-692-4064</v>
      </c>
      <c r="Z4708" s="15" t="s">
        <v>6256</v>
      </c>
      <c r="AA47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800 W Washington Blvd, Los Angeles  CA 90015</v>
      </c>
      <c r="AB4708" s="15">
        <v>45474</v>
      </c>
    </row>
    <row r="4709" spans="1:28" x14ac:dyDescent="0.3">
      <c r="A4709" s="14">
        <v>1</v>
      </c>
      <c r="B4709" s="14">
        <v>1</v>
      </c>
      <c r="C4709" s="15" t="s">
        <v>16721</v>
      </c>
      <c r="D4709" s="15" t="s">
        <v>16722</v>
      </c>
      <c r="E4709" s="15">
        <v>45384</v>
      </c>
      <c r="F4709" s="15" t="s">
        <v>16723</v>
      </c>
      <c r="G4709" s="15">
        <v>45342</v>
      </c>
      <c r="H4709" s="15">
        <v>45524</v>
      </c>
      <c r="I4709" s="15" t="s">
        <v>16724</v>
      </c>
      <c r="J4709" s="15" t="s">
        <v>16725</v>
      </c>
      <c r="K4709" s="15" t="s">
        <v>45332</v>
      </c>
      <c r="L4709" s="15" t="s">
        <v>139</v>
      </c>
      <c r="M4709" s="15" t="s">
        <v>249</v>
      </c>
      <c r="N4709" s="14">
        <v>2011</v>
      </c>
      <c r="O4709" s="15" t="s">
        <v>16726</v>
      </c>
      <c r="P4709" s="15" t="s">
        <v>106</v>
      </c>
      <c r="Q4709" s="15" t="s">
        <v>47061</v>
      </c>
      <c r="R4709" s="15" t="s">
        <v>16727</v>
      </c>
      <c r="S4709" s="15" t="s">
        <v>16728</v>
      </c>
      <c r="T4709" s="15" t="s">
        <v>286</v>
      </c>
      <c r="U4709" s="15" t="s">
        <v>53</v>
      </c>
      <c r="V4709" s="15" t="s">
        <v>45475</v>
      </c>
      <c r="W4709" s="15" t="s">
        <v>3184</v>
      </c>
      <c r="X4709" s="15" t="str">
        <f>_xlfn.XLOOKUP(_LOOKUP[[#This Row],[AdjusterMemberName]],_Adjuster[Adjuster Name],_Adjuster[Email],,0)</f>
        <v>mQualls@knightcompany.com</v>
      </c>
      <c r="Y4709" s="15" t="str">
        <f>_xlfn.XLOOKUP(_LOOKUP[[#This Row],[AdjusterMemberName]],_Adjuster[Adjuster Name],_Adjuster[Phone Number],,0)</f>
        <v>424-559-5436</v>
      </c>
      <c r="Z4709" s="15" t="s">
        <v>16729</v>
      </c>
      <c r="AA47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769 Cherry Ave Apt 7, Long Beach  CA 90813</v>
      </c>
      <c r="AB4709" s="15">
        <v>45436</v>
      </c>
    </row>
    <row r="4710" spans="1:28" x14ac:dyDescent="0.3">
      <c r="A4710" s="14">
        <v>1</v>
      </c>
      <c r="B4710" s="14">
        <v>1</v>
      </c>
      <c r="C4710" s="15" t="s">
        <v>12036</v>
      </c>
      <c r="D4710" s="15" t="s">
        <v>12036</v>
      </c>
      <c r="E4710" s="15">
        <v>45383</v>
      </c>
      <c r="F4710" s="15" t="s">
        <v>12037</v>
      </c>
      <c r="G4710" s="15">
        <v>45267</v>
      </c>
      <c r="H4710" s="15">
        <v>45450</v>
      </c>
      <c r="I4710" s="15" t="s">
        <v>12038</v>
      </c>
      <c r="J4710" s="15" t="s">
        <v>12039</v>
      </c>
      <c r="K4710" s="15" t="s">
        <v>45330</v>
      </c>
      <c r="L4710" s="15" t="s">
        <v>139</v>
      </c>
      <c r="M4710" s="15" t="s">
        <v>12040</v>
      </c>
      <c r="N4710" s="14">
        <v>2021</v>
      </c>
      <c r="O4710" s="15" t="s">
        <v>12041</v>
      </c>
      <c r="P4710" s="15" t="s">
        <v>106</v>
      </c>
      <c r="Q4710" s="15" t="s">
        <v>47117</v>
      </c>
      <c r="R4710" s="15" t="s">
        <v>162</v>
      </c>
      <c r="S4710" s="15" t="s">
        <v>12042</v>
      </c>
      <c r="T4710" s="15" t="s">
        <v>5747</v>
      </c>
      <c r="U4710" s="15" t="s">
        <v>53</v>
      </c>
      <c r="V4710" s="15" t="s">
        <v>45736</v>
      </c>
      <c r="W4710" s="15" t="s">
        <v>1624</v>
      </c>
      <c r="X4710" s="15" t="e">
        <f>_xlfn.XLOOKUP(_LOOKUP[[#This Row],[AdjusterMemberName]],_Adjuster[Adjuster Name],_Adjuster[Email],,0)</f>
        <v>#N/A</v>
      </c>
      <c r="Y4710" s="15" t="e">
        <f>_xlfn.XLOOKUP(_LOOKUP[[#This Row],[AdjusterMemberName]],_Adjuster[Adjuster Name],_Adjuster[Phone Number],,0)</f>
        <v>#N/A</v>
      </c>
      <c r="Z4710" s="15" t="s">
        <v>12043</v>
      </c>
      <c r="AA47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36844 Kanow Ave, Littlerock  CA 93543</v>
      </c>
      <c r="AB4710" s="15"/>
    </row>
    <row r="4711" spans="1:28" x14ac:dyDescent="0.3">
      <c r="A4711" s="14">
        <v>1</v>
      </c>
      <c r="B4711" s="14">
        <v>1</v>
      </c>
      <c r="C4711" s="15" t="s">
        <v>8513</v>
      </c>
      <c r="D4711" s="15" t="s">
        <v>8513</v>
      </c>
      <c r="E4711" s="15">
        <v>45383</v>
      </c>
      <c r="F4711" s="15" t="s">
        <v>8514</v>
      </c>
      <c r="G4711" s="15">
        <v>45216</v>
      </c>
      <c r="H4711" s="15">
        <v>45399</v>
      </c>
      <c r="I4711" s="15" t="s">
        <v>12044</v>
      </c>
      <c r="J4711" s="15" t="s">
        <v>12045</v>
      </c>
      <c r="K4711" s="15" t="s">
        <v>45818</v>
      </c>
      <c r="L4711" s="15" t="s">
        <v>150</v>
      </c>
      <c r="M4711" s="15" t="s">
        <v>8517</v>
      </c>
      <c r="N4711" s="14">
        <v>2012</v>
      </c>
      <c r="O4711" s="15" t="s">
        <v>8518</v>
      </c>
      <c r="P4711" s="15" t="s">
        <v>106</v>
      </c>
      <c r="Q4711" s="15" t="s">
        <v>47130</v>
      </c>
      <c r="R4711" s="15" t="s">
        <v>1419</v>
      </c>
      <c r="S4711" s="15" t="s">
        <v>8519</v>
      </c>
      <c r="T4711" s="15" t="s">
        <v>308</v>
      </c>
      <c r="U4711" s="15" t="s">
        <v>53</v>
      </c>
      <c r="V4711" s="15" t="s">
        <v>45398</v>
      </c>
      <c r="W4711" s="15" t="s">
        <v>3307</v>
      </c>
      <c r="X4711" s="15" t="e">
        <f>_xlfn.XLOOKUP(_LOOKUP[[#This Row],[AdjusterMemberName]],_Adjuster[Adjuster Name],_Adjuster[Email],,0)</f>
        <v>#N/A</v>
      </c>
      <c r="Y4711" s="15" t="e">
        <f>_xlfn.XLOOKUP(_LOOKUP[[#This Row],[AdjusterMemberName]],_Adjuster[Adjuster Name],_Adjuster[Phone Number],,0)</f>
        <v>#N/A</v>
      </c>
      <c r="Z4711" s="15" t="s">
        <v>8520</v>
      </c>
      <c r="AA47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2029 Patterson St, Riverside  CA 92507</v>
      </c>
      <c r="AB4711" s="15"/>
    </row>
    <row r="4712" spans="1:28" x14ac:dyDescent="0.3">
      <c r="A4712" s="14">
        <v>1</v>
      </c>
      <c r="B4712" s="14">
        <v>1</v>
      </c>
      <c r="C4712" s="15" t="s">
        <v>12046</v>
      </c>
      <c r="D4712" s="15" t="s">
        <v>12046</v>
      </c>
      <c r="E4712" s="15">
        <v>45383</v>
      </c>
      <c r="F4712" s="15" t="s">
        <v>12047</v>
      </c>
      <c r="G4712" s="15">
        <v>45306</v>
      </c>
      <c r="H4712" s="15">
        <v>45488</v>
      </c>
      <c r="I4712" s="15" t="s">
        <v>12048</v>
      </c>
      <c r="J4712" s="15" t="s">
        <v>12049</v>
      </c>
      <c r="K4712" s="15" t="s">
        <v>45917</v>
      </c>
      <c r="L4712" s="15" t="s">
        <v>128</v>
      </c>
      <c r="M4712" s="15" t="s">
        <v>170</v>
      </c>
      <c r="N4712" s="14">
        <v>2020</v>
      </c>
      <c r="O4712" s="15" t="s">
        <v>12050</v>
      </c>
      <c r="P4712" s="15" t="s">
        <v>106</v>
      </c>
      <c r="Q4712" s="15" t="s">
        <v>47117</v>
      </c>
      <c r="R4712" s="15" t="s">
        <v>762</v>
      </c>
      <c r="S4712" s="15" t="s">
        <v>12051</v>
      </c>
      <c r="T4712" s="15" t="s">
        <v>503</v>
      </c>
      <c r="U4712" s="15" t="s">
        <v>53</v>
      </c>
      <c r="V4712" s="15" t="s">
        <v>46707</v>
      </c>
      <c r="W4712" s="15" t="s">
        <v>1357</v>
      </c>
      <c r="X4712" s="15" t="str">
        <f>_xlfn.XLOOKUP(_LOOKUP[[#This Row],[AdjusterMemberName]],_Adjuster[Adjuster Name],_Adjuster[Email],,0)</f>
        <v>jRivera1@knightcompany.com</v>
      </c>
      <c r="Y4712" s="15" t="str">
        <f>_xlfn.XLOOKUP(_LOOKUP[[#This Row],[AdjusterMemberName]],_Adjuster[Adjuster Name],_Adjuster[Phone Number],,0)</f>
        <v>424-559-5239</v>
      </c>
      <c r="Z4712" s="15" t="s">
        <v>12052</v>
      </c>
      <c r="AA47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2960 Calderwood Ln Apt 67, Sacramento  CA 95821</v>
      </c>
      <c r="AB4712" s="15"/>
    </row>
    <row r="4713" spans="1:28" x14ac:dyDescent="0.3">
      <c r="A4713" s="14">
        <v>1</v>
      </c>
      <c r="B4713" s="14">
        <v>1</v>
      </c>
      <c r="C4713" s="15" t="s">
        <v>12055</v>
      </c>
      <c r="D4713" s="15" t="s">
        <v>12055</v>
      </c>
      <c r="E4713" s="15">
        <v>45383</v>
      </c>
      <c r="F4713" s="15" t="s">
        <v>12056</v>
      </c>
      <c r="G4713" s="15">
        <v>45334</v>
      </c>
      <c r="H4713" s="15">
        <v>45516</v>
      </c>
      <c r="I4713" s="15" t="s">
        <v>12057</v>
      </c>
      <c r="J4713" s="15" t="s">
        <v>12058</v>
      </c>
      <c r="K4713" s="15" t="s">
        <v>45611</v>
      </c>
      <c r="L4713" s="15" t="s">
        <v>2306</v>
      </c>
      <c r="M4713" s="15" t="s">
        <v>2307</v>
      </c>
      <c r="N4713" s="14">
        <v>2006</v>
      </c>
      <c r="O4713" s="15" t="s">
        <v>12059</v>
      </c>
      <c r="P4713" s="15" t="s">
        <v>106</v>
      </c>
      <c r="Q4713" s="15" t="s">
        <v>119</v>
      </c>
      <c r="R4713" s="15" t="s">
        <v>12060</v>
      </c>
      <c r="S4713" s="15" t="s">
        <v>12061</v>
      </c>
      <c r="T4713" s="15" t="s">
        <v>2320</v>
      </c>
      <c r="U4713" s="15" t="s">
        <v>53</v>
      </c>
      <c r="V4713" s="15" t="s">
        <v>46473</v>
      </c>
      <c r="W4713" s="15" t="s">
        <v>1889</v>
      </c>
      <c r="X4713" s="15" t="e">
        <f>_xlfn.XLOOKUP(_LOOKUP[[#This Row],[AdjusterMemberName]],_Adjuster[Adjuster Name],_Adjuster[Email],,0)</f>
        <v>#N/A</v>
      </c>
      <c r="Y4713" s="15" t="e">
        <f>_xlfn.XLOOKUP(_LOOKUP[[#This Row],[AdjusterMemberName]],_Adjuster[Adjuster Name],_Adjuster[Phone Number],,0)</f>
        <v>#N/A</v>
      </c>
      <c r="Z4713" s="15" t="s">
        <v>12062</v>
      </c>
      <c r="AA47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8485 Carambola Way, Elk Grove  CA 95757</v>
      </c>
      <c r="AB4713" s="15">
        <v>45367</v>
      </c>
    </row>
    <row r="4714" spans="1:28" x14ac:dyDescent="0.3">
      <c r="A4714" s="14">
        <v>1</v>
      </c>
      <c r="B4714" s="14">
        <v>1</v>
      </c>
      <c r="C4714" s="15" t="s">
        <v>12072</v>
      </c>
      <c r="D4714" s="15" t="s">
        <v>12072</v>
      </c>
      <c r="E4714" s="15">
        <v>45383</v>
      </c>
      <c r="F4714" s="15" t="s">
        <v>12073</v>
      </c>
      <c r="G4714" s="15">
        <v>45222</v>
      </c>
      <c r="H4714" s="15">
        <v>45405</v>
      </c>
      <c r="I4714" s="15" t="s">
        <v>12074</v>
      </c>
      <c r="J4714" s="15" t="s">
        <v>12075</v>
      </c>
      <c r="K4714" s="15" t="s">
        <v>45352</v>
      </c>
      <c r="L4714" s="15" t="s">
        <v>128</v>
      </c>
      <c r="M4714" s="15" t="s">
        <v>129</v>
      </c>
      <c r="N4714" s="14">
        <v>2018</v>
      </c>
      <c r="O4714" s="15" t="s">
        <v>12076</v>
      </c>
      <c r="P4714" s="15" t="s">
        <v>106</v>
      </c>
      <c r="Q4714" s="15" t="s">
        <v>47065</v>
      </c>
      <c r="R4714" s="15" t="s">
        <v>12077</v>
      </c>
      <c r="S4714" s="15" t="s">
        <v>12078</v>
      </c>
      <c r="T4714" s="15" t="s">
        <v>174</v>
      </c>
      <c r="U4714" s="15" t="s">
        <v>53</v>
      </c>
      <c r="V4714" s="15" t="s">
        <v>45441</v>
      </c>
      <c r="W4714" s="15" t="s">
        <v>3307</v>
      </c>
      <c r="X4714" s="15" t="e">
        <f>_xlfn.XLOOKUP(_LOOKUP[[#This Row],[AdjusterMemberName]],_Adjuster[Adjuster Name],_Adjuster[Email],,0)</f>
        <v>#N/A</v>
      </c>
      <c r="Y4714" s="15" t="e">
        <f>_xlfn.XLOOKUP(_LOOKUP[[#This Row],[AdjusterMemberName]],_Adjuster[Adjuster Name],_Adjuster[Phone Number],,0)</f>
        <v>#N/A</v>
      </c>
      <c r="Z4714" s="15" t="s">
        <v>12079</v>
      </c>
      <c r="AA47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616 W 77Th St , Los Angeles  CA 90044</v>
      </c>
      <c r="AB4714" s="15"/>
    </row>
    <row r="4715" spans="1:28" x14ac:dyDescent="0.3">
      <c r="A4715" s="14">
        <v>1</v>
      </c>
      <c r="B4715" s="14">
        <v>1</v>
      </c>
      <c r="C4715" s="15" t="s">
        <v>12080</v>
      </c>
      <c r="D4715" s="15" t="s">
        <v>12080</v>
      </c>
      <c r="E4715" s="15">
        <v>45383</v>
      </c>
      <c r="F4715" s="15" t="s">
        <v>12081</v>
      </c>
      <c r="G4715" s="15">
        <v>45316</v>
      </c>
      <c r="H4715" s="15">
        <v>45498</v>
      </c>
      <c r="I4715" s="15" t="s">
        <v>12082</v>
      </c>
      <c r="J4715" s="15" t="s">
        <v>12083</v>
      </c>
      <c r="K4715" s="15" t="s">
        <v>45559</v>
      </c>
      <c r="L4715" s="15" t="s">
        <v>128</v>
      </c>
      <c r="M4715" s="15" t="s">
        <v>129</v>
      </c>
      <c r="N4715" s="14">
        <v>2022</v>
      </c>
      <c r="O4715" s="15" t="s">
        <v>12084</v>
      </c>
      <c r="P4715" s="15" t="s">
        <v>106</v>
      </c>
      <c r="Q4715" s="15" t="s">
        <v>47019</v>
      </c>
      <c r="R4715" s="15" t="s">
        <v>204</v>
      </c>
      <c r="S4715" s="15" t="s">
        <v>12085</v>
      </c>
      <c r="T4715" s="15" t="s">
        <v>1431</v>
      </c>
      <c r="U4715" s="15" t="s">
        <v>53</v>
      </c>
      <c r="V4715" s="15" t="s">
        <v>45514</v>
      </c>
      <c r="W4715" s="15" t="s">
        <v>1624</v>
      </c>
      <c r="X4715" s="15" t="e">
        <f>_xlfn.XLOOKUP(_LOOKUP[[#This Row],[AdjusterMemberName]],_Adjuster[Adjuster Name],_Adjuster[Email],,0)</f>
        <v>#N/A</v>
      </c>
      <c r="Y4715" s="15" t="e">
        <f>_xlfn.XLOOKUP(_LOOKUP[[#This Row],[AdjusterMemberName]],_Adjuster[Adjuster Name],_Adjuster[Phone Number],,0)</f>
        <v>#N/A</v>
      </c>
      <c r="Z4715" s="15" t="s">
        <v>12086</v>
      </c>
      <c r="AA47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9807 Roslyndale Ave, Arleta  CA 91331</v>
      </c>
      <c r="AB4715" s="15"/>
    </row>
    <row r="4716" spans="1:28" x14ac:dyDescent="0.3">
      <c r="A4716" s="14">
        <v>1</v>
      </c>
      <c r="B4716" s="14">
        <v>1</v>
      </c>
      <c r="C4716" s="15" t="s">
        <v>8851</v>
      </c>
      <c r="D4716" s="15" t="s">
        <v>8851</v>
      </c>
      <c r="E4716" s="15">
        <v>45383</v>
      </c>
      <c r="F4716" s="15" t="s">
        <v>8852</v>
      </c>
      <c r="G4716" s="15">
        <v>45219</v>
      </c>
      <c r="H4716" s="15">
        <v>45402</v>
      </c>
      <c r="I4716" s="15" t="s">
        <v>12113</v>
      </c>
      <c r="J4716" s="15" t="s">
        <v>12114</v>
      </c>
      <c r="K4716" s="15" t="s">
        <v>45341</v>
      </c>
      <c r="L4716" s="15" t="s">
        <v>128</v>
      </c>
      <c r="M4716" s="15" t="s">
        <v>170</v>
      </c>
      <c r="N4716" s="14">
        <v>2017</v>
      </c>
      <c r="O4716" s="15" t="s">
        <v>8855</v>
      </c>
      <c r="P4716" s="15" t="s">
        <v>106</v>
      </c>
      <c r="Q4716" s="15" t="s">
        <v>47065</v>
      </c>
      <c r="R4716" s="15" t="s">
        <v>8856</v>
      </c>
      <c r="S4716" s="15" t="s">
        <v>8857</v>
      </c>
      <c r="T4716" s="15" t="s">
        <v>144</v>
      </c>
      <c r="U4716" s="15" t="s">
        <v>53</v>
      </c>
      <c r="V4716" s="15" t="s">
        <v>45683</v>
      </c>
      <c r="W4716" s="15" t="s">
        <v>1889</v>
      </c>
      <c r="X4716" s="15" t="e">
        <f>_xlfn.XLOOKUP(_LOOKUP[[#This Row],[AdjusterMemberName]],_Adjuster[Adjuster Name],_Adjuster[Email],,0)</f>
        <v>#N/A</v>
      </c>
      <c r="Y4716" s="15" t="e">
        <f>_xlfn.XLOOKUP(_LOOKUP[[#This Row],[AdjusterMemberName]],_Adjuster[Adjuster Name],_Adjuster[Phone Number],,0)</f>
        <v>#N/A</v>
      </c>
      <c r="Z4716" s="15" t="s">
        <v>8858</v>
      </c>
      <c r="AA47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871 Jeanne Ave Apt 2, San Jose  CA 95116</v>
      </c>
      <c r="AB4716" s="15"/>
    </row>
    <row r="4717" spans="1:28" x14ac:dyDescent="0.3">
      <c r="A4717" s="14">
        <v>1</v>
      </c>
      <c r="B4717" s="14">
        <v>1</v>
      </c>
      <c r="C4717" s="15" t="s">
        <v>12115</v>
      </c>
      <c r="D4717" s="15" t="s">
        <v>12115</v>
      </c>
      <c r="E4717" s="15">
        <v>45383</v>
      </c>
      <c r="F4717" s="15" t="s">
        <v>12116</v>
      </c>
      <c r="G4717" s="15">
        <v>45312</v>
      </c>
      <c r="H4717" s="15">
        <v>45494</v>
      </c>
      <c r="I4717" s="15" t="s">
        <v>12117</v>
      </c>
      <c r="J4717" s="15" t="s">
        <v>12118</v>
      </c>
      <c r="K4717" s="15" t="s">
        <v>45330</v>
      </c>
      <c r="L4717" s="15" t="s">
        <v>25</v>
      </c>
      <c r="M4717" s="15" t="s">
        <v>1584</v>
      </c>
      <c r="N4717" s="14">
        <v>2014</v>
      </c>
      <c r="O4717" s="15" t="s">
        <v>12119</v>
      </c>
      <c r="P4717" s="15" t="s">
        <v>106</v>
      </c>
      <c r="Q4717" s="15" t="s">
        <v>47120</v>
      </c>
      <c r="R4717" s="15" t="s">
        <v>12120</v>
      </c>
      <c r="S4717" s="15" t="s">
        <v>12121</v>
      </c>
      <c r="T4717" s="15" t="s">
        <v>144</v>
      </c>
      <c r="U4717" s="15" t="s">
        <v>53</v>
      </c>
      <c r="V4717" s="15" t="s">
        <v>45994</v>
      </c>
      <c r="W4717" s="15" t="s">
        <v>367</v>
      </c>
      <c r="X4717" s="15" t="str">
        <f>_xlfn.XLOOKUP(_LOOKUP[[#This Row],[AdjusterMemberName]],_Adjuster[Adjuster Name],_Adjuster[Email],,0)</f>
        <v>dHernandez4@knightcompany.com</v>
      </c>
      <c r="Y4717" s="15" t="str">
        <f>_xlfn.XLOOKUP(_LOOKUP[[#This Row],[AdjusterMemberName]],_Adjuster[Adjuster Name],_Adjuster[Phone Number],,0)</f>
        <v>323-315-7819</v>
      </c>
      <c r="Z4717" s="15" t="s">
        <v>12122</v>
      </c>
      <c r="AA47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10181 Calgary Ct, San Jose  CA 95127</v>
      </c>
      <c r="AB4717" s="15"/>
    </row>
    <row r="4718" spans="1:28" x14ac:dyDescent="0.3">
      <c r="A4718" s="14">
        <v>1</v>
      </c>
      <c r="B4718" s="14">
        <v>1</v>
      </c>
      <c r="C4718" s="15" t="s">
        <v>12519</v>
      </c>
      <c r="D4718" s="15" t="s">
        <v>12520</v>
      </c>
      <c r="E4718" s="15">
        <v>45383</v>
      </c>
      <c r="F4718" s="15" t="s">
        <v>12521</v>
      </c>
      <c r="G4718" s="15">
        <v>45378</v>
      </c>
      <c r="H4718" s="15">
        <v>45562</v>
      </c>
      <c r="I4718" s="15" t="s">
        <v>12522</v>
      </c>
      <c r="J4718" s="15" t="s">
        <v>12523</v>
      </c>
      <c r="K4718" s="15" t="s">
        <v>45506</v>
      </c>
      <c r="L4718" s="15" t="s">
        <v>150</v>
      </c>
      <c r="M4718" s="15" t="s">
        <v>9658</v>
      </c>
      <c r="N4718" s="14">
        <v>2015</v>
      </c>
      <c r="O4718" s="15" t="s">
        <v>12524</v>
      </c>
      <c r="P4718" s="15" t="s">
        <v>106</v>
      </c>
      <c r="Q4718" s="15" t="s">
        <v>47019</v>
      </c>
      <c r="R4718" s="15" t="s">
        <v>12525</v>
      </c>
      <c r="S4718" s="15" t="s">
        <v>12526</v>
      </c>
      <c r="T4718" s="15" t="s">
        <v>1138</v>
      </c>
      <c r="U4718" s="15" t="s">
        <v>53</v>
      </c>
      <c r="V4718" s="15" t="s">
        <v>45366</v>
      </c>
      <c r="W4718" s="15" t="s">
        <v>3114</v>
      </c>
      <c r="X4718" s="15" t="str">
        <f>_xlfn.XLOOKUP(_LOOKUP[[#This Row],[AdjusterMemberName]],_Adjuster[Adjuster Name],_Adjuster[Email],,0)</f>
        <v>eExmundo@knightcompany.com</v>
      </c>
      <c r="Y4718" s="15" t="str">
        <f>_xlfn.XLOOKUP(_LOOKUP[[#This Row],[AdjusterMemberName]],_Adjuster[Adjuster Name],_Adjuster[Phone Number],,0)</f>
        <v>424-559-5400</v>
      </c>
      <c r="Z4718" s="15" t="s">
        <v>12527</v>
      </c>
      <c r="AA47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8031 Sepulveda Blvd Apt 32, Panorama City  CA 91402</v>
      </c>
      <c r="AB4718" s="15"/>
    </row>
    <row r="4719" spans="1:28" x14ac:dyDescent="0.3">
      <c r="A4719" s="14">
        <v>1</v>
      </c>
      <c r="B4719" s="14">
        <v>1</v>
      </c>
      <c r="C4719" s="15" t="s">
        <v>12003</v>
      </c>
      <c r="D4719" s="15" t="s">
        <v>12003</v>
      </c>
      <c r="E4719" s="15">
        <v>45382</v>
      </c>
      <c r="F4719" s="15" t="s">
        <v>12004</v>
      </c>
      <c r="G4719" s="15">
        <v>45350</v>
      </c>
      <c r="H4719" s="15">
        <v>45532</v>
      </c>
      <c r="I4719" s="15" t="s">
        <v>12005</v>
      </c>
      <c r="J4719" s="15" t="s">
        <v>12006</v>
      </c>
      <c r="K4719" s="15" t="s">
        <v>46018</v>
      </c>
      <c r="L4719" s="15" t="s">
        <v>128</v>
      </c>
      <c r="M4719" s="15" t="s">
        <v>2179</v>
      </c>
      <c r="N4719" s="14">
        <v>2016</v>
      </c>
      <c r="O4719" s="15" t="s">
        <v>12007</v>
      </c>
      <c r="P4719" s="15" t="s">
        <v>106</v>
      </c>
      <c r="Q4719" s="15" t="s">
        <v>47019</v>
      </c>
      <c r="R4719" s="15" t="s">
        <v>1472</v>
      </c>
      <c r="S4719" s="15" t="s">
        <v>12008</v>
      </c>
      <c r="T4719" s="15" t="s">
        <v>174</v>
      </c>
      <c r="U4719" s="15" t="s">
        <v>53</v>
      </c>
      <c r="V4719" s="15" t="s">
        <v>45878</v>
      </c>
      <c r="W4719" s="15" t="s">
        <v>850</v>
      </c>
      <c r="X4719" s="15" t="e">
        <f>_xlfn.XLOOKUP(_LOOKUP[[#This Row],[AdjusterMemberName]],_Adjuster[Adjuster Name],_Adjuster[Email],,0)</f>
        <v>#N/A</v>
      </c>
      <c r="Y4719" s="15" t="e">
        <f>_xlfn.XLOOKUP(_LOOKUP[[#This Row],[AdjusterMemberName]],_Adjuster[Adjuster Name],_Adjuster[Phone Number],,0)</f>
        <v>#N/A</v>
      </c>
      <c r="Z4719" s="15" t="s">
        <v>12009</v>
      </c>
      <c r="AA47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4064 S Muirfield Rd Apt A, Los Angeles  CA 90008</v>
      </c>
      <c r="AB4719" s="15"/>
    </row>
    <row r="4720" spans="1:28" x14ac:dyDescent="0.3">
      <c r="A4720" s="14">
        <v>1</v>
      </c>
      <c r="B4720" s="14">
        <v>1</v>
      </c>
      <c r="C4720" s="15" t="s">
        <v>9982</v>
      </c>
      <c r="D4720" s="15" t="s">
        <v>12021</v>
      </c>
      <c r="E4720" s="15">
        <v>45382</v>
      </c>
      <c r="F4720" s="15" t="s">
        <v>12022</v>
      </c>
      <c r="G4720" s="15">
        <v>45347</v>
      </c>
      <c r="H4720" s="15">
        <v>45529</v>
      </c>
      <c r="I4720" s="15" t="s">
        <v>12023</v>
      </c>
      <c r="J4720" s="15" t="s">
        <v>12024</v>
      </c>
      <c r="K4720" s="15" t="s">
        <v>45354</v>
      </c>
      <c r="L4720" s="15" t="s">
        <v>419</v>
      </c>
      <c r="M4720" s="15" t="s">
        <v>12025</v>
      </c>
      <c r="N4720" s="14">
        <v>2004</v>
      </c>
      <c r="O4720" s="15" t="s">
        <v>12026</v>
      </c>
      <c r="P4720" s="15" t="s">
        <v>106</v>
      </c>
      <c r="Q4720" s="15" t="s">
        <v>47065</v>
      </c>
      <c r="R4720" s="15" t="s">
        <v>1928</v>
      </c>
      <c r="S4720" s="15" t="s">
        <v>9987</v>
      </c>
      <c r="T4720" s="15" t="s">
        <v>174</v>
      </c>
      <c r="U4720" s="15" t="s">
        <v>53</v>
      </c>
      <c r="V4720" s="15" t="s">
        <v>45694</v>
      </c>
      <c r="W4720" s="15" t="s">
        <v>367</v>
      </c>
      <c r="X4720" s="15" t="str">
        <f>_xlfn.XLOOKUP(_LOOKUP[[#This Row],[AdjusterMemberName]],_Adjuster[Adjuster Name],_Adjuster[Email],,0)</f>
        <v>dHernandez4@knightcompany.com</v>
      </c>
      <c r="Y4720" s="15" t="str">
        <f>_xlfn.XLOOKUP(_LOOKUP[[#This Row],[AdjusterMemberName]],_Adjuster[Adjuster Name],_Adjuster[Phone Number],,0)</f>
        <v>323-315-7819</v>
      </c>
      <c r="Z4720" s="15" t="s">
        <v>9988</v>
      </c>
      <c r="AA47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903 E 73Rd St, Los Angeles  CA 90001</v>
      </c>
      <c r="AB4720" s="15"/>
    </row>
    <row r="4721" spans="1:28" x14ac:dyDescent="0.3">
      <c r="A4721" s="14">
        <v>1</v>
      </c>
      <c r="B4721" s="14">
        <v>1</v>
      </c>
      <c r="C4721" s="15" t="s">
        <v>12097</v>
      </c>
      <c r="D4721" s="15" t="s">
        <v>12097</v>
      </c>
      <c r="E4721" s="15">
        <v>45382</v>
      </c>
      <c r="F4721" s="15" t="s">
        <v>12098</v>
      </c>
      <c r="G4721" s="15">
        <v>45288</v>
      </c>
      <c r="H4721" s="15">
        <v>45471</v>
      </c>
      <c r="I4721" s="15" t="s">
        <v>12099</v>
      </c>
      <c r="J4721" s="15" t="s">
        <v>12100</v>
      </c>
      <c r="K4721" s="15" t="s">
        <v>45542</v>
      </c>
      <c r="L4721" s="15" t="s">
        <v>103</v>
      </c>
      <c r="M4721" s="15" t="s">
        <v>890</v>
      </c>
      <c r="N4721" s="14">
        <v>2000</v>
      </c>
      <c r="O4721" s="15" t="s">
        <v>12101</v>
      </c>
      <c r="P4721" s="15" t="s">
        <v>106</v>
      </c>
      <c r="Q4721" s="15" t="s">
        <v>47019</v>
      </c>
      <c r="R4721" s="15" t="s">
        <v>12102</v>
      </c>
      <c r="S4721" s="15" t="s">
        <v>12103</v>
      </c>
      <c r="T4721" s="15" t="s">
        <v>1330</v>
      </c>
      <c r="U4721" s="15" t="s">
        <v>53</v>
      </c>
      <c r="V4721" s="15" t="s">
        <v>45669</v>
      </c>
      <c r="W4721" s="15" t="s">
        <v>3307</v>
      </c>
      <c r="X4721" s="15" t="e">
        <f>_xlfn.XLOOKUP(_LOOKUP[[#This Row],[AdjusterMemberName]],_Adjuster[Adjuster Name],_Adjuster[Email],,0)</f>
        <v>#N/A</v>
      </c>
      <c r="Y4721" s="15" t="e">
        <f>_xlfn.XLOOKUP(_LOOKUP[[#This Row],[AdjusterMemberName]],_Adjuster[Adjuster Name],_Adjuster[Phone Number],,0)</f>
        <v>#N/A</v>
      </c>
      <c r="Z4721" s="15" t="s">
        <v>12104</v>
      </c>
      <c r="AA47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9009 Langdon Ave Apt 18, North Hills  CA 91343</v>
      </c>
      <c r="AB4721" s="15"/>
    </row>
    <row r="4722" spans="1:28" x14ac:dyDescent="0.3">
      <c r="A4722" s="14">
        <v>1</v>
      </c>
      <c r="B4722" s="14">
        <v>1</v>
      </c>
      <c r="C4722" s="15" t="s">
        <v>9002</v>
      </c>
      <c r="D4722" s="15" t="s">
        <v>9002</v>
      </c>
      <c r="E4722" s="15">
        <v>45382</v>
      </c>
      <c r="F4722" s="15" t="s">
        <v>9003</v>
      </c>
      <c r="G4722" s="15">
        <v>45236</v>
      </c>
      <c r="H4722" s="15">
        <v>45418</v>
      </c>
      <c r="I4722" s="15" t="s">
        <v>12132</v>
      </c>
      <c r="J4722" s="15" t="s">
        <v>12133</v>
      </c>
      <c r="K4722" s="15" t="s">
        <v>45458</v>
      </c>
      <c r="L4722" s="15" t="s">
        <v>441</v>
      </c>
      <c r="M4722" s="15" t="s">
        <v>579</v>
      </c>
      <c r="N4722" s="14">
        <v>2012</v>
      </c>
      <c r="O4722" s="15" t="s">
        <v>9006</v>
      </c>
      <c r="P4722" s="15" t="s">
        <v>106</v>
      </c>
      <c r="Q4722" s="15" t="s">
        <v>47081</v>
      </c>
      <c r="R4722" s="15" t="s">
        <v>9007</v>
      </c>
      <c r="S4722" s="15" t="s">
        <v>9008</v>
      </c>
      <c r="T4722" s="15" t="s">
        <v>9009</v>
      </c>
      <c r="U4722" s="15" t="s">
        <v>53</v>
      </c>
      <c r="V4722" s="15" t="s">
        <v>45443</v>
      </c>
      <c r="W4722" s="15" t="s">
        <v>3114</v>
      </c>
      <c r="X4722" s="15" t="str">
        <f>_xlfn.XLOOKUP(_LOOKUP[[#This Row],[AdjusterMemberName]],_Adjuster[Adjuster Name],_Adjuster[Email],,0)</f>
        <v>eExmundo@knightcompany.com</v>
      </c>
      <c r="Y4722" s="15" t="str">
        <f>_xlfn.XLOOKUP(_LOOKUP[[#This Row],[AdjusterMemberName]],_Adjuster[Adjuster Name],_Adjuster[Phone Number],,0)</f>
        <v>424-559-5400</v>
      </c>
      <c r="Z4722" s="15" t="s">
        <v>9010</v>
      </c>
      <c r="AA47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1851 Pope Ave, Simi Valley  CA 93065</v>
      </c>
      <c r="AB4722" s="15"/>
    </row>
    <row r="4723" spans="1:28" x14ac:dyDescent="0.3">
      <c r="A4723" s="14">
        <v>1</v>
      </c>
      <c r="B4723" s="14">
        <v>1</v>
      </c>
      <c r="C4723" s="15" t="s">
        <v>12168</v>
      </c>
      <c r="D4723" s="15" t="s">
        <v>12168</v>
      </c>
      <c r="E4723" s="15">
        <v>45382</v>
      </c>
      <c r="F4723" s="15" t="s">
        <v>12169</v>
      </c>
      <c r="G4723" s="15">
        <v>45316</v>
      </c>
      <c r="H4723" s="15">
        <v>45498</v>
      </c>
      <c r="I4723" s="15" t="s">
        <v>12170</v>
      </c>
      <c r="J4723" s="15" t="s">
        <v>12171</v>
      </c>
      <c r="K4723" s="15" t="s">
        <v>45590</v>
      </c>
      <c r="L4723" s="15" t="s">
        <v>281</v>
      </c>
      <c r="M4723" s="15" t="s">
        <v>4513</v>
      </c>
      <c r="N4723" s="14">
        <v>2016</v>
      </c>
      <c r="O4723" s="15" t="s">
        <v>12172</v>
      </c>
      <c r="P4723" s="15" t="s">
        <v>106</v>
      </c>
      <c r="Q4723" s="15" t="s">
        <v>47019</v>
      </c>
      <c r="R4723" s="15" t="s">
        <v>12173</v>
      </c>
      <c r="S4723" s="15" t="s">
        <v>12174</v>
      </c>
      <c r="T4723" s="15" t="s">
        <v>174</v>
      </c>
      <c r="U4723" s="15" t="s">
        <v>53</v>
      </c>
      <c r="V4723" s="15" t="s">
        <v>45694</v>
      </c>
      <c r="W4723" s="15" t="s">
        <v>1624</v>
      </c>
      <c r="X4723" s="15" t="e">
        <f>_xlfn.XLOOKUP(_LOOKUP[[#This Row],[AdjusterMemberName]],_Adjuster[Adjuster Name],_Adjuster[Email],,0)</f>
        <v>#N/A</v>
      </c>
      <c r="Y4723" s="15" t="e">
        <f>_xlfn.XLOOKUP(_LOOKUP[[#This Row],[AdjusterMemberName]],_Adjuster[Adjuster Name],_Adjuster[Phone Number],,0)</f>
        <v>#N/A</v>
      </c>
      <c r="Z4723" s="15" t="s">
        <v>12175</v>
      </c>
      <c r="AA47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6415 Makee Ave # B, Los Angeles  CA 90001</v>
      </c>
      <c r="AB4723" s="15"/>
    </row>
    <row r="4724" spans="1:28" x14ac:dyDescent="0.3">
      <c r="A4724" s="14">
        <v>1</v>
      </c>
      <c r="B4724" s="14">
        <v>1</v>
      </c>
      <c r="C4724" s="15" t="s">
        <v>12240</v>
      </c>
      <c r="D4724" s="15" t="s">
        <v>12241</v>
      </c>
      <c r="E4724" s="15">
        <v>45382</v>
      </c>
      <c r="F4724" s="15" t="s">
        <v>12242</v>
      </c>
      <c r="G4724" s="15">
        <v>45267</v>
      </c>
      <c r="H4724" s="15">
        <v>45450</v>
      </c>
      <c r="I4724" s="15" t="s">
        <v>12243</v>
      </c>
      <c r="J4724" s="15" t="s">
        <v>12244</v>
      </c>
      <c r="K4724" s="15" t="s">
        <v>45339</v>
      </c>
      <c r="L4724" s="15" t="s">
        <v>103</v>
      </c>
      <c r="M4724" s="15" t="s">
        <v>1336</v>
      </c>
      <c r="N4724" s="14">
        <v>2010</v>
      </c>
      <c r="O4724" s="15" t="s">
        <v>12245</v>
      </c>
      <c r="P4724" s="15" t="s">
        <v>106</v>
      </c>
      <c r="Q4724" s="15" t="s">
        <v>47117</v>
      </c>
      <c r="R4724" s="15" t="s">
        <v>12246</v>
      </c>
      <c r="S4724" s="15" t="s">
        <v>12247</v>
      </c>
      <c r="T4724" s="15" t="s">
        <v>1067</v>
      </c>
      <c r="U4724" s="15" t="s">
        <v>53</v>
      </c>
      <c r="V4724" s="15" t="s">
        <v>46589</v>
      </c>
      <c r="W4724" s="15" t="s">
        <v>3307</v>
      </c>
      <c r="X4724" s="15" t="e">
        <f>_xlfn.XLOOKUP(_LOOKUP[[#This Row],[AdjusterMemberName]],_Adjuster[Adjuster Name],_Adjuster[Email],,0)</f>
        <v>#N/A</v>
      </c>
      <c r="Y4724" s="15" t="e">
        <f>_xlfn.XLOOKUP(_LOOKUP[[#This Row],[AdjusterMemberName]],_Adjuster[Adjuster Name],_Adjuster[Phone Number],,0)</f>
        <v>#N/A</v>
      </c>
      <c r="Z4724" s="15" t="s">
        <v>12248</v>
      </c>
      <c r="AA47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1472 48Th Ave Apt 5, San Francisco  CA 94122</v>
      </c>
      <c r="AB4724" s="15"/>
    </row>
    <row r="4725" spans="1:28" x14ac:dyDescent="0.3">
      <c r="A4725" s="14">
        <v>1</v>
      </c>
      <c r="B4725" s="14">
        <v>1</v>
      </c>
      <c r="C4725" s="15" t="s">
        <v>12353</v>
      </c>
      <c r="D4725" s="15" t="s">
        <v>12353</v>
      </c>
      <c r="E4725" s="15">
        <v>45382</v>
      </c>
      <c r="F4725" s="15" t="s">
        <v>12354</v>
      </c>
      <c r="G4725" s="15">
        <v>45373</v>
      </c>
      <c r="H4725" s="15">
        <v>45557</v>
      </c>
      <c r="I4725" s="15" t="s">
        <v>12355</v>
      </c>
      <c r="J4725" s="15" t="s">
        <v>12356</v>
      </c>
      <c r="K4725" s="15" t="s">
        <v>45611</v>
      </c>
      <c r="L4725" s="15" t="s">
        <v>139</v>
      </c>
      <c r="M4725" s="15" t="s">
        <v>620</v>
      </c>
      <c r="N4725" s="14">
        <v>2018</v>
      </c>
      <c r="O4725" s="15" t="s">
        <v>12357</v>
      </c>
      <c r="P4725" s="15" t="s">
        <v>106</v>
      </c>
      <c r="Q4725" s="15" t="s">
        <v>47006</v>
      </c>
      <c r="R4725" s="15" t="s">
        <v>12358</v>
      </c>
      <c r="S4725" s="15" t="s">
        <v>12359</v>
      </c>
      <c r="T4725" s="15" t="s">
        <v>1100</v>
      </c>
      <c r="U4725" s="15" t="s">
        <v>53</v>
      </c>
      <c r="V4725" s="15" t="s">
        <v>45649</v>
      </c>
      <c r="W4725" s="15" t="s">
        <v>3114</v>
      </c>
      <c r="X4725" s="15" t="str">
        <f>_xlfn.XLOOKUP(_LOOKUP[[#This Row],[AdjusterMemberName]],_Adjuster[Adjuster Name],_Adjuster[Email],,0)</f>
        <v>eExmundo@knightcompany.com</v>
      </c>
      <c r="Y4725" s="15" t="str">
        <f>_xlfn.XLOOKUP(_LOOKUP[[#This Row],[AdjusterMemberName]],_Adjuster[Adjuster Name],_Adjuster[Phone Number],,0)</f>
        <v>424-559-5400</v>
      </c>
      <c r="Z4725" s="15" t="s">
        <v>12360</v>
      </c>
      <c r="AA47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108 Cal Ave, Barstow  CA 92311</v>
      </c>
      <c r="AB4725" s="15"/>
    </row>
    <row r="4726" spans="1:28" x14ac:dyDescent="0.3">
      <c r="A4726" s="14">
        <v>1</v>
      </c>
      <c r="B4726" s="14">
        <v>1</v>
      </c>
      <c r="C4726" s="15" t="s">
        <v>9963</v>
      </c>
      <c r="D4726" s="15" t="s">
        <v>9963</v>
      </c>
      <c r="E4726" s="15">
        <v>45381</v>
      </c>
      <c r="F4726" s="15" t="s">
        <v>9964</v>
      </c>
      <c r="G4726" s="15">
        <v>45255</v>
      </c>
      <c r="H4726" s="15">
        <v>45437</v>
      </c>
      <c r="I4726" s="15" t="s">
        <v>12010</v>
      </c>
      <c r="J4726" s="15" t="s">
        <v>12011</v>
      </c>
      <c r="K4726" s="15" t="s">
        <v>45373</v>
      </c>
      <c r="L4726" s="15" t="s">
        <v>128</v>
      </c>
      <c r="M4726" s="15" t="s">
        <v>2179</v>
      </c>
      <c r="N4726" s="14">
        <v>2024</v>
      </c>
      <c r="O4726" s="15" t="s">
        <v>12012</v>
      </c>
      <c r="P4726" s="15" t="s">
        <v>106</v>
      </c>
      <c r="Q4726" s="15" t="s">
        <v>47079</v>
      </c>
      <c r="R4726" s="15" t="s">
        <v>9968</v>
      </c>
      <c r="S4726" s="15" t="s">
        <v>9969</v>
      </c>
      <c r="T4726" s="15" t="s">
        <v>174</v>
      </c>
      <c r="U4726" s="15" t="s">
        <v>53</v>
      </c>
      <c r="V4726" s="15" t="s">
        <v>45780</v>
      </c>
      <c r="W4726" s="15" t="s">
        <v>3184</v>
      </c>
      <c r="X4726" s="15" t="str">
        <f>_xlfn.XLOOKUP(_LOOKUP[[#This Row],[AdjusterMemberName]],_Adjuster[Adjuster Name],_Adjuster[Email],,0)</f>
        <v>mQualls@knightcompany.com</v>
      </c>
      <c r="Y4726" s="15" t="str">
        <f>_xlfn.XLOOKUP(_LOOKUP[[#This Row],[AdjusterMemberName]],_Adjuster[Adjuster Name],_Adjuster[Phone Number],,0)</f>
        <v>424-559-5436</v>
      </c>
      <c r="Z4726" s="15" t="s">
        <v>9970</v>
      </c>
      <c r="AA47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2536 S Genesee Ave Apt 5, Los Angeles  CA 90016</v>
      </c>
      <c r="AB4726" s="15"/>
    </row>
    <row r="4727" spans="1:28" x14ac:dyDescent="0.3">
      <c r="A4727" s="14">
        <v>1</v>
      </c>
      <c r="B4727" s="14">
        <v>1</v>
      </c>
      <c r="C4727" s="15" t="s">
        <v>12013</v>
      </c>
      <c r="D4727" s="15" t="s">
        <v>12013</v>
      </c>
      <c r="E4727" s="15">
        <v>45381</v>
      </c>
      <c r="F4727" s="15" t="s">
        <v>12014</v>
      </c>
      <c r="G4727" s="15">
        <v>45335</v>
      </c>
      <c r="H4727" s="15">
        <v>45517</v>
      </c>
      <c r="I4727" s="15" t="s">
        <v>12015</v>
      </c>
      <c r="J4727" s="15" t="s">
        <v>12016</v>
      </c>
      <c r="K4727" s="15" t="s">
        <v>45339</v>
      </c>
      <c r="L4727" s="15" t="s">
        <v>181</v>
      </c>
      <c r="M4727" s="15" t="s">
        <v>779</v>
      </c>
      <c r="N4727" s="14">
        <v>2012</v>
      </c>
      <c r="O4727" s="15" t="s">
        <v>12017</v>
      </c>
      <c r="P4727" s="15" t="s">
        <v>106</v>
      </c>
      <c r="Q4727" s="15" t="s">
        <v>47065</v>
      </c>
      <c r="R4727" s="15" t="s">
        <v>204</v>
      </c>
      <c r="S4727" s="15" t="s">
        <v>12018</v>
      </c>
      <c r="T4727" s="15" t="s">
        <v>12019</v>
      </c>
      <c r="U4727" s="15" t="s">
        <v>53</v>
      </c>
      <c r="V4727" s="15" t="s">
        <v>45972</v>
      </c>
      <c r="W4727" s="15" t="s">
        <v>3974</v>
      </c>
      <c r="X4727" s="15" t="str">
        <f>_xlfn.XLOOKUP(_LOOKUP[[#This Row],[AdjusterMemberName]],_Adjuster[Adjuster Name],_Adjuster[Email],,0)</f>
        <v>LMiller@knightcompany.com</v>
      </c>
      <c r="Y4727" s="15" t="str">
        <f>_xlfn.XLOOKUP(_LOOKUP[[#This Row],[AdjusterMemberName]],_Adjuster[Adjuster Name],_Adjuster[Phone Number],,0)</f>
        <v>424-559-5378</v>
      </c>
      <c r="Z4727" s="15" t="s">
        <v>12020</v>
      </c>
      <c r="AA47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801 S Harbor Blvd, Santa Ana  CA 92704</v>
      </c>
      <c r="AB4727" s="15"/>
    </row>
    <row r="4728" spans="1:28" x14ac:dyDescent="0.3">
      <c r="A4728" s="14">
        <v>1</v>
      </c>
      <c r="B4728" s="14">
        <v>1</v>
      </c>
      <c r="C4728" s="15" t="s">
        <v>12087</v>
      </c>
      <c r="D4728" s="15" t="s">
        <v>12088</v>
      </c>
      <c r="E4728" s="15">
        <v>45381</v>
      </c>
      <c r="F4728" s="15" t="s">
        <v>12089</v>
      </c>
      <c r="G4728" s="15">
        <v>45252</v>
      </c>
      <c r="H4728" s="15">
        <v>45434</v>
      </c>
      <c r="I4728" s="15" t="s">
        <v>12090</v>
      </c>
      <c r="J4728" s="15" t="s">
        <v>12091</v>
      </c>
      <c r="K4728" s="15" t="s">
        <v>45327</v>
      </c>
      <c r="L4728" s="15" t="s">
        <v>1452</v>
      </c>
      <c r="M4728" s="15" t="s">
        <v>2022</v>
      </c>
      <c r="N4728" s="14">
        <v>2021</v>
      </c>
      <c r="O4728" s="15" t="s">
        <v>12092</v>
      </c>
      <c r="P4728" s="15" t="s">
        <v>106</v>
      </c>
      <c r="Q4728" s="15" t="s">
        <v>47006</v>
      </c>
      <c r="R4728" s="15" t="s">
        <v>12093</v>
      </c>
      <c r="S4728" s="15" t="s">
        <v>12094</v>
      </c>
      <c r="T4728" s="15" t="s">
        <v>12095</v>
      </c>
      <c r="U4728" s="15" t="s">
        <v>53</v>
      </c>
      <c r="V4728" s="15" t="s">
        <v>46061</v>
      </c>
      <c r="W4728" s="15" t="s">
        <v>850</v>
      </c>
      <c r="X4728" s="15" t="e">
        <f>_xlfn.XLOOKUP(_LOOKUP[[#This Row],[AdjusterMemberName]],_Adjuster[Adjuster Name],_Adjuster[Email],,0)</f>
        <v>#N/A</v>
      </c>
      <c r="Y4728" s="15" t="e">
        <f>_xlfn.XLOOKUP(_LOOKUP[[#This Row],[AdjusterMemberName]],_Adjuster[Adjuster Name],_Adjuster[Phone Number],,0)</f>
        <v>#N/A</v>
      </c>
      <c r="Z4728" s="15" t="s">
        <v>12096</v>
      </c>
      <c r="AA47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2737 Sunbright Dr, Diamond Bar  CA 91765</v>
      </c>
      <c r="AB4728" s="15"/>
    </row>
    <row r="4729" spans="1:28" x14ac:dyDescent="0.3">
      <c r="A4729" s="14">
        <v>1</v>
      </c>
      <c r="B4729" s="14">
        <v>1</v>
      </c>
      <c r="C4729" s="15" t="s">
        <v>12123</v>
      </c>
      <c r="D4729" s="15" t="s">
        <v>12124</v>
      </c>
      <c r="E4729" s="15">
        <v>45381</v>
      </c>
      <c r="F4729" s="15" t="s">
        <v>12125</v>
      </c>
      <c r="G4729" s="15">
        <v>45281</v>
      </c>
      <c r="H4729" s="15">
        <v>45464</v>
      </c>
      <c r="I4729" s="15" t="s">
        <v>12126</v>
      </c>
      <c r="J4729" s="15" t="s">
        <v>12127</v>
      </c>
      <c r="K4729" s="15" t="s">
        <v>45354</v>
      </c>
      <c r="L4729" s="15" t="s">
        <v>314</v>
      </c>
      <c r="M4729" s="15" t="s">
        <v>6071</v>
      </c>
      <c r="N4729" s="14">
        <v>2019</v>
      </c>
      <c r="O4729" s="15" t="s">
        <v>12128</v>
      </c>
      <c r="P4729" s="15" t="s">
        <v>106</v>
      </c>
      <c r="Q4729" s="15" t="s">
        <v>47006</v>
      </c>
      <c r="R4729" s="15" t="s">
        <v>12129</v>
      </c>
      <c r="S4729" s="15" t="s">
        <v>12130</v>
      </c>
      <c r="T4729" s="15" t="s">
        <v>530</v>
      </c>
      <c r="U4729" s="15" t="s">
        <v>53</v>
      </c>
      <c r="V4729" s="15" t="s">
        <v>45858</v>
      </c>
      <c r="W4729" s="15" t="s">
        <v>54</v>
      </c>
      <c r="X4729" s="15" t="str">
        <f>_xlfn.XLOOKUP(_LOOKUP[[#This Row],[AdjusterMemberName]],_Adjuster[Adjuster Name],_Adjuster[Email],,0)</f>
        <v>JRubalcava@knightcompany.com</v>
      </c>
      <c r="Y4729" s="15" t="str">
        <f>_xlfn.XLOOKUP(_LOOKUP[[#This Row],[AdjusterMemberName]],_Adjuster[Adjuster Name],_Adjuster[Phone Number],,0)</f>
        <v>424-559-5420</v>
      </c>
      <c r="Z4729" s="15" t="s">
        <v>12131</v>
      </c>
      <c r="AA47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13207 Fordham Cir, Victorville  CA 92392</v>
      </c>
      <c r="AB4729" s="15"/>
    </row>
    <row r="4730" spans="1:28" x14ac:dyDescent="0.3">
      <c r="A4730" s="14">
        <v>1</v>
      </c>
      <c r="B4730" s="14">
        <v>1</v>
      </c>
      <c r="C4730" s="15" t="s">
        <v>12249</v>
      </c>
      <c r="D4730" s="15" t="s">
        <v>12249</v>
      </c>
      <c r="E4730" s="15">
        <v>45381</v>
      </c>
      <c r="F4730" s="15" t="s">
        <v>12250</v>
      </c>
      <c r="G4730" s="15">
        <v>45346</v>
      </c>
      <c r="H4730" s="15">
        <v>45528</v>
      </c>
      <c r="I4730" s="15" t="s">
        <v>12251</v>
      </c>
      <c r="J4730" s="15" t="s">
        <v>12252</v>
      </c>
      <c r="K4730" s="15" t="s">
        <v>45509</v>
      </c>
      <c r="L4730" s="15" t="s">
        <v>441</v>
      </c>
      <c r="M4730" s="15" t="s">
        <v>1532</v>
      </c>
      <c r="N4730" s="14">
        <v>2020</v>
      </c>
      <c r="O4730" s="15" t="s">
        <v>12253</v>
      </c>
      <c r="P4730" s="15" t="s">
        <v>106</v>
      </c>
      <c r="Q4730" s="15" t="s">
        <v>47193</v>
      </c>
      <c r="R4730" s="15" t="s">
        <v>650</v>
      </c>
      <c r="S4730" s="15" t="s">
        <v>12254</v>
      </c>
      <c r="T4730" s="15" t="s">
        <v>4809</v>
      </c>
      <c r="U4730" s="15" t="s">
        <v>53</v>
      </c>
      <c r="V4730" s="15" t="s">
        <v>45573</v>
      </c>
      <c r="W4730" s="15" t="s">
        <v>1624</v>
      </c>
      <c r="X4730" s="15" t="e">
        <f>_xlfn.XLOOKUP(_LOOKUP[[#This Row],[AdjusterMemberName]],_Adjuster[Adjuster Name],_Adjuster[Email],,0)</f>
        <v>#N/A</v>
      </c>
      <c r="Y4730" s="15" t="e">
        <f>_xlfn.XLOOKUP(_LOOKUP[[#This Row],[AdjusterMemberName]],_Adjuster[Adjuster Name],_Adjuster[Phone Number],,0)</f>
        <v>#N/A</v>
      </c>
      <c r="Z4730" s="15" t="s">
        <v>12255</v>
      </c>
      <c r="AA47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826 N 10Th Ave, Hanford  CA 93230</v>
      </c>
      <c r="AB4730" s="15"/>
    </row>
    <row r="4731" spans="1:28" x14ac:dyDescent="0.3">
      <c r="A4731" s="14">
        <v>1</v>
      </c>
      <c r="B4731" s="14">
        <v>1</v>
      </c>
      <c r="C4731" s="15" t="s">
        <v>11970</v>
      </c>
      <c r="D4731" s="15" t="s">
        <v>11971</v>
      </c>
      <c r="E4731" s="15">
        <v>45380</v>
      </c>
      <c r="F4731" s="15" t="s">
        <v>11972</v>
      </c>
      <c r="G4731" s="15">
        <v>45303</v>
      </c>
      <c r="H4731" s="15">
        <v>45485</v>
      </c>
      <c r="I4731" s="15" t="s">
        <v>11973</v>
      </c>
      <c r="J4731" s="15" t="s">
        <v>11974</v>
      </c>
      <c r="K4731" s="15" t="s">
        <v>46054</v>
      </c>
      <c r="L4731" s="15" t="s">
        <v>281</v>
      </c>
      <c r="M4731" s="15" t="s">
        <v>9025</v>
      </c>
      <c r="N4731" s="14">
        <v>2017</v>
      </c>
      <c r="O4731" s="15" t="s">
        <v>11975</v>
      </c>
      <c r="P4731" s="15" t="s">
        <v>106</v>
      </c>
      <c r="Q4731" s="15" t="s">
        <v>47065</v>
      </c>
      <c r="R4731" s="15" t="s">
        <v>5339</v>
      </c>
      <c r="S4731" s="15" t="s">
        <v>11976</v>
      </c>
      <c r="T4731" s="15" t="s">
        <v>96</v>
      </c>
      <c r="U4731" s="15" t="s">
        <v>53</v>
      </c>
      <c r="V4731" s="15" t="s">
        <v>45410</v>
      </c>
      <c r="W4731" s="15" t="s">
        <v>1889</v>
      </c>
      <c r="X4731" s="15" t="e">
        <f>_xlfn.XLOOKUP(_LOOKUP[[#This Row],[AdjusterMemberName]],_Adjuster[Adjuster Name],_Adjuster[Email],,0)</f>
        <v>#N/A</v>
      </c>
      <c r="Y4731" s="15" t="e">
        <f>_xlfn.XLOOKUP(_LOOKUP[[#This Row],[AdjusterMemberName]],_Adjuster[Adjuster Name],_Adjuster[Phone Number],,0)</f>
        <v>#N/A</v>
      </c>
      <c r="Z4731" s="15" t="s">
        <v>11977</v>
      </c>
      <c r="AA47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23662 David Ln, Moreno Valley  CA 92557</v>
      </c>
      <c r="AB4731" s="15">
        <v>45433</v>
      </c>
    </row>
    <row r="4732" spans="1:28" x14ac:dyDescent="0.3">
      <c r="A4732" s="14">
        <v>1</v>
      </c>
      <c r="B4732" s="14">
        <v>1</v>
      </c>
      <c r="C4732" s="15" t="s">
        <v>8296</v>
      </c>
      <c r="D4732" s="15" t="s">
        <v>8297</v>
      </c>
      <c r="E4732" s="15">
        <v>45380</v>
      </c>
      <c r="F4732" s="15" t="s">
        <v>8298</v>
      </c>
      <c r="G4732" s="15">
        <v>45275</v>
      </c>
      <c r="H4732" s="15">
        <v>45458</v>
      </c>
      <c r="I4732" s="15" t="s">
        <v>11978</v>
      </c>
      <c r="J4732" s="15" t="s">
        <v>11979</v>
      </c>
      <c r="K4732" s="15" t="s">
        <v>45545</v>
      </c>
      <c r="L4732" s="15" t="s">
        <v>430</v>
      </c>
      <c r="M4732" s="15" t="s">
        <v>8301</v>
      </c>
      <c r="N4732" s="14">
        <v>2017</v>
      </c>
      <c r="O4732" s="15" t="s">
        <v>8302</v>
      </c>
      <c r="P4732" s="15" t="s">
        <v>106</v>
      </c>
      <c r="Q4732" s="15" t="s">
        <v>47006</v>
      </c>
      <c r="R4732" s="15" t="s">
        <v>8303</v>
      </c>
      <c r="S4732" s="15" t="s">
        <v>8304</v>
      </c>
      <c r="T4732" s="15" t="s">
        <v>144</v>
      </c>
      <c r="U4732" s="15" t="s">
        <v>53</v>
      </c>
      <c r="V4732" s="15" t="s">
        <v>45344</v>
      </c>
      <c r="W4732" s="15" t="s">
        <v>367</v>
      </c>
      <c r="X4732" s="15" t="str">
        <f>_xlfn.XLOOKUP(_LOOKUP[[#This Row],[AdjusterMemberName]],_Adjuster[Adjuster Name],_Adjuster[Email],,0)</f>
        <v>dHernandez4@knightcompany.com</v>
      </c>
      <c r="Y4732" s="15" t="str">
        <f>_xlfn.XLOOKUP(_LOOKUP[[#This Row],[AdjusterMemberName]],_Adjuster[Adjuster Name],_Adjuster[Phone Number],,0)</f>
        <v>323-315-7819</v>
      </c>
      <c r="Z4732" s="15" t="s">
        <v>8305</v>
      </c>
      <c r="AA47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10080 Manchado Ln, San Jose  CA 95127</v>
      </c>
      <c r="AB4732" s="15"/>
    </row>
    <row r="4733" spans="1:28" x14ac:dyDescent="0.3">
      <c r="A4733" s="14">
        <v>1</v>
      </c>
      <c r="B4733" s="14">
        <v>1</v>
      </c>
      <c r="C4733" s="15" t="s">
        <v>11980</v>
      </c>
      <c r="D4733" s="15" t="s">
        <v>11981</v>
      </c>
      <c r="E4733" s="15">
        <v>45380</v>
      </c>
      <c r="F4733" s="15" t="s">
        <v>11982</v>
      </c>
      <c r="G4733" s="15">
        <v>45350</v>
      </c>
      <c r="H4733" s="15">
        <v>45532</v>
      </c>
      <c r="I4733" s="15" t="s">
        <v>11983</v>
      </c>
      <c r="J4733" s="15" t="s">
        <v>11984</v>
      </c>
      <c r="K4733" s="15" t="s">
        <v>45339</v>
      </c>
      <c r="L4733" s="15" t="s">
        <v>103</v>
      </c>
      <c r="M4733" s="15" t="s">
        <v>1503</v>
      </c>
      <c r="N4733" s="14">
        <v>2022</v>
      </c>
      <c r="O4733" s="15" t="s">
        <v>11985</v>
      </c>
      <c r="P4733" s="15" t="s">
        <v>106</v>
      </c>
      <c r="Q4733" s="15" t="s">
        <v>47095</v>
      </c>
      <c r="R4733" s="15" t="s">
        <v>11986</v>
      </c>
      <c r="S4733" s="15" t="s">
        <v>11987</v>
      </c>
      <c r="T4733" s="15" t="s">
        <v>3565</v>
      </c>
      <c r="U4733" s="15" t="s">
        <v>53</v>
      </c>
      <c r="V4733" s="15" t="s">
        <v>45338</v>
      </c>
      <c r="W4733" s="15" t="s">
        <v>264</v>
      </c>
      <c r="X4733" s="15" t="str">
        <f>_xlfn.XLOOKUP(_LOOKUP[[#This Row],[AdjusterMemberName]],_Adjuster[Adjuster Name],_Adjuster[Email],,0)</f>
        <v>sBonnevie@knightcompany.com</v>
      </c>
      <c r="Y4733" s="15" t="str">
        <f>_xlfn.XLOOKUP(_LOOKUP[[#This Row],[AdjusterMemberName]],_Adjuster[Adjuster Name],_Adjuster[Phone Number],,0)</f>
        <v>323-692-4064</v>
      </c>
      <c r="Z4733" s="15" t="s">
        <v>11988</v>
      </c>
      <c r="AA47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4544 E 52Nd Pl, Maywood  CA 90270</v>
      </c>
      <c r="AB4733" s="15"/>
    </row>
    <row r="4734" spans="1:28" x14ac:dyDescent="0.3">
      <c r="A4734" s="14">
        <v>1</v>
      </c>
      <c r="B4734" s="14">
        <v>1</v>
      </c>
      <c r="C4734" s="15" t="s">
        <v>11989</v>
      </c>
      <c r="D4734" s="15" t="s">
        <v>11989</v>
      </c>
      <c r="E4734" s="15">
        <v>45380</v>
      </c>
      <c r="F4734" s="15" t="s">
        <v>11990</v>
      </c>
      <c r="G4734" s="15">
        <v>45377</v>
      </c>
      <c r="H4734" s="15">
        <v>45561</v>
      </c>
      <c r="I4734" s="15" t="s">
        <v>11991</v>
      </c>
      <c r="J4734" s="15" t="s">
        <v>11992</v>
      </c>
      <c r="K4734" s="15" t="s">
        <v>46708</v>
      </c>
      <c r="L4734" s="15" t="s">
        <v>229</v>
      </c>
      <c r="M4734" s="15" t="s">
        <v>723</v>
      </c>
      <c r="N4734" s="14">
        <v>2017</v>
      </c>
      <c r="O4734" s="15" t="s">
        <v>11993</v>
      </c>
      <c r="P4734" s="15" t="s">
        <v>106</v>
      </c>
      <c r="Q4734" s="15" t="s">
        <v>47019</v>
      </c>
      <c r="R4734" s="15" t="s">
        <v>9650</v>
      </c>
      <c r="S4734" s="15" t="s">
        <v>11994</v>
      </c>
      <c r="T4734" s="15" t="s">
        <v>96</v>
      </c>
      <c r="U4734" s="15" t="s">
        <v>53</v>
      </c>
      <c r="V4734" s="15" t="s">
        <v>45534</v>
      </c>
      <c r="W4734" s="15" t="s">
        <v>3184</v>
      </c>
      <c r="X4734" s="15" t="str">
        <f>_xlfn.XLOOKUP(_LOOKUP[[#This Row],[AdjusterMemberName]],_Adjuster[Adjuster Name],_Adjuster[Email],,0)</f>
        <v>mQualls@knightcompany.com</v>
      </c>
      <c r="Y4734" s="15" t="str">
        <f>_xlfn.XLOOKUP(_LOOKUP[[#This Row],[AdjusterMemberName]],_Adjuster[Adjuster Name],_Adjuster[Phone Number],,0)</f>
        <v>424-559-5436</v>
      </c>
      <c r="Z4734" s="15" t="s">
        <v>11995</v>
      </c>
      <c r="AA47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17705 Camino Sonrisa, Moreno Valley  CA 92551</v>
      </c>
      <c r="AB4734" s="15">
        <v>45542</v>
      </c>
    </row>
    <row r="4735" spans="1:28" x14ac:dyDescent="0.3">
      <c r="A4735" s="14">
        <v>1</v>
      </c>
      <c r="B4735" s="14">
        <v>1</v>
      </c>
      <c r="C4735" s="15" t="s">
        <v>11996</v>
      </c>
      <c r="D4735" s="15" t="s">
        <v>11996</v>
      </c>
      <c r="E4735" s="15">
        <v>45380</v>
      </c>
      <c r="F4735" s="15" t="s">
        <v>11997</v>
      </c>
      <c r="G4735" s="15">
        <v>45320</v>
      </c>
      <c r="H4735" s="15">
        <v>45502</v>
      </c>
      <c r="I4735" s="15" t="s">
        <v>11998</v>
      </c>
      <c r="J4735" s="15" t="s">
        <v>11999</v>
      </c>
      <c r="K4735" s="15" t="s">
        <v>45496</v>
      </c>
      <c r="L4735" s="15" t="s">
        <v>229</v>
      </c>
      <c r="M4735" s="15" t="s">
        <v>3275</v>
      </c>
      <c r="N4735" s="14">
        <v>2007</v>
      </c>
      <c r="O4735" s="15" t="s">
        <v>12000</v>
      </c>
      <c r="P4735" s="15" t="s">
        <v>106</v>
      </c>
      <c r="Q4735" s="15" t="s">
        <v>47078</v>
      </c>
      <c r="R4735" s="15" t="s">
        <v>8615</v>
      </c>
      <c r="S4735" s="15" t="s">
        <v>12001</v>
      </c>
      <c r="T4735" s="15" t="s">
        <v>5366</v>
      </c>
      <c r="U4735" s="15" t="s">
        <v>53</v>
      </c>
      <c r="V4735" s="15" t="s">
        <v>45571</v>
      </c>
      <c r="W4735" s="15" t="s">
        <v>1889</v>
      </c>
      <c r="X4735" s="15" t="e">
        <f>_xlfn.XLOOKUP(_LOOKUP[[#This Row],[AdjusterMemberName]],_Adjuster[Adjuster Name],_Adjuster[Email],,0)</f>
        <v>#N/A</v>
      </c>
      <c r="Y4735" s="15" t="e">
        <f>_xlfn.XLOOKUP(_LOOKUP[[#This Row],[AdjusterMemberName]],_Adjuster[Adjuster Name],_Adjuster[Phone Number],,0)</f>
        <v>#N/A</v>
      </c>
      <c r="Z4735" s="15" t="s">
        <v>12002</v>
      </c>
      <c r="AA47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23724 Valle Del Oro Apt 201, Santa Clarita  CA 91321</v>
      </c>
      <c r="AB4735" s="15"/>
    </row>
    <row r="4736" spans="1:28" x14ac:dyDescent="0.3">
      <c r="A4736" s="14">
        <v>1</v>
      </c>
      <c r="B4736" s="14">
        <v>1</v>
      </c>
      <c r="C4736" s="15" t="s">
        <v>12027</v>
      </c>
      <c r="D4736" s="15" t="s">
        <v>12027</v>
      </c>
      <c r="E4736" s="15">
        <v>45380</v>
      </c>
      <c r="F4736" s="15" t="s">
        <v>12028</v>
      </c>
      <c r="G4736" s="15">
        <v>45369</v>
      </c>
      <c r="H4736" s="15">
        <v>45553</v>
      </c>
      <c r="I4736" s="15" t="s">
        <v>12029</v>
      </c>
      <c r="J4736" s="15" t="s">
        <v>12030</v>
      </c>
      <c r="K4736" s="15" t="s">
        <v>45341</v>
      </c>
      <c r="L4736" s="15" t="s">
        <v>292</v>
      </c>
      <c r="M4736" s="15" t="s">
        <v>12031</v>
      </c>
      <c r="N4736" s="14">
        <v>2017</v>
      </c>
      <c r="O4736" s="15" t="s">
        <v>12032</v>
      </c>
      <c r="P4736" s="15" t="s">
        <v>106</v>
      </c>
      <c r="Q4736" s="15" t="s">
        <v>47006</v>
      </c>
      <c r="R4736" s="15" t="s">
        <v>12033</v>
      </c>
      <c r="S4736" s="15" t="s">
        <v>12034</v>
      </c>
      <c r="T4736" s="15" t="s">
        <v>10750</v>
      </c>
      <c r="U4736" s="15" t="s">
        <v>53</v>
      </c>
      <c r="V4736" s="15" t="s">
        <v>45563</v>
      </c>
      <c r="W4736" s="15" t="s">
        <v>9508</v>
      </c>
      <c r="X4736" s="15" t="e">
        <f>_xlfn.XLOOKUP(_LOOKUP[[#This Row],[AdjusterMemberName]],_Adjuster[Adjuster Name],_Adjuster[Email],,0)</f>
        <v>#N/A</v>
      </c>
      <c r="Y4736" s="15" t="e">
        <f>_xlfn.XLOOKUP(_LOOKUP[[#This Row],[AdjusterMemberName]],_Adjuster[Adjuster Name],_Adjuster[Phone Number],,0)</f>
        <v>#N/A</v>
      </c>
      <c r="Z4736" s="15" t="s">
        <v>12035</v>
      </c>
      <c r="AA47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7260 Richfield St Unit 309, Paramount  CA 90723</v>
      </c>
      <c r="AB4736" s="15"/>
    </row>
    <row r="4737" spans="1:28" x14ac:dyDescent="0.3">
      <c r="A4737" s="14">
        <v>1</v>
      </c>
      <c r="B4737" s="14">
        <v>1</v>
      </c>
      <c r="C4737" s="15" t="s">
        <v>12063</v>
      </c>
      <c r="D4737" s="15" t="s">
        <v>12064</v>
      </c>
      <c r="E4737" s="15">
        <v>45380</v>
      </c>
      <c r="F4737" s="15" t="s">
        <v>12065</v>
      </c>
      <c r="G4737" s="15">
        <v>45213</v>
      </c>
      <c r="H4737" s="15">
        <v>45396</v>
      </c>
      <c r="I4737" s="15" t="s">
        <v>12066</v>
      </c>
      <c r="J4737" s="15" t="s">
        <v>12067</v>
      </c>
      <c r="K4737" s="15" t="s">
        <v>45568</v>
      </c>
      <c r="L4737" s="15" t="s">
        <v>103</v>
      </c>
      <c r="M4737" s="15" t="s">
        <v>8389</v>
      </c>
      <c r="N4737" s="14">
        <v>2007</v>
      </c>
      <c r="O4737" s="15" t="s">
        <v>12068</v>
      </c>
      <c r="P4737" s="15" t="s">
        <v>106</v>
      </c>
      <c r="Q4737" s="15" t="s">
        <v>47192</v>
      </c>
      <c r="R4737" s="15" t="s">
        <v>12069</v>
      </c>
      <c r="S4737" s="15" t="s">
        <v>12070</v>
      </c>
      <c r="T4737" s="15" t="s">
        <v>404</v>
      </c>
      <c r="U4737" s="15" t="s">
        <v>53</v>
      </c>
      <c r="V4737" s="15" t="s">
        <v>45417</v>
      </c>
      <c r="W4737" s="15" t="s">
        <v>367</v>
      </c>
      <c r="X4737" s="15" t="str">
        <f>_xlfn.XLOOKUP(_LOOKUP[[#This Row],[AdjusterMemberName]],_Adjuster[Adjuster Name],_Adjuster[Email],,0)</f>
        <v>dHernandez4@knightcompany.com</v>
      </c>
      <c r="Y4737" s="15" t="str">
        <f>_xlfn.XLOOKUP(_LOOKUP[[#This Row],[AdjusterMemberName]],_Adjuster[Adjuster Name],_Adjuster[Phone Number],,0)</f>
        <v>323-315-7819</v>
      </c>
      <c r="Z4737" s="15" t="s">
        <v>12071</v>
      </c>
      <c r="AA47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959 E Avenue Q4 Apt 1, Palmdale  CA 93550</v>
      </c>
      <c r="AB4737" s="15"/>
    </row>
    <row r="4738" spans="1:28" x14ac:dyDescent="0.3">
      <c r="A4738" s="14">
        <v>1</v>
      </c>
      <c r="B4738" s="14">
        <v>1</v>
      </c>
      <c r="C4738" s="15" t="s">
        <v>14200</v>
      </c>
      <c r="D4738" s="15" t="s">
        <v>14200</v>
      </c>
      <c r="E4738" s="15">
        <v>45380</v>
      </c>
      <c r="F4738" s="15" t="s">
        <v>14201</v>
      </c>
      <c r="G4738" s="15">
        <v>45380</v>
      </c>
      <c r="H4738" s="15">
        <v>45564</v>
      </c>
      <c r="I4738" s="15" t="s">
        <v>14202</v>
      </c>
      <c r="J4738" s="15" t="s">
        <v>14203</v>
      </c>
      <c r="K4738" s="15" t="s">
        <v>45695</v>
      </c>
      <c r="L4738" s="15" t="s">
        <v>103</v>
      </c>
      <c r="M4738" s="15" t="s">
        <v>1336</v>
      </c>
      <c r="N4738" s="14">
        <v>2013</v>
      </c>
      <c r="O4738" s="15" t="s">
        <v>14204</v>
      </c>
      <c r="P4738" s="15" t="s">
        <v>106</v>
      </c>
      <c r="Q4738" s="15" t="s">
        <v>47117</v>
      </c>
      <c r="R4738" s="15" t="s">
        <v>14205</v>
      </c>
      <c r="S4738" s="15" t="s">
        <v>14206</v>
      </c>
      <c r="T4738" s="15" t="s">
        <v>6635</v>
      </c>
      <c r="U4738" s="15" t="s">
        <v>53</v>
      </c>
      <c r="V4738" s="15" t="s">
        <v>45723</v>
      </c>
      <c r="W4738" s="15" t="s">
        <v>367</v>
      </c>
      <c r="X4738" s="15" t="str">
        <f>_xlfn.XLOOKUP(_LOOKUP[[#This Row],[AdjusterMemberName]],_Adjuster[Adjuster Name],_Adjuster[Email],,0)</f>
        <v>dHernandez4@knightcompany.com</v>
      </c>
      <c r="Y4738" s="15" t="str">
        <f>_xlfn.XLOOKUP(_LOOKUP[[#This Row],[AdjusterMemberName]],_Adjuster[Adjuster Name],_Adjuster[Phone Number],,0)</f>
        <v>323-315-7819</v>
      </c>
      <c r="Z4738" s="15" t="s">
        <v>14207</v>
      </c>
      <c r="AA47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1101 Norton St B, San Mateo  CA 94401</v>
      </c>
      <c r="AB4738" s="15"/>
    </row>
    <row r="4739" spans="1:28" x14ac:dyDescent="0.3">
      <c r="A4739" s="14">
        <v>1</v>
      </c>
      <c r="B4739" s="14">
        <v>1</v>
      </c>
      <c r="C4739" s="15" t="s">
        <v>11896</v>
      </c>
      <c r="D4739" s="15" t="s">
        <v>11897</v>
      </c>
      <c r="E4739" s="15">
        <v>45379</v>
      </c>
      <c r="F4739" s="15" t="s">
        <v>11898</v>
      </c>
      <c r="G4739" s="15">
        <v>45376</v>
      </c>
      <c r="H4739" s="15">
        <v>45560</v>
      </c>
      <c r="I4739" s="15" t="s">
        <v>11899</v>
      </c>
      <c r="J4739" s="15" t="s">
        <v>11900</v>
      </c>
      <c r="K4739" s="15" t="s">
        <v>45767</v>
      </c>
      <c r="L4739" s="15" t="s">
        <v>441</v>
      </c>
      <c r="M4739" s="15" t="s">
        <v>1126</v>
      </c>
      <c r="N4739" s="14">
        <v>2023</v>
      </c>
      <c r="O4739" s="15" t="s">
        <v>11901</v>
      </c>
      <c r="P4739" s="15" t="s">
        <v>106</v>
      </c>
      <c r="Q4739" s="15" t="s">
        <v>47079</v>
      </c>
      <c r="R4739" s="15" t="s">
        <v>2190</v>
      </c>
      <c r="S4739" s="15" t="s">
        <v>11902</v>
      </c>
      <c r="T4739" s="15" t="s">
        <v>174</v>
      </c>
      <c r="U4739" s="15" t="s">
        <v>53</v>
      </c>
      <c r="V4739" s="15" t="s">
        <v>45537</v>
      </c>
      <c r="W4739" s="15" t="s">
        <v>1889</v>
      </c>
      <c r="X4739" s="15" t="e">
        <f>_xlfn.XLOOKUP(_LOOKUP[[#This Row],[AdjusterMemberName]],_Adjuster[Adjuster Name],_Adjuster[Email],,0)</f>
        <v>#N/A</v>
      </c>
      <c r="Y4739" s="15" t="e">
        <f>_xlfn.XLOOKUP(_LOOKUP[[#This Row],[AdjusterMemberName]],_Adjuster[Adjuster Name],_Adjuster[Phone Number],,0)</f>
        <v>#N/A</v>
      </c>
      <c r="Z4739" s="15" t="s">
        <v>11903</v>
      </c>
      <c r="AA47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923 S Park View St Apt 203, Los Angeles  CA 90006</v>
      </c>
      <c r="AB4739" s="15"/>
    </row>
    <row r="4740" spans="1:28" x14ac:dyDescent="0.3">
      <c r="A4740" s="14">
        <v>1</v>
      </c>
      <c r="B4740" s="14">
        <v>1</v>
      </c>
      <c r="C4740" s="15" t="s">
        <v>11946</v>
      </c>
      <c r="D4740" s="15" t="s">
        <v>11946</v>
      </c>
      <c r="E4740" s="15">
        <v>45379</v>
      </c>
      <c r="F4740" s="15" t="s">
        <v>11947</v>
      </c>
      <c r="G4740" s="15">
        <v>45370</v>
      </c>
      <c r="H4740" s="15">
        <v>45554</v>
      </c>
      <c r="I4740" s="15" t="s">
        <v>11948</v>
      </c>
      <c r="J4740" s="15" t="s">
        <v>11949</v>
      </c>
      <c r="K4740" s="15" t="s">
        <v>45646</v>
      </c>
      <c r="L4740" s="15" t="s">
        <v>103</v>
      </c>
      <c r="M4740" s="15" t="s">
        <v>1336</v>
      </c>
      <c r="N4740" s="14">
        <v>2011</v>
      </c>
      <c r="O4740" s="15" t="s">
        <v>11950</v>
      </c>
      <c r="P4740" s="15" t="s">
        <v>106</v>
      </c>
      <c r="Q4740" s="15" t="s">
        <v>47019</v>
      </c>
      <c r="R4740" s="15" t="s">
        <v>11951</v>
      </c>
      <c r="S4740" s="15" t="s">
        <v>11952</v>
      </c>
      <c r="T4740" s="15" t="s">
        <v>144</v>
      </c>
      <c r="U4740" s="15" t="s">
        <v>53</v>
      </c>
      <c r="V4740" s="15" t="s">
        <v>45488</v>
      </c>
      <c r="W4740" s="15" t="s">
        <v>850</v>
      </c>
      <c r="X4740" s="15" t="e">
        <f>_xlfn.XLOOKUP(_LOOKUP[[#This Row],[AdjusterMemberName]],_Adjuster[Adjuster Name],_Adjuster[Email],,0)</f>
        <v>#N/A</v>
      </c>
      <c r="Y4740" s="15" t="e">
        <f>_xlfn.XLOOKUP(_LOOKUP[[#This Row],[AdjusterMemberName]],_Adjuster[Adjuster Name],_Adjuster[Phone Number],,0)</f>
        <v>#N/A</v>
      </c>
      <c r="Z4740" s="15" t="s">
        <v>11953</v>
      </c>
      <c r="AA47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392 Capitol Village Cir Apt 392, San Jose  CA 95136</v>
      </c>
      <c r="AB4740" s="15"/>
    </row>
    <row r="4741" spans="1:28" x14ac:dyDescent="0.3">
      <c r="A4741" s="14">
        <v>1</v>
      </c>
      <c r="B4741" s="14">
        <v>1</v>
      </c>
      <c r="C4741" s="15" t="s">
        <v>12105</v>
      </c>
      <c r="D4741" s="15" t="s">
        <v>12105</v>
      </c>
      <c r="E4741" s="15">
        <v>45379</v>
      </c>
      <c r="F4741" s="15" t="s">
        <v>12106</v>
      </c>
      <c r="G4741" s="15">
        <v>45324</v>
      </c>
      <c r="H4741" s="15">
        <v>45506</v>
      </c>
      <c r="I4741" s="15" t="s">
        <v>12107</v>
      </c>
      <c r="J4741" s="15" t="s">
        <v>12108</v>
      </c>
      <c r="K4741" s="15" t="s">
        <v>45611</v>
      </c>
      <c r="L4741" s="15" t="s">
        <v>103</v>
      </c>
      <c r="M4741" s="15" t="s">
        <v>104</v>
      </c>
      <c r="N4741" s="14">
        <v>2023</v>
      </c>
      <c r="O4741" s="15" t="s">
        <v>12109</v>
      </c>
      <c r="P4741" s="15" t="s">
        <v>106</v>
      </c>
      <c r="Q4741" s="15" t="s">
        <v>47019</v>
      </c>
      <c r="R4741" s="15" t="s">
        <v>12110</v>
      </c>
      <c r="S4741" s="15" t="s">
        <v>12111</v>
      </c>
      <c r="T4741" s="15" t="s">
        <v>1834</v>
      </c>
      <c r="U4741" s="15" t="s">
        <v>53</v>
      </c>
      <c r="V4741" s="15" t="s">
        <v>45760</v>
      </c>
      <c r="W4741" s="15" t="s">
        <v>3184</v>
      </c>
      <c r="X4741" s="15" t="str">
        <f>_xlfn.XLOOKUP(_LOOKUP[[#This Row],[AdjusterMemberName]],_Adjuster[Adjuster Name],_Adjuster[Email],,0)</f>
        <v>mQualls@knightcompany.com</v>
      </c>
      <c r="Y4741" s="15" t="str">
        <f>_xlfn.XLOOKUP(_LOOKUP[[#This Row],[AdjusterMemberName]],_Adjuster[Adjuster Name],_Adjuster[Phone Number],,0)</f>
        <v>424-559-5436</v>
      </c>
      <c r="Z4741" s="15" t="s">
        <v>12112</v>
      </c>
      <c r="AA47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1204 N Broadway Apt C, Escondido  CA 92026</v>
      </c>
      <c r="AB4741" s="15"/>
    </row>
    <row r="4742" spans="1:28" x14ac:dyDescent="0.3">
      <c r="A4742" s="14">
        <v>1</v>
      </c>
      <c r="B4742" s="14">
        <v>1</v>
      </c>
      <c r="C4742" s="15" t="s">
        <v>12176</v>
      </c>
      <c r="D4742" s="15" t="s">
        <v>12176</v>
      </c>
      <c r="E4742" s="15">
        <v>45379</v>
      </c>
      <c r="F4742" s="15" t="s">
        <v>12177</v>
      </c>
      <c r="G4742" s="15">
        <v>45241</v>
      </c>
      <c r="H4742" s="15">
        <v>45423</v>
      </c>
      <c r="I4742" s="15" t="s">
        <v>12178</v>
      </c>
      <c r="J4742" s="15" t="s">
        <v>12179</v>
      </c>
      <c r="K4742" s="15" t="s">
        <v>45950</v>
      </c>
      <c r="L4742" s="15" t="s">
        <v>281</v>
      </c>
      <c r="M4742" s="15" t="s">
        <v>282</v>
      </c>
      <c r="N4742" s="14">
        <v>2013</v>
      </c>
      <c r="O4742" s="15" t="s">
        <v>12180</v>
      </c>
      <c r="P4742" s="15" t="s">
        <v>106</v>
      </c>
      <c r="Q4742" s="15" t="s">
        <v>47073</v>
      </c>
      <c r="R4742" s="15" t="s">
        <v>6721</v>
      </c>
      <c r="S4742" s="15" t="s">
        <v>12181</v>
      </c>
      <c r="T4742" s="15" t="s">
        <v>327</v>
      </c>
      <c r="U4742" s="15" t="s">
        <v>53</v>
      </c>
      <c r="V4742" s="15" t="s">
        <v>45527</v>
      </c>
      <c r="W4742" s="15" t="s">
        <v>3184</v>
      </c>
      <c r="X4742" s="15" t="str">
        <f>_xlfn.XLOOKUP(_LOOKUP[[#This Row],[AdjusterMemberName]],_Adjuster[Adjuster Name],_Adjuster[Email],,0)</f>
        <v>mQualls@knightcompany.com</v>
      </c>
      <c r="Y4742" s="15" t="str">
        <f>_xlfn.XLOOKUP(_LOOKUP[[#This Row],[AdjusterMemberName]],_Adjuster[Adjuster Name],_Adjuster[Phone Number],,0)</f>
        <v>424-559-5436</v>
      </c>
      <c r="Z4742" s="15" t="s">
        <v>12182</v>
      </c>
      <c r="AA47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5539 Gardendale St Apt B, South Gate  CA 90280</v>
      </c>
      <c r="AB4742" s="15"/>
    </row>
    <row r="4743" spans="1:28" x14ac:dyDescent="0.3">
      <c r="A4743" s="14">
        <v>1</v>
      </c>
      <c r="B4743" s="14">
        <v>1</v>
      </c>
      <c r="C4743" s="15" t="s">
        <v>12207</v>
      </c>
      <c r="D4743" s="15" t="s">
        <v>12208</v>
      </c>
      <c r="E4743" s="15">
        <v>45379</v>
      </c>
      <c r="F4743" s="15" t="s">
        <v>12209</v>
      </c>
      <c r="G4743" s="15">
        <v>45366</v>
      </c>
      <c r="H4743" s="15">
        <v>45550</v>
      </c>
      <c r="I4743" s="15" t="s">
        <v>12210</v>
      </c>
      <c r="J4743" s="15" t="s">
        <v>12211</v>
      </c>
      <c r="K4743" s="15" t="s">
        <v>45661</v>
      </c>
      <c r="L4743" s="15" t="s">
        <v>103</v>
      </c>
      <c r="M4743" s="15" t="s">
        <v>2946</v>
      </c>
      <c r="N4743" s="14">
        <v>2015</v>
      </c>
      <c r="O4743" s="15" t="s">
        <v>12212</v>
      </c>
      <c r="P4743" s="15" t="s">
        <v>106</v>
      </c>
      <c r="Q4743" s="15" t="s">
        <v>47019</v>
      </c>
      <c r="R4743" s="15" t="s">
        <v>4420</v>
      </c>
      <c r="S4743" s="15" t="s">
        <v>12213</v>
      </c>
      <c r="T4743" s="15" t="s">
        <v>424</v>
      </c>
      <c r="U4743" s="15" t="s">
        <v>53</v>
      </c>
      <c r="V4743" s="15" t="s">
        <v>45717</v>
      </c>
      <c r="W4743" s="15" t="s">
        <v>3184</v>
      </c>
      <c r="X4743" s="15" t="str">
        <f>_xlfn.XLOOKUP(_LOOKUP[[#This Row],[AdjusterMemberName]],_Adjuster[Adjuster Name],_Adjuster[Email],,0)</f>
        <v>mQualls@knightcompany.com</v>
      </c>
      <c r="Y4743" s="15" t="str">
        <f>_xlfn.XLOOKUP(_LOOKUP[[#This Row],[AdjusterMemberName]],_Adjuster[Adjuster Name],_Adjuster[Phone Number],,0)</f>
        <v>424-559-5436</v>
      </c>
      <c r="Z4743" s="15" t="s">
        <v>12214</v>
      </c>
      <c r="AA47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6867 Conejo Dr, San Bernardino  CA 92404</v>
      </c>
      <c r="AB4743" s="15"/>
    </row>
    <row r="4744" spans="1:28" x14ac:dyDescent="0.3">
      <c r="A4744" s="14">
        <v>1</v>
      </c>
      <c r="B4744" s="14">
        <v>1</v>
      </c>
      <c r="C4744" s="15" t="s">
        <v>12224</v>
      </c>
      <c r="D4744" s="15" t="s">
        <v>12224</v>
      </c>
      <c r="E4744" s="15">
        <v>45379</v>
      </c>
      <c r="F4744" s="15" t="s">
        <v>12225</v>
      </c>
      <c r="G4744" s="15">
        <v>45349</v>
      </c>
      <c r="H4744" s="15">
        <v>45531</v>
      </c>
      <c r="I4744" s="15" t="s">
        <v>12226</v>
      </c>
      <c r="J4744" s="15" t="s">
        <v>12227</v>
      </c>
      <c r="K4744" s="15" t="s">
        <v>45448</v>
      </c>
      <c r="L4744" s="15" t="s">
        <v>139</v>
      </c>
      <c r="M4744" s="15" t="s">
        <v>249</v>
      </c>
      <c r="N4744" s="14">
        <v>2001</v>
      </c>
      <c r="O4744" s="15" t="s">
        <v>12228</v>
      </c>
      <c r="P4744" s="15" t="s">
        <v>106</v>
      </c>
      <c r="Q4744" s="15" t="s">
        <v>47061</v>
      </c>
      <c r="R4744" s="15" t="s">
        <v>12229</v>
      </c>
      <c r="S4744" s="15" t="s">
        <v>12230</v>
      </c>
      <c r="T4744" s="15" t="s">
        <v>2533</v>
      </c>
      <c r="U4744" s="15" t="s">
        <v>53</v>
      </c>
      <c r="V4744" s="15" t="s">
        <v>45667</v>
      </c>
      <c r="W4744" s="15" t="s">
        <v>264</v>
      </c>
      <c r="X4744" s="15" t="str">
        <f>_xlfn.XLOOKUP(_LOOKUP[[#This Row],[AdjusterMemberName]],_Adjuster[Adjuster Name],_Adjuster[Email],,0)</f>
        <v>sBonnevie@knightcompany.com</v>
      </c>
      <c r="Y4744" s="15" t="str">
        <f>_xlfn.XLOOKUP(_LOOKUP[[#This Row],[AdjusterMemberName]],_Adjuster[Adjuster Name],_Adjuster[Phone Number],,0)</f>
        <v>323-692-4064</v>
      </c>
      <c r="Z4744" s="15" t="s">
        <v>12231</v>
      </c>
      <c r="AA47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6534 Santa Fe, Huntington Park  CA 90255</v>
      </c>
      <c r="AB4744" s="15"/>
    </row>
    <row r="4745" spans="1:28" x14ac:dyDescent="0.3">
      <c r="A4745" s="14">
        <v>1</v>
      </c>
      <c r="B4745" s="14">
        <v>1</v>
      </c>
      <c r="C4745" s="15" t="s">
        <v>1158</v>
      </c>
      <c r="D4745" s="15" t="s">
        <v>1158</v>
      </c>
      <c r="E4745" s="15">
        <v>45379</v>
      </c>
      <c r="F4745" s="15" t="s">
        <v>14584</v>
      </c>
      <c r="G4745" s="15">
        <v>45209</v>
      </c>
      <c r="H4745" s="15">
        <v>45392</v>
      </c>
      <c r="I4745" s="15" t="s">
        <v>14585</v>
      </c>
      <c r="J4745" s="15" t="s">
        <v>14586</v>
      </c>
      <c r="K4745" s="15" t="s">
        <v>46555</v>
      </c>
      <c r="L4745" s="15" t="s">
        <v>270</v>
      </c>
      <c r="M4745" s="15" t="s">
        <v>997</v>
      </c>
      <c r="N4745" s="14">
        <v>2023</v>
      </c>
      <c r="O4745" s="15" t="s">
        <v>14587</v>
      </c>
      <c r="P4745" s="15" t="s">
        <v>106</v>
      </c>
      <c r="Q4745" s="15" t="s">
        <v>47019</v>
      </c>
      <c r="R4745" s="15" t="s">
        <v>1163</v>
      </c>
      <c r="S4745" s="15" t="s">
        <v>1164</v>
      </c>
      <c r="T4745" s="15" t="s">
        <v>830</v>
      </c>
      <c r="U4745" s="15" t="s">
        <v>53</v>
      </c>
      <c r="V4745" s="15" t="s">
        <v>46593</v>
      </c>
      <c r="W4745" s="15" t="s">
        <v>1889</v>
      </c>
      <c r="X4745" s="15" t="e">
        <f>_xlfn.XLOOKUP(_LOOKUP[[#This Row],[AdjusterMemberName]],_Adjuster[Adjuster Name],_Adjuster[Email],,0)</f>
        <v>#N/A</v>
      </c>
      <c r="Y4745" s="15" t="e">
        <f>_xlfn.XLOOKUP(_LOOKUP[[#This Row],[AdjusterMemberName]],_Adjuster[Adjuster Name],_Adjuster[Phone Number],,0)</f>
        <v>#N/A</v>
      </c>
      <c r="Z4745" s="15" t="s">
        <v>1165</v>
      </c>
      <c r="AA47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690 15Th St Apt 303, Oakland  CA 94612</v>
      </c>
      <c r="AB4745" s="15"/>
    </row>
    <row r="4746" spans="1:28" x14ac:dyDescent="0.3">
      <c r="A4746" s="14">
        <v>0</v>
      </c>
      <c r="B4746" s="14">
        <v>0</v>
      </c>
      <c r="C4746" s="15" t="s">
        <v>2705</v>
      </c>
      <c r="D4746" s="15" t="s">
        <v>11858</v>
      </c>
      <c r="E4746" s="15">
        <v>45378</v>
      </c>
      <c r="F4746" s="15" t="s">
        <v>2706</v>
      </c>
      <c r="G4746" s="15"/>
      <c r="H4746" s="15"/>
      <c r="I4746" s="15" t="s">
        <v>11859</v>
      </c>
      <c r="J4746" s="15" t="s">
        <v>11860</v>
      </c>
      <c r="K4746" s="15" t="s">
        <v>45388</v>
      </c>
      <c r="L4746" s="15" t="s">
        <v>25</v>
      </c>
      <c r="M4746" s="15" t="s">
        <v>11861</v>
      </c>
      <c r="N4746" s="14">
        <v>2016</v>
      </c>
      <c r="O4746" s="15" t="s">
        <v>5051</v>
      </c>
      <c r="P4746" s="15" t="s">
        <v>106</v>
      </c>
      <c r="Q4746" s="15"/>
      <c r="R4746" s="15"/>
      <c r="S4746" s="15"/>
      <c r="T4746" s="15"/>
      <c r="U4746" s="15"/>
      <c r="V4746" s="15"/>
      <c r="W4746" s="15" t="s">
        <v>1357</v>
      </c>
      <c r="X4746" s="15" t="str">
        <f>_xlfn.XLOOKUP(_LOOKUP[[#This Row],[AdjusterMemberName]],_Adjuster[Adjuster Name],_Adjuster[Email],,0)</f>
        <v>jRivera1@knightcompany.com</v>
      </c>
      <c r="Y4746" s="15" t="str">
        <f>_xlfn.XLOOKUP(_LOOKUP[[#This Row],[AdjusterMemberName]],_Adjuster[Adjuster Name],_Adjuster[Phone Number],,0)</f>
        <v>424-559-5239</v>
      </c>
      <c r="Z4746" s="15"/>
      <c r="AA4746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4746" s="15"/>
    </row>
    <row r="4747" spans="1:28" x14ac:dyDescent="0.3">
      <c r="A4747" s="14">
        <v>1</v>
      </c>
      <c r="B4747" s="14">
        <v>1</v>
      </c>
      <c r="C4747" s="15" t="s">
        <v>11870</v>
      </c>
      <c r="D4747" s="15" t="s">
        <v>11871</v>
      </c>
      <c r="E4747" s="15">
        <v>45378</v>
      </c>
      <c r="F4747" s="15" t="s">
        <v>11872</v>
      </c>
      <c r="G4747" s="15">
        <v>45246</v>
      </c>
      <c r="H4747" s="15">
        <v>45428</v>
      </c>
      <c r="I4747" s="15" t="s">
        <v>11873</v>
      </c>
      <c r="J4747" s="15" t="s">
        <v>11874</v>
      </c>
      <c r="K4747" s="15" t="s">
        <v>45517</v>
      </c>
      <c r="L4747" s="15" t="s">
        <v>128</v>
      </c>
      <c r="M4747" s="15" t="s">
        <v>129</v>
      </c>
      <c r="N4747" s="14">
        <v>2024</v>
      </c>
      <c r="O4747" s="15" t="s">
        <v>11875</v>
      </c>
      <c r="P4747" s="15" t="s">
        <v>106</v>
      </c>
      <c r="Q4747" s="15" t="s">
        <v>47073</v>
      </c>
      <c r="R4747" s="15" t="s">
        <v>10733</v>
      </c>
      <c r="S4747" s="15" t="s">
        <v>11876</v>
      </c>
      <c r="T4747" s="15" t="s">
        <v>6143</v>
      </c>
      <c r="U4747" s="15" t="s">
        <v>53</v>
      </c>
      <c r="V4747" s="15" t="s">
        <v>45445</v>
      </c>
      <c r="W4747" s="15" t="s">
        <v>3184</v>
      </c>
      <c r="X4747" s="15" t="str">
        <f>_xlfn.XLOOKUP(_LOOKUP[[#This Row],[AdjusterMemberName]],_Adjuster[Adjuster Name],_Adjuster[Email],,0)</f>
        <v>mQualls@knightcompany.com</v>
      </c>
      <c r="Y4747" s="15" t="str">
        <f>_xlfn.XLOOKUP(_LOOKUP[[#This Row],[AdjusterMemberName]],_Adjuster[Adjuster Name],_Adjuster[Phone Number],,0)</f>
        <v>424-559-5436</v>
      </c>
      <c r="Z4747" s="15" t="s">
        <v>11877</v>
      </c>
      <c r="AA47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12175 13Th St Apt 27, Yucaipa  CA 92399</v>
      </c>
      <c r="AB4747" s="15"/>
    </row>
    <row r="4748" spans="1:28" x14ac:dyDescent="0.3">
      <c r="A4748" s="14">
        <v>1</v>
      </c>
      <c r="B4748" s="14">
        <v>1</v>
      </c>
      <c r="C4748" s="15" t="s">
        <v>11929</v>
      </c>
      <c r="D4748" s="15" t="s">
        <v>11929</v>
      </c>
      <c r="E4748" s="15">
        <v>45378</v>
      </c>
      <c r="F4748" s="15" t="s">
        <v>11930</v>
      </c>
      <c r="G4748" s="15">
        <v>45352</v>
      </c>
      <c r="H4748" s="15">
        <v>45536</v>
      </c>
      <c r="I4748" s="15" t="s">
        <v>11931</v>
      </c>
      <c r="J4748" s="15" t="s">
        <v>11932</v>
      </c>
      <c r="K4748" s="15" t="s">
        <v>45489</v>
      </c>
      <c r="L4748" s="15" t="s">
        <v>281</v>
      </c>
      <c r="M4748" s="15" t="s">
        <v>9025</v>
      </c>
      <c r="N4748" s="14">
        <v>2016</v>
      </c>
      <c r="O4748" s="15" t="s">
        <v>11933</v>
      </c>
      <c r="P4748" s="15" t="s">
        <v>106</v>
      </c>
      <c r="Q4748" s="15" t="s">
        <v>47092</v>
      </c>
      <c r="R4748" s="15" t="s">
        <v>11934</v>
      </c>
      <c r="S4748" s="15" t="s">
        <v>11935</v>
      </c>
      <c r="T4748" s="15" t="s">
        <v>96</v>
      </c>
      <c r="U4748" s="15" t="s">
        <v>53</v>
      </c>
      <c r="V4748" s="15" t="s">
        <v>45410</v>
      </c>
      <c r="W4748" s="15" t="s">
        <v>3114</v>
      </c>
      <c r="X4748" s="15" t="str">
        <f>_xlfn.XLOOKUP(_LOOKUP[[#This Row],[AdjusterMemberName]],_Adjuster[Adjuster Name],_Adjuster[Email],,0)</f>
        <v>eExmundo@knightcompany.com</v>
      </c>
      <c r="Y4748" s="15" t="str">
        <f>_xlfn.XLOOKUP(_LOOKUP[[#This Row],[AdjusterMemberName]],_Adjuster[Adjuster Name],_Adjuster[Phone Number],,0)</f>
        <v>424-559-5400</v>
      </c>
      <c r="Z4748" s="15" t="s">
        <v>11936</v>
      </c>
      <c r="AA47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23566 Rose Meadow Ct, Moreno Valley  CA 92557</v>
      </c>
      <c r="AB4748" s="15"/>
    </row>
    <row r="4749" spans="1:28" x14ac:dyDescent="0.3">
      <c r="A4749" s="14">
        <v>1</v>
      </c>
      <c r="B4749" s="14">
        <v>1</v>
      </c>
      <c r="C4749" s="15" t="s">
        <v>5048</v>
      </c>
      <c r="D4749" s="15" t="s">
        <v>5048</v>
      </c>
      <c r="E4749" s="15">
        <v>45378</v>
      </c>
      <c r="F4749" s="15" t="s">
        <v>8006</v>
      </c>
      <c r="G4749" s="15">
        <v>45282</v>
      </c>
      <c r="H4749" s="15">
        <v>45465</v>
      </c>
      <c r="I4749" s="15" t="s">
        <v>13077</v>
      </c>
      <c r="J4749" s="15" t="s">
        <v>11860</v>
      </c>
      <c r="K4749" s="15" t="s">
        <v>45388</v>
      </c>
      <c r="L4749" s="15" t="s">
        <v>25</v>
      </c>
      <c r="M4749" s="15" t="s">
        <v>557</v>
      </c>
      <c r="N4749" s="14">
        <v>2016</v>
      </c>
      <c r="O4749" s="15" t="s">
        <v>5051</v>
      </c>
      <c r="P4749" s="15" t="s">
        <v>106</v>
      </c>
      <c r="Q4749" s="15" t="s">
        <v>47065</v>
      </c>
      <c r="R4749" s="15" t="s">
        <v>162</v>
      </c>
      <c r="S4749" s="15" t="s">
        <v>5052</v>
      </c>
      <c r="T4749" s="15" t="s">
        <v>174</v>
      </c>
      <c r="U4749" s="15" t="s">
        <v>53</v>
      </c>
      <c r="V4749" s="15" t="s">
        <v>45614</v>
      </c>
      <c r="W4749" s="15" t="s">
        <v>1357</v>
      </c>
      <c r="X4749" s="15" t="str">
        <f>_xlfn.XLOOKUP(_LOOKUP[[#This Row],[AdjusterMemberName]],_Adjuster[Adjuster Name],_Adjuster[Email],,0)</f>
        <v>jRivera1@knightcompany.com</v>
      </c>
      <c r="Y4749" s="15" t="str">
        <f>_xlfn.XLOOKUP(_LOOKUP[[#This Row],[AdjusterMemberName]],_Adjuster[Adjuster Name],_Adjuster[Phone Number],,0)</f>
        <v>424-559-5239</v>
      </c>
      <c r="Z4749" s="15" t="s">
        <v>5053</v>
      </c>
      <c r="AA47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1550 W 2Nd St, Los Angeles  CA 90026</v>
      </c>
      <c r="AB4749" s="15">
        <v>45411</v>
      </c>
    </row>
    <row r="4750" spans="1:28" x14ac:dyDescent="0.3">
      <c r="A4750" s="14">
        <v>1</v>
      </c>
      <c r="B4750" s="14">
        <v>1</v>
      </c>
      <c r="C4750" s="15" t="s">
        <v>11773</v>
      </c>
      <c r="D4750" s="15" t="s">
        <v>11774</v>
      </c>
      <c r="E4750" s="15">
        <v>45377</v>
      </c>
      <c r="F4750" s="15" t="s">
        <v>11775</v>
      </c>
      <c r="G4750" s="15">
        <v>45376</v>
      </c>
      <c r="H4750" s="15">
        <v>45560</v>
      </c>
      <c r="I4750" s="15" t="s">
        <v>11776</v>
      </c>
      <c r="J4750" s="15" t="s">
        <v>11777</v>
      </c>
      <c r="K4750" s="15" t="s">
        <v>46070</v>
      </c>
      <c r="L4750" s="15" t="s">
        <v>441</v>
      </c>
      <c r="M4750" s="15" t="s">
        <v>1126</v>
      </c>
      <c r="N4750" s="14">
        <v>2023</v>
      </c>
      <c r="O4750" s="15" t="s">
        <v>11778</v>
      </c>
      <c r="P4750" s="15" t="s">
        <v>106</v>
      </c>
      <c r="Q4750" s="15" t="s">
        <v>47019</v>
      </c>
      <c r="R4750" s="15" t="s">
        <v>2006</v>
      </c>
      <c r="S4750" s="15" t="s">
        <v>11779</v>
      </c>
      <c r="T4750" s="15" t="s">
        <v>11780</v>
      </c>
      <c r="U4750" s="15" t="s">
        <v>53</v>
      </c>
      <c r="V4750" s="15" t="s">
        <v>45414</v>
      </c>
      <c r="W4750" s="15" t="s">
        <v>1889</v>
      </c>
      <c r="X4750" s="15" t="e">
        <f>_xlfn.XLOOKUP(_LOOKUP[[#This Row],[AdjusterMemberName]],_Adjuster[Adjuster Name],_Adjuster[Email],,0)</f>
        <v>#N/A</v>
      </c>
      <c r="Y4750" s="15" t="e">
        <f>_xlfn.XLOOKUP(_LOOKUP[[#This Row],[AdjusterMemberName]],_Adjuster[Adjuster Name],_Adjuster[Phone Number],,0)</f>
        <v>#N/A</v>
      </c>
      <c r="Z4750" s="15" t="s">
        <v>11781</v>
      </c>
      <c r="AA47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31475 Electric Ave, Nuevo  CA 92567</v>
      </c>
      <c r="AB4750" s="15"/>
    </row>
    <row r="4751" spans="1:28" x14ac:dyDescent="0.3">
      <c r="A4751" s="14">
        <v>1</v>
      </c>
      <c r="B4751" s="14">
        <v>1</v>
      </c>
      <c r="C4751" s="15" t="s">
        <v>11913</v>
      </c>
      <c r="D4751" s="15" t="s">
        <v>11913</v>
      </c>
      <c r="E4751" s="15">
        <v>45377</v>
      </c>
      <c r="F4751" s="15" t="s">
        <v>11914</v>
      </c>
      <c r="G4751" s="15">
        <v>45342</v>
      </c>
      <c r="H4751" s="15">
        <v>45524</v>
      </c>
      <c r="I4751" s="15" t="s">
        <v>11915</v>
      </c>
      <c r="J4751" s="15" t="s">
        <v>11916</v>
      </c>
      <c r="K4751" s="15" t="s">
        <v>46103</v>
      </c>
      <c r="L4751" s="15" t="s">
        <v>139</v>
      </c>
      <c r="M4751" s="15" t="s">
        <v>470</v>
      </c>
      <c r="N4751" s="14">
        <v>2018</v>
      </c>
      <c r="O4751" s="15" t="s">
        <v>11917</v>
      </c>
      <c r="P4751" s="15" t="s">
        <v>106</v>
      </c>
      <c r="Q4751" s="15" t="s">
        <v>47095</v>
      </c>
      <c r="R4751" s="15" t="s">
        <v>1745</v>
      </c>
      <c r="S4751" s="15" t="s">
        <v>11918</v>
      </c>
      <c r="T4751" s="15" t="s">
        <v>5070</v>
      </c>
      <c r="U4751" s="15" t="s">
        <v>53</v>
      </c>
      <c r="V4751" s="15" t="s">
        <v>46628</v>
      </c>
      <c r="W4751" s="15" t="s">
        <v>264</v>
      </c>
      <c r="X4751" s="15" t="str">
        <f>_xlfn.XLOOKUP(_LOOKUP[[#This Row],[AdjusterMemberName]],_Adjuster[Adjuster Name],_Adjuster[Email],,0)</f>
        <v>sBonnevie@knightcompany.com</v>
      </c>
      <c r="Y4751" s="15" t="str">
        <f>_xlfn.XLOOKUP(_LOOKUP[[#This Row],[AdjusterMemberName]],_Adjuster[Adjuster Name],_Adjuster[Phone Number],,0)</f>
        <v>323-692-4064</v>
      </c>
      <c r="Z4751" s="15" t="s">
        <v>11919</v>
      </c>
      <c r="AA47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460 Rancho Los Nogales Dr, Covina  CA 91724</v>
      </c>
      <c r="AB4751" s="15"/>
    </row>
    <row r="4752" spans="1:28" x14ac:dyDescent="0.3">
      <c r="A4752" s="14">
        <v>1</v>
      </c>
      <c r="B4752" s="14">
        <v>1</v>
      </c>
      <c r="C4752" s="15" t="s">
        <v>3237</v>
      </c>
      <c r="D4752" s="15" t="s">
        <v>3237</v>
      </c>
      <c r="E4752" s="15">
        <v>45377</v>
      </c>
      <c r="F4752" s="15" t="s">
        <v>12401</v>
      </c>
      <c r="G4752" s="15">
        <v>45375</v>
      </c>
      <c r="H4752" s="15">
        <v>45559</v>
      </c>
      <c r="I4752" s="15" t="s">
        <v>12402</v>
      </c>
      <c r="J4752" s="15" t="s">
        <v>12403</v>
      </c>
      <c r="K4752" s="15" t="s">
        <v>46705</v>
      </c>
      <c r="L4752" s="15" t="s">
        <v>25</v>
      </c>
      <c r="M4752" s="15" t="s">
        <v>8166</v>
      </c>
      <c r="N4752" s="14">
        <v>2001</v>
      </c>
      <c r="O4752" s="15" t="s">
        <v>12404</v>
      </c>
      <c r="P4752" s="15" t="s">
        <v>106</v>
      </c>
      <c r="Q4752" s="15" t="s">
        <v>47188</v>
      </c>
      <c r="R4752" s="15" t="s">
        <v>3243</v>
      </c>
      <c r="S4752" s="15" t="s">
        <v>3244</v>
      </c>
      <c r="T4752" s="15" t="s">
        <v>2950</v>
      </c>
      <c r="U4752" s="15" t="s">
        <v>53</v>
      </c>
      <c r="V4752" s="15" t="s">
        <v>45514</v>
      </c>
      <c r="W4752" s="15" t="s">
        <v>367</v>
      </c>
      <c r="X4752" s="15" t="str">
        <f>_xlfn.XLOOKUP(_LOOKUP[[#This Row],[AdjusterMemberName]],_Adjuster[Adjuster Name],_Adjuster[Email],,0)</f>
        <v>dHernandez4@knightcompany.com</v>
      </c>
      <c r="Y4752" s="15" t="str">
        <f>_xlfn.XLOOKUP(_LOOKUP[[#This Row],[AdjusterMemberName]],_Adjuster[Adjuster Name],_Adjuster[Phone Number],,0)</f>
        <v>323-315-7819</v>
      </c>
      <c r="Z4752" s="15" t="s">
        <v>3245</v>
      </c>
      <c r="AA47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12701 Montford St, Pacoima  CA 91331</v>
      </c>
      <c r="AB4752" s="15"/>
    </row>
    <row r="4753" spans="1:28" x14ac:dyDescent="0.3">
      <c r="A4753" s="14">
        <v>1</v>
      </c>
      <c r="B4753" s="14">
        <v>1</v>
      </c>
      <c r="C4753" s="15" t="s">
        <v>15074</v>
      </c>
      <c r="D4753" s="15" t="s">
        <v>15074</v>
      </c>
      <c r="E4753" s="15">
        <v>45377</v>
      </c>
      <c r="F4753" s="15" t="s">
        <v>15075</v>
      </c>
      <c r="G4753" s="15">
        <v>45334</v>
      </c>
      <c r="H4753" s="15">
        <v>45516</v>
      </c>
      <c r="I4753" s="15" t="s">
        <v>15076</v>
      </c>
      <c r="J4753" s="15" t="s">
        <v>15077</v>
      </c>
      <c r="K4753" s="15" t="s">
        <v>45332</v>
      </c>
      <c r="L4753" s="15" t="s">
        <v>103</v>
      </c>
      <c r="M4753" s="15" t="s">
        <v>1503</v>
      </c>
      <c r="N4753" s="14">
        <v>2018</v>
      </c>
      <c r="O4753" s="15" t="s">
        <v>15078</v>
      </c>
      <c r="P4753" s="15" t="s">
        <v>106</v>
      </c>
      <c r="Q4753" s="15" t="s">
        <v>47065</v>
      </c>
      <c r="R4753" s="15" t="s">
        <v>15079</v>
      </c>
      <c r="S4753" s="15" t="s">
        <v>15080</v>
      </c>
      <c r="T4753" s="15" t="s">
        <v>96</v>
      </c>
      <c r="U4753" s="15" t="s">
        <v>53</v>
      </c>
      <c r="V4753" s="15" t="s">
        <v>45746</v>
      </c>
      <c r="W4753" s="15" t="s">
        <v>367</v>
      </c>
      <c r="X4753" s="15" t="str">
        <f>_xlfn.XLOOKUP(_LOOKUP[[#This Row],[AdjusterMemberName]],_Adjuster[Adjuster Name],_Adjuster[Email],,0)</f>
        <v>dHernandez4@knightcompany.com</v>
      </c>
      <c r="Y4753" s="15" t="str">
        <f>_xlfn.XLOOKUP(_LOOKUP[[#This Row],[AdjusterMemberName]],_Adjuster[Adjuster Name],_Adjuster[Phone Number],,0)</f>
        <v>323-315-7819</v>
      </c>
      <c r="Z4753" s="15" t="s">
        <v>15081</v>
      </c>
      <c r="AA47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16847 Fox Trot Ln, Moreno Valley  CA 92555</v>
      </c>
      <c r="AB4753" s="15">
        <v>45436</v>
      </c>
    </row>
    <row r="4754" spans="1:28" x14ac:dyDescent="0.3">
      <c r="A4754" s="14">
        <v>1</v>
      </c>
      <c r="B4754" s="14">
        <v>1</v>
      </c>
      <c r="C4754" s="15" t="s">
        <v>11756</v>
      </c>
      <c r="D4754" s="15" t="s">
        <v>11757</v>
      </c>
      <c r="E4754" s="15">
        <v>45376</v>
      </c>
      <c r="F4754" s="15" t="s">
        <v>11758</v>
      </c>
      <c r="G4754" s="15">
        <v>45301</v>
      </c>
      <c r="H4754" s="15">
        <v>45483</v>
      </c>
      <c r="I4754" s="15" t="s">
        <v>11759</v>
      </c>
      <c r="J4754" s="15" t="s">
        <v>11760</v>
      </c>
      <c r="K4754" s="15" t="s">
        <v>45582</v>
      </c>
      <c r="L4754" s="15" t="s">
        <v>314</v>
      </c>
      <c r="M4754" s="15" t="s">
        <v>315</v>
      </c>
      <c r="N4754" s="14">
        <v>2016</v>
      </c>
      <c r="O4754" s="15" t="s">
        <v>11761</v>
      </c>
      <c r="P4754" s="15" t="s">
        <v>106</v>
      </c>
      <c r="Q4754" s="15" t="s">
        <v>47065</v>
      </c>
      <c r="R4754" s="15" t="s">
        <v>11762</v>
      </c>
      <c r="S4754" s="15" t="s">
        <v>11763</v>
      </c>
      <c r="T4754" s="15" t="s">
        <v>96</v>
      </c>
      <c r="U4754" s="15" t="s">
        <v>53</v>
      </c>
      <c r="V4754" s="15" t="s">
        <v>45731</v>
      </c>
      <c r="W4754" s="15" t="s">
        <v>1889</v>
      </c>
      <c r="X4754" s="15" t="e">
        <f>_xlfn.XLOOKUP(_LOOKUP[[#This Row],[AdjusterMemberName]],_Adjuster[Adjuster Name],_Adjuster[Email],,0)</f>
        <v>#N/A</v>
      </c>
      <c r="Y4754" s="15" t="e">
        <f>_xlfn.XLOOKUP(_LOOKUP[[#This Row],[AdjusterMemberName]],_Adjuster[Adjuster Name],_Adjuster[Phone Number],,0)</f>
        <v>#N/A</v>
      </c>
      <c r="Z4754" s="15" t="s">
        <v>11764</v>
      </c>
      <c r="AA47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23079 Vought St, Moreno Valley  CA 92553</v>
      </c>
      <c r="AB4754" s="15"/>
    </row>
    <row r="4755" spans="1:28" x14ac:dyDescent="0.3">
      <c r="A4755" s="14">
        <v>1</v>
      </c>
      <c r="B4755" s="14">
        <v>1</v>
      </c>
      <c r="C4755" s="15" t="s">
        <v>11765</v>
      </c>
      <c r="D4755" s="15" t="s">
        <v>11765</v>
      </c>
      <c r="E4755" s="15">
        <v>45376</v>
      </c>
      <c r="F4755" s="15" t="s">
        <v>11766</v>
      </c>
      <c r="G4755" s="15">
        <v>45356</v>
      </c>
      <c r="H4755" s="15">
        <v>45540</v>
      </c>
      <c r="I4755" s="15" t="s">
        <v>11767</v>
      </c>
      <c r="J4755" s="15" t="s">
        <v>11768</v>
      </c>
      <c r="K4755" s="15" t="s">
        <v>45663</v>
      </c>
      <c r="L4755" s="15" t="s">
        <v>281</v>
      </c>
      <c r="M4755" s="15" t="s">
        <v>9025</v>
      </c>
      <c r="N4755" s="14">
        <v>2012</v>
      </c>
      <c r="O4755" s="15" t="s">
        <v>11769</v>
      </c>
      <c r="P4755" s="15" t="s">
        <v>106</v>
      </c>
      <c r="Q4755" s="15" t="s">
        <v>47019</v>
      </c>
      <c r="R4755" s="15" t="s">
        <v>11770</v>
      </c>
      <c r="S4755" s="15" t="s">
        <v>11771</v>
      </c>
      <c r="T4755" s="15" t="s">
        <v>672</v>
      </c>
      <c r="U4755" s="15" t="s">
        <v>53</v>
      </c>
      <c r="V4755" s="15" t="s">
        <v>45553</v>
      </c>
      <c r="W4755" s="15" t="s">
        <v>3184</v>
      </c>
      <c r="X4755" s="15" t="str">
        <f>_xlfn.XLOOKUP(_LOOKUP[[#This Row],[AdjusterMemberName]],_Adjuster[Adjuster Name],_Adjuster[Email],,0)</f>
        <v>mQualls@knightcompany.com</v>
      </c>
      <c r="Y4755" s="15" t="str">
        <f>_xlfn.XLOOKUP(_LOOKUP[[#This Row],[AdjusterMemberName]],_Adjuster[Adjuster Name],_Adjuster[Phone Number],,0)</f>
        <v>424-559-5436</v>
      </c>
      <c r="Z4755" s="15" t="s">
        <v>11772</v>
      </c>
      <c r="AA47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7841 Reseda Blvd Apt 114H, Reseda  CA 91335</v>
      </c>
      <c r="AB4755" s="15">
        <v>45427</v>
      </c>
    </row>
    <row r="4756" spans="1:28" x14ac:dyDescent="0.3">
      <c r="A4756" s="14">
        <v>1</v>
      </c>
      <c r="B4756" s="14">
        <v>1</v>
      </c>
      <c r="C4756" s="15" t="s">
        <v>11791</v>
      </c>
      <c r="D4756" s="15" t="s">
        <v>11791</v>
      </c>
      <c r="E4756" s="15">
        <v>45376</v>
      </c>
      <c r="F4756" s="15" t="s">
        <v>11792</v>
      </c>
      <c r="G4756" s="15">
        <v>45243</v>
      </c>
      <c r="H4756" s="15">
        <v>45425</v>
      </c>
      <c r="I4756" s="15" t="s">
        <v>11793</v>
      </c>
      <c r="J4756" s="15" t="s">
        <v>11794</v>
      </c>
      <c r="K4756" s="15" t="s">
        <v>45509</v>
      </c>
      <c r="L4756" s="15" t="s">
        <v>103</v>
      </c>
      <c r="M4756" s="15" t="s">
        <v>1336</v>
      </c>
      <c r="N4756" s="14">
        <v>2007</v>
      </c>
      <c r="O4756" s="15" t="s">
        <v>11795</v>
      </c>
      <c r="P4756" s="15" t="s">
        <v>106</v>
      </c>
      <c r="Q4756" s="15" t="s">
        <v>47117</v>
      </c>
      <c r="R4756" s="15" t="s">
        <v>11796</v>
      </c>
      <c r="S4756" s="15" t="s">
        <v>11797</v>
      </c>
      <c r="T4756" s="15" t="s">
        <v>10387</v>
      </c>
      <c r="U4756" s="15" t="s">
        <v>53</v>
      </c>
      <c r="V4756" s="15" t="s">
        <v>46657</v>
      </c>
      <c r="W4756" s="15" t="s">
        <v>3307</v>
      </c>
      <c r="X4756" s="15" t="e">
        <f>_xlfn.XLOOKUP(_LOOKUP[[#This Row],[AdjusterMemberName]],_Adjuster[Adjuster Name],_Adjuster[Email],,0)</f>
        <v>#N/A</v>
      </c>
      <c r="Y4756" s="15" t="e">
        <f>_xlfn.XLOOKUP(_LOOKUP[[#This Row],[AdjusterMemberName]],_Adjuster[Adjuster Name],_Adjuster[Phone Number],,0)</f>
        <v>#N/A</v>
      </c>
      <c r="Z4756" s="15" t="s">
        <v>11798</v>
      </c>
      <c r="AA47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 Topeka , Irvine  CA 92604</v>
      </c>
      <c r="AB4756" s="15"/>
    </row>
    <row r="4757" spans="1:28" x14ac:dyDescent="0.3">
      <c r="A4757" s="14">
        <v>1</v>
      </c>
      <c r="B4757" s="14">
        <v>1</v>
      </c>
      <c r="C4757" s="15" t="s">
        <v>9526</v>
      </c>
      <c r="D4757" s="15" t="s">
        <v>9526</v>
      </c>
      <c r="E4757" s="15">
        <v>45376</v>
      </c>
      <c r="F4757" s="15" t="s">
        <v>9527</v>
      </c>
      <c r="G4757" s="15">
        <v>45199</v>
      </c>
      <c r="H4757" s="15">
        <v>45381</v>
      </c>
      <c r="I4757" s="15" t="s">
        <v>11924</v>
      </c>
      <c r="J4757" s="15" t="s">
        <v>11925</v>
      </c>
      <c r="K4757" s="15" t="s">
        <v>45379</v>
      </c>
      <c r="L4757" s="15" t="s">
        <v>139</v>
      </c>
      <c r="M4757" s="15" t="s">
        <v>470</v>
      </c>
      <c r="N4757" s="14">
        <v>2012</v>
      </c>
      <c r="O4757" s="15" t="s">
        <v>11926</v>
      </c>
      <c r="P4757" s="15" t="s">
        <v>106</v>
      </c>
      <c r="Q4757" s="15" t="s">
        <v>47019</v>
      </c>
      <c r="R4757" s="15" t="s">
        <v>9531</v>
      </c>
      <c r="S4757" s="15" t="s">
        <v>9532</v>
      </c>
      <c r="T4757" s="15" t="s">
        <v>5747</v>
      </c>
      <c r="U4757" s="15" t="s">
        <v>53</v>
      </c>
      <c r="V4757" s="15" t="s">
        <v>45736</v>
      </c>
      <c r="W4757" s="15" t="s">
        <v>3184</v>
      </c>
      <c r="X4757" s="15" t="str">
        <f>_xlfn.XLOOKUP(_LOOKUP[[#This Row],[AdjusterMemberName]],_Adjuster[Adjuster Name],_Adjuster[Email],,0)</f>
        <v>mQualls@knightcompany.com</v>
      </c>
      <c r="Y4757" s="15" t="str">
        <f>_xlfn.XLOOKUP(_LOOKUP[[#This Row],[AdjusterMemberName]],_Adjuster[Adjuster Name],_Adjuster[Phone Number],,0)</f>
        <v>424-559-5436</v>
      </c>
      <c r="Z4757" s="15" t="s">
        <v>9533</v>
      </c>
      <c r="AA47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36656 86Th St E, Littlerock  CA 93543</v>
      </c>
      <c r="AB4757" s="15"/>
    </row>
    <row r="4758" spans="1:28" x14ac:dyDescent="0.3">
      <c r="A4758" s="14">
        <v>1</v>
      </c>
      <c r="B4758" s="14">
        <v>0</v>
      </c>
      <c r="C4758" s="15" t="s">
        <v>17258</v>
      </c>
      <c r="D4758" s="15" t="s">
        <v>17259</v>
      </c>
      <c r="E4758" s="15">
        <v>45376</v>
      </c>
      <c r="F4758" s="15" t="s">
        <v>17260</v>
      </c>
      <c r="G4758" s="15">
        <v>45348</v>
      </c>
      <c r="H4758" s="15">
        <v>45530</v>
      </c>
      <c r="I4758" s="15" t="s">
        <v>17261</v>
      </c>
      <c r="J4758" s="15" t="s">
        <v>17262</v>
      </c>
      <c r="K4758" s="15" t="s">
        <v>45332</v>
      </c>
      <c r="L4758" s="15" t="s">
        <v>103</v>
      </c>
      <c r="M4758" s="15" t="s">
        <v>304</v>
      </c>
      <c r="N4758" s="14">
        <v>2013</v>
      </c>
      <c r="O4758" s="15" t="s">
        <v>17263</v>
      </c>
      <c r="P4758" s="15" t="s">
        <v>106</v>
      </c>
      <c r="Q4758" s="15" t="s">
        <v>47073</v>
      </c>
      <c r="R4758" s="15" t="s">
        <v>17264</v>
      </c>
      <c r="S4758" s="15" t="s">
        <v>17265</v>
      </c>
      <c r="T4758" s="15" t="s">
        <v>174</v>
      </c>
      <c r="U4758" s="15" t="s">
        <v>53</v>
      </c>
      <c r="V4758" s="15" t="s">
        <v>45351</v>
      </c>
      <c r="W4758" s="15" t="s">
        <v>1186</v>
      </c>
      <c r="X4758" s="15" t="str">
        <f>_xlfn.XLOOKUP(_LOOKUP[[#This Row],[AdjusterMemberName]],_Adjuster[Adjuster Name],_Adjuster[Email],,0)</f>
        <v>sAkinleye@knightcompany.com</v>
      </c>
      <c r="Y4758" s="15" t="str">
        <f>_xlfn.XLOOKUP(_LOOKUP[[#This Row],[AdjusterMemberName]],_Adjuster[Adjuster Name],_Adjuster[Phone Number],,0)</f>
        <v>424-559-5280</v>
      </c>
      <c r="Z4758" s="15" t="s">
        <v>17266</v>
      </c>
      <c r="AA47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3801 S Main St , Los Angeles  CA 90037</v>
      </c>
      <c r="AB4758" s="15">
        <v>45411</v>
      </c>
    </row>
    <row r="4759" spans="1:28" x14ac:dyDescent="0.3">
      <c r="A4759" s="14">
        <v>1</v>
      </c>
      <c r="B4759" s="14">
        <v>1</v>
      </c>
      <c r="C4759" s="15" t="s">
        <v>18078</v>
      </c>
      <c r="D4759" s="15" t="s">
        <v>18079</v>
      </c>
      <c r="E4759" s="15">
        <v>45376</v>
      </c>
      <c r="F4759" s="15" t="s">
        <v>18080</v>
      </c>
      <c r="G4759" s="15">
        <v>45284</v>
      </c>
      <c r="H4759" s="15">
        <v>45467</v>
      </c>
      <c r="I4759" s="15" t="s">
        <v>18081</v>
      </c>
      <c r="J4759" s="15" t="s">
        <v>18082</v>
      </c>
      <c r="K4759" s="15" t="s">
        <v>45341</v>
      </c>
      <c r="L4759" s="15" t="s">
        <v>139</v>
      </c>
      <c r="M4759" s="15" t="s">
        <v>470</v>
      </c>
      <c r="N4759" s="14">
        <v>2003</v>
      </c>
      <c r="O4759" s="15" t="s">
        <v>18083</v>
      </c>
      <c r="P4759" s="15" t="s">
        <v>106</v>
      </c>
      <c r="Q4759" s="15" t="s">
        <v>47065</v>
      </c>
      <c r="R4759" s="15" t="s">
        <v>153</v>
      </c>
      <c r="S4759" s="15" t="s">
        <v>18084</v>
      </c>
      <c r="T4759" s="15" t="s">
        <v>11780</v>
      </c>
      <c r="U4759" s="15" t="s">
        <v>53</v>
      </c>
      <c r="V4759" s="15" t="s">
        <v>45414</v>
      </c>
      <c r="W4759" s="15" t="s">
        <v>3307</v>
      </c>
      <c r="X4759" s="15" t="e">
        <f>_xlfn.XLOOKUP(_LOOKUP[[#This Row],[AdjusterMemberName]],_Adjuster[Adjuster Name],_Adjuster[Email],,0)</f>
        <v>#N/A</v>
      </c>
      <c r="Y4759" s="15" t="e">
        <f>_xlfn.XLOOKUP(_LOOKUP[[#This Row],[AdjusterMemberName]],_Adjuster[Adjuster Name],_Adjuster[Phone Number],,0)</f>
        <v>#N/A</v>
      </c>
      <c r="Z4759" s="15" t="s">
        <v>18085</v>
      </c>
      <c r="AA47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21685 Corso Alto Ave, Nuevo  CA 92567</v>
      </c>
      <c r="AB4759" s="15"/>
    </row>
    <row r="4760" spans="1:28" x14ac:dyDescent="0.3">
      <c r="A4760" s="14">
        <v>1</v>
      </c>
      <c r="B4760" s="14">
        <v>1</v>
      </c>
      <c r="C4760" s="15" t="s">
        <v>11690</v>
      </c>
      <c r="D4760" s="15" t="s">
        <v>11690</v>
      </c>
      <c r="E4760" s="15">
        <v>45375</v>
      </c>
      <c r="F4760" s="15" t="s">
        <v>11691</v>
      </c>
      <c r="G4760" s="15">
        <v>45321</v>
      </c>
      <c r="H4760" s="15">
        <v>45503</v>
      </c>
      <c r="I4760" s="15" t="s">
        <v>11692</v>
      </c>
      <c r="J4760" s="15" t="s">
        <v>11693</v>
      </c>
      <c r="K4760" s="15" t="s">
        <v>45388</v>
      </c>
      <c r="L4760" s="15" t="s">
        <v>103</v>
      </c>
      <c r="M4760" s="15" t="s">
        <v>104</v>
      </c>
      <c r="N4760" s="14">
        <v>2007</v>
      </c>
      <c r="O4760" s="15" t="s">
        <v>11694</v>
      </c>
      <c r="P4760" s="15" t="s">
        <v>106</v>
      </c>
      <c r="Q4760" s="15" t="s">
        <v>47065</v>
      </c>
      <c r="R4760" s="15" t="s">
        <v>11695</v>
      </c>
      <c r="S4760" s="15" t="s">
        <v>11696</v>
      </c>
      <c r="T4760" s="15" t="s">
        <v>174</v>
      </c>
      <c r="U4760" s="15" t="s">
        <v>53</v>
      </c>
      <c r="V4760" s="15" t="s">
        <v>45367</v>
      </c>
      <c r="W4760" s="15" t="s">
        <v>3307</v>
      </c>
      <c r="X4760" s="15" t="e">
        <f>_xlfn.XLOOKUP(_LOOKUP[[#This Row],[AdjusterMemberName]],_Adjuster[Adjuster Name],_Adjuster[Email],,0)</f>
        <v>#N/A</v>
      </c>
      <c r="Y4760" s="15" t="e">
        <f>_xlfn.XLOOKUP(_LOOKUP[[#This Row],[AdjusterMemberName]],_Adjuster[Adjuster Name],_Adjuster[Phone Number],,0)</f>
        <v>#N/A</v>
      </c>
      <c r="Z4760" s="15" t="s">
        <v>11697</v>
      </c>
      <c r="AA47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220 30Th St # 1, Los Angeles  CA 90011</v>
      </c>
      <c r="AB4760" s="15">
        <v>45474</v>
      </c>
    </row>
    <row r="4761" spans="1:28" x14ac:dyDescent="0.3">
      <c r="A4761" s="14">
        <v>1</v>
      </c>
      <c r="B4761" s="14">
        <v>1</v>
      </c>
      <c r="C4761" s="15" t="s">
        <v>11733</v>
      </c>
      <c r="D4761" s="15" t="s">
        <v>11733</v>
      </c>
      <c r="E4761" s="15">
        <v>45375</v>
      </c>
      <c r="F4761" s="15" t="s">
        <v>11734</v>
      </c>
      <c r="G4761" s="15">
        <v>45330</v>
      </c>
      <c r="H4761" s="15">
        <v>45512</v>
      </c>
      <c r="I4761" s="15" t="s">
        <v>11735</v>
      </c>
      <c r="J4761" s="15" t="s">
        <v>11736</v>
      </c>
      <c r="K4761" s="15" t="s">
        <v>45444</v>
      </c>
      <c r="L4761" s="15" t="s">
        <v>1493</v>
      </c>
      <c r="M4761" s="15" t="s">
        <v>9473</v>
      </c>
      <c r="N4761" s="14">
        <v>2019</v>
      </c>
      <c r="O4761" s="15" t="s">
        <v>11737</v>
      </c>
      <c r="P4761" s="15" t="s">
        <v>106</v>
      </c>
      <c r="Q4761" s="15" t="s">
        <v>47006</v>
      </c>
      <c r="R4761" s="15" t="s">
        <v>11738</v>
      </c>
      <c r="S4761" s="15" t="s">
        <v>11739</v>
      </c>
      <c r="T4761" s="15" t="s">
        <v>3287</v>
      </c>
      <c r="U4761" s="15" t="s">
        <v>53</v>
      </c>
      <c r="V4761" s="15" t="s">
        <v>46022</v>
      </c>
      <c r="W4761" s="15" t="s">
        <v>1624</v>
      </c>
      <c r="X4761" s="15" t="e">
        <f>_xlfn.XLOOKUP(_LOOKUP[[#This Row],[AdjusterMemberName]],_Adjuster[Adjuster Name],_Adjuster[Email],,0)</f>
        <v>#N/A</v>
      </c>
      <c r="Y4761" s="15" t="e">
        <f>_xlfn.XLOOKUP(_LOOKUP[[#This Row],[AdjusterMemberName]],_Adjuster[Adjuster Name],_Adjuster[Phone Number],,0)</f>
        <v>#N/A</v>
      </c>
      <c r="Z4761" s="15" t="s">
        <v>11740</v>
      </c>
      <c r="AA47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14178 Anola St, Whittier  CA 90604</v>
      </c>
      <c r="AB4761" s="15"/>
    </row>
    <row r="4762" spans="1:28" x14ac:dyDescent="0.3">
      <c r="A4762" s="14">
        <v>1</v>
      </c>
      <c r="B4762" s="14">
        <v>1</v>
      </c>
      <c r="C4762" s="15" t="s">
        <v>11862</v>
      </c>
      <c r="D4762" s="15" t="s">
        <v>11862</v>
      </c>
      <c r="E4762" s="15">
        <v>45375</v>
      </c>
      <c r="F4762" s="15" t="s">
        <v>11863</v>
      </c>
      <c r="G4762" s="15">
        <v>45326</v>
      </c>
      <c r="H4762" s="15">
        <v>45508</v>
      </c>
      <c r="I4762" s="15" t="s">
        <v>11864</v>
      </c>
      <c r="J4762" s="15" t="s">
        <v>11865</v>
      </c>
      <c r="K4762" s="15" t="s">
        <v>45416</v>
      </c>
      <c r="L4762" s="15" t="s">
        <v>128</v>
      </c>
      <c r="M4762" s="15" t="s">
        <v>836</v>
      </c>
      <c r="N4762" s="14">
        <v>2024</v>
      </c>
      <c r="O4762" s="15" t="s">
        <v>11866</v>
      </c>
      <c r="P4762" s="15" t="s">
        <v>106</v>
      </c>
      <c r="Q4762" s="15" t="s">
        <v>47019</v>
      </c>
      <c r="R4762" s="15" t="s">
        <v>11867</v>
      </c>
      <c r="S4762" s="15" t="s">
        <v>11868</v>
      </c>
      <c r="T4762" s="15" t="s">
        <v>174</v>
      </c>
      <c r="U4762" s="15" t="s">
        <v>53</v>
      </c>
      <c r="V4762" s="15" t="s">
        <v>45441</v>
      </c>
      <c r="W4762" s="15" t="s">
        <v>1624</v>
      </c>
      <c r="X4762" s="15" t="e">
        <f>_xlfn.XLOOKUP(_LOOKUP[[#This Row],[AdjusterMemberName]],_Adjuster[Adjuster Name],_Adjuster[Email],,0)</f>
        <v>#N/A</v>
      </c>
      <c r="Y4762" s="15" t="e">
        <f>_xlfn.XLOOKUP(_LOOKUP[[#This Row],[AdjusterMemberName]],_Adjuster[Adjuster Name],_Adjuster[Phone Number],,0)</f>
        <v>#N/A</v>
      </c>
      <c r="Z4762" s="15" t="s">
        <v>11869</v>
      </c>
      <c r="AA47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5914 S Hoover St Apt 4, Los Angeles  CA 90044</v>
      </c>
      <c r="AB4762" s="15"/>
    </row>
    <row r="4763" spans="1:28" x14ac:dyDescent="0.3">
      <c r="A4763" s="14">
        <v>1</v>
      </c>
      <c r="B4763" s="14">
        <v>1</v>
      </c>
      <c r="C4763" s="15" t="s">
        <v>5972</v>
      </c>
      <c r="D4763" s="15" t="s">
        <v>5972</v>
      </c>
      <c r="E4763" s="15">
        <v>45375</v>
      </c>
      <c r="F4763" s="15" t="s">
        <v>11920</v>
      </c>
      <c r="G4763" s="15">
        <v>45272</v>
      </c>
      <c r="H4763" s="15">
        <v>45455</v>
      </c>
      <c r="I4763" s="15" t="s">
        <v>11921</v>
      </c>
      <c r="J4763" s="15" t="s">
        <v>11922</v>
      </c>
      <c r="K4763" s="15" t="s">
        <v>45481</v>
      </c>
      <c r="L4763" s="15" t="s">
        <v>139</v>
      </c>
      <c r="M4763" s="15" t="s">
        <v>797</v>
      </c>
      <c r="N4763" s="14">
        <v>2007</v>
      </c>
      <c r="O4763" s="15" t="s">
        <v>5976</v>
      </c>
      <c r="P4763" s="15" t="s">
        <v>106</v>
      </c>
      <c r="Q4763" s="15" t="s">
        <v>47006</v>
      </c>
      <c r="R4763" s="15" t="s">
        <v>5977</v>
      </c>
      <c r="S4763" s="15" t="s">
        <v>5978</v>
      </c>
      <c r="T4763" s="15" t="s">
        <v>5790</v>
      </c>
      <c r="U4763" s="15" t="s">
        <v>53</v>
      </c>
      <c r="V4763" s="15" t="s">
        <v>45617</v>
      </c>
      <c r="W4763" s="15" t="s">
        <v>850</v>
      </c>
      <c r="X4763" s="15" t="e">
        <f>_xlfn.XLOOKUP(_LOOKUP[[#This Row],[AdjusterMemberName]],_Adjuster[Adjuster Name],_Adjuster[Email],,0)</f>
        <v>#N/A</v>
      </c>
      <c r="Y4763" s="15" t="e">
        <f>_xlfn.XLOOKUP(_LOOKUP[[#This Row],[AdjusterMemberName]],_Adjuster[Adjuster Name],_Adjuster[Phone Number],,0)</f>
        <v>#N/A</v>
      </c>
      <c r="Z4763" s="15" t="s">
        <v>11923</v>
      </c>
      <c r="AA47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10032 Ridgley St, Garden Grove  CA 92843</v>
      </c>
      <c r="AB4763" s="15">
        <v>45398</v>
      </c>
    </row>
    <row r="4764" spans="1:28" x14ac:dyDescent="0.3">
      <c r="A4764" s="14">
        <v>1</v>
      </c>
      <c r="B4764" s="14">
        <v>1</v>
      </c>
      <c r="C4764" s="15" t="s">
        <v>11954</v>
      </c>
      <c r="D4764" s="15" t="s">
        <v>11954</v>
      </c>
      <c r="E4764" s="15">
        <v>45375</v>
      </c>
      <c r="F4764" s="15" t="s">
        <v>11955</v>
      </c>
      <c r="G4764" s="15">
        <v>45327</v>
      </c>
      <c r="H4764" s="15">
        <v>45509</v>
      </c>
      <c r="I4764" s="15" t="s">
        <v>11956</v>
      </c>
      <c r="J4764" s="15" t="s">
        <v>11957</v>
      </c>
      <c r="K4764" s="15" t="s">
        <v>45506</v>
      </c>
      <c r="L4764" s="15" t="s">
        <v>128</v>
      </c>
      <c r="M4764" s="15" t="s">
        <v>129</v>
      </c>
      <c r="N4764" s="14">
        <v>2016</v>
      </c>
      <c r="O4764" s="15" t="s">
        <v>11958</v>
      </c>
      <c r="P4764" s="15" t="s">
        <v>106</v>
      </c>
      <c r="Q4764" s="15" t="s">
        <v>47117</v>
      </c>
      <c r="R4764" s="15" t="s">
        <v>11959</v>
      </c>
      <c r="S4764" s="15" t="s">
        <v>11960</v>
      </c>
      <c r="T4764" s="15" t="s">
        <v>1782</v>
      </c>
      <c r="U4764" s="15" t="s">
        <v>53</v>
      </c>
      <c r="V4764" s="15" t="s">
        <v>45758</v>
      </c>
      <c r="W4764" s="15" t="s">
        <v>1357</v>
      </c>
      <c r="X4764" s="15" t="str">
        <f>_xlfn.XLOOKUP(_LOOKUP[[#This Row],[AdjusterMemberName]],_Adjuster[Adjuster Name],_Adjuster[Email],,0)</f>
        <v>jRivera1@knightcompany.com</v>
      </c>
      <c r="Y4764" s="15" t="str">
        <f>_xlfn.XLOOKUP(_LOOKUP[[#This Row],[AdjusterMemberName]],_Adjuster[Adjuster Name],_Adjuster[Phone Number],,0)</f>
        <v>424-559-5239</v>
      </c>
      <c r="Z4764" s="15" t="s">
        <v>11961</v>
      </c>
      <c r="AA47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1517 W 156Th St, Compton  CA 90220</v>
      </c>
      <c r="AB4764" s="15"/>
    </row>
    <row r="4765" spans="1:28" x14ac:dyDescent="0.3">
      <c r="A4765" s="14">
        <v>1</v>
      </c>
      <c r="B4765" s="14">
        <v>1</v>
      </c>
      <c r="C4765" s="15" t="s">
        <v>10819</v>
      </c>
      <c r="D4765" s="15" t="s">
        <v>10819</v>
      </c>
      <c r="E4765" s="15">
        <v>45375</v>
      </c>
      <c r="F4765" s="15" t="s">
        <v>10820</v>
      </c>
      <c r="G4765" s="15">
        <v>45289</v>
      </c>
      <c r="H4765" s="15">
        <v>45472</v>
      </c>
      <c r="I4765" s="15" t="s">
        <v>12053</v>
      </c>
      <c r="J4765" s="15" t="s">
        <v>12054</v>
      </c>
      <c r="K4765" s="15" t="s">
        <v>45747</v>
      </c>
      <c r="L4765" s="15" t="s">
        <v>128</v>
      </c>
      <c r="M4765" s="15" t="s">
        <v>170</v>
      </c>
      <c r="N4765" s="14">
        <v>2024</v>
      </c>
      <c r="O4765" s="15" t="s">
        <v>10823</v>
      </c>
      <c r="P4765" s="15" t="s">
        <v>106</v>
      </c>
      <c r="Q4765" s="15" t="s">
        <v>47019</v>
      </c>
      <c r="R4765" s="15" t="s">
        <v>10824</v>
      </c>
      <c r="S4765" s="15" t="s">
        <v>10825</v>
      </c>
      <c r="T4765" s="15" t="s">
        <v>6505</v>
      </c>
      <c r="U4765" s="15" t="s">
        <v>53</v>
      </c>
      <c r="V4765" s="15" t="s">
        <v>45380</v>
      </c>
      <c r="W4765" s="15" t="s">
        <v>3184</v>
      </c>
      <c r="X4765" s="15" t="str">
        <f>_xlfn.XLOOKUP(_LOOKUP[[#This Row],[AdjusterMemberName]],_Adjuster[Adjuster Name],_Adjuster[Email],,0)</f>
        <v>mQualls@knightcompany.com</v>
      </c>
      <c r="Y4765" s="15" t="str">
        <f>_xlfn.XLOOKUP(_LOOKUP[[#This Row],[AdjusterMemberName]],_Adjuster[Adjuster Name],_Adjuster[Phone Number],,0)</f>
        <v>424-559-5436</v>
      </c>
      <c r="Z4765" s="15" t="s">
        <v>10826</v>
      </c>
      <c r="AA47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963 W Tennyson Rd Apt 44, Hayward  CA 94544</v>
      </c>
      <c r="AB4765" s="15"/>
    </row>
    <row r="4766" spans="1:28" x14ac:dyDescent="0.3">
      <c r="A4766" s="14">
        <v>1</v>
      </c>
      <c r="B4766" s="14">
        <v>1</v>
      </c>
      <c r="C4766" s="15" t="s">
        <v>12302</v>
      </c>
      <c r="D4766" s="15" t="s">
        <v>12302</v>
      </c>
      <c r="E4766" s="15">
        <v>45375</v>
      </c>
      <c r="F4766" s="15" t="s">
        <v>12303</v>
      </c>
      <c r="G4766" s="15">
        <v>45353</v>
      </c>
      <c r="H4766" s="15">
        <v>45537</v>
      </c>
      <c r="I4766" s="15" t="s">
        <v>12304</v>
      </c>
      <c r="J4766" s="15" t="s">
        <v>12305</v>
      </c>
      <c r="K4766" s="15" t="s">
        <v>45528</v>
      </c>
      <c r="L4766" s="15" t="s">
        <v>128</v>
      </c>
      <c r="M4766" s="15" t="s">
        <v>170</v>
      </c>
      <c r="N4766" s="14">
        <v>2016</v>
      </c>
      <c r="O4766" s="15" t="s">
        <v>12306</v>
      </c>
      <c r="P4766" s="15" t="s">
        <v>106</v>
      </c>
      <c r="Q4766" s="15" t="s">
        <v>47006</v>
      </c>
      <c r="R4766" s="15" t="s">
        <v>12307</v>
      </c>
      <c r="S4766" s="15" t="s">
        <v>12308</v>
      </c>
      <c r="T4766" s="15" t="s">
        <v>174</v>
      </c>
      <c r="U4766" s="15" t="s">
        <v>53</v>
      </c>
      <c r="V4766" s="15" t="s">
        <v>45507</v>
      </c>
      <c r="W4766" s="15" t="s">
        <v>1624</v>
      </c>
      <c r="X4766" s="15" t="e">
        <f>_xlfn.XLOOKUP(_LOOKUP[[#This Row],[AdjusterMemberName]],_Adjuster[Adjuster Name],_Adjuster[Email],,0)</f>
        <v>#N/A</v>
      </c>
      <c r="Y4766" s="15" t="e">
        <f>_xlfn.XLOOKUP(_LOOKUP[[#This Row],[AdjusterMemberName]],_Adjuster[Adjuster Name],_Adjuster[Phone Number],,0)</f>
        <v>#N/A</v>
      </c>
      <c r="Z4766" s="15" t="s">
        <v>12309</v>
      </c>
      <c r="AA47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149 N Commonwealth Ave Apt 207, Los Angeles  CA 90004</v>
      </c>
      <c r="AB4766" s="15">
        <v>45417</v>
      </c>
    </row>
    <row r="4767" spans="1:28" x14ac:dyDescent="0.3">
      <c r="A4767" s="14">
        <v>1</v>
      </c>
      <c r="B4767" s="14">
        <v>1</v>
      </c>
      <c r="C4767" s="15" t="s">
        <v>13474</v>
      </c>
      <c r="D4767" s="15" t="s">
        <v>13474</v>
      </c>
      <c r="E4767" s="15">
        <v>45375</v>
      </c>
      <c r="F4767" s="15" t="s">
        <v>13475</v>
      </c>
      <c r="G4767" s="15">
        <v>45215</v>
      </c>
      <c r="H4767" s="15">
        <v>45398</v>
      </c>
      <c r="I4767" s="15" t="s">
        <v>13476</v>
      </c>
      <c r="J4767" s="15" t="s">
        <v>13477</v>
      </c>
      <c r="K4767" s="15" t="s">
        <v>45838</v>
      </c>
      <c r="L4767" s="15" t="s">
        <v>103</v>
      </c>
      <c r="M4767" s="15" t="s">
        <v>1336</v>
      </c>
      <c r="N4767" s="14">
        <v>2013</v>
      </c>
      <c r="O4767" s="15" t="s">
        <v>13478</v>
      </c>
      <c r="P4767" s="15" t="s">
        <v>106</v>
      </c>
      <c r="Q4767" s="15" t="s">
        <v>47019</v>
      </c>
      <c r="R4767" s="15" t="s">
        <v>13479</v>
      </c>
      <c r="S4767" s="15" t="s">
        <v>13480</v>
      </c>
      <c r="T4767" s="15" t="s">
        <v>144</v>
      </c>
      <c r="U4767" s="15" t="s">
        <v>53</v>
      </c>
      <c r="V4767" s="15" t="s">
        <v>46687</v>
      </c>
      <c r="W4767" s="15" t="s">
        <v>3184</v>
      </c>
      <c r="X4767" s="15" t="str">
        <f>_xlfn.XLOOKUP(_LOOKUP[[#This Row],[AdjusterMemberName]],_Adjuster[Adjuster Name],_Adjuster[Email],,0)</f>
        <v>mQualls@knightcompany.com</v>
      </c>
      <c r="Y4767" s="15" t="str">
        <f>_xlfn.XLOOKUP(_LOOKUP[[#This Row],[AdjusterMemberName]],_Adjuster[Adjuster Name],_Adjuster[Phone Number],,0)</f>
        <v>424-559-5436</v>
      </c>
      <c r="Z4767" s="15" t="s">
        <v>13481</v>
      </c>
      <c r="AA47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555 S 10Th St Apt 25 , San Jose  CA 95112</v>
      </c>
      <c r="AB4767" s="15"/>
    </row>
    <row r="4768" spans="1:28" x14ac:dyDescent="0.3">
      <c r="A4768" s="14">
        <v>1</v>
      </c>
      <c r="B4768" s="14">
        <v>1</v>
      </c>
      <c r="C4768" s="15" t="s">
        <v>25001</v>
      </c>
      <c r="D4768" s="15" t="s">
        <v>25001</v>
      </c>
      <c r="E4768" s="15">
        <v>45375</v>
      </c>
      <c r="F4768" s="15" t="s">
        <v>25002</v>
      </c>
      <c r="G4768" s="15">
        <v>45541</v>
      </c>
      <c r="H4768" s="15">
        <v>45722</v>
      </c>
      <c r="I4768" s="15" t="s">
        <v>25003</v>
      </c>
      <c r="J4768" s="15" t="s">
        <v>25004</v>
      </c>
      <c r="K4768" s="15" t="s">
        <v>45663</v>
      </c>
      <c r="L4768" s="15" t="s">
        <v>292</v>
      </c>
      <c r="M4768" s="15" t="s">
        <v>16037</v>
      </c>
      <c r="N4768" s="14">
        <v>2006</v>
      </c>
      <c r="O4768" s="15" t="s">
        <v>25005</v>
      </c>
      <c r="P4768" s="15" t="s">
        <v>106</v>
      </c>
      <c r="Q4768" s="15" t="s">
        <v>119</v>
      </c>
      <c r="R4768" s="15" t="s">
        <v>632</v>
      </c>
      <c r="S4768" s="15" t="s">
        <v>25006</v>
      </c>
      <c r="T4768" s="15" t="s">
        <v>2533</v>
      </c>
      <c r="U4768" s="15" t="s">
        <v>53</v>
      </c>
      <c r="V4768" s="15" t="s">
        <v>45667</v>
      </c>
      <c r="W4768" s="15" t="s">
        <v>22473</v>
      </c>
      <c r="X4768" s="15" t="e">
        <f>_xlfn.XLOOKUP(_LOOKUP[[#This Row],[AdjusterMemberName]],_Adjuster[Adjuster Name],_Adjuster[Email],,0)</f>
        <v>#N/A</v>
      </c>
      <c r="Y4768" s="15" t="e">
        <f>_xlfn.XLOOKUP(_LOOKUP[[#This Row],[AdjusterMemberName]],_Adjuster[Adjuster Name],_Adjuster[Phone Number],,0)</f>
        <v>#N/A</v>
      </c>
      <c r="Z4768" s="15" t="s">
        <v>25007</v>
      </c>
      <c r="AA47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7308 Marbrisa Ave Apt 35, Huntington Park  CA 90255</v>
      </c>
      <c r="AB4768" s="15"/>
    </row>
    <row r="4769" spans="1:28" x14ac:dyDescent="0.3">
      <c r="A4769" s="14">
        <v>1</v>
      </c>
      <c r="B4769" s="14">
        <v>1</v>
      </c>
      <c r="C4769" s="15" t="s">
        <v>11725</v>
      </c>
      <c r="D4769" s="15" t="s">
        <v>11725</v>
      </c>
      <c r="E4769" s="15">
        <v>45374</v>
      </c>
      <c r="F4769" s="15" t="s">
        <v>11726</v>
      </c>
      <c r="G4769" s="15">
        <v>45311</v>
      </c>
      <c r="H4769" s="15">
        <v>45493</v>
      </c>
      <c r="I4769" s="15" t="s">
        <v>11727</v>
      </c>
      <c r="J4769" s="15" t="s">
        <v>11728</v>
      </c>
      <c r="K4769" s="15" t="s">
        <v>45477</v>
      </c>
      <c r="L4769" s="15" t="s">
        <v>139</v>
      </c>
      <c r="M4769" s="15" t="s">
        <v>249</v>
      </c>
      <c r="N4769" s="14">
        <v>2015</v>
      </c>
      <c r="O4769" s="15" t="s">
        <v>11729</v>
      </c>
      <c r="P4769" s="15" t="s">
        <v>106</v>
      </c>
      <c r="Q4769" s="15" t="s">
        <v>47019</v>
      </c>
      <c r="R4769" s="15" t="s">
        <v>11730</v>
      </c>
      <c r="S4769" s="15" t="s">
        <v>11731</v>
      </c>
      <c r="T4769" s="15" t="s">
        <v>830</v>
      </c>
      <c r="U4769" s="15" t="s">
        <v>53</v>
      </c>
      <c r="V4769" s="15" t="s">
        <v>46648</v>
      </c>
      <c r="W4769" s="15" t="s">
        <v>264</v>
      </c>
      <c r="X4769" s="15" t="str">
        <f>_xlfn.XLOOKUP(_LOOKUP[[#This Row],[AdjusterMemberName]],_Adjuster[Adjuster Name],_Adjuster[Email],,0)</f>
        <v>sBonnevie@knightcompany.com</v>
      </c>
      <c r="Y4769" s="15" t="str">
        <f>_xlfn.XLOOKUP(_LOOKUP[[#This Row],[AdjusterMemberName]],_Adjuster[Adjuster Name],_Adjuster[Phone Number],,0)</f>
        <v>323-692-4064</v>
      </c>
      <c r="Z4769" s="15" t="s">
        <v>11732</v>
      </c>
      <c r="AA47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1347 89Th Ave, Oakland  CA 94621</v>
      </c>
      <c r="AB4769" s="15"/>
    </row>
    <row r="4770" spans="1:28" x14ac:dyDescent="0.3">
      <c r="A4770" s="14">
        <v>1</v>
      </c>
      <c r="B4770" s="14">
        <v>1</v>
      </c>
      <c r="C4770" s="15" t="s">
        <v>11782</v>
      </c>
      <c r="D4770" s="15" t="s">
        <v>11783</v>
      </c>
      <c r="E4770" s="15">
        <v>45374</v>
      </c>
      <c r="F4770" s="15" t="s">
        <v>11784</v>
      </c>
      <c r="G4770" s="15">
        <v>45216</v>
      </c>
      <c r="H4770" s="15">
        <v>45399</v>
      </c>
      <c r="I4770" s="15" t="s">
        <v>11785</v>
      </c>
      <c r="J4770" s="15" t="s">
        <v>11786</v>
      </c>
      <c r="K4770" s="15" t="s">
        <v>45509</v>
      </c>
      <c r="L4770" s="15" t="s">
        <v>181</v>
      </c>
      <c r="M4770" s="15" t="s">
        <v>182</v>
      </c>
      <c r="N4770" s="14">
        <v>2019</v>
      </c>
      <c r="O4770" s="15" t="s">
        <v>11787</v>
      </c>
      <c r="P4770" s="15" t="s">
        <v>106</v>
      </c>
      <c r="Q4770" s="15" t="s">
        <v>47119</v>
      </c>
      <c r="R4770" s="15" t="s">
        <v>11788</v>
      </c>
      <c r="S4770" s="15" t="s">
        <v>11789</v>
      </c>
      <c r="T4770" s="15" t="s">
        <v>3521</v>
      </c>
      <c r="U4770" s="15" t="s">
        <v>53</v>
      </c>
      <c r="V4770" s="15" t="s">
        <v>45362</v>
      </c>
      <c r="W4770" s="15" t="s">
        <v>367</v>
      </c>
      <c r="X4770" s="15" t="str">
        <f>_xlfn.XLOOKUP(_LOOKUP[[#This Row],[AdjusterMemberName]],_Adjuster[Adjuster Name],_Adjuster[Email],,0)</f>
        <v>dHernandez4@knightcompany.com</v>
      </c>
      <c r="Y4770" s="15" t="str">
        <f>_xlfn.XLOOKUP(_LOOKUP[[#This Row],[AdjusterMemberName]],_Adjuster[Adjuster Name],_Adjuster[Phone Number],,0)</f>
        <v>323-315-7819</v>
      </c>
      <c r="Z4770" s="15" t="s">
        <v>11790</v>
      </c>
      <c r="AA47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2428 Knowles St, Selma  CA 93662</v>
      </c>
      <c r="AB4770" s="15"/>
    </row>
    <row r="4771" spans="1:28" x14ac:dyDescent="0.3">
      <c r="A4771" s="14">
        <v>1</v>
      </c>
      <c r="B4771" s="14">
        <v>1</v>
      </c>
      <c r="C4771" s="15" t="s">
        <v>14962</v>
      </c>
      <c r="D4771" s="15" t="s">
        <v>14963</v>
      </c>
      <c r="E4771" s="15">
        <v>45374</v>
      </c>
      <c r="F4771" s="15" t="s">
        <v>14964</v>
      </c>
      <c r="G4771" s="15">
        <v>45219</v>
      </c>
      <c r="H4771" s="15">
        <v>45402</v>
      </c>
      <c r="I4771" s="15" t="s">
        <v>14965</v>
      </c>
      <c r="J4771" s="15" t="s">
        <v>14966</v>
      </c>
      <c r="K4771" s="15" t="s">
        <v>45812</v>
      </c>
      <c r="L4771" s="15" t="s">
        <v>139</v>
      </c>
      <c r="M4771" s="15" t="s">
        <v>658</v>
      </c>
      <c r="N4771" s="14">
        <v>2010</v>
      </c>
      <c r="O4771" s="15" t="s">
        <v>14967</v>
      </c>
      <c r="P4771" s="15" t="s">
        <v>106</v>
      </c>
      <c r="Q4771" s="15" t="s">
        <v>47065</v>
      </c>
      <c r="R4771" s="15" t="s">
        <v>13642</v>
      </c>
      <c r="S4771" s="15" t="s">
        <v>14968</v>
      </c>
      <c r="T4771" s="15" t="s">
        <v>1782</v>
      </c>
      <c r="U4771" s="15" t="s">
        <v>53</v>
      </c>
      <c r="V4771" s="15" t="s">
        <v>45758</v>
      </c>
      <c r="W4771" s="15" t="s">
        <v>264</v>
      </c>
      <c r="X4771" s="15" t="str">
        <f>_xlfn.XLOOKUP(_LOOKUP[[#This Row],[AdjusterMemberName]],_Adjuster[Adjuster Name],_Adjuster[Email],,0)</f>
        <v>sBonnevie@knightcompany.com</v>
      </c>
      <c r="Y4771" s="15" t="str">
        <f>_xlfn.XLOOKUP(_LOOKUP[[#This Row],[AdjusterMemberName]],_Adjuster[Adjuster Name],_Adjuster[Phone Number],,0)</f>
        <v>323-692-4064</v>
      </c>
      <c r="Z4771" s="15" t="s">
        <v>14969</v>
      </c>
      <c r="AA47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1408 S Whitemarsh Ave, Compton  CA 90220</v>
      </c>
      <c r="AB4771" s="15"/>
    </row>
    <row r="4772" spans="1:28" x14ac:dyDescent="0.3">
      <c r="A4772" s="14">
        <v>1</v>
      </c>
      <c r="B4772" s="14">
        <v>1</v>
      </c>
      <c r="C4772" s="15" t="s">
        <v>11674</v>
      </c>
      <c r="D4772" s="15" t="s">
        <v>11674</v>
      </c>
      <c r="E4772" s="15">
        <v>45373</v>
      </c>
      <c r="F4772" s="15" t="s">
        <v>11675</v>
      </c>
      <c r="G4772" s="15">
        <v>45352</v>
      </c>
      <c r="H4772" s="15">
        <v>45536</v>
      </c>
      <c r="I4772" s="15" t="s">
        <v>11676</v>
      </c>
      <c r="J4772" s="15" t="s">
        <v>11677</v>
      </c>
      <c r="K4772" s="15" t="s">
        <v>46170</v>
      </c>
      <c r="L4772" s="15" t="s">
        <v>281</v>
      </c>
      <c r="M4772" s="15" t="s">
        <v>4161</v>
      </c>
      <c r="N4772" s="14">
        <v>2022</v>
      </c>
      <c r="O4772" s="15" t="s">
        <v>11678</v>
      </c>
      <c r="P4772" s="15" t="s">
        <v>106</v>
      </c>
      <c r="Q4772" s="15" t="s">
        <v>47006</v>
      </c>
      <c r="R4772" s="15" t="s">
        <v>11679</v>
      </c>
      <c r="S4772" s="15" t="s">
        <v>11680</v>
      </c>
      <c r="T4772" s="15" t="s">
        <v>2373</v>
      </c>
      <c r="U4772" s="15" t="s">
        <v>53</v>
      </c>
      <c r="V4772" s="15" t="s">
        <v>46553</v>
      </c>
      <c r="W4772" s="15" t="s">
        <v>264</v>
      </c>
      <c r="X4772" s="15" t="str">
        <f>_xlfn.XLOOKUP(_LOOKUP[[#This Row],[AdjusterMemberName]],_Adjuster[Adjuster Name],_Adjuster[Email],,0)</f>
        <v>sBonnevie@knightcompany.com</v>
      </c>
      <c r="Y4772" s="15" t="str">
        <f>_xlfn.XLOOKUP(_LOOKUP[[#This Row],[AdjusterMemberName]],_Adjuster[Adjuster Name],_Adjuster[Phone Number],,0)</f>
        <v>323-692-4064</v>
      </c>
      <c r="Z4772" s="15" t="s">
        <v>11681</v>
      </c>
      <c r="AA47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20341 Harvard Blvd Apt 218, Torrance  CA 90501</v>
      </c>
      <c r="AB4772" s="15">
        <v>45446</v>
      </c>
    </row>
    <row r="4773" spans="1:28" x14ac:dyDescent="0.3">
      <c r="A4773" s="14">
        <v>1</v>
      </c>
      <c r="B4773" s="14">
        <v>1</v>
      </c>
      <c r="C4773" s="15" t="s">
        <v>11716</v>
      </c>
      <c r="D4773" s="15" t="s">
        <v>11717</v>
      </c>
      <c r="E4773" s="15">
        <v>45373</v>
      </c>
      <c r="F4773" s="15" t="s">
        <v>11718</v>
      </c>
      <c r="G4773" s="15">
        <v>45266</v>
      </c>
      <c r="H4773" s="15">
        <v>45449</v>
      </c>
      <c r="I4773" s="15" t="s">
        <v>11719</v>
      </c>
      <c r="J4773" s="15" t="s">
        <v>11720</v>
      </c>
      <c r="K4773" s="15" t="s">
        <v>45365</v>
      </c>
      <c r="L4773" s="15" t="s">
        <v>128</v>
      </c>
      <c r="M4773" s="15" t="s">
        <v>129</v>
      </c>
      <c r="N4773" s="14">
        <v>2023</v>
      </c>
      <c r="O4773" s="15" t="s">
        <v>11721</v>
      </c>
      <c r="P4773" s="15" t="s">
        <v>106</v>
      </c>
      <c r="Q4773" s="15" t="s">
        <v>47019</v>
      </c>
      <c r="R4773" s="15" t="s">
        <v>11722</v>
      </c>
      <c r="S4773" s="15" t="s">
        <v>11723</v>
      </c>
      <c r="T4773" s="15" t="s">
        <v>971</v>
      </c>
      <c r="U4773" s="15" t="s">
        <v>53</v>
      </c>
      <c r="V4773" s="15" t="s">
        <v>45438</v>
      </c>
      <c r="W4773" s="15" t="s">
        <v>1049</v>
      </c>
      <c r="X4773" s="15" t="str">
        <f>_xlfn.XLOOKUP(_LOOKUP[[#This Row],[AdjusterMemberName]],_Adjuster[Adjuster Name],_Adjuster[Email],,0)</f>
        <v>cPenate@knightcompany.com</v>
      </c>
      <c r="Y4773" s="15" t="str">
        <f>_xlfn.XLOOKUP(_LOOKUP[[#This Row],[AdjusterMemberName]],_Adjuster[Adjuster Name],_Adjuster[Phone Number],,0)</f>
        <v>424-559-5385</v>
      </c>
      <c r="Z4773" s="15" t="s">
        <v>11724</v>
      </c>
      <c r="AA47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116 S Chestnut St Apt B, Lake Elsinore  CA 92530</v>
      </c>
      <c r="AB4773" s="15"/>
    </row>
    <row r="4774" spans="1:28" x14ac:dyDescent="0.3">
      <c r="A4774" s="14">
        <v>0</v>
      </c>
      <c r="B4774" s="14">
        <v>0</v>
      </c>
      <c r="C4774" s="15" t="s">
        <v>11741</v>
      </c>
      <c r="D4774" s="15" t="s">
        <v>11742</v>
      </c>
      <c r="E4774" s="15">
        <v>45373</v>
      </c>
      <c r="F4774" s="15" t="s">
        <v>11743</v>
      </c>
      <c r="G4774" s="15"/>
      <c r="H4774" s="15"/>
      <c r="I4774" s="15" t="s">
        <v>11744</v>
      </c>
      <c r="J4774" s="15" t="s">
        <v>11745</v>
      </c>
      <c r="K4774" s="15" t="s">
        <v>45663</v>
      </c>
      <c r="L4774" s="15" t="s">
        <v>128</v>
      </c>
      <c r="M4774" s="15" t="s">
        <v>11746</v>
      </c>
      <c r="N4774" s="14">
        <v>2023</v>
      </c>
      <c r="O4774" s="15" t="s">
        <v>11747</v>
      </c>
      <c r="P4774" s="15" t="s">
        <v>106</v>
      </c>
      <c r="Q4774" s="15"/>
      <c r="R4774" s="15"/>
      <c r="S4774" s="15"/>
      <c r="T4774" s="15"/>
      <c r="U4774" s="15"/>
      <c r="V4774" s="15"/>
      <c r="W4774" s="15" t="s">
        <v>1357</v>
      </c>
      <c r="X4774" s="15" t="str">
        <f>_xlfn.XLOOKUP(_LOOKUP[[#This Row],[AdjusterMemberName]],_Adjuster[Adjuster Name],_Adjuster[Email],,0)</f>
        <v>jRivera1@knightcompany.com</v>
      </c>
      <c r="Y4774" s="15" t="str">
        <f>_xlfn.XLOOKUP(_LOOKUP[[#This Row],[AdjusterMemberName]],_Adjuster[Adjuster Name],_Adjuster[Phone Number],,0)</f>
        <v>424-559-5239</v>
      </c>
      <c r="Z4774" s="15"/>
      <c r="AA4774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4774" s="15"/>
    </row>
    <row r="4775" spans="1:28" x14ac:dyDescent="0.3">
      <c r="A4775" s="14">
        <v>1</v>
      </c>
      <c r="B4775" s="14">
        <v>1</v>
      </c>
      <c r="C4775" s="15" t="s">
        <v>12266</v>
      </c>
      <c r="D4775" s="15" t="s">
        <v>12267</v>
      </c>
      <c r="E4775" s="15">
        <v>45373</v>
      </c>
      <c r="F4775" s="15" t="s">
        <v>12268</v>
      </c>
      <c r="G4775" s="15">
        <v>45312</v>
      </c>
      <c r="H4775" s="15">
        <v>45494</v>
      </c>
      <c r="I4775" s="15" t="s">
        <v>12269</v>
      </c>
      <c r="J4775" s="15" t="s">
        <v>12270</v>
      </c>
      <c r="K4775" s="15" t="s">
        <v>45329</v>
      </c>
      <c r="L4775" s="15" t="s">
        <v>128</v>
      </c>
      <c r="M4775" s="15" t="s">
        <v>8755</v>
      </c>
      <c r="N4775" s="14">
        <v>2020</v>
      </c>
      <c r="O4775" s="15" t="s">
        <v>12271</v>
      </c>
      <c r="P4775" s="15" t="s">
        <v>1273</v>
      </c>
      <c r="Q4775" s="15" t="s">
        <v>47120</v>
      </c>
      <c r="R4775" s="15" t="s">
        <v>12272</v>
      </c>
      <c r="S4775" s="15" t="s">
        <v>12273</v>
      </c>
      <c r="T4775" s="15" t="s">
        <v>144</v>
      </c>
      <c r="U4775" s="15" t="s">
        <v>53</v>
      </c>
      <c r="V4775" s="15" t="s">
        <v>45822</v>
      </c>
      <c r="W4775" s="15" t="s">
        <v>850</v>
      </c>
      <c r="X4775" s="15" t="e">
        <f>_xlfn.XLOOKUP(_LOOKUP[[#This Row],[AdjusterMemberName]],_Adjuster[Adjuster Name],_Adjuster[Email],,0)</f>
        <v>#N/A</v>
      </c>
      <c r="Y4775" s="15" t="e">
        <f>_xlfn.XLOOKUP(_LOOKUP[[#This Row],[AdjusterMemberName]],_Adjuster[Adjuster Name],_Adjuster[Phone Number],,0)</f>
        <v>#N/A</v>
      </c>
      <c r="Z4775" s="15" t="s">
        <v>12274</v>
      </c>
      <c r="AA47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456 N 7Th St, San Jose  CA 95112</v>
      </c>
      <c r="AB4775" s="15"/>
    </row>
    <row r="4776" spans="1:28" x14ac:dyDescent="0.3">
      <c r="A4776" s="14">
        <v>1</v>
      </c>
      <c r="B4776" s="14">
        <v>1</v>
      </c>
      <c r="C4776" s="15" t="s">
        <v>12451</v>
      </c>
      <c r="D4776" s="15" t="s">
        <v>12451</v>
      </c>
      <c r="E4776" s="15">
        <v>45373</v>
      </c>
      <c r="F4776" s="15" t="s">
        <v>12452</v>
      </c>
      <c r="G4776" s="15">
        <v>45312</v>
      </c>
      <c r="H4776" s="15">
        <v>45494</v>
      </c>
      <c r="I4776" s="15" t="s">
        <v>12453</v>
      </c>
      <c r="J4776" s="15" t="s">
        <v>12454</v>
      </c>
      <c r="K4776" s="15" t="s">
        <v>45388</v>
      </c>
      <c r="L4776" s="15" t="s">
        <v>25</v>
      </c>
      <c r="M4776" s="15" t="s">
        <v>2170</v>
      </c>
      <c r="N4776" s="14">
        <v>2016</v>
      </c>
      <c r="O4776" s="15" t="s">
        <v>12455</v>
      </c>
      <c r="P4776" s="15" t="s">
        <v>106</v>
      </c>
      <c r="Q4776" s="15" t="s">
        <v>47092</v>
      </c>
      <c r="R4776" s="15" t="s">
        <v>5355</v>
      </c>
      <c r="S4776" s="15" t="s">
        <v>12456</v>
      </c>
      <c r="T4776" s="15" t="s">
        <v>96</v>
      </c>
      <c r="U4776" s="15" t="s">
        <v>53</v>
      </c>
      <c r="V4776" s="15" t="s">
        <v>45534</v>
      </c>
      <c r="W4776" s="15" t="s">
        <v>1889</v>
      </c>
      <c r="X4776" s="15" t="e">
        <f>_xlfn.XLOOKUP(_LOOKUP[[#This Row],[AdjusterMemberName]],_Adjuster[Adjuster Name],_Adjuster[Email],,0)</f>
        <v>#N/A</v>
      </c>
      <c r="Y4776" s="15" t="e">
        <f>_xlfn.XLOOKUP(_LOOKUP[[#This Row],[AdjusterMemberName]],_Adjuster[Adjuster Name],_Adjuster[Phone Number],,0)</f>
        <v>#N/A</v>
      </c>
      <c r="Z4776" s="15" t="s">
        <v>12457</v>
      </c>
      <c r="AA47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24771 Northern Dancer Dr, Moreno Valley  CA 92551</v>
      </c>
      <c r="AB4776" s="15"/>
    </row>
    <row r="4777" spans="1:28" x14ac:dyDescent="0.3">
      <c r="A4777" s="14">
        <v>1</v>
      </c>
      <c r="B4777" s="14">
        <v>1</v>
      </c>
      <c r="C4777" s="15" t="s">
        <v>13185</v>
      </c>
      <c r="D4777" s="15" t="s">
        <v>13185</v>
      </c>
      <c r="E4777" s="15">
        <v>45373</v>
      </c>
      <c r="F4777" s="15" t="s">
        <v>13186</v>
      </c>
      <c r="G4777" s="15">
        <v>45264</v>
      </c>
      <c r="H4777" s="15">
        <v>45447</v>
      </c>
      <c r="I4777" s="15" t="s">
        <v>13187</v>
      </c>
      <c r="J4777" s="15" t="s">
        <v>13188</v>
      </c>
      <c r="K4777" s="15" t="s">
        <v>45373</v>
      </c>
      <c r="L4777" s="15" t="s">
        <v>441</v>
      </c>
      <c r="M4777" s="15" t="s">
        <v>1126</v>
      </c>
      <c r="N4777" s="14">
        <v>2013</v>
      </c>
      <c r="O4777" s="15" t="s">
        <v>13189</v>
      </c>
      <c r="P4777" s="15" t="s">
        <v>106</v>
      </c>
      <c r="Q4777" s="15" t="s">
        <v>47095</v>
      </c>
      <c r="R4777" s="15" t="s">
        <v>13190</v>
      </c>
      <c r="S4777" s="15" t="s">
        <v>13191</v>
      </c>
      <c r="T4777" s="15" t="s">
        <v>894</v>
      </c>
      <c r="U4777" s="15" t="s">
        <v>53</v>
      </c>
      <c r="V4777" s="15" t="s">
        <v>45673</v>
      </c>
      <c r="W4777" s="15" t="s">
        <v>264</v>
      </c>
      <c r="X4777" s="15" t="str">
        <f>_xlfn.XLOOKUP(_LOOKUP[[#This Row],[AdjusterMemberName]],_Adjuster[Adjuster Name],_Adjuster[Email],,0)</f>
        <v>sBonnevie@knightcompany.com</v>
      </c>
      <c r="Y4777" s="15" t="str">
        <f>_xlfn.XLOOKUP(_LOOKUP[[#This Row],[AdjusterMemberName]],_Adjuster[Adjuster Name],_Adjuster[Phone Number],,0)</f>
        <v>323-692-4064</v>
      </c>
      <c r="Z4777" s="15" t="s">
        <v>13192</v>
      </c>
      <c r="AA47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3950 C St, San Diego  CA 92102</v>
      </c>
      <c r="AB4777" s="15"/>
    </row>
    <row r="4778" spans="1:28" x14ac:dyDescent="0.3">
      <c r="A4778" s="14">
        <v>1</v>
      </c>
      <c r="B4778" s="14">
        <v>1</v>
      </c>
      <c r="C4778" s="15" t="s">
        <v>15308</v>
      </c>
      <c r="D4778" s="15" t="s">
        <v>15308</v>
      </c>
      <c r="E4778" s="15">
        <v>45373</v>
      </c>
      <c r="F4778" s="15" t="s">
        <v>15309</v>
      </c>
      <c r="G4778" s="15">
        <v>45373</v>
      </c>
      <c r="H4778" s="15">
        <v>45557</v>
      </c>
      <c r="I4778" s="15" t="s">
        <v>15310</v>
      </c>
      <c r="J4778" s="15" t="s">
        <v>15311</v>
      </c>
      <c r="K4778" s="15" t="s">
        <v>45506</v>
      </c>
      <c r="L4778" s="15" t="s">
        <v>430</v>
      </c>
      <c r="M4778" s="15" t="s">
        <v>599</v>
      </c>
      <c r="N4778" s="14">
        <v>2007</v>
      </c>
      <c r="O4778" s="15" t="s">
        <v>15312</v>
      </c>
      <c r="P4778" s="15" t="s">
        <v>106</v>
      </c>
      <c r="Q4778" s="15" t="s">
        <v>47006</v>
      </c>
      <c r="R4778" s="15" t="s">
        <v>15313</v>
      </c>
      <c r="S4778" s="15" t="s">
        <v>15314</v>
      </c>
      <c r="T4778" s="15" t="s">
        <v>971</v>
      </c>
      <c r="U4778" s="15" t="s">
        <v>53</v>
      </c>
      <c r="V4778" s="15" t="s">
        <v>45438</v>
      </c>
      <c r="W4778" s="15" t="s">
        <v>1357</v>
      </c>
      <c r="X4778" s="15" t="str">
        <f>_xlfn.XLOOKUP(_LOOKUP[[#This Row],[AdjusterMemberName]],_Adjuster[Adjuster Name],_Adjuster[Email],,0)</f>
        <v>jRivera1@knightcompany.com</v>
      </c>
      <c r="Y4778" s="15" t="str">
        <f>_xlfn.XLOOKUP(_LOOKUP[[#This Row],[AdjusterMemberName]],_Adjuster[Adjuster Name],_Adjuster[Phone Number],,0)</f>
        <v>424-559-5239</v>
      </c>
      <c r="Z4778" s="15" t="s">
        <v>15315</v>
      </c>
      <c r="AA47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16465 Pinyon St, Lake Elsinore  CA 92530</v>
      </c>
      <c r="AB4778" s="15"/>
    </row>
    <row r="4779" spans="1:28" x14ac:dyDescent="0.3">
      <c r="A4779" s="14">
        <v>1</v>
      </c>
      <c r="B4779" s="14">
        <v>1</v>
      </c>
      <c r="C4779" s="15" t="s">
        <v>11625</v>
      </c>
      <c r="D4779" s="15" t="s">
        <v>11625</v>
      </c>
      <c r="E4779" s="15">
        <v>45372</v>
      </c>
      <c r="F4779" s="15" t="s">
        <v>11626</v>
      </c>
      <c r="G4779" s="15">
        <v>45327</v>
      </c>
      <c r="H4779" s="15">
        <v>45509</v>
      </c>
      <c r="I4779" s="15" t="s">
        <v>11627</v>
      </c>
      <c r="J4779" s="15" t="s">
        <v>11628</v>
      </c>
      <c r="K4779" s="15" t="s">
        <v>45330</v>
      </c>
      <c r="L4779" s="15" t="s">
        <v>139</v>
      </c>
      <c r="M4779" s="15" t="s">
        <v>620</v>
      </c>
      <c r="N4779" s="14">
        <v>2013</v>
      </c>
      <c r="O4779" s="15" t="s">
        <v>11629</v>
      </c>
      <c r="P4779" s="15" t="s">
        <v>106</v>
      </c>
      <c r="Q4779" s="15" t="s">
        <v>47073</v>
      </c>
      <c r="R4779" s="15" t="s">
        <v>345</v>
      </c>
      <c r="S4779" s="15" t="s">
        <v>11630</v>
      </c>
      <c r="T4779" s="15" t="s">
        <v>612</v>
      </c>
      <c r="U4779" s="15" t="s">
        <v>53</v>
      </c>
      <c r="V4779" s="15" t="s">
        <v>45659</v>
      </c>
      <c r="W4779" s="15" t="s">
        <v>3184</v>
      </c>
      <c r="X4779" s="15" t="str">
        <f>_xlfn.XLOOKUP(_LOOKUP[[#This Row],[AdjusterMemberName]],_Adjuster[Adjuster Name],_Adjuster[Email],,0)</f>
        <v>mQualls@knightcompany.com</v>
      </c>
      <c r="Y4779" s="15" t="str">
        <f>_xlfn.XLOOKUP(_LOOKUP[[#This Row],[AdjusterMemberName]],_Adjuster[Adjuster Name],_Adjuster[Phone Number],,0)</f>
        <v>424-559-5436</v>
      </c>
      <c r="Z4779" s="15" t="s">
        <v>11631</v>
      </c>
      <c r="AA47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566 1/2 N Garfield Ave , Montebello  CA 90640</v>
      </c>
      <c r="AB4779" s="15"/>
    </row>
    <row r="4780" spans="1:28" x14ac:dyDescent="0.3">
      <c r="A4780" s="14">
        <v>1</v>
      </c>
      <c r="B4780" s="14">
        <v>1</v>
      </c>
      <c r="C4780" s="15" t="s">
        <v>11649</v>
      </c>
      <c r="D4780" s="15" t="s">
        <v>11650</v>
      </c>
      <c r="E4780" s="15">
        <v>45372</v>
      </c>
      <c r="F4780" s="15" t="s">
        <v>11651</v>
      </c>
      <c r="G4780" s="15">
        <v>45306</v>
      </c>
      <c r="H4780" s="15">
        <v>45488</v>
      </c>
      <c r="I4780" s="15" t="s">
        <v>11652</v>
      </c>
      <c r="J4780" s="15" t="s">
        <v>11653</v>
      </c>
      <c r="K4780" s="15" t="s">
        <v>45373</v>
      </c>
      <c r="L4780" s="15" t="s">
        <v>1566</v>
      </c>
      <c r="M4780" s="15" t="s">
        <v>5084</v>
      </c>
      <c r="N4780" s="14">
        <v>2018</v>
      </c>
      <c r="O4780" s="15" t="s">
        <v>11654</v>
      </c>
      <c r="P4780" s="15" t="s">
        <v>106</v>
      </c>
      <c r="Q4780" s="15" t="s">
        <v>47019</v>
      </c>
      <c r="R4780" s="15" t="s">
        <v>11655</v>
      </c>
      <c r="S4780" s="15" t="s">
        <v>11656</v>
      </c>
      <c r="T4780" s="15" t="s">
        <v>971</v>
      </c>
      <c r="U4780" s="15" t="s">
        <v>53</v>
      </c>
      <c r="V4780" s="15" t="s">
        <v>45438</v>
      </c>
      <c r="W4780" s="15" t="s">
        <v>1357</v>
      </c>
      <c r="X4780" s="15" t="str">
        <f>_xlfn.XLOOKUP(_LOOKUP[[#This Row],[AdjusterMemberName]],_Adjuster[Adjuster Name],_Adjuster[Email],,0)</f>
        <v>jRivera1@knightcompany.com</v>
      </c>
      <c r="Y4780" s="15" t="str">
        <f>_xlfn.XLOOKUP(_LOOKUP[[#This Row],[AdjusterMemberName]],_Adjuster[Adjuster Name],_Adjuster[Phone Number],,0)</f>
        <v>424-559-5239</v>
      </c>
      <c r="Z4780" s="15" t="s">
        <v>11657</v>
      </c>
      <c r="AA47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15721 Shadow Mountain Ln, Lake Elsinore  CA 92530</v>
      </c>
      <c r="AB4780" s="15"/>
    </row>
    <row r="4781" spans="1:28" x14ac:dyDescent="0.3">
      <c r="A4781" s="14">
        <v>1</v>
      </c>
      <c r="B4781" s="14">
        <v>1</v>
      </c>
      <c r="C4781" s="15" t="s">
        <v>11658</v>
      </c>
      <c r="D4781" s="15" t="s">
        <v>11658</v>
      </c>
      <c r="E4781" s="15">
        <v>45372</v>
      </c>
      <c r="F4781" s="15" t="s">
        <v>11659</v>
      </c>
      <c r="G4781" s="15">
        <v>45278</v>
      </c>
      <c r="H4781" s="15">
        <v>45461</v>
      </c>
      <c r="I4781" s="15" t="s">
        <v>11660</v>
      </c>
      <c r="J4781" s="15" t="s">
        <v>11661</v>
      </c>
      <c r="K4781" s="15" t="s">
        <v>46713</v>
      </c>
      <c r="L4781" s="15" t="s">
        <v>103</v>
      </c>
      <c r="M4781" s="15" t="s">
        <v>11662</v>
      </c>
      <c r="N4781" s="14">
        <v>2023</v>
      </c>
      <c r="O4781" s="15" t="s">
        <v>11663</v>
      </c>
      <c r="P4781" s="15" t="s">
        <v>106</v>
      </c>
      <c r="Q4781" s="15" t="s">
        <v>47019</v>
      </c>
      <c r="R4781" s="15" t="s">
        <v>11664</v>
      </c>
      <c r="S4781" s="15" t="s">
        <v>11665</v>
      </c>
      <c r="T4781" s="15" t="s">
        <v>4028</v>
      </c>
      <c r="U4781" s="15" t="s">
        <v>53</v>
      </c>
      <c r="V4781" s="15" t="s">
        <v>45466</v>
      </c>
      <c r="W4781" s="15" t="s">
        <v>3184</v>
      </c>
      <c r="X4781" s="15" t="str">
        <f>_xlfn.XLOOKUP(_LOOKUP[[#This Row],[AdjusterMemberName]],_Adjuster[Adjuster Name],_Adjuster[Email],,0)</f>
        <v>mQualls@knightcompany.com</v>
      </c>
      <c r="Y4781" s="15" t="str">
        <f>_xlfn.XLOOKUP(_LOOKUP[[#This Row],[AdjusterMemberName]],_Adjuster[Adjuster Name],_Adjuster[Phone Number],,0)</f>
        <v>424-559-5436</v>
      </c>
      <c r="Z4781" s="15" t="s">
        <v>11666</v>
      </c>
      <c r="AA47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12499 Ventosa Ln, Eastvale  CA 91752</v>
      </c>
      <c r="AB4781" s="15">
        <v>45443</v>
      </c>
    </row>
    <row r="4782" spans="1:28" x14ac:dyDescent="0.3">
      <c r="A4782" s="14">
        <v>1</v>
      </c>
      <c r="B4782" s="14">
        <v>1</v>
      </c>
      <c r="C4782" s="15" t="s">
        <v>11667</v>
      </c>
      <c r="D4782" s="15" t="s">
        <v>11667</v>
      </c>
      <c r="E4782" s="15">
        <v>45372</v>
      </c>
      <c r="F4782" s="15" t="s">
        <v>11668</v>
      </c>
      <c r="G4782" s="15">
        <v>45357</v>
      </c>
      <c r="H4782" s="15">
        <v>45541</v>
      </c>
      <c r="I4782" s="15" t="s">
        <v>11669</v>
      </c>
      <c r="J4782" s="15" t="s">
        <v>11670</v>
      </c>
      <c r="K4782" s="15" t="s">
        <v>46712</v>
      </c>
      <c r="L4782" s="15" t="s">
        <v>128</v>
      </c>
      <c r="M4782" s="15" t="s">
        <v>2179</v>
      </c>
      <c r="N4782" s="14">
        <v>2016</v>
      </c>
      <c r="O4782" s="15" t="s">
        <v>11671</v>
      </c>
      <c r="P4782" s="15" t="s">
        <v>106</v>
      </c>
      <c r="Q4782" s="15" t="s">
        <v>47073</v>
      </c>
      <c r="R4782" s="15" t="s">
        <v>204</v>
      </c>
      <c r="S4782" s="15" t="s">
        <v>11672</v>
      </c>
      <c r="T4782" s="15" t="s">
        <v>174</v>
      </c>
      <c r="U4782" s="15" t="s">
        <v>53</v>
      </c>
      <c r="V4782" s="15" t="s">
        <v>45415</v>
      </c>
      <c r="W4782" s="15" t="s">
        <v>1889</v>
      </c>
      <c r="X4782" s="15" t="e">
        <f>_xlfn.XLOOKUP(_LOOKUP[[#This Row],[AdjusterMemberName]],_Adjuster[Adjuster Name],_Adjuster[Email],,0)</f>
        <v>#N/A</v>
      </c>
      <c r="Y4782" s="15" t="e">
        <f>_xlfn.XLOOKUP(_LOOKUP[[#This Row],[AdjusterMemberName]],_Adjuster[Adjuster Name],_Adjuster[Phone Number],,0)</f>
        <v>#N/A</v>
      </c>
      <c r="Z4782" s="15" t="s">
        <v>11673</v>
      </c>
      <c r="AA47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2707 S Grand Ave, Los Angeles  CA 90007</v>
      </c>
      <c r="AB4782" s="15">
        <v>45401</v>
      </c>
    </row>
    <row r="4783" spans="1:28" x14ac:dyDescent="0.3">
      <c r="A4783" s="14">
        <v>1</v>
      </c>
      <c r="B4783" s="14">
        <v>0</v>
      </c>
      <c r="C4783" s="15" t="s">
        <v>11682</v>
      </c>
      <c r="D4783" s="15" t="s">
        <v>11683</v>
      </c>
      <c r="E4783" s="15">
        <v>45372</v>
      </c>
      <c r="F4783" s="15" t="s">
        <v>11684</v>
      </c>
      <c r="G4783" s="15">
        <v>45369</v>
      </c>
      <c r="H4783" s="15">
        <v>45553</v>
      </c>
      <c r="I4783" s="15" t="s">
        <v>11685</v>
      </c>
      <c r="J4783" s="15" t="s">
        <v>11686</v>
      </c>
      <c r="K4783" s="15" t="s">
        <v>45373</v>
      </c>
      <c r="L4783" s="15" t="s">
        <v>314</v>
      </c>
      <c r="M4783" s="15" t="s">
        <v>978</v>
      </c>
      <c r="N4783" s="14">
        <v>2017</v>
      </c>
      <c r="O4783" s="15" t="s">
        <v>11687</v>
      </c>
      <c r="P4783" s="15" t="s">
        <v>106</v>
      </c>
      <c r="Q4783" s="15" t="s">
        <v>47006</v>
      </c>
      <c r="R4783" s="15" t="s">
        <v>1364</v>
      </c>
      <c r="S4783" s="15" t="s">
        <v>11688</v>
      </c>
      <c r="T4783" s="15" t="s">
        <v>592</v>
      </c>
      <c r="U4783" s="15" t="s">
        <v>53</v>
      </c>
      <c r="V4783" s="15" t="s">
        <v>45376</v>
      </c>
      <c r="W4783" s="15" t="s">
        <v>3184</v>
      </c>
      <c r="X4783" s="15" t="str">
        <f>_xlfn.XLOOKUP(_LOOKUP[[#This Row],[AdjusterMemberName]],_Adjuster[Adjuster Name],_Adjuster[Email],,0)</f>
        <v>mQualls@knightcompany.com</v>
      </c>
      <c r="Y4783" s="15" t="str">
        <f>_xlfn.XLOOKUP(_LOOKUP[[#This Row],[AdjusterMemberName]],_Adjuster[Adjuster Name],_Adjuster[Phone Number],,0)</f>
        <v>424-559-5436</v>
      </c>
      <c r="Z4783" s="15" t="s">
        <v>11689</v>
      </c>
      <c r="AA47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15275 Lime St, Hesperia  CA 92345</v>
      </c>
      <c r="AB4783" s="15">
        <v>45402</v>
      </c>
    </row>
    <row r="4784" spans="1:28" x14ac:dyDescent="0.3">
      <c r="A4784" s="14">
        <v>1</v>
      </c>
      <c r="B4784" s="14">
        <v>1</v>
      </c>
      <c r="C4784" s="15" t="s">
        <v>11850</v>
      </c>
      <c r="D4784" s="15" t="s">
        <v>11850</v>
      </c>
      <c r="E4784" s="15">
        <v>45372</v>
      </c>
      <c r="F4784" s="15" t="s">
        <v>11851</v>
      </c>
      <c r="G4784" s="15">
        <v>45352</v>
      </c>
      <c r="H4784" s="15">
        <v>45536</v>
      </c>
      <c r="I4784" s="15" t="s">
        <v>11852</v>
      </c>
      <c r="J4784" s="15" t="s">
        <v>11853</v>
      </c>
      <c r="K4784" s="15" t="s">
        <v>46224</v>
      </c>
      <c r="L4784" s="15" t="s">
        <v>441</v>
      </c>
      <c r="M4784" s="15" t="s">
        <v>10364</v>
      </c>
      <c r="N4784" s="14">
        <v>2019</v>
      </c>
      <c r="O4784" s="15" t="s">
        <v>11854</v>
      </c>
      <c r="P4784" s="15" t="s">
        <v>106</v>
      </c>
      <c r="Q4784" s="15" t="s">
        <v>47019</v>
      </c>
      <c r="R4784" s="15" t="s">
        <v>11855</v>
      </c>
      <c r="S4784" s="15" t="s">
        <v>11856</v>
      </c>
      <c r="T4784" s="15" t="s">
        <v>1834</v>
      </c>
      <c r="U4784" s="15" t="s">
        <v>53</v>
      </c>
      <c r="V4784" s="15" t="s">
        <v>45886</v>
      </c>
      <c r="W4784" s="15" t="s">
        <v>850</v>
      </c>
      <c r="X4784" s="15" t="e">
        <f>_xlfn.XLOOKUP(_LOOKUP[[#This Row],[AdjusterMemberName]],_Adjuster[Adjuster Name],_Adjuster[Email],,0)</f>
        <v>#N/A</v>
      </c>
      <c r="Y4784" s="15" t="e">
        <f>_xlfn.XLOOKUP(_LOOKUP[[#This Row],[AdjusterMemberName]],_Adjuster[Adjuster Name],_Adjuster[Phone Number],,0)</f>
        <v>#N/A</v>
      </c>
      <c r="Z4784" s="15" t="s">
        <v>11857</v>
      </c>
      <c r="AA47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728 Erica St, Escondido  CA 92027</v>
      </c>
      <c r="AB4784" s="15">
        <v>45478</v>
      </c>
    </row>
    <row r="4785" spans="1:28" x14ac:dyDescent="0.3">
      <c r="A4785" s="14">
        <v>1</v>
      </c>
      <c r="B4785" s="14">
        <v>1</v>
      </c>
      <c r="C4785" s="15" t="s">
        <v>11886</v>
      </c>
      <c r="D4785" s="15" t="s">
        <v>11887</v>
      </c>
      <c r="E4785" s="15">
        <v>45372</v>
      </c>
      <c r="F4785" s="15" t="s">
        <v>11888</v>
      </c>
      <c r="G4785" s="15">
        <v>45274</v>
      </c>
      <c r="H4785" s="15">
        <v>45457</v>
      </c>
      <c r="I4785" s="15" t="s">
        <v>11889</v>
      </c>
      <c r="J4785" s="15" t="s">
        <v>11890</v>
      </c>
      <c r="K4785" s="15" t="s">
        <v>45329</v>
      </c>
      <c r="L4785" s="15" t="s">
        <v>103</v>
      </c>
      <c r="M4785" s="15" t="s">
        <v>104</v>
      </c>
      <c r="N4785" s="14">
        <v>2023</v>
      </c>
      <c r="O4785" s="15" t="s">
        <v>11891</v>
      </c>
      <c r="P4785" s="15" t="s">
        <v>106</v>
      </c>
      <c r="Q4785" s="15" t="s">
        <v>47129</v>
      </c>
      <c r="R4785" s="15" t="s">
        <v>11892</v>
      </c>
      <c r="S4785" s="15" t="s">
        <v>11893</v>
      </c>
      <c r="T4785" s="15" t="s">
        <v>11894</v>
      </c>
      <c r="U4785" s="15" t="s">
        <v>53</v>
      </c>
      <c r="V4785" s="15" t="s">
        <v>45963</v>
      </c>
      <c r="W4785" s="15" t="s">
        <v>1889</v>
      </c>
      <c r="X4785" s="15" t="e">
        <f>_xlfn.XLOOKUP(_LOOKUP[[#This Row],[AdjusterMemberName]],_Adjuster[Adjuster Name],_Adjuster[Email],,0)</f>
        <v>#N/A</v>
      </c>
      <c r="Y4785" s="15" t="e">
        <f>_xlfn.XLOOKUP(_LOOKUP[[#This Row],[AdjusterMemberName]],_Adjuster[Adjuster Name],_Adjuster[Phone Number],,0)</f>
        <v>#N/A</v>
      </c>
      <c r="Z4785" s="15" t="s">
        <v>11895</v>
      </c>
      <c r="AA47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217 W Ash Ave, Shafter  CA 93263</v>
      </c>
      <c r="AB4785" s="15"/>
    </row>
    <row r="4786" spans="1:28" x14ac:dyDescent="0.3">
      <c r="A4786" s="14">
        <v>1</v>
      </c>
      <c r="B4786" s="14">
        <v>1</v>
      </c>
      <c r="C4786" s="15" t="s">
        <v>10187</v>
      </c>
      <c r="D4786" s="15" t="s">
        <v>10187</v>
      </c>
      <c r="E4786" s="15">
        <v>45371</v>
      </c>
      <c r="F4786" s="15" t="s">
        <v>10188</v>
      </c>
      <c r="G4786" s="15">
        <v>45326</v>
      </c>
      <c r="H4786" s="15">
        <v>45508</v>
      </c>
      <c r="I4786" s="15" t="s">
        <v>11545</v>
      </c>
      <c r="J4786" s="15" t="s">
        <v>11546</v>
      </c>
      <c r="K4786" s="15" t="s">
        <v>45327</v>
      </c>
      <c r="L4786" s="15" t="s">
        <v>201</v>
      </c>
      <c r="M4786" s="15" t="s">
        <v>202</v>
      </c>
      <c r="N4786" s="14">
        <v>2013</v>
      </c>
      <c r="O4786" s="15" t="s">
        <v>10191</v>
      </c>
      <c r="P4786" s="15" t="s">
        <v>106</v>
      </c>
      <c r="Q4786" s="15" t="s">
        <v>47095</v>
      </c>
      <c r="R4786" s="15" t="s">
        <v>10192</v>
      </c>
      <c r="S4786" s="15" t="s">
        <v>10193</v>
      </c>
      <c r="T4786" s="15" t="s">
        <v>5790</v>
      </c>
      <c r="U4786" s="15" t="s">
        <v>53</v>
      </c>
      <c r="V4786" s="15" t="s">
        <v>45617</v>
      </c>
      <c r="W4786" s="15" t="s">
        <v>3184</v>
      </c>
      <c r="X4786" s="15" t="str">
        <f>_xlfn.XLOOKUP(_LOOKUP[[#This Row],[AdjusterMemberName]],_Adjuster[Adjuster Name],_Adjuster[Email],,0)</f>
        <v>mQualls@knightcompany.com</v>
      </c>
      <c r="Y4786" s="15" t="str">
        <f>_xlfn.XLOOKUP(_LOOKUP[[#This Row],[AdjusterMemberName]],_Adjuster[Adjuster Name],_Adjuster[Phone Number],,0)</f>
        <v>424-559-5436</v>
      </c>
      <c r="Z4786" s="15" t="s">
        <v>10194</v>
      </c>
      <c r="AA47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11000 Cynthia Cir Apt 78, Garden Grove  CA 92843</v>
      </c>
      <c r="AB4786" s="15"/>
    </row>
    <row r="4787" spans="1:28" x14ac:dyDescent="0.3">
      <c r="A4787" s="14">
        <v>1</v>
      </c>
      <c r="B4787" s="14">
        <v>1</v>
      </c>
      <c r="C4787" s="15" t="s">
        <v>11547</v>
      </c>
      <c r="D4787" s="15" t="s">
        <v>11547</v>
      </c>
      <c r="E4787" s="15">
        <v>45371</v>
      </c>
      <c r="F4787" s="15" t="s">
        <v>11548</v>
      </c>
      <c r="G4787" s="15">
        <v>45340</v>
      </c>
      <c r="H4787" s="15">
        <v>45522</v>
      </c>
      <c r="I4787" s="15" t="s">
        <v>11549</v>
      </c>
      <c r="J4787" s="15" t="s">
        <v>11550</v>
      </c>
      <c r="K4787" s="15" t="s">
        <v>45955</v>
      </c>
      <c r="L4787" s="15" t="s">
        <v>150</v>
      </c>
      <c r="M4787" s="15" t="s">
        <v>687</v>
      </c>
      <c r="N4787" s="14">
        <v>2006</v>
      </c>
      <c r="O4787" s="15" t="s">
        <v>11551</v>
      </c>
      <c r="P4787" s="15" t="s">
        <v>106</v>
      </c>
      <c r="Q4787" s="15" t="s">
        <v>47006</v>
      </c>
      <c r="R4787" s="15" t="s">
        <v>11552</v>
      </c>
      <c r="S4787" s="15" t="s">
        <v>11553</v>
      </c>
      <c r="T4787" s="15" t="s">
        <v>174</v>
      </c>
      <c r="U4787" s="15" t="s">
        <v>53</v>
      </c>
      <c r="V4787" s="15" t="s">
        <v>45367</v>
      </c>
      <c r="W4787" s="15" t="s">
        <v>1186</v>
      </c>
      <c r="X4787" s="15" t="str">
        <f>_xlfn.XLOOKUP(_LOOKUP[[#This Row],[AdjusterMemberName]],_Adjuster[Adjuster Name],_Adjuster[Email],,0)</f>
        <v>sAkinleye@knightcompany.com</v>
      </c>
      <c r="Y4787" s="15" t="str">
        <f>_xlfn.XLOOKUP(_LOOKUP[[#This Row],[AdjusterMemberName]],_Adjuster[Adjuster Name],_Adjuster[Phone Number],,0)</f>
        <v>424-559-5280</v>
      </c>
      <c r="Z4787" s="15" t="s">
        <v>11554</v>
      </c>
      <c r="AA47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1329 E 28Th St, Los Angeles  CA 90011</v>
      </c>
      <c r="AB4787" s="15">
        <v>45384</v>
      </c>
    </row>
    <row r="4788" spans="1:28" x14ac:dyDescent="0.3">
      <c r="A4788" s="14">
        <v>1</v>
      </c>
      <c r="B4788" s="14">
        <v>1</v>
      </c>
      <c r="C4788" s="15" t="s">
        <v>11555</v>
      </c>
      <c r="D4788" s="15" t="s">
        <v>11556</v>
      </c>
      <c r="E4788" s="15">
        <v>45371</v>
      </c>
      <c r="F4788" s="15" t="s">
        <v>11557</v>
      </c>
      <c r="G4788" s="15">
        <v>45352</v>
      </c>
      <c r="H4788" s="15">
        <v>45536</v>
      </c>
      <c r="I4788" s="15" t="s">
        <v>11558</v>
      </c>
      <c r="J4788" s="15" t="s">
        <v>11559</v>
      </c>
      <c r="K4788" s="15" t="s">
        <v>45695</v>
      </c>
      <c r="L4788" s="15" t="s">
        <v>281</v>
      </c>
      <c r="M4788" s="15" t="s">
        <v>282</v>
      </c>
      <c r="N4788" s="14">
        <v>2018</v>
      </c>
      <c r="O4788" s="15" t="s">
        <v>11560</v>
      </c>
      <c r="P4788" s="15" t="s">
        <v>106</v>
      </c>
      <c r="Q4788" s="15" t="s">
        <v>47006</v>
      </c>
      <c r="R4788" s="15" t="s">
        <v>82</v>
      </c>
      <c r="S4788" s="15" t="s">
        <v>11561</v>
      </c>
      <c r="T4788" s="15" t="s">
        <v>96</v>
      </c>
      <c r="U4788" s="15" t="s">
        <v>53</v>
      </c>
      <c r="V4788" s="15" t="s">
        <v>45746</v>
      </c>
      <c r="W4788" s="15" t="s">
        <v>367</v>
      </c>
      <c r="X4788" s="15" t="str">
        <f>_xlfn.XLOOKUP(_LOOKUP[[#This Row],[AdjusterMemberName]],_Adjuster[Adjuster Name],_Adjuster[Email],,0)</f>
        <v>dHernandez4@knightcompany.com</v>
      </c>
      <c r="Y4788" s="15" t="str">
        <f>_xlfn.XLOOKUP(_LOOKUP[[#This Row],[AdjusterMemberName]],_Adjuster[Adjuster Name],_Adjuster[Phone Number],,0)</f>
        <v>323-315-7819</v>
      </c>
      <c r="Z4788" s="15" t="s">
        <v>11562</v>
      </c>
      <c r="AA47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16519 Welsch Ct , Moreno Valley  CA 92555</v>
      </c>
      <c r="AB4788" s="15"/>
    </row>
    <row r="4789" spans="1:28" x14ac:dyDescent="0.3">
      <c r="A4789" s="14">
        <v>1</v>
      </c>
      <c r="B4789" s="14">
        <v>1</v>
      </c>
      <c r="C4789" s="15" t="s">
        <v>11605</v>
      </c>
      <c r="D4789" s="15" t="s">
        <v>11606</v>
      </c>
      <c r="E4789" s="15">
        <v>45371</v>
      </c>
      <c r="F4789" s="15" t="s">
        <v>11607</v>
      </c>
      <c r="G4789" s="15">
        <v>45324</v>
      </c>
      <c r="H4789" s="15">
        <v>45506</v>
      </c>
      <c r="I4789" s="15" t="s">
        <v>11608</v>
      </c>
      <c r="J4789" s="15" t="s">
        <v>11609</v>
      </c>
      <c r="K4789" s="15" t="s">
        <v>45752</v>
      </c>
      <c r="L4789" s="15" t="s">
        <v>314</v>
      </c>
      <c r="M4789" s="15" t="s">
        <v>315</v>
      </c>
      <c r="N4789" s="14">
        <v>2020</v>
      </c>
      <c r="O4789" s="15" t="s">
        <v>11610</v>
      </c>
      <c r="P4789" s="15" t="s">
        <v>106</v>
      </c>
      <c r="Q4789" s="15" t="s">
        <v>47019</v>
      </c>
      <c r="R4789" s="15" t="s">
        <v>2254</v>
      </c>
      <c r="S4789" s="15" t="s">
        <v>11611</v>
      </c>
      <c r="T4789" s="15" t="s">
        <v>174</v>
      </c>
      <c r="U4789" s="15" t="s">
        <v>53</v>
      </c>
      <c r="V4789" s="15" t="s">
        <v>45662</v>
      </c>
      <c r="W4789" s="15" t="s">
        <v>1186</v>
      </c>
      <c r="X4789" s="15" t="str">
        <f>_xlfn.XLOOKUP(_LOOKUP[[#This Row],[AdjusterMemberName]],_Adjuster[Adjuster Name],_Adjuster[Email],,0)</f>
        <v>sAkinleye@knightcompany.com</v>
      </c>
      <c r="Y4789" s="15" t="str">
        <f>_xlfn.XLOOKUP(_LOOKUP[[#This Row],[AdjusterMemberName]],_Adjuster[Adjuster Name],_Adjuster[Phone Number],,0)</f>
        <v>424-559-5280</v>
      </c>
      <c r="Z4789" s="15" t="s">
        <v>11612</v>
      </c>
      <c r="AA47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1259 Velasco St, Los Angeles  CA 90023</v>
      </c>
      <c r="AB4789" s="15">
        <v>45416</v>
      </c>
    </row>
    <row r="4790" spans="1:28" x14ac:dyDescent="0.3">
      <c r="A4790" s="14">
        <v>1</v>
      </c>
      <c r="B4790" s="14">
        <v>1</v>
      </c>
      <c r="C4790" s="15" t="s">
        <v>8040</v>
      </c>
      <c r="D4790" s="15" t="s">
        <v>8040</v>
      </c>
      <c r="E4790" s="15">
        <v>45371</v>
      </c>
      <c r="F4790" s="15" t="s">
        <v>8041</v>
      </c>
      <c r="G4790" s="15">
        <v>45289</v>
      </c>
      <c r="H4790" s="15">
        <v>45472</v>
      </c>
      <c r="I4790" s="15" t="s">
        <v>11613</v>
      </c>
      <c r="J4790" s="15" t="s">
        <v>11614</v>
      </c>
      <c r="K4790" s="15" t="s">
        <v>45818</v>
      </c>
      <c r="L4790" s="15" t="s">
        <v>687</v>
      </c>
      <c r="M4790" s="15" t="s">
        <v>2261</v>
      </c>
      <c r="N4790" s="14">
        <v>2022</v>
      </c>
      <c r="O4790" s="15" t="s">
        <v>8044</v>
      </c>
      <c r="P4790" s="15" t="s">
        <v>106</v>
      </c>
      <c r="Q4790" s="15" t="s">
        <v>47092</v>
      </c>
      <c r="R4790" s="15" t="s">
        <v>153</v>
      </c>
      <c r="S4790" s="15" t="s">
        <v>8045</v>
      </c>
      <c r="T4790" s="15" t="s">
        <v>2072</v>
      </c>
      <c r="U4790" s="15" t="s">
        <v>53</v>
      </c>
      <c r="V4790" s="15" t="s">
        <v>45907</v>
      </c>
      <c r="W4790" s="15" t="s">
        <v>6921</v>
      </c>
      <c r="X4790" s="15" t="str">
        <f>_xlfn.XLOOKUP(_LOOKUP[[#This Row],[AdjusterMemberName]],_Adjuster[Adjuster Name],_Adjuster[Email],,0)</f>
        <v>AWallace@knightcompany.com</v>
      </c>
      <c r="Y4790" s="15" t="str">
        <f>_xlfn.XLOOKUP(_LOOKUP[[#This Row],[AdjusterMemberName]],_Adjuster[Adjuster Name],_Adjuster[Phone Number],,0)</f>
        <v>424-559-5734</v>
      </c>
      <c r="Z4790" s="15" t="s">
        <v>8046</v>
      </c>
      <c r="AA47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13764 Bennington Ct, Fontana  CA 92336</v>
      </c>
      <c r="AB4790" s="15"/>
    </row>
    <row r="4791" spans="1:28" x14ac:dyDescent="0.3">
      <c r="A4791" s="14">
        <v>1</v>
      </c>
      <c r="B4791" s="14">
        <v>1</v>
      </c>
      <c r="C4791" s="15" t="s">
        <v>11615</v>
      </c>
      <c r="D4791" s="15" t="s">
        <v>11615</v>
      </c>
      <c r="E4791" s="15">
        <v>45371</v>
      </c>
      <c r="F4791" s="15" t="s">
        <v>11616</v>
      </c>
      <c r="G4791" s="15">
        <v>45275</v>
      </c>
      <c r="H4791" s="15">
        <v>45458</v>
      </c>
      <c r="I4791" s="15" t="s">
        <v>11617</v>
      </c>
      <c r="J4791" s="15" t="s">
        <v>11618</v>
      </c>
      <c r="K4791" s="15" t="s">
        <v>45381</v>
      </c>
      <c r="L4791" s="15" t="s">
        <v>201</v>
      </c>
      <c r="M4791" s="15" t="s">
        <v>202</v>
      </c>
      <c r="N4791" s="14">
        <v>2011</v>
      </c>
      <c r="O4791" s="15" t="s">
        <v>11619</v>
      </c>
      <c r="P4791" s="15" t="s">
        <v>106</v>
      </c>
      <c r="Q4791" s="15" t="s">
        <v>47073</v>
      </c>
      <c r="R4791" s="15" t="s">
        <v>11620</v>
      </c>
      <c r="S4791" s="15" t="s">
        <v>11621</v>
      </c>
      <c r="T4791" s="15" t="s">
        <v>1205</v>
      </c>
      <c r="U4791" s="15" t="s">
        <v>53</v>
      </c>
      <c r="V4791" s="15" t="s">
        <v>46714</v>
      </c>
      <c r="W4791" s="15" t="s">
        <v>1624</v>
      </c>
      <c r="X4791" s="15" t="e">
        <f>_xlfn.XLOOKUP(_LOOKUP[[#This Row],[AdjusterMemberName]],_Adjuster[Adjuster Name],_Adjuster[Email],,0)</f>
        <v>#N/A</v>
      </c>
      <c r="Y4791" s="15" t="e">
        <f>_xlfn.XLOOKUP(_LOOKUP[[#This Row],[AdjusterMemberName]],_Adjuster[Adjuster Name],_Adjuster[Phone Number],,0)</f>
        <v>#N/A</v>
      </c>
      <c r="Z4791" s="15" t="s">
        <v>11622</v>
      </c>
      <c r="AA47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22701 Longvue Rd, Desert Hot Springs  CA 92241</v>
      </c>
      <c r="AB4791" s="15">
        <v>45427</v>
      </c>
    </row>
    <row r="4792" spans="1:28" x14ac:dyDescent="0.3">
      <c r="A4792" s="14">
        <v>1</v>
      </c>
      <c r="B4792" s="14">
        <v>1</v>
      </c>
      <c r="C4792" s="15" t="s">
        <v>11632</v>
      </c>
      <c r="D4792" s="15" t="s">
        <v>11632</v>
      </c>
      <c r="E4792" s="15">
        <v>45371</v>
      </c>
      <c r="F4792" s="15" t="s">
        <v>11633</v>
      </c>
      <c r="G4792" s="15">
        <v>45309</v>
      </c>
      <c r="H4792" s="15">
        <v>45491</v>
      </c>
      <c r="I4792" s="15" t="s">
        <v>11634</v>
      </c>
      <c r="J4792" s="15" t="s">
        <v>11635</v>
      </c>
      <c r="K4792" s="15" t="s">
        <v>45998</v>
      </c>
      <c r="L4792" s="15" t="s">
        <v>103</v>
      </c>
      <c r="M4792" s="15" t="s">
        <v>1336</v>
      </c>
      <c r="N4792" s="14">
        <v>2013</v>
      </c>
      <c r="O4792" s="15" t="s">
        <v>11636</v>
      </c>
      <c r="P4792" s="15" t="s">
        <v>106</v>
      </c>
      <c r="Q4792" s="15" t="s">
        <v>47120</v>
      </c>
      <c r="R4792" s="15" t="s">
        <v>11637</v>
      </c>
      <c r="S4792" s="15" t="s">
        <v>11638</v>
      </c>
      <c r="T4792" s="15" t="s">
        <v>11639</v>
      </c>
      <c r="U4792" s="15" t="s">
        <v>53</v>
      </c>
      <c r="V4792" s="15" t="s">
        <v>46357</v>
      </c>
      <c r="W4792" s="15" t="s">
        <v>1889</v>
      </c>
      <c r="X4792" s="15" t="e">
        <f>_xlfn.XLOOKUP(_LOOKUP[[#This Row],[AdjusterMemberName]],_Adjuster[Adjuster Name],_Adjuster[Email],,0)</f>
        <v>#N/A</v>
      </c>
      <c r="Y4792" s="15" t="e">
        <f>_xlfn.XLOOKUP(_LOOKUP[[#This Row],[AdjusterMemberName]],_Adjuster[Adjuster Name],_Adjuster[Phone Number],,0)</f>
        <v>#N/A</v>
      </c>
      <c r="Z4792" s="15" t="s">
        <v>11640</v>
      </c>
      <c r="AA47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1000 National Ave Apt 225, San Bruno  CA 94066</v>
      </c>
      <c r="AB4792" s="15"/>
    </row>
    <row r="4793" spans="1:28" x14ac:dyDescent="0.3">
      <c r="A4793" s="14">
        <v>1</v>
      </c>
      <c r="B4793" s="14">
        <v>0</v>
      </c>
      <c r="C4793" s="15" t="s">
        <v>11641</v>
      </c>
      <c r="D4793" s="15" t="s">
        <v>11642</v>
      </c>
      <c r="E4793" s="15">
        <v>45371</v>
      </c>
      <c r="F4793" s="15" t="s">
        <v>11643</v>
      </c>
      <c r="G4793" s="15">
        <v>45316</v>
      </c>
      <c r="H4793" s="15">
        <v>45498</v>
      </c>
      <c r="I4793" s="15" t="s">
        <v>11644</v>
      </c>
      <c r="J4793" s="15" t="s">
        <v>11645</v>
      </c>
      <c r="K4793" s="15" t="s">
        <v>46594</v>
      </c>
      <c r="L4793" s="15" t="s">
        <v>441</v>
      </c>
      <c r="M4793" s="15" t="s">
        <v>579</v>
      </c>
      <c r="N4793" s="14">
        <v>2016</v>
      </c>
      <c r="O4793" s="15" t="s">
        <v>11646</v>
      </c>
      <c r="P4793" s="15" t="s">
        <v>106</v>
      </c>
      <c r="Q4793" s="15" t="s">
        <v>47019</v>
      </c>
      <c r="R4793" s="15" t="s">
        <v>10059</v>
      </c>
      <c r="S4793" s="15" t="s">
        <v>11647</v>
      </c>
      <c r="T4793" s="15" t="s">
        <v>541</v>
      </c>
      <c r="U4793" s="15" t="s">
        <v>53</v>
      </c>
      <c r="V4793" s="15" t="s">
        <v>46287</v>
      </c>
      <c r="W4793" s="15" t="s">
        <v>367</v>
      </c>
      <c r="X4793" s="15" t="str">
        <f>_xlfn.XLOOKUP(_LOOKUP[[#This Row],[AdjusterMemberName]],_Adjuster[Adjuster Name],_Adjuster[Email],,0)</f>
        <v>dHernandez4@knightcompany.com</v>
      </c>
      <c r="Y4793" s="15" t="str">
        <f>_xlfn.XLOOKUP(_LOOKUP[[#This Row],[AdjusterMemberName]],_Adjuster[Adjuster Name],_Adjuster[Phone Number],,0)</f>
        <v>323-315-7819</v>
      </c>
      <c r="Z4793" s="15" t="s">
        <v>11648</v>
      </c>
      <c r="AA47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963 Kate Linde Cir, Stockton  CA 95206</v>
      </c>
      <c r="AB4793" s="15">
        <v>45410</v>
      </c>
    </row>
    <row r="4794" spans="1:28" x14ac:dyDescent="0.3">
      <c r="A4794" s="14">
        <v>1</v>
      </c>
      <c r="B4794" s="14">
        <v>1</v>
      </c>
      <c r="C4794" s="15" t="s">
        <v>11706</v>
      </c>
      <c r="D4794" s="15" t="s">
        <v>11707</v>
      </c>
      <c r="E4794" s="15">
        <v>45371</v>
      </c>
      <c r="F4794" s="15" t="s">
        <v>11708</v>
      </c>
      <c r="G4794" s="15">
        <v>45326</v>
      </c>
      <c r="H4794" s="15">
        <v>45508</v>
      </c>
      <c r="I4794" s="15" t="s">
        <v>11709</v>
      </c>
      <c r="J4794" s="15" t="s">
        <v>11710</v>
      </c>
      <c r="K4794" s="15" t="s">
        <v>45329</v>
      </c>
      <c r="L4794" s="15" t="s">
        <v>270</v>
      </c>
      <c r="M4794" s="15" t="s">
        <v>11711</v>
      </c>
      <c r="N4794" s="14">
        <v>1998</v>
      </c>
      <c r="O4794" s="15" t="s">
        <v>11712</v>
      </c>
      <c r="P4794" s="15" t="s">
        <v>106</v>
      </c>
      <c r="Q4794" s="15" t="s">
        <v>47111</v>
      </c>
      <c r="R4794" s="15" t="s">
        <v>11128</v>
      </c>
      <c r="S4794" s="15" t="s">
        <v>11713</v>
      </c>
      <c r="T4794" s="15" t="s">
        <v>11714</v>
      </c>
      <c r="U4794" s="15" t="s">
        <v>53</v>
      </c>
      <c r="V4794" s="15" t="s">
        <v>46711</v>
      </c>
      <c r="W4794" s="15" t="s">
        <v>1624</v>
      </c>
      <c r="X4794" s="15" t="e">
        <f>_xlfn.XLOOKUP(_LOOKUP[[#This Row],[AdjusterMemberName]],_Adjuster[Adjuster Name],_Adjuster[Email],,0)</f>
        <v>#N/A</v>
      </c>
      <c r="Y4794" s="15" t="e">
        <f>_xlfn.XLOOKUP(_LOOKUP[[#This Row],[AdjusterMemberName]],_Adjuster[Adjuster Name],_Adjuster[Phone Number],,0)</f>
        <v>#N/A</v>
      </c>
      <c r="Z4794" s="15" t="s">
        <v>11715</v>
      </c>
      <c r="AA47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1300 Dahlia Ct Apt 53, Carpinteria  CA 93013</v>
      </c>
      <c r="AB4794" s="15"/>
    </row>
    <row r="4795" spans="1:28" x14ac:dyDescent="0.3">
      <c r="A4795" s="14">
        <v>1</v>
      </c>
      <c r="B4795" s="14">
        <v>1</v>
      </c>
      <c r="C4795" s="15" t="s">
        <v>11748</v>
      </c>
      <c r="D4795" s="15" t="s">
        <v>11748</v>
      </c>
      <c r="E4795" s="15">
        <v>45371</v>
      </c>
      <c r="F4795" s="15" t="s">
        <v>11749</v>
      </c>
      <c r="G4795" s="15">
        <v>45159</v>
      </c>
      <c r="H4795" s="15">
        <v>45343</v>
      </c>
      <c r="I4795" s="15" t="s">
        <v>11750</v>
      </c>
      <c r="J4795" s="15" t="s">
        <v>11751</v>
      </c>
      <c r="K4795" s="15" t="s">
        <v>45336</v>
      </c>
      <c r="L4795" s="15" t="s">
        <v>201</v>
      </c>
      <c r="M4795" s="15" t="s">
        <v>3844</v>
      </c>
      <c r="N4795" s="14">
        <v>2015</v>
      </c>
      <c r="O4795" s="15" t="s">
        <v>11752</v>
      </c>
      <c r="P4795" s="15" t="s">
        <v>106</v>
      </c>
      <c r="Q4795" s="15" t="s">
        <v>119</v>
      </c>
      <c r="R4795" s="15" t="s">
        <v>11753</v>
      </c>
      <c r="S4795" s="15" t="s">
        <v>11754</v>
      </c>
      <c r="T4795" s="15" t="s">
        <v>2950</v>
      </c>
      <c r="U4795" s="15" t="s">
        <v>53</v>
      </c>
      <c r="V4795" s="15" t="s">
        <v>45514</v>
      </c>
      <c r="W4795" s="15" t="s">
        <v>3184</v>
      </c>
      <c r="X4795" s="15" t="str">
        <f>_xlfn.XLOOKUP(_LOOKUP[[#This Row],[AdjusterMemberName]],_Adjuster[Adjuster Name],_Adjuster[Email],,0)</f>
        <v>mQualls@knightcompany.com</v>
      </c>
      <c r="Y4795" s="15" t="str">
        <f>_xlfn.XLOOKUP(_LOOKUP[[#This Row],[AdjusterMemberName]],_Adjuster[Adjuster Name],_Adjuster[Phone Number],,0)</f>
        <v>424-559-5436</v>
      </c>
      <c r="Z4795" s="15" t="s">
        <v>11755</v>
      </c>
      <c r="AA47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13113 Kadel Canyon St, Pacoima  CA 91331</v>
      </c>
      <c r="AB4795" s="15"/>
    </row>
    <row r="4796" spans="1:28" x14ac:dyDescent="0.3">
      <c r="A4796" s="14">
        <v>1</v>
      </c>
      <c r="B4796" s="14">
        <v>1</v>
      </c>
      <c r="C4796" s="15" t="s">
        <v>11962</v>
      </c>
      <c r="D4796" s="15" t="s">
        <v>11962</v>
      </c>
      <c r="E4796" s="15">
        <v>45371</v>
      </c>
      <c r="F4796" s="15" t="s">
        <v>11963</v>
      </c>
      <c r="G4796" s="15">
        <v>45296</v>
      </c>
      <c r="H4796" s="15">
        <v>45478</v>
      </c>
      <c r="I4796" s="15" t="s">
        <v>11964</v>
      </c>
      <c r="J4796" s="15" t="s">
        <v>11965</v>
      </c>
      <c r="K4796" s="15" t="s">
        <v>45343</v>
      </c>
      <c r="L4796" s="15" t="s">
        <v>128</v>
      </c>
      <c r="M4796" s="15" t="s">
        <v>170</v>
      </c>
      <c r="N4796" s="14">
        <v>2023</v>
      </c>
      <c r="O4796" s="15" t="s">
        <v>11966</v>
      </c>
      <c r="P4796" s="15" t="s">
        <v>106</v>
      </c>
      <c r="Q4796" s="15" t="s">
        <v>47006</v>
      </c>
      <c r="R4796" s="15" t="s">
        <v>11967</v>
      </c>
      <c r="S4796" s="15" t="s">
        <v>11968</v>
      </c>
      <c r="T4796" s="15" t="s">
        <v>174</v>
      </c>
      <c r="U4796" s="15" t="s">
        <v>53</v>
      </c>
      <c r="V4796" s="15" t="s">
        <v>45441</v>
      </c>
      <c r="W4796" s="15" t="s">
        <v>3184</v>
      </c>
      <c r="X4796" s="15" t="str">
        <f>_xlfn.XLOOKUP(_LOOKUP[[#This Row],[AdjusterMemberName]],_Adjuster[Adjuster Name],_Adjuster[Email],,0)</f>
        <v>mQualls@knightcompany.com</v>
      </c>
      <c r="Y4796" s="15" t="str">
        <f>_xlfn.XLOOKUP(_LOOKUP[[#This Row],[AdjusterMemberName]],_Adjuster[Adjuster Name],_Adjuster[Phone Number],,0)</f>
        <v>424-559-5436</v>
      </c>
      <c r="Z4796" s="15" t="s">
        <v>11969</v>
      </c>
      <c r="AA47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6417 S Vermont Ave #3, Los Angeles  CA 90044</v>
      </c>
      <c r="AB4796" s="15"/>
    </row>
    <row r="4797" spans="1:28" x14ac:dyDescent="0.3">
      <c r="A4797" s="14">
        <v>1</v>
      </c>
      <c r="B4797" s="14">
        <v>1</v>
      </c>
      <c r="C4797" s="15" t="s">
        <v>12183</v>
      </c>
      <c r="D4797" s="15" t="s">
        <v>12184</v>
      </c>
      <c r="E4797" s="15">
        <v>45371</v>
      </c>
      <c r="F4797" s="15" t="s">
        <v>12185</v>
      </c>
      <c r="G4797" s="15">
        <v>45360</v>
      </c>
      <c r="H4797" s="15">
        <v>45544</v>
      </c>
      <c r="I4797" s="15" t="s">
        <v>12186</v>
      </c>
      <c r="J4797" s="15" t="s">
        <v>12187</v>
      </c>
      <c r="K4797" s="15" t="s">
        <v>45545</v>
      </c>
      <c r="L4797" s="15" t="s">
        <v>128</v>
      </c>
      <c r="M4797" s="15" t="s">
        <v>129</v>
      </c>
      <c r="N4797" s="14">
        <v>2023</v>
      </c>
      <c r="O4797" s="15" t="s">
        <v>12188</v>
      </c>
      <c r="P4797" s="15" t="s">
        <v>106</v>
      </c>
      <c r="Q4797" s="15" t="s">
        <v>47079</v>
      </c>
      <c r="R4797" s="15" t="s">
        <v>12189</v>
      </c>
      <c r="S4797" s="15" t="s">
        <v>12190</v>
      </c>
      <c r="T4797" s="15" t="s">
        <v>174</v>
      </c>
      <c r="U4797" s="15" t="s">
        <v>53</v>
      </c>
      <c r="V4797" s="15" t="s">
        <v>45565</v>
      </c>
      <c r="W4797" s="15" t="s">
        <v>1889</v>
      </c>
      <c r="X4797" s="15" t="e">
        <f>_xlfn.XLOOKUP(_LOOKUP[[#This Row],[AdjusterMemberName]],_Adjuster[Adjuster Name],_Adjuster[Email],,0)</f>
        <v>#N/A</v>
      </c>
      <c r="Y4797" s="15" t="e">
        <f>_xlfn.XLOOKUP(_LOOKUP[[#This Row],[AdjusterMemberName]],_Adjuster[Adjuster Name],_Adjuster[Phone Number],,0)</f>
        <v>#N/A</v>
      </c>
      <c r="Z4797" s="15" t="s">
        <v>12191</v>
      </c>
      <c r="AA47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333 S Virgil Ave Apt 107, Los Angeles  CA 90020</v>
      </c>
      <c r="AB4797" s="15"/>
    </row>
    <row r="4798" spans="1:28" x14ac:dyDescent="0.3">
      <c r="A4798" s="14">
        <v>1</v>
      </c>
      <c r="B4798" s="14">
        <v>1</v>
      </c>
      <c r="C4798" s="15" t="s">
        <v>34251</v>
      </c>
      <c r="D4798" s="15" t="s">
        <v>34251</v>
      </c>
      <c r="E4798" s="15">
        <v>45371</v>
      </c>
      <c r="F4798" s="15" t="s">
        <v>34252</v>
      </c>
      <c r="G4798" s="15">
        <v>45412</v>
      </c>
      <c r="H4798" s="15">
        <v>45595</v>
      </c>
      <c r="I4798" s="15" t="s">
        <v>34253</v>
      </c>
      <c r="J4798" s="15" t="s">
        <v>34254</v>
      </c>
      <c r="K4798" s="15" t="s">
        <v>45339</v>
      </c>
      <c r="L4798" s="15" t="s">
        <v>1261</v>
      </c>
      <c r="M4798" s="15" t="s">
        <v>12879</v>
      </c>
      <c r="N4798" s="14">
        <v>2013</v>
      </c>
      <c r="O4798" s="15" t="s">
        <v>34255</v>
      </c>
      <c r="P4798" s="15" t="s">
        <v>81</v>
      </c>
      <c r="Q4798" s="15" t="s">
        <v>119</v>
      </c>
      <c r="R4798" s="15" t="s">
        <v>20074</v>
      </c>
      <c r="S4798" s="15" t="s">
        <v>34256</v>
      </c>
      <c r="T4798" s="15" t="s">
        <v>174</v>
      </c>
      <c r="U4798" s="15" t="s">
        <v>53</v>
      </c>
      <c r="V4798" s="15" t="s">
        <v>45841</v>
      </c>
      <c r="W4798" s="15" t="s">
        <v>22473</v>
      </c>
      <c r="X4798" s="15" t="e">
        <f>_xlfn.XLOOKUP(_LOOKUP[[#This Row],[AdjusterMemberName]],_Adjuster[Adjuster Name],_Adjuster[Email],,0)</f>
        <v>#N/A</v>
      </c>
      <c r="Y4798" s="15" t="e">
        <f>_xlfn.XLOOKUP(_LOOKUP[[#This Row],[AdjusterMemberName]],_Adjuster[Adjuster Name],_Adjuster[Phone Number],,0)</f>
        <v>#N/A</v>
      </c>
      <c r="Z4798" s="15" t="s">
        <v>34257</v>
      </c>
      <c r="AA47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2351 Warwick Ave Apt 7, Los Angeles  CA 90032</v>
      </c>
      <c r="AB4798" s="15"/>
    </row>
    <row r="4799" spans="1:28" x14ac:dyDescent="0.3">
      <c r="A4799" s="14">
        <v>1</v>
      </c>
      <c r="B4799" s="14">
        <v>1</v>
      </c>
      <c r="C4799" s="15" t="s">
        <v>11512</v>
      </c>
      <c r="D4799" s="15" t="s">
        <v>11512</v>
      </c>
      <c r="E4799" s="15">
        <v>45370</v>
      </c>
      <c r="F4799" s="15" t="s">
        <v>11513</v>
      </c>
      <c r="G4799" s="15">
        <v>45339</v>
      </c>
      <c r="H4799" s="15">
        <v>45521</v>
      </c>
      <c r="I4799" s="15" t="s">
        <v>11514</v>
      </c>
      <c r="J4799" s="15" t="s">
        <v>11515</v>
      </c>
      <c r="K4799" s="15" t="s">
        <v>45332</v>
      </c>
      <c r="L4799" s="15" t="s">
        <v>116</v>
      </c>
      <c r="M4799" s="15" t="s">
        <v>1550</v>
      </c>
      <c r="N4799" s="14">
        <v>2021</v>
      </c>
      <c r="O4799" s="15" t="s">
        <v>11516</v>
      </c>
      <c r="P4799" s="15" t="s">
        <v>106</v>
      </c>
      <c r="Q4799" s="15" t="s">
        <v>47019</v>
      </c>
      <c r="R4799" s="15" t="s">
        <v>11517</v>
      </c>
      <c r="S4799" s="15" t="s">
        <v>11518</v>
      </c>
      <c r="T4799" s="15" t="s">
        <v>3010</v>
      </c>
      <c r="U4799" s="15" t="s">
        <v>53</v>
      </c>
      <c r="V4799" s="15" t="s">
        <v>45393</v>
      </c>
      <c r="W4799" s="15" t="s">
        <v>367</v>
      </c>
      <c r="X4799" s="15" t="str">
        <f>_xlfn.XLOOKUP(_LOOKUP[[#This Row],[AdjusterMemberName]],_Adjuster[Adjuster Name],_Adjuster[Email],,0)</f>
        <v>dHernandez4@knightcompany.com</v>
      </c>
      <c r="Y4799" s="15" t="str">
        <f>_xlfn.XLOOKUP(_LOOKUP[[#This Row],[AdjusterMemberName]],_Adjuster[Adjuster Name],_Adjuster[Phone Number],,0)</f>
        <v>323-315-7819</v>
      </c>
      <c r="Z4799" s="15" t="s">
        <v>11519</v>
      </c>
      <c r="AA47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8601 International Ave Unit 157, Canoga Park  CA 91304</v>
      </c>
      <c r="AB4799" s="15">
        <v>45401</v>
      </c>
    </row>
    <row r="4800" spans="1:28" x14ac:dyDescent="0.3">
      <c r="A4800" s="14">
        <v>1</v>
      </c>
      <c r="B4800" s="14">
        <v>1</v>
      </c>
      <c r="C4800" s="15" t="s">
        <v>11529</v>
      </c>
      <c r="D4800" s="15" t="s">
        <v>11529</v>
      </c>
      <c r="E4800" s="15">
        <v>45370</v>
      </c>
      <c r="F4800" s="15" t="s">
        <v>11530</v>
      </c>
      <c r="G4800" s="15">
        <v>45255</v>
      </c>
      <c r="H4800" s="15">
        <v>45437</v>
      </c>
      <c r="I4800" s="15" t="s">
        <v>11531</v>
      </c>
      <c r="J4800" s="15" t="s">
        <v>11532</v>
      </c>
      <c r="K4800" s="15" t="s">
        <v>45590</v>
      </c>
      <c r="L4800" s="15" t="s">
        <v>116</v>
      </c>
      <c r="M4800" s="15" t="s">
        <v>11533</v>
      </c>
      <c r="N4800" s="14">
        <v>2010</v>
      </c>
      <c r="O4800" s="15" t="s">
        <v>11534</v>
      </c>
      <c r="P4800" s="15" t="s">
        <v>106</v>
      </c>
      <c r="Q4800" s="15" t="s">
        <v>47095</v>
      </c>
      <c r="R4800" s="15" t="s">
        <v>1364</v>
      </c>
      <c r="S4800" s="15" t="s">
        <v>11535</v>
      </c>
      <c r="T4800" s="15" t="s">
        <v>11536</v>
      </c>
      <c r="U4800" s="15" t="s">
        <v>53</v>
      </c>
      <c r="V4800" s="15" t="s">
        <v>46534</v>
      </c>
      <c r="W4800" s="15" t="s">
        <v>850</v>
      </c>
      <c r="X4800" s="15" t="e">
        <f>_xlfn.XLOOKUP(_LOOKUP[[#This Row],[AdjusterMemberName]],_Adjuster[Adjuster Name],_Adjuster[Email],,0)</f>
        <v>#N/A</v>
      </c>
      <c r="Y4800" s="15" t="e">
        <f>_xlfn.XLOOKUP(_LOOKUP[[#This Row],[AdjusterMemberName]],_Adjuster[Adjuster Name],_Adjuster[Phone Number],,0)</f>
        <v>#N/A</v>
      </c>
      <c r="Z4800" s="15" t="s">
        <v>11537</v>
      </c>
      <c r="AA48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642 Warne St, La Habra  CA 90631</v>
      </c>
      <c r="AB4800" s="15"/>
    </row>
    <row r="4801" spans="1:28" x14ac:dyDescent="0.3">
      <c r="A4801" s="14">
        <v>1</v>
      </c>
      <c r="B4801" s="14">
        <v>1</v>
      </c>
      <c r="C4801" s="15" t="s">
        <v>11596</v>
      </c>
      <c r="D4801" s="15" t="s">
        <v>11596</v>
      </c>
      <c r="E4801" s="15">
        <v>45370</v>
      </c>
      <c r="F4801" s="15" t="s">
        <v>11597</v>
      </c>
      <c r="G4801" s="15">
        <v>45257</v>
      </c>
      <c r="H4801" s="15">
        <v>45439</v>
      </c>
      <c r="I4801" s="15" t="s">
        <v>11598</v>
      </c>
      <c r="J4801" s="15" t="s">
        <v>11599</v>
      </c>
      <c r="K4801" s="15" t="s">
        <v>45559</v>
      </c>
      <c r="L4801" s="15" t="s">
        <v>91</v>
      </c>
      <c r="M4801" s="15" t="s">
        <v>11600</v>
      </c>
      <c r="N4801" s="14">
        <v>2010</v>
      </c>
      <c r="O4801" s="15" t="s">
        <v>11601</v>
      </c>
      <c r="P4801" s="15" t="s">
        <v>106</v>
      </c>
      <c r="Q4801" s="15" t="s">
        <v>47065</v>
      </c>
      <c r="R4801" s="15" t="s">
        <v>11602</v>
      </c>
      <c r="S4801" s="15" t="s">
        <v>11603</v>
      </c>
      <c r="T4801" s="15" t="s">
        <v>174</v>
      </c>
      <c r="U4801" s="15" t="s">
        <v>53</v>
      </c>
      <c r="V4801" s="15" t="s">
        <v>46704</v>
      </c>
      <c r="W4801" s="15" t="s">
        <v>3184</v>
      </c>
      <c r="X4801" s="15" t="str">
        <f>_xlfn.XLOOKUP(_LOOKUP[[#This Row],[AdjusterMemberName]],_Adjuster[Adjuster Name],_Adjuster[Email],,0)</f>
        <v>mQualls@knightcompany.com</v>
      </c>
      <c r="Y4801" s="15" t="str">
        <f>_xlfn.XLOOKUP(_LOOKUP[[#This Row],[AdjusterMemberName]],_Adjuster[Adjuster Name],_Adjuster[Phone Number],,0)</f>
        <v>424-559-5436</v>
      </c>
      <c r="Z4801" s="15" t="s">
        <v>11604</v>
      </c>
      <c r="AA48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117 Winston St Apt 601, Los Angeles  CA 90013</v>
      </c>
      <c r="AB4801" s="15"/>
    </row>
    <row r="4802" spans="1:28" x14ac:dyDescent="0.3">
      <c r="A4802" s="14">
        <v>1</v>
      </c>
      <c r="B4802" s="14">
        <v>1</v>
      </c>
      <c r="C4802" s="15" t="s">
        <v>11799</v>
      </c>
      <c r="D4802" s="15" t="s">
        <v>11800</v>
      </c>
      <c r="E4802" s="15">
        <v>45370</v>
      </c>
      <c r="F4802" s="15" t="s">
        <v>11801</v>
      </c>
      <c r="G4802" s="15">
        <v>45257</v>
      </c>
      <c r="H4802" s="15">
        <v>45439</v>
      </c>
      <c r="I4802" s="15" t="s">
        <v>11802</v>
      </c>
      <c r="J4802" s="15" t="s">
        <v>11803</v>
      </c>
      <c r="K4802" s="15" t="s">
        <v>45704</v>
      </c>
      <c r="L4802" s="15" t="s">
        <v>128</v>
      </c>
      <c r="M4802" s="15" t="s">
        <v>2179</v>
      </c>
      <c r="N4802" s="14">
        <v>2013</v>
      </c>
      <c r="O4802" s="15" t="s">
        <v>11804</v>
      </c>
      <c r="P4802" s="15" t="s">
        <v>106</v>
      </c>
      <c r="Q4802" s="15" t="s">
        <v>47095</v>
      </c>
      <c r="R4802" s="15" t="s">
        <v>11805</v>
      </c>
      <c r="S4802" s="15" t="s">
        <v>11806</v>
      </c>
      <c r="T4802" s="15" t="s">
        <v>11807</v>
      </c>
      <c r="U4802" s="15" t="s">
        <v>53</v>
      </c>
      <c r="V4802" s="15" t="s">
        <v>46710</v>
      </c>
      <c r="W4802" s="15" t="s">
        <v>1624</v>
      </c>
      <c r="X4802" s="15" t="e">
        <f>_xlfn.XLOOKUP(_LOOKUP[[#This Row],[AdjusterMemberName]],_Adjuster[Adjuster Name],_Adjuster[Email],,0)</f>
        <v>#N/A</v>
      </c>
      <c r="Y4802" s="15" t="e">
        <f>_xlfn.XLOOKUP(_LOOKUP[[#This Row],[AdjusterMemberName]],_Adjuster[Adjuster Name],_Adjuster[Phone Number],,0)</f>
        <v>#N/A</v>
      </c>
      <c r="Z4802" s="15" t="s">
        <v>11808</v>
      </c>
      <c r="AA48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877 Stevens Ave Apt 4101, Solana Beach  CA 92075</v>
      </c>
      <c r="AB4802" s="15"/>
    </row>
    <row r="4803" spans="1:28" x14ac:dyDescent="0.3">
      <c r="A4803" s="14">
        <v>1</v>
      </c>
      <c r="B4803" s="14">
        <v>1</v>
      </c>
      <c r="C4803" s="15" t="s">
        <v>11809</v>
      </c>
      <c r="D4803" s="15" t="s">
        <v>11809</v>
      </c>
      <c r="E4803" s="15">
        <v>45370</v>
      </c>
      <c r="F4803" s="15" t="s">
        <v>11810</v>
      </c>
      <c r="G4803" s="15">
        <v>45359</v>
      </c>
      <c r="H4803" s="15">
        <v>45543</v>
      </c>
      <c r="I4803" s="15" t="s">
        <v>11811</v>
      </c>
      <c r="J4803" s="15" t="s">
        <v>11812</v>
      </c>
      <c r="K4803" s="15" t="s">
        <v>45329</v>
      </c>
      <c r="L4803" s="15" t="s">
        <v>139</v>
      </c>
      <c r="M4803" s="15" t="s">
        <v>620</v>
      </c>
      <c r="N4803" s="14">
        <v>2018</v>
      </c>
      <c r="O4803" s="15" t="s">
        <v>11813</v>
      </c>
      <c r="P4803" s="15" t="s">
        <v>106</v>
      </c>
      <c r="Q4803" s="15" t="s">
        <v>47019</v>
      </c>
      <c r="R4803" s="15" t="s">
        <v>2510</v>
      </c>
      <c r="S4803" s="15" t="s">
        <v>11814</v>
      </c>
      <c r="T4803" s="15" t="s">
        <v>11815</v>
      </c>
      <c r="U4803" s="15" t="s">
        <v>53</v>
      </c>
      <c r="V4803" s="15" t="s">
        <v>46330</v>
      </c>
      <c r="W4803" s="15" t="s">
        <v>1357</v>
      </c>
      <c r="X4803" s="15" t="str">
        <f>_xlfn.XLOOKUP(_LOOKUP[[#This Row],[AdjusterMemberName]],_Adjuster[Adjuster Name],_Adjuster[Email],,0)</f>
        <v>jRivera1@knightcompany.com</v>
      </c>
      <c r="Y4803" s="15" t="str">
        <f>_xlfn.XLOOKUP(_LOOKUP[[#This Row],[AdjusterMemberName]],_Adjuster[Adjuster Name],_Adjuster[Phone Number],,0)</f>
        <v>424-559-5239</v>
      </c>
      <c r="Z4803" s="15" t="s">
        <v>11816</v>
      </c>
      <c r="AA48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2245 Peach Ave Apt 20, Clovis  CA 93612</v>
      </c>
      <c r="AB4803" s="15">
        <v>45411</v>
      </c>
    </row>
    <row r="4804" spans="1:28" x14ac:dyDescent="0.3">
      <c r="A4804" s="14">
        <v>1</v>
      </c>
      <c r="B4804" s="14">
        <v>1</v>
      </c>
      <c r="C4804" s="15" t="s">
        <v>11361</v>
      </c>
      <c r="D4804" s="15" t="s">
        <v>11361</v>
      </c>
      <c r="E4804" s="15">
        <v>45369</v>
      </c>
      <c r="F4804" s="15" t="s">
        <v>11362</v>
      </c>
      <c r="G4804" s="15">
        <v>45351</v>
      </c>
      <c r="H4804" s="15">
        <v>45533</v>
      </c>
      <c r="I4804" s="15" t="s">
        <v>11363</v>
      </c>
      <c r="J4804" s="15" t="s">
        <v>11364</v>
      </c>
      <c r="K4804" s="15" t="s">
        <v>45604</v>
      </c>
      <c r="L4804" s="15" t="s">
        <v>128</v>
      </c>
      <c r="M4804" s="15" t="s">
        <v>170</v>
      </c>
      <c r="N4804" s="14">
        <v>2020</v>
      </c>
      <c r="O4804" s="15" t="s">
        <v>11365</v>
      </c>
      <c r="P4804" s="15" t="s">
        <v>106</v>
      </c>
      <c r="Q4804" s="15" t="s">
        <v>47121</v>
      </c>
      <c r="R4804" s="15" t="s">
        <v>2190</v>
      </c>
      <c r="S4804" s="15" t="s">
        <v>11366</v>
      </c>
      <c r="T4804" s="15" t="s">
        <v>308</v>
      </c>
      <c r="U4804" s="15" t="s">
        <v>53</v>
      </c>
      <c r="V4804" s="15" t="s">
        <v>46112</v>
      </c>
      <c r="W4804" s="15" t="s">
        <v>1624</v>
      </c>
      <c r="X4804" s="15" t="e">
        <f>_xlfn.XLOOKUP(_LOOKUP[[#This Row],[AdjusterMemberName]],_Adjuster[Adjuster Name],_Adjuster[Email],,0)</f>
        <v>#N/A</v>
      </c>
      <c r="Y4804" s="15" t="e">
        <f>_xlfn.XLOOKUP(_LOOKUP[[#This Row],[AdjusterMemberName]],_Adjuster[Adjuster Name],_Adjuster[Phone Number],,0)</f>
        <v>#N/A</v>
      </c>
      <c r="Z4804" s="15" t="s">
        <v>11367</v>
      </c>
      <c r="AA48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4136 6Th St, Riverside  CA 92501</v>
      </c>
      <c r="AB4804" s="15"/>
    </row>
    <row r="4805" spans="1:28" x14ac:dyDescent="0.3">
      <c r="A4805" s="14">
        <v>1</v>
      </c>
      <c r="B4805" s="14">
        <v>1</v>
      </c>
      <c r="C4805" s="15" t="s">
        <v>11377</v>
      </c>
      <c r="D4805" s="15" t="s">
        <v>11377</v>
      </c>
      <c r="E4805" s="15">
        <v>45369</v>
      </c>
      <c r="F4805" s="15" t="s">
        <v>11378</v>
      </c>
      <c r="G4805" s="15">
        <v>45338</v>
      </c>
      <c r="H4805" s="15">
        <v>45520</v>
      </c>
      <c r="I4805" s="15" t="s">
        <v>11379</v>
      </c>
      <c r="J4805" s="15" t="s">
        <v>11380</v>
      </c>
      <c r="K4805" s="15" t="s">
        <v>45341</v>
      </c>
      <c r="L4805" s="15" t="s">
        <v>1261</v>
      </c>
      <c r="M4805" s="15" t="s">
        <v>3091</v>
      </c>
      <c r="N4805" s="14">
        <v>2011</v>
      </c>
      <c r="O4805" s="15" t="s">
        <v>11381</v>
      </c>
      <c r="P4805" s="15" t="s">
        <v>106</v>
      </c>
      <c r="Q4805" s="15" t="s">
        <v>47019</v>
      </c>
      <c r="R4805" s="15" t="s">
        <v>11382</v>
      </c>
      <c r="S4805" s="15" t="s">
        <v>11383</v>
      </c>
      <c r="T4805" s="15" t="s">
        <v>1964</v>
      </c>
      <c r="U4805" s="15" t="s">
        <v>53</v>
      </c>
      <c r="V4805" s="15" t="s">
        <v>45852</v>
      </c>
      <c r="W4805" s="15" t="s">
        <v>3184</v>
      </c>
      <c r="X4805" s="15" t="str">
        <f>_xlfn.XLOOKUP(_LOOKUP[[#This Row],[AdjusterMemberName]],_Adjuster[Adjuster Name],_Adjuster[Email],,0)</f>
        <v>mQualls@knightcompany.com</v>
      </c>
      <c r="Y4805" s="15" t="str">
        <f>_xlfn.XLOOKUP(_LOOKUP[[#This Row],[AdjusterMemberName]],_Adjuster[Adjuster Name],_Adjuster[Phone Number],,0)</f>
        <v>424-559-5436</v>
      </c>
      <c r="Z4805" s="15" t="s">
        <v>11384</v>
      </c>
      <c r="AA48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13034 Barlin Ave, Downey  CA 90242</v>
      </c>
      <c r="AB4805" s="15">
        <v>45371</v>
      </c>
    </row>
    <row r="4806" spans="1:28" x14ac:dyDescent="0.3">
      <c r="A4806" s="14">
        <v>1</v>
      </c>
      <c r="B4806" s="14">
        <v>1</v>
      </c>
      <c r="C4806" s="15" t="s">
        <v>11445</v>
      </c>
      <c r="D4806" s="15" t="s">
        <v>11445</v>
      </c>
      <c r="E4806" s="15">
        <v>45369</v>
      </c>
      <c r="F4806" s="15" t="s">
        <v>11446</v>
      </c>
      <c r="G4806" s="15">
        <v>45313</v>
      </c>
      <c r="H4806" s="15">
        <v>45495</v>
      </c>
      <c r="I4806" s="15" t="s">
        <v>11447</v>
      </c>
      <c r="J4806" s="15" t="s">
        <v>11448</v>
      </c>
      <c r="K4806" s="15" t="s">
        <v>45379</v>
      </c>
      <c r="L4806" s="15" t="s">
        <v>103</v>
      </c>
      <c r="M4806" s="15" t="s">
        <v>304</v>
      </c>
      <c r="N4806" s="14">
        <v>2013</v>
      </c>
      <c r="O4806" s="15" t="s">
        <v>11449</v>
      </c>
      <c r="P4806" s="15" t="s">
        <v>106</v>
      </c>
      <c r="Q4806" s="15" t="s">
        <v>47006</v>
      </c>
      <c r="R4806" s="15" t="s">
        <v>11450</v>
      </c>
      <c r="S4806" s="15" t="s">
        <v>11451</v>
      </c>
      <c r="T4806" s="15" t="s">
        <v>174</v>
      </c>
      <c r="U4806" s="15" t="s">
        <v>53</v>
      </c>
      <c r="V4806" s="15" t="s">
        <v>45408</v>
      </c>
      <c r="W4806" s="15" t="s">
        <v>850</v>
      </c>
      <c r="X4806" s="15" t="e">
        <f>_xlfn.XLOOKUP(_LOOKUP[[#This Row],[AdjusterMemberName]],_Adjuster[Adjuster Name],_Adjuster[Email],,0)</f>
        <v>#N/A</v>
      </c>
      <c r="Y4806" s="15" t="e">
        <f>_xlfn.XLOOKUP(_LOOKUP[[#This Row],[AdjusterMemberName]],_Adjuster[Adjuster Name],_Adjuster[Phone Number],,0)</f>
        <v>#N/A</v>
      </c>
      <c r="Z4806" s="15" t="s">
        <v>11452</v>
      </c>
      <c r="AA48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18307 Burbank Blvd, Tarzana  CA 91356</v>
      </c>
      <c r="AB4806" s="15"/>
    </row>
    <row r="4807" spans="1:28" x14ac:dyDescent="0.3">
      <c r="A4807" s="14">
        <v>1</v>
      </c>
      <c r="B4807" s="14">
        <v>0</v>
      </c>
      <c r="C4807" s="15" t="s">
        <v>11520</v>
      </c>
      <c r="D4807" s="15" t="s">
        <v>11521</v>
      </c>
      <c r="E4807" s="15">
        <v>45369</v>
      </c>
      <c r="F4807" s="15" t="s">
        <v>11522</v>
      </c>
      <c r="G4807" s="15">
        <v>45351</v>
      </c>
      <c r="H4807" s="15">
        <v>45533</v>
      </c>
      <c r="I4807" s="15" t="s">
        <v>11523</v>
      </c>
      <c r="J4807" s="15" t="s">
        <v>11524</v>
      </c>
      <c r="K4807" s="15" t="s">
        <v>45329</v>
      </c>
      <c r="L4807" s="15" t="s">
        <v>103</v>
      </c>
      <c r="M4807" s="15" t="s">
        <v>304</v>
      </c>
      <c r="N4807" s="14">
        <v>2007</v>
      </c>
      <c r="O4807" s="15" t="s">
        <v>11525</v>
      </c>
      <c r="P4807" s="15" t="s">
        <v>106</v>
      </c>
      <c r="Q4807" s="15" t="s">
        <v>47061</v>
      </c>
      <c r="R4807" s="15" t="s">
        <v>11526</v>
      </c>
      <c r="S4807" s="15" t="s">
        <v>11527</v>
      </c>
      <c r="T4807" s="15" t="s">
        <v>530</v>
      </c>
      <c r="U4807" s="15" t="s">
        <v>53</v>
      </c>
      <c r="V4807" s="15" t="s">
        <v>45462</v>
      </c>
      <c r="W4807" s="15" t="s">
        <v>3307</v>
      </c>
      <c r="X4807" s="15" t="e">
        <f>_xlfn.XLOOKUP(_LOOKUP[[#This Row],[AdjusterMemberName]],_Adjuster[Adjuster Name],_Adjuster[Email],,0)</f>
        <v>#N/A</v>
      </c>
      <c r="Y4807" s="15" t="e">
        <f>_xlfn.XLOOKUP(_LOOKUP[[#This Row],[AdjusterMemberName]],_Adjuster[Adjuster Name],_Adjuster[Phone Number],,0)</f>
        <v>#N/A</v>
      </c>
      <c r="Z4807" s="15" t="s">
        <v>11528</v>
      </c>
      <c r="AA48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16380 Slovang Ave , Victorville  CA 92394</v>
      </c>
      <c r="AB4807" s="15"/>
    </row>
    <row r="4808" spans="1:28" x14ac:dyDescent="0.3">
      <c r="A4808" s="14">
        <v>0</v>
      </c>
      <c r="B4808" s="14">
        <v>1</v>
      </c>
      <c r="C4808" s="15" t="s">
        <v>11563</v>
      </c>
      <c r="D4808" s="15" t="s">
        <v>11563</v>
      </c>
      <c r="E4808" s="15">
        <v>45369</v>
      </c>
      <c r="F4808" s="15" t="s">
        <v>11564</v>
      </c>
      <c r="G4808" s="15">
        <v>45246</v>
      </c>
      <c r="H4808" s="15">
        <v>45428</v>
      </c>
      <c r="I4808" s="15" t="s">
        <v>11565</v>
      </c>
      <c r="J4808" s="15" t="s">
        <v>11566</v>
      </c>
      <c r="K4808" s="15" t="s">
        <v>45481</v>
      </c>
      <c r="L4808" s="15" t="s">
        <v>128</v>
      </c>
      <c r="M4808" s="15" t="s">
        <v>11567</v>
      </c>
      <c r="N4808" s="14">
        <v>2022</v>
      </c>
      <c r="O4808" s="15" t="s">
        <v>11568</v>
      </c>
      <c r="P4808" s="15" t="s">
        <v>106</v>
      </c>
      <c r="Q4808" s="15" t="s">
        <v>47093</v>
      </c>
      <c r="R4808" s="15" t="s">
        <v>11569</v>
      </c>
      <c r="S4808" s="15" t="s">
        <v>11570</v>
      </c>
      <c r="T4808" s="15" t="s">
        <v>174</v>
      </c>
      <c r="U4808" s="15" t="s">
        <v>53</v>
      </c>
      <c r="V4808" s="15" t="s">
        <v>45507</v>
      </c>
      <c r="W4808" s="15" t="s">
        <v>264</v>
      </c>
      <c r="X4808" s="15" t="str">
        <f>_xlfn.XLOOKUP(_LOOKUP[[#This Row],[AdjusterMemberName]],_Adjuster[Adjuster Name],_Adjuster[Email],,0)</f>
        <v>sBonnevie@knightcompany.com</v>
      </c>
      <c r="Y4808" s="15" t="str">
        <f>_xlfn.XLOOKUP(_LOOKUP[[#This Row],[AdjusterMemberName]],_Adjuster[Adjuster Name],_Adjuster[Phone Number],,0)</f>
        <v>323-692-4064</v>
      </c>
      <c r="Z4808" s="15" t="s">
        <v>11571</v>
      </c>
      <c r="AA48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122 N Commonwealth Ave, Los Angeles  CA 90004</v>
      </c>
      <c r="AB4808" s="15">
        <v>45425</v>
      </c>
    </row>
    <row r="4809" spans="1:28" x14ac:dyDescent="0.3">
      <c r="A4809" s="14">
        <v>1</v>
      </c>
      <c r="B4809" s="14">
        <v>1</v>
      </c>
      <c r="C4809" s="15" t="s">
        <v>11572</v>
      </c>
      <c r="D4809" s="15" t="s">
        <v>11572</v>
      </c>
      <c r="E4809" s="15">
        <v>45369</v>
      </c>
      <c r="F4809" s="15" t="s">
        <v>11573</v>
      </c>
      <c r="G4809" s="15">
        <v>45298</v>
      </c>
      <c r="H4809" s="15">
        <v>45480</v>
      </c>
      <c r="I4809" s="15" t="s">
        <v>11574</v>
      </c>
      <c r="J4809" s="15" t="s">
        <v>11575</v>
      </c>
      <c r="K4809" s="15" t="s">
        <v>46267</v>
      </c>
      <c r="L4809" s="15" t="s">
        <v>103</v>
      </c>
      <c r="M4809" s="15" t="s">
        <v>104</v>
      </c>
      <c r="N4809" s="14">
        <v>2024</v>
      </c>
      <c r="O4809" s="15" t="s">
        <v>11576</v>
      </c>
      <c r="P4809" s="15" t="s">
        <v>106</v>
      </c>
      <c r="Q4809" s="15" t="s">
        <v>47176</v>
      </c>
      <c r="R4809" s="15" t="s">
        <v>11577</v>
      </c>
      <c r="S4809" s="15" t="s">
        <v>11578</v>
      </c>
      <c r="T4809" s="15" t="s">
        <v>474</v>
      </c>
      <c r="U4809" s="15" t="s">
        <v>53</v>
      </c>
      <c r="V4809" s="15" t="s">
        <v>45930</v>
      </c>
      <c r="W4809" s="15" t="s">
        <v>850</v>
      </c>
      <c r="X4809" s="15" t="e">
        <f>_xlfn.XLOOKUP(_LOOKUP[[#This Row],[AdjusterMemberName]],_Adjuster[Adjuster Name],_Adjuster[Email],,0)</f>
        <v>#N/A</v>
      </c>
      <c r="Y4809" s="15" t="e">
        <f>_xlfn.XLOOKUP(_LOOKUP[[#This Row],[AdjusterMemberName]],_Adjuster[Adjuster Name],_Adjuster[Phone Number],,0)</f>
        <v>#N/A</v>
      </c>
      <c r="Z4809" s="15" t="s">
        <v>11579</v>
      </c>
      <c r="AA48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531 W Kern St, Dinuba  CA 93618</v>
      </c>
      <c r="AB4809" s="15"/>
    </row>
    <row r="4810" spans="1:28" x14ac:dyDescent="0.3">
      <c r="A4810" s="14">
        <v>1</v>
      </c>
      <c r="B4810" s="14">
        <v>0</v>
      </c>
      <c r="C4810" s="15" t="s">
        <v>11520</v>
      </c>
      <c r="D4810" s="15" t="s">
        <v>11847</v>
      </c>
      <c r="E4810" s="15">
        <v>45369</v>
      </c>
      <c r="F4810" s="15" t="s">
        <v>11522</v>
      </c>
      <c r="G4810" s="15">
        <v>45351</v>
      </c>
      <c r="H4810" s="15">
        <v>45533</v>
      </c>
      <c r="I4810" s="15" t="s">
        <v>11848</v>
      </c>
      <c r="J4810" s="15" t="s">
        <v>11849</v>
      </c>
      <c r="K4810" s="15" t="s">
        <v>46709</v>
      </c>
      <c r="L4810" s="15" t="s">
        <v>103</v>
      </c>
      <c r="M4810" s="15" t="s">
        <v>304</v>
      </c>
      <c r="N4810" s="14">
        <v>2007</v>
      </c>
      <c r="O4810" s="15" t="s">
        <v>11525</v>
      </c>
      <c r="P4810" s="15" t="s">
        <v>106</v>
      </c>
      <c r="Q4810" s="15" t="s">
        <v>47061</v>
      </c>
      <c r="R4810" s="15" t="s">
        <v>11526</v>
      </c>
      <c r="S4810" s="15" t="s">
        <v>11527</v>
      </c>
      <c r="T4810" s="15" t="s">
        <v>530</v>
      </c>
      <c r="U4810" s="15" t="s">
        <v>53</v>
      </c>
      <c r="V4810" s="15" t="s">
        <v>45462</v>
      </c>
      <c r="W4810" s="15" t="s">
        <v>264</v>
      </c>
      <c r="X4810" s="15" t="str">
        <f>_xlfn.XLOOKUP(_LOOKUP[[#This Row],[AdjusterMemberName]],_Adjuster[Adjuster Name],_Adjuster[Email],,0)</f>
        <v>sBonnevie@knightcompany.com</v>
      </c>
      <c r="Y4810" s="15" t="str">
        <f>_xlfn.XLOOKUP(_LOOKUP[[#This Row],[AdjusterMemberName]],_Adjuster[Adjuster Name],_Adjuster[Phone Number],,0)</f>
        <v>323-692-4064</v>
      </c>
      <c r="Z4810" s="15" t="s">
        <v>11528</v>
      </c>
      <c r="AA48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16380 Slovang Ave , Victorville  CA 92394</v>
      </c>
      <c r="AB4810" s="15"/>
    </row>
    <row r="4811" spans="1:28" x14ac:dyDescent="0.3">
      <c r="A4811" s="14">
        <v>1</v>
      </c>
      <c r="B4811" s="14">
        <v>1</v>
      </c>
      <c r="C4811" s="15" t="s">
        <v>11445</v>
      </c>
      <c r="D4811" s="15" t="s">
        <v>11445</v>
      </c>
      <c r="E4811" s="15">
        <v>45369</v>
      </c>
      <c r="F4811" s="15" t="s">
        <v>11446</v>
      </c>
      <c r="G4811" s="15">
        <v>45313</v>
      </c>
      <c r="H4811" s="15">
        <v>45495</v>
      </c>
      <c r="I4811" s="15" t="s">
        <v>12458</v>
      </c>
      <c r="J4811" s="15" t="s">
        <v>12459</v>
      </c>
      <c r="K4811" s="15" t="s">
        <v>45379</v>
      </c>
      <c r="L4811" s="15" t="s">
        <v>103</v>
      </c>
      <c r="M4811" s="15" t="s">
        <v>304</v>
      </c>
      <c r="N4811" s="14">
        <v>2013</v>
      </c>
      <c r="O4811" s="15" t="s">
        <v>11449</v>
      </c>
      <c r="P4811" s="15" t="s">
        <v>106</v>
      </c>
      <c r="Q4811" s="15" t="s">
        <v>47006</v>
      </c>
      <c r="R4811" s="15" t="s">
        <v>11450</v>
      </c>
      <c r="S4811" s="15" t="s">
        <v>11451</v>
      </c>
      <c r="T4811" s="15" t="s">
        <v>174</v>
      </c>
      <c r="U4811" s="15" t="s">
        <v>53</v>
      </c>
      <c r="V4811" s="15" t="s">
        <v>45408</v>
      </c>
      <c r="W4811" s="15" t="s">
        <v>850</v>
      </c>
      <c r="X4811" s="15" t="e">
        <f>_xlfn.XLOOKUP(_LOOKUP[[#This Row],[AdjusterMemberName]],_Adjuster[Adjuster Name],_Adjuster[Email],,0)</f>
        <v>#N/A</v>
      </c>
      <c r="Y4811" s="15" t="e">
        <f>_xlfn.XLOOKUP(_LOOKUP[[#This Row],[AdjusterMemberName]],_Adjuster[Adjuster Name],_Adjuster[Phone Number],,0)</f>
        <v>#N/A</v>
      </c>
      <c r="Z4811" s="15" t="s">
        <v>11452</v>
      </c>
      <c r="AA48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18307 Burbank Blvd, Tarzana  CA 91356</v>
      </c>
      <c r="AB4811" s="15"/>
    </row>
    <row r="4812" spans="1:28" x14ac:dyDescent="0.3">
      <c r="A4812" s="14">
        <v>1</v>
      </c>
      <c r="B4812" s="14">
        <v>1</v>
      </c>
      <c r="C4812" s="15" t="s">
        <v>11445</v>
      </c>
      <c r="D4812" s="15" t="s">
        <v>11445</v>
      </c>
      <c r="E4812" s="15">
        <v>45369</v>
      </c>
      <c r="F4812" s="15" t="s">
        <v>11446</v>
      </c>
      <c r="G4812" s="15">
        <v>45313</v>
      </c>
      <c r="H4812" s="15">
        <v>45495</v>
      </c>
      <c r="I4812" s="15" t="s">
        <v>12460</v>
      </c>
      <c r="J4812" s="15" t="s">
        <v>12459</v>
      </c>
      <c r="K4812" s="15" t="s">
        <v>45379</v>
      </c>
      <c r="L4812" s="15" t="s">
        <v>103</v>
      </c>
      <c r="M4812" s="15" t="s">
        <v>304</v>
      </c>
      <c r="N4812" s="14">
        <v>2013</v>
      </c>
      <c r="O4812" s="15" t="s">
        <v>11449</v>
      </c>
      <c r="P4812" s="15" t="s">
        <v>106</v>
      </c>
      <c r="Q4812" s="15" t="s">
        <v>47006</v>
      </c>
      <c r="R4812" s="15" t="s">
        <v>11450</v>
      </c>
      <c r="S4812" s="15" t="s">
        <v>11451</v>
      </c>
      <c r="T4812" s="15" t="s">
        <v>174</v>
      </c>
      <c r="U4812" s="15" t="s">
        <v>53</v>
      </c>
      <c r="V4812" s="15" t="s">
        <v>45408</v>
      </c>
      <c r="W4812" s="15" t="s">
        <v>850</v>
      </c>
      <c r="X4812" s="15" t="e">
        <f>_xlfn.XLOOKUP(_LOOKUP[[#This Row],[AdjusterMemberName]],_Adjuster[Adjuster Name],_Adjuster[Email],,0)</f>
        <v>#N/A</v>
      </c>
      <c r="Y4812" s="15" t="e">
        <f>_xlfn.XLOOKUP(_LOOKUP[[#This Row],[AdjusterMemberName]],_Adjuster[Adjuster Name],_Adjuster[Phone Number],,0)</f>
        <v>#N/A</v>
      </c>
      <c r="Z4812" s="15" t="s">
        <v>11452</v>
      </c>
      <c r="AA48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18307 Burbank Blvd, Tarzana  CA 91356</v>
      </c>
      <c r="AB4812" s="15"/>
    </row>
    <row r="4813" spans="1:28" x14ac:dyDescent="0.3">
      <c r="A4813" s="14">
        <v>1</v>
      </c>
      <c r="B4813" s="14">
        <v>1</v>
      </c>
      <c r="C4813" s="15" t="s">
        <v>11445</v>
      </c>
      <c r="D4813" s="15" t="s">
        <v>11445</v>
      </c>
      <c r="E4813" s="15">
        <v>45369</v>
      </c>
      <c r="F4813" s="15" t="s">
        <v>11446</v>
      </c>
      <c r="G4813" s="15">
        <v>45313</v>
      </c>
      <c r="H4813" s="15">
        <v>45495</v>
      </c>
      <c r="I4813" s="15" t="s">
        <v>12461</v>
      </c>
      <c r="J4813" s="15" t="s">
        <v>12459</v>
      </c>
      <c r="K4813" s="15" t="s">
        <v>45379</v>
      </c>
      <c r="L4813" s="15" t="s">
        <v>103</v>
      </c>
      <c r="M4813" s="15" t="s">
        <v>304</v>
      </c>
      <c r="N4813" s="14">
        <v>2013</v>
      </c>
      <c r="O4813" s="15" t="s">
        <v>11449</v>
      </c>
      <c r="P4813" s="15" t="s">
        <v>106</v>
      </c>
      <c r="Q4813" s="15" t="s">
        <v>47006</v>
      </c>
      <c r="R4813" s="15" t="s">
        <v>11450</v>
      </c>
      <c r="S4813" s="15" t="s">
        <v>11451</v>
      </c>
      <c r="T4813" s="15" t="s">
        <v>174</v>
      </c>
      <c r="U4813" s="15" t="s">
        <v>53</v>
      </c>
      <c r="V4813" s="15" t="s">
        <v>45408</v>
      </c>
      <c r="W4813" s="15" t="s">
        <v>850</v>
      </c>
      <c r="X4813" s="15" t="e">
        <f>_xlfn.XLOOKUP(_LOOKUP[[#This Row],[AdjusterMemberName]],_Adjuster[Adjuster Name],_Adjuster[Email],,0)</f>
        <v>#N/A</v>
      </c>
      <c r="Y4813" s="15" t="e">
        <f>_xlfn.XLOOKUP(_LOOKUP[[#This Row],[AdjusterMemberName]],_Adjuster[Adjuster Name],_Adjuster[Phone Number],,0)</f>
        <v>#N/A</v>
      </c>
      <c r="Z4813" s="15" t="s">
        <v>11452</v>
      </c>
      <c r="AA48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18307 Burbank Blvd, Tarzana  CA 91356</v>
      </c>
      <c r="AB4813" s="15"/>
    </row>
    <row r="4814" spans="1:28" x14ac:dyDescent="0.3">
      <c r="A4814" s="14">
        <v>1</v>
      </c>
      <c r="B4814" s="14">
        <v>1</v>
      </c>
      <c r="C4814" s="15" t="s">
        <v>11408</v>
      </c>
      <c r="D4814" s="15" t="s">
        <v>11409</v>
      </c>
      <c r="E4814" s="15">
        <v>45368</v>
      </c>
      <c r="F4814" s="15" t="s">
        <v>11410</v>
      </c>
      <c r="G4814" s="15">
        <v>45295</v>
      </c>
      <c r="H4814" s="15">
        <v>45477</v>
      </c>
      <c r="I4814" s="15" t="s">
        <v>11411</v>
      </c>
      <c r="J4814" s="15" t="s">
        <v>11412</v>
      </c>
      <c r="K4814" s="15" t="s">
        <v>46621</v>
      </c>
      <c r="L4814" s="15" t="s">
        <v>270</v>
      </c>
      <c r="M4814" s="15" t="s">
        <v>997</v>
      </c>
      <c r="N4814" s="14">
        <v>2021</v>
      </c>
      <c r="O4814" s="15" t="s">
        <v>11413</v>
      </c>
      <c r="P4814" s="15" t="s">
        <v>106</v>
      </c>
      <c r="Q4814" s="15" t="s">
        <v>47081</v>
      </c>
      <c r="R4814" s="15" t="s">
        <v>11414</v>
      </c>
      <c r="S4814" s="15" t="s">
        <v>11415</v>
      </c>
      <c r="T4814" s="15" t="s">
        <v>122</v>
      </c>
      <c r="U4814" s="15" t="s">
        <v>53</v>
      </c>
      <c r="V4814" s="15" t="s">
        <v>45524</v>
      </c>
      <c r="W4814" s="15" t="s">
        <v>1357</v>
      </c>
      <c r="X4814" s="15" t="str">
        <f>_xlfn.XLOOKUP(_LOOKUP[[#This Row],[AdjusterMemberName]],_Adjuster[Adjuster Name],_Adjuster[Email],,0)</f>
        <v>jRivera1@knightcompany.com</v>
      </c>
      <c r="Y4814" s="15" t="str">
        <f>_xlfn.XLOOKUP(_LOOKUP[[#This Row],[AdjusterMemberName]],_Adjuster[Adjuster Name],_Adjuster[Phone Number],,0)</f>
        <v>424-559-5239</v>
      </c>
      <c r="Z4814" s="15" t="s">
        <v>11416</v>
      </c>
      <c r="AA48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1507 Willow Leaf Dr, Hemet  CA 92545</v>
      </c>
      <c r="AB4814" s="15">
        <v>45390</v>
      </c>
    </row>
    <row r="4815" spans="1:28" x14ac:dyDescent="0.3">
      <c r="A4815" s="14">
        <v>1</v>
      </c>
      <c r="B4815" s="14">
        <v>1</v>
      </c>
      <c r="C4815" s="15" t="s">
        <v>9653</v>
      </c>
      <c r="D4815" s="15" t="s">
        <v>9653</v>
      </c>
      <c r="E4815" s="15">
        <v>45368</v>
      </c>
      <c r="F4815" s="15" t="s">
        <v>11456</v>
      </c>
      <c r="G4815" s="15">
        <v>45344</v>
      </c>
      <c r="H4815" s="15">
        <v>45526</v>
      </c>
      <c r="I4815" s="15" t="s">
        <v>11457</v>
      </c>
      <c r="J4815" s="15" t="s">
        <v>11458</v>
      </c>
      <c r="K4815" s="15" t="s">
        <v>45496</v>
      </c>
      <c r="L4815" s="15" t="s">
        <v>103</v>
      </c>
      <c r="M4815" s="15" t="s">
        <v>304</v>
      </c>
      <c r="N4815" s="14">
        <v>2022</v>
      </c>
      <c r="O4815" s="15" t="s">
        <v>11459</v>
      </c>
      <c r="P4815" s="15" t="s">
        <v>106</v>
      </c>
      <c r="Q4815" s="15" t="s">
        <v>47207</v>
      </c>
      <c r="R4815" s="15" t="s">
        <v>2673</v>
      </c>
      <c r="S4815" s="15" t="s">
        <v>9660</v>
      </c>
      <c r="T4815" s="15" t="s">
        <v>821</v>
      </c>
      <c r="U4815" s="15" t="s">
        <v>53</v>
      </c>
      <c r="V4815" s="15" t="s">
        <v>45513</v>
      </c>
      <c r="W4815" s="15" t="s">
        <v>3184</v>
      </c>
      <c r="X4815" s="15" t="str">
        <f>_xlfn.XLOOKUP(_LOOKUP[[#This Row],[AdjusterMemberName]],_Adjuster[Adjuster Name],_Adjuster[Email],,0)</f>
        <v>mQualls@knightcompany.com</v>
      </c>
      <c r="Y4815" s="15" t="str">
        <f>_xlfn.XLOOKUP(_LOOKUP[[#This Row],[AdjusterMemberName]],_Adjuster[Adjuster Name],_Adjuster[Phone Number],,0)</f>
        <v>424-559-5436</v>
      </c>
      <c r="Z4815" s="15" t="s">
        <v>11460</v>
      </c>
      <c r="AA48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6600 Hayvenhurst Ave Apt 122, Van Nuys  CA 91406</v>
      </c>
      <c r="AB4815" s="15"/>
    </row>
    <row r="4816" spans="1:28" x14ac:dyDescent="0.3">
      <c r="A4816" s="14">
        <v>1</v>
      </c>
      <c r="B4816" s="14">
        <v>1</v>
      </c>
      <c r="C4816" s="15" t="s">
        <v>11469</v>
      </c>
      <c r="D4816" s="15" t="s">
        <v>11470</v>
      </c>
      <c r="E4816" s="15">
        <v>45368</v>
      </c>
      <c r="F4816" s="15" t="s">
        <v>11471</v>
      </c>
      <c r="G4816" s="15">
        <v>45345</v>
      </c>
      <c r="H4816" s="15">
        <v>45527</v>
      </c>
      <c r="I4816" s="15" t="s">
        <v>11472</v>
      </c>
      <c r="J4816" s="15" t="s">
        <v>11473</v>
      </c>
      <c r="K4816" s="15" t="s">
        <v>45386</v>
      </c>
      <c r="L4816" s="15" t="s">
        <v>314</v>
      </c>
      <c r="M4816" s="15" t="s">
        <v>978</v>
      </c>
      <c r="N4816" s="14">
        <v>2014</v>
      </c>
      <c r="O4816" s="15" t="s">
        <v>11474</v>
      </c>
      <c r="P4816" s="15" t="s">
        <v>106</v>
      </c>
      <c r="Q4816" s="15" t="s">
        <v>47019</v>
      </c>
      <c r="R4816" s="15" t="s">
        <v>4551</v>
      </c>
      <c r="S4816" s="15" t="s">
        <v>11475</v>
      </c>
      <c r="T4816" s="15" t="s">
        <v>11476</v>
      </c>
      <c r="U4816" s="15" t="s">
        <v>53</v>
      </c>
      <c r="V4816" s="15" t="s">
        <v>45595</v>
      </c>
      <c r="W4816" s="15" t="s">
        <v>3114</v>
      </c>
      <c r="X4816" s="15" t="str">
        <f>_xlfn.XLOOKUP(_LOOKUP[[#This Row],[AdjusterMemberName]],_Adjuster[Adjuster Name],_Adjuster[Email],,0)</f>
        <v>eExmundo@knightcompany.com</v>
      </c>
      <c r="Y4816" s="15" t="str">
        <f>_xlfn.XLOOKUP(_LOOKUP[[#This Row],[AdjusterMemberName]],_Adjuster[Adjuster Name],_Adjuster[Phone Number],,0)</f>
        <v>424-559-5400</v>
      </c>
      <c r="Z4816" s="15" t="s">
        <v>11477</v>
      </c>
      <c r="AA48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27847 Cliff Top Ct, Sun City  CA 92585</v>
      </c>
      <c r="AB4816" s="15"/>
    </row>
    <row r="4817" spans="1:28" x14ac:dyDescent="0.3">
      <c r="A4817" s="14">
        <v>1</v>
      </c>
      <c r="B4817" s="14">
        <v>1</v>
      </c>
      <c r="C4817" s="15" t="s">
        <v>11494</v>
      </c>
      <c r="D4817" s="15" t="s">
        <v>11495</v>
      </c>
      <c r="E4817" s="15">
        <v>45368</v>
      </c>
      <c r="F4817" s="15" t="s">
        <v>11496</v>
      </c>
      <c r="G4817" s="15">
        <v>45339</v>
      </c>
      <c r="H4817" s="15">
        <v>45521</v>
      </c>
      <c r="I4817" s="15" t="s">
        <v>11497</v>
      </c>
      <c r="J4817" s="15" t="s">
        <v>11498</v>
      </c>
      <c r="K4817" s="15" t="s">
        <v>46717</v>
      </c>
      <c r="L4817" s="15" t="s">
        <v>103</v>
      </c>
      <c r="M4817" s="15" t="s">
        <v>160</v>
      </c>
      <c r="N4817" s="14">
        <v>2013</v>
      </c>
      <c r="O4817" s="15" t="s">
        <v>11499</v>
      </c>
      <c r="P4817" s="15" t="s">
        <v>106</v>
      </c>
      <c r="Q4817" s="15" t="s">
        <v>47128</v>
      </c>
      <c r="R4817" s="15" t="s">
        <v>2190</v>
      </c>
      <c r="S4817" s="15" t="s">
        <v>11500</v>
      </c>
      <c r="T4817" s="15" t="s">
        <v>174</v>
      </c>
      <c r="U4817" s="15" t="s">
        <v>53</v>
      </c>
      <c r="V4817" s="15" t="s">
        <v>45351</v>
      </c>
      <c r="W4817" s="15" t="s">
        <v>1049</v>
      </c>
      <c r="X4817" s="15" t="str">
        <f>_xlfn.XLOOKUP(_LOOKUP[[#This Row],[AdjusterMemberName]],_Adjuster[Adjuster Name],_Adjuster[Email],,0)</f>
        <v>cPenate@knightcompany.com</v>
      </c>
      <c r="Y4817" s="15" t="str">
        <f>_xlfn.XLOOKUP(_LOOKUP[[#This Row],[AdjusterMemberName]],_Adjuster[Adjuster Name],_Adjuster[Phone Number],,0)</f>
        <v>424-559-5385</v>
      </c>
      <c r="Z4817" s="15" t="s">
        <v>11501</v>
      </c>
      <c r="AA48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375 Columbia Ave Apt 10, Los Angeles  CA 90037</v>
      </c>
      <c r="AB4817" s="15">
        <v>45373</v>
      </c>
    </row>
    <row r="4818" spans="1:28" x14ac:dyDescent="0.3">
      <c r="A4818" s="14">
        <v>1</v>
      </c>
      <c r="B4818" s="14">
        <v>1</v>
      </c>
      <c r="C4818" s="15" t="s">
        <v>11580</v>
      </c>
      <c r="D4818" s="15" t="s">
        <v>11580</v>
      </c>
      <c r="E4818" s="15">
        <v>45368</v>
      </c>
      <c r="F4818" s="15" t="s">
        <v>11581</v>
      </c>
      <c r="G4818" s="15">
        <v>45248</v>
      </c>
      <c r="H4818" s="15">
        <v>45430</v>
      </c>
      <c r="I4818" s="15" t="s">
        <v>11582</v>
      </c>
      <c r="J4818" s="15" t="s">
        <v>11583</v>
      </c>
      <c r="K4818" s="15" t="s">
        <v>45883</v>
      </c>
      <c r="L4818" s="15" t="s">
        <v>25</v>
      </c>
      <c r="M4818" s="15" t="s">
        <v>373</v>
      </c>
      <c r="N4818" s="14">
        <v>2020</v>
      </c>
      <c r="O4818" s="15" t="s">
        <v>11584</v>
      </c>
      <c r="P4818" s="15" t="s">
        <v>106</v>
      </c>
      <c r="Q4818" s="15" t="s">
        <v>47095</v>
      </c>
      <c r="R4818" s="15" t="s">
        <v>11585</v>
      </c>
      <c r="S4818" s="15" t="s">
        <v>11586</v>
      </c>
      <c r="T4818" s="15" t="s">
        <v>11587</v>
      </c>
      <c r="U4818" s="15" t="s">
        <v>53</v>
      </c>
      <c r="V4818" s="15" t="s">
        <v>46715</v>
      </c>
      <c r="W4818" s="15" t="s">
        <v>3307</v>
      </c>
      <c r="X4818" s="15" t="e">
        <f>_xlfn.XLOOKUP(_LOOKUP[[#This Row],[AdjusterMemberName]],_Adjuster[Adjuster Name],_Adjuster[Email],,0)</f>
        <v>#N/A</v>
      </c>
      <c r="Y4818" s="15" t="e">
        <f>_xlfn.XLOOKUP(_LOOKUP[[#This Row],[AdjusterMemberName]],_Adjuster[Adjuster Name],_Adjuster[Phone Number],,0)</f>
        <v>#N/A</v>
      </c>
      <c r="Z4818" s="15" t="s">
        <v>11588</v>
      </c>
      <c r="AA48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77405 Michigan Dr, Palm Desert  CA 92211</v>
      </c>
      <c r="AB4818" s="15"/>
    </row>
    <row r="4819" spans="1:28" x14ac:dyDescent="0.3">
      <c r="A4819" s="14">
        <v>1</v>
      </c>
      <c r="B4819" s="14">
        <v>1</v>
      </c>
      <c r="C4819" s="15" t="s">
        <v>11698</v>
      </c>
      <c r="D4819" s="15" t="s">
        <v>11698</v>
      </c>
      <c r="E4819" s="15">
        <v>45368</v>
      </c>
      <c r="F4819" s="15" t="s">
        <v>11699</v>
      </c>
      <c r="G4819" s="15">
        <v>45350</v>
      </c>
      <c r="H4819" s="15">
        <v>45532</v>
      </c>
      <c r="I4819" s="15" t="s">
        <v>11700</v>
      </c>
      <c r="J4819" s="15" t="s">
        <v>11701</v>
      </c>
      <c r="K4819" s="15" t="s">
        <v>45489</v>
      </c>
      <c r="L4819" s="15" t="s">
        <v>103</v>
      </c>
      <c r="M4819" s="15" t="s">
        <v>104</v>
      </c>
      <c r="N4819" s="14">
        <v>2019</v>
      </c>
      <c r="O4819" s="15" t="s">
        <v>11702</v>
      </c>
      <c r="P4819" s="15" t="s">
        <v>106</v>
      </c>
      <c r="Q4819" s="15" t="s">
        <v>47095</v>
      </c>
      <c r="R4819" s="15" t="s">
        <v>11703</v>
      </c>
      <c r="S4819" s="15" t="s">
        <v>11704</v>
      </c>
      <c r="T4819" s="15" t="s">
        <v>174</v>
      </c>
      <c r="U4819" s="15" t="s">
        <v>53</v>
      </c>
      <c r="V4819" s="15" t="s">
        <v>45441</v>
      </c>
      <c r="W4819" s="15" t="s">
        <v>3114</v>
      </c>
      <c r="X4819" s="15" t="str">
        <f>_xlfn.XLOOKUP(_LOOKUP[[#This Row],[AdjusterMemberName]],_Adjuster[Adjuster Name],_Adjuster[Email],,0)</f>
        <v>eExmundo@knightcompany.com</v>
      </c>
      <c r="Y4819" s="15" t="str">
        <f>_xlfn.XLOOKUP(_LOOKUP[[#This Row],[AdjusterMemberName]],_Adjuster[Adjuster Name],_Adjuster[Phone Number],,0)</f>
        <v>424-559-5400</v>
      </c>
      <c r="Z4819" s="15" t="s">
        <v>11705</v>
      </c>
      <c r="AA48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1250 W 104Th St, Los Angeles  CA 90044</v>
      </c>
      <c r="AB4819" s="15"/>
    </row>
    <row r="4820" spans="1:28" x14ac:dyDescent="0.3">
      <c r="A4820" s="14">
        <v>1</v>
      </c>
      <c r="B4820" s="14">
        <v>1</v>
      </c>
      <c r="C4820" s="15" t="s">
        <v>11878</v>
      </c>
      <c r="D4820" s="15" t="s">
        <v>11878</v>
      </c>
      <c r="E4820" s="15">
        <v>45368</v>
      </c>
      <c r="F4820" s="15" t="s">
        <v>11879</v>
      </c>
      <c r="G4820" s="15">
        <v>45331</v>
      </c>
      <c r="H4820" s="15">
        <v>45513</v>
      </c>
      <c r="I4820" s="15" t="s">
        <v>11927</v>
      </c>
      <c r="J4820" s="15" t="s">
        <v>11928</v>
      </c>
      <c r="K4820" s="15" t="s">
        <v>45332</v>
      </c>
      <c r="L4820" s="15" t="s">
        <v>128</v>
      </c>
      <c r="M4820" s="15" t="s">
        <v>170</v>
      </c>
      <c r="N4820" s="14">
        <v>2020</v>
      </c>
      <c r="O4820" s="15" t="s">
        <v>11882</v>
      </c>
      <c r="P4820" s="15" t="s">
        <v>106</v>
      </c>
      <c r="Q4820" s="15" t="s">
        <v>47198</v>
      </c>
      <c r="R4820" s="15" t="s">
        <v>11883</v>
      </c>
      <c r="S4820" s="15" t="s">
        <v>11884</v>
      </c>
      <c r="T4820" s="15" t="s">
        <v>1138</v>
      </c>
      <c r="U4820" s="15" t="s">
        <v>53</v>
      </c>
      <c r="V4820" s="15" t="s">
        <v>45366</v>
      </c>
      <c r="W4820" s="15" t="s">
        <v>1624</v>
      </c>
      <c r="X4820" s="15" t="e">
        <f>_xlfn.XLOOKUP(_LOOKUP[[#This Row],[AdjusterMemberName]],_Adjuster[Adjuster Name],_Adjuster[Email],,0)</f>
        <v>#N/A</v>
      </c>
      <c r="Y4820" s="15" t="e">
        <f>_xlfn.XLOOKUP(_LOOKUP[[#This Row],[AdjusterMemberName]],_Adjuster[Adjuster Name],_Adjuster[Phone Number],,0)</f>
        <v>#N/A</v>
      </c>
      <c r="Z4820" s="15" t="s">
        <v>11885</v>
      </c>
      <c r="AA48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14500 Day Lily Ln, Panorama City  CA 91402</v>
      </c>
      <c r="AB4820" s="15"/>
    </row>
    <row r="4821" spans="1:28" x14ac:dyDescent="0.3">
      <c r="A4821" s="14">
        <v>1</v>
      </c>
      <c r="B4821" s="14">
        <v>0</v>
      </c>
      <c r="C4821" s="15" t="s">
        <v>11368</v>
      </c>
      <c r="D4821" s="15" t="s">
        <v>11369</v>
      </c>
      <c r="E4821" s="15">
        <v>45367</v>
      </c>
      <c r="F4821" s="15" t="s">
        <v>11370</v>
      </c>
      <c r="G4821" s="15">
        <v>45345</v>
      </c>
      <c r="H4821" s="15">
        <v>45527</v>
      </c>
      <c r="I4821" s="15" t="s">
        <v>11371</v>
      </c>
      <c r="J4821" s="15" t="s">
        <v>11372</v>
      </c>
      <c r="K4821" s="15" t="s">
        <v>45834</v>
      </c>
      <c r="L4821" s="15" t="s">
        <v>103</v>
      </c>
      <c r="M4821" s="15" t="s">
        <v>304</v>
      </c>
      <c r="N4821" s="14">
        <v>2016</v>
      </c>
      <c r="O4821" s="15" t="s">
        <v>11373</v>
      </c>
      <c r="P4821" s="15" t="s">
        <v>106</v>
      </c>
      <c r="Q4821" s="15" t="s">
        <v>47097</v>
      </c>
      <c r="R4821" s="15" t="s">
        <v>11374</v>
      </c>
      <c r="S4821" s="15" t="s">
        <v>11375</v>
      </c>
      <c r="T4821" s="15" t="s">
        <v>174</v>
      </c>
      <c r="U4821" s="15" t="s">
        <v>53</v>
      </c>
      <c r="V4821" s="15" t="s">
        <v>45342</v>
      </c>
      <c r="W4821" s="15" t="s">
        <v>1357</v>
      </c>
      <c r="X4821" s="15" t="str">
        <f>_xlfn.XLOOKUP(_LOOKUP[[#This Row],[AdjusterMemberName]],_Adjuster[Adjuster Name],_Adjuster[Email],,0)</f>
        <v>jRivera1@knightcompany.com</v>
      </c>
      <c r="Y4821" s="15" t="str">
        <f>_xlfn.XLOOKUP(_LOOKUP[[#This Row],[AdjusterMemberName]],_Adjuster[Adjuster Name],_Adjuster[Phone Number],,0)</f>
        <v>424-559-5239</v>
      </c>
      <c r="Z4821" s="15" t="s">
        <v>11376</v>
      </c>
      <c r="AA48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 E 65Th St, Los Angeles  CA 90003</v>
      </c>
      <c r="AB4821" s="15"/>
    </row>
    <row r="4822" spans="1:28" x14ac:dyDescent="0.3">
      <c r="A4822" s="14">
        <v>1</v>
      </c>
      <c r="B4822" s="14">
        <v>1</v>
      </c>
      <c r="C4822" s="15" t="s">
        <v>11385</v>
      </c>
      <c r="D4822" s="15" t="s">
        <v>11385</v>
      </c>
      <c r="E4822" s="15">
        <v>45367</v>
      </c>
      <c r="F4822" s="15" t="s">
        <v>11386</v>
      </c>
      <c r="G4822" s="15">
        <v>45336</v>
      </c>
      <c r="H4822" s="15">
        <v>45518</v>
      </c>
      <c r="I4822" s="15" t="s">
        <v>11387</v>
      </c>
      <c r="J4822" s="15" t="s">
        <v>11388</v>
      </c>
      <c r="K4822" s="15" t="s">
        <v>45621</v>
      </c>
      <c r="L4822" s="15" t="s">
        <v>1493</v>
      </c>
      <c r="M4822" s="15" t="s">
        <v>1494</v>
      </c>
      <c r="N4822" s="14">
        <v>2023</v>
      </c>
      <c r="O4822" s="15" t="s">
        <v>11389</v>
      </c>
      <c r="P4822" s="15" t="s">
        <v>106</v>
      </c>
      <c r="Q4822" s="15" t="s">
        <v>47079</v>
      </c>
      <c r="R4822" s="15" t="s">
        <v>11390</v>
      </c>
      <c r="S4822" s="15" t="s">
        <v>11391</v>
      </c>
      <c r="T4822" s="15" t="s">
        <v>308</v>
      </c>
      <c r="U4822" s="15" t="s">
        <v>53</v>
      </c>
      <c r="V4822" s="15" t="s">
        <v>46069</v>
      </c>
      <c r="W4822" s="15" t="s">
        <v>1889</v>
      </c>
      <c r="X4822" s="15" t="e">
        <f>_xlfn.XLOOKUP(_LOOKUP[[#This Row],[AdjusterMemberName]],_Adjuster[Adjuster Name],_Adjuster[Email],,0)</f>
        <v>#N/A</v>
      </c>
      <c r="Y4822" s="15" t="e">
        <f>_xlfn.XLOOKUP(_LOOKUP[[#This Row],[AdjusterMemberName]],_Adjuster[Adjuster Name],_Adjuster[Phone Number],,0)</f>
        <v>#N/A</v>
      </c>
      <c r="Z4822" s="15" t="s">
        <v>11392</v>
      </c>
      <c r="AA48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19468 Tangelo Dr, Riverside  CA 92508</v>
      </c>
      <c r="AB4822" s="15"/>
    </row>
    <row r="4823" spans="1:28" x14ac:dyDescent="0.3">
      <c r="A4823" s="14">
        <v>1</v>
      </c>
      <c r="B4823" s="14">
        <v>1</v>
      </c>
      <c r="C4823" s="15" t="s">
        <v>11417</v>
      </c>
      <c r="D4823" s="15" t="s">
        <v>11418</v>
      </c>
      <c r="E4823" s="15">
        <v>45367</v>
      </c>
      <c r="F4823" s="15" t="s">
        <v>11419</v>
      </c>
      <c r="G4823" s="15">
        <v>45275</v>
      </c>
      <c r="H4823" s="15">
        <v>45458</v>
      </c>
      <c r="I4823" s="15" t="s">
        <v>11420</v>
      </c>
      <c r="J4823" s="15" t="s">
        <v>11421</v>
      </c>
      <c r="K4823" s="15" t="s">
        <v>45434</v>
      </c>
      <c r="L4823" s="15" t="s">
        <v>2306</v>
      </c>
      <c r="M4823" s="15" t="s">
        <v>2307</v>
      </c>
      <c r="N4823" s="14">
        <v>2006</v>
      </c>
      <c r="O4823" s="15" t="s">
        <v>11422</v>
      </c>
      <c r="P4823" s="15" t="s">
        <v>106</v>
      </c>
      <c r="Q4823" s="15" t="s">
        <v>47061</v>
      </c>
      <c r="R4823" s="15" t="s">
        <v>11423</v>
      </c>
      <c r="S4823" s="15" t="s">
        <v>11424</v>
      </c>
      <c r="T4823" s="15" t="s">
        <v>3342</v>
      </c>
      <c r="U4823" s="15" t="s">
        <v>53</v>
      </c>
      <c r="V4823" s="15" t="s">
        <v>45720</v>
      </c>
      <c r="W4823" s="15" t="s">
        <v>3184</v>
      </c>
      <c r="X4823" s="15" t="str">
        <f>_xlfn.XLOOKUP(_LOOKUP[[#This Row],[AdjusterMemberName]],_Adjuster[Adjuster Name],_Adjuster[Email],,0)</f>
        <v>mQualls@knightcompany.com</v>
      </c>
      <c r="Y4823" s="15" t="str">
        <f>_xlfn.XLOOKUP(_LOOKUP[[#This Row],[AdjusterMemberName]],_Adjuster[Adjuster Name],_Adjuster[Phone Number],,0)</f>
        <v>424-559-5436</v>
      </c>
      <c r="Z4823" s="15" t="s">
        <v>11425</v>
      </c>
      <c r="AA48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5432 34Th St, Jurupa Valley  CA 92509</v>
      </c>
      <c r="AB4823" s="15"/>
    </row>
    <row r="4824" spans="1:28" x14ac:dyDescent="0.3">
      <c r="A4824" s="14">
        <v>1</v>
      </c>
      <c r="B4824" s="14">
        <v>1</v>
      </c>
      <c r="C4824" s="15" t="s">
        <v>11502</v>
      </c>
      <c r="D4824" s="15" t="s">
        <v>11503</v>
      </c>
      <c r="E4824" s="15">
        <v>45367</v>
      </c>
      <c r="F4824" s="15" t="s">
        <v>11504</v>
      </c>
      <c r="G4824" s="15">
        <v>45186</v>
      </c>
      <c r="H4824" s="15">
        <v>45368</v>
      </c>
      <c r="I4824" s="15" t="s">
        <v>11505</v>
      </c>
      <c r="J4824" s="15" t="s">
        <v>11506</v>
      </c>
      <c r="K4824" s="15" t="s">
        <v>45472</v>
      </c>
      <c r="L4824" s="15" t="s">
        <v>281</v>
      </c>
      <c r="M4824" s="15" t="s">
        <v>11507</v>
      </c>
      <c r="N4824" s="14">
        <v>2016</v>
      </c>
      <c r="O4824" s="15" t="s">
        <v>11508</v>
      </c>
      <c r="P4824" s="15" t="s">
        <v>106</v>
      </c>
      <c r="Q4824" s="15" t="s">
        <v>47006</v>
      </c>
      <c r="R4824" s="15" t="s">
        <v>1907</v>
      </c>
      <c r="S4824" s="15" t="s">
        <v>11509</v>
      </c>
      <c r="T4824" s="15" t="s">
        <v>11510</v>
      </c>
      <c r="U4824" s="15" t="s">
        <v>53</v>
      </c>
      <c r="V4824" s="15" t="s">
        <v>46716</v>
      </c>
      <c r="W4824" s="15" t="s">
        <v>1889</v>
      </c>
      <c r="X4824" s="15" t="e">
        <f>_xlfn.XLOOKUP(_LOOKUP[[#This Row],[AdjusterMemberName]],_Adjuster[Adjuster Name],_Adjuster[Email],,0)</f>
        <v>#N/A</v>
      </c>
      <c r="Y4824" s="15" t="e">
        <f>_xlfn.XLOOKUP(_LOOKUP[[#This Row],[AdjusterMemberName]],_Adjuster[Adjuster Name],_Adjuster[Phone Number],,0)</f>
        <v>#N/A</v>
      </c>
      <c r="Z4824" s="15" t="s">
        <v>11511</v>
      </c>
      <c r="AA48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37886 Grandview Ave, Yermo  CA 92398</v>
      </c>
      <c r="AB4824" s="15"/>
    </row>
    <row r="4825" spans="1:28" x14ac:dyDescent="0.3">
      <c r="A4825" s="14">
        <v>1</v>
      </c>
      <c r="B4825" s="14">
        <v>1</v>
      </c>
      <c r="C4825" s="15" t="s">
        <v>11589</v>
      </c>
      <c r="D4825" s="15" t="s">
        <v>11589</v>
      </c>
      <c r="E4825" s="15">
        <v>45367</v>
      </c>
      <c r="F4825" s="15" t="s">
        <v>11590</v>
      </c>
      <c r="G4825" s="15">
        <v>45341</v>
      </c>
      <c r="H4825" s="15">
        <v>45523</v>
      </c>
      <c r="I4825" s="15" t="s">
        <v>11591</v>
      </c>
      <c r="J4825" s="15" t="s">
        <v>11592</v>
      </c>
      <c r="K4825" s="15" t="s">
        <v>45493</v>
      </c>
      <c r="L4825" s="15" t="s">
        <v>139</v>
      </c>
      <c r="M4825" s="15" t="s">
        <v>249</v>
      </c>
      <c r="N4825" s="14">
        <v>2011</v>
      </c>
      <c r="O4825" s="15" t="s">
        <v>11593</v>
      </c>
      <c r="P4825" s="15" t="s">
        <v>106</v>
      </c>
      <c r="Q4825" s="15" t="s">
        <v>47019</v>
      </c>
      <c r="R4825" s="15" t="s">
        <v>162</v>
      </c>
      <c r="S4825" s="15" t="s">
        <v>11594</v>
      </c>
      <c r="T4825" s="15" t="s">
        <v>2488</v>
      </c>
      <c r="U4825" s="15" t="s">
        <v>53</v>
      </c>
      <c r="V4825" s="15" t="s">
        <v>45571</v>
      </c>
      <c r="W4825" s="15" t="s">
        <v>1624</v>
      </c>
      <c r="X4825" s="15" t="e">
        <f>_xlfn.XLOOKUP(_LOOKUP[[#This Row],[AdjusterMemberName]],_Adjuster[Adjuster Name],_Adjuster[Email],,0)</f>
        <v>#N/A</v>
      </c>
      <c r="Y4825" s="15" t="e">
        <f>_xlfn.XLOOKUP(_LOOKUP[[#This Row],[AdjusterMemberName]],_Adjuster[Adjuster Name],_Adjuster[Phone Number],,0)</f>
        <v>#N/A</v>
      </c>
      <c r="Z4825" s="15" t="s">
        <v>11595</v>
      </c>
      <c r="AA48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24350 Sweetside Ln Unit 204, Newhall  CA 91321</v>
      </c>
      <c r="AB4825" s="15">
        <v>45436</v>
      </c>
    </row>
    <row r="4826" spans="1:28" x14ac:dyDescent="0.3">
      <c r="A4826" s="14">
        <v>1</v>
      </c>
      <c r="B4826" s="14">
        <v>1</v>
      </c>
      <c r="C4826" s="15" t="s">
        <v>11817</v>
      </c>
      <c r="D4826" s="15" t="s">
        <v>11817</v>
      </c>
      <c r="E4826" s="15">
        <v>45367</v>
      </c>
      <c r="F4826" s="15" t="s">
        <v>11818</v>
      </c>
      <c r="G4826" s="15">
        <v>45241</v>
      </c>
      <c r="H4826" s="15">
        <v>45423</v>
      </c>
      <c r="I4826" s="15" t="s">
        <v>11819</v>
      </c>
      <c r="J4826" s="15" t="s">
        <v>11820</v>
      </c>
      <c r="K4826" s="15" t="s">
        <v>45468</v>
      </c>
      <c r="L4826" s="15" t="s">
        <v>103</v>
      </c>
      <c r="M4826" s="15" t="s">
        <v>304</v>
      </c>
      <c r="N4826" s="14">
        <v>2018</v>
      </c>
      <c r="O4826" s="15" t="s">
        <v>11821</v>
      </c>
      <c r="P4826" s="15" t="s">
        <v>106</v>
      </c>
      <c r="Q4826" s="15" t="s">
        <v>47095</v>
      </c>
      <c r="R4826" s="15" t="s">
        <v>11822</v>
      </c>
      <c r="S4826" s="15" t="s">
        <v>11823</v>
      </c>
      <c r="T4826" s="15" t="s">
        <v>5400</v>
      </c>
      <c r="U4826" s="15" t="s">
        <v>53</v>
      </c>
      <c r="V4826" s="15" t="s">
        <v>46023</v>
      </c>
      <c r="W4826" s="15" t="s">
        <v>1357</v>
      </c>
      <c r="X4826" s="15" t="str">
        <f>_xlfn.XLOOKUP(_LOOKUP[[#This Row],[AdjusterMemberName]],_Adjuster[Adjuster Name],_Adjuster[Email],,0)</f>
        <v>jRivera1@knightcompany.com</v>
      </c>
      <c r="Y4826" s="15" t="str">
        <f>_xlfn.XLOOKUP(_LOOKUP[[#This Row],[AdjusterMemberName]],_Adjuster[Adjuster Name],_Adjuster[Phone Number],,0)</f>
        <v>424-559-5239</v>
      </c>
      <c r="Z4826" s="15" t="s">
        <v>11824</v>
      </c>
      <c r="AA48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425 Bradley Ave Apt 158, El Cajon  CA 92021</v>
      </c>
      <c r="AB4826" s="15"/>
    </row>
    <row r="4827" spans="1:28" x14ac:dyDescent="0.3">
      <c r="A4827" s="14">
        <v>1</v>
      </c>
      <c r="B4827" s="14">
        <v>1</v>
      </c>
      <c r="C4827" s="15" t="s">
        <v>11878</v>
      </c>
      <c r="D4827" s="15" t="s">
        <v>11878</v>
      </c>
      <c r="E4827" s="15">
        <v>45367</v>
      </c>
      <c r="F4827" s="15" t="s">
        <v>11879</v>
      </c>
      <c r="G4827" s="15">
        <v>45331</v>
      </c>
      <c r="H4827" s="15">
        <v>45513</v>
      </c>
      <c r="I4827" s="15" t="s">
        <v>11880</v>
      </c>
      <c r="J4827" s="15" t="s">
        <v>11881</v>
      </c>
      <c r="K4827" s="15" t="s">
        <v>45590</v>
      </c>
      <c r="L4827" s="15" t="s">
        <v>128</v>
      </c>
      <c r="M4827" s="15" t="s">
        <v>170</v>
      </c>
      <c r="N4827" s="14">
        <v>2020</v>
      </c>
      <c r="O4827" s="15" t="s">
        <v>11882</v>
      </c>
      <c r="P4827" s="15" t="s">
        <v>106</v>
      </c>
      <c r="Q4827" s="15" t="s">
        <v>47198</v>
      </c>
      <c r="R4827" s="15" t="s">
        <v>11883</v>
      </c>
      <c r="S4827" s="15" t="s">
        <v>11884</v>
      </c>
      <c r="T4827" s="15" t="s">
        <v>1138</v>
      </c>
      <c r="U4827" s="15" t="s">
        <v>53</v>
      </c>
      <c r="V4827" s="15" t="s">
        <v>45366</v>
      </c>
      <c r="W4827" s="15" t="s">
        <v>1624</v>
      </c>
      <c r="X4827" s="15" t="e">
        <f>_xlfn.XLOOKUP(_LOOKUP[[#This Row],[AdjusterMemberName]],_Adjuster[Adjuster Name],_Adjuster[Email],,0)</f>
        <v>#N/A</v>
      </c>
      <c r="Y4827" s="15" t="e">
        <f>_xlfn.XLOOKUP(_LOOKUP[[#This Row],[AdjusterMemberName]],_Adjuster[Adjuster Name],_Adjuster[Phone Number],,0)</f>
        <v>#N/A</v>
      </c>
      <c r="Z4827" s="15" t="s">
        <v>11885</v>
      </c>
      <c r="AA48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14500 Day Lily Ln, Panorama City  CA 91402</v>
      </c>
      <c r="AB4827" s="15"/>
    </row>
    <row r="4828" spans="1:28" x14ac:dyDescent="0.3">
      <c r="A4828" s="14">
        <v>1</v>
      </c>
      <c r="B4828" s="14">
        <v>1</v>
      </c>
      <c r="C4828" s="15" t="s">
        <v>11289</v>
      </c>
      <c r="D4828" s="15" t="s">
        <v>11290</v>
      </c>
      <c r="E4828" s="15">
        <v>45366</v>
      </c>
      <c r="F4828" s="15" t="s">
        <v>11291</v>
      </c>
      <c r="G4828" s="15">
        <v>45233</v>
      </c>
      <c r="H4828" s="15">
        <v>45415</v>
      </c>
      <c r="I4828" s="15" t="s">
        <v>11292</v>
      </c>
      <c r="J4828" s="15" t="s">
        <v>11293</v>
      </c>
      <c r="K4828" s="15" t="s">
        <v>45354</v>
      </c>
      <c r="L4828" s="15" t="s">
        <v>441</v>
      </c>
      <c r="M4828" s="15" t="s">
        <v>579</v>
      </c>
      <c r="N4828" s="14">
        <v>2016</v>
      </c>
      <c r="O4828" s="15" t="s">
        <v>11294</v>
      </c>
      <c r="P4828" s="15" t="s">
        <v>106</v>
      </c>
      <c r="Q4828" s="15" t="s">
        <v>47073</v>
      </c>
      <c r="R4828" s="15" t="s">
        <v>11295</v>
      </c>
      <c r="S4828" s="15" t="s">
        <v>11296</v>
      </c>
      <c r="T4828" s="15" t="s">
        <v>122</v>
      </c>
      <c r="U4828" s="15" t="s">
        <v>53</v>
      </c>
      <c r="V4828" s="15" t="s">
        <v>45784</v>
      </c>
      <c r="W4828" s="15" t="s">
        <v>1624</v>
      </c>
      <c r="X4828" s="15" t="e">
        <f>_xlfn.XLOOKUP(_LOOKUP[[#This Row],[AdjusterMemberName]],_Adjuster[Adjuster Name],_Adjuster[Email],,0)</f>
        <v>#N/A</v>
      </c>
      <c r="Y4828" s="15" t="e">
        <f>_xlfn.XLOOKUP(_LOOKUP[[#This Row],[AdjusterMemberName]],_Adjuster[Adjuster Name],_Adjuster[Phone Number],,0)</f>
        <v>#N/A</v>
      </c>
      <c r="Z4828" s="15" t="s">
        <v>11297</v>
      </c>
      <c r="AA48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1560 W Westmont Ave, Hemet  CA 92543</v>
      </c>
      <c r="AB4828" s="15"/>
    </row>
    <row r="4829" spans="1:28" x14ac:dyDescent="0.3">
      <c r="A4829" s="14">
        <v>1</v>
      </c>
      <c r="B4829" s="14">
        <v>0</v>
      </c>
      <c r="C4829" s="15" t="s">
        <v>11434</v>
      </c>
      <c r="D4829" s="15" t="s">
        <v>11435</v>
      </c>
      <c r="E4829" s="15">
        <v>45366</v>
      </c>
      <c r="F4829" s="15" t="s">
        <v>11436</v>
      </c>
      <c r="G4829" s="15">
        <v>45254</v>
      </c>
      <c r="H4829" s="15">
        <v>45436</v>
      </c>
      <c r="I4829" s="15" t="s">
        <v>11437</v>
      </c>
      <c r="J4829" s="15" t="s">
        <v>11438</v>
      </c>
      <c r="K4829" s="15" t="s">
        <v>45356</v>
      </c>
      <c r="L4829" s="15" t="s">
        <v>150</v>
      </c>
      <c r="M4829" s="15" t="s">
        <v>687</v>
      </c>
      <c r="N4829" s="14">
        <v>2011</v>
      </c>
      <c r="O4829" s="15" t="s">
        <v>11439</v>
      </c>
      <c r="P4829" s="15" t="s">
        <v>106</v>
      </c>
      <c r="Q4829" s="15" t="s">
        <v>47006</v>
      </c>
      <c r="R4829" s="15" t="s">
        <v>11440</v>
      </c>
      <c r="S4829" s="15" t="s">
        <v>11441</v>
      </c>
      <c r="T4829" s="15" t="s">
        <v>592</v>
      </c>
      <c r="U4829" s="15" t="s">
        <v>53</v>
      </c>
      <c r="V4829" s="15" t="s">
        <v>45910</v>
      </c>
      <c r="W4829" s="15" t="s">
        <v>367</v>
      </c>
      <c r="X4829" s="15" t="str">
        <f>_xlfn.XLOOKUP(_LOOKUP[[#This Row],[AdjusterMemberName]],_Adjuster[Adjuster Name],_Adjuster[Email],,0)</f>
        <v>dHernandez4@knightcompany.com</v>
      </c>
      <c r="Y4829" s="15" t="str">
        <f>_xlfn.XLOOKUP(_LOOKUP[[#This Row],[AdjusterMemberName]],_Adjuster[Adjuster Name],_Adjuster[Phone Number],,0)</f>
        <v>323-315-7819</v>
      </c>
      <c r="Z4829" s="15" t="s">
        <v>11442</v>
      </c>
      <c r="AA48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14436 Birchwood Dr, Hesperia  CA 92344</v>
      </c>
      <c r="AB4829" s="15"/>
    </row>
    <row r="4830" spans="1:28" x14ac:dyDescent="0.3">
      <c r="A4830" s="14">
        <v>1</v>
      </c>
      <c r="B4830" s="14">
        <v>1</v>
      </c>
      <c r="C4830" s="15" t="s">
        <v>1433</v>
      </c>
      <c r="D4830" s="15" t="s">
        <v>1433</v>
      </c>
      <c r="E4830" s="15">
        <v>45366</v>
      </c>
      <c r="F4830" s="15" t="s">
        <v>5944</v>
      </c>
      <c r="G4830" s="15">
        <v>45235</v>
      </c>
      <c r="H4830" s="15">
        <v>45417</v>
      </c>
      <c r="I4830" s="15" t="s">
        <v>11453</v>
      </c>
      <c r="J4830" s="15" t="s">
        <v>11454</v>
      </c>
      <c r="K4830" s="15" t="s">
        <v>45356</v>
      </c>
      <c r="L4830" s="15" t="s">
        <v>25</v>
      </c>
      <c r="M4830" s="15" t="s">
        <v>557</v>
      </c>
      <c r="N4830" s="14">
        <v>2013</v>
      </c>
      <c r="O4830" s="15" t="s">
        <v>11455</v>
      </c>
      <c r="P4830" s="15" t="s">
        <v>106</v>
      </c>
      <c r="Q4830" s="15" t="s">
        <v>47081</v>
      </c>
      <c r="R4830" s="15" t="s">
        <v>1439</v>
      </c>
      <c r="S4830" s="15" t="s">
        <v>1440</v>
      </c>
      <c r="T4830" s="15" t="s">
        <v>109</v>
      </c>
      <c r="U4830" s="15" t="s">
        <v>53</v>
      </c>
      <c r="V4830" s="15" t="s">
        <v>45418</v>
      </c>
      <c r="W4830" s="15" t="s">
        <v>1624</v>
      </c>
      <c r="X4830" s="15" t="e">
        <f>_xlfn.XLOOKUP(_LOOKUP[[#This Row],[AdjusterMemberName]],_Adjuster[Adjuster Name],_Adjuster[Email],,0)</f>
        <v>#N/A</v>
      </c>
      <c r="Y4830" s="15" t="e">
        <f>_xlfn.XLOOKUP(_LOOKUP[[#This Row],[AdjusterMemberName]],_Adjuster[Adjuster Name],_Adjuster[Phone Number],,0)</f>
        <v>#N/A</v>
      </c>
      <c r="Z4830" s="15" t="s">
        <v>1441</v>
      </c>
      <c r="AA48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39449 Via Monserate, Murrieta  CA 92563</v>
      </c>
      <c r="AB4830" s="15"/>
    </row>
    <row r="4831" spans="1:28" x14ac:dyDescent="0.3">
      <c r="A4831" s="14">
        <v>1</v>
      </c>
      <c r="B4831" s="14">
        <v>1</v>
      </c>
      <c r="C4831" s="15" t="s">
        <v>11538</v>
      </c>
      <c r="D4831" s="15" t="s">
        <v>11538</v>
      </c>
      <c r="E4831" s="15">
        <v>45366</v>
      </c>
      <c r="F4831" s="15" t="s">
        <v>11539</v>
      </c>
      <c r="G4831" s="15">
        <v>45364</v>
      </c>
      <c r="H4831" s="15">
        <v>45548</v>
      </c>
      <c r="I4831" s="15" t="s">
        <v>11540</v>
      </c>
      <c r="J4831" s="15" t="s">
        <v>11541</v>
      </c>
      <c r="K4831" s="15" t="s">
        <v>45386</v>
      </c>
      <c r="L4831" s="15" t="s">
        <v>25</v>
      </c>
      <c r="M4831" s="15" t="s">
        <v>480</v>
      </c>
      <c r="N4831" s="14">
        <v>2019</v>
      </c>
      <c r="O4831" s="15" t="s">
        <v>11542</v>
      </c>
      <c r="P4831" s="15" t="s">
        <v>106</v>
      </c>
      <c r="Q4831" s="15" t="s">
        <v>47019</v>
      </c>
      <c r="R4831" s="15" t="s">
        <v>7192</v>
      </c>
      <c r="S4831" s="15" t="s">
        <v>11543</v>
      </c>
      <c r="T4831" s="15" t="s">
        <v>1782</v>
      </c>
      <c r="U4831" s="15" t="s">
        <v>53</v>
      </c>
      <c r="V4831" s="15" t="s">
        <v>45868</v>
      </c>
      <c r="W4831" s="15" t="s">
        <v>1544</v>
      </c>
      <c r="X4831" s="15" t="str">
        <f>_xlfn.XLOOKUP(_LOOKUP[[#This Row],[AdjusterMemberName]],_Adjuster[Adjuster Name],_Adjuster[Email],,0)</f>
        <v>CRodriguez5@knightcompany.com</v>
      </c>
      <c r="Y4831" s="15" t="str">
        <f>_xlfn.XLOOKUP(_LOOKUP[[#This Row],[AdjusterMemberName]],_Adjuster[Adjuster Name],_Adjuster[Phone Number],,0)</f>
        <v>323-456-1708</v>
      </c>
      <c r="Z4831" s="15" t="s">
        <v>11544</v>
      </c>
      <c r="AA48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2200 E El Segundo Blvd Apt 3, Compton  CA 90222</v>
      </c>
      <c r="AB4831" s="15">
        <v>45397</v>
      </c>
    </row>
    <row r="4832" spans="1:28" x14ac:dyDescent="0.3">
      <c r="A4832" s="14">
        <v>1</v>
      </c>
      <c r="B4832" s="14">
        <v>1</v>
      </c>
      <c r="C4832" s="15" t="s">
        <v>12286</v>
      </c>
      <c r="D4832" s="15" t="s">
        <v>12286</v>
      </c>
      <c r="E4832" s="15">
        <v>45366</v>
      </c>
      <c r="F4832" s="15" t="s">
        <v>12287</v>
      </c>
      <c r="G4832" s="15">
        <v>45328</v>
      </c>
      <c r="H4832" s="15">
        <v>45510</v>
      </c>
      <c r="I4832" s="15" t="s">
        <v>12288</v>
      </c>
      <c r="J4832" s="15" t="s">
        <v>12289</v>
      </c>
      <c r="K4832" s="15" t="s">
        <v>45369</v>
      </c>
      <c r="L4832" s="15" t="s">
        <v>128</v>
      </c>
      <c r="M4832" s="15" t="s">
        <v>170</v>
      </c>
      <c r="N4832" s="14">
        <v>2022</v>
      </c>
      <c r="O4832" s="15" t="s">
        <v>12290</v>
      </c>
      <c r="P4832" s="15" t="s">
        <v>106</v>
      </c>
      <c r="Q4832" s="15" t="s">
        <v>47019</v>
      </c>
      <c r="R4832" s="15" t="s">
        <v>12291</v>
      </c>
      <c r="S4832" s="15" t="s">
        <v>12292</v>
      </c>
      <c r="T4832" s="15" t="s">
        <v>971</v>
      </c>
      <c r="U4832" s="15" t="s">
        <v>53</v>
      </c>
      <c r="V4832" s="15" t="s">
        <v>45438</v>
      </c>
      <c r="W4832" s="15" t="s">
        <v>3307</v>
      </c>
      <c r="X4832" s="15" t="e">
        <f>_xlfn.XLOOKUP(_LOOKUP[[#This Row],[AdjusterMemberName]],_Adjuster[Adjuster Name],_Adjuster[Email],,0)</f>
        <v>#N/A</v>
      </c>
      <c r="Y4832" s="15" t="e">
        <f>_xlfn.XLOOKUP(_LOOKUP[[#This Row],[AdjusterMemberName]],_Adjuster[Adjuster Name],_Adjuster[Phone Number],,0)</f>
        <v>#N/A</v>
      </c>
      <c r="Z4832" s="15" t="s">
        <v>12293</v>
      </c>
      <c r="AA48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507 W Limited Ave Apt C, Lake Elsinore  CA 92530</v>
      </c>
      <c r="AB4832" s="15"/>
    </row>
    <row r="4833" spans="1:28" x14ac:dyDescent="0.3">
      <c r="A4833" s="14">
        <v>1</v>
      </c>
      <c r="B4833" s="14">
        <v>1</v>
      </c>
      <c r="C4833" s="15" t="s">
        <v>14052</v>
      </c>
      <c r="D4833" s="15" t="s">
        <v>14052</v>
      </c>
      <c r="E4833" s="15">
        <v>45366</v>
      </c>
      <c r="F4833" s="15" t="s">
        <v>14053</v>
      </c>
      <c r="G4833" s="15">
        <v>45202</v>
      </c>
      <c r="H4833" s="15">
        <v>45385</v>
      </c>
      <c r="I4833" s="15" t="s">
        <v>14054</v>
      </c>
      <c r="J4833" s="15" t="s">
        <v>14055</v>
      </c>
      <c r="K4833" s="15" t="s">
        <v>45424</v>
      </c>
      <c r="L4833" s="15" t="s">
        <v>103</v>
      </c>
      <c r="M4833" s="15" t="s">
        <v>304</v>
      </c>
      <c r="N4833" s="14">
        <v>2018</v>
      </c>
      <c r="O4833" s="15" t="s">
        <v>14056</v>
      </c>
      <c r="P4833" s="15" t="s">
        <v>106</v>
      </c>
      <c r="Q4833" s="15" t="s">
        <v>47019</v>
      </c>
      <c r="R4833" s="15" t="s">
        <v>1429</v>
      </c>
      <c r="S4833" s="15" t="s">
        <v>14057</v>
      </c>
      <c r="T4833" s="15" t="s">
        <v>2237</v>
      </c>
      <c r="U4833" s="15" t="s">
        <v>53</v>
      </c>
      <c r="V4833" s="15" t="s">
        <v>45384</v>
      </c>
      <c r="W4833" s="15" t="s">
        <v>3184</v>
      </c>
      <c r="X4833" s="15" t="str">
        <f>_xlfn.XLOOKUP(_LOOKUP[[#This Row],[AdjusterMemberName]],_Adjuster[Adjuster Name],_Adjuster[Email],,0)</f>
        <v>mQualls@knightcompany.com</v>
      </c>
      <c r="Y4833" s="15" t="str">
        <f>_xlfn.XLOOKUP(_LOOKUP[[#This Row],[AdjusterMemberName]],_Adjuster[Adjuster Name],_Adjuster[Phone Number],,0)</f>
        <v>424-559-5436</v>
      </c>
      <c r="Z4833" s="15" t="s">
        <v>14058</v>
      </c>
      <c r="AA48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10720 Villa St , Adelanto  CA 92301</v>
      </c>
      <c r="AB4833" s="15"/>
    </row>
    <row r="4834" spans="1:28" x14ac:dyDescent="0.3">
      <c r="A4834" s="14">
        <v>1</v>
      </c>
      <c r="B4834" s="14">
        <v>1</v>
      </c>
      <c r="C4834" s="15" t="s">
        <v>19879</v>
      </c>
      <c r="D4834" s="15" t="s">
        <v>19879</v>
      </c>
      <c r="E4834" s="15">
        <v>45366</v>
      </c>
      <c r="F4834" s="15" t="s">
        <v>29505</v>
      </c>
      <c r="G4834" s="15">
        <v>45186</v>
      </c>
      <c r="H4834" s="15">
        <v>45368</v>
      </c>
      <c r="I4834" s="15" t="s">
        <v>29506</v>
      </c>
      <c r="J4834" s="15" t="s">
        <v>29507</v>
      </c>
      <c r="K4834" s="15" t="s">
        <v>46360</v>
      </c>
      <c r="L4834" s="15" t="s">
        <v>314</v>
      </c>
      <c r="M4834" s="15" t="s">
        <v>7214</v>
      </c>
      <c r="N4834" s="14">
        <v>2019</v>
      </c>
      <c r="O4834" s="15" t="s">
        <v>29508</v>
      </c>
      <c r="P4834" s="15" t="s">
        <v>106</v>
      </c>
      <c r="Q4834" s="15" t="s">
        <v>47081</v>
      </c>
      <c r="R4834" s="15" t="s">
        <v>19884</v>
      </c>
      <c r="S4834" s="15" t="s">
        <v>19885</v>
      </c>
      <c r="T4834" s="15" t="s">
        <v>164</v>
      </c>
      <c r="U4834" s="15" t="s">
        <v>53</v>
      </c>
      <c r="V4834" s="15" t="s">
        <v>46039</v>
      </c>
      <c r="W4834" s="15" t="s">
        <v>3974</v>
      </c>
      <c r="X4834" s="15" t="str">
        <f>_xlfn.XLOOKUP(_LOOKUP[[#This Row],[AdjusterMemberName]],_Adjuster[Adjuster Name],_Adjuster[Email],,0)</f>
        <v>LMiller@knightcompany.com</v>
      </c>
      <c r="Y4834" s="15" t="str">
        <f>_xlfn.XLOOKUP(_LOOKUP[[#This Row],[AdjusterMemberName]],_Adjuster[Adjuster Name],_Adjuster[Phone Number],,0)</f>
        <v>424-559-5378</v>
      </c>
      <c r="Z4834" s="15" t="s">
        <v>19886</v>
      </c>
      <c r="AA48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3356 E Clinton, Fresno  CA 93703</v>
      </c>
      <c r="AB4834" s="15"/>
    </row>
    <row r="4835" spans="1:28" x14ac:dyDescent="0.3">
      <c r="A4835" s="14">
        <v>0</v>
      </c>
      <c r="B4835" s="14">
        <v>1</v>
      </c>
      <c r="C4835" s="15" t="s">
        <v>11345</v>
      </c>
      <c r="D4835" s="15" t="s">
        <v>11345</v>
      </c>
      <c r="E4835" s="15">
        <v>45366</v>
      </c>
      <c r="F4835" s="15" t="s">
        <v>11347</v>
      </c>
      <c r="G4835" s="15"/>
      <c r="H4835" s="15"/>
      <c r="I4835" s="15" t="s">
        <v>37378</v>
      </c>
      <c r="J4835" s="15" t="s">
        <v>37379</v>
      </c>
      <c r="K4835" s="15" t="s">
        <v>45332</v>
      </c>
      <c r="L4835" s="15" t="s">
        <v>1025</v>
      </c>
      <c r="M4835" s="15" t="s">
        <v>1025</v>
      </c>
      <c r="N4835" s="14">
        <v>2000</v>
      </c>
      <c r="O4835" s="15" t="s">
        <v>1025</v>
      </c>
      <c r="P4835" s="15" t="s">
        <v>106</v>
      </c>
      <c r="Q4835" s="15"/>
      <c r="R4835" s="15"/>
      <c r="S4835" s="15"/>
      <c r="T4835" s="15"/>
      <c r="U4835" s="15"/>
      <c r="V4835" s="15"/>
      <c r="W4835" s="15" t="s">
        <v>264</v>
      </c>
      <c r="X4835" s="15" t="str">
        <f>_xlfn.XLOOKUP(_LOOKUP[[#This Row],[AdjusterMemberName]],_Adjuster[Adjuster Name],_Adjuster[Email],,0)</f>
        <v>sBonnevie@knightcompany.com</v>
      </c>
      <c r="Y4835" s="15" t="str">
        <f>_xlfn.XLOOKUP(_LOOKUP[[#This Row],[AdjusterMemberName]],_Adjuster[Adjuster Name],_Adjuster[Phone Number],,0)</f>
        <v>323-692-4064</v>
      </c>
      <c r="Z4835" s="15"/>
      <c r="AA4835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4835" s="15"/>
    </row>
    <row r="4836" spans="1:28" x14ac:dyDescent="0.3">
      <c r="A4836" s="14">
        <v>1</v>
      </c>
      <c r="B4836" s="14">
        <v>1</v>
      </c>
      <c r="C4836" s="15" t="s">
        <v>11298</v>
      </c>
      <c r="D4836" s="15" t="s">
        <v>11298</v>
      </c>
      <c r="E4836" s="15">
        <v>45365</v>
      </c>
      <c r="F4836" s="15" t="s">
        <v>11299</v>
      </c>
      <c r="G4836" s="15">
        <v>45311</v>
      </c>
      <c r="H4836" s="15">
        <v>45493</v>
      </c>
      <c r="I4836" s="15" t="s">
        <v>11300</v>
      </c>
      <c r="J4836" s="15" t="s">
        <v>11301</v>
      </c>
      <c r="K4836" s="15" t="s">
        <v>45327</v>
      </c>
      <c r="L4836" s="15" t="s">
        <v>314</v>
      </c>
      <c r="M4836" s="15" t="s">
        <v>1409</v>
      </c>
      <c r="N4836" s="14">
        <v>2016</v>
      </c>
      <c r="O4836" s="15" t="s">
        <v>11302</v>
      </c>
      <c r="P4836" s="15" t="s">
        <v>106</v>
      </c>
      <c r="Q4836" s="15" t="s">
        <v>47065</v>
      </c>
      <c r="R4836" s="15" t="s">
        <v>11303</v>
      </c>
      <c r="S4836" s="15" t="s">
        <v>11304</v>
      </c>
      <c r="T4836" s="15" t="s">
        <v>11305</v>
      </c>
      <c r="U4836" s="15" t="s">
        <v>53</v>
      </c>
      <c r="V4836" s="15" t="s">
        <v>46721</v>
      </c>
      <c r="W4836" s="15" t="s">
        <v>1357</v>
      </c>
      <c r="X4836" s="15" t="str">
        <f>_xlfn.XLOOKUP(_LOOKUP[[#This Row],[AdjusterMemberName]],_Adjuster[Adjuster Name],_Adjuster[Email],,0)</f>
        <v>jRivera1@knightcompany.com</v>
      </c>
      <c r="Y4836" s="15" t="str">
        <f>_xlfn.XLOOKUP(_LOOKUP[[#This Row],[AdjusterMemberName]],_Adjuster[Adjuster Name],_Adjuster[Phone Number],,0)</f>
        <v>424-559-5239</v>
      </c>
      <c r="Z4836" s="15" t="s">
        <v>11306</v>
      </c>
      <c r="AA48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1846 Trudie Dr, Rancho Palos Verdes  CA 90275</v>
      </c>
      <c r="AB4836" s="15"/>
    </row>
    <row r="4837" spans="1:28" x14ac:dyDescent="0.3">
      <c r="A4837" s="14">
        <v>1</v>
      </c>
      <c r="B4837" s="14">
        <v>1</v>
      </c>
      <c r="C4837" s="15" t="s">
        <v>11345</v>
      </c>
      <c r="D4837" s="15" t="s">
        <v>11346</v>
      </c>
      <c r="E4837" s="15">
        <v>45365</v>
      </c>
      <c r="F4837" s="15" t="s">
        <v>11347</v>
      </c>
      <c r="G4837" s="15">
        <v>45304</v>
      </c>
      <c r="H4837" s="15">
        <v>45486</v>
      </c>
      <c r="I4837" s="15" t="s">
        <v>11348</v>
      </c>
      <c r="J4837" s="15" t="s">
        <v>11349</v>
      </c>
      <c r="K4837" s="15" t="s">
        <v>45341</v>
      </c>
      <c r="L4837" s="15" t="s">
        <v>25</v>
      </c>
      <c r="M4837" s="15" t="s">
        <v>79</v>
      </c>
      <c r="N4837" s="14">
        <v>2023</v>
      </c>
      <c r="O4837" s="15" t="s">
        <v>11350</v>
      </c>
      <c r="P4837" s="15" t="s">
        <v>106</v>
      </c>
      <c r="Q4837" s="15" t="s">
        <v>47006</v>
      </c>
      <c r="R4837" s="15" t="s">
        <v>762</v>
      </c>
      <c r="S4837" s="15" t="s">
        <v>11351</v>
      </c>
      <c r="T4837" s="15" t="s">
        <v>308</v>
      </c>
      <c r="U4837" s="15" t="s">
        <v>53</v>
      </c>
      <c r="V4837" s="15" t="s">
        <v>45432</v>
      </c>
      <c r="W4837" s="15" t="s">
        <v>264</v>
      </c>
      <c r="X4837" s="15" t="str">
        <f>_xlfn.XLOOKUP(_LOOKUP[[#This Row],[AdjusterMemberName]],_Adjuster[Adjuster Name],_Adjuster[Email],,0)</f>
        <v>sBonnevie@knightcompany.com</v>
      </c>
      <c r="Y4837" s="15" t="str">
        <f>_xlfn.XLOOKUP(_LOOKUP[[#This Row],[AdjusterMemberName]],_Adjuster[Adjuster Name],_Adjuster[Phone Number],,0)</f>
        <v>323-692-4064</v>
      </c>
      <c r="Z4837" s="15" t="s">
        <v>11352</v>
      </c>
      <c r="AA48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5545 Kent Ave, Riverside  CA 92503</v>
      </c>
      <c r="AB4837" s="15"/>
    </row>
    <row r="4838" spans="1:28" x14ac:dyDescent="0.3">
      <c r="A4838" s="14">
        <v>1</v>
      </c>
      <c r="B4838" s="14">
        <v>1</v>
      </c>
      <c r="C4838" s="15" t="s">
        <v>11353</v>
      </c>
      <c r="D4838" s="15" t="s">
        <v>11353</v>
      </c>
      <c r="E4838" s="15">
        <v>45365</v>
      </c>
      <c r="F4838" s="15" t="s">
        <v>11354</v>
      </c>
      <c r="G4838" s="15">
        <v>45314</v>
      </c>
      <c r="H4838" s="15">
        <v>45496</v>
      </c>
      <c r="I4838" s="15" t="s">
        <v>11355</v>
      </c>
      <c r="J4838" s="15" t="s">
        <v>11356</v>
      </c>
      <c r="K4838" s="15" t="s">
        <v>45481</v>
      </c>
      <c r="L4838" s="15" t="s">
        <v>25</v>
      </c>
      <c r="M4838" s="15" t="s">
        <v>2170</v>
      </c>
      <c r="N4838" s="14">
        <v>2023</v>
      </c>
      <c r="O4838" s="15" t="s">
        <v>11357</v>
      </c>
      <c r="P4838" s="15" t="s">
        <v>106</v>
      </c>
      <c r="Q4838" s="15" t="s">
        <v>47006</v>
      </c>
      <c r="R4838" s="15" t="s">
        <v>762</v>
      </c>
      <c r="S4838" s="15" t="s">
        <v>11358</v>
      </c>
      <c r="T4838" s="15" t="s">
        <v>11359</v>
      </c>
      <c r="U4838" s="15" t="s">
        <v>53</v>
      </c>
      <c r="V4838" s="15" t="s">
        <v>45650</v>
      </c>
      <c r="W4838" s="15" t="s">
        <v>3184</v>
      </c>
      <c r="X4838" s="15" t="str">
        <f>_xlfn.XLOOKUP(_LOOKUP[[#This Row],[AdjusterMemberName]],_Adjuster[Adjuster Name],_Adjuster[Email],,0)</f>
        <v>mQualls@knightcompany.com</v>
      </c>
      <c r="Y4838" s="15" t="str">
        <f>_xlfn.XLOOKUP(_LOOKUP[[#This Row],[AdjusterMemberName]],_Adjuster[Adjuster Name],_Adjuster[Phone Number],,0)</f>
        <v>424-559-5436</v>
      </c>
      <c r="Z4838" s="15" t="s">
        <v>11360</v>
      </c>
      <c r="AA48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6334 Coyote Rd, Phelan  CA 92371</v>
      </c>
      <c r="AB4838" s="15">
        <v>45408</v>
      </c>
    </row>
    <row r="4839" spans="1:28" x14ac:dyDescent="0.3">
      <c r="A4839" s="14">
        <v>1</v>
      </c>
      <c r="B4839" s="14">
        <v>1</v>
      </c>
      <c r="C4839" s="15" t="s">
        <v>11401</v>
      </c>
      <c r="D4839" s="15" t="s">
        <v>11401</v>
      </c>
      <c r="E4839" s="15">
        <v>45365</v>
      </c>
      <c r="F4839" s="15" t="s">
        <v>11402</v>
      </c>
      <c r="G4839" s="15">
        <v>45226</v>
      </c>
      <c r="H4839" s="15">
        <v>45409</v>
      </c>
      <c r="I4839" s="15" t="s">
        <v>11403</v>
      </c>
      <c r="J4839" s="15" t="s">
        <v>11404</v>
      </c>
      <c r="K4839" s="15" t="s">
        <v>45749</v>
      </c>
      <c r="L4839" s="15" t="s">
        <v>25</v>
      </c>
      <c r="M4839" s="15" t="s">
        <v>1896</v>
      </c>
      <c r="N4839" s="14">
        <v>2003</v>
      </c>
      <c r="O4839" s="15" t="s">
        <v>11405</v>
      </c>
      <c r="P4839" s="15" t="s">
        <v>106</v>
      </c>
      <c r="Q4839" s="15" t="s">
        <v>47065</v>
      </c>
      <c r="R4839" s="15" t="s">
        <v>931</v>
      </c>
      <c r="S4839" s="15" t="s">
        <v>11406</v>
      </c>
      <c r="T4839" s="15" t="s">
        <v>5164</v>
      </c>
      <c r="U4839" s="15" t="s">
        <v>53</v>
      </c>
      <c r="V4839" s="15" t="s">
        <v>45423</v>
      </c>
      <c r="W4839" s="15" t="s">
        <v>264</v>
      </c>
      <c r="X4839" s="15" t="str">
        <f>_xlfn.XLOOKUP(_LOOKUP[[#This Row],[AdjusterMemberName]],_Adjuster[Adjuster Name],_Adjuster[Email],,0)</f>
        <v>sBonnevie@knightcompany.com</v>
      </c>
      <c r="Y4839" s="15" t="str">
        <f>_xlfn.XLOOKUP(_LOOKUP[[#This Row],[AdjusterMemberName]],_Adjuster[Adjuster Name],_Adjuster[Phone Number],,0)</f>
        <v>323-692-4064</v>
      </c>
      <c r="Z4839" s="15" t="s">
        <v>11407</v>
      </c>
      <c r="AA48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27325 Camp Plenty Rd Apt 3, Canyon Country  CA 91351</v>
      </c>
      <c r="AB4839" s="15"/>
    </row>
    <row r="4840" spans="1:28" x14ac:dyDescent="0.3">
      <c r="A4840" s="14">
        <v>1</v>
      </c>
      <c r="B4840" s="14">
        <v>1</v>
      </c>
      <c r="C4840" s="15" t="s">
        <v>14294</v>
      </c>
      <c r="D4840" s="15" t="s">
        <v>14294</v>
      </c>
      <c r="E4840" s="15">
        <v>45365</v>
      </c>
      <c r="F4840" s="15" t="s">
        <v>14295</v>
      </c>
      <c r="G4840" s="15">
        <v>45220</v>
      </c>
      <c r="H4840" s="15">
        <v>45403</v>
      </c>
      <c r="I4840" s="15" t="s">
        <v>14296</v>
      </c>
      <c r="J4840" s="15" t="s">
        <v>14297</v>
      </c>
      <c r="K4840" s="15" t="s">
        <v>45465</v>
      </c>
      <c r="L4840" s="15" t="s">
        <v>201</v>
      </c>
      <c r="M4840" s="15" t="s">
        <v>202</v>
      </c>
      <c r="N4840" s="14">
        <v>2008</v>
      </c>
      <c r="O4840" s="15" t="s">
        <v>14298</v>
      </c>
      <c r="P4840" s="15" t="s">
        <v>106</v>
      </c>
      <c r="Q4840" s="15" t="s">
        <v>47061</v>
      </c>
      <c r="R4840" s="15" t="s">
        <v>14299</v>
      </c>
      <c r="S4840" s="15" t="s">
        <v>14300</v>
      </c>
      <c r="T4840" s="15" t="s">
        <v>186</v>
      </c>
      <c r="U4840" s="15" t="s">
        <v>53</v>
      </c>
      <c r="V4840" s="15" t="s">
        <v>45987</v>
      </c>
      <c r="W4840" s="15" t="s">
        <v>264</v>
      </c>
      <c r="X4840" s="15" t="str">
        <f>_xlfn.XLOOKUP(_LOOKUP[[#This Row],[AdjusterMemberName]],_Adjuster[Adjuster Name],_Adjuster[Email],,0)</f>
        <v>sBonnevie@knightcompany.com</v>
      </c>
      <c r="Y4840" s="15" t="str">
        <f>_xlfn.XLOOKUP(_LOOKUP[[#This Row],[AdjusterMemberName]],_Adjuster[Adjuster Name],_Adjuster[Phone Number],,0)</f>
        <v>323-692-4064</v>
      </c>
      <c r="Z4840" s="15" t="s">
        <v>14301</v>
      </c>
      <c r="AA48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2514 W Mcfadden Ave Apt C, Santa Ana  CA 92704</v>
      </c>
      <c r="AB4840" s="15"/>
    </row>
    <row r="4841" spans="1:28" x14ac:dyDescent="0.3">
      <c r="A4841" s="14">
        <v>1</v>
      </c>
      <c r="B4841" s="14">
        <v>1</v>
      </c>
      <c r="C4841" s="15" t="s">
        <v>11219</v>
      </c>
      <c r="D4841" s="15" t="s">
        <v>11220</v>
      </c>
      <c r="E4841" s="15">
        <v>45364</v>
      </c>
      <c r="F4841" s="15" t="s">
        <v>11221</v>
      </c>
      <c r="G4841" s="15">
        <v>45344</v>
      </c>
      <c r="H4841" s="15">
        <v>45526</v>
      </c>
      <c r="I4841" s="15" t="s">
        <v>11222</v>
      </c>
      <c r="J4841" s="15" t="s">
        <v>11223</v>
      </c>
      <c r="K4841" s="15" t="s">
        <v>45416</v>
      </c>
      <c r="L4841" s="15" t="s">
        <v>281</v>
      </c>
      <c r="M4841" s="15" t="s">
        <v>282</v>
      </c>
      <c r="N4841" s="14">
        <v>2016</v>
      </c>
      <c r="O4841" s="15" t="s">
        <v>11224</v>
      </c>
      <c r="P4841" s="15" t="s">
        <v>106</v>
      </c>
      <c r="Q4841" s="15" t="s">
        <v>47073</v>
      </c>
      <c r="R4841" s="15" t="s">
        <v>3529</v>
      </c>
      <c r="S4841" s="15" t="s">
        <v>11225</v>
      </c>
      <c r="T4841" s="15" t="s">
        <v>174</v>
      </c>
      <c r="U4841" s="15" t="s">
        <v>53</v>
      </c>
      <c r="V4841" s="15" t="s">
        <v>45920</v>
      </c>
      <c r="W4841" s="15" t="s">
        <v>264</v>
      </c>
      <c r="X4841" s="15" t="str">
        <f>_xlfn.XLOOKUP(_LOOKUP[[#This Row],[AdjusterMemberName]],_Adjuster[Adjuster Name],_Adjuster[Email],,0)</f>
        <v>sBonnevie@knightcompany.com</v>
      </c>
      <c r="Y4841" s="15" t="str">
        <f>_xlfn.XLOOKUP(_LOOKUP[[#This Row],[AdjusterMemberName]],_Adjuster[Adjuster Name],_Adjuster[Phone Number],,0)</f>
        <v>323-692-4064</v>
      </c>
      <c r="Z4841" s="15" t="s">
        <v>11226</v>
      </c>
      <c r="AA48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3521 W 63Rd St Apt 2, Los Angeles  CA 90043</v>
      </c>
      <c r="AB4841" s="15"/>
    </row>
    <row r="4842" spans="1:28" x14ac:dyDescent="0.3">
      <c r="A4842" s="14">
        <v>1</v>
      </c>
      <c r="B4842" s="14">
        <v>1</v>
      </c>
      <c r="C4842" s="15" t="s">
        <v>11234</v>
      </c>
      <c r="D4842" s="15" t="s">
        <v>11234</v>
      </c>
      <c r="E4842" s="15">
        <v>45364</v>
      </c>
      <c r="F4842" s="15" t="s">
        <v>11235</v>
      </c>
      <c r="G4842" s="15">
        <v>45355</v>
      </c>
      <c r="H4842" s="15">
        <v>45539</v>
      </c>
      <c r="I4842" s="15" t="s">
        <v>11236</v>
      </c>
      <c r="J4842" s="15" t="s">
        <v>11237</v>
      </c>
      <c r="K4842" s="15" t="s">
        <v>45759</v>
      </c>
      <c r="L4842" s="15" t="s">
        <v>181</v>
      </c>
      <c r="M4842" s="15" t="s">
        <v>182</v>
      </c>
      <c r="N4842" s="14">
        <v>2018</v>
      </c>
      <c r="O4842" s="15" t="s">
        <v>11238</v>
      </c>
      <c r="P4842" s="15" t="s">
        <v>106</v>
      </c>
      <c r="Q4842" s="15" t="s">
        <v>47019</v>
      </c>
      <c r="R4842" s="15" t="s">
        <v>9347</v>
      </c>
      <c r="S4842" s="15" t="s">
        <v>11239</v>
      </c>
      <c r="T4842" s="15" t="s">
        <v>1330</v>
      </c>
      <c r="U4842" s="15" t="s">
        <v>53</v>
      </c>
      <c r="V4842" s="15" t="s">
        <v>45669</v>
      </c>
      <c r="W4842" s="15" t="s">
        <v>1357</v>
      </c>
      <c r="X4842" s="15" t="str">
        <f>_xlfn.XLOOKUP(_LOOKUP[[#This Row],[AdjusterMemberName]],_Adjuster[Adjuster Name],_Adjuster[Email],,0)</f>
        <v>jRivera1@knightcompany.com</v>
      </c>
      <c r="Y4842" s="15" t="str">
        <f>_xlfn.XLOOKUP(_LOOKUP[[#This Row],[AdjusterMemberName]],_Adjuster[Adjuster Name],_Adjuster[Phone Number],,0)</f>
        <v>424-559-5239</v>
      </c>
      <c r="Z4842" s="15" t="s">
        <v>11240</v>
      </c>
      <c r="AA48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8834 Burnet Ave Unit 14, North Hills  CA 91343</v>
      </c>
      <c r="AB4842" s="15"/>
    </row>
    <row r="4843" spans="1:28" x14ac:dyDescent="0.3">
      <c r="A4843" s="14">
        <v>1</v>
      </c>
      <c r="B4843" s="14">
        <v>1</v>
      </c>
      <c r="C4843" s="15" t="s">
        <v>8496</v>
      </c>
      <c r="D4843" s="15" t="s">
        <v>11241</v>
      </c>
      <c r="E4843" s="15">
        <v>45364</v>
      </c>
      <c r="F4843" s="15" t="s">
        <v>8497</v>
      </c>
      <c r="G4843" s="15">
        <v>45247</v>
      </c>
      <c r="H4843" s="15">
        <v>45429</v>
      </c>
      <c r="I4843" s="15" t="s">
        <v>11242</v>
      </c>
      <c r="J4843" s="15" t="s">
        <v>11243</v>
      </c>
      <c r="K4843" s="15" t="s">
        <v>45341</v>
      </c>
      <c r="L4843" s="15" t="s">
        <v>103</v>
      </c>
      <c r="M4843" s="15" t="s">
        <v>304</v>
      </c>
      <c r="N4843" s="14">
        <v>2020</v>
      </c>
      <c r="O4843" s="15" t="s">
        <v>11244</v>
      </c>
      <c r="P4843" s="15" t="s">
        <v>106</v>
      </c>
      <c r="Q4843" s="15" t="s">
        <v>47081</v>
      </c>
      <c r="R4843" s="15" t="s">
        <v>8501</v>
      </c>
      <c r="S4843" s="15" t="s">
        <v>8502</v>
      </c>
      <c r="T4843" s="15" t="s">
        <v>8503</v>
      </c>
      <c r="U4843" s="15" t="s">
        <v>53</v>
      </c>
      <c r="V4843" s="15" t="s">
        <v>45921</v>
      </c>
      <c r="W4843" s="15" t="s">
        <v>3184</v>
      </c>
      <c r="X4843" s="15" t="str">
        <f>_xlfn.XLOOKUP(_LOOKUP[[#This Row],[AdjusterMemberName]],_Adjuster[Adjuster Name],_Adjuster[Email],,0)</f>
        <v>mQualls@knightcompany.com</v>
      </c>
      <c r="Y4843" s="15" t="str">
        <f>_xlfn.XLOOKUP(_LOOKUP[[#This Row],[AdjusterMemberName]],_Adjuster[Adjuster Name],_Adjuster[Phone Number],,0)</f>
        <v>424-559-5436</v>
      </c>
      <c r="Z4843" s="15" t="s">
        <v>8504</v>
      </c>
      <c r="AA48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624 De Luz Rd Apt 41, Fallbrook  CA 92028</v>
      </c>
      <c r="AB4843" s="15"/>
    </row>
    <row r="4844" spans="1:28" x14ac:dyDescent="0.3">
      <c r="A4844" s="14">
        <v>1</v>
      </c>
      <c r="B4844" s="14">
        <v>1</v>
      </c>
      <c r="C4844" s="15" t="s">
        <v>11245</v>
      </c>
      <c r="D4844" s="15" t="s">
        <v>11245</v>
      </c>
      <c r="E4844" s="15">
        <v>45364</v>
      </c>
      <c r="F4844" s="15" t="s">
        <v>11246</v>
      </c>
      <c r="G4844" s="15">
        <v>45283</v>
      </c>
      <c r="H4844" s="15">
        <v>45466</v>
      </c>
      <c r="I4844" s="15" t="s">
        <v>11247</v>
      </c>
      <c r="J4844" s="15" t="s">
        <v>11248</v>
      </c>
      <c r="K4844" s="15" t="s">
        <v>45458</v>
      </c>
      <c r="L4844" s="15" t="s">
        <v>139</v>
      </c>
      <c r="M4844" s="15" t="s">
        <v>470</v>
      </c>
      <c r="N4844" s="14">
        <v>2012</v>
      </c>
      <c r="O4844" s="15" t="s">
        <v>11249</v>
      </c>
      <c r="P4844" s="15" t="s">
        <v>106</v>
      </c>
      <c r="Q4844" s="15" t="s">
        <v>47019</v>
      </c>
      <c r="R4844" s="15" t="s">
        <v>11250</v>
      </c>
      <c r="S4844" s="15" t="s">
        <v>11251</v>
      </c>
      <c r="T4844" s="15" t="s">
        <v>286</v>
      </c>
      <c r="U4844" s="15" t="s">
        <v>53</v>
      </c>
      <c r="V4844" s="15" t="s">
        <v>45658</v>
      </c>
      <c r="W4844" s="15" t="s">
        <v>850</v>
      </c>
      <c r="X4844" s="15" t="e">
        <f>_xlfn.XLOOKUP(_LOOKUP[[#This Row],[AdjusterMemberName]],_Adjuster[Adjuster Name],_Adjuster[Email],,0)</f>
        <v>#N/A</v>
      </c>
      <c r="Y4844" s="15" t="e">
        <f>_xlfn.XLOOKUP(_LOOKUP[[#This Row],[AdjusterMemberName]],_Adjuster[Adjuster Name],_Adjuster[Phone Number],,0)</f>
        <v>#N/A</v>
      </c>
      <c r="Z4844" s="15" t="s">
        <v>11252</v>
      </c>
      <c r="AA48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3042 Santa Fe Ave Apt B, Long Beach  CA 90810</v>
      </c>
      <c r="AB4844" s="15"/>
    </row>
    <row r="4845" spans="1:28" x14ac:dyDescent="0.3">
      <c r="A4845" s="14">
        <v>1</v>
      </c>
      <c r="B4845" s="14">
        <v>1</v>
      </c>
      <c r="C4845" s="15" t="s">
        <v>5540</v>
      </c>
      <c r="D4845" s="15" t="s">
        <v>5540</v>
      </c>
      <c r="E4845" s="15">
        <v>45364</v>
      </c>
      <c r="F4845" s="15" t="s">
        <v>11263</v>
      </c>
      <c r="G4845" s="15">
        <v>45360</v>
      </c>
      <c r="H4845" s="15">
        <v>45544</v>
      </c>
      <c r="I4845" s="15" t="s">
        <v>11264</v>
      </c>
      <c r="J4845" s="15" t="s">
        <v>11265</v>
      </c>
      <c r="K4845" s="15" t="s">
        <v>45509</v>
      </c>
      <c r="L4845" s="15" t="s">
        <v>430</v>
      </c>
      <c r="M4845" s="15" t="s">
        <v>599</v>
      </c>
      <c r="N4845" s="14">
        <v>2018</v>
      </c>
      <c r="O4845" s="15" t="s">
        <v>11266</v>
      </c>
      <c r="P4845" s="15" t="s">
        <v>106</v>
      </c>
      <c r="Q4845" s="15" t="s">
        <v>47019</v>
      </c>
      <c r="R4845" s="15" t="s">
        <v>1745</v>
      </c>
      <c r="S4845" s="15" t="s">
        <v>11267</v>
      </c>
      <c r="T4845" s="15" t="s">
        <v>572</v>
      </c>
      <c r="U4845" s="15" t="s">
        <v>53</v>
      </c>
      <c r="V4845" s="15" t="s">
        <v>45492</v>
      </c>
      <c r="W4845" s="15" t="s">
        <v>3184</v>
      </c>
      <c r="X4845" s="15" t="str">
        <f>_xlfn.XLOOKUP(_LOOKUP[[#This Row],[AdjusterMemberName]],_Adjuster[Adjuster Name],_Adjuster[Email],,0)</f>
        <v>mQualls@knightcompany.com</v>
      </c>
      <c r="Y4845" s="15" t="str">
        <f>_xlfn.XLOOKUP(_LOOKUP[[#This Row],[AdjusterMemberName]],_Adjuster[Adjuster Name],_Adjuster[Phone Number],,0)</f>
        <v>424-559-5436</v>
      </c>
      <c r="Z4845" s="15" t="s">
        <v>11268</v>
      </c>
      <c r="AA48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1509 Gorrill St, Bakersfield  CA 93307</v>
      </c>
      <c r="AB4845" s="15"/>
    </row>
    <row r="4846" spans="1:28" x14ac:dyDescent="0.3">
      <c r="A4846" s="14">
        <v>1</v>
      </c>
      <c r="B4846" s="14">
        <v>1</v>
      </c>
      <c r="C4846" s="15" t="s">
        <v>11278</v>
      </c>
      <c r="D4846" s="15" t="s">
        <v>11278</v>
      </c>
      <c r="E4846" s="15">
        <v>45364</v>
      </c>
      <c r="F4846" s="15" t="s">
        <v>11279</v>
      </c>
      <c r="G4846" s="15">
        <v>45318</v>
      </c>
      <c r="H4846" s="15">
        <v>45500</v>
      </c>
      <c r="I4846" s="15" t="s">
        <v>11280</v>
      </c>
      <c r="J4846" s="15" t="s">
        <v>11281</v>
      </c>
      <c r="K4846" s="15" t="s">
        <v>45407</v>
      </c>
      <c r="L4846" s="15" t="s">
        <v>128</v>
      </c>
      <c r="M4846" s="15" t="s">
        <v>129</v>
      </c>
      <c r="N4846" s="14">
        <v>2018</v>
      </c>
      <c r="O4846" s="15" t="s">
        <v>11282</v>
      </c>
      <c r="P4846" s="15" t="s">
        <v>106</v>
      </c>
      <c r="Q4846" s="15" t="s">
        <v>47006</v>
      </c>
      <c r="R4846" s="15" t="s">
        <v>11283</v>
      </c>
      <c r="S4846" s="15" t="s">
        <v>11284</v>
      </c>
      <c r="T4846" s="15" t="s">
        <v>1650</v>
      </c>
      <c r="U4846" s="15" t="s">
        <v>53</v>
      </c>
      <c r="V4846" s="15" t="s">
        <v>45863</v>
      </c>
      <c r="W4846" s="15" t="s">
        <v>367</v>
      </c>
      <c r="X4846" s="15" t="str">
        <f>_xlfn.XLOOKUP(_LOOKUP[[#This Row],[AdjusterMemberName]],_Adjuster[Adjuster Name],_Adjuster[Email],,0)</f>
        <v>dHernandez4@knightcompany.com</v>
      </c>
      <c r="Y4846" s="15" t="str">
        <f>_xlfn.XLOOKUP(_LOOKUP[[#This Row],[AdjusterMemberName]],_Adjuster[Adjuster Name],_Adjuster[Phone Number],,0)</f>
        <v>323-315-7819</v>
      </c>
      <c r="Z4846" s="15" t="s">
        <v>11285</v>
      </c>
      <c r="AA48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1153 Mountain Gate Rd, Upland  CA 91786</v>
      </c>
      <c r="AB4846" s="15"/>
    </row>
    <row r="4847" spans="1:28" x14ac:dyDescent="0.3">
      <c r="A4847" s="14">
        <v>1</v>
      </c>
      <c r="B4847" s="14">
        <v>1</v>
      </c>
      <c r="C4847" s="15" t="s">
        <v>11316</v>
      </c>
      <c r="D4847" s="15" t="s">
        <v>11316</v>
      </c>
      <c r="E4847" s="15">
        <v>45364</v>
      </c>
      <c r="F4847" s="15" t="s">
        <v>11317</v>
      </c>
      <c r="G4847" s="15">
        <v>45330</v>
      </c>
      <c r="H4847" s="15">
        <v>45512</v>
      </c>
      <c r="I4847" s="15" t="s">
        <v>11318</v>
      </c>
      <c r="J4847" s="15" t="s">
        <v>11319</v>
      </c>
      <c r="K4847" s="15" t="s">
        <v>45407</v>
      </c>
      <c r="L4847" s="15" t="s">
        <v>139</v>
      </c>
      <c r="M4847" s="15" t="s">
        <v>470</v>
      </c>
      <c r="N4847" s="14">
        <v>2019</v>
      </c>
      <c r="O4847" s="15" t="s">
        <v>11320</v>
      </c>
      <c r="P4847" s="15" t="s">
        <v>106</v>
      </c>
      <c r="Q4847" s="15" t="s">
        <v>47079</v>
      </c>
      <c r="R4847" s="15" t="s">
        <v>2457</v>
      </c>
      <c r="S4847" s="15" t="s">
        <v>11321</v>
      </c>
      <c r="T4847" s="15" t="s">
        <v>2563</v>
      </c>
      <c r="U4847" s="15" t="s">
        <v>53</v>
      </c>
      <c r="V4847" s="15" t="s">
        <v>46720</v>
      </c>
      <c r="W4847" s="15" t="s">
        <v>1624</v>
      </c>
      <c r="X4847" s="15" t="e">
        <f>_xlfn.XLOOKUP(_LOOKUP[[#This Row],[AdjusterMemberName]],_Adjuster[Adjuster Name],_Adjuster[Email],,0)</f>
        <v>#N/A</v>
      </c>
      <c r="Y4847" s="15" t="e">
        <f>_xlfn.XLOOKUP(_LOOKUP[[#This Row],[AdjusterMemberName]],_Adjuster[Adjuster Name],_Adjuster[Phone Number],,0)</f>
        <v>#N/A</v>
      </c>
      <c r="Z4847" s="15" t="s">
        <v>11322</v>
      </c>
      <c r="AA48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1045 Winter Ct, Tracy  CA 95376</v>
      </c>
      <c r="AB4847" s="15"/>
    </row>
    <row r="4848" spans="1:28" x14ac:dyDescent="0.3">
      <c r="A4848" s="14">
        <v>1</v>
      </c>
      <c r="B4848" s="14">
        <v>1</v>
      </c>
      <c r="C4848" s="15" t="s">
        <v>11478</v>
      </c>
      <c r="D4848" s="15" t="s">
        <v>11479</v>
      </c>
      <c r="E4848" s="15">
        <v>45364</v>
      </c>
      <c r="F4848" s="15" t="s">
        <v>11480</v>
      </c>
      <c r="G4848" s="15">
        <v>45236</v>
      </c>
      <c r="H4848" s="15">
        <v>45418</v>
      </c>
      <c r="I4848" s="15" t="s">
        <v>11481</v>
      </c>
      <c r="J4848" s="15" t="s">
        <v>11482</v>
      </c>
      <c r="K4848" s="15" t="s">
        <v>45397</v>
      </c>
      <c r="L4848" s="15" t="s">
        <v>128</v>
      </c>
      <c r="M4848" s="15" t="s">
        <v>129</v>
      </c>
      <c r="N4848" s="14">
        <v>2015</v>
      </c>
      <c r="O4848" s="15" t="s">
        <v>11483</v>
      </c>
      <c r="P4848" s="15" t="s">
        <v>106</v>
      </c>
      <c r="Q4848" s="15" t="s">
        <v>47006</v>
      </c>
      <c r="R4848" s="15" t="s">
        <v>4995</v>
      </c>
      <c r="S4848" s="15" t="s">
        <v>11484</v>
      </c>
      <c r="T4848" s="15" t="s">
        <v>1100</v>
      </c>
      <c r="U4848" s="15" t="s">
        <v>53</v>
      </c>
      <c r="V4848" s="15" t="s">
        <v>45649</v>
      </c>
      <c r="W4848" s="15" t="s">
        <v>3114</v>
      </c>
      <c r="X4848" s="15" t="str">
        <f>_xlfn.XLOOKUP(_LOOKUP[[#This Row],[AdjusterMemberName]],_Adjuster[Adjuster Name],_Adjuster[Email],,0)</f>
        <v>eExmundo@knightcompany.com</v>
      </c>
      <c r="Y4848" s="15" t="str">
        <f>_xlfn.XLOOKUP(_LOOKUP[[#This Row],[AdjusterMemberName]],_Adjuster[Adjuster Name],_Adjuster[Phone Number],,0)</f>
        <v>424-559-5400</v>
      </c>
      <c r="Z4848" s="15" t="s">
        <v>11485</v>
      </c>
      <c r="AA48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1400 Deanza St, Barstow  CA 92311</v>
      </c>
      <c r="AB4848" s="15"/>
    </row>
    <row r="4849" spans="1:28" x14ac:dyDescent="0.3">
      <c r="A4849" s="14">
        <v>1</v>
      </c>
      <c r="B4849" s="14">
        <v>1</v>
      </c>
      <c r="C4849" s="15" t="s">
        <v>11825</v>
      </c>
      <c r="D4849" s="15" t="s">
        <v>11825</v>
      </c>
      <c r="E4849" s="15">
        <v>45364</v>
      </c>
      <c r="F4849" s="15" t="s">
        <v>11826</v>
      </c>
      <c r="G4849" s="15">
        <v>45281</v>
      </c>
      <c r="H4849" s="15">
        <v>45464</v>
      </c>
      <c r="I4849" s="15" t="s">
        <v>11827</v>
      </c>
      <c r="J4849" s="15" t="s">
        <v>11828</v>
      </c>
      <c r="K4849" s="15" t="s">
        <v>45334</v>
      </c>
      <c r="L4849" s="15" t="s">
        <v>314</v>
      </c>
      <c r="M4849" s="15" t="s">
        <v>978</v>
      </c>
      <c r="N4849" s="14">
        <v>2021</v>
      </c>
      <c r="O4849" s="15" t="s">
        <v>11829</v>
      </c>
      <c r="P4849" s="15" t="s">
        <v>106</v>
      </c>
      <c r="Q4849" s="15" t="s">
        <v>47019</v>
      </c>
      <c r="R4849" s="15" t="s">
        <v>11830</v>
      </c>
      <c r="S4849" s="15" t="s">
        <v>11831</v>
      </c>
      <c r="T4849" s="15" t="s">
        <v>3033</v>
      </c>
      <c r="U4849" s="15" t="s">
        <v>53</v>
      </c>
      <c r="V4849" s="15" t="s">
        <v>45867</v>
      </c>
      <c r="W4849" s="15" t="s">
        <v>3184</v>
      </c>
      <c r="X4849" s="15" t="str">
        <f>_xlfn.XLOOKUP(_LOOKUP[[#This Row],[AdjusterMemberName]],_Adjuster[Adjuster Name],_Adjuster[Email],,0)</f>
        <v>mQualls@knightcompany.com</v>
      </c>
      <c r="Y4849" s="15" t="str">
        <f>_xlfn.XLOOKUP(_LOOKUP[[#This Row],[AdjusterMemberName]],_Adjuster[Adjuster Name],_Adjuster[Phone Number],,0)</f>
        <v>424-559-5436</v>
      </c>
      <c r="Z4849" s="15" t="s">
        <v>11832</v>
      </c>
      <c r="AA48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1543 La Sierra St, Merced  CA 95348</v>
      </c>
      <c r="AB4849" s="15">
        <v>45384</v>
      </c>
    </row>
    <row r="4850" spans="1:28" x14ac:dyDescent="0.3">
      <c r="A4850" s="14">
        <v>0</v>
      </c>
      <c r="B4850" s="14">
        <v>0</v>
      </c>
      <c r="C4850" s="15" t="s">
        <v>11842</v>
      </c>
      <c r="D4850" s="15" t="s">
        <v>11843</v>
      </c>
      <c r="E4850" s="15">
        <v>45364</v>
      </c>
      <c r="F4850" s="15" t="s">
        <v>11844</v>
      </c>
      <c r="G4850" s="15"/>
      <c r="H4850" s="15"/>
      <c r="I4850" s="15" t="s">
        <v>11845</v>
      </c>
      <c r="J4850" s="15" t="s">
        <v>11846</v>
      </c>
      <c r="K4850" s="15" t="s">
        <v>45752</v>
      </c>
      <c r="L4850" s="15" t="s">
        <v>314</v>
      </c>
      <c r="M4850" s="15" t="s">
        <v>1663</v>
      </c>
      <c r="N4850" s="14">
        <v>2021</v>
      </c>
      <c r="O4850" s="15" t="s">
        <v>11829</v>
      </c>
      <c r="P4850" s="15" t="s">
        <v>106</v>
      </c>
      <c r="Q4850" s="15"/>
      <c r="R4850" s="15"/>
      <c r="S4850" s="15"/>
      <c r="T4850" s="15"/>
      <c r="U4850" s="15"/>
      <c r="V4850" s="15"/>
      <c r="W4850" s="15" t="s">
        <v>3184</v>
      </c>
      <c r="X4850" s="15" t="str">
        <f>_xlfn.XLOOKUP(_LOOKUP[[#This Row],[AdjusterMemberName]],_Adjuster[Adjuster Name],_Adjuster[Email],,0)</f>
        <v>mQualls@knightcompany.com</v>
      </c>
      <c r="Y4850" s="15" t="str">
        <f>_xlfn.XLOOKUP(_LOOKUP[[#This Row],[AdjusterMemberName]],_Adjuster[Adjuster Name],_Adjuster[Phone Number],,0)</f>
        <v>424-559-5436</v>
      </c>
      <c r="Z4850" s="15"/>
      <c r="AA4850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4850" s="15"/>
    </row>
    <row r="4851" spans="1:28" x14ac:dyDescent="0.3">
      <c r="A4851" s="14">
        <v>1</v>
      </c>
      <c r="B4851" s="14">
        <v>1</v>
      </c>
      <c r="C4851" s="15" t="s">
        <v>11937</v>
      </c>
      <c r="D4851" s="15" t="s">
        <v>11938</v>
      </c>
      <c r="E4851" s="15">
        <v>45364</v>
      </c>
      <c r="F4851" s="15" t="s">
        <v>11939</v>
      </c>
      <c r="G4851" s="15">
        <v>45330</v>
      </c>
      <c r="H4851" s="15">
        <v>45512</v>
      </c>
      <c r="I4851" s="15" t="s">
        <v>11940</v>
      </c>
      <c r="J4851" s="15" t="s">
        <v>11941</v>
      </c>
      <c r="K4851" s="15" t="s">
        <v>45332</v>
      </c>
      <c r="L4851" s="15" t="s">
        <v>103</v>
      </c>
      <c r="M4851" s="15" t="s">
        <v>304</v>
      </c>
      <c r="N4851" s="14">
        <v>2024</v>
      </c>
      <c r="O4851" s="15" t="s">
        <v>11942</v>
      </c>
      <c r="P4851" s="15" t="s">
        <v>106</v>
      </c>
      <c r="Q4851" s="15" t="s">
        <v>47061</v>
      </c>
      <c r="R4851" s="15" t="s">
        <v>11943</v>
      </c>
      <c r="S4851" s="15" t="s">
        <v>11944</v>
      </c>
      <c r="T4851" s="15" t="s">
        <v>2072</v>
      </c>
      <c r="U4851" s="15" t="s">
        <v>53</v>
      </c>
      <c r="V4851" s="15" t="s">
        <v>46168</v>
      </c>
      <c r="W4851" s="15" t="s">
        <v>264</v>
      </c>
      <c r="X4851" s="15" t="str">
        <f>_xlfn.XLOOKUP(_LOOKUP[[#This Row],[AdjusterMemberName]],_Adjuster[Adjuster Name],_Adjuster[Email],,0)</f>
        <v>sBonnevie@knightcompany.com</v>
      </c>
      <c r="Y4851" s="15" t="str">
        <f>_xlfn.XLOOKUP(_LOOKUP[[#This Row],[AdjusterMemberName]],_Adjuster[Adjuster Name],_Adjuster[Phone Number],,0)</f>
        <v>323-692-4064</v>
      </c>
      <c r="Z4851" s="15" t="s">
        <v>11945</v>
      </c>
      <c r="AA48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14202 Monterra Dr, Fontana  CA 92337</v>
      </c>
      <c r="AB4851" s="15"/>
    </row>
    <row r="4852" spans="1:28" x14ac:dyDescent="0.3">
      <c r="A4852" s="14">
        <v>1</v>
      </c>
      <c r="B4852" s="14">
        <v>1</v>
      </c>
      <c r="C4852" s="15" t="s">
        <v>11174</v>
      </c>
      <c r="D4852" s="15" t="s">
        <v>11174</v>
      </c>
      <c r="E4852" s="15">
        <v>45363</v>
      </c>
      <c r="F4852" s="15" t="s">
        <v>11175</v>
      </c>
      <c r="G4852" s="15">
        <v>45273</v>
      </c>
      <c r="H4852" s="15">
        <v>45456</v>
      </c>
      <c r="I4852" s="15" t="s">
        <v>11176</v>
      </c>
      <c r="J4852" s="15" t="s">
        <v>11177</v>
      </c>
      <c r="K4852" s="15" t="s">
        <v>45505</v>
      </c>
      <c r="L4852" s="15" t="s">
        <v>128</v>
      </c>
      <c r="M4852" s="15" t="s">
        <v>170</v>
      </c>
      <c r="N4852" s="14">
        <v>2012</v>
      </c>
      <c r="O4852" s="15" t="s">
        <v>11178</v>
      </c>
      <c r="P4852" s="15" t="s">
        <v>106</v>
      </c>
      <c r="Q4852" s="15" t="s">
        <v>47120</v>
      </c>
      <c r="R4852" s="15" t="s">
        <v>120</v>
      </c>
      <c r="S4852" s="15" t="s">
        <v>11179</v>
      </c>
      <c r="T4852" s="15" t="s">
        <v>4553</v>
      </c>
      <c r="U4852" s="15" t="s">
        <v>53</v>
      </c>
      <c r="V4852" s="15" t="s">
        <v>45562</v>
      </c>
      <c r="W4852" s="15" t="s">
        <v>3184</v>
      </c>
      <c r="X4852" s="15" t="str">
        <f>_xlfn.XLOOKUP(_LOOKUP[[#This Row],[AdjusterMemberName]],_Adjuster[Adjuster Name],_Adjuster[Email],,0)</f>
        <v>mQualls@knightcompany.com</v>
      </c>
      <c r="Y4852" s="15" t="str">
        <f>_xlfn.XLOOKUP(_LOOKUP[[#This Row],[AdjusterMemberName]],_Adjuster[Adjuster Name],_Adjuster[Phone Number],,0)</f>
        <v>424-559-5436</v>
      </c>
      <c r="Z4852" s="15" t="s">
        <v>11180</v>
      </c>
      <c r="AA48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206 N Prospect St Apt B, Orange  CA 92869</v>
      </c>
      <c r="AB4852" s="15"/>
    </row>
    <row r="4853" spans="1:28" x14ac:dyDescent="0.3">
      <c r="A4853" s="14">
        <v>1</v>
      </c>
      <c r="B4853" s="14">
        <v>1</v>
      </c>
      <c r="C4853" s="15" t="s">
        <v>11269</v>
      </c>
      <c r="D4853" s="15" t="s">
        <v>11270</v>
      </c>
      <c r="E4853" s="15">
        <v>45363</v>
      </c>
      <c r="F4853" s="15" t="s">
        <v>11271</v>
      </c>
      <c r="G4853" s="15">
        <v>45328</v>
      </c>
      <c r="H4853" s="15">
        <v>45510</v>
      </c>
      <c r="I4853" s="15" t="s">
        <v>11272</v>
      </c>
      <c r="J4853" s="15" t="s">
        <v>11273</v>
      </c>
      <c r="K4853" s="15" t="s">
        <v>45332</v>
      </c>
      <c r="L4853" s="15" t="s">
        <v>419</v>
      </c>
      <c r="M4853" s="15" t="s">
        <v>3196</v>
      </c>
      <c r="N4853" s="14">
        <v>2008</v>
      </c>
      <c r="O4853" s="15" t="s">
        <v>11274</v>
      </c>
      <c r="P4853" s="15" t="s">
        <v>106</v>
      </c>
      <c r="Q4853" s="15" t="s">
        <v>47019</v>
      </c>
      <c r="R4853" s="15" t="s">
        <v>11275</v>
      </c>
      <c r="S4853" s="15" t="s">
        <v>11276</v>
      </c>
      <c r="T4853" s="15" t="s">
        <v>1275</v>
      </c>
      <c r="U4853" s="15" t="s">
        <v>53</v>
      </c>
      <c r="V4853" s="15" t="s">
        <v>45634</v>
      </c>
      <c r="W4853" s="15" t="s">
        <v>1889</v>
      </c>
      <c r="X4853" s="15" t="e">
        <f>_xlfn.XLOOKUP(_LOOKUP[[#This Row],[AdjusterMemberName]],_Adjuster[Adjuster Name],_Adjuster[Email],,0)</f>
        <v>#N/A</v>
      </c>
      <c r="Y4853" s="15" t="e">
        <f>_xlfn.XLOOKUP(_LOOKUP[[#This Row],[AdjusterMemberName]],_Adjuster[Adjuster Name],_Adjuster[Phone Number],,0)</f>
        <v>#N/A</v>
      </c>
      <c r="Z4853" s="15" t="s">
        <v>11277</v>
      </c>
      <c r="AA48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9702 Cedar St, Bellflower  CA 90706</v>
      </c>
      <c r="AB4853" s="15"/>
    </row>
    <row r="4854" spans="1:28" x14ac:dyDescent="0.3">
      <c r="A4854" s="14">
        <v>1</v>
      </c>
      <c r="B4854" s="14">
        <v>1</v>
      </c>
      <c r="C4854" s="15" t="s">
        <v>11131</v>
      </c>
      <c r="D4854" s="15" t="s">
        <v>11131</v>
      </c>
      <c r="E4854" s="15">
        <v>45362</v>
      </c>
      <c r="F4854" s="15" t="s">
        <v>11132</v>
      </c>
      <c r="G4854" s="15">
        <v>45345</v>
      </c>
      <c r="H4854" s="15">
        <v>45527</v>
      </c>
      <c r="I4854" s="15" t="s">
        <v>11133</v>
      </c>
      <c r="J4854" s="15" t="s">
        <v>11134</v>
      </c>
      <c r="K4854" s="15" t="s">
        <v>45334</v>
      </c>
      <c r="L4854" s="15" t="s">
        <v>103</v>
      </c>
      <c r="M4854" s="15" t="s">
        <v>304</v>
      </c>
      <c r="N4854" s="14">
        <v>2019</v>
      </c>
      <c r="O4854" s="15" t="s">
        <v>11135</v>
      </c>
      <c r="P4854" s="15" t="s">
        <v>106</v>
      </c>
      <c r="Q4854" s="15" t="s">
        <v>47019</v>
      </c>
      <c r="R4854" s="15" t="s">
        <v>11136</v>
      </c>
      <c r="S4854" s="15" t="s">
        <v>11137</v>
      </c>
      <c r="T4854" s="15" t="s">
        <v>174</v>
      </c>
      <c r="U4854" s="15" t="s">
        <v>53</v>
      </c>
      <c r="V4854" s="15" t="s">
        <v>45537</v>
      </c>
      <c r="W4854" s="15" t="s">
        <v>3307</v>
      </c>
      <c r="X4854" s="15" t="e">
        <f>_xlfn.XLOOKUP(_LOOKUP[[#This Row],[AdjusterMemberName]],_Adjuster[Adjuster Name],_Adjuster[Email],,0)</f>
        <v>#N/A</v>
      </c>
      <c r="Y4854" s="15" t="e">
        <f>_xlfn.XLOOKUP(_LOOKUP[[#This Row],[AdjusterMemberName]],_Adjuster[Adjuster Name],_Adjuster[Phone Number],,0)</f>
        <v>#N/A</v>
      </c>
      <c r="Z4854" s="15" t="s">
        <v>11138</v>
      </c>
      <c r="AA48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1832 W 11Th Pl, Los Angeles  CA 90006</v>
      </c>
      <c r="AB4854" s="15">
        <v>45378</v>
      </c>
    </row>
    <row r="4855" spans="1:28" x14ac:dyDescent="0.3">
      <c r="A4855" s="14">
        <v>1</v>
      </c>
      <c r="B4855" s="14">
        <v>1</v>
      </c>
      <c r="C4855" s="15" t="s">
        <v>11165</v>
      </c>
      <c r="D4855" s="15" t="s">
        <v>11166</v>
      </c>
      <c r="E4855" s="15">
        <v>45362</v>
      </c>
      <c r="F4855" s="15" t="s">
        <v>11167</v>
      </c>
      <c r="G4855" s="15">
        <v>45246</v>
      </c>
      <c r="H4855" s="15">
        <v>45428</v>
      </c>
      <c r="I4855" s="15" t="s">
        <v>11168</v>
      </c>
      <c r="J4855" s="15" t="s">
        <v>11169</v>
      </c>
      <c r="K4855" s="15" t="s">
        <v>45397</v>
      </c>
      <c r="L4855" s="15" t="s">
        <v>441</v>
      </c>
      <c r="M4855" s="15" t="s">
        <v>10364</v>
      </c>
      <c r="N4855" s="14">
        <v>2017</v>
      </c>
      <c r="O4855" s="15" t="s">
        <v>11170</v>
      </c>
      <c r="P4855" s="15" t="s">
        <v>106</v>
      </c>
      <c r="Q4855" s="15" t="s">
        <v>47102</v>
      </c>
      <c r="R4855" s="15" t="s">
        <v>11171</v>
      </c>
      <c r="S4855" s="15" t="s">
        <v>11172</v>
      </c>
      <c r="T4855" s="15" t="s">
        <v>592</v>
      </c>
      <c r="U4855" s="15" t="s">
        <v>53</v>
      </c>
      <c r="V4855" s="15" t="s">
        <v>45376</v>
      </c>
      <c r="W4855" s="15" t="s">
        <v>264</v>
      </c>
      <c r="X4855" s="15" t="str">
        <f>_xlfn.XLOOKUP(_LOOKUP[[#This Row],[AdjusterMemberName]],_Adjuster[Adjuster Name],_Adjuster[Email],,0)</f>
        <v>sBonnevie@knightcompany.com</v>
      </c>
      <c r="Y4855" s="15" t="str">
        <f>_xlfn.XLOOKUP(_LOOKUP[[#This Row],[AdjusterMemberName]],_Adjuster[Adjuster Name],_Adjuster[Phone Number],,0)</f>
        <v>323-692-4064</v>
      </c>
      <c r="Z4855" s="15" t="s">
        <v>11173</v>
      </c>
      <c r="AA48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18980 Live Oak St, Hesperia  CA 92345</v>
      </c>
      <c r="AB4855" s="15"/>
    </row>
    <row r="4856" spans="1:28" x14ac:dyDescent="0.3">
      <c r="A4856" s="14">
        <v>1</v>
      </c>
      <c r="B4856" s="14">
        <v>1</v>
      </c>
      <c r="C4856" s="15" t="s">
        <v>11188</v>
      </c>
      <c r="D4856" s="15" t="s">
        <v>11188</v>
      </c>
      <c r="E4856" s="15">
        <v>45362</v>
      </c>
      <c r="F4856" s="15" t="s">
        <v>11189</v>
      </c>
      <c r="G4856" s="15">
        <v>45288</v>
      </c>
      <c r="H4856" s="15">
        <v>45471</v>
      </c>
      <c r="I4856" s="15" t="s">
        <v>11190</v>
      </c>
      <c r="J4856" s="15" t="s">
        <v>11191</v>
      </c>
      <c r="K4856" s="15" t="s">
        <v>45509</v>
      </c>
      <c r="L4856" s="15" t="s">
        <v>314</v>
      </c>
      <c r="M4856" s="15" t="s">
        <v>978</v>
      </c>
      <c r="N4856" s="14">
        <v>2018</v>
      </c>
      <c r="O4856" s="15" t="s">
        <v>11192</v>
      </c>
      <c r="P4856" s="15" t="s">
        <v>106</v>
      </c>
      <c r="Q4856" s="15" t="s">
        <v>47019</v>
      </c>
      <c r="R4856" s="15" t="s">
        <v>11193</v>
      </c>
      <c r="S4856" s="15" t="s">
        <v>11194</v>
      </c>
      <c r="T4856" s="15" t="s">
        <v>2072</v>
      </c>
      <c r="U4856" s="15" t="s">
        <v>53</v>
      </c>
      <c r="V4856" s="15" t="s">
        <v>45733</v>
      </c>
      <c r="W4856" s="15" t="s">
        <v>1624</v>
      </c>
      <c r="X4856" s="15" t="e">
        <f>_xlfn.XLOOKUP(_LOOKUP[[#This Row],[AdjusterMemberName]],_Adjuster[Adjuster Name],_Adjuster[Email],,0)</f>
        <v>#N/A</v>
      </c>
      <c r="Y4856" s="15" t="e">
        <f>_xlfn.XLOOKUP(_LOOKUP[[#This Row],[AdjusterMemberName]],_Adjuster[Adjuster Name],_Adjuster[Phone Number],,0)</f>
        <v>#N/A</v>
      </c>
      <c r="Z4856" s="15" t="s">
        <v>11195</v>
      </c>
      <c r="AA48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9633 Juniper Ave, Fontana  CA 92335</v>
      </c>
      <c r="AB4856" s="15"/>
    </row>
    <row r="4857" spans="1:28" x14ac:dyDescent="0.3">
      <c r="A4857" s="14">
        <v>1</v>
      </c>
      <c r="B4857" s="14">
        <v>1</v>
      </c>
      <c r="C4857" s="15" t="s">
        <v>15095</v>
      </c>
      <c r="D4857" s="15" t="s">
        <v>15095</v>
      </c>
      <c r="E4857" s="15">
        <v>45362</v>
      </c>
      <c r="F4857" s="15" t="s">
        <v>15096</v>
      </c>
      <c r="G4857" s="15">
        <v>45201</v>
      </c>
      <c r="H4857" s="15">
        <v>45384</v>
      </c>
      <c r="I4857" s="15" t="s">
        <v>15097</v>
      </c>
      <c r="J4857" s="15" t="s">
        <v>15098</v>
      </c>
      <c r="K4857" s="15" t="s">
        <v>45479</v>
      </c>
      <c r="L4857" s="15" t="s">
        <v>314</v>
      </c>
      <c r="M4857" s="15" t="s">
        <v>978</v>
      </c>
      <c r="N4857" s="14">
        <v>2005</v>
      </c>
      <c r="O4857" s="15" t="s">
        <v>15099</v>
      </c>
      <c r="P4857" s="15" t="s">
        <v>106</v>
      </c>
      <c r="Q4857" s="15" t="s">
        <v>47125</v>
      </c>
      <c r="R4857" s="15" t="s">
        <v>15100</v>
      </c>
      <c r="S4857" s="15" t="s">
        <v>15101</v>
      </c>
      <c r="T4857" s="15" t="s">
        <v>643</v>
      </c>
      <c r="U4857" s="15" t="s">
        <v>53</v>
      </c>
      <c r="V4857" s="15" t="s">
        <v>45866</v>
      </c>
      <c r="W4857" s="15" t="s">
        <v>1889</v>
      </c>
      <c r="X4857" s="15" t="e">
        <f>_xlfn.XLOOKUP(_LOOKUP[[#This Row],[AdjusterMemberName]],_Adjuster[Adjuster Name],_Adjuster[Email],,0)</f>
        <v>#N/A</v>
      </c>
      <c r="Y4857" s="15" t="e">
        <f>_xlfn.XLOOKUP(_LOOKUP[[#This Row],[AdjusterMemberName]],_Adjuster[Adjuster Name],_Adjuster[Phone Number],,0)</f>
        <v>#N/A</v>
      </c>
      <c r="Z4857" s="15" t="s">
        <v>15102</v>
      </c>
      <c r="AA48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1443 Sunshine Dr, Concord  CA 94520</v>
      </c>
      <c r="AB4857" s="15">
        <v>45364</v>
      </c>
    </row>
    <row r="4858" spans="1:28" x14ac:dyDescent="0.3">
      <c r="A4858" s="14">
        <v>1</v>
      </c>
      <c r="B4858" s="14">
        <v>1</v>
      </c>
      <c r="C4858" s="15" t="s">
        <v>11089</v>
      </c>
      <c r="D4858" s="15" t="s">
        <v>11089</v>
      </c>
      <c r="E4858" s="15">
        <v>45361</v>
      </c>
      <c r="F4858" s="15" t="s">
        <v>11090</v>
      </c>
      <c r="G4858" s="15">
        <v>45317</v>
      </c>
      <c r="H4858" s="15">
        <v>45499</v>
      </c>
      <c r="I4858" s="15" t="s">
        <v>11091</v>
      </c>
      <c r="J4858" s="15" t="s">
        <v>11092</v>
      </c>
      <c r="K4858" s="15" t="s">
        <v>45818</v>
      </c>
      <c r="L4858" s="15" t="s">
        <v>806</v>
      </c>
      <c r="M4858" s="15" t="s">
        <v>11093</v>
      </c>
      <c r="N4858" s="14">
        <v>2010</v>
      </c>
      <c r="O4858" s="15" t="s">
        <v>11094</v>
      </c>
      <c r="P4858" s="15" t="s">
        <v>106</v>
      </c>
      <c r="Q4858" s="15" t="s">
        <v>47019</v>
      </c>
      <c r="R4858" s="15" t="s">
        <v>4009</v>
      </c>
      <c r="S4858" s="15" t="s">
        <v>11095</v>
      </c>
      <c r="T4858" s="15" t="s">
        <v>11096</v>
      </c>
      <c r="U4858" s="15" t="s">
        <v>53</v>
      </c>
      <c r="V4858" s="15" t="s">
        <v>45676</v>
      </c>
      <c r="W4858" s="15" t="s">
        <v>1049</v>
      </c>
      <c r="X4858" s="15" t="str">
        <f>_xlfn.XLOOKUP(_LOOKUP[[#This Row],[AdjusterMemberName]],_Adjuster[Adjuster Name],_Adjuster[Email],,0)</f>
        <v>cPenate@knightcompany.com</v>
      </c>
      <c r="Y4858" s="15" t="str">
        <f>_xlfn.XLOOKUP(_LOOKUP[[#This Row],[AdjusterMemberName]],_Adjuster[Adjuster Name],_Adjuster[Phone Number],,0)</f>
        <v>424-559-5385</v>
      </c>
      <c r="Z4858" s="15" t="s">
        <v>11097</v>
      </c>
      <c r="AA48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2359 W Sonora Ave, Tulare  CA 93274</v>
      </c>
      <c r="AB4858" s="15"/>
    </row>
    <row r="4859" spans="1:28" x14ac:dyDescent="0.3">
      <c r="A4859" s="14">
        <v>1</v>
      </c>
      <c r="B4859" s="14">
        <v>1</v>
      </c>
      <c r="C4859" s="15" t="s">
        <v>11098</v>
      </c>
      <c r="D4859" s="15" t="s">
        <v>11098</v>
      </c>
      <c r="E4859" s="15">
        <v>45361</v>
      </c>
      <c r="F4859" s="15" t="s">
        <v>11099</v>
      </c>
      <c r="G4859" s="15">
        <v>45309</v>
      </c>
      <c r="H4859" s="15">
        <v>45491</v>
      </c>
      <c r="I4859" s="15" t="s">
        <v>11100</v>
      </c>
      <c r="J4859" s="15" t="s">
        <v>11101</v>
      </c>
      <c r="K4859" s="15" t="s">
        <v>45505</v>
      </c>
      <c r="L4859" s="15" t="s">
        <v>11102</v>
      </c>
      <c r="M4859" s="15" t="s">
        <v>11103</v>
      </c>
      <c r="N4859" s="14">
        <v>2006</v>
      </c>
      <c r="O4859" s="15" t="s">
        <v>11104</v>
      </c>
      <c r="P4859" s="15" t="s">
        <v>106</v>
      </c>
      <c r="Q4859" s="15" t="s">
        <v>47065</v>
      </c>
      <c r="R4859" s="15" t="s">
        <v>11105</v>
      </c>
      <c r="S4859" s="15" t="s">
        <v>11106</v>
      </c>
      <c r="T4859" s="15" t="s">
        <v>6505</v>
      </c>
      <c r="U4859" s="15" t="s">
        <v>53</v>
      </c>
      <c r="V4859" s="15" t="s">
        <v>45380</v>
      </c>
      <c r="W4859" s="15" t="s">
        <v>367</v>
      </c>
      <c r="X4859" s="15" t="str">
        <f>_xlfn.XLOOKUP(_LOOKUP[[#This Row],[AdjusterMemberName]],_Adjuster[Adjuster Name],_Adjuster[Email],,0)</f>
        <v>dHernandez4@knightcompany.com</v>
      </c>
      <c r="Y4859" s="15" t="str">
        <f>_xlfn.XLOOKUP(_LOOKUP[[#This Row],[AdjusterMemberName]],_Adjuster[Adjuster Name],_Adjuster[Phone Number],,0)</f>
        <v>323-315-7819</v>
      </c>
      <c r="Z4859" s="15" t="s">
        <v>11107</v>
      </c>
      <c r="AA48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25437 Muir St, Hayward  CA 94544</v>
      </c>
      <c r="AB4859" s="15"/>
    </row>
    <row r="4860" spans="1:28" x14ac:dyDescent="0.3">
      <c r="A4860" s="14">
        <v>1</v>
      </c>
      <c r="B4860" s="14">
        <v>1</v>
      </c>
      <c r="C4860" s="15" t="s">
        <v>11108</v>
      </c>
      <c r="D4860" s="15" t="s">
        <v>11108</v>
      </c>
      <c r="E4860" s="15">
        <v>45361</v>
      </c>
      <c r="F4860" s="15" t="s">
        <v>11109</v>
      </c>
      <c r="G4860" s="15">
        <v>45337</v>
      </c>
      <c r="H4860" s="15">
        <v>45519</v>
      </c>
      <c r="I4860" s="15" t="s">
        <v>11110</v>
      </c>
      <c r="J4860" s="15" t="s">
        <v>11111</v>
      </c>
      <c r="K4860" s="15" t="s">
        <v>45356</v>
      </c>
      <c r="L4860" s="15" t="s">
        <v>314</v>
      </c>
      <c r="M4860" s="15" t="s">
        <v>978</v>
      </c>
      <c r="N4860" s="14">
        <v>2010</v>
      </c>
      <c r="O4860" s="15" t="s">
        <v>11112</v>
      </c>
      <c r="P4860" s="15" t="s">
        <v>106</v>
      </c>
      <c r="Q4860" s="15" t="s">
        <v>47198</v>
      </c>
      <c r="R4860" s="15" t="s">
        <v>82</v>
      </c>
      <c r="S4860" s="15" t="s">
        <v>11113</v>
      </c>
      <c r="T4860" s="15" t="s">
        <v>530</v>
      </c>
      <c r="U4860" s="15" t="s">
        <v>53</v>
      </c>
      <c r="V4860" s="15" t="s">
        <v>45603</v>
      </c>
      <c r="W4860" s="15" t="s">
        <v>3114</v>
      </c>
      <c r="X4860" s="15" t="str">
        <f>_xlfn.XLOOKUP(_LOOKUP[[#This Row],[AdjusterMemberName]],_Adjuster[Adjuster Name],_Adjuster[Email],,0)</f>
        <v>eExmundo@knightcompany.com</v>
      </c>
      <c r="Y4860" s="15" t="str">
        <f>_xlfn.XLOOKUP(_LOOKUP[[#This Row],[AdjusterMemberName]],_Adjuster[Adjuster Name],_Adjuster[Phone Number],,0)</f>
        <v>424-559-5400</v>
      </c>
      <c r="Z4860" s="15" t="s">
        <v>11114</v>
      </c>
      <c r="AA48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13920 Victoria Dr, Victorville  CA 92395</v>
      </c>
      <c r="AB4860" s="15"/>
    </row>
    <row r="4861" spans="1:28" x14ac:dyDescent="0.3">
      <c r="A4861" s="14">
        <v>1</v>
      </c>
      <c r="B4861" s="14">
        <v>1</v>
      </c>
      <c r="C4861" s="15" t="s">
        <v>11139</v>
      </c>
      <c r="D4861" s="15" t="s">
        <v>11139</v>
      </c>
      <c r="E4861" s="15">
        <v>45361</v>
      </c>
      <c r="F4861" s="15" t="s">
        <v>11140</v>
      </c>
      <c r="G4861" s="15">
        <v>45193</v>
      </c>
      <c r="H4861" s="15">
        <v>45375</v>
      </c>
      <c r="I4861" s="15" t="s">
        <v>11141</v>
      </c>
      <c r="J4861" s="15" t="s">
        <v>11142</v>
      </c>
      <c r="K4861" s="15" t="s">
        <v>45786</v>
      </c>
      <c r="L4861" s="15" t="s">
        <v>128</v>
      </c>
      <c r="M4861" s="15" t="s">
        <v>170</v>
      </c>
      <c r="N4861" s="14">
        <v>2015</v>
      </c>
      <c r="O4861" s="15" t="s">
        <v>11143</v>
      </c>
      <c r="P4861" s="15" t="s">
        <v>106</v>
      </c>
      <c r="Q4861" s="15" t="s">
        <v>47095</v>
      </c>
      <c r="R4861" s="15" t="s">
        <v>11144</v>
      </c>
      <c r="S4861" s="15" t="s">
        <v>11145</v>
      </c>
      <c r="T4861" s="15" t="s">
        <v>11146</v>
      </c>
      <c r="U4861" s="15" t="s">
        <v>53</v>
      </c>
      <c r="V4861" s="15" t="s">
        <v>45466</v>
      </c>
      <c r="W4861" s="15" t="s">
        <v>1357</v>
      </c>
      <c r="X4861" s="15" t="str">
        <f>_xlfn.XLOOKUP(_LOOKUP[[#This Row],[AdjusterMemberName]],_Adjuster[Adjuster Name],_Adjuster[Email],,0)</f>
        <v>jRivera1@knightcompany.com</v>
      </c>
      <c r="Y4861" s="15" t="str">
        <f>_xlfn.XLOOKUP(_LOOKUP[[#This Row],[AdjusterMemberName]],_Adjuster[Adjuster Name],_Adjuster[Phone Number],,0)</f>
        <v>424-559-5239</v>
      </c>
      <c r="Z4861" s="15" t="s">
        <v>11147</v>
      </c>
      <c r="AA48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10349 54Th St, Mira Loma  CA 91752</v>
      </c>
      <c r="AB4861" s="15"/>
    </row>
    <row r="4862" spans="1:28" x14ac:dyDescent="0.3">
      <c r="A4862" s="14">
        <v>1</v>
      </c>
      <c r="B4862" s="14">
        <v>0</v>
      </c>
      <c r="C4862" s="15" t="s">
        <v>11904</v>
      </c>
      <c r="D4862" s="15" t="s">
        <v>11905</v>
      </c>
      <c r="E4862" s="15">
        <v>45361</v>
      </c>
      <c r="F4862" s="15" t="s">
        <v>11906</v>
      </c>
      <c r="G4862" s="15">
        <v>45198</v>
      </c>
      <c r="H4862" s="15">
        <v>45380</v>
      </c>
      <c r="I4862" s="15" t="s">
        <v>11907</v>
      </c>
      <c r="J4862" s="15" t="s">
        <v>11908</v>
      </c>
      <c r="K4862" s="15" t="s">
        <v>45605</v>
      </c>
      <c r="L4862" s="15" t="s">
        <v>139</v>
      </c>
      <c r="M4862" s="15" t="s">
        <v>470</v>
      </c>
      <c r="N4862" s="14">
        <v>2021</v>
      </c>
      <c r="O4862" s="15" t="s">
        <v>11909</v>
      </c>
      <c r="P4862" s="15" t="s">
        <v>106</v>
      </c>
      <c r="Q4862" s="15" t="s">
        <v>47206</v>
      </c>
      <c r="R4862" s="15" t="s">
        <v>11910</v>
      </c>
      <c r="S4862" s="15" t="s">
        <v>11911</v>
      </c>
      <c r="T4862" s="15" t="s">
        <v>327</v>
      </c>
      <c r="U4862" s="15" t="s">
        <v>53</v>
      </c>
      <c r="V4862" s="15" t="s">
        <v>45527</v>
      </c>
      <c r="W4862" s="15" t="s">
        <v>367</v>
      </c>
      <c r="X4862" s="15" t="str">
        <f>_xlfn.XLOOKUP(_LOOKUP[[#This Row],[AdjusterMemberName]],_Adjuster[Adjuster Name],_Adjuster[Email],,0)</f>
        <v>dHernandez4@knightcompany.com</v>
      </c>
      <c r="Y4862" s="15" t="str">
        <f>_xlfn.XLOOKUP(_LOOKUP[[#This Row],[AdjusterMemberName]],_Adjuster[Adjuster Name],_Adjuster[Phone Number],,0)</f>
        <v>323-315-7819</v>
      </c>
      <c r="Z4862" s="15" t="s">
        <v>11912</v>
      </c>
      <c r="AA48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8127 State St, South Gate  CA 90280</v>
      </c>
      <c r="AB4862" s="15"/>
    </row>
    <row r="4863" spans="1:28" x14ac:dyDescent="0.3">
      <c r="A4863" s="14">
        <v>1</v>
      </c>
      <c r="B4863" s="14">
        <v>0</v>
      </c>
      <c r="C4863" s="15" t="s">
        <v>11080</v>
      </c>
      <c r="D4863" s="15" t="s">
        <v>11081</v>
      </c>
      <c r="E4863" s="15">
        <v>45360</v>
      </c>
      <c r="F4863" s="15" t="s">
        <v>11082</v>
      </c>
      <c r="G4863" s="15">
        <v>45216</v>
      </c>
      <c r="H4863" s="15">
        <v>45399</v>
      </c>
      <c r="I4863" s="15" t="s">
        <v>11083</v>
      </c>
      <c r="J4863" s="15" t="s">
        <v>11084</v>
      </c>
      <c r="K4863" s="15" t="s">
        <v>45379</v>
      </c>
      <c r="L4863" s="15" t="s">
        <v>687</v>
      </c>
      <c r="M4863" s="15" t="s">
        <v>2261</v>
      </c>
      <c r="N4863" s="14">
        <v>2022</v>
      </c>
      <c r="O4863" s="15" t="s">
        <v>11085</v>
      </c>
      <c r="P4863" s="15" t="s">
        <v>106</v>
      </c>
      <c r="Q4863" s="15" t="s">
        <v>47130</v>
      </c>
      <c r="R4863" s="15" t="s">
        <v>11086</v>
      </c>
      <c r="S4863" s="15" t="s">
        <v>11087</v>
      </c>
      <c r="T4863" s="15" t="s">
        <v>2146</v>
      </c>
      <c r="U4863" s="15" t="s">
        <v>53</v>
      </c>
      <c r="V4863" s="15" t="s">
        <v>46020</v>
      </c>
      <c r="W4863" s="15" t="s">
        <v>1357</v>
      </c>
      <c r="X4863" s="15" t="str">
        <f>_xlfn.XLOOKUP(_LOOKUP[[#This Row],[AdjusterMemberName]],_Adjuster[Adjuster Name],_Adjuster[Email],,0)</f>
        <v>jRivera1@knightcompany.com</v>
      </c>
      <c r="Y4863" s="15" t="str">
        <f>_xlfn.XLOOKUP(_LOOKUP[[#This Row],[AdjusterMemberName]],_Adjuster[Adjuster Name],_Adjuster[Phone Number],,0)</f>
        <v>424-559-5239</v>
      </c>
      <c r="Z4863" s="15" t="s">
        <v>11088</v>
      </c>
      <c r="AA48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 Mile Marker Bia 47 San Ysabel, Ca 92070, Santa Ysabel  CA 92070</v>
      </c>
      <c r="AB4863" s="15"/>
    </row>
    <row r="4864" spans="1:28" x14ac:dyDescent="0.3">
      <c r="A4864" s="14">
        <v>1</v>
      </c>
      <c r="B4864" s="14">
        <v>1</v>
      </c>
      <c r="C4864" s="15" t="s">
        <v>11181</v>
      </c>
      <c r="D4864" s="15" t="s">
        <v>11181</v>
      </c>
      <c r="E4864" s="15">
        <v>45360</v>
      </c>
      <c r="F4864" s="15" t="s">
        <v>11182</v>
      </c>
      <c r="G4864" s="15">
        <v>45344</v>
      </c>
      <c r="H4864" s="15">
        <v>45526</v>
      </c>
      <c r="I4864" s="15" t="s">
        <v>11183</v>
      </c>
      <c r="J4864" s="15" t="s">
        <v>11184</v>
      </c>
      <c r="K4864" s="15" t="s">
        <v>45594</v>
      </c>
      <c r="L4864" s="15" t="s">
        <v>128</v>
      </c>
      <c r="M4864" s="15" t="s">
        <v>836</v>
      </c>
      <c r="N4864" s="14">
        <v>2009</v>
      </c>
      <c r="O4864" s="15" t="s">
        <v>11185</v>
      </c>
      <c r="P4864" s="15" t="s">
        <v>106</v>
      </c>
      <c r="Q4864" s="15" t="s">
        <v>47092</v>
      </c>
      <c r="R4864" s="15" t="s">
        <v>931</v>
      </c>
      <c r="S4864" s="15" t="s">
        <v>11186</v>
      </c>
      <c r="T4864" s="15" t="s">
        <v>2072</v>
      </c>
      <c r="U4864" s="15" t="s">
        <v>53</v>
      </c>
      <c r="V4864" s="15" t="s">
        <v>45733</v>
      </c>
      <c r="W4864" s="15" t="s">
        <v>1544</v>
      </c>
      <c r="X4864" s="15" t="str">
        <f>_xlfn.XLOOKUP(_LOOKUP[[#This Row],[AdjusterMemberName]],_Adjuster[Adjuster Name],_Adjuster[Email],,0)</f>
        <v>CRodriguez5@knightcompany.com</v>
      </c>
      <c r="Y4864" s="15" t="str">
        <f>_xlfn.XLOOKUP(_LOOKUP[[#This Row],[AdjusterMemberName]],_Adjuster[Adjuster Name],_Adjuster[Phone Number],,0)</f>
        <v>323-456-1708</v>
      </c>
      <c r="Z4864" s="15" t="s">
        <v>11187</v>
      </c>
      <c r="AA48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16638 Valencia Ave Apt 3, Fontana  CA 92335</v>
      </c>
      <c r="AB4864" s="15">
        <v>45408</v>
      </c>
    </row>
    <row r="4865" spans="1:28" x14ac:dyDescent="0.3">
      <c r="A4865" s="14">
        <v>1</v>
      </c>
      <c r="B4865" s="14">
        <v>1</v>
      </c>
      <c r="C4865" s="15" t="s">
        <v>11202</v>
      </c>
      <c r="D4865" s="15" t="s">
        <v>11202</v>
      </c>
      <c r="E4865" s="15">
        <v>45360</v>
      </c>
      <c r="F4865" s="15" t="s">
        <v>11203</v>
      </c>
      <c r="G4865" s="15">
        <v>45317</v>
      </c>
      <c r="H4865" s="15">
        <v>45499</v>
      </c>
      <c r="I4865" s="15" t="s">
        <v>11204</v>
      </c>
      <c r="J4865" s="15" t="s">
        <v>11205</v>
      </c>
      <c r="K4865" s="15" t="s">
        <v>45735</v>
      </c>
      <c r="L4865" s="15" t="s">
        <v>441</v>
      </c>
      <c r="M4865" s="15" t="s">
        <v>1126</v>
      </c>
      <c r="N4865" s="14">
        <v>2017</v>
      </c>
      <c r="O4865" s="15" t="s">
        <v>11206</v>
      </c>
      <c r="P4865" s="15" t="s">
        <v>106</v>
      </c>
      <c r="Q4865" s="15" t="s">
        <v>47019</v>
      </c>
      <c r="R4865" s="15" t="s">
        <v>11207</v>
      </c>
      <c r="S4865" s="15" t="s">
        <v>11208</v>
      </c>
      <c r="T4865" s="15" t="s">
        <v>1738</v>
      </c>
      <c r="U4865" s="15" t="s">
        <v>53</v>
      </c>
      <c r="V4865" s="15" t="s">
        <v>45413</v>
      </c>
      <c r="W4865" s="15" t="s">
        <v>1357</v>
      </c>
      <c r="X4865" s="15" t="str">
        <f>_xlfn.XLOOKUP(_LOOKUP[[#This Row],[AdjusterMemberName]],_Adjuster[Adjuster Name],_Adjuster[Email],,0)</f>
        <v>jRivera1@knightcompany.com</v>
      </c>
      <c r="Y4865" s="15" t="str">
        <f>_xlfn.XLOOKUP(_LOOKUP[[#This Row],[AdjusterMemberName]],_Adjuster[Adjuster Name],_Adjuster[Phone Number],,0)</f>
        <v>424-559-5239</v>
      </c>
      <c r="Z4865" s="15" t="s">
        <v>11209</v>
      </c>
      <c r="AA48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409 W Lomita Ave Apt 103, Glendale  CA 91204</v>
      </c>
      <c r="AB4865" s="15">
        <v>45439</v>
      </c>
    </row>
    <row r="4866" spans="1:28" x14ac:dyDescent="0.3">
      <c r="A4866" s="14">
        <v>1</v>
      </c>
      <c r="B4866" s="14">
        <v>1</v>
      </c>
      <c r="C4866" s="15" t="s">
        <v>12487</v>
      </c>
      <c r="D4866" s="15" t="s">
        <v>12487</v>
      </c>
      <c r="E4866" s="15">
        <v>45360</v>
      </c>
      <c r="F4866" s="15" t="s">
        <v>12488</v>
      </c>
      <c r="G4866" s="15">
        <v>45359</v>
      </c>
      <c r="H4866" s="15">
        <v>45543</v>
      </c>
      <c r="I4866" s="15" t="s">
        <v>12489</v>
      </c>
      <c r="J4866" s="15" t="s">
        <v>12490</v>
      </c>
      <c r="K4866" s="15" t="s">
        <v>45509</v>
      </c>
      <c r="L4866" s="15" t="s">
        <v>441</v>
      </c>
      <c r="M4866" s="15" t="s">
        <v>1126</v>
      </c>
      <c r="N4866" s="14">
        <v>2020</v>
      </c>
      <c r="O4866" s="15" t="s">
        <v>12491</v>
      </c>
      <c r="P4866" s="15" t="s">
        <v>106</v>
      </c>
      <c r="Q4866" s="15" t="s">
        <v>47201</v>
      </c>
      <c r="R4866" s="15" t="s">
        <v>12492</v>
      </c>
      <c r="S4866" s="15" t="s">
        <v>12493</v>
      </c>
      <c r="T4866" s="15" t="s">
        <v>1067</v>
      </c>
      <c r="U4866" s="15" t="s">
        <v>53</v>
      </c>
      <c r="V4866" s="15" t="s">
        <v>45788</v>
      </c>
      <c r="W4866" s="15" t="s">
        <v>1889</v>
      </c>
      <c r="X4866" s="15" t="e">
        <f>_xlfn.XLOOKUP(_LOOKUP[[#This Row],[AdjusterMemberName]],_Adjuster[Adjuster Name],_Adjuster[Email],,0)</f>
        <v>#N/A</v>
      </c>
      <c r="Y4866" s="15" t="e">
        <f>_xlfn.XLOOKUP(_LOOKUP[[#This Row],[AdjusterMemberName]],_Adjuster[Adjuster Name],_Adjuster[Phone Number],,0)</f>
        <v>#N/A</v>
      </c>
      <c r="Z4866" s="15" t="s">
        <v>12494</v>
      </c>
      <c r="AA48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5530 Mission St Apt 8, San Francisco  CA 94112</v>
      </c>
      <c r="AB4866" s="15"/>
    </row>
    <row r="4867" spans="1:28" x14ac:dyDescent="0.3">
      <c r="A4867" s="14">
        <v>1</v>
      </c>
      <c r="B4867" s="14">
        <v>1</v>
      </c>
      <c r="C4867" s="15" t="s">
        <v>11072</v>
      </c>
      <c r="D4867" s="15" t="s">
        <v>11073</v>
      </c>
      <c r="E4867" s="15">
        <v>45359</v>
      </c>
      <c r="F4867" s="15" t="s">
        <v>11074</v>
      </c>
      <c r="G4867" s="15">
        <v>45239</v>
      </c>
      <c r="H4867" s="15">
        <v>45421</v>
      </c>
      <c r="I4867" s="15" t="s">
        <v>11075</v>
      </c>
      <c r="J4867" s="15" t="s">
        <v>11076</v>
      </c>
      <c r="K4867" s="15" t="s">
        <v>45332</v>
      </c>
      <c r="L4867" s="15" t="s">
        <v>103</v>
      </c>
      <c r="M4867" s="15" t="s">
        <v>890</v>
      </c>
      <c r="N4867" s="14">
        <v>2021</v>
      </c>
      <c r="O4867" s="15" t="s">
        <v>11077</v>
      </c>
      <c r="P4867" s="15" t="s">
        <v>106</v>
      </c>
      <c r="Q4867" s="15" t="s">
        <v>47158</v>
      </c>
      <c r="R4867" s="15" t="s">
        <v>345</v>
      </c>
      <c r="S4867" s="15" t="s">
        <v>11078</v>
      </c>
      <c r="T4867" s="15" t="s">
        <v>308</v>
      </c>
      <c r="U4867" s="15" t="s">
        <v>53</v>
      </c>
      <c r="V4867" s="15" t="s">
        <v>46112</v>
      </c>
      <c r="W4867" s="15" t="s">
        <v>1889</v>
      </c>
      <c r="X4867" s="15" t="e">
        <f>_xlfn.XLOOKUP(_LOOKUP[[#This Row],[AdjusterMemberName]],_Adjuster[Adjuster Name],_Adjuster[Email],,0)</f>
        <v>#N/A</v>
      </c>
      <c r="Y4867" s="15" t="e">
        <f>_xlfn.XLOOKUP(_LOOKUP[[#This Row],[AdjusterMemberName]],_Adjuster[Adjuster Name],_Adjuster[Phone Number],,0)</f>
        <v>#N/A</v>
      </c>
      <c r="Z4867" s="15" t="s">
        <v>11079</v>
      </c>
      <c r="AA48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3933 Mission Inn Ave Apt 310, Riverside  CA 92501</v>
      </c>
      <c r="AB4867" s="15"/>
    </row>
    <row r="4868" spans="1:28" x14ac:dyDescent="0.3">
      <c r="A4868" s="14">
        <v>1</v>
      </c>
      <c r="B4868" s="14">
        <v>1</v>
      </c>
      <c r="C4868" s="15" t="s">
        <v>11123</v>
      </c>
      <c r="D4868" s="15" t="s">
        <v>11123</v>
      </c>
      <c r="E4868" s="15">
        <v>45359</v>
      </c>
      <c r="F4868" s="15" t="s">
        <v>11124</v>
      </c>
      <c r="G4868" s="15">
        <v>45350</v>
      </c>
      <c r="H4868" s="15">
        <v>45532</v>
      </c>
      <c r="I4868" s="15" t="s">
        <v>11125</v>
      </c>
      <c r="J4868" s="15" t="s">
        <v>11126</v>
      </c>
      <c r="K4868" s="15" t="s">
        <v>45635</v>
      </c>
      <c r="L4868" s="15" t="s">
        <v>314</v>
      </c>
      <c r="M4868" s="15" t="s">
        <v>5866</v>
      </c>
      <c r="N4868" s="14">
        <v>2017</v>
      </c>
      <c r="O4868" s="15" t="s">
        <v>11127</v>
      </c>
      <c r="P4868" s="15" t="s">
        <v>106</v>
      </c>
      <c r="Q4868" s="15" t="s">
        <v>47019</v>
      </c>
      <c r="R4868" s="15" t="s">
        <v>11128</v>
      </c>
      <c r="S4868" s="15" t="s">
        <v>11129</v>
      </c>
      <c r="T4868" s="15" t="s">
        <v>1834</v>
      </c>
      <c r="U4868" s="15" t="s">
        <v>53</v>
      </c>
      <c r="V4868" s="15" t="s">
        <v>45760</v>
      </c>
      <c r="W4868" s="15" t="s">
        <v>264</v>
      </c>
      <c r="X4868" s="15" t="str">
        <f>_xlfn.XLOOKUP(_LOOKUP[[#This Row],[AdjusterMemberName]],_Adjuster[Adjuster Name],_Adjuster[Email],,0)</f>
        <v>sBonnevie@knightcompany.com</v>
      </c>
      <c r="Y4868" s="15" t="str">
        <f>_xlfn.XLOOKUP(_LOOKUP[[#This Row],[AdjusterMemberName]],_Adjuster[Adjuster Name],_Adjuster[Phone Number],,0)</f>
        <v>323-692-4064</v>
      </c>
      <c r="Z4868" s="15" t="s">
        <v>11130</v>
      </c>
      <c r="AA48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8845 Tobira Dr, Escondido  CA 92026</v>
      </c>
      <c r="AB4868" s="15">
        <v>45383</v>
      </c>
    </row>
    <row r="4869" spans="1:28" x14ac:dyDescent="0.3">
      <c r="A4869" s="14">
        <v>1</v>
      </c>
      <c r="B4869" s="14">
        <v>1</v>
      </c>
      <c r="C4869" s="15" t="s">
        <v>13305</v>
      </c>
      <c r="D4869" s="15" t="s">
        <v>13306</v>
      </c>
      <c r="E4869" s="15">
        <v>45359</v>
      </c>
      <c r="F4869" s="15" t="s">
        <v>13307</v>
      </c>
      <c r="G4869" s="15">
        <v>45338</v>
      </c>
      <c r="H4869" s="15">
        <v>45520</v>
      </c>
      <c r="I4869" s="15" t="s">
        <v>13308</v>
      </c>
      <c r="J4869" s="15" t="s">
        <v>13309</v>
      </c>
      <c r="K4869" s="15" t="s">
        <v>45458</v>
      </c>
      <c r="L4869" s="15" t="s">
        <v>150</v>
      </c>
      <c r="M4869" s="15" t="s">
        <v>7286</v>
      </c>
      <c r="N4869" s="14">
        <v>2018</v>
      </c>
      <c r="O4869" s="15" t="s">
        <v>13310</v>
      </c>
      <c r="P4869" s="15" t="s">
        <v>106</v>
      </c>
      <c r="Q4869" s="15" t="s">
        <v>47019</v>
      </c>
      <c r="R4869" s="15" t="s">
        <v>13311</v>
      </c>
      <c r="S4869" s="15" t="s">
        <v>13312</v>
      </c>
      <c r="T4869" s="15" t="s">
        <v>4679</v>
      </c>
      <c r="U4869" s="15" t="s">
        <v>53</v>
      </c>
      <c r="V4869" s="15" t="s">
        <v>46037</v>
      </c>
      <c r="W4869" s="15" t="s">
        <v>3114</v>
      </c>
      <c r="X4869" s="15" t="str">
        <f>_xlfn.XLOOKUP(_LOOKUP[[#This Row],[AdjusterMemberName]],_Adjuster[Adjuster Name],_Adjuster[Email],,0)</f>
        <v>eExmundo@knightcompany.com</v>
      </c>
      <c r="Y4869" s="15" t="str">
        <f>_xlfn.XLOOKUP(_LOOKUP[[#This Row],[AdjusterMemberName]],_Adjuster[Adjuster Name],_Adjuster[Phone Number],,0)</f>
        <v>424-559-5400</v>
      </c>
      <c r="Z4869" s="15" t="s">
        <v>13313</v>
      </c>
      <c r="AA48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2903 W 137Th St, Gardena  CA 90249</v>
      </c>
      <c r="AB4869" s="15">
        <v>45371</v>
      </c>
    </row>
    <row r="4870" spans="1:28" x14ac:dyDescent="0.3">
      <c r="A4870" s="14">
        <v>1</v>
      </c>
      <c r="B4870" s="14">
        <v>1</v>
      </c>
      <c r="C4870" s="15" t="s">
        <v>28183</v>
      </c>
      <c r="D4870" s="15" t="s">
        <v>28184</v>
      </c>
      <c r="E4870" s="15">
        <v>45359</v>
      </c>
      <c r="F4870" s="15" t="s">
        <v>28185</v>
      </c>
      <c r="G4870" s="15">
        <v>45198</v>
      </c>
      <c r="H4870" s="15">
        <v>45380</v>
      </c>
      <c r="I4870" s="15" t="s">
        <v>28186</v>
      </c>
      <c r="J4870" s="15" t="s">
        <v>28187</v>
      </c>
      <c r="K4870" s="15" t="s">
        <v>46398</v>
      </c>
      <c r="L4870" s="15" t="s">
        <v>1493</v>
      </c>
      <c r="M4870" s="15" t="s">
        <v>1760</v>
      </c>
      <c r="N4870" s="14">
        <v>2008</v>
      </c>
      <c r="O4870" s="15" t="s">
        <v>28188</v>
      </c>
      <c r="P4870" s="15" t="s">
        <v>106</v>
      </c>
      <c r="Q4870" s="15" t="s">
        <v>47061</v>
      </c>
      <c r="R4870" s="15" t="s">
        <v>28189</v>
      </c>
      <c r="S4870" s="15" t="s">
        <v>28190</v>
      </c>
      <c r="T4870" s="15" t="s">
        <v>530</v>
      </c>
      <c r="U4870" s="15" t="s">
        <v>53</v>
      </c>
      <c r="V4870" s="15" t="s">
        <v>45603</v>
      </c>
      <c r="W4870" s="15" t="s">
        <v>264</v>
      </c>
      <c r="X4870" s="15" t="str">
        <f>_xlfn.XLOOKUP(_LOOKUP[[#This Row],[AdjusterMemberName]],_Adjuster[Adjuster Name],_Adjuster[Email],,0)</f>
        <v>sBonnevie@knightcompany.com</v>
      </c>
      <c r="Y4870" s="15" t="str">
        <f>_xlfn.XLOOKUP(_LOOKUP[[#This Row],[AdjusterMemberName]],_Adjuster[Adjuster Name],_Adjuster[Phone Number],,0)</f>
        <v>323-692-4064</v>
      </c>
      <c r="Z4870" s="15" t="s">
        <v>28191</v>
      </c>
      <c r="AA48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15267 La Paz Dr, Victorville  CA 92395</v>
      </c>
      <c r="AB4870" s="15"/>
    </row>
    <row r="4871" spans="1:28" x14ac:dyDescent="0.3">
      <c r="A4871" s="14">
        <v>1</v>
      </c>
      <c r="B4871" s="14">
        <v>1</v>
      </c>
      <c r="C4871" s="15" t="s">
        <v>11021</v>
      </c>
      <c r="D4871" s="15" t="s">
        <v>11021</v>
      </c>
      <c r="E4871" s="15">
        <v>45358</v>
      </c>
      <c r="F4871" s="15" t="s">
        <v>11022</v>
      </c>
      <c r="G4871" s="15">
        <v>45226</v>
      </c>
      <c r="H4871" s="15">
        <v>45409</v>
      </c>
      <c r="I4871" s="15" t="s">
        <v>11023</v>
      </c>
      <c r="J4871" s="15" t="s">
        <v>11024</v>
      </c>
      <c r="K4871" s="15" t="s">
        <v>45550</v>
      </c>
      <c r="L4871" s="15" t="s">
        <v>128</v>
      </c>
      <c r="M4871" s="15" t="s">
        <v>170</v>
      </c>
      <c r="N4871" s="14">
        <v>2020</v>
      </c>
      <c r="O4871" s="15" t="s">
        <v>11025</v>
      </c>
      <c r="P4871" s="15" t="s">
        <v>106</v>
      </c>
      <c r="Q4871" s="15" t="s">
        <v>47079</v>
      </c>
      <c r="R4871" s="15" t="s">
        <v>5893</v>
      </c>
      <c r="S4871" s="15" t="s">
        <v>11026</v>
      </c>
      <c r="T4871" s="15" t="s">
        <v>10128</v>
      </c>
      <c r="U4871" s="15" t="s">
        <v>53</v>
      </c>
      <c r="V4871" s="15" t="s">
        <v>46724</v>
      </c>
      <c r="W4871" s="15" t="s">
        <v>1889</v>
      </c>
      <c r="X4871" s="15" t="e">
        <f>_xlfn.XLOOKUP(_LOOKUP[[#This Row],[AdjusterMemberName]],_Adjuster[Adjuster Name],_Adjuster[Email],,0)</f>
        <v>#N/A</v>
      </c>
      <c r="Y4871" s="15" t="e">
        <f>_xlfn.XLOOKUP(_LOOKUP[[#This Row],[AdjusterMemberName]],_Adjuster[Adjuster Name],_Adjuster[Phone Number],,0)</f>
        <v>#N/A</v>
      </c>
      <c r="Z4871" s="15" t="s">
        <v>11027</v>
      </c>
      <c r="AA48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9903 Santa Monica Blvd Ste 658, Beverly Hills  CA 90212</v>
      </c>
      <c r="AB4871" s="15"/>
    </row>
    <row r="4872" spans="1:28" x14ac:dyDescent="0.3">
      <c r="A4872" s="14">
        <v>1</v>
      </c>
      <c r="B4872" s="14">
        <v>1</v>
      </c>
      <c r="C4872" s="15" t="s">
        <v>11028</v>
      </c>
      <c r="D4872" s="15" t="s">
        <v>11029</v>
      </c>
      <c r="E4872" s="15">
        <v>45358</v>
      </c>
      <c r="F4872" s="15" t="s">
        <v>11030</v>
      </c>
      <c r="G4872" s="15">
        <v>45226</v>
      </c>
      <c r="H4872" s="15">
        <v>45409</v>
      </c>
      <c r="I4872" s="15" t="s">
        <v>11031</v>
      </c>
      <c r="J4872" s="15" t="s">
        <v>11032</v>
      </c>
      <c r="K4872" s="15" t="s">
        <v>45486</v>
      </c>
      <c r="L4872" s="15" t="s">
        <v>103</v>
      </c>
      <c r="M4872" s="15" t="s">
        <v>1336</v>
      </c>
      <c r="N4872" s="14">
        <v>2004</v>
      </c>
      <c r="O4872" s="15" t="s">
        <v>11033</v>
      </c>
      <c r="P4872" s="15" t="s">
        <v>106</v>
      </c>
      <c r="Q4872" s="15" t="s">
        <v>47019</v>
      </c>
      <c r="R4872" s="15" t="s">
        <v>11034</v>
      </c>
      <c r="S4872" s="15" t="s">
        <v>11035</v>
      </c>
      <c r="T4872" s="15" t="s">
        <v>1330</v>
      </c>
      <c r="U4872" s="15" t="s">
        <v>53</v>
      </c>
      <c r="V4872" s="15" t="s">
        <v>45669</v>
      </c>
      <c r="W4872" s="15" t="s">
        <v>367</v>
      </c>
      <c r="X4872" s="15" t="str">
        <f>_xlfn.XLOOKUP(_LOOKUP[[#This Row],[AdjusterMemberName]],_Adjuster[Adjuster Name],_Adjuster[Email],,0)</f>
        <v>dHernandez4@knightcompany.com</v>
      </c>
      <c r="Y4872" s="15" t="str">
        <f>_xlfn.XLOOKUP(_LOOKUP[[#This Row],[AdjusterMemberName]],_Adjuster[Adjuster Name],_Adjuster[Phone Number],,0)</f>
        <v>323-315-7819</v>
      </c>
      <c r="Z4872" s="15" t="s">
        <v>11036</v>
      </c>
      <c r="AA48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15719 Chase St , North Hills  CA 91343</v>
      </c>
      <c r="AB4872" s="15"/>
    </row>
    <row r="4873" spans="1:28" x14ac:dyDescent="0.3">
      <c r="A4873" s="14">
        <v>1</v>
      </c>
      <c r="B4873" s="14">
        <v>1</v>
      </c>
      <c r="C4873" s="15" t="s">
        <v>11063</v>
      </c>
      <c r="D4873" s="15" t="s">
        <v>11064</v>
      </c>
      <c r="E4873" s="15">
        <v>45358</v>
      </c>
      <c r="F4873" s="15" t="s">
        <v>11065</v>
      </c>
      <c r="G4873" s="15">
        <v>45320</v>
      </c>
      <c r="H4873" s="15">
        <v>45502</v>
      </c>
      <c r="I4873" s="15" t="s">
        <v>11066</v>
      </c>
      <c r="J4873" s="15" t="s">
        <v>11067</v>
      </c>
      <c r="K4873" s="15" t="s">
        <v>46723</v>
      </c>
      <c r="L4873" s="15" t="s">
        <v>292</v>
      </c>
      <c r="M4873" s="15" t="s">
        <v>499</v>
      </c>
      <c r="N4873" s="14">
        <v>2012</v>
      </c>
      <c r="O4873" s="15" t="s">
        <v>11068</v>
      </c>
      <c r="P4873" s="15" t="s">
        <v>106</v>
      </c>
      <c r="Q4873" s="15" t="s">
        <v>47125</v>
      </c>
      <c r="R4873" s="15" t="s">
        <v>11069</v>
      </c>
      <c r="S4873" s="15" t="s">
        <v>11070</v>
      </c>
      <c r="T4873" s="15" t="s">
        <v>174</v>
      </c>
      <c r="U4873" s="15" t="s">
        <v>53</v>
      </c>
      <c r="V4873" s="15" t="s">
        <v>45662</v>
      </c>
      <c r="W4873" s="15" t="s">
        <v>850</v>
      </c>
      <c r="X4873" s="15" t="e">
        <f>_xlfn.XLOOKUP(_LOOKUP[[#This Row],[AdjusterMemberName]],_Adjuster[Adjuster Name],_Adjuster[Email],,0)</f>
        <v>#N/A</v>
      </c>
      <c r="Y4873" s="15" t="e">
        <f>_xlfn.XLOOKUP(_LOOKUP[[#This Row],[AdjusterMemberName]],_Adjuster[Adjuster Name],_Adjuster[Phone Number],,0)</f>
        <v>#N/A</v>
      </c>
      <c r="Z4873" s="15" t="s">
        <v>11071</v>
      </c>
      <c r="AA48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3869 Percy St, Los Angeles  CA 90023</v>
      </c>
      <c r="AB4873" s="15"/>
    </row>
    <row r="4874" spans="1:28" x14ac:dyDescent="0.3">
      <c r="A4874" s="14">
        <v>1</v>
      </c>
      <c r="B4874" s="14">
        <v>1</v>
      </c>
      <c r="C4874" s="15" t="s">
        <v>11156</v>
      </c>
      <c r="D4874" s="15" t="s">
        <v>11157</v>
      </c>
      <c r="E4874" s="15">
        <v>45358</v>
      </c>
      <c r="F4874" s="15" t="s">
        <v>11158</v>
      </c>
      <c r="G4874" s="15">
        <v>45343</v>
      </c>
      <c r="H4874" s="15">
        <v>45525</v>
      </c>
      <c r="I4874" s="15" t="s">
        <v>11159</v>
      </c>
      <c r="J4874" s="15" t="s">
        <v>11160</v>
      </c>
      <c r="K4874" s="15" t="s">
        <v>46325</v>
      </c>
      <c r="L4874" s="15" t="s">
        <v>314</v>
      </c>
      <c r="M4874" s="15" t="s">
        <v>315</v>
      </c>
      <c r="N4874" s="14">
        <v>2016</v>
      </c>
      <c r="O4874" s="15" t="s">
        <v>11161</v>
      </c>
      <c r="P4874" s="15" t="s">
        <v>106</v>
      </c>
      <c r="Q4874" s="15" t="s">
        <v>47111</v>
      </c>
      <c r="R4874" s="15" t="s">
        <v>11162</v>
      </c>
      <c r="S4874" s="15" t="s">
        <v>11163</v>
      </c>
      <c r="T4874" s="15" t="s">
        <v>308</v>
      </c>
      <c r="U4874" s="15" t="s">
        <v>53</v>
      </c>
      <c r="V4874" s="15" t="s">
        <v>46112</v>
      </c>
      <c r="W4874" s="15" t="s">
        <v>1186</v>
      </c>
      <c r="X4874" s="15" t="str">
        <f>_xlfn.XLOOKUP(_LOOKUP[[#This Row],[AdjusterMemberName]],_Adjuster[Adjuster Name],_Adjuster[Email],,0)</f>
        <v>sAkinleye@knightcompany.com</v>
      </c>
      <c r="Y4874" s="15" t="str">
        <f>_xlfn.XLOOKUP(_LOOKUP[[#This Row],[AdjusterMemberName]],_Adjuster[Adjuster Name],_Adjuster[Phone Number],,0)</f>
        <v>424-559-5280</v>
      </c>
      <c r="Z4874" s="15" t="s">
        <v>11164</v>
      </c>
      <c r="AA48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1422 Satinwood Ct, Riverside  CA 92501</v>
      </c>
      <c r="AB4874" s="15"/>
    </row>
    <row r="4875" spans="1:28" x14ac:dyDescent="0.3">
      <c r="A4875" s="14">
        <v>1</v>
      </c>
      <c r="B4875" s="14">
        <v>1</v>
      </c>
      <c r="C4875" s="15" t="s">
        <v>11210</v>
      </c>
      <c r="D4875" s="15" t="s">
        <v>11211</v>
      </c>
      <c r="E4875" s="15">
        <v>45358</v>
      </c>
      <c r="F4875" s="15" t="s">
        <v>11212</v>
      </c>
      <c r="G4875" s="15">
        <v>45208</v>
      </c>
      <c r="H4875" s="15">
        <v>45391</v>
      </c>
      <c r="I4875" s="15" t="s">
        <v>11213</v>
      </c>
      <c r="J4875" s="15" t="s">
        <v>11214</v>
      </c>
      <c r="K4875" s="15" t="s">
        <v>45334</v>
      </c>
      <c r="L4875" s="15" t="s">
        <v>103</v>
      </c>
      <c r="M4875" s="15" t="s">
        <v>304</v>
      </c>
      <c r="N4875" s="14">
        <v>2021</v>
      </c>
      <c r="O4875" s="15" t="s">
        <v>11215</v>
      </c>
      <c r="P4875" s="15" t="s">
        <v>106</v>
      </c>
      <c r="Q4875" s="15" t="s">
        <v>47006</v>
      </c>
      <c r="R4875" s="15" t="s">
        <v>11216</v>
      </c>
      <c r="S4875" s="15" t="s">
        <v>11217</v>
      </c>
      <c r="T4875" s="15" t="s">
        <v>144</v>
      </c>
      <c r="U4875" s="15" t="s">
        <v>53</v>
      </c>
      <c r="V4875" s="15" t="s">
        <v>46576</v>
      </c>
      <c r="W4875" s="15" t="s">
        <v>367</v>
      </c>
      <c r="X4875" s="15" t="str">
        <f>_xlfn.XLOOKUP(_LOOKUP[[#This Row],[AdjusterMemberName]],_Adjuster[Adjuster Name],_Adjuster[Email],,0)</f>
        <v>dHernandez4@knightcompany.com</v>
      </c>
      <c r="Y4875" s="15" t="str">
        <f>_xlfn.XLOOKUP(_LOOKUP[[#This Row],[AdjusterMemberName]],_Adjuster[Adjuster Name],_Adjuster[Phone Number],,0)</f>
        <v>323-315-7819</v>
      </c>
      <c r="Z4875" s="15" t="s">
        <v>11218</v>
      </c>
      <c r="AA48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1533 Alta Glen Dr Apt 2, San Jose  CA 95125</v>
      </c>
      <c r="AB4875" s="15"/>
    </row>
    <row r="4876" spans="1:28" x14ac:dyDescent="0.3">
      <c r="A4876" s="14">
        <v>1</v>
      </c>
      <c r="B4876" s="14">
        <v>1</v>
      </c>
      <c r="C4876" s="15" t="s">
        <v>16966</v>
      </c>
      <c r="D4876" s="15" t="s">
        <v>16966</v>
      </c>
      <c r="E4876" s="15">
        <v>45358</v>
      </c>
      <c r="F4876" s="15" t="s">
        <v>16967</v>
      </c>
      <c r="G4876" s="15">
        <v>45330</v>
      </c>
      <c r="H4876" s="15">
        <v>45512</v>
      </c>
      <c r="I4876" s="15" t="s">
        <v>16968</v>
      </c>
      <c r="J4876" s="15" t="s">
        <v>16969</v>
      </c>
      <c r="K4876" s="15" t="s">
        <v>46026</v>
      </c>
      <c r="L4876" s="15" t="s">
        <v>181</v>
      </c>
      <c r="M4876" s="15" t="s">
        <v>182</v>
      </c>
      <c r="N4876" s="14">
        <v>2008</v>
      </c>
      <c r="O4876" s="15" t="s">
        <v>16970</v>
      </c>
      <c r="P4876" s="15" t="s">
        <v>81</v>
      </c>
      <c r="Q4876" s="15" t="s">
        <v>47065</v>
      </c>
      <c r="R4876" s="15" t="s">
        <v>16971</v>
      </c>
      <c r="S4876" s="15" t="s">
        <v>16972</v>
      </c>
      <c r="T4876" s="15" t="s">
        <v>174</v>
      </c>
      <c r="U4876" s="15" t="s">
        <v>53</v>
      </c>
      <c r="V4876" s="15" t="s">
        <v>45508</v>
      </c>
      <c r="W4876" s="15" t="s">
        <v>3184</v>
      </c>
      <c r="X4876" s="15" t="str">
        <f>_xlfn.XLOOKUP(_LOOKUP[[#This Row],[AdjusterMemberName]],_Adjuster[Adjuster Name],_Adjuster[Email],,0)</f>
        <v>mQualls@knightcompany.com</v>
      </c>
      <c r="Y4876" s="15" t="str">
        <f>_xlfn.XLOOKUP(_LOOKUP[[#This Row],[AdjusterMemberName]],_Adjuster[Adjuster Name],_Adjuster[Phone Number],,0)</f>
        <v>424-559-5436</v>
      </c>
      <c r="Z4876" s="15" t="s">
        <v>16973</v>
      </c>
      <c r="AA48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809 E Imperial Hwy Apt 4, Los Angeles  CA 90059</v>
      </c>
      <c r="AB4876" s="15"/>
    </row>
    <row r="4877" spans="1:28" x14ac:dyDescent="0.3">
      <c r="A4877" s="14">
        <v>1</v>
      </c>
      <c r="B4877" s="14">
        <v>1</v>
      </c>
      <c r="C4877" s="15" t="s">
        <v>10931</v>
      </c>
      <c r="D4877" s="15" t="s">
        <v>10931</v>
      </c>
      <c r="E4877" s="15">
        <v>45357</v>
      </c>
      <c r="F4877" s="15" t="s">
        <v>10932</v>
      </c>
      <c r="G4877" s="15">
        <v>45236</v>
      </c>
      <c r="H4877" s="15">
        <v>45418</v>
      </c>
      <c r="I4877" s="15" t="s">
        <v>10933</v>
      </c>
      <c r="J4877" s="15" t="s">
        <v>10934</v>
      </c>
      <c r="K4877" s="15" t="s">
        <v>46294</v>
      </c>
      <c r="L4877" s="15" t="s">
        <v>103</v>
      </c>
      <c r="M4877" s="15" t="s">
        <v>1336</v>
      </c>
      <c r="N4877" s="14">
        <v>2016</v>
      </c>
      <c r="O4877" s="15" t="s">
        <v>10935</v>
      </c>
      <c r="P4877" s="15" t="s">
        <v>106</v>
      </c>
      <c r="Q4877" s="15" t="s">
        <v>47137</v>
      </c>
      <c r="R4877" s="15" t="s">
        <v>10936</v>
      </c>
      <c r="S4877" s="15" t="s">
        <v>10937</v>
      </c>
      <c r="T4877" s="15" t="s">
        <v>10938</v>
      </c>
      <c r="U4877" s="15" t="s">
        <v>53</v>
      </c>
      <c r="V4877" s="15" t="s">
        <v>45581</v>
      </c>
      <c r="W4877" s="15" t="s">
        <v>3184</v>
      </c>
      <c r="X4877" s="15" t="str">
        <f>_xlfn.XLOOKUP(_LOOKUP[[#This Row],[AdjusterMemberName]],_Adjuster[Adjuster Name],_Adjuster[Email],,0)</f>
        <v>mQualls@knightcompany.com</v>
      </c>
      <c r="Y4877" s="15" t="str">
        <f>_xlfn.XLOOKUP(_LOOKUP[[#This Row],[AdjusterMemberName]],_Adjuster[Adjuster Name],_Adjuster[Phone Number],,0)</f>
        <v>424-559-5436</v>
      </c>
      <c r="Z4877" s="15" t="s">
        <v>10939</v>
      </c>
      <c r="AA48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8176 Lemon Grove Way, Lemon Grove  CA 91945</v>
      </c>
      <c r="AB4877" s="15">
        <v>45369</v>
      </c>
    </row>
    <row r="4878" spans="1:28" x14ac:dyDescent="0.3">
      <c r="A4878" s="14">
        <v>1</v>
      </c>
      <c r="B4878" s="14">
        <v>1</v>
      </c>
      <c r="C4878" s="15" t="s">
        <v>10998</v>
      </c>
      <c r="D4878" s="15" t="s">
        <v>10998</v>
      </c>
      <c r="E4878" s="15">
        <v>45357</v>
      </c>
      <c r="F4878" s="15" t="s">
        <v>10999</v>
      </c>
      <c r="G4878" s="15">
        <v>45351</v>
      </c>
      <c r="H4878" s="15">
        <v>45533</v>
      </c>
      <c r="I4878" s="15" t="s">
        <v>11000</v>
      </c>
      <c r="J4878" s="15" t="s">
        <v>11001</v>
      </c>
      <c r="K4878" s="15" t="s">
        <v>45815</v>
      </c>
      <c r="L4878" s="15" t="s">
        <v>128</v>
      </c>
      <c r="M4878" s="15" t="s">
        <v>129</v>
      </c>
      <c r="N4878" s="14">
        <v>2020</v>
      </c>
      <c r="O4878" s="15" t="s">
        <v>11002</v>
      </c>
      <c r="P4878" s="15" t="s">
        <v>106</v>
      </c>
      <c r="Q4878" s="15" t="s">
        <v>47073</v>
      </c>
      <c r="R4878" s="15" t="s">
        <v>11003</v>
      </c>
      <c r="S4878" s="15" t="s">
        <v>11004</v>
      </c>
      <c r="T4878" s="15" t="s">
        <v>174</v>
      </c>
      <c r="U4878" s="15" t="s">
        <v>53</v>
      </c>
      <c r="V4878" s="15" t="s">
        <v>45342</v>
      </c>
      <c r="W4878" s="15" t="s">
        <v>1357</v>
      </c>
      <c r="X4878" s="15" t="str">
        <f>_xlfn.XLOOKUP(_LOOKUP[[#This Row],[AdjusterMemberName]],_Adjuster[Adjuster Name],_Adjuster[Email],,0)</f>
        <v>jRivera1@knightcompany.com</v>
      </c>
      <c r="Y4878" s="15" t="str">
        <f>_xlfn.XLOOKUP(_LOOKUP[[#This Row],[AdjusterMemberName]],_Adjuster[Adjuster Name],_Adjuster[Phone Number],,0)</f>
        <v>424-559-5239</v>
      </c>
      <c r="Z4878" s="15" t="s">
        <v>11005</v>
      </c>
      <c r="AA48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401 E 81St St , Los Angeles  CA 90003</v>
      </c>
      <c r="AB4878" s="15"/>
    </row>
    <row r="4879" spans="1:28" x14ac:dyDescent="0.3">
      <c r="A4879" s="14">
        <v>1</v>
      </c>
      <c r="B4879" s="14">
        <v>1</v>
      </c>
      <c r="C4879" s="15" t="s">
        <v>11006</v>
      </c>
      <c r="D4879" s="15" t="s">
        <v>11006</v>
      </c>
      <c r="E4879" s="15">
        <v>45357</v>
      </c>
      <c r="F4879" s="15" t="s">
        <v>11007</v>
      </c>
      <c r="G4879" s="15">
        <v>45177</v>
      </c>
      <c r="H4879" s="15">
        <v>45359</v>
      </c>
      <c r="I4879" s="15" t="s">
        <v>11008</v>
      </c>
      <c r="J4879" s="15" t="s">
        <v>11009</v>
      </c>
      <c r="K4879" s="15" t="s">
        <v>46489</v>
      </c>
      <c r="L4879" s="15" t="s">
        <v>139</v>
      </c>
      <c r="M4879" s="15" t="s">
        <v>470</v>
      </c>
      <c r="N4879" s="14">
        <v>2020</v>
      </c>
      <c r="O4879" s="15" t="s">
        <v>11010</v>
      </c>
      <c r="P4879" s="15" t="s">
        <v>106</v>
      </c>
      <c r="Q4879" s="15" t="s">
        <v>47019</v>
      </c>
      <c r="R4879" s="15" t="s">
        <v>1237</v>
      </c>
      <c r="S4879" s="15" t="s">
        <v>11011</v>
      </c>
      <c r="T4879" s="15" t="s">
        <v>2431</v>
      </c>
      <c r="U4879" s="15" t="s">
        <v>53</v>
      </c>
      <c r="V4879" s="15" t="s">
        <v>45776</v>
      </c>
      <c r="W4879" s="15" t="s">
        <v>3114</v>
      </c>
      <c r="X4879" s="15" t="str">
        <f>_xlfn.XLOOKUP(_LOOKUP[[#This Row],[AdjusterMemberName]],_Adjuster[Adjuster Name],_Adjuster[Email],,0)</f>
        <v>eExmundo@knightcompany.com</v>
      </c>
      <c r="Y4879" s="15" t="str">
        <f>_xlfn.XLOOKUP(_LOOKUP[[#This Row],[AdjusterMemberName]],_Adjuster[Adjuster Name],_Adjuster[Phone Number],,0)</f>
        <v>424-559-5400</v>
      </c>
      <c r="Z4879" s="15" t="s">
        <v>11012</v>
      </c>
      <c r="AA48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967 Ericksen Dr, Pomona  CA 91768</v>
      </c>
      <c r="AB4879" s="15"/>
    </row>
    <row r="4880" spans="1:28" x14ac:dyDescent="0.3">
      <c r="A4880" s="14">
        <v>1</v>
      </c>
      <c r="B4880" s="14">
        <v>1</v>
      </c>
      <c r="C4880" s="15" t="s">
        <v>11046</v>
      </c>
      <c r="D4880" s="15" t="s">
        <v>11047</v>
      </c>
      <c r="E4880" s="15">
        <v>45357</v>
      </c>
      <c r="F4880" s="15" t="s">
        <v>11048</v>
      </c>
      <c r="G4880" s="15">
        <v>45316</v>
      </c>
      <c r="H4880" s="15">
        <v>45498</v>
      </c>
      <c r="I4880" s="15" t="s">
        <v>11049</v>
      </c>
      <c r="J4880" s="15" t="s">
        <v>11050</v>
      </c>
      <c r="K4880" s="15" t="s">
        <v>45407</v>
      </c>
      <c r="L4880" s="15" t="s">
        <v>103</v>
      </c>
      <c r="M4880" s="15" t="s">
        <v>304</v>
      </c>
      <c r="N4880" s="14">
        <v>2022</v>
      </c>
      <c r="O4880" s="15" t="s">
        <v>11051</v>
      </c>
      <c r="P4880" s="15" t="s">
        <v>106</v>
      </c>
      <c r="Q4880" s="15" t="s">
        <v>47006</v>
      </c>
      <c r="R4880" s="15" t="s">
        <v>901</v>
      </c>
      <c r="S4880" s="15" t="s">
        <v>11052</v>
      </c>
      <c r="T4880" s="15" t="s">
        <v>4165</v>
      </c>
      <c r="U4880" s="15" t="s">
        <v>53</v>
      </c>
      <c r="V4880" s="15" t="s">
        <v>45832</v>
      </c>
      <c r="W4880" s="15" t="s">
        <v>3114</v>
      </c>
      <c r="X4880" s="15" t="str">
        <f>_xlfn.XLOOKUP(_LOOKUP[[#This Row],[AdjusterMemberName]],_Adjuster[Adjuster Name],_Adjuster[Email],,0)</f>
        <v>eExmundo@knightcompany.com</v>
      </c>
      <c r="Y4880" s="15" t="str">
        <f>_xlfn.XLOOKUP(_LOOKUP[[#This Row],[AdjusterMemberName]],_Adjuster[Adjuster Name],_Adjuster[Phone Number],,0)</f>
        <v>424-559-5400</v>
      </c>
      <c r="Z4880" s="15" t="s">
        <v>11053</v>
      </c>
      <c r="AA48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15550 Sorbonne St, Sylmar  CA 91342</v>
      </c>
      <c r="AB4880" s="15"/>
    </row>
    <row r="4881" spans="1:28" x14ac:dyDescent="0.3">
      <c r="A4881" s="14">
        <v>1</v>
      </c>
      <c r="B4881" s="14">
        <v>1</v>
      </c>
      <c r="C4881" s="15" t="s">
        <v>11331</v>
      </c>
      <c r="D4881" s="15" t="s">
        <v>11331</v>
      </c>
      <c r="E4881" s="15">
        <v>45357</v>
      </c>
      <c r="F4881" s="15" t="s">
        <v>11332</v>
      </c>
      <c r="G4881" s="15">
        <v>45358</v>
      </c>
      <c r="H4881" s="15">
        <v>45542</v>
      </c>
      <c r="I4881" s="15" t="s">
        <v>11333</v>
      </c>
      <c r="J4881" s="15" t="s">
        <v>11334</v>
      </c>
      <c r="K4881" s="15" t="s">
        <v>45339</v>
      </c>
      <c r="L4881" s="15" t="s">
        <v>25</v>
      </c>
      <c r="M4881" s="15" t="s">
        <v>373</v>
      </c>
      <c r="N4881" s="14">
        <v>2020</v>
      </c>
      <c r="O4881" s="15" t="s">
        <v>11335</v>
      </c>
      <c r="P4881" s="15" t="s">
        <v>106</v>
      </c>
      <c r="Q4881" s="15" t="s">
        <v>119</v>
      </c>
      <c r="R4881" s="15" t="s">
        <v>9433</v>
      </c>
      <c r="S4881" s="15" t="s">
        <v>11336</v>
      </c>
      <c r="T4881" s="15" t="s">
        <v>5790</v>
      </c>
      <c r="U4881" s="15" t="s">
        <v>53</v>
      </c>
      <c r="V4881" s="15" t="s">
        <v>45617</v>
      </c>
      <c r="W4881" s="15" t="s">
        <v>1889</v>
      </c>
      <c r="X4881" s="15" t="e">
        <f>_xlfn.XLOOKUP(_LOOKUP[[#This Row],[AdjusterMemberName]],_Adjuster[Adjuster Name],_Adjuster[Email],,0)</f>
        <v>#N/A</v>
      </c>
      <c r="Y4881" s="15" t="e">
        <f>_xlfn.XLOOKUP(_LOOKUP[[#This Row],[AdjusterMemberName]],_Adjuster[Adjuster Name],_Adjuster[Phone Number],,0)</f>
        <v>#N/A</v>
      </c>
      <c r="Z4881" s="15" t="s">
        <v>11337</v>
      </c>
      <c r="AA48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13066 Blackbird St Apt , Garden Grove  CA 92843</v>
      </c>
      <c r="AB4881" s="15">
        <v>45423</v>
      </c>
    </row>
    <row r="4882" spans="1:28" x14ac:dyDescent="0.3">
      <c r="A4882" s="14">
        <v>1</v>
      </c>
      <c r="B4882" s="14">
        <v>1</v>
      </c>
      <c r="C4882" s="15" t="s">
        <v>12909</v>
      </c>
      <c r="D4882" s="15" t="s">
        <v>12910</v>
      </c>
      <c r="E4882" s="15">
        <v>45357</v>
      </c>
      <c r="F4882" s="15" t="s">
        <v>12911</v>
      </c>
      <c r="G4882" s="15">
        <v>45254</v>
      </c>
      <c r="H4882" s="15">
        <v>45436</v>
      </c>
      <c r="I4882" s="15" t="s">
        <v>12912</v>
      </c>
      <c r="J4882" s="15" t="s">
        <v>53</v>
      </c>
      <c r="K4882" s="15" t="s">
        <v>45332</v>
      </c>
      <c r="L4882" s="15" t="s">
        <v>128</v>
      </c>
      <c r="M4882" s="15" t="s">
        <v>2179</v>
      </c>
      <c r="N4882" s="14">
        <v>2016</v>
      </c>
      <c r="O4882" s="15" t="s">
        <v>12913</v>
      </c>
      <c r="P4882" s="15" t="s">
        <v>106</v>
      </c>
      <c r="Q4882" s="15" t="s">
        <v>47061</v>
      </c>
      <c r="R4882" s="15" t="s">
        <v>12914</v>
      </c>
      <c r="S4882" s="15" t="s">
        <v>12915</v>
      </c>
      <c r="T4882" s="15" t="s">
        <v>12916</v>
      </c>
      <c r="U4882" s="15" t="s">
        <v>53</v>
      </c>
      <c r="V4882" s="15" t="s">
        <v>45954</v>
      </c>
      <c r="W4882" s="15" t="s">
        <v>1357</v>
      </c>
      <c r="X4882" s="15" t="str">
        <f>_xlfn.XLOOKUP(_LOOKUP[[#This Row],[AdjusterMemberName]],_Adjuster[Adjuster Name],_Adjuster[Email],,0)</f>
        <v>jRivera1@knightcompany.com</v>
      </c>
      <c r="Y4882" s="15" t="str">
        <f>_xlfn.XLOOKUP(_LOOKUP[[#This Row],[AdjusterMemberName]],_Adjuster[Adjuster Name],_Adjuster[Phone Number],,0)</f>
        <v>424-559-5239</v>
      </c>
      <c r="Z4882" s="15" t="s">
        <v>12917</v>
      </c>
      <c r="AA48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1001 S Main St Apt K102, Milpitas  CA 95035</v>
      </c>
      <c r="AB4882" s="15"/>
    </row>
    <row r="4883" spans="1:28" x14ac:dyDescent="0.3">
      <c r="A4883" s="14">
        <v>1</v>
      </c>
      <c r="B4883" s="14">
        <v>1</v>
      </c>
      <c r="C4883" s="15" t="s">
        <v>10914</v>
      </c>
      <c r="D4883" s="15" t="s">
        <v>10915</v>
      </c>
      <c r="E4883" s="15">
        <v>45356</v>
      </c>
      <c r="F4883" s="15" t="s">
        <v>10916</v>
      </c>
      <c r="G4883" s="15">
        <v>45188</v>
      </c>
      <c r="H4883" s="15">
        <v>45370</v>
      </c>
      <c r="I4883" s="15" t="s">
        <v>10917</v>
      </c>
      <c r="J4883" s="15" t="s">
        <v>10918</v>
      </c>
      <c r="K4883" s="15" t="s">
        <v>45732</v>
      </c>
      <c r="L4883" s="15" t="s">
        <v>270</v>
      </c>
      <c r="M4883" s="15" t="s">
        <v>997</v>
      </c>
      <c r="N4883" s="14">
        <v>2019</v>
      </c>
      <c r="O4883" s="15" t="s">
        <v>10919</v>
      </c>
      <c r="P4883" s="15" t="s">
        <v>106</v>
      </c>
      <c r="Q4883" s="15" t="s">
        <v>47073</v>
      </c>
      <c r="R4883" s="15" t="s">
        <v>10920</v>
      </c>
      <c r="S4883" s="15" t="s">
        <v>10921</v>
      </c>
      <c r="T4883" s="15" t="s">
        <v>174</v>
      </c>
      <c r="U4883" s="15" t="s">
        <v>53</v>
      </c>
      <c r="V4883" s="15" t="s">
        <v>45367</v>
      </c>
      <c r="W4883" s="15" t="s">
        <v>3307</v>
      </c>
      <c r="X4883" s="15" t="e">
        <f>_xlfn.XLOOKUP(_LOOKUP[[#This Row],[AdjusterMemberName]],_Adjuster[Adjuster Name],_Adjuster[Email],,0)</f>
        <v>#N/A</v>
      </c>
      <c r="Y4883" s="15" t="e">
        <f>_xlfn.XLOOKUP(_LOOKUP[[#This Row],[AdjusterMemberName]],_Adjuster[Adjuster Name],_Adjuster[Phone Number],,0)</f>
        <v>#N/A</v>
      </c>
      <c r="Z4883" s="15" t="s">
        <v>10922</v>
      </c>
      <c r="AA48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4615 Avalon Blvd Apt 3, Los Angeles  CA 90011</v>
      </c>
      <c r="AB4883" s="15"/>
    </row>
    <row r="4884" spans="1:28" x14ac:dyDescent="0.3">
      <c r="A4884" s="14">
        <v>1</v>
      </c>
      <c r="B4884" s="14">
        <v>1</v>
      </c>
      <c r="C4884" s="15" t="s">
        <v>10940</v>
      </c>
      <c r="D4884" s="15" t="s">
        <v>10940</v>
      </c>
      <c r="E4884" s="15">
        <v>45356</v>
      </c>
      <c r="F4884" s="15" t="s">
        <v>10941</v>
      </c>
      <c r="G4884" s="15">
        <v>45321</v>
      </c>
      <c r="H4884" s="15">
        <v>45503</v>
      </c>
      <c r="I4884" s="15" t="s">
        <v>10942</v>
      </c>
      <c r="J4884" s="15" t="s">
        <v>10943</v>
      </c>
      <c r="K4884" s="15" t="s">
        <v>45489</v>
      </c>
      <c r="L4884" s="15" t="s">
        <v>139</v>
      </c>
      <c r="M4884" s="15" t="s">
        <v>1219</v>
      </c>
      <c r="N4884" s="14">
        <v>2018</v>
      </c>
      <c r="O4884" s="15" t="s">
        <v>10944</v>
      </c>
      <c r="P4884" s="15" t="s">
        <v>106</v>
      </c>
      <c r="Q4884" s="15" t="s">
        <v>47019</v>
      </c>
      <c r="R4884" s="15" t="s">
        <v>650</v>
      </c>
      <c r="S4884" s="15" t="s">
        <v>10945</v>
      </c>
      <c r="T4884" s="15" t="s">
        <v>174</v>
      </c>
      <c r="U4884" s="15" t="s">
        <v>53</v>
      </c>
      <c r="V4884" s="15" t="s">
        <v>45342</v>
      </c>
      <c r="W4884" s="15" t="s">
        <v>1624</v>
      </c>
      <c r="X4884" s="15" t="e">
        <f>_xlfn.XLOOKUP(_LOOKUP[[#This Row],[AdjusterMemberName]],_Adjuster[Adjuster Name],_Adjuster[Email],,0)</f>
        <v>#N/A</v>
      </c>
      <c r="Y4884" s="15" t="e">
        <f>_xlfn.XLOOKUP(_LOOKUP[[#This Row],[AdjusterMemberName]],_Adjuster[Adjuster Name],_Adjuster[Phone Number],,0)</f>
        <v>#N/A</v>
      </c>
      <c r="Z4884" s="15" t="s">
        <v>10946</v>
      </c>
      <c r="AA48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147 1/2 E 88Th Pl, Los Angeles  CA 90003</v>
      </c>
      <c r="AB4884" s="15"/>
    </row>
    <row r="4885" spans="1:28" x14ac:dyDescent="0.3">
      <c r="A4885" s="14">
        <v>1</v>
      </c>
      <c r="B4885" s="14">
        <v>1</v>
      </c>
      <c r="C4885" s="15" t="s">
        <v>7458</v>
      </c>
      <c r="D4885" s="15" t="s">
        <v>7458</v>
      </c>
      <c r="E4885" s="15">
        <v>45356</v>
      </c>
      <c r="F4885" s="15" t="s">
        <v>7459</v>
      </c>
      <c r="G4885" s="15">
        <v>45208</v>
      </c>
      <c r="H4885" s="15">
        <v>45391</v>
      </c>
      <c r="I4885" s="15" t="s">
        <v>10988</v>
      </c>
      <c r="J4885" s="15" t="s">
        <v>10989</v>
      </c>
      <c r="K4885" s="15" t="s">
        <v>45341</v>
      </c>
      <c r="L4885" s="15" t="s">
        <v>281</v>
      </c>
      <c r="M4885" s="15" t="s">
        <v>526</v>
      </c>
      <c r="N4885" s="14">
        <v>2019</v>
      </c>
      <c r="O4885" s="15" t="s">
        <v>7462</v>
      </c>
      <c r="P4885" s="15" t="s">
        <v>106</v>
      </c>
      <c r="Q4885" s="15" t="s">
        <v>47139</v>
      </c>
      <c r="R4885" s="15" t="s">
        <v>6369</v>
      </c>
      <c r="S4885" s="15" t="s">
        <v>7463</v>
      </c>
      <c r="T4885" s="15" t="s">
        <v>530</v>
      </c>
      <c r="U4885" s="15" t="s">
        <v>53</v>
      </c>
      <c r="V4885" s="15" t="s">
        <v>45858</v>
      </c>
      <c r="W4885" s="15" t="s">
        <v>264</v>
      </c>
      <c r="X4885" s="15" t="str">
        <f>_xlfn.XLOOKUP(_LOOKUP[[#This Row],[AdjusterMemberName]],_Adjuster[Adjuster Name],_Adjuster[Email],,0)</f>
        <v>sBonnevie@knightcompany.com</v>
      </c>
      <c r="Y4885" s="15" t="str">
        <f>_xlfn.XLOOKUP(_LOOKUP[[#This Row],[AdjusterMemberName]],_Adjuster[Adjuster Name],_Adjuster[Phone Number],,0)</f>
        <v>323-692-4064</v>
      </c>
      <c r="Z4885" s="15" t="s">
        <v>7464</v>
      </c>
      <c r="AA48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12815 Pacoima Rd, Victorville  CA 92392</v>
      </c>
      <c r="AB4885" s="15"/>
    </row>
    <row r="4886" spans="1:28" x14ac:dyDescent="0.3">
      <c r="A4886" s="14">
        <v>1</v>
      </c>
      <c r="B4886" s="14">
        <v>1</v>
      </c>
      <c r="C4886" s="15" t="s">
        <v>11013</v>
      </c>
      <c r="D4886" s="15" t="s">
        <v>11013</v>
      </c>
      <c r="E4886" s="15">
        <v>45356</v>
      </c>
      <c r="F4886" s="15" t="s">
        <v>11014</v>
      </c>
      <c r="G4886" s="15">
        <v>45289</v>
      </c>
      <c r="H4886" s="15">
        <v>45472</v>
      </c>
      <c r="I4886" s="15" t="s">
        <v>11015</v>
      </c>
      <c r="J4886" s="15" t="s">
        <v>11016</v>
      </c>
      <c r="K4886" s="15" t="s">
        <v>45386</v>
      </c>
      <c r="L4886" s="15" t="s">
        <v>128</v>
      </c>
      <c r="M4886" s="15" t="s">
        <v>170</v>
      </c>
      <c r="N4886" s="14">
        <v>2015</v>
      </c>
      <c r="O4886" s="15" t="s">
        <v>11017</v>
      </c>
      <c r="P4886" s="15" t="s">
        <v>106</v>
      </c>
      <c r="Q4886" s="15" t="s">
        <v>119</v>
      </c>
      <c r="R4886" s="15" t="s">
        <v>11018</v>
      </c>
      <c r="S4886" s="15" t="s">
        <v>11019</v>
      </c>
      <c r="T4886" s="15" t="s">
        <v>6505</v>
      </c>
      <c r="U4886" s="15" t="s">
        <v>53</v>
      </c>
      <c r="V4886" s="15" t="s">
        <v>45641</v>
      </c>
      <c r="W4886" s="15" t="s">
        <v>850</v>
      </c>
      <c r="X4886" s="15" t="e">
        <f>_xlfn.XLOOKUP(_LOOKUP[[#This Row],[AdjusterMemberName]],_Adjuster[Adjuster Name],_Adjuster[Email],,0)</f>
        <v>#N/A</v>
      </c>
      <c r="Y4886" s="15" t="e">
        <f>_xlfn.XLOOKUP(_LOOKUP[[#This Row],[AdjusterMemberName]],_Adjuster[Adjuster Name],_Adjuster[Phone Number],,0)</f>
        <v>#N/A</v>
      </c>
      <c r="Z4886" s="15" t="s">
        <v>11020</v>
      </c>
      <c r="AA48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25800 Industrial Blvd #W3347, Hayward  CA 94545</v>
      </c>
      <c r="AB4886" s="15">
        <v>45289</v>
      </c>
    </row>
    <row r="4887" spans="1:28" x14ac:dyDescent="0.3">
      <c r="A4887" s="14">
        <v>1</v>
      </c>
      <c r="B4887" s="14">
        <v>1</v>
      </c>
      <c r="C4887" s="15" t="s">
        <v>11227</v>
      </c>
      <c r="D4887" s="15" t="s">
        <v>11227</v>
      </c>
      <c r="E4887" s="15">
        <v>45356</v>
      </c>
      <c r="F4887" s="15" t="s">
        <v>11228</v>
      </c>
      <c r="G4887" s="15">
        <v>45290</v>
      </c>
      <c r="H4887" s="15">
        <v>45473</v>
      </c>
      <c r="I4887" s="15" t="s">
        <v>11229</v>
      </c>
      <c r="J4887" s="15" t="s">
        <v>11230</v>
      </c>
      <c r="K4887" s="15" t="s">
        <v>45332</v>
      </c>
      <c r="L4887" s="15" t="s">
        <v>150</v>
      </c>
      <c r="M4887" s="15" t="s">
        <v>2746</v>
      </c>
      <c r="N4887" s="14">
        <v>1997</v>
      </c>
      <c r="O4887" s="15" t="s">
        <v>11231</v>
      </c>
      <c r="P4887" s="15" t="s">
        <v>106</v>
      </c>
      <c r="Q4887" s="15" t="s">
        <v>119</v>
      </c>
      <c r="R4887" s="15" t="s">
        <v>2615</v>
      </c>
      <c r="S4887" s="15" t="s">
        <v>11232</v>
      </c>
      <c r="T4887" s="15" t="s">
        <v>308</v>
      </c>
      <c r="U4887" s="15" t="s">
        <v>53</v>
      </c>
      <c r="V4887" s="15" t="s">
        <v>45530</v>
      </c>
      <c r="W4887" s="15" t="s">
        <v>850</v>
      </c>
      <c r="X4887" s="15" t="e">
        <f>_xlfn.XLOOKUP(_LOOKUP[[#This Row],[AdjusterMemberName]],_Adjuster[Adjuster Name],_Adjuster[Email],,0)</f>
        <v>#N/A</v>
      </c>
      <c r="Y4887" s="15" t="e">
        <f>_xlfn.XLOOKUP(_LOOKUP[[#This Row],[AdjusterMemberName]],_Adjuster[Adjuster Name],_Adjuster[Phone Number],,0)</f>
        <v>#N/A</v>
      </c>
      <c r="Z4887" s="15" t="s">
        <v>11233</v>
      </c>
      <c r="AA48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7235 Fiesta Ave, Riverside  CA 92504</v>
      </c>
      <c r="AB4887" s="15">
        <v>45324</v>
      </c>
    </row>
    <row r="4888" spans="1:28" x14ac:dyDescent="0.3">
      <c r="A4888" s="14">
        <v>1</v>
      </c>
      <c r="B4888" s="14">
        <v>1</v>
      </c>
      <c r="C4888" s="15" t="s">
        <v>5818</v>
      </c>
      <c r="D4888" s="15" t="s">
        <v>5818</v>
      </c>
      <c r="E4888" s="15">
        <v>45356</v>
      </c>
      <c r="F4888" s="15" t="s">
        <v>11286</v>
      </c>
      <c r="G4888" s="15">
        <v>45252</v>
      </c>
      <c r="H4888" s="15">
        <v>45434</v>
      </c>
      <c r="I4888" s="15" t="s">
        <v>11287</v>
      </c>
      <c r="J4888" s="15" t="s">
        <v>11288</v>
      </c>
      <c r="K4888" s="15" t="s">
        <v>45330</v>
      </c>
      <c r="L4888" s="15" t="s">
        <v>103</v>
      </c>
      <c r="M4888" s="15" t="s">
        <v>1336</v>
      </c>
      <c r="N4888" s="14">
        <v>2021</v>
      </c>
      <c r="O4888" s="15" t="s">
        <v>5822</v>
      </c>
      <c r="P4888" s="15" t="s">
        <v>106</v>
      </c>
      <c r="Q4888" s="15" t="s">
        <v>47079</v>
      </c>
      <c r="R4888" s="15" t="s">
        <v>5823</v>
      </c>
      <c r="S4888" s="15" t="s">
        <v>5824</v>
      </c>
      <c r="T4888" s="15" t="s">
        <v>174</v>
      </c>
      <c r="U4888" s="15" t="s">
        <v>53</v>
      </c>
      <c r="V4888" s="15" t="s">
        <v>45469</v>
      </c>
      <c r="W4888" s="15" t="s">
        <v>264</v>
      </c>
      <c r="X4888" s="15" t="str">
        <f>_xlfn.XLOOKUP(_LOOKUP[[#This Row],[AdjusterMemberName]],_Adjuster[Adjuster Name],_Adjuster[Email],,0)</f>
        <v>sBonnevie@knightcompany.com</v>
      </c>
      <c r="Y4888" s="15" t="str">
        <f>_xlfn.XLOOKUP(_LOOKUP[[#This Row],[AdjusterMemberName]],_Adjuster[Adjuster Name],_Adjuster[Phone Number],,0)</f>
        <v>323-692-4064</v>
      </c>
      <c r="Z4888" s="15" t="s">
        <v>5825</v>
      </c>
      <c r="AA48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2356 Meadowvale Ave, Los Angeles  CA 90031</v>
      </c>
      <c r="AB4888" s="15"/>
    </row>
    <row r="4889" spans="1:28" x14ac:dyDescent="0.3">
      <c r="A4889" s="14">
        <v>1</v>
      </c>
      <c r="B4889" s="14">
        <v>1</v>
      </c>
      <c r="C4889" s="15" t="s">
        <v>10811</v>
      </c>
      <c r="D4889" s="15" t="s">
        <v>10811</v>
      </c>
      <c r="E4889" s="15">
        <v>45355</v>
      </c>
      <c r="F4889" s="15" t="s">
        <v>10812</v>
      </c>
      <c r="G4889" s="15">
        <v>45345</v>
      </c>
      <c r="H4889" s="15">
        <v>45527</v>
      </c>
      <c r="I4889" s="15" t="s">
        <v>10813</v>
      </c>
      <c r="J4889" s="15" t="s">
        <v>10814</v>
      </c>
      <c r="K4889" s="15" t="s">
        <v>46727</v>
      </c>
      <c r="L4889" s="15" t="s">
        <v>2199</v>
      </c>
      <c r="M4889" s="15" t="s">
        <v>10815</v>
      </c>
      <c r="N4889" s="14">
        <v>2011</v>
      </c>
      <c r="O4889" s="15" t="s">
        <v>10816</v>
      </c>
      <c r="P4889" s="15" t="s">
        <v>106</v>
      </c>
      <c r="Q4889" s="15" t="s">
        <v>47019</v>
      </c>
      <c r="R4889" s="15" t="s">
        <v>7192</v>
      </c>
      <c r="S4889" s="15" t="s">
        <v>10817</v>
      </c>
      <c r="T4889" s="15" t="s">
        <v>174</v>
      </c>
      <c r="U4889" s="15" t="s">
        <v>53</v>
      </c>
      <c r="V4889" s="15" t="s">
        <v>45441</v>
      </c>
      <c r="W4889" s="15" t="s">
        <v>3184</v>
      </c>
      <c r="X4889" s="15" t="str">
        <f>_xlfn.XLOOKUP(_LOOKUP[[#This Row],[AdjusterMemberName]],_Adjuster[Adjuster Name],_Adjuster[Email],,0)</f>
        <v>mQualls@knightcompany.com</v>
      </c>
      <c r="Y4889" s="15" t="str">
        <f>_xlfn.XLOOKUP(_LOOKUP[[#This Row],[AdjusterMemberName]],_Adjuster[Adjuster Name],_Adjuster[Phone Number],,0)</f>
        <v>424-559-5436</v>
      </c>
      <c r="Z4889" s="15" t="s">
        <v>10818</v>
      </c>
      <c r="AA48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10975 S Budlong Ave Apt A, Los Angeles  CA 90044</v>
      </c>
      <c r="AB4889" s="15">
        <v>45378</v>
      </c>
    </row>
    <row r="4890" spans="1:28" x14ac:dyDescent="0.3">
      <c r="A4890" s="14">
        <v>1</v>
      </c>
      <c r="B4890" s="14">
        <v>1</v>
      </c>
      <c r="C4890" s="15" t="s">
        <v>10898</v>
      </c>
      <c r="D4890" s="15" t="s">
        <v>10898</v>
      </c>
      <c r="E4890" s="15">
        <v>45355</v>
      </c>
      <c r="F4890" s="15" t="s">
        <v>10899</v>
      </c>
      <c r="G4890" s="15">
        <v>45242</v>
      </c>
      <c r="H4890" s="15">
        <v>45424</v>
      </c>
      <c r="I4890" s="15" t="s">
        <v>10900</v>
      </c>
      <c r="J4890" s="15" t="s">
        <v>10901</v>
      </c>
      <c r="K4890" s="15" t="s">
        <v>45506</v>
      </c>
      <c r="L4890" s="15" t="s">
        <v>150</v>
      </c>
      <c r="M4890" s="15" t="s">
        <v>7476</v>
      </c>
      <c r="N4890" s="14">
        <v>2000</v>
      </c>
      <c r="O4890" s="15" t="s">
        <v>10902</v>
      </c>
      <c r="P4890" s="15" t="s">
        <v>106</v>
      </c>
      <c r="Q4890" s="15" t="s">
        <v>47120</v>
      </c>
      <c r="R4890" s="15" t="s">
        <v>10903</v>
      </c>
      <c r="S4890" s="15" t="s">
        <v>10904</v>
      </c>
      <c r="T4890" s="15" t="s">
        <v>1100</v>
      </c>
      <c r="U4890" s="15" t="s">
        <v>53</v>
      </c>
      <c r="V4890" s="15" t="s">
        <v>45649</v>
      </c>
      <c r="W4890" s="15" t="s">
        <v>1624</v>
      </c>
      <c r="X4890" s="15" t="e">
        <f>_xlfn.XLOOKUP(_LOOKUP[[#This Row],[AdjusterMemberName]],_Adjuster[Adjuster Name],_Adjuster[Email],,0)</f>
        <v>#N/A</v>
      </c>
      <c r="Y4890" s="15" t="e">
        <f>_xlfn.XLOOKUP(_LOOKUP[[#This Row],[AdjusterMemberName]],_Adjuster[Adjuster Name],_Adjuster[Phone Number],,0)</f>
        <v>#N/A</v>
      </c>
      <c r="Z4890" s="15" t="s">
        <v>10905</v>
      </c>
      <c r="AA48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1525 W Main St Spc 4, Barstow  CA 92311</v>
      </c>
      <c r="AB4890" s="15"/>
    </row>
    <row r="4891" spans="1:28" x14ac:dyDescent="0.3">
      <c r="A4891" s="14">
        <v>1</v>
      </c>
      <c r="B4891" s="14">
        <v>1</v>
      </c>
      <c r="C4891" s="15" t="s">
        <v>10906</v>
      </c>
      <c r="D4891" s="15" t="s">
        <v>10906</v>
      </c>
      <c r="E4891" s="15">
        <v>45355</v>
      </c>
      <c r="F4891" s="15" t="s">
        <v>10907</v>
      </c>
      <c r="G4891" s="15">
        <v>45351</v>
      </c>
      <c r="H4891" s="15">
        <v>45533</v>
      </c>
      <c r="I4891" s="15" t="s">
        <v>10908</v>
      </c>
      <c r="J4891" s="15" t="s">
        <v>10909</v>
      </c>
      <c r="K4891" s="15" t="s">
        <v>45691</v>
      </c>
      <c r="L4891" s="15" t="s">
        <v>103</v>
      </c>
      <c r="M4891" s="15" t="s">
        <v>304</v>
      </c>
      <c r="N4891" s="14">
        <v>2023</v>
      </c>
      <c r="O4891" s="15" t="s">
        <v>10910</v>
      </c>
      <c r="P4891" s="15" t="s">
        <v>106</v>
      </c>
      <c r="Q4891" s="15" t="s">
        <v>47185</v>
      </c>
      <c r="R4891" s="15" t="s">
        <v>10911</v>
      </c>
      <c r="S4891" s="15" t="s">
        <v>10912</v>
      </c>
      <c r="T4891" s="15" t="s">
        <v>830</v>
      </c>
      <c r="U4891" s="15" t="s">
        <v>53</v>
      </c>
      <c r="V4891" s="15" t="s">
        <v>45848</v>
      </c>
      <c r="W4891" s="15" t="s">
        <v>850</v>
      </c>
      <c r="X4891" s="15" t="e">
        <f>_xlfn.XLOOKUP(_LOOKUP[[#This Row],[AdjusterMemberName]],_Adjuster[Adjuster Name],_Adjuster[Email],,0)</f>
        <v>#N/A</v>
      </c>
      <c r="Y4891" s="15" t="e">
        <f>_xlfn.XLOOKUP(_LOOKUP[[#This Row],[AdjusterMemberName]],_Adjuster[Adjuster Name],_Adjuster[Phone Number],,0)</f>
        <v>#N/A</v>
      </c>
      <c r="Z4891" s="15" t="s">
        <v>10913</v>
      </c>
      <c r="AA48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2300 Fruitvale Ave, Oakland  CA 94601</v>
      </c>
      <c r="AB4891" s="15">
        <v>45453</v>
      </c>
    </row>
    <row r="4892" spans="1:28" x14ac:dyDescent="0.3">
      <c r="A4892" s="14">
        <v>1</v>
      </c>
      <c r="B4892" s="14">
        <v>1</v>
      </c>
      <c r="C4892" s="15" t="s">
        <v>10947</v>
      </c>
      <c r="D4892" s="15" t="s">
        <v>10947</v>
      </c>
      <c r="E4892" s="15">
        <v>45355</v>
      </c>
      <c r="F4892" s="15" t="s">
        <v>10948</v>
      </c>
      <c r="G4892" s="15">
        <v>45189</v>
      </c>
      <c r="H4892" s="15">
        <v>45371</v>
      </c>
      <c r="I4892" s="15" t="s">
        <v>10949</v>
      </c>
      <c r="J4892" s="15" t="s">
        <v>10950</v>
      </c>
      <c r="K4892" s="15" t="s">
        <v>45341</v>
      </c>
      <c r="L4892" s="15" t="s">
        <v>25</v>
      </c>
      <c r="M4892" s="15" t="s">
        <v>373</v>
      </c>
      <c r="N4892" s="14">
        <v>2015</v>
      </c>
      <c r="O4892" s="15" t="s">
        <v>10951</v>
      </c>
      <c r="P4892" s="15" t="s">
        <v>106</v>
      </c>
      <c r="Q4892" s="15" t="s">
        <v>47102</v>
      </c>
      <c r="R4892" s="15" t="s">
        <v>10952</v>
      </c>
      <c r="S4892" s="15" t="s">
        <v>10953</v>
      </c>
      <c r="T4892" s="15" t="s">
        <v>530</v>
      </c>
      <c r="U4892" s="15" t="s">
        <v>53</v>
      </c>
      <c r="V4892" s="15" t="s">
        <v>45858</v>
      </c>
      <c r="W4892" s="15" t="s">
        <v>1624</v>
      </c>
      <c r="X4892" s="15" t="e">
        <f>_xlfn.XLOOKUP(_LOOKUP[[#This Row],[AdjusterMemberName]],_Adjuster[Adjuster Name],_Adjuster[Email],,0)</f>
        <v>#N/A</v>
      </c>
      <c r="Y4892" s="15" t="e">
        <f>_xlfn.XLOOKUP(_LOOKUP[[#This Row],[AdjusterMemberName]],_Adjuster[Adjuster Name],_Adjuster[Phone Number],,0)</f>
        <v>#N/A</v>
      </c>
      <c r="Z4892" s="15" t="s">
        <v>10954</v>
      </c>
      <c r="AA48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12435 Bassett Dr, Victorville  CA 92392</v>
      </c>
      <c r="AB4892" s="15"/>
    </row>
    <row r="4893" spans="1:28" x14ac:dyDescent="0.3">
      <c r="A4893" s="14">
        <v>1</v>
      </c>
      <c r="B4893" s="14">
        <v>0</v>
      </c>
      <c r="C4893" s="15" t="s">
        <v>11054</v>
      </c>
      <c r="D4893" s="15" t="s">
        <v>11055</v>
      </c>
      <c r="E4893" s="15">
        <v>45355</v>
      </c>
      <c r="F4893" s="15" t="s">
        <v>11056</v>
      </c>
      <c r="G4893" s="15">
        <v>45313</v>
      </c>
      <c r="H4893" s="15">
        <v>45495</v>
      </c>
      <c r="I4893" s="15" t="s">
        <v>11057</v>
      </c>
      <c r="J4893" s="15" t="s">
        <v>11058</v>
      </c>
      <c r="K4893" s="15" t="s">
        <v>45496</v>
      </c>
      <c r="L4893" s="15" t="s">
        <v>25</v>
      </c>
      <c r="M4893" s="15" t="s">
        <v>480</v>
      </c>
      <c r="N4893" s="14">
        <v>2012</v>
      </c>
      <c r="O4893" s="15" t="s">
        <v>11059</v>
      </c>
      <c r="P4893" s="15" t="s">
        <v>106</v>
      </c>
      <c r="Q4893" s="15" t="s">
        <v>47065</v>
      </c>
      <c r="R4893" s="15" t="s">
        <v>11060</v>
      </c>
      <c r="S4893" s="15" t="s">
        <v>11061</v>
      </c>
      <c r="T4893" s="15" t="s">
        <v>624</v>
      </c>
      <c r="U4893" s="15" t="s">
        <v>53</v>
      </c>
      <c r="V4893" s="15" t="s">
        <v>46174</v>
      </c>
      <c r="W4893" s="15" t="s">
        <v>850</v>
      </c>
      <c r="X4893" s="15" t="e">
        <f>_xlfn.XLOOKUP(_LOOKUP[[#This Row],[AdjusterMemberName]],_Adjuster[Adjuster Name],_Adjuster[Email],,0)</f>
        <v>#N/A</v>
      </c>
      <c r="Y4893" s="15" t="e">
        <f>_xlfn.XLOOKUP(_LOOKUP[[#This Row],[AdjusterMemberName]],_Adjuster[Adjuster Name],_Adjuster[Phone Number],,0)</f>
        <v>#N/A</v>
      </c>
      <c r="Z4893" s="15" t="s">
        <v>11062</v>
      </c>
      <c r="AA48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1815 W Avenue J15, Lancaster  CA 93534</v>
      </c>
      <c r="AB4893" s="15"/>
    </row>
    <row r="4894" spans="1:28" x14ac:dyDescent="0.3">
      <c r="A4894" s="14">
        <v>1</v>
      </c>
      <c r="B4894" s="14">
        <v>1</v>
      </c>
      <c r="C4894" s="15" t="s">
        <v>7195</v>
      </c>
      <c r="D4894" s="15" t="s">
        <v>7195</v>
      </c>
      <c r="E4894" s="15">
        <v>45355</v>
      </c>
      <c r="F4894" s="15" t="s">
        <v>13890</v>
      </c>
      <c r="G4894" s="15">
        <v>45308</v>
      </c>
      <c r="H4894" s="15">
        <v>45490</v>
      </c>
      <c r="I4894" s="15" t="s">
        <v>13891</v>
      </c>
      <c r="J4894" s="15" t="s">
        <v>13892</v>
      </c>
      <c r="K4894" s="15" t="s">
        <v>45332</v>
      </c>
      <c r="L4894" s="15" t="s">
        <v>150</v>
      </c>
      <c r="M4894" s="15" t="s">
        <v>151</v>
      </c>
      <c r="N4894" s="14">
        <v>2019</v>
      </c>
      <c r="O4894" s="15" t="s">
        <v>7199</v>
      </c>
      <c r="P4894" s="15" t="s">
        <v>106</v>
      </c>
      <c r="Q4894" s="15" t="s">
        <v>47019</v>
      </c>
      <c r="R4894" s="15" t="s">
        <v>7200</v>
      </c>
      <c r="S4894" s="15" t="s">
        <v>7201</v>
      </c>
      <c r="T4894" s="15" t="s">
        <v>2431</v>
      </c>
      <c r="U4894" s="15" t="s">
        <v>53</v>
      </c>
      <c r="V4894" s="15" t="s">
        <v>45576</v>
      </c>
      <c r="W4894" s="15" t="s">
        <v>1624</v>
      </c>
      <c r="X4894" s="15" t="e">
        <f>_xlfn.XLOOKUP(_LOOKUP[[#This Row],[AdjusterMemberName]],_Adjuster[Adjuster Name],_Adjuster[Email],,0)</f>
        <v>#N/A</v>
      </c>
      <c r="Y4894" s="15" t="e">
        <f>_xlfn.XLOOKUP(_LOOKUP[[#This Row],[AdjusterMemberName]],_Adjuster[Adjuster Name],_Adjuster[Phone Number],,0)</f>
        <v>#N/A</v>
      </c>
      <c r="Z4894" s="15" t="s">
        <v>7202</v>
      </c>
      <c r="AA48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 E Grand Ave B, Pomona  CA 91766</v>
      </c>
      <c r="AB4894" s="15">
        <v>45461</v>
      </c>
    </row>
    <row r="4895" spans="1:28" x14ac:dyDescent="0.3">
      <c r="A4895" s="14">
        <v>1</v>
      </c>
      <c r="B4895" s="14">
        <v>1</v>
      </c>
      <c r="C4895" s="15" t="s">
        <v>8033</v>
      </c>
      <c r="D4895" s="15" t="s">
        <v>8033</v>
      </c>
      <c r="E4895" s="15">
        <v>45354</v>
      </c>
      <c r="F4895" s="15" t="s">
        <v>8034</v>
      </c>
      <c r="G4895" s="15">
        <v>45264</v>
      </c>
      <c r="H4895" s="15">
        <v>45447</v>
      </c>
      <c r="I4895" s="15" t="s">
        <v>10829</v>
      </c>
      <c r="J4895" s="15" t="s">
        <v>10830</v>
      </c>
      <c r="K4895" s="15" t="s">
        <v>46374</v>
      </c>
      <c r="L4895" s="15" t="s">
        <v>281</v>
      </c>
      <c r="M4895" s="15" t="s">
        <v>526</v>
      </c>
      <c r="N4895" s="14">
        <v>2021</v>
      </c>
      <c r="O4895" s="15" t="s">
        <v>8037</v>
      </c>
      <c r="P4895" s="15" t="s">
        <v>106</v>
      </c>
      <c r="Q4895" s="15" t="s">
        <v>47097</v>
      </c>
      <c r="R4895" s="15" t="s">
        <v>1736</v>
      </c>
      <c r="S4895" s="15" t="s">
        <v>8038</v>
      </c>
      <c r="T4895" s="15" t="s">
        <v>821</v>
      </c>
      <c r="U4895" s="15" t="s">
        <v>53</v>
      </c>
      <c r="V4895" s="15" t="s">
        <v>45349</v>
      </c>
      <c r="W4895" s="15" t="s">
        <v>4613</v>
      </c>
      <c r="X4895" s="15" t="e">
        <f>_xlfn.XLOOKUP(_LOOKUP[[#This Row],[AdjusterMemberName]],_Adjuster[Adjuster Name],_Adjuster[Email],,0)</f>
        <v>#N/A</v>
      </c>
      <c r="Y4895" s="15" t="e">
        <f>_xlfn.XLOOKUP(_LOOKUP[[#This Row],[AdjusterMemberName]],_Adjuster[Adjuster Name],_Adjuster[Phone Number],,0)</f>
        <v>#N/A</v>
      </c>
      <c r="Z4895" s="15" t="s">
        <v>8039</v>
      </c>
      <c r="AA48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14826 Enadia Way, Van Nuys  CA 91405</v>
      </c>
      <c r="AB4895" s="15"/>
    </row>
    <row r="4896" spans="1:28" x14ac:dyDescent="0.3">
      <c r="A4896" s="14">
        <v>1</v>
      </c>
      <c r="B4896" s="14">
        <v>1</v>
      </c>
      <c r="C4896" s="15" t="s">
        <v>10831</v>
      </c>
      <c r="D4896" s="15" t="s">
        <v>10831</v>
      </c>
      <c r="E4896" s="15">
        <v>45354</v>
      </c>
      <c r="F4896" s="15" t="s">
        <v>10832</v>
      </c>
      <c r="G4896" s="15">
        <v>45287</v>
      </c>
      <c r="H4896" s="15">
        <v>45470</v>
      </c>
      <c r="I4896" s="15" t="s">
        <v>10833</v>
      </c>
      <c r="J4896" s="15" t="s">
        <v>10834</v>
      </c>
      <c r="K4896" s="15" t="s">
        <v>45434</v>
      </c>
      <c r="L4896" s="15" t="s">
        <v>103</v>
      </c>
      <c r="M4896" s="15" t="s">
        <v>1292</v>
      </c>
      <c r="N4896" s="14">
        <v>2021</v>
      </c>
      <c r="O4896" s="15" t="s">
        <v>10835</v>
      </c>
      <c r="P4896" s="15" t="s">
        <v>106</v>
      </c>
      <c r="Q4896" s="15" t="s">
        <v>47113</v>
      </c>
      <c r="R4896" s="15" t="s">
        <v>10836</v>
      </c>
      <c r="S4896" s="15" t="s">
        <v>10837</v>
      </c>
      <c r="T4896" s="15" t="s">
        <v>3020</v>
      </c>
      <c r="U4896" s="15" t="s">
        <v>53</v>
      </c>
      <c r="V4896" s="15" t="s">
        <v>46173</v>
      </c>
      <c r="W4896" s="15" t="s">
        <v>1889</v>
      </c>
      <c r="X4896" s="15" t="e">
        <f>_xlfn.XLOOKUP(_LOOKUP[[#This Row],[AdjusterMemberName]],_Adjuster[Adjuster Name],_Adjuster[Email],,0)</f>
        <v>#N/A</v>
      </c>
      <c r="Y4896" s="15" t="e">
        <f>_xlfn.XLOOKUP(_LOOKUP[[#This Row],[AdjusterMemberName]],_Adjuster[Adjuster Name],_Adjuster[Phone Number],,0)</f>
        <v>#N/A</v>
      </c>
      <c r="Z4896" s="15" t="s">
        <v>10838</v>
      </c>
      <c r="AA48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823 E Palm Dr, Hanford  CA 93230</v>
      </c>
      <c r="AB4896" s="15"/>
    </row>
    <row r="4897" spans="1:28" x14ac:dyDescent="0.3">
      <c r="A4897" s="14">
        <v>1</v>
      </c>
      <c r="B4897" s="14">
        <v>1</v>
      </c>
      <c r="C4897" s="15" t="s">
        <v>10843</v>
      </c>
      <c r="D4897" s="15" t="s">
        <v>10843</v>
      </c>
      <c r="E4897" s="15">
        <v>45354</v>
      </c>
      <c r="F4897" s="15" t="s">
        <v>10844</v>
      </c>
      <c r="G4897" s="15">
        <v>45331</v>
      </c>
      <c r="H4897" s="15">
        <v>45513</v>
      </c>
      <c r="I4897" s="15" t="s">
        <v>10845</v>
      </c>
      <c r="J4897" s="15" t="s">
        <v>10846</v>
      </c>
      <c r="K4897" s="15" t="s">
        <v>45752</v>
      </c>
      <c r="L4897" s="15" t="s">
        <v>1493</v>
      </c>
      <c r="M4897" s="15" t="s">
        <v>1494</v>
      </c>
      <c r="N4897" s="14">
        <v>2022</v>
      </c>
      <c r="O4897" s="15" t="s">
        <v>10847</v>
      </c>
      <c r="P4897" s="15" t="s">
        <v>106</v>
      </c>
      <c r="Q4897" s="15" t="s">
        <v>47019</v>
      </c>
      <c r="R4897" s="15" t="s">
        <v>10848</v>
      </c>
      <c r="S4897" s="15" t="s">
        <v>10849</v>
      </c>
      <c r="T4897" s="15" t="s">
        <v>424</v>
      </c>
      <c r="U4897" s="15" t="s">
        <v>53</v>
      </c>
      <c r="V4897" s="15" t="s">
        <v>45717</v>
      </c>
      <c r="W4897" s="15" t="s">
        <v>1889</v>
      </c>
      <c r="X4897" s="15" t="e">
        <f>_xlfn.XLOOKUP(_LOOKUP[[#This Row],[AdjusterMemberName]],_Adjuster[Adjuster Name],_Adjuster[Email],,0)</f>
        <v>#N/A</v>
      </c>
      <c r="Y4897" s="15" t="e">
        <f>_xlfn.XLOOKUP(_LOOKUP[[#This Row],[AdjusterMemberName]],_Adjuster[Adjuster Name],_Adjuster[Phone Number],,0)</f>
        <v>#N/A</v>
      </c>
      <c r="Z4897" s="15" t="s">
        <v>10850</v>
      </c>
      <c r="AA48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4744 N Sierra Way Apt 19, San Bernardino  CA 92404</v>
      </c>
      <c r="AB4897" s="15"/>
    </row>
    <row r="4898" spans="1:28" x14ac:dyDescent="0.3">
      <c r="A4898" s="14">
        <v>1</v>
      </c>
      <c r="B4898" s="14">
        <v>1</v>
      </c>
      <c r="C4898" s="15" t="s">
        <v>10870</v>
      </c>
      <c r="D4898" s="15" t="s">
        <v>10870</v>
      </c>
      <c r="E4898" s="15">
        <v>45354</v>
      </c>
      <c r="F4898" s="15" t="s">
        <v>10871</v>
      </c>
      <c r="G4898" s="15">
        <v>45238</v>
      </c>
      <c r="H4898" s="15">
        <v>45420</v>
      </c>
      <c r="I4898" s="15" t="s">
        <v>10872</v>
      </c>
      <c r="J4898" s="15" t="s">
        <v>10873</v>
      </c>
      <c r="K4898" s="15" t="s">
        <v>46725</v>
      </c>
      <c r="L4898" s="15" t="s">
        <v>103</v>
      </c>
      <c r="M4898" s="15" t="s">
        <v>104</v>
      </c>
      <c r="N4898" s="14">
        <v>2023</v>
      </c>
      <c r="O4898" s="15" t="s">
        <v>10874</v>
      </c>
      <c r="P4898" s="15" t="s">
        <v>106</v>
      </c>
      <c r="Q4898" s="15" t="s">
        <v>47093</v>
      </c>
      <c r="R4898" s="15" t="s">
        <v>10875</v>
      </c>
      <c r="S4898" s="15" t="s">
        <v>10876</v>
      </c>
      <c r="T4898" s="15" t="s">
        <v>174</v>
      </c>
      <c r="U4898" s="15" t="s">
        <v>53</v>
      </c>
      <c r="V4898" s="15" t="s">
        <v>45342</v>
      </c>
      <c r="W4898" s="15" t="s">
        <v>3307</v>
      </c>
      <c r="X4898" s="15" t="e">
        <f>_xlfn.XLOOKUP(_LOOKUP[[#This Row],[AdjusterMemberName]],_Adjuster[Adjuster Name],_Adjuster[Email],,0)</f>
        <v>#N/A</v>
      </c>
      <c r="Y4898" s="15" t="e">
        <f>_xlfn.XLOOKUP(_LOOKUP[[#This Row],[AdjusterMemberName]],_Adjuster[Adjuster Name],_Adjuster[Phone Number],,0)</f>
        <v>#N/A</v>
      </c>
      <c r="Z4898" s="15" t="s">
        <v>10877</v>
      </c>
      <c r="AA48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 E 70Th St, Los Angeles  CA 90003</v>
      </c>
      <c r="AB4898" s="15"/>
    </row>
    <row r="4899" spans="1:28" x14ac:dyDescent="0.3">
      <c r="A4899" s="14">
        <v>1</v>
      </c>
      <c r="B4899" s="14">
        <v>1</v>
      </c>
      <c r="C4899" s="15" t="s">
        <v>10990</v>
      </c>
      <c r="D4899" s="15" t="s">
        <v>10990</v>
      </c>
      <c r="E4899" s="15">
        <v>45354</v>
      </c>
      <c r="F4899" s="15" t="s">
        <v>10991</v>
      </c>
      <c r="G4899" s="15">
        <v>45275</v>
      </c>
      <c r="H4899" s="15">
        <v>45458</v>
      </c>
      <c r="I4899" s="15" t="s">
        <v>10992</v>
      </c>
      <c r="J4899" s="15" t="s">
        <v>10993</v>
      </c>
      <c r="K4899" s="15" t="s">
        <v>45505</v>
      </c>
      <c r="L4899" s="15" t="s">
        <v>139</v>
      </c>
      <c r="M4899" s="15" t="s">
        <v>470</v>
      </c>
      <c r="N4899" s="14">
        <v>2016</v>
      </c>
      <c r="O4899" s="15" t="s">
        <v>10994</v>
      </c>
      <c r="P4899" s="15" t="s">
        <v>106</v>
      </c>
      <c r="Q4899" s="15" t="s">
        <v>47117</v>
      </c>
      <c r="R4899" s="15" t="s">
        <v>10995</v>
      </c>
      <c r="S4899" s="15" t="s">
        <v>10996</v>
      </c>
      <c r="T4899" s="15" t="s">
        <v>234</v>
      </c>
      <c r="U4899" s="15" t="s">
        <v>53</v>
      </c>
      <c r="V4899" s="15" t="s">
        <v>45436</v>
      </c>
      <c r="W4899" s="15" t="s">
        <v>850</v>
      </c>
      <c r="X4899" s="15" t="e">
        <f>_xlfn.XLOOKUP(_LOOKUP[[#This Row],[AdjusterMemberName]],_Adjuster[Adjuster Name],_Adjuster[Email],,0)</f>
        <v>#N/A</v>
      </c>
      <c r="Y4899" s="15" t="e">
        <f>_xlfn.XLOOKUP(_LOOKUP[[#This Row],[AdjusterMemberName]],_Adjuster[Adjuster Name],_Adjuster[Phone Number],,0)</f>
        <v>#N/A</v>
      </c>
      <c r="Z4899" s="15" t="s">
        <v>10997</v>
      </c>
      <c r="AA48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4621 Live Oak St Apt D, Cudahy  CA 90201</v>
      </c>
      <c r="AB4899" s="15"/>
    </row>
    <row r="4900" spans="1:28" x14ac:dyDescent="0.3">
      <c r="A4900" s="14">
        <v>1</v>
      </c>
      <c r="B4900" s="14">
        <v>1</v>
      </c>
      <c r="C4900" s="15" t="s">
        <v>11115</v>
      </c>
      <c r="D4900" s="15" t="s">
        <v>11115</v>
      </c>
      <c r="E4900" s="15">
        <v>45354</v>
      </c>
      <c r="F4900" s="15" t="s">
        <v>11116</v>
      </c>
      <c r="G4900" s="15">
        <v>45217</v>
      </c>
      <c r="H4900" s="15">
        <v>45400</v>
      </c>
      <c r="I4900" s="15" t="s">
        <v>11117</v>
      </c>
      <c r="J4900" s="15" t="s">
        <v>11118</v>
      </c>
      <c r="K4900" s="15" t="s">
        <v>45424</v>
      </c>
      <c r="L4900" s="15" t="s">
        <v>181</v>
      </c>
      <c r="M4900" s="15" t="s">
        <v>182</v>
      </c>
      <c r="N4900" s="14">
        <v>2001</v>
      </c>
      <c r="O4900" s="15" t="s">
        <v>11119</v>
      </c>
      <c r="P4900" s="15" t="s">
        <v>106</v>
      </c>
      <c r="Q4900" s="15" t="s">
        <v>47061</v>
      </c>
      <c r="R4900" s="15" t="s">
        <v>11120</v>
      </c>
      <c r="S4900" s="15" t="s">
        <v>11121</v>
      </c>
      <c r="T4900" s="15" t="s">
        <v>971</v>
      </c>
      <c r="U4900" s="15" t="s">
        <v>53</v>
      </c>
      <c r="V4900" s="15" t="s">
        <v>45438</v>
      </c>
      <c r="W4900" s="15" t="s">
        <v>1624</v>
      </c>
      <c r="X4900" s="15" t="e">
        <f>_xlfn.XLOOKUP(_LOOKUP[[#This Row],[AdjusterMemberName]],_Adjuster[Adjuster Name],_Adjuster[Email],,0)</f>
        <v>#N/A</v>
      </c>
      <c r="Y4900" s="15" t="e">
        <f>_xlfn.XLOOKUP(_LOOKUP[[#This Row],[AdjusterMemberName]],_Adjuster[Adjuster Name],_Adjuster[Phone Number],,0)</f>
        <v>#N/A</v>
      </c>
      <c r="Z4900" s="15" t="s">
        <v>11122</v>
      </c>
      <c r="AA49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20327 Mobile Way, Wildomar  CA 92595</v>
      </c>
      <c r="AB4900" s="15"/>
    </row>
    <row r="4901" spans="1:28" x14ac:dyDescent="0.3">
      <c r="A4901" s="14">
        <v>1</v>
      </c>
      <c r="B4901" s="14">
        <v>1</v>
      </c>
      <c r="C4901" s="15" t="s">
        <v>5496</v>
      </c>
      <c r="D4901" s="15" t="s">
        <v>5496</v>
      </c>
      <c r="E4901" s="15">
        <v>45353</v>
      </c>
      <c r="F4901" s="15" t="s">
        <v>5498</v>
      </c>
      <c r="G4901" s="15">
        <v>45218</v>
      </c>
      <c r="H4901" s="15">
        <v>45401</v>
      </c>
      <c r="I4901" s="15" t="s">
        <v>10801</v>
      </c>
      <c r="J4901" s="15" t="s">
        <v>10802</v>
      </c>
      <c r="K4901" s="15" t="s">
        <v>45554</v>
      </c>
      <c r="L4901" s="15" t="s">
        <v>139</v>
      </c>
      <c r="M4901" s="15" t="s">
        <v>697</v>
      </c>
      <c r="N4901" s="14">
        <v>2018</v>
      </c>
      <c r="O4901" s="15" t="s">
        <v>10803</v>
      </c>
      <c r="P4901" s="15" t="s">
        <v>106</v>
      </c>
      <c r="Q4901" s="15" t="s">
        <v>47078</v>
      </c>
      <c r="R4901" s="15" t="s">
        <v>5502</v>
      </c>
      <c r="S4901" s="15" t="s">
        <v>5503</v>
      </c>
      <c r="T4901" s="15" t="s">
        <v>174</v>
      </c>
      <c r="U4901" s="15" t="s">
        <v>53</v>
      </c>
      <c r="V4901" s="15" t="s">
        <v>45537</v>
      </c>
      <c r="W4901" s="15" t="s">
        <v>1357</v>
      </c>
      <c r="X4901" s="15" t="str">
        <f>_xlfn.XLOOKUP(_LOOKUP[[#This Row],[AdjusterMemberName]],_Adjuster[Adjuster Name],_Adjuster[Email],,0)</f>
        <v>jRivera1@knightcompany.com</v>
      </c>
      <c r="Y4901" s="15" t="str">
        <f>_xlfn.XLOOKUP(_LOOKUP[[#This Row],[AdjusterMemberName]],_Adjuster[Adjuster Name],_Adjuster[Phone Number],,0)</f>
        <v>424-559-5239</v>
      </c>
      <c r="Z4901" s="15" t="s">
        <v>5504</v>
      </c>
      <c r="AA49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1037 S Mariposa Ave, Los Angeles  CA 90006</v>
      </c>
      <c r="AB4901" s="15"/>
    </row>
    <row r="4902" spans="1:28" x14ac:dyDescent="0.3">
      <c r="A4902" s="14">
        <v>1</v>
      </c>
      <c r="B4902" s="14">
        <v>1</v>
      </c>
      <c r="C4902" s="15" t="s">
        <v>8033</v>
      </c>
      <c r="D4902" s="15" t="s">
        <v>8033</v>
      </c>
      <c r="E4902" s="15">
        <v>45353</v>
      </c>
      <c r="F4902" s="15" t="s">
        <v>8034</v>
      </c>
      <c r="G4902" s="15">
        <v>45264</v>
      </c>
      <c r="H4902" s="15">
        <v>45447</v>
      </c>
      <c r="I4902" s="15" t="s">
        <v>10827</v>
      </c>
      <c r="J4902" s="15" t="s">
        <v>10828</v>
      </c>
      <c r="K4902" s="15" t="s">
        <v>45330</v>
      </c>
      <c r="L4902" s="15" t="s">
        <v>281</v>
      </c>
      <c r="M4902" s="15" t="s">
        <v>526</v>
      </c>
      <c r="N4902" s="14">
        <v>2021</v>
      </c>
      <c r="O4902" s="15" t="s">
        <v>8037</v>
      </c>
      <c r="P4902" s="15" t="s">
        <v>106</v>
      </c>
      <c r="Q4902" s="15" t="s">
        <v>47097</v>
      </c>
      <c r="R4902" s="15" t="s">
        <v>1736</v>
      </c>
      <c r="S4902" s="15" t="s">
        <v>8038</v>
      </c>
      <c r="T4902" s="15" t="s">
        <v>821</v>
      </c>
      <c r="U4902" s="15" t="s">
        <v>53</v>
      </c>
      <c r="V4902" s="15" t="s">
        <v>45349</v>
      </c>
      <c r="W4902" s="15" t="s">
        <v>1357</v>
      </c>
      <c r="X4902" s="15" t="str">
        <f>_xlfn.XLOOKUP(_LOOKUP[[#This Row],[AdjusterMemberName]],_Adjuster[Adjuster Name],_Adjuster[Email],,0)</f>
        <v>jRivera1@knightcompany.com</v>
      </c>
      <c r="Y4902" s="15" t="str">
        <f>_xlfn.XLOOKUP(_LOOKUP[[#This Row],[AdjusterMemberName]],_Adjuster[Adjuster Name],_Adjuster[Phone Number],,0)</f>
        <v>424-559-5239</v>
      </c>
      <c r="Z4902" s="15" t="s">
        <v>8039</v>
      </c>
      <c r="AA49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14826 Enadia Way, Van Nuys  CA 91405</v>
      </c>
      <c r="AB4902" s="15"/>
    </row>
    <row r="4903" spans="1:28" x14ac:dyDescent="0.3">
      <c r="A4903" s="14">
        <v>1</v>
      </c>
      <c r="B4903" s="14">
        <v>1</v>
      </c>
      <c r="C4903" s="15" t="s">
        <v>10851</v>
      </c>
      <c r="D4903" s="15" t="s">
        <v>10851</v>
      </c>
      <c r="E4903" s="15">
        <v>45353</v>
      </c>
      <c r="F4903" s="15" t="s">
        <v>10852</v>
      </c>
      <c r="G4903" s="15">
        <v>45348</v>
      </c>
      <c r="H4903" s="15">
        <v>45530</v>
      </c>
      <c r="I4903" s="15" t="s">
        <v>10853</v>
      </c>
      <c r="J4903" s="15" t="s">
        <v>10854</v>
      </c>
      <c r="K4903" s="15" t="s">
        <v>45356</v>
      </c>
      <c r="L4903" s="15" t="s">
        <v>128</v>
      </c>
      <c r="M4903" s="15" t="s">
        <v>170</v>
      </c>
      <c r="N4903" s="14">
        <v>2024</v>
      </c>
      <c r="O4903" s="15" t="s">
        <v>10855</v>
      </c>
      <c r="P4903" s="15" t="s">
        <v>106</v>
      </c>
      <c r="Q4903" s="15" t="s">
        <v>47073</v>
      </c>
      <c r="R4903" s="15" t="s">
        <v>10856</v>
      </c>
      <c r="S4903" s="15" t="s">
        <v>10857</v>
      </c>
      <c r="T4903" s="15" t="s">
        <v>10858</v>
      </c>
      <c r="U4903" s="15" t="s">
        <v>53</v>
      </c>
      <c r="V4903" s="15" t="s">
        <v>45774</v>
      </c>
      <c r="W4903" s="15" t="s">
        <v>264</v>
      </c>
      <c r="X4903" s="15" t="str">
        <f>_xlfn.XLOOKUP(_LOOKUP[[#This Row],[AdjusterMemberName]],_Adjuster[Adjuster Name],_Adjuster[Email],,0)</f>
        <v>sBonnevie@knightcompany.com</v>
      </c>
      <c r="Y4903" s="15" t="str">
        <f>_xlfn.XLOOKUP(_LOOKUP[[#This Row],[AdjusterMemberName]],_Adjuster[Adjuster Name],_Adjuster[Phone Number],,0)</f>
        <v>323-692-4064</v>
      </c>
      <c r="Z4903" s="15" t="s">
        <v>10859</v>
      </c>
      <c r="AA49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3306 Paddy Ln, Baldwin Park  CA 91706</v>
      </c>
      <c r="AB4903" s="15">
        <v>45381</v>
      </c>
    </row>
    <row r="4904" spans="1:28" x14ac:dyDescent="0.3">
      <c r="A4904" s="14">
        <v>1</v>
      </c>
      <c r="B4904" s="14">
        <v>1</v>
      </c>
      <c r="C4904" s="15" t="s">
        <v>10971</v>
      </c>
      <c r="D4904" s="15" t="s">
        <v>10972</v>
      </c>
      <c r="E4904" s="15">
        <v>45353</v>
      </c>
      <c r="F4904" s="15" t="s">
        <v>10973</v>
      </c>
      <c r="G4904" s="15">
        <v>45174</v>
      </c>
      <c r="H4904" s="15">
        <v>45356</v>
      </c>
      <c r="I4904" s="15" t="s">
        <v>10974</v>
      </c>
      <c r="J4904" s="15" t="s">
        <v>10975</v>
      </c>
      <c r="K4904" s="15" t="s">
        <v>45528</v>
      </c>
      <c r="L4904" s="15" t="s">
        <v>25</v>
      </c>
      <c r="M4904" s="15" t="s">
        <v>480</v>
      </c>
      <c r="N4904" s="14">
        <v>2017</v>
      </c>
      <c r="O4904" s="15" t="s">
        <v>10976</v>
      </c>
      <c r="P4904" s="15" t="s">
        <v>106</v>
      </c>
      <c r="Q4904" s="15" t="s">
        <v>47019</v>
      </c>
      <c r="R4904" s="15" t="s">
        <v>10977</v>
      </c>
      <c r="S4904" s="15" t="s">
        <v>10978</v>
      </c>
      <c r="T4904" s="15" t="s">
        <v>2072</v>
      </c>
      <c r="U4904" s="15" t="s">
        <v>53</v>
      </c>
      <c r="V4904" s="15" t="s">
        <v>45733</v>
      </c>
      <c r="W4904" s="15" t="s">
        <v>850</v>
      </c>
      <c r="X4904" s="15" t="e">
        <f>_xlfn.XLOOKUP(_LOOKUP[[#This Row],[AdjusterMemberName]],_Adjuster[Adjuster Name],_Adjuster[Email],,0)</f>
        <v>#N/A</v>
      </c>
      <c r="Y4904" s="15" t="e">
        <f>_xlfn.XLOOKUP(_LOOKUP[[#This Row],[AdjusterMemberName]],_Adjuster[Adjuster Name],_Adjuster[Phone Number],,0)</f>
        <v>#N/A</v>
      </c>
      <c r="Z4904" s="15" t="s">
        <v>10979</v>
      </c>
      <c r="AA49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9312 Papaya , Fontana  CA 92335</v>
      </c>
      <c r="AB4904" s="15"/>
    </row>
    <row r="4905" spans="1:28" x14ac:dyDescent="0.3">
      <c r="A4905" s="14">
        <v>1</v>
      </c>
      <c r="B4905" s="14">
        <v>1</v>
      </c>
      <c r="C4905" s="15" t="s">
        <v>11037</v>
      </c>
      <c r="D4905" s="15" t="s">
        <v>11038</v>
      </c>
      <c r="E4905" s="15">
        <v>45353</v>
      </c>
      <c r="F4905" s="15" t="s">
        <v>11039</v>
      </c>
      <c r="G4905" s="15">
        <v>45282</v>
      </c>
      <c r="H4905" s="15">
        <v>45465</v>
      </c>
      <c r="I4905" s="15" t="s">
        <v>11040</v>
      </c>
      <c r="J4905" s="15" t="s">
        <v>11041</v>
      </c>
      <c r="K4905" s="15" t="s">
        <v>45388</v>
      </c>
      <c r="L4905" s="15" t="s">
        <v>128</v>
      </c>
      <c r="M4905" s="15" t="s">
        <v>129</v>
      </c>
      <c r="N4905" s="14">
        <v>2017</v>
      </c>
      <c r="O4905" s="15" t="s">
        <v>11042</v>
      </c>
      <c r="P4905" s="15" t="s">
        <v>106</v>
      </c>
      <c r="Q4905" s="15" t="s">
        <v>47006</v>
      </c>
      <c r="R4905" s="15" t="s">
        <v>11043</v>
      </c>
      <c r="S4905" s="15" t="s">
        <v>11044</v>
      </c>
      <c r="T4905" s="15" t="s">
        <v>186</v>
      </c>
      <c r="U4905" s="15" t="s">
        <v>53</v>
      </c>
      <c r="V4905" s="15" t="s">
        <v>45785</v>
      </c>
      <c r="W4905" s="15" t="s">
        <v>264</v>
      </c>
      <c r="X4905" s="15" t="str">
        <f>_xlfn.XLOOKUP(_LOOKUP[[#This Row],[AdjusterMemberName]],_Adjuster[Adjuster Name],_Adjuster[Email],,0)</f>
        <v>sBonnevie@knightcompany.com</v>
      </c>
      <c r="Y4905" s="15" t="str">
        <f>_xlfn.XLOOKUP(_LOOKUP[[#This Row],[AdjusterMemberName]],_Adjuster[Adjuster Name],_Adjuster[Phone Number],,0)</f>
        <v>323-692-4064</v>
      </c>
      <c r="Z4905" s="15" t="s">
        <v>11045</v>
      </c>
      <c r="AA49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510 E Chestnut Ave Apt 23, Santa Ana  CA 92701</v>
      </c>
      <c r="AB4905" s="15"/>
    </row>
    <row r="4906" spans="1:28" x14ac:dyDescent="0.3">
      <c r="A4906" s="14">
        <v>1</v>
      </c>
      <c r="B4906" s="14">
        <v>1</v>
      </c>
      <c r="C4906" s="15" t="s">
        <v>10629</v>
      </c>
      <c r="D4906" s="15" t="s">
        <v>11148</v>
      </c>
      <c r="E4906" s="15">
        <v>45353</v>
      </c>
      <c r="F4906" s="15" t="s">
        <v>10631</v>
      </c>
      <c r="G4906" s="15">
        <v>45324</v>
      </c>
      <c r="H4906" s="15">
        <v>45506</v>
      </c>
      <c r="I4906" s="15" t="s">
        <v>11149</v>
      </c>
      <c r="J4906" s="15" t="s">
        <v>11150</v>
      </c>
      <c r="K4906" s="15" t="s">
        <v>45339</v>
      </c>
      <c r="L4906" s="15" t="s">
        <v>25</v>
      </c>
      <c r="M4906" s="15" t="s">
        <v>480</v>
      </c>
      <c r="N4906" s="14">
        <v>2017</v>
      </c>
      <c r="O4906" s="15" t="s">
        <v>10634</v>
      </c>
      <c r="P4906" s="15" t="s">
        <v>106</v>
      </c>
      <c r="Q4906" s="15" t="s">
        <v>47006</v>
      </c>
      <c r="R4906" s="15" t="s">
        <v>10635</v>
      </c>
      <c r="S4906" s="15" t="s">
        <v>10636</v>
      </c>
      <c r="T4906" s="15" t="s">
        <v>1636</v>
      </c>
      <c r="U4906" s="15" t="s">
        <v>53</v>
      </c>
      <c r="V4906" s="15" t="s">
        <v>45926</v>
      </c>
      <c r="W4906" s="15" t="s">
        <v>3184</v>
      </c>
      <c r="X4906" s="15" t="str">
        <f>_xlfn.XLOOKUP(_LOOKUP[[#This Row],[AdjusterMemberName]],_Adjuster[Adjuster Name],_Adjuster[Email],,0)</f>
        <v>mQualls@knightcompany.com</v>
      </c>
      <c r="Y4906" s="15" t="str">
        <f>_xlfn.XLOOKUP(_LOOKUP[[#This Row],[AdjusterMemberName]],_Adjuster[Adjuster Name],_Adjuster[Phone Number],,0)</f>
        <v>424-559-5436</v>
      </c>
      <c r="Z4906" s="15" t="s">
        <v>10637</v>
      </c>
      <c r="AA49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29785 Niguel Rd Apt A, Laguna Niguel  CA 92677</v>
      </c>
      <c r="AB4906" s="15"/>
    </row>
    <row r="4907" spans="1:28" x14ac:dyDescent="0.3">
      <c r="A4907" s="14">
        <v>1</v>
      </c>
      <c r="B4907" s="14">
        <v>1</v>
      </c>
      <c r="C4907" s="15" t="s">
        <v>11323</v>
      </c>
      <c r="D4907" s="15" t="s">
        <v>11323</v>
      </c>
      <c r="E4907" s="15">
        <v>45353</v>
      </c>
      <c r="F4907" s="15" t="s">
        <v>11324</v>
      </c>
      <c r="G4907" s="15">
        <v>45324</v>
      </c>
      <c r="H4907" s="15">
        <v>45506</v>
      </c>
      <c r="I4907" s="15" t="s">
        <v>11325</v>
      </c>
      <c r="J4907" s="15" t="s">
        <v>11326</v>
      </c>
      <c r="K4907" s="15" t="s">
        <v>45388</v>
      </c>
      <c r="L4907" s="15" t="s">
        <v>201</v>
      </c>
      <c r="M4907" s="15" t="s">
        <v>11327</v>
      </c>
      <c r="N4907" s="14">
        <v>2015</v>
      </c>
      <c r="O4907" s="15" t="s">
        <v>11328</v>
      </c>
      <c r="P4907" s="15" t="s">
        <v>106</v>
      </c>
      <c r="Q4907" s="15" t="s">
        <v>47065</v>
      </c>
      <c r="R4907" s="15" t="s">
        <v>7656</v>
      </c>
      <c r="S4907" s="15" t="s">
        <v>11329</v>
      </c>
      <c r="T4907" s="15" t="s">
        <v>6635</v>
      </c>
      <c r="U4907" s="15" t="s">
        <v>53</v>
      </c>
      <c r="V4907" s="15" t="s">
        <v>45723</v>
      </c>
      <c r="W4907" s="15" t="s">
        <v>1624</v>
      </c>
      <c r="X4907" s="15" t="e">
        <f>_xlfn.XLOOKUP(_LOOKUP[[#This Row],[AdjusterMemberName]],_Adjuster[Adjuster Name],_Adjuster[Email],,0)</f>
        <v>#N/A</v>
      </c>
      <c r="Y4907" s="15" t="e">
        <f>_xlfn.XLOOKUP(_LOOKUP[[#This Row],[AdjusterMemberName]],_Adjuster[Adjuster Name],_Adjuster[Phone Number],,0)</f>
        <v>#N/A</v>
      </c>
      <c r="Z4907" s="15" t="s">
        <v>11330</v>
      </c>
      <c r="AA49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888 N San Mateo Dr Apt A403, San Mateo  CA 94401</v>
      </c>
      <c r="AB4907" s="15"/>
    </row>
    <row r="4908" spans="1:28" x14ac:dyDescent="0.3">
      <c r="A4908" s="14">
        <v>1</v>
      </c>
      <c r="B4908" s="14">
        <v>1</v>
      </c>
      <c r="C4908" s="15" t="s">
        <v>10752</v>
      </c>
      <c r="D4908" s="15" t="s">
        <v>10752</v>
      </c>
      <c r="E4908" s="15">
        <v>45352</v>
      </c>
      <c r="F4908" s="15" t="s">
        <v>10753</v>
      </c>
      <c r="G4908" s="15">
        <v>45259</v>
      </c>
      <c r="H4908" s="15">
        <v>45441</v>
      </c>
      <c r="I4908" s="15" t="s">
        <v>10754</v>
      </c>
      <c r="J4908" s="15" t="s">
        <v>10755</v>
      </c>
      <c r="K4908" s="15" t="s">
        <v>45416</v>
      </c>
      <c r="L4908" s="15" t="s">
        <v>25</v>
      </c>
      <c r="M4908" s="15" t="s">
        <v>5194</v>
      </c>
      <c r="N4908" s="14">
        <v>1997</v>
      </c>
      <c r="O4908" s="15" t="s">
        <v>10756</v>
      </c>
      <c r="P4908" s="15" t="s">
        <v>106</v>
      </c>
      <c r="Q4908" s="15" t="s">
        <v>47061</v>
      </c>
      <c r="R4908" s="15" t="s">
        <v>10757</v>
      </c>
      <c r="S4908" s="15" t="s">
        <v>10758</v>
      </c>
      <c r="T4908" s="15" t="s">
        <v>1507</v>
      </c>
      <c r="U4908" s="15" t="s">
        <v>53</v>
      </c>
      <c r="V4908" s="15" t="s">
        <v>46729</v>
      </c>
      <c r="W4908" s="15" t="s">
        <v>367</v>
      </c>
      <c r="X4908" s="15" t="str">
        <f>_xlfn.XLOOKUP(_LOOKUP[[#This Row],[AdjusterMemberName]],_Adjuster[Adjuster Name],_Adjuster[Email],,0)</f>
        <v>dHernandez4@knightcompany.com</v>
      </c>
      <c r="Y4908" s="15" t="str">
        <f>_xlfn.XLOOKUP(_LOOKUP[[#This Row],[AdjusterMemberName]],_Adjuster[Adjuster Name],_Adjuster[Phone Number],,0)</f>
        <v>323-315-7819</v>
      </c>
      <c r="Z4908" s="15" t="s">
        <v>10759</v>
      </c>
      <c r="AA49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3520 Rolison Rd Apt 8, Redwood City  CA 94063</v>
      </c>
      <c r="AB4908" s="15"/>
    </row>
    <row r="4909" spans="1:28" x14ac:dyDescent="0.3">
      <c r="A4909" s="14">
        <v>1</v>
      </c>
      <c r="B4909" s="14">
        <v>1</v>
      </c>
      <c r="C4909" s="15" t="s">
        <v>10768</v>
      </c>
      <c r="D4909" s="15" t="s">
        <v>10768</v>
      </c>
      <c r="E4909" s="15">
        <v>45352</v>
      </c>
      <c r="F4909" s="15" t="s">
        <v>10769</v>
      </c>
      <c r="G4909" s="15">
        <v>45324</v>
      </c>
      <c r="H4909" s="15">
        <v>45506</v>
      </c>
      <c r="I4909" s="15" t="s">
        <v>10770</v>
      </c>
      <c r="J4909" s="15" t="s">
        <v>10771</v>
      </c>
      <c r="K4909" s="15" t="s">
        <v>45506</v>
      </c>
      <c r="L4909" s="15" t="s">
        <v>103</v>
      </c>
      <c r="M4909" s="15" t="s">
        <v>104</v>
      </c>
      <c r="N4909" s="14">
        <v>2016</v>
      </c>
      <c r="O4909" s="15" t="s">
        <v>10772</v>
      </c>
      <c r="P4909" s="15" t="s">
        <v>106</v>
      </c>
      <c r="Q4909" s="15" t="s">
        <v>47187</v>
      </c>
      <c r="R4909" s="15" t="s">
        <v>10773</v>
      </c>
      <c r="S4909" s="15" t="s">
        <v>10774</v>
      </c>
      <c r="T4909" s="15" t="s">
        <v>1067</v>
      </c>
      <c r="U4909" s="15" t="s">
        <v>53</v>
      </c>
      <c r="V4909" s="15" t="s">
        <v>45675</v>
      </c>
      <c r="W4909" s="15" t="s">
        <v>1889</v>
      </c>
      <c r="X4909" s="15" t="e">
        <f>_xlfn.XLOOKUP(_LOOKUP[[#This Row],[AdjusterMemberName]],_Adjuster[Adjuster Name],_Adjuster[Email],,0)</f>
        <v>#N/A</v>
      </c>
      <c r="Y4909" s="15" t="e">
        <f>_xlfn.XLOOKUP(_LOOKUP[[#This Row],[AdjusterMemberName]],_Adjuster[Adjuster Name],_Adjuster[Phone Number],,0)</f>
        <v>#N/A</v>
      </c>
      <c r="Z4909" s="15" t="s">
        <v>10775</v>
      </c>
      <c r="AA49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800 Jamestown Ave, San Francisco  CA 94124</v>
      </c>
      <c r="AB4909" s="15"/>
    </row>
    <row r="4910" spans="1:28" x14ac:dyDescent="0.3">
      <c r="A4910" s="14">
        <v>1</v>
      </c>
      <c r="B4910" s="14">
        <v>1</v>
      </c>
      <c r="C4910" s="15" t="s">
        <v>10783</v>
      </c>
      <c r="D4910" s="15" t="s">
        <v>10784</v>
      </c>
      <c r="E4910" s="15">
        <v>45352</v>
      </c>
      <c r="F4910" s="15" t="s">
        <v>10785</v>
      </c>
      <c r="G4910" s="15">
        <v>45183</v>
      </c>
      <c r="H4910" s="15">
        <v>45365</v>
      </c>
      <c r="I4910" s="15" t="s">
        <v>10786</v>
      </c>
      <c r="J4910" s="15" t="s">
        <v>10787</v>
      </c>
      <c r="K4910" s="15" t="s">
        <v>46536</v>
      </c>
      <c r="L4910" s="15" t="s">
        <v>103</v>
      </c>
      <c r="M4910" s="15" t="s">
        <v>104</v>
      </c>
      <c r="N4910" s="14">
        <v>2018</v>
      </c>
      <c r="O4910" s="15" t="s">
        <v>10788</v>
      </c>
      <c r="P4910" s="15" t="s">
        <v>106</v>
      </c>
      <c r="Q4910" s="15" t="s">
        <v>47195</v>
      </c>
      <c r="R4910" s="15" t="s">
        <v>10789</v>
      </c>
      <c r="S4910" s="15" t="s">
        <v>10790</v>
      </c>
      <c r="T4910" s="15" t="s">
        <v>830</v>
      </c>
      <c r="U4910" s="15" t="s">
        <v>53</v>
      </c>
      <c r="V4910" s="15" t="s">
        <v>45848</v>
      </c>
      <c r="W4910" s="15" t="s">
        <v>3114</v>
      </c>
      <c r="X4910" s="15" t="str">
        <f>_xlfn.XLOOKUP(_LOOKUP[[#This Row],[AdjusterMemberName]],_Adjuster[Adjuster Name],_Adjuster[Email],,0)</f>
        <v>eExmundo@knightcompany.com</v>
      </c>
      <c r="Y4910" s="15" t="str">
        <f>_xlfn.XLOOKUP(_LOOKUP[[#This Row],[AdjusterMemberName]],_Adjuster[Adjuster Name],_Adjuster[Phone Number],,0)</f>
        <v>424-559-5400</v>
      </c>
      <c r="Z4910" s="15" t="s">
        <v>10791</v>
      </c>
      <c r="AA49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5100 Foothill Blvd Apt 2, Oakland  CA 94601</v>
      </c>
      <c r="AB4910" s="15"/>
    </row>
    <row r="4911" spans="1:28" x14ac:dyDescent="0.3">
      <c r="A4911" s="14">
        <v>1</v>
      </c>
      <c r="B4911" s="14">
        <v>1</v>
      </c>
      <c r="C4911" s="15" t="s">
        <v>10792</v>
      </c>
      <c r="D4911" s="15" t="s">
        <v>10792</v>
      </c>
      <c r="E4911" s="15">
        <v>45352</v>
      </c>
      <c r="F4911" s="15" t="s">
        <v>10793</v>
      </c>
      <c r="G4911" s="15">
        <v>45265</v>
      </c>
      <c r="H4911" s="15">
        <v>45448</v>
      </c>
      <c r="I4911" s="15" t="s">
        <v>10794</v>
      </c>
      <c r="J4911" s="15" t="s">
        <v>10795</v>
      </c>
      <c r="K4911" s="15" t="s">
        <v>45506</v>
      </c>
      <c r="L4911" s="15" t="s">
        <v>25</v>
      </c>
      <c r="M4911" s="15" t="s">
        <v>10796</v>
      </c>
      <c r="N4911" s="14">
        <v>2023</v>
      </c>
      <c r="O4911" s="15" t="s">
        <v>10797</v>
      </c>
      <c r="P4911" s="15" t="s">
        <v>106</v>
      </c>
      <c r="Q4911" s="15" t="s">
        <v>47081</v>
      </c>
      <c r="R4911" s="15" t="s">
        <v>10798</v>
      </c>
      <c r="S4911" s="15" t="s">
        <v>10799</v>
      </c>
      <c r="T4911" s="15" t="s">
        <v>1834</v>
      </c>
      <c r="U4911" s="15" t="s">
        <v>53</v>
      </c>
      <c r="V4911" s="15" t="s">
        <v>45886</v>
      </c>
      <c r="W4911" s="15" t="s">
        <v>1357</v>
      </c>
      <c r="X4911" s="15" t="str">
        <f>_xlfn.XLOOKUP(_LOOKUP[[#This Row],[AdjusterMemberName]],_Adjuster[Adjuster Name],_Adjuster[Email],,0)</f>
        <v>jRivera1@knightcompany.com</v>
      </c>
      <c r="Y4911" s="15" t="str">
        <f>_xlfn.XLOOKUP(_LOOKUP[[#This Row],[AdjusterMemberName]],_Adjuster[Adjuster Name],_Adjuster[Phone Number],,0)</f>
        <v>424-559-5239</v>
      </c>
      <c r="Z4911" s="15" t="s">
        <v>10800</v>
      </c>
      <c r="AA49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750 Begonia St, Escondido  CA 92027</v>
      </c>
      <c r="AB4911" s="15"/>
    </row>
    <row r="4912" spans="1:28" x14ac:dyDescent="0.3">
      <c r="A4912" s="14">
        <v>1</v>
      </c>
      <c r="B4912" s="14">
        <v>1</v>
      </c>
      <c r="C4912" s="15" t="s">
        <v>10804</v>
      </c>
      <c r="D4912" s="15" t="s">
        <v>10804</v>
      </c>
      <c r="E4912" s="15">
        <v>45352</v>
      </c>
      <c r="F4912" s="15" t="s">
        <v>10805</v>
      </c>
      <c r="G4912" s="15">
        <v>45351</v>
      </c>
      <c r="H4912" s="15">
        <v>45533</v>
      </c>
      <c r="I4912" s="15" t="s">
        <v>10806</v>
      </c>
      <c r="J4912" s="15" t="s">
        <v>10807</v>
      </c>
      <c r="K4912" s="15" t="s">
        <v>46663</v>
      </c>
      <c r="L4912" s="15" t="s">
        <v>314</v>
      </c>
      <c r="M4912" s="15" t="s">
        <v>978</v>
      </c>
      <c r="N4912" s="14">
        <v>2020</v>
      </c>
      <c r="O4912" s="15" t="s">
        <v>10808</v>
      </c>
      <c r="P4912" s="15" t="s">
        <v>106</v>
      </c>
      <c r="Q4912" s="15" t="s">
        <v>47019</v>
      </c>
      <c r="R4912" s="15" t="s">
        <v>345</v>
      </c>
      <c r="S4912" s="15" t="s">
        <v>10809</v>
      </c>
      <c r="T4912" s="15" t="s">
        <v>356</v>
      </c>
      <c r="U4912" s="15" t="s">
        <v>53</v>
      </c>
      <c r="V4912" s="15" t="s">
        <v>46260</v>
      </c>
      <c r="W4912" s="15" t="s">
        <v>1624</v>
      </c>
      <c r="X4912" s="15" t="e">
        <f>_xlfn.XLOOKUP(_LOOKUP[[#This Row],[AdjusterMemberName]],_Adjuster[Adjuster Name],_Adjuster[Email],,0)</f>
        <v>#N/A</v>
      </c>
      <c r="Y4912" s="15" t="e">
        <f>_xlfn.XLOOKUP(_LOOKUP[[#This Row],[AdjusterMemberName]],_Adjuster[Adjuster Name],_Adjuster[Phone Number],,0)</f>
        <v>#N/A</v>
      </c>
      <c r="Z4912" s="15" t="s">
        <v>10810</v>
      </c>
      <c r="AA49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1512 E 5Th St Spc 143, Ontario  CA 91764</v>
      </c>
      <c r="AB4912" s="15">
        <v>45384</v>
      </c>
    </row>
    <row r="4913" spans="1:28" x14ac:dyDescent="0.3">
      <c r="A4913" s="14">
        <v>1</v>
      </c>
      <c r="B4913" s="14">
        <v>1</v>
      </c>
      <c r="C4913" s="15" t="s">
        <v>10819</v>
      </c>
      <c r="D4913" s="15" t="s">
        <v>10819</v>
      </c>
      <c r="E4913" s="15">
        <v>45352</v>
      </c>
      <c r="F4913" s="15" t="s">
        <v>10820</v>
      </c>
      <c r="G4913" s="15">
        <v>45289</v>
      </c>
      <c r="H4913" s="15">
        <v>45472</v>
      </c>
      <c r="I4913" s="15" t="s">
        <v>10821</v>
      </c>
      <c r="J4913" s="15" t="s">
        <v>10822</v>
      </c>
      <c r="K4913" s="15" t="s">
        <v>45635</v>
      </c>
      <c r="L4913" s="15" t="s">
        <v>128</v>
      </c>
      <c r="M4913" s="15" t="s">
        <v>170</v>
      </c>
      <c r="N4913" s="14">
        <v>2024</v>
      </c>
      <c r="O4913" s="15" t="s">
        <v>10823</v>
      </c>
      <c r="P4913" s="15" t="s">
        <v>81</v>
      </c>
      <c r="Q4913" s="15" t="s">
        <v>47019</v>
      </c>
      <c r="R4913" s="15" t="s">
        <v>10824</v>
      </c>
      <c r="S4913" s="15" t="s">
        <v>10825</v>
      </c>
      <c r="T4913" s="15" t="s">
        <v>6505</v>
      </c>
      <c r="U4913" s="15" t="s">
        <v>53</v>
      </c>
      <c r="V4913" s="15" t="s">
        <v>45380</v>
      </c>
      <c r="W4913" s="15" t="s">
        <v>367</v>
      </c>
      <c r="X4913" s="15" t="str">
        <f>_xlfn.XLOOKUP(_LOOKUP[[#This Row],[AdjusterMemberName]],_Adjuster[Adjuster Name],_Adjuster[Email],,0)</f>
        <v>dHernandez4@knightcompany.com</v>
      </c>
      <c r="Y4913" s="15" t="str">
        <f>_xlfn.XLOOKUP(_LOOKUP[[#This Row],[AdjusterMemberName]],_Adjuster[Adjuster Name],_Adjuster[Phone Number],,0)</f>
        <v>323-315-7819</v>
      </c>
      <c r="Z4913" s="15" t="s">
        <v>10826</v>
      </c>
      <c r="AA49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963 W Tennyson Rd Apt 44, Hayward  CA 94544</v>
      </c>
      <c r="AB4913" s="15"/>
    </row>
    <row r="4914" spans="1:28" x14ac:dyDescent="0.3">
      <c r="A4914" s="14">
        <v>1</v>
      </c>
      <c r="B4914" s="14">
        <v>1</v>
      </c>
      <c r="C4914" s="15" t="s">
        <v>10860</v>
      </c>
      <c r="D4914" s="15" t="s">
        <v>10860</v>
      </c>
      <c r="E4914" s="15">
        <v>45352</v>
      </c>
      <c r="F4914" s="15" t="s">
        <v>10861</v>
      </c>
      <c r="G4914" s="15">
        <v>45331</v>
      </c>
      <c r="H4914" s="15">
        <v>45513</v>
      </c>
      <c r="I4914" s="15" t="s">
        <v>10862</v>
      </c>
      <c r="J4914" s="15" t="s">
        <v>10863</v>
      </c>
      <c r="K4914" s="15" t="s">
        <v>45341</v>
      </c>
      <c r="L4914" s="15" t="s">
        <v>441</v>
      </c>
      <c r="M4914" s="15" t="s">
        <v>1126</v>
      </c>
      <c r="N4914" s="14">
        <v>2013</v>
      </c>
      <c r="O4914" s="15" t="s">
        <v>10864</v>
      </c>
      <c r="P4914" s="15" t="s">
        <v>106</v>
      </c>
      <c r="Q4914" s="15" t="s">
        <v>47203</v>
      </c>
      <c r="R4914" s="15" t="s">
        <v>10865</v>
      </c>
      <c r="S4914" s="15" t="s">
        <v>10866</v>
      </c>
      <c r="T4914" s="15" t="s">
        <v>10867</v>
      </c>
      <c r="U4914" s="15" t="s">
        <v>53</v>
      </c>
      <c r="V4914" s="15" t="s">
        <v>46726</v>
      </c>
      <c r="W4914" s="15" t="s">
        <v>367</v>
      </c>
      <c r="X4914" s="15" t="str">
        <f>_xlfn.XLOOKUP(_LOOKUP[[#This Row],[AdjusterMemberName]],_Adjuster[Adjuster Name],_Adjuster[Email],,0)</f>
        <v>dHernandez4@knightcompany.com</v>
      </c>
      <c r="Y4914" s="15" t="str">
        <f>_xlfn.XLOOKUP(_LOOKUP[[#This Row],[AdjusterMemberName]],_Adjuster[Adjuster Name],_Adjuster[Phone Number],,0)</f>
        <v>323-315-7819</v>
      </c>
      <c r="Z4914" s="15" t="s">
        <v>10868</v>
      </c>
      <c r="AA49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4553 Bobolink Rd, Phelan  CA 92371</v>
      </c>
      <c r="AB4914" s="15"/>
    </row>
    <row r="4915" spans="1:28" x14ac:dyDescent="0.3">
      <c r="A4915" s="14">
        <v>1</v>
      </c>
      <c r="B4915" s="14">
        <v>1</v>
      </c>
      <c r="C4915" s="15" t="s">
        <v>10675</v>
      </c>
      <c r="D4915" s="15" t="s">
        <v>10675</v>
      </c>
      <c r="E4915" s="15">
        <v>45351</v>
      </c>
      <c r="F4915" s="15" t="s">
        <v>10676</v>
      </c>
      <c r="G4915" s="15">
        <v>45348</v>
      </c>
      <c r="H4915" s="15">
        <v>45530</v>
      </c>
      <c r="I4915" s="15" t="s">
        <v>10677</v>
      </c>
      <c r="J4915" s="15" t="s">
        <v>10678</v>
      </c>
      <c r="K4915" s="15" t="s">
        <v>45434</v>
      </c>
      <c r="L4915" s="15" t="s">
        <v>128</v>
      </c>
      <c r="M4915" s="15" t="s">
        <v>909</v>
      </c>
      <c r="N4915" s="14">
        <v>2024</v>
      </c>
      <c r="O4915" s="15" t="s">
        <v>10679</v>
      </c>
      <c r="P4915" s="15" t="s">
        <v>106</v>
      </c>
      <c r="Q4915" s="15" t="s">
        <v>47073</v>
      </c>
      <c r="R4915" s="15" t="s">
        <v>10680</v>
      </c>
      <c r="S4915" s="15" t="s">
        <v>10681</v>
      </c>
      <c r="T4915" s="15" t="s">
        <v>174</v>
      </c>
      <c r="U4915" s="15" t="s">
        <v>53</v>
      </c>
      <c r="V4915" s="15" t="s">
        <v>45441</v>
      </c>
      <c r="W4915" s="15" t="s">
        <v>3307</v>
      </c>
      <c r="X4915" s="15" t="e">
        <f>_xlfn.XLOOKUP(_LOOKUP[[#This Row],[AdjusterMemberName]],_Adjuster[Adjuster Name],_Adjuster[Email],,0)</f>
        <v>#N/A</v>
      </c>
      <c r="Y4915" s="15" t="e">
        <f>_xlfn.XLOOKUP(_LOOKUP[[#This Row],[AdjusterMemberName]],_Adjuster[Adjuster Name],_Adjuster[Phone Number],,0)</f>
        <v>#N/A</v>
      </c>
      <c r="Z4915" s="15" t="s">
        <v>10682</v>
      </c>
      <c r="AA49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1343 W 68Th St, Los Angeles  CA 90044</v>
      </c>
      <c r="AB4915" s="15"/>
    </row>
    <row r="4916" spans="1:28" x14ac:dyDescent="0.3">
      <c r="A4916" s="14">
        <v>1</v>
      </c>
      <c r="B4916" s="14">
        <v>1</v>
      </c>
      <c r="C4916" s="15" t="s">
        <v>10568</v>
      </c>
      <c r="D4916" s="15" t="s">
        <v>10568</v>
      </c>
      <c r="E4916" s="15">
        <v>45351</v>
      </c>
      <c r="F4916" s="15" t="s">
        <v>10569</v>
      </c>
      <c r="G4916" s="15">
        <v>45255</v>
      </c>
      <c r="H4916" s="15">
        <v>45437</v>
      </c>
      <c r="I4916" s="15" t="s">
        <v>10691</v>
      </c>
      <c r="J4916" s="15" t="s">
        <v>10692</v>
      </c>
      <c r="K4916" s="15" t="s">
        <v>45493</v>
      </c>
      <c r="L4916" s="15" t="s">
        <v>91</v>
      </c>
      <c r="M4916" s="15" t="s">
        <v>10572</v>
      </c>
      <c r="N4916" s="14">
        <v>2004</v>
      </c>
      <c r="O4916" s="15" t="s">
        <v>10573</v>
      </c>
      <c r="P4916" s="15" t="s">
        <v>106</v>
      </c>
      <c r="Q4916" s="15" t="s">
        <v>47073</v>
      </c>
      <c r="R4916" s="15" t="s">
        <v>10574</v>
      </c>
      <c r="S4916" s="15" t="s">
        <v>10575</v>
      </c>
      <c r="T4916" s="15" t="s">
        <v>174</v>
      </c>
      <c r="U4916" s="15" t="s">
        <v>53</v>
      </c>
      <c r="V4916" s="15" t="s">
        <v>45342</v>
      </c>
      <c r="W4916" s="15" t="s">
        <v>1889</v>
      </c>
      <c r="X4916" s="15" t="e">
        <f>_xlfn.XLOOKUP(_LOOKUP[[#This Row],[AdjusterMemberName]],_Adjuster[Adjuster Name],_Adjuster[Email],,0)</f>
        <v>#N/A</v>
      </c>
      <c r="Y4916" s="15" t="e">
        <f>_xlfn.XLOOKUP(_LOOKUP[[#This Row],[AdjusterMemberName]],_Adjuster[Adjuster Name],_Adjuster[Phone Number],,0)</f>
        <v>#N/A</v>
      </c>
      <c r="Z4916" s="15" t="s">
        <v>10576</v>
      </c>
      <c r="AA49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1242 W 42Nd St, Los Angeles  CA 90037</v>
      </c>
      <c r="AB4916" s="15"/>
    </row>
    <row r="4917" spans="1:28" x14ac:dyDescent="0.3">
      <c r="A4917" s="14">
        <v>1</v>
      </c>
      <c r="B4917" s="14">
        <v>1</v>
      </c>
      <c r="C4917" s="15" t="s">
        <v>10701</v>
      </c>
      <c r="D4917" s="15" t="s">
        <v>10701</v>
      </c>
      <c r="E4917" s="15">
        <v>45351</v>
      </c>
      <c r="F4917" s="15" t="s">
        <v>10702</v>
      </c>
      <c r="G4917" s="15">
        <v>45348</v>
      </c>
      <c r="H4917" s="15">
        <v>45530</v>
      </c>
      <c r="I4917" s="15" t="s">
        <v>10703</v>
      </c>
      <c r="J4917" s="15" t="s">
        <v>10704</v>
      </c>
      <c r="K4917" s="15" t="s">
        <v>45663</v>
      </c>
      <c r="L4917" s="15" t="s">
        <v>139</v>
      </c>
      <c r="M4917" s="15" t="s">
        <v>470</v>
      </c>
      <c r="N4917" s="14">
        <v>2014</v>
      </c>
      <c r="O4917" s="15" t="s">
        <v>10705</v>
      </c>
      <c r="P4917" s="15" t="s">
        <v>106</v>
      </c>
      <c r="Q4917" s="15" t="s">
        <v>47019</v>
      </c>
      <c r="R4917" s="15" t="s">
        <v>10706</v>
      </c>
      <c r="S4917" s="15" t="s">
        <v>10707</v>
      </c>
      <c r="T4917" s="15" t="s">
        <v>2533</v>
      </c>
      <c r="U4917" s="15" t="s">
        <v>53</v>
      </c>
      <c r="V4917" s="15" t="s">
        <v>45667</v>
      </c>
      <c r="W4917" s="15" t="s">
        <v>367</v>
      </c>
      <c r="X4917" s="15" t="str">
        <f>_xlfn.XLOOKUP(_LOOKUP[[#This Row],[AdjusterMemberName]],_Adjuster[Adjuster Name],_Adjuster[Email],,0)</f>
        <v>dHernandez4@knightcompany.com</v>
      </c>
      <c r="Y4917" s="15" t="str">
        <f>_xlfn.XLOOKUP(_LOOKUP[[#This Row],[AdjusterMemberName]],_Adjuster[Adjuster Name],_Adjuster[Phone Number],,0)</f>
        <v>323-315-7819</v>
      </c>
      <c r="Z4917" s="15" t="s">
        <v>10708</v>
      </c>
      <c r="AA49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2931 Grand Ave, Huntington Park  CA 90255</v>
      </c>
      <c r="AB4917" s="15"/>
    </row>
    <row r="4918" spans="1:28" x14ac:dyDescent="0.3">
      <c r="A4918" s="14">
        <v>1</v>
      </c>
      <c r="B4918" s="14">
        <v>1</v>
      </c>
      <c r="C4918" s="15" t="s">
        <v>10728</v>
      </c>
      <c r="D4918" s="15" t="s">
        <v>10728</v>
      </c>
      <c r="E4918" s="15">
        <v>45351</v>
      </c>
      <c r="F4918" s="15" t="s">
        <v>10729</v>
      </c>
      <c r="G4918" s="15">
        <v>45297</v>
      </c>
      <c r="H4918" s="15">
        <v>45479</v>
      </c>
      <c r="I4918" s="15" t="s">
        <v>10730</v>
      </c>
      <c r="J4918" s="15" t="s">
        <v>10731</v>
      </c>
      <c r="K4918" s="15" t="s">
        <v>46730</v>
      </c>
      <c r="L4918" s="15" t="s">
        <v>270</v>
      </c>
      <c r="M4918" s="15" t="s">
        <v>452</v>
      </c>
      <c r="N4918" s="14">
        <v>2023</v>
      </c>
      <c r="O4918" s="15" t="s">
        <v>10732</v>
      </c>
      <c r="P4918" s="15" t="s">
        <v>106</v>
      </c>
      <c r="Q4918" s="15" t="s">
        <v>47092</v>
      </c>
      <c r="R4918" s="15" t="s">
        <v>10733</v>
      </c>
      <c r="S4918" s="15" t="s">
        <v>10734</v>
      </c>
      <c r="T4918" s="15" t="s">
        <v>308</v>
      </c>
      <c r="U4918" s="15" t="s">
        <v>53</v>
      </c>
      <c r="V4918" s="15" t="s">
        <v>45530</v>
      </c>
      <c r="W4918" s="15" t="s">
        <v>1624</v>
      </c>
      <c r="X4918" s="15" t="e">
        <f>_xlfn.XLOOKUP(_LOOKUP[[#This Row],[AdjusterMemberName]],_Adjuster[Adjuster Name],_Adjuster[Email],,0)</f>
        <v>#N/A</v>
      </c>
      <c r="Y4918" s="15" t="e">
        <f>_xlfn.XLOOKUP(_LOOKUP[[#This Row],[AdjusterMemberName]],_Adjuster[Adjuster Name],_Adjuster[Phone Number],,0)</f>
        <v>#N/A</v>
      </c>
      <c r="Z4918" s="15" t="s">
        <v>10735</v>
      </c>
      <c r="AA49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6874 Barcelona Way, Riverside  CA 92504</v>
      </c>
      <c r="AB4918" s="15"/>
    </row>
    <row r="4919" spans="1:28" x14ac:dyDescent="0.3">
      <c r="A4919" s="14">
        <v>1</v>
      </c>
      <c r="B4919" s="14">
        <v>1</v>
      </c>
      <c r="C4919" s="15" t="s">
        <v>10743</v>
      </c>
      <c r="D4919" s="15" t="s">
        <v>10743</v>
      </c>
      <c r="E4919" s="15">
        <v>45351</v>
      </c>
      <c r="F4919" s="15" t="s">
        <v>10744</v>
      </c>
      <c r="G4919" s="15">
        <v>45233</v>
      </c>
      <c r="H4919" s="15">
        <v>45415</v>
      </c>
      <c r="I4919" s="15" t="s">
        <v>10745</v>
      </c>
      <c r="J4919" s="15" t="s">
        <v>10746</v>
      </c>
      <c r="K4919" s="15" t="s">
        <v>45759</v>
      </c>
      <c r="L4919" s="15" t="s">
        <v>139</v>
      </c>
      <c r="M4919" s="15" t="s">
        <v>249</v>
      </c>
      <c r="N4919" s="14">
        <v>2011</v>
      </c>
      <c r="O4919" s="15" t="s">
        <v>10747</v>
      </c>
      <c r="P4919" s="15" t="s">
        <v>106</v>
      </c>
      <c r="Q4919" s="15" t="s">
        <v>47006</v>
      </c>
      <c r="R4919" s="15" t="s">
        <v>10748</v>
      </c>
      <c r="S4919" s="15" t="s">
        <v>10749</v>
      </c>
      <c r="T4919" s="15" t="s">
        <v>10750</v>
      </c>
      <c r="U4919" s="15" t="s">
        <v>53</v>
      </c>
      <c r="V4919" s="15" t="s">
        <v>45563</v>
      </c>
      <c r="W4919" s="15" t="s">
        <v>3307</v>
      </c>
      <c r="X4919" s="15" t="e">
        <f>_xlfn.XLOOKUP(_LOOKUP[[#This Row],[AdjusterMemberName]],_Adjuster[Adjuster Name],_Adjuster[Email],,0)</f>
        <v>#N/A</v>
      </c>
      <c r="Y4919" s="15" t="e">
        <f>_xlfn.XLOOKUP(_LOOKUP[[#This Row],[AdjusterMemberName]],_Adjuster[Adjuster Name],_Adjuster[Phone Number],,0)</f>
        <v>#N/A</v>
      </c>
      <c r="Z4919" s="15" t="s">
        <v>10751</v>
      </c>
      <c r="AA49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15364 Naranja Ave, Paramount  CA 90723</v>
      </c>
      <c r="AB4919" s="15">
        <v>45359</v>
      </c>
    </row>
    <row r="4920" spans="1:28" x14ac:dyDescent="0.3">
      <c r="A4920" s="14">
        <v>1</v>
      </c>
      <c r="B4920" s="14">
        <v>1</v>
      </c>
      <c r="C4920" s="15" t="s">
        <v>10776</v>
      </c>
      <c r="D4920" s="15" t="s">
        <v>10776</v>
      </c>
      <c r="E4920" s="15">
        <v>45351</v>
      </c>
      <c r="F4920" s="15" t="s">
        <v>10777</v>
      </c>
      <c r="G4920" s="15">
        <v>45293</v>
      </c>
      <c r="H4920" s="15">
        <v>45475</v>
      </c>
      <c r="I4920" s="15" t="s">
        <v>10778</v>
      </c>
      <c r="J4920" s="15" t="s">
        <v>10779</v>
      </c>
      <c r="K4920" s="15" t="s">
        <v>45397</v>
      </c>
      <c r="L4920" s="15" t="s">
        <v>441</v>
      </c>
      <c r="M4920" s="15" t="s">
        <v>1126</v>
      </c>
      <c r="N4920" s="14">
        <v>2016</v>
      </c>
      <c r="O4920" s="15" t="s">
        <v>10780</v>
      </c>
      <c r="P4920" s="15" t="s">
        <v>106</v>
      </c>
      <c r="Q4920" s="15" t="s">
        <v>47120</v>
      </c>
      <c r="R4920" s="15" t="s">
        <v>10175</v>
      </c>
      <c r="S4920" s="15" t="s">
        <v>10781</v>
      </c>
      <c r="T4920" s="15" t="s">
        <v>174</v>
      </c>
      <c r="U4920" s="15" t="s">
        <v>53</v>
      </c>
      <c r="V4920" s="15" t="s">
        <v>45406</v>
      </c>
      <c r="W4920" s="15" t="s">
        <v>1889</v>
      </c>
      <c r="X4920" s="15" t="e">
        <f>_xlfn.XLOOKUP(_LOOKUP[[#This Row],[AdjusterMemberName]],_Adjuster[Adjuster Name],_Adjuster[Email],,0)</f>
        <v>#N/A</v>
      </c>
      <c r="Y4920" s="15" t="e">
        <f>_xlfn.XLOOKUP(_LOOKUP[[#This Row],[AdjusterMemberName]],_Adjuster[Adjuster Name],_Adjuster[Phone Number],,0)</f>
        <v>#N/A</v>
      </c>
      <c r="Z4920" s="15" t="s">
        <v>10782</v>
      </c>
      <c r="AA49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7063 1/2 W Manchester Ave, Los Angeles  CA 90045</v>
      </c>
      <c r="AB4920" s="15">
        <v>45387</v>
      </c>
    </row>
    <row r="4921" spans="1:28" x14ac:dyDescent="0.3">
      <c r="A4921" s="14">
        <v>1</v>
      </c>
      <c r="B4921" s="14">
        <v>1</v>
      </c>
      <c r="C4921" s="15" t="s">
        <v>10878</v>
      </c>
      <c r="D4921" s="15" t="s">
        <v>10878</v>
      </c>
      <c r="E4921" s="15">
        <v>45351</v>
      </c>
      <c r="F4921" s="15" t="s">
        <v>10879</v>
      </c>
      <c r="G4921" s="15">
        <v>45321</v>
      </c>
      <c r="H4921" s="15">
        <v>45503</v>
      </c>
      <c r="I4921" s="15" t="s">
        <v>10880</v>
      </c>
      <c r="J4921" s="15" t="s">
        <v>10881</v>
      </c>
      <c r="K4921" s="15" t="s">
        <v>45339</v>
      </c>
      <c r="L4921" s="15" t="s">
        <v>103</v>
      </c>
      <c r="M4921" s="15" t="s">
        <v>104</v>
      </c>
      <c r="N4921" s="14">
        <v>2021</v>
      </c>
      <c r="O4921" s="15" t="s">
        <v>10882</v>
      </c>
      <c r="P4921" s="15" t="s">
        <v>106</v>
      </c>
      <c r="Q4921" s="15" t="s">
        <v>47117</v>
      </c>
      <c r="R4921" s="15" t="s">
        <v>10883</v>
      </c>
      <c r="S4921" s="15" t="s">
        <v>10884</v>
      </c>
      <c r="T4921" s="15" t="s">
        <v>541</v>
      </c>
      <c r="U4921" s="15" t="s">
        <v>53</v>
      </c>
      <c r="V4921" s="15" t="s">
        <v>45801</v>
      </c>
      <c r="W4921" s="15" t="s">
        <v>850</v>
      </c>
      <c r="X4921" s="15" t="e">
        <f>_xlfn.XLOOKUP(_LOOKUP[[#This Row],[AdjusterMemberName]],_Adjuster[Adjuster Name],_Adjuster[Email],,0)</f>
        <v>#N/A</v>
      </c>
      <c r="Y4921" s="15" t="e">
        <f>_xlfn.XLOOKUP(_LOOKUP[[#This Row],[AdjusterMemberName]],_Adjuster[Adjuster Name],_Adjuster[Phone Number],,0)</f>
        <v>#N/A</v>
      </c>
      <c r="Z4921" s="15" t="s">
        <v>10885</v>
      </c>
      <c r="AA49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222 E Pine St, Stockton  CA 95204</v>
      </c>
      <c r="AB4921" s="15"/>
    </row>
    <row r="4922" spans="1:28" x14ac:dyDescent="0.3">
      <c r="A4922" s="14">
        <v>1</v>
      </c>
      <c r="B4922" s="14">
        <v>1</v>
      </c>
      <c r="C4922" s="15" t="s">
        <v>10955</v>
      </c>
      <c r="D4922" s="15" t="s">
        <v>10955</v>
      </c>
      <c r="E4922" s="15">
        <v>45351</v>
      </c>
      <c r="F4922" s="15" t="s">
        <v>10956</v>
      </c>
      <c r="G4922" s="15">
        <v>45342</v>
      </c>
      <c r="H4922" s="15">
        <v>45524</v>
      </c>
      <c r="I4922" s="15" t="s">
        <v>10957</v>
      </c>
      <c r="J4922" s="15" t="s">
        <v>10958</v>
      </c>
      <c r="K4922" s="15" t="s">
        <v>46333</v>
      </c>
      <c r="L4922" s="15" t="s">
        <v>25</v>
      </c>
      <c r="M4922" s="15" t="s">
        <v>480</v>
      </c>
      <c r="N4922" s="14">
        <v>2019</v>
      </c>
      <c r="O4922" s="15" t="s">
        <v>10959</v>
      </c>
      <c r="P4922" s="15" t="s">
        <v>106</v>
      </c>
      <c r="Q4922" s="15" t="s">
        <v>47117</v>
      </c>
      <c r="R4922" s="15" t="s">
        <v>10960</v>
      </c>
      <c r="S4922" s="15" t="s">
        <v>10961</v>
      </c>
      <c r="T4922" s="15" t="s">
        <v>849</v>
      </c>
      <c r="U4922" s="15" t="s">
        <v>53</v>
      </c>
      <c r="V4922" s="15" t="s">
        <v>45619</v>
      </c>
      <c r="W4922" s="15" t="s">
        <v>367</v>
      </c>
      <c r="X4922" s="15" t="str">
        <f>_xlfn.XLOOKUP(_LOOKUP[[#This Row],[AdjusterMemberName]],_Adjuster[Adjuster Name],_Adjuster[Email],,0)</f>
        <v>dHernandez4@knightcompany.com</v>
      </c>
      <c r="Y4922" s="15" t="str">
        <f>_xlfn.XLOOKUP(_LOOKUP[[#This Row],[AdjusterMemberName]],_Adjuster[Adjuster Name],_Adjuster[Phone Number],,0)</f>
        <v>323-315-7819</v>
      </c>
      <c r="Z4922" s="15" t="s">
        <v>10962</v>
      </c>
      <c r="AA49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3400 Richmond Pkwy Apt 1417, San Pablo  CA 94806</v>
      </c>
      <c r="AB4922" s="15">
        <v>45444</v>
      </c>
    </row>
    <row r="4923" spans="1:28" x14ac:dyDescent="0.3">
      <c r="A4923" s="14">
        <v>1</v>
      </c>
      <c r="B4923" s="14">
        <v>1</v>
      </c>
      <c r="C4923" s="15" t="s">
        <v>11486</v>
      </c>
      <c r="D4923" s="15" t="s">
        <v>11486</v>
      </c>
      <c r="E4923" s="15">
        <v>45351</v>
      </c>
      <c r="F4923" s="15" t="s">
        <v>11487</v>
      </c>
      <c r="G4923" s="15">
        <v>45329</v>
      </c>
      <c r="H4923" s="15">
        <v>45511</v>
      </c>
      <c r="I4923" s="15" t="s">
        <v>11488</v>
      </c>
      <c r="J4923" s="15" t="s">
        <v>11489</v>
      </c>
      <c r="K4923" s="15" t="s">
        <v>45358</v>
      </c>
      <c r="L4923" s="15" t="s">
        <v>229</v>
      </c>
      <c r="M4923" s="15" t="s">
        <v>3275</v>
      </c>
      <c r="N4923" s="14">
        <v>2004</v>
      </c>
      <c r="O4923" s="15" t="s">
        <v>11490</v>
      </c>
      <c r="P4923" s="15" t="s">
        <v>106</v>
      </c>
      <c r="Q4923" s="15" t="s">
        <v>47065</v>
      </c>
      <c r="R4923" s="15" t="s">
        <v>11491</v>
      </c>
      <c r="S4923" s="15" t="s">
        <v>11492</v>
      </c>
      <c r="T4923" s="15" t="s">
        <v>286</v>
      </c>
      <c r="U4923" s="15" t="s">
        <v>53</v>
      </c>
      <c r="V4923" s="15" t="s">
        <v>45606</v>
      </c>
      <c r="W4923" s="15" t="s">
        <v>850</v>
      </c>
      <c r="X4923" s="15" t="e">
        <f>_xlfn.XLOOKUP(_LOOKUP[[#This Row],[AdjusterMemberName]],_Adjuster[Adjuster Name],_Adjuster[Email],,0)</f>
        <v>#N/A</v>
      </c>
      <c r="Y4923" s="15" t="e">
        <f>_xlfn.XLOOKUP(_LOOKUP[[#This Row],[AdjusterMemberName]],_Adjuster[Adjuster Name],_Adjuster[Phone Number],,0)</f>
        <v>#N/A</v>
      </c>
      <c r="Z4923" s="15" t="s">
        <v>11493</v>
      </c>
      <c r="AA49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900 E Via Wanda, Long Beach  CA 90805</v>
      </c>
      <c r="AB4923" s="15"/>
    </row>
    <row r="4924" spans="1:28" x14ac:dyDescent="0.3">
      <c r="A4924" s="14">
        <v>1</v>
      </c>
      <c r="B4924" s="14">
        <v>1</v>
      </c>
      <c r="C4924" s="15" t="s">
        <v>10653</v>
      </c>
      <c r="D4924" s="15" t="s">
        <v>10653</v>
      </c>
      <c r="E4924" s="15">
        <v>45350</v>
      </c>
      <c r="F4924" s="15" t="s">
        <v>10654</v>
      </c>
      <c r="G4924" s="15">
        <v>45302</v>
      </c>
      <c r="H4924" s="15">
        <v>45484</v>
      </c>
      <c r="I4924" s="15" t="s">
        <v>10655</v>
      </c>
      <c r="J4924" s="15" t="s">
        <v>10656</v>
      </c>
      <c r="K4924" s="15" t="s">
        <v>45643</v>
      </c>
      <c r="L4924" s="15" t="s">
        <v>128</v>
      </c>
      <c r="M4924" s="15" t="s">
        <v>836</v>
      </c>
      <c r="N4924" s="14">
        <v>2023</v>
      </c>
      <c r="O4924" s="15" t="s">
        <v>10657</v>
      </c>
      <c r="P4924" s="15" t="s">
        <v>106</v>
      </c>
      <c r="Q4924" s="15" t="s">
        <v>47019</v>
      </c>
      <c r="R4924" s="15" t="s">
        <v>610</v>
      </c>
      <c r="S4924" s="15" t="s">
        <v>10658</v>
      </c>
      <c r="T4924" s="15" t="s">
        <v>2877</v>
      </c>
      <c r="U4924" s="15" t="s">
        <v>53</v>
      </c>
      <c r="V4924" s="15" t="s">
        <v>46002</v>
      </c>
      <c r="W4924" s="15" t="s">
        <v>1624</v>
      </c>
      <c r="X4924" s="15" t="e">
        <f>_xlfn.XLOOKUP(_LOOKUP[[#This Row],[AdjusterMemberName]],_Adjuster[Adjuster Name],_Adjuster[Email],,0)</f>
        <v>#N/A</v>
      </c>
      <c r="Y4924" s="15" t="e">
        <f>_xlfn.XLOOKUP(_LOOKUP[[#This Row],[AdjusterMemberName]],_Adjuster[Adjuster Name],_Adjuster[Phone Number],,0)</f>
        <v>#N/A</v>
      </c>
      <c r="Z4924" s="15" t="s">
        <v>10659</v>
      </c>
      <c r="AA49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3127 W 134Th St, Hawthorne  CA 90250</v>
      </c>
      <c r="AB4924" s="15">
        <v>45436</v>
      </c>
    </row>
    <row r="4925" spans="1:28" x14ac:dyDescent="0.3">
      <c r="A4925" s="14">
        <v>1</v>
      </c>
      <c r="B4925" s="14">
        <v>1</v>
      </c>
      <c r="C4925" s="15" t="s">
        <v>10701</v>
      </c>
      <c r="D4925" s="15" t="s">
        <v>10701</v>
      </c>
      <c r="E4925" s="15">
        <v>45350</v>
      </c>
      <c r="F4925" s="15" t="s">
        <v>10702</v>
      </c>
      <c r="G4925" s="15">
        <v>45348</v>
      </c>
      <c r="H4925" s="15">
        <v>45530</v>
      </c>
      <c r="I4925" s="15" t="s">
        <v>10709</v>
      </c>
      <c r="J4925" s="15" t="s">
        <v>10710</v>
      </c>
      <c r="K4925" s="15" t="s">
        <v>45663</v>
      </c>
      <c r="L4925" s="15" t="s">
        <v>139</v>
      </c>
      <c r="M4925" s="15" t="s">
        <v>470</v>
      </c>
      <c r="N4925" s="14">
        <v>2014</v>
      </c>
      <c r="O4925" s="15" t="s">
        <v>10705</v>
      </c>
      <c r="P4925" s="15" t="s">
        <v>106</v>
      </c>
      <c r="Q4925" s="15" t="s">
        <v>47019</v>
      </c>
      <c r="R4925" s="15" t="s">
        <v>10706</v>
      </c>
      <c r="S4925" s="15" t="s">
        <v>10707</v>
      </c>
      <c r="T4925" s="15" t="s">
        <v>2533</v>
      </c>
      <c r="U4925" s="15" t="s">
        <v>53</v>
      </c>
      <c r="V4925" s="15" t="s">
        <v>45667</v>
      </c>
      <c r="W4925" s="15" t="s">
        <v>367</v>
      </c>
      <c r="X4925" s="15" t="str">
        <f>_xlfn.XLOOKUP(_LOOKUP[[#This Row],[AdjusterMemberName]],_Adjuster[Adjuster Name],_Adjuster[Email],,0)</f>
        <v>dHernandez4@knightcompany.com</v>
      </c>
      <c r="Y4925" s="15" t="str">
        <f>_xlfn.XLOOKUP(_LOOKUP[[#This Row],[AdjusterMemberName]],_Adjuster[Adjuster Name],_Adjuster[Phone Number],,0)</f>
        <v>323-315-7819</v>
      </c>
      <c r="Z4925" s="15" t="s">
        <v>10708</v>
      </c>
      <c r="AA49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2931 Grand Ave, Huntington Park  CA 90255</v>
      </c>
      <c r="AB4925" s="15"/>
    </row>
    <row r="4926" spans="1:28" x14ac:dyDescent="0.3">
      <c r="A4926" s="14">
        <v>1</v>
      </c>
      <c r="B4926" s="14">
        <v>1</v>
      </c>
      <c r="C4926" s="15" t="s">
        <v>10711</v>
      </c>
      <c r="D4926" s="15" t="s">
        <v>10711</v>
      </c>
      <c r="E4926" s="15">
        <v>45350</v>
      </c>
      <c r="F4926" s="15" t="s">
        <v>10712</v>
      </c>
      <c r="G4926" s="15">
        <v>45131</v>
      </c>
      <c r="H4926" s="15">
        <v>45315</v>
      </c>
      <c r="I4926" s="15" t="s">
        <v>10713</v>
      </c>
      <c r="J4926" s="15" t="s">
        <v>10714</v>
      </c>
      <c r="K4926" s="15" t="s">
        <v>45861</v>
      </c>
      <c r="L4926" s="15" t="s">
        <v>281</v>
      </c>
      <c r="M4926" s="15" t="s">
        <v>282</v>
      </c>
      <c r="N4926" s="14">
        <v>2013</v>
      </c>
      <c r="O4926" s="15" t="s">
        <v>10715</v>
      </c>
      <c r="P4926" s="15" t="s">
        <v>106</v>
      </c>
      <c r="Q4926" s="15" t="s">
        <v>119</v>
      </c>
      <c r="R4926" s="15" t="s">
        <v>10716</v>
      </c>
      <c r="S4926" s="15" t="s">
        <v>10717</v>
      </c>
      <c r="T4926" s="15" t="s">
        <v>174</v>
      </c>
      <c r="U4926" s="15" t="s">
        <v>53</v>
      </c>
      <c r="V4926" s="15" t="s">
        <v>45694</v>
      </c>
      <c r="W4926" s="15" t="s">
        <v>850</v>
      </c>
      <c r="X4926" s="15" t="e">
        <f>_xlfn.XLOOKUP(_LOOKUP[[#This Row],[AdjusterMemberName]],_Adjuster[Adjuster Name],_Adjuster[Email],,0)</f>
        <v>#N/A</v>
      </c>
      <c r="Y4926" s="15" t="e">
        <f>_xlfn.XLOOKUP(_LOOKUP[[#This Row],[AdjusterMemberName]],_Adjuster[Adjuster Name],_Adjuster[Phone Number],,0)</f>
        <v>#N/A</v>
      </c>
      <c r="Z4926" s="15" t="s">
        <v>10718</v>
      </c>
      <c r="AA49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8316 Hooper Ave, Los Angeles  CA 90001</v>
      </c>
      <c r="AB4926" s="15"/>
    </row>
    <row r="4927" spans="1:28" x14ac:dyDescent="0.3">
      <c r="A4927" s="14">
        <v>1</v>
      </c>
      <c r="B4927" s="14">
        <v>1</v>
      </c>
      <c r="C4927" s="15" t="s">
        <v>10711</v>
      </c>
      <c r="D4927" s="15" t="s">
        <v>10711</v>
      </c>
      <c r="E4927" s="15">
        <v>45350</v>
      </c>
      <c r="F4927" s="15" t="s">
        <v>10839</v>
      </c>
      <c r="G4927" s="15">
        <v>45325</v>
      </c>
      <c r="H4927" s="15">
        <v>45507</v>
      </c>
      <c r="I4927" s="15" t="s">
        <v>10840</v>
      </c>
      <c r="J4927" s="15" t="s">
        <v>10841</v>
      </c>
      <c r="K4927" s="15" t="s">
        <v>45861</v>
      </c>
      <c r="L4927" s="15" t="s">
        <v>281</v>
      </c>
      <c r="M4927" s="15" t="s">
        <v>282</v>
      </c>
      <c r="N4927" s="14">
        <v>2013</v>
      </c>
      <c r="O4927" s="15" t="s">
        <v>10715</v>
      </c>
      <c r="P4927" s="15" t="s">
        <v>106</v>
      </c>
      <c r="Q4927" s="15" t="s">
        <v>47006</v>
      </c>
      <c r="R4927" s="15" t="s">
        <v>10716</v>
      </c>
      <c r="S4927" s="15" t="s">
        <v>10717</v>
      </c>
      <c r="T4927" s="15" t="s">
        <v>174</v>
      </c>
      <c r="U4927" s="15" t="s">
        <v>53</v>
      </c>
      <c r="V4927" s="15" t="s">
        <v>45694</v>
      </c>
      <c r="W4927" s="15" t="s">
        <v>3114</v>
      </c>
      <c r="X4927" s="15" t="str">
        <f>_xlfn.XLOOKUP(_LOOKUP[[#This Row],[AdjusterMemberName]],_Adjuster[Adjuster Name],_Adjuster[Email],,0)</f>
        <v>eExmundo@knightcompany.com</v>
      </c>
      <c r="Y4927" s="15" t="str">
        <f>_xlfn.XLOOKUP(_LOOKUP[[#This Row],[AdjusterMemberName]],_Adjuster[Adjuster Name],_Adjuster[Phone Number],,0)</f>
        <v>424-559-5400</v>
      </c>
      <c r="Z4927" s="15" t="s">
        <v>10842</v>
      </c>
      <c r="AA49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8316 Hooper Ave, Los Angeles  CA 90001</v>
      </c>
      <c r="AB4927" s="15">
        <v>45369</v>
      </c>
    </row>
    <row r="4928" spans="1:28" x14ac:dyDescent="0.3">
      <c r="A4928" s="14">
        <v>1</v>
      </c>
      <c r="B4928" s="14">
        <v>0</v>
      </c>
      <c r="C4928" s="15" t="s">
        <v>11253</v>
      </c>
      <c r="D4928" s="15" t="s">
        <v>11254</v>
      </c>
      <c r="E4928" s="15">
        <v>45350</v>
      </c>
      <c r="F4928" s="15" t="s">
        <v>11255</v>
      </c>
      <c r="G4928" s="15">
        <v>45296</v>
      </c>
      <c r="H4928" s="15">
        <v>45478</v>
      </c>
      <c r="I4928" s="15" t="s">
        <v>11256</v>
      </c>
      <c r="J4928" s="15" t="s">
        <v>11257</v>
      </c>
      <c r="K4928" s="15" t="s">
        <v>45369</v>
      </c>
      <c r="L4928" s="15" t="s">
        <v>281</v>
      </c>
      <c r="M4928" s="15" t="s">
        <v>282</v>
      </c>
      <c r="N4928" s="14">
        <v>2015</v>
      </c>
      <c r="O4928" s="15" t="s">
        <v>11258</v>
      </c>
      <c r="P4928" s="15" t="s">
        <v>106</v>
      </c>
      <c r="Q4928" s="15" t="s">
        <v>47019</v>
      </c>
      <c r="R4928" s="15" t="s">
        <v>11259</v>
      </c>
      <c r="S4928" s="15" t="s">
        <v>11260</v>
      </c>
      <c r="T4928" s="15" t="s">
        <v>11261</v>
      </c>
      <c r="U4928" s="15" t="s">
        <v>53</v>
      </c>
      <c r="V4928" s="15" t="s">
        <v>46722</v>
      </c>
      <c r="W4928" s="15" t="s">
        <v>1544</v>
      </c>
      <c r="X4928" s="15" t="str">
        <f>_xlfn.XLOOKUP(_LOOKUP[[#This Row],[AdjusterMemberName]],_Adjuster[Adjuster Name],_Adjuster[Email],,0)</f>
        <v>CRodriguez5@knightcompany.com</v>
      </c>
      <c r="Y4928" s="15" t="str">
        <f>_xlfn.XLOOKUP(_LOOKUP[[#This Row],[AdjusterMemberName]],_Adjuster[Adjuster Name],_Adjuster[Phone Number],,0)</f>
        <v>323-456-1708</v>
      </c>
      <c r="Z4928" s="15" t="s">
        <v>11262</v>
      </c>
      <c r="AA49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2200 Sycamore Dr Apt 259, Berkeley  CA 94709</v>
      </c>
      <c r="AB4928" s="15">
        <v>45369</v>
      </c>
    </row>
    <row r="4929" spans="1:28" x14ac:dyDescent="0.3">
      <c r="A4929" s="14">
        <v>1</v>
      </c>
      <c r="B4929" s="14">
        <v>1</v>
      </c>
      <c r="C4929" s="15" t="s">
        <v>11338</v>
      </c>
      <c r="D4929" s="15" t="s">
        <v>11338</v>
      </c>
      <c r="E4929" s="15">
        <v>45350</v>
      </c>
      <c r="F4929" s="15" t="s">
        <v>11339</v>
      </c>
      <c r="G4929" s="15">
        <v>45349</v>
      </c>
      <c r="H4929" s="15">
        <v>45531</v>
      </c>
      <c r="I4929" s="15" t="s">
        <v>11340</v>
      </c>
      <c r="J4929" s="15" t="s">
        <v>11341</v>
      </c>
      <c r="K4929" s="15" t="s">
        <v>45505</v>
      </c>
      <c r="L4929" s="15" t="s">
        <v>281</v>
      </c>
      <c r="M4929" s="15" t="s">
        <v>1106</v>
      </c>
      <c r="N4929" s="14">
        <v>2018</v>
      </c>
      <c r="O4929" s="15" t="s">
        <v>11342</v>
      </c>
      <c r="P4929" s="15" t="s">
        <v>106</v>
      </c>
      <c r="Q4929" s="15" t="s">
        <v>47065</v>
      </c>
      <c r="R4929" s="15" t="s">
        <v>610</v>
      </c>
      <c r="S4929" s="15" t="s">
        <v>11343</v>
      </c>
      <c r="T4929" s="15" t="s">
        <v>122</v>
      </c>
      <c r="U4929" s="15" t="s">
        <v>53</v>
      </c>
      <c r="V4929" s="15" t="s">
        <v>45548</v>
      </c>
      <c r="W4929" s="15" t="s">
        <v>367</v>
      </c>
      <c r="X4929" s="15" t="str">
        <f>_xlfn.XLOOKUP(_LOOKUP[[#This Row],[AdjusterMemberName]],_Adjuster[Adjuster Name],_Adjuster[Email],,0)</f>
        <v>dHernandez4@knightcompany.com</v>
      </c>
      <c r="Y4929" s="15" t="str">
        <f>_xlfn.XLOOKUP(_LOOKUP[[#This Row],[AdjusterMemberName]],_Adjuster[Adjuster Name],_Adjuster[Phone Number],,0)</f>
        <v>323-315-7819</v>
      </c>
      <c r="Z4929" s="15" t="s">
        <v>11344</v>
      </c>
      <c r="AA49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26088 Wanderlust Dr, Hemet  CA 92544</v>
      </c>
      <c r="AB4929" s="15">
        <v>45422</v>
      </c>
    </row>
    <row r="4930" spans="1:28" x14ac:dyDescent="0.3">
      <c r="A4930" s="14">
        <v>0</v>
      </c>
      <c r="B4930" s="14">
        <v>0</v>
      </c>
      <c r="C4930" s="15" t="s">
        <v>13359</v>
      </c>
      <c r="D4930" s="15" t="s">
        <v>13360</v>
      </c>
      <c r="E4930" s="15">
        <v>45350</v>
      </c>
      <c r="F4930" s="15" t="s">
        <v>13361</v>
      </c>
      <c r="G4930" s="15"/>
      <c r="H4930" s="15"/>
      <c r="I4930" s="15" t="s">
        <v>13362</v>
      </c>
      <c r="J4930" s="15" t="s">
        <v>13363</v>
      </c>
      <c r="K4930" s="15" t="s">
        <v>45773</v>
      </c>
      <c r="L4930" s="15" t="s">
        <v>8014</v>
      </c>
      <c r="M4930" s="15" t="s">
        <v>13364</v>
      </c>
      <c r="N4930" s="14">
        <v>2015</v>
      </c>
      <c r="O4930" s="15" t="s">
        <v>1025</v>
      </c>
      <c r="P4930" s="15" t="s">
        <v>106</v>
      </c>
      <c r="Q4930" s="15"/>
      <c r="R4930" s="15"/>
      <c r="S4930" s="15"/>
      <c r="T4930" s="15"/>
      <c r="U4930" s="15"/>
      <c r="V4930" s="15"/>
      <c r="W4930" s="15" t="s">
        <v>850</v>
      </c>
      <c r="X4930" s="15" t="e">
        <f>_xlfn.XLOOKUP(_LOOKUP[[#This Row],[AdjusterMemberName]],_Adjuster[Adjuster Name],_Adjuster[Email],,0)</f>
        <v>#N/A</v>
      </c>
      <c r="Y4930" s="15" t="e">
        <f>_xlfn.XLOOKUP(_LOOKUP[[#This Row],[AdjusterMemberName]],_Adjuster[Adjuster Name],_Adjuster[Phone Number],,0)</f>
        <v>#N/A</v>
      </c>
      <c r="Z4930" s="15"/>
      <c r="AA4930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4930" s="15"/>
    </row>
    <row r="4931" spans="1:28" x14ac:dyDescent="0.3">
      <c r="A4931" s="14">
        <v>0</v>
      </c>
      <c r="B4931" s="14">
        <v>0</v>
      </c>
      <c r="C4931" s="15" t="s">
        <v>19188</v>
      </c>
      <c r="D4931" s="15" t="s">
        <v>19189</v>
      </c>
      <c r="E4931" s="15">
        <v>45350</v>
      </c>
      <c r="F4931" s="15" t="s">
        <v>19190</v>
      </c>
      <c r="G4931" s="15"/>
      <c r="H4931" s="15"/>
      <c r="I4931" s="15" t="s">
        <v>19191</v>
      </c>
      <c r="J4931" s="15" t="s">
        <v>19192</v>
      </c>
      <c r="K4931" s="15" t="s">
        <v>46500</v>
      </c>
      <c r="L4931" s="15" t="s">
        <v>19193</v>
      </c>
      <c r="M4931" s="15" t="s">
        <v>19194</v>
      </c>
      <c r="N4931" s="14">
        <v>1999</v>
      </c>
      <c r="O4931" s="15" t="s">
        <v>19195</v>
      </c>
      <c r="P4931" s="15" t="s">
        <v>106</v>
      </c>
      <c r="Q4931" s="15"/>
      <c r="R4931" s="15"/>
      <c r="S4931" s="15"/>
      <c r="T4931" s="15"/>
      <c r="U4931" s="15"/>
      <c r="V4931" s="15"/>
      <c r="W4931" s="15" t="s">
        <v>1357</v>
      </c>
      <c r="X4931" s="15" t="str">
        <f>_xlfn.XLOOKUP(_LOOKUP[[#This Row],[AdjusterMemberName]],_Adjuster[Adjuster Name],_Adjuster[Email],,0)</f>
        <v>jRivera1@knightcompany.com</v>
      </c>
      <c r="Y4931" s="15" t="str">
        <f>_xlfn.XLOOKUP(_LOOKUP[[#This Row],[AdjusterMemberName]],_Adjuster[Adjuster Name],_Adjuster[Phone Number],,0)</f>
        <v>424-559-5239</v>
      </c>
      <c r="Z4931" s="15"/>
      <c r="AA4931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4931" s="15"/>
    </row>
    <row r="4932" spans="1:28" x14ac:dyDescent="0.3">
      <c r="A4932" s="14">
        <v>1</v>
      </c>
      <c r="B4932" s="14">
        <v>1</v>
      </c>
      <c r="C4932" s="15" t="s">
        <v>23961</v>
      </c>
      <c r="D4932" s="15" t="s">
        <v>23961</v>
      </c>
      <c r="E4932" s="15">
        <v>45350</v>
      </c>
      <c r="F4932" s="15" t="s">
        <v>23962</v>
      </c>
      <c r="G4932" s="15">
        <v>44966</v>
      </c>
      <c r="H4932" s="15">
        <v>45147</v>
      </c>
      <c r="I4932" s="15" t="s">
        <v>23963</v>
      </c>
      <c r="J4932" s="15" t="s">
        <v>23964</v>
      </c>
      <c r="K4932" s="15" t="s">
        <v>46500</v>
      </c>
      <c r="L4932" s="15" t="s">
        <v>150</v>
      </c>
      <c r="M4932" s="15" t="s">
        <v>14783</v>
      </c>
      <c r="N4932" s="14">
        <v>1999</v>
      </c>
      <c r="O4932" s="15" t="s">
        <v>23965</v>
      </c>
      <c r="P4932" s="15" t="s">
        <v>106</v>
      </c>
      <c r="Q4932" s="15" t="s">
        <v>119</v>
      </c>
      <c r="R4932" s="15" t="s">
        <v>82</v>
      </c>
      <c r="S4932" s="15" t="s">
        <v>23966</v>
      </c>
      <c r="T4932" s="15" t="s">
        <v>15388</v>
      </c>
      <c r="U4932" s="15" t="s">
        <v>53</v>
      </c>
      <c r="V4932" s="15" t="s">
        <v>46499</v>
      </c>
      <c r="W4932" s="15" t="s">
        <v>1357</v>
      </c>
      <c r="X4932" s="15" t="str">
        <f>_xlfn.XLOOKUP(_LOOKUP[[#This Row],[AdjusterMemberName]],_Adjuster[Adjuster Name],_Adjuster[Email],,0)</f>
        <v>jRivera1@knightcompany.com</v>
      </c>
      <c r="Y4932" s="15" t="str">
        <f>_xlfn.XLOOKUP(_LOOKUP[[#This Row],[AdjusterMemberName]],_Adjuster[Adjuster Name],_Adjuster[Phone Number],,0)</f>
        <v>424-559-5239</v>
      </c>
      <c r="Z4932" s="15" t="s">
        <v>23967</v>
      </c>
      <c r="AA49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12300 White Rock Rd, Rancho Cordova  CA 95742</v>
      </c>
      <c r="AB4932" s="15"/>
    </row>
    <row r="4933" spans="1:28" x14ac:dyDescent="0.3">
      <c r="A4933" s="14">
        <v>1</v>
      </c>
      <c r="B4933" s="14">
        <v>1</v>
      </c>
      <c r="C4933" s="15" t="s">
        <v>24501</v>
      </c>
      <c r="D4933" s="15" t="s">
        <v>24502</v>
      </c>
      <c r="E4933" s="15">
        <v>45350</v>
      </c>
      <c r="F4933" s="15" t="s">
        <v>24503</v>
      </c>
      <c r="G4933" s="15">
        <v>45496</v>
      </c>
      <c r="H4933" s="15">
        <v>45680</v>
      </c>
      <c r="I4933" s="15" t="s">
        <v>24504</v>
      </c>
      <c r="J4933" s="15" t="s">
        <v>24505</v>
      </c>
      <c r="K4933" s="15" t="s">
        <v>45875</v>
      </c>
      <c r="L4933" s="15" t="s">
        <v>103</v>
      </c>
      <c r="M4933" s="15" t="s">
        <v>304</v>
      </c>
      <c r="N4933" s="14">
        <v>2020</v>
      </c>
      <c r="O4933" s="15" t="s">
        <v>24506</v>
      </c>
      <c r="P4933" s="15" t="s">
        <v>81</v>
      </c>
      <c r="Q4933" s="15" t="s">
        <v>119</v>
      </c>
      <c r="R4933" s="15" t="s">
        <v>4668</v>
      </c>
      <c r="S4933" s="15" t="s">
        <v>24507</v>
      </c>
      <c r="T4933" s="15" t="s">
        <v>174</v>
      </c>
      <c r="U4933" s="15" t="s">
        <v>53</v>
      </c>
      <c r="V4933" s="15" t="s">
        <v>45507</v>
      </c>
      <c r="W4933" s="15" t="s">
        <v>22473</v>
      </c>
      <c r="X4933" s="15" t="e">
        <f>_xlfn.XLOOKUP(_LOOKUP[[#This Row],[AdjusterMemberName]],_Adjuster[Adjuster Name],_Adjuster[Email],,0)</f>
        <v>#N/A</v>
      </c>
      <c r="Y4933" s="15" t="e">
        <f>_xlfn.XLOOKUP(_LOOKUP[[#This Row],[AdjusterMemberName]],_Adjuster[Adjuster Name],_Adjuster[Phone Number],,0)</f>
        <v>#N/A</v>
      </c>
      <c r="Z4933" s="15" t="s">
        <v>24508</v>
      </c>
      <c r="AA49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5127 Clinton St, Los Angeles  CA 90004</v>
      </c>
      <c r="AB4933" s="15"/>
    </row>
    <row r="4934" spans="1:28" x14ac:dyDescent="0.3">
      <c r="A4934" s="14">
        <v>1</v>
      </c>
      <c r="B4934" s="14">
        <v>1</v>
      </c>
      <c r="C4934" s="15" t="s">
        <v>10603</v>
      </c>
      <c r="D4934" s="15" t="s">
        <v>10603</v>
      </c>
      <c r="E4934" s="15">
        <v>45349</v>
      </c>
      <c r="F4934" s="15" t="s">
        <v>10604</v>
      </c>
      <c r="G4934" s="15">
        <v>45334</v>
      </c>
      <c r="H4934" s="15">
        <v>45516</v>
      </c>
      <c r="I4934" s="15" t="s">
        <v>10605</v>
      </c>
      <c r="J4934" s="15" t="s">
        <v>10606</v>
      </c>
      <c r="K4934" s="15" t="s">
        <v>45917</v>
      </c>
      <c r="L4934" s="15" t="s">
        <v>430</v>
      </c>
      <c r="M4934" s="15" t="s">
        <v>599</v>
      </c>
      <c r="N4934" s="14">
        <v>2012</v>
      </c>
      <c r="O4934" s="15" t="s">
        <v>10607</v>
      </c>
      <c r="P4934" s="15" t="s">
        <v>106</v>
      </c>
      <c r="Q4934" s="15" t="s">
        <v>47092</v>
      </c>
      <c r="R4934" s="15" t="s">
        <v>10608</v>
      </c>
      <c r="S4934" s="15" t="s">
        <v>10609</v>
      </c>
      <c r="T4934" s="15" t="s">
        <v>308</v>
      </c>
      <c r="U4934" s="15" t="s">
        <v>53</v>
      </c>
      <c r="V4934" s="15" t="s">
        <v>45720</v>
      </c>
      <c r="W4934" s="15" t="s">
        <v>4613</v>
      </c>
      <c r="X4934" s="15" t="e">
        <f>_xlfn.XLOOKUP(_LOOKUP[[#This Row],[AdjusterMemberName]],_Adjuster[Adjuster Name],_Adjuster[Email],,0)</f>
        <v>#N/A</v>
      </c>
      <c r="Y4934" s="15" t="e">
        <f>_xlfn.XLOOKUP(_LOOKUP[[#This Row],[AdjusterMemberName]],_Adjuster[Adjuster Name],_Adjuster[Phone Number],,0)</f>
        <v>#N/A</v>
      </c>
      <c r="Z4934" s="15" t="s">
        <v>10610</v>
      </c>
      <c r="AA49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6251 Jared Cir, Riverside  CA 92509</v>
      </c>
      <c r="AB4934" s="15"/>
    </row>
    <row r="4935" spans="1:28" x14ac:dyDescent="0.3">
      <c r="A4935" s="14">
        <v>1</v>
      </c>
      <c r="B4935" s="14">
        <v>1</v>
      </c>
      <c r="C4935" s="15" t="s">
        <v>10621</v>
      </c>
      <c r="D4935" s="15" t="s">
        <v>10621</v>
      </c>
      <c r="E4935" s="15">
        <v>45349</v>
      </c>
      <c r="F4935" s="15" t="s">
        <v>10622</v>
      </c>
      <c r="G4935" s="15">
        <v>45343</v>
      </c>
      <c r="H4935" s="15">
        <v>45525</v>
      </c>
      <c r="I4935" s="15" t="s">
        <v>10623</v>
      </c>
      <c r="J4935" s="15" t="s">
        <v>10624</v>
      </c>
      <c r="K4935" s="15" t="s">
        <v>45489</v>
      </c>
      <c r="L4935" s="15" t="s">
        <v>103</v>
      </c>
      <c r="M4935" s="15" t="s">
        <v>6410</v>
      </c>
      <c r="N4935" s="14">
        <v>2017</v>
      </c>
      <c r="O4935" s="15" t="s">
        <v>10625</v>
      </c>
      <c r="P4935" s="15" t="s">
        <v>106</v>
      </c>
      <c r="Q4935" s="15" t="s">
        <v>47073</v>
      </c>
      <c r="R4935" s="15" t="s">
        <v>10626</v>
      </c>
      <c r="S4935" s="15" t="s">
        <v>10627</v>
      </c>
      <c r="T4935" s="15" t="s">
        <v>1356</v>
      </c>
      <c r="U4935" s="15" t="s">
        <v>53</v>
      </c>
      <c r="V4935" s="15" t="s">
        <v>45533</v>
      </c>
      <c r="W4935" s="15" t="s">
        <v>1889</v>
      </c>
      <c r="X4935" s="15" t="e">
        <f>_xlfn.XLOOKUP(_LOOKUP[[#This Row],[AdjusterMemberName]],_Adjuster[Adjuster Name],_Adjuster[Email],,0)</f>
        <v>#N/A</v>
      </c>
      <c r="Y4935" s="15" t="e">
        <f>_xlfn.XLOOKUP(_LOOKUP[[#This Row],[AdjusterMemberName]],_Adjuster[Adjuster Name],_Adjuster[Phone Number],,0)</f>
        <v>#N/A</v>
      </c>
      <c r="Z4935" s="15" t="s">
        <v>10628</v>
      </c>
      <c r="AA49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728 N Rosalind Ave, Rialto  CA 92376</v>
      </c>
      <c r="AB4935" s="15"/>
    </row>
    <row r="4936" spans="1:28" x14ac:dyDescent="0.3">
      <c r="A4936" s="14">
        <v>1</v>
      </c>
      <c r="B4936" s="14">
        <v>1</v>
      </c>
      <c r="C4936" s="15" t="s">
        <v>10638</v>
      </c>
      <c r="D4936" s="15" t="s">
        <v>10639</v>
      </c>
      <c r="E4936" s="15">
        <v>45349</v>
      </c>
      <c r="F4936" s="15" t="s">
        <v>10640</v>
      </c>
      <c r="G4936" s="15">
        <v>45338</v>
      </c>
      <c r="H4936" s="15">
        <v>45520</v>
      </c>
      <c r="I4936" s="15" t="s">
        <v>10641</v>
      </c>
      <c r="J4936" s="15" t="s">
        <v>10642</v>
      </c>
      <c r="K4936" s="15" t="s">
        <v>45489</v>
      </c>
      <c r="L4936" s="15" t="s">
        <v>2306</v>
      </c>
      <c r="M4936" s="15" t="s">
        <v>2494</v>
      </c>
      <c r="N4936" s="14">
        <v>2007</v>
      </c>
      <c r="O4936" s="15" t="s">
        <v>10643</v>
      </c>
      <c r="P4936" s="15" t="s">
        <v>106</v>
      </c>
      <c r="Q4936" s="15" t="s">
        <v>47065</v>
      </c>
      <c r="R4936" s="15" t="s">
        <v>10644</v>
      </c>
      <c r="S4936" s="15" t="s">
        <v>10645</v>
      </c>
      <c r="T4936" s="15" t="s">
        <v>174</v>
      </c>
      <c r="U4936" s="15" t="s">
        <v>53</v>
      </c>
      <c r="V4936" s="15" t="s">
        <v>45412</v>
      </c>
      <c r="W4936" s="15" t="s">
        <v>1889</v>
      </c>
      <c r="X4936" s="15" t="e">
        <f>_xlfn.XLOOKUP(_LOOKUP[[#This Row],[AdjusterMemberName]],_Adjuster[Adjuster Name],_Adjuster[Email],,0)</f>
        <v>#N/A</v>
      </c>
      <c r="Y4936" s="15" t="e">
        <f>_xlfn.XLOOKUP(_LOOKUP[[#This Row],[AdjusterMemberName]],_Adjuster[Adjuster Name],_Adjuster[Phone Number],,0)</f>
        <v>#N/A</v>
      </c>
      <c r="Z4936" s="15" t="s">
        <v>10646</v>
      </c>
      <c r="AA49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6700 Middleton St Apt 209, Huntington Park  CA 90255</v>
      </c>
      <c r="AB4936" s="15"/>
    </row>
    <row r="4937" spans="1:28" x14ac:dyDescent="0.3">
      <c r="A4937" s="14">
        <v>1</v>
      </c>
      <c r="B4937" s="14">
        <v>1</v>
      </c>
      <c r="C4937" s="15" t="s">
        <v>9163</v>
      </c>
      <c r="D4937" s="15" t="s">
        <v>10647</v>
      </c>
      <c r="E4937" s="15">
        <v>45349</v>
      </c>
      <c r="F4937" s="15" t="s">
        <v>9164</v>
      </c>
      <c r="G4937" s="15">
        <v>45225</v>
      </c>
      <c r="H4937" s="15">
        <v>45408</v>
      </c>
      <c r="I4937" s="15" t="s">
        <v>10648</v>
      </c>
      <c r="J4937" s="15" t="s">
        <v>10649</v>
      </c>
      <c r="K4937" s="15" t="s">
        <v>45509</v>
      </c>
      <c r="L4937" s="15" t="s">
        <v>25</v>
      </c>
      <c r="M4937" s="15" t="s">
        <v>480</v>
      </c>
      <c r="N4937" s="14">
        <v>2014</v>
      </c>
      <c r="O4937" s="15" t="s">
        <v>10650</v>
      </c>
      <c r="P4937" s="15" t="s">
        <v>106</v>
      </c>
      <c r="Q4937" s="15" t="s">
        <v>47019</v>
      </c>
      <c r="R4937" s="15" t="s">
        <v>9168</v>
      </c>
      <c r="S4937" s="15" t="s">
        <v>9169</v>
      </c>
      <c r="T4937" s="15" t="s">
        <v>6772</v>
      </c>
      <c r="U4937" s="15" t="s">
        <v>53</v>
      </c>
      <c r="V4937" s="15" t="s">
        <v>46093</v>
      </c>
      <c r="W4937" s="15" t="s">
        <v>3114</v>
      </c>
      <c r="X4937" s="15" t="str">
        <f>_xlfn.XLOOKUP(_LOOKUP[[#This Row],[AdjusterMemberName]],_Adjuster[Adjuster Name],_Adjuster[Email],,0)</f>
        <v>eExmundo@knightcompany.com</v>
      </c>
      <c r="Y4937" s="15" t="str">
        <f>_xlfn.XLOOKUP(_LOOKUP[[#This Row],[AdjusterMemberName]],_Adjuster[Adjuster Name],_Adjuster[Phone Number],,0)</f>
        <v>424-559-5400</v>
      </c>
      <c r="Z4937" s="15" t="s">
        <v>9170</v>
      </c>
      <c r="AA49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1555 Mesa Verde Dr E Apt 26L, Costa Mesa  CA 92626</v>
      </c>
      <c r="AB4937" s="15"/>
    </row>
    <row r="4938" spans="1:28" x14ac:dyDescent="0.3">
      <c r="A4938" s="14">
        <v>1</v>
      </c>
      <c r="B4938" s="14">
        <v>1</v>
      </c>
      <c r="C4938" s="15" t="s">
        <v>10660</v>
      </c>
      <c r="D4938" s="15" t="s">
        <v>10661</v>
      </c>
      <c r="E4938" s="15">
        <v>45349</v>
      </c>
      <c r="F4938" s="15" t="s">
        <v>10662</v>
      </c>
      <c r="G4938" s="15">
        <v>45291</v>
      </c>
      <c r="H4938" s="15">
        <v>45473</v>
      </c>
      <c r="I4938" s="15" t="s">
        <v>10663</v>
      </c>
      <c r="J4938" s="15" t="s">
        <v>10664</v>
      </c>
      <c r="K4938" s="15" t="s">
        <v>45695</v>
      </c>
      <c r="L4938" s="15" t="s">
        <v>281</v>
      </c>
      <c r="M4938" s="15" t="s">
        <v>526</v>
      </c>
      <c r="N4938" s="14">
        <v>2015</v>
      </c>
      <c r="O4938" s="15" t="s">
        <v>10665</v>
      </c>
      <c r="P4938" s="15" t="s">
        <v>81</v>
      </c>
      <c r="Q4938" s="15" t="s">
        <v>47006</v>
      </c>
      <c r="R4938" s="15" t="s">
        <v>10666</v>
      </c>
      <c r="S4938" s="15" t="s">
        <v>10667</v>
      </c>
      <c r="T4938" s="15" t="s">
        <v>2237</v>
      </c>
      <c r="U4938" s="15" t="s">
        <v>53</v>
      </c>
      <c r="V4938" s="15" t="s">
        <v>45384</v>
      </c>
      <c r="W4938" s="15" t="s">
        <v>264</v>
      </c>
      <c r="X4938" s="15" t="str">
        <f>_xlfn.XLOOKUP(_LOOKUP[[#This Row],[AdjusterMemberName]],_Adjuster[Adjuster Name],_Adjuster[Email],,0)</f>
        <v>sBonnevie@knightcompany.com</v>
      </c>
      <c r="Y4938" s="15" t="str">
        <f>_xlfn.XLOOKUP(_LOOKUP[[#This Row],[AdjusterMemberName]],_Adjuster[Adjuster Name],_Adjuster[Phone Number],,0)</f>
        <v>323-692-4064</v>
      </c>
      <c r="Z4938" s="15" t="s">
        <v>10668</v>
      </c>
      <c r="AA49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15046 Delaware St , Adelanto  CA 92301</v>
      </c>
      <c r="AB4938" s="15"/>
    </row>
    <row r="4939" spans="1:28" x14ac:dyDescent="0.3">
      <c r="A4939" s="14">
        <v>1</v>
      </c>
      <c r="B4939" s="14">
        <v>1</v>
      </c>
      <c r="C4939" s="15" t="s">
        <v>8760</v>
      </c>
      <c r="D4939" s="15" t="s">
        <v>10505</v>
      </c>
      <c r="E4939" s="15">
        <v>45348</v>
      </c>
      <c r="F4939" s="15" t="s">
        <v>8762</v>
      </c>
      <c r="G4939" s="15">
        <v>45217</v>
      </c>
      <c r="H4939" s="15">
        <v>45400</v>
      </c>
      <c r="I4939" s="15" t="s">
        <v>10506</v>
      </c>
      <c r="J4939" s="15" t="s">
        <v>10507</v>
      </c>
      <c r="K4939" s="15" t="s">
        <v>46101</v>
      </c>
      <c r="L4939" s="15" t="s">
        <v>314</v>
      </c>
      <c r="M4939" s="15" t="s">
        <v>7214</v>
      </c>
      <c r="N4939" s="14">
        <v>2021</v>
      </c>
      <c r="O4939" s="15" t="s">
        <v>10508</v>
      </c>
      <c r="P4939" s="15" t="s">
        <v>106</v>
      </c>
      <c r="Q4939" s="15" t="s">
        <v>47117</v>
      </c>
      <c r="R4939" s="15" t="s">
        <v>8766</v>
      </c>
      <c r="S4939" s="15" t="s">
        <v>8767</v>
      </c>
      <c r="T4939" s="15" t="s">
        <v>962</v>
      </c>
      <c r="U4939" s="15" t="s">
        <v>53</v>
      </c>
      <c r="V4939" s="15" t="s">
        <v>45404</v>
      </c>
      <c r="W4939" s="15" t="s">
        <v>3307</v>
      </c>
      <c r="X4939" s="15" t="e">
        <f>_xlfn.XLOOKUP(_LOOKUP[[#This Row],[AdjusterMemberName]],_Adjuster[Adjuster Name],_Adjuster[Email],,0)</f>
        <v>#N/A</v>
      </c>
      <c r="Y4939" s="15" t="e">
        <f>_xlfn.XLOOKUP(_LOOKUP[[#This Row],[AdjusterMemberName]],_Adjuster[Adjuster Name],_Adjuster[Phone Number],,0)</f>
        <v>#N/A</v>
      </c>
      <c r="Z4939" s="15" t="s">
        <v>8768</v>
      </c>
      <c r="AA49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1945 2Nd St, San Fernando  CA 91340</v>
      </c>
      <c r="AB4939" s="15"/>
    </row>
    <row r="4940" spans="1:28" x14ac:dyDescent="0.3">
      <c r="A4940" s="14">
        <v>1</v>
      </c>
      <c r="B4940" s="14">
        <v>1</v>
      </c>
      <c r="C4940" s="15" t="s">
        <v>10528</v>
      </c>
      <c r="D4940" s="15" t="s">
        <v>10529</v>
      </c>
      <c r="E4940" s="15">
        <v>45348</v>
      </c>
      <c r="F4940" s="15" t="s">
        <v>10530</v>
      </c>
      <c r="G4940" s="15">
        <v>45344</v>
      </c>
      <c r="H4940" s="15">
        <v>45526</v>
      </c>
      <c r="I4940" s="15" t="s">
        <v>10531</v>
      </c>
      <c r="J4940" s="15" t="s">
        <v>10532</v>
      </c>
      <c r="K4940" s="15" t="s">
        <v>45879</v>
      </c>
      <c r="L4940" s="15" t="s">
        <v>116</v>
      </c>
      <c r="M4940" s="15" t="s">
        <v>117</v>
      </c>
      <c r="N4940" s="14">
        <v>2019</v>
      </c>
      <c r="O4940" s="15" t="s">
        <v>10533</v>
      </c>
      <c r="P4940" s="15" t="s">
        <v>106</v>
      </c>
      <c r="Q4940" s="15" t="s">
        <v>47019</v>
      </c>
      <c r="R4940" s="15" t="s">
        <v>2673</v>
      </c>
      <c r="S4940" s="15" t="s">
        <v>10534</v>
      </c>
      <c r="T4940" s="15" t="s">
        <v>1120</v>
      </c>
      <c r="U4940" s="15" t="s">
        <v>53</v>
      </c>
      <c r="V4940" s="15" t="s">
        <v>45428</v>
      </c>
      <c r="W4940" s="15" t="s">
        <v>4613</v>
      </c>
      <c r="X4940" s="15" t="e">
        <f>_xlfn.XLOOKUP(_LOOKUP[[#This Row],[AdjusterMemberName]],_Adjuster[Adjuster Name],_Adjuster[Email],,0)</f>
        <v>#N/A</v>
      </c>
      <c r="Y4940" s="15" t="e">
        <f>_xlfn.XLOOKUP(_LOOKUP[[#This Row],[AdjusterMemberName]],_Adjuster[Adjuster Name],_Adjuster[Phone Number],,0)</f>
        <v>#N/A</v>
      </c>
      <c r="Z4940" s="15" t="s">
        <v>10535</v>
      </c>
      <c r="AA49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903 West Ct St, Colton  CA 92324</v>
      </c>
      <c r="AB4940" s="15">
        <v>45408</v>
      </c>
    </row>
    <row r="4941" spans="1:28" x14ac:dyDescent="0.3">
      <c r="A4941" s="14">
        <v>1</v>
      </c>
      <c r="B4941" s="14">
        <v>1</v>
      </c>
      <c r="C4941" s="15" t="s">
        <v>10595</v>
      </c>
      <c r="D4941" s="15" t="s">
        <v>10595</v>
      </c>
      <c r="E4941" s="15">
        <v>45348</v>
      </c>
      <c r="F4941" s="15" t="s">
        <v>10596</v>
      </c>
      <c r="G4941" s="15">
        <v>45293</v>
      </c>
      <c r="H4941" s="15">
        <v>45475</v>
      </c>
      <c r="I4941" s="15" t="s">
        <v>10597</v>
      </c>
      <c r="J4941" s="15" t="s">
        <v>10598</v>
      </c>
      <c r="K4941" s="15" t="s">
        <v>45976</v>
      </c>
      <c r="L4941" s="15" t="s">
        <v>103</v>
      </c>
      <c r="M4941" s="15" t="s">
        <v>3356</v>
      </c>
      <c r="N4941" s="14">
        <v>2021</v>
      </c>
      <c r="O4941" s="15" t="s">
        <v>10599</v>
      </c>
      <c r="P4941" s="15" t="s">
        <v>106</v>
      </c>
      <c r="Q4941" s="15" t="s">
        <v>47019</v>
      </c>
      <c r="R4941" s="15" t="s">
        <v>10600</v>
      </c>
      <c r="S4941" s="15" t="s">
        <v>10601</v>
      </c>
      <c r="T4941" s="15" t="s">
        <v>1623</v>
      </c>
      <c r="U4941" s="15" t="s">
        <v>53</v>
      </c>
      <c r="V4941" s="15" t="s">
        <v>46373</v>
      </c>
      <c r="W4941" s="15" t="s">
        <v>264</v>
      </c>
      <c r="X4941" s="15" t="str">
        <f>_xlfn.XLOOKUP(_LOOKUP[[#This Row],[AdjusterMemberName]],_Adjuster[Adjuster Name],_Adjuster[Email],,0)</f>
        <v>sBonnevie@knightcompany.com</v>
      </c>
      <c r="Y4941" s="15" t="str">
        <f>_xlfn.XLOOKUP(_LOOKUP[[#This Row],[AdjusterMemberName]],_Adjuster[Adjuster Name],_Adjuster[Phone Number],,0)</f>
        <v>323-692-4064</v>
      </c>
      <c r="Z4941" s="15" t="s">
        <v>10602</v>
      </c>
      <c r="AA49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422 Brooks St Apt 9, Oceanside  CA 92054</v>
      </c>
      <c r="AB4941" s="15"/>
    </row>
    <row r="4942" spans="1:28" x14ac:dyDescent="0.3">
      <c r="A4942" s="14">
        <v>0</v>
      </c>
      <c r="B4942" s="14">
        <v>1</v>
      </c>
      <c r="C4942" s="15" t="s">
        <v>7789</v>
      </c>
      <c r="D4942" s="15" t="s">
        <v>7790</v>
      </c>
      <c r="E4942" s="15">
        <v>45348</v>
      </c>
      <c r="F4942" s="15" t="s">
        <v>7791</v>
      </c>
      <c r="G4942" s="15"/>
      <c r="H4942" s="15"/>
      <c r="I4942" s="15" t="s">
        <v>14277</v>
      </c>
      <c r="J4942" s="15" t="s">
        <v>14278</v>
      </c>
      <c r="K4942" s="15" t="s">
        <v>45691</v>
      </c>
      <c r="L4942" s="15" t="s">
        <v>430</v>
      </c>
      <c r="M4942" s="15" t="s">
        <v>10613</v>
      </c>
      <c r="N4942" s="14">
        <v>2023</v>
      </c>
      <c r="O4942" s="15" t="s">
        <v>14279</v>
      </c>
      <c r="P4942" s="15" t="s">
        <v>106</v>
      </c>
      <c r="Q4942" s="15"/>
      <c r="R4942" s="15"/>
      <c r="S4942" s="15"/>
      <c r="T4942" s="15"/>
      <c r="U4942" s="15"/>
      <c r="V4942" s="15"/>
      <c r="W4942" s="15" t="s">
        <v>850</v>
      </c>
      <c r="X4942" s="15" t="e">
        <f>_xlfn.XLOOKUP(_LOOKUP[[#This Row],[AdjusterMemberName]],_Adjuster[Adjuster Name],_Adjuster[Email],,0)</f>
        <v>#N/A</v>
      </c>
      <c r="Y4942" s="15" t="e">
        <f>_xlfn.XLOOKUP(_LOOKUP[[#This Row],[AdjusterMemberName]],_Adjuster[Adjuster Name],_Adjuster[Phone Number],,0)</f>
        <v>#N/A</v>
      </c>
      <c r="Z4942" s="15"/>
      <c r="AA4942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4942" s="15"/>
    </row>
    <row r="4943" spans="1:28" x14ac:dyDescent="0.3">
      <c r="A4943" s="14">
        <v>1</v>
      </c>
      <c r="B4943" s="14">
        <v>1</v>
      </c>
      <c r="C4943" s="15" t="s">
        <v>10560</v>
      </c>
      <c r="D4943" s="15" t="s">
        <v>10560</v>
      </c>
      <c r="E4943" s="15">
        <v>45347</v>
      </c>
      <c r="F4943" s="15" t="s">
        <v>10561</v>
      </c>
      <c r="G4943" s="15">
        <v>45344</v>
      </c>
      <c r="H4943" s="15">
        <v>45526</v>
      </c>
      <c r="I4943" s="15" t="s">
        <v>10562</v>
      </c>
      <c r="J4943" s="15" t="s">
        <v>10563</v>
      </c>
      <c r="K4943" s="15" t="s">
        <v>45334</v>
      </c>
      <c r="L4943" s="15" t="s">
        <v>128</v>
      </c>
      <c r="M4943" s="15" t="s">
        <v>170</v>
      </c>
      <c r="N4943" s="14">
        <v>2023</v>
      </c>
      <c r="O4943" s="15" t="s">
        <v>10564</v>
      </c>
      <c r="P4943" s="15" t="s">
        <v>106</v>
      </c>
      <c r="Q4943" s="15" t="s">
        <v>47193</v>
      </c>
      <c r="R4943" s="15" t="s">
        <v>162</v>
      </c>
      <c r="S4943" s="15" t="s">
        <v>10565</v>
      </c>
      <c r="T4943" s="15" t="s">
        <v>10566</v>
      </c>
      <c r="U4943" s="15" t="s">
        <v>53</v>
      </c>
      <c r="V4943" s="15" t="s">
        <v>46125</v>
      </c>
      <c r="W4943" s="15" t="s">
        <v>1357</v>
      </c>
      <c r="X4943" s="15" t="str">
        <f>_xlfn.XLOOKUP(_LOOKUP[[#This Row],[AdjusterMemberName]],_Adjuster[Adjuster Name],_Adjuster[Email],,0)</f>
        <v>jRivera1@knightcompany.com</v>
      </c>
      <c r="Y4943" s="15" t="str">
        <f>_xlfn.XLOOKUP(_LOOKUP[[#This Row],[AdjusterMemberName]],_Adjuster[Adjuster Name],_Adjuster[Phone Number],,0)</f>
        <v>424-559-5239</v>
      </c>
      <c r="Z4943" s="15" t="s">
        <v>10567</v>
      </c>
      <c r="AA49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218 S Valencia Blvd, Woodlake  CA 93286</v>
      </c>
      <c r="AB4943" s="15">
        <v>45408</v>
      </c>
    </row>
    <row r="4944" spans="1:28" x14ac:dyDescent="0.3">
      <c r="A4944" s="14">
        <v>1</v>
      </c>
      <c r="B4944" s="14">
        <v>1</v>
      </c>
      <c r="C4944" s="15" t="s">
        <v>10736</v>
      </c>
      <c r="D4944" s="15" t="s">
        <v>10736</v>
      </c>
      <c r="E4944" s="15">
        <v>45347</v>
      </c>
      <c r="F4944" s="15" t="s">
        <v>10737</v>
      </c>
      <c r="G4944" s="15">
        <v>45241</v>
      </c>
      <c r="H4944" s="15">
        <v>45423</v>
      </c>
      <c r="I4944" s="15" t="s">
        <v>10738</v>
      </c>
      <c r="J4944" s="15" t="s">
        <v>10739</v>
      </c>
      <c r="K4944" s="15" t="s">
        <v>45332</v>
      </c>
      <c r="L4944" s="15" t="s">
        <v>103</v>
      </c>
      <c r="M4944" s="15" t="s">
        <v>1503</v>
      </c>
      <c r="N4944" s="14">
        <v>2004</v>
      </c>
      <c r="O4944" s="15" t="s">
        <v>10740</v>
      </c>
      <c r="P4944" s="15" t="s">
        <v>106</v>
      </c>
      <c r="Q4944" s="15" t="s">
        <v>47065</v>
      </c>
      <c r="R4944" s="15" t="s">
        <v>10217</v>
      </c>
      <c r="S4944" s="15" t="s">
        <v>10741</v>
      </c>
      <c r="T4944" s="15" t="s">
        <v>404</v>
      </c>
      <c r="U4944" s="15" t="s">
        <v>53</v>
      </c>
      <c r="V4944" s="15" t="s">
        <v>45417</v>
      </c>
      <c r="W4944" s="15" t="s">
        <v>3184</v>
      </c>
      <c r="X4944" s="15" t="str">
        <f>_xlfn.XLOOKUP(_LOOKUP[[#This Row],[AdjusterMemberName]],_Adjuster[Adjuster Name],_Adjuster[Email],,0)</f>
        <v>mQualls@knightcompany.com</v>
      </c>
      <c r="Y4944" s="15" t="str">
        <f>_xlfn.XLOOKUP(_LOOKUP[[#This Row],[AdjusterMemberName]],_Adjuster[Adjuster Name],_Adjuster[Phone Number],,0)</f>
        <v>424-559-5436</v>
      </c>
      <c r="Z4944" s="15" t="s">
        <v>10742</v>
      </c>
      <c r="AA49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3537 Southview Ct, Palmdale  CA 93550</v>
      </c>
      <c r="AB4944" s="15"/>
    </row>
    <row r="4945" spans="1:28" x14ac:dyDescent="0.3">
      <c r="A4945" s="14">
        <v>1</v>
      </c>
      <c r="B4945" s="14">
        <v>1</v>
      </c>
      <c r="C4945" s="15" t="s">
        <v>12689</v>
      </c>
      <c r="D4945" s="15" t="s">
        <v>12689</v>
      </c>
      <c r="E4945" s="15">
        <v>45347</v>
      </c>
      <c r="F4945" s="15" t="s">
        <v>12690</v>
      </c>
      <c r="G4945" s="15">
        <v>45332</v>
      </c>
      <c r="H4945" s="15">
        <v>45514</v>
      </c>
      <c r="I4945" s="15" t="s">
        <v>12691</v>
      </c>
      <c r="J4945" s="15" t="s">
        <v>12692</v>
      </c>
      <c r="K4945" s="15" t="s">
        <v>45496</v>
      </c>
      <c r="L4945" s="15" t="s">
        <v>430</v>
      </c>
      <c r="M4945" s="15" t="s">
        <v>599</v>
      </c>
      <c r="N4945" s="14">
        <v>2014</v>
      </c>
      <c r="O4945" s="15" t="s">
        <v>12693</v>
      </c>
      <c r="P4945" s="15" t="s">
        <v>106</v>
      </c>
      <c r="Q4945" s="15" t="s">
        <v>47019</v>
      </c>
      <c r="R4945" s="15" t="s">
        <v>12694</v>
      </c>
      <c r="S4945" s="15" t="s">
        <v>12695</v>
      </c>
      <c r="T4945" s="15" t="s">
        <v>144</v>
      </c>
      <c r="U4945" s="15" t="s">
        <v>53</v>
      </c>
      <c r="V4945" s="15" t="s">
        <v>45864</v>
      </c>
      <c r="W4945" s="15" t="s">
        <v>3184</v>
      </c>
      <c r="X4945" s="15" t="str">
        <f>_xlfn.XLOOKUP(_LOOKUP[[#This Row],[AdjusterMemberName]],_Adjuster[Adjuster Name],_Adjuster[Email],,0)</f>
        <v>mQualls@knightcompany.com</v>
      </c>
      <c r="Y4945" s="15" t="str">
        <f>_xlfn.XLOOKUP(_LOOKUP[[#This Row],[AdjusterMemberName]],_Adjuster[Adjuster Name],_Adjuster[Phone Number],,0)</f>
        <v>424-559-5436</v>
      </c>
      <c r="Z4945" s="15" t="s">
        <v>12696</v>
      </c>
      <c r="AA49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1039 Coleman Rd Apt 6205, San Jose  CA 95123</v>
      </c>
      <c r="AB4945" s="15">
        <v>45509</v>
      </c>
    </row>
    <row r="4946" spans="1:28" x14ac:dyDescent="0.3">
      <c r="A4946" s="14">
        <v>1</v>
      </c>
      <c r="B4946" s="14">
        <v>1</v>
      </c>
      <c r="C4946" s="15" t="s">
        <v>10482</v>
      </c>
      <c r="D4946" s="15" t="s">
        <v>10482</v>
      </c>
      <c r="E4946" s="15">
        <v>45346</v>
      </c>
      <c r="F4946" s="15" t="s">
        <v>10483</v>
      </c>
      <c r="G4946" s="15">
        <v>45312</v>
      </c>
      <c r="H4946" s="15">
        <v>45494</v>
      </c>
      <c r="I4946" s="15" t="s">
        <v>10484</v>
      </c>
      <c r="J4946" s="15" t="s">
        <v>10485</v>
      </c>
      <c r="K4946" s="15" t="s">
        <v>46734</v>
      </c>
      <c r="L4946" s="15" t="s">
        <v>103</v>
      </c>
      <c r="M4946" s="15" t="s">
        <v>104</v>
      </c>
      <c r="N4946" s="14">
        <v>2015</v>
      </c>
      <c r="O4946" s="15" t="s">
        <v>10486</v>
      </c>
      <c r="P4946" s="15" t="s">
        <v>106</v>
      </c>
      <c r="Q4946" s="15" t="s">
        <v>47006</v>
      </c>
      <c r="R4946" s="15" t="s">
        <v>8052</v>
      </c>
      <c r="S4946" s="15" t="s">
        <v>10487</v>
      </c>
      <c r="T4946" s="15" t="s">
        <v>830</v>
      </c>
      <c r="U4946" s="15" t="s">
        <v>53</v>
      </c>
      <c r="V4946" s="15" t="s">
        <v>45762</v>
      </c>
      <c r="W4946" s="15" t="s">
        <v>3184</v>
      </c>
      <c r="X4946" s="15" t="str">
        <f>_xlfn.XLOOKUP(_LOOKUP[[#This Row],[AdjusterMemberName]],_Adjuster[Adjuster Name],_Adjuster[Email],,0)</f>
        <v>mQualls@knightcompany.com</v>
      </c>
      <c r="Y4946" s="15" t="str">
        <f>_xlfn.XLOOKUP(_LOOKUP[[#This Row],[AdjusterMemberName]],_Adjuster[Adjuster Name],_Adjuster[Phone Number],,0)</f>
        <v>424-559-5436</v>
      </c>
      <c r="Z4946" s="15" t="s">
        <v>10488</v>
      </c>
      <c r="AA49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1050 East 10Th St, Oakland  CA 94605</v>
      </c>
      <c r="AB4946" s="15">
        <v>45466</v>
      </c>
    </row>
    <row r="4947" spans="1:28" x14ac:dyDescent="0.3">
      <c r="A4947" s="14">
        <v>1</v>
      </c>
      <c r="B4947" s="14">
        <v>1</v>
      </c>
      <c r="C4947" s="15" t="s">
        <v>10493</v>
      </c>
      <c r="D4947" s="15" t="s">
        <v>10493</v>
      </c>
      <c r="E4947" s="15">
        <v>45346</v>
      </c>
      <c r="F4947" s="15" t="s">
        <v>10494</v>
      </c>
      <c r="G4947" s="15">
        <v>45333</v>
      </c>
      <c r="H4947" s="15">
        <v>45515</v>
      </c>
      <c r="I4947" s="15" t="s">
        <v>10495</v>
      </c>
      <c r="J4947" s="15" t="s">
        <v>10496</v>
      </c>
      <c r="K4947" s="15" t="s">
        <v>45356</v>
      </c>
      <c r="L4947" s="15" t="s">
        <v>128</v>
      </c>
      <c r="M4947" s="15" t="s">
        <v>129</v>
      </c>
      <c r="N4947" s="14">
        <v>2016</v>
      </c>
      <c r="O4947" s="15" t="s">
        <v>10497</v>
      </c>
      <c r="P4947" s="15" t="s">
        <v>106</v>
      </c>
      <c r="Q4947" s="15" t="s">
        <v>47095</v>
      </c>
      <c r="R4947" s="15" t="s">
        <v>10498</v>
      </c>
      <c r="S4947" s="15" t="s">
        <v>10499</v>
      </c>
      <c r="T4947" s="15" t="s">
        <v>3531</v>
      </c>
      <c r="U4947" s="15" t="s">
        <v>53</v>
      </c>
      <c r="V4947" s="15" t="s">
        <v>46055</v>
      </c>
      <c r="W4947" s="15" t="s">
        <v>367</v>
      </c>
      <c r="X4947" s="15" t="str">
        <f>_xlfn.XLOOKUP(_LOOKUP[[#This Row],[AdjusterMemberName]],_Adjuster[Adjuster Name],_Adjuster[Email],,0)</f>
        <v>dHernandez4@knightcompany.com</v>
      </c>
      <c r="Y4947" s="15" t="str">
        <f>_xlfn.XLOOKUP(_LOOKUP[[#This Row],[AdjusterMemberName]],_Adjuster[Adjuster Name],_Adjuster[Phone Number],,0)</f>
        <v>323-315-7819</v>
      </c>
      <c r="Z4947" s="15" t="s">
        <v>10500</v>
      </c>
      <c r="AA49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547 E 223Rd St Apt D, Carson  CA 90745</v>
      </c>
      <c r="AB4947" s="15"/>
    </row>
    <row r="4948" spans="1:28" x14ac:dyDescent="0.3">
      <c r="A4948" s="14">
        <v>1</v>
      </c>
      <c r="B4948" s="14">
        <v>1</v>
      </c>
      <c r="C4948" s="15" t="s">
        <v>10509</v>
      </c>
      <c r="D4948" s="15" t="s">
        <v>10509</v>
      </c>
      <c r="E4948" s="15">
        <v>45346</v>
      </c>
      <c r="F4948" s="15" t="s">
        <v>10510</v>
      </c>
      <c r="G4948" s="15">
        <v>45331</v>
      </c>
      <c r="H4948" s="15">
        <v>45513</v>
      </c>
      <c r="I4948" s="15" t="s">
        <v>10511</v>
      </c>
      <c r="J4948" s="15" t="s">
        <v>10512</v>
      </c>
      <c r="K4948" s="15" t="s">
        <v>45621</v>
      </c>
      <c r="L4948" s="15" t="s">
        <v>139</v>
      </c>
      <c r="M4948" s="15" t="s">
        <v>1219</v>
      </c>
      <c r="N4948" s="14">
        <v>2020</v>
      </c>
      <c r="O4948" s="15" t="s">
        <v>10513</v>
      </c>
      <c r="P4948" s="15" t="s">
        <v>106</v>
      </c>
      <c r="Q4948" s="15" t="s">
        <v>47065</v>
      </c>
      <c r="R4948" s="15" t="s">
        <v>10514</v>
      </c>
      <c r="S4948" s="15" t="s">
        <v>10515</v>
      </c>
      <c r="T4948" s="15" t="s">
        <v>4967</v>
      </c>
      <c r="U4948" s="15" t="s">
        <v>53</v>
      </c>
      <c r="V4948" s="15" t="s">
        <v>45436</v>
      </c>
      <c r="W4948" s="15" t="s">
        <v>264</v>
      </c>
      <c r="X4948" s="15" t="str">
        <f>_xlfn.XLOOKUP(_LOOKUP[[#This Row],[AdjusterMemberName]],_Adjuster[Adjuster Name],_Adjuster[Email],,0)</f>
        <v>sBonnevie@knightcompany.com</v>
      </c>
      <c r="Y4948" s="15" t="str">
        <f>_xlfn.XLOOKUP(_LOOKUP[[#This Row],[AdjusterMemberName]],_Adjuster[Adjuster Name],_Adjuster[Phone Number],,0)</f>
        <v>323-692-4064</v>
      </c>
      <c r="Z4948" s="15" t="s">
        <v>10516</v>
      </c>
      <c r="AA49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8060 Garfield Ave, Bell Gardens  CA 90201</v>
      </c>
      <c r="AB4948" s="15"/>
    </row>
    <row r="4949" spans="1:28" x14ac:dyDescent="0.3">
      <c r="A4949" s="14">
        <v>1</v>
      </c>
      <c r="B4949" s="14">
        <v>1</v>
      </c>
      <c r="C4949" s="15" t="s">
        <v>10552</v>
      </c>
      <c r="D4949" s="15" t="s">
        <v>10552</v>
      </c>
      <c r="E4949" s="15">
        <v>45346</v>
      </c>
      <c r="F4949" s="15" t="s">
        <v>10553</v>
      </c>
      <c r="G4949" s="15">
        <v>45344</v>
      </c>
      <c r="H4949" s="15">
        <v>45526</v>
      </c>
      <c r="I4949" s="15" t="s">
        <v>10554</v>
      </c>
      <c r="J4949" s="15" t="s">
        <v>10555</v>
      </c>
      <c r="K4949" s="15" t="s">
        <v>45506</v>
      </c>
      <c r="L4949" s="15" t="s">
        <v>201</v>
      </c>
      <c r="M4949" s="15" t="s">
        <v>1778</v>
      </c>
      <c r="N4949" s="14">
        <v>2012</v>
      </c>
      <c r="O4949" s="15" t="s">
        <v>10556</v>
      </c>
      <c r="P4949" s="15" t="s">
        <v>106</v>
      </c>
      <c r="Q4949" s="15" t="s">
        <v>47006</v>
      </c>
      <c r="R4949" s="15" t="s">
        <v>10557</v>
      </c>
      <c r="S4949" s="15" t="s">
        <v>10558</v>
      </c>
      <c r="T4949" s="15" t="s">
        <v>174</v>
      </c>
      <c r="U4949" s="15" t="s">
        <v>53</v>
      </c>
      <c r="V4949" s="15" t="s">
        <v>45552</v>
      </c>
      <c r="W4949" s="15" t="s">
        <v>3184</v>
      </c>
      <c r="X4949" s="15" t="str">
        <f>_xlfn.XLOOKUP(_LOOKUP[[#This Row],[AdjusterMemberName]],_Adjuster[Adjuster Name],_Adjuster[Email],,0)</f>
        <v>mQualls@knightcompany.com</v>
      </c>
      <c r="Y4949" s="15" t="str">
        <f>_xlfn.XLOOKUP(_LOOKUP[[#This Row],[AdjusterMemberName]],_Adjuster[Adjuster Name],_Adjuster[Phone Number],,0)</f>
        <v>424-559-5436</v>
      </c>
      <c r="Z4949" s="15" t="s">
        <v>10559</v>
      </c>
      <c r="AA49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751 Valencia St Apt 408, Los Angeles  CA 90017</v>
      </c>
      <c r="AB4949" s="15">
        <v>45377</v>
      </c>
    </row>
    <row r="4950" spans="1:28" x14ac:dyDescent="0.3">
      <c r="A4950" s="14">
        <v>1</v>
      </c>
      <c r="B4950" s="14">
        <v>1</v>
      </c>
      <c r="C4950" s="15" t="s">
        <v>10568</v>
      </c>
      <c r="D4950" s="15" t="s">
        <v>10568</v>
      </c>
      <c r="E4950" s="15">
        <v>45346</v>
      </c>
      <c r="F4950" s="15" t="s">
        <v>10569</v>
      </c>
      <c r="G4950" s="15">
        <v>45255</v>
      </c>
      <c r="H4950" s="15">
        <v>45437</v>
      </c>
      <c r="I4950" s="15" t="s">
        <v>10570</v>
      </c>
      <c r="J4950" s="15" t="s">
        <v>10571</v>
      </c>
      <c r="K4950" s="15" t="s">
        <v>45493</v>
      </c>
      <c r="L4950" s="15" t="s">
        <v>91</v>
      </c>
      <c r="M4950" s="15" t="s">
        <v>10572</v>
      </c>
      <c r="N4950" s="14">
        <v>2004</v>
      </c>
      <c r="O4950" s="15" t="s">
        <v>10573</v>
      </c>
      <c r="P4950" s="15" t="s">
        <v>106</v>
      </c>
      <c r="Q4950" s="15" t="s">
        <v>47073</v>
      </c>
      <c r="R4950" s="15" t="s">
        <v>10574</v>
      </c>
      <c r="S4950" s="15" t="s">
        <v>10575</v>
      </c>
      <c r="T4950" s="15" t="s">
        <v>174</v>
      </c>
      <c r="U4950" s="15" t="s">
        <v>53</v>
      </c>
      <c r="V4950" s="15" t="s">
        <v>45342</v>
      </c>
      <c r="W4950" s="15" t="s">
        <v>1889</v>
      </c>
      <c r="X4950" s="15" t="e">
        <f>_xlfn.XLOOKUP(_LOOKUP[[#This Row],[AdjusterMemberName]],_Adjuster[Adjuster Name],_Adjuster[Email],,0)</f>
        <v>#N/A</v>
      </c>
      <c r="Y4950" s="15" t="e">
        <f>_xlfn.XLOOKUP(_LOOKUP[[#This Row],[AdjusterMemberName]],_Adjuster[Adjuster Name],_Adjuster[Phone Number],,0)</f>
        <v>#N/A</v>
      </c>
      <c r="Z4950" s="15" t="s">
        <v>10576</v>
      </c>
      <c r="AA49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1242 W 42Nd St, Los Angeles  CA 90037</v>
      </c>
      <c r="AB4950" s="15"/>
    </row>
    <row r="4951" spans="1:28" x14ac:dyDescent="0.3">
      <c r="A4951" s="14">
        <v>1</v>
      </c>
      <c r="B4951" s="14">
        <v>1</v>
      </c>
      <c r="C4951" s="15" t="s">
        <v>10577</v>
      </c>
      <c r="D4951" s="15" t="s">
        <v>10577</v>
      </c>
      <c r="E4951" s="15">
        <v>45346</v>
      </c>
      <c r="F4951" s="15" t="s">
        <v>10578</v>
      </c>
      <c r="G4951" s="15">
        <v>45296</v>
      </c>
      <c r="H4951" s="15">
        <v>45478</v>
      </c>
      <c r="I4951" s="15" t="s">
        <v>10579</v>
      </c>
      <c r="J4951" s="15" t="s">
        <v>10580</v>
      </c>
      <c r="K4951" s="15" t="s">
        <v>45388</v>
      </c>
      <c r="L4951" s="15" t="s">
        <v>91</v>
      </c>
      <c r="M4951" s="15" t="s">
        <v>352</v>
      </c>
      <c r="N4951" s="14">
        <v>2015</v>
      </c>
      <c r="O4951" s="15" t="s">
        <v>10581</v>
      </c>
      <c r="P4951" s="15" t="s">
        <v>106</v>
      </c>
      <c r="Q4951" s="15" t="s">
        <v>47019</v>
      </c>
      <c r="R4951" s="15" t="s">
        <v>10582</v>
      </c>
      <c r="S4951" s="15" t="s">
        <v>10583</v>
      </c>
      <c r="T4951" s="15" t="s">
        <v>174</v>
      </c>
      <c r="U4951" s="15" t="s">
        <v>53</v>
      </c>
      <c r="V4951" s="15" t="s">
        <v>46443</v>
      </c>
      <c r="W4951" s="15" t="s">
        <v>367</v>
      </c>
      <c r="X4951" s="15" t="str">
        <f>_xlfn.XLOOKUP(_LOOKUP[[#This Row],[AdjusterMemberName]],_Adjuster[Adjuster Name],_Adjuster[Email],,0)</f>
        <v>dHernandez4@knightcompany.com</v>
      </c>
      <c r="Y4951" s="15" t="str">
        <f>_xlfn.XLOOKUP(_LOOKUP[[#This Row],[AdjusterMemberName]],_Adjuster[Adjuster Name],_Adjuster[Phone Number],,0)</f>
        <v>323-315-7819</v>
      </c>
      <c r="Z4951" s="15" t="s">
        <v>10584</v>
      </c>
      <c r="AA49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1710 N Fulelr Ave Apt 401, Los Angeles  CA 90046</v>
      </c>
      <c r="AB4951" s="15"/>
    </row>
    <row r="4952" spans="1:28" x14ac:dyDescent="0.3">
      <c r="A4952" s="14">
        <v>1</v>
      </c>
      <c r="B4952" s="14">
        <v>1</v>
      </c>
      <c r="C4952" s="15" t="s">
        <v>10459</v>
      </c>
      <c r="D4952" s="15" t="s">
        <v>10459</v>
      </c>
      <c r="E4952" s="15">
        <v>45345</v>
      </c>
      <c r="F4952" s="15" t="s">
        <v>10460</v>
      </c>
      <c r="G4952" s="15">
        <v>45254</v>
      </c>
      <c r="H4952" s="15">
        <v>45436</v>
      </c>
      <c r="I4952" s="15" t="s">
        <v>10461</v>
      </c>
      <c r="J4952" s="15" t="s">
        <v>10462</v>
      </c>
      <c r="K4952" s="15" t="s">
        <v>45827</v>
      </c>
      <c r="L4952" s="15" t="s">
        <v>128</v>
      </c>
      <c r="M4952" s="15" t="s">
        <v>129</v>
      </c>
      <c r="N4952" s="14">
        <v>2023</v>
      </c>
      <c r="O4952" s="15" t="s">
        <v>10463</v>
      </c>
      <c r="P4952" s="15" t="s">
        <v>106</v>
      </c>
      <c r="Q4952" s="15" t="s">
        <v>47019</v>
      </c>
      <c r="R4952" s="15" t="s">
        <v>2190</v>
      </c>
      <c r="S4952" s="15" t="s">
        <v>10464</v>
      </c>
      <c r="T4952" s="15" t="s">
        <v>174</v>
      </c>
      <c r="U4952" s="15" t="s">
        <v>53</v>
      </c>
      <c r="V4952" s="15" t="s">
        <v>45529</v>
      </c>
      <c r="W4952" s="15" t="s">
        <v>3184</v>
      </c>
      <c r="X4952" s="15" t="str">
        <f>_xlfn.XLOOKUP(_LOOKUP[[#This Row],[AdjusterMemberName]],_Adjuster[Adjuster Name],_Adjuster[Email],,0)</f>
        <v>mQualls@knightcompany.com</v>
      </c>
      <c r="Y4952" s="15" t="str">
        <f>_xlfn.XLOOKUP(_LOOKUP[[#This Row],[AdjusterMemberName]],_Adjuster[Adjuster Name],_Adjuster[Phone Number],,0)</f>
        <v>424-559-5436</v>
      </c>
      <c r="Z4952" s="15" t="s">
        <v>10465</v>
      </c>
      <c r="AA49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2131 E Century Blvd Apt 101, Los Angeles  CA 90002</v>
      </c>
      <c r="AB4952" s="15">
        <v>45378</v>
      </c>
    </row>
    <row r="4953" spans="1:28" x14ac:dyDescent="0.3">
      <c r="A4953" s="14">
        <v>1</v>
      </c>
      <c r="B4953" s="14">
        <v>1</v>
      </c>
      <c r="C4953" s="15" t="s">
        <v>6343</v>
      </c>
      <c r="D4953" s="15" t="s">
        <v>6343</v>
      </c>
      <c r="E4953" s="15">
        <v>45345</v>
      </c>
      <c r="F4953" s="15" t="s">
        <v>10501</v>
      </c>
      <c r="G4953" s="15">
        <v>45264</v>
      </c>
      <c r="H4953" s="15">
        <v>45447</v>
      </c>
      <c r="I4953" s="15" t="s">
        <v>10502</v>
      </c>
      <c r="J4953" s="15" t="s">
        <v>10503</v>
      </c>
      <c r="K4953" s="15" t="s">
        <v>45903</v>
      </c>
      <c r="L4953" s="15" t="s">
        <v>103</v>
      </c>
      <c r="M4953" s="15" t="s">
        <v>1336</v>
      </c>
      <c r="N4953" s="14">
        <v>2010</v>
      </c>
      <c r="O4953" s="15" t="s">
        <v>10504</v>
      </c>
      <c r="P4953" s="15" t="s">
        <v>106</v>
      </c>
      <c r="Q4953" s="15" t="s">
        <v>47079</v>
      </c>
      <c r="R4953" s="15" t="s">
        <v>6349</v>
      </c>
      <c r="S4953" s="15" t="s">
        <v>6350</v>
      </c>
      <c r="T4953" s="15" t="s">
        <v>6351</v>
      </c>
      <c r="U4953" s="15" t="s">
        <v>53</v>
      </c>
      <c r="V4953" s="15" t="s">
        <v>46733</v>
      </c>
      <c r="W4953" s="15" t="s">
        <v>3184</v>
      </c>
      <c r="X4953" s="15" t="str">
        <f>_xlfn.XLOOKUP(_LOOKUP[[#This Row],[AdjusterMemberName]],_Adjuster[Adjuster Name],_Adjuster[Email],,0)</f>
        <v>mQualls@knightcompany.com</v>
      </c>
      <c r="Y4953" s="15" t="str">
        <f>_xlfn.XLOOKUP(_LOOKUP[[#This Row],[AdjusterMemberName]],_Adjuster[Adjuster Name],_Adjuster[Phone Number],,0)</f>
        <v>424-559-5436</v>
      </c>
      <c r="Z4953" s="15" t="s">
        <v>6352</v>
      </c>
      <c r="AA49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4607 Willis Ave Apt 27, Sherman Oaks  CA 91403</v>
      </c>
      <c r="AB4953" s="15">
        <v>45419</v>
      </c>
    </row>
    <row r="4954" spans="1:28" x14ac:dyDescent="0.3">
      <c r="A4954" s="14">
        <v>1</v>
      </c>
      <c r="B4954" s="14">
        <v>1</v>
      </c>
      <c r="C4954" s="15" t="s">
        <v>9867</v>
      </c>
      <c r="D4954" s="15" t="s">
        <v>9867</v>
      </c>
      <c r="E4954" s="15">
        <v>45345</v>
      </c>
      <c r="F4954" s="15" t="s">
        <v>9868</v>
      </c>
      <c r="G4954" s="15">
        <v>45255</v>
      </c>
      <c r="H4954" s="15">
        <v>45437</v>
      </c>
      <c r="I4954" s="15" t="s">
        <v>10526</v>
      </c>
      <c r="J4954" s="15" t="s">
        <v>10527</v>
      </c>
      <c r="K4954" s="15" t="s">
        <v>45458</v>
      </c>
      <c r="L4954" s="15" t="s">
        <v>128</v>
      </c>
      <c r="M4954" s="15" t="s">
        <v>129</v>
      </c>
      <c r="N4954" s="14">
        <v>2017</v>
      </c>
      <c r="O4954" s="15" t="s">
        <v>9871</v>
      </c>
      <c r="P4954" s="15" t="s">
        <v>106</v>
      </c>
      <c r="Q4954" s="15" t="s">
        <v>47095</v>
      </c>
      <c r="R4954" s="15" t="s">
        <v>9872</v>
      </c>
      <c r="S4954" s="15" t="s">
        <v>9873</v>
      </c>
      <c r="T4954" s="15" t="s">
        <v>894</v>
      </c>
      <c r="U4954" s="15" t="s">
        <v>53</v>
      </c>
      <c r="V4954" s="15" t="s">
        <v>45849</v>
      </c>
      <c r="W4954" s="15" t="s">
        <v>1624</v>
      </c>
      <c r="X4954" s="15" t="e">
        <f>_xlfn.XLOOKUP(_LOOKUP[[#This Row],[AdjusterMemberName]],_Adjuster[Adjuster Name],_Adjuster[Email],,0)</f>
        <v>#N/A</v>
      </c>
      <c r="Y4954" s="15" t="e">
        <f>_xlfn.XLOOKUP(_LOOKUP[[#This Row],[AdjusterMemberName]],_Adjuster[Adjuster Name],_Adjuster[Phone Number],,0)</f>
        <v>#N/A</v>
      </c>
      <c r="Z4954" s="15" t="s">
        <v>9874</v>
      </c>
      <c r="AA49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4614 33Th St Apt 3, San Diego  CA 92116</v>
      </c>
      <c r="AB4954" s="15"/>
    </row>
    <row r="4955" spans="1:28" x14ac:dyDescent="0.3">
      <c r="A4955" s="14">
        <v>1</v>
      </c>
      <c r="B4955" s="14">
        <v>1</v>
      </c>
      <c r="C4955" s="15" t="s">
        <v>10536</v>
      </c>
      <c r="D4955" s="15" t="s">
        <v>10536</v>
      </c>
      <c r="E4955" s="15">
        <v>45345</v>
      </c>
      <c r="F4955" s="15" t="s">
        <v>10537</v>
      </c>
      <c r="G4955" s="15">
        <v>45318</v>
      </c>
      <c r="H4955" s="15">
        <v>45500</v>
      </c>
      <c r="I4955" s="15" t="s">
        <v>10538</v>
      </c>
      <c r="J4955" s="15" t="s">
        <v>10539</v>
      </c>
      <c r="K4955" s="15" t="s">
        <v>45813</v>
      </c>
      <c r="L4955" s="15" t="s">
        <v>314</v>
      </c>
      <c r="M4955" s="15" t="s">
        <v>315</v>
      </c>
      <c r="N4955" s="14">
        <v>2021</v>
      </c>
      <c r="O4955" s="15" t="s">
        <v>10540</v>
      </c>
      <c r="P4955" s="15" t="s">
        <v>106</v>
      </c>
      <c r="Q4955" s="15" t="s">
        <v>47006</v>
      </c>
      <c r="R4955" s="15" t="s">
        <v>10541</v>
      </c>
      <c r="S4955" s="15" t="s">
        <v>10542</v>
      </c>
      <c r="T4955" s="15" t="s">
        <v>894</v>
      </c>
      <c r="U4955" s="15" t="s">
        <v>53</v>
      </c>
      <c r="V4955" s="15" t="s">
        <v>46732</v>
      </c>
      <c r="W4955" s="15" t="s">
        <v>1889</v>
      </c>
      <c r="X4955" s="15" t="e">
        <f>_xlfn.XLOOKUP(_LOOKUP[[#This Row],[AdjusterMemberName]],_Adjuster[Adjuster Name],_Adjuster[Email],,0)</f>
        <v>#N/A</v>
      </c>
      <c r="Y4955" s="15" t="e">
        <f>_xlfn.XLOOKUP(_LOOKUP[[#This Row],[AdjusterMemberName]],_Adjuster[Adjuster Name],_Adjuster[Phone Number],,0)</f>
        <v>#N/A</v>
      </c>
      <c r="Z4955" s="15" t="s">
        <v>10543</v>
      </c>
      <c r="AA49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6604 Lanston St, San Diego  CA 92111</v>
      </c>
      <c r="AB4955" s="15">
        <v>45366</v>
      </c>
    </row>
    <row r="4956" spans="1:28" x14ac:dyDescent="0.3">
      <c r="A4956" s="14">
        <v>1</v>
      </c>
      <c r="B4956" s="14">
        <v>0</v>
      </c>
      <c r="C4956" s="15" t="s">
        <v>10400</v>
      </c>
      <c r="D4956" s="15" t="s">
        <v>10401</v>
      </c>
      <c r="E4956" s="15">
        <v>45344</v>
      </c>
      <c r="F4956" s="15" t="s">
        <v>10402</v>
      </c>
      <c r="G4956" s="15">
        <v>45289</v>
      </c>
      <c r="H4956" s="15">
        <v>45472</v>
      </c>
      <c r="I4956" s="15" t="s">
        <v>10403</v>
      </c>
      <c r="J4956" s="15" t="s">
        <v>10404</v>
      </c>
      <c r="K4956" s="15" t="s">
        <v>45477</v>
      </c>
      <c r="L4956" s="15" t="s">
        <v>128</v>
      </c>
      <c r="M4956" s="15" t="s">
        <v>129</v>
      </c>
      <c r="N4956" s="14">
        <v>2019</v>
      </c>
      <c r="O4956" s="15" t="s">
        <v>10405</v>
      </c>
      <c r="P4956" s="15" t="s">
        <v>106</v>
      </c>
      <c r="Q4956" s="15" t="s">
        <v>47006</v>
      </c>
      <c r="R4956" s="15" t="s">
        <v>10406</v>
      </c>
      <c r="S4956" s="15" t="s">
        <v>10407</v>
      </c>
      <c r="T4956" s="15" t="s">
        <v>174</v>
      </c>
      <c r="U4956" s="15" t="s">
        <v>53</v>
      </c>
      <c r="V4956" s="15" t="s">
        <v>45342</v>
      </c>
      <c r="W4956" s="15" t="s">
        <v>1658</v>
      </c>
      <c r="X4956" s="15" t="str">
        <f>_xlfn.XLOOKUP(_LOOKUP[[#This Row],[AdjusterMemberName]],_Adjuster[Adjuster Name],_Adjuster[Email],,0)</f>
        <v>RDavila@knightcompany.com</v>
      </c>
      <c r="Y4956" s="15" t="str">
        <f>_xlfn.XLOOKUP(_LOOKUP[[#This Row],[AdjusterMemberName]],_Adjuster[Adjuster Name],_Adjuster[Phone Number],,0)</f>
        <v>424-559-5663</v>
      </c>
      <c r="Z4956" s="15" t="s">
        <v>10408</v>
      </c>
      <c r="AA49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152 E 103Rd St , Los Angeles  CA 90003</v>
      </c>
      <c r="AB4956" s="15"/>
    </row>
    <row r="4957" spans="1:28" x14ac:dyDescent="0.3">
      <c r="A4957" s="14">
        <v>1</v>
      </c>
      <c r="B4957" s="14">
        <v>1</v>
      </c>
      <c r="C4957" s="15" t="s">
        <v>10414</v>
      </c>
      <c r="D4957" s="15" t="s">
        <v>10414</v>
      </c>
      <c r="E4957" s="15">
        <v>45344</v>
      </c>
      <c r="F4957" s="15" t="s">
        <v>10415</v>
      </c>
      <c r="G4957" s="15">
        <v>45197</v>
      </c>
      <c r="H4957" s="15">
        <v>45379</v>
      </c>
      <c r="I4957" s="15" t="s">
        <v>10416</v>
      </c>
      <c r="J4957" s="15" t="s">
        <v>10417</v>
      </c>
      <c r="K4957" s="15" t="s">
        <v>45642</v>
      </c>
      <c r="L4957" s="15" t="s">
        <v>128</v>
      </c>
      <c r="M4957" s="15" t="s">
        <v>170</v>
      </c>
      <c r="N4957" s="14">
        <v>2024</v>
      </c>
      <c r="O4957" s="15" t="s">
        <v>10418</v>
      </c>
      <c r="P4957" s="15" t="s">
        <v>106</v>
      </c>
      <c r="Q4957" s="15" t="s">
        <v>47019</v>
      </c>
      <c r="R4957" s="15" t="s">
        <v>1429</v>
      </c>
      <c r="S4957" s="15" t="s">
        <v>10419</v>
      </c>
      <c r="T4957" s="15" t="s">
        <v>174</v>
      </c>
      <c r="U4957" s="15" t="s">
        <v>53</v>
      </c>
      <c r="V4957" s="15" t="s">
        <v>45537</v>
      </c>
      <c r="W4957" s="15" t="s">
        <v>1624</v>
      </c>
      <c r="X4957" s="15" t="e">
        <f>_xlfn.XLOOKUP(_LOOKUP[[#This Row],[AdjusterMemberName]],_Adjuster[Adjuster Name],_Adjuster[Email],,0)</f>
        <v>#N/A</v>
      </c>
      <c r="Y4957" s="15" t="e">
        <f>_xlfn.XLOOKUP(_LOOKUP[[#This Row],[AdjusterMemberName]],_Adjuster[Adjuster Name],_Adjuster[Phone Number],,0)</f>
        <v>#N/A</v>
      </c>
      <c r="Z4957" s="15" t="s">
        <v>10420</v>
      </c>
      <c r="AA49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910 S Catalina St Apt 5 , Los Angeles  CA 90006</v>
      </c>
      <c r="AB4957" s="15"/>
    </row>
    <row r="4958" spans="1:28" x14ac:dyDescent="0.3">
      <c r="A4958" s="14">
        <v>1</v>
      </c>
      <c r="B4958" s="14">
        <v>1</v>
      </c>
      <c r="C4958" s="15" t="s">
        <v>10421</v>
      </c>
      <c r="D4958" s="15" t="s">
        <v>10422</v>
      </c>
      <c r="E4958" s="15">
        <v>45344</v>
      </c>
      <c r="F4958" s="15" t="s">
        <v>10423</v>
      </c>
      <c r="G4958" s="15">
        <v>45338</v>
      </c>
      <c r="H4958" s="15">
        <v>45520</v>
      </c>
      <c r="I4958" s="15" t="s">
        <v>10424</v>
      </c>
      <c r="J4958" s="15" t="s">
        <v>10425</v>
      </c>
      <c r="K4958" s="15" t="s">
        <v>45341</v>
      </c>
      <c r="L4958" s="15" t="s">
        <v>281</v>
      </c>
      <c r="M4958" s="15" t="s">
        <v>282</v>
      </c>
      <c r="N4958" s="14">
        <v>2019</v>
      </c>
      <c r="O4958" s="15" t="s">
        <v>10426</v>
      </c>
      <c r="P4958" s="15" t="s">
        <v>106</v>
      </c>
      <c r="Q4958" s="15" t="s">
        <v>47006</v>
      </c>
      <c r="R4958" s="15" t="s">
        <v>10427</v>
      </c>
      <c r="S4958" s="15" t="s">
        <v>10428</v>
      </c>
      <c r="T4958" s="15" t="s">
        <v>164</v>
      </c>
      <c r="U4958" s="15" t="s">
        <v>53</v>
      </c>
      <c r="V4958" s="15" t="s">
        <v>45579</v>
      </c>
      <c r="W4958" s="15" t="s">
        <v>1889</v>
      </c>
      <c r="X4958" s="15" t="e">
        <f>_xlfn.XLOOKUP(_LOOKUP[[#This Row],[AdjusterMemberName]],_Adjuster[Adjuster Name],_Adjuster[Email],,0)</f>
        <v>#N/A</v>
      </c>
      <c r="Y4958" s="15" t="e">
        <f>_xlfn.XLOOKUP(_LOOKUP[[#This Row],[AdjusterMemberName]],_Adjuster[Adjuster Name],_Adjuster[Phone Number],,0)</f>
        <v>#N/A</v>
      </c>
      <c r="Z4958" s="15" t="s">
        <v>10429</v>
      </c>
      <c r="AA49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6193 E Balch Ave, Fresno  CA 93727</v>
      </c>
      <c r="AB4958" s="15"/>
    </row>
    <row r="4959" spans="1:28" x14ac:dyDescent="0.3">
      <c r="A4959" s="14">
        <v>1</v>
      </c>
      <c r="B4959" s="14">
        <v>1</v>
      </c>
      <c r="C4959" s="15" t="s">
        <v>10438</v>
      </c>
      <c r="D4959" s="15" t="s">
        <v>10438</v>
      </c>
      <c r="E4959" s="15">
        <v>45344</v>
      </c>
      <c r="F4959" s="15" t="s">
        <v>10439</v>
      </c>
      <c r="G4959" s="15">
        <v>45272</v>
      </c>
      <c r="H4959" s="15">
        <v>45455</v>
      </c>
      <c r="I4959" s="15" t="s">
        <v>10440</v>
      </c>
      <c r="J4959" s="15" t="s">
        <v>10441</v>
      </c>
      <c r="K4959" s="15" t="s">
        <v>45373</v>
      </c>
      <c r="L4959" s="15" t="s">
        <v>1261</v>
      </c>
      <c r="M4959" s="15" t="s">
        <v>4703</v>
      </c>
      <c r="N4959" s="14">
        <v>2015</v>
      </c>
      <c r="O4959" s="15" t="s">
        <v>10442</v>
      </c>
      <c r="P4959" s="15" t="s">
        <v>106</v>
      </c>
      <c r="Q4959" s="15" t="s">
        <v>47092</v>
      </c>
      <c r="R4959" s="15" t="s">
        <v>10443</v>
      </c>
      <c r="S4959" s="15" t="s">
        <v>10444</v>
      </c>
      <c r="T4959" s="15" t="s">
        <v>308</v>
      </c>
      <c r="U4959" s="15" t="s">
        <v>53</v>
      </c>
      <c r="V4959" s="15" t="s">
        <v>45476</v>
      </c>
      <c r="W4959" s="15" t="s">
        <v>1889</v>
      </c>
      <c r="X4959" s="15" t="e">
        <f>_xlfn.XLOOKUP(_LOOKUP[[#This Row],[AdjusterMemberName]],_Adjuster[Adjuster Name],_Adjuster[Email],,0)</f>
        <v>#N/A</v>
      </c>
      <c r="Y4959" s="15" t="e">
        <f>_xlfn.XLOOKUP(_LOOKUP[[#This Row],[AdjusterMemberName]],_Adjuster[Adjuster Name],_Adjuster[Phone Number],,0)</f>
        <v>#N/A</v>
      </c>
      <c r="Z4959" s="15" t="s">
        <v>10445</v>
      </c>
      <c r="AA49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2265 Trafalgar Ave, Riverside  CA 92506</v>
      </c>
      <c r="AB4959" s="15">
        <v>45448</v>
      </c>
    </row>
    <row r="4960" spans="1:28" x14ac:dyDescent="0.3">
      <c r="A4960" s="14">
        <v>1</v>
      </c>
      <c r="B4960" s="14">
        <v>1</v>
      </c>
      <c r="C4960" s="15" t="s">
        <v>10446</v>
      </c>
      <c r="D4960" s="15" t="s">
        <v>10446</v>
      </c>
      <c r="E4960" s="15">
        <v>45344</v>
      </c>
      <c r="F4960" s="15" t="s">
        <v>10447</v>
      </c>
      <c r="G4960" s="15">
        <v>45273</v>
      </c>
      <c r="H4960" s="15">
        <v>45456</v>
      </c>
      <c r="I4960" s="15" t="s">
        <v>10448</v>
      </c>
      <c r="J4960" s="15" t="s">
        <v>10449</v>
      </c>
      <c r="K4960" s="15" t="s">
        <v>45332</v>
      </c>
      <c r="L4960" s="15" t="s">
        <v>281</v>
      </c>
      <c r="M4960" s="15" t="s">
        <v>282</v>
      </c>
      <c r="N4960" s="14">
        <v>2016</v>
      </c>
      <c r="O4960" s="15" t="s">
        <v>10450</v>
      </c>
      <c r="P4960" s="15" t="s">
        <v>106</v>
      </c>
      <c r="Q4960" s="15" t="s">
        <v>47073</v>
      </c>
      <c r="R4960" s="15" t="s">
        <v>10451</v>
      </c>
      <c r="S4960" s="15" t="s">
        <v>10452</v>
      </c>
      <c r="T4960" s="15" t="s">
        <v>253</v>
      </c>
      <c r="U4960" s="15" t="s">
        <v>53</v>
      </c>
      <c r="V4960" s="15" t="s">
        <v>45500</v>
      </c>
      <c r="W4960" s="15" t="s">
        <v>1624</v>
      </c>
      <c r="X4960" s="15" t="e">
        <f>_xlfn.XLOOKUP(_LOOKUP[[#This Row],[AdjusterMemberName]],_Adjuster[Adjuster Name],_Adjuster[Email],,0)</f>
        <v>#N/A</v>
      </c>
      <c r="Y4960" s="15" t="e">
        <f>_xlfn.XLOOKUP(_LOOKUP[[#This Row],[AdjusterMemberName]],_Adjuster[Adjuster Name],_Adjuster[Phone Number],,0)</f>
        <v>#N/A</v>
      </c>
      <c r="Z4960" s="15" t="s">
        <v>10453</v>
      </c>
      <c r="AA49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614 N Market St Apt 614, Inglewood  CA 90302</v>
      </c>
      <c r="AB4960" s="15"/>
    </row>
    <row r="4961" spans="1:28" x14ac:dyDescent="0.3">
      <c r="A4961" s="14">
        <v>1</v>
      </c>
      <c r="B4961" s="14">
        <v>1</v>
      </c>
      <c r="C4961" s="15" t="s">
        <v>11833</v>
      </c>
      <c r="D4961" s="15" t="s">
        <v>11834</v>
      </c>
      <c r="E4961" s="15">
        <v>45344</v>
      </c>
      <c r="F4961" s="15" t="s">
        <v>11835</v>
      </c>
      <c r="G4961" s="15">
        <v>45188</v>
      </c>
      <c r="H4961" s="15">
        <v>45370</v>
      </c>
      <c r="I4961" s="15" t="s">
        <v>11836</v>
      </c>
      <c r="J4961" s="15" t="s">
        <v>11837</v>
      </c>
      <c r="K4961" s="15" t="s">
        <v>45578</v>
      </c>
      <c r="L4961" s="15" t="s">
        <v>3642</v>
      </c>
      <c r="M4961" s="15" t="s">
        <v>11838</v>
      </c>
      <c r="N4961" s="14">
        <v>2005</v>
      </c>
      <c r="O4961" s="15" t="s">
        <v>11839</v>
      </c>
      <c r="P4961" s="15" t="s">
        <v>106</v>
      </c>
      <c r="Q4961" s="15" t="s">
        <v>47061</v>
      </c>
      <c r="R4961" s="15" t="s">
        <v>1419</v>
      </c>
      <c r="S4961" s="15" t="s">
        <v>11840</v>
      </c>
      <c r="T4961" s="15" t="s">
        <v>3540</v>
      </c>
      <c r="U4961" s="15" t="s">
        <v>53</v>
      </c>
      <c r="V4961" s="15" t="s">
        <v>45340</v>
      </c>
      <c r="W4961" s="15" t="s">
        <v>1889</v>
      </c>
      <c r="X4961" s="15" t="e">
        <f>_xlfn.XLOOKUP(_LOOKUP[[#This Row],[AdjusterMemberName]],_Adjuster[Adjuster Name],_Adjuster[Email],,0)</f>
        <v>#N/A</v>
      </c>
      <c r="Y4961" s="15" t="e">
        <f>_xlfn.XLOOKUP(_LOOKUP[[#This Row],[AdjusterMemberName]],_Adjuster[Adjuster Name],_Adjuster[Phone Number],,0)</f>
        <v>#N/A</v>
      </c>
      <c r="Z4961" s="15" t="s">
        <v>11841</v>
      </c>
      <c r="AA49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3235 Alanreed Ave, Rosemead  CA 91770</v>
      </c>
      <c r="AB4961" s="15"/>
    </row>
    <row r="4962" spans="1:28" x14ac:dyDescent="0.3">
      <c r="A4962" s="14">
        <v>1</v>
      </c>
      <c r="B4962" s="14">
        <v>1</v>
      </c>
      <c r="C4962" s="15" t="s">
        <v>10359</v>
      </c>
      <c r="D4962" s="15" t="s">
        <v>10360</v>
      </c>
      <c r="E4962" s="15">
        <v>45343</v>
      </c>
      <c r="F4962" s="15" t="s">
        <v>10361</v>
      </c>
      <c r="G4962" s="15">
        <v>45268</v>
      </c>
      <c r="H4962" s="15">
        <v>45451</v>
      </c>
      <c r="I4962" s="15" t="s">
        <v>10362</v>
      </c>
      <c r="J4962" s="15" t="s">
        <v>10363</v>
      </c>
      <c r="K4962" s="15" t="s">
        <v>46191</v>
      </c>
      <c r="L4962" s="15" t="s">
        <v>441</v>
      </c>
      <c r="M4962" s="15" t="s">
        <v>10364</v>
      </c>
      <c r="N4962" s="14">
        <v>2014</v>
      </c>
      <c r="O4962" s="15" t="s">
        <v>10365</v>
      </c>
      <c r="P4962" s="15" t="s">
        <v>106</v>
      </c>
      <c r="Q4962" s="15" t="s">
        <v>47079</v>
      </c>
      <c r="R4962" s="15" t="s">
        <v>10366</v>
      </c>
      <c r="S4962" s="15" t="s">
        <v>10367</v>
      </c>
      <c r="T4962" s="15" t="s">
        <v>122</v>
      </c>
      <c r="U4962" s="15" t="s">
        <v>53</v>
      </c>
      <c r="V4962" s="15" t="s">
        <v>45548</v>
      </c>
      <c r="W4962" s="15" t="s">
        <v>3114</v>
      </c>
      <c r="X4962" s="15" t="str">
        <f>_xlfn.XLOOKUP(_LOOKUP[[#This Row],[AdjusterMemberName]],_Adjuster[Adjuster Name],_Adjuster[Email],,0)</f>
        <v>eExmundo@knightcompany.com</v>
      </c>
      <c r="Y4962" s="15" t="str">
        <f>_xlfn.XLOOKUP(_LOOKUP[[#This Row],[AdjusterMemberName]],_Adjuster[Adjuster Name],_Adjuster[Phone Number],,0)</f>
        <v>424-559-5400</v>
      </c>
      <c r="Z4962" s="15" t="s">
        <v>10368</v>
      </c>
      <c r="AA49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42891 Berkley Ave, Hemet  CA 92544</v>
      </c>
      <c r="AB4962" s="15"/>
    </row>
    <row r="4963" spans="1:28" x14ac:dyDescent="0.3">
      <c r="A4963" s="14">
        <v>1</v>
      </c>
      <c r="B4963" s="14">
        <v>0</v>
      </c>
      <c r="C4963" s="15" t="s">
        <v>10379</v>
      </c>
      <c r="D4963" s="15" t="s">
        <v>10380</v>
      </c>
      <c r="E4963" s="15">
        <v>45343</v>
      </c>
      <c r="F4963" s="15" t="s">
        <v>10381</v>
      </c>
      <c r="G4963" s="15">
        <v>45264</v>
      </c>
      <c r="H4963" s="15">
        <v>45447</v>
      </c>
      <c r="I4963" s="15" t="s">
        <v>10382</v>
      </c>
      <c r="J4963" s="15" t="s">
        <v>10383</v>
      </c>
      <c r="K4963" s="15" t="s">
        <v>45442</v>
      </c>
      <c r="L4963" s="15" t="s">
        <v>103</v>
      </c>
      <c r="M4963" s="15" t="s">
        <v>1336</v>
      </c>
      <c r="N4963" s="14">
        <v>2005</v>
      </c>
      <c r="O4963" s="15" t="s">
        <v>10384</v>
      </c>
      <c r="P4963" s="15" t="s">
        <v>106</v>
      </c>
      <c r="Q4963" s="15" t="s">
        <v>47117</v>
      </c>
      <c r="R4963" s="15" t="s">
        <v>10385</v>
      </c>
      <c r="S4963" s="15" t="s">
        <v>10386</v>
      </c>
      <c r="T4963" s="15" t="s">
        <v>10387</v>
      </c>
      <c r="U4963" s="15" t="s">
        <v>53</v>
      </c>
      <c r="V4963" s="15" t="s">
        <v>46657</v>
      </c>
      <c r="W4963" s="15" t="s">
        <v>1357</v>
      </c>
      <c r="X4963" s="15" t="str">
        <f>_xlfn.XLOOKUP(_LOOKUP[[#This Row],[AdjusterMemberName]],_Adjuster[Adjuster Name],_Adjuster[Email],,0)</f>
        <v>jRivera1@knightcompany.com</v>
      </c>
      <c r="Y4963" s="15" t="str">
        <f>_xlfn.XLOOKUP(_LOOKUP[[#This Row],[AdjusterMemberName]],_Adjuster[Adjuster Name],_Adjuster[Phone Number],,0)</f>
        <v>424-559-5239</v>
      </c>
      <c r="Z4963" s="15" t="s">
        <v>10388</v>
      </c>
      <c r="AA49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 Austin, Irvine  CA 92604</v>
      </c>
      <c r="AB4963" s="15"/>
    </row>
    <row r="4964" spans="1:28" x14ac:dyDescent="0.3">
      <c r="A4964" s="14">
        <v>1</v>
      </c>
      <c r="B4964" s="14">
        <v>1</v>
      </c>
      <c r="C4964" s="15" t="s">
        <v>10389</v>
      </c>
      <c r="D4964" s="15" t="s">
        <v>10389</v>
      </c>
      <c r="E4964" s="15">
        <v>45343</v>
      </c>
      <c r="F4964" s="15" t="s">
        <v>10390</v>
      </c>
      <c r="G4964" s="15">
        <v>45306</v>
      </c>
      <c r="H4964" s="15">
        <v>45488</v>
      </c>
      <c r="I4964" s="15" t="s">
        <v>10391</v>
      </c>
      <c r="J4964" s="15" t="s">
        <v>10392</v>
      </c>
      <c r="K4964" s="15" t="s">
        <v>45388</v>
      </c>
      <c r="L4964" s="15" t="s">
        <v>103</v>
      </c>
      <c r="M4964" s="15" t="s">
        <v>1503</v>
      </c>
      <c r="N4964" s="14">
        <v>2023</v>
      </c>
      <c r="O4964" s="15" t="s">
        <v>10393</v>
      </c>
      <c r="P4964" s="15" t="s">
        <v>106</v>
      </c>
      <c r="Q4964" s="15" t="s">
        <v>47095</v>
      </c>
      <c r="R4964" s="15" t="s">
        <v>10394</v>
      </c>
      <c r="S4964" s="15" t="s">
        <v>10395</v>
      </c>
      <c r="T4964" s="15" t="s">
        <v>5366</v>
      </c>
      <c r="U4964" s="15" t="s">
        <v>53</v>
      </c>
      <c r="V4964" s="15" t="s">
        <v>45637</v>
      </c>
      <c r="W4964" s="15" t="s">
        <v>3184</v>
      </c>
      <c r="X4964" s="15" t="str">
        <f>_xlfn.XLOOKUP(_LOOKUP[[#This Row],[AdjusterMemberName]],_Adjuster[Adjuster Name],_Adjuster[Email],,0)</f>
        <v>mQualls@knightcompany.com</v>
      </c>
      <c r="Y4964" s="15" t="str">
        <f>_xlfn.XLOOKUP(_LOOKUP[[#This Row],[AdjusterMemberName]],_Adjuster[Adjuster Name],_Adjuster[Phone Number],,0)</f>
        <v>424-559-5436</v>
      </c>
      <c r="Z4964" s="15" t="s">
        <v>10396</v>
      </c>
      <c r="AA49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18540 Soledad Canyon Rd Spc 133, Canyon Country  CA 91351</v>
      </c>
      <c r="AB4964" s="15"/>
    </row>
    <row r="4965" spans="1:28" x14ac:dyDescent="0.3">
      <c r="A4965" s="14">
        <v>1</v>
      </c>
      <c r="B4965" s="14">
        <v>1</v>
      </c>
      <c r="C4965" s="15" t="s">
        <v>10719</v>
      </c>
      <c r="D4965" s="15" t="s">
        <v>10720</v>
      </c>
      <c r="E4965" s="15">
        <v>45343</v>
      </c>
      <c r="F4965" s="15" t="s">
        <v>10721</v>
      </c>
      <c r="G4965" s="15">
        <v>45273</v>
      </c>
      <c r="H4965" s="15">
        <v>45456</v>
      </c>
      <c r="I4965" s="15" t="s">
        <v>10722</v>
      </c>
      <c r="J4965" s="15" t="s">
        <v>10723</v>
      </c>
      <c r="K4965" s="15" t="s">
        <v>45444</v>
      </c>
      <c r="L4965" s="15" t="s">
        <v>25</v>
      </c>
      <c r="M4965" s="15" t="s">
        <v>480</v>
      </c>
      <c r="N4965" s="14">
        <v>2011</v>
      </c>
      <c r="O4965" s="15" t="s">
        <v>10724</v>
      </c>
      <c r="P4965" s="15" t="s">
        <v>106</v>
      </c>
      <c r="Q4965" s="15" t="s">
        <v>47065</v>
      </c>
      <c r="R4965" s="15" t="s">
        <v>10725</v>
      </c>
      <c r="S4965" s="15" t="s">
        <v>10726</v>
      </c>
      <c r="T4965" s="15" t="s">
        <v>174</v>
      </c>
      <c r="U4965" s="15" t="s">
        <v>53</v>
      </c>
      <c r="V4965" s="15" t="s">
        <v>45507</v>
      </c>
      <c r="W4965" s="15" t="s">
        <v>1658</v>
      </c>
      <c r="X4965" s="15" t="str">
        <f>_xlfn.XLOOKUP(_LOOKUP[[#This Row],[AdjusterMemberName]],_Adjuster[Adjuster Name],_Adjuster[Email],,0)</f>
        <v>RDavila@knightcompany.com</v>
      </c>
      <c r="Y4965" s="15" t="str">
        <f>_xlfn.XLOOKUP(_LOOKUP[[#This Row],[AdjusterMemberName]],_Adjuster[Adjuster Name],_Adjuster[Phone Number],,0)</f>
        <v>424-559-5663</v>
      </c>
      <c r="Z4965" s="15" t="s">
        <v>10727</v>
      </c>
      <c r="AA49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151 N Normandie Ave Apt 10, Los Angeles  CA 90004</v>
      </c>
      <c r="AB4965" s="15"/>
    </row>
    <row r="4966" spans="1:28" x14ac:dyDescent="0.3">
      <c r="A4966" s="14">
        <v>1</v>
      </c>
      <c r="B4966" s="14">
        <v>1</v>
      </c>
      <c r="C4966" s="15" t="s">
        <v>10254</v>
      </c>
      <c r="D4966" s="15" t="s">
        <v>10254</v>
      </c>
      <c r="E4966" s="15">
        <v>45342</v>
      </c>
      <c r="F4966" s="15" t="s">
        <v>10255</v>
      </c>
      <c r="G4966" s="15">
        <v>45165</v>
      </c>
      <c r="H4966" s="15">
        <v>45349</v>
      </c>
      <c r="I4966" s="15" t="s">
        <v>10256</v>
      </c>
      <c r="J4966" s="15" t="s">
        <v>10257</v>
      </c>
      <c r="K4966" s="15" t="s">
        <v>45759</v>
      </c>
      <c r="L4966" s="15" t="s">
        <v>139</v>
      </c>
      <c r="M4966" s="15" t="s">
        <v>249</v>
      </c>
      <c r="N4966" s="14">
        <v>2017</v>
      </c>
      <c r="O4966" s="15" t="s">
        <v>10258</v>
      </c>
      <c r="P4966" s="15" t="s">
        <v>106</v>
      </c>
      <c r="Q4966" s="15" t="s">
        <v>47176</v>
      </c>
      <c r="R4966" s="15" t="s">
        <v>10259</v>
      </c>
      <c r="S4966" s="15" t="s">
        <v>10260</v>
      </c>
      <c r="T4966" s="15" t="s">
        <v>612</v>
      </c>
      <c r="U4966" s="15" t="s">
        <v>53</v>
      </c>
      <c r="V4966" s="15" t="s">
        <v>45659</v>
      </c>
      <c r="W4966" s="15" t="s">
        <v>1624</v>
      </c>
      <c r="X4966" s="15" t="e">
        <f>_xlfn.XLOOKUP(_LOOKUP[[#This Row],[AdjusterMemberName]],_Adjuster[Adjuster Name],_Adjuster[Email],,0)</f>
        <v>#N/A</v>
      </c>
      <c r="Y4966" s="15" t="e">
        <f>_xlfn.XLOOKUP(_LOOKUP[[#This Row],[AdjusterMemberName]],_Adjuster[Adjuster Name],_Adjuster[Phone Number],,0)</f>
        <v>#N/A</v>
      </c>
      <c r="Z4966" s="15" t="s">
        <v>10261</v>
      </c>
      <c r="AA49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2212 W Via Corona Apt 26, Montebello  CA 90640</v>
      </c>
      <c r="AB4966" s="15"/>
    </row>
    <row r="4967" spans="1:28" x14ac:dyDescent="0.3">
      <c r="A4967" s="14">
        <v>1</v>
      </c>
      <c r="B4967" s="14">
        <v>1</v>
      </c>
      <c r="C4967" s="15" t="s">
        <v>10326</v>
      </c>
      <c r="D4967" s="15" t="s">
        <v>10326</v>
      </c>
      <c r="E4967" s="15">
        <v>45342</v>
      </c>
      <c r="F4967" s="15" t="s">
        <v>10327</v>
      </c>
      <c r="G4967" s="15">
        <v>45265</v>
      </c>
      <c r="H4967" s="15">
        <v>45448</v>
      </c>
      <c r="I4967" s="15" t="s">
        <v>10328</v>
      </c>
      <c r="J4967" s="15" t="s">
        <v>10329</v>
      </c>
      <c r="K4967" s="15" t="s">
        <v>45520</v>
      </c>
      <c r="L4967" s="15" t="s">
        <v>292</v>
      </c>
      <c r="M4967" s="15" t="s">
        <v>2596</v>
      </c>
      <c r="N4967" s="14">
        <v>2001</v>
      </c>
      <c r="O4967" s="15" t="s">
        <v>10330</v>
      </c>
      <c r="P4967" s="15" t="s">
        <v>106</v>
      </c>
      <c r="Q4967" s="15" t="s">
        <v>47111</v>
      </c>
      <c r="R4967" s="15" t="s">
        <v>7665</v>
      </c>
      <c r="S4967" s="15" t="s">
        <v>10331</v>
      </c>
      <c r="T4967" s="15" t="s">
        <v>385</v>
      </c>
      <c r="U4967" s="15" t="s">
        <v>53</v>
      </c>
      <c r="V4967" s="15" t="s">
        <v>45518</v>
      </c>
      <c r="W4967" s="15" t="s">
        <v>367</v>
      </c>
      <c r="X4967" s="15" t="str">
        <f>_xlfn.XLOOKUP(_LOOKUP[[#This Row],[AdjusterMemberName]],_Adjuster[Adjuster Name],_Adjuster[Email],,0)</f>
        <v>dHernandez4@knightcompany.com</v>
      </c>
      <c r="Y4967" s="15" t="str">
        <f>_xlfn.XLOOKUP(_LOOKUP[[#This Row],[AdjusterMemberName]],_Adjuster[Adjuster Name],_Adjuster[Phone Number],,0)</f>
        <v>323-315-7819</v>
      </c>
      <c r="Z4967" s="15" t="s">
        <v>10332</v>
      </c>
      <c r="AA49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9840 Brockway St, South El Monte  CA 91733</v>
      </c>
      <c r="AB4967" s="15"/>
    </row>
    <row r="4968" spans="1:28" x14ac:dyDescent="0.3">
      <c r="A4968" s="14">
        <v>1</v>
      </c>
      <c r="B4968" s="14">
        <v>1</v>
      </c>
      <c r="C4968" s="15" t="s">
        <v>10343</v>
      </c>
      <c r="D4968" s="15" t="s">
        <v>10343</v>
      </c>
      <c r="E4968" s="15">
        <v>45342</v>
      </c>
      <c r="F4968" s="15" t="s">
        <v>10344</v>
      </c>
      <c r="G4968" s="15">
        <v>45342</v>
      </c>
      <c r="H4968" s="15">
        <v>45524</v>
      </c>
      <c r="I4968" s="15" t="s">
        <v>10345</v>
      </c>
      <c r="J4968" s="15" t="s">
        <v>10346</v>
      </c>
      <c r="K4968" s="15" t="s">
        <v>45489</v>
      </c>
      <c r="L4968" s="15" t="s">
        <v>103</v>
      </c>
      <c r="M4968" s="15" t="s">
        <v>104</v>
      </c>
      <c r="N4968" s="14">
        <v>2003</v>
      </c>
      <c r="O4968" s="15" t="s">
        <v>10347</v>
      </c>
      <c r="P4968" s="15" t="s">
        <v>106</v>
      </c>
      <c r="Q4968" s="15" t="s">
        <v>47019</v>
      </c>
      <c r="R4968" s="15" t="s">
        <v>10348</v>
      </c>
      <c r="S4968" s="15" t="s">
        <v>10349</v>
      </c>
      <c r="T4968" s="15" t="s">
        <v>308</v>
      </c>
      <c r="U4968" s="15" t="s">
        <v>53</v>
      </c>
      <c r="V4968" s="15" t="s">
        <v>45432</v>
      </c>
      <c r="W4968" s="15" t="s">
        <v>3307</v>
      </c>
      <c r="X4968" s="15" t="e">
        <f>_xlfn.XLOOKUP(_LOOKUP[[#This Row],[AdjusterMemberName]],_Adjuster[Adjuster Name],_Adjuster[Email],,0)</f>
        <v>#N/A</v>
      </c>
      <c r="Y4968" s="15" t="e">
        <f>_xlfn.XLOOKUP(_LOOKUP[[#This Row],[AdjusterMemberName]],_Adjuster[Adjuster Name],_Adjuster[Phone Number],,0)</f>
        <v>#N/A</v>
      </c>
      <c r="Z4968" s="15" t="s">
        <v>10350</v>
      </c>
      <c r="AA49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7450 Wells Ave Apt 101, Riverside  CA 92503</v>
      </c>
      <c r="AB4968" s="15"/>
    </row>
    <row r="4969" spans="1:28" x14ac:dyDescent="0.3">
      <c r="A4969" s="14">
        <v>1</v>
      </c>
      <c r="B4969" s="14">
        <v>1</v>
      </c>
      <c r="C4969" s="15" t="s">
        <v>10351</v>
      </c>
      <c r="D4969" s="15" t="s">
        <v>10351</v>
      </c>
      <c r="E4969" s="15">
        <v>45342</v>
      </c>
      <c r="F4969" s="15" t="s">
        <v>10352</v>
      </c>
      <c r="G4969" s="15">
        <v>45325</v>
      </c>
      <c r="H4969" s="15">
        <v>45507</v>
      </c>
      <c r="I4969" s="15" t="s">
        <v>10353</v>
      </c>
      <c r="J4969" s="15" t="s">
        <v>10354</v>
      </c>
      <c r="K4969" s="15" t="s">
        <v>45332</v>
      </c>
      <c r="L4969" s="15" t="s">
        <v>281</v>
      </c>
      <c r="M4969" s="15" t="s">
        <v>1106</v>
      </c>
      <c r="N4969" s="14">
        <v>2017</v>
      </c>
      <c r="O4969" s="15" t="s">
        <v>10355</v>
      </c>
      <c r="P4969" s="15" t="s">
        <v>106</v>
      </c>
      <c r="Q4969" s="15" t="s">
        <v>47019</v>
      </c>
      <c r="R4969" s="15" t="s">
        <v>10356</v>
      </c>
      <c r="S4969" s="15" t="s">
        <v>10357</v>
      </c>
      <c r="T4969" s="15" t="s">
        <v>96</v>
      </c>
      <c r="U4969" s="15" t="s">
        <v>53</v>
      </c>
      <c r="V4969" s="15" t="s">
        <v>45746</v>
      </c>
      <c r="W4969" s="15" t="s">
        <v>1624</v>
      </c>
      <c r="X4969" s="15" t="e">
        <f>_xlfn.XLOOKUP(_LOOKUP[[#This Row],[AdjusterMemberName]],_Adjuster[Adjuster Name],_Adjuster[Email],,0)</f>
        <v>#N/A</v>
      </c>
      <c r="Y4969" s="15" t="e">
        <f>_xlfn.XLOOKUP(_LOOKUP[[#This Row],[AdjusterMemberName]],_Adjuster[Adjuster Name],_Adjuster[Phone Number],,0)</f>
        <v>#N/A</v>
      </c>
      <c r="Z4969" s="15" t="s">
        <v>10358</v>
      </c>
      <c r="AA49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29119 Williams Ave, Moreno Valley  CA 92555</v>
      </c>
      <c r="AB4969" s="15">
        <v>45359</v>
      </c>
    </row>
    <row r="4970" spans="1:28" x14ac:dyDescent="0.3">
      <c r="A4970" s="14">
        <v>1</v>
      </c>
      <c r="B4970" s="14">
        <v>1</v>
      </c>
      <c r="C4970" s="15" t="s">
        <v>5190</v>
      </c>
      <c r="D4970" s="15" t="s">
        <v>5190</v>
      </c>
      <c r="E4970" s="15">
        <v>45342</v>
      </c>
      <c r="F4970" s="15" t="s">
        <v>10397</v>
      </c>
      <c r="G4970" s="15">
        <v>45260</v>
      </c>
      <c r="H4970" s="15">
        <v>45442</v>
      </c>
      <c r="I4970" s="15" t="s">
        <v>10398</v>
      </c>
      <c r="J4970" s="15" t="s">
        <v>10399</v>
      </c>
      <c r="K4970" s="15" t="s">
        <v>45545</v>
      </c>
      <c r="L4970" s="15" t="s">
        <v>25</v>
      </c>
      <c r="M4970" s="15" t="s">
        <v>5194</v>
      </c>
      <c r="N4970" s="14">
        <v>1999</v>
      </c>
      <c r="O4970" s="15" t="s">
        <v>5195</v>
      </c>
      <c r="P4970" s="15" t="s">
        <v>106</v>
      </c>
      <c r="Q4970" s="15" t="s">
        <v>47065</v>
      </c>
      <c r="R4970" s="15" t="s">
        <v>5196</v>
      </c>
      <c r="S4970" s="15" t="s">
        <v>5197</v>
      </c>
      <c r="T4970" s="15" t="s">
        <v>1255</v>
      </c>
      <c r="U4970" s="15" t="s">
        <v>53</v>
      </c>
      <c r="V4970" s="15" t="s">
        <v>45368</v>
      </c>
      <c r="W4970" s="15" t="s">
        <v>264</v>
      </c>
      <c r="X4970" s="15" t="str">
        <f>_xlfn.XLOOKUP(_LOOKUP[[#This Row],[AdjusterMemberName]],_Adjuster[Adjuster Name],_Adjuster[Email],,0)</f>
        <v>sBonnevie@knightcompany.com</v>
      </c>
      <c r="Y4970" s="15" t="str">
        <f>_xlfn.XLOOKUP(_LOOKUP[[#This Row],[AdjusterMemberName]],_Adjuster[Adjuster Name],_Adjuster[Phone Number],,0)</f>
        <v>323-692-4064</v>
      </c>
      <c r="Z4970" s="15" t="s">
        <v>5198</v>
      </c>
      <c r="AA49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11206 Runnymede St, Sun Valley  CA 91352</v>
      </c>
      <c r="AB4970" s="15"/>
    </row>
    <row r="4971" spans="1:28" x14ac:dyDescent="0.3">
      <c r="A4971" s="14">
        <v>1</v>
      </c>
      <c r="B4971" s="14">
        <v>1</v>
      </c>
      <c r="C4971" s="15" t="s">
        <v>2433</v>
      </c>
      <c r="D4971" s="15" t="s">
        <v>2434</v>
      </c>
      <c r="E4971" s="15">
        <v>45342</v>
      </c>
      <c r="F4971" s="15" t="s">
        <v>10411</v>
      </c>
      <c r="G4971" s="15">
        <v>45282</v>
      </c>
      <c r="H4971" s="15">
        <v>45465</v>
      </c>
      <c r="I4971" s="15" t="s">
        <v>10412</v>
      </c>
      <c r="J4971" s="15" t="s">
        <v>10413</v>
      </c>
      <c r="K4971" s="15" t="s">
        <v>45611</v>
      </c>
      <c r="L4971" s="15" t="s">
        <v>103</v>
      </c>
      <c r="M4971" s="15" t="s">
        <v>304</v>
      </c>
      <c r="N4971" s="14">
        <v>2023</v>
      </c>
      <c r="O4971" s="15" t="s">
        <v>2438</v>
      </c>
      <c r="P4971" s="15" t="s">
        <v>106</v>
      </c>
      <c r="Q4971" s="15" t="s">
        <v>47006</v>
      </c>
      <c r="R4971" s="15" t="s">
        <v>2439</v>
      </c>
      <c r="S4971" s="15" t="s">
        <v>2440</v>
      </c>
      <c r="T4971" s="15" t="s">
        <v>174</v>
      </c>
      <c r="U4971" s="15" t="s">
        <v>53</v>
      </c>
      <c r="V4971" s="15" t="s">
        <v>45537</v>
      </c>
      <c r="W4971" s="15" t="s">
        <v>367</v>
      </c>
      <c r="X4971" s="15" t="str">
        <f>_xlfn.XLOOKUP(_LOOKUP[[#This Row],[AdjusterMemberName]],_Adjuster[Adjuster Name],_Adjuster[Email],,0)</f>
        <v>dHernandez4@knightcompany.com</v>
      </c>
      <c r="Y4971" s="15" t="str">
        <f>_xlfn.XLOOKUP(_LOOKUP[[#This Row],[AdjusterMemberName]],_Adjuster[Adjuster Name],_Adjuster[Phone Number],,0)</f>
        <v>323-315-7819</v>
      </c>
      <c r="Z4971" s="15" t="s">
        <v>2441</v>
      </c>
      <c r="AA49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959 S Ardmore Ave # 509, Los Angeles  CA 90006</v>
      </c>
      <c r="AB4971" s="15"/>
    </row>
    <row r="4972" spans="1:28" x14ac:dyDescent="0.3">
      <c r="A4972" s="14">
        <v>1</v>
      </c>
      <c r="B4972" s="14">
        <v>1</v>
      </c>
      <c r="C4972" s="15" t="s">
        <v>10760</v>
      </c>
      <c r="D4972" s="15" t="s">
        <v>10760</v>
      </c>
      <c r="E4972" s="15">
        <v>45342</v>
      </c>
      <c r="F4972" s="15" t="s">
        <v>10761</v>
      </c>
      <c r="G4972" s="15">
        <v>45190</v>
      </c>
      <c r="H4972" s="15">
        <v>45372</v>
      </c>
      <c r="I4972" s="15" t="s">
        <v>10762</v>
      </c>
      <c r="J4972" s="15" t="s">
        <v>10763</v>
      </c>
      <c r="K4972" s="15" t="s">
        <v>46728</v>
      </c>
      <c r="L4972" s="15" t="s">
        <v>103</v>
      </c>
      <c r="M4972" s="15" t="s">
        <v>304</v>
      </c>
      <c r="N4972" s="14">
        <v>2010</v>
      </c>
      <c r="O4972" s="15" t="s">
        <v>10764</v>
      </c>
      <c r="P4972" s="15" t="s">
        <v>106</v>
      </c>
      <c r="Q4972" s="15" t="s">
        <v>47065</v>
      </c>
      <c r="R4972" s="15" t="s">
        <v>10765</v>
      </c>
      <c r="S4972" s="15" t="s">
        <v>10766</v>
      </c>
      <c r="T4972" s="15" t="s">
        <v>1330</v>
      </c>
      <c r="U4972" s="15" t="s">
        <v>53</v>
      </c>
      <c r="V4972" s="15" t="s">
        <v>45669</v>
      </c>
      <c r="W4972" s="15" t="s">
        <v>264</v>
      </c>
      <c r="X4972" s="15" t="str">
        <f>_xlfn.XLOOKUP(_LOOKUP[[#This Row],[AdjusterMemberName]],_Adjuster[Adjuster Name],_Adjuster[Email],,0)</f>
        <v>sBonnevie@knightcompany.com</v>
      </c>
      <c r="Y4972" s="15" t="str">
        <f>_xlfn.XLOOKUP(_LOOKUP[[#This Row],[AdjusterMemberName]],_Adjuster[Adjuster Name],_Adjuster[Phone Number],,0)</f>
        <v>323-692-4064</v>
      </c>
      <c r="Z4972" s="15" t="s">
        <v>10767</v>
      </c>
      <c r="AA49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15555 Parthenia St Apt 105, North Hills  CA 91343</v>
      </c>
      <c r="AB4972" s="15"/>
    </row>
    <row r="4973" spans="1:28" x14ac:dyDescent="0.3">
      <c r="A4973" s="14">
        <v>1</v>
      </c>
      <c r="B4973" s="14">
        <v>1</v>
      </c>
      <c r="C4973" s="15" t="s">
        <v>10247</v>
      </c>
      <c r="D4973" s="15" t="s">
        <v>10247</v>
      </c>
      <c r="E4973" s="15">
        <v>45341</v>
      </c>
      <c r="F4973" s="15" t="s">
        <v>10248</v>
      </c>
      <c r="G4973" s="15">
        <v>45264</v>
      </c>
      <c r="H4973" s="15">
        <v>45447</v>
      </c>
      <c r="I4973" s="15" t="s">
        <v>10249</v>
      </c>
      <c r="J4973" s="15" t="s">
        <v>10250</v>
      </c>
      <c r="K4973" s="15" t="s">
        <v>45350</v>
      </c>
      <c r="L4973" s="15" t="s">
        <v>128</v>
      </c>
      <c r="M4973" s="15" t="s">
        <v>129</v>
      </c>
      <c r="N4973" s="14">
        <v>2018</v>
      </c>
      <c r="O4973" s="15" t="s">
        <v>10251</v>
      </c>
      <c r="P4973" s="15" t="s">
        <v>106</v>
      </c>
      <c r="Q4973" s="15" t="s">
        <v>47176</v>
      </c>
      <c r="R4973" s="15" t="s">
        <v>7665</v>
      </c>
      <c r="S4973" s="15" t="s">
        <v>10252</v>
      </c>
      <c r="T4973" s="15" t="s">
        <v>3540</v>
      </c>
      <c r="U4973" s="15" t="s">
        <v>53</v>
      </c>
      <c r="V4973" s="15" t="s">
        <v>45340</v>
      </c>
      <c r="W4973" s="15" t="s">
        <v>1889</v>
      </c>
      <c r="X4973" s="15" t="e">
        <f>_xlfn.XLOOKUP(_LOOKUP[[#This Row],[AdjusterMemberName]],_Adjuster[Adjuster Name],_Adjuster[Email],,0)</f>
        <v>#N/A</v>
      </c>
      <c r="Y4973" s="15" t="e">
        <f>_xlfn.XLOOKUP(_LOOKUP[[#This Row],[AdjusterMemberName]],_Adjuster[Adjuster Name],_Adjuster[Phone Number],,0)</f>
        <v>#N/A</v>
      </c>
      <c r="Z4973" s="15" t="s">
        <v>10253</v>
      </c>
      <c r="AA49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7535 Columbia St, Rosemead  CA 91770</v>
      </c>
      <c r="AB4973" s="15"/>
    </row>
    <row r="4974" spans="1:28" x14ac:dyDescent="0.3">
      <c r="A4974" s="14">
        <v>1</v>
      </c>
      <c r="B4974" s="14">
        <v>1</v>
      </c>
      <c r="C4974" s="15" t="s">
        <v>10262</v>
      </c>
      <c r="D4974" s="15" t="s">
        <v>10262</v>
      </c>
      <c r="E4974" s="15">
        <v>45341</v>
      </c>
      <c r="F4974" s="15" t="s">
        <v>10263</v>
      </c>
      <c r="G4974" s="15">
        <v>45201</v>
      </c>
      <c r="H4974" s="15">
        <v>45384</v>
      </c>
      <c r="I4974" s="15" t="s">
        <v>10264</v>
      </c>
      <c r="J4974" s="15" t="s">
        <v>10265</v>
      </c>
      <c r="K4974" s="15" t="s">
        <v>46007</v>
      </c>
      <c r="L4974" s="15" t="s">
        <v>103</v>
      </c>
      <c r="M4974" s="15" t="s">
        <v>10266</v>
      </c>
      <c r="N4974" s="14">
        <v>2023</v>
      </c>
      <c r="O4974" s="15" t="s">
        <v>10267</v>
      </c>
      <c r="P4974" s="15" t="s">
        <v>106</v>
      </c>
      <c r="Q4974" s="15" t="s">
        <v>47019</v>
      </c>
      <c r="R4974" s="15" t="s">
        <v>4229</v>
      </c>
      <c r="S4974" s="15" t="s">
        <v>10268</v>
      </c>
      <c r="T4974" s="15" t="s">
        <v>8399</v>
      </c>
      <c r="U4974" s="15" t="s">
        <v>53</v>
      </c>
      <c r="V4974" s="15" t="s">
        <v>46630</v>
      </c>
      <c r="W4974" s="15" t="s">
        <v>1889</v>
      </c>
      <c r="X4974" s="15" t="e">
        <f>_xlfn.XLOOKUP(_LOOKUP[[#This Row],[AdjusterMemberName]],_Adjuster[Adjuster Name],_Adjuster[Email],,0)</f>
        <v>#N/A</v>
      </c>
      <c r="Y4974" s="15" t="e">
        <f>_xlfn.XLOOKUP(_LOOKUP[[#This Row],[AdjusterMemberName]],_Adjuster[Adjuster Name],_Adjuster[Phone Number],,0)</f>
        <v>#N/A</v>
      </c>
      <c r="Z4974" s="15" t="s">
        <v>10269</v>
      </c>
      <c r="AA49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4129 Bridgeport Rd, Santa Maria  CA 93455</v>
      </c>
      <c r="AB4974" s="15"/>
    </row>
    <row r="4975" spans="1:28" x14ac:dyDescent="0.3">
      <c r="A4975" s="14">
        <v>1</v>
      </c>
      <c r="B4975" s="14">
        <v>1</v>
      </c>
      <c r="C4975" s="15" t="s">
        <v>10270</v>
      </c>
      <c r="D4975" s="15" t="s">
        <v>10271</v>
      </c>
      <c r="E4975" s="15">
        <v>45341</v>
      </c>
      <c r="F4975" s="15" t="s">
        <v>10272</v>
      </c>
      <c r="G4975" s="15">
        <v>45281</v>
      </c>
      <c r="H4975" s="15">
        <v>45464</v>
      </c>
      <c r="I4975" s="15" t="s">
        <v>10273</v>
      </c>
      <c r="J4975" s="15" t="s">
        <v>10274</v>
      </c>
      <c r="K4975" s="15" t="s">
        <v>45506</v>
      </c>
      <c r="L4975" s="15" t="s">
        <v>103</v>
      </c>
      <c r="M4975" s="15" t="s">
        <v>104</v>
      </c>
      <c r="N4975" s="14">
        <v>2011</v>
      </c>
      <c r="O4975" s="15" t="s">
        <v>10275</v>
      </c>
      <c r="P4975" s="15" t="s">
        <v>106</v>
      </c>
      <c r="Q4975" s="15" t="s">
        <v>47120</v>
      </c>
      <c r="R4975" s="15" t="s">
        <v>10276</v>
      </c>
      <c r="S4975" s="15" t="s">
        <v>10277</v>
      </c>
      <c r="T4975" s="15" t="s">
        <v>2431</v>
      </c>
      <c r="U4975" s="15" t="s">
        <v>53</v>
      </c>
      <c r="V4975" s="15" t="s">
        <v>45727</v>
      </c>
      <c r="W4975" s="15" t="s">
        <v>1889</v>
      </c>
      <c r="X4975" s="15" t="e">
        <f>_xlfn.XLOOKUP(_LOOKUP[[#This Row],[AdjusterMemberName]],_Adjuster[Adjuster Name],_Adjuster[Email],,0)</f>
        <v>#N/A</v>
      </c>
      <c r="Y4975" s="15" t="e">
        <f>_xlfn.XLOOKUP(_LOOKUP[[#This Row],[AdjusterMemberName]],_Adjuster[Adjuster Name],_Adjuster[Phone Number],,0)</f>
        <v>#N/A</v>
      </c>
      <c r="Z4975" s="15" t="s">
        <v>10278</v>
      </c>
      <c r="AA49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700 San Francisco Ave, Pomona  CA 91767</v>
      </c>
      <c r="AB4975" s="15">
        <v>45375</v>
      </c>
    </row>
    <row r="4976" spans="1:28" x14ac:dyDescent="0.3">
      <c r="A4976" s="14">
        <v>1</v>
      </c>
      <c r="B4976" s="14">
        <v>1</v>
      </c>
      <c r="C4976" s="15" t="s">
        <v>10313</v>
      </c>
      <c r="D4976" s="15" t="s">
        <v>10313</v>
      </c>
      <c r="E4976" s="15">
        <v>45341</v>
      </c>
      <c r="F4976" s="15" t="s">
        <v>10314</v>
      </c>
      <c r="G4976" s="15">
        <v>45174</v>
      </c>
      <c r="H4976" s="15">
        <v>45356</v>
      </c>
      <c r="I4976" s="15" t="s">
        <v>10315</v>
      </c>
      <c r="J4976" s="15" t="s">
        <v>10316</v>
      </c>
      <c r="K4976" s="15" t="s">
        <v>45329</v>
      </c>
      <c r="L4976" s="15" t="s">
        <v>128</v>
      </c>
      <c r="M4976" s="15" t="s">
        <v>129</v>
      </c>
      <c r="N4976" s="14">
        <v>2019</v>
      </c>
      <c r="O4976" s="15" t="s">
        <v>10317</v>
      </c>
      <c r="P4976" s="15" t="s">
        <v>106</v>
      </c>
      <c r="Q4976" s="15" t="s">
        <v>47019</v>
      </c>
      <c r="R4976" s="15" t="s">
        <v>10318</v>
      </c>
      <c r="S4976" s="15" t="s">
        <v>10319</v>
      </c>
      <c r="T4976" s="15" t="s">
        <v>174</v>
      </c>
      <c r="U4976" s="15" t="s">
        <v>53</v>
      </c>
      <c r="V4976" s="15" t="s">
        <v>45979</v>
      </c>
      <c r="W4976" s="15" t="s">
        <v>1357</v>
      </c>
      <c r="X4976" s="15" t="str">
        <f>_xlfn.XLOOKUP(_LOOKUP[[#This Row],[AdjusterMemberName]],_Adjuster[Adjuster Name],_Adjuster[Email],,0)</f>
        <v>jRivera1@knightcompany.com</v>
      </c>
      <c r="Y4976" s="15" t="str">
        <f>_xlfn.XLOOKUP(_LOOKUP[[#This Row],[AdjusterMemberName]],_Adjuster[Adjuster Name],_Adjuster[Phone Number],,0)</f>
        <v>424-559-5239</v>
      </c>
      <c r="Z4976" s="15" t="s">
        <v>10320</v>
      </c>
      <c r="AA49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2101 W 93Rd St, Los Angeles  CA 90047</v>
      </c>
      <c r="AB4976" s="15"/>
    </row>
    <row r="4977" spans="1:28" x14ac:dyDescent="0.3">
      <c r="A4977" s="14">
        <v>1</v>
      </c>
      <c r="B4977" s="14">
        <v>1</v>
      </c>
      <c r="C4977" s="15" t="s">
        <v>3966</v>
      </c>
      <c r="D4977" s="15" t="s">
        <v>3966</v>
      </c>
      <c r="E4977" s="15">
        <v>45341</v>
      </c>
      <c r="F4977" s="15" t="s">
        <v>10333</v>
      </c>
      <c r="G4977" s="15">
        <v>45206</v>
      </c>
      <c r="H4977" s="15">
        <v>45389</v>
      </c>
      <c r="I4977" s="15" t="s">
        <v>10334</v>
      </c>
      <c r="J4977" s="15" t="s">
        <v>10335</v>
      </c>
      <c r="K4977" s="15" t="s">
        <v>45846</v>
      </c>
      <c r="L4977" s="15" t="s">
        <v>139</v>
      </c>
      <c r="M4977" s="15" t="s">
        <v>697</v>
      </c>
      <c r="N4977" s="14">
        <v>2018</v>
      </c>
      <c r="O4977" s="15" t="s">
        <v>3970</v>
      </c>
      <c r="P4977" s="15" t="s">
        <v>106</v>
      </c>
      <c r="Q4977" s="15" t="s">
        <v>47019</v>
      </c>
      <c r="R4977" s="15" t="s">
        <v>3971</v>
      </c>
      <c r="S4977" s="15" t="s">
        <v>3972</v>
      </c>
      <c r="T4977" s="15" t="s">
        <v>3973</v>
      </c>
      <c r="U4977" s="15" t="s">
        <v>53</v>
      </c>
      <c r="V4977" s="15" t="s">
        <v>45521</v>
      </c>
      <c r="W4977" s="15" t="s">
        <v>4613</v>
      </c>
      <c r="X4977" s="15" t="e">
        <f>_xlfn.XLOOKUP(_LOOKUP[[#This Row],[AdjusterMemberName]],_Adjuster[Adjuster Name],_Adjuster[Email],,0)</f>
        <v>#N/A</v>
      </c>
      <c r="Y4977" s="15" t="e">
        <f>_xlfn.XLOOKUP(_LOOKUP[[#This Row],[AdjusterMemberName]],_Adjuster[Adjuster Name],_Adjuster[Phone Number],,0)</f>
        <v>#N/A</v>
      </c>
      <c r="Z4977" s="15" t="s">
        <v>3975</v>
      </c>
      <c r="AA49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1948 Bolanos Ave, Rowland Heights  CA 91748</v>
      </c>
      <c r="AB4977" s="15"/>
    </row>
    <row r="4978" spans="1:28" x14ac:dyDescent="0.3">
      <c r="A4978" s="14">
        <v>1</v>
      </c>
      <c r="B4978" s="14">
        <v>1</v>
      </c>
      <c r="C4978" s="15" t="s">
        <v>10336</v>
      </c>
      <c r="D4978" s="15" t="s">
        <v>10336</v>
      </c>
      <c r="E4978" s="15">
        <v>45341</v>
      </c>
      <c r="F4978" s="15" t="s">
        <v>10337</v>
      </c>
      <c r="G4978" s="15">
        <v>45303</v>
      </c>
      <c r="H4978" s="15">
        <v>45485</v>
      </c>
      <c r="I4978" s="15" t="s">
        <v>10338</v>
      </c>
      <c r="J4978" s="15" t="s">
        <v>10339</v>
      </c>
      <c r="K4978" s="15" t="s">
        <v>45339</v>
      </c>
      <c r="L4978" s="15" t="s">
        <v>139</v>
      </c>
      <c r="M4978" s="15" t="s">
        <v>620</v>
      </c>
      <c r="N4978" s="14">
        <v>2015</v>
      </c>
      <c r="O4978" s="15" t="s">
        <v>10340</v>
      </c>
      <c r="P4978" s="15" t="s">
        <v>106</v>
      </c>
      <c r="Q4978" s="15" t="s">
        <v>47117</v>
      </c>
      <c r="R4978" s="15" t="s">
        <v>931</v>
      </c>
      <c r="S4978" s="15" t="s">
        <v>10341</v>
      </c>
      <c r="T4978" s="15" t="s">
        <v>701</v>
      </c>
      <c r="U4978" s="15" t="s">
        <v>53</v>
      </c>
      <c r="V4978" s="15" t="s">
        <v>46269</v>
      </c>
      <c r="W4978" s="15" t="s">
        <v>1889</v>
      </c>
      <c r="X4978" s="15" t="e">
        <f>_xlfn.XLOOKUP(_LOOKUP[[#This Row],[AdjusterMemberName]],_Adjuster[Adjuster Name],_Adjuster[Email],,0)</f>
        <v>#N/A</v>
      </c>
      <c r="Y4978" s="15" t="e">
        <f>_xlfn.XLOOKUP(_LOOKUP[[#This Row],[AdjusterMemberName]],_Adjuster[Adjuster Name],_Adjuster[Phone Number],,0)</f>
        <v>#N/A</v>
      </c>
      <c r="Z4978" s="15" t="s">
        <v>10342</v>
      </c>
      <c r="AA49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4064 Rosebay St, Chino Hills  CA 91709</v>
      </c>
      <c r="AB4978" s="15"/>
    </row>
    <row r="4979" spans="1:28" x14ac:dyDescent="0.3">
      <c r="A4979" s="14">
        <v>1</v>
      </c>
      <c r="B4979" s="14">
        <v>1</v>
      </c>
      <c r="C4979" s="15" t="s">
        <v>10466</v>
      </c>
      <c r="D4979" s="15" t="s">
        <v>10466</v>
      </c>
      <c r="E4979" s="15">
        <v>45341</v>
      </c>
      <c r="F4979" s="15" t="s">
        <v>10467</v>
      </c>
      <c r="G4979" s="15">
        <v>45340</v>
      </c>
      <c r="H4979" s="15">
        <v>45522</v>
      </c>
      <c r="I4979" s="15" t="s">
        <v>10468</v>
      </c>
      <c r="J4979" s="15" t="s">
        <v>10469</v>
      </c>
      <c r="K4979" s="15" t="s">
        <v>45407</v>
      </c>
      <c r="L4979" s="15" t="s">
        <v>687</v>
      </c>
      <c r="M4979" s="15" t="s">
        <v>2261</v>
      </c>
      <c r="N4979" s="14">
        <v>2019</v>
      </c>
      <c r="O4979" s="15" t="s">
        <v>10470</v>
      </c>
      <c r="P4979" s="15" t="s">
        <v>106</v>
      </c>
      <c r="Q4979" s="15" t="s">
        <v>47019</v>
      </c>
      <c r="R4979" s="15" t="s">
        <v>3538</v>
      </c>
      <c r="S4979" s="15" t="s">
        <v>10471</v>
      </c>
      <c r="T4979" s="15" t="s">
        <v>4596</v>
      </c>
      <c r="U4979" s="15" t="s">
        <v>53</v>
      </c>
      <c r="V4979" s="15" t="s">
        <v>45485</v>
      </c>
      <c r="W4979" s="15" t="s">
        <v>850</v>
      </c>
      <c r="X4979" s="15" t="e">
        <f>_xlfn.XLOOKUP(_LOOKUP[[#This Row],[AdjusterMemberName]],_Adjuster[Adjuster Name],_Adjuster[Email],,0)</f>
        <v>#N/A</v>
      </c>
      <c r="Y4979" s="15" t="e">
        <f>_xlfn.XLOOKUP(_LOOKUP[[#This Row],[AdjusterMemberName]],_Adjuster[Adjuster Name],_Adjuster[Phone Number],,0)</f>
        <v>#N/A</v>
      </c>
      <c r="Z4979" s="15" t="s">
        <v>10472</v>
      </c>
      <c r="AA49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235 W 47Th St Apt 2, Los Angeles  CA 90037</v>
      </c>
      <c r="AB4979" s="15"/>
    </row>
    <row r="4980" spans="1:28" x14ac:dyDescent="0.3">
      <c r="A4980" s="14">
        <v>1</v>
      </c>
      <c r="B4980" s="14">
        <v>1</v>
      </c>
      <c r="C4980" s="15" t="s">
        <v>15769</v>
      </c>
      <c r="D4980" s="15" t="s">
        <v>15770</v>
      </c>
      <c r="E4980" s="15">
        <v>45341</v>
      </c>
      <c r="F4980" s="15" t="s">
        <v>15771</v>
      </c>
      <c r="G4980" s="15">
        <v>45014</v>
      </c>
      <c r="H4980" s="15">
        <v>45198</v>
      </c>
      <c r="I4980" s="15" t="s">
        <v>15772</v>
      </c>
      <c r="J4980" s="15" t="s">
        <v>15773</v>
      </c>
      <c r="K4980" s="15" t="s">
        <v>45646</v>
      </c>
      <c r="L4980" s="15" t="s">
        <v>128</v>
      </c>
      <c r="M4980" s="15" t="s">
        <v>129</v>
      </c>
      <c r="N4980" s="14">
        <v>2012</v>
      </c>
      <c r="O4980" s="15" t="s">
        <v>15774</v>
      </c>
      <c r="P4980" s="15" t="s">
        <v>106</v>
      </c>
      <c r="Q4980" s="15" t="s">
        <v>119</v>
      </c>
      <c r="R4980" s="15" t="s">
        <v>15775</v>
      </c>
      <c r="S4980" s="15" t="s">
        <v>15776</v>
      </c>
      <c r="T4980" s="15" t="s">
        <v>1048</v>
      </c>
      <c r="U4980" s="15" t="s">
        <v>53</v>
      </c>
      <c r="V4980" s="15" t="s">
        <v>45457</v>
      </c>
      <c r="W4980" s="15" t="s">
        <v>1357</v>
      </c>
      <c r="X4980" s="15" t="str">
        <f>_xlfn.XLOOKUP(_LOOKUP[[#This Row],[AdjusterMemberName]],_Adjuster[Adjuster Name],_Adjuster[Email],,0)</f>
        <v>jRivera1@knightcompany.com</v>
      </c>
      <c r="Y4980" s="15" t="str">
        <f>_xlfn.XLOOKUP(_LOOKUP[[#This Row],[AdjusterMemberName]],_Adjuster[Adjuster Name],_Adjuster[Phone Number],,0)</f>
        <v>424-559-5239</v>
      </c>
      <c r="Z4980" s="15" t="s">
        <v>15777</v>
      </c>
      <c r="AA49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2931 Mary Ann Ln Apt 263, Bay Point  CA 94565</v>
      </c>
      <c r="AB4980" s="15">
        <v>45108</v>
      </c>
    </row>
    <row r="4981" spans="1:28" x14ac:dyDescent="0.3">
      <c r="A4981" s="14">
        <v>1</v>
      </c>
      <c r="B4981" s="14">
        <v>1</v>
      </c>
      <c r="C4981" s="15" t="s">
        <v>10212</v>
      </c>
      <c r="D4981" s="15" t="s">
        <v>10212</v>
      </c>
      <c r="E4981" s="15">
        <v>45340</v>
      </c>
      <c r="F4981" s="15" t="s">
        <v>10213</v>
      </c>
      <c r="G4981" s="15">
        <v>45249</v>
      </c>
      <c r="H4981" s="15">
        <v>45431</v>
      </c>
      <c r="I4981" s="15" t="s">
        <v>10214</v>
      </c>
      <c r="J4981" s="15" t="s">
        <v>10215</v>
      </c>
      <c r="K4981" s="15" t="s">
        <v>45688</v>
      </c>
      <c r="L4981" s="15" t="s">
        <v>128</v>
      </c>
      <c r="M4981" s="15" t="s">
        <v>129</v>
      </c>
      <c r="N4981" s="14">
        <v>2020</v>
      </c>
      <c r="O4981" s="15" t="s">
        <v>10216</v>
      </c>
      <c r="P4981" s="15" t="s">
        <v>106</v>
      </c>
      <c r="Q4981" s="15" t="s">
        <v>47006</v>
      </c>
      <c r="R4981" s="15" t="s">
        <v>10217</v>
      </c>
      <c r="S4981" s="15" t="s">
        <v>10218</v>
      </c>
      <c r="T4981" s="15" t="s">
        <v>174</v>
      </c>
      <c r="U4981" s="15" t="s">
        <v>53</v>
      </c>
      <c r="V4981" s="15" t="s">
        <v>45367</v>
      </c>
      <c r="W4981" s="15" t="s">
        <v>3184</v>
      </c>
      <c r="X4981" s="15" t="str">
        <f>_xlfn.XLOOKUP(_LOOKUP[[#This Row],[AdjusterMemberName]],_Adjuster[Adjuster Name],_Adjuster[Email],,0)</f>
        <v>mQualls@knightcompany.com</v>
      </c>
      <c r="Y4981" s="15" t="str">
        <f>_xlfn.XLOOKUP(_LOOKUP[[#This Row],[AdjusterMemberName]],_Adjuster[Adjuster Name],_Adjuster[Phone Number],,0)</f>
        <v>424-559-5436</v>
      </c>
      <c r="Z4981" s="15" t="s">
        <v>10219</v>
      </c>
      <c r="AA49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916 E 28Th St, Los Angeles  CA 90011</v>
      </c>
      <c r="AB4981" s="15">
        <v>45403</v>
      </c>
    </row>
    <row r="4982" spans="1:28" x14ac:dyDescent="0.3">
      <c r="A4982" s="14">
        <v>1</v>
      </c>
      <c r="B4982" s="14">
        <v>1</v>
      </c>
      <c r="C4982" s="15" t="s">
        <v>10238</v>
      </c>
      <c r="D4982" s="15" t="s">
        <v>10239</v>
      </c>
      <c r="E4982" s="15">
        <v>45340</v>
      </c>
      <c r="F4982" s="15" t="s">
        <v>10240</v>
      </c>
      <c r="G4982" s="15">
        <v>45288</v>
      </c>
      <c r="H4982" s="15">
        <v>45471</v>
      </c>
      <c r="I4982" s="15" t="s">
        <v>10241</v>
      </c>
      <c r="J4982" s="15" t="s">
        <v>10242</v>
      </c>
      <c r="K4982" s="15" t="s">
        <v>45334</v>
      </c>
      <c r="L4982" s="15" t="s">
        <v>314</v>
      </c>
      <c r="M4982" s="15" t="s">
        <v>978</v>
      </c>
      <c r="N4982" s="14">
        <v>2018</v>
      </c>
      <c r="O4982" s="15" t="s">
        <v>10243</v>
      </c>
      <c r="P4982" s="15" t="s">
        <v>106</v>
      </c>
      <c r="Q4982" s="15" t="s">
        <v>47111</v>
      </c>
      <c r="R4982" s="15" t="s">
        <v>10244</v>
      </c>
      <c r="S4982" s="15" t="s">
        <v>10245</v>
      </c>
      <c r="T4982" s="15" t="s">
        <v>530</v>
      </c>
      <c r="U4982" s="15" t="s">
        <v>53</v>
      </c>
      <c r="V4982" s="15" t="s">
        <v>45858</v>
      </c>
      <c r="W4982" s="15" t="s">
        <v>3307</v>
      </c>
      <c r="X4982" s="15" t="e">
        <f>_xlfn.XLOOKUP(_LOOKUP[[#This Row],[AdjusterMemberName]],_Adjuster[Adjuster Name],_Adjuster[Email],,0)</f>
        <v>#N/A</v>
      </c>
      <c r="Y4982" s="15" t="e">
        <f>_xlfn.XLOOKUP(_LOOKUP[[#This Row],[AdjusterMemberName]],_Adjuster[Adjuster Name],_Adjuster[Phone Number],,0)</f>
        <v>#N/A</v>
      </c>
      <c r="Z4982" s="15" t="s">
        <v>10246</v>
      </c>
      <c r="AA49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13612 Rockledge Dr, Victorville  CA 92392</v>
      </c>
      <c r="AB4982" s="15">
        <v>45451</v>
      </c>
    </row>
    <row r="4983" spans="1:28" x14ac:dyDescent="0.3">
      <c r="A4983" s="14">
        <v>1</v>
      </c>
      <c r="B4983" s="14">
        <v>1</v>
      </c>
      <c r="C4983" s="15" t="s">
        <v>10295</v>
      </c>
      <c r="D4983" s="15" t="s">
        <v>10295</v>
      </c>
      <c r="E4983" s="15">
        <v>45340</v>
      </c>
      <c r="F4983" s="15" t="s">
        <v>10296</v>
      </c>
      <c r="G4983" s="15">
        <v>45185</v>
      </c>
      <c r="H4983" s="15">
        <v>45367</v>
      </c>
      <c r="I4983" s="15" t="s">
        <v>10297</v>
      </c>
      <c r="J4983" s="15" t="s">
        <v>10298</v>
      </c>
      <c r="K4983" s="15" t="s">
        <v>45388</v>
      </c>
      <c r="L4983" s="15" t="s">
        <v>139</v>
      </c>
      <c r="M4983" s="15" t="s">
        <v>697</v>
      </c>
      <c r="N4983" s="14">
        <v>2015</v>
      </c>
      <c r="O4983" s="15" t="s">
        <v>10299</v>
      </c>
      <c r="P4983" s="15" t="s">
        <v>106</v>
      </c>
      <c r="Q4983" s="15" t="s">
        <v>47006</v>
      </c>
      <c r="R4983" s="15" t="s">
        <v>10300</v>
      </c>
      <c r="S4983" s="15" t="s">
        <v>10301</v>
      </c>
      <c r="T4983" s="15" t="s">
        <v>2617</v>
      </c>
      <c r="U4983" s="15" t="s">
        <v>53</v>
      </c>
      <c r="V4983" s="15" t="s">
        <v>45490</v>
      </c>
      <c r="W4983" s="15" t="s">
        <v>367</v>
      </c>
      <c r="X4983" s="15" t="str">
        <f>_xlfn.XLOOKUP(_LOOKUP[[#This Row],[AdjusterMemberName]],_Adjuster[Adjuster Name],_Adjuster[Email],,0)</f>
        <v>dHernandez4@knightcompany.com</v>
      </c>
      <c r="Y4983" s="15" t="str">
        <f>_xlfn.XLOOKUP(_LOOKUP[[#This Row],[AdjusterMemberName]],_Adjuster[Adjuster Name],_Adjuster[Phone Number],,0)</f>
        <v>323-315-7819</v>
      </c>
      <c r="Z4983" s="15" t="s">
        <v>10302</v>
      </c>
      <c r="AA49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20134 Leadwell St, Winnetka  CA 91306</v>
      </c>
      <c r="AB4983" s="15"/>
    </row>
    <row r="4984" spans="1:28" x14ac:dyDescent="0.3">
      <c r="A4984" s="14">
        <v>1</v>
      </c>
      <c r="B4984" s="14">
        <v>1</v>
      </c>
      <c r="C4984" s="15" t="s">
        <v>10544</v>
      </c>
      <c r="D4984" s="15" t="s">
        <v>10544</v>
      </c>
      <c r="E4984" s="15">
        <v>45340</v>
      </c>
      <c r="F4984" s="15" t="s">
        <v>10545</v>
      </c>
      <c r="G4984" s="15">
        <v>45275</v>
      </c>
      <c r="H4984" s="15">
        <v>45458</v>
      </c>
      <c r="I4984" s="15" t="s">
        <v>10546</v>
      </c>
      <c r="J4984" s="15" t="s">
        <v>10547</v>
      </c>
      <c r="K4984" s="15" t="s">
        <v>45752</v>
      </c>
      <c r="L4984" s="15" t="s">
        <v>25</v>
      </c>
      <c r="M4984" s="15" t="s">
        <v>373</v>
      </c>
      <c r="N4984" s="14">
        <v>2019</v>
      </c>
      <c r="O4984" s="15" t="s">
        <v>10548</v>
      </c>
      <c r="P4984" s="15" t="s">
        <v>106</v>
      </c>
      <c r="Q4984" s="15" t="s">
        <v>47061</v>
      </c>
      <c r="R4984" s="15" t="s">
        <v>10549</v>
      </c>
      <c r="S4984" s="15" t="s">
        <v>10550</v>
      </c>
      <c r="T4984" s="15" t="s">
        <v>144</v>
      </c>
      <c r="U4984" s="15" t="s">
        <v>53</v>
      </c>
      <c r="V4984" s="15" t="s">
        <v>46731</v>
      </c>
      <c r="W4984" s="15" t="s">
        <v>1357</v>
      </c>
      <c r="X4984" s="15" t="str">
        <f>_xlfn.XLOOKUP(_LOOKUP[[#This Row],[AdjusterMemberName]],_Adjuster[Adjuster Name],_Adjuster[Email],,0)</f>
        <v>jRivera1@knightcompany.com</v>
      </c>
      <c r="Y4984" s="15" t="str">
        <f>_xlfn.XLOOKUP(_LOOKUP[[#This Row],[AdjusterMemberName]],_Adjuster[Adjuster Name],_Adjuster[Phone Number],,0)</f>
        <v>424-559-5239</v>
      </c>
      <c r="Z4984" s="15" t="s">
        <v>10551</v>
      </c>
      <c r="AA49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 Rio Robles E Unit 1431, San Jose  CA 95134</v>
      </c>
      <c r="AB4984" s="15"/>
    </row>
    <row r="4985" spans="1:28" x14ac:dyDescent="0.3">
      <c r="A4985" s="14">
        <v>1</v>
      </c>
      <c r="B4985" s="14">
        <v>1</v>
      </c>
      <c r="C4985" s="15" t="s">
        <v>7102</v>
      </c>
      <c r="D4985" s="15" t="s">
        <v>17406</v>
      </c>
      <c r="E4985" s="15">
        <v>45340</v>
      </c>
      <c r="F4985" s="15" t="s">
        <v>7104</v>
      </c>
      <c r="G4985" s="15">
        <v>45205</v>
      </c>
      <c r="H4985" s="15">
        <v>45388</v>
      </c>
      <c r="I4985" s="15" t="s">
        <v>17407</v>
      </c>
      <c r="J4985" s="15" t="s">
        <v>17408</v>
      </c>
      <c r="K4985" s="15" t="s">
        <v>45332</v>
      </c>
      <c r="L4985" s="15" t="s">
        <v>103</v>
      </c>
      <c r="M4985" s="15" t="s">
        <v>304</v>
      </c>
      <c r="N4985" s="14">
        <v>2018</v>
      </c>
      <c r="O4985" s="15" t="s">
        <v>17409</v>
      </c>
      <c r="P4985" s="15" t="s">
        <v>106</v>
      </c>
      <c r="Q4985" s="15" t="s">
        <v>47061</v>
      </c>
      <c r="R4985" s="15" t="s">
        <v>735</v>
      </c>
      <c r="S4985" s="15" t="s">
        <v>7108</v>
      </c>
      <c r="T4985" s="15" t="s">
        <v>122</v>
      </c>
      <c r="U4985" s="15" t="s">
        <v>53</v>
      </c>
      <c r="V4985" s="15" t="s">
        <v>45524</v>
      </c>
      <c r="W4985" s="15" t="s">
        <v>1658</v>
      </c>
      <c r="X4985" s="15" t="str">
        <f>_xlfn.XLOOKUP(_LOOKUP[[#This Row],[AdjusterMemberName]],_Adjuster[Adjuster Name],_Adjuster[Email],,0)</f>
        <v>RDavila@knightcompany.com</v>
      </c>
      <c r="Y4985" s="15" t="str">
        <f>_xlfn.XLOOKUP(_LOOKUP[[#This Row],[AdjusterMemberName]],_Adjuster[Adjuster Name],_Adjuster[Phone Number],,0)</f>
        <v>424-559-5663</v>
      </c>
      <c r="Z4985" s="15" t="s">
        <v>7109</v>
      </c>
      <c r="AA49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8786 Mann Ln, Hemet  CA 92545</v>
      </c>
      <c r="AB4985" s="15"/>
    </row>
    <row r="4986" spans="1:28" x14ac:dyDescent="0.3">
      <c r="A4986" s="14">
        <v>1</v>
      </c>
      <c r="B4986" s="14">
        <v>1</v>
      </c>
      <c r="C4986" s="15" t="s">
        <v>10204</v>
      </c>
      <c r="D4986" s="15" t="s">
        <v>10204</v>
      </c>
      <c r="E4986" s="15">
        <v>45339</v>
      </c>
      <c r="F4986" s="15" t="s">
        <v>10205</v>
      </c>
      <c r="G4986" s="15">
        <v>45282</v>
      </c>
      <c r="H4986" s="15">
        <v>45465</v>
      </c>
      <c r="I4986" s="15" t="s">
        <v>10206</v>
      </c>
      <c r="J4986" s="15" t="s">
        <v>10207</v>
      </c>
      <c r="K4986" s="15" t="s">
        <v>45369</v>
      </c>
      <c r="L4986" s="15" t="s">
        <v>281</v>
      </c>
      <c r="M4986" s="15" t="s">
        <v>4143</v>
      </c>
      <c r="N4986" s="14">
        <v>2021</v>
      </c>
      <c r="O4986" s="15" t="s">
        <v>10208</v>
      </c>
      <c r="P4986" s="15" t="s">
        <v>106</v>
      </c>
      <c r="Q4986" s="15" t="s">
        <v>47121</v>
      </c>
      <c r="R4986" s="15" t="s">
        <v>10209</v>
      </c>
      <c r="S4986" s="15" t="s">
        <v>10210</v>
      </c>
      <c r="T4986" s="15" t="s">
        <v>164</v>
      </c>
      <c r="U4986" s="15" t="s">
        <v>53</v>
      </c>
      <c r="V4986" s="15" t="s">
        <v>46039</v>
      </c>
      <c r="W4986" s="15" t="s">
        <v>1624</v>
      </c>
      <c r="X4986" s="15" t="e">
        <f>_xlfn.XLOOKUP(_LOOKUP[[#This Row],[AdjusterMemberName]],_Adjuster[Adjuster Name],_Adjuster[Email],,0)</f>
        <v>#N/A</v>
      </c>
      <c r="Y4986" s="15" t="e">
        <f>_xlfn.XLOOKUP(_LOOKUP[[#This Row],[AdjusterMemberName]],_Adjuster[Adjuster Name],_Adjuster[Phone Number],,0)</f>
        <v>#N/A</v>
      </c>
      <c r="Z4986" s="15" t="s">
        <v>10211</v>
      </c>
      <c r="AA49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1985 N Winery Ave Apt 215, Fresno  CA 93703</v>
      </c>
      <c r="AB4986" s="15"/>
    </row>
    <row r="4987" spans="1:28" x14ac:dyDescent="0.3">
      <c r="A4987" s="14">
        <v>1</v>
      </c>
      <c r="B4987" s="14">
        <v>1</v>
      </c>
      <c r="C4987" s="15" t="s">
        <v>7349</v>
      </c>
      <c r="D4987" s="15" t="s">
        <v>7349</v>
      </c>
      <c r="E4987" s="15">
        <v>45339</v>
      </c>
      <c r="F4987" s="15" t="s">
        <v>7350</v>
      </c>
      <c r="G4987" s="15">
        <v>45205</v>
      </c>
      <c r="H4987" s="15">
        <v>45388</v>
      </c>
      <c r="I4987" s="15" t="s">
        <v>10220</v>
      </c>
      <c r="J4987" s="15" t="s">
        <v>10221</v>
      </c>
      <c r="K4987" s="15" t="s">
        <v>46737</v>
      </c>
      <c r="L4987" s="15" t="s">
        <v>536</v>
      </c>
      <c r="M4987" s="15" t="s">
        <v>2039</v>
      </c>
      <c r="N4987" s="14">
        <v>2012</v>
      </c>
      <c r="O4987" s="15" t="s">
        <v>7353</v>
      </c>
      <c r="P4987" s="15" t="s">
        <v>106</v>
      </c>
      <c r="Q4987" s="15" t="s">
        <v>47019</v>
      </c>
      <c r="R4987" s="15" t="s">
        <v>1472</v>
      </c>
      <c r="S4987" s="15" t="s">
        <v>7354</v>
      </c>
      <c r="T4987" s="15" t="s">
        <v>1120</v>
      </c>
      <c r="U4987" s="15" t="s">
        <v>53</v>
      </c>
      <c r="V4987" s="15" t="s">
        <v>45428</v>
      </c>
      <c r="W4987" s="15" t="s">
        <v>1049</v>
      </c>
      <c r="X4987" s="15" t="str">
        <f>_xlfn.XLOOKUP(_LOOKUP[[#This Row],[AdjusterMemberName]],_Adjuster[Adjuster Name],_Adjuster[Email],,0)</f>
        <v>cPenate@knightcompany.com</v>
      </c>
      <c r="Y4987" s="15" t="str">
        <f>_xlfn.XLOOKUP(_LOOKUP[[#This Row],[AdjusterMemberName]],_Adjuster[Adjuster Name],_Adjuster[Phone Number],,0)</f>
        <v>424-559-5385</v>
      </c>
      <c r="Z4987" s="15" t="s">
        <v>7355</v>
      </c>
      <c r="AA49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800 E Washington St Apt 833, Colton  CA 92324</v>
      </c>
      <c r="AB4987" s="15"/>
    </row>
    <row r="4988" spans="1:28" x14ac:dyDescent="0.3">
      <c r="A4988" s="14">
        <v>1</v>
      </c>
      <c r="B4988" s="14">
        <v>1</v>
      </c>
      <c r="C4988" s="15" t="s">
        <v>10222</v>
      </c>
      <c r="D4988" s="15" t="s">
        <v>10223</v>
      </c>
      <c r="E4988" s="15">
        <v>45339</v>
      </c>
      <c r="F4988" s="15" t="s">
        <v>10224</v>
      </c>
      <c r="G4988" s="15">
        <v>45324</v>
      </c>
      <c r="H4988" s="15">
        <v>45506</v>
      </c>
      <c r="I4988" s="15" t="s">
        <v>10225</v>
      </c>
      <c r="J4988" s="15" t="s">
        <v>10226</v>
      </c>
      <c r="K4988" s="15" t="s">
        <v>45635</v>
      </c>
      <c r="L4988" s="15" t="s">
        <v>536</v>
      </c>
      <c r="M4988" s="15" t="s">
        <v>4864</v>
      </c>
      <c r="N4988" s="14">
        <v>2009</v>
      </c>
      <c r="O4988" s="15" t="s">
        <v>10227</v>
      </c>
      <c r="P4988" s="15" t="s">
        <v>106</v>
      </c>
      <c r="Q4988" s="15" t="s">
        <v>47061</v>
      </c>
      <c r="R4988" s="15" t="s">
        <v>10228</v>
      </c>
      <c r="S4988" s="15" t="s">
        <v>10229</v>
      </c>
      <c r="T4988" s="15" t="s">
        <v>122</v>
      </c>
      <c r="U4988" s="15" t="s">
        <v>53</v>
      </c>
      <c r="V4988" s="15" t="s">
        <v>45524</v>
      </c>
      <c r="W4988" s="15" t="s">
        <v>367</v>
      </c>
      <c r="X4988" s="15" t="str">
        <f>_xlfn.XLOOKUP(_LOOKUP[[#This Row],[AdjusterMemberName]],_Adjuster[Adjuster Name],_Adjuster[Email],,0)</f>
        <v>dHernandez4@knightcompany.com</v>
      </c>
      <c r="Y4988" s="15" t="str">
        <f>_xlfn.XLOOKUP(_LOOKUP[[#This Row],[AdjusterMemberName]],_Adjuster[Adjuster Name],_Adjuster[Phone Number],,0)</f>
        <v>323-315-7819</v>
      </c>
      <c r="Z4988" s="15" t="s">
        <v>10230</v>
      </c>
      <c r="AA49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1765 Karen Ct, Hemet  CA 92545</v>
      </c>
      <c r="AB4988" s="15"/>
    </row>
    <row r="4989" spans="1:28" x14ac:dyDescent="0.3">
      <c r="A4989" s="14">
        <v>1</v>
      </c>
      <c r="B4989" s="14">
        <v>1</v>
      </c>
      <c r="C4989" s="15" t="s">
        <v>4518</v>
      </c>
      <c r="D4989" s="15" t="s">
        <v>10321</v>
      </c>
      <c r="E4989" s="15">
        <v>45339</v>
      </c>
      <c r="F4989" s="15" t="s">
        <v>10322</v>
      </c>
      <c r="G4989" s="15">
        <v>45325</v>
      </c>
      <c r="H4989" s="15">
        <v>45507</v>
      </c>
      <c r="I4989" s="15" t="s">
        <v>10323</v>
      </c>
      <c r="J4989" s="15" t="s">
        <v>10324</v>
      </c>
      <c r="K4989" s="15" t="s">
        <v>45329</v>
      </c>
      <c r="L4989" s="15" t="s">
        <v>103</v>
      </c>
      <c r="M4989" s="15" t="s">
        <v>104</v>
      </c>
      <c r="N4989" s="14">
        <v>2022</v>
      </c>
      <c r="O4989" s="15" t="s">
        <v>10325</v>
      </c>
      <c r="P4989" s="15" t="s">
        <v>106</v>
      </c>
      <c r="Q4989" s="15" t="s">
        <v>47079</v>
      </c>
      <c r="R4989" s="15" t="s">
        <v>4523</v>
      </c>
      <c r="S4989" s="15" t="s">
        <v>4524</v>
      </c>
      <c r="T4989" s="15" t="s">
        <v>174</v>
      </c>
      <c r="U4989" s="15" t="s">
        <v>53</v>
      </c>
      <c r="V4989" s="15" t="s">
        <v>45400</v>
      </c>
      <c r="W4989" s="15" t="s">
        <v>3184</v>
      </c>
      <c r="X4989" s="15" t="str">
        <f>_xlfn.XLOOKUP(_LOOKUP[[#This Row],[AdjusterMemberName]],_Adjuster[Adjuster Name],_Adjuster[Email],,0)</f>
        <v>mQualls@knightcompany.com</v>
      </c>
      <c r="Y4989" s="15" t="str">
        <f>_xlfn.XLOOKUP(_LOOKUP[[#This Row],[AdjusterMemberName]],_Adjuster[Adjuster Name],_Adjuster[Phone Number],,0)</f>
        <v>424-559-5436</v>
      </c>
      <c r="Z4989" s="15" t="s">
        <v>4525</v>
      </c>
      <c r="AA49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236 S Avenue 58, Los Angeles  CA 90042</v>
      </c>
      <c r="AB4989" s="15"/>
    </row>
    <row r="4990" spans="1:28" x14ac:dyDescent="0.3">
      <c r="A4990" s="14">
        <v>0</v>
      </c>
      <c r="B4990" s="14">
        <v>1</v>
      </c>
      <c r="C4990" s="15" t="s">
        <v>9826</v>
      </c>
      <c r="D4990" s="15" t="s">
        <v>10489</v>
      </c>
      <c r="E4990" s="15">
        <v>45339</v>
      </c>
      <c r="F4990" s="15" t="s">
        <v>9827</v>
      </c>
      <c r="G4990" s="15">
        <v>45205</v>
      </c>
      <c r="H4990" s="15">
        <v>45388</v>
      </c>
      <c r="I4990" s="15" t="s">
        <v>10490</v>
      </c>
      <c r="J4990" s="15" t="s">
        <v>10491</v>
      </c>
      <c r="K4990" s="15" t="s">
        <v>45996</v>
      </c>
      <c r="L4990" s="15" t="s">
        <v>103</v>
      </c>
      <c r="M4990" s="15" t="s">
        <v>8216</v>
      </c>
      <c r="N4990" s="14">
        <v>2017</v>
      </c>
      <c r="O4990" s="15" t="s">
        <v>10492</v>
      </c>
      <c r="P4990" s="15" t="s">
        <v>106</v>
      </c>
      <c r="Q4990" s="15" t="s">
        <v>47079</v>
      </c>
      <c r="R4990" s="15" t="s">
        <v>9832</v>
      </c>
      <c r="S4990" s="15" t="s">
        <v>9833</v>
      </c>
      <c r="T4990" s="15" t="s">
        <v>572</v>
      </c>
      <c r="U4990" s="15" t="s">
        <v>53</v>
      </c>
      <c r="V4990" s="15" t="s">
        <v>45754</v>
      </c>
      <c r="W4990" s="15" t="s">
        <v>850</v>
      </c>
      <c r="X4990" s="15" t="e">
        <f>_xlfn.XLOOKUP(_LOOKUP[[#This Row],[AdjusterMemberName]],_Adjuster[Adjuster Name],_Adjuster[Email],,0)</f>
        <v>#N/A</v>
      </c>
      <c r="Y4990" s="15" t="e">
        <f>_xlfn.XLOOKUP(_LOOKUP[[#This Row],[AdjusterMemberName]],_Adjuster[Adjuster Name],_Adjuster[Phone Number],,0)</f>
        <v>#N/A</v>
      </c>
      <c r="Z4990" s="15" t="s">
        <v>9834</v>
      </c>
      <c r="AA49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8201 Stonecrest Way, Bakersfield  CA 93313</v>
      </c>
      <c r="AB4990" s="15"/>
    </row>
    <row r="4991" spans="1:28" x14ac:dyDescent="0.3">
      <c r="A4991" s="14">
        <v>1</v>
      </c>
      <c r="B4991" s="14">
        <v>1</v>
      </c>
      <c r="C4991" s="15" t="s">
        <v>10889</v>
      </c>
      <c r="D4991" s="15" t="s">
        <v>10889</v>
      </c>
      <c r="E4991" s="15">
        <v>45339</v>
      </c>
      <c r="F4991" s="15" t="s">
        <v>10890</v>
      </c>
      <c r="G4991" s="15">
        <v>45308</v>
      </c>
      <c r="H4991" s="15">
        <v>45490</v>
      </c>
      <c r="I4991" s="15" t="s">
        <v>10891</v>
      </c>
      <c r="J4991" s="15" t="s">
        <v>10892</v>
      </c>
      <c r="K4991" s="15" t="s">
        <v>45407</v>
      </c>
      <c r="L4991" s="15" t="s">
        <v>103</v>
      </c>
      <c r="M4991" s="15" t="s">
        <v>3356</v>
      </c>
      <c r="N4991" s="14">
        <v>2019</v>
      </c>
      <c r="O4991" s="15" t="s">
        <v>10893</v>
      </c>
      <c r="P4991" s="15" t="s">
        <v>106</v>
      </c>
      <c r="Q4991" s="15" t="s">
        <v>47079</v>
      </c>
      <c r="R4991" s="15" t="s">
        <v>10894</v>
      </c>
      <c r="S4991" s="15" t="s">
        <v>10895</v>
      </c>
      <c r="T4991" s="15" t="s">
        <v>10896</v>
      </c>
      <c r="U4991" s="15" t="s">
        <v>53</v>
      </c>
      <c r="V4991" s="15" t="s">
        <v>46634</v>
      </c>
      <c r="W4991" s="15" t="s">
        <v>3184</v>
      </c>
      <c r="X4991" s="15" t="str">
        <f>_xlfn.XLOOKUP(_LOOKUP[[#This Row],[AdjusterMemberName]],_Adjuster[Adjuster Name],_Adjuster[Email],,0)</f>
        <v>mQualls@knightcompany.com</v>
      </c>
      <c r="Y4991" s="15" t="str">
        <f>_xlfn.XLOOKUP(_LOOKUP[[#This Row],[AdjusterMemberName]],_Adjuster[Adjuster Name],_Adjuster[Phone Number],,0)</f>
        <v>424-559-5436</v>
      </c>
      <c r="Z4991" s="15" t="s">
        <v>10897</v>
      </c>
      <c r="AA49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1395 Hussey Rd, Ridgecrest  CA 93555</v>
      </c>
      <c r="AB4991" s="15"/>
    </row>
    <row r="4992" spans="1:28" x14ac:dyDescent="0.3">
      <c r="A4992" s="14">
        <v>0</v>
      </c>
      <c r="B4992" s="14">
        <v>0</v>
      </c>
      <c r="C4992" s="15" t="s">
        <v>10154</v>
      </c>
      <c r="D4992" s="15" t="s">
        <v>10155</v>
      </c>
      <c r="E4992" s="15">
        <v>45338</v>
      </c>
      <c r="F4992" s="15" t="s">
        <v>10156</v>
      </c>
      <c r="G4992" s="15"/>
      <c r="H4992" s="15"/>
      <c r="I4992" s="15" t="s">
        <v>10157</v>
      </c>
      <c r="J4992" s="15" t="s">
        <v>10158</v>
      </c>
      <c r="K4992" s="15" t="s">
        <v>45888</v>
      </c>
      <c r="L4992" s="15" t="s">
        <v>10159</v>
      </c>
      <c r="M4992" s="15" t="s">
        <v>723</v>
      </c>
      <c r="N4992" s="14">
        <v>2015</v>
      </c>
      <c r="O4992" s="15" t="s">
        <v>8015</v>
      </c>
      <c r="P4992" s="15" t="s">
        <v>106</v>
      </c>
      <c r="Q4992" s="15"/>
      <c r="R4992" s="15"/>
      <c r="S4992" s="15"/>
      <c r="T4992" s="15"/>
      <c r="U4992" s="15"/>
      <c r="V4992" s="15"/>
      <c r="W4992" s="15" t="s">
        <v>850</v>
      </c>
      <c r="X4992" s="15" t="e">
        <f>_xlfn.XLOOKUP(_LOOKUP[[#This Row],[AdjusterMemberName]],_Adjuster[Adjuster Name],_Adjuster[Email],,0)</f>
        <v>#N/A</v>
      </c>
      <c r="Y4992" s="15" t="e">
        <f>_xlfn.XLOOKUP(_LOOKUP[[#This Row],[AdjusterMemberName]],_Adjuster[Adjuster Name],_Adjuster[Phone Number],,0)</f>
        <v>#N/A</v>
      </c>
      <c r="Z4992" s="15"/>
      <c r="AA4992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4992" s="15"/>
    </row>
    <row r="4993" spans="1:28" x14ac:dyDescent="0.3">
      <c r="A4993" s="14">
        <v>1</v>
      </c>
      <c r="B4993" s="14">
        <v>1</v>
      </c>
      <c r="C4993" s="15" t="s">
        <v>10187</v>
      </c>
      <c r="D4993" s="15" t="s">
        <v>10187</v>
      </c>
      <c r="E4993" s="15">
        <v>45338</v>
      </c>
      <c r="F4993" s="15" t="s">
        <v>10188</v>
      </c>
      <c r="G4993" s="15">
        <v>45326</v>
      </c>
      <c r="H4993" s="15">
        <v>45508</v>
      </c>
      <c r="I4993" s="15" t="s">
        <v>10189</v>
      </c>
      <c r="J4993" s="15" t="s">
        <v>10190</v>
      </c>
      <c r="K4993" s="15" t="s">
        <v>45505</v>
      </c>
      <c r="L4993" s="15" t="s">
        <v>201</v>
      </c>
      <c r="M4993" s="15" t="s">
        <v>202</v>
      </c>
      <c r="N4993" s="14">
        <v>2013</v>
      </c>
      <c r="O4993" s="15" t="s">
        <v>10191</v>
      </c>
      <c r="P4993" s="15" t="s">
        <v>106</v>
      </c>
      <c r="Q4993" s="15" t="s">
        <v>47095</v>
      </c>
      <c r="R4993" s="15" t="s">
        <v>10192</v>
      </c>
      <c r="S4993" s="15" t="s">
        <v>10193</v>
      </c>
      <c r="T4993" s="15" t="s">
        <v>5790</v>
      </c>
      <c r="U4993" s="15" t="s">
        <v>53</v>
      </c>
      <c r="V4993" s="15" t="s">
        <v>45617</v>
      </c>
      <c r="W4993" s="15" t="s">
        <v>1624</v>
      </c>
      <c r="X4993" s="15" t="e">
        <f>_xlfn.XLOOKUP(_LOOKUP[[#This Row],[AdjusterMemberName]],_Adjuster[Adjuster Name],_Adjuster[Email],,0)</f>
        <v>#N/A</v>
      </c>
      <c r="Y4993" s="15" t="e">
        <f>_xlfn.XLOOKUP(_LOOKUP[[#This Row],[AdjusterMemberName]],_Adjuster[Adjuster Name],_Adjuster[Phone Number],,0)</f>
        <v>#N/A</v>
      </c>
      <c r="Z4993" s="15" t="s">
        <v>10194</v>
      </c>
      <c r="AA49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11000 Cynthia Cir Apt 78, Garden Grove  CA 92843</v>
      </c>
      <c r="AB4993" s="15"/>
    </row>
    <row r="4994" spans="1:28" x14ac:dyDescent="0.3">
      <c r="A4994" s="14">
        <v>1</v>
      </c>
      <c r="B4994" s="14">
        <v>1</v>
      </c>
      <c r="C4994" s="15" t="s">
        <v>10195</v>
      </c>
      <c r="D4994" s="15" t="s">
        <v>10195</v>
      </c>
      <c r="E4994" s="15">
        <v>45338</v>
      </c>
      <c r="F4994" s="15" t="s">
        <v>10196</v>
      </c>
      <c r="G4994" s="15">
        <v>45167</v>
      </c>
      <c r="H4994" s="15">
        <v>45351</v>
      </c>
      <c r="I4994" s="15" t="s">
        <v>10197</v>
      </c>
      <c r="J4994" s="15" t="s">
        <v>10198</v>
      </c>
      <c r="K4994" s="15" t="s">
        <v>45691</v>
      </c>
      <c r="L4994" s="15" t="s">
        <v>128</v>
      </c>
      <c r="M4994" s="15" t="s">
        <v>129</v>
      </c>
      <c r="N4994" s="14">
        <v>2020</v>
      </c>
      <c r="O4994" s="15" t="s">
        <v>10199</v>
      </c>
      <c r="P4994" s="15" t="s">
        <v>106</v>
      </c>
      <c r="Q4994" s="15" t="s">
        <v>47073</v>
      </c>
      <c r="R4994" s="15" t="s">
        <v>10200</v>
      </c>
      <c r="S4994" s="15" t="s">
        <v>10201</v>
      </c>
      <c r="T4994" s="15" t="s">
        <v>253</v>
      </c>
      <c r="U4994" s="15" t="s">
        <v>53</v>
      </c>
      <c r="V4994" s="15" t="s">
        <v>45487</v>
      </c>
      <c r="W4994" s="15" t="s">
        <v>3184</v>
      </c>
      <c r="X4994" s="15" t="str">
        <f>_xlfn.XLOOKUP(_LOOKUP[[#This Row],[AdjusterMemberName]],_Adjuster[Adjuster Name],_Adjuster[Email],,0)</f>
        <v>mQualls@knightcompany.com</v>
      </c>
      <c r="Y4994" s="15" t="str">
        <f>_xlfn.XLOOKUP(_LOOKUP[[#This Row],[AdjusterMemberName]],_Adjuster[Adjuster Name],_Adjuster[Phone Number],,0)</f>
        <v>424-559-5436</v>
      </c>
      <c r="Z4994" s="15" t="s">
        <v>10202</v>
      </c>
      <c r="AA49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3415 W 112Th St, Inglewood  CA 90303</v>
      </c>
      <c r="AB4994" s="15"/>
    </row>
    <row r="4995" spans="1:28" x14ac:dyDescent="0.3">
      <c r="A4995" s="14">
        <v>1</v>
      </c>
      <c r="B4995" s="14">
        <v>1</v>
      </c>
      <c r="C4995" s="15" t="s">
        <v>8859</v>
      </c>
      <c r="D4995" s="15" t="s">
        <v>8859</v>
      </c>
      <c r="E4995" s="15">
        <v>45338</v>
      </c>
      <c r="F4995" s="15" t="s">
        <v>8860</v>
      </c>
      <c r="G4995" s="15">
        <v>45278</v>
      </c>
      <c r="H4995" s="15">
        <v>45461</v>
      </c>
      <c r="I4995" s="15" t="s">
        <v>10203</v>
      </c>
      <c r="J4995" s="15" t="s">
        <v>10158</v>
      </c>
      <c r="K4995" s="15" t="s">
        <v>45332</v>
      </c>
      <c r="L4995" s="15" t="s">
        <v>229</v>
      </c>
      <c r="M4995" s="15" t="s">
        <v>723</v>
      </c>
      <c r="N4995" s="14">
        <v>2015</v>
      </c>
      <c r="O4995" s="15" t="s">
        <v>8863</v>
      </c>
      <c r="P4995" s="15" t="s">
        <v>106</v>
      </c>
      <c r="Q4995" s="15" t="s">
        <v>47095</v>
      </c>
      <c r="R4995" s="15" t="s">
        <v>8864</v>
      </c>
      <c r="S4995" s="15" t="s">
        <v>8865</v>
      </c>
      <c r="T4995" s="15" t="s">
        <v>1483</v>
      </c>
      <c r="U4995" s="15" t="s">
        <v>53</v>
      </c>
      <c r="V4995" s="15" t="s">
        <v>45652</v>
      </c>
      <c r="W4995" s="15" t="s">
        <v>850</v>
      </c>
      <c r="X4995" s="15" t="e">
        <f>_xlfn.XLOOKUP(_LOOKUP[[#This Row],[AdjusterMemberName]],_Adjuster[Adjuster Name],_Adjuster[Email],,0)</f>
        <v>#N/A</v>
      </c>
      <c r="Y4995" s="15" t="e">
        <f>_xlfn.XLOOKUP(_LOOKUP[[#This Row],[AdjusterMemberName]],_Adjuster[Adjuster Name],_Adjuster[Phone Number],,0)</f>
        <v>#N/A</v>
      </c>
      <c r="Z4995" s="15" t="s">
        <v>8866</v>
      </c>
      <c r="AA49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403 N Citrus Ave, Vista  CA 92084</v>
      </c>
      <c r="AB4995" s="15"/>
    </row>
    <row r="4996" spans="1:28" x14ac:dyDescent="0.3">
      <c r="A4996" s="14">
        <v>1</v>
      </c>
      <c r="B4996" s="14">
        <v>1</v>
      </c>
      <c r="C4996" s="15" t="s">
        <v>10231</v>
      </c>
      <c r="D4996" s="15" t="s">
        <v>10231</v>
      </c>
      <c r="E4996" s="15">
        <v>45338</v>
      </c>
      <c r="F4996" s="15" t="s">
        <v>10232</v>
      </c>
      <c r="G4996" s="15">
        <v>45242</v>
      </c>
      <c r="H4996" s="15">
        <v>45424</v>
      </c>
      <c r="I4996" s="15" t="s">
        <v>10233</v>
      </c>
      <c r="J4996" s="15" t="s">
        <v>10234</v>
      </c>
      <c r="K4996" s="15" t="s">
        <v>45379</v>
      </c>
      <c r="L4996" s="15" t="s">
        <v>430</v>
      </c>
      <c r="M4996" s="15" t="s">
        <v>599</v>
      </c>
      <c r="N4996" s="14">
        <v>2021</v>
      </c>
      <c r="O4996" s="15" t="s">
        <v>10235</v>
      </c>
      <c r="P4996" s="15" t="s">
        <v>106</v>
      </c>
      <c r="Q4996" s="15" t="s">
        <v>47019</v>
      </c>
      <c r="R4996" s="15" t="s">
        <v>610</v>
      </c>
      <c r="S4996" s="15" t="s">
        <v>10236</v>
      </c>
      <c r="T4996" s="15" t="s">
        <v>308</v>
      </c>
      <c r="U4996" s="15" t="s">
        <v>53</v>
      </c>
      <c r="V4996" s="15" t="s">
        <v>45530</v>
      </c>
      <c r="W4996" s="15" t="s">
        <v>3114</v>
      </c>
      <c r="X4996" s="15" t="str">
        <f>_xlfn.XLOOKUP(_LOOKUP[[#This Row],[AdjusterMemberName]],_Adjuster[Adjuster Name],_Adjuster[Email],,0)</f>
        <v>eExmundo@knightcompany.com</v>
      </c>
      <c r="Y4996" s="15" t="str">
        <f>_xlfn.XLOOKUP(_LOOKUP[[#This Row],[AdjusterMemberName]],_Adjuster[Adjuster Name],_Adjuster[Phone Number],,0)</f>
        <v>424-559-5400</v>
      </c>
      <c r="Z4996" s="15" t="s">
        <v>10237</v>
      </c>
      <c r="AA49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8316 Raintree Ave, Riverside  CA 92504</v>
      </c>
      <c r="AB4996" s="15">
        <v>45378</v>
      </c>
    </row>
    <row r="4997" spans="1:28" x14ac:dyDescent="0.3">
      <c r="A4997" s="14">
        <v>0</v>
      </c>
      <c r="B4997" s="14">
        <v>0</v>
      </c>
      <c r="C4997" s="15" t="s">
        <v>10279</v>
      </c>
      <c r="D4997" s="15" t="s">
        <v>10280</v>
      </c>
      <c r="E4997" s="15">
        <v>45338</v>
      </c>
      <c r="F4997" s="15" t="s">
        <v>10281</v>
      </c>
      <c r="G4997" s="15"/>
      <c r="H4997" s="15"/>
      <c r="I4997" s="15" t="s">
        <v>10282</v>
      </c>
      <c r="J4997" s="15" t="s">
        <v>10283</v>
      </c>
      <c r="K4997" s="15" t="s">
        <v>45341</v>
      </c>
      <c r="L4997" s="15" t="s">
        <v>10284</v>
      </c>
      <c r="M4997" s="15" t="s">
        <v>10285</v>
      </c>
      <c r="N4997" s="14">
        <v>2023</v>
      </c>
      <c r="O4997" s="15" t="s">
        <v>5970</v>
      </c>
      <c r="P4997" s="15" t="s">
        <v>81</v>
      </c>
      <c r="Q4997" s="15"/>
      <c r="R4997" s="15"/>
      <c r="S4997" s="15"/>
      <c r="T4997" s="15"/>
      <c r="U4997" s="15"/>
      <c r="V4997" s="15"/>
      <c r="W4997" s="15" t="s">
        <v>367</v>
      </c>
      <c r="X4997" s="15" t="str">
        <f>_xlfn.XLOOKUP(_LOOKUP[[#This Row],[AdjusterMemberName]],_Adjuster[Adjuster Name],_Adjuster[Email],,0)</f>
        <v>dHernandez4@knightcompany.com</v>
      </c>
      <c r="Y4997" s="15" t="str">
        <f>_xlfn.XLOOKUP(_LOOKUP[[#This Row],[AdjusterMemberName]],_Adjuster[Adjuster Name],_Adjuster[Phone Number],,0)</f>
        <v>323-315-7819</v>
      </c>
      <c r="Z4997" s="15"/>
      <c r="AA4997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4997" s="15"/>
    </row>
    <row r="4998" spans="1:28" x14ac:dyDescent="0.3">
      <c r="A4998" s="14">
        <v>1</v>
      </c>
      <c r="B4998" s="14">
        <v>1</v>
      </c>
      <c r="C4998" s="15" t="s">
        <v>10369</v>
      </c>
      <c r="D4998" s="15" t="s">
        <v>10369</v>
      </c>
      <c r="E4998" s="15">
        <v>45338</v>
      </c>
      <c r="F4998" s="15" t="s">
        <v>10370</v>
      </c>
      <c r="G4998" s="15">
        <v>45299</v>
      </c>
      <c r="H4998" s="15">
        <v>45481</v>
      </c>
      <c r="I4998" s="15" t="s">
        <v>10371</v>
      </c>
      <c r="J4998" s="15" t="s">
        <v>10372</v>
      </c>
      <c r="K4998" s="15" t="s">
        <v>45365</v>
      </c>
      <c r="L4998" s="15" t="s">
        <v>201</v>
      </c>
      <c r="M4998" s="15" t="s">
        <v>10373</v>
      </c>
      <c r="N4998" s="14">
        <v>2008</v>
      </c>
      <c r="O4998" s="15" t="s">
        <v>10374</v>
      </c>
      <c r="P4998" s="15" t="s">
        <v>106</v>
      </c>
      <c r="Q4998" s="15" t="s">
        <v>47128</v>
      </c>
      <c r="R4998" s="15" t="s">
        <v>10375</v>
      </c>
      <c r="S4998" s="15" t="s">
        <v>10376</v>
      </c>
      <c r="T4998" s="15" t="s">
        <v>10377</v>
      </c>
      <c r="U4998" s="15" t="s">
        <v>53</v>
      </c>
      <c r="V4998" s="15" t="s">
        <v>46735</v>
      </c>
      <c r="W4998" s="15" t="s">
        <v>3114</v>
      </c>
      <c r="X4998" s="15" t="str">
        <f>_xlfn.XLOOKUP(_LOOKUP[[#This Row],[AdjusterMemberName]],_Adjuster[Adjuster Name],_Adjuster[Email],,0)</f>
        <v>eExmundo@knightcompany.com</v>
      </c>
      <c r="Y4998" s="15" t="str">
        <f>_xlfn.XLOOKUP(_LOOKUP[[#This Row],[AdjusterMemberName]],_Adjuster[Adjuster Name],_Adjuster[Phone Number],,0)</f>
        <v>424-559-5400</v>
      </c>
      <c r="Z4998" s="15" t="s">
        <v>10378</v>
      </c>
      <c r="AA49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2398 Anglers Ct, Mariposa  CA 95338</v>
      </c>
      <c r="AB4998" s="15"/>
    </row>
    <row r="4999" spans="1:28" x14ac:dyDescent="0.3">
      <c r="A4999" s="14">
        <v>1</v>
      </c>
      <c r="B4999" s="14">
        <v>1</v>
      </c>
      <c r="C4999" s="15" t="s">
        <v>10031</v>
      </c>
      <c r="D4999" s="15" t="s">
        <v>10031</v>
      </c>
      <c r="E4999" s="15">
        <v>45337</v>
      </c>
      <c r="F4999" s="15" t="s">
        <v>10032</v>
      </c>
      <c r="G4999" s="15">
        <v>45274</v>
      </c>
      <c r="H4999" s="15">
        <v>45457</v>
      </c>
      <c r="I4999" s="15" t="s">
        <v>10033</v>
      </c>
      <c r="J4999" s="15" t="s">
        <v>10034</v>
      </c>
      <c r="K4999" s="15" t="s">
        <v>45429</v>
      </c>
      <c r="L4999" s="15" t="s">
        <v>687</v>
      </c>
      <c r="M4999" s="15" t="s">
        <v>2261</v>
      </c>
      <c r="N4999" s="14">
        <v>2015</v>
      </c>
      <c r="O4999" s="15" t="s">
        <v>10035</v>
      </c>
      <c r="P4999" s="15" t="s">
        <v>106</v>
      </c>
      <c r="Q4999" s="15" t="s">
        <v>47019</v>
      </c>
      <c r="R4999" s="15" t="s">
        <v>10036</v>
      </c>
      <c r="S4999" s="15" t="s">
        <v>10037</v>
      </c>
      <c r="T4999" s="15" t="s">
        <v>1255</v>
      </c>
      <c r="U4999" s="15" t="s">
        <v>53</v>
      </c>
      <c r="V4999" s="15" t="s">
        <v>45368</v>
      </c>
      <c r="W4999" s="15" t="s">
        <v>1889</v>
      </c>
      <c r="X4999" s="15" t="e">
        <f>_xlfn.XLOOKUP(_LOOKUP[[#This Row],[AdjusterMemberName]],_Adjuster[Adjuster Name],_Adjuster[Email],,0)</f>
        <v>#N/A</v>
      </c>
      <c r="Y4999" s="15" t="e">
        <f>_xlfn.XLOOKUP(_LOOKUP[[#This Row],[AdjusterMemberName]],_Adjuster[Adjuster Name],_Adjuster[Phone Number],,0)</f>
        <v>#N/A</v>
      </c>
      <c r="Z4999" s="15" t="s">
        <v>10038</v>
      </c>
      <c r="AA49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11201 Runnymede St, Sun Valley  CA 91352</v>
      </c>
      <c r="AB4999" s="15"/>
    </row>
    <row r="5000" spans="1:28" x14ac:dyDescent="0.3">
      <c r="A5000" s="14">
        <v>1</v>
      </c>
      <c r="B5000" s="14">
        <v>1</v>
      </c>
      <c r="C5000" s="15" t="s">
        <v>10096</v>
      </c>
      <c r="D5000" s="15" t="s">
        <v>10096</v>
      </c>
      <c r="E5000" s="15">
        <v>45337</v>
      </c>
      <c r="F5000" s="15" t="s">
        <v>10097</v>
      </c>
      <c r="G5000" s="15">
        <v>45267</v>
      </c>
      <c r="H5000" s="15">
        <v>45450</v>
      </c>
      <c r="I5000" s="15" t="s">
        <v>10098</v>
      </c>
      <c r="J5000" s="15" t="s">
        <v>10099</v>
      </c>
      <c r="K5000" s="15" t="s">
        <v>45663</v>
      </c>
      <c r="L5000" s="15" t="s">
        <v>139</v>
      </c>
      <c r="M5000" s="15" t="s">
        <v>697</v>
      </c>
      <c r="N5000" s="14">
        <v>2018</v>
      </c>
      <c r="O5000" s="15" t="s">
        <v>10100</v>
      </c>
      <c r="P5000" s="15" t="s">
        <v>106</v>
      </c>
      <c r="Q5000" s="15" t="s">
        <v>47019</v>
      </c>
      <c r="R5000" s="15" t="s">
        <v>10101</v>
      </c>
      <c r="S5000" s="15" t="s">
        <v>10102</v>
      </c>
      <c r="T5000" s="15" t="s">
        <v>214</v>
      </c>
      <c r="U5000" s="15" t="s">
        <v>53</v>
      </c>
      <c r="V5000" s="15" t="s">
        <v>46552</v>
      </c>
      <c r="W5000" s="15" t="s">
        <v>264</v>
      </c>
      <c r="X5000" s="15" t="str">
        <f>_xlfn.XLOOKUP(_LOOKUP[[#This Row],[AdjusterMemberName]],_Adjuster[Adjuster Name],_Adjuster[Email],,0)</f>
        <v>sBonnevie@knightcompany.com</v>
      </c>
      <c r="Y5000" s="15" t="str">
        <f>_xlfn.XLOOKUP(_LOOKUP[[#This Row],[AdjusterMemberName]],_Adjuster[Adjuster Name],_Adjuster[Phone Number],,0)</f>
        <v>323-692-4064</v>
      </c>
      <c r="Z5000" s="15" t="s">
        <v>10103</v>
      </c>
      <c r="AA50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309 14Th St, Vallejo  CA 94590</v>
      </c>
      <c r="AB5000" s="15"/>
    </row>
    <row r="5001" spans="1:28" x14ac:dyDescent="0.3">
      <c r="A5001" s="14">
        <v>1</v>
      </c>
      <c r="B5001" s="14">
        <v>1</v>
      </c>
      <c r="C5001" s="15" t="s">
        <v>10112</v>
      </c>
      <c r="D5001" s="15" t="s">
        <v>10112</v>
      </c>
      <c r="E5001" s="15">
        <v>45337</v>
      </c>
      <c r="F5001" s="15" t="s">
        <v>10113</v>
      </c>
      <c r="G5001" s="15">
        <v>45303</v>
      </c>
      <c r="H5001" s="15">
        <v>45485</v>
      </c>
      <c r="I5001" s="15" t="s">
        <v>10114</v>
      </c>
      <c r="J5001" s="15" t="s">
        <v>10115</v>
      </c>
      <c r="K5001" s="15" t="s">
        <v>45339</v>
      </c>
      <c r="L5001" s="15" t="s">
        <v>103</v>
      </c>
      <c r="M5001" s="15" t="s">
        <v>1523</v>
      </c>
      <c r="N5001" s="14">
        <v>2023</v>
      </c>
      <c r="O5001" s="15" t="s">
        <v>10116</v>
      </c>
      <c r="P5001" s="15" t="s">
        <v>106</v>
      </c>
      <c r="Q5001" s="15" t="s">
        <v>47079</v>
      </c>
      <c r="R5001" s="15" t="s">
        <v>10117</v>
      </c>
      <c r="S5001" s="15" t="s">
        <v>10118</v>
      </c>
      <c r="T5001" s="15" t="s">
        <v>10119</v>
      </c>
      <c r="U5001" s="15" t="s">
        <v>53</v>
      </c>
      <c r="V5001" s="15" t="s">
        <v>46331</v>
      </c>
      <c r="W5001" s="15" t="s">
        <v>4613</v>
      </c>
      <c r="X5001" s="15" t="e">
        <f>_xlfn.XLOOKUP(_LOOKUP[[#This Row],[AdjusterMemberName]],_Adjuster[Adjuster Name],_Adjuster[Email],,0)</f>
        <v>#N/A</v>
      </c>
      <c r="Y5001" s="15" t="e">
        <f>_xlfn.XLOOKUP(_LOOKUP[[#This Row],[AdjusterMemberName]],_Adjuster[Adjuster Name],_Adjuster[Phone Number],,0)</f>
        <v>#N/A</v>
      </c>
      <c r="Z5001" s="15" t="s">
        <v>10120</v>
      </c>
      <c r="AA50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526 W Huntington Dr Apt I, Arcadia  CA 91007</v>
      </c>
      <c r="AB5001" s="15"/>
    </row>
    <row r="5002" spans="1:28" x14ac:dyDescent="0.3">
      <c r="A5002" s="14">
        <v>1</v>
      </c>
      <c r="B5002" s="14">
        <v>1</v>
      </c>
      <c r="C5002" s="15" t="s">
        <v>10130</v>
      </c>
      <c r="D5002" s="15" t="s">
        <v>10131</v>
      </c>
      <c r="E5002" s="15">
        <v>45337</v>
      </c>
      <c r="F5002" s="15" t="s">
        <v>10132</v>
      </c>
      <c r="G5002" s="15">
        <v>45265</v>
      </c>
      <c r="H5002" s="15">
        <v>45448</v>
      </c>
      <c r="I5002" s="15" t="s">
        <v>10133</v>
      </c>
      <c r="J5002" s="15" t="s">
        <v>10134</v>
      </c>
      <c r="K5002" s="15" t="s">
        <v>45872</v>
      </c>
      <c r="L5002" s="15" t="s">
        <v>103</v>
      </c>
      <c r="M5002" s="15" t="s">
        <v>304</v>
      </c>
      <c r="N5002" s="14">
        <v>2020</v>
      </c>
      <c r="O5002" s="15" t="s">
        <v>10135</v>
      </c>
      <c r="P5002" s="15" t="s">
        <v>106</v>
      </c>
      <c r="Q5002" s="15" t="s">
        <v>47095</v>
      </c>
      <c r="R5002" s="15" t="s">
        <v>162</v>
      </c>
      <c r="S5002" s="15" t="s">
        <v>10136</v>
      </c>
      <c r="T5002" s="15" t="s">
        <v>1623</v>
      </c>
      <c r="U5002" s="15" t="s">
        <v>53</v>
      </c>
      <c r="V5002" s="15" t="s">
        <v>46100</v>
      </c>
      <c r="W5002" s="15" t="s">
        <v>1889</v>
      </c>
      <c r="X5002" s="15" t="e">
        <f>_xlfn.XLOOKUP(_LOOKUP[[#This Row],[AdjusterMemberName]],_Adjuster[Adjuster Name],_Adjuster[Email],,0)</f>
        <v>#N/A</v>
      </c>
      <c r="Y5002" s="15" t="e">
        <f>_xlfn.XLOOKUP(_LOOKUP[[#This Row],[AdjusterMemberName]],_Adjuster[Adjuster Name],_Adjuster[Phone Number],,0)</f>
        <v>#N/A</v>
      </c>
      <c r="Z5002" s="15" t="s">
        <v>10137</v>
      </c>
      <c r="AA50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610 Elaine Ave, Oceanside  CA 92057</v>
      </c>
      <c r="AB5002" s="15"/>
    </row>
    <row r="5003" spans="1:28" x14ac:dyDescent="0.3">
      <c r="A5003" s="14">
        <v>1</v>
      </c>
      <c r="B5003" s="14">
        <v>1</v>
      </c>
      <c r="C5003" s="15" t="s">
        <v>10138</v>
      </c>
      <c r="D5003" s="15" t="s">
        <v>10138</v>
      </c>
      <c r="E5003" s="15">
        <v>45337</v>
      </c>
      <c r="F5003" s="15" t="s">
        <v>10139</v>
      </c>
      <c r="G5003" s="15">
        <v>45313</v>
      </c>
      <c r="H5003" s="15">
        <v>45495</v>
      </c>
      <c r="I5003" s="15" t="s">
        <v>10140</v>
      </c>
      <c r="J5003" s="15" t="s">
        <v>10141</v>
      </c>
      <c r="K5003" s="15" t="s">
        <v>45493</v>
      </c>
      <c r="L5003" s="15" t="s">
        <v>430</v>
      </c>
      <c r="M5003" s="15" t="s">
        <v>599</v>
      </c>
      <c r="N5003" s="14">
        <v>2015</v>
      </c>
      <c r="O5003" s="15" t="s">
        <v>10142</v>
      </c>
      <c r="P5003" s="15" t="s">
        <v>106</v>
      </c>
      <c r="Q5003" s="15" t="s">
        <v>47073</v>
      </c>
      <c r="R5003" s="15" t="s">
        <v>10143</v>
      </c>
      <c r="S5003" s="15" t="s">
        <v>10144</v>
      </c>
      <c r="T5003" s="15" t="s">
        <v>174</v>
      </c>
      <c r="U5003" s="15" t="s">
        <v>53</v>
      </c>
      <c r="V5003" s="15" t="s">
        <v>45537</v>
      </c>
      <c r="W5003" s="15" t="s">
        <v>3114</v>
      </c>
      <c r="X5003" s="15" t="str">
        <f>_xlfn.XLOOKUP(_LOOKUP[[#This Row],[AdjusterMemberName]],_Adjuster[Adjuster Name],_Adjuster[Email],,0)</f>
        <v>eExmundo@knightcompany.com</v>
      </c>
      <c r="Y5003" s="15" t="str">
        <f>_xlfn.XLOOKUP(_LOOKUP[[#This Row],[AdjusterMemberName]],_Adjuster[Adjuster Name],_Adjuster[Phone Number],,0)</f>
        <v>424-559-5400</v>
      </c>
      <c r="Z5003" s="15" t="s">
        <v>10145</v>
      </c>
      <c r="AA50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1630 S Berendo St , Los Angeles  CA 90006</v>
      </c>
      <c r="AB5003" s="15">
        <v>45376</v>
      </c>
    </row>
    <row r="5004" spans="1:28" x14ac:dyDescent="0.3">
      <c r="A5004" s="14">
        <v>1</v>
      </c>
      <c r="B5004" s="14">
        <v>1</v>
      </c>
      <c r="C5004" s="15" t="s">
        <v>10170</v>
      </c>
      <c r="D5004" s="15" t="s">
        <v>10170</v>
      </c>
      <c r="E5004" s="15">
        <v>45337</v>
      </c>
      <c r="F5004" s="15" t="s">
        <v>10171</v>
      </c>
      <c r="G5004" s="15">
        <v>45213</v>
      </c>
      <c r="H5004" s="15">
        <v>45396</v>
      </c>
      <c r="I5004" s="15" t="s">
        <v>10172</v>
      </c>
      <c r="J5004" s="15" t="s">
        <v>10173</v>
      </c>
      <c r="K5004" s="15" t="s">
        <v>45950</v>
      </c>
      <c r="L5004" s="15" t="s">
        <v>128</v>
      </c>
      <c r="M5004" s="15" t="s">
        <v>129</v>
      </c>
      <c r="N5004" s="14">
        <v>2017</v>
      </c>
      <c r="O5004" s="15" t="s">
        <v>10174</v>
      </c>
      <c r="P5004" s="15" t="s">
        <v>106</v>
      </c>
      <c r="Q5004" s="15" t="s">
        <v>47019</v>
      </c>
      <c r="R5004" s="15" t="s">
        <v>10175</v>
      </c>
      <c r="S5004" s="15" t="s">
        <v>10176</v>
      </c>
      <c r="T5004" s="15" t="s">
        <v>96</v>
      </c>
      <c r="U5004" s="15" t="s">
        <v>53</v>
      </c>
      <c r="V5004" s="15" t="s">
        <v>45731</v>
      </c>
      <c r="W5004" s="15" t="s">
        <v>264</v>
      </c>
      <c r="X5004" s="15" t="str">
        <f>_xlfn.XLOOKUP(_LOOKUP[[#This Row],[AdjusterMemberName]],_Adjuster[Adjuster Name],_Adjuster[Email],,0)</f>
        <v>sBonnevie@knightcompany.com</v>
      </c>
      <c r="Y5004" s="15" t="str">
        <f>_xlfn.XLOOKUP(_LOOKUP[[#This Row],[AdjusterMemberName]],_Adjuster[Adjuster Name],_Adjuster[Phone Number],,0)</f>
        <v>323-692-4064</v>
      </c>
      <c r="Z5004" s="15" t="s">
        <v>10177</v>
      </c>
      <c r="AA50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14510 Rio Bravo Rd, Moreno Valley  CA 92553</v>
      </c>
      <c r="AB5004" s="15">
        <v>45368</v>
      </c>
    </row>
    <row r="5005" spans="1:28" x14ac:dyDescent="0.3">
      <c r="A5005" s="14">
        <v>1</v>
      </c>
      <c r="B5005" s="14">
        <v>1</v>
      </c>
      <c r="C5005" s="15" t="s">
        <v>10178</v>
      </c>
      <c r="D5005" s="15" t="s">
        <v>10178</v>
      </c>
      <c r="E5005" s="15">
        <v>45337</v>
      </c>
      <c r="F5005" s="15" t="s">
        <v>10179</v>
      </c>
      <c r="G5005" s="15">
        <v>45159</v>
      </c>
      <c r="H5005" s="15">
        <v>45343</v>
      </c>
      <c r="I5005" s="15" t="s">
        <v>10180</v>
      </c>
      <c r="J5005" s="15" t="s">
        <v>10181</v>
      </c>
      <c r="K5005" s="15" t="s">
        <v>45356</v>
      </c>
      <c r="L5005" s="15" t="s">
        <v>25</v>
      </c>
      <c r="M5005" s="15" t="s">
        <v>373</v>
      </c>
      <c r="N5005" s="14">
        <v>2011</v>
      </c>
      <c r="O5005" s="15" t="s">
        <v>10182</v>
      </c>
      <c r="P5005" s="15" t="s">
        <v>106</v>
      </c>
      <c r="Q5005" s="15" t="s">
        <v>47019</v>
      </c>
      <c r="R5005" s="15" t="s">
        <v>10183</v>
      </c>
      <c r="S5005" s="15" t="s">
        <v>10184</v>
      </c>
      <c r="T5005" s="15" t="s">
        <v>10185</v>
      </c>
      <c r="U5005" s="15" t="s">
        <v>53</v>
      </c>
      <c r="V5005" s="15" t="s">
        <v>46256</v>
      </c>
      <c r="W5005" s="15" t="s">
        <v>3114</v>
      </c>
      <c r="X5005" s="15" t="str">
        <f>_xlfn.XLOOKUP(_LOOKUP[[#This Row],[AdjusterMemberName]],_Adjuster[Adjuster Name],_Adjuster[Email],,0)</f>
        <v>eExmundo@knightcompany.com</v>
      </c>
      <c r="Y5005" s="15" t="str">
        <f>_xlfn.XLOOKUP(_LOOKUP[[#This Row],[AdjusterMemberName]],_Adjuster[Adjuster Name],_Adjuster[Phone Number],,0)</f>
        <v>424-559-5400</v>
      </c>
      <c r="Z5005" s="15" t="s">
        <v>10186</v>
      </c>
      <c r="AA50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4437 Boston Ave, La Crescenta  CA 91214</v>
      </c>
      <c r="AB5005" s="15"/>
    </row>
    <row r="5006" spans="1:28" x14ac:dyDescent="0.3">
      <c r="A5006" s="14">
        <v>1</v>
      </c>
      <c r="B5006" s="14">
        <v>1</v>
      </c>
      <c r="C5006" s="15" t="s">
        <v>10517</v>
      </c>
      <c r="D5006" s="15" t="s">
        <v>10518</v>
      </c>
      <c r="E5006" s="15">
        <v>45337</v>
      </c>
      <c r="F5006" s="15" t="s">
        <v>10519</v>
      </c>
      <c r="G5006" s="15">
        <v>45337</v>
      </c>
      <c r="H5006" s="15">
        <v>45519</v>
      </c>
      <c r="I5006" s="15" t="s">
        <v>10520</v>
      </c>
      <c r="J5006" s="15" t="s">
        <v>10521</v>
      </c>
      <c r="K5006" s="15" t="s">
        <v>45341</v>
      </c>
      <c r="L5006" s="15" t="s">
        <v>103</v>
      </c>
      <c r="M5006" s="15" t="s">
        <v>104</v>
      </c>
      <c r="N5006" s="14">
        <v>2016</v>
      </c>
      <c r="O5006" s="15" t="s">
        <v>10522</v>
      </c>
      <c r="P5006" s="15" t="s">
        <v>81</v>
      </c>
      <c r="Q5006" s="15" t="s">
        <v>47006</v>
      </c>
      <c r="R5006" s="15" t="s">
        <v>10523</v>
      </c>
      <c r="S5006" s="15" t="s">
        <v>10524</v>
      </c>
      <c r="T5006" s="15" t="s">
        <v>308</v>
      </c>
      <c r="U5006" s="15" t="s">
        <v>53</v>
      </c>
      <c r="V5006" s="15" t="s">
        <v>45432</v>
      </c>
      <c r="W5006" s="15" t="s">
        <v>850</v>
      </c>
      <c r="X5006" s="15" t="e">
        <f>_xlfn.XLOOKUP(_LOOKUP[[#This Row],[AdjusterMemberName]],_Adjuster[Adjuster Name],_Adjuster[Email],,0)</f>
        <v>#N/A</v>
      </c>
      <c r="Y5006" s="15" t="e">
        <f>_xlfn.XLOOKUP(_LOOKUP[[#This Row],[AdjusterMemberName]],_Adjuster[Adjuster Name],_Adjuster[Phone Number],,0)</f>
        <v>#N/A</v>
      </c>
      <c r="Z5006" s="15" t="s">
        <v>10525</v>
      </c>
      <c r="AA50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8859 Indiana Ave Apt A, Riverside  CA 92503</v>
      </c>
      <c r="AB5006" s="15"/>
    </row>
    <row r="5007" spans="1:28" x14ac:dyDescent="0.3">
      <c r="A5007" s="14">
        <v>1</v>
      </c>
      <c r="B5007" s="14">
        <v>1</v>
      </c>
      <c r="C5007" s="15" t="s">
        <v>33555</v>
      </c>
      <c r="D5007" s="15" t="s">
        <v>33556</v>
      </c>
      <c r="E5007" s="15">
        <v>45337</v>
      </c>
      <c r="F5007" s="15" t="s">
        <v>33557</v>
      </c>
      <c r="G5007" s="15">
        <v>45160</v>
      </c>
      <c r="H5007" s="15">
        <v>45344</v>
      </c>
      <c r="I5007" s="15" t="s">
        <v>33558</v>
      </c>
      <c r="J5007" s="15" t="s">
        <v>33559</v>
      </c>
      <c r="K5007" s="15" t="s">
        <v>46236</v>
      </c>
      <c r="L5007" s="15" t="s">
        <v>270</v>
      </c>
      <c r="M5007" s="15" t="s">
        <v>31077</v>
      </c>
      <c r="N5007" s="14">
        <v>2007</v>
      </c>
      <c r="O5007" s="15" t="s">
        <v>33560</v>
      </c>
      <c r="P5007" s="15" t="s">
        <v>106</v>
      </c>
      <c r="Q5007" s="15" t="s">
        <v>119</v>
      </c>
      <c r="R5007" s="15" t="s">
        <v>33561</v>
      </c>
      <c r="S5007" s="15" t="s">
        <v>33562</v>
      </c>
      <c r="T5007" s="15" t="s">
        <v>2543</v>
      </c>
      <c r="U5007" s="15" t="s">
        <v>53</v>
      </c>
      <c r="V5007" s="15" t="s">
        <v>45461</v>
      </c>
      <c r="W5007" s="15" t="s">
        <v>22473</v>
      </c>
      <c r="X5007" s="15" t="e">
        <f>_xlfn.XLOOKUP(_LOOKUP[[#This Row],[AdjusterMemberName]],_Adjuster[Adjuster Name],_Adjuster[Email],,0)</f>
        <v>#N/A</v>
      </c>
      <c r="Y5007" s="15" t="e">
        <f>_xlfn.XLOOKUP(_LOOKUP[[#This Row],[AdjusterMemberName]],_Adjuster[Adjuster Name],_Adjuster[Phone Number],,0)</f>
        <v>#N/A</v>
      </c>
      <c r="Z5007" s="15" t="s">
        <v>33563</v>
      </c>
      <c r="AA50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220 Macdonald Ave, Daly City  CA 94014</v>
      </c>
      <c r="AB5007" s="15">
        <v>45254</v>
      </c>
    </row>
    <row r="5008" spans="1:28" x14ac:dyDescent="0.3">
      <c r="A5008" s="14">
        <v>1</v>
      </c>
      <c r="B5008" s="14">
        <v>1</v>
      </c>
      <c r="C5008" s="15" t="s">
        <v>10070</v>
      </c>
      <c r="D5008" s="15" t="s">
        <v>10070</v>
      </c>
      <c r="E5008" s="15">
        <v>45336</v>
      </c>
      <c r="F5008" s="15" t="s">
        <v>10071</v>
      </c>
      <c r="G5008" s="15">
        <v>45295</v>
      </c>
      <c r="H5008" s="15">
        <v>45477</v>
      </c>
      <c r="I5008" s="15" t="s">
        <v>10072</v>
      </c>
      <c r="J5008" s="15" t="s">
        <v>10073</v>
      </c>
      <c r="K5008" s="15" t="s">
        <v>46663</v>
      </c>
      <c r="L5008" s="15" t="s">
        <v>128</v>
      </c>
      <c r="M5008" s="15" t="s">
        <v>129</v>
      </c>
      <c r="N5008" s="14">
        <v>2022</v>
      </c>
      <c r="O5008" s="15" t="s">
        <v>10074</v>
      </c>
      <c r="P5008" s="15" t="s">
        <v>106</v>
      </c>
      <c r="Q5008" s="15" t="s">
        <v>47073</v>
      </c>
      <c r="R5008" s="15" t="s">
        <v>10075</v>
      </c>
      <c r="S5008" s="15" t="s">
        <v>10076</v>
      </c>
      <c r="T5008" s="15" t="s">
        <v>174</v>
      </c>
      <c r="U5008" s="15" t="s">
        <v>53</v>
      </c>
      <c r="V5008" s="15" t="s">
        <v>45979</v>
      </c>
      <c r="W5008" s="15" t="s">
        <v>1889</v>
      </c>
      <c r="X5008" s="15" t="e">
        <f>_xlfn.XLOOKUP(_LOOKUP[[#This Row],[AdjusterMemberName]],_Adjuster[Adjuster Name],_Adjuster[Email],,0)</f>
        <v>#N/A</v>
      </c>
      <c r="Y5008" s="15" t="e">
        <f>_xlfn.XLOOKUP(_LOOKUP[[#This Row],[AdjusterMemberName]],_Adjuster[Adjuster Name],_Adjuster[Phone Number],,0)</f>
        <v>#N/A</v>
      </c>
      <c r="Z5008" s="15" t="s">
        <v>10077</v>
      </c>
      <c r="AA50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1731 W 66Th St, Los Angeles  CA 90047</v>
      </c>
      <c r="AB5008" s="15"/>
    </row>
    <row r="5009" spans="1:28" x14ac:dyDescent="0.3">
      <c r="A5009" s="14">
        <v>1</v>
      </c>
      <c r="B5009" s="14">
        <v>1</v>
      </c>
      <c r="C5009" s="15" t="s">
        <v>10086</v>
      </c>
      <c r="D5009" s="15" t="s">
        <v>10087</v>
      </c>
      <c r="E5009" s="15">
        <v>45336</v>
      </c>
      <c r="F5009" s="15" t="s">
        <v>10088</v>
      </c>
      <c r="G5009" s="15">
        <v>45336</v>
      </c>
      <c r="H5009" s="15">
        <v>45518</v>
      </c>
      <c r="I5009" s="15" t="s">
        <v>10089</v>
      </c>
      <c r="J5009" s="15" t="s">
        <v>10090</v>
      </c>
      <c r="K5009" s="15" t="s">
        <v>45339</v>
      </c>
      <c r="L5009" s="15" t="s">
        <v>103</v>
      </c>
      <c r="M5009" s="15" t="s">
        <v>1503</v>
      </c>
      <c r="N5009" s="14">
        <v>2024</v>
      </c>
      <c r="O5009" s="15" t="s">
        <v>10091</v>
      </c>
      <c r="P5009" s="15" t="s">
        <v>106</v>
      </c>
      <c r="Q5009" s="15" t="s">
        <v>47065</v>
      </c>
      <c r="R5009" s="15" t="s">
        <v>10092</v>
      </c>
      <c r="S5009" s="15" t="s">
        <v>10093</v>
      </c>
      <c r="T5009" s="15" t="s">
        <v>10094</v>
      </c>
      <c r="U5009" s="15" t="s">
        <v>53</v>
      </c>
      <c r="V5009" s="15" t="s">
        <v>45395</v>
      </c>
      <c r="W5009" s="15" t="s">
        <v>850</v>
      </c>
      <c r="X5009" s="15" t="e">
        <f>_xlfn.XLOOKUP(_LOOKUP[[#This Row],[AdjusterMemberName]],_Adjuster[Adjuster Name],_Adjuster[Email],,0)</f>
        <v>#N/A</v>
      </c>
      <c r="Y5009" s="15" t="e">
        <f>_xlfn.XLOOKUP(_LOOKUP[[#This Row],[AdjusterMemberName]],_Adjuster[Adjuster Name],_Adjuster[Phone Number],,0)</f>
        <v>#N/A</v>
      </c>
      <c r="Z5009" s="15" t="s">
        <v>10095</v>
      </c>
      <c r="AA50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5729 W Las Positas Blvd Apt 210, Pleasanton  CA 94588</v>
      </c>
      <c r="AB5009" s="15"/>
    </row>
    <row r="5010" spans="1:28" x14ac:dyDescent="0.3">
      <c r="A5010" s="14">
        <v>1</v>
      </c>
      <c r="B5010" s="14">
        <v>1</v>
      </c>
      <c r="C5010" s="15" t="s">
        <v>10162</v>
      </c>
      <c r="D5010" s="15" t="s">
        <v>10162</v>
      </c>
      <c r="E5010" s="15">
        <v>45336</v>
      </c>
      <c r="F5010" s="15" t="s">
        <v>10163</v>
      </c>
      <c r="G5010" s="15">
        <v>45320</v>
      </c>
      <c r="H5010" s="15">
        <v>45502</v>
      </c>
      <c r="I5010" s="15" t="s">
        <v>10164</v>
      </c>
      <c r="J5010" s="15" t="s">
        <v>10165</v>
      </c>
      <c r="K5010" s="15" t="s">
        <v>46738</v>
      </c>
      <c r="L5010" s="15" t="s">
        <v>314</v>
      </c>
      <c r="M5010" s="15" t="s">
        <v>315</v>
      </c>
      <c r="N5010" s="14">
        <v>2016</v>
      </c>
      <c r="O5010" s="15" t="s">
        <v>10166</v>
      </c>
      <c r="P5010" s="15" t="s">
        <v>106</v>
      </c>
      <c r="Q5010" s="15" t="s">
        <v>47125</v>
      </c>
      <c r="R5010" s="15" t="s">
        <v>10167</v>
      </c>
      <c r="S5010" s="15" t="s">
        <v>10168</v>
      </c>
      <c r="T5010" s="15" t="s">
        <v>1721</v>
      </c>
      <c r="U5010" s="15" t="s">
        <v>53</v>
      </c>
      <c r="V5010" s="15" t="s">
        <v>46262</v>
      </c>
      <c r="W5010" s="15" t="s">
        <v>367</v>
      </c>
      <c r="X5010" s="15" t="str">
        <f>_xlfn.XLOOKUP(_LOOKUP[[#This Row],[AdjusterMemberName]],_Adjuster[Adjuster Name],_Adjuster[Email],,0)</f>
        <v>dHernandez4@knightcompany.com</v>
      </c>
      <c r="Y5010" s="15" t="str">
        <f>_xlfn.XLOOKUP(_LOOKUP[[#This Row],[AdjusterMemberName]],_Adjuster[Adjuster Name],_Adjuster[Phone Number],,0)</f>
        <v>323-315-7819</v>
      </c>
      <c r="Z5010" s="15" t="s">
        <v>10169</v>
      </c>
      <c r="AA50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610 Olive Ave #7, South San Francisco  CA 94080</v>
      </c>
      <c r="AB5010" s="15">
        <v>45359</v>
      </c>
    </row>
    <row r="5011" spans="1:28" x14ac:dyDescent="0.3">
      <c r="A5011" s="14">
        <v>0</v>
      </c>
      <c r="B5011" s="14">
        <v>1</v>
      </c>
      <c r="C5011" s="15" t="s">
        <v>10454</v>
      </c>
      <c r="D5011" s="15" t="s">
        <v>10454</v>
      </c>
      <c r="E5011" s="15">
        <v>45336</v>
      </c>
      <c r="F5011" s="15" t="s">
        <v>10455</v>
      </c>
      <c r="G5011" s="15"/>
      <c r="H5011" s="15"/>
      <c r="I5011" s="15" t="s">
        <v>10456</v>
      </c>
      <c r="J5011" s="15" t="s">
        <v>10457</v>
      </c>
      <c r="K5011" s="15" t="s">
        <v>45646</v>
      </c>
      <c r="L5011" s="15" t="s">
        <v>103</v>
      </c>
      <c r="M5011" s="15" t="s">
        <v>10458</v>
      </c>
      <c r="N5011" s="14">
        <v>2016</v>
      </c>
      <c r="O5011" s="15" t="s">
        <v>6706</v>
      </c>
      <c r="P5011" s="15" t="s">
        <v>106</v>
      </c>
      <c r="Q5011" s="15"/>
      <c r="R5011" s="15"/>
      <c r="S5011" s="15"/>
      <c r="T5011" s="15"/>
      <c r="U5011" s="15"/>
      <c r="V5011" s="15"/>
      <c r="W5011" s="15" t="s">
        <v>850</v>
      </c>
      <c r="X5011" s="15" t="e">
        <f>_xlfn.XLOOKUP(_LOOKUP[[#This Row],[AdjusterMemberName]],_Adjuster[Adjuster Name],_Adjuster[Email],,0)</f>
        <v>#N/A</v>
      </c>
      <c r="Y5011" s="15" t="e">
        <f>_xlfn.XLOOKUP(_LOOKUP[[#This Row],[AdjusterMemberName]],_Adjuster[Adjuster Name],_Adjuster[Phone Number],,0)</f>
        <v>#N/A</v>
      </c>
      <c r="Z5011" s="15"/>
      <c r="AA5011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011" s="15"/>
    </row>
    <row r="5012" spans="1:28" x14ac:dyDescent="0.3">
      <c r="A5012" s="14">
        <v>0</v>
      </c>
      <c r="B5012" s="14">
        <v>1</v>
      </c>
      <c r="C5012" s="15" t="s">
        <v>10669</v>
      </c>
      <c r="D5012" s="15" t="s">
        <v>10670</v>
      </c>
      <c r="E5012" s="15">
        <v>45336</v>
      </c>
      <c r="F5012" s="15" t="s">
        <v>10671</v>
      </c>
      <c r="G5012" s="15"/>
      <c r="H5012" s="15"/>
      <c r="I5012" s="15" t="s">
        <v>10672</v>
      </c>
      <c r="J5012" s="15" t="s">
        <v>10673</v>
      </c>
      <c r="K5012" s="15" t="s">
        <v>45330</v>
      </c>
      <c r="L5012" s="15" t="s">
        <v>103</v>
      </c>
      <c r="M5012" s="15" t="s">
        <v>8216</v>
      </c>
      <c r="N5012" s="14">
        <v>2021</v>
      </c>
      <c r="O5012" s="15" t="s">
        <v>10674</v>
      </c>
      <c r="P5012" s="15" t="s">
        <v>106</v>
      </c>
      <c r="Q5012" s="15"/>
      <c r="R5012" s="15"/>
      <c r="S5012" s="15"/>
      <c r="T5012" s="15"/>
      <c r="U5012" s="15"/>
      <c r="V5012" s="15"/>
      <c r="W5012" s="15" t="s">
        <v>850</v>
      </c>
      <c r="X5012" s="15" t="e">
        <f>_xlfn.XLOOKUP(_LOOKUP[[#This Row],[AdjusterMemberName]],_Adjuster[Adjuster Name],_Adjuster[Email],,0)</f>
        <v>#N/A</v>
      </c>
      <c r="Y5012" s="15" t="e">
        <f>_xlfn.XLOOKUP(_LOOKUP[[#This Row],[AdjusterMemberName]],_Adjuster[Adjuster Name],_Adjuster[Phone Number],,0)</f>
        <v>#N/A</v>
      </c>
      <c r="Z5012" s="15"/>
      <c r="AA5012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012" s="15"/>
    </row>
    <row r="5013" spans="1:28" x14ac:dyDescent="0.3">
      <c r="A5013" s="14">
        <v>1</v>
      </c>
      <c r="B5013" s="14">
        <v>1</v>
      </c>
      <c r="C5013" s="15" t="s">
        <v>10683</v>
      </c>
      <c r="D5013" s="15" t="s">
        <v>10684</v>
      </c>
      <c r="E5013" s="15">
        <v>45336</v>
      </c>
      <c r="F5013" s="15" t="s">
        <v>10685</v>
      </c>
      <c r="G5013" s="15">
        <v>45335</v>
      </c>
      <c r="H5013" s="15">
        <v>45517</v>
      </c>
      <c r="I5013" s="15" t="s">
        <v>10686</v>
      </c>
      <c r="J5013" s="15" t="s">
        <v>10687</v>
      </c>
      <c r="K5013" s="15" t="s">
        <v>45373</v>
      </c>
      <c r="L5013" s="15" t="s">
        <v>441</v>
      </c>
      <c r="M5013" s="15" t="s">
        <v>1126</v>
      </c>
      <c r="N5013" s="14">
        <v>2023</v>
      </c>
      <c r="O5013" s="15" t="s">
        <v>10688</v>
      </c>
      <c r="P5013" s="15" t="s">
        <v>106</v>
      </c>
      <c r="Q5013" s="15" t="s">
        <v>47199</v>
      </c>
      <c r="R5013" s="15" t="s">
        <v>2190</v>
      </c>
      <c r="S5013" s="15" t="s">
        <v>10689</v>
      </c>
      <c r="T5013" s="15" t="s">
        <v>727</v>
      </c>
      <c r="U5013" s="15" t="s">
        <v>53</v>
      </c>
      <c r="V5013" s="15" t="s">
        <v>45480</v>
      </c>
      <c r="W5013" s="15" t="s">
        <v>3184</v>
      </c>
      <c r="X5013" s="15" t="str">
        <f>_xlfn.XLOOKUP(_LOOKUP[[#This Row],[AdjusterMemberName]],_Adjuster[Adjuster Name],_Adjuster[Email],,0)</f>
        <v>mQualls@knightcompany.com</v>
      </c>
      <c r="Y5013" s="15" t="str">
        <f>_xlfn.XLOOKUP(_LOOKUP[[#This Row],[AdjusterMemberName]],_Adjuster[Adjuster Name],_Adjuster[Phone Number],,0)</f>
        <v>424-559-5436</v>
      </c>
      <c r="Z5013" s="15" t="s">
        <v>10690</v>
      </c>
      <c r="AA50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2760 El Rey St, Antioch  CA 94509</v>
      </c>
      <c r="AB5013" s="15"/>
    </row>
    <row r="5014" spans="1:28" x14ac:dyDescent="0.3">
      <c r="A5014" s="14">
        <v>1</v>
      </c>
      <c r="B5014" s="14">
        <v>1</v>
      </c>
      <c r="C5014" s="15" t="s">
        <v>12588</v>
      </c>
      <c r="D5014" s="15" t="s">
        <v>12588</v>
      </c>
      <c r="E5014" s="15">
        <v>45336</v>
      </c>
      <c r="F5014" s="15" t="s">
        <v>12589</v>
      </c>
      <c r="G5014" s="15">
        <v>45334</v>
      </c>
      <c r="H5014" s="15">
        <v>45516</v>
      </c>
      <c r="I5014" s="15" t="s">
        <v>12590</v>
      </c>
      <c r="J5014" s="15" t="s">
        <v>12591</v>
      </c>
      <c r="K5014" s="15" t="s">
        <v>45875</v>
      </c>
      <c r="L5014" s="15" t="s">
        <v>1261</v>
      </c>
      <c r="M5014" s="15" t="s">
        <v>1262</v>
      </c>
      <c r="N5014" s="14">
        <v>2010</v>
      </c>
      <c r="O5014" s="15" t="s">
        <v>12592</v>
      </c>
      <c r="P5014" s="15" t="s">
        <v>106</v>
      </c>
      <c r="Q5014" s="15" t="s">
        <v>47095</v>
      </c>
      <c r="R5014" s="15" t="s">
        <v>12593</v>
      </c>
      <c r="S5014" s="15" t="s">
        <v>12594</v>
      </c>
      <c r="T5014" s="15" t="s">
        <v>541</v>
      </c>
      <c r="U5014" s="15" t="s">
        <v>53</v>
      </c>
      <c r="V5014" s="15" t="s">
        <v>46638</v>
      </c>
      <c r="W5014" s="15" t="s">
        <v>1889</v>
      </c>
      <c r="X5014" s="15" t="e">
        <f>_xlfn.XLOOKUP(_LOOKUP[[#This Row],[AdjusterMemberName]],_Adjuster[Adjuster Name],_Adjuster[Email],,0)</f>
        <v>#N/A</v>
      </c>
      <c r="Y5014" s="15" t="e">
        <f>_xlfn.XLOOKUP(_LOOKUP[[#This Row],[AdjusterMemberName]],_Adjuster[Adjuster Name],_Adjuster[Phone Number],,0)</f>
        <v>#N/A</v>
      </c>
      <c r="Z5014" s="15" t="s">
        <v>12595</v>
      </c>
      <c r="AA50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443 Prado Way, Stockton  CA 95207</v>
      </c>
      <c r="AB5014" s="15"/>
    </row>
    <row r="5015" spans="1:28" x14ac:dyDescent="0.3">
      <c r="A5015" s="14">
        <v>1</v>
      </c>
      <c r="B5015" s="14">
        <v>1</v>
      </c>
      <c r="C5015" s="15" t="s">
        <v>9963</v>
      </c>
      <c r="D5015" s="15" t="s">
        <v>9963</v>
      </c>
      <c r="E5015" s="15">
        <v>45335</v>
      </c>
      <c r="F5015" s="15" t="s">
        <v>9964</v>
      </c>
      <c r="G5015" s="15">
        <v>45255</v>
      </c>
      <c r="H5015" s="15">
        <v>45437</v>
      </c>
      <c r="I5015" s="15" t="s">
        <v>9965</v>
      </c>
      <c r="J5015" s="15" t="s">
        <v>9966</v>
      </c>
      <c r="K5015" s="15" t="s">
        <v>46741</v>
      </c>
      <c r="L5015" s="15" t="s">
        <v>128</v>
      </c>
      <c r="M5015" s="15" t="s">
        <v>1064</v>
      </c>
      <c r="N5015" s="14">
        <v>2005</v>
      </c>
      <c r="O5015" s="15" t="s">
        <v>9967</v>
      </c>
      <c r="P5015" s="15" t="s">
        <v>106</v>
      </c>
      <c r="Q5015" s="15" t="s">
        <v>47061</v>
      </c>
      <c r="R5015" s="15" t="s">
        <v>9968</v>
      </c>
      <c r="S5015" s="15" t="s">
        <v>9969</v>
      </c>
      <c r="T5015" s="15" t="s">
        <v>174</v>
      </c>
      <c r="U5015" s="15" t="s">
        <v>53</v>
      </c>
      <c r="V5015" s="15" t="s">
        <v>45780</v>
      </c>
      <c r="W5015" s="15" t="s">
        <v>1889</v>
      </c>
      <c r="X5015" s="15" t="e">
        <f>_xlfn.XLOOKUP(_LOOKUP[[#This Row],[AdjusterMemberName]],_Adjuster[Adjuster Name],_Adjuster[Email],,0)</f>
        <v>#N/A</v>
      </c>
      <c r="Y5015" s="15" t="e">
        <f>_xlfn.XLOOKUP(_LOOKUP[[#This Row],[AdjusterMemberName]],_Adjuster[Adjuster Name],_Adjuster[Phone Number],,0)</f>
        <v>#N/A</v>
      </c>
      <c r="Z5015" s="15" t="s">
        <v>9970</v>
      </c>
      <c r="AA50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2536 S Genesee Ave Apt 5, Los Angeles  CA 90016</v>
      </c>
      <c r="AB5015" s="15"/>
    </row>
    <row r="5016" spans="1:28" x14ac:dyDescent="0.3">
      <c r="A5016" s="14">
        <v>1</v>
      </c>
      <c r="B5016" s="14">
        <v>1</v>
      </c>
      <c r="C5016" s="15" t="s">
        <v>9679</v>
      </c>
      <c r="D5016" s="15" t="s">
        <v>9680</v>
      </c>
      <c r="E5016" s="15">
        <v>45335</v>
      </c>
      <c r="F5016" s="15" t="s">
        <v>9681</v>
      </c>
      <c r="G5016" s="15">
        <v>45327</v>
      </c>
      <c r="H5016" s="15">
        <v>45509</v>
      </c>
      <c r="I5016" s="15" t="s">
        <v>10011</v>
      </c>
      <c r="J5016" s="15" t="s">
        <v>10012</v>
      </c>
      <c r="K5016" s="15" t="s">
        <v>45434</v>
      </c>
      <c r="L5016" s="15" t="s">
        <v>314</v>
      </c>
      <c r="M5016" s="15" t="s">
        <v>978</v>
      </c>
      <c r="N5016" s="14">
        <v>2012</v>
      </c>
      <c r="O5016" s="15" t="s">
        <v>9684</v>
      </c>
      <c r="P5016" s="15" t="s">
        <v>106</v>
      </c>
      <c r="Q5016" s="15" t="s">
        <v>47111</v>
      </c>
      <c r="R5016" s="15" t="s">
        <v>9685</v>
      </c>
      <c r="S5016" s="15" t="s">
        <v>9686</v>
      </c>
      <c r="T5016" s="15" t="s">
        <v>308</v>
      </c>
      <c r="U5016" s="15" t="s">
        <v>53</v>
      </c>
      <c r="V5016" s="15" t="s">
        <v>45530</v>
      </c>
      <c r="W5016" s="15" t="s">
        <v>1889</v>
      </c>
      <c r="X5016" s="15" t="e">
        <f>_xlfn.XLOOKUP(_LOOKUP[[#This Row],[AdjusterMemberName]],_Adjuster[Adjuster Name],_Adjuster[Email],,0)</f>
        <v>#N/A</v>
      </c>
      <c r="Y5016" s="15" t="e">
        <f>_xlfn.XLOOKUP(_LOOKUP[[#This Row],[AdjusterMemberName]],_Adjuster[Adjuster Name],_Adjuster[Phone Number],,0)</f>
        <v>#N/A</v>
      </c>
      <c r="Z5016" s="15" t="s">
        <v>9687</v>
      </c>
      <c r="AA50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5478 Conestoga Ln, Riverside  CA 92504</v>
      </c>
      <c r="AB5016" s="15"/>
    </row>
    <row r="5017" spans="1:28" x14ac:dyDescent="0.3">
      <c r="A5017" s="14">
        <v>1</v>
      </c>
      <c r="B5017" s="14">
        <v>1</v>
      </c>
      <c r="C5017" s="15" t="s">
        <v>10473</v>
      </c>
      <c r="D5017" s="15" t="s">
        <v>10474</v>
      </c>
      <c r="E5017" s="15">
        <v>45335</v>
      </c>
      <c r="F5017" s="15" t="s">
        <v>10475</v>
      </c>
      <c r="G5017" s="15">
        <v>45286</v>
      </c>
      <c r="H5017" s="15">
        <v>45469</v>
      </c>
      <c r="I5017" s="15" t="s">
        <v>10476</v>
      </c>
      <c r="J5017" s="15" t="s">
        <v>10477</v>
      </c>
      <c r="K5017" s="15" t="s">
        <v>45679</v>
      </c>
      <c r="L5017" s="15" t="s">
        <v>25</v>
      </c>
      <c r="M5017" s="15" t="s">
        <v>557</v>
      </c>
      <c r="N5017" s="14">
        <v>2015</v>
      </c>
      <c r="O5017" s="15" t="s">
        <v>10478</v>
      </c>
      <c r="P5017" s="15" t="s">
        <v>106</v>
      </c>
      <c r="Q5017" s="15" t="s">
        <v>47168</v>
      </c>
      <c r="R5017" s="15" t="s">
        <v>10479</v>
      </c>
      <c r="S5017" s="15" t="s">
        <v>10480</v>
      </c>
      <c r="T5017" s="15" t="s">
        <v>96</v>
      </c>
      <c r="U5017" s="15" t="s">
        <v>53</v>
      </c>
      <c r="V5017" s="15" t="s">
        <v>45746</v>
      </c>
      <c r="W5017" s="15" t="s">
        <v>4613</v>
      </c>
      <c r="X5017" s="15" t="e">
        <f>_xlfn.XLOOKUP(_LOOKUP[[#This Row],[AdjusterMemberName]],_Adjuster[Adjuster Name],_Adjuster[Email],,0)</f>
        <v>#N/A</v>
      </c>
      <c r="Y5017" s="15" t="e">
        <f>_xlfn.XLOOKUP(_LOOKUP[[#This Row],[AdjusterMemberName]],_Adjuster[Adjuster Name],_Adjuster[Phone Number],,0)</f>
        <v>#N/A</v>
      </c>
      <c r="Z5017" s="15" t="s">
        <v>10481</v>
      </c>
      <c r="AA50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12444 Prairie Wind Trl, Moreno Valley  CA 92555</v>
      </c>
      <c r="AB5017" s="15"/>
    </row>
    <row r="5018" spans="1:28" x14ac:dyDescent="0.3">
      <c r="A5018" s="14">
        <v>1</v>
      </c>
      <c r="B5018" s="14">
        <v>0</v>
      </c>
      <c r="C5018" s="15" t="s">
        <v>10629</v>
      </c>
      <c r="D5018" s="15" t="s">
        <v>10630</v>
      </c>
      <c r="E5018" s="15">
        <v>45335</v>
      </c>
      <c r="F5018" s="15" t="s">
        <v>10631</v>
      </c>
      <c r="G5018" s="15">
        <v>45324</v>
      </c>
      <c r="H5018" s="15">
        <v>45506</v>
      </c>
      <c r="I5018" s="15" t="s">
        <v>10632</v>
      </c>
      <c r="J5018" s="15" t="s">
        <v>10633</v>
      </c>
      <c r="K5018" s="15" t="s">
        <v>45756</v>
      </c>
      <c r="L5018" s="15" t="s">
        <v>25</v>
      </c>
      <c r="M5018" s="15" t="s">
        <v>480</v>
      </c>
      <c r="N5018" s="14">
        <v>2017</v>
      </c>
      <c r="O5018" s="15" t="s">
        <v>10634</v>
      </c>
      <c r="P5018" s="15" t="s">
        <v>106</v>
      </c>
      <c r="Q5018" s="15" t="s">
        <v>47006</v>
      </c>
      <c r="R5018" s="15" t="s">
        <v>10635</v>
      </c>
      <c r="S5018" s="15" t="s">
        <v>10636</v>
      </c>
      <c r="T5018" s="15" t="s">
        <v>1636</v>
      </c>
      <c r="U5018" s="15" t="s">
        <v>53</v>
      </c>
      <c r="V5018" s="15" t="s">
        <v>45926</v>
      </c>
      <c r="W5018" s="15" t="s">
        <v>3184</v>
      </c>
      <c r="X5018" s="15" t="str">
        <f>_xlfn.XLOOKUP(_LOOKUP[[#This Row],[AdjusterMemberName]],_Adjuster[Adjuster Name],_Adjuster[Email],,0)</f>
        <v>mQualls@knightcompany.com</v>
      </c>
      <c r="Y5018" s="15" t="str">
        <f>_xlfn.XLOOKUP(_LOOKUP[[#This Row],[AdjusterMemberName]],_Adjuster[Adjuster Name],_Adjuster[Phone Number],,0)</f>
        <v>424-559-5436</v>
      </c>
      <c r="Z5018" s="15" t="s">
        <v>10637</v>
      </c>
      <c r="AA50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29785 Niguel Rd Apt A, Laguna Niguel  CA 92677</v>
      </c>
      <c r="AB5018" s="15"/>
    </row>
    <row r="5019" spans="1:28" x14ac:dyDescent="0.3">
      <c r="A5019" s="14">
        <v>0</v>
      </c>
      <c r="B5019" s="14">
        <v>1</v>
      </c>
      <c r="C5019" s="15" t="s">
        <v>9932</v>
      </c>
      <c r="D5019" s="15" t="s">
        <v>9932</v>
      </c>
      <c r="E5019" s="15">
        <v>45334</v>
      </c>
      <c r="F5019" s="15" t="s">
        <v>9933</v>
      </c>
      <c r="G5019" s="15"/>
      <c r="H5019" s="15"/>
      <c r="I5019" s="15" t="s">
        <v>9934</v>
      </c>
      <c r="J5019" s="15" t="s">
        <v>9935</v>
      </c>
      <c r="K5019" s="15" t="s">
        <v>46742</v>
      </c>
      <c r="L5019" s="15" t="s">
        <v>9936</v>
      </c>
      <c r="M5019" s="15" t="s">
        <v>9937</v>
      </c>
      <c r="N5019" s="14">
        <v>2008</v>
      </c>
      <c r="O5019" s="15" t="s">
        <v>9938</v>
      </c>
      <c r="P5019" s="15" t="s">
        <v>81</v>
      </c>
      <c r="Q5019" s="15"/>
      <c r="R5019" s="15"/>
      <c r="S5019" s="15"/>
      <c r="T5019" s="15"/>
      <c r="U5019" s="15"/>
      <c r="V5019" s="15"/>
      <c r="W5019" s="15" t="s">
        <v>850</v>
      </c>
      <c r="X5019" s="15" t="e">
        <f>_xlfn.XLOOKUP(_LOOKUP[[#This Row],[AdjusterMemberName]],_Adjuster[Adjuster Name],_Adjuster[Email],,0)</f>
        <v>#N/A</v>
      </c>
      <c r="Y5019" s="15" t="e">
        <f>_xlfn.XLOOKUP(_LOOKUP[[#This Row],[AdjusterMemberName]],_Adjuster[Adjuster Name],_Adjuster[Phone Number],,0)</f>
        <v>#N/A</v>
      </c>
      <c r="Z5019" s="15"/>
      <c r="AA5019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019" s="15"/>
    </row>
    <row r="5020" spans="1:28" x14ac:dyDescent="0.3">
      <c r="A5020" s="14">
        <v>1</v>
      </c>
      <c r="B5020" s="14">
        <v>1</v>
      </c>
      <c r="C5020" s="15" t="s">
        <v>9939</v>
      </c>
      <c r="D5020" s="15" t="s">
        <v>9939</v>
      </c>
      <c r="E5020" s="15">
        <v>45334</v>
      </c>
      <c r="F5020" s="15" t="s">
        <v>9940</v>
      </c>
      <c r="G5020" s="15">
        <v>45271</v>
      </c>
      <c r="H5020" s="15">
        <v>45454</v>
      </c>
      <c r="I5020" s="15" t="s">
        <v>9941</v>
      </c>
      <c r="J5020" s="15" t="s">
        <v>9942</v>
      </c>
      <c r="K5020" s="15" t="s">
        <v>45759</v>
      </c>
      <c r="L5020" s="15" t="s">
        <v>103</v>
      </c>
      <c r="M5020" s="15" t="s">
        <v>104</v>
      </c>
      <c r="N5020" s="14">
        <v>2020</v>
      </c>
      <c r="O5020" s="15" t="s">
        <v>9943</v>
      </c>
      <c r="P5020" s="15" t="s">
        <v>106</v>
      </c>
      <c r="Q5020" s="15" t="s">
        <v>47006</v>
      </c>
      <c r="R5020" s="15" t="s">
        <v>204</v>
      </c>
      <c r="S5020" s="15" t="s">
        <v>9944</v>
      </c>
      <c r="T5020" s="15" t="s">
        <v>2237</v>
      </c>
      <c r="U5020" s="15" t="s">
        <v>53</v>
      </c>
      <c r="V5020" s="15" t="s">
        <v>45384</v>
      </c>
      <c r="W5020" s="15" t="s">
        <v>1889</v>
      </c>
      <c r="X5020" s="15" t="e">
        <f>_xlfn.XLOOKUP(_LOOKUP[[#This Row],[AdjusterMemberName]],_Adjuster[Adjuster Name],_Adjuster[Email],,0)</f>
        <v>#N/A</v>
      </c>
      <c r="Y5020" s="15" t="e">
        <f>_xlfn.XLOOKUP(_LOOKUP[[#This Row],[AdjusterMemberName]],_Adjuster[Adjuster Name],_Adjuster[Phone Number],,0)</f>
        <v>#N/A</v>
      </c>
      <c r="Z5020" s="15" t="s">
        <v>9945</v>
      </c>
      <c r="AA50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14306 Sun Valley St, Adelanto  CA 92301</v>
      </c>
      <c r="AB5020" s="15"/>
    </row>
    <row r="5021" spans="1:28" x14ac:dyDescent="0.3">
      <c r="A5021" s="14">
        <v>1</v>
      </c>
      <c r="B5021" s="14">
        <v>1</v>
      </c>
      <c r="C5021" s="15" t="s">
        <v>9989</v>
      </c>
      <c r="D5021" s="15" t="s">
        <v>9990</v>
      </c>
      <c r="E5021" s="15">
        <v>45334</v>
      </c>
      <c r="F5021" s="15" t="s">
        <v>9991</v>
      </c>
      <c r="G5021" s="15">
        <v>45246</v>
      </c>
      <c r="H5021" s="15">
        <v>45428</v>
      </c>
      <c r="I5021" s="15" t="s">
        <v>9992</v>
      </c>
      <c r="J5021" s="15" t="s">
        <v>9993</v>
      </c>
      <c r="K5021" s="15" t="s">
        <v>45506</v>
      </c>
      <c r="L5021" s="15" t="s">
        <v>441</v>
      </c>
      <c r="M5021" s="15" t="s">
        <v>579</v>
      </c>
      <c r="N5021" s="14">
        <v>2018</v>
      </c>
      <c r="O5021" s="15" t="s">
        <v>9994</v>
      </c>
      <c r="P5021" s="15" t="s">
        <v>106</v>
      </c>
      <c r="Q5021" s="15" t="s">
        <v>47019</v>
      </c>
      <c r="R5021" s="15" t="s">
        <v>9995</v>
      </c>
      <c r="S5021" s="15" t="s">
        <v>9996</v>
      </c>
      <c r="T5021" s="15" t="s">
        <v>308</v>
      </c>
      <c r="U5021" s="15" t="s">
        <v>53</v>
      </c>
      <c r="V5021" s="15" t="s">
        <v>45476</v>
      </c>
      <c r="W5021" s="15" t="s">
        <v>3114</v>
      </c>
      <c r="X5021" s="15" t="str">
        <f>_xlfn.XLOOKUP(_LOOKUP[[#This Row],[AdjusterMemberName]],_Adjuster[Adjuster Name],_Adjuster[Email],,0)</f>
        <v>eExmundo@knightcompany.com</v>
      </c>
      <c r="Y5021" s="15" t="str">
        <f>_xlfn.XLOOKUP(_LOOKUP[[#This Row],[AdjusterMemberName]],_Adjuster[Adjuster Name],_Adjuster[Phone Number],,0)</f>
        <v>424-559-5400</v>
      </c>
      <c r="Z5021" s="15" t="s">
        <v>9997</v>
      </c>
      <c r="AA50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2735 Jane St, Riverside  CA 92506</v>
      </c>
      <c r="AB5021" s="15"/>
    </row>
    <row r="5022" spans="1:28" x14ac:dyDescent="0.3">
      <c r="A5022" s="14">
        <v>1</v>
      </c>
      <c r="B5022" s="14">
        <v>1</v>
      </c>
      <c r="C5022" s="15" t="s">
        <v>10023</v>
      </c>
      <c r="D5022" s="15" t="s">
        <v>10023</v>
      </c>
      <c r="E5022" s="15">
        <v>45334</v>
      </c>
      <c r="F5022" s="15" t="s">
        <v>10024</v>
      </c>
      <c r="G5022" s="15">
        <v>45325</v>
      </c>
      <c r="H5022" s="15">
        <v>45507</v>
      </c>
      <c r="I5022" s="15" t="s">
        <v>10025</v>
      </c>
      <c r="J5022" s="15" t="s">
        <v>10026</v>
      </c>
      <c r="K5022" s="15" t="s">
        <v>45646</v>
      </c>
      <c r="L5022" s="15" t="s">
        <v>281</v>
      </c>
      <c r="M5022" s="15" t="s">
        <v>1106</v>
      </c>
      <c r="N5022" s="14">
        <v>2020</v>
      </c>
      <c r="O5022" s="15" t="s">
        <v>10027</v>
      </c>
      <c r="P5022" s="15" t="s">
        <v>106</v>
      </c>
      <c r="Q5022" s="15" t="s">
        <v>47006</v>
      </c>
      <c r="R5022" s="15" t="s">
        <v>10028</v>
      </c>
      <c r="S5022" s="15" t="s">
        <v>10029</v>
      </c>
      <c r="T5022" s="15" t="s">
        <v>701</v>
      </c>
      <c r="U5022" s="15" t="s">
        <v>53</v>
      </c>
      <c r="V5022" s="15" t="s">
        <v>46269</v>
      </c>
      <c r="W5022" s="15" t="s">
        <v>1889</v>
      </c>
      <c r="X5022" s="15" t="e">
        <f>_xlfn.XLOOKUP(_LOOKUP[[#This Row],[AdjusterMemberName]],_Adjuster[Adjuster Name],_Adjuster[Email],,0)</f>
        <v>#N/A</v>
      </c>
      <c r="Y5022" s="15" t="e">
        <f>_xlfn.XLOOKUP(_LOOKUP[[#This Row],[AdjusterMemberName]],_Adjuster[Adjuster Name],_Adjuster[Phone Number],,0)</f>
        <v>#N/A</v>
      </c>
      <c r="Z5022" s="15" t="s">
        <v>10030</v>
      </c>
      <c r="AA50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2106 Oak Canyon Ln, Chino Hills  CA 91709</v>
      </c>
      <c r="AB5022" s="15"/>
    </row>
    <row r="5023" spans="1:28" x14ac:dyDescent="0.3">
      <c r="A5023" s="14">
        <v>1</v>
      </c>
      <c r="B5023" s="14">
        <v>1</v>
      </c>
      <c r="C5023" s="15" t="s">
        <v>10078</v>
      </c>
      <c r="D5023" s="15" t="s">
        <v>10079</v>
      </c>
      <c r="E5023" s="15">
        <v>45334</v>
      </c>
      <c r="F5023" s="15" t="s">
        <v>10080</v>
      </c>
      <c r="G5023" s="15">
        <v>45265</v>
      </c>
      <c r="H5023" s="15">
        <v>45448</v>
      </c>
      <c r="I5023" s="15" t="s">
        <v>10081</v>
      </c>
      <c r="J5023" s="15" t="s">
        <v>10082</v>
      </c>
      <c r="K5023" s="15" t="s">
        <v>45486</v>
      </c>
      <c r="L5023" s="15" t="s">
        <v>128</v>
      </c>
      <c r="M5023" s="15" t="s">
        <v>170</v>
      </c>
      <c r="N5023" s="14">
        <v>2023</v>
      </c>
      <c r="O5023" s="15" t="s">
        <v>10083</v>
      </c>
      <c r="P5023" s="15" t="s">
        <v>106</v>
      </c>
      <c r="Q5023" s="15" t="s">
        <v>47006</v>
      </c>
      <c r="R5023" s="15" t="s">
        <v>650</v>
      </c>
      <c r="S5023" s="15" t="s">
        <v>10084</v>
      </c>
      <c r="T5023" s="15" t="s">
        <v>424</v>
      </c>
      <c r="U5023" s="15" t="s">
        <v>53</v>
      </c>
      <c r="V5023" s="15" t="s">
        <v>45470</v>
      </c>
      <c r="W5023" s="15" t="s">
        <v>3184</v>
      </c>
      <c r="X5023" s="15" t="str">
        <f>_xlfn.XLOOKUP(_LOOKUP[[#This Row],[AdjusterMemberName]],_Adjuster[Adjuster Name],_Adjuster[Email],,0)</f>
        <v>mQualls@knightcompany.com</v>
      </c>
      <c r="Y5023" s="15" t="str">
        <f>_xlfn.XLOOKUP(_LOOKUP[[#This Row],[AdjusterMemberName]],_Adjuster[Adjuster Name],_Adjuster[Phone Number],,0)</f>
        <v>424-559-5436</v>
      </c>
      <c r="Z5023" s="15" t="s">
        <v>10085</v>
      </c>
      <c r="AA50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4030 Newmark Ave, San Bernardino  CA 92407</v>
      </c>
      <c r="AB5023" s="15"/>
    </row>
    <row r="5024" spans="1:28" x14ac:dyDescent="0.3">
      <c r="A5024" s="14">
        <v>1</v>
      </c>
      <c r="B5024" s="14">
        <v>1</v>
      </c>
      <c r="C5024" s="15" t="s">
        <v>9884</v>
      </c>
      <c r="D5024" s="15" t="s">
        <v>9884</v>
      </c>
      <c r="E5024" s="15">
        <v>45333</v>
      </c>
      <c r="F5024" s="15" t="s">
        <v>9885</v>
      </c>
      <c r="G5024" s="15">
        <v>45275</v>
      </c>
      <c r="H5024" s="15">
        <v>45458</v>
      </c>
      <c r="I5024" s="15" t="s">
        <v>9886</v>
      </c>
      <c r="J5024" s="15" t="s">
        <v>9887</v>
      </c>
      <c r="K5024" s="15" t="s">
        <v>45330</v>
      </c>
      <c r="L5024" s="15" t="s">
        <v>139</v>
      </c>
      <c r="M5024" s="15" t="s">
        <v>470</v>
      </c>
      <c r="N5024" s="14">
        <v>2022</v>
      </c>
      <c r="O5024" s="15" t="s">
        <v>9888</v>
      </c>
      <c r="P5024" s="15" t="s">
        <v>81</v>
      </c>
      <c r="Q5024" s="15" t="s">
        <v>47095</v>
      </c>
      <c r="R5024" s="15" t="s">
        <v>7795</v>
      </c>
      <c r="S5024" s="15" t="s">
        <v>9889</v>
      </c>
      <c r="T5024" s="15" t="s">
        <v>1483</v>
      </c>
      <c r="U5024" s="15" t="s">
        <v>53</v>
      </c>
      <c r="V5024" s="15" t="s">
        <v>45934</v>
      </c>
      <c r="W5024" s="15" t="s">
        <v>3184</v>
      </c>
      <c r="X5024" s="15" t="str">
        <f>_xlfn.XLOOKUP(_LOOKUP[[#This Row],[AdjusterMemberName]],_Adjuster[Adjuster Name],_Adjuster[Email],,0)</f>
        <v>mQualls@knightcompany.com</v>
      </c>
      <c r="Y5024" s="15" t="str">
        <f>_xlfn.XLOOKUP(_LOOKUP[[#This Row],[AdjusterMemberName]],_Adjuster[Adjuster Name],_Adjuster[Phone Number],,0)</f>
        <v>424-559-5436</v>
      </c>
      <c r="Z5024" s="15" t="s">
        <v>9890</v>
      </c>
      <c r="AA50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735 Melrose Pl, Vista  CA 92083</v>
      </c>
      <c r="AB5024" s="15"/>
    </row>
    <row r="5025" spans="1:28" x14ac:dyDescent="0.3">
      <c r="A5025" s="14">
        <v>1</v>
      </c>
      <c r="B5025" s="14">
        <v>1</v>
      </c>
      <c r="C5025" s="15" t="s">
        <v>9946</v>
      </c>
      <c r="D5025" s="15" t="s">
        <v>9946</v>
      </c>
      <c r="E5025" s="15">
        <v>45333</v>
      </c>
      <c r="F5025" s="15" t="s">
        <v>9947</v>
      </c>
      <c r="G5025" s="15">
        <v>45313</v>
      </c>
      <c r="H5025" s="15">
        <v>45495</v>
      </c>
      <c r="I5025" s="15" t="s">
        <v>9948</v>
      </c>
      <c r="J5025" s="15" t="s">
        <v>9949</v>
      </c>
      <c r="K5025" s="15" t="s">
        <v>45663</v>
      </c>
      <c r="L5025" s="15" t="s">
        <v>441</v>
      </c>
      <c r="M5025" s="15" t="s">
        <v>579</v>
      </c>
      <c r="N5025" s="14">
        <v>2015</v>
      </c>
      <c r="O5025" s="15" t="s">
        <v>9950</v>
      </c>
      <c r="P5025" s="15" t="s">
        <v>81</v>
      </c>
      <c r="Q5025" s="15" t="s">
        <v>47092</v>
      </c>
      <c r="R5025" s="15" t="s">
        <v>7979</v>
      </c>
      <c r="S5025" s="15" t="s">
        <v>9951</v>
      </c>
      <c r="T5025" s="15" t="s">
        <v>122</v>
      </c>
      <c r="U5025" s="15" t="s">
        <v>53</v>
      </c>
      <c r="V5025" s="15" t="s">
        <v>45784</v>
      </c>
      <c r="W5025" s="15" t="s">
        <v>3184</v>
      </c>
      <c r="X5025" s="15" t="str">
        <f>_xlfn.XLOOKUP(_LOOKUP[[#This Row],[AdjusterMemberName]],_Adjuster[Adjuster Name],_Adjuster[Email],,0)</f>
        <v>mQualls@knightcompany.com</v>
      </c>
      <c r="Y5025" s="15" t="str">
        <f>_xlfn.XLOOKUP(_LOOKUP[[#This Row],[AdjusterMemberName]],_Adjuster[Adjuster Name],_Adjuster[Phone Number],,0)</f>
        <v>424-559-5436</v>
      </c>
      <c r="Z5025" s="15" t="s">
        <v>9952</v>
      </c>
      <c r="AA50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640 W Vesta St Apt J, Ontario  CA 91762</v>
      </c>
      <c r="AB5025" s="15">
        <v>45347</v>
      </c>
    </row>
    <row r="5026" spans="1:28" x14ac:dyDescent="0.3">
      <c r="A5026" s="14">
        <v>1</v>
      </c>
      <c r="B5026" s="14">
        <v>1</v>
      </c>
      <c r="C5026" s="15" t="s">
        <v>1475</v>
      </c>
      <c r="D5026" s="15" t="s">
        <v>9958</v>
      </c>
      <c r="E5026" s="15">
        <v>45333</v>
      </c>
      <c r="F5026" s="15" t="s">
        <v>9959</v>
      </c>
      <c r="G5026" s="15">
        <v>45163</v>
      </c>
      <c r="H5026" s="15">
        <v>45347</v>
      </c>
      <c r="I5026" s="15" t="s">
        <v>9960</v>
      </c>
      <c r="J5026" s="15" t="s">
        <v>9961</v>
      </c>
      <c r="K5026" s="15" t="s">
        <v>45481</v>
      </c>
      <c r="L5026" s="15" t="s">
        <v>103</v>
      </c>
      <c r="M5026" s="15" t="s">
        <v>304</v>
      </c>
      <c r="N5026" s="14">
        <v>2023</v>
      </c>
      <c r="O5026" s="15" t="s">
        <v>9962</v>
      </c>
      <c r="P5026" s="15" t="s">
        <v>81</v>
      </c>
      <c r="Q5026" s="15" t="s">
        <v>47019</v>
      </c>
      <c r="R5026" s="15" t="s">
        <v>1481</v>
      </c>
      <c r="S5026" s="15" t="s">
        <v>1482</v>
      </c>
      <c r="T5026" s="15" t="s">
        <v>1483</v>
      </c>
      <c r="U5026" s="15" t="s">
        <v>53</v>
      </c>
      <c r="V5026" s="15" t="s">
        <v>45652</v>
      </c>
      <c r="W5026" s="15" t="s">
        <v>850</v>
      </c>
      <c r="X5026" s="15" t="e">
        <f>_xlfn.XLOOKUP(_LOOKUP[[#This Row],[AdjusterMemberName]],_Adjuster[Adjuster Name],_Adjuster[Email],,0)</f>
        <v>#N/A</v>
      </c>
      <c r="Y5026" s="15" t="e">
        <f>_xlfn.XLOOKUP(_LOOKUP[[#This Row],[AdjusterMemberName]],_Adjuster[Adjuster Name],_Adjuster[Phone Number],,0)</f>
        <v>#N/A</v>
      </c>
      <c r="Z5026" s="15" t="s">
        <v>1484</v>
      </c>
      <c r="AA50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, Vista  CA 92084</v>
      </c>
      <c r="AB5026" s="15"/>
    </row>
    <row r="5027" spans="1:28" x14ac:dyDescent="0.3">
      <c r="A5027" s="14">
        <v>1</v>
      </c>
      <c r="B5027" s="14">
        <v>1</v>
      </c>
      <c r="C5027" s="15" t="s">
        <v>10046</v>
      </c>
      <c r="D5027" s="15" t="s">
        <v>10046</v>
      </c>
      <c r="E5027" s="15">
        <v>45333</v>
      </c>
      <c r="F5027" s="15" t="s">
        <v>10047</v>
      </c>
      <c r="G5027" s="15">
        <v>45163</v>
      </c>
      <c r="H5027" s="15">
        <v>45347</v>
      </c>
      <c r="I5027" s="15" t="s">
        <v>10048</v>
      </c>
      <c r="J5027" s="15" t="s">
        <v>10049</v>
      </c>
      <c r="K5027" s="15" t="s">
        <v>45332</v>
      </c>
      <c r="L5027" s="15" t="s">
        <v>430</v>
      </c>
      <c r="M5027" s="15" t="s">
        <v>8301</v>
      </c>
      <c r="N5027" s="14">
        <v>2018</v>
      </c>
      <c r="O5027" s="15" t="s">
        <v>10050</v>
      </c>
      <c r="P5027" s="15" t="s">
        <v>106</v>
      </c>
      <c r="Q5027" s="15" t="s">
        <v>47168</v>
      </c>
      <c r="R5027" s="15" t="s">
        <v>345</v>
      </c>
      <c r="S5027" s="15" t="s">
        <v>10051</v>
      </c>
      <c r="T5027" s="15" t="s">
        <v>1721</v>
      </c>
      <c r="U5027" s="15" t="s">
        <v>53</v>
      </c>
      <c r="V5027" s="15" t="s">
        <v>46262</v>
      </c>
      <c r="W5027" s="15" t="s">
        <v>1889</v>
      </c>
      <c r="X5027" s="15" t="e">
        <f>_xlfn.XLOOKUP(_LOOKUP[[#This Row],[AdjusterMemberName]],_Adjuster[Adjuster Name],_Adjuster[Email],,0)</f>
        <v>#N/A</v>
      </c>
      <c r="Y5027" s="15" t="e">
        <f>_xlfn.XLOOKUP(_LOOKUP[[#This Row],[AdjusterMemberName]],_Adjuster[Adjuster Name],_Adjuster[Phone Number],,0)</f>
        <v>#N/A</v>
      </c>
      <c r="Z5027" s="15" t="s">
        <v>10052</v>
      </c>
      <c r="AA50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1136 Morningside Ave, South San Francisco  CA 94080</v>
      </c>
      <c r="AB5027" s="15"/>
    </row>
    <row r="5028" spans="1:28" x14ac:dyDescent="0.3">
      <c r="A5028" s="14">
        <v>1</v>
      </c>
      <c r="B5028" s="14">
        <v>1</v>
      </c>
      <c r="C5028" s="15" t="s">
        <v>10923</v>
      </c>
      <c r="D5028" s="15" t="s">
        <v>10923</v>
      </c>
      <c r="E5028" s="15">
        <v>45333</v>
      </c>
      <c r="F5028" s="15" t="s">
        <v>10924</v>
      </c>
      <c r="G5028" s="15">
        <v>45154</v>
      </c>
      <c r="H5028" s="15">
        <v>45338</v>
      </c>
      <c r="I5028" s="15" t="s">
        <v>10925</v>
      </c>
      <c r="J5028" s="15" t="s">
        <v>10926</v>
      </c>
      <c r="K5028" s="15" t="s">
        <v>45369</v>
      </c>
      <c r="L5028" s="15" t="s">
        <v>201</v>
      </c>
      <c r="M5028" s="15" t="s">
        <v>220</v>
      </c>
      <c r="N5028" s="14">
        <v>2016</v>
      </c>
      <c r="O5028" s="15" t="s">
        <v>10927</v>
      </c>
      <c r="P5028" s="15" t="s">
        <v>106</v>
      </c>
      <c r="Q5028" s="15" t="s">
        <v>47019</v>
      </c>
      <c r="R5028" s="15" t="s">
        <v>10928</v>
      </c>
      <c r="S5028" s="15" t="s">
        <v>10929</v>
      </c>
      <c r="T5028" s="15" t="s">
        <v>174</v>
      </c>
      <c r="U5028" s="15" t="s">
        <v>53</v>
      </c>
      <c r="V5028" s="15" t="s">
        <v>45532</v>
      </c>
      <c r="W5028" s="15" t="s">
        <v>1889</v>
      </c>
      <c r="X5028" s="15" t="e">
        <f>_xlfn.XLOOKUP(_LOOKUP[[#This Row],[AdjusterMemberName]],_Adjuster[Adjuster Name],_Adjuster[Email],,0)</f>
        <v>#N/A</v>
      </c>
      <c r="Y5028" s="15" t="e">
        <f>_xlfn.XLOOKUP(_LOOKUP[[#This Row],[AdjusterMemberName]],_Adjuster[Adjuster Name],_Adjuster[Phone Number],,0)</f>
        <v>#N/A</v>
      </c>
      <c r="Z5028" s="15" t="s">
        <v>10930</v>
      </c>
      <c r="AA50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1019 N New Hampshire Ave, Los Angeles  CA 90029</v>
      </c>
      <c r="AB5028" s="15"/>
    </row>
    <row r="5029" spans="1:28" x14ac:dyDescent="0.3">
      <c r="A5029" s="14">
        <v>1</v>
      </c>
      <c r="B5029" s="14">
        <v>1</v>
      </c>
      <c r="C5029" s="15" t="s">
        <v>11461</v>
      </c>
      <c r="D5029" s="15" t="s">
        <v>11461</v>
      </c>
      <c r="E5029" s="15">
        <v>45333</v>
      </c>
      <c r="F5029" s="15" t="s">
        <v>11462</v>
      </c>
      <c r="G5029" s="15">
        <v>45120</v>
      </c>
      <c r="H5029" s="15">
        <v>45304</v>
      </c>
      <c r="I5029" s="15" t="s">
        <v>11463</v>
      </c>
      <c r="J5029" s="15" t="s">
        <v>11464</v>
      </c>
      <c r="K5029" s="15" t="s">
        <v>46495</v>
      </c>
      <c r="L5029" s="15" t="s">
        <v>128</v>
      </c>
      <c r="M5029" s="15" t="s">
        <v>129</v>
      </c>
      <c r="N5029" s="14">
        <v>2020</v>
      </c>
      <c r="O5029" s="15" t="s">
        <v>11465</v>
      </c>
      <c r="P5029" s="15" t="s">
        <v>106</v>
      </c>
      <c r="Q5029" s="15" t="s">
        <v>119</v>
      </c>
      <c r="R5029" s="15" t="s">
        <v>11466</v>
      </c>
      <c r="S5029" s="15" t="s">
        <v>11467</v>
      </c>
      <c r="T5029" s="15" t="s">
        <v>3287</v>
      </c>
      <c r="U5029" s="15" t="s">
        <v>53</v>
      </c>
      <c r="V5029" s="15" t="s">
        <v>45698</v>
      </c>
      <c r="W5029" s="15" t="s">
        <v>1889</v>
      </c>
      <c r="X5029" s="15" t="e">
        <f>_xlfn.XLOOKUP(_LOOKUP[[#This Row],[AdjusterMemberName]],_Adjuster[Adjuster Name],_Adjuster[Email],,0)</f>
        <v>#N/A</v>
      </c>
      <c r="Y5029" s="15" t="e">
        <f>_xlfn.XLOOKUP(_LOOKUP[[#This Row],[AdjusterMemberName]],_Adjuster[Adjuster Name],_Adjuster[Phone Number],,0)</f>
        <v>#N/A</v>
      </c>
      <c r="Z5029" s="15" t="s">
        <v>11468</v>
      </c>
      <c r="AA50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7312 Milton Ave Apt D, Whittier  CA 90602</v>
      </c>
      <c r="AB5029" s="15">
        <v>45153</v>
      </c>
    </row>
    <row r="5030" spans="1:28" x14ac:dyDescent="0.3">
      <c r="A5030" s="14">
        <v>1</v>
      </c>
      <c r="B5030" s="14">
        <v>1</v>
      </c>
      <c r="C5030" s="15" t="s">
        <v>9858</v>
      </c>
      <c r="D5030" s="15" t="s">
        <v>9858</v>
      </c>
      <c r="E5030" s="15">
        <v>45332</v>
      </c>
      <c r="F5030" s="15" t="s">
        <v>9859</v>
      </c>
      <c r="G5030" s="15">
        <v>45298</v>
      </c>
      <c r="H5030" s="15">
        <v>45480</v>
      </c>
      <c r="I5030" s="15" t="s">
        <v>9860</v>
      </c>
      <c r="J5030" s="15" t="s">
        <v>9861</v>
      </c>
      <c r="K5030" s="15" t="s">
        <v>45354</v>
      </c>
      <c r="L5030" s="15" t="s">
        <v>103</v>
      </c>
      <c r="M5030" s="15" t="s">
        <v>9862</v>
      </c>
      <c r="N5030" s="14">
        <v>2017</v>
      </c>
      <c r="O5030" s="15" t="s">
        <v>9863</v>
      </c>
      <c r="P5030" s="15" t="s">
        <v>81</v>
      </c>
      <c r="Q5030" s="15" t="s">
        <v>47158</v>
      </c>
      <c r="R5030" s="15" t="s">
        <v>9864</v>
      </c>
      <c r="S5030" s="15" t="s">
        <v>9865</v>
      </c>
      <c r="T5030" s="15" t="s">
        <v>144</v>
      </c>
      <c r="U5030" s="15" t="s">
        <v>53</v>
      </c>
      <c r="V5030" s="15" t="s">
        <v>45683</v>
      </c>
      <c r="W5030" s="15" t="s">
        <v>3114</v>
      </c>
      <c r="X5030" s="15" t="str">
        <f>_xlfn.XLOOKUP(_LOOKUP[[#This Row],[AdjusterMemberName]],_Adjuster[Adjuster Name],_Adjuster[Email],,0)</f>
        <v>eExmundo@knightcompany.com</v>
      </c>
      <c r="Y5030" s="15" t="str">
        <f>_xlfn.XLOOKUP(_LOOKUP[[#This Row],[AdjusterMemberName]],_Adjuster[Adjuster Name],_Adjuster[Phone Number],,0)</f>
        <v>424-559-5400</v>
      </c>
      <c r="Z5030" s="15" t="s">
        <v>9866</v>
      </c>
      <c r="AA50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 S 19Th St Apt 8, San Jose  CA 95116</v>
      </c>
      <c r="AB5030" s="15"/>
    </row>
    <row r="5031" spans="1:28" x14ac:dyDescent="0.3">
      <c r="A5031" s="14">
        <v>1</v>
      </c>
      <c r="B5031" s="14">
        <v>1</v>
      </c>
      <c r="C5031" s="15" t="s">
        <v>9875</v>
      </c>
      <c r="D5031" s="15" t="s">
        <v>9875</v>
      </c>
      <c r="E5031" s="15">
        <v>45332</v>
      </c>
      <c r="F5031" s="15" t="s">
        <v>9876</v>
      </c>
      <c r="G5031" s="15">
        <v>45176</v>
      </c>
      <c r="H5031" s="15">
        <v>45358</v>
      </c>
      <c r="I5031" s="15" t="s">
        <v>9877</v>
      </c>
      <c r="J5031" s="15" t="s">
        <v>9878</v>
      </c>
      <c r="K5031" s="15" t="s">
        <v>45781</v>
      </c>
      <c r="L5031" s="15" t="s">
        <v>103</v>
      </c>
      <c r="M5031" s="15" t="s">
        <v>104</v>
      </c>
      <c r="N5031" s="14">
        <v>2020</v>
      </c>
      <c r="O5031" s="15" t="s">
        <v>9879</v>
      </c>
      <c r="P5031" s="15" t="s">
        <v>81</v>
      </c>
      <c r="Q5031" s="15" t="s">
        <v>47019</v>
      </c>
      <c r="R5031" s="15" t="s">
        <v>9880</v>
      </c>
      <c r="S5031" s="15" t="s">
        <v>9881</v>
      </c>
      <c r="T5031" s="15" t="s">
        <v>9882</v>
      </c>
      <c r="U5031" s="15" t="s">
        <v>53</v>
      </c>
      <c r="V5031" s="15" t="s">
        <v>46569</v>
      </c>
      <c r="W5031" s="15" t="s">
        <v>3114</v>
      </c>
      <c r="X5031" s="15" t="str">
        <f>_xlfn.XLOOKUP(_LOOKUP[[#This Row],[AdjusterMemberName]],_Adjuster[Adjuster Name],_Adjuster[Email],,0)</f>
        <v>eExmundo@knightcompany.com</v>
      </c>
      <c r="Y5031" s="15" t="str">
        <f>_xlfn.XLOOKUP(_LOOKUP[[#This Row],[AdjusterMemberName]],_Adjuster[Adjuster Name],_Adjuster[Phone Number],,0)</f>
        <v>424-559-5400</v>
      </c>
      <c r="Z5031" s="15" t="s">
        <v>9883</v>
      </c>
      <c r="AA50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1120 Nectarine Ave , Lompoc  CA 93436</v>
      </c>
      <c r="AB5031" s="15"/>
    </row>
    <row r="5032" spans="1:28" x14ac:dyDescent="0.3">
      <c r="A5032" s="14">
        <v>1</v>
      </c>
      <c r="B5032" s="14">
        <v>1</v>
      </c>
      <c r="C5032" s="15" t="s">
        <v>9907</v>
      </c>
      <c r="D5032" s="15" t="s">
        <v>9908</v>
      </c>
      <c r="E5032" s="15">
        <v>45332</v>
      </c>
      <c r="F5032" s="15" t="s">
        <v>9909</v>
      </c>
      <c r="G5032" s="15">
        <v>45226</v>
      </c>
      <c r="H5032" s="15">
        <v>45409</v>
      </c>
      <c r="I5032" s="15" t="s">
        <v>9910</v>
      </c>
      <c r="J5032" s="15" t="s">
        <v>9911</v>
      </c>
      <c r="K5032" s="15" t="s">
        <v>45493</v>
      </c>
      <c r="L5032" s="15" t="s">
        <v>281</v>
      </c>
      <c r="M5032" s="15" t="s">
        <v>526</v>
      </c>
      <c r="N5032" s="14">
        <v>2021</v>
      </c>
      <c r="O5032" s="15" t="s">
        <v>9912</v>
      </c>
      <c r="P5032" s="15" t="s">
        <v>106</v>
      </c>
      <c r="Q5032" s="15" t="s">
        <v>47116</v>
      </c>
      <c r="R5032" s="15" t="s">
        <v>1354</v>
      </c>
      <c r="S5032" s="15" t="s">
        <v>9913</v>
      </c>
      <c r="T5032" s="15" t="s">
        <v>96</v>
      </c>
      <c r="U5032" s="15" t="s">
        <v>53</v>
      </c>
      <c r="V5032" s="15" t="s">
        <v>45746</v>
      </c>
      <c r="W5032" s="15" t="s">
        <v>367</v>
      </c>
      <c r="X5032" s="15" t="str">
        <f>_xlfn.XLOOKUP(_LOOKUP[[#This Row],[AdjusterMemberName]],_Adjuster[Adjuster Name],_Adjuster[Email],,0)</f>
        <v>dHernandez4@knightcompany.com</v>
      </c>
      <c r="Y5032" s="15" t="str">
        <f>_xlfn.XLOOKUP(_LOOKUP[[#This Row],[AdjusterMemberName]],_Adjuster[Adjuster Name],_Adjuster[Phone Number],,0)</f>
        <v>323-315-7819</v>
      </c>
      <c r="Z5032" s="15" t="s">
        <v>9914</v>
      </c>
      <c r="AA50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27928 John F Kennedy Dr Unit A, Moreno Valley  CA 92555</v>
      </c>
      <c r="AB5032" s="15"/>
    </row>
    <row r="5033" spans="1:28" x14ac:dyDescent="0.3">
      <c r="A5033" s="14">
        <v>1</v>
      </c>
      <c r="B5033" s="14">
        <v>1</v>
      </c>
      <c r="C5033" s="15" t="s">
        <v>9915</v>
      </c>
      <c r="D5033" s="15" t="s">
        <v>9915</v>
      </c>
      <c r="E5033" s="15">
        <v>45332</v>
      </c>
      <c r="F5033" s="15" t="s">
        <v>9916</v>
      </c>
      <c r="G5033" s="15">
        <v>45279</v>
      </c>
      <c r="H5033" s="15">
        <v>45462</v>
      </c>
      <c r="I5033" s="15" t="s">
        <v>9917</v>
      </c>
      <c r="J5033" s="15" t="s">
        <v>9918</v>
      </c>
      <c r="K5033" s="15" t="s">
        <v>46743</v>
      </c>
      <c r="L5033" s="15" t="s">
        <v>103</v>
      </c>
      <c r="M5033" s="15" t="s">
        <v>890</v>
      </c>
      <c r="N5033" s="14">
        <v>2019</v>
      </c>
      <c r="O5033" s="15" t="s">
        <v>9919</v>
      </c>
      <c r="P5033" s="15" t="s">
        <v>81</v>
      </c>
      <c r="Q5033" s="15" t="s">
        <v>47019</v>
      </c>
      <c r="R5033" s="15" t="s">
        <v>9920</v>
      </c>
      <c r="S5033" s="15" t="s">
        <v>9921</v>
      </c>
      <c r="T5033" s="15" t="s">
        <v>830</v>
      </c>
      <c r="U5033" s="15" t="s">
        <v>53</v>
      </c>
      <c r="V5033" s="15" t="s">
        <v>46648</v>
      </c>
      <c r="W5033" s="15" t="s">
        <v>264</v>
      </c>
      <c r="X5033" s="15" t="str">
        <f>_xlfn.XLOOKUP(_LOOKUP[[#This Row],[AdjusterMemberName]],_Adjuster[Adjuster Name],_Adjuster[Email],,0)</f>
        <v>sBonnevie@knightcompany.com</v>
      </c>
      <c r="Y5033" s="15" t="str">
        <f>_xlfn.XLOOKUP(_LOOKUP[[#This Row],[AdjusterMemberName]],_Adjuster[Adjuster Name],_Adjuster[Phone Number],,0)</f>
        <v>323-692-4064</v>
      </c>
      <c r="Z5033" s="15" t="s">
        <v>9922</v>
      </c>
      <c r="AA50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1335 Seminary Ave, Oakland  CA 94621</v>
      </c>
      <c r="AB5033" s="15"/>
    </row>
    <row r="5034" spans="1:28" x14ac:dyDescent="0.3">
      <c r="A5034" s="14">
        <v>1</v>
      </c>
      <c r="B5034" s="14">
        <v>1</v>
      </c>
      <c r="C5034" s="15" t="s">
        <v>9923</v>
      </c>
      <c r="D5034" s="15" t="s">
        <v>9923</v>
      </c>
      <c r="E5034" s="15">
        <v>45332</v>
      </c>
      <c r="F5034" s="15" t="s">
        <v>9924</v>
      </c>
      <c r="G5034" s="15">
        <v>45236</v>
      </c>
      <c r="H5034" s="15">
        <v>45418</v>
      </c>
      <c r="I5034" s="15" t="s">
        <v>9925</v>
      </c>
      <c r="J5034" s="15" t="s">
        <v>9926</v>
      </c>
      <c r="K5034" s="15" t="s">
        <v>45416</v>
      </c>
      <c r="L5034" s="15" t="s">
        <v>139</v>
      </c>
      <c r="M5034" s="15" t="s">
        <v>140</v>
      </c>
      <c r="N5034" s="14">
        <v>2016</v>
      </c>
      <c r="O5034" s="15" t="s">
        <v>9927</v>
      </c>
      <c r="P5034" s="15" t="s">
        <v>106</v>
      </c>
      <c r="Q5034" s="15" t="s">
        <v>47208</v>
      </c>
      <c r="R5034" s="15" t="s">
        <v>9928</v>
      </c>
      <c r="S5034" s="15" t="s">
        <v>9929</v>
      </c>
      <c r="T5034" s="15" t="s">
        <v>9930</v>
      </c>
      <c r="U5034" s="15" t="s">
        <v>53</v>
      </c>
      <c r="V5034" s="15" t="s">
        <v>46703</v>
      </c>
      <c r="W5034" s="15" t="s">
        <v>1889</v>
      </c>
      <c r="X5034" s="15" t="e">
        <f>_xlfn.XLOOKUP(_LOOKUP[[#This Row],[AdjusterMemberName]],_Adjuster[Adjuster Name],_Adjuster[Email],,0)</f>
        <v>#N/A</v>
      </c>
      <c r="Y5034" s="15" t="e">
        <f>_xlfn.XLOOKUP(_LOOKUP[[#This Row],[AdjusterMemberName]],_Adjuster[Adjuster Name],_Adjuster[Phone Number],,0)</f>
        <v>#N/A</v>
      </c>
      <c r="Z5034" s="15" t="s">
        <v>9931</v>
      </c>
      <c r="AA50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420 Newman Rd, Tipton  CA 93272</v>
      </c>
      <c r="AB5034" s="15"/>
    </row>
    <row r="5035" spans="1:28" x14ac:dyDescent="0.3">
      <c r="A5035" s="14">
        <v>1</v>
      </c>
      <c r="B5035" s="14">
        <v>1</v>
      </c>
      <c r="C5035" s="15" t="s">
        <v>6261</v>
      </c>
      <c r="D5035" s="15" t="s">
        <v>9953</v>
      </c>
      <c r="E5035" s="15">
        <v>45332</v>
      </c>
      <c r="F5035" s="15" t="s">
        <v>9954</v>
      </c>
      <c r="G5035" s="15">
        <v>45253</v>
      </c>
      <c r="H5035" s="15">
        <v>45435</v>
      </c>
      <c r="I5035" s="15" t="s">
        <v>9955</v>
      </c>
      <c r="J5035" s="15" t="s">
        <v>9956</v>
      </c>
      <c r="K5035" s="15" t="s">
        <v>45704</v>
      </c>
      <c r="L5035" s="15" t="s">
        <v>128</v>
      </c>
      <c r="M5035" s="15" t="s">
        <v>170</v>
      </c>
      <c r="N5035" s="14">
        <v>2009</v>
      </c>
      <c r="O5035" s="15" t="s">
        <v>9957</v>
      </c>
      <c r="P5035" s="15" t="s">
        <v>106</v>
      </c>
      <c r="Q5035" s="15" t="s">
        <v>47019</v>
      </c>
      <c r="R5035" s="15" t="s">
        <v>610</v>
      </c>
      <c r="S5035" s="15" t="s">
        <v>6267</v>
      </c>
      <c r="T5035" s="15" t="s">
        <v>96</v>
      </c>
      <c r="U5035" s="15" t="s">
        <v>53</v>
      </c>
      <c r="V5035" s="15" t="s">
        <v>45731</v>
      </c>
      <c r="W5035" s="15" t="s">
        <v>4613</v>
      </c>
      <c r="X5035" s="15" t="e">
        <f>_xlfn.XLOOKUP(_LOOKUP[[#This Row],[AdjusterMemberName]],_Adjuster[Adjuster Name],_Adjuster[Email],,0)</f>
        <v>#N/A</v>
      </c>
      <c r="Y5035" s="15" t="e">
        <f>_xlfn.XLOOKUP(_LOOKUP[[#This Row],[AdjusterMemberName]],_Adjuster[Adjuster Name],_Adjuster[Phone Number],,0)</f>
        <v>#N/A</v>
      </c>
      <c r="Z5035" s="15" t="s">
        <v>6268</v>
      </c>
      <c r="AA50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24351 Bion Dr, Moreno Valley  CA 92553</v>
      </c>
      <c r="AB5035" s="15"/>
    </row>
    <row r="5036" spans="1:28" x14ac:dyDescent="0.3">
      <c r="A5036" s="14">
        <v>1</v>
      </c>
      <c r="B5036" s="14">
        <v>1</v>
      </c>
      <c r="C5036" s="15" t="s">
        <v>9982</v>
      </c>
      <c r="D5036" s="15" t="s">
        <v>9982</v>
      </c>
      <c r="E5036" s="15">
        <v>45332</v>
      </c>
      <c r="F5036" s="15" t="s">
        <v>9983</v>
      </c>
      <c r="G5036" s="15">
        <v>45163</v>
      </c>
      <c r="H5036" s="15">
        <v>45347</v>
      </c>
      <c r="I5036" s="15" t="s">
        <v>9984</v>
      </c>
      <c r="J5036" s="15" t="s">
        <v>9985</v>
      </c>
      <c r="K5036" s="15" t="s">
        <v>45704</v>
      </c>
      <c r="L5036" s="15" t="s">
        <v>139</v>
      </c>
      <c r="M5036" s="15" t="s">
        <v>470</v>
      </c>
      <c r="N5036" s="14">
        <v>2014</v>
      </c>
      <c r="O5036" s="15" t="s">
        <v>9986</v>
      </c>
      <c r="P5036" s="15" t="s">
        <v>106</v>
      </c>
      <c r="Q5036" s="15" t="s">
        <v>47073</v>
      </c>
      <c r="R5036" s="15" t="s">
        <v>1928</v>
      </c>
      <c r="S5036" s="15" t="s">
        <v>9987</v>
      </c>
      <c r="T5036" s="15" t="s">
        <v>174</v>
      </c>
      <c r="U5036" s="15" t="s">
        <v>53</v>
      </c>
      <c r="V5036" s="15" t="s">
        <v>45694</v>
      </c>
      <c r="W5036" s="15" t="s">
        <v>264</v>
      </c>
      <c r="X5036" s="15" t="str">
        <f>_xlfn.XLOOKUP(_LOOKUP[[#This Row],[AdjusterMemberName]],_Adjuster[Adjuster Name],_Adjuster[Email],,0)</f>
        <v>sBonnevie@knightcompany.com</v>
      </c>
      <c r="Y5036" s="15" t="str">
        <f>_xlfn.XLOOKUP(_LOOKUP[[#This Row],[AdjusterMemberName]],_Adjuster[Adjuster Name],_Adjuster[Phone Number],,0)</f>
        <v>323-692-4064</v>
      </c>
      <c r="Z5036" s="15" t="s">
        <v>9988</v>
      </c>
      <c r="AA50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903 E 73Rd St, Los Angeles  CA 90001</v>
      </c>
      <c r="AB5036" s="15"/>
    </row>
    <row r="5037" spans="1:28" x14ac:dyDescent="0.3">
      <c r="A5037" s="14">
        <v>1</v>
      </c>
      <c r="B5037" s="14">
        <v>1</v>
      </c>
      <c r="C5037" s="15" t="s">
        <v>10000</v>
      </c>
      <c r="D5037" s="15" t="s">
        <v>10001</v>
      </c>
      <c r="E5037" s="15">
        <v>45332</v>
      </c>
      <c r="F5037" s="15" t="s">
        <v>10002</v>
      </c>
      <c r="G5037" s="15">
        <v>45234</v>
      </c>
      <c r="H5037" s="15">
        <v>45416</v>
      </c>
      <c r="I5037" s="15" t="s">
        <v>10003</v>
      </c>
      <c r="J5037" s="15" t="s">
        <v>10004</v>
      </c>
      <c r="K5037" s="15" t="s">
        <v>45388</v>
      </c>
      <c r="L5037" s="15" t="s">
        <v>292</v>
      </c>
      <c r="M5037" s="15" t="s">
        <v>10005</v>
      </c>
      <c r="N5037" s="14">
        <v>2018</v>
      </c>
      <c r="O5037" s="15" t="s">
        <v>10006</v>
      </c>
      <c r="P5037" s="15" t="s">
        <v>106</v>
      </c>
      <c r="Q5037" s="15" t="s">
        <v>47006</v>
      </c>
      <c r="R5037" s="15" t="s">
        <v>10007</v>
      </c>
      <c r="S5037" s="15" t="s">
        <v>10008</v>
      </c>
      <c r="T5037" s="15" t="s">
        <v>10009</v>
      </c>
      <c r="U5037" s="15" t="s">
        <v>53</v>
      </c>
      <c r="V5037" s="15" t="s">
        <v>46322</v>
      </c>
      <c r="W5037" s="15" t="s">
        <v>850</v>
      </c>
      <c r="X5037" s="15" t="e">
        <f>_xlfn.XLOOKUP(_LOOKUP[[#This Row],[AdjusterMemberName]],_Adjuster[Adjuster Name],_Adjuster[Email],,0)</f>
        <v>#N/A</v>
      </c>
      <c r="Y5037" s="15" t="e">
        <f>_xlfn.XLOOKUP(_LOOKUP[[#This Row],[AdjusterMemberName]],_Adjuster[Adjuster Name],_Adjuster[Phone Number],,0)</f>
        <v>#N/A</v>
      </c>
      <c r="Z5037" s="15" t="s">
        <v>10010</v>
      </c>
      <c r="AA50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4406 Meadowlark Dr, Napa  CA 94558</v>
      </c>
      <c r="AB5037" s="15"/>
    </row>
    <row r="5038" spans="1:28" x14ac:dyDescent="0.3">
      <c r="A5038" s="14">
        <v>1</v>
      </c>
      <c r="B5038" s="14">
        <v>1</v>
      </c>
      <c r="C5038" s="15" t="s">
        <v>10104</v>
      </c>
      <c r="D5038" s="15" t="s">
        <v>10104</v>
      </c>
      <c r="E5038" s="15">
        <v>45332</v>
      </c>
      <c r="F5038" s="15" t="s">
        <v>10105</v>
      </c>
      <c r="G5038" s="15">
        <v>45313</v>
      </c>
      <c r="H5038" s="15">
        <v>45495</v>
      </c>
      <c r="I5038" s="15" t="s">
        <v>10106</v>
      </c>
      <c r="J5038" s="15" t="s">
        <v>10107</v>
      </c>
      <c r="K5038" s="15" t="s">
        <v>45336</v>
      </c>
      <c r="L5038" s="15" t="s">
        <v>103</v>
      </c>
      <c r="M5038" s="15" t="s">
        <v>304</v>
      </c>
      <c r="N5038" s="14">
        <v>2019</v>
      </c>
      <c r="O5038" s="15" t="s">
        <v>10108</v>
      </c>
      <c r="P5038" s="15" t="s">
        <v>106</v>
      </c>
      <c r="Q5038" s="15" t="s">
        <v>47079</v>
      </c>
      <c r="R5038" s="15" t="s">
        <v>10109</v>
      </c>
      <c r="S5038" s="15" t="s">
        <v>10110</v>
      </c>
      <c r="T5038" s="15" t="s">
        <v>174</v>
      </c>
      <c r="U5038" s="15" t="s">
        <v>53</v>
      </c>
      <c r="V5038" s="15" t="s">
        <v>45694</v>
      </c>
      <c r="W5038" s="15" t="s">
        <v>367</v>
      </c>
      <c r="X5038" s="15" t="str">
        <f>_xlfn.XLOOKUP(_LOOKUP[[#This Row],[AdjusterMemberName]],_Adjuster[Adjuster Name],_Adjuster[Email],,0)</f>
        <v>dHernandez4@knightcompany.com</v>
      </c>
      <c r="Y5038" s="15" t="str">
        <f>_xlfn.XLOOKUP(_LOOKUP[[#This Row],[AdjusterMemberName]],_Adjuster[Adjuster Name],_Adjuster[Phone Number],,0)</f>
        <v>323-315-7819</v>
      </c>
      <c r="Z5038" s="15" t="s">
        <v>10111</v>
      </c>
      <c r="AA50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1148 E 84Th St , Los Angeles  CA 90001</v>
      </c>
      <c r="AB5038" s="15">
        <v>45387</v>
      </c>
    </row>
    <row r="5039" spans="1:28" x14ac:dyDescent="0.3">
      <c r="A5039" s="14">
        <v>1</v>
      </c>
      <c r="B5039" s="14">
        <v>1</v>
      </c>
      <c r="C5039" s="15" t="s">
        <v>10104</v>
      </c>
      <c r="D5039" s="15" t="s">
        <v>10104</v>
      </c>
      <c r="E5039" s="15">
        <v>45332</v>
      </c>
      <c r="F5039" s="15" t="s">
        <v>10105</v>
      </c>
      <c r="G5039" s="15">
        <v>45313</v>
      </c>
      <c r="H5039" s="15">
        <v>45495</v>
      </c>
      <c r="I5039" s="15" t="s">
        <v>10651</v>
      </c>
      <c r="J5039" s="15" t="s">
        <v>10652</v>
      </c>
      <c r="K5039" s="15" t="s">
        <v>45855</v>
      </c>
      <c r="L5039" s="15" t="s">
        <v>103</v>
      </c>
      <c r="M5039" s="15" t="s">
        <v>304</v>
      </c>
      <c r="N5039" s="14">
        <v>2019</v>
      </c>
      <c r="O5039" s="15" t="s">
        <v>10108</v>
      </c>
      <c r="P5039" s="15" t="s">
        <v>106</v>
      </c>
      <c r="Q5039" s="15" t="s">
        <v>47079</v>
      </c>
      <c r="R5039" s="15" t="s">
        <v>10109</v>
      </c>
      <c r="S5039" s="15" t="s">
        <v>10110</v>
      </c>
      <c r="T5039" s="15" t="s">
        <v>174</v>
      </c>
      <c r="U5039" s="15" t="s">
        <v>53</v>
      </c>
      <c r="V5039" s="15" t="s">
        <v>45694</v>
      </c>
      <c r="W5039" s="15" t="s">
        <v>367</v>
      </c>
      <c r="X5039" s="15" t="str">
        <f>_xlfn.XLOOKUP(_LOOKUP[[#This Row],[AdjusterMemberName]],_Adjuster[Adjuster Name],_Adjuster[Email],,0)</f>
        <v>dHernandez4@knightcompany.com</v>
      </c>
      <c r="Y5039" s="15" t="str">
        <f>_xlfn.XLOOKUP(_LOOKUP[[#This Row],[AdjusterMemberName]],_Adjuster[Adjuster Name],_Adjuster[Phone Number],,0)</f>
        <v>323-315-7819</v>
      </c>
      <c r="Z5039" s="15" t="s">
        <v>10111</v>
      </c>
      <c r="AA50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1148 E 84Th St , Los Angeles  CA 90001</v>
      </c>
      <c r="AB5039" s="15">
        <v>45387</v>
      </c>
    </row>
    <row r="5040" spans="1:28" x14ac:dyDescent="0.3">
      <c r="A5040" s="14">
        <v>1</v>
      </c>
      <c r="B5040" s="14">
        <v>1</v>
      </c>
      <c r="C5040" s="15" t="s">
        <v>9835</v>
      </c>
      <c r="D5040" s="15" t="s">
        <v>9835</v>
      </c>
      <c r="E5040" s="15">
        <v>45331</v>
      </c>
      <c r="F5040" s="15" t="s">
        <v>9836</v>
      </c>
      <c r="G5040" s="15">
        <v>45267</v>
      </c>
      <c r="H5040" s="15">
        <v>45450</v>
      </c>
      <c r="I5040" s="15" t="s">
        <v>9837</v>
      </c>
      <c r="J5040" s="15" t="s">
        <v>9838</v>
      </c>
      <c r="K5040" s="15" t="s">
        <v>45517</v>
      </c>
      <c r="L5040" s="15" t="s">
        <v>103</v>
      </c>
      <c r="M5040" s="15" t="s">
        <v>304</v>
      </c>
      <c r="N5040" s="14">
        <v>2020</v>
      </c>
      <c r="O5040" s="15" t="s">
        <v>9839</v>
      </c>
      <c r="P5040" s="15" t="s">
        <v>106</v>
      </c>
      <c r="Q5040" s="15" t="s">
        <v>47092</v>
      </c>
      <c r="R5040" s="15" t="s">
        <v>8783</v>
      </c>
      <c r="S5040" s="15" t="s">
        <v>9840</v>
      </c>
      <c r="T5040" s="15" t="s">
        <v>308</v>
      </c>
      <c r="U5040" s="15" t="s">
        <v>53</v>
      </c>
      <c r="V5040" s="15" t="s">
        <v>45432</v>
      </c>
      <c r="W5040" s="15" t="s">
        <v>3184</v>
      </c>
      <c r="X5040" s="15" t="str">
        <f>_xlfn.XLOOKUP(_LOOKUP[[#This Row],[AdjusterMemberName]],_Adjuster[Adjuster Name],_Adjuster[Email],,0)</f>
        <v>mQualls@knightcompany.com</v>
      </c>
      <c r="Y5040" s="15" t="str">
        <f>_xlfn.XLOOKUP(_LOOKUP[[#This Row],[AdjusterMemberName]],_Adjuster[Adjuster Name],_Adjuster[Phone Number],,0)</f>
        <v>424-559-5436</v>
      </c>
      <c r="Z5040" s="15" t="s">
        <v>9841</v>
      </c>
      <c r="AA50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10725 Kearsarge Pl, Riverside  CA 92503</v>
      </c>
      <c r="AB5040" s="15"/>
    </row>
    <row r="5041" spans="1:28" x14ac:dyDescent="0.3">
      <c r="A5041" s="14">
        <v>1</v>
      </c>
      <c r="B5041" s="14">
        <v>1</v>
      </c>
      <c r="C5041" s="15" t="s">
        <v>9842</v>
      </c>
      <c r="D5041" s="15" t="s">
        <v>9843</v>
      </c>
      <c r="E5041" s="15">
        <v>45331</v>
      </c>
      <c r="F5041" s="15" t="s">
        <v>9844</v>
      </c>
      <c r="G5041" s="15">
        <v>45164</v>
      </c>
      <c r="H5041" s="15">
        <v>45348</v>
      </c>
      <c r="I5041" s="15" t="s">
        <v>9845</v>
      </c>
      <c r="J5041" s="15" t="s">
        <v>9846</v>
      </c>
      <c r="K5041" s="15" t="s">
        <v>45663</v>
      </c>
      <c r="L5041" s="15" t="s">
        <v>25</v>
      </c>
      <c r="M5041" s="15" t="s">
        <v>1896</v>
      </c>
      <c r="N5041" s="14">
        <v>2015</v>
      </c>
      <c r="O5041" s="15" t="s">
        <v>9847</v>
      </c>
      <c r="P5041" s="15" t="s">
        <v>81</v>
      </c>
      <c r="Q5041" s="15" t="s">
        <v>47129</v>
      </c>
      <c r="R5041" s="15" t="s">
        <v>3921</v>
      </c>
      <c r="S5041" s="15" t="s">
        <v>9848</v>
      </c>
      <c r="T5041" s="15" t="s">
        <v>4096</v>
      </c>
      <c r="U5041" s="15" t="s">
        <v>53</v>
      </c>
      <c r="V5041" s="15" t="s">
        <v>45725</v>
      </c>
      <c r="W5041" s="15" t="s">
        <v>850</v>
      </c>
      <c r="X5041" s="15" t="e">
        <f>_xlfn.XLOOKUP(_LOOKUP[[#This Row],[AdjusterMemberName]],_Adjuster[Adjuster Name],_Adjuster[Email],,0)</f>
        <v>#N/A</v>
      </c>
      <c r="Y5041" s="15" t="e">
        <f>_xlfn.XLOOKUP(_LOOKUP[[#This Row],[AdjusterMemberName]],_Adjuster[Adjuster Name],_Adjuster[Phone Number],,0)</f>
        <v>#N/A</v>
      </c>
      <c r="Z5041" s="15" t="s">
        <v>9849</v>
      </c>
      <c r="AA50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1218 S Sowell St, Visalia  CA 93277</v>
      </c>
      <c r="AB5041" s="15"/>
    </row>
    <row r="5042" spans="1:28" x14ac:dyDescent="0.3">
      <c r="A5042" s="14">
        <v>1</v>
      </c>
      <c r="B5042" s="14">
        <v>1</v>
      </c>
      <c r="C5042" s="15" t="s">
        <v>9850</v>
      </c>
      <c r="D5042" s="15" t="s">
        <v>9850</v>
      </c>
      <c r="E5042" s="15">
        <v>45331</v>
      </c>
      <c r="F5042" s="15" t="s">
        <v>9851</v>
      </c>
      <c r="G5042" s="15">
        <v>45178</v>
      </c>
      <c r="H5042" s="15">
        <v>45360</v>
      </c>
      <c r="I5042" s="15" t="s">
        <v>9852</v>
      </c>
      <c r="J5042" s="15" t="s">
        <v>9853</v>
      </c>
      <c r="K5042" s="15" t="s">
        <v>46744</v>
      </c>
      <c r="L5042" s="15" t="s">
        <v>441</v>
      </c>
      <c r="M5042" s="15" t="s">
        <v>9854</v>
      </c>
      <c r="N5042" s="14">
        <v>2020</v>
      </c>
      <c r="O5042" s="15" t="s">
        <v>9855</v>
      </c>
      <c r="P5042" s="15" t="s">
        <v>1273</v>
      </c>
      <c r="Q5042" s="15" t="s">
        <v>47073</v>
      </c>
      <c r="R5042" s="15" t="s">
        <v>2024</v>
      </c>
      <c r="S5042" s="15" t="s">
        <v>9856</v>
      </c>
      <c r="T5042" s="15" t="s">
        <v>174</v>
      </c>
      <c r="U5042" s="15" t="s">
        <v>53</v>
      </c>
      <c r="V5042" s="15" t="s">
        <v>45342</v>
      </c>
      <c r="W5042" s="15" t="s">
        <v>3114</v>
      </c>
      <c r="X5042" s="15" t="str">
        <f>_xlfn.XLOOKUP(_LOOKUP[[#This Row],[AdjusterMemberName]],_Adjuster[Adjuster Name],_Adjuster[Email],,0)</f>
        <v>eExmundo@knightcompany.com</v>
      </c>
      <c r="Y5042" s="15" t="str">
        <f>_xlfn.XLOOKUP(_LOOKUP[[#This Row],[AdjusterMemberName]],_Adjuster[Adjuster Name],_Adjuster[Phone Number],,0)</f>
        <v>424-559-5400</v>
      </c>
      <c r="Z5042" s="15" t="s">
        <v>9857</v>
      </c>
      <c r="AA50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8110 S San Pedro St Apt 2, Los Angeles  CA 90003</v>
      </c>
      <c r="AB5042" s="15"/>
    </row>
    <row r="5043" spans="1:28" x14ac:dyDescent="0.3">
      <c r="A5043" s="14">
        <v>1</v>
      </c>
      <c r="B5043" s="14">
        <v>1</v>
      </c>
      <c r="C5043" s="15" t="s">
        <v>9867</v>
      </c>
      <c r="D5043" s="15" t="s">
        <v>9867</v>
      </c>
      <c r="E5043" s="15">
        <v>45331</v>
      </c>
      <c r="F5043" s="15" t="s">
        <v>9868</v>
      </c>
      <c r="G5043" s="15">
        <v>45255</v>
      </c>
      <c r="H5043" s="15">
        <v>45437</v>
      </c>
      <c r="I5043" s="15" t="s">
        <v>9869</v>
      </c>
      <c r="J5043" s="15" t="s">
        <v>9870</v>
      </c>
      <c r="K5043" s="15" t="s">
        <v>46441</v>
      </c>
      <c r="L5043" s="15" t="s">
        <v>128</v>
      </c>
      <c r="M5043" s="15" t="s">
        <v>129</v>
      </c>
      <c r="N5043" s="14">
        <v>2017</v>
      </c>
      <c r="O5043" s="15" t="s">
        <v>9871</v>
      </c>
      <c r="P5043" s="15" t="s">
        <v>106</v>
      </c>
      <c r="Q5043" s="15" t="s">
        <v>47095</v>
      </c>
      <c r="R5043" s="15" t="s">
        <v>9872</v>
      </c>
      <c r="S5043" s="15" t="s">
        <v>9873</v>
      </c>
      <c r="T5043" s="15" t="s">
        <v>894</v>
      </c>
      <c r="U5043" s="15" t="s">
        <v>53</v>
      </c>
      <c r="V5043" s="15" t="s">
        <v>45849</v>
      </c>
      <c r="W5043" s="15" t="s">
        <v>1889</v>
      </c>
      <c r="X5043" s="15" t="e">
        <f>_xlfn.XLOOKUP(_LOOKUP[[#This Row],[AdjusterMemberName]],_Adjuster[Adjuster Name],_Adjuster[Email],,0)</f>
        <v>#N/A</v>
      </c>
      <c r="Y5043" s="15" t="e">
        <f>_xlfn.XLOOKUP(_LOOKUP[[#This Row],[AdjusterMemberName]],_Adjuster[Adjuster Name],_Adjuster[Phone Number],,0)</f>
        <v>#N/A</v>
      </c>
      <c r="Z5043" s="15" t="s">
        <v>9874</v>
      </c>
      <c r="AA50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4614 33Th St Apt 3, San Diego  CA 92116</v>
      </c>
      <c r="AB5043" s="15"/>
    </row>
    <row r="5044" spans="1:28" x14ac:dyDescent="0.3">
      <c r="A5044" s="14">
        <v>1</v>
      </c>
      <c r="B5044" s="14">
        <v>1</v>
      </c>
      <c r="C5044" s="15" t="s">
        <v>9900</v>
      </c>
      <c r="D5044" s="15" t="s">
        <v>9900</v>
      </c>
      <c r="E5044" s="15">
        <v>45331</v>
      </c>
      <c r="F5044" s="15" t="s">
        <v>9901</v>
      </c>
      <c r="G5044" s="15">
        <v>45204</v>
      </c>
      <c r="H5044" s="15">
        <v>45387</v>
      </c>
      <c r="I5044" s="15" t="s">
        <v>9902</v>
      </c>
      <c r="J5044" s="15" t="s">
        <v>9903</v>
      </c>
      <c r="K5044" s="15" t="s">
        <v>45329</v>
      </c>
      <c r="L5044" s="15" t="s">
        <v>103</v>
      </c>
      <c r="M5044" s="15" t="s">
        <v>160</v>
      </c>
      <c r="N5044" s="14">
        <v>2008</v>
      </c>
      <c r="O5044" s="15" t="s">
        <v>9904</v>
      </c>
      <c r="P5044" s="15" t="s">
        <v>81</v>
      </c>
      <c r="Q5044" s="15" t="s">
        <v>47065</v>
      </c>
      <c r="R5044" s="15" t="s">
        <v>1364</v>
      </c>
      <c r="S5044" s="15" t="s">
        <v>9905</v>
      </c>
      <c r="T5044" s="15" t="s">
        <v>174</v>
      </c>
      <c r="U5044" s="15" t="s">
        <v>53</v>
      </c>
      <c r="V5044" s="15" t="s">
        <v>45342</v>
      </c>
      <c r="W5044" s="15" t="s">
        <v>264</v>
      </c>
      <c r="X5044" s="15" t="str">
        <f>_xlfn.XLOOKUP(_LOOKUP[[#This Row],[AdjusterMemberName]],_Adjuster[Adjuster Name],_Adjuster[Email],,0)</f>
        <v>sBonnevie@knightcompany.com</v>
      </c>
      <c r="Y5044" s="15" t="str">
        <f>_xlfn.XLOOKUP(_LOOKUP[[#This Row],[AdjusterMemberName]],_Adjuster[Adjuster Name],_Adjuster[Phone Number],,0)</f>
        <v>323-692-4064</v>
      </c>
      <c r="Z5044" s="15" t="s">
        <v>9906</v>
      </c>
      <c r="AA50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327 W 84Th St, Los Angeles  CA 90003</v>
      </c>
      <c r="AB5044" s="15"/>
    </row>
    <row r="5045" spans="1:28" x14ac:dyDescent="0.3">
      <c r="A5045" s="14">
        <v>1</v>
      </c>
      <c r="B5045" s="14">
        <v>1</v>
      </c>
      <c r="C5045" s="15" t="s">
        <v>10053</v>
      </c>
      <c r="D5045" s="15" t="s">
        <v>10053</v>
      </c>
      <c r="E5045" s="15">
        <v>45331</v>
      </c>
      <c r="F5045" s="15" t="s">
        <v>10054</v>
      </c>
      <c r="G5045" s="15">
        <v>45249</v>
      </c>
      <c r="H5045" s="15">
        <v>45431</v>
      </c>
      <c r="I5045" s="15" t="s">
        <v>10055</v>
      </c>
      <c r="J5045" s="15" t="s">
        <v>10056</v>
      </c>
      <c r="K5045" s="15" t="s">
        <v>45444</v>
      </c>
      <c r="L5045" s="15" t="s">
        <v>201</v>
      </c>
      <c r="M5045" s="15" t="s">
        <v>10057</v>
      </c>
      <c r="N5045" s="14">
        <v>2003</v>
      </c>
      <c r="O5045" s="15" t="s">
        <v>10058</v>
      </c>
      <c r="P5045" s="15" t="s">
        <v>106</v>
      </c>
      <c r="Q5045" s="15" t="s">
        <v>47061</v>
      </c>
      <c r="R5045" s="15" t="s">
        <v>10059</v>
      </c>
      <c r="S5045" s="15" t="s">
        <v>10060</v>
      </c>
      <c r="T5045" s="15" t="s">
        <v>5070</v>
      </c>
      <c r="U5045" s="15" t="s">
        <v>53</v>
      </c>
      <c r="V5045" s="15" t="s">
        <v>46628</v>
      </c>
      <c r="W5045" s="15" t="s">
        <v>1889</v>
      </c>
      <c r="X5045" s="15" t="e">
        <f>_xlfn.XLOOKUP(_LOOKUP[[#This Row],[AdjusterMemberName]],_Adjuster[Adjuster Name],_Adjuster[Email],,0)</f>
        <v>#N/A</v>
      </c>
      <c r="Y5045" s="15" t="e">
        <f>_xlfn.XLOOKUP(_LOOKUP[[#This Row],[AdjusterMemberName]],_Adjuster[Adjuster Name],_Adjuster[Phone Number],,0)</f>
        <v>#N/A</v>
      </c>
      <c r="Z5045" s="15" t="s">
        <v>10061</v>
      </c>
      <c r="AA50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1209 N Lyman Ave Apt 8-206, Covina  CA 91724</v>
      </c>
      <c r="AB5045" s="15"/>
    </row>
    <row r="5046" spans="1:28" x14ac:dyDescent="0.3">
      <c r="A5046" s="14">
        <v>1</v>
      </c>
      <c r="B5046" s="14">
        <v>1</v>
      </c>
      <c r="C5046" s="15" t="s">
        <v>320</v>
      </c>
      <c r="D5046" s="15" t="s">
        <v>320</v>
      </c>
      <c r="E5046" s="15">
        <v>45330</v>
      </c>
      <c r="F5046" s="15" t="s">
        <v>9741</v>
      </c>
      <c r="G5046" s="15">
        <v>45209</v>
      </c>
      <c r="H5046" s="15">
        <v>45392</v>
      </c>
      <c r="I5046" s="15" t="s">
        <v>9742</v>
      </c>
      <c r="J5046" s="15" t="s">
        <v>9743</v>
      </c>
      <c r="K5046" s="15" t="s">
        <v>45429</v>
      </c>
      <c r="L5046" s="15" t="s">
        <v>128</v>
      </c>
      <c r="M5046" s="15" t="s">
        <v>129</v>
      </c>
      <c r="N5046" s="14">
        <v>2022</v>
      </c>
      <c r="O5046" s="15" t="s">
        <v>324</v>
      </c>
      <c r="P5046" s="15" t="s">
        <v>81</v>
      </c>
      <c r="Q5046" s="15" t="s">
        <v>47019</v>
      </c>
      <c r="R5046" s="15" t="s">
        <v>325</v>
      </c>
      <c r="S5046" s="15" t="s">
        <v>326</v>
      </c>
      <c r="T5046" s="15" t="s">
        <v>327</v>
      </c>
      <c r="U5046" s="15" t="s">
        <v>53</v>
      </c>
      <c r="V5046" s="15" t="s">
        <v>45527</v>
      </c>
      <c r="W5046" s="15" t="s">
        <v>3184</v>
      </c>
      <c r="X5046" s="15" t="str">
        <f>_xlfn.XLOOKUP(_LOOKUP[[#This Row],[AdjusterMemberName]],_Adjuster[Adjuster Name],_Adjuster[Email],,0)</f>
        <v>mQualls@knightcompany.com</v>
      </c>
      <c r="Y5046" s="15" t="str">
        <f>_xlfn.XLOOKUP(_LOOKUP[[#This Row],[AdjusterMemberName]],_Adjuster[Adjuster Name],_Adjuster[Phone Number],,0)</f>
        <v>424-559-5436</v>
      </c>
      <c r="Z5046" s="15" t="s">
        <v>328</v>
      </c>
      <c r="AA50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10438 San Anselmo Ave, South Gate  CA 90280</v>
      </c>
      <c r="AB5046" s="15"/>
    </row>
    <row r="5047" spans="1:28" x14ac:dyDescent="0.3">
      <c r="A5047" s="14">
        <v>1</v>
      </c>
      <c r="B5047" s="14">
        <v>1</v>
      </c>
      <c r="C5047" s="15" t="s">
        <v>9769</v>
      </c>
      <c r="D5047" s="15" t="s">
        <v>9769</v>
      </c>
      <c r="E5047" s="15">
        <v>45330</v>
      </c>
      <c r="F5047" s="15" t="s">
        <v>9770</v>
      </c>
      <c r="G5047" s="15">
        <v>45186</v>
      </c>
      <c r="H5047" s="15">
        <v>45368</v>
      </c>
      <c r="I5047" s="15" t="s">
        <v>9771</v>
      </c>
      <c r="J5047" s="15" t="s">
        <v>9772</v>
      </c>
      <c r="K5047" s="15" t="s">
        <v>45506</v>
      </c>
      <c r="L5047" s="15" t="s">
        <v>103</v>
      </c>
      <c r="M5047" s="15" t="s">
        <v>304</v>
      </c>
      <c r="N5047" s="14">
        <v>2022</v>
      </c>
      <c r="O5047" s="15" t="s">
        <v>9773</v>
      </c>
      <c r="P5047" s="15" t="s">
        <v>81</v>
      </c>
      <c r="Q5047" s="15" t="s">
        <v>47019</v>
      </c>
      <c r="R5047" s="15" t="s">
        <v>9774</v>
      </c>
      <c r="S5047" s="15" t="s">
        <v>9775</v>
      </c>
      <c r="T5047" s="15" t="s">
        <v>308</v>
      </c>
      <c r="U5047" s="15" t="s">
        <v>53</v>
      </c>
      <c r="V5047" s="15" t="s">
        <v>45530</v>
      </c>
      <c r="W5047" s="15" t="s">
        <v>4613</v>
      </c>
      <c r="X5047" s="15" t="e">
        <f>_xlfn.XLOOKUP(_LOOKUP[[#This Row],[AdjusterMemberName]],_Adjuster[Adjuster Name],_Adjuster[Email],,0)</f>
        <v>#N/A</v>
      </c>
      <c r="Y5047" s="15" t="e">
        <f>_xlfn.XLOOKUP(_LOOKUP[[#This Row],[AdjusterMemberName]],_Adjuster[Adjuster Name],_Adjuster[Phone Number],,0)</f>
        <v>#N/A</v>
      </c>
      <c r="Z5047" s="15" t="s">
        <v>9776</v>
      </c>
      <c r="AA50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7322 Diamond St, Riverside  CA 92504</v>
      </c>
      <c r="AB5047" s="15"/>
    </row>
    <row r="5048" spans="1:28" x14ac:dyDescent="0.3">
      <c r="A5048" s="14">
        <v>1</v>
      </c>
      <c r="B5048" s="14">
        <v>1</v>
      </c>
      <c r="C5048" s="15" t="s">
        <v>9777</v>
      </c>
      <c r="D5048" s="15" t="s">
        <v>9777</v>
      </c>
      <c r="E5048" s="15">
        <v>45330</v>
      </c>
      <c r="F5048" s="15" t="s">
        <v>9778</v>
      </c>
      <c r="G5048" s="15">
        <v>45250</v>
      </c>
      <c r="H5048" s="15">
        <v>45432</v>
      </c>
      <c r="I5048" s="15" t="s">
        <v>9779</v>
      </c>
      <c r="J5048" s="15" t="s">
        <v>9780</v>
      </c>
      <c r="K5048" s="15" t="s">
        <v>46747</v>
      </c>
      <c r="L5048" s="15" t="s">
        <v>314</v>
      </c>
      <c r="M5048" s="15" t="s">
        <v>7214</v>
      </c>
      <c r="N5048" s="14">
        <v>2019</v>
      </c>
      <c r="O5048" s="15" t="s">
        <v>9781</v>
      </c>
      <c r="P5048" s="15" t="s">
        <v>106</v>
      </c>
      <c r="Q5048" s="15" t="s">
        <v>47209</v>
      </c>
      <c r="R5048" s="15" t="s">
        <v>9782</v>
      </c>
      <c r="S5048" s="15" t="s">
        <v>9783</v>
      </c>
      <c r="T5048" s="15" t="s">
        <v>541</v>
      </c>
      <c r="U5048" s="15" t="s">
        <v>53</v>
      </c>
      <c r="V5048" s="15" t="s">
        <v>46638</v>
      </c>
      <c r="W5048" s="15" t="s">
        <v>1889</v>
      </c>
      <c r="X5048" s="15" t="e">
        <f>_xlfn.XLOOKUP(_LOOKUP[[#This Row],[AdjusterMemberName]],_Adjuster[Adjuster Name],_Adjuster[Email],,0)</f>
        <v>#N/A</v>
      </c>
      <c r="Y5048" s="15" t="e">
        <f>_xlfn.XLOOKUP(_LOOKUP[[#This Row],[AdjusterMemberName]],_Adjuster[Adjuster Name],_Adjuster[Phone Number],,0)</f>
        <v>#N/A</v>
      </c>
      <c r="Z5048" s="15" t="s">
        <v>9784</v>
      </c>
      <c r="AA50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1740 Long Barn Way, Stockton  CA 95207</v>
      </c>
      <c r="AB5048" s="15"/>
    </row>
    <row r="5049" spans="1:28" x14ac:dyDescent="0.3">
      <c r="A5049" s="14">
        <v>1</v>
      </c>
      <c r="B5049" s="14">
        <v>1</v>
      </c>
      <c r="C5049" s="15" t="s">
        <v>9785</v>
      </c>
      <c r="D5049" s="15" t="s">
        <v>9786</v>
      </c>
      <c r="E5049" s="15">
        <v>45330</v>
      </c>
      <c r="F5049" s="15" t="s">
        <v>9787</v>
      </c>
      <c r="G5049" s="15">
        <v>45160</v>
      </c>
      <c r="H5049" s="15">
        <v>45344</v>
      </c>
      <c r="I5049" s="15" t="s">
        <v>9788</v>
      </c>
      <c r="J5049" s="15" t="s">
        <v>9789</v>
      </c>
      <c r="K5049" s="15" t="s">
        <v>45489</v>
      </c>
      <c r="L5049" s="15" t="s">
        <v>116</v>
      </c>
      <c r="M5049" s="15" t="s">
        <v>117</v>
      </c>
      <c r="N5049" s="14">
        <v>2014</v>
      </c>
      <c r="O5049" s="15" t="s">
        <v>9790</v>
      </c>
      <c r="P5049" s="15" t="s">
        <v>106</v>
      </c>
      <c r="Q5049" s="15" t="s">
        <v>47006</v>
      </c>
      <c r="R5049" s="15" t="s">
        <v>9791</v>
      </c>
      <c r="S5049" s="15" t="s">
        <v>9792</v>
      </c>
      <c r="T5049" s="15" t="s">
        <v>672</v>
      </c>
      <c r="U5049" s="15" t="s">
        <v>53</v>
      </c>
      <c r="V5049" s="15" t="s">
        <v>45553</v>
      </c>
      <c r="W5049" s="15" t="s">
        <v>3307</v>
      </c>
      <c r="X5049" s="15" t="e">
        <f>_xlfn.XLOOKUP(_LOOKUP[[#This Row],[AdjusterMemberName]],_Adjuster[Adjuster Name],_Adjuster[Email],,0)</f>
        <v>#N/A</v>
      </c>
      <c r="Y5049" s="15" t="e">
        <f>_xlfn.XLOOKUP(_LOOKUP[[#This Row],[AdjusterMemberName]],_Adjuster[Adjuster Name],_Adjuster[Phone Number],,0)</f>
        <v>#N/A</v>
      </c>
      <c r="Z5049" s="15" t="s">
        <v>9793</v>
      </c>
      <c r="AA50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19501 Ingomar St, Reseda  CA 91335</v>
      </c>
      <c r="AB5049" s="15"/>
    </row>
    <row r="5050" spans="1:28" x14ac:dyDescent="0.3">
      <c r="A5050" s="14">
        <v>1</v>
      </c>
      <c r="B5050" s="14">
        <v>1</v>
      </c>
      <c r="C5050" s="15" t="s">
        <v>9803</v>
      </c>
      <c r="D5050" s="15" t="s">
        <v>9804</v>
      </c>
      <c r="E5050" s="15">
        <v>45330</v>
      </c>
      <c r="F5050" s="15" t="s">
        <v>9805</v>
      </c>
      <c r="G5050" s="15">
        <v>45299</v>
      </c>
      <c r="H5050" s="15">
        <v>45481</v>
      </c>
      <c r="I5050" s="15" t="s">
        <v>9806</v>
      </c>
      <c r="J5050" s="15" t="s">
        <v>9807</v>
      </c>
      <c r="K5050" s="15" t="s">
        <v>45815</v>
      </c>
      <c r="L5050" s="15" t="s">
        <v>103</v>
      </c>
      <c r="M5050" s="15" t="s">
        <v>304</v>
      </c>
      <c r="N5050" s="14">
        <v>2014</v>
      </c>
      <c r="O5050" s="15" t="s">
        <v>9808</v>
      </c>
      <c r="P5050" s="15" t="s">
        <v>106</v>
      </c>
      <c r="Q5050" s="15" t="s">
        <v>47065</v>
      </c>
      <c r="R5050" s="15" t="s">
        <v>3921</v>
      </c>
      <c r="S5050" s="15" t="s">
        <v>9809</v>
      </c>
      <c r="T5050" s="15" t="s">
        <v>811</v>
      </c>
      <c r="U5050" s="15" t="s">
        <v>53</v>
      </c>
      <c r="V5050" s="15" t="s">
        <v>45837</v>
      </c>
      <c r="W5050" s="15" t="s">
        <v>3184</v>
      </c>
      <c r="X5050" s="15" t="str">
        <f>_xlfn.XLOOKUP(_LOOKUP[[#This Row],[AdjusterMemberName]],_Adjuster[Adjuster Name],_Adjuster[Email],,0)</f>
        <v>mQualls@knightcompany.com</v>
      </c>
      <c r="Y5050" s="15" t="str">
        <f>_xlfn.XLOOKUP(_LOOKUP[[#This Row],[AdjusterMemberName]],_Adjuster[Adjuster Name],_Adjuster[Phone Number],,0)</f>
        <v>424-559-5436</v>
      </c>
      <c r="Z5050" s="15" t="s">
        <v>9810</v>
      </c>
      <c r="AA50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1128 Regala St, Perris  CA 92571</v>
      </c>
      <c r="AB5050" s="15"/>
    </row>
    <row r="5051" spans="1:28" x14ac:dyDescent="0.3">
      <c r="A5051" s="14">
        <v>1</v>
      </c>
      <c r="B5051" s="14">
        <v>1</v>
      </c>
      <c r="C5051" s="15" t="s">
        <v>9819</v>
      </c>
      <c r="D5051" s="15" t="s">
        <v>9819</v>
      </c>
      <c r="E5051" s="15">
        <v>45330</v>
      </c>
      <c r="F5051" s="15" t="s">
        <v>9820</v>
      </c>
      <c r="G5051" s="15">
        <v>45296</v>
      </c>
      <c r="H5051" s="15">
        <v>45478</v>
      </c>
      <c r="I5051" s="15" t="s">
        <v>9821</v>
      </c>
      <c r="J5051" s="15" t="s">
        <v>9822</v>
      </c>
      <c r="K5051" s="15" t="s">
        <v>46745</v>
      </c>
      <c r="L5051" s="15" t="s">
        <v>103</v>
      </c>
      <c r="M5051" s="15" t="s">
        <v>890</v>
      </c>
      <c r="N5051" s="14">
        <v>2006</v>
      </c>
      <c r="O5051" s="15" t="s">
        <v>9823</v>
      </c>
      <c r="P5051" s="15" t="s">
        <v>106</v>
      </c>
      <c r="Q5051" s="15" t="s">
        <v>47019</v>
      </c>
      <c r="R5051" s="15" t="s">
        <v>2190</v>
      </c>
      <c r="S5051" s="15" t="s">
        <v>9824</v>
      </c>
      <c r="T5051" s="15" t="s">
        <v>5164</v>
      </c>
      <c r="U5051" s="15" t="s">
        <v>53</v>
      </c>
      <c r="V5051" s="15" t="s">
        <v>45423</v>
      </c>
      <c r="W5051" s="15" t="s">
        <v>1357</v>
      </c>
      <c r="X5051" s="15" t="str">
        <f>_xlfn.XLOOKUP(_LOOKUP[[#This Row],[AdjusterMemberName]],_Adjuster[Adjuster Name],_Adjuster[Email],,0)</f>
        <v>jRivera1@knightcompany.com</v>
      </c>
      <c r="Y5051" s="15" t="str">
        <f>_xlfn.XLOOKUP(_LOOKUP[[#This Row],[AdjusterMemberName]],_Adjuster[Adjuster Name],_Adjuster[Phone Number],,0)</f>
        <v>424-559-5239</v>
      </c>
      <c r="Z5051" s="15" t="s">
        <v>9825</v>
      </c>
      <c r="AA50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17197 Sierra Hwy Spc 1, Canyon Country  CA 91351</v>
      </c>
      <c r="AB5051" s="15">
        <v>45389</v>
      </c>
    </row>
    <row r="5052" spans="1:28" x14ac:dyDescent="0.3">
      <c r="A5052" s="14">
        <v>1</v>
      </c>
      <c r="B5052" s="14">
        <v>1</v>
      </c>
      <c r="C5052" s="15" t="s">
        <v>9826</v>
      </c>
      <c r="D5052" s="15" t="s">
        <v>9826</v>
      </c>
      <c r="E5052" s="15">
        <v>45330</v>
      </c>
      <c r="F5052" s="15" t="s">
        <v>9827</v>
      </c>
      <c r="G5052" s="15">
        <v>45205</v>
      </c>
      <c r="H5052" s="15">
        <v>45388</v>
      </c>
      <c r="I5052" s="15" t="s">
        <v>9828</v>
      </c>
      <c r="J5052" s="15" t="s">
        <v>9829</v>
      </c>
      <c r="K5052" s="15" t="s">
        <v>45373</v>
      </c>
      <c r="L5052" s="15" t="s">
        <v>281</v>
      </c>
      <c r="M5052" s="15" t="s">
        <v>9830</v>
      </c>
      <c r="N5052" s="14">
        <v>2020</v>
      </c>
      <c r="O5052" s="15" t="s">
        <v>9831</v>
      </c>
      <c r="P5052" s="15" t="s">
        <v>81</v>
      </c>
      <c r="Q5052" s="15" t="s">
        <v>47079</v>
      </c>
      <c r="R5052" s="15" t="s">
        <v>9832</v>
      </c>
      <c r="S5052" s="15" t="s">
        <v>9833</v>
      </c>
      <c r="T5052" s="15" t="s">
        <v>572</v>
      </c>
      <c r="U5052" s="15" t="s">
        <v>53</v>
      </c>
      <c r="V5052" s="15" t="s">
        <v>45754</v>
      </c>
      <c r="W5052" s="15" t="s">
        <v>1624</v>
      </c>
      <c r="X5052" s="15" t="e">
        <f>_xlfn.XLOOKUP(_LOOKUP[[#This Row],[AdjusterMemberName]],_Adjuster[Adjuster Name],_Adjuster[Email],,0)</f>
        <v>#N/A</v>
      </c>
      <c r="Y5052" s="15" t="e">
        <f>_xlfn.XLOOKUP(_LOOKUP[[#This Row],[AdjusterMemberName]],_Adjuster[Adjuster Name],_Adjuster[Phone Number],,0)</f>
        <v>#N/A</v>
      </c>
      <c r="Z5052" s="15" t="s">
        <v>9834</v>
      </c>
      <c r="AA50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8201 Stonecrest Way, Bakersfield  CA 93313</v>
      </c>
      <c r="AB5052" s="15"/>
    </row>
    <row r="5053" spans="1:28" x14ac:dyDescent="0.3">
      <c r="A5053" s="14">
        <v>1</v>
      </c>
      <c r="B5053" s="14">
        <v>1</v>
      </c>
      <c r="C5053" s="15" t="s">
        <v>4876</v>
      </c>
      <c r="D5053" s="15" t="s">
        <v>4876</v>
      </c>
      <c r="E5053" s="15">
        <v>45330</v>
      </c>
      <c r="F5053" s="15" t="s">
        <v>4877</v>
      </c>
      <c r="G5053" s="15">
        <v>45195</v>
      </c>
      <c r="H5053" s="15">
        <v>45377</v>
      </c>
      <c r="I5053" s="15" t="s">
        <v>9998</v>
      </c>
      <c r="J5053" s="15" t="s">
        <v>9999</v>
      </c>
      <c r="K5053" s="15" t="s">
        <v>45957</v>
      </c>
      <c r="L5053" s="15" t="s">
        <v>103</v>
      </c>
      <c r="M5053" s="15" t="s">
        <v>3356</v>
      </c>
      <c r="N5053" s="14">
        <v>2021</v>
      </c>
      <c r="O5053" s="15" t="s">
        <v>4880</v>
      </c>
      <c r="P5053" s="15" t="s">
        <v>106</v>
      </c>
      <c r="Q5053" s="15" t="s">
        <v>47073</v>
      </c>
      <c r="R5053" s="15" t="s">
        <v>4881</v>
      </c>
      <c r="S5053" s="15" t="s">
        <v>4882</v>
      </c>
      <c r="T5053" s="15" t="s">
        <v>174</v>
      </c>
      <c r="U5053" s="15" t="s">
        <v>53</v>
      </c>
      <c r="V5053" s="15" t="s">
        <v>45351</v>
      </c>
      <c r="W5053" s="15" t="s">
        <v>850</v>
      </c>
      <c r="X5053" s="15" t="e">
        <f>_xlfn.XLOOKUP(_LOOKUP[[#This Row],[AdjusterMemberName]],_Adjuster[Adjuster Name],_Adjuster[Email],,0)</f>
        <v>#N/A</v>
      </c>
      <c r="Y5053" s="15" t="e">
        <f>_xlfn.XLOOKUP(_LOOKUP[[#This Row],[AdjusterMemberName]],_Adjuster[Adjuster Name],_Adjuster[Phone Number],,0)</f>
        <v>#N/A</v>
      </c>
      <c r="Z5053" s="15" t="s">
        <v>4883</v>
      </c>
      <c r="AA50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4267 S Kansas Ave, Los Angeles  CA 90037</v>
      </c>
      <c r="AB5053" s="15"/>
    </row>
    <row r="5054" spans="1:28" x14ac:dyDescent="0.3">
      <c r="A5054" s="14">
        <v>1</v>
      </c>
      <c r="B5054" s="14">
        <v>1</v>
      </c>
      <c r="C5054" s="15" t="s">
        <v>10013</v>
      </c>
      <c r="D5054" s="15" t="s">
        <v>10013</v>
      </c>
      <c r="E5054" s="15">
        <v>45330</v>
      </c>
      <c r="F5054" s="15" t="s">
        <v>10014</v>
      </c>
      <c r="G5054" s="15">
        <v>45286</v>
      </c>
      <c r="H5054" s="15">
        <v>45469</v>
      </c>
      <c r="I5054" s="15" t="s">
        <v>10015</v>
      </c>
      <c r="J5054" s="15" t="s">
        <v>10016</v>
      </c>
      <c r="K5054" s="15" t="s">
        <v>45505</v>
      </c>
      <c r="L5054" s="15" t="s">
        <v>270</v>
      </c>
      <c r="M5054" s="15" t="s">
        <v>10017</v>
      </c>
      <c r="N5054" s="14">
        <v>2022</v>
      </c>
      <c r="O5054" s="15" t="s">
        <v>10018</v>
      </c>
      <c r="P5054" s="15" t="s">
        <v>106</v>
      </c>
      <c r="Q5054" s="15" t="s">
        <v>47111</v>
      </c>
      <c r="R5054" s="15" t="s">
        <v>10019</v>
      </c>
      <c r="S5054" s="15" t="s">
        <v>10020</v>
      </c>
      <c r="T5054" s="15" t="s">
        <v>10021</v>
      </c>
      <c r="U5054" s="15" t="s">
        <v>53</v>
      </c>
      <c r="V5054" s="15" t="s">
        <v>46739</v>
      </c>
      <c r="W5054" s="15" t="s">
        <v>4613</v>
      </c>
      <c r="X5054" s="15" t="e">
        <f>_xlfn.XLOOKUP(_LOOKUP[[#This Row],[AdjusterMemberName]],_Adjuster[Adjuster Name],_Adjuster[Email],,0)</f>
        <v>#N/A</v>
      </c>
      <c r="Y5054" s="15" t="e">
        <f>_xlfn.XLOOKUP(_LOOKUP[[#This Row],[AdjusterMemberName]],_Adjuster[Adjuster Name],_Adjuster[Phone Number],,0)</f>
        <v>#N/A</v>
      </c>
      <c r="Z5054" s="15" t="s">
        <v>10022</v>
      </c>
      <c r="AA50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16858 Mccormick St, Encino  CA 91436</v>
      </c>
      <c r="AB5054" s="15"/>
    </row>
    <row r="5055" spans="1:28" x14ac:dyDescent="0.3">
      <c r="A5055" s="14">
        <v>1</v>
      </c>
      <c r="B5055" s="14">
        <v>1</v>
      </c>
      <c r="C5055" s="15" t="s">
        <v>9628</v>
      </c>
      <c r="D5055" s="15" t="s">
        <v>9628</v>
      </c>
      <c r="E5055" s="15">
        <v>45329</v>
      </c>
      <c r="F5055" s="15" t="s">
        <v>9629</v>
      </c>
      <c r="G5055" s="15">
        <v>45163</v>
      </c>
      <c r="H5055" s="15">
        <v>45347</v>
      </c>
      <c r="I5055" s="15" t="s">
        <v>9630</v>
      </c>
      <c r="J5055" s="15" t="s">
        <v>9631</v>
      </c>
      <c r="K5055" s="15" t="s">
        <v>45332</v>
      </c>
      <c r="L5055" s="15" t="s">
        <v>103</v>
      </c>
      <c r="M5055" s="15" t="s">
        <v>304</v>
      </c>
      <c r="N5055" s="14">
        <v>2018</v>
      </c>
      <c r="O5055" s="15" t="s">
        <v>9632</v>
      </c>
      <c r="P5055" s="15" t="s">
        <v>106</v>
      </c>
      <c r="Q5055" s="15" t="s">
        <v>47210</v>
      </c>
      <c r="R5055" s="15" t="s">
        <v>9633</v>
      </c>
      <c r="S5055" s="15" t="s">
        <v>9634</v>
      </c>
      <c r="T5055" s="15" t="s">
        <v>503</v>
      </c>
      <c r="U5055" s="15" t="s">
        <v>53</v>
      </c>
      <c r="V5055" s="15" t="s">
        <v>46752</v>
      </c>
      <c r="W5055" s="15" t="s">
        <v>1357</v>
      </c>
      <c r="X5055" s="15" t="str">
        <f>_xlfn.XLOOKUP(_LOOKUP[[#This Row],[AdjusterMemberName]],_Adjuster[Adjuster Name],_Adjuster[Email],,0)</f>
        <v>jRivera1@knightcompany.com</v>
      </c>
      <c r="Y5055" s="15" t="str">
        <f>_xlfn.XLOOKUP(_LOOKUP[[#This Row],[AdjusterMemberName]],_Adjuster[Adjuster Name],_Adjuster[Phone Number],,0)</f>
        <v>424-559-5239</v>
      </c>
      <c r="Z5055" s="15" t="s">
        <v>9635</v>
      </c>
      <c r="AA50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6103 Lucero Dr, Sacramento  CA 95824</v>
      </c>
      <c r="AB5055" s="15"/>
    </row>
    <row r="5056" spans="1:28" x14ac:dyDescent="0.3">
      <c r="A5056" s="14">
        <v>1</v>
      </c>
      <c r="B5056" s="14">
        <v>1</v>
      </c>
      <c r="C5056" s="15" t="s">
        <v>9662</v>
      </c>
      <c r="D5056" s="15" t="s">
        <v>9662</v>
      </c>
      <c r="E5056" s="15">
        <v>45329</v>
      </c>
      <c r="F5056" s="15" t="s">
        <v>9663</v>
      </c>
      <c r="G5056" s="15">
        <v>45296</v>
      </c>
      <c r="H5056" s="15">
        <v>45478</v>
      </c>
      <c r="I5056" s="15" t="s">
        <v>9664</v>
      </c>
      <c r="J5056" s="15" t="s">
        <v>9665</v>
      </c>
      <c r="K5056" s="15" t="s">
        <v>45458</v>
      </c>
      <c r="L5056" s="15" t="s">
        <v>441</v>
      </c>
      <c r="M5056" s="15" t="s">
        <v>442</v>
      </c>
      <c r="N5056" s="14">
        <v>2019</v>
      </c>
      <c r="O5056" s="15" t="s">
        <v>9666</v>
      </c>
      <c r="P5056" s="15" t="s">
        <v>106</v>
      </c>
      <c r="Q5056" s="15" t="s">
        <v>47079</v>
      </c>
      <c r="R5056" s="15" t="s">
        <v>9667</v>
      </c>
      <c r="S5056" s="15" t="s">
        <v>9668</v>
      </c>
      <c r="T5056" s="15" t="s">
        <v>174</v>
      </c>
      <c r="U5056" s="15" t="s">
        <v>53</v>
      </c>
      <c r="V5056" s="15" t="s">
        <v>45920</v>
      </c>
      <c r="W5056" s="15" t="s">
        <v>1624</v>
      </c>
      <c r="X5056" s="15" t="e">
        <f>_xlfn.XLOOKUP(_LOOKUP[[#This Row],[AdjusterMemberName]],_Adjuster[Adjuster Name],_Adjuster[Email],,0)</f>
        <v>#N/A</v>
      </c>
      <c r="Y5056" s="15" t="e">
        <f>_xlfn.XLOOKUP(_LOOKUP[[#This Row],[AdjusterMemberName]],_Adjuster[Adjuster Name],_Adjuster[Phone Number],,0)</f>
        <v>#N/A</v>
      </c>
      <c r="Z5056" s="15" t="s">
        <v>9669</v>
      </c>
      <c r="AA50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3706 W 60Th St, Los Angeles  CA 90043</v>
      </c>
      <c r="AB5056" s="15"/>
    </row>
    <row r="5057" spans="1:28" x14ac:dyDescent="0.3">
      <c r="A5057" s="14">
        <v>1</v>
      </c>
      <c r="B5057" s="14">
        <v>1</v>
      </c>
      <c r="C5057" s="15" t="s">
        <v>9670</v>
      </c>
      <c r="D5057" s="15" t="s">
        <v>9671</v>
      </c>
      <c r="E5057" s="15">
        <v>45329</v>
      </c>
      <c r="F5057" s="15" t="s">
        <v>9672</v>
      </c>
      <c r="G5057" s="15">
        <v>45148</v>
      </c>
      <c r="H5057" s="15">
        <v>45332</v>
      </c>
      <c r="I5057" s="15" t="s">
        <v>9673</v>
      </c>
      <c r="J5057" s="15" t="s">
        <v>9674</v>
      </c>
      <c r="K5057" s="15" t="s">
        <v>45341</v>
      </c>
      <c r="L5057" s="15" t="s">
        <v>314</v>
      </c>
      <c r="M5057" s="15" t="s">
        <v>315</v>
      </c>
      <c r="N5057" s="14">
        <v>2015</v>
      </c>
      <c r="O5057" s="15" t="s">
        <v>9675</v>
      </c>
      <c r="P5057" s="15" t="s">
        <v>106</v>
      </c>
      <c r="Q5057" s="15" t="s">
        <v>47079</v>
      </c>
      <c r="R5057" s="15" t="s">
        <v>9676</v>
      </c>
      <c r="S5057" s="15" t="s">
        <v>9677</v>
      </c>
      <c r="T5057" s="15" t="s">
        <v>174</v>
      </c>
      <c r="U5057" s="15" t="s">
        <v>53</v>
      </c>
      <c r="V5057" s="15" t="s">
        <v>45946</v>
      </c>
      <c r="W5057" s="15" t="s">
        <v>3184</v>
      </c>
      <c r="X5057" s="15" t="str">
        <f>_xlfn.XLOOKUP(_LOOKUP[[#This Row],[AdjusterMemberName]],_Adjuster[Adjuster Name],_Adjuster[Email],,0)</f>
        <v>mQualls@knightcompany.com</v>
      </c>
      <c r="Y5057" s="15" t="str">
        <f>_xlfn.XLOOKUP(_LOOKUP[[#This Row],[AdjusterMemberName]],_Adjuster[Adjuster Name],_Adjuster[Phone Number],,0)</f>
        <v>424-559-5436</v>
      </c>
      <c r="Z5057" s="15" t="s">
        <v>9678</v>
      </c>
      <c r="AA50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766 N Van Ness Ave, Los Angeles  CA 90038</v>
      </c>
      <c r="AB5057" s="15"/>
    </row>
    <row r="5058" spans="1:28" x14ac:dyDescent="0.3">
      <c r="A5058" s="14">
        <v>1</v>
      </c>
      <c r="B5058" s="14">
        <v>1</v>
      </c>
      <c r="C5058" s="15" t="s">
        <v>9679</v>
      </c>
      <c r="D5058" s="15" t="s">
        <v>9680</v>
      </c>
      <c r="E5058" s="15">
        <v>45329</v>
      </c>
      <c r="F5058" s="15" t="s">
        <v>9681</v>
      </c>
      <c r="G5058" s="15">
        <v>45327</v>
      </c>
      <c r="H5058" s="15">
        <v>45509</v>
      </c>
      <c r="I5058" s="15" t="s">
        <v>9682</v>
      </c>
      <c r="J5058" s="15" t="s">
        <v>9683</v>
      </c>
      <c r="K5058" s="15" t="s">
        <v>45547</v>
      </c>
      <c r="L5058" s="15" t="s">
        <v>314</v>
      </c>
      <c r="M5058" s="15" t="s">
        <v>978</v>
      </c>
      <c r="N5058" s="14">
        <v>2012</v>
      </c>
      <c r="O5058" s="15" t="s">
        <v>9684</v>
      </c>
      <c r="P5058" s="15" t="s">
        <v>81</v>
      </c>
      <c r="Q5058" s="15" t="s">
        <v>47111</v>
      </c>
      <c r="R5058" s="15" t="s">
        <v>9685</v>
      </c>
      <c r="S5058" s="15" t="s">
        <v>9686</v>
      </c>
      <c r="T5058" s="15" t="s">
        <v>308</v>
      </c>
      <c r="U5058" s="15" t="s">
        <v>53</v>
      </c>
      <c r="V5058" s="15" t="s">
        <v>45530</v>
      </c>
      <c r="W5058" s="15" t="s">
        <v>1889</v>
      </c>
      <c r="X5058" s="15" t="e">
        <f>_xlfn.XLOOKUP(_LOOKUP[[#This Row],[AdjusterMemberName]],_Adjuster[Adjuster Name],_Adjuster[Email],,0)</f>
        <v>#N/A</v>
      </c>
      <c r="Y5058" s="15" t="e">
        <f>_xlfn.XLOOKUP(_LOOKUP[[#This Row],[AdjusterMemberName]],_Adjuster[Adjuster Name],_Adjuster[Phone Number],,0)</f>
        <v>#N/A</v>
      </c>
      <c r="Z5058" s="15" t="s">
        <v>9687</v>
      </c>
      <c r="AA50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5478 Conestoga Ln, Riverside  CA 92504</v>
      </c>
      <c r="AB5058" s="15"/>
    </row>
    <row r="5059" spans="1:28" x14ac:dyDescent="0.3">
      <c r="A5059" s="14">
        <v>1</v>
      </c>
      <c r="B5059" s="14">
        <v>0</v>
      </c>
      <c r="C5059" s="15" t="s">
        <v>9705</v>
      </c>
      <c r="D5059" s="15" t="s">
        <v>9706</v>
      </c>
      <c r="E5059" s="15">
        <v>45329</v>
      </c>
      <c r="F5059" s="15" t="s">
        <v>9707</v>
      </c>
      <c r="G5059" s="15">
        <v>45171</v>
      </c>
      <c r="H5059" s="15">
        <v>45353</v>
      </c>
      <c r="I5059" s="15" t="s">
        <v>9708</v>
      </c>
      <c r="J5059" s="15" t="s">
        <v>9709</v>
      </c>
      <c r="K5059" s="15" t="s">
        <v>46751</v>
      </c>
      <c r="L5059" s="15" t="s">
        <v>103</v>
      </c>
      <c r="M5059" s="15" t="s">
        <v>104</v>
      </c>
      <c r="N5059" s="14">
        <v>2007</v>
      </c>
      <c r="O5059" s="15" t="s">
        <v>9710</v>
      </c>
      <c r="P5059" s="15" t="s">
        <v>81</v>
      </c>
      <c r="Q5059" s="15" t="s">
        <v>47019</v>
      </c>
      <c r="R5059" s="15" t="s">
        <v>9711</v>
      </c>
      <c r="S5059" s="15" t="s">
        <v>9712</v>
      </c>
      <c r="T5059" s="15" t="s">
        <v>1366</v>
      </c>
      <c r="U5059" s="15" t="s">
        <v>53</v>
      </c>
      <c r="V5059" s="15" t="s">
        <v>45671</v>
      </c>
      <c r="W5059" s="15" t="s">
        <v>1357</v>
      </c>
      <c r="X5059" s="15" t="str">
        <f>_xlfn.XLOOKUP(_LOOKUP[[#This Row],[AdjusterMemberName]],_Adjuster[Adjuster Name],_Adjuster[Email],,0)</f>
        <v>jRivera1@knightcompany.com</v>
      </c>
      <c r="Y5059" s="15" t="str">
        <f>_xlfn.XLOOKUP(_LOOKUP[[#This Row],[AdjusterMemberName]],_Adjuster[Adjuster Name],_Adjuster[Phone Number],,0)</f>
        <v>424-559-5239</v>
      </c>
      <c r="Z5059" s="15" t="s">
        <v>9713</v>
      </c>
      <c r="AA50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4068 Moody St Apt 1, Corona  CA 92879</v>
      </c>
      <c r="AB5059" s="15"/>
    </row>
    <row r="5060" spans="1:28" x14ac:dyDescent="0.3">
      <c r="A5060" s="14">
        <v>1</v>
      </c>
      <c r="B5060" s="14">
        <v>1</v>
      </c>
      <c r="C5060" s="15" t="s">
        <v>9714</v>
      </c>
      <c r="D5060" s="15" t="s">
        <v>9714</v>
      </c>
      <c r="E5060" s="15">
        <v>45329</v>
      </c>
      <c r="F5060" s="15" t="s">
        <v>9715</v>
      </c>
      <c r="G5060" s="15">
        <v>45229</v>
      </c>
      <c r="H5060" s="15">
        <v>45412</v>
      </c>
      <c r="I5060" s="15" t="s">
        <v>9716</v>
      </c>
      <c r="J5060" s="15" t="s">
        <v>9717</v>
      </c>
      <c r="K5060" s="15" t="s">
        <v>45646</v>
      </c>
      <c r="L5060" s="15" t="s">
        <v>128</v>
      </c>
      <c r="M5060" s="15" t="s">
        <v>170</v>
      </c>
      <c r="N5060" s="14">
        <v>2017</v>
      </c>
      <c r="O5060" s="15" t="s">
        <v>9718</v>
      </c>
      <c r="P5060" s="15" t="s">
        <v>106</v>
      </c>
      <c r="Q5060" s="15" t="s">
        <v>47006</v>
      </c>
      <c r="R5060" s="15" t="s">
        <v>9719</v>
      </c>
      <c r="S5060" s="15" t="s">
        <v>9720</v>
      </c>
      <c r="T5060" s="15" t="s">
        <v>9721</v>
      </c>
      <c r="U5060" s="15" t="s">
        <v>53</v>
      </c>
      <c r="V5060" s="15" t="s">
        <v>46750</v>
      </c>
      <c r="W5060" s="15" t="s">
        <v>3184</v>
      </c>
      <c r="X5060" s="15" t="str">
        <f>_xlfn.XLOOKUP(_LOOKUP[[#This Row],[AdjusterMemberName]],_Adjuster[Adjuster Name],_Adjuster[Email],,0)</f>
        <v>mQualls@knightcompany.com</v>
      </c>
      <c r="Y5060" s="15" t="str">
        <f>_xlfn.XLOOKUP(_LOOKUP[[#This Row],[AdjusterMemberName]],_Adjuster[Adjuster Name],_Adjuster[Phone Number],,0)</f>
        <v>424-559-5436</v>
      </c>
      <c r="Z5060" s="15" t="s">
        <v>9722</v>
      </c>
      <c r="AA50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95 Howell Ave, Red Bluff  CA 96080</v>
      </c>
      <c r="AB5060" s="15">
        <v>45384</v>
      </c>
    </row>
    <row r="5061" spans="1:28" x14ac:dyDescent="0.3">
      <c r="A5061" s="14">
        <v>1</v>
      </c>
      <c r="B5061" s="14">
        <v>1</v>
      </c>
      <c r="C5061" s="15" t="s">
        <v>9732</v>
      </c>
      <c r="D5061" s="15" t="s">
        <v>9732</v>
      </c>
      <c r="E5061" s="15">
        <v>45329</v>
      </c>
      <c r="F5061" s="15" t="s">
        <v>9733</v>
      </c>
      <c r="G5061" s="15">
        <v>45279</v>
      </c>
      <c r="H5061" s="15">
        <v>45462</v>
      </c>
      <c r="I5061" s="15" t="s">
        <v>9734</v>
      </c>
      <c r="J5061" s="15" t="s">
        <v>9735</v>
      </c>
      <c r="K5061" s="15" t="s">
        <v>45334</v>
      </c>
      <c r="L5061" s="15" t="s">
        <v>139</v>
      </c>
      <c r="M5061" s="15" t="s">
        <v>249</v>
      </c>
      <c r="N5061" s="14">
        <v>2011</v>
      </c>
      <c r="O5061" s="15" t="s">
        <v>9736</v>
      </c>
      <c r="P5061" s="15" t="s">
        <v>106</v>
      </c>
      <c r="Q5061" s="15" t="s">
        <v>47061</v>
      </c>
      <c r="R5061" s="15" t="s">
        <v>9737</v>
      </c>
      <c r="S5061" s="15" t="s">
        <v>9738</v>
      </c>
      <c r="T5061" s="15" t="s">
        <v>9739</v>
      </c>
      <c r="U5061" s="15" t="s">
        <v>53</v>
      </c>
      <c r="V5061" s="15" t="s">
        <v>46748</v>
      </c>
      <c r="W5061" s="15" t="s">
        <v>1889</v>
      </c>
      <c r="X5061" s="15" t="e">
        <f>_xlfn.XLOOKUP(_LOOKUP[[#This Row],[AdjusterMemberName]],_Adjuster[Adjuster Name],_Adjuster[Email],,0)</f>
        <v>#N/A</v>
      </c>
      <c r="Y5061" s="15" t="e">
        <f>_xlfn.XLOOKUP(_LOOKUP[[#This Row],[AdjusterMemberName]],_Adjuster[Adjuster Name],_Adjuster[Phone Number],,0)</f>
        <v>#N/A</v>
      </c>
      <c r="Z5061" s="15" t="s">
        <v>9740</v>
      </c>
      <c r="AA50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3945 Grass Valley Hwy Spc 3, Auburn  CA 95602</v>
      </c>
      <c r="AB5061" s="15"/>
    </row>
    <row r="5062" spans="1:28" x14ac:dyDescent="0.3">
      <c r="A5062" s="14">
        <v>1</v>
      </c>
      <c r="B5062" s="14">
        <v>1</v>
      </c>
      <c r="C5062" s="15" t="s">
        <v>9891</v>
      </c>
      <c r="D5062" s="15" t="s">
        <v>9891</v>
      </c>
      <c r="E5062" s="15">
        <v>45329</v>
      </c>
      <c r="F5062" s="15" t="s">
        <v>9892</v>
      </c>
      <c r="G5062" s="15">
        <v>45234</v>
      </c>
      <c r="H5062" s="15">
        <v>45416</v>
      </c>
      <c r="I5062" s="15" t="s">
        <v>9893</v>
      </c>
      <c r="J5062" s="15" t="s">
        <v>9894</v>
      </c>
      <c r="K5062" s="15" t="s">
        <v>45448</v>
      </c>
      <c r="L5062" s="15" t="s">
        <v>103</v>
      </c>
      <c r="M5062" s="15" t="s">
        <v>104</v>
      </c>
      <c r="N5062" s="14">
        <v>2021</v>
      </c>
      <c r="O5062" s="15" t="s">
        <v>9895</v>
      </c>
      <c r="P5062" s="15" t="s">
        <v>81</v>
      </c>
      <c r="Q5062" s="15" t="s">
        <v>47019</v>
      </c>
      <c r="R5062" s="15" t="s">
        <v>9896</v>
      </c>
      <c r="S5062" s="15" t="s">
        <v>9897</v>
      </c>
      <c r="T5062" s="15" t="s">
        <v>9898</v>
      </c>
      <c r="U5062" s="15" t="s">
        <v>53</v>
      </c>
      <c r="V5062" s="15" t="s">
        <v>45881</v>
      </c>
      <c r="W5062" s="15" t="s">
        <v>1624</v>
      </c>
      <c r="X5062" s="15" t="e">
        <f>_xlfn.XLOOKUP(_LOOKUP[[#This Row],[AdjusterMemberName]],_Adjuster[Adjuster Name],_Adjuster[Email],,0)</f>
        <v>#N/A</v>
      </c>
      <c r="Y5062" s="15" t="e">
        <f>_xlfn.XLOOKUP(_LOOKUP[[#This Row],[AdjusterMemberName]],_Adjuster[Adjuster Name],_Adjuster[Phone Number],,0)</f>
        <v>#N/A</v>
      </c>
      <c r="Z5062" s="15" t="s">
        <v>9899</v>
      </c>
      <c r="AA50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885 Woodridge Cir, Lemoore  CA 93245</v>
      </c>
      <c r="AB5062" s="15"/>
    </row>
    <row r="5063" spans="1:28" x14ac:dyDescent="0.3">
      <c r="A5063" s="14">
        <v>1</v>
      </c>
      <c r="B5063" s="14">
        <v>1</v>
      </c>
      <c r="C5063" s="15" t="s">
        <v>9575</v>
      </c>
      <c r="D5063" s="15" t="s">
        <v>9575</v>
      </c>
      <c r="E5063" s="15">
        <v>45328</v>
      </c>
      <c r="F5063" s="15" t="s">
        <v>9576</v>
      </c>
      <c r="G5063" s="15">
        <v>45252</v>
      </c>
      <c r="H5063" s="15">
        <v>45434</v>
      </c>
      <c r="I5063" s="15" t="s">
        <v>9577</v>
      </c>
      <c r="J5063" s="15" t="s">
        <v>9578</v>
      </c>
      <c r="K5063" s="15" t="s">
        <v>46095</v>
      </c>
      <c r="L5063" s="15" t="s">
        <v>103</v>
      </c>
      <c r="M5063" s="15" t="s">
        <v>890</v>
      </c>
      <c r="N5063" s="14">
        <v>2017</v>
      </c>
      <c r="O5063" s="15" t="s">
        <v>9579</v>
      </c>
      <c r="P5063" s="15" t="s">
        <v>81</v>
      </c>
      <c r="Q5063" s="15" t="s">
        <v>47006</v>
      </c>
      <c r="R5063" s="15" t="s">
        <v>1928</v>
      </c>
      <c r="S5063" s="15" t="s">
        <v>9580</v>
      </c>
      <c r="T5063" s="15" t="s">
        <v>3342</v>
      </c>
      <c r="U5063" s="15" t="s">
        <v>53</v>
      </c>
      <c r="V5063" s="15" t="s">
        <v>45466</v>
      </c>
      <c r="W5063" s="15" t="s">
        <v>4613</v>
      </c>
      <c r="X5063" s="15" t="e">
        <f>_xlfn.XLOOKUP(_LOOKUP[[#This Row],[AdjusterMemberName]],_Adjuster[Adjuster Name],_Adjuster[Email],,0)</f>
        <v>#N/A</v>
      </c>
      <c r="Y5063" s="15" t="e">
        <f>_xlfn.XLOOKUP(_LOOKUP[[#This Row],[AdjusterMemberName]],_Adjuster[Adjuster Name],_Adjuster[Phone Number],,0)</f>
        <v>#N/A</v>
      </c>
      <c r="Z5063" s="15" t="s">
        <v>9581</v>
      </c>
      <c r="AA50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5759 Dodd St, Mira Loma  CA 91752</v>
      </c>
      <c r="AB5063" s="15"/>
    </row>
    <row r="5064" spans="1:28" x14ac:dyDescent="0.3">
      <c r="A5064" s="14">
        <v>1</v>
      </c>
      <c r="B5064" s="14">
        <v>1</v>
      </c>
      <c r="C5064" s="15" t="s">
        <v>9636</v>
      </c>
      <c r="D5064" s="15" t="s">
        <v>9636</v>
      </c>
      <c r="E5064" s="15">
        <v>45328</v>
      </c>
      <c r="F5064" s="15" t="s">
        <v>9637</v>
      </c>
      <c r="G5064" s="15">
        <v>45195</v>
      </c>
      <c r="H5064" s="15">
        <v>45377</v>
      </c>
      <c r="I5064" s="15" t="s">
        <v>9638</v>
      </c>
      <c r="J5064" s="15" t="s">
        <v>9639</v>
      </c>
      <c r="K5064" s="15" t="s">
        <v>45429</v>
      </c>
      <c r="L5064" s="15" t="s">
        <v>281</v>
      </c>
      <c r="M5064" s="15" t="s">
        <v>1868</v>
      </c>
      <c r="N5064" s="14">
        <v>2019</v>
      </c>
      <c r="O5064" s="15" t="s">
        <v>9640</v>
      </c>
      <c r="P5064" s="15" t="s">
        <v>81</v>
      </c>
      <c r="Q5064" s="15" t="s">
        <v>47092</v>
      </c>
      <c r="R5064" s="15" t="s">
        <v>9641</v>
      </c>
      <c r="S5064" s="15" t="s">
        <v>9642</v>
      </c>
      <c r="T5064" s="15" t="s">
        <v>96</v>
      </c>
      <c r="U5064" s="15" t="s">
        <v>53</v>
      </c>
      <c r="V5064" s="15" t="s">
        <v>45731</v>
      </c>
      <c r="W5064" s="15" t="s">
        <v>4613</v>
      </c>
      <c r="X5064" s="15" t="e">
        <f>_xlfn.XLOOKUP(_LOOKUP[[#This Row],[AdjusterMemberName]],_Adjuster[Adjuster Name],_Adjuster[Email],,0)</f>
        <v>#N/A</v>
      </c>
      <c r="Y5064" s="15" t="e">
        <f>_xlfn.XLOOKUP(_LOOKUP[[#This Row],[AdjusterMemberName]],_Adjuster[Adjuster Name],_Adjuster[Phone Number],,0)</f>
        <v>#N/A</v>
      </c>
      <c r="Z5064" s="15" t="s">
        <v>9643</v>
      </c>
      <c r="AA50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23048 Dracaea Ave, Moreno Valley  CA 92553</v>
      </c>
      <c r="AB5064" s="15"/>
    </row>
    <row r="5065" spans="1:28" x14ac:dyDescent="0.3">
      <c r="A5065" s="14">
        <v>1</v>
      </c>
      <c r="B5065" s="14">
        <v>1</v>
      </c>
      <c r="C5065" s="15" t="s">
        <v>9644</v>
      </c>
      <c r="D5065" s="15" t="s">
        <v>9644</v>
      </c>
      <c r="E5065" s="15">
        <v>45328</v>
      </c>
      <c r="F5065" s="15" t="s">
        <v>9645</v>
      </c>
      <c r="G5065" s="15">
        <v>45305</v>
      </c>
      <c r="H5065" s="15">
        <v>45487</v>
      </c>
      <c r="I5065" s="15" t="s">
        <v>9646</v>
      </c>
      <c r="J5065" s="15" t="s">
        <v>9647</v>
      </c>
      <c r="K5065" s="15" t="s">
        <v>45458</v>
      </c>
      <c r="L5065" s="15" t="s">
        <v>229</v>
      </c>
      <c r="M5065" s="15" t="s">
        <v>9648</v>
      </c>
      <c r="N5065" s="14">
        <v>2021</v>
      </c>
      <c r="O5065" s="15" t="s">
        <v>9649</v>
      </c>
      <c r="P5065" s="15" t="s">
        <v>106</v>
      </c>
      <c r="Q5065" s="15" t="s">
        <v>47152</v>
      </c>
      <c r="R5065" s="15" t="s">
        <v>9650</v>
      </c>
      <c r="S5065" s="15" t="s">
        <v>9651</v>
      </c>
      <c r="T5065" s="15" t="s">
        <v>164</v>
      </c>
      <c r="U5065" s="15" t="s">
        <v>53</v>
      </c>
      <c r="V5065" s="15" t="s">
        <v>45622</v>
      </c>
      <c r="W5065" s="15" t="s">
        <v>1889</v>
      </c>
      <c r="X5065" s="15" t="e">
        <f>_xlfn.XLOOKUP(_LOOKUP[[#This Row],[AdjusterMemberName]],_Adjuster[Adjuster Name],_Adjuster[Email],,0)</f>
        <v>#N/A</v>
      </c>
      <c r="Y5065" s="15" t="e">
        <f>_xlfn.XLOOKUP(_LOOKUP[[#This Row],[AdjusterMemberName]],_Adjuster[Adjuster Name],_Adjuster[Phone Number],,0)</f>
        <v>#N/A</v>
      </c>
      <c r="Z5065" s="15" t="s">
        <v>9652</v>
      </c>
      <c r="AA50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1241 E Belgravia Ave, Fresno  CA 93706</v>
      </c>
      <c r="AB5065" s="15"/>
    </row>
    <row r="5066" spans="1:28" x14ac:dyDescent="0.3">
      <c r="A5066" s="14">
        <v>1</v>
      </c>
      <c r="B5066" s="14">
        <v>1</v>
      </c>
      <c r="C5066" s="15" t="s">
        <v>9575</v>
      </c>
      <c r="D5066" s="15" t="s">
        <v>9575</v>
      </c>
      <c r="E5066" s="15">
        <v>45328</v>
      </c>
      <c r="F5066" s="15" t="s">
        <v>9576</v>
      </c>
      <c r="G5066" s="15">
        <v>45252</v>
      </c>
      <c r="H5066" s="15">
        <v>45434</v>
      </c>
      <c r="I5066" s="15" t="s">
        <v>9696</v>
      </c>
      <c r="J5066" s="15" t="s">
        <v>9697</v>
      </c>
      <c r="K5066" s="15" t="s">
        <v>45820</v>
      </c>
      <c r="L5066" s="15" t="s">
        <v>103</v>
      </c>
      <c r="M5066" s="15" t="s">
        <v>890</v>
      </c>
      <c r="N5066" s="14">
        <v>2017</v>
      </c>
      <c r="O5066" s="15" t="s">
        <v>9579</v>
      </c>
      <c r="P5066" s="15" t="s">
        <v>106</v>
      </c>
      <c r="Q5066" s="15" t="s">
        <v>47006</v>
      </c>
      <c r="R5066" s="15" t="s">
        <v>1928</v>
      </c>
      <c r="S5066" s="15" t="s">
        <v>9580</v>
      </c>
      <c r="T5066" s="15" t="s">
        <v>3342</v>
      </c>
      <c r="U5066" s="15" t="s">
        <v>53</v>
      </c>
      <c r="V5066" s="15" t="s">
        <v>45466</v>
      </c>
      <c r="W5066" s="15" t="s">
        <v>4613</v>
      </c>
      <c r="X5066" s="15" t="e">
        <f>_xlfn.XLOOKUP(_LOOKUP[[#This Row],[AdjusterMemberName]],_Adjuster[Adjuster Name],_Adjuster[Email],,0)</f>
        <v>#N/A</v>
      </c>
      <c r="Y5066" s="15" t="e">
        <f>_xlfn.XLOOKUP(_LOOKUP[[#This Row],[AdjusterMemberName]],_Adjuster[Adjuster Name],_Adjuster[Phone Number],,0)</f>
        <v>#N/A</v>
      </c>
      <c r="Z5066" s="15" t="s">
        <v>9581</v>
      </c>
      <c r="AA50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5759 Dodd St, Mira Loma  CA 91752</v>
      </c>
      <c r="AB5066" s="15"/>
    </row>
    <row r="5067" spans="1:28" x14ac:dyDescent="0.3">
      <c r="A5067" s="14">
        <v>0</v>
      </c>
      <c r="B5067" s="14">
        <v>1</v>
      </c>
      <c r="C5067" s="15" t="s">
        <v>9698</v>
      </c>
      <c r="D5067" s="15" t="s">
        <v>9698</v>
      </c>
      <c r="E5067" s="15">
        <v>45328</v>
      </c>
      <c r="F5067" s="15" t="s">
        <v>9699</v>
      </c>
      <c r="G5067" s="15"/>
      <c r="H5067" s="15"/>
      <c r="I5067" s="15" t="s">
        <v>9700</v>
      </c>
      <c r="J5067" s="15" t="s">
        <v>9701</v>
      </c>
      <c r="K5067" s="15" t="s">
        <v>45635</v>
      </c>
      <c r="L5067" s="15" t="s">
        <v>9702</v>
      </c>
      <c r="M5067" s="15" t="s">
        <v>9703</v>
      </c>
      <c r="N5067" s="14">
        <v>2018</v>
      </c>
      <c r="O5067" s="15" t="s">
        <v>9704</v>
      </c>
      <c r="P5067" s="15" t="s">
        <v>81</v>
      </c>
      <c r="Q5067" s="15"/>
      <c r="R5067" s="15"/>
      <c r="S5067" s="15"/>
      <c r="T5067" s="15"/>
      <c r="U5067" s="15"/>
      <c r="V5067" s="15"/>
      <c r="W5067" s="15" t="s">
        <v>9508</v>
      </c>
      <c r="X5067" s="15" t="e">
        <f>_xlfn.XLOOKUP(_LOOKUP[[#This Row],[AdjusterMemberName]],_Adjuster[Adjuster Name],_Adjuster[Email],,0)</f>
        <v>#N/A</v>
      </c>
      <c r="Y5067" s="15" t="e">
        <f>_xlfn.XLOOKUP(_LOOKUP[[#This Row],[AdjusterMemberName]],_Adjuster[Adjuster Name],_Adjuster[Phone Number],,0)</f>
        <v>#N/A</v>
      </c>
      <c r="Z5067" s="15"/>
      <c r="AA5067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067" s="15"/>
    </row>
    <row r="5068" spans="1:28" x14ac:dyDescent="0.3">
      <c r="A5068" s="14">
        <v>1</v>
      </c>
      <c r="B5068" s="14">
        <v>1</v>
      </c>
      <c r="C5068" s="15" t="s">
        <v>9723</v>
      </c>
      <c r="D5068" s="15" t="s">
        <v>9723</v>
      </c>
      <c r="E5068" s="15">
        <v>45328</v>
      </c>
      <c r="F5068" s="15" t="s">
        <v>9724</v>
      </c>
      <c r="G5068" s="15">
        <v>45198</v>
      </c>
      <c r="H5068" s="15">
        <v>45380</v>
      </c>
      <c r="I5068" s="15" t="s">
        <v>9725</v>
      </c>
      <c r="J5068" s="15" t="s">
        <v>9726</v>
      </c>
      <c r="K5068" s="15" t="s">
        <v>45334</v>
      </c>
      <c r="L5068" s="15" t="s">
        <v>103</v>
      </c>
      <c r="M5068" s="15" t="s">
        <v>1336</v>
      </c>
      <c r="N5068" s="14">
        <v>2010</v>
      </c>
      <c r="O5068" s="15" t="s">
        <v>9727</v>
      </c>
      <c r="P5068" s="15" t="s">
        <v>106</v>
      </c>
      <c r="Q5068" s="15" t="s">
        <v>47117</v>
      </c>
      <c r="R5068" s="15" t="s">
        <v>9728</v>
      </c>
      <c r="S5068" s="15" t="s">
        <v>9729</v>
      </c>
      <c r="T5068" s="15" t="s">
        <v>9730</v>
      </c>
      <c r="U5068" s="15" t="s">
        <v>53</v>
      </c>
      <c r="V5068" s="15" t="s">
        <v>46749</v>
      </c>
      <c r="W5068" s="15" t="s">
        <v>3114</v>
      </c>
      <c r="X5068" s="15" t="str">
        <f>_xlfn.XLOOKUP(_LOOKUP[[#This Row],[AdjusterMemberName]],_Adjuster[Adjuster Name],_Adjuster[Email],,0)</f>
        <v>eExmundo@knightcompany.com</v>
      </c>
      <c r="Y5068" s="15" t="str">
        <f>_xlfn.XLOOKUP(_LOOKUP[[#This Row],[AdjusterMemberName]],_Adjuster[Adjuster Name],_Adjuster[Phone Number],,0)</f>
        <v>424-559-5400</v>
      </c>
      <c r="Z5068" s="15" t="s">
        <v>9731</v>
      </c>
      <c r="AA50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15660 Tustin Village Way Apt 10, Tustin  CA 92780</v>
      </c>
      <c r="AB5068" s="15"/>
    </row>
    <row r="5069" spans="1:28" x14ac:dyDescent="0.3">
      <c r="A5069" s="14">
        <v>1</v>
      </c>
      <c r="B5069" s="14">
        <v>1</v>
      </c>
      <c r="C5069" s="15" t="s">
        <v>9794</v>
      </c>
      <c r="D5069" s="15" t="s">
        <v>9795</v>
      </c>
      <c r="E5069" s="15">
        <v>45328</v>
      </c>
      <c r="F5069" s="15" t="s">
        <v>9796</v>
      </c>
      <c r="G5069" s="15">
        <v>45152</v>
      </c>
      <c r="H5069" s="15">
        <v>45336</v>
      </c>
      <c r="I5069" s="15" t="s">
        <v>9797</v>
      </c>
      <c r="J5069" s="15" t="s">
        <v>9798</v>
      </c>
      <c r="K5069" s="15" t="s">
        <v>46746</v>
      </c>
      <c r="L5069" s="15" t="s">
        <v>103</v>
      </c>
      <c r="M5069" s="15" t="s">
        <v>1336</v>
      </c>
      <c r="N5069" s="14">
        <v>2012</v>
      </c>
      <c r="O5069" s="15" t="s">
        <v>9799</v>
      </c>
      <c r="P5069" s="15" t="s">
        <v>81</v>
      </c>
      <c r="Q5069" s="15" t="s">
        <v>47019</v>
      </c>
      <c r="R5069" s="15" t="s">
        <v>9800</v>
      </c>
      <c r="S5069" s="15" t="s">
        <v>9801</v>
      </c>
      <c r="T5069" s="15" t="s">
        <v>174</v>
      </c>
      <c r="U5069" s="15" t="s">
        <v>53</v>
      </c>
      <c r="V5069" s="15" t="s">
        <v>45780</v>
      </c>
      <c r="W5069" s="15" t="s">
        <v>1889</v>
      </c>
      <c r="X5069" s="15" t="e">
        <f>_xlfn.XLOOKUP(_LOOKUP[[#This Row],[AdjusterMemberName]],_Adjuster[Adjuster Name],_Adjuster[Email],,0)</f>
        <v>#N/A</v>
      </c>
      <c r="Y5069" s="15" t="e">
        <f>_xlfn.XLOOKUP(_LOOKUP[[#This Row],[AdjusterMemberName]],_Adjuster[Adjuster Name],_Adjuster[Phone Number],,0)</f>
        <v>#N/A</v>
      </c>
      <c r="Z5069" s="15" t="s">
        <v>9802</v>
      </c>
      <c r="AA50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2041 South Burnside Ave, Los Angeles  CA 90016</v>
      </c>
      <c r="AB5069" s="15"/>
    </row>
    <row r="5070" spans="1:28" x14ac:dyDescent="0.3">
      <c r="A5070" s="14">
        <v>1</v>
      </c>
      <c r="B5070" s="14">
        <v>1</v>
      </c>
      <c r="C5070" s="15" t="s">
        <v>9698</v>
      </c>
      <c r="D5070" s="15" t="s">
        <v>9698</v>
      </c>
      <c r="E5070" s="15">
        <v>45328</v>
      </c>
      <c r="F5070" s="15" t="s">
        <v>9971</v>
      </c>
      <c r="G5070" s="15">
        <v>45218</v>
      </c>
      <c r="H5070" s="15">
        <v>45401</v>
      </c>
      <c r="I5070" s="15" t="s">
        <v>9972</v>
      </c>
      <c r="J5070" s="15" t="s">
        <v>9701</v>
      </c>
      <c r="K5070" s="15" t="s">
        <v>45646</v>
      </c>
      <c r="L5070" s="15" t="s">
        <v>25</v>
      </c>
      <c r="M5070" s="15" t="s">
        <v>1584</v>
      </c>
      <c r="N5070" s="14">
        <v>2018</v>
      </c>
      <c r="O5070" s="15" t="s">
        <v>9973</v>
      </c>
      <c r="P5070" s="15" t="s">
        <v>81</v>
      </c>
      <c r="Q5070" s="15" t="s">
        <v>47006</v>
      </c>
      <c r="R5070" s="15" t="s">
        <v>9974</v>
      </c>
      <c r="S5070" s="15" t="s">
        <v>9975</v>
      </c>
      <c r="T5070" s="15" t="s">
        <v>9976</v>
      </c>
      <c r="U5070" s="15" t="s">
        <v>53</v>
      </c>
      <c r="V5070" s="15" t="s">
        <v>45744</v>
      </c>
      <c r="W5070" s="15" t="s">
        <v>367</v>
      </c>
      <c r="X5070" s="15" t="str">
        <f>_xlfn.XLOOKUP(_LOOKUP[[#This Row],[AdjusterMemberName]],_Adjuster[Adjuster Name],_Adjuster[Email],,0)</f>
        <v>dHernandez4@knightcompany.com</v>
      </c>
      <c r="Y5070" s="15" t="str">
        <f>_xlfn.XLOOKUP(_LOOKUP[[#This Row],[AdjusterMemberName]],_Adjuster[Adjuster Name],_Adjuster[Phone Number],,0)</f>
        <v>323-315-7819</v>
      </c>
      <c r="Z5070" s="15" t="s">
        <v>9977</v>
      </c>
      <c r="AA50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12015 Silicon Ave , Chino  CA 91710</v>
      </c>
      <c r="AB5070" s="15"/>
    </row>
    <row r="5071" spans="1:28" x14ac:dyDescent="0.3">
      <c r="A5071" s="14">
        <v>1</v>
      </c>
      <c r="B5071" s="14">
        <v>1</v>
      </c>
      <c r="C5071" s="15" t="s">
        <v>2082</v>
      </c>
      <c r="D5071" s="15" t="s">
        <v>2082</v>
      </c>
      <c r="E5071" s="15">
        <v>45328</v>
      </c>
      <c r="F5071" s="15" t="s">
        <v>2083</v>
      </c>
      <c r="G5071" s="15">
        <v>45113</v>
      </c>
      <c r="H5071" s="15">
        <v>45297</v>
      </c>
      <c r="I5071" s="15" t="s">
        <v>10409</v>
      </c>
      <c r="J5071" s="15" t="s">
        <v>10410</v>
      </c>
      <c r="K5071" s="15" t="s">
        <v>45695</v>
      </c>
      <c r="L5071" s="15" t="s">
        <v>103</v>
      </c>
      <c r="M5071" s="15" t="s">
        <v>1336</v>
      </c>
      <c r="N5071" s="14">
        <v>2015</v>
      </c>
      <c r="O5071" s="15" t="s">
        <v>2086</v>
      </c>
      <c r="P5071" s="15" t="s">
        <v>106</v>
      </c>
      <c r="Q5071" s="15" t="s">
        <v>119</v>
      </c>
      <c r="R5071" s="15" t="s">
        <v>2087</v>
      </c>
      <c r="S5071" s="15" t="s">
        <v>2088</v>
      </c>
      <c r="T5071" s="15" t="s">
        <v>2089</v>
      </c>
      <c r="U5071" s="15" t="s">
        <v>53</v>
      </c>
      <c r="V5071" s="15" t="s">
        <v>46317</v>
      </c>
      <c r="W5071" s="15" t="s">
        <v>850</v>
      </c>
      <c r="X5071" s="15" t="e">
        <f>_xlfn.XLOOKUP(_LOOKUP[[#This Row],[AdjusterMemberName]],_Adjuster[Adjuster Name],_Adjuster[Email],,0)</f>
        <v>#N/A</v>
      </c>
      <c r="Y5071" s="15" t="e">
        <f>_xlfn.XLOOKUP(_LOOKUP[[#This Row],[AdjusterMemberName]],_Adjuster[Adjuster Name],_Adjuster[Phone Number],,0)</f>
        <v>#N/A</v>
      </c>
      <c r="Z5071" s="15" t="s">
        <v>2090</v>
      </c>
      <c r="AA50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5099 Catalon Ave, Woodland Hills  CA 91364</v>
      </c>
      <c r="AB5071" s="15"/>
    </row>
    <row r="5072" spans="1:28" x14ac:dyDescent="0.3">
      <c r="A5072" s="14">
        <v>1</v>
      </c>
      <c r="B5072" s="14">
        <v>1</v>
      </c>
      <c r="C5072" s="15" t="s">
        <v>9420</v>
      </c>
      <c r="D5072" s="15" t="s">
        <v>9420</v>
      </c>
      <c r="E5072" s="15">
        <v>45327</v>
      </c>
      <c r="F5072" s="15" t="s">
        <v>9421</v>
      </c>
      <c r="G5072" s="15">
        <v>45227</v>
      </c>
      <c r="H5072" s="15">
        <v>45410</v>
      </c>
      <c r="I5072" s="15" t="s">
        <v>9422</v>
      </c>
      <c r="J5072" s="15" t="s">
        <v>9423</v>
      </c>
      <c r="K5072" s="15" t="s">
        <v>45615</v>
      </c>
      <c r="L5072" s="15" t="s">
        <v>103</v>
      </c>
      <c r="M5072" s="15" t="s">
        <v>104</v>
      </c>
      <c r="N5072" s="14">
        <v>2006</v>
      </c>
      <c r="O5072" s="15" t="s">
        <v>9424</v>
      </c>
      <c r="P5072" s="15" t="s">
        <v>81</v>
      </c>
      <c r="Q5072" s="15" t="s">
        <v>47199</v>
      </c>
      <c r="R5072" s="15" t="s">
        <v>9425</v>
      </c>
      <c r="S5072" s="15" t="s">
        <v>9426</v>
      </c>
      <c r="T5072" s="15" t="s">
        <v>643</v>
      </c>
      <c r="U5072" s="15" t="s">
        <v>53</v>
      </c>
      <c r="V5072" s="15" t="s">
        <v>46667</v>
      </c>
      <c r="W5072" s="15" t="s">
        <v>1357</v>
      </c>
      <c r="X5072" s="15" t="str">
        <f>_xlfn.XLOOKUP(_LOOKUP[[#This Row],[AdjusterMemberName]],_Adjuster[Adjuster Name],_Adjuster[Email],,0)</f>
        <v>jRivera1@knightcompany.com</v>
      </c>
      <c r="Y5072" s="15" t="str">
        <f>_xlfn.XLOOKUP(_LOOKUP[[#This Row],[AdjusterMemberName]],_Adjuster[Adjuster Name],_Adjuster[Phone Number],,0)</f>
        <v>424-559-5239</v>
      </c>
      <c r="Z5072" s="15" t="s">
        <v>9427</v>
      </c>
      <c r="AA50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1619 5Th St Unit B, Concord  CA 94519</v>
      </c>
      <c r="AB5072" s="15"/>
    </row>
    <row r="5073" spans="1:28" x14ac:dyDescent="0.3">
      <c r="A5073" s="14">
        <v>1</v>
      </c>
      <c r="B5073" s="14">
        <v>1</v>
      </c>
      <c r="C5073" s="15" t="s">
        <v>4598</v>
      </c>
      <c r="D5073" s="15" t="s">
        <v>4598</v>
      </c>
      <c r="E5073" s="15">
        <v>45327</v>
      </c>
      <c r="F5073" s="15" t="s">
        <v>4599</v>
      </c>
      <c r="G5073" s="15">
        <v>45096</v>
      </c>
      <c r="H5073" s="15">
        <v>45279</v>
      </c>
      <c r="I5073" s="15" t="s">
        <v>9506</v>
      </c>
      <c r="J5073" s="15" t="s">
        <v>9507</v>
      </c>
      <c r="K5073" s="15" t="s">
        <v>45505</v>
      </c>
      <c r="L5073" s="15" t="s">
        <v>314</v>
      </c>
      <c r="M5073" s="15" t="s">
        <v>978</v>
      </c>
      <c r="N5073" s="14">
        <v>2022</v>
      </c>
      <c r="O5073" s="15" t="s">
        <v>4602</v>
      </c>
      <c r="P5073" s="15" t="s">
        <v>81</v>
      </c>
      <c r="Q5073" s="15" t="s">
        <v>119</v>
      </c>
      <c r="R5073" s="15" t="s">
        <v>4603</v>
      </c>
      <c r="S5073" s="15" t="s">
        <v>4604</v>
      </c>
      <c r="T5073" s="15" t="s">
        <v>1100</v>
      </c>
      <c r="U5073" s="15" t="s">
        <v>53</v>
      </c>
      <c r="V5073" s="15" t="s">
        <v>45649</v>
      </c>
      <c r="W5073" s="15" t="s">
        <v>9508</v>
      </c>
      <c r="X5073" s="15" t="e">
        <f>_xlfn.XLOOKUP(_LOOKUP[[#This Row],[AdjusterMemberName]],_Adjuster[Adjuster Name],_Adjuster[Email],,0)</f>
        <v>#N/A</v>
      </c>
      <c r="Y5073" s="15" t="e">
        <f>_xlfn.XLOOKUP(_LOOKUP[[#This Row],[AdjusterMemberName]],_Adjuster[Adjuster Name],_Adjuster[Phone Number],,0)</f>
        <v>#N/A</v>
      </c>
      <c r="Z5073" s="15" t="s">
        <v>4605</v>
      </c>
      <c r="AA50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2201 S Muriel Dr Apt 82, Barstow  CA 92311</v>
      </c>
      <c r="AB5073" s="15">
        <v>45191</v>
      </c>
    </row>
    <row r="5074" spans="1:28" x14ac:dyDescent="0.3">
      <c r="A5074" s="14">
        <v>1</v>
      </c>
      <c r="B5074" s="14">
        <v>1</v>
      </c>
      <c r="C5074" s="15" t="s">
        <v>9509</v>
      </c>
      <c r="D5074" s="15" t="s">
        <v>9509</v>
      </c>
      <c r="E5074" s="15">
        <v>45327</v>
      </c>
      <c r="F5074" s="15" t="s">
        <v>9510</v>
      </c>
      <c r="G5074" s="15">
        <v>45171</v>
      </c>
      <c r="H5074" s="15">
        <v>45353</v>
      </c>
      <c r="I5074" s="15" t="s">
        <v>9511</v>
      </c>
      <c r="J5074" s="15" t="s">
        <v>9512</v>
      </c>
      <c r="K5074" s="15" t="s">
        <v>45748</v>
      </c>
      <c r="L5074" s="15" t="s">
        <v>201</v>
      </c>
      <c r="M5074" s="15" t="s">
        <v>3844</v>
      </c>
      <c r="N5074" s="14">
        <v>2014</v>
      </c>
      <c r="O5074" s="15" t="s">
        <v>9513</v>
      </c>
      <c r="P5074" s="15" t="s">
        <v>81</v>
      </c>
      <c r="Q5074" s="15" t="s">
        <v>47006</v>
      </c>
      <c r="R5074" s="15" t="s">
        <v>9514</v>
      </c>
      <c r="S5074" s="15" t="s">
        <v>9515</v>
      </c>
      <c r="T5074" s="15" t="s">
        <v>174</v>
      </c>
      <c r="U5074" s="15" t="s">
        <v>53</v>
      </c>
      <c r="V5074" s="15" t="s">
        <v>45351</v>
      </c>
      <c r="W5074" s="15" t="s">
        <v>4613</v>
      </c>
      <c r="X5074" s="15" t="e">
        <f>_xlfn.XLOOKUP(_LOOKUP[[#This Row],[AdjusterMemberName]],_Adjuster[Adjuster Name],_Adjuster[Email],,0)</f>
        <v>#N/A</v>
      </c>
      <c r="Y5074" s="15" t="e">
        <f>_xlfn.XLOOKUP(_LOOKUP[[#This Row],[AdjusterMemberName]],_Adjuster[Adjuster Name],_Adjuster[Phone Number],,0)</f>
        <v>#N/A</v>
      </c>
      <c r="Z5074" s="15" t="s">
        <v>9516</v>
      </c>
      <c r="AA50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524 W 41St Pl, Los Angeles  CA 90037</v>
      </c>
      <c r="AB5074" s="15"/>
    </row>
    <row r="5075" spans="1:28" x14ac:dyDescent="0.3">
      <c r="A5075" s="14">
        <v>1</v>
      </c>
      <c r="B5075" s="14">
        <v>1</v>
      </c>
      <c r="C5075" s="15" t="s">
        <v>9534</v>
      </c>
      <c r="D5075" s="15" t="s">
        <v>9535</v>
      </c>
      <c r="E5075" s="15">
        <v>45327</v>
      </c>
      <c r="F5075" s="15" t="s">
        <v>9536</v>
      </c>
      <c r="G5075" s="15">
        <v>45322</v>
      </c>
      <c r="H5075" s="15">
        <v>45504</v>
      </c>
      <c r="I5075" s="15" t="s">
        <v>9599</v>
      </c>
      <c r="J5075" s="15" t="s">
        <v>9600</v>
      </c>
      <c r="K5075" s="15" t="s">
        <v>45481</v>
      </c>
      <c r="L5075" s="15" t="s">
        <v>116</v>
      </c>
      <c r="M5075" s="15" t="s">
        <v>2421</v>
      </c>
      <c r="N5075" s="14">
        <v>2014</v>
      </c>
      <c r="O5075" s="15" t="s">
        <v>9539</v>
      </c>
      <c r="P5075" s="15" t="s">
        <v>106</v>
      </c>
      <c r="Q5075" s="15" t="s">
        <v>47079</v>
      </c>
      <c r="R5075" s="15" t="s">
        <v>9540</v>
      </c>
      <c r="S5075" s="15" t="s">
        <v>9541</v>
      </c>
      <c r="T5075" s="15" t="s">
        <v>9009</v>
      </c>
      <c r="U5075" s="15" t="s">
        <v>53</v>
      </c>
      <c r="V5075" s="15" t="s">
        <v>45782</v>
      </c>
      <c r="W5075" s="15" t="s">
        <v>1544</v>
      </c>
      <c r="X5075" s="15" t="str">
        <f>_xlfn.XLOOKUP(_LOOKUP[[#This Row],[AdjusterMemberName]],_Adjuster[Adjuster Name],_Adjuster[Email],,0)</f>
        <v>CRodriguez5@knightcompany.com</v>
      </c>
      <c r="Y5075" s="15" t="str">
        <f>_xlfn.XLOOKUP(_LOOKUP[[#This Row],[AdjusterMemberName]],_Adjuster[Adjuster Name],_Adjuster[Phone Number],,0)</f>
        <v>323-456-1708</v>
      </c>
      <c r="Z5075" s="15" t="s">
        <v>9542</v>
      </c>
      <c r="AA50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1718 Buyers St , Simi Valley  CA 93063</v>
      </c>
      <c r="AB5075" s="15">
        <v>45361</v>
      </c>
    </row>
    <row r="5076" spans="1:28" x14ac:dyDescent="0.3">
      <c r="A5076" s="14">
        <v>1</v>
      </c>
      <c r="B5076" s="14">
        <v>1</v>
      </c>
      <c r="C5076" s="15" t="s">
        <v>9611</v>
      </c>
      <c r="D5076" s="15" t="s">
        <v>9611</v>
      </c>
      <c r="E5076" s="15">
        <v>45327</v>
      </c>
      <c r="F5076" s="15" t="s">
        <v>9612</v>
      </c>
      <c r="G5076" s="15">
        <v>45289</v>
      </c>
      <c r="H5076" s="15">
        <v>45472</v>
      </c>
      <c r="I5076" s="15" t="s">
        <v>9613</v>
      </c>
      <c r="J5076" s="15" t="s">
        <v>9614</v>
      </c>
      <c r="K5076" s="15" t="s">
        <v>45379</v>
      </c>
      <c r="L5076" s="15" t="s">
        <v>103</v>
      </c>
      <c r="M5076" s="15" t="s">
        <v>104</v>
      </c>
      <c r="N5076" s="14">
        <v>2020</v>
      </c>
      <c r="O5076" s="15" t="s">
        <v>9615</v>
      </c>
      <c r="P5076" s="15" t="s">
        <v>81</v>
      </c>
      <c r="Q5076" s="15" t="s">
        <v>47019</v>
      </c>
      <c r="R5076" s="15" t="s">
        <v>2510</v>
      </c>
      <c r="S5076" s="15" t="s">
        <v>9616</v>
      </c>
      <c r="T5076" s="15" t="s">
        <v>894</v>
      </c>
      <c r="U5076" s="15" t="s">
        <v>53</v>
      </c>
      <c r="V5076" s="15" t="s">
        <v>46753</v>
      </c>
      <c r="W5076" s="15" t="s">
        <v>1889</v>
      </c>
      <c r="X5076" s="15" t="e">
        <f>_xlfn.XLOOKUP(_LOOKUP[[#This Row],[AdjusterMemberName]],_Adjuster[Adjuster Name],_Adjuster[Email],,0)</f>
        <v>#N/A</v>
      </c>
      <c r="Y5076" s="15" t="e">
        <f>_xlfn.XLOOKUP(_LOOKUP[[#This Row],[AdjusterMemberName]],_Adjuster[Adjuster Name],_Adjuster[Phone Number],,0)</f>
        <v>#N/A</v>
      </c>
      <c r="Z5076" s="15" t="s">
        <v>9617</v>
      </c>
      <c r="AA50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1440 Hemlock Ave Apt G, Imperial Beach  CA 91932</v>
      </c>
      <c r="AB5076" s="15"/>
    </row>
    <row r="5077" spans="1:28" x14ac:dyDescent="0.3">
      <c r="A5077" s="14">
        <v>1</v>
      </c>
      <c r="B5077" s="14">
        <v>1</v>
      </c>
      <c r="C5077" s="15" t="s">
        <v>4959</v>
      </c>
      <c r="D5077" s="15" t="s">
        <v>4959</v>
      </c>
      <c r="E5077" s="15">
        <v>45327</v>
      </c>
      <c r="F5077" s="15" t="s">
        <v>4960</v>
      </c>
      <c r="G5077" s="15">
        <v>45164</v>
      </c>
      <c r="H5077" s="15">
        <v>45348</v>
      </c>
      <c r="I5077" s="15" t="s">
        <v>9618</v>
      </c>
      <c r="J5077" s="15" t="s">
        <v>9619</v>
      </c>
      <c r="K5077" s="15" t="s">
        <v>45520</v>
      </c>
      <c r="L5077" s="15" t="s">
        <v>91</v>
      </c>
      <c r="M5077" s="15" t="s">
        <v>4963</v>
      </c>
      <c r="N5077" s="14">
        <v>2014</v>
      </c>
      <c r="O5077" s="15" t="s">
        <v>4964</v>
      </c>
      <c r="P5077" s="15" t="s">
        <v>106</v>
      </c>
      <c r="Q5077" s="15" t="s">
        <v>47006</v>
      </c>
      <c r="R5077" s="15" t="s">
        <v>4965</v>
      </c>
      <c r="S5077" s="15" t="s">
        <v>4966</v>
      </c>
      <c r="T5077" s="15" t="s">
        <v>4967</v>
      </c>
      <c r="U5077" s="15" t="s">
        <v>53</v>
      </c>
      <c r="V5077" s="15" t="s">
        <v>45436</v>
      </c>
      <c r="W5077" s="15" t="s">
        <v>3114</v>
      </c>
      <c r="X5077" s="15" t="str">
        <f>_xlfn.XLOOKUP(_LOOKUP[[#This Row],[AdjusterMemberName]],_Adjuster[Adjuster Name],_Adjuster[Email],,0)</f>
        <v>eExmundo@knightcompany.com</v>
      </c>
      <c r="Y5077" s="15" t="str">
        <f>_xlfn.XLOOKUP(_LOOKUP[[#This Row],[AdjusterMemberName]],_Adjuster[Adjuster Name],_Adjuster[Phone Number],,0)</f>
        <v>424-559-5400</v>
      </c>
      <c r="Z5077" s="15" t="s">
        <v>4968</v>
      </c>
      <c r="AA50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6003 Quinn St Apt A, Bell Gardens  CA 90201</v>
      </c>
      <c r="AB5077" s="15"/>
    </row>
    <row r="5078" spans="1:28" x14ac:dyDescent="0.3">
      <c r="A5078" s="14">
        <v>1</v>
      </c>
      <c r="B5078" s="14">
        <v>1</v>
      </c>
      <c r="C5078" s="15" t="s">
        <v>9744</v>
      </c>
      <c r="D5078" s="15" t="s">
        <v>9745</v>
      </c>
      <c r="E5078" s="15">
        <v>45327</v>
      </c>
      <c r="F5078" s="15" t="s">
        <v>9746</v>
      </c>
      <c r="G5078" s="15">
        <v>45293</v>
      </c>
      <c r="H5078" s="15">
        <v>45475</v>
      </c>
      <c r="I5078" s="15" t="s">
        <v>9747</v>
      </c>
      <c r="J5078" s="15" t="s">
        <v>9748</v>
      </c>
      <c r="K5078" s="15" t="s">
        <v>45919</v>
      </c>
      <c r="L5078" s="15" t="s">
        <v>128</v>
      </c>
      <c r="M5078" s="15" t="s">
        <v>129</v>
      </c>
      <c r="N5078" s="14">
        <v>2022</v>
      </c>
      <c r="O5078" s="15" t="s">
        <v>9749</v>
      </c>
      <c r="P5078" s="15" t="s">
        <v>81</v>
      </c>
      <c r="Q5078" s="15" t="s">
        <v>47019</v>
      </c>
      <c r="R5078" s="15" t="s">
        <v>753</v>
      </c>
      <c r="S5078" s="15" t="s">
        <v>9750</v>
      </c>
      <c r="T5078" s="15" t="s">
        <v>2072</v>
      </c>
      <c r="U5078" s="15" t="s">
        <v>53</v>
      </c>
      <c r="V5078" s="15" t="s">
        <v>45733</v>
      </c>
      <c r="W5078" s="15" t="s">
        <v>367</v>
      </c>
      <c r="X5078" s="15" t="str">
        <f>_xlfn.XLOOKUP(_LOOKUP[[#This Row],[AdjusterMemberName]],_Adjuster[Adjuster Name],_Adjuster[Email],,0)</f>
        <v>dHernandez4@knightcompany.com</v>
      </c>
      <c r="Y5078" s="15" t="str">
        <f>_xlfn.XLOOKUP(_LOOKUP[[#This Row],[AdjusterMemberName]],_Adjuster[Adjuster Name],_Adjuster[Phone Number],,0)</f>
        <v>323-315-7819</v>
      </c>
      <c r="Z5078" s="15" t="s">
        <v>9751</v>
      </c>
      <c r="AA50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17923 Arrow Blvd Apt 508, Fontana  CA 92335</v>
      </c>
      <c r="AB5078" s="15"/>
    </row>
    <row r="5079" spans="1:28" x14ac:dyDescent="0.3">
      <c r="A5079" s="14">
        <v>1</v>
      </c>
      <c r="B5079" s="14">
        <v>1</v>
      </c>
      <c r="C5079" s="15" t="s">
        <v>10062</v>
      </c>
      <c r="D5079" s="15" t="s">
        <v>10062</v>
      </c>
      <c r="E5079" s="15">
        <v>45327</v>
      </c>
      <c r="F5079" s="15" t="s">
        <v>10063</v>
      </c>
      <c r="G5079" s="15">
        <v>45156</v>
      </c>
      <c r="H5079" s="15">
        <v>45340</v>
      </c>
      <c r="I5079" s="15" t="s">
        <v>10064</v>
      </c>
      <c r="J5079" s="15" t="s">
        <v>10065</v>
      </c>
      <c r="K5079" s="15" t="s">
        <v>46594</v>
      </c>
      <c r="L5079" s="15" t="s">
        <v>270</v>
      </c>
      <c r="M5079" s="15" t="s">
        <v>997</v>
      </c>
      <c r="N5079" s="14">
        <v>2018</v>
      </c>
      <c r="O5079" s="15" t="s">
        <v>10066</v>
      </c>
      <c r="P5079" s="15" t="s">
        <v>106</v>
      </c>
      <c r="Q5079" s="15" t="s">
        <v>47006</v>
      </c>
      <c r="R5079" s="15" t="s">
        <v>10067</v>
      </c>
      <c r="S5079" s="15" t="s">
        <v>10068</v>
      </c>
      <c r="T5079" s="15" t="s">
        <v>4679</v>
      </c>
      <c r="U5079" s="15" t="s">
        <v>53</v>
      </c>
      <c r="V5079" s="15" t="s">
        <v>46073</v>
      </c>
      <c r="W5079" s="15" t="s">
        <v>3307</v>
      </c>
      <c r="X5079" s="15" t="e">
        <f>_xlfn.XLOOKUP(_LOOKUP[[#This Row],[AdjusterMemberName]],_Adjuster[Adjuster Name],_Adjuster[Email],,0)</f>
        <v>#N/A</v>
      </c>
      <c r="Y5079" s="15" t="e">
        <f>_xlfn.XLOOKUP(_LOOKUP[[#This Row],[AdjusterMemberName]],_Adjuster[Adjuster Name],_Adjuster[Phone Number],,0)</f>
        <v>#N/A</v>
      </c>
      <c r="Z5079" s="15" t="s">
        <v>10069</v>
      </c>
      <c r="AA50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1746 W 146Th St Apt D, Gardena  CA 90247</v>
      </c>
      <c r="AB5079" s="15"/>
    </row>
    <row r="5080" spans="1:28" x14ac:dyDescent="0.3">
      <c r="A5080" s="14">
        <v>1</v>
      </c>
      <c r="B5080" s="14">
        <v>1</v>
      </c>
      <c r="C5080" s="15" t="s">
        <v>9437</v>
      </c>
      <c r="D5080" s="15" t="s">
        <v>9437</v>
      </c>
      <c r="E5080" s="15">
        <v>45326</v>
      </c>
      <c r="F5080" s="15" t="s">
        <v>9438</v>
      </c>
      <c r="G5080" s="15">
        <v>45309</v>
      </c>
      <c r="H5080" s="15">
        <v>45491</v>
      </c>
      <c r="I5080" s="15" t="s">
        <v>9439</v>
      </c>
      <c r="J5080" s="15" t="s">
        <v>9440</v>
      </c>
      <c r="K5080" s="15" t="s">
        <v>45509</v>
      </c>
      <c r="L5080" s="15" t="s">
        <v>25</v>
      </c>
      <c r="M5080" s="15" t="s">
        <v>373</v>
      </c>
      <c r="N5080" s="14">
        <v>2022</v>
      </c>
      <c r="O5080" s="15" t="s">
        <v>9441</v>
      </c>
      <c r="P5080" s="15" t="s">
        <v>81</v>
      </c>
      <c r="Q5080" s="15" t="s">
        <v>47079</v>
      </c>
      <c r="R5080" s="15" t="s">
        <v>9442</v>
      </c>
      <c r="S5080" s="15" t="s">
        <v>9443</v>
      </c>
      <c r="T5080" s="15" t="s">
        <v>174</v>
      </c>
      <c r="U5080" s="15" t="s">
        <v>53</v>
      </c>
      <c r="V5080" s="15" t="s">
        <v>45469</v>
      </c>
      <c r="W5080" s="15" t="s">
        <v>3114</v>
      </c>
      <c r="X5080" s="15" t="str">
        <f>_xlfn.XLOOKUP(_LOOKUP[[#This Row],[AdjusterMemberName]],_Adjuster[Adjuster Name],_Adjuster[Email],,0)</f>
        <v>eExmundo@knightcompany.com</v>
      </c>
      <c r="Y5080" s="15" t="str">
        <f>_xlfn.XLOOKUP(_LOOKUP[[#This Row],[AdjusterMemberName]],_Adjuster[Adjuster Name],_Adjuster[Phone Number],,0)</f>
        <v>424-559-5400</v>
      </c>
      <c r="Z5080" s="15" t="s">
        <v>9444</v>
      </c>
      <c r="AA50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3629 Pomona St, Los Angeles  CA 90031</v>
      </c>
      <c r="AB5080" s="15"/>
    </row>
    <row r="5081" spans="1:28" x14ac:dyDescent="0.3">
      <c r="A5081" s="14">
        <v>1</v>
      </c>
      <c r="B5081" s="14">
        <v>1</v>
      </c>
      <c r="C5081" s="15" t="s">
        <v>9469</v>
      </c>
      <c r="D5081" s="15" t="s">
        <v>9469</v>
      </c>
      <c r="E5081" s="15">
        <v>45326</v>
      </c>
      <c r="F5081" s="15" t="s">
        <v>9470</v>
      </c>
      <c r="G5081" s="15">
        <v>45218</v>
      </c>
      <c r="H5081" s="15">
        <v>45401</v>
      </c>
      <c r="I5081" s="15" t="s">
        <v>9471</v>
      </c>
      <c r="J5081" s="15" t="s">
        <v>9472</v>
      </c>
      <c r="K5081" s="15" t="s">
        <v>45458</v>
      </c>
      <c r="L5081" s="15" t="s">
        <v>1493</v>
      </c>
      <c r="M5081" s="15" t="s">
        <v>9473</v>
      </c>
      <c r="N5081" s="14">
        <v>2024</v>
      </c>
      <c r="O5081" s="15" t="s">
        <v>9474</v>
      </c>
      <c r="P5081" s="15" t="s">
        <v>106</v>
      </c>
      <c r="Q5081" s="15" t="s">
        <v>47019</v>
      </c>
      <c r="R5081" s="15" t="s">
        <v>9475</v>
      </c>
      <c r="S5081" s="15" t="s">
        <v>9476</v>
      </c>
      <c r="T5081" s="15" t="s">
        <v>3287</v>
      </c>
      <c r="U5081" s="15" t="s">
        <v>53</v>
      </c>
      <c r="V5081" s="15" t="s">
        <v>45698</v>
      </c>
      <c r="W5081" s="15" t="s">
        <v>367</v>
      </c>
      <c r="X5081" s="15" t="str">
        <f>_xlfn.XLOOKUP(_LOOKUP[[#This Row],[AdjusterMemberName]],_Adjuster[Adjuster Name],_Adjuster[Email],,0)</f>
        <v>dHernandez4@knightcompany.com</v>
      </c>
      <c r="Y5081" s="15" t="str">
        <f>_xlfn.XLOOKUP(_LOOKUP[[#This Row],[AdjusterMemberName]],_Adjuster[Adjuster Name],_Adjuster[Phone Number],,0)</f>
        <v>323-315-7819</v>
      </c>
      <c r="Z5081" s="15" t="s">
        <v>9477</v>
      </c>
      <c r="AA50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13716 Walnut St, Whittier  CA 90602</v>
      </c>
      <c r="AB5081" s="15"/>
    </row>
    <row r="5082" spans="1:28" x14ac:dyDescent="0.3">
      <c r="A5082" s="14">
        <v>1</v>
      </c>
      <c r="B5082" s="14">
        <v>1</v>
      </c>
      <c r="C5082" s="15" t="s">
        <v>9498</v>
      </c>
      <c r="D5082" s="15" t="s">
        <v>9498</v>
      </c>
      <c r="E5082" s="15">
        <v>45326</v>
      </c>
      <c r="F5082" s="15" t="s">
        <v>9499</v>
      </c>
      <c r="G5082" s="15">
        <v>45312</v>
      </c>
      <c r="H5082" s="15">
        <v>45494</v>
      </c>
      <c r="I5082" s="15" t="s">
        <v>9500</v>
      </c>
      <c r="J5082" s="15" t="s">
        <v>9501</v>
      </c>
      <c r="K5082" s="15" t="s">
        <v>45825</v>
      </c>
      <c r="L5082" s="15" t="s">
        <v>103</v>
      </c>
      <c r="M5082" s="15" t="s">
        <v>1503</v>
      </c>
      <c r="N5082" s="14">
        <v>2019</v>
      </c>
      <c r="O5082" s="15" t="s">
        <v>9502</v>
      </c>
      <c r="P5082" s="15" t="s">
        <v>106</v>
      </c>
      <c r="Q5082" s="15" t="s">
        <v>47073</v>
      </c>
      <c r="R5082" s="15" t="s">
        <v>9503</v>
      </c>
      <c r="S5082" s="15" t="s">
        <v>9504</v>
      </c>
      <c r="T5082" s="15" t="s">
        <v>1081</v>
      </c>
      <c r="U5082" s="15" t="s">
        <v>53</v>
      </c>
      <c r="V5082" s="15" t="s">
        <v>45766</v>
      </c>
      <c r="W5082" s="15" t="s">
        <v>1889</v>
      </c>
      <c r="X5082" s="15" t="e">
        <f>_xlfn.XLOOKUP(_LOOKUP[[#This Row],[AdjusterMemberName]],_Adjuster[Adjuster Name],_Adjuster[Email],,0)</f>
        <v>#N/A</v>
      </c>
      <c r="Y5082" s="15" t="e">
        <f>_xlfn.XLOOKUP(_LOOKUP[[#This Row],[AdjusterMemberName]],_Adjuster[Adjuster Name],_Adjuster[Phone Number],,0)</f>
        <v>#N/A</v>
      </c>
      <c r="Z5082" s="15" t="s">
        <v>9505</v>
      </c>
      <c r="AA50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812 N Azusa Ave Apt 2, West Covina  CA 91791</v>
      </c>
      <c r="AB5082" s="15"/>
    </row>
    <row r="5083" spans="1:28" x14ac:dyDescent="0.3">
      <c r="A5083" s="14">
        <v>1</v>
      </c>
      <c r="B5083" s="14">
        <v>1</v>
      </c>
      <c r="C5083" s="15" t="s">
        <v>9567</v>
      </c>
      <c r="D5083" s="15" t="s">
        <v>9567</v>
      </c>
      <c r="E5083" s="15">
        <v>45326</v>
      </c>
      <c r="F5083" s="15" t="s">
        <v>9568</v>
      </c>
      <c r="G5083" s="15">
        <v>45154</v>
      </c>
      <c r="H5083" s="15">
        <v>45338</v>
      </c>
      <c r="I5083" s="15" t="s">
        <v>9569</v>
      </c>
      <c r="J5083" s="15" t="s">
        <v>9570</v>
      </c>
      <c r="K5083" s="15" t="s">
        <v>45509</v>
      </c>
      <c r="L5083" s="15" t="s">
        <v>128</v>
      </c>
      <c r="M5083" s="15" t="s">
        <v>129</v>
      </c>
      <c r="N5083" s="14">
        <v>2010</v>
      </c>
      <c r="O5083" s="15" t="s">
        <v>9571</v>
      </c>
      <c r="P5083" s="15" t="s">
        <v>106</v>
      </c>
      <c r="Q5083" s="15" t="s">
        <v>47065</v>
      </c>
      <c r="R5083" s="15" t="s">
        <v>9572</v>
      </c>
      <c r="S5083" s="15" t="s">
        <v>9573</v>
      </c>
      <c r="T5083" s="15" t="s">
        <v>5164</v>
      </c>
      <c r="U5083" s="15" t="s">
        <v>53</v>
      </c>
      <c r="V5083" s="15" t="s">
        <v>45423</v>
      </c>
      <c r="W5083" s="15" t="s">
        <v>3184</v>
      </c>
      <c r="X5083" s="15" t="str">
        <f>_xlfn.XLOOKUP(_LOOKUP[[#This Row],[AdjusterMemberName]],_Adjuster[Adjuster Name],_Adjuster[Email],,0)</f>
        <v>mQualls@knightcompany.com</v>
      </c>
      <c r="Y5083" s="15" t="str">
        <f>_xlfn.XLOOKUP(_LOOKUP[[#This Row],[AdjusterMemberName]],_Adjuster[Adjuster Name],_Adjuster[Phone Number],,0)</f>
        <v>424-559-5436</v>
      </c>
      <c r="Z5083" s="15" t="s">
        <v>9574</v>
      </c>
      <c r="AA50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19350 Stillmore St Apt 160, Canyon Country  CA 91351</v>
      </c>
      <c r="AB5083" s="15"/>
    </row>
    <row r="5084" spans="1:28" x14ac:dyDescent="0.3">
      <c r="A5084" s="14">
        <v>1</v>
      </c>
      <c r="B5084" s="14">
        <v>1</v>
      </c>
      <c r="C5084" s="15" t="s">
        <v>9582</v>
      </c>
      <c r="D5084" s="15" t="s">
        <v>9582</v>
      </c>
      <c r="E5084" s="15">
        <v>45326</v>
      </c>
      <c r="F5084" s="15" t="s">
        <v>9583</v>
      </c>
      <c r="G5084" s="15">
        <v>45145</v>
      </c>
      <c r="H5084" s="15">
        <v>45329</v>
      </c>
      <c r="I5084" s="15" t="s">
        <v>9584</v>
      </c>
      <c r="J5084" s="15" t="s">
        <v>9585</v>
      </c>
      <c r="K5084" s="15" t="s">
        <v>45477</v>
      </c>
      <c r="L5084" s="15" t="s">
        <v>103</v>
      </c>
      <c r="M5084" s="15" t="s">
        <v>890</v>
      </c>
      <c r="N5084" s="14">
        <v>2022</v>
      </c>
      <c r="O5084" s="15" t="s">
        <v>9586</v>
      </c>
      <c r="P5084" s="15" t="s">
        <v>106</v>
      </c>
      <c r="Q5084" s="15" t="s">
        <v>47065</v>
      </c>
      <c r="R5084" s="15" t="s">
        <v>9587</v>
      </c>
      <c r="S5084" s="15" t="s">
        <v>9588</v>
      </c>
      <c r="T5084" s="15" t="s">
        <v>174</v>
      </c>
      <c r="U5084" s="15" t="s">
        <v>53</v>
      </c>
      <c r="V5084" s="15" t="s">
        <v>45946</v>
      </c>
      <c r="W5084" s="15" t="s">
        <v>1889</v>
      </c>
      <c r="X5084" s="15" t="e">
        <f>_xlfn.XLOOKUP(_LOOKUP[[#This Row],[AdjusterMemberName]],_Adjuster[Adjuster Name],_Adjuster[Email],,0)</f>
        <v>#N/A</v>
      </c>
      <c r="Y5084" s="15" t="e">
        <f>_xlfn.XLOOKUP(_LOOKUP[[#This Row],[AdjusterMemberName]],_Adjuster[Adjuster Name],_Adjuster[Phone Number],,0)</f>
        <v>#N/A</v>
      </c>
      <c r="Z5084" s="15" t="s">
        <v>9589</v>
      </c>
      <c r="AA50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5452 Sierra Vista Ave Apt 208, Los Angeles  CA 90038</v>
      </c>
      <c r="AB5084" s="15"/>
    </row>
    <row r="5085" spans="1:28" x14ac:dyDescent="0.3">
      <c r="A5085" s="14">
        <v>1</v>
      </c>
      <c r="B5085" s="14">
        <v>1</v>
      </c>
      <c r="C5085" s="15" t="s">
        <v>9601</v>
      </c>
      <c r="D5085" s="15" t="s">
        <v>9601</v>
      </c>
      <c r="E5085" s="15">
        <v>45326</v>
      </c>
      <c r="F5085" s="15" t="s">
        <v>9602</v>
      </c>
      <c r="G5085" s="15">
        <v>45255</v>
      </c>
      <c r="H5085" s="15">
        <v>45437</v>
      </c>
      <c r="I5085" s="15" t="s">
        <v>9603</v>
      </c>
      <c r="J5085" s="15" t="s">
        <v>9604</v>
      </c>
      <c r="K5085" s="15" t="s">
        <v>46399</v>
      </c>
      <c r="L5085" s="15" t="s">
        <v>103</v>
      </c>
      <c r="M5085" s="15" t="s">
        <v>104</v>
      </c>
      <c r="N5085" s="14">
        <v>2022</v>
      </c>
      <c r="O5085" s="15" t="s">
        <v>9605</v>
      </c>
      <c r="P5085" s="15" t="s">
        <v>81</v>
      </c>
      <c r="Q5085" s="15" t="s">
        <v>47093</v>
      </c>
      <c r="R5085" s="15" t="s">
        <v>9606</v>
      </c>
      <c r="S5085" s="15" t="s">
        <v>9607</v>
      </c>
      <c r="T5085" s="15" t="s">
        <v>174</v>
      </c>
      <c r="U5085" s="15" t="s">
        <v>53</v>
      </c>
      <c r="V5085" s="15" t="s">
        <v>45342</v>
      </c>
      <c r="W5085" s="15" t="s">
        <v>3184</v>
      </c>
      <c r="X5085" s="15" t="str">
        <f>_xlfn.XLOOKUP(_LOOKUP[[#This Row],[AdjusterMemberName]],_Adjuster[Adjuster Name],_Adjuster[Email],,0)</f>
        <v>mQualls@knightcompany.com</v>
      </c>
      <c r="Y5085" s="15" t="str">
        <f>_xlfn.XLOOKUP(_LOOKUP[[#This Row],[AdjusterMemberName]],_Adjuster[Adjuster Name],_Adjuster[Phone Number],,0)</f>
        <v>424-559-5436</v>
      </c>
      <c r="Z5085" s="15" t="s">
        <v>9608</v>
      </c>
      <c r="AA50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428 1/2 W 62Nd St, Los Angeles  CA 90003</v>
      </c>
      <c r="AB5085" s="15"/>
    </row>
    <row r="5086" spans="1:28" x14ac:dyDescent="0.3">
      <c r="A5086" s="14">
        <v>1</v>
      </c>
      <c r="B5086" s="14">
        <v>1</v>
      </c>
      <c r="C5086" s="15" t="s">
        <v>9653</v>
      </c>
      <c r="D5086" s="15" t="s">
        <v>9654</v>
      </c>
      <c r="E5086" s="15">
        <v>45326</v>
      </c>
      <c r="F5086" s="15" t="s">
        <v>9655</v>
      </c>
      <c r="G5086" s="15">
        <v>45160</v>
      </c>
      <c r="H5086" s="15">
        <v>45344</v>
      </c>
      <c r="I5086" s="15" t="s">
        <v>9656</v>
      </c>
      <c r="J5086" s="15" t="s">
        <v>9657</v>
      </c>
      <c r="K5086" s="15" t="s">
        <v>46663</v>
      </c>
      <c r="L5086" s="15" t="s">
        <v>150</v>
      </c>
      <c r="M5086" s="15" t="s">
        <v>9658</v>
      </c>
      <c r="N5086" s="14">
        <v>2009</v>
      </c>
      <c r="O5086" s="15" t="s">
        <v>9659</v>
      </c>
      <c r="P5086" s="15" t="s">
        <v>106</v>
      </c>
      <c r="Q5086" s="15" t="s">
        <v>47188</v>
      </c>
      <c r="R5086" s="15" t="s">
        <v>2673</v>
      </c>
      <c r="S5086" s="15" t="s">
        <v>9660</v>
      </c>
      <c r="T5086" s="15" t="s">
        <v>821</v>
      </c>
      <c r="U5086" s="15" t="s">
        <v>53</v>
      </c>
      <c r="V5086" s="15" t="s">
        <v>45513</v>
      </c>
      <c r="W5086" s="15" t="s">
        <v>1889</v>
      </c>
      <c r="X5086" s="15" t="e">
        <f>_xlfn.XLOOKUP(_LOOKUP[[#This Row],[AdjusterMemberName]],_Adjuster[Adjuster Name],_Adjuster[Email],,0)</f>
        <v>#N/A</v>
      </c>
      <c r="Y5086" s="15" t="e">
        <f>_xlfn.XLOOKUP(_LOOKUP[[#This Row],[AdjusterMemberName]],_Adjuster[Adjuster Name],_Adjuster[Phone Number],,0)</f>
        <v>#N/A</v>
      </c>
      <c r="Z5086" s="15" t="s">
        <v>9661</v>
      </c>
      <c r="AA50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6600 Hayvenhurst Ave, Van Nuys  CA 91406</v>
      </c>
      <c r="AB5086" s="15"/>
    </row>
    <row r="5087" spans="1:28" x14ac:dyDescent="0.3">
      <c r="A5087" s="14">
        <v>1</v>
      </c>
      <c r="B5087" s="14">
        <v>1</v>
      </c>
      <c r="C5087" s="15" t="s">
        <v>9752</v>
      </c>
      <c r="D5087" s="15" t="s">
        <v>9753</v>
      </c>
      <c r="E5087" s="15">
        <v>45326</v>
      </c>
      <c r="F5087" s="15" t="s">
        <v>9754</v>
      </c>
      <c r="G5087" s="15">
        <v>45241</v>
      </c>
      <c r="H5087" s="15">
        <v>45423</v>
      </c>
      <c r="I5087" s="15" t="s">
        <v>9755</v>
      </c>
      <c r="J5087" s="15" t="s">
        <v>9756</v>
      </c>
      <c r="K5087" s="15" t="s">
        <v>45812</v>
      </c>
      <c r="L5087" s="15" t="s">
        <v>270</v>
      </c>
      <c r="M5087" s="15" t="s">
        <v>271</v>
      </c>
      <c r="N5087" s="14">
        <v>2012</v>
      </c>
      <c r="O5087" s="15" t="s">
        <v>9757</v>
      </c>
      <c r="P5087" s="15" t="s">
        <v>106</v>
      </c>
      <c r="Q5087" s="15" t="s">
        <v>47006</v>
      </c>
      <c r="R5087" s="15" t="s">
        <v>2673</v>
      </c>
      <c r="S5087" s="15" t="s">
        <v>9758</v>
      </c>
      <c r="T5087" s="15" t="s">
        <v>174</v>
      </c>
      <c r="U5087" s="15" t="s">
        <v>53</v>
      </c>
      <c r="V5087" s="15" t="s">
        <v>45507</v>
      </c>
      <c r="W5087" s="15" t="s">
        <v>3114</v>
      </c>
      <c r="X5087" s="15" t="str">
        <f>_xlfn.XLOOKUP(_LOOKUP[[#This Row],[AdjusterMemberName]],_Adjuster[Adjuster Name],_Adjuster[Email],,0)</f>
        <v>eExmundo@knightcompany.com</v>
      </c>
      <c r="Y5087" s="15" t="str">
        <f>_xlfn.XLOOKUP(_LOOKUP[[#This Row],[AdjusterMemberName]],_Adjuster[Adjuster Name],_Adjuster[Phone Number],,0)</f>
        <v>424-559-5400</v>
      </c>
      <c r="Z5087" s="15" t="s">
        <v>9759</v>
      </c>
      <c r="AA50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295 S New Hampshire, Los Angeles  CA 90006</v>
      </c>
      <c r="AB5087" s="15"/>
    </row>
    <row r="5088" spans="1:28" x14ac:dyDescent="0.3">
      <c r="A5088" s="14">
        <v>1</v>
      </c>
      <c r="B5088" s="14">
        <v>1</v>
      </c>
      <c r="C5088" s="15" t="s">
        <v>11426</v>
      </c>
      <c r="D5088" s="15" t="s">
        <v>11426</v>
      </c>
      <c r="E5088" s="15">
        <v>45326</v>
      </c>
      <c r="F5088" s="15" t="s">
        <v>11427</v>
      </c>
      <c r="G5088" s="15">
        <v>45073</v>
      </c>
      <c r="H5088" s="15">
        <v>45257</v>
      </c>
      <c r="I5088" s="15" t="s">
        <v>11428</v>
      </c>
      <c r="J5088" s="15" t="s">
        <v>11429</v>
      </c>
      <c r="K5088" s="15" t="s">
        <v>46718</v>
      </c>
      <c r="L5088" s="15" t="s">
        <v>229</v>
      </c>
      <c r="M5088" s="15" t="s">
        <v>3223</v>
      </c>
      <c r="N5088" s="14">
        <v>2010</v>
      </c>
      <c r="O5088" s="15" t="s">
        <v>11430</v>
      </c>
      <c r="P5088" s="15" t="s">
        <v>106</v>
      </c>
      <c r="Q5088" s="15" t="s">
        <v>119</v>
      </c>
      <c r="R5088" s="15" t="s">
        <v>11431</v>
      </c>
      <c r="S5088" s="15" t="s">
        <v>11432</v>
      </c>
      <c r="T5088" s="15" t="s">
        <v>96</v>
      </c>
      <c r="U5088" s="15" t="s">
        <v>53</v>
      </c>
      <c r="V5088" s="15" t="s">
        <v>45410</v>
      </c>
      <c r="W5088" s="15" t="s">
        <v>1889</v>
      </c>
      <c r="X5088" s="15" t="e">
        <f>_xlfn.XLOOKUP(_LOOKUP[[#This Row],[AdjusterMemberName]],_Adjuster[Adjuster Name],_Adjuster[Email],,0)</f>
        <v>#N/A</v>
      </c>
      <c r="Y5088" s="15" t="e">
        <f>_xlfn.XLOOKUP(_LOOKUP[[#This Row],[AdjusterMemberName]],_Adjuster[Adjuster Name],_Adjuster[Phone Number],,0)</f>
        <v>#N/A</v>
      </c>
      <c r="Z5088" s="15" t="s">
        <v>11433</v>
      </c>
      <c r="AA50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11905 Graham St, Moreno Valley  CA 92557</v>
      </c>
      <c r="AB5088" s="15">
        <v>45137</v>
      </c>
    </row>
    <row r="5089" spans="1:28" x14ac:dyDescent="0.3">
      <c r="A5089" s="14">
        <v>1</v>
      </c>
      <c r="B5089" s="14">
        <v>1</v>
      </c>
      <c r="C5089" s="15" t="s">
        <v>14882</v>
      </c>
      <c r="D5089" s="15" t="s">
        <v>14882</v>
      </c>
      <c r="E5089" s="15">
        <v>45326</v>
      </c>
      <c r="F5089" s="15" t="s">
        <v>14883</v>
      </c>
      <c r="G5089" s="15">
        <v>45203</v>
      </c>
      <c r="H5089" s="15">
        <v>45386</v>
      </c>
      <c r="I5089" s="15" t="s">
        <v>14884</v>
      </c>
      <c r="J5089" s="15" t="s">
        <v>14885</v>
      </c>
      <c r="K5089" s="15" t="s">
        <v>46155</v>
      </c>
      <c r="L5089" s="15" t="s">
        <v>103</v>
      </c>
      <c r="M5089" s="15" t="s">
        <v>1336</v>
      </c>
      <c r="N5089" s="14">
        <v>2010</v>
      </c>
      <c r="O5089" s="15" t="s">
        <v>14886</v>
      </c>
      <c r="P5089" s="15" t="s">
        <v>106</v>
      </c>
      <c r="Q5089" s="15" t="s">
        <v>47137</v>
      </c>
      <c r="R5089" s="15" t="s">
        <v>14887</v>
      </c>
      <c r="S5089" s="15" t="s">
        <v>14888</v>
      </c>
      <c r="T5089" s="15" t="s">
        <v>2543</v>
      </c>
      <c r="U5089" s="15" t="s">
        <v>53</v>
      </c>
      <c r="V5089" s="15" t="s">
        <v>45387</v>
      </c>
      <c r="W5089" s="15" t="s">
        <v>264</v>
      </c>
      <c r="X5089" s="15" t="str">
        <f>_xlfn.XLOOKUP(_LOOKUP[[#This Row],[AdjusterMemberName]],_Adjuster[Adjuster Name],_Adjuster[Email],,0)</f>
        <v>sBonnevie@knightcompany.com</v>
      </c>
      <c r="Y5089" s="15" t="str">
        <f>_xlfn.XLOOKUP(_LOOKUP[[#This Row],[AdjusterMemberName]],_Adjuster[Adjuster Name],_Adjuster[Phone Number],,0)</f>
        <v>323-692-4064</v>
      </c>
      <c r="Z5089" s="15" t="s">
        <v>14889</v>
      </c>
      <c r="AA50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 Westline Dr, Daly City  CA 94015</v>
      </c>
      <c r="AB5089" s="15"/>
    </row>
    <row r="5090" spans="1:28" x14ac:dyDescent="0.3">
      <c r="A5090" s="14">
        <v>1</v>
      </c>
      <c r="B5090" s="14">
        <v>1</v>
      </c>
      <c r="C5090" s="15" t="s">
        <v>9445</v>
      </c>
      <c r="D5090" s="15" t="s">
        <v>9445</v>
      </c>
      <c r="E5090" s="15">
        <v>45325</v>
      </c>
      <c r="F5090" s="15" t="s">
        <v>9446</v>
      </c>
      <c r="G5090" s="15">
        <v>45307</v>
      </c>
      <c r="H5090" s="15">
        <v>45489</v>
      </c>
      <c r="I5090" s="15" t="s">
        <v>9447</v>
      </c>
      <c r="J5090" s="15" t="s">
        <v>9448</v>
      </c>
      <c r="K5090" s="15" t="s">
        <v>45646</v>
      </c>
      <c r="L5090" s="15" t="s">
        <v>314</v>
      </c>
      <c r="M5090" s="15" t="s">
        <v>978</v>
      </c>
      <c r="N5090" s="14">
        <v>2014</v>
      </c>
      <c r="O5090" s="15" t="s">
        <v>9449</v>
      </c>
      <c r="P5090" s="15" t="s">
        <v>81</v>
      </c>
      <c r="Q5090" s="15" t="s">
        <v>47092</v>
      </c>
      <c r="R5090" s="15" t="s">
        <v>9450</v>
      </c>
      <c r="S5090" s="15" t="s">
        <v>9451</v>
      </c>
      <c r="T5090" s="15" t="s">
        <v>308</v>
      </c>
      <c r="U5090" s="15" t="s">
        <v>53</v>
      </c>
      <c r="V5090" s="15" t="s">
        <v>45432</v>
      </c>
      <c r="W5090" s="15" t="s">
        <v>1357</v>
      </c>
      <c r="X5090" s="15" t="str">
        <f>_xlfn.XLOOKUP(_LOOKUP[[#This Row],[AdjusterMemberName]],_Adjuster[Adjuster Name],_Adjuster[Email],,0)</f>
        <v>jRivera1@knightcompany.com</v>
      </c>
      <c r="Y5090" s="15" t="str">
        <f>_xlfn.XLOOKUP(_LOOKUP[[#This Row],[AdjusterMemberName]],_Adjuster[Adjuster Name],_Adjuster[Phone Number],,0)</f>
        <v>424-559-5239</v>
      </c>
      <c r="Z5090" s="15" t="s">
        <v>9452</v>
      </c>
      <c r="AA50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2865 Stockton Ct, Riverside  CA 92503</v>
      </c>
      <c r="AB5090" s="15"/>
    </row>
    <row r="5091" spans="1:28" x14ac:dyDescent="0.3">
      <c r="A5091" s="14">
        <v>1</v>
      </c>
      <c r="B5091" s="14">
        <v>1</v>
      </c>
      <c r="C5091" s="15" t="s">
        <v>9453</v>
      </c>
      <c r="D5091" s="15" t="s">
        <v>9453</v>
      </c>
      <c r="E5091" s="15">
        <v>45325</v>
      </c>
      <c r="F5091" s="15" t="s">
        <v>9454</v>
      </c>
      <c r="G5091" s="15">
        <v>45159</v>
      </c>
      <c r="H5091" s="15">
        <v>45343</v>
      </c>
      <c r="I5091" s="15" t="s">
        <v>9455</v>
      </c>
      <c r="J5091" s="15" t="s">
        <v>9456</v>
      </c>
      <c r="K5091" s="15" t="s">
        <v>45356</v>
      </c>
      <c r="L5091" s="15" t="s">
        <v>314</v>
      </c>
      <c r="M5091" s="15" t="s">
        <v>978</v>
      </c>
      <c r="N5091" s="14">
        <v>2017</v>
      </c>
      <c r="O5091" s="15" t="s">
        <v>9457</v>
      </c>
      <c r="P5091" s="15" t="s">
        <v>106</v>
      </c>
      <c r="Q5091" s="15" t="s">
        <v>47006</v>
      </c>
      <c r="R5091" s="15" t="s">
        <v>9458</v>
      </c>
      <c r="S5091" s="15" t="s">
        <v>9459</v>
      </c>
      <c r="T5091" s="15" t="s">
        <v>8503</v>
      </c>
      <c r="U5091" s="15" t="s">
        <v>53</v>
      </c>
      <c r="V5091" s="15" t="s">
        <v>45921</v>
      </c>
      <c r="W5091" s="15" t="s">
        <v>3184</v>
      </c>
      <c r="X5091" s="15" t="str">
        <f>_xlfn.XLOOKUP(_LOOKUP[[#This Row],[AdjusterMemberName]],_Adjuster[Adjuster Name],_Adjuster[Email],,0)</f>
        <v>mQualls@knightcompany.com</v>
      </c>
      <c r="Y5091" s="15" t="str">
        <f>_xlfn.XLOOKUP(_LOOKUP[[#This Row],[AdjusterMemberName]],_Adjuster[Adjuster Name],_Adjuster[Phone Number],,0)</f>
        <v>424-559-5436</v>
      </c>
      <c r="Z5091" s="15" t="s">
        <v>9460</v>
      </c>
      <c r="AA50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1560 S Escondido Blvd 209, Escondido  CA 92025</v>
      </c>
      <c r="AB5091" s="15"/>
    </row>
    <row r="5092" spans="1:28" x14ac:dyDescent="0.3">
      <c r="A5092" s="14">
        <v>1</v>
      </c>
      <c r="B5092" s="14">
        <v>1</v>
      </c>
      <c r="C5092" s="15" t="s">
        <v>9461</v>
      </c>
      <c r="D5092" s="15" t="s">
        <v>9461</v>
      </c>
      <c r="E5092" s="15">
        <v>45325</v>
      </c>
      <c r="F5092" s="15" t="s">
        <v>9462</v>
      </c>
      <c r="G5092" s="15">
        <v>45277</v>
      </c>
      <c r="H5092" s="15">
        <v>45460</v>
      </c>
      <c r="I5092" s="15" t="s">
        <v>9463</v>
      </c>
      <c r="J5092" s="15" t="s">
        <v>9464</v>
      </c>
      <c r="K5092" s="15" t="s">
        <v>45327</v>
      </c>
      <c r="L5092" s="15" t="s">
        <v>314</v>
      </c>
      <c r="M5092" s="15" t="s">
        <v>978</v>
      </c>
      <c r="N5092" s="14">
        <v>2019</v>
      </c>
      <c r="O5092" s="15" t="s">
        <v>9465</v>
      </c>
      <c r="P5092" s="15" t="s">
        <v>106</v>
      </c>
      <c r="Q5092" s="15" t="s">
        <v>47073</v>
      </c>
      <c r="R5092" s="15" t="s">
        <v>9466</v>
      </c>
      <c r="S5092" s="15" t="s">
        <v>9467</v>
      </c>
      <c r="T5092" s="15" t="s">
        <v>174</v>
      </c>
      <c r="U5092" s="15" t="s">
        <v>53</v>
      </c>
      <c r="V5092" s="15" t="s">
        <v>45979</v>
      </c>
      <c r="W5092" s="15" t="s">
        <v>4613</v>
      </c>
      <c r="X5092" s="15" t="e">
        <f>_xlfn.XLOOKUP(_LOOKUP[[#This Row],[AdjusterMemberName]],_Adjuster[Adjuster Name],_Adjuster[Email],,0)</f>
        <v>#N/A</v>
      </c>
      <c r="Y5092" s="15" t="e">
        <f>_xlfn.XLOOKUP(_LOOKUP[[#This Row],[AdjusterMemberName]],_Adjuster[Adjuster Name],_Adjuster[Phone Number],,0)</f>
        <v>#N/A</v>
      </c>
      <c r="Z5092" s="15" t="s">
        <v>9468</v>
      </c>
      <c r="AA50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2029 W 65Th St , Los Angeles  CA 90047</v>
      </c>
      <c r="AB5092" s="15"/>
    </row>
    <row r="5093" spans="1:28" x14ac:dyDescent="0.3">
      <c r="A5093" s="14">
        <v>1</v>
      </c>
      <c r="B5093" s="14">
        <v>0</v>
      </c>
      <c r="C5093" s="15" t="s">
        <v>9350</v>
      </c>
      <c r="D5093" s="15" t="s">
        <v>9495</v>
      </c>
      <c r="E5093" s="15">
        <v>45325</v>
      </c>
      <c r="F5093" s="15" t="s">
        <v>9351</v>
      </c>
      <c r="G5093" s="15">
        <v>45278</v>
      </c>
      <c r="H5093" s="15">
        <v>45461</v>
      </c>
      <c r="I5093" s="15" t="s">
        <v>9496</v>
      </c>
      <c r="J5093" s="15" t="s">
        <v>9497</v>
      </c>
      <c r="K5093" s="15" t="s">
        <v>45695</v>
      </c>
      <c r="L5093" s="15" t="s">
        <v>103</v>
      </c>
      <c r="M5093" s="15" t="s">
        <v>304</v>
      </c>
      <c r="N5093" s="14">
        <v>2017</v>
      </c>
      <c r="O5093" s="15" t="s">
        <v>9354</v>
      </c>
      <c r="P5093" s="15" t="s">
        <v>81</v>
      </c>
      <c r="Q5093" s="15" t="s">
        <v>47006</v>
      </c>
      <c r="R5093" s="15" t="s">
        <v>9355</v>
      </c>
      <c r="S5093" s="15" t="s">
        <v>9356</v>
      </c>
      <c r="T5093" s="15" t="s">
        <v>9357</v>
      </c>
      <c r="U5093" s="15" t="s">
        <v>53</v>
      </c>
      <c r="V5093" s="15" t="s">
        <v>46349</v>
      </c>
      <c r="W5093" s="15" t="s">
        <v>1186</v>
      </c>
      <c r="X5093" s="15" t="str">
        <f>_xlfn.XLOOKUP(_LOOKUP[[#This Row],[AdjusterMemberName]],_Adjuster[Adjuster Name],_Adjuster[Email],,0)</f>
        <v>sAkinleye@knightcompany.com</v>
      </c>
      <c r="Y5093" s="15" t="str">
        <f>_xlfn.XLOOKUP(_LOOKUP[[#This Row],[AdjusterMemberName]],_Adjuster[Adjuster Name],_Adjuster[Phone Number],,0)</f>
        <v>424-559-5280</v>
      </c>
      <c r="Z5093" s="15" t="s">
        <v>9358</v>
      </c>
      <c r="AA50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104 W Avenida Cordoba, San Clemente  CA 92672</v>
      </c>
      <c r="AB5093" s="15">
        <v>45412</v>
      </c>
    </row>
    <row r="5094" spans="1:28" x14ac:dyDescent="0.3">
      <c r="A5094" s="14">
        <v>1</v>
      </c>
      <c r="B5094" s="14">
        <v>1</v>
      </c>
      <c r="C5094" s="15" t="s">
        <v>9551</v>
      </c>
      <c r="D5094" s="15" t="s">
        <v>9551</v>
      </c>
      <c r="E5094" s="15">
        <v>45325</v>
      </c>
      <c r="F5094" s="15" t="s">
        <v>9552</v>
      </c>
      <c r="G5094" s="15">
        <v>45224</v>
      </c>
      <c r="H5094" s="15">
        <v>45407</v>
      </c>
      <c r="I5094" s="15" t="s">
        <v>9553</v>
      </c>
      <c r="J5094" s="15" t="s">
        <v>9554</v>
      </c>
      <c r="K5094" s="15" t="s">
        <v>45352</v>
      </c>
      <c r="L5094" s="15" t="s">
        <v>441</v>
      </c>
      <c r="M5094" s="15" t="s">
        <v>1126</v>
      </c>
      <c r="N5094" s="14">
        <v>2018</v>
      </c>
      <c r="O5094" s="15" t="s">
        <v>9555</v>
      </c>
      <c r="P5094" s="15" t="s">
        <v>81</v>
      </c>
      <c r="Q5094" s="15" t="s">
        <v>47208</v>
      </c>
      <c r="R5094" s="15" t="s">
        <v>5852</v>
      </c>
      <c r="S5094" s="15" t="s">
        <v>9556</v>
      </c>
      <c r="T5094" s="15" t="s">
        <v>9557</v>
      </c>
      <c r="U5094" s="15" t="s">
        <v>53</v>
      </c>
      <c r="V5094" s="15" t="s">
        <v>46755</v>
      </c>
      <c r="W5094" s="15" t="s">
        <v>1624</v>
      </c>
      <c r="X5094" s="15" t="e">
        <f>_xlfn.XLOOKUP(_LOOKUP[[#This Row],[AdjusterMemberName]],_Adjuster[Adjuster Name],_Adjuster[Email],,0)</f>
        <v>#N/A</v>
      </c>
      <c r="Y5094" s="15" t="e">
        <f>_xlfn.XLOOKUP(_LOOKUP[[#This Row],[AdjusterMemberName]],_Adjuster[Adjuster Name],_Adjuster[Phone Number],,0)</f>
        <v>#N/A</v>
      </c>
      <c r="Z5094" s="15" t="s">
        <v>9558</v>
      </c>
      <c r="AA50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2011 Helm Canal Rd Apt B, Firebaugh  CA 93622</v>
      </c>
      <c r="AB5094" s="15">
        <v>45388</v>
      </c>
    </row>
    <row r="5095" spans="1:28" x14ac:dyDescent="0.3">
      <c r="A5095" s="14">
        <v>1</v>
      </c>
      <c r="B5095" s="14">
        <v>1</v>
      </c>
      <c r="C5095" s="15" t="s">
        <v>9811</v>
      </c>
      <c r="D5095" s="15" t="s">
        <v>9811</v>
      </c>
      <c r="E5095" s="15">
        <v>45325</v>
      </c>
      <c r="F5095" s="15" t="s">
        <v>9812</v>
      </c>
      <c r="G5095" s="15">
        <v>45318</v>
      </c>
      <c r="H5095" s="15">
        <v>45500</v>
      </c>
      <c r="I5095" s="15" t="s">
        <v>9813</v>
      </c>
      <c r="J5095" s="15" t="s">
        <v>9814</v>
      </c>
      <c r="K5095" s="15" t="s">
        <v>45379</v>
      </c>
      <c r="L5095" s="15" t="s">
        <v>150</v>
      </c>
      <c r="M5095" s="15" t="s">
        <v>7286</v>
      </c>
      <c r="N5095" s="14">
        <v>2015</v>
      </c>
      <c r="O5095" s="15" t="s">
        <v>9815</v>
      </c>
      <c r="P5095" s="15" t="s">
        <v>81</v>
      </c>
      <c r="Q5095" s="15" t="s">
        <v>47155</v>
      </c>
      <c r="R5095" s="15" t="s">
        <v>9816</v>
      </c>
      <c r="S5095" s="15" t="s">
        <v>9817</v>
      </c>
      <c r="T5095" s="15" t="s">
        <v>174</v>
      </c>
      <c r="U5095" s="15" t="s">
        <v>53</v>
      </c>
      <c r="V5095" s="15" t="s">
        <v>45920</v>
      </c>
      <c r="W5095" s="15" t="s">
        <v>850</v>
      </c>
      <c r="X5095" s="15" t="e">
        <f>_xlfn.XLOOKUP(_LOOKUP[[#This Row],[AdjusterMemberName]],_Adjuster[Adjuster Name],_Adjuster[Email],,0)</f>
        <v>#N/A</v>
      </c>
      <c r="Y5095" s="15" t="e">
        <f>_xlfn.XLOOKUP(_LOOKUP[[#This Row],[AdjusterMemberName]],_Adjuster[Adjuster Name],_Adjuster[Phone Number],,0)</f>
        <v>#N/A</v>
      </c>
      <c r="Z5095" s="15" t="s">
        <v>9818</v>
      </c>
      <c r="AA50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6011 11Th Ave, Los Angeles  CA 90043</v>
      </c>
      <c r="AB5095" s="15">
        <v>45381</v>
      </c>
    </row>
    <row r="5096" spans="1:28" x14ac:dyDescent="0.3">
      <c r="A5096" s="14">
        <v>1</v>
      </c>
      <c r="B5096" s="14">
        <v>1</v>
      </c>
      <c r="C5096" s="15" t="s">
        <v>9811</v>
      </c>
      <c r="D5096" s="15" t="s">
        <v>9811</v>
      </c>
      <c r="E5096" s="15">
        <v>45325</v>
      </c>
      <c r="F5096" s="15" t="s">
        <v>9812</v>
      </c>
      <c r="G5096" s="15">
        <v>45318</v>
      </c>
      <c r="H5096" s="15">
        <v>45500</v>
      </c>
      <c r="I5096" s="15" t="s">
        <v>11443</v>
      </c>
      <c r="J5096" s="15" t="s">
        <v>11444</v>
      </c>
      <c r="K5096" s="15" t="s">
        <v>45379</v>
      </c>
      <c r="L5096" s="15" t="s">
        <v>150</v>
      </c>
      <c r="M5096" s="15" t="s">
        <v>7286</v>
      </c>
      <c r="N5096" s="14">
        <v>2015</v>
      </c>
      <c r="O5096" s="15" t="s">
        <v>9815</v>
      </c>
      <c r="P5096" s="15" t="s">
        <v>106</v>
      </c>
      <c r="Q5096" s="15" t="s">
        <v>47155</v>
      </c>
      <c r="R5096" s="15" t="s">
        <v>9816</v>
      </c>
      <c r="S5096" s="15" t="s">
        <v>9817</v>
      </c>
      <c r="T5096" s="15" t="s">
        <v>174</v>
      </c>
      <c r="U5096" s="15" t="s">
        <v>53</v>
      </c>
      <c r="V5096" s="15" t="s">
        <v>45920</v>
      </c>
      <c r="W5096" s="15" t="s">
        <v>264</v>
      </c>
      <c r="X5096" s="15" t="str">
        <f>_xlfn.XLOOKUP(_LOOKUP[[#This Row],[AdjusterMemberName]],_Adjuster[Adjuster Name],_Adjuster[Email],,0)</f>
        <v>sBonnevie@knightcompany.com</v>
      </c>
      <c r="Y5096" s="15" t="str">
        <f>_xlfn.XLOOKUP(_LOOKUP[[#This Row],[AdjusterMemberName]],_Adjuster[Adjuster Name],_Adjuster[Phone Number],,0)</f>
        <v>323-692-4064</v>
      </c>
      <c r="Z5096" s="15" t="s">
        <v>9818</v>
      </c>
      <c r="AA50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6011 11Th Ave, Los Angeles  CA 90043</v>
      </c>
      <c r="AB5096" s="15">
        <v>45381</v>
      </c>
    </row>
    <row r="5097" spans="1:28" x14ac:dyDescent="0.3">
      <c r="A5097" s="14">
        <v>1</v>
      </c>
      <c r="B5097" s="14">
        <v>1</v>
      </c>
      <c r="C5097" s="15" t="s">
        <v>9398</v>
      </c>
      <c r="D5097" s="15" t="s">
        <v>9398</v>
      </c>
      <c r="E5097" s="15">
        <v>45324</v>
      </c>
      <c r="F5097" s="15" t="s">
        <v>9399</v>
      </c>
      <c r="G5097" s="15">
        <v>45213</v>
      </c>
      <c r="H5097" s="15">
        <v>45396</v>
      </c>
      <c r="I5097" s="15" t="s">
        <v>9400</v>
      </c>
      <c r="J5097" s="15" t="s">
        <v>9401</v>
      </c>
      <c r="K5097" s="15" t="s">
        <v>45493</v>
      </c>
      <c r="L5097" s="15" t="s">
        <v>281</v>
      </c>
      <c r="M5097" s="15" t="s">
        <v>526</v>
      </c>
      <c r="N5097" s="14">
        <v>2019</v>
      </c>
      <c r="O5097" s="15" t="s">
        <v>9402</v>
      </c>
      <c r="P5097" s="15" t="s">
        <v>106</v>
      </c>
      <c r="Q5097" s="15" t="s">
        <v>47006</v>
      </c>
      <c r="R5097" s="15" t="s">
        <v>9403</v>
      </c>
      <c r="S5097" s="15" t="s">
        <v>9404</v>
      </c>
      <c r="T5097" s="15" t="s">
        <v>153</v>
      </c>
      <c r="U5097" s="15" t="s">
        <v>53</v>
      </c>
      <c r="V5097" s="15" t="s">
        <v>46758</v>
      </c>
      <c r="W5097" s="15" t="s">
        <v>1357</v>
      </c>
      <c r="X5097" s="15" t="str">
        <f>_xlfn.XLOOKUP(_LOOKUP[[#This Row],[AdjusterMemberName]],_Adjuster[Adjuster Name],_Adjuster[Email],,0)</f>
        <v>jRivera1@knightcompany.com</v>
      </c>
      <c r="Y5097" s="15" t="str">
        <f>_xlfn.XLOOKUP(_LOOKUP[[#This Row],[AdjusterMemberName]],_Adjuster[Adjuster Name],_Adjuster[Phone Number],,0)</f>
        <v>424-559-5239</v>
      </c>
      <c r="Z5097" s="15" t="s">
        <v>9405</v>
      </c>
      <c r="AA50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581 9Th St Apt 20, Davis  CA 95616</v>
      </c>
      <c r="AB5097" s="15"/>
    </row>
    <row r="5098" spans="1:28" x14ac:dyDescent="0.3">
      <c r="A5098" s="14">
        <v>1</v>
      </c>
      <c r="B5098" s="14">
        <v>1</v>
      </c>
      <c r="C5098" s="15" t="s">
        <v>9428</v>
      </c>
      <c r="D5098" s="15" t="s">
        <v>9428</v>
      </c>
      <c r="E5098" s="15">
        <v>45324</v>
      </c>
      <c r="F5098" s="15" t="s">
        <v>9429</v>
      </c>
      <c r="G5098" s="15">
        <v>45271</v>
      </c>
      <c r="H5098" s="15">
        <v>45454</v>
      </c>
      <c r="I5098" s="15" t="s">
        <v>9430</v>
      </c>
      <c r="J5098" s="15" t="s">
        <v>9431</v>
      </c>
      <c r="K5098" s="15" t="s">
        <v>45358</v>
      </c>
      <c r="L5098" s="15" t="s">
        <v>281</v>
      </c>
      <c r="M5098" s="15" t="s">
        <v>9025</v>
      </c>
      <c r="N5098" s="14">
        <v>2020</v>
      </c>
      <c r="O5098" s="15" t="s">
        <v>9432</v>
      </c>
      <c r="P5098" s="15" t="s">
        <v>81</v>
      </c>
      <c r="Q5098" s="15" t="s">
        <v>47155</v>
      </c>
      <c r="R5098" s="15" t="s">
        <v>9433</v>
      </c>
      <c r="S5098" s="15" t="s">
        <v>9434</v>
      </c>
      <c r="T5098" s="15" t="s">
        <v>9435</v>
      </c>
      <c r="U5098" s="15" t="s">
        <v>53</v>
      </c>
      <c r="V5098" s="15" t="s">
        <v>46661</v>
      </c>
      <c r="W5098" s="15" t="s">
        <v>1624</v>
      </c>
      <c r="X5098" s="15" t="e">
        <f>_xlfn.XLOOKUP(_LOOKUP[[#This Row],[AdjusterMemberName]],_Adjuster[Adjuster Name],_Adjuster[Email],,0)</f>
        <v>#N/A</v>
      </c>
      <c r="Y5098" s="15" t="e">
        <f>_xlfn.XLOOKUP(_LOOKUP[[#This Row],[AdjusterMemberName]],_Adjuster[Adjuster Name],_Adjuster[Phone Number],,0)</f>
        <v>#N/A</v>
      </c>
      <c r="Z5098" s="15" t="s">
        <v>9436</v>
      </c>
      <c r="AA50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855 W San Ysidro Blvd Unit 6, San Ysidro  CA 92173</v>
      </c>
      <c r="AB5098" s="15">
        <v>45449</v>
      </c>
    </row>
    <row r="5099" spans="1:28" x14ac:dyDescent="0.3">
      <c r="A5099" s="14">
        <v>1</v>
      </c>
      <c r="B5099" s="14">
        <v>1</v>
      </c>
      <c r="C5099" s="15" t="s">
        <v>9488</v>
      </c>
      <c r="D5099" s="15" t="s">
        <v>9488</v>
      </c>
      <c r="E5099" s="15">
        <v>45324</v>
      </c>
      <c r="F5099" s="15" t="s">
        <v>9489</v>
      </c>
      <c r="G5099" s="15">
        <v>45260</v>
      </c>
      <c r="H5099" s="15">
        <v>45442</v>
      </c>
      <c r="I5099" s="15" t="s">
        <v>9490</v>
      </c>
      <c r="J5099" s="15" t="s">
        <v>9491</v>
      </c>
      <c r="K5099" s="15" t="s">
        <v>45635</v>
      </c>
      <c r="L5099" s="15" t="s">
        <v>441</v>
      </c>
      <c r="M5099" s="15" t="s">
        <v>1126</v>
      </c>
      <c r="N5099" s="14">
        <v>2014</v>
      </c>
      <c r="O5099" s="15" t="s">
        <v>9492</v>
      </c>
      <c r="P5099" s="15" t="s">
        <v>106</v>
      </c>
      <c r="Q5099" s="15" t="s">
        <v>47006</v>
      </c>
      <c r="R5099" s="15" t="s">
        <v>3687</v>
      </c>
      <c r="S5099" s="15" t="s">
        <v>9493</v>
      </c>
      <c r="T5099" s="15" t="s">
        <v>1048</v>
      </c>
      <c r="U5099" s="15" t="s">
        <v>53</v>
      </c>
      <c r="V5099" s="15" t="s">
        <v>45457</v>
      </c>
      <c r="W5099" s="15" t="s">
        <v>1889</v>
      </c>
      <c r="X5099" s="15" t="e">
        <f>_xlfn.XLOOKUP(_LOOKUP[[#This Row],[AdjusterMemberName]],_Adjuster[Adjuster Name],_Adjuster[Email],,0)</f>
        <v>#N/A</v>
      </c>
      <c r="Y5099" s="15" t="e">
        <f>_xlfn.XLOOKUP(_LOOKUP[[#This Row],[AdjusterMemberName]],_Adjuster[Adjuster Name],_Adjuster[Phone Number],,0)</f>
        <v>#N/A</v>
      </c>
      <c r="Z5099" s="15" t="s">
        <v>9494</v>
      </c>
      <c r="AA50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238 Summerfield Dr, Bay Point  CA 94565</v>
      </c>
      <c r="AB5099" s="15"/>
    </row>
    <row r="5100" spans="1:28" x14ac:dyDescent="0.3">
      <c r="A5100" s="14">
        <v>1</v>
      </c>
      <c r="B5100" s="14">
        <v>1</v>
      </c>
      <c r="C5100" s="15" t="s">
        <v>9517</v>
      </c>
      <c r="D5100" s="15" t="s">
        <v>9518</v>
      </c>
      <c r="E5100" s="15">
        <v>45324</v>
      </c>
      <c r="F5100" s="15" t="s">
        <v>9519</v>
      </c>
      <c r="G5100" s="15">
        <v>45265</v>
      </c>
      <c r="H5100" s="15">
        <v>45448</v>
      </c>
      <c r="I5100" s="15" t="s">
        <v>9520</v>
      </c>
      <c r="J5100" s="15" t="s">
        <v>9521</v>
      </c>
      <c r="K5100" s="15" t="s">
        <v>45407</v>
      </c>
      <c r="L5100" s="15" t="s">
        <v>116</v>
      </c>
      <c r="M5100" s="15" t="s">
        <v>117</v>
      </c>
      <c r="N5100" s="14">
        <v>2016</v>
      </c>
      <c r="O5100" s="15" t="s">
        <v>9522</v>
      </c>
      <c r="P5100" s="15" t="s">
        <v>106</v>
      </c>
      <c r="Q5100" s="15" t="s">
        <v>47120</v>
      </c>
      <c r="R5100" s="15" t="s">
        <v>9523</v>
      </c>
      <c r="S5100" s="15" t="s">
        <v>9524</v>
      </c>
      <c r="T5100" s="15" t="s">
        <v>3151</v>
      </c>
      <c r="U5100" s="15" t="s">
        <v>53</v>
      </c>
      <c r="V5100" s="15" t="s">
        <v>45814</v>
      </c>
      <c r="W5100" s="15" t="s">
        <v>1357</v>
      </c>
      <c r="X5100" s="15" t="str">
        <f>_xlfn.XLOOKUP(_LOOKUP[[#This Row],[AdjusterMemberName]],_Adjuster[Adjuster Name],_Adjuster[Email],,0)</f>
        <v>jRivera1@knightcompany.com</v>
      </c>
      <c r="Y5100" s="15" t="str">
        <f>_xlfn.XLOOKUP(_LOOKUP[[#This Row],[AdjusterMemberName]],_Adjuster[Adjuster Name],_Adjuster[Phone Number],,0)</f>
        <v>424-559-5239</v>
      </c>
      <c r="Z5100" s="15" t="s">
        <v>9525</v>
      </c>
      <c r="AA51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433 Williams Rd Apt 12, Salinas  CA 93905</v>
      </c>
      <c r="AB5100" s="15"/>
    </row>
    <row r="5101" spans="1:28" x14ac:dyDescent="0.3">
      <c r="A5101" s="14">
        <v>1</v>
      </c>
      <c r="B5101" s="14">
        <v>1</v>
      </c>
      <c r="C5101" s="15" t="s">
        <v>9534</v>
      </c>
      <c r="D5101" s="15" t="s">
        <v>9535</v>
      </c>
      <c r="E5101" s="15">
        <v>45324</v>
      </c>
      <c r="F5101" s="15" t="s">
        <v>9536</v>
      </c>
      <c r="G5101" s="15">
        <v>45322</v>
      </c>
      <c r="H5101" s="15">
        <v>45504</v>
      </c>
      <c r="I5101" s="15" t="s">
        <v>9537</v>
      </c>
      <c r="J5101" s="15" t="s">
        <v>9538</v>
      </c>
      <c r="K5101" s="15" t="s">
        <v>46756</v>
      </c>
      <c r="L5101" s="15" t="s">
        <v>116</v>
      </c>
      <c r="M5101" s="15" t="s">
        <v>2421</v>
      </c>
      <c r="N5101" s="14">
        <v>2014</v>
      </c>
      <c r="O5101" s="15" t="s">
        <v>9539</v>
      </c>
      <c r="P5101" s="15" t="s">
        <v>106</v>
      </c>
      <c r="Q5101" s="15" t="s">
        <v>47079</v>
      </c>
      <c r="R5101" s="15" t="s">
        <v>9540</v>
      </c>
      <c r="S5101" s="15" t="s">
        <v>9541</v>
      </c>
      <c r="T5101" s="15" t="s">
        <v>9009</v>
      </c>
      <c r="U5101" s="15" t="s">
        <v>53</v>
      </c>
      <c r="V5101" s="15" t="s">
        <v>45782</v>
      </c>
      <c r="W5101" s="15" t="s">
        <v>4613</v>
      </c>
      <c r="X5101" s="15" t="e">
        <f>_xlfn.XLOOKUP(_LOOKUP[[#This Row],[AdjusterMemberName]],_Adjuster[Adjuster Name],_Adjuster[Email],,0)</f>
        <v>#N/A</v>
      </c>
      <c r="Y5101" s="15" t="e">
        <f>_xlfn.XLOOKUP(_LOOKUP[[#This Row],[AdjusterMemberName]],_Adjuster[Adjuster Name],_Adjuster[Phone Number],,0)</f>
        <v>#N/A</v>
      </c>
      <c r="Z5101" s="15" t="s">
        <v>9542</v>
      </c>
      <c r="AA51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1718 Buyers St , Simi Valley  CA 93063</v>
      </c>
      <c r="AB5101" s="15">
        <v>45361</v>
      </c>
    </row>
    <row r="5102" spans="1:28" x14ac:dyDescent="0.3">
      <c r="A5102" s="14">
        <v>1</v>
      </c>
      <c r="B5102" s="14">
        <v>1</v>
      </c>
      <c r="C5102" s="15" t="s">
        <v>9543</v>
      </c>
      <c r="D5102" s="15" t="s">
        <v>9543</v>
      </c>
      <c r="E5102" s="15">
        <v>45324</v>
      </c>
      <c r="F5102" s="15" t="s">
        <v>9544</v>
      </c>
      <c r="G5102" s="15">
        <v>45206</v>
      </c>
      <c r="H5102" s="15">
        <v>45389</v>
      </c>
      <c r="I5102" s="15" t="s">
        <v>9545</v>
      </c>
      <c r="J5102" s="15" t="s">
        <v>9546</v>
      </c>
      <c r="K5102" s="15" t="s">
        <v>45379</v>
      </c>
      <c r="L5102" s="15" t="s">
        <v>281</v>
      </c>
      <c r="M5102" s="15" t="s">
        <v>526</v>
      </c>
      <c r="N5102" s="14">
        <v>2019</v>
      </c>
      <c r="O5102" s="15" t="s">
        <v>9547</v>
      </c>
      <c r="P5102" s="15" t="s">
        <v>106</v>
      </c>
      <c r="Q5102" s="15" t="s">
        <v>47092</v>
      </c>
      <c r="R5102" s="15" t="s">
        <v>9548</v>
      </c>
      <c r="S5102" s="15" t="s">
        <v>9549</v>
      </c>
      <c r="T5102" s="15" t="s">
        <v>2847</v>
      </c>
      <c r="U5102" s="15" t="s">
        <v>53</v>
      </c>
      <c r="V5102" s="15" t="s">
        <v>45672</v>
      </c>
      <c r="W5102" s="15" t="s">
        <v>3307</v>
      </c>
      <c r="X5102" s="15" t="e">
        <f>_xlfn.XLOOKUP(_LOOKUP[[#This Row],[AdjusterMemberName]],_Adjuster[Adjuster Name],_Adjuster[Email],,0)</f>
        <v>#N/A</v>
      </c>
      <c r="Y5102" s="15" t="e">
        <f>_xlfn.XLOOKUP(_LOOKUP[[#This Row],[AdjusterMemberName]],_Adjuster[Adjuster Name],_Adjuster[Phone Number],,0)</f>
        <v>#N/A</v>
      </c>
      <c r="Z5102" s="15" t="s">
        <v>9550</v>
      </c>
      <c r="AA51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1310 W Puente Ave, West Covina  CA 91790</v>
      </c>
      <c r="AB5102" s="15"/>
    </row>
    <row r="5103" spans="1:28" x14ac:dyDescent="0.3">
      <c r="A5103" s="14">
        <v>1</v>
      </c>
      <c r="B5103" s="14">
        <v>1</v>
      </c>
      <c r="C5103" s="15" t="s">
        <v>10693</v>
      </c>
      <c r="D5103" s="15" t="s">
        <v>10693</v>
      </c>
      <c r="E5103" s="15">
        <v>45324</v>
      </c>
      <c r="F5103" s="15" t="s">
        <v>10694</v>
      </c>
      <c r="G5103" s="15">
        <v>45260</v>
      </c>
      <c r="H5103" s="15">
        <v>45442</v>
      </c>
      <c r="I5103" s="15" t="s">
        <v>10695</v>
      </c>
      <c r="J5103" s="15" t="s">
        <v>10696</v>
      </c>
      <c r="K5103" s="15" t="s">
        <v>45339</v>
      </c>
      <c r="L5103" s="15" t="s">
        <v>128</v>
      </c>
      <c r="M5103" s="15" t="s">
        <v>909</v>
      </c>
      <c r="N5103" s="14">
        <v>2021</v>
      </c>
      <c r="O5103" s="15" t="s">
        <v>10697</v>
      </c>
      <c r="P5103" s="15" t="s">
        <v>106</v>
      </c>
      <c r="Q5103" s="15" t="s">
        <v>47092</v>
      </c>
      <c r="R5103" s="15" t="s">
        <v>10698</v>
      </c>
      <c r="S5103" s="15" t="s">
        <v>10699</v>
      </c>
      <c r="T5103" s="15" t="s">
        <v>96</v>
      </c>
      <c r="U5103" s="15" t="s">
        <v>53</v>
      </c>
      <c r="V5103" s="15" t="s">
        <v>45746</v>
      </c>
      <c r="W5103" s="15" t="s">
        <v>1357</v>
      </c>
      <c r="X5103" s="15" t="str">
        <f>_xlfn.XLOOKUP(_LOOKUP[[#This Row],[AdjusterMemberName]],_Adjuster[Adjuster Name],_Adjuster[Email],,0)</f>
        <v>jRivera1@knightcompany.com</v>
      </c>
      <c r="Y5103" s="15" t="str">
        <f>_xlfn.XLOOKUP(_LOOKUP[[#This Row],[AdjusterMemberName]],_Adjuster[Adjuster Name],_Adjuster[Phone Number],,0)</f>
        <v>424-559-5239</v>
      </c>
      <c r="Z5103" s="15" t="s">
        <v>10700</v>
      </c>
      <c r="AA51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27217 Arla St, Moreno Valley  CA 92555</v>
      </c>
      <c r="AB5103" s="15"/>
    </row>
    <row r="5104" spans="1:28" x14ac:dyDescent="0.3">
      <c r="A5104" s="14">
        <v>1</v>
      </c>
      <c r="B5104" s="14">
        <v>1</v>
      </c>
      <c r="C5104" s="15" t="s">
        <v>594</v>
      </c>
      <c r="D5104" s="15" t="s">
        <v>594</v>
      </c>
      <c r="E5104" s="15">
        <v>45323</v>
      </c>
      <c r="F5104" s="15" t="s">
        <v>9318</v>
      </c>
      <c r="G5104" s="15">
        <v>45142</v>
      </c>
      <c r="H5104" s="15">
        <v>45326</v>
      </c>
      <c r="I5104" s="15" t="s">
        <v>9319</v>
      </c>
      <c r="J5104" s="15" t="s">
        <v>9320</v>
      </c>
      <c r="K5104" s="15" t="s">
        <v>46148</v>
      </c>
      <c r="L5104" s="15" t="s">
        <v>430</v>
      </c>
      <c r="M5104" s="15" t="s">
        <v>599</v>
      </c>
      <c r="N5104" s="14">
        <v>2020</v>
      </c>
      <c r="O5104" s="15" t="s">
        <v>600</v>
      </c>
      <c r="P5104" s="15" t="s">
        <v>1273</v>
      </c>
      <c r="Q5104" s="15" t="s">
        <v>47019</v>
      </c>
      <c r="R5104" s="15" t="s">
        <v>601</v>
      </c>
      <c r="S5104" s="15" t="s">
        <v>602</v>
      </c>
      <c r="T5104" s="15" t="s">
        <v>603</v>
      </c>
      <c r="U5104" s="15" t="s">
        <v>53</v>
      </c>
      <c r="V5104" s="15" t="s">
        <v>46754</v>
      </c>
      <c r="W5104" s="15" t="s">
        <v>175</v>
      </c>
      <c r="X5104" s="15" t="e">
        <f>_xlfn.XLOOKUP(_LOOKUP[[#This Row],[AdjusterMemberName]],_Adjuster[Adjuster Name],_Adjuster[Email],,0)</f>
        <v>#N/A</v>
      </c>
      <c r="Y5104" s="15" t="e">
        <f>_xlfn.XLOOKUP(_LOOKUP[[#This Row],[AdjusterMemberName]],_Adjuster[Adjuster Name],_Adjuster[Phone Number],,0)</f>
        <v>#N/A</v>
      </c>
      <c r="Z5104" s="15" t="s">
        <v>604</v>
      </c>
      <c r="AA51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25707 Holiday Cir Apt D, Stevenson Ranch  CA 91381</v>
      </c>
      <c r="AB5104" s="15"/>
    </row>
    <row r="5105" spans="1:28" x14ac:dyDescent="0.3">
      <c r="A5105" s="14">
        <v>1</v>
      </c>
      <c r="B5105" s="14">
        <v>1</v>
      </c>
      <c r="C5105" s="15" t="s">
        <v>8724</v>
      </c>
      <c r="D5105" s="15" t="s">
        <v>9336</v>
      </c>
      <c r="E5105" s="15">
        <v>45323</v>
      </c>
      <c r="F5105" s="15" t="s">
        <v>9337</v>
      </c>
      <c r="G5105" s="15">
        <v>45317</v>
      </c>
      <c r="H5105" s="15">
        <v>45499</v>
      </c>
      <c r="I5105" s="15" t="s">
        <v>9338</v>
      </c>
      <c r="J5105" s="15" t="s">
        <v>9339</v>
      </c>
      <c r="K5105" s="15" t="s">
        <v>45424</v>
      </c>
      <c r="L5105" s="15" t="s">
        <v>292</v>
      </c>
      <c r="M5105" s="15" t="s">
        <v>9340</v>
      </c>
      <c r="N5105" s="14">
        <v>2006</v>
      </c>
      <c r="O5105" s="15" t="s">
        <v>9341</v>
      </c>
      <c r="P5105" s="15" t="s">
        <v>106</v>
      </c>
      <c r="Q5105" s="15" t="s">
        <v>47006</v>
      </c>
      <c r="R5105" s="15" t="s">
        <v>8730</v>
      </c>
      <c r="S5105" s="15" t="s">
        <v>8731</v>
      </c>
      <c r="T5105" s="15" t="s">
        <v>4028</v>
      </c>
      <c r="U5105" s="15" t="s">
        <v>53</v>
      </c>
      <c r="V5105" s="15" t="s">
        <v>46345</v>
      </c>
      <c r="W5105" s="15" t="s">
        <v>264</v>
      </c>
      <c r="X5105" s="15" t="str">
        <f>_xlfn.XLOOKUP(_LOOKUP[[#This Row],[AdjusterMemberName]],_Adjuster[Adjuster Name],_Adjuster[Email],,0)</f>
        <v>sBonnevie@knightcompany.com</v>
      </c>
      <c r="Y5105" s="15" t="str">
        <f>_xlfn.XLOOKUP(_LOOKUP[[#This Row],[AdjusterMemberName]],_Adjuster[Adjuster Name],_Adjuster[Phone Number],,0)</f>
        <v>323-692-4064</v>
      </c>
      <c r="Z5105" s="15" t="s">
        <v>8732</v>
      </c>
      <c r="AA51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13737 Robinbrook Ct, Eastvale  CA 92880</v>
      </c>
      <c r="AB5105" s="15"/>
    </row>
    <row r="5106" spans="1:28" x14ac:dyDescent="0.3">
      <c r="A5106" s="14">
        <v>1</v>
      </c>
      <c r="B5106" s="14">
        <v>1</v>
      </c>
      <c r="C5106" s="15" t="s">
        <v>9350</v>
      </c>
      <c r="D5106" s="15" t="s">
        <v>9350</v>
      </c>
      <c r="E5106" s="15">
        <v>45323</v>
      </c>
      <c r="F5106" s="15" t="s">
        <v>9351</v>
      </c>
      <c r="G5106" s="15">
        <v>45278</v>
      </c>
      <c r="H5106" s="15">
        <v>45461</v>
      </c>
      <c r="I5106" s="15" t="s">
        <v>9352</v>
      </c>
      <c r="J5106" s="15" t="s">
        <v>9353</v>
      </c>
      <c r="K5106" s="15" t="s">
        <v>46189</v>
      </c>
      <c r="L5106" s="15" t="s">
        <v>103</v>
      </c>
      <c r="M5106" s="15" t="s">
        <v>304</v>
      </c>
      <c r="N5106" s="14">
        <v>2017</v>
      </c>
      <c r="O5106" s="15" t="s">
        <v>9354</v>
      </c>
      <c r="P5106" s="15" t="s">
        <v>106</v>
      </c>
      <c r="Q5106" s="15" t="s">
        <v>47006</v>
      </c>
      <c r="R5106" s="15" t="s">
        <v>9355</v>
      </c>
      <c r="S5106" s="15" t="s">
        <v>9356</v>
      </c>
      <c r="T5106" s="15" t="s">
        <v>9357</v>
      </c>
      <c r="U5106" s="15" t="s">
        <v>53</v>
      </c>
      <c r="V5106" s="15" t="s">
        <v>46349</v>
      </c>
      <c r="W5106" s="15" t="s">
        <v>1889</v>
      </c>
      <c r="X5106" s="15" t="e">
        <f>_xlfn.XLOOKUP(_LOOKUP[[#This Row],[AdjusterMemberName]],_Adjuster[Adjuster Name],_Adjuster[Email],,0)</f>
        <v>#N/A</v>
      </c>
      <c r="Y5106" s="15" t="e">
        <f>_xlfn.XLOOKUP(_LOOKUP[[#This Row],[AdjusterMemberName]],_Adjuster[Adjuster Name],_Adjuster[Phone Number],,0)</f>
        <v>#N/A</v>
      </c>
      <c r="Z5106" s="15" t="s">
        <v>9358</v>
      </c>
      <c r="AA51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104 W Avenida Cordoba, San Clemente  CA 92672</v>
      </c>
      <c r="AB5106" s="15">
        <v>45412</v>
      </c>
    </row>
    <row r="5107" spans="1:28" x14ac:dyDescent="0.3">
      <c r="A5107" s="14">
        <v>1</v>
      </c>
      <c r="B5107" s="14">
        <v>1</v>
      </c>
      <c r="C5107" s="15" t="s">
        <v>288</v>
      </c>
      <c r="D5107" s="15" t="s">
        <v>9416</v>
      </c>
      <c r="E5107" s="15">
        <v>45323</v>
      </c>
      <c r="F5107" s="15" t="s">
        <v>9417</v>
      </c>
      <c r="G5107" s="15">
        <v>45314</v>
      </c>
      <c r="H5107" s="15">
        <v>45496</v>
      </c>
      <c r="I5107" s="15" t="s">
        <v>9418</v>
      </c>
      <c r="J5107" s="15" t="s">
        <v>9419</v>
      </c>
      <c r="K5107" s="15" t="s">
        <v>45732</v>
      </c>
      <c r="L5107" s="15" t="s">
        <v>292</v>
      </c>
      <c r="M5107" s="15" t="s">
        <v>293</v>
      </c>
      <c r="N5107" s="14">
        <v>2010</v>
      </c>
      <c r="O5107" s="15" t="s">
        <v>294</v>
      </c>
      <c r="P5107" s="15" t="s">
        <v>106</v>
      </c>
      <c r="Q5107" s="15" t="s">
        <v>47006</v>
      </c>
      <c r="R5107" s="15" t="s">
        <v>295</v>
      </c>
      <c r="S5107" s="15" t="s">
        <v>296</v>
      </c>
      <c r="T5107" s="15" t="s">
        <v>286</v>
      </c>
      <c r="U5107" s="15" t="s">
        <v>53</v>
      </c>
      <c r="V5107" s="15" t="s">
        <v>45606</v>
      </c>
      <c r="W5107" s="15" t="s">
        <v>1049</v>
      </c>
      <c r="X5107" s="15" t="str">
        <f>_xlfn.XLOOKUP(_LOOKUP[[#This Row],[AdjusterMemberName]],_Adjuster[Adjuster Name],_Adjuster[Email],,0)</f>
        <v>cPenate@knightcompany.com</v>
      </c>
      <c r="Y5107" s="15" t="str">
        <f>_xlfn.XLOOKUP(_LOOKUP[[#This Row],[AdjusterMemberName]],_Adjuster[Adjuster Name],_Adjuster[Phone Number],,0)</f>
        <v>424-559-5385</v>
      </c>
      <c r="Z5107" s="15" t="s">
        <v>297</v>
      </c>
      <c r="AA51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560 E 64Th St Apt 17, Long Beach  CA 90805</v>
      </c>
      <c r="AB5107" s="15"/>
    </row>
    <row r="5108" spans="1:28" x14ac:dyDescent="0.3">
      <c r="A5108" s="14">
        <v>1</v>
      </c>
      <c r="B5108" s="14">
        <v>1</v>
      </c>
      <c r="C5108" s="15" t="s">
        <v>9478</v>
      </c>
      <c r="D5108" s="15" t="s">
        <v>9479</v>
      </c>
      <c r="E5108" s="15">
        <v>45323</v>
      </c>
      <c r="F5108" s="15" t="s">
        <v>9480</v>
      </c>
      <c r="G5108" s="15">
        <v>45174</v>
      </c>
      <c r="H5108" s="15">
        <v>45356</v>
      </c>
      <c r="I5108" s="15" t="s">
        <v>9481</v>
      </c>
      <c r="J5108" s="15" t="s">
        <v>9482</v>
      </c>
      <c r="K5108" s="15" t="s">
        <v>45635</v>
      </c>
      <c r="L5108" s="15" t="s">
        <v>314</v>
      </c>
      <c r="M5108" s="15" t="s">
        <v>315</v>
      </c>
      <c r="N5108" s="14">
        <v>2019</v>
      </c>
      <c r="O5108" s="15" t="s">
        <v>9483</v>
      </c>
      <c r="P5108" s="15" t="s">
        <v>106</v>
      </c>
      <c r="Q5108" s="15" t="s">
        <v>47092</v>
      </c>
      <c r="R5108" s="15" t="s">
        <v>9484</v>
      </c>
      <c r="S5108" s="15" t="s">
        <v>9485</v>
      </c>
      <c r="T5108" s="15" t="s">
        <v>9486</v>
      </c>
      <c r="U5108" s="15" t="s">
        <v>53</v>
      </c>
      <c r="V5108" s="15" t="s">
        <v>46757</v>
      </c>
      <c r="W5108" s="15" t="s">
        <v>4613</v>
      </c>
      <c r="X5108" s="15" t="e">
        <f>_xlfn.XLOOKUP(_LOOKUP[[#This Row],[AdjusterMemberName]],_Adjuster[Adjuster Name],_Adjuster[Email],,0)</f>
        <v>#N/A</v>
      </c>
      <c r="Y5108" s="15" t="e">
        <f>_xlfn.XLOOKUP(_LOOKUP[[#This Row],[AdjusterMemberName]],_Adjuster[Adjuster Name],_Adjuster[Phone Number],,0)</f>
        <v>#N/A</v>
      </c>
      <c r="Z5108" s="15" t="s">
        <v>9487</v>
      </c>
      <c r="AA51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7855 Elwood St, Joshua Tree  CA 92252</v>
      </c>
      <c r="AB5108" s="15"/>
    </row>
    <row r="5109" spans="1:28" x14ac:dyDescent="0.3">
      <c r="A5109" s="14">
        <v>1</v>
      </c>
      <c r="B5109" s="14">
        <v>1</v>
      </c>
      <c r="C5109" s="15" t="s">
        <v>9526</v>
      </c>
      <c r="D5109" s="15" t="s">
        <v>9526</v>
      </c>
      <c r="E5109" s="15">
        <v>45323</v>
      </c>
      <c r="F5109" s="15" t="s">
        <v>9527</v>
      </c>
      <c r="G5109" s="15">
        <v>45199</v>
      </c>
      <c r="H5109" s="15">
        <v>45381</v>
      </c>
      <c r="I5109" s="15" t="s">
        <v>9528</v>
      </c>
      <c r="J5109" s="15" t="s">
        <v>9529</v>
      </c>
      <c r="K5109" s="15" t="s">
        <v>46026</v>
      </c>
      <c r="L5109" s="15" t="s">
        <v>25</v>
      </c>
      <c r="M5109" s="15" t="s">
        <v>79</v>
      </c>
      <c r="N5109" s="14">
        <v>2000</v>
      </c>
      <c r="O5109" s="15" t="s">
        <v>9530</v>
      </c>
      <c r="P5109" s="15" t="s">
        <v>106</v>
      </c>
      <c r="Q5109" s="15" t="s">
        <v>47019</v>
      </c>
      <c r="R5109" s="15" t="s">
        <v>9531</v>
      </c>
      <c r="S5109" s="15" t="s">
        <v>9532</v>
      </c>
      <c r="T5109" s="15" t="s">
        <v>5747</v>
      </c>
      <c r="U5109" s="15" t="s">
        <v>53</v>
      </c>
      <c r="V5109" s="15" t="s">
        <v>45736</v>
      </c>
      <c r="W5109" s="15" t="s">
        <v>3114</v>
      </c>
      <c r="X5109" s="15" t="str">
        <f>_xlfn.XLOOKUP(_LOOKUP[[#This Row],[AdjusterMemberName]],_Adjuster[Adjuster Name],_Adjuster[Email],,0)</f>
        <v>eExmundo@knightcompany.com</v>
      </c>
      <c r="Y5109" s="15" t="str">
        <f>_xlfn.XLOOKUP(_LOOKUP[[#This Row],[AdjusterMemberName]],_Adjuster[Adjuster Name],_Adjuster[Phone Number],,0)</f>
        <v>424-559-5400</v>
      </c>
      <c r="Z5109" s="15" t="s">
        <v>9533</v>
      </c>
      <c r="AA51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36656 86Th St E, Littlerock  CA 93543</v>
      </c>
      <c r="AB5109" s="15"/>
    </row>
    <row r="5110" spans="1:28" x14ac:dyDescent="0.3">
      <c r="A5110" s="14">
        <v>1</v>
      </c>
      <c r="B5110" s="14">
        <v>1</v>
      </c>
      <c r="C5110" s="15" t="s">
        <v>9559</v>
      </c>
      <c r="D5110" s="15" t="s">
        <v>9559</v>
      </c>
      <c r="E5110" s="15">
        <v>45323</v>
      </c>
      <c r="F5110" s="15" t="s">
        <v>9560</v>
      </c>
      <c r="G5110" s="15">
        <v>45268</v>
      </c>
      <c r="H5110" s="15">
        <v>45451</v>
      </c>
      <c r="I5110" s="15" t="s">
        <v>9561</v>
      </c>
      <c r="J5110" s="15" t="s">
        <v>9562</v>
      </c>
      <c r="K5110" s="15" t="s">
        <v>45704</v>
      </c>
      <c r="L5110" s="15" t="s">
        <v>292</v>
      </c>
      <c r="M5110" s="15" t="s">
        <v>9563</v>
      </c>
      <c r="N5110" s="14">
        <v>1998</v>
      </c>
      <c r="O5110" s="15" t="s">
        <v>9564</v>
      </c>
      <c r="P5110" s="15" t="s">
        <v>106</v>
      </c>
      <c r="Q5110" s="15" t="s">
        <v>47065</v>
      </c>
      <c r="R5110" s="15" t="s">
        <v>7665</v>
      </c>
      <c r="S5110" s="15" t="s">
        <v>9565</v>
      </c>
      <c r="T5110" s="15" t="s">
        <v>4687</v>
      </c>
      <c r="U5110" s="15" t="s">
        <v>53</v>
      </c>
      <c r="V5110" s="15" t="s">
        <v>46421</v>
      </c>
      <c r="W5110" s="15" t="s">
        <v>3184</v>
      </c>
      <c r="X5110" s="15" t="str">
        <f>_xlfn.XLOOKUP(_LOOKUP[[#This Row],[AdjusterMemberName]],_Adjuster[Adjuster Name],_Adjuster[Email],,0)</f>
        <v>mQualls@knightcompany.com</v>
      </c>
      <c r="Y5110" s="15" t="str">
        <f>_xlfn.XLOOKUP(_LOOKUP[[#This Row],[AdjusterMemberName]],_Adjuster[Adjuster Name],_Adjuster[Phone Number],,0)</f>
        <v>424-559-5436</v>
      </c>
      <c r="Z5110" s="15" t="s">
        <v>9566</v>
      </c>
      <c r="AA51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790 Pepper St, Monterey Park  CA 91755</v>
      </c>
      <c r="AB5110" s="15"/>
    </row>
    <row r="5111" spans="1:28" x14ac:dyDescent="0.3">
      <c r="A5111" s="14">
        <v>1</v>
      </c>
      <c r="B5111" s="14">
        <v>1</v>
      </c>
      <c r="C5111" s="15" t="s">
        <v>594</v>
      </c>
      <c r="D5111" s="15" t="s">
        <v>594</v>
      </c>
      <c r="E5111" s="15">
        <v>45323</v>
      </c>
      <c r="F5111" s="15" t="s">
        <v>9318</v>
      </c>
      <c r="G5111" s="15">
        <v>45142</v>
      </c>
      <c r="H5111" s="15">
        <v>45326</v>
      </c>
      <c r="I5111" s="15" t="s">
        <v>9609</v>
      </c>
      <c r="J5111" s="15" t="s">
        <v>9610</v>
      </c>
      <c r="K5111" s="15" t="s">
        <v>46148</v>
      </c>
      <c r="L5111" s="15" t="s">
        <v>430</v>
      </c>
      <c r="M5111" s="15" t="s">
        <v>599</v>
      </c>
      <c r="N5111" s="14">
        <v>2020</v>
      </c>
      <c r="O5111" s="15" t="s">
        <v>600</v>
      </c>
      <c r="P5111" s="15" t="s">
        <v>106</v>
      </c>
      <c r="Q5111" s="15" t="s">
        <v>47019</v>
      </c>
      <c r="R5111" s="15" t="s">
        <v>601</v>
      </c>
      <c r="S5111" s="15" t="s">
        <v>602</v>
      </c>
      <c r="T5111" s="15" t="s">
        <v>603</v>
      </c>
      <c r="U5111" s="15" t="s">
        <v>53</v>
      </c>
      <c r="V5111" s="15" t="s">
        <v>46754</v>
      </c>
      <c r="W5111" s="15" t="s">
        <v>4613</v>
      </c>
      <c r="X5111" s="15" t="e">
        <f>_xlfn.XLOOKUP(_LOOKUP[[#This Row],[AdjusterMemberName]],_Adjuster[Adjuster Name],_Adjuster[Email],,0)</f>
        <v>#N/A</v>
      </c>
      <c r="Y5111" s="15" t="e">
        <f>_xlfn.XLOOKUP(_LOOKUP[[#This Row],[AdjusterMemberName]],_Adjuster[Adjuster Name],_Adjuster[Phone Number],,0)</f>
        <v>#N/A</v>
      </c>
      <c r="Z5111" s="15" t="s">
        <v>604</v>
      </c>
      <c r="AA51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25707 Holiday Cir Apt D, Stevenson Ranch  CA 91381</v>
      </c>
      <c r="AB5111" s="15"/>
    </row>
    <row r="5112" spans="1:28" x14ac:dyDescent="0.3">
      <c r="A5112" s="14">
        <v>1</v>
      </c>
      <c r="B5112" s="14">
        <v>1</v>
      </c>
      <c r="C5112" s="15" t="s">
        <v>10305</v>
      </c>
      <c r="D5112" s="15" t="s">
        <v>10305</v>
      </c>
      <c r="E5112" s="15">
        <v>45323</v>
      </c>
      <c r="F5112" s="15" t="s">
        <v>10306</v>
      </c>
      <c r="G5112" s="15">
        <v>45180</v>
      </c>
      <c r="H5112" s="15">
        <v>45362</v>
      </c>
      <c r="I5112" s="15" t="s">
        <v>10307</v>
      </c>
      <c r="J5112" s="15" t="s">
        <v>10308</v>
      </c>
      <c r="K5112" s="15" t="s">
        <v>45940</v>
      </c>
      <c r="L5112" s="15" t="s">
        <v>536</v>
      </c>
      <c r="M5112" s="15" t="s">
        <v>4864</v>
      </c>
      <c r="N5112" s="14">
        <v>2018</v>
      </c>
      <c r="O5112" s="15" t="s">
        <v>10309</v>
      </c>
      <c r="P5112" s="15" t="s">
        <v>106</v>
      </c>
      <c r="Q5112" s="15" t="s">
        <v>47019</v>
      </c>
      <c r="R5112" s="15" t="s">
        <v>10310</v>
      </c>
      <c r="S5112" s="15" t="s">
        <v>10311</v>
      </c>
      <c r="T5112" s="15" t="s">
        <v>971</v>
      </c>
      <c r="U5112" s="15" t="s">
        <v>53</v>
      </c>
      <c r="V5112" s="15" t="s">
        <v>45438</v>
      </c>
      <c r="W5112" s="15" t="s">
        <v>1624</v>
      </c>
      <c r="X5112" s="15" t="e">
        <f>_xlfn.XLOOKUP(_LOOKUP[[#This Row],[AdjusterMemberName]],_Adjuster[Adjuster Name],_Adjuster[Email],,0)</f>
        <v>#N/A</v>
      </c>
      <c r="Y5112" s="15" t="e">
        <f>_xlfn.XLOOKUP(_LOOKUP[[#This Row],[AdjusterMemberName]],_Adjuster[Adjuster Name],_Adjuster[Phone Number],,0)</f>
        <v>#N/A</v>
      </c>
      <c r="Z5112" s="15" t="s">
        <v>10312</v>
      </c>
      <c r="AA51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33080 Jamieson St Apt 3, Lake Elsinore  CA 92530</v>
      </c>
      <c r="AB5112" s="15"/>
    </row>
    <row r="5113" spans="1:28" x14ac:dyDescent="0.3">
      <c r="A5113" s="14">
        <v>1</v>
      </c>
      <c r="B5113" s="14">
        <v>1</v>
      </c>
      <c r="C5113" s="15" t="s">
        <v>10614</v>
      </c>
      <c r="D5113" s="15" t="s">
        <v>10614</v>
      </c>
      <c r="E5113" s="15">
        <v>45323</v>
      </c>
      <c r="F5113" s="15" t="s">
        <v>10615</v>
      </c>
      <c r="G5113" s="15">
        <v>45048</v>
      </c>
      <c r="H5113" s="15">
        <v>45232</v>
      </c>
      <c r="I5113" s="15" t="s">
        <v>10616</v>
      </c>
      <c r="J5113" s="15" t="s">
        <v>10617</v>
      </c>
      <c r="K5113" s="15" t="s">
        <v>45493</v>
      </c>
      <c r="L5113" s="15" t="s">
        <v>103</v>
      </c>
      <c r="M5113" s="15" t="s">
        <v>1336</v>
      </c>
      <c r="N5113" s="14">
        <v>2010</v>
      </c>
      <c r="O5113" s="15" t="s">
        <v>10618</v>
      </c>
      <c r="P5113" s="15" t="s">
        <v>106</v>
      </c>
      <c r="Q5113" s="15" t="s">
        <v>119</v>
      </c>
      <c r="R5113" s="15" t="s">
        <v>7712</v>
      </c>
      <c r="S5113" s="15" t="s">
        <v>10619</v>
      </c>
      <c r="T5113" s="15" t="s">
        <v>2228</v>
      </c>
      <c r="U5113" s="15" t="s">
        <v>53</v>
      </c>
      <c r="V5113" s="15" t="s">
        <v>45484</v>
      </c>
      <c r="W5113" s="15" t="s">
        <v>850</v>
      </c>
      <c r="X5113" s="15" t="e">
        <f>_xlfn.XLOOKUP(_LOOKUP[[#This Row],[AdjusterMemberName]],_Adjuster[Adjuster Name],_Adjuster[Email],,0)</f>
        <v>#N/A</v>
      </c>
      <c r="Y5113" s="15" t="e">
        <f>_xlfn.XLOOKUP(_LOOKUP[[#This Row],[AdjusterMemberName]],_Adjuster[Adjuster Name],_Adjuster[Phone Number],,0)</f>
        <v>#N/A</v>
      </c>
      <c r="Z5113" s="15" t="s">
        <v>10620</v>
      </c>
      <c r="AA51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400 N Chapel Ave Apt 221, Alhambra  CA 91801</v>
      </c>
      <c r="AB5113" s="15"/>
    </row>
    <row r="5114" spans="1:28" x14ac:dyDescent="0.3">
      <c r="A5114" s="14">
        <v>1</v>
      </c>
      <c r="B5114" s="14">
        <v>1</v>
      </c>
      <c r="C5114" s="15" t="s">
        <v>9228</v>
      </c>
      <c r="D5114" s="15" t="s">
        <v>9229</v>
      </c>
      <c r="E5114" s="15">
        <v>45322</v>
      </c>
      <c r="F5114" s="15" t="s">
        <v>9230</v>
      </c>
      <c r="G5114" s="15">
        <v>45275</v>
      </c>
      <c r="H5114" s="15">
        <v>45458</v>
      </c>
      <c r="I5114" s="15" t="s">
        <v>9231</v>
      </c>
      <c r="J5114" s="15" t="s">
        <v>9232</v>
      </c>
      <c r="K5114" s="15" t="s">
        <v>45347</v>
      </c>
      <c r="L5114" s="15" t="s">
        <v>103</v>
      </c>
      <c r="M5114" s="15" t="s">
        <v>9233</v>
      </c>
      <c r="N5114" s="14">
        <v>2022</v>
      </c>
      <c r="O5114" s="15" t="s">
        <v>9234</v>
      </c>
      <c r="P5114" s="15" t="s">
        <v>81</v>
      </c>
      <c r="Q5114" s="15" t="s">
        <v>47092</v>
      </c>
      <c r="R5114" s="15" t="s">
        <v>2510</v>
      </c>
      <c r="S5114" s="15" t="s">
        <v>9235</v>
      </c>
      <c r="T5114" s="15" t="s">
        <v>1120</v>
      </c>
      <c r="U5114" s="15" t="s">
        <v>53</v>
      </c>
      <c r="V5114" s="15" t="s">
        <v>45428</v>
      </c>
      <c r="W5114" s="15" t="s">
        <v>1889</v>
      </c>
      <c r="X5114" s="15" t="e">
        <f>_xlfn.XLOOKUP(_LOOKUP[[#This Row],[AdjusterMemberName]],_Adjuster[Adjuster Name],_Adjuster[Email],,0)</f>
        <v>#N/A</v>
      </c>
      <c r="Y5114" s="15" t="e">
        <f>_xlfn.XLOOKUP(_LOOKUP[[#This Row],[AdjusterMemberName]],_Adjuster[Adjuster Name],_Adjuster[Phone Number],,0)</f>
        <v>#N/A</v>
      </c>
      <c r="Z5114" s="15" t="s">
        <v>9236</v>
      </c>
      <c r="AA51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241 E N St, Colton  CA 92324</v>
      </c>
      <c r="AB5114" s="15"/>
    </row>
    <row r="5115" spans="1:28" x14ac:dyDescent="0.3">
      <c r="A5115" s="14">
        <v>1</v>
      </c>
      <c r="B5115" s="14">
        <v>0</v>
      </c>
      <c r="C5115" s="15" t="s">
        <v>9276</v>
      </c>
      <c r="D5115" s="15" t="s">
        <v>9277</v>
      </c>
      <c r="E5115" s="15">
        <v>45322</v>
      </c>
      <c r="F5115" s="15" t="s">
        <v>9278</v>
      </c>
      <c r="G5115" s="15">
        <v>45320</v>
      </c>
      <c r="H5115" s="15">
        <v>45502</v>
      </c>
      <c r="I5115" s="15" t="s">
        <v>9279</v>
      </c>
      <c r="J5115" s="15" t="s">
        <v>9280</v>
      </c>
      <c r="K5115" s="15" t="s">
        <v>46763</v>
      </c>
      <c r="L5115" s="15" t="s">
        <v>25</v>
      </c>
      <c r="M5115" s="15" t="s">
        <v>1584</v>
      </c>
      <c r="N5115" s="14">
        <v>2015</v>
      </c>
      <c r="O5115" s="15" t="s">
        <v>9281</v>
      </c>
      <c r="P5115" s="15" t="s">
        <v>106</v>
      </c>
      <c r="Q5115" s="15" t="s">
        <v>47065</v>
      </c>
      <c r="R5115" s="15" t="s">
        <v>9282</v>
      </c>
      <c r="S5115" s="15" t="s">
        <v>9283</v>
      </c>
      <c r="T5115" s="15" t="s">
        <v>234</v>
      </c>
      <c r="U5115" s="15" t="s">
        <v>53</v>
      </c>
      <c r="V5115" s="15" t="s">
        <v>45436</v>
      </c>
      <c r="W5115" s="15" t="s">
        <v>3184</v>
      </c>
      <c r="X5115" s="15" t="str">
        <f>_xlfn.XLOOKUP(_LOOKUP[[#This Row],[AdjusterMemberName]],_Adjuster[Adjuster Name],_Adjuster[Email],,0)</f>
        <v>mQualls@knightcompany.com</v>
      </c>
      <c r="Y5115" s="15" t="str">
        <f>_xlfn.XLOOKUP(_LOOKUP[[#This Row],[AdjusterMemberName]],_Adjuster[Adjuster Name],_Adjuster[Phone Number],,0)</f>
        <v>424-559-5436</v>
      </c>
      <c r="Z5115" s="15" t="s">
        <v>9284</v>
      </c>
      <c r="AA51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4715 Live Oak St, Cudahy  CA 90201</v>
      </c>
      <c r="AB5115" s="15">
        <v>45423</v>
      </c>
    </row>
    <row r="5116" spans="1:28" x14ac:dyDescent="0.3">
      <c r="A5116" s="14">
        <v>1</v>
      </c>
      <c r="B5116" s="14">
        <v>1</v>
      </c>
      <c r="C5116" s="15" t="s">
        <v>9285</v>
      </c>
      <c r="D5116" s="15" t="s">
        <v>9285</v>
      </c>
      <c r="E5116" s="15">
        <v>45322</v>
      </c>
      <c r="F5116" s="15" t="s">
        <v>9286</v>
      </c>
      <c r="G5116" s="15">
        <v>45189</v>
      </c>
      <c r="H5116" s="15">
        <v>45371</v>
      </c>
      <c r="I5116" s="15" t="s">
        <v>9287</v>
      </c>
      <c r="J5116" s="15" t="s">
        <v>9288</v>
      </c>
      <c r="K5116" s="15" t="s">
        <v>46193</v>
      </c>
      <c r="L5116" s="15" t="s">
        <v>128</v>
      </c>
      <c r="M5116" s="15" t="s">
        <v>836</v>
      </c>
      <c r="N5116" s="14">
        <v>2022</v>
      </c>
      <c r="O5116" s="15" t="s">
        <v>9289</v>
      </c>
      <c r="P5116" s="15" t="s">
        <v>81</v>
      </c>
      <c r="Q5116" s="15" t="s">
        <v>47019</v>
      </c>
      <c r="R5116" s="15" t="s">
        <v>9290</v>
      </c>
      <c r="S5116" s="15" t="s">
        <v>9291</v>
      </c>
      <c r="T5116" s="15" t="s">
        <v>174</v>
      </c>
      <c r="U5116" s="15" t="s">
        <v>53</v>
      </c>
      <c r="V5116" s="15" t="s">
        <v>45337</v>
      </c>
      <c r="W5116" s="15" t="s">
        <v>1357</v>
      </c>
      <c r="X5116" s="15" t="str">
        <f>_xlfn.XLOOKUP(_LOOKUP[[#This Row],[AdjusterMemberName]],_Adjuster[Adjuster Name],_Adjuster[Email],,0)</f>
        <v>jRivera1@knightcompany.com</v>
      </c>
      <c r="Y5116" s="15" t="str">
        <f>_xlfn.XLOOKUP(_LOOKUP[[#This Row],[AdjusterMemberName]],_Adjuster[Adjuster Name],_Adjuster[Phone Number],,0)</f>
        <v>424-559-5239</v>
      </c>
      <c r="Z5116" s="15" t="s">
        <v>9292</v>
      </c>
      <c r="AA51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501 S Grand View St Apt 311, Los Angeles  CA 90057</v>
      </c>
      <c r="AB5116" s="15"/>
    </row>
    <row r="5117" spans="1:28" x14ac:dyDescent="0.3">
      <c r="A5117" s="14">
        <v>1</v>
      </c>
      <c r="B5117" s="14">
        <v>1</v>
      </c>
      <c r="C5117" s="15" t="s">
        <v>9293</v>
      </c>
      <c r="D5117" s="15" t="s">
        <v>9294</v>
      </c>
      <c r="E5117" s="15">
        <v>45322</v>
      </c>
      <c r="F5117" s="15" t="s">
        <v>9295</v>
      </c>
      <c r="G5117" s="15">
        <v>45246</v>
      </c>
      <c r="H5117" s="15">
        <v>45428</v>
      </c>
      <c r="I5117" s="15" t="s">
        <v>9296</v>
      </c>
      <c r="J5117" s="15" t="s">
        <v>9297</v>
      </c>
      <c r="K5117" s="15" t="s">
        <v>45416</v>
      </c>
      <c r="L5117" s="15" t="s">
        <v>687</v>
      </c>
      <c r="M5117" s="15" t="s">
        <v>2261</v>
      </c>
      <c r="N5117" s="14">
        <v>2023</v>
      </c>
      <c r="O5117" s="15" t="s">
        <v>9298</v>
      </c>
      <c r="P5117" s="15" t="s">
        <v>106</v>
      </c>
      <c r="Q5117" s="15" t="s">
        <v>47065</v>
      </c>
      <c r="R5117" s="15" t="s">
        <v>9299</v>
      </c>
      <c r="S5117" s="15" t="s">
        <v>9300</v>
      </c>
      <c r="T5117" s="15" t="s">
        <v>243</v>
      </c>
      <c r="U5117" s="15" t="s">
        <v>53</v>
      </c>
      <c r="V5117" s="15" t="s">
        <v>45830</v>
      </c>
      <c r="W5117" s="15" t="s">
        <v>1544</v>
      </c>
      <c r="X5117" s="15" t="str">
        <f>_xlfn.XLOOKUP(_LOOKUP[[#This Row],[AdjusterMemberName]],_Adjuster[Adjuster Name],_Adjuster[Email],,0)</f>
        <v>CRodriguez5@knightcompany.com</v>
      </c>
      <c r="Y5117" s="15" t="str">
        <f>_xlfn.XLOOKUP(_LOOKUP[[#This Row],[AdjusterMemberName]],_Adjuster[Adjuster Name],_Adjuster[Phone Number],,0)</f>
        <v>323-456-1708</v>
      </c>
      <c r="Z5117" s="15" t="s">
        <v>9301</v>
      </c>
      <c r="AA51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29661 Tulipwood St, Menifee  CA 92584</v>
      </c>
      <c r="AB5117" s="15">
        <v>45339</v>
      </c>
    </row>
    <row r="5118" spans="1:28" x14ac:dyDescent="0.3">
      <c r="A5118" s="14">
        <v>1</v>
      </c>
      <c r="B5118" s="14">
        <v>1</v>
      </c>
      <c r="C5118" s="15" t="s">
        <v>9310</v>
      </c>
      <c r="D5118" s="15" t="s">
        <v>9310</v>
      </c>
      <c r="E5118" s="15">
        <v>45322</v>
      </c>
      <c r="F5118" s="15" t="s">
        <v>9311</v>
      </c>
      <c r="G5118" s="15">
        <v>45169</v>
      </c>
      <c r="H5118" s="15">
        <v>45351</v>
      </c>
      <c r="I5118" s="15" t="s">
        <v>9312</v>
      </c>
      <c r="J5118" s="15" t="s">
        <v>9313</v>
      </c>
      <c r="K5118" s="15" t="s">
        <v>45635</v>
      </c>
      <c r="L5118" s="15" t="s">
        <v>103</v>
      </c>
      <c r="M5118" s="15" t="s">
        <v>1336</v>
      </c>
      <c r="N5118" s="14">
        <v>2014</v>
      </c>
      <c r="O5118" s="15" t="s">
        <v>9314</v>
      </c>
      <c r="P5118" s="15" t="s">
        <v>81</v>
      </c>
      <c r="Q5118" s="15" t="s">
        <v>47019</v>
      </c>
      <c r="R5118" s="15" t="s">
        <v>9315</v>
      </c>
      <c r="S5118" s="15" t="s">
        <v>9316</v>
      </c>
      <c r="T5118" s="15" t="s">
        <v>3763</v>
      </c>
      <c r="U5118" s="15" t="s">
        <v>53</v>
      </c>
      <c r="V5118" s="15" t="s">
        <v>46390</v>
      </c>
      <c r="W5118" s="15" t="s">
        <v>3184</v>
      </c>
      <c r="X5118" s="15" t="str">
        <f>_xlfn.XLOOKUP(_LOOKUP[[#This Row],[AdjusterMemberName]],_Adjuster[Adjuster Name],_Adjuster[Email],,0)</f>
        <v>mQualls@knightcompany.com</v>
      </c>
      <c r="Y5118" s="15" t="str">
        <f>_xlfn.XLOOKUP(_LOOKUP[[#This Row],[AdjusterMemberName]],_Adjuster[Adjuster Name],_Adjuster[Phone Number],,0)</f>
        <v>424-559-5436</v>
      </c>
      <c r="Z5118" s="15" t="s">
        <v>9317</v>
      </c>
      <c r="AA51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2775 Mesa Verde Apt E, Costa Mesa  CA 92626</v>
      </c>
      <c r="AB5118" s="15"/>
    </row>
    <row r="5119" spans="1:28" x14ac:dyDescent="0.3">
      <c r="A5119" s="14">
        <v>1</v>
      </c>
      <c r="B5119" s="14">
        <v>1</v>
      </c>
      <c r="C5119" s="15" t="s">
        <v>9760</v>
      </c>
      <c r="D5119" s="15" t="s">
        <v>9761</v>
      </c>
      <c r="E5119" s="15">
        <v>45322</v>
      </c>
      <c r="F5119" s="15" t="s">
        <v>9762</v>
      </c>
      <c r="G5119" s="15">
        <v>45203</v>
      </c>
      <c r="H5119" s="15">
        <v>45386</v>
      </c>
      <c r="I5119" s="15" t="s">
        <v>9763</v>
      </c>
      <c r="J5119" s="15" t="s">
        <v>9764</v>
      </c>
      <c r="K5119" s="15" t="s">
        <v>45554</v>
      </c>
      <c r="L5119" s="15" t="s">
        <v>103</v>
      </c>
      <c r="M5119" s="15" t="s">
        <v>890</v>
      </c>
      <c r="N5119" s="14">
        <v>2004</v>
      </c>
      <c r="O5119" s="15" t="s">
        <v>9765</v>
      </c>
      <c r="P5119" s="15" t="s">
        <v>81</v>
      </c>
      <c r="Q5119" s="15" t="s">
        <v>47065</v>
      </c>
      <c r="R5119" s="15" t="s">
        <v>9766</v>
      </c>
      <c r="S5119" s="15" t="s">
        <v>9767</v>
      </c>
      <c r="T5119" s="15" t="s">
        <v>174</v>
      </c>
      <c r="U5119" s="15" t="s">
        <v>53</v>
      </c>
      <c r="V5119" s="15" t="s">
        <v>45412</v>
      </c>
      <c r="W5119" s="15" t="s">
        <v>1357</v>
      </c>
      <c r="X5119" s="15" t="str">
        <f>_xlfn.XLOOKUP(_LOOKUP[[#This Row],[AdjusterMemberName]],_Adjuster[Adjuster Name],_Adjuster[Email],,0)</f>
        <v>jRivera1@knightcompany.com</v>
      </c>
      <c r="Y5119" s="15" t="str">
        <f>_xlfn.XLOOKUP(_LOOKUP[[#This Row],[AdjusterMemberName]],_Adjuster[Adjuster Name],_Adjuster[Phone Number],,0)</f>
        <v>424-559-5239</v>
      </c>
      <c r="Z5119" s="15" t="s">
        <v>9768</v>
      </c>
      <c r="AA51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196 E 116Th St, Los Angeles  CA 90061</v>
      </c>
      <c r="AB5119" s="15"/>
    </row>
    <row r="5120" spans="1:28" x14ac:dyDescent="0.3">
      <c r="A5120" s="14">
        <v>0</v>
      </c>
      <c r="B5120" s="14">
        <v>0</v>
      </c>
      <c r="C5120" s="15" t="s">
        <v>10039</v>
      </c>
      <c r="D5120" s="15" t="s">
        <v>10040</v>
      </c>
      <c r="E5120" s="15">
        <v>45322</v>
      </c>
      <c r="F5120" s="15" t="s">
        <v>10041</v>
      </c>
      <c r="G5120" s="15"/>
      <c r="H5120" s="15"/>
      <c r="I5120" s="15" t="s">
        <v>10042</v>
      </c>
      <c r="J5120" s="15" t="s">
        <v>10043</v>
      </c>
      <c r="K5120" s="15" t="s">
        <v>46196</v>
      </c>
      <c r="L5120" s="15" t="s">
        <v>314</v>
      </c>
      <c r="M5120" s="15" t="s">
        <v>10044</v>
      </c>
      <c r="N5120" s="14">
        <v>2009</v>
      </c>
      <c r="O5120" s="15" t="s">
        <v>10045</v>
      </c>
      <c r="P5120" s="15" t="s">
        <v>106</v>
      </c>
      <c r="Q5120" s="15"/>
      <c r="R5120" s="15"/>
      <c r="S5120" s="15"/>
      <c r="T5120" s="15"/>
      <c r="U5120" s="15"/>
      <c r="V5120" s="15"/>
      <c r="W5120" s="15" t="s">
        <v>367</v>
      </c>
      <c r="X5120" s="15" t="str">
        <f>_xlfn.XLOOKUP(_LOOKUP[[#This Row],[AdjusterMemberName]],_Adjuster[Adjuster Name],_Adjuster[Email],,0)</f>
        <v>dHernandez4@knightcompany.com</v>
      </c>
      <c r="Y5120" s="15" t="str">
        <f>_xlfn.XLOOKUP(_LOOKUP[[#This Row],[AdjusterMemberName]],_Adjuster[Adjuster Name],_Adjuster[Phone Number],,0)</f>
        <v>323-315-7819</v>
      </c>
      <c r="Z5120" s="15"/>
      <c r="AA5120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120" s="15"/>
    </row>
    <row r="5121" spans="1:28" x14ac:dyDescent="0.3">
      <c r="A5121" s="14">
        <v>1</v>
      </c>
      <c r="B5121" s="14">
        <v>1</v>
      </c>
      <c r="C5121" s="15" t="s">
        <v>10146</v>
      </c>
      <c r="D5121" s="15" t="s">
        <v>10146</v>
      </c>
      <c r="E5121" s="15">
        <v>45322</v>
      </c>
      <c r="F5121" s="15" t="s">
        <v>10147</v>
      </c>
      <c r="G5121" s="15">
        <v>45231</v>
      </c>
      <c r="H5121" s="15">
        <v>45413</v>
      </c>
      <c r="I5121" s="15" t="s">
        <v>10148</v>
      </c>
      <c r="J5121" s="15" t="s">
        <v>10043</v>
      </c>
      <c r="K5121" s="15" t="s">
        <v>46196</v>
      </c>
      <c r="L5121" s="15" t="s">
        <v>314</v>
      </c>
      <c r="M5121" s="15" t="s">
        <v>1602</v>
      </c>
      <c r="N5121" s="14">
        <v>2009</v>
      </c>
      <c r="O5121" s="15" t="s">
        <v>10149</v>
      </c>
      <c r="P5121" s="15" t="s">
        <v>106</v>
      </c>
      <c r="Q5121" s="15" t="s">
        <v>47137</v>
      </c>
      <c r="R5121" s="15" t="s">
        <v>10150</v>
      </c>
      <c r="S5121" s="15" t="s">
        <v>10151</v>
      </c>
      <c r="T5121" s="15" t="s">
        <v>10152</v>
      </c>
      <c r="U5121" s="15" t="s">
        <v>53</v>
      </c>
      <c r="V5121" s="15" t="s">
        <v>46480</v>
      </c>
      <c r="W5121" s="15" t="s">
        <v>367</v>
      </c>
      <c r="X5121" s="15" t="str">
        <f>_xlfn.XLOOKUP(_LOOKUP[[#This Row],[AdjusterMemberName]],_Adjuster[Adjuster Name],_Adjuster[Email],,0)</f>
        <v>dHernandez4@knightcompany.com</v>
      </c>
      <c r="Y5121" s="15" t="str">
        <f>_xlfn.XLOOKUP(_LOOKUP[[#This Row],[AdjusterMemberName]],_Adjuster[Adjuster Name],_Adjuster[Phone Number],,0)</f>
        <v>323-315-7819</v>
      </c>
      <c r="Z5121" s="15" t="s">
        <v>10153</v>
      </c>
      <c r="AA51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512 S G St, Exeter  CA 93221</v>
      </c>
      <c r="AB5121" s="15"/>
    </row>
    <row r="5122" spans="1:28" x14ac:dyDescent="0.3">
      <c r="A5122" s="14">
        <v>1</v>
      </c>
      <c r="B5122" s="14">
        <v>1</v>
      </c>
      <c r="C5122" s="15" t="s">
        <v>9195</v>
      </c>
      <c r="D5122" s="15" t="s">
        <v>9195</v>
      </c>
      <c r="E5122" s="15">
        <v>45321</v>
      </c>
      <c r="F5122" s="15" t="s">
        <v>9196</v>
      </c>
      <c r="G5122" s="15">
        <v>45169</v>
      </c>
      <c r="H5122" s="15">
        <v>45351</v>
      </c>
      <c r="I5122" s="15" t="s">
        <v>9197</v>
      </c>
      <c r="J5122" s="15" t="s">
        <v>9198</v>
      </c>
      <c r="K5122" s="15" t="s">
        <v>46764</v>
      </c>
      <c r="L5122" s="15" t="s">
        <v>116</v>
      </c>
      <c r="M5122" s="15" t="s">
        <v>2421</v>
      </c>
      <c r="N5122" s="14">
        <v>2023</v>
      </c>
      <c r="O5122" s="15" t="s">
        <v>9199</v>
      </c>
      <c r="P5122" s="15" t="s">
        <v>106</v>
      </c>
      <c r="Q5122" s="15" t="s">
        <v>47073</v>
      </c>
      <c r="R5122" s="15" t="s">
        <v>9200</v>
      </c>
      <c r="S5122" s="15" t="s">
        <v>9201</v>
      </c>
      <c r="T5122" s="15" t="s">
        <v>4967</v>
      </c>
      <c r="U5122" s="15" t="s">
        <v>53</v>
      </c>
      <c r="V5122" s="15" t="s">
        <v>45436</v>
      </c>
      <c r="W5122" s="15" t="s">
        <v>1889</v>
      </c>
      <c r="X5122" s="15" t="e">
        <f>_xlfn.XLOOKUP(_LOOKUP[[#This Row],[AdjusterMemberName]],_Adjuster[Adjuster Name],_Adjuster[Email],,0)</f>
        <v>#N/A</v>
      </c>
      <c r="Y5122" s="15" t="e">
        <f>_xlfn.XLOOKUP(_LOOKUP[[#This Row],[AdjusterMemberName]],_Adjuster[Adjuster Name],_Adjuster[Phone Number],,0)</f>
        <v>#N/A</v>
      </c>
      <c r="Z5122" s="15" t="s">
        <v>9202</v>
      </c>
      <c r="AA51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6818 Hannon St , Bell Gardens  CA 90201</v>
      </c>
      <c r="AB5122" s="15"/>
    </row>
    <row r="5123" spans="1:28" x14ac:dyDescent="0.3">
      <c r="A5123" s="14">
        <v>1</v>
      </c>
      <c r="B5123" s="14">
        <v>1</v>
      </c>
      <c r="C5123" s="15" t="s">
        <v>9203</v>
      </c>
      <c r="D5123" s="15" t="s">
        <v>9204</v>
      </c>
      <c r="E5123" s="15">
        <v>45321</v>
      </c>
      <c r="F5123" s="15" t="s">
        <v>9205</v>
      </c>
      <c r="G5123" s="15">
        <v>45257</v>
      </c>
      <c r="H5123" s="15">
        <v>45439</v>
      </c>
      <c r="I5123" s="15" t="s">
        <v>9206</v>
      </c>
      <c r="J5123" s="15" t="s">
        <v>9207</v>
      </c>
      <c r="K5123" s="15" t="s">
        <v>45486</v>
      </c>
      <c r="L5123" s="15" t="s">
        <v>281</v>
      </c>
      <c r="M5123" s="15" t="s">
        <v>282</v>
      </c>
      <c r="N5123" s="14">
        <v>2016</v>
      </c>
      <c r="O5123" s="15" t="s">
        <v>9208</v>
      </c>
      <c r="P5123" s="15" t="s">
        <v>81</v>
      </c>
      <c r="Q5123" s="15" t="s">
        <v>47092</v>
      </c>
      <c r="R5123" s="15" t="s">
        <v>9209</v>
      </c>
      <c r="S5123" s="15" t="s">
        <v>9210</v>
      </c>
      <c r="T5123" s="15" t="s">
        <v>308</v>
      </c>
      <c r="U5123" s="15" t="s">
        <v>53</v>
      </c>
      <c r="V5123" s="15" t="s">
        <v>45398</v>
      </c>
      <c r="W5123" s="15" t="s">
        <v>264</v>
      </c>
      <c r="X5123" s="15" t="str">
        <f>_xlfn.XLOOKUP(_LOOKUP[[#This Row],[AdjusterMemberName]],_Adjuster[Adjuster Name],_Adjuster[Email],,0)</f>
        <v>sBonnevie@knightcompany.com</v>
      </c>
      <c r="Y5123" s="15" t="str">
        <f>_xlfn.XLOOKUP(_LOOKUP[[#This Row],[AdjusterMemberName]],_Adjuster[Adjuster Name],_Adjuster[Phone Number],,0)</f>
        <v>323-692-4064</v>
      </c>
      <c r="Z5123" s="15" t="s">
        <v>9211</v>
      </c>
      <c r="AA51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2005 Mt Vernon Ave, Riverside  CA 92507</v>
      </c>
      <c r="AB5123" s="15"/>
    </row>
    <row r="5124" spans="1:28" x14ac:dyDescent="0.3">
      <c r="A5124" s="14">
        <v>1</v>
      </c>
      <c r="B5124" s="14">
        <v>1</v>
      </c>
      <c r="C5124" s="15" t="s">
        <v>9237</v>
      </c>
      <c r="D5124" s="15" t="s">
        <v>9237</v>
      </c>
      <c r="E5124" s="15">
        <v>45321</v>
      </c>
      <c r="F5124" s="15" t="s">
        <v>9238</v>
      </c>
      <c r="G5124" s="15">
        <v>45312</v>
      </c>
      <c r="H5124" s="15">
        <v>45494</v>
      </c>
      <c r="I5124" s="15" t="s">
        <v>9239</v>
      </c>
      <c r="J5124" s="15" t="s">
        <v>9240</v>
      </c>
      <c r="K5124" s="15" t="s">
        <v>45336</v>
      </c>
      <c r="L5124" s="15" t="s">
        <v>128</v>
      </c>
      <c r="M5124" s="15" t="s">
        <v>170</v>
      </c>
      <c r="N5124" s="14">
        <v>2023</v>
      </c>
      <c r="O5124" s="15" t="s">
        <v>9241</v>
      </c>
      <c r="P5124" s="15" t="s">
        <v>106</v>
      </c>
      <c r="Q5124" s="15" t="s">
        <v>47073</v>
      </c>
      <c r="R5124" s="15" t="s">
        <v>7090</v>
      </c>
      <c r="S5124" s="15" t="s">
        <v>9242</v>
      </c>
      <c r="T5124" s="15" t="s">
        <v>572</v>
      </c>
      <c r="U5124" s="15" t="s">
        <v>53</v>
      </c>
      <c r="V5124" s="15" t="s">
        <v>45421</v>
      </c>
      <c r="W5124" s="15" t="s">
        <v>1889</v>
      </c>
      <c r="X5124" s="15" t="e">
        <f>_xlfn.XLOOKUP(_LOOKUP[[#This Row],[AdjusterMemberName]],_Adjuster[Adjuster Name],_Adjuster[Email],,0)</f>
        <v>#N/A</v>
      </c>
      <c r="Y5124" s="15" t="e">
        <f>_xlfn.XLOOKUP(_LOOKUP[[#This Row],[AdjusterMemberName]],_Adjuster[Adjuster Name],_Adjuster[Phone Number],,0)</f>
        <v>#N/A</v>
      </c>
      <c r="Z5124" s="15" t="s">
        <v>9243</v>
      </c>
      <c r="AA51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2944 Shelly Ln, Bakersfield  CA 93306</v>
      </c>
      <c r="AB5124" s="15"/>
    </row>
    <row r="5125" spans="1:28" x14ac:dyDescent="0.3">
      <c r="A5125" s="14">
        <v>1</v>
      </c>
      <c r="B5125" s="14">
        <v>1</v>
      </c>
      <c r="C5125" s="15" t="s">
        <v>9253</v>
      </c>
      <c r="D5125" s="15" t="s">
        <v>9253</v>
      </c>
      <c r="E5125" s="15">
        <v>45321</v>
      </c>
      <c r="F5125" s="15" t="s">
        <v>9254</v>
      </c>
      <c r="G5125" s="15">
        <v>45258</v>
      </c>
      <c r="H5125" s="15">
        <v>45440</v>
      </c>
      <c r="I5125" s="15" t="s">
        <v>9255</v>
      </c>
      <c r="J5125" s="15" t="s">
        <v>9256</v>
      </c>
      <c r="K5125" s="15" t="s">
        <v>45646</v>
      </c>
      <c r="L5125" s="15" t="s">
        <v>314</v>
      </c>
      <c r="M5125" s="15" t="s">
        <v>978</v>
      </c>
      <c r="N5125" s="14">
        <v>2013</v>
      </c>
      <c r="O5125" s="15" t="s">
        <v>9257</v>
      </c>
      <c r="P5125" s="15" t="s">
        <v>81</v>
      </c>
      <c r="Q5125" s="15" t="s">
        <v>47061</v>
      </c>
      <c r="R5125" s="15" t="s">
        <v>82</v>
      </c>
      <c r="S5125" s="15" t="s">
        <v>9258</v>
      </c>
      <c r="T5125" s="15" t="s">
        <v>2563</v>
      </c>
      <c r="U5125" s="15" t="s">
        <v>53</v>
      </c>
      <c r="V5125" s="15" t="s">
        <v>46720</v>
      </c>
      <c r="W5125" s="15" t="s">
        <v>850</v>
      </c>
      <c r="X5125" s="15" t="e">
        <f>_xlfn.XLOOKUP(_LOOKUP[[#This Row],[AdjusterMemberName]],_Adjuster[Adjuster Name],_Adjuster[Email],,0)</f>
        <v>#N/A</v>
      </c>
      <c r="Y5125" s="15" t="e">
        <f>_xlfn.XLOOKUP(_LOOKUP[[#This Row],[AdjusterMemberName]],_Adjuster[Adjuster Name],_Adjuster[Phone Number],,0)</f>
        <v>#N/A</v>
      </c>
      <c r="Z5125" s="15" t="s">
        <v>9259</v>
      </c>
      <c r="AA51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351 W Valpico Rd Apt 833, Tracy  CA 95376</v>
      </c>
      <c r="AB5125" s="15">
        <v>45412</v>
      </c>
    </row>
    <row r="5126" spans="1:28" x14ac:dyDescent="0.3">
      <c r="A5126" s="14">
        <v>1</v>
      </c>
      <c r="B5126" s="14">
        <v>1</v>
      </c>
      <c r="C5126" s="15" t="s">
        <v>9342</v>
      </c>
      <c r="D5126" s="15" t="s">
        <v>9342</v>
      </c>
      <c r="E5126" s="15">
        <v>45321</v>
      </c>
      <c r="F5126" s="15" t="s">
        <v>9343</v>
      </c>
      <c r="G5126" s="15">
        <v>45170</v>
      </c>
      <c r="H5126" s="15">
        <v>45352</v>
      </c>
      <c r="I5126" s="15" t="s">
        <v>9344</v>
      </c>
      <c r="J5126" s="15" t="s">
        <v>9345</v>
      </c>
      <c r="K5126" s="15" t="s">
        <v>45385</v>
      </c>
      <c r="L5126" s="15" t="s">
        <v>25</v>
      </c>
      <c r="M5126" s="15" t="s">
        <v>79</v>
      </c>
      <c r="N5126" s="14">
        <v>2021</v>
      </c>
      <c r="O5126" s="15" t="s">
        <v>9346</v>
      </c>
      <c r="P5126" s="15" t="s">
        <v>81</v>
      </c>
      <c r="Q5126" s="15" t="s">
        <v>47019</v>
      </c>
      <c r="R5126" s="15" t="s">
        <v>9347</v>
      </c>
      <c r="S5126" s="15" t="s">
        <v>9348</v>
      </c>
      <c r="T5126" s="15" t="s">
        <v>8380</v>
      </c>
      <c r="U5126" s="15" t="s">
        <v>53</v>
      </c>
      <c r="V5126" s="15" t="s">
        <v>46248</v>
      </c>
      <c r="W5126" s="15" t="s">
        <v>1889</v>
      </c>
      <c r="X5126" s="15" t="e">
        <f>_xlfn.XLOOKUP(_LOOKUP[[#This Row],[AdjusterMemberName]],_Adjuster[Adjuster Name],_Adjuster[Email],,0)</f>
        <v>#N/A</v>
      </c>
      <c r="Y5126" s="15" t="e">
        <f>_xlfn.XLOOKUP(_LOOKUP[[#This Row],[AdjusterMemberName]],_Adjuster[Adjuster Name],_Adjuster[Phone Number],,0)</f>
        <v>#N/A</v>
      </c>
      <c r="Z5126" s="15" t="s">
        <v>9349</v>
      </c>
      <c r="AA51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10025 Sepulveda Blvd Apt D, Mission Hills  CA 91345</v>
      </c>
      <c r="AB5126" s="15"/>
    </row>
    <row r="5127" spans="1:28" x14ac:dyDescent="0.3">
      <c r="A5127" s="14">
        <v>1</v>
      </c>
      <c r="B5127" s="14">
        <v>1</v>
      </c>
      <c r="C5127" s="15" t="s">
        <v>9368</v>
      </c>
      <c r="D5127" s="15" t="s">
        <v>9368</v>
      </c>
      <c r="E5127" s="15">
        <v>45321</v>
      </c>
      <c r="F5127" s="15" t="s">
        <v>9369</v>
      </c>
      <c r="G5127" s="15">
        <v>45176</v>
      </c>
      <c r="H5127" s="15">
        <v>45358</v>
      </c>
      <c r="I5127" s="15" t="s">
        <v>9370</v>
      </c>
      <c r="J5127" s="15" t="s">
        <v>9371</v>
      </c>
      <c r="K5127" s="15" t="s">
        <v>46760</v>
      </c>
      <c r="L5127" s="15" t="s">
        <v>103</v>
      </c>
      <c r="M5127" s="15" t="s">
        <v>890</v>
      </c>
      <c r="N5127" s="14">
        <v>2021</v>
      </c>
      <c r="O5127" s="15" t="s">
        <v>9372</v>
      </c>
      <c r="P5127" s="15" t="s">
        <v>106</v>
      </c>
      <c r="Q5127" s="15" t="s">
        <v>47006</v>
      </c>
      <c r="R5127" s="15" t="s">
        <v>9373</v>
      </c>
      <c r="S5127" s="15" t="s">
        <v>9374</v>
      </c>
      <c r="T5127" s="15" t="s">
        <v>530</v>
      </c>
      <c r="U5127" s="15" t="s">
        <v>53</v>
      </c>
      <c r="V5127" s="15" t="s">
        <v>45462</v>
      </c>
      <c r="W5127" s="15" t="s">
        <v>1624</v>
      </c>
      <c r="X5127" s="15" t="e">
        <f>_xlfn.XLOOKUP(_LOOKUP[[#This Row],[AdjusterMemberName]],_Adjuster[Adjuster Name],_Adjuster[Email],,0)</f>
        <v>#N/A</v>
      </c>
      <c r="Y5127" s="15" t="e">
        <f>_xlfn.XLOOKUP(_LOOKUP[[#This Row],[AdjusterMemberName]],_Adjuster[Adjuster Name],_Adjuster[Phone Number],,0)</f>
        <v>#N/A</v>
      </c>
      <c r="Z5127" s="15" t="s">
        <v>9375</v>
      </c>
      <c r="AA51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16278 Green Hill Dr, Victorville  CA 92394</v>
      </c>
      <c r="AB5127" s="15"/>
    </row>
    <row r="5128" spans="1:28" x14ac:dyDescent="0.3">
      <c r="A5128" s="14">
        <v>1</v>
      </c>
      <c r="B5128" s="14">
        <v>1</v>
      </c>
      <c r="C5128" s="15" t="s">
        <v>9140</v>
      </c>
      <c r="D5128" s="15" t="s">
        <v>9140</v>
      </c>
      <c r="E5128" s="15">
        <v>45320</v>
      </c>
      <c r="F5128" s="15" t="s">
        <v>9141</v>
      </c>
      <c r="G5128" s="15">
        <v>45266</v>
      </c>
      <c r="H5128" s="15">
        <v>45449</v>
      </c>
      <c r="I5128" s="15" t="s">
        <v>9142</v>
      </c>
      <c r="J5128" s="15" t="s">
        <v>9143</v>
      </c>
      <c r="K5128" s="15" t="s">
        <v>45332</v>
      </c>
      <c r="L5128" s="15" t="s">
        <v>103</v>
      </c>
      <c r="M5128" s="15" t="s">
        <v>304</v>
      </c>
      <c r="N5128" s="14">
        <v>2019</v>
      </c>
      <c r="O5128" s="15" t="s">
        <v>9144</v>
      </c>
      <c r="P5128" s="15" t="s">
        <v>106</v>
      </c>
      <c r="Q5128" s="15" t="s">
        <v>47061</v>
      </c>
      <c r="R5128" s="15" t="s">
        <v>9145</v>
      </c>
      <c r="S5128" s="15" t="s">
        <v>9146</v>
      </c>
      <c r="T5128" s="15" t="s">
        <v>6892</v>
      </c>
      <c r="U5128" s="15" t="s">
        <v>53</v>
      </c>
      <c r="V5128" s="15" t="s">
        <v>46122</v>
      </c>
      <c r="W5128" s="15" t="s">
        <v>1624</v>
      </c>
      <c r="X5128" s="15" t="e">
        <f>_xlfn.XLOOKUP(_LOOKUP[[#This Row],[AdjusterMemberName]],_Adjuster[Adjuster Name],_Adjuster[Email],,0)</f>
        <v>#N/A</v>
      </c>
      <c r="Y5128" s="15" t="e">
        <f>_xlfn.XLOOKUP(_LOOKUP[[#This Row],[AdjusterMemberName]],_Adjuster[Adjuster Name],_Adjuster[Phone Number],,0)</f>
        <v>#N/A</v>
      </c>
      <c r="Z5128" s="15" t="s">
        <v>9147</v>
      </c>
      <c r="AA51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607 E Magnolia Blvd Apt D, Burbank  CA 91501</v>
      </c>
      <c r="AB5128" s="15"/>
    </row>
    <row r="5129" spans="1:28" x14ac:dyDescent="0.3">
      <c r="A5129" s="14">
        <v>1</v>
      </c>
      <c r="B5129" s="14">
        <v>1</v>
      </c>
      <c r="C5129" s="15" t="s">
        <v>9148</v>
      </c>
      <c r="D5129" s="15" t="s">
        <v>9149</v>
      </c>
      <c r="E5129" s="15">
        <v>45320</v>
      </c>
      <c r="F5129" s="15" t="s">
        <v>9150</v>
      </c>
      <c r="G5129" s="15">
        <v>45266</v>
      </c>
      <c r="H5129" s="15">
        <v>45449</v>
      </c>
      <c r="I5129" s="15" t="s">
        <v>9151</v>
      </c>
      <c r="J5129" s="15" t="s">
        <v>9152</v>
      </c>
      <c r="K5129" s="15" t="s">
        <v>45330</v>
      </c>
      <c r="L5129" s="15" t="s">
        <v>139</v>
      </c>
      <c r="M5129" s="15" t="s">
        <v>470</v>
      </c>
      <c r="N5129" s="14">
        <v>2016</v>
      </c>
      <c r="O5129" s="15" t="s">
        <v>9153</v>
      </c>
      <c r="P5129" s="15" t="s">
        <v>106</v>
      </c>
      <c r="Q5129" s="15" t="s">
        <v>47116</v>
      </c>
      <c r="R5129" s="15" t="s">
        <v>9154</v>
      </c>
      <c r="S5129" s="15" t="s">
        <v>9155</v>
      </c>
      <c r="T5129" s="15" t="s">
        <v>4096</v>
      </c>
      <c r="U5129" s="15" t="s">
        <v>53</v>
      </c>
      <c r="V5129" s="15" t="s">
        <v>45389</v>
      </c>
      <c r="W5129" s="15" t="s">
        <v>4613</v>
      </c>
      <c r="X5129" s="15" t="e">
        <f>_xlfn.XLOOKUP(_LOOKUP[[#This Row],[AdjusterMemberName]],_Adjuster[Adjuster Name],_Adjuster[Email],,0)</f>
        <v>#N/A</v>
      </c>
      <c r="Y5129" s="15" t="e">
        <f>_xlfn.XLOOKUP(_LOOKUP[[#This Row],[AdjusterMemberName]],_Adjuster[Adjuster Name],_Adjuster[Phone Number],,0)</f>
        <v>#N/A</v>
      </c>
      <c r="Z5129" s="15" t="s">
        <v>9156</v>
      </c>
      <c r="AA51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7427 Avenue 308, Visalia  CA 93291</v>
      </c>
      <c r="AB5129" s="15"/>
    </row>
    <row r="5130" spans="1:28" x14ac:dyDescent="0.3">
      <c r="A5130" s="14">
        <v>1</v>
      </c>
      <c r="B5130" s="14">
        <v>1</v>
      </c>
      <c r="C5130" s="15" t="s">
        <v>9171</v>
      </c>
      <c r="D5130" s="15" t="s">
        <v>9171</v>
      </c>
      <c r="E5130" s="15">
        <v>45320</v>
      </c>
      <c r="F5130" s="15" t="s">
        <v>9172</v>
      </c>
      <c r="G5130" s="15">
        <v>45311</v>
      </c>
      <c r="H5130" s="15">
        <v>45493</v>
      </c>
      <c r="I5130" s="15" t="s">
        <v>9173</v>
      </c>
      <c r="J5130" s="15" t="s">
        <v>9174</v>
      </c>
      <c r="K5130" s="15" t="s">
        <v>45554</v>
      </c>
      <c r="L5130" s="15" t="s">
        <v>128</v>
      </c>
      <c r="M5130" s="15" t="s">
        <v>129</v>
      </c>
      <c r="N5130" s="14">
        <v>2021</v>
      </c>
      <c r="O5130" s="15" t="s">
        <v>9175</v>
      </c>
      <c r="P5130" s="15" t="s">
        <v>106</v>
      </c>
      <c r="Q5130" s="15" t="s">
        <v>47073</v>
      </c>
      <c r="R5130" s="15" t="s">
        <v>9176</v>
      </c>
      <c r="S5130" s="15" t="s">
        <v>9177</v>
      </c>
      <c r="T5130" s="15" t="s">
        <v>174</v>
      </c>
      <c r="U5130" s="15" t="s">
        <v>53</v>
      </c>
      <c r="V5130" s="15" t="s">
        <v>45367</v>
      </c>
      <c r="W5130" s="15" t="s">
        <v>4613</v>
      </c>
      <c r="X5130" s="15" t="e">
        <f>_xlfn.XLOOKUP(_LOOKUP[[#This Row],[AdjusterMemberName]],_Adjuster[Adjuster Name],_Adjuster[Email],,0)</f>
        <v>#N/A</v>
      </c>
      <c r="Y5130" s="15" t="e">
        <f>_xlfn.XLOOKUP(_LOOKUP[[#This Row],[AdjusterMemberName]],_Adjuster[Adjuster Name],_Adjuster[Phone Number],,0)</f>
        <v>#N/A</v>
      </c>
      <c r="Z5130" s="15" t="s">
        <v>9178</v>
      </c>
      <c r="AA51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937 E 25Th Apt 303, Los Angeles  CA 90011</v>
      </c>
      <c r="AB5130" s="15"/>
    </row>
    <row r="5131" spans="1:28" x14ac:dyDescent="0.3">
      <c r="A5131" s="14">
        <v>1</v>
      </c>
      <c r="B5131" s="14">
        <v>1</v>
      </c>
      <c r="C5131" s="15" t="s">
        <v>9212</v>
      </c>
      <c r="D5131" s="15" t="s">
        <v>9212</v>
      </c>
      <c r="E5131" s="15">
        <v>45320</v>
      </c>
      <c r="F5131" s="15" t="s">
        <v>9213</v>
      </c>
      <c r="G5131" s="15">
        <v>45308</v>
      </c>
      <c r="H5131" s="15">
        <v>45490</v>
      </c>
      <c r="I5131" s="15" t="s">
        <v>9214</v>
      </c>
      <c r="J5131" s="15" t="s">
        <v>9215</v>
      </c>
      <c r="K5131" s="15" t="s">
        <v>45334</v>
      </c>
      <c r="L5131" s="15" t="s">
        <v>150</v>
      </c>
      <c r="M5131" s="15" t="s">
        <v>1849</v>
      </c>
      <c r="N5131" s="14">
        <v>2014</v>
      </c>
      <c r="O5131" s="15" t="s">
        <v>9216</v>
      </c>
      <c r="P5131" s="15" t="s">
        <v>81</v>
      </c>
      <c r="Q5131" s="15" t="s">
        <v>47081</v>
      </c>
      <c r="R5131" s="15" t="s">
        <v>9217</v>
      </c>
      <c r="S5131" s="15" t="s">
        <v>9218</v>
      </c>
      <c r="T5131" s="15" t="s">
        <v>811</v>
      </c>
      <c r="U5131" s="15" t="s">
        <v>53</v>
      </c>
      <c r="V5131" s="15" t="s">
        <v>45837</v>
      </c>
      <c r="W5131" s="15" t="s">
        <v>3114</v>
      </c>
      <c r="X5131" s="15" t="str">
        <f>_xlfn.XLOOKUP(_LOOKUP[[#This Row],[AdjusterMemberName]],_Adjuster[Adjuster Name],_Adjuster[Email],,0)</f>
        <v>eExmundo@knightcompany.com</v>
      </c>
      <c r="Y5131" s="15" t="str">
        <f>_xlfn.XLOOKUP(_LOOKUP[[#This Row],[AdjusterMemberName]],_Adjuster[Adjuster Name],_Adjuster[Phone Number],,0)</f>
        <v>424-559-5400</v>
      </c>
      <c r="Z5131" s="15" t="s">
        <v>9219</v>
      </c>
      <c r="AA51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3653 Alhambra Ln, Perris  CA 92571</v>
      </c>
      <c r="AB5131" s="15"/>
    </row>
    <row r="5132" spans="1:28" x14ac:dyDescent="0.3">
      <c r="A5132" s="14">
        <v>1</v>
      </c>
      <c r="B5132" s="14">
        <v>1</v>
      </c>
      <c r="C5132" s="15" t="s">
        <v>9220</v>
      </c>
      <c r="D5132" s="15" t="s">
        <v>9220</v>
      </c>
      <c r="E5132" s="15">
        <v>45320</v>
      </c>
      <c r="F5132" s="15" t="s">
        <v>9221</v>
      </c>
      <c r="G5132" s="15">
        <v>45250</v>
      </c>
      <c r="H5132" s="15">
        <v>45432</v>
      </c>
      <c r="I5132" s="15" t="s">
        <v>9222</v>
      </c>
      <c r="J5132" s="15" t="s">
        <v>9223</v>
      </c>
      <c r="K5132" s="15" t="s">
        <v>45373</v>
      </c>
      <c r="L5132" s="15" t="s">
        <v>128</v>
      </c>
      <c r="M5132" s="15" t="s">
        <v>170</v>
      </c>
      <c r="N5132" s="14">
        <v>2023</v>
      </c>
      <c r="O5132" s="15" t="s">
        <v>9224</v>
      </c>
      <c r="P5132" s="15" t="s">
        <v>81</v>
      </c>
      <c r="Q5132" s="15" t="s">
        <v>47019</v>
      </c>
      <c r="R5132" s="15" t="s">
        <v>9225</v>
      </c>
      <c r="S5132" s="15" t="s">
        <v>9226</v>
      </c>
      <c r="T5132" s="15" t="s">
        <v>1964</v>
      </c>
      <c r="U5132" s="15" t="s">
        <v>53</v>
      </c>
      <c r="V5132" s="15" t="s">
        <v>46149</v>
      </c>
      <c r="W5132" s="15" t="s">
        <v>850</v>
      </c>
      <c r="X5132" s="15" t="e">
        <f>_xlfn.XLOOKUP(_LOOKUP[[#This Row],[AdjusterMemberName]],_Adjuster[Adjuster Name],_Adjuster[Email],,0)</f>
        <v>#N/A</v>
      </c>
      <c r="Y5132" s="15" t="e">
        <f>_xlfn.XLOOKUP(_LOOKUP[[#This Row],[AdjusterMemberName]],_Adjuster[Adjuster Name],_Adjuster[Phone Number],,0)</f>
        <v>#N/A</v>
      </c>
      <c r="Z5132" s="15" t="s">
        <v>9227</v>
      </c>
      <c r="AA51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11722. 1/2 Lakewood Blvd, Downey  CA 90241</v>
      </c>
      <c r="AB5132" s="15"/>
    </row>
    <row r="5133" spans="1:28" x14ac:dyDescent="0.3">
      <c r="A5133" s="14">
        <v>1</v>
      </c>
      <c r="B5133" s="14">
        <v>1</v>
      </c>
      <c r="C5133" s="15" t="s">
        <v>13442</v>
      </c>
      <c r="D5133" s="15" t="s">
        <v>13442</v>
      </c>
      <c r="E5133" s="15">
        <v>45320</v>
      </c>
      <c r="F5133" s="15" t="s">
        <v>13443</v>
      </c>
      <c r="G5133" s="15">
        <v>45314</v>
      </c>
      <c r="H5133" s="15">
        <v>45496</v>
      </c>
      <c r="I5133" s="15" t="s">
        <v>13444</v>
      </c>
      <c r="J5133" s="15" t="s">
        <v>13445</v>
      </c>
      <c r="K5133" s="15" t="s">
        <v>46280</v>
      </c>
      <c r="L5133" s="15" t="s">
        <v>103</v>
      </c>
      <c r="M5133" s="15" t="s">
        <v>890</v>
      </c>
      <c r="N5133" s="14">
        <v>2018</v>
      </c>
      <c r="O5133" s="15" t="s">
        <v>13446</v>
      </c>
      <c r="P5133" s="15" t="s">
        <v>106</v>
      </c>
      <c r="Q5133" s="15" t="s">
        <v>47079</v>
      </c>
      <c r="R5133" s="15" t="s">
        <v>13447</v>
      </c>
      <c r="S5133" s="15" t="s">
        <v>13448</v>
      </c>
      <c r="T5133" s="15" t="s">
        <v>811</v>
      </c>
      <c r="U5133" s="15" t="s">
        <v>53</v>
      </c>
      <c r="V5133" s="15" t="s">
        <v>45558</v>
      </c>
      <c r="W5133" s="15" t="s">
        <v>367</v>
      </c>
      <c r="X5133" s="15" t="str">
        <f>_xlfn.XLOOKUP(_LOOKUP[[#This Row],[AdjusterMemberName]],_Adjuster[Adjuster Name],_Adjuster[Email],,0)</f>
        <v>dHernandez4@knightcompany.com</v>
      </c>
      <c r="Y5133" s="15" t="str">
        <f>_xlfn.XLOOKUP(_LOOKUP[[#This Row],[AdjusterMemberName]],_Adjuster[Adjuster Name],_Adjuster[Phone Number],,0)</f>
        <v>323-315-7819</v>
      </c>
      <c r="Z5133" s="15" t="s">
        <v>13449</v>
      </c>
      <c r="AA51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2142 Sunpark Dr, Perris  CA 92570</v>
      </c>
      <c r="AB5133" s="15"/>
    </row>
    <row r="5134" spans="1:28" x14ac:dyDescent="0.3">
      <c r="A5134" s="14">
        <v>0</v>
      </c>
      <c r="B5134" s="14">
        <v>0</v>
      </c>
      <c r="C5134" s="15" t="s">
        <v>9108</v>
      </c>
      <c r="D5134" s="15" t="s">
        <v>9109</v>
      </c>
      <c r="E5134" s="15">
        <v>45319</v>
      </c>
      <c r="F5134" s="15" t="s">
        <v>9110</v>
      </c>
      <c r="G5134" s="15"/>
      <c r="H5134" s="15"/>
      <c r="I5134" s="15" t="s">
        <v>9111</v>
      </c>
      <c r="J5134" s="15" t="s">
        <v>9112</v>
      </c>
      <c r="K5134" s="15" t="s">
        <v>45752</v>
      </c>
      <c r="L5134" s="15" t="s">
        <v>9113</v>
      </c>
      <c r="M5134" s="15" t="s">
        <v>9114</v>
      </c>
      <c r="N5134" s="14">
        <v>2018</v>
      </c>
      <c r="O5134" s="15" t="s">
        <v>9115</v>
      </c>
      <c r="P5134" s="15" t="s">
        <v>81</v>
      </c>
      <c r="Q5134" s="15"/>
      <c r="R5134" s="15"/>
      <c r="S5134" s="15"/>
      <c r="T5134" s="15"/>
      <c r="U5134" s="15"/>
      <c r="V5134" s="15"/>
      <c r="W5134" s="15" t="s">
        <v>850</v>
      </c>
      <c r="X5134" s="15" t="e">
        <f>_xlfn.XLOOKUP(_LOOKUP[[#This Row],[AdjusterMemberName]],_Adjuster[Adjuster Name],_Adjuster[Email],,0)</f>
        <v>#N/A</v>
      </c>
      <c r="Y5134" s="15" t="e">
        <f>_xlfn.XLOOKUP(_LOOKUP[[#This Row],[AdjusterMemberName]],_Adjuster[Adjuster Name],_Adjuster[Phone Number],,0)</f>
        <v>#N/A</v>
      </c>
      <c r="Z5134" s="15"/>
      <c r="AA5134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134" s="15"/>
    </row>
    <row r="5135" spans="1:28" x14ac:dyDescent="0.3">
      <c r="A5135" s="14">
        <v>1</v>
      </c>
      <c r="B5135" s="14">
        <v>1</v>
      </c>
      <c r="C5135" s="15" t="s">
        <v>9179</v>
      </c>
      <c r="D5135" s="15" t="s">
        <v>9179</v>
      </c>
      <c r="E5135" s="15">
        <v>45319</v>
      </c>
      <c r="F5135" s="15" t="s">
        <v>9180</v>
      </c>
      <c r="G5135" s="15">
        <v>45179</v>
      </c>
      <c r="H5135" s="15">
        <v>45361</v>
      </c>
      <c r="I5135" s="15" t="s">
        <v>9181</v>
      </c>
      <c r="J5135" s="15" t="s">
        <v>9182</v>
      </c>
      <c r="K5135" s="15" t="s">
        <v>45575</v>
      </c>
      <c r="L5135" s="15" t="s">
        <v>128</v>
      </c>
      <c r="M5135" s="15" t="s">
        <v>2179</v>
      </c>
      <c r="N5135" s="14">
        <v>2018</v>
      </c>
      <c r="O5135" s="15" t="s">
        <v>9183</v>
      </c>
      <c r="P5135" s="15" t="s">
        <v>81</v>
      </c>
      <c r="Q5135" s="15" t="s">
        <v>47019</v>
      </c>
      <c r="R5135" s="15" t="s">
        <v>9184</v>
      </c>
      <c r="S5135" s="15" t="s">
        <v>9185</v>
      </c>
      <c r="T5135" s="15" t="s">
        <v>96</v>
      </c>
      <c r="U5135" s="15" t="s">
        <v>53</v>
      </c>
      <c r="V5135" s="15" t="s">
        <v>45746</v>
      </c>
      <c r="W5135" s="15" t="s">
        <v>3114</v>
      </c>
      <c r="X5135" s="15" t="str">
        <f>_xlfn.XLOOKUP(_LOOKUP[[#This Row],[AdjusterMemberName]],_Adjuster[Adjuster Name],_Adjuster[Email],,0)</f>
        <v>eExmundo@knightcompany.com</v>
      </c>
      <c r="Y5135" s="15" t="str">
        <f>_xlfn.XLOOKUP(_LOOKUP[[#This Row],[AdjusterMemberName]],_Adjuster[Adjuster Name],_Adjuster[Phone Number],,0)</f>
        <v>424-559-5400</v>
      </c>
      <c r="Z5135" s="15" t="s">
        <v>9186</v>
      </c>
      <c r="AA51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3696 Ross St , Riverside  CA 92503</v>
      </c>
      <c r="AB5135" s="15"/>
    </row>
    <row r="5136" spans="1:28" x14ac:dyDescent="0.3">
      <c r="A5136" s="14">
        <v>1</v>
      </c>
      <c r="B5136" s="14">
        <v>1</v>
      </c>
      <c r="C5136" s="15" t="s">
        <v>9244</v>
      </c>
      <c r="D5136" s="15" t="s">
        <v>9245</v>
      </c>
      <c r="E5136" s="15">
        <v>45319</v>
      </c>
      <c r="F5136" s="15" t="s">
        <v>9246</v>
      </c>
      <c r="G5136" s="15">
        <v>45257</v>
      </c>
      <c r="H5136" s="15">
        <v>45439</v>
      </c>
      <c r="I5136" s="15" t="s">
        <v>9247</v>
      </c>
      <c r="J5136" s="15" t="s">
        <v>9248</v>
      </c>
      <c r="K5136" s="15" t="s">
        <v>46509</v>
      </c>
      <c r="L5136" s="15" t="s">
        <v>441</v>
      </c>
      <c r="M5136" s="15" t="s">
        <v>579</v>
      </c>
      <c r="N5136" s="14">
        <v>2016</v>
      </c>
      <c r="O5136" s="15" t="s">
        <v>9249</v>
      </c>
      <c r="P5136" s="15" t="s">
        <v>106</v>
      </c>
      <c r="Q5136" s="15" t="s">
        <v>119</v>
      </c>
      <c r="R5136" s="15" t="s">
        <v>9250</v>
      </c>
      <c r="S5136" s="15" t="s">
        <v>9251</v>
      </c>
      <c r="T5136" s="15" t="s">
        <v>174</v>
      </c>
      <c r="U5136" s="15" t="s">
        <v>53</v>
      </c>
      <c r="V5136" s="15" t="s">
        <v>45565</v>
      </c>
      <c r="W5136" s="15" t="s">
        <v>850</v>
      </c>
      <c r="X5136" s="15" t="e">
        <f>_xlfn.XLOOKUP(_LOOKUP[[#This Row],[AdjusterMemberName]],_Adjuster[Adjuster Name],_Adjuster[Email],,0)</f>
        <v>#N/A</v>
      </c>
      <c r="Y5136" s="15" t="e">
        <f>_xlfn.XLOOKUP(_LOOKUP[[#This Row],[AdjusterMemberName]],_Adjuster[Adjuster Name],_Adjuster[Phone Number],,0)</f>
        <v>#N/A</v>
      </c>
      <c r="Z5136" s="15" t="s">
        <v>9252</v>
      </c>
      <c r="AA51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344 S Alexandria Ave Apt 426, Los Angeles  CA 90020</v>
      </c>
      <c r="AB5136" s="15">
        <v>45289</v>
      </c>
    </row>
    <row r="5137" spans="1:28" x14ac:dyDescent="0.3">
      <c r="A5137" s="14">
        <v>1</v>
      </c>
      <c r="B5137" s="14">
        <v>1</v>
      </c>
      <c r="C5137" s="15" t="s">
        <v>4442</v>
      </c>
      <c r="D5137" s="15" t="s">
        <v>9268</v>
      </c>
      <c r="E5137" s="15">
        <v>45319</v>
      </c>
      <c r="F5137" s="15" t="s">
        <v>4444</v>
      </c>
      <c r="G5137" s="15">
        <v>45163</v>
      </c>
      <c r="H5137" s="15">
        <v>45347</v>
      </c>
      <c r="I5137" s="15" t="s">
        <v>9269</v>
      </c>
      <c r="J5137" s="15" t="s">
        <v>9270</v>
      </c>
      <c r="K5137" s="15" t="s">
        <v>45330</v>
      </c>
      <c r="L5137" s="15" t="s">
        <v>128</v>
      </c>
      <c r="M5137" s="15" t="s">
        <v>170</v>
      </c>
      <c r="N5137" s="14">
        <v>2019</v>
      </c>
      <c r="O5137" s="15" t="s">
        <v>4447</v>
      </c>
      <c r="P5137" s="15" t="s">
        <v>106</v>
      </c>
      <c r="Q5137" s="15" t="s">
        <v>47111</v>
      </c>
      <c r="R5137" s="15" t="s">
        <v>4448</v>
      </c>
      <c r="S5137" s="15" t="s">
        <v>4449</v>
      </c>
      <c r="T5137" s="15" t="s">
        <v>1138</v>
      </c>
      <c r="U5137" s="15" t="s">
        <v>53</v>
      </c>
      <c r="V5137" s="15" t="s">
        <v>45366</v>
      </c>
      <c r="W5137" s="15" t="s">
        <v>1357</v>
      </c>
      <c r="X5137" s="15" t="str">
        <f>_xlfn.XLOOKUP(_LOOKUP[[#This Row],[AdjusterMemberName]],_Adjuster[Adjuster Name],_Adjuster[Email],,0)</f>
        <v>jRivera1@knightcompany.com</v>
      </c>
      <c r="Y5137" s="15" t="str">
        <f>_xlfn.XLOOKUP(_LOOKUP[[#This Row],[AdjusterMemberName]],_Adjuster[Adjuster Name],_Adjuster[Phone Number],,0)</f>
        <v>424-559-5239</v>
      </c>
      <c r="Z5137" s="15" t="s">
        <v>4450</v>
      </c>
      <c r="AA51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14701 Rayen St Apt 311, Panorama City  CA 91402</v>
      </c>
      <c r="AB5137" s="15"/>
    </row>
    <row r="5138" spans="1:28" x14ac:dyDescent="0.3">
      <c r="A5138" s="14">
        <v>1</v>
      </c>
      <c r="B5138" s="14">
        <v>0</v>
      </c>
      <c r="C5138" s="15" t="s">
        <v>9376</v>
      </c>
      <c r="D5138" s="15" t="s">
        <v>9377</v>
      </c>
      <c r="E5138" s="15">
        <v>45319</v>
      </c>
      <c r="F5138" s="15" t="s">
        <v>9378</v>
      </c>
      <c r="G5138" s="15">
        <v>45293</v>
      </c>
      <c r="H5138" s="15">
        <v>45475</v>
      </c>
      <c r="I5138" s="15" t="s">
        <v>9379</v>
      </c>
      <c r="J5138" s="15" t="s">
        <v>9380</v>
      </c>
      <c r="K5138" s="15" t="s">
        <v>45646</v>
      </c>
      <c r="L5138" s="15" t="s">
        <v>201</v>
      </c>
      <c r="M5138" s="15" t="s">
        <v>202</v>
      </c>
      <c r="N5138" s="14">
        <v>2009</v>
      </c>
      <c r="O5138" s="15" t="s">
        <v>9381</v>
      </c>
      <c r="P5138" s="15" t="s">
        <v>81</v>
      </c>
      <c r="Q5138" s="15" t="s">
        <v>47061</v>
      </c>
      <c r="R5138" s="15" t="s">
        <v>9382</v>
      </c>
      <c r="S5138" s="15" t="s">
        <v>9383</v>
      </c>
      <c r="T5138" s="15" t="s">
        <v>9384</v>
      </c>
      <c r="U5138" s="15" t="s">
        <v>53</v>
      </c>
      <c r="V5138" s="15" t="s">
        <v>46418</v>
      </c>
      <c r="W5138" s="15" t="s">
        <v>850</v>
      </c>
      <c r="X5138" s="15" t="e">
        <f>_xlfn.XLOOKUP(_LOOKUP[[#This Row],[AdjusterMemberName]],_Adjuster[Adjuster Name],_Adjuster[Email],,0)</f>
        <v>#N/A</v>
      </c>
      <c r="Y5138" s="15" t="e">
        <f>_xlfn.XLOOKUP(_LOOKUP[[#This Row],[AdjusterMemberName]],_Adjuster[Adjuster Name],_Adjuster[Phone Number],,0)</f>
        <v>#N/A</v>
      </c>
      <c r="Z5138" s="15" t="s">
        <v>9385</v>
      </c>
      <c r="AA51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31257 Capistrano Ln, Mentone  CA 92359</v>
      </c>
      <c r="AB5138" s="15"/>
    </row>
    <row r="5139" spans="1:28" x14ac:dyDescent="0.3">
      <c r="A5139" s="14">
        <v>1</v>
      </c>
      <c r="B5139" s="14">
        <v>1</v>
      </c>
      <c r="C5139" s="15" t="s">
        <v>9100</v>
      </c>
      <c r="D5139" s="15" t="s">
        <v>9100</v>
      </c>
      <c r="E5139" s="15">
        <v>45318</v>
      </c>
      <c r="F5139" s="15" t="s">
        <v>9101</v>
      </c>
      <c r="G5139" s="15">
        <v>45212</v>
      </c>
      <c r="H5139" s="15">
        <v>45395</v>
      </c>
      <c r="I5139" s="15" t="s">
        <v>9102</v>
      </c>
      <c r="J5139" s="15" t="s">
        <v>9103</v>
      </c>
      <c r="K5139" s="15" t="s">
        <v>45336</v>
      </c>
      <c r="L5139" s="15" t="s">
        <v>139</v>
      </c>
      <c r="M5139" s="15" t="s">
        <v>697</v>
      </c>
      <c r="N5139" s="14">
        <v>2015</v>
      </c>
      <c r="O5139" s="15" t="s">
        <v>9104</v>
      </c>
      <c r="P5139" s="15" t="s">
        <v>106</v>
      </c>
      <c r="Q5139" s="15" t="s">
        <v>119</v>
      </c>
      <c r="R5139" s="15" t="s">
        <v>9105</v>
      </c>
      <c r="S5139" s="15" t="s">
        <v>9106</v>
      </c>
      <c r="T5139" s="15" t="s">
        <v>7073</v>
      </c>
      <c r="U5139" s="15" t="s">
        <v>53</v>
      </c>
      <c r="V5139" s="15" t="s">
        <v>46665</v>
      </c>
      <c r="W5139" s="15" t="s">
        <v>850</v>
      </c>
      <c r="X5139" s="15" t="e">
        <f>_xlfn.XLOOKUP(_LOOKUP[[#This Row],[AdjusterMemberName]],_Adjuster[Adjuster Name],_Adjuster[Email],,0)</f>
        <v>#N/A</v>
      </c>
      <c r="Y5139" s="15" t="e">
        <f>_xlfn.XLOOKUP(_LOOKUP[[#This Row],[AdjusterMemberName]],_Adjuster[Adjuster Name],_Adjuster[Phone Number],,0)</f>
        <v>#N/A</v>
      </c>
      <c r="Z5139" s="15" t="s">
        <v>9107</v>
      </c>
      <c r="AA51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21500 Lassen Str Spc 151, Chatsworth  CA 91311</v>
      </c>
      <c r="AB5139" s="15">
        <v>45245</v>
      </c>
    </row>
    <row r="5140" spans="1:28" x14ac:dyDescent="0.3">
      <c r="A5140" s="14">
        <v>1</v>
      </c>
      <c r="B5140" s="14">
        <v>1</v>
      </c>
      <c r="C5140" s="15" t="s">
        <v>9406</v>
      </c>
      <c r="D5140" s="15" t="s">
        <v>9407</v>
      </c>
      <c r="E5140" s="15">
        <v>45318</v>
      </c>
      <c r="F5140" s="15" t="s">
        <v>9408</v>
      </c>
      <c r="G5140" s="15">
        <v>45225</v>
      </c>
      <c r="H5140" s="15">
        <v>45408</v>
      </c>
      <c r="I5140" s="15" t="s">
        <v>9409</v>
      </c>
      <c r="J5140" s="15" t="s">
        <v>9410</v>
      </c>
      <c r="K5140" s="15" t="s">
        <v>45386</v>
      </c>
      <c r="L5140" s="15" t="s">
        <v>103</v>
      </c>
      <c r="M5140" s="15" t="s">
        <v>9411</v>
      </c>
      <c r="N5140" s="14">
        <v>1997</v>
      </c>
      <c r="O5140" s="15" t="s">
        <v>9412</v>
      </c>
      <c r="P5140" s="15" t="s">
        <v>106</v>
      </c>
      <c r="Q5140" s="15" t="s">
        <v>47065</v>
      </c>
      <c r="R5140" s="15" t="s">
        <v>9413</v>
      </c>
      <c r="S5140" s="15" t="s">
        <v>9414</v>
      </c>
      <c r="T5140" s="15" t="s">
        <v>2617</v>
      </c>
      <c r="U5140" s="15" t="s">
        <v>53</v>
      </c>
      <c r="V5140" s="15" t="s">
        <v>45490</v>
      </c>
      <c r="W5140" s="15" t="s">
        <v>1889</v>
      </c>
      <c r="X5140" s="15" t="e">
        <f>_xlfn.XLOOKUP(_LOOKUP[[#This Row],[AdjusterMemberName]],_Adjuster[Adjuster Name],_Adjuster[Email],,0)</f>
        <v>#N/A</v>
      </c>
      <c r="Y5140" s="15" t="e">
        <f>_xlfn.XLOOKUP(_LOOKUP[[#This Row],[AdjusterMemberName]],_Adjuster[Adjuster Name],_Adjuster[Phone Number],,0)</f>
        <v>#N/A</v>
      </c>
      <c r="Z5140" s="15" t="s">
        <v>9415</v>
      </c>
      <c r="AA51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8260 Quartzave, Winnetka  CA 91306</v>
      </c>
      <c r="AB5140" s="15"/>
    </row>
    <row r="5141" spans="1:28" x14ac:dyDescent="0.3">
      <c r="A5141" s="14">
        <v>1</v>
      </c>
      <c r="B5141" s="14">
        <v>1</v>
      </c>
      <c r="C5141" s="15" t="s">
        <v>3076</v>
      </c>
      <c r="D5141" s="15" t="s">
        <v>3076</v>
      </c>
      <c r="E5141" s="15">
        <v>45318</v>
      </c>
      <c r="F5141" s="15" t="s">
        <v>9978</v>
      </c>
      <c r="G5141" s="15">
        <v>45171</v>
      </c>
      <c r="H5141" s="15">
        <v>45353</v>
      </c>
      <c r="I5141" s="15" t="s">
        <v>9979</v>
      </c>
      <c r="J5141" s="15" t="s">
        <v>9980</v>
      </c>
      <c r="K5141" s="15" t="s">
        <v>45332</v>
      </c>
      <c r="L5141" s="15" t="s">
        <v>128</v>
      </c>
      <c r="M5141" s="15" t="s">
        <v>170</v>
      </c>
      <c r="N5141" s="14">
        <v>2018</v>
      </c>
      <c r="O5141" s="15" t="s">
        <v>3080</v>
      </c>
      <c r="P5141" s="15" t="s">
        <v>81</v>
      </c>
      <c r="Q5141" s="15" t="s">
        <v>47065</v>
      </c>
      <c r="R5141" s="15" t="s">
        <v>3081</v>
      </c>
      <c r="S5141" s="15" t="s">
        <v>9981</v>
      </c>
      <c r="T5141" s="15" t="s">
        <v>894</v>
      </c>
      <c r="U5141" s="15" t="s">
        <v>53</v>
      </c>
      <c r="V5141" s="15" t="s">
        <v>46740</v>
      </c>
      <c r="W5141" s="15" t="s">
        <v>1624</v>
      </c>
      <c r="X5141" s="15" t="e">
        <f>_xlfn.XLOOKUP(_LOOKUP[[#This Row],[AdjusterMemberName]],_Adjuster[Adjuster Name],_Adjuster[Email],,0)</f>
        <v>#N/A</v>
      </c>
      <c r="Y5141" s="15" t="e">
        <f>_xlfn.XLOOKUP(_LOOKUP[[#This Row],[AdjusterMemberName]],_Adjuster[Adjuster Name],_Adjuster[Phone Number],,0)</f>
        <v>#N/A</v>
      </c>
      <c r="Z5141" s="15" t="s">
        <v>3083</v>
      </c>
      <c r="AA51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2954 Bonita Mesa Rd, Bonita  CA 91902</v>
      </c>
      <c r="AB5141" s="15"/>
    </row>
    <row r="5142" spans="1:28" x14ac:dyDescent="0.3">
      <c r="A5142" s="14">
        <v>1</v>
      </c>
      <c r="B5142" s="14">
        <v>1</v>
      </c>
      <c r="C5142" s="15" t="s">
        <v>9037</v>
      </c>
      <c r="D5142" s="15" t="s">
        <v>9037</v>
      </c>
      <c r="E5142" s="15">
        <v>45317</v>
      </c>
      <c r="F5142" s="15" t="s">
        <v>9038</v>
      </c>
      <c r="G5142" s="15">
        <v>45190</v>
      </c>
      <c r="H5142" s="15">
        <v>45372</v>
      </c>
      <c r="I5142" s="15" t="s">
        <v>9039</v>
      </c>
      <c r="J5142" s="15" t="s">
        <v>9040</v>
      </c>
      <c r="K5142" s="15" t="s">
        <v>45332</v>
      </c>
      <c r="L5142" s="15" t="s">
        <v>281</v>
      </c>
      <c r="M5142" s="15" t="s">
        <v>282</v>
      </c>
      <c r="N5142" s="14">
        <v>2015</v>
      </c>
      <c r="O5142" s="15" t="s">
        <v>9041</v>
      </c>
      <c r="P5142" s="15" t="s">
        <v>106</v>
      </c>
      <c r="Q5142" s="15" t="s">
        <v>47073</v>
      </c>
      <c r="R5142" s="15" t="s">
        <v>9042</v>
      </c>
      <c r="S5142" s="15" t="s">
        <v>9043</v>
      </c>
      <c r="T5142" s="15" t="s">
        <v>253</v>
      </c>
      <c r="U5142" s="15" t="s">
        <v>53</v>
      </c>
      <c r="V5142" s="15" t="s">
        <v>45487</v>
      </c>
      <c r="W5142" s="15" t="s">
        <v>1624</v>
      </c>
      <c r="X5142" s="15" t="e">
        <f>_xlfn.XLOOKUP(_LOOKUP[[#This Row],[AdjusterMemberName]],_Adjuster[Adjuster Name],_Adjuster[Email],,0)</f>
        <v>#N/A</v>
      </c>
      <c r="Y5142" s="15" t="e">
        <f>_xlfn.XLOOKUP(_LOOKUP[[#This Row],[AdjusterMemberName]],_Adjuster[Adjuster Name],_Adjuster[Phone Number],,0)</f>
        <v>#N/A</v>
      </c>
      <c r="Z5142" s="15" t="s">
        <v>9044</v>
      </c>
      <c r="AA51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3612 102Nd St Apt 10, Inglewood  CA 90303</v>
      </c>
      <c r="AB5142" s="15">
        <v>45345</v>
      </c>
    </row>
    <row r="5143" spans="1:28" x14ac:dyDescent="0.3">
      <c r="A5143" s="14">
        <v>1</v>
      </c>
      <c r="B5143" s="14">
        <v>1</v>
      </c>
      <c r="C5143" s="15" t="s">
        <v>9054</v>
      </c>
      <c r="D5143" s="15" t="s">
        <v>9054</v>
      </c>
      <c r="E5143" s="15">
        <v>45317</v>
      </c>
      <c r="F5143" s="15" t="s">
        <v>9055</v>
      </c>
      <c r="G5143" s="15">
        <v>45161</v>
      </c>
      <c r="H5143" s="15">
        <v>45345</v>
      </c>
      <c r="I5143" s="15" t="s">
        <v>9056</v>
      </c>
      <c r="J5143" s="15" t="s">
        <v>9057</v>
      </c>
      <c r="K5143" s="15" t="s">
        <v>45424</v>
      </c>
      <c r="L5143" s="15" t="s">
        <v>139</v>
      </c>
      <c r="M5143" s="15" t="s">
        <v>1152</v>
      </c>
      <c r="N5143" s="14">
        <v>2005</v>
      </c>
      <c r="O5143" s="15" t="s">
        <v>9058</v>
      </c>
      <c r="P5143" s="15" t="s">
        <v>81</v>
      </c>
      <c r="Q5143" s="15" t="s">
        <v>47061</v>
      </c>
      <c r="R5143" s="15" t="s">
        <v>2510</v>
      </c>
      <c r="S5143" s="15" t="s">
        <v>9059</v>
      </c>
      <c r="T5143" s="15" t="s">
        <v>174</v>
      </c>
      <c r="U5143" s="15" t="s">
        <v>53</v>
      </c>
      <c r="V5143" s="15" t="s">
        <v>45508</v>
      </c>
      <c r="W5143" s="15" t="s">
        <v>3184</v>
      </c>
      <c r="X5143" s="15" t="str">
        <f>_xlfn.XLOOKUP(_LOOKUP[[#This Row],[AdjusterMemberName]],_Adjuster[Adjuster Name],_Adjuster[Email],,0)</f>
        <v>mQualls@knightcompany.com</v>
      </c>
      <c r="Y5143" s="15" t="str">
        <f>_xlfn.XLOOKUP(_LOOKUP[[#This Row],[AdjusterMemberName]],_Adjuster[Adjuster Name],_Adjuster[Phone Number],,0)</f>
        <v>424-559-5436</v>
      </c>
      <c r="Z5143" s="15" t="s">
        <v>9060</v>
      </c>
      <c r="AA51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710 E 118Th St, Los Angeles  CA 90059</v>
      </c>
      <c r="AB5143" s="15">
        <v>45340</v>
      </c>
    </row>
    <row r="5144" spans="1:28" x14ac:dyDescent="0.3">
      <c r="A5144" s="14">
        <v>1</v>
      </c>
      <c r="B5144" s="14">
        <v>1</v>
      </c>
      <c r="C5144" s="15" t="s">
        <v>9061</v>
      </c>
      <c r="D5144" s="15" t="s">
        <v>9061</v>
      </c>
      <c r="E5144" s="15">
        <v>45317</v>
      </c>
      <c r="F5144" s="15" t="s">
        <v>9062</v>
      </c>
      <c r="G5144" s="15">
        <v>45272</v>
      </c>
      <c r="H5144" s="15">
        <v>45455</v>
      </c>
      <c r="I5144" s="15" t="s">
        <v>9063</v>
      </c>
      <c r="J5144" s="15" t="s">
        <v>9064</v>
      </c>
      <c r="K5144" s="15" t="s">
        <v>45477</v>
      </c>
      <c r="L5144" s="15" t="s">
        <v>314</v>
      </c>
      <c r="M5144" s="15" t="s">
        <v>978</v>
      </c>
      <c r="N5144" s="14">
        <v>2017</v>
      </c>
      <c r="O5144" s="15" t="s">
        <v>9065</v>
      </c>
      <c r="P5144" s="15" t="s">
        <v>106</v>
      </c>
      <c r="Q5144" s="15" t="s">
        <v>119</v>
      </c>
      <c r="R5144" s="15" t="s">
        <v>9066</v>
      </c>
      <c r="S5144" s="15" t="s">
        <v>9067</v>
      </c>
      <c r="T5144" s="15" t="s">
        <v>1385</v>
      </c>
      <c r="U5144" s="15" t="s">
        <v>53</v>
      </c>
      <c r="V5144" s="15" t="s">
        <v>46506</v>
      </c>
      <c r="W5144" s="15" t="s">
        <v>850</v>
      </c>
      <c r="X5144" s="15" t="e">
        <f>_xlfn.XLOOKUP(_LOOKUP[[#This Row],[AdjusterMemberName]],_Adjuster[Adjuster Name],_Adjuster[Email],,0)</f>
        <v>#N/A</v>
      </c>
      <c r="Y5144" s="15" t="e">
        <f>_xlfn.XLOOKUP(_LOOKUP[[#This Row],[AdjusterMemberName]],_Adjuster[Adjuster Name],_Adjuster[Phone Number],,0)</f>
        <v>#N/A</v>
      </c>
      <c r="Z5144" s="15" t="s">
        <v>9068</v>
      </c>
      <c r="AA51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140 W Alamar Ave, Santa Barbara  CA 93105</v>
      </c>
      <c r="AB5144" s="15">
        <v>45305</v>
      </c>
    </row>
    <row r="5145" spans="1:28" x14ac:dyDescent="0.3">
      <c r="A5145" s="14">
        <v>1</v>
      </c>
      <c r="B5145" s="14">
        <v>1</v>
      </c>
      <c r="C5145" s="15" t="s">
        <v>9069</v>
      </c>
      <c r="D5145" s="15" t="s">
        <v>9069</v>
      </c>
      <c r="E5145" s="15">
        <v>45317</v>
      </c>
      <c r="F5145" s="15" t="s">
        <v>9070</v>
      </c>
      <c r="G5145" s="15">
        <v>45308</v>
      </c>
      <c r="H5145" s="15">
        <v>45490</v>
      </c>
      <c r="I5145" s="15" t="s">
        <v>9071</v>
      </c>
      <c r="J5145" s="15" t="s">
        <v>9072</v>
      </c>
      <c r="K5145" s="15" t="s">
        <v>45429</v>
      </c>
      <c r="L5145" s="15" t="s">
        <v>281</v>
      </c>
      <c r="M5145" s="15" t="s">
        <v>4513</v>
      </c>
      <c r="N5145" s="14">
        <v>2019</v>
      </c>
      <c r="O5145" s="15" t="s">
        <v>9073</v>
      </c>
      <c r="P5145" s="15" t="s">
        <v>106</v>
      </c>
      <c r="Q5145" s="15" t="s">
        <v>47006</v>
      </c>
      <c r="R5145" s="15" t="s">
        <v>922</v>
      </c>
      <c r="S5145" s="15" t="s">
        <v>9074</v>
      </c>
      <c r="T5145" s="15" t="s">
        <v>2237</v>
      </c>
      <c r="U5145" s="15" t="s">
        <v>53</v>
      </c>
      <c r="V5145" s="15" t="s">
        <v>45384</v>
      </c>
      <c r="W5145" s="15" t="s">
        <v>1624</v>
      </c>
      <c r="X5145" s="15" t="e">
        <f>_xlfn.XLOOKUP(_LOOKUP[[#This Row],[AdjusterMemberName]],_Adjuster[Adjuster Name],_Adjuster[Email],,0)</f>
        <v>#N/A</v>
      </c>
      <c r="Y5145" s="15" t="e">
        <f>_xlfn.XLOOKUP(_LOOKUP[[#This Row],[AdjusterMemberName]],_Adjuster[Adjuster Name],_Adjuster[Phone Number],,0)</f>
        <v>#N/A</v>
      </c>
      <c r="Z5145" s="15" t="s">
        <v>9075</v>
      </c>
      <c r="AA51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18243 Bellflower St Apt 2, Adelanto  CA 92301</v>
      </c>
      <c r="AB5145" s="15"/>
    </row>
    <row r="5146" spans="1:28" x14ac:dyDescent="0.3">
      <c r="A5146" s="14">
        <v>1</v>
      </c>
      <c r="B5146" s="14">
        <v>1</v>
      </c>
      <c r="C5146" s="15" t="s">
        <v>9076</v>
      </c>
      <c r="D5146" s="15" t="s">
        <v>9076</v>
      </c>
      <c r="E5146" s="15">
        <v>45317</v>
      </c>
      <c r="F5146" s="15" t="s">
        <v>9077</v>
      </c>
      <c r="G5146" s="15">
        <v>45233</v>
      </c>
      <c r="H5146" s="15">
        <v>45415</v>
      </c>
      <c r="I5146" s="15" t="s">
        <v>9078</v>
      </c>
      <c r="J5146" s="15" t="s">
        <v>9079</v>
      </c>
      <c r="K5146" s="15" t="s">
        <v>45327</v>
      </c>
      <c r="L5146" s="15" t="s">
        <v>314</v>
      </c>
      <c r="M5146" s="15" t="s">
        <v>315</v>
      </c>
      <c r="N5146" s="14">
        <v>2014</v>
      </c>
      <c r="O5146" s="15" t="s">
        <v>9080</v>
      </c>
      <c r="P5146" s="15" t="s">
        <v>106</v>
      </c>
      <c r="Q5146" s="15" t="s">
        <v>47006</v>
      </c>
      <c r="R5146" s="15" t="s">
        <v>9081</v>
      </c>
      <c r="S5146" s="15" t="s">
        <v>9082</v>
      </c>
      <c r="T5146" s="15" t="s">
        <v>424</v>
      </c>
      <c r="U5146" s="15" t="s">
        <v>53</v>
      </c>
      <c r="V5146" s="15" t="s">
        <v>45717</v>
      </c>
      <c r="W5146" s="15" t="s">
        <v>264</v>
      </c>
      <c r="X5146" s="15" t="str">
        <f>_xlfn.XLOOKUP(_LOOKUP[[#This Row],[AdjusterMemberName]],_Adjuster[Adjuster Name],_Adjuster[Email],,0)</f>
        <v>sBonnevie@knightcompany.com</v>
      </c>
      <c r="Y5146" s="15" t="str">
        <f>_xlfn.XLOOKUP(_LOOKUP[[#This Row],[AdjusterMemberName]],_Adjuster[Adjuster Name],_Adjuster[Phone Number],,0)</f>
        <v>323-692-4064</v>
      </c>
      <c r="Z5146" s="15" t="s">
        <v>9083</v>
      </c>
      <c r="AA51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260 E 46Th St, San Bernardino  CA 92404</v>
      </c>
      <c r="AB5146" s="15"/>
    </row>
    <row r="5147" spans="1:28" x14ac:dyDescent="0.3">
      <c r="A5147" s="14">
        <v>1</v>
      </c>
      <c r="B5147" s="14">
        <v>1</v>
      </c>
      <c r="C5147" s="15" t="s">
        <v>9084</v>
      </c>
      <c r="D5147" s="15" t="s">
        <v>9084</v>
      </c>
      <c r="E5147" s="15">
        <v>45317</v>
      </c>
      <c r="F5147" s="15" t="s">
        <v>9085</v>
      </c>
      <c r="G5147" s="15">
        <v>45316</v>
      </c>
      <c r="H5147" s="15">
        <v>45498</v>
      </c>
      <c r="I5147" s="15" t="s">
        <v>9086</v>
      </c>
      <c r="J5147" s="15" t="s">
        <v>9087</v>
      </c>
      <c r="K5147" s="15" t="s">
        <v>45458</v>
      </c>
      <c r="L5147" s="15" t="s">
        <v>314</v>
      </c>
      <c r="M5147" s="15" t="s">
        <v>978</v>
      </c>
      <c r="N5147" s="14">
        <v>2014</v>
      </c>
      <c r="O5147" s="15" t="s">
        <v>9088</v>
      </c>
      <c r="P5147" s="15" t="s">
        <v>106</v>
      </c>
      <c r="Q5147" s="15" t="s">
        <v>47019</v>
      </c>
      <c r="R5147" s="15" t="s">
        <v>193</v>
      </c>
      <c r="S5147" s="15" t="s">
        <v>9089</v>
      </c>
      <c r="T5147" s="15" t="s">
        <v>96</v>
      </c>
      <c r="U5147" s="15" t="s">
        <v>53</v>
      </c>
      <c r="V5147" s="15" t="s">
        <v>45731</v>
      </c>
      <c r="W5147" s="15" t="s">
        <v>3114</v>
      </c>
      <c r="X5147" s="15" t="str">
        <f>_xlfn.XLOOKUP(_LOOKUP[[#This Row],[AdjusterMemberName]],_Adjuster[Adjuster Name],_Adjuster[Email],,0)</f>
        <v>eExmundo@knightcompany.com</v>
      </c>
      <c r="Y5147" s="15" t="str">
        <f>_xlfn.XLOOKUP(_LOOKUP[[#This Row],[AdjusterMemberName]],_Adjuster[Adjuster Name],_Adjuster[Phone Number],,0)</f>
        <v>424-559-5400</v>
      </c>
      <c r="Z5147" s="15" t="s">
        <v>9090</v>
      </c>
      <c r="AA51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21872 Alessandro Blvd, Moreno Valley  CA 92553</v>
      </c>
      <c r="AB5147" s="15">
        <v>45349</v>
      </c>
    </row>
    <row r="5148" spans="1:28" x14ac:dyDescent="0.3">
      <c r="A5148" s="14">
        <v>1</v>
      </c>
      <c r="B5148" s="14">
        <v>1</v>
      </c>
      <c r="C5148" s="15" t="s">
        <v>9116</v>
      </c>
      <c r="D5148" s="15" t="s">
        <v>9117</v>
      </c>
      <c r="E5148" s="15">
        <v>45317</v>
      </c>
      <c r="F5148" s="15" t="s">
        <v>9118</v>
      </c>
      <c r="G5148" s="15">
        <v>45287</v>
      </c>
      <c r="H5148" s="15">
        <v>45470</v>
      </c>
      <c r="I5148" s="15" t="s">
        <v>9119</v>
      </c>
      <c r="J5148" s="15" t="s">
        <v>9120</v>
      </c>
      <c r="K5148" s="15" t="s">
        <v>46766</v>
      </c>
      <c r="L5148" s="15" t="s">
        <v>281</v>
      </c>
      <c r="M5148" s="15" t="s">
        <v>526</v>
      </c>
      <c r="N5148" s="14">
        <v>2023</v>
      </c>
      <c r="O5148" s="15" t="s">
        <v>9121</v>
      </c>
      <c r="P5148" s="15" t="s">
        <v>106</v>
      </c>
      <c r="Q5148" s="15" t="s">
        <v>47061</v>
      </c>
      <c r="R5148" s="15" t="s">
        <v>9122</v>
      </c>
      <c r="S5148" s="15" t="s">
        <v>9123</v>
      </c>
      <c r="T5148" s="15" t="s">
        <v>4707</v>
      </c>
      <c r="U5148" s="15" t="s">
        <v>53</v>
      </c>
      <c r="V5148" s="15" t="s">
        <v>46351</v>
      </c>
      <c r="W5148" s="15" t="s">
        <v>3184</v>
      </c>
      <c r="X5148" s="15" t="str">
        <f>_xlfn.XLOOKUP(_LOOKUP[[#This Row],[AdjusterMemberName]],_Adjuster[Adjuster Name],_Adjuster[Email],,0)</f>
        <v>mQualls@knightcompany.com</v>
      </c>
      <c r="Y5148" s="15" t="str">
        <f>_xlfn.XLOOKUP(_LOOKUP[[#This Row],[AdjusterMemberName]],_Adjuster[Adjuster Name],_Adjuster[Phone Number],,0)</f>
        <v>424-559-5436</v>
      </c>
      <c r="Z5148" s="15" t="s">
        <v>9124</v>
      </c>
      <c r="AA51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26571 Normandale Dr Apt 2M, Lake Forest  CA 92630</v>
      </c>
      <c r="AB5148" s="15"/>
    </row>
    <row r="5149" spans="1:28" x14ac:dyDescent="0.3">
      <c r="A5149" s="14">
        <v>1</v>
      </c>
      <c r="B5149" s="14">
        <v>1</v>
      </c>
      <c r="C5149" s="15" t="s">
        <v>9131</v>
      </c>
      <c r="D5149" s="15" t="s">
        <v>9131</v>
      </c>
      <c r="E5149" s="15">
        <v>45317</v>
      </c>
      <c r="F5149" s="15" t="s">
        <v>9132</v>
      </c>
      <c r="G5149" s="15">
        <v>45310</v>
      </c>
      <c r="H5149" s="15">
        <v>45492</v>
      </c>
      <c r="I5149" s="15" t="s">
        <v>9133</v>
      </c>
      <c r="J5149" s="15" t="s">
        <v>9134</v>
      </c>
      <c r="K5149" s="15" t="s">
        <v>46765</v>
      </c>
      <c r="L5149" s="15" t="s">
        <v>116</v>
      </c>
      <c r="M5149" s="15" t="s">
        <v>9135</v>
      </c>
      <c r="N5149" s="14">
        <v>2015</v>
      </c>
      <c r="O5149" s="15" t="s">
        <v>9136</v>
      </c>
      <c r="P5149" s="15" t="s">
        <v>106</v>
      </c>
      <c r="Q5149" s="15" t="s">
        <v>47073</v>
      </c>
      <c r="R5149" s="15" t="s">
        <v>9137</v>
      </c>
      <c r="S5149" s="15" t="s">
        <v>9138</v>
      </c>
      <c r="T5149" s="15" t="s">
        <v>821</v>
      </c>
      <c r="U5149" s="15" t="s">
        <v>53</v>
      </c>
      <c r="V5149" s="15" t="s">
        <v>45513</v>
      </c>
      <c r="W5149" s="15" t="s">
        <v>264</v>
      </c>
      <c r="X5149" s="15" t="str">
        <f>_xlfn.XLOOKUP(_LOOKUP[[#This Row],[AdjusterMemberName]],_Adjuster[Adjuster Name],_Adjuster[Email],,0)</f>
        <v>sBonnevie@knightcompany.com</v>
      </c>
      <c r="Y5149" s="15" t="str">
        <f>_xlfn.XLOOKUP(_LOOKUP[[#This Row],[AdjusterMemberName]],_Adjuster[Adjuster Name],_Adjuster[Phone Number],,0)</f>
        <v>323-692-4064</v>
      </c>
      <c r="Z5149" s="15" t="s">
        <v>9139</v>
      </c>
      <c r="AA51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15425 Sherman Way Apt 145F, Van Nuys  CA 91406</v>
      </c>
      <c r="AB5149" s="15">
        <v>45343</v>
      </c>
    </row>
    <row r="5150" spans="1:28" x14ac:dyDescent="0.3">
      <c r="A5150" s="14">
        <v>1</v>
      </c>
      <c r="B5150" s="14">
        <v>1</v>
      </c>
      <c r="C5150" s="15" t="s">
        <v>2942</v>
      </c>
      <c r="D5150" s="15" t="s">
        <v>9157</v>
      </c>
      <c r="E5150" s="15">
        <v>45317</v>
      </c>
      <c r="F5150" s="15" t="s">
        <v>9158</v>
      </c>
      <c r="G5150" s="15">
        <v>45179</v>
      </c>
      <c r="H5150" s="15">
        <v>45361</v>
      </c>
      <c r="I5150" s="15" t="s">
        <v>9159</v>
      </c>
      <c r="J5150" s="15" t="s">
        <v>9160</v>
      </c>
      <c r="K5150" s="15" t="s">
        <v>45642</v>
      </c>
      <c r="L5150" s="15" t="s">
        <v>128</v>
      </c>
      <c r="M5150" s="15" t="s">
        <v>129</v>
      </c>
      <c r="N5150" s="14">
        <v>2002</v>
      </c>
      <c r="O5150" s="15" t="s">
        <v>9161</v>
      </c>
      <c r="P5150" s="15" t="s">
        <v>106</v>
      </c>
      <c r="Q5150" s="15" t="s">
        <v>47065</v>
      </c>
      <c r="R5150" s="15" t="s">
        <v>2948</v>
      </c>
      <c r="S5150" s="15" t="s">
        <v>2949</v>
      </c>
      <c r="T5150" s="15" t="s">
        <v>2950</v>
      </c>
      <c r="U5150" s="15" t="s">
        <v>53</v>
      </c>
      <c r="V5150" s="15" t="s">
        <v>45514</v>
      </c>
      <c r="W5150" s="15" t="s">
        <v>1889</v>
      </c>
      <c r="X5150" s="15" t="e">
        <f>_xlfn.XLOOKUP(_LOOKUP[[#This Row],[AdjusterMemberName]],_Adjuster[Adjuster Name],_Adjuster[Email],,0)</f>
        <v>#N/A</v>
      </c>
      <c r="Y5150" s="15" t="e">
        <f>_xlfn.XLOOKUP(_LOOKUP[[#This Row],[AdjusterMemberName]],_Adjuster[Adjuster Name],_Adjuster[Phone Number],,0)</f>
        <v>#N/A</v>
      </c>
      <c r="Z5150" s="15" t="s">
        <v>9162</v>
      </c>
      <c r="AA51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13872 Judd St, Pacoima  CA 91331</v>
      </c>
      <c r="AB5150" s="15"/>
    </row>
    <row r="5151" spans="1:28" x14ac:dyDescent="0.3">
      <c r="A5151" s="14">
        <v>1</v>
      </c>
      <c r="B5151" s="14">
        <v>1</v>
      </c>
      <c r="C5151" s="15" t="s">
        <v>9163</v>
      </c>
      <c r="D5151" s="15" t="s">
        <v>9163</v>
      </c>
      <c r="E5151" s="15">
        <v>45317</v>
      </c>
      <c r="F5151" s="15" t="s">
        <v>9164</v>
      </c>
      <c r="G5151" s="15">
        <v>45225</v>
      </c>
      <c r="H5151" s="15">
        <v>45408</v>
      </c>
      <c r="I5151" s="15" t="s">
        <v>9165</v>
      </c>
      <c r="J5151" s="15" t="s">
        <v>9166</v>
      </c>
      <c r="K5151" s="15" t="s">
        <v>45489</v>
      </c>
      <c r="L5151" s="15" t="s">
        <v>103</v>
      </c>
      <c r="M5151" s="15" t="s">
        <v>1336</v>
      </c>
      <c r="N5151" s="14">
        <v>2012</v>
      </c>
      <c r="O5151" s="15" t="s">
        <v>9167</v>
      </c>
      <c r="P5151" s="15" t="s">
        <v>106</v>
      </c>
      <c r="Q5151" s="15" t="s">
        <v>47019</v>
      </c>
      <c r="R5151" s="15" t="s">
        <v>9168</v>
      </c>
      <c r="S5151" s="15" t="s">
        <v>9169</v>
      </c>
      <c r="T5151" s="15" t="s">
        <v>6772</v>
      </c>
      <c r="U5151" s="15" t="s">
        <v>53</v>
      </c>
      <c r="V5151" s="15" t="s">
        <v>46093</v>
      </c>
      <c r="W5151" s="15" t="s">
        <v>3114</v>
      </c>
      <c r="X5151" s="15" t="str">
        <f>_xlfn.XLOOKUP(_LOOKUP[[#This Row],[AdjusterMemberName]],_Adjuster[Adjuster Name],_Adjuster[Email],,0)</f>
        <v>eExmundo@knightcompany.com</v>
      </c>
      <c r="Y5151" s="15" t="str">
        <f>_xlfn.XLOOKUP(_LOOKUP[[#This Row],[AdjusterMemberName]],_Adjuster[Adjuster Name],_Adjuster[Phone Number],,0)</f>
        <v>424-559-5400</v>
      </c>
      <c r="Z5151" s="15" t="s">
        <v>9170</v>
      </c>
      <c r="AA51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1555 Mesa Verde Dr E Apt 26L, Costa Mesa  CA 92626</v>
      </c>
      <c r="AB5151" s="15"/>
    </row>
    <row r="5152" spans="1:28" x14ac:dyDescent="0.3">
      <c r="A5152" s="14">
        <v>1</v>
      </c>
      <c r="B5152" s="14">
        <v>1</v>
      </c>
      <c r="C5152" s="15" t="s">
        <v>11307</v>
      </c>
      <c r="D5152" s="15" t="s">
        <v>11308</v>
      </c>
      <c r="E5152" s="15">
        <v>45317</v>
      </c>
      <c r="F5152" s="15" t="s">
        <v>11309</v>
      </c>
      <c r="G5152" s="15">
        <v>45310</v>
      </c>
      <c r="H5152" s="15">
        <v>45492</v>
      </c>
      <c r="I5152" s="15" t="s">
        <v>11310</v>
      </c>
      <c r="J5152" s="15" t="s">
        <v>11311</v>
      </c>
      <c r="K5152" s="15" t="s">
        <v>45379</v>
      </c>
      <c r="L5152" s="15" t="s">
        <v>281</v>
      </c>
      <c r="M5152" s="15" t="s">
        <v>526</v>
      </c>
      <c r="N5152" s="14">
        <v>2021</v>
      </c>
      <c r="O5152" s="15" t="s">
        <v>11312</v>
      </c>
      <c r="P5152" s="15" t="s">
        <v>106</v>
      </c>
      <c r="Q5152" s="15" t="s">
        <v>47111</v>
      </c>
      <c r="R5152" s="15" t="s">
        <v>11313</v>
      </c>
      <c r="S5152" s="15" t="s">
        <v>11314</v>
      </c>
      <c r="T5152" s="15" t="s">
        <v>610</v>
      </c>
      <c r="U5152" s="15" t="s">
        <v>53</v>
      </c>
      <c r="V5152" s="15" t="s">
        <v>45745</v>
      </c>
      <c r="W5152" s="15" t="s">
        <v>3184</v>
      </c>
      <c r="X5152" s="15" t="str">
        <f>_xlfn.XLOOKUP(_LOOKUP[[#This Row],[AdjusterMemberName]],_Adjuster[Adjuster Name],_Adjuster[Email],,0)</f>
        <v>mQualls@knightcompany.com</v>
      </c>
      <c r="Y5152" s="15" t="str">
        <f>_xlfn.XLOOKUP(_LOOKUP[[#This Row],[AdjusterMemberName]],_Adjuster[Adjuster Name],_Adjuster[Phone Number],,0)</f>
        <v>424-559-5436</v>
      </c>
      <c r="Z5152" s="15" t="s">
        <v>11315</v>
      </c>
      <c r="AA51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951 Walnut St, Martinez  CA 94553</v>
      </c>
      <c r="AB5152" s="15">
        <v>45491</v>
      </c>
    </row>
    <row r="5153" spans="1:28" x14ac:dyDescent="0.3">
      <c r="A5153" s="14">
        <v>1</v>
      </c>
      <c r="B5153" s="14">
        <v>1</v>
      </c>
      <c r="C5153" s="15" t="s">
        <v>9029</v>
      </c>
      <c r="D5153" s="15" t="s">
        <v>9029</v>
      </c>
      <c r="E5153" s="15">
        <v>45316</v>
      </c>
      <c r="F5153" s="15" t="s">
        <v>9030</v>
      </c>
      <c r="G5153" s="15">
        <v>45207</v>
      </c>
      <c r="H5153" s="15">
        <v>45390</v>
      </c>
      <c r="I5153" s="15" t="s">
        <v>9031</v>
      </c>
      <c r="J5153" s="15" t="s">
        <v>9032</v>
      </c>
      <c r="K5153" s="15" t="s">
        <v>46767</v>
      </c>
      <c r="L5153" s="15" t="s">
        <v>103</v>
      </c>
      <c r="M5153" s="15" t="s">
        <v>304</v>
      </c>
      <c r="N5153" s="14">
        <v>2021</v>
      </c>
      <c r="O5153" s="15" t="s">
        <v>9033</v>
      </c>
      <c r="P5153" s="15" t="s">
        <v>81</v>
      </c>
      <c r="Q5153" s="15" t="s">
        <v>47095</v>
      </c>
      <c r="R5153" s="15" t="s">
        <v>9034</v>
      </c>
      <c r="S5153" s="15" t="s">
        <v>9035</v>
      </c>
      <c r="T5153" s="15" t="s">
        <v>1483</v>
      </c>
      <c r="U5153" s="15" t="s">
        <v>53</v>
      </c>
      <c r="V5153" s="15" t="s">
        <v>45652</v>
      </c>
      <c r="W5153" s="15" t="s">
        <v>850</v>
      </c>
      <c r="X5153" s="15" t="e">
        <f>_xlfn.XLOOKUP(_LOOKUP[[#This Row],[AdjusterMemberName]],_Adjuster[Adjuster Name],_Adjuster[Email],,0)</f>
        <v>#N/A</v>
      </c>
      <c r="Y5153" s="15" t="e">
        <f>_xlfn.XLOOKUP(_LOOKUP[[#This Row],[AdjusterMemberName]],_Adjuster[Adjuster Name],_Adjuster[Phone Number],,0)</f>
        <v>#N/A</v>
      </c>
      <c r="Z5153" s="15" t="s">
        <v>9036</v>
      </c>
      <c r="AA51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1275 N Citrus Ave Apt C, Vista  CA 92084</v>
      </c>
      <c r="AB5153" s="15"/>
    </row>
    <row r="5154" spans="1:28" x14ac:dyDescent="0.3">
      <c r="A5154" s="14">
        <v>1</v>
      </c>
      <c r="B5154" s="14">
        <v>1</v>
      </c>
      <c r="C5154" s="15" t="s">
        <v>9045</v>
      </c>
      <c r="D5154" s="15" t="s">
        <v>9046</v>
      </c>
      <c r="E5154" s="15">
        <v>45316</v>
      </c>
      <c r="F5154" s="15" t="s">
        <v>9047</v>
      </c>
      <c r="G5154" s="15">
        <v>45221</v>
      </c>
      <c r="H5154" s="15">
        <v>45404</v>
      </c>
      <c r="I5154" s="15" t="s">
        <v>9048</v>
      </c>
      <c r="J5154" s="15" t="s">
        <v>9049</v>
      </c>
      <c r="K5154" s="15" t="s">
        <v>45334</v>
      </c>
      <c r="L5154" s="15" t="s">
        <v>128</v>
      </c>
      <c r="M5154" s="15" t="s">
        <v>129</v>
      </c>
      <c r="N5154" s="14">
        <v>2024</v>
      </c>
      <c r="O5154" s="15" t="s">
        <v>9050</v>
      </c>
      <c r="P5154" s="15" t="s">
        <v>106</v>
      </c>
      <c r="Q5154" s="15" t="s">
        <v>47019</v>
      </c>
      <c r="R5154" s="15" t="s">
        <v>9051</v>
      </c>
      <c r="S5154" s="15" t="s">
        <v>9052</v>
      </c>
      <c r="T5154" s="15" t="s">
        <v>174</v>
      </c>
      <c r="U5154" s="15" t="s">
        <v>53</v>
      </c>
      <c r="V5154" s="15" t="s">
        <v>45367</v>
      </c>
      <c r="W5154" s="15" t="s">
        <v>175</v>
      </c>
      <c r="X5154" s="15" t="e">
        <f>_xlfn.XLOOKUP(_LOOKUP[[#This Row],[AdjusterMemberName]],_Adjuster[Adjuster Name],_Adjuster[Email],,0)</f>
        <v>#N/A</v>
      </c>
      <c r="Y5154" s="15" t="e">
        <f>_xlfn.XLOOKUP(_LOOKUP[[#This Row],[AdjusterMemberName]],_Adjuster[Adjuster Name],_Adjuster[Phone Number],,0)</f>
        <v>#N/A</v>
      </c>
      <c r="Z5154" s="15" t="s">
        <v>9053</v>
      </c>
      <c r="AA51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1559 E 51St St , Los Angeles  CA 90011</v>
      </c>
      <c r="AB5154" s="15"/>
    </row>
    <row r="5155" spans="1:28" x14ac:dyDescent="0.3">
      <c r="A5155" s="14">
        <v>1</v>
      </c>
      <c r="B5155" s="14">
        <v>1</v>
      </c>
      <c r="C5155" s="15" t="s">
        <v>9091</v>
      </c>
      <c r="D5155" s="15" t="s">
        <v>9092</v>
      </c>
      <c r="E5155" s="15">
        <v>45316</v>
      </c>
      <c r="F5155" s="15" t="s">
        <v>9093</v>
      </c>
      <c r="G5155" s="15">
        <v>45310</v>
      </c>
      <c r="H5155" s="15">
        <v>45492</v>
      </c>
      <c r="I5155" s="15" t="s">
        <v>9094</v>
      </c>
      <c r="J5155" s="15" t="s">
        <v>9095</v>
      </c>
      <c r="K5155" s="15" t="s">
        <v>45707</v>
      </c>
      <c r="L5155" s="15" t="s">
        <v>314</v>
      </c>
      <c r="M5155" s="15" t="s">
        <v>978</v>
      </c>
      <c r="N5155" s="14">
        <v>2020</v>
      </c>
      <c r="O5155" s="15" t="s">
        <v>9096</v>
      </c>
      <c r="P5155" s="15" t="s">
        <v>81</v>
      </c>
      <c r="Q5155" s="15" t="s">
        <v>47019</v>
      </c>
      <c r="R5155" s="15" t="s">
        <v>9097</v>
      </c>
      <c r="S5155" s="15" t="s">
        <v>9098</v>
      </c>
      <c r="T5155" s="15" t="s">
        <v>366</v>
      </c>
      <c r="U5155" s="15" t="s">
        <v>53</v>
      </c>
      <c r="V5155" s="15" t="s">
        <v>46369</v>
      </c>
      <c r="W5155" s="15" t="s">
        <v>3114</v>
      </c>
      <c r="X5155" s="15" t="str">
        <f>_xlfn.XLOOKUP(_LOOKUP[[#This Row],[AdjusterMemberName]],_Adjuster[Adjuster Name],_Adjuster[Email],,0)</f>
        <v>eExmundo@knightcompany.com</v>
      </c>
      <c r="Y5155" s="15" t="str">
        <f>_xlfn.XLOOKUP(_LOOKUP[[#This Row],[AdjusterMemberName]],_Adjuster[Adjuster Name],_Adjuster[Phone Number],,0)</f>
        <v>424-559-5400</v>
      </c>
      <c r="Z5155" s="15" t="s">
        <v>9099</v>
      </c>
      <c r="AA51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10370 Vernon Ave Apt 4, Montclair  CA 91763</v>
      </c>
      <c r="AB5155" s="15"/>
    </row>
    <row r="5156" spans="1:28" x14ac:dyDescent="0.3">
      <c r="A5156" s="14">
        <v>1</v>
      </c>
      <c r="B5156" s="14">
        <v>1</v>
      </c>
      <c r="C5156" s="15" t="s">
        <v>9386</v>
      </c>
      <c r="D5156" s="15" t="s">
        <v>9387</v>
      </c>
      <c r="E5156" s="15">
        <v>45316</v>
      </c>
      <c r="F5156" s="15" t="s">
        <v>9388</v>
      </c>
      <c r="G5156" s="15">
        <v>45196</v>
      </c>
      <c r="H5156" s="15">
        <v>45378</v>
      </c>
      <c r="I5156" s="15" t="s">
        <v>9389</v>
      </c>
      <c r="J5156" s="15" t="s">
        <v>9390</v>
      </c>
      <c r="K5156" s="15" t="s">
        <v>45336</v>
      </c>
      <c r="L5156" s="15" t="s">
        <v>9391</v>
      </c>
      <c r="M5156" s="15" t="s">
        <v>9392</v>
      </c>
      <c r="N5156" s="14">
        <v>2017</v>
      </c>
      <c r="O5156" s="15" t="s">
        <v>9393</v>
      </c>
      <c r="P5156" s="15" t="s">
        <v>106</v>
      </c>
      <c r="Q5156" s="15" t="s">
        <v>47120</v>
      </c>
      <c r="R5156" s="15" t="s">
        <v>9394</v>
      </c>
      <c r="S5156" s="15" t="s">
        <v>9395</v>
      </c>
      <c r="T5156" s="15" t="s">
        <v>9396</v>
      </c>
      <c r="U5156" s="15" t="s">
        <v>53</v>
      </c>
      <c r="V5156" s="15" t="s">
        <v>46759</v>
      </c>
      <c r="W5156" s="15" t="s">
        <v>4613</v>
      </c>
      <c r="X5156" s="15" t="e">
        <f>_xlfn.XLOOKUP(_LOOKUP[[#This Row],[AdjusterMemberName]],_Adjuster[Adjuster Name],_Adjuster[Email],,0)</f>
        <v>#N/A</v>
      </c>
      <c r="Y5156" s="15" t="e">
        <f>_xlfn.XLOOKUP(_LOOKUP[[#This Row],[AdjusterMemberName]],_Adjuster[Adjuster Name],_Adjuster[Phone Number],,0)</f>
        <v>#N/A</v>
      </c>
      <c r="Z5156" s="15" t="s">
        <v>9397</v>
      </c>
      <c r="AA51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2700 Aviation Blvd Apt 6, Redondo Beach  CA 90278</v>
      </c>
      <c r="AB5156" s="15"/>
    </row>
    <row r="5157" spans="1:28" x14ac:dyDescent="0.3">
      <c r="A5157" s="14">
        <v>1</v>
      </c>
      <c r="B5157" s="14">
        <v>1</v>
      </c>
      <c r="C5157" s="15" t="s">
        <v>4795</v>
      </c>
      <c r="D5157" s="15" t="s">
        <v>4795</v>
      </c>
      <c r="E5157" s="15">
        <v>45316</v>
      </c>
      <c r="F5157" s="15" t="s">
        <v>4796</v>
      </c>
      <c r="G5157" s="15">
        <v>45205</v>
      </c>
      <c r="H5157" s="15">
        <v>45388</v>
      </c>
      <c r="I5157" s="15" t="s">
        <v>11623</v>
      </c>
      <c r="J5157" s="15" t="s">
        <v>11624</v>
      </c>
      <c r="K5157" s="15" t="s">
        <v>45505</v>
      </c>
      <c r="L5157" s="15" t="s">
        <v>314</v>
      </c>
      <c r="M5157" s="15" t="s">
        <v>978</v>
      </c>
      <c r="N5157" s="14">
        <v>2015</v>
      </c>
      <c r="O5157" s="15" t="s">
        <v>4799</v>
      </c>
      <c r="P5157" s="15" t="s">
        <v>106</v>
      </c>
      <c r="Q5157" s="15" t="s">
        <v>47065</v>
      </c>
      <c r="R5157" s="15" t="s">
        <v>4800</v>
      </c>
      <c r="S5157" s="15" t="s">
        <v>4801</v>
      </c>
      <c r="T5157" s="15" t="s">
        <v>174</v>
      </c>
      <c r="U5157" s="15" t="s">
        <v>53</v>
      </c>
      <c r="V5157" s="15" t="s">
        <v>45565</v>
      </c>
      <c r="W5157" s="15" t="s">
        <v>3307</v>
      </c>
      <c r="X5157" s="15" t="e">
        <f>_xlfn.XLOOKUP(_LOOKUP[[#This Row],[AdjusterMemberName]],_Adjuster[Adjuster Name],_Adjuster[Email],,0)</f>
        <v>#N/A</v>
      </c>
      <c r="Y5157" s="15" t="e">
        <f>_xlfn.XLOOKUP(_LOOKUP[[#This Row],[AdjusterMemberName]],_Adjuster[Adjuster Name],_Adjuster[Phone Number],,0)</f>
        <v>#N/A</v>
      </c>
      <c r="Z5157" s="15" t="s">
        <v>4802</v>
      </c>
      <c r="AA51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511 S Kenmore Apt 307, Los Angeles  CA 90020</v>
      </c>
      <c r="AB5157" s="15"/>
    </row>
    <row r="5158" spans="1:28" x14ac:dyDescent="0.3">
      <c r="A5158" s="14">
        <v>1</v>
      </c>
      <c r="B5158" s="14">
        <v>1</v>
      </c>
      <c r="C5158" s="15" t="s">
        <v>8953</v>
      </c>
      <c r="D5158" s="15" t="s">
        <v>8953</v>
      </c>
      <c r="E5158" s="15">
        <v>45315</v>
      </c>
      <c r="F5158" s="15" t="s">
        <v>8954</v>
      </c>
      <c r="G5158" s="15">
        <v>45292</v>
      </c>
      <c r="H5158" s="15">
        <v>45474</v>
      </c>
      <c r="I5158" s="15" t="s">
        <v>8955</v>
      </c>
      <c r="J5158" s="15" t="s">
        <v>8956</v>
      </c>
      <c r="K5158" s="15" t="s">
        <v>45578</v>
      </c>
      <c r="L5158" s="15" t="s">
        <v>91</v>
      </c>
      <c r="M5158" s="15" t="s">
        <v>8728</v>
      </c>
      <c r="N5158" s="14">
        <v>2013</v>
      </c>
      <c r="O5158" s="15" t="s">
        <v>8957</v>
      </c>
      <c r="P5158" s="15" t="s">
        <v>81</v>
      </c>
      <c r="Q5158" s="15" t="s">
        <v>47079</v>
      </c>
      <c r="R5158" s="15" t="s">
        <v>345</v>
      </c>
      <c r="S5158" s="15" t="s">
        <v>8958</v>
      </c>
      <c r="T5158" s="15" t="s">
        <v>308</v>
      </c>
      <c r="U5158" s="15" t="s">
        <v>53</v>
      </c>
      <c r="V5158" s="15" t="s">
        <v>45476</v>
      </c>
      <c r="W5158" s="15" t="s">
        <v>4613</v>
      </c>
      <c r="X5158" s="15" t="e">
        <f>_xlfn.XLOOKUP(_LOOKUP[[#This Row],[AdjusterMemberName]],_Adjuster[Adjuster Name],_Adjuster[Email],,0)</f>
        <v>#N/A</v>
      </c>
      <c r="Y5158" s="15" t="e">
        <f>_xlfn.XLOOKUP(_LOOKUP[[#This Row],[AdjusterMemberName]],_Adjuster[Adjuster Name],_Adjuster[Phone Number],,0)</f>
        <v>#N/A</v>
      </c>
      <c r="Z5158" s="15" t="s">
        <v>8959</v>
      </c>
      <c r="AA51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3205 Blossom Way, Riverside  CA 92506</v>
      </c>
      <c r="AB5158" s="15"/>
    </row>
    <row r="5159" spans="1:28" x14ac:dyDescent="0.3">
      <c r="A5159" s="14">
        <v>1</v>
      </c>
      <c r="B5159" s="14">
        <v>1</v>
      </c>
      <c r="C5159" s="15" t="s">
        <v>166</v>
      </c>
      <c r="D5159" s="15" t="s">
        <v>8986</v>
      </c>
      <c r="E5159" s="15">
        <v>45315</v>
      </c>
      <c r="F5159" s="15" t="s">
        <v>8987</v>
      </c>
      <c r="G5159" s="15">
        <v>45132</v>
      </c>
      <c r="H5159" s="15">
        <v>45316</v>
      </c>
      <c r="I5159" s="15" t="s">
        <v>8988</v>
      </c>
      <c r="J5159" s="15" t="s">
        <v>8989</v>
      </c>
      <c r="K5159" s="15" t="s">
        <v>45505</v>
      </c>
      <c r="L5159" s="15" t="s">
        <v>314</v>
      </c>
      <c r="M5159" s="15" t="s">
        <v>315</v>
      </c>
      <c r="N5159" s="14">
        <v>2023</v>
      </c>
      <c r="O5159" s="15" t="s">
        <v>8990</v>
      </c>
      <c r="P5159" s="15" t="s">
        <v>106</v>
      </c>
      <c r="Q5159" s="15" t="s">
        <v>47078</v>
      </c>
      <c r="R5159" s="15" t="s">
        <v>172</v>
      </c>
      <c r="S5159" s="15" t="s">
        <v>8991</v>
      </c>
      <c r="T5159" s="15" t="s">
        <v>4967</v>
      </c>
      <c r="U5159" s="15" t="s">
        <v>53</v>
      </c>
      <c r="V5159" s="15" t="s">
        <v>45436</v>
      </c>
      <c r="W5159" s="15" t="s">
        <v>1357</v>
      </c>
      <c r="X5159" s="15" t="str">
        <f>_xlfn.XLOOKUP(_LOOKUP[[#This Row],[AdjusterMemberName]],_Adjuster[Adjuster Name],_Adjuster[Email],,0)</f>
        <v>jRivera1@knightcompany.com</v>
      </c>
      <c r="Y5159" s="15" t="str">
        <f>_xlfn.XLOOKUP(_LOOKUP[[#This Row],[AdjusterMemberName]],_Adjuster[Adjuster Name],_Adjuster[Phone Number],,0)</f>
        <v>424-559-5239</v>
      </c>
      <c r="Z5159" s="15" t="s">
        <v>8992</v>
      </c>
      <c r="AA51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6533 1/2 Marlow Ave, Bell Gardens  CA 90201</v>
      </c>
      <c r="AB5159" s="15"/>
    </row>
    <row r="5160" spans="1:28" x14ac:dyDescent="0.3">
      <c r="A5160" s="14">
        <v>0</v>
      </c>
      <c r="B5160" s="14">
        <v>1</v>
      </c>
      <c r="C5160" s="15" t="s">
        <v>6329</v>
      </c>
      <c r="D5160" s="15" t="s">
        <v>6329</v>
      </c>
      <c r="E5160" s="15">
        <v>45315</v>
      </c>
      <c r="F5160" s="15" t="s">
        <v>9125</v>
      </c>
      <c r="G5160" s="15"/>
      <c r="H5160" s="15"/>
      <c r="I5160" s="15" t="s">
        <v>9126</v>
      </c>
      <c r="J5160" s="15" t="s">
        <v>9127</v>
      </c>
      <c r="K5160" s="15" t="s">
        <v>45646</v>
      </c>
      <c r="L5160" s="15" t="s">
        <v>9128</v>
      </c>
      <c r="M5160" s="15" t="s">
        <v>9129</v>
      </c>
      <c r="N5160" s="14">
        <v>2020</v>
      </c>
      <c r="O5160" s="15" t="s">
        <v>9130</v>
      </c>
      <c r="P5160" s="15" t="s">
        <v>81</v>
      </c>
      <c r="Q5160" s="15"/>
      <c r="R5160" s="15"/>
      <c r="S5160" s="15"/>
      <c r="T5160" s="15"/>
      <c r="U5160" s="15"/>
      <c r="V5160" s="15"/>
      <c r="W5160" s="15" t="s">
        <v>1357</v>
      </c>
      <c r="X5160" s="15" t="str">
        <f>_xlfn.XLOOKUP(_LOOKUP[[#This Row],[AdjusterMemberName]],_Adjuster[Adjuster Name],_Adjuster[Email],,0)</f>
        <v>jRivera1@knightcompany.com</v>
      </c>
      <c r="Y5160" s="15" t="str">
        <f>_xlfn.XLOOKUP(_LOOKUP[[#This Row],[AdjusterMemberName]],_Adjuster[Adjuster Name],_Adjuster[Phone Number],,0)</f>
        <v>424-559-5239</v>
      </c>
      <c r="Z5160" s="15"/>
      <c r="AA5160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160" s="15"/>
    </row>
    <row r="5161" spans="1:28" x14ac:dyDescent="0.3">
      <c r="A5161" s="14">
        <v>1</v>
      </c>
      <c r="B5161" s="14">
        <v>1</v>
      </c>
      <c r="C5161" s="15" t="s">
        <v>9302</v>
      </c>
      <c r="D5161" s="15" t="s">
        <v>9303</v>
      </c>
      <c r="E5161" s="15">
        <v>45315</v>
      </c>
      <c r="F5161" s="15" t="s">
        <v>9304</v>
      </c>
      <c r="G5161" s="15">
        <v>45146</v>
      </c>
      <c r="H5161" s="15">
        <v>45330</v>
      </c>
      <c r="I5161" s="15" t="s">
        <v>9305</v>
      </c>
      <c r="J5161" s="15" t="s">
        <v>9306</v>
      </c>
      <c r="K5161" s="15" t="s">
        <v>46762</v>
      </c>
      <c r="L5161" s="15" t="s">
        <v>201</v>
      </c>
      <c r="M5161" s="15" t="s">
        <v>202</v>
      </c>
      <c r="N5161" s="14">
        <v>2013</v>
      </c>
      <c r="O5161" s="15" t="s">
        <v>9307</v>
      </c>
      <c r="P5161" s="15" t="s">
        <v>81</v>
      </c>
      <c r="Q5161" s="15" t="s">
        <v>47019</v>
      </c>
      <c r="R5161" s="15" t="s">
        <v>4120</v>
      </c>
      <c r="S5161" s="15" t="s">
        <v>9308</v>
      </c>
      <c r="T5161" s="15" t="s">
        <v>1782</v>
      </c>
      <c r="U5161" s="15" t="s">
        <v>53</v>
      </c>
      <c r="V5161" s="15" t="s">
        <v>45758</v>
      </c>
      <c r="W5161" s="15" t="s">
        <v>3184</v>
      </c>
      <c r="X5161" s="15" t="str">
        <f>_xlfn.XLOOKUP(_LOOKUP[[#This Row],[AdjusterMemberName]],_Adjuster[Adjuster Name],_Adjuster[Email],,0)</f>
        <v>mQualls@knightcompany.com</v>
      </c>
      <c r="Y5161" s="15" t="str">
        <f>_xlfn.XLOOKUP(_LOOKUP[[#This Row],[AdjusterMemberName]],_Adjuster[Adjuster Name],_Adjuster[Phone Number],,0)</f>
        <v>424-559-5436</v>
      </c>
      <c r="Z5161" s="15" t="s">
        <v>9309</v>
      </c>
      <c r="AA51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349 W School St, Compton  CA 90220</v>
      </c>
      <c r="AB5161" s="15"/>
    </row>
    <row r="5162" spans="1:28" x14ac:dyDescent="0.3">
      <c r="A5162" s="14">
        <v>1</v>
      </c>
      <c r="B5162" s="14">
        <v>1</v>
      </c>
      <c r="C5162" s="15" t="s">
        <v>10121</v>
      </c>
      <c r="D5162" s="15" t="s">
        <v>10121</v>
      </c>
      <c r="E5162" s="15">
        <v>45315</v>
      </c>
      <c r="F5162" s="15" t="s">
        <v>10122</v>
      </c>
      <c r="G5162" s="15">
        <v>45162</v>
      </c>
      <c r="H5162" s="15">
        <v>45346</v>
      </c>
      <c r="I5162" s="15" t="s">
        <v>10123</v>
      </c>
      <c r="J5162" s="15" t="s">
        <v>10124</v>
      </c>
      <c r="K5162" s="15" t="s">
        <v>45334</v>
      </c>
      <c r="L5162" s="15" t="s">
        <v>314</v>
      </c>
      <c r="M5162" s="15" t="s">
        <v>7214</v>
      </c>
      <c r="N5162" s="14">
        <v>2020</v>
      </c>
      <c r="O5162" s="15" t="s">
        <v>10125</v>
      </c>
      <c r="P5162" s="15" t="s">
        <v>106</v>
      </c>
      <c r="Q5162" s="15" t="s">
        <v>119</v>
      </c>
      <c r="R5162" s="15" t="s">
        <v>10126</v>
      </c>
      <c r="S5162" s="15" t="s">
        <v>10127</v>
      </c>
      <c r="T5162" s="15" t="s">
        <v>10128</v>
      </c>
      <c r="U5162" s="15" t="s">
        <v>53</v>
      </c>
      <c r="V5162" s="15" t="s">
        <v>46724</v>
      </c>
      <c r="W5162" s="15" t="s">
        <v>850</v>
      </c>
      <c r="X5162" s="15" t="e">
        <f>_xlfn.XLOOKUP(_LOOKUP[[#This Row],[AdjusterMemberName]],_Adjuster[Adjuster Name],_Adjuster[Email],,0)</f>
        <v>#N/A</v>
      </c>
      <c r="Y5162" s="15" t="e">
        <f>_xlfn.XLOOKUP(_LOOKUP[[#This Row],[AdjusterMemberName]],_Adjuster[Adjuster Name],_Adjuster[Phone Number],,0)</f>
        <v>#N/A</v>
      </c>
      <c r="Z5162" s="15" t="s">
        <v>10129</v>
      </c>
      <c r="AA51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240 S Rodeo Dr, Beverly Hills  CA 90212</v>
      </c>
      <c r="AB5162" s="15">
        <v>45256</v>
      </c>
    </row>
    <row r="5163" spans="1:28" x14ac:dyDescent="0.3">
      <c r="A5163" s="14">
        <v>1</v>
      </c>
      <c r="B5163" s="14">
        <v>1</v>
      </c>
      <c r="C5163" s="15" t="s">
        <v>23085</v>
      </c>
      <c r="D5163" s="15" t="s">
        <v>23085</v>
      </c>
      <c r="E5163" s="15">
        <v>45315</v>
      </c>
      <c r="F5163" s="15" t="s">
        <v>23086</v>
      </c>
      <c r="G5163" s="15">
        <v>45328</v>
      </c>
      <c r="H5163" s="15">
        <v>45510</v>
      </c>
      <c r="I5163" s="15" t="s">
        <v>23087</v>
      </c>
      <c r="J5163" s="15" t="s">
        <v>23088</v>
      </c>
      <c r="K5163" s="15" t="s">
        <v>45747</v>
      </c>
      <c r="L5163" s="15" t="s">
        <v>201</v>
      </c>
      <c r="M5163" s="15" t="s">
        <v>202</v>
      </c>
      <c r="N5163" s="14">
        <v>2015</v>
      </c>
      <c r="O5163" s="15" t="s">
        <v>23089</v>
      </c>
      <c r="P5163" s="15" t="s">
        <v>106</v>
      </c>
      <c r="Q5163" s="15" t="s">
        <v>119</v>
      </c>
      <c r="R5163" s="15" t="s">
        <v>2190</v>
      </c>
      <c r="S5163" s="15" t="s">
        <v>23090</v>
      </c>
      <c r="T5163" s="15" t="s">
        <v>253</v>
      </c>
      <c r="U5163" s="15" t="s">
        <v>53</v>
      </c>
      <c r="V5163" s="15" t="s">
        <v>45487</v>
      </c>
      <c r="W5163" s="15" t="s">
        <v>22473</v>
      </c>
      <c r="X5163" s="15" t="e">
        <f>_xlfn.XLOOKUP(_LOOKUP[[#This Row],[AdjusterMemberName]],_Adjuster[Adjuster Name],_Adjuster[Email],,0)</f>
        <v>#N/A</v>
      </c>
      <c r="Y5163" s="15" t="e">
        <f>_xlfn.XLOOKUP(_LOOKUP[[#This Row],[AdjusterMemberName]],_Adjuster[Adjuster Name],_Adjuster[Phone Number],,0)</f>
        <v>#N/A</v>
      </c>
      <c r="Z5163" s="15" t="s">
        <v>23091</v>
      </c>
      <c r="AA51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3517 W 108Th St, Inglewood  CA 90303</v>
      </c>
      <c r="AB5163" s="15">
        <v>45422</v>
      </c>
    </row>
    <row r="5164" spans="1:28" x14ac:dyDescent="0.3">
      <c r="A5164" s="14">
        <v>1</v>
      </c>
      <c r="B5164" s="14">
        <v>1</v>
      </c>
      <c r="C5164" s="15" t="s">
        <v>8908</v>
      </c>
      <c r="D5164" s="15" t="s">
        <v>8908</v>
      </c>
      <c r="E5164" s="15">
        <v>45314</v>
      </c>
      <c r="F5164" s="15" t="s">
        <v>8909</v>
      </c>
      <c r="G5164" s="15">
        <v>45278</v>
      </c>
      <c r="H5164" s="15">
        <v>45461</v>
      </c>
      <c r="I5164" s="15" t="s">
        <v>8910</v>
      </c>
      <c r="J5164" s="15" t="s">
        <v>8911</v>
      </c>
      <c r="K5164" s="15" t="s">
        <v>45388</v>
      </c>
      <c r="L5164" s="15" t="s">
        <v>292</v>
      </c>
      <c r="M5164" s="15" t="s">
        <v>8912</v>
      </c>
      <c r="N5164" s="14">
        <v>2016</v>
      </c>
      <c r="O5164" s="15" t="s">
        <v>8913</v>
      </c>
      <c r="P5164" s="15" t="s">
        <v>81</v>
      </c>
      <c r="Q5164" s="15" t="s">
        <v>47128</v>
      </c>
      <c r="R5164" s="15" t="s">
        <v>8914</v>
      </c>
      <c r="S5164" s="15" t="s">
        <v>8915</v>
      </c>
      <c r="T5164" s="15" t="s">
        <v>5400</v>
      </c>
      <c r="U5164" s="15" t="s">
        <v>53</v>
      </c>
      <c r="V5164" s="15" t="s">
        <v>46023</v>
      </c>
      <c r="W5164" s="15" t="s">
        <v>1624</v>
      </c>
      <c r="X5164" s="15" t="e">
        <f>_xlfn.XLOOKUP(_LOOKUP[[#This Row],[AdjusterMemberName]],_Adjuster[Adjuster Name],_Adjuster[Email],,0)</f>
        <v>#N/A</v>
      </c>
      <c r="Y5164" s="15" t="e">
        <f>_xlfn.XLOOKUP(_LOOKUP[[#This Row],[AdjusterMemberName]],_Adjuster[Adjuster Name],_Adjuster[Phone Number],,0)</f>
        <v>#N/A</v>
      </c>
      <c r="Z5164" s="15" t="s">
        <v>8916</v>
      </c>
      <c r="AA51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950 E Madison Ave, El Cajon  CA 92021</v>
      </c>
      <c r="AB5164" s="15">
        <v>45443</v>
      </c>
    </row>
    <row r="5165" spans="1:28" x14ac:dyDescent="0.3">
      <c r="A5165" s="14">
        <v>1</v>
      </c>
      <c r="B5165" s="14">
        <v>1</v>
      </c>
      <c r="C5165" s="15" t="s">
        <v>8917</v>
      </c>
      <c r="D5165" s="15" t="s">
        <v>8918</v>
      </c>
      <c r="E5165" s="15">
        <v>45314</v>
      </c>
      <c r="F5165" s="15" t="s">
        <v>8919</v>
      </c>
      <c r="G5165" s="15">
        <v>45249</v>
      </c>
      <c r="H5165" s="15">
        <v>45431</v>
      </c>
      <c r="I5165" s="15" t="s">
        <v>8920</v>
      </c>
      <c r="J5165" s="15" t="s">
        <v>8921</v>
      </c>
      <c r="K5165" s="15" t="s">
        <v>45506</v>
      </c>
      <c r="L5165" s="15" t="s">
        <v>103</v>
      </c>
      <c r="M5165" s="15" t="s">
        <v>2946</v>
      </c>
      <c r="N5165" s="14">
        <v>2005</v>
      </c>
      <c r="O5165" s="15" t="s">
        <v>8922</v>
      </c>
      <c r="P5165" s="15" t="s">
        <v>106</v>
      </c>
      <c r="Q5165" s="15" t="s">
        <v>47212</v>
      </c>
      <c r="R5165" s="15" t="s">
        <v>931</v>
      </c>
      <c r="S5165" s="15" t="s">
        <v>8923</v>
      </c>
      <c r="T5165" s="15" t="s">
        <v>308</v>
      </c>
      <c r="U5165" s="15" t="s">
        <v>53</v>
      </c>
      <c r="V5165" s="15" t="s">
        <v>45530</v>
      </c>
      <c r="W5165" s="15" t="s">
        <v>3184</v>
      </c>
      <c r="X5165" s="15" t="str">
        <f>_xlfn.XLOOKUP(_LOOKUP[[#This Row],[AdjusterMemberName]],_Adjuster[Adjuster Name],_Adjuster[Email],,0)</f>
        <v>mQualls@knightcompany.com</v>
      </c>
      <c r="Y5165" s="15" t="str">
        <f>_xlfn.XLOOKUP(_LOOKUP[[#This Row],[AdjusterMemberName]],_Adjuster[Adjuster Name],_Adjuster[Phone Number],,0)</f>
        <v>424-559-5436</v>
      </c>
      <c r="Z5165" s="15" t="s">
        <v>8924</v>
      </c>
      <c r="AA51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7606 Lincoln Ave Apt 2, Riverside  CA 92504</v>
      </c>
      <c r="AB5165" s="15"/>
    </row>
    <row r="5166" spans="1:28" x14ac:dyDescent="0.3">
      <c r="A5166" s="14">
        <v>1</v>
      </c>
      <c r="B5166" s="14">
        <v>1</v>
      </c>
      <c r="C5166" s="15" t="s">
        <v>6241</v>
      </c>
      <c r="D5166" s="15" t="s">
        <v>6241</v>
      </c>
      <c r="E5166" s="15">
        <v>45314</v>
      </c>
      <c r="F5166" s="15" t="s">
        <v>6242</v>
      </c>
      <c r="G5166" s="15">
        <v>45244</v>
      </c>
      <c r="H5166" s="15">
        <v>45426</v>
      </c>
      <c r="I5166" s="15" t="s">
        <v>8936</v>
      </c>
      <c r="J5166" s="15" t="s">
        <v>8937</v>
      </c>
      <c r="K5166" s="15" t="s">
        <v>46380</v>
      </c>
      <c r="L5166" s="15" t="s">
        <v>25</v>
      </c>
      <c r="M5166" s="15" t="s">
        <v>3418</v>
      </c>
      <c r="N5166" s="14">
        <v>2014</v>
      </c>
      <c r="O5166" s="15" t="s">
        <v>6245</v>
      </c>
      <c r="P5166" s="15" t="s">
        <v>81</v>
      </c>
      <c r="Q5166" s="15" t="s">
        <v>47019</v>
      </c>
      <c r="R5166" s="15" t="s">
        <v>6246</v>
      </c>
      <c r="S5166" s="15" t="s">
        <v>6247</v>
      </c>
      <c r="T5166" s="15" t="s">
        <v>174</v>
      </c>
      <c r="U5166" s="15" t="s">
        <v>53</v>
      </c>
      <c r="V5166" s="15" t="s">
        <v>45342</v>
      </c>
      <c r="W5166" s="15" t="s">
        <v>3184</v>
      </c>
      <c r="X5166" s="15" t="str">
        <f>_xlfn.XLOOKUP(_LOOKUP[[#This Row],[AdjusterMemberName]],_Adjuster[Adjuster Name],_Adjuster[Email],,0)</f>
        <v>mQualls@knightcompany.com</v>
      </c>
      <c r="Y5166" s="15" t="str">
        <f>_xlfn.XLOOKUP(_LOOKUP[[#This Row],[AdjusterMemberName]],_Adjuster[Adjuster Name],_Adjuster[Phone Number],,0)</f>
        <v>424-559-5436</v>
      </c>
      <c r="Z5166" s="15" t="s">
        <v>6248</v>
      </c>
      <c r="AA51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408 E 64Th St , Los Angeles  CA 90003</v>
      </c>
      <c r="AB5166" s="15">
        <v>45398</v>
      </c>
    </row>
    <row r="5167" spans="1:28" x14ac:dyDescent="0.3">
      <c r="A5167" s="14">
        <v>1</v>
      </c>
      <c r="B5167" s="14">
        <v>1</v>
      </c>
      <c r="C5167" s="15" t="s">
        <v>5926</v>
      </c>
      <c r="D5167" s="15" t="s">
        <v>5926</v>
      </c>
      <c r="E5167" s="15">
        <v>45314</v>
      </c>
      <c r="F5167" s="15" t="s">
        <v>8938</v>
      </c>
      <c r="G5167" s="15">
        <v>45274</v>
      </c>
      <c r="H5167" s="15">
        <v>45457</v>
      </c>
      <c r="I5167" s="15" t="s">
        <v>8939</v>
      </c>
      <c r="J5167" s="15" t="s">
        <v>8940</v>
      </c>
      <c r="K5167" s="15" t="s">
        <v>45506</v>
      </c>
      <c r="L5167" s="15" t="s">
        <v>139</v>
      </c>
      <c r="M5167" s="15" t="s">
        <v>470</v>
      </c>
      <c r="N5167" s="14">
        <v>2021</v>
      </c>
      <c r="O5167" s="15" t="s">
        <v>5931</v>
      </c>
      <c r="P5167" s="15" t="s">
        <v>106</v>
      </c>
      <c r="Q5167" s="15" t="s">
        <v>47019</v>
      </c>
      <c r="R5167" s="15" t="s">
        <v>5932</v>
      </c>
      <c r="S5167" s="15" t="s">
        <v>5933</v>
      </c>
      <c r="T5167" s="15" t="s">
        <v>3838</v>
      </c>
      <c r="U5167" s="15" t="s">
        <v>53</v>
      </c>
      <c r="V5167" s="15" t="s">
        <v>45596</v>
      </c>
      <c r="W5167" s="15" t="s">
        <v>1624</v>
      </c>
      <c r="X5167" s="15" t="e">
        <f>_xlfn.XLOOKUP(_LOOKUP[[#This Row],[AdjusterMemberName]],_Adjuster[Adjuster Name],_Adjuster[Email],,0)</f>
        <v>#N/A</v>
      </c>
      <c r="Y5167" s="15" t="e">
        <f>_xlfn.XLOOKUP(_LOOKUP[[#This Row],[AdjusterMemberName]],_Adjuster[Adjuster Name],_Adjuster[Phone Number],,0)</f>
        <v>#N/A</v>
      </c>
      <c r="Z5167" s="15" t="s">
        <v>5934</v>
      </c>
      <c r="AA51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13135 Vanowen St Apt 5, North Hollywood  CA 91605</v>
      </c>
      <c r="AB5167" s="15"/>
    </row>
    <row r="5168" spans="1:28" x14ac:dyDescent="0.3">
      <c r="A5168" s="14">
        <v>1</v>
      </c>
      <c r="B5168" s="14">
        <v>1</v>
      </c>
      <c r="C5168" s="15" t="s">
        <v>8993</v>
      </c>
      <c r="D5168" s="15" t="s">
        <v>8994</v>
      </c>
      <c r="E5168" s="15">
        <v>45314</v>
      </c>
      <c r="F5168" s="15" t="s">
        <v>8995</v>
      </c>
      <c r="G5168" s="15">
        <v>45159</v>
      </c>
      <c r="H5168" s="15">
        <v>45343</v>
      </c>
      <c r="I5168" s="15" t="s">
        <v>8996</v>
      </c>
      <c r="J5168" s="15" t="s">
        <v>8997</v>
      </c>
      <c r="K5168" s="15" t="s">
        <v>45594</v>
      </c>
      <c r="L5168" s="15" t="s">
        <v>441</v>
      </c>
      <c r="M5168" s="15" t="s">
        <v>1126</v>
      </c>
      <c r="N5168" s="14">
        <v>2023</v>
      </c>
      <c r="O5168" s="15" t="s">
        <v>8998</v>
      </c>
      <c r="P5168" s="15" t="s">
        <v>81</v>
      </c>
      <c r="Q5168" s="15" t="s">
        <v>47180</v>
      </c>
      <c r="R5168" s="15" t="s">
        <v>8999</v>
      </c>
      <c r="S5168" s="15" t="s">
        <v>9000</v>
      </c>
      <c r="T5168" s="15" t="s">
        <v>7305</v>
      </c>
      <c r="U5168" s="15" t="s">
        <v>53</v>
      </c>
      <c r="V5168" s="15" t="s">
        <v>46078</v>
      </c>
      <c r="W5168" s="15" t="s">
        <v>3184</v>
      </c>
      <c r="X5168" s="15" t="str">
        <f>_xlfn.XLOOKUP(_LOOKUP[[#This Row],[AdjusterMemberName]],_Adjuster[Adjuster Name],_Adjuster[Email],,0)</f>
        <v>mQualls@knightcompany.com</v>
      </c>
      <c r="Y5168" s="15" t="str">
        <f>_xlfn.XLOOKUP(_LOOKUP[[#This Row],[AdjusterMemberName]],_Adjuster[Adjuster Name],_Adjuster[Phone Number],,0)</f>
        <v>424-559-5436</v>
      </c>
      <c r="Z5168" s="15" t="s">
        <v>9001</v>
      </c>
      <c r="AA51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916 Shasta St, Avenal  CA 93204</v>
      </c>
      <c r="AB5168" s="15"/>
    </row>
    <row r="5169" spans="1:28" x14ac:dyDescent="0.3">
      <c r="A5169" s="14">
        <v>1</v>
      </c>
      <c r="B5169" s="14">
        <v>1</v>
      </c>
      <c r="C5169" s="15" t="s">
        <v>10963</v>
      </c>
      <c r="D5169" s="15" t="s">
        <v>10963</v>
      </c>
      <c r="E5169" s="15">
        <v>45314</v>
      </c>
      <c r="F5169" s="15" t="s">
        <v>10964</v>
      </c>
      <c r="G5169" s="15">
        <v>45245</v>
      </c>
      <c r="H5169" s="15">
        <v>45427</v>
      </c>
      <c r="I5169" s="15" t="s">
        <v>10965</v>
      </c>
      <c r="J5169" s="15" t="s">
        <v>10966</v>
      </c>
      <c r="K5169" s="15" t="s">
        <v>45506</v>
      </c>
      <c r="L5169" s="15" t="s">
        <v>314</v>
      </c>
      <c r="M5169" s="15" t="s">
        <v>3946</v>
      </c>
      <c r="N5169" s="14">
        <v>2014</v>
      </c>
      <c r="O5169" s="15" t="s">
        <v>10967</v>
      </c>
      <c r="P5169" s="15" t="s">
        <v>106</v>
      </c>
      <c r="Q5169" s="15" t="s">
        <v>47065</v>
      </c>
      <c r="R5169" s="15" t="s">
        <v>10968</v>
      </c>
      <c r="S5169" s="15" t="s">
        <v>10969</v>
      </c>
      <c r="T5169" s="15" t="s">
        <v>122</v>
      </c>
      <c r="U5169" s="15" t="s">
        <v>53</v>
      </c>
      <c r="V5169" s="15" t="s">
        <v>45524</v>
      </c>
      <c r="W5169" s="15" t="s">
        <v>264</v>
      </c>
      <c r="X5169" s="15" t="str">
        <f>_xlfn.XLOOKUP(_LOOKUP[[#This Row],[AdjusterMemberName]],_Adjuster[Adjuster Name],_Adjuster[Email],,0)</f>
        <v>sBonnevie@knightcompany.com</v>
      </c>
      <c r="Y5169" s="15" t="str">
        <f>_xlfn.XLOOKUP(_LOOKUP[[#This Row],[AdjusterMemberName]],_Adjuster[Adjuster Name],_Adjuster[Phone Number],,0)</f>
        <v>323-692-4064</v>
      </c>
      <c r="Z5169" s="15" t="s">
        <v>10970</v>
      </c>
      <c r="AA51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1025 Sunwest Dr Apt 329, Hemet  CA 92545</v>
      </c>
      <c r="AB5169" s="15"/>
    </row>
    <row r="5170" spans="1:28" x14ac:dyDescent="0.3">
      <c r="A5170" s="14">
        <v>1</v>
      </c>
      <c r="B5170" s="14">
        <v>1</v>
      </c>
      <c r="C5170" s="15" t="s">
        <v>8794</v>
      </c>
      <c r="D5170" s="15" t="s">
        <v>8795</v>
      </c>
      <c r="E5170" s="15">
        <v>45313</v>
      </c>
      <c r="F5170" s="15" t="s">
        <v>8796</v>
      </c>
      <c r="G5170" s="15">
        <v>45208</v>
      </c>
      <c r="H5170" s="15">
        <v>45391</v>
      </c>
      <c r="I5170" s="15" t="s">
        <v>8797</v>
      </c>
      <c r="J5170" s="15" t="s">
        <v>8798</v>
      </c>
      <c r="K5170" s="15" t="s">
        <v>45434</v>
      </c>
      <c r="L5170" s="15" t="s">
        <v>139</v>
      </c>
      <c r="M5170" s="15" t="s">
        <v>697</v>
      </c>
      <c r="N5170" s="14">
        <v>2017</v>
      </c>
      <c r="O5170" s="15" t="s">
        <v>8799</v>
      </c>
      <c r="P5170" s="15" t="s">
        <v>106</v>
      </c>
      <c r="Q5170" s="15" t="s">
        <v>47065</v>
      </c>
      <c r="R5170" s="15" t="s">
        <v>8800</v>
      </c>
      <c r="S5170" s="15" t="s">
        <v>8801</v>
      </c>
      <c r="T5170" s="15" t="s">
        <v>530</v>
      </c>
      <c r="U5170" s="15" t="s">
        <v>53</v>
      </c>
      <c r="V5170" s="15" t="s">
        <v>45462</v>
      </c>
      <c r="W5170" s="15" t="s">
        <v>1624</v>
      </c>
      <c r="X5170" s="15" t="e">
        <f>_xlfn.XLOOKUP(_LOOKUP[[#This Row],[AdjusterMemberName]],_Adjuster[Adjuster Name],_Adjuster[Email],,0)</f>
        <v>#N/A</v>
      </c>
      <c r="Y5170" s="15" t="e">
        <f>_xlfn.XLOOKUP(_LOOKUP[[#This Row],[AdjusterMemberName]],_Adjuster[Adjuster Name],_Adjuster[Phone Number],,0)</f>
        <v>#N/A</v>
      </c>
      <c r="Z5170" s="15" t="s">
        <v>8802</v>
      </c>
      <c r="AA51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14848 Deerfield St, Victorville  CA 92394</v>
      </c>
      <c r="AB5170" s="15"/>
    </row>
    <row r="5171" spans="1:28" x14ac:dyDescent="0.3">
      <c r="A5171" s="14">
        <v>1</v>
      </c>
      <c r="B5171" s="14">
        <v>1</v>
      </c>
      <c r="C5171" s="15" t="s">
        <v>8513</v>
      </c>
      <c r="D5171" s="15" t="s">
        <v>8867</v>
      </c>
      <c r="E5171" s="15">
        <v>45313</v>
      </c>
      <c r="F5171" s="15" t="s">
        <v>8514</v>
      </c>
      <c r="G5171" s="15">
        <v>45216</v>
      </c>
      <c r="H5171" s="15">
        <v>45399</v>
      </c>
      <c r="I5171" s="15" t="s">
        <v>8868</v>
      </c>
      <c r="J5171" s="15" t="s">
        <v>8869</v>
      </c>
      <c r="K5171" s="15" t="s">
        <v>45330</v>
      </c>
      <c r="L5171" s="15" t="s">
        <v>139</v>
      </c>
      <c r="M5171" s="15" t="s">
        <v>470</v>
      </c>
      <c r="N5171" s="14">
        <v>2007</v>
      </c>
      <c r="O5171" s="15" t="s">
        <v>8870</v>
      </c>
      <c r="P5171" s="15" t="s">
        <v>81</v>
      </c>
      <c r="Q5171" s="15" t="s">
        <v>47061</v>
      </c>
      <c r="R5171" s="15" t="s">
        <v>1419</v>
      </c>
      <c r="S5171" s="15" t="s">
        <v>8519</v>
      </c>
      <c r="T5171" s="15" t="s">
        <v>308</v>
      </c>
      <c r="U5171" s="15" t="s">
        <v>53</v>
      </c>
      <c r="V5171" s="15" t="s">
        <v>45398</v>
      </c>
      <c r="W5171" s="15" t="s">
        <v>850</v>
      </c>
      <c r="X5171" s="15" t="e">
        <f>_xlfn.XLOOKUP(_LOOKUP[[#This Row],[AdjusterMemberName]],_Adjuster[Adjuster Name],_Adjuster[Email],,0)</f>
        <v>#N/A</v>
      </c>
      <c r="Y5171" s="15" t="e">
        <f>_xlfn.XLOOKUP(_LOOKUP[[#This Row],[AdjusterMemberName]],_Adjuster[Adjuster Name],_Adjuster[Phone Number],,0)</f>
        <v>#N/A</v>
      </c>
      <c r="Z5171" s="15" t="s">
        <v>8520</v>
      </c>
      <c r="AA51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2029 Patterson St, Riverside  CA 92507</v>
      </c>
      <c r="AB5171" s="15"/>
    </row>
    <row r="5172" spans="1:28" x14ac:dyDescent="0.3">
      <c r="A5172" s="14">
        <v>1</v>
      </c>
      <c r="B5172" s="14">
        <v>1</v>
      </c>
      <c r="C5172" s="15" t="s">
        <v>6209</v>
      </c>
      <c r="D5172" s="15" t="s">
        <v>6209</v>
      </c>
      <c r="E5172" s="15">
        <v>45313</v>
      </c>
      <c r="F5172" s="15" t="s">
        <v>6210</v>
      </c>
      <c r="G5172" s="15">
        <v>45172</v>
      </c>
      <c r="H5172" s="15">
        <v>45354</v>
      </c>
      <c r="I5172" s="15" t="s">
        <v>8871</v>
      </c>
      <c r="J5172" s="15" t="s">
        <v>8872</v>
      </c>
      <c r="K5172" s="15" t="s">
        <v>45448</v>
      </c>
      <c r="L5172" s="15" t="s">
        <v>128</v>
      </c>
      <c r="M5172" s="15" t="s">
        <v>170</v>
      </c>
      <c r="N5172" s="14">
        <v>2023</v>
      </c>
      <c r="O5172" s="15" t="s">
        <v>6213</v>
      </c>
      <c r="P5172" s="15" t="s">
        <v>81</v>
      </c>
      <c r="Q5172" s="15" t="s">
        <v>47213</v>
      </c>
      <c r="R5172" s="15" t="s">
        <v>1237</v>
      </c>
      <c r="S5172" s="15" t="s">
        <v>6214</v>
      </c>
      <c r="T5172" s="15" t="s">
        <v>1138</v>
      </c>
      <c r="U5172" s="15" t="s">
        <v>53</v>
      </c>
      <c r="V5172" s="15" t="s">
        <v>45366</v>
      </c>
      <c r="W5172" s="15" t="s">
        <v>1357</v>
      </c>
      <c r="X5172" s="15" t="str">
        <f>_xlfn.XLOOKUP(_LOOKUP[[#This Row],[AdjusterMemberName]],_Adjuster[Adjuster Name],_Adjuster[Email],,0)</f>
        <v>jRivera1@knightcompany.com</v>
      </c>
      <c r="Y5172" s="15" t="str">
        <f>_xlfn.XLOOKUP(_LOOKUP[[#This Row],[AdjusterMemberName]],_Adjuster[Adjuster Name],_Adjuster[Phone Number],,0)</f>
        <v>424-559-5239</v>
      </c>
      <c r="Z5172" s="15" t="s">
        <v>6215</v>
      </c>
      <c r="AA51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4100 Hayvenhurst Ave, Encino  CA 91436</v>
      </c>
      <c r="AB5172" s="15"/>
    </row>
    <row r="5173" spans="1:28" x14ac:dyDescent="0.3">
      <c r="A5173" s="14">
        <v>1</v>
      </c>
      <c r="B5173" s="14">
        <v>1</v>
      </c>
      <c r="C5173" s="15" t="s">
        <v>8900</v>
      </c>
      <c r="D5173" s="15" t="s">
        <v>8900</v>
      </c>
      <c r="E5173" s="15">
        <v>45313</v>
      </c>
      <c r="F5173" s="15" t="s">
        <v>8901</v>
      </c>
      <c r="G5173" s="15">
        <v>45134</v>
      </c>
      <c r="H5173" s="15">
        <v>45318</v>
      </c>
      <c r="I5173" s="15" t="s">
        <v>8902</v>
      </c>
      <c r="J5173" s="15" t="s">
        <v>8903</v>
      </c>
      <c r="K5173" s="15" t="s">
        <v>45879</v>
      </c>
      <c r="L5173" s="15" t="s">
        <v>103</v>
      </c>
      <c r="M5173" s="15" t="s">
        <v>104</v>
      </c>
      <c r="N5173" s="14">
        <v>2014</v>
      </c>
      <c r="O5173" s="15" t="s">
        <v>8904</v>
      </c>
      <c r="P5173" s="15" t="s">
        <v>106</v>
      </c>
      <c r="Q5173" s="15" t="s">
        <v>47019</v>
      </c>
      <c r="R5173" s="15" t="s">
        <v>8905</v>
      </c>
      <c r="S5173" s="15" t="s">
        <v>8906</v>
      </c>
      <c r="T5173" s="15" t="s">
        <v>174</v>
      </c>
      <c r="U5173" s="15" t="s">
        <v>53</v>
      </c>
      <c r="V5173" s="15" t="s">
        <v>45337</v>
      </c>
      <c r="W5173" s="15" t="s">
        <v>1357</v>
      </c>
      <c r="X5173" s="15" t="str">
        <f>_xlfn.XLOOKUP(_LOOKUP[[#This Row],[AdjusterMemberName]],_Adjuster[Adjuster Name],_Adjuster[Email],,0)</f>
        <v>jRivera1@knightcompany.com</v>
      </c>
      <c r="Y5173" s="15" t="str">
        <f>_xlfn.XLOOKUP(_LOOKUP[[#This Row],[AdjusterMemberName]],_Adjuster[Adjuster Name],_Adjuster[Phone Number],,0)</f>
        <v>424-559-5239</v>
      </c>
      <c r="Z5173" s="15" t="s">
        <v>8907</v>
      </c>
      <c r="AA51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256 South Rampart #B, Los Angeles  CA 90057</v>
      </c>
      <c r="AB5173" s="15"/>
    </row>
    <row r="5174" spans="1:28" x14ac:dyDescent="0.3">
      <c r="A5174" s="14">
        <v>1</v>
      </c>
      <c r="B5174" s="14">
        <v>1</v>
      </c>
      <c r="C5174" s="15" t="s">
        <v>9688</v>
      </c>
      <c r="D5174" s="15" t="s">
        <v>9688</v>
      </c>
      <c r="E5174" s="15">
        <v>45313</v>
      </c>
      <c r="F5174" s="15" t="s">
        <v>9689</v>
      </c>
      <c r="G5174" s="15">
        <v>45223</v>
      </c>
      <c r="H5174" s="15">
        <v>45406</v>
      </c>
      <c r="I5174" s="15" t="s">
        <v>9690</v>
      </c>
      <c r="J5174" s="15" t="s">
        <v>9691</v>
      </c>
      <c r="K5174" s="15" t="s">
        <v>46114</v>
      </c>
      <c r="L5174" s="15" t="s">
        <v>128</v>
      </c>
      <c r="M5174" s="15" t="s">
        <v>2179</v>
      </c>
      <c r="N5174" s="14">
        <v>2021</v>
      </c>
      <c r="O5174" s="15" t="s">
        <v>9692</v>
      </c>
      <c r="P5174" s="15" t="s">
        <v>106</v>
      </c>
      <c r="Q5174" s="15" t="s">
        <v>47073</v>
      </c>
      <c r="R5174" s="15" t="s">
        <v>9693</v>
      </c>
      <c r="S5174" s="15" t="s">
        <v>9694</v>
      </c>
      <c r="T5174" s="15" t="s">
        <v>2533</v>
      </c>
      <c r="U5174" s="15" t="s">
        <v>53</v>
      </c>
      <c r="V5174" s="15" t="s">
        <v>45667</v>
      </c>
      <c r="W5174" s="15" t="s">
        <v>4613</v>
      </c>
      <c r="X5174" s="15" t="e">
        <f>_xlfn.XLOOKUP(_LOOKUP[[#This Row],[AdjusterMemberName]],_Adjuster[Adjuster Name],_Adjuster[Email],,0)</f>
        <v>#N/A</v>
      </c>
      <c r="Y5174" s="15" t="e">
        <f>_xlfn.XLOOKUP(_LOOKUP[[#This Row],[AdjusterMemberName]],_Adjuster[Adjuster Name],_Adjuster[Phone Number],,0)</f>
        <v>#N/A</v>
      </c>
      <c r="Z5174" s="15" t="s">
        <v>9695</v>
      </c>
      <c r="AA51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2501 Saturn Ave Apt J, Huntington Park  CA 90255</v>
      </c>
      <c r="AB5174" s="15">
        <v>45347</v>
      </c>
    </row>
    <row r="5175" spans="1:28" x14ac:dyDescent="0.3">
      <c r="A5175" s="14">
        <v>1</v>
      </c>
      <c r="B5175" s="14">
        <v>1</v>
      </c>
      <c r="C5175" s="15" t="s">
        <v>8778</v>
      </c>
      <c r="D5175" s="15" t="s">
        <v>8778</v>
      </c>
      <c r="E5175" s="15">
        <v>45312</v>
      </c>
      <c r="F5175" s="15" t="s">
        <v>8779</v>
      </c>
      <c r="G5175" s="15">
        <v>45143</v>
      </c>
      <c r="H5175" s="15">
        <v>45327</v>
      </c>
      <c r="I5175" s="15" t="s">
        <v>8780</v>
      </c>
      <c r="J5175" s="15" t="s">
        <v>8781</v>
      </c>
      <c r="K5175" s="15" t="s">
        <v>45334</v>
      </c>
      <c r="L5175" s="15" t="s">
        <v>281</v>
      </c>
      <c r="M5175" s="15" t="s">
        <v>4161</v>
      </c>
      <c r="N5175" s="14">
        <v>2021</v>
      </c>
      <c r="O5175" s="15" t="s">
        <v>8782</v>
      </c>
      <c r="P5175" s="15" t="s">
        <v>106</v>
      </c>
      <c r="Q5175" s="15" t="s">
        <v>47019</v>
      </c>
      <c r="R5175" s="15" t="s">
        <v>8783</v>
      </c>
      <c r="S5175" s="15" t="s">
        <v>8784</v>
      </c>
      <c r="T5175" s="15" t="s">
        <v>8785</v>
      </c>
      <c r="U5175" s="15" t="s">
        <v>53</v>
      </c>
      <c r="V5175" s="15" t="s">
        <v>46187</v>
      </c>
      <c r="W5175" s="15" t="s">
        <v>3184</v>
      </c>
      <c r="X5175" s="15" t="str">
        <f>_xlfn.XLOOKUP(_LOOKUP[[#This Row],[AdjusterMemberName]],_Adjuster[Adjuster Name],_Adjuster[Email],,0)</f>
        <v>mQualls@knightcompany.com</v>
      </c>
      <c r="Y5175" s="15" t="str">
        <f>_xlfn.XLOOKUP(_LOOKUP[[#This Row],[AdjusterMemberName]],_Adjuster[Adjuster Name],_Adjuster[Phone Number],,0)</f>
        <v>424-559-5436</v>
      </c>
      <c r="Z5175" s="15" t="s">
        <v>8786</v>
      </c>
      <c r="AA51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27148 Shadowcrest Ln, Cathedral City  CA 92234</v>
      </c>
      <c r="AB5175" s="15"/>
    </row>
    <row r="5176" spans="1:28" x14ac:dyDescent="0.3">
      <c r="A5176" s="14">
        <v>1</v>
      </c>
      <c r="B5176" s="14">
        <v>1</v>
      </c>
      <c r="C5176" s="15" t="s">
        <v>8787</v>
      </c>
      <c r="D5176" s="15" t="s">
        <v>8787</v>
      </c>
      <c r="E5176" s="15">
        <v>45312</v>
      </c>
      <c r="F5176" s="15" t="s">
        <v>8788</v>
      </c>
      <c r="G5176" s="15">
        <v>45153</v>
      </c>
      <c r="H5176" s="15">
        <v>45337</v>
      </c>
      <c r="I5176" s="15" t="s">
        <v>8789</v>
      </c>
      <c r="J5176" s="15" t="s">
        <v>8790</v>
      </c>
      <c r="K5176" s="15" t="s">
        <v>45493</v>
      </c>
      <c r="L5176" s="15" t="s">
        <v>128</v>
      </c>
      <c r="M5176" s="15" t="s">
        <v>129</v>
      </c>
      <c r="N5176" s="14">
        <v>2008</v>
      </c>
      <c r="O5176" s="15" t="s">
        <v>8791</v>
      </c>
      <c r="P5176" s="15" t="s">
        <v>81</v>
      </c>
      <c r="Q5176" s="15" t="s">
        <v>47092</v>
      </c>
      <c r="R5176" s="15" t="s">
        <v>6929</v>
      </c>
      <c r="S5176" s="15" t="s">
        <v>8792</v>
      </c>
      <c r="T5176" s="15" t="s">
        <v>308</v>
      </c>
      <c r="U5176" s="15" t="s">
        <v>53</v>
      </c>
      <c r="V5176" s="15" t="s">
        <v>45432</v>
      </c>
      <c r="W5176" s="15" t="s">
        <v>3114</v>
      </c>
      <c r="X5176" s="15" t="str">
        <f>_xlfn.XLOOKUP(_LOOKUP[[#This Row],[AdjusterMemberName]],_Adjuster[Adjuster Name],_Adjuster[Email],,0)</f>
        <v>eExmundo@knightcompany.com</v>
      </c>
      <c r="Y5176" s="15" t="str">
        <f>_xlfn.XLOOKUP(_LOOKUP[[#This Row],[AdjusterMemberName]],_Adjuster[Adjuster Name],_Adjuster[Phone Number],,0)</f>
        <v>424-559-5400</v>
      </c>
      <c r="Z5176" s="15" t="s">
        <v>8793</v>
      </c>
      <c r="AA51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3030 Van Buren Blvd Apt 32, Riverside  CA 92503</v>
      </c>
      <c r="AB5176" s="15"/>
    </row>
    <row r="5177" spans="1:28" x14ac:dyDescent="0.3">
      <c r="A5177" s="14">
        <v>1</v>
      </c>
      <c r="B5177" s="14">
        <v>1</v>
      </c>
      <c r="C5177" s="15" t="s">
        <v>8875</v>
      </c>
      <c r="D5177" s="15" t="s">
        <v>8876</v>
      </c>
      <c r="E5177" s="15">
        <v>45312</v>
      </c>
      <c r="F5177" s="15" t="s">
        <v>8877</v>
      </c>
      <c r="G5177" s="15">
        <v>45208</v>
      </c>
      <c r="H5177" s="15">
        <v>45391</v>
      </c>
      <c r="I5177" s="15" t="s">
        <v>8878</v>
      </c>
      <c r="J5177" s="15" t="s">
        <v>8879</v>
      </c>
      <c r="K5177" s="15" t="s">
        <v>45434</v>
      </c>
      <c r="L5177" s="15" t="s">
        <v>25</v>
      </c>
      <c r="M5177" s="15" t="s">
        <v>5268</v>
      </c>
      <c r="N5177" s="14">
        <v>2014</v>
      </c>
      <c r="O5177" s="15" t="s">
        <v>8880</v>
      </c>
      <c r="P5177" s="15" t="s">
        <v>106</v>
      </c>
      <c r="Q5177" s="15" t="s">
        <v>47117</v>
      </c>
      <c r="R5177" s="15" t="s">
        <v>8881</v>
      </c>
      <c r="S5177" s="15" t="s">
        <v>8882</v>
      </c>
      <c r="T5177" s="15" t="s">
        <v>446</v>
      </c>
      <c r="U5177" s="15" t="s">
        <v>53</v>
      </c>
      <c r="V5177" s="15" t="s">
        <v>46323</v>
      </c>
      <c r="W5177" s="15" t="s">
        <v>3114</v>
      </c>
      <c r="X5177" s="15" t="str">
        <f>_xlfn.XLOOKUP(_LOOKUP[[#This Row],[AdjusterMemberName]],_Adjuster[Adjuster Name],_Adjuster[Email],,0)</f>
        <v>eExmundo@knightcompany.com</v>
      </c>
      <c r="Y5177" s="15" t="str">
        <f>_xlfn.XLOOKUP(_LOOKUP[[#This Row],[AdjusterMemberName]],_Adjuster[Adjuster Name],_Adjuster[Phone Number],,0)</f>
        <v>424-559-5400</v>
      </c>
      <c r="Z5177" s="15" t="s">
        <v>8883</v>
      </c>
      <c r="AA51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815 Catamaran St Apt 1, Foster City  CA 94404</v>
      </c>
      <c r="AB5177" s="15"/>
    </row>
    <row r="5178" spans="1:28" x14ac:dyDescent="0.3">
      <c r="A5178" s="14">
        <v>1</v>
      </c>
      <c r="B5178" s="14">
        <v>1</v>
      </c>
      <c r="C5178" s="15" t="s">
        <v>8968</v>
      </c>
      <c r="D5178" s="15" t="s">
        <v>8968</v>
      </c>
      <c r="E5178" s="15">
        <v>45312</v>
      </c>
      <c r="F5178" s="15" t="s">
        <v>8969</v>
      </c>
      <c r="G5178" s="15">
        <v>45179</v>
      </c>
      <c r="H5178" s="15">
        <v>45361</v>
      </c>
      <c r="I5178" s="15" t="s">
        <v>8970</v>
      </c>
      <c r="J5178" s="15" t="s">
        <v>8971</v>
      </c>
      <c r="K5178" s="15" t="s">
        <v>45752</v>
      </c>
      <c r="L5178" s="15" t="s">
        <v>181</v>
      </c>
      <c r="M5178" s="15" t="s">
        <v>182</v>
      </c>
      <c r="N5178" s="14">
        <v>2017</v>
      </c>
      <c r="O5178" s="15" t="s">
        <v>8972</v>
      </c>
      <c r="P5178" s="15" t="s">
        <v>81</v>
      </c>
      <c r="Q5178" s="15" t="s">
        <v>47135</v>
      </c>
      <c r="R5178" s="15" t="s">
        <v>8973</v>
      </c>
      <c r="S5178" s="15" t="s">
        <v>8974</v>
      </c>
      <c r="T5178" s="15" t="s">
        <v>8975</v>
      </c>
      <c r="U5178" s="15" t="s">
        <v>53</v>
      </c>
      <c r="V5178" s="15" t="s">
        <v>45887</v>
      </c>
      <c r="W5178" s="15" t="s">
        <v>1624</v>
      </c>
      <c r="X5178" s="15" t="e">
        <f>_xlfn.XLOOKUP(_LOOKUP[[#This Row],[AdjusterMemberName]],_Adjuster[Adjuster Name],_Adjuster[Email],,0)</f>
        <v>#N/A</v>
      </c>
      <c r="Y5178" s="15" t="e">
        <f>_xlfn.XLOOKUP(_LOOKUP[[#This Row],[AdjusterMemberName]],_Adjuster[Adjuster Name],_Adjuster[Phone Number],,0)</f>
        <v>#N/A</v>
      </c>
      <c r="Z5178" s="15" t="s">
        <v>8976</v>
      </c>
      <c r="AA51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1204 Toronado Dr, Madera  CA 93638</v>
      </c>
      <c r="AB5178" s="15"/>
    </row>
    <row r="5179" spans="1:28" x14ac:dyDescent="0.3">
      <c r="A5179" s="14">
        <v>1</v>
      </c>
      <c r="B5179" s="14">
        <v>1</v>
      </c>
      <c r="C5179" s="15" t="s">
        <v>7635</v>
      </c>
      <c r="D5179" s="15" t="s">
        <v>7635</v>
      </c>
      <c r="E5179" s="15">
        <v>45311</v>
      </c>
      <c r="F5179" s="15" t="s">
        <v>7636</v>
      </c>
      <c r="G5179" s="15">
        <v>45159</v>
      </c>
      <c r="H5179" s="15">
        <v>45343</v>
      </c>
      <c r="I5179" s="15" t="s">
        <v>8831</v>
      </c>
      <c r="J5179" s="15" t="s">
        <v>8832</v>
      </c>
      <c r="K5179" s="15" t="s">
        <v>45604</v>
      </c>
      <c r="L5179" s="15" t="s">
        <v>201</v>
      </c>
      <c r="M5179" s="15" t="s">
        <v>202</v>
      </c>
      <c r="N5179" s="14">
        <v>2015</v>
      </c>
      <c r="O5179" s="15" t="s">
        <v>7639</v>
      </c>
      <c r="P5179" s="15" t="s">
        <v>106</v>
      </c>
      <c r="Q5179" s="15" t="s">
        <v>47095</v>
      </c>
      <c r="R5179" s="15" t="s">
        <v>7640</v>
      </c>
      <c r="S5179" s="15" t="s">
        <v>7641</v>
      </c>
      <c r="T5179" s="15" t="s">
        <v>7642</v>
      </c>
      <c r="U5179" s="15" t="s">
        <v>53</v>
      </c>
      <c r="V5179" s="15" t="s">
        <v>45470</v>
      </c>
      <c r="W5179" s="15" t="s">
        <v>3114</v>
      </c>
      <c r="X5179" s="15" t="str">
        <f>_xlfn.XLOOKUP(_LOOKUP[[#This Row],[AdjusterMemberName]],_Adjuster[Adjuster Name],_Adjuster[Email],,0)</f>
        <v>eExmundo@knightcompany.com</v>
      </c>
      <c r="Y5179" s="15" t="str">
        <f>_xlfn.XLOOKUP(_LOOKUP[[#This Row],[AdjusterMemberName]],_Adjuster[Adjuster Name],_Adjuster[Phone Number],,0)</f>
        <v>424-559-5400</v>
      </c>
      <c r="Z5179" s="15" t="s">
        <v>7643</v>
      </c>
      <c r="AA51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2170 Mallory St, Sn Bernrdno  CA 92407</v>
      </c>
      <c r="AB5179" s="15"/>
    </row>
    <row r="5180" spans="1:28" x14ac:dyDescent="0.3">
      <c r="A5180" s="14">
        <v>1</v>
      </c>
      <c r="B5180" s="14">
        <v>1</v>
      </c>
      <c r="C5180" s="15" t="s">
        <v>8851</v>
      </c>
      <c r="D5180" s="15" t="s">
        <v>8851</v>
      </c>
      <c r="E5180" s="15">
        <v>45311</v>
      </c>
      <c r="F5180" s="15" t="s">
        <v>8852</v>
      </c>
      <c r="G5180" s="15">
        <v>45219</v>
      </c>
      <c r="H5180" s="15">
        <v>45402</v>
      </c>
      <c r="I5180" s="15" t="s">
        <v>8853</v>
      </c>
      <c r="J5180" s="15" t="s">
        <v>8854</v>
      </c>
      <c r="K5180" s="15" t="s">
        <v>45334</v>
      </c>
      <c r="L5180" s="15" t="s">
        <v>128</v>
      </c>
      <c r="M5180" s="15" t="s">
        <v>170</v>
      </c>
      <c r="N5180" s="14">
        <v>2017</v>
      </c>
      <c r="O5180" s="15" t="s">
        <v>8855</v>
      </c>
      <c r="P5180" s="15" t="s">
        <v>106</v>
      </c>
      <c r="Q5180" s="15" t="s">
        <v>47065</v>
      </c>
      <c r="R5180" s="15" t="s">
        <v>8856</v>
      </c>
      <c r="S5180" s="15" t="s">
        <v>8857</v>
      </c>
      <c r="T5180" s="15" t="s">
        <v>144</v>
      </c>
      <c r="U5180" s="15" t="s">
        <v>53</v>
      </c>
      <c r="V5180" s="15" t="s">
        <v>45683</v>
      </c>
      <c r="W5180" s="15" t="s">
        <v>1357</v>
      </c>
      <c r="X5180" s="15" t="str">
        <f>_xlfn.XLOOKUP(_LOOKUP[[#This Row],[AdjusterMemberName]],_Adjuster[Adjuster Name],_Adjuster[Email],,0)</f>
        <v>jRivera1@knightcompany.com</v>
      </c>
      <c r="Y5180" s="15" t="str">
        <f>_xlfn.XLOOKUP(_LOOKUP[[#This Row],[AdjusterMemberName]],_Adjuster[Adjuster Name],_Adjuster[Phone Number],,0)</f>
        <v>424-559-5239</v>
      </c>
      <c r="Z5180" s="15" t="s">
        <v>8858</v>
      </c>
      <c r="AA51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871 Jeanne Ave Apt 2, San Jose  CA 95116</v>
      </c>
      <c r="AB5180" s="15"/>
    </row>
    <row r="5181" spans="1:28" x14ac:dyDescent="0.3">
      <c r="A5181" s="14">
        <v>1</v>
      </c>
      <c r="B5181" s="14">
        <v>1</v>
      </c>
      <c r="C5181" s="15" t="s">
        <v>9002</v>
      </c>
      <c r="D5181" s="15" t="s">
        <v>9002</v>
      </c>
      <c r="E5181" s="15">
        <v>45311</v>
      </c>
      <c r="F5181" s="15" t="s">
        <v>9003</v>
      </c>
      <c r="G5181" s="15">
        <v>45236</v>
      </c>
      <c r="H5181" s="15">
        <v>45418</v>
      </c>
      <c r="I5181" s="15" t="s">
        <v>9004</v>
      </c>
      <c r="J5181" s="15" t="s">
        <v>9005</v>
      </c>
      <c r="K5181" s="15" t="s">
        <v>45661</v>
      </c>
      <c r="L5181" s="15" t="s">
        <v>441</v>
      </c>
      <c r="M5181" s="15" t="s">
        <v>579</v>
      </c>
      <c r="N5181" s="14">
        <v>2012</v>
      </c>
      <c r="O5181" s="15" t="s">
        <v>9006</v>
      </c>
      <c r="P5181" s="15" t="s">
        <v>106</v>
      </c>
      <c r="Q5181" s="15" t="s">
        <v>47081</v>
      </c>
      <c r="R5181" s="15" t="s">
        <v>9007</v>
      </c>
      <c r="S5181" s="15" t="s">
        <v>9008</v>
      </c>
      <c r="T5181" s="15" t="s">
        <v>9009</v>
      </c>
      <c r="U5181" s="15" t="s">
        <v>53</v>
      </c>
      <c r="V5181" s="15" t="s">
        <v>45443</v>
      </c>
      <c r="W5181" s="15" t="s">
        <v>4613</v>
      </c>
      <c r="X5181" s="15" t="e">
        <f>_xlfn.XLOOKUP(_LOOKUP[[#This Row],[AdjusterMemberName]],_Adjuster[Adjuster Name],_Adjuster[Email],,0)</f>
        <v>#N/A</v>
      </c>
      <c r="Y5181" s="15" t="e">
        <f>_xlfn.XLOOKUP(_LOOKUP[[#This Row],[AdjusterMemberName]],_Adjuster[Adjuster Name],_Adjuster[Phone Number],,0)</f>
        <v>#N/A</v>
      </c>
      <c r="Z5181" s="15" t="s">
        <v>9010</v>
      </c>
      <c r="AA51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1851 Pope Ave, Simi Valley  CA 93065</v>
      </c>
      <c r="AB5181" s="15"/>
    </row>
    <row r="5182" spans="1:28" x14ac:dyDescent="0.3">
      <c r="A5182" s="14">
        <v>1</v>
      </c>
      <c r="B5182" s="14">
        <v>1</v>
      </c>
      <c r="C5182" s="15" t="s">
        <v>9021</v>
      </c>
      <c r="D5182" s="15" t="s">
        <v>9021</v>
      </c>
      <c r="E5182" s="15">
        <v>45311</v>
      </c>
      <c r="F5182" s="15" t="s">
        <v>9022</v>
      </c>
      <c r="G5182" s="15">
        <v>45268</v>
      </c>
      <c r="H5182" s="15">
        <v>45451</v>
      </c>
      <c r="I5182" s="15" t="s">
        <v>9023</v>
      </c>
      <c r="J5182" s="15" t="s">
        <v>9024</v>
      </c>
      <c r="K5182" s="15" t="s">
        <v>45545</v>
      </c>
      <c r="L5182" s="15" t="s">
        <v>281</v>
      </c>
      <c r="M5182" s="15" t="s">
        <v>9025</v>
      </c>
      <c r="N5182" s="14">
        <v>2023</v>
      </c>
      <c r="O5182" s="15" t="s">
        <v>9026</v>
      </c>
      <c r="P5182" s="15" t="s">
        <v>81</v>
      </c>
      <c r="Q5182" s="15" t="s">
        <v>47019</v>
      </c>
      <c r="R5182" s="15" t="s">
        <v>5154</v>
      </c>
      <c r="S5182" s="15" t="s">
        <v>9027</v>
      </c>
      <c r="T5182" s="15" t="s">
        <v>746</v>
      </c>
      <c r="U5182" s="15" t="s">
        <v>53</v>
      </c>
      <c r="V5182" s="15" t="s">
        <v>46203</v>
      </c>
      <c r="W5182" s="15" t="s">
        <v>367</v>
      </c>
      <c r="X5182" s="15" t="str">
        <f>_xlfn.XLOOKUP(_LOOKUP[[#This Row],[AdjusterMemberName]],_Adjuster[Adjuster Name],_Adjuster[Email],,0)</f>
        <v>dHernandez4@knightcompany.com</v>
      </c>
      <c r="Y5182" s="15" t="str">
        <f>_xlfn.XLOOKUP(_LOOKUP[[#This Row],[AdjusterMemberName]],_Adjuster[Adjuster Name],_Adjuster[Phone Number],,0)</f>
        <v>323-315-7819</v>
      </c>
      <c r="Z5182" s="15" t="s">
        <v>9028</v>
      </c>
      <c r="AA51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7039 Camellia Ln, Pico Rivera  CA 90660</v>
      </c>
      <c r="AB5182" s="15"/>
    </row>
    <row r="5183" spans="1:28" x14ac:dyDescent="0.3">
      <c r="A5183" s="14">
        <v>1</v>
      </c>
      <c r="B5183" s="14">
        <v>1</v>
      </c>
      <c r="C5183" s="15" t="s">
        <v>9260</v>
      </c>
      <c r="D5183" s="15" t="s">
        <v>9260</v>
      </c>
      <c r="E5183" s="15">
        <v>45311</v>
      </c>
      <c r="F5183" s="15" t="s">
        <v>9261</v>
      </c>
      <c r="G5183" s="15">
        <v>45170</v>
      </c>
      <c r="H5183" s="15">
        <v>45352</v>
      </c>
      <c r="I5183" s="15" t="s">
        <v>9262</v>
      </c>
      <c r="J5183" s="15" t="s">
        <v>9263</v>
      </c>
      <c r="K5183" s="15" t="s">
        <v>45416</v>
      </c>
      <c r="L5183" s="15" t="s">
        <v>441</v>
      </c>
      <c r="M5183" s="15" t="s">
        <v>579</v>
      </c>
      <c r="N5183" s="14">
        <v>2016</v>
      </c>
      <c r="O5183" s="15" t="s">
        <v>9264</v>
      </c>
      <c r="P5183" s="15" t="s">
        <v>106</v>
      </c>
      <c r="Q5183" s="15" t="s">
        <v>47006</v>
      </c>
      <c r="R5183" s="15" t="s">
        <v>9265</v>
      </c>
      <c r="S5183" s="15" t="s">
        <v>9266</v>
      </c>
      <c r="T5183" s="15" t="s">
        <v>530</v>
      </c>
      <c r="U5183" s="15" t="s">
        <v>53</v>
      </c>
      <c r="V5183" s="15" t="s">
        <v>45603</v>
      </c>
      <c r="W5183" s="15" t="s">
        <v>1889</v>
      </c>
      <c r="X5183" s="15" t="e">
        <f>_xlfn.XLOOKUP(_LOOKUP[[#This Row],[AdjusterMemberName]],_Adjuster[Adjuster Name],_Adjuster[Email],,0)</f>
        <v>#N/A</v>
      </c>
      <c r="Y5183" s="15" t="e">
        <f>_xlfn.XLOOKUP(_LOOKUP[[#This Row],[AdjusterMemberName]],_Adjuster[Adjuster Name],_Adjuster[Phone Number],,0)</f>
        <v>#N/A</v>
      </c>
      <c r="Z5183" s="15" t="s">
        <v>9267</v>
      </c>
      <c r="AA51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16603 Ramada Dr Apt B, Victorville  CA 92395</v>
      </c>
      <c r="AB5183" s="15"/>
    </row>
    <row r="5184" spans="1:28" x14ac:dyDescent="0.3">
      <c r="A5184" s="14">
        <v>1</v>
      </c>
      <c r="B5184" s="14">
        <v>1</v>
      </c>
      <c r="C5184" s="15" t="s">
        <v>7731</v>
      </c>
      <c r="D5184" s="15" t="s">
        <v>7731</v>
      </c>
      <c r="E5184" s="15">
        <v>45310</v>
      </c>
      <c r="F5184" s="15" t="s">
        <v>7732</v>
      </c>
      <c r="G5184" s="15">
        <v>45198</v>
      </c>
      <c r="H5184" s="15">
        <v>45380</v>
      </c>
      <c r="I5184" s="15" t="s">
        <v>8803</v>
      </c>
      <c r="J5184" s="15" t="s">
        <v>8804</v>
      </c>
      <c r="K5184" s="15" t="s">
        <v>45330</v>
      </c>
      <c r="L5184" s="15" t="s">
        <v>128</v>
      </c>
      <c r="M5184" s="15" t="s">
        <v>170</v>
      </c>
      <c r="N5184" s="14">
        <v>2024</v>
      </c>
      <c r="O5184" s="15" t="s">
        <v>8805</v>
      </c>
      <c r="P5184" s="15" t="s">
        <v>81</v>
      </c>
      <c r="Q5184" s="15" t="s">
        <v>47164</v>
      </c>
      <c r="R5184" s="15" t="s">
        <v>7736</v>
      </c>
      <c r="S5184" s="15" t="s">
        <v>7737</v>
      </c>
      <c r="T5184" s="15" t="s">
        <v>174</v>
      </c>
      <c r="U5184" s="15" t="s">
        <v>53</v>
      </c>
      <c r="V5184" s="15" t="s">
        <v>45469</v>
      </c>
      <c r="W5184" s="15" t="s">
        <v>1357</v>
      </c>
      <c r="X5184" s="15" t="str">
        <f>_xlfn.XLOOKUP(_LOOKUP[[#This Row],[AdjusterMemberName]],_Adjuster[Adjuster Name],_Adjuster[Email],,0)</f>
        <v>jRivera1@knightcompany.com</v>
      </c>
      <c r="Y5184" s="15" t="str">
        <f>_xlfn.XLOOKUP(_LOOKUP[[#This Row],[AdjusterMemberName]],_Adjuster[Adjuster Name],_Adjuster[Phone Number],,0)</f>
        <v>424-559-5239</v>
      </c>
      <c r="Z5184" s="15" t="s">
        <v>7738</v>
      </c>
      <c r="AA51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2212 Workman St Apt 2, Los Angeles  CA 90031</v>
      </c>
      <c r="AB5184" s="15"/>
    </row>
    <row r="5185" spans="1:28" x14ac:dyDescent="0.3">
      <c r="A5185" s="14">
        <v>1</v>
      </c>
      <c r="B5185" s="14">
        <v>0</v>
      </c>
      <c r="C5185" s="15" t="s">
        <v>8841</v>
      </c>
      <c r="D5185" s="15" t="s">
        <v>8842</v>
      </c>
      <c r="E5185" s="15">
        <v>45310</v>
      </c>
      <c r="F5185" s="15" t="s">
        <v>8843</v>
      </c>
      <c r="G5185" s="15">
        <v>45194</v>
      </c>
      <c r="H5185" s="15">
        <v>45376</v>
      </c>
      <c r="I5185" s="15" t="s">
        <v>8844</v>
      </c>
      <c r="J5185" s="15" t="s">
        <v>8845</v>
      </c>
      <c r="K5185" s="15" t="s">
        <v>46396</v>
      </c>
      <c r="L5185" s="15" t="s">
        <v>116</v>
      </c>
      <c r="M5185" s="15" t="s">
        <v>117</v>
      </c>
      <c r="N5185" s="14">
        <v>2008</v>
      </c>
      <c r="O5185" s="15" t="s">
        <v>8846</v>
      </c>
      <c r="P5185" s="15" t="s">
        <v>81</v>
      </c>
      <c r="Q5185" s="15" t="s">
        <v>47061</v>
      </c>
      <c r="R5185" s="15" t="s">
        <v>8847</v>
      </c>
      <c r="S5185" s="15" t="s">
        <v>8848</v>
      </c>
      <c r="T5185" s="15" t="s">
        <v>8849</v>
      </c>
      <c r="U5185" s="15" t="s">
        <v>53</v>
      </c>
      <c r="V5185" s="15" t="s">
        <v>46769</v>
      </c>
      <c r="W5185" s="15" t="s">
        <v>264</v>
      </c>
      <c r="X5185" s="15" t="str">
        <f>_xlfn.XLOOKUP(_LOOKUP[[#This Row],[AdjusterMemberName]],_Adjuster[Adjuster Name],_Adjuster[Email],,0)</f>
        <v>sBonnevie@knightcompany.com</v>
      </c>
      <c r="Y5185" s="15" t="str">
        <f>_xlfn.XLOOKUP(_LOOKUP[[#This Row],[AdjusterMemberName]],_Adjuster[Adjuster Name],_Adjuster[Phone Number],,0)</f>
        <v>323-692-4064</v>
      </c>
      <c r="Z5185" s="15" t="s">
        <v>8850</v>
      </c>
      <c r="AA51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5700 Carbon Canyon Rd Spc 16, Brea  CA 92823</v>
      </c>
      <c r="AB5185" s="15"/>
    </row>
    <row r="5186" spans="1:28" x14ac:dyDescent="0.3">
      <c r="A5186" s="14">
        <v>1</v>
      </c>
      <c r="B5186" s="14">
        <v>1</v>
      </c>
      <c r="C5186" s="15" t="s">
        <v>8859</v>
      </c>
      <c r="D5186" s="15" t="s">
        <v>8859</v>
      </c>
      <c r="E5186" s="15">
        <v>45310</v>
      </c>
      <c r="F5186" s="15" t="s">
        <v>8860</v>
      </c>
      <c r="G5186" s="15">
        <v>45278</v>
      </c>
      <c r="H5186" s="15">
        <v>45461</v>
      </c>
      <c r="I5186" s="15" t="s">
        <v>8861</v>
      </c>
      <c r="J5186" s="15" t="s">
        <v>8862</v>
      </c>
      <c r="K5186" s="15" t="s">
        <v>46768</v>
      </c>
      <c r="L5186" s="15" t="s">
        <v>229</v>
      </c>
      <c r="M5186" s="15" t="s">
        <v>723</v>
      </c>
      <c r="N5186" s="14">
        <v>2015</v>
      </c>
      <c r="O5186" s="15" t="s">
        <v>8863</v>
      </c>
      <c r="P5186" s="15" t="s">
        <v>106</v>
      </c>
      <c r="Q5186" s="15" t="s">
        <v>47095</v>
      </c>
      <c r="R5186" s="15" t="s">
        <v>8864</v>
      </c>
      <c r="S5186" s="15" t="s">
        <v>8865</v>
      </c>
      <c r="T5186" s="15" t="s">
        <v>1483</v>
      </c>
      <c r="U5186" s="15" t="s">
        <v>53</v>
      </c>
      <c r="V5186" s="15" t="s">
        <v>45652</v>
      </c>
      <c r="W5186" s="15" t="s">
        <v>8635</v>
      </c>
      <c r="X5186" s="15" t="e">
        <f>_xlfn.XLOOKUP(_LOOKUP[[#This Row],[AdjusterMemberName]],_Adjuster[Adjuster Name],_Adjuster[Email],,0)</f>
        <v>#N/A</v>
      </c>
      <c r="Y5186" s="15" t="e">
        <f>_xlfn.XLOOKUP(_LOOKUP[[#This Row],[AdjusterMemberName]],_Adjuster[Adjuster Name],_Adjuster[Phone Number],,0)</f>
        <v>#N/A</v>
      </c>
      <c r="Z5186" s="15" t="s">
        <v>8866</v>
      </c>
      <c r="AA51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403 N Citrus Ave, Vista  CA 92084</v>
      </c>
      <c r="AB5186" s="15"/>
    </row>
    <row r="5187" spans="1:28" x14ac:dyDescent="0.3">
      <c r="A5187" s="14">
        <v>1</v>
      </c>
      <c r="B5187" s="14">
        <v>1</v>
      </c>
      <c r="C5187" s="15" t="s">
        <v>8960</v>
      </c>
      <c r="D5187" s="15" t="s">
        <v>8960</v>
      </c>
      <c r="E5187" s="15">
        <v>45310</v>
      </c>
      <c r="F5187" s="15" t="s">
        <v>8961</v>
      </c>
      <c r="G5187" s="15">
        <v>45167</v>
      </c>
      <c r="H5187" s="15">
        <v>45351</v>
      </c>
      <c r="I5187" s="15" t="s">
        <v>8962</v>
      </c>
      <c r="J5187" s="15" t="s">
        <v>8963</v>
      </c>
      <c r="K5187" s="15" t="s">
        <v>45434</v>
      </c>
      <c r="L5187" s="15" t="s">
        <v>25</v>
      </c>
      <c r="M5187" s="15" t="s">
        <v>79</v>
      </c>
      <c r="N5187" s="14">
        <v>2013</v>
      </c>
      <c r="O5187" s="15" t="s">
        <v>8964</v>
      </c>
      <c r="P5187" s="15" t="s">
        <v>106</v>
      </c>
      <c r="Q5187" s="15" t="s">
        <v>47019</v>
      </c>
      <c r="R5187" s="15" t="s">
        <v>8965</v>
      </c>
      <c r="S5187" s="15" t="s">
        <v>8966</v>
      </c>
      <c r="T5187" s="15" t="s">
        <v>3838</v>
      </c>
      <c r="U5187" s="15" t="s">
        <v>53</v>
      </c>
      <c r="V5187" s="15" t="s">
        <v>45620</v>
      </c>
      <c r="W5187" s="15" t="s">
        <v>1889</v>
      </c>
      <c r="X5187" s="15" t="e">
        <f>_xlfn.XLOOKUP(_LOOKUP[[#This Row],[AdjusterMemberName]],_Adjuster[Adjuster Name],_Adjuster[Email],,0)</f>
        <v>#N/A</v>
      </c>
      <c r="Y5187" s="15" t="e">
        <f>_xlfn.XLOOKUP(_LOOKUP[[#This Row],[AdjusterMemberName]],_Adjuster[Adjuster Name],_Adjuster[Phone Number],,0)</f>
        <v>#N/A</v>
      </c>
      <c r="Z5187" s="15" t="s">
        <v>8967</v>
      </c>
      <c r="AA51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6722 Bakman Ave Apt 3, North Hollywood  CA 91606</v>
      </c>
      <c r="AB5187" s="15"/>
    </row>
    <row r="5188" spans="1:28" x14ac:dyDescent="0.3">
      <c r="A5188" s="14">
        <v>1</v>
      </c>
      <c r="B5188" s="14">
        <v>1</v>
      </c>
      <c r="C5188" s="15" t="s">
        <v>8977</v>
      </c>
      <c r="D5188" s="15" t="s">
        <v>8977</v>
      </c>
      <c r="E5188" s="15">
        <v>45310</v>
      </c>
      <c r="F5188" s="15" t="s">
        <v>8978</v>
      </c>
      <c r="G5188" s="15">
        <v>45171</v>
      </c>
      <c r="H5188" s="15">
        <v>45353</v>
      </c>
      <c r="I5188" s="15" t="s">
        <v>8979</v>
      </c>
      <c r="J5188" s="15" t="s">
        <v>8980</v>
      </c>
      <c r="K5188" s="15" t="s">
        <v>45434</v>
      </c>
      <c r="L5188" s="15" t="s">
        <v>430</v>
      </c>
      <c r="M5188" s="15" t="s">
        <v>8981</v>
      </c>
      <c r="N5188" s="14">
        <v>2012</v>
      </c>
      <c r="O5188" s="15" t="s">
        <v>8982</v>
      </c>
      <c r="P5188" s="15" t="s">
        <v>106</v>
      </c>
      <c r="Q5188" s="15" t="s">
        <v>47061</v>
      </c>
      <c r="R5188" s="15" t="s">
        <v>8983</v>
      </c>
      <c r="S5188" s="15" t="s">
        <v>8984</v>
      </c>
      <c r="T5188" s="15" t="s">
        <v>2431</v>
      </c>
      <c r="U5188" s="15" t="s">
        <v>53</v>
      </c>
      <c r="V5188" s="15" t="s">
        <v>45576</v>
      </c>
      <c r="W5188" s="15" t="s">
        <v>264</v>
      </c>
      <c r="X5188" s="15" t="str">
        <f>_xlfn.XLOOKUP(_LOOKUP[[#This Row],[AdjusterMemberName]],_Adjuster[Adjuster Name],_Adjuster[Email],,0)</f>
        <v>sBonnevie@knightcompany.com</v>
      </c>
      <c r="Y5188" s="15" t="str">
        <f>_xlfn.XLOOKUP(_LOOKUP[[#This Row],[AdjusterMemberName]],_Adjuster[Adjuster Name],_Adjuster[Phone Number],,0)</f>
        <v>323-692-4064</v>
      </c>
      <c r="Z5188" s="15" t="s">
        <v>8985</v>
      </c>
      <c r="AA51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1761 E Mission Blvd Spc 60, Pomona  CA 91766</v>
      </c>
      <c r="AB5188" s="15"/>
    </row>
    <row r="5189" spans="1:28" x14ac:dyDescent="0.3">
      <c r="A5189" s="14">
        <v>1</v>
      </c>
      <c r="B5189" s="14">
        <v>0</v>
      </c>
      <c r="C5189" s="15" t="s">
        <v>9187</v>
      </c>
      <c r="D5189" s="15" t="s">
        <v>9188</v>
      </c>
      <c r="E5189" s="15">
        <v>45310</v>
      </c>
      <c r="F5189" s="15" t="s">
        <v>9189</v>
      </c>
      <c r="G5189" s="15">
        <v>45145</v>
      </c>
      <c r="H5189" s="15">
        <v>45329</v>
      </c>
      <c r="I5189" s="15" t="s">
        <v>9190</v>
      </c>
      <c r="J5189" s="15" t="s">
        <v>9191</v>
      </c>
      <c r="K5189" s="15" t="s">
        <v>45506</v>
      </c>
      <c r="L5189" s="15" t="s">
        <v>150</v>
      </c>
      <c r="M5189" s="15" t="s">
        <v>588</v>
      </c>
      <c r="N5189" s="14">
        <v>2021</v>
      </c>
      <c r="O5189" s="15" t="s">
        <v>9192</v>
      </c>
      <c r="P5189" s="15" t="s">
        <v>81</v>
      </c>
      <c r="Q5189" s="15" t="s">
        <v>47019</v>
      </c>
      <c r="R5189" s="15" t="s">
        <v>922</v>
      </c>
      <c r="S5189" s="15" t="s">
        <v>9193</v>
      </c>
      <c r="T5189" s="15" t="s">
        <v>727</v>
      </c>
      <c r="U5189" s="15" t="s">
        <v>53</v>
      </c>
      <c r="V5189" s="15" t="s">
        <v>45574</v>
      </c>
      <c r="W5189" s="15" t="s">
        <v>850</v>
      </c>
      <c r="X5189" s="15" t="e">
        <f>_xlfn.XLOOKUP(_LOOKUP[[#This Row],[AdjusterMemberName]],_Adjuster[Adjuster Name],_Adjuster[Email],,0)</f>
        <v>#N/A</v>
      </c>
      <c r="Y5189" s="15" t="e">
        <f>_xlfn.XLOOKUP(_LOOKUP[[#This Row],[AdjusterMemberName]],_Adjuster[Adjuster Name],_Adjuster[Phone Number],,0)</f>
        <v>#N/A</v>
      </c>
      <c r="Z5189" s="15" t="s">
        <v>9194</v>
      </c>
      <c r="AA51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2701 Violet Ct, Antioch  CA 94531</v>
      </c>
      <c r="AB5189" s="15"/>
    </row>
    <row r="5190" spans="1:28" x14ac:dyDescent="0.3">
      <c r="A5190" s="14">
        <v>1</v>
      </c>
      <c r="B5190" s="14">
        <v>1</v>
      </c>
      <c r="C5190" s="15" t="s">
        <v>8742</v>
      </c>
      <c r="D5190" s="15" t="s">
        <v>8742</v>
      </c>
      <c r="E5190" s="15">
        <v>45309</v>
      </c>
      <c r="F5190" s="15" t="s">
        <v>8743</v>
      </c>
      <c r="G5190" s="15">
        <v>45246</v>
      </c>
      <c r="H5190" s="15">
        <v>45428</v>
      </c>
      <c r="I5190" s="15" t="s">
        <v>8744</v>
      </c>
      <c r="J5190" s="15" t="s">
        <v>8745</v>
      </c>
      <c r="K5190" s="15" t="s">
        <v>46157</v>
      </c>
      <c r="L5190" s="15" t="s">
        <v>103</v>
      </c>
      <c r="M5190" s="15" t="s">
        <v>304</v>
      </c>
      <c r="N5190" s="14">
        <v>2023</v>
      </c>
      <c r="O5190" s="15" t="s">
        <v>8746</v>
      </c>
      <c r="P5190" s="15" t="s">
        <v>106</v>
      </c>
      <c r="Q5190" s="15" t="s">
        <v>47061</v>
      </c>
      <c r="R5190" s="15" t="s">
        <v>8747</v>
      </c>
      <c r="S5190" s="15" t="s">
        <v>8748</v>
      </c>
      <c r="T5190" s="15" t="s">
        <v>2431</v>
      </c>
      <c r="U5190" s="15" t="s">
        <v>53</v>
      </c>
      <c r="V5190" s="15" t="s">
        <v>45576</v>
      </c>
      <c r="W5190" s="15" t="s">
        <v>1357</v>
      </c>
      <c r="X5190" s="15" t="str">
        <f>_xlfn.XLOOKUP(_LOOKUP[[#This Row],[AdjusterMemberName]],_Adjuster[Adjuster Name],_Adjuster[Email],,0)</f>
        <v>jRivera1@knightcompany.com</v>
      </c>
      <c r="Y5190" s="15" t="str">
        <f>_xlfn.XLOOKUP(_LOOKUP[[#This Row],[AdjusterMemberName]],_Adjuster[Adjuster Name],_Adjuster[Phone Number],,0)</f>
        <v>424-559-5239</v>
      </c>
      <c r="Z5190" s="15" t="s">
        <v>8749</v>
      </c>
      <c r="AA51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701 Buena Vista Ave, Pomona  CA 91766</v>
      </c>
      <c r="AB5190" s="15">
        <v>45340</v>
      </c>
    </row>
    <row r="5191" spans="1:28" x14ac:dyDescent="0.3">
      <c r="A5191" s="14">
        <v>1</v>
      </c>
      <c r="B5191" s="14">
        <v>1</v>
      </c>
      <c r="C5191" s="15" t="s">
        <v>8833</v>
      </c>
      <c r="D5191" s="15" t="s">
        <v>8833</v>
      </c>
      <c r="E5191" s="15">
        <v>45309</v>
      </c>
      <c r="F5191" s="15" t="s">
        <v>8834</v>
      </c>
      <c r="G5191" s="15">
        <v>44991</v>
      </c>
      <c r="H5191" s="15">
        <v>45175</v>
      </c>
      <c r="I5191" s="15" t="s">
        <v>8835</v>
      </c>
      <c r="J5191" s="15" t="s">
        <v>8836</v>
      </c>
      <c r="K5191" s="15" t="s">
        <v>46770</v>
      </c>
      <c r="L5191" s="15" t="s">
        <v>270</v>
      </c>
      <c r="M5191" s="15" t="s">
        <v>2388</v>
      </c>
      <c r="N5191" s="14">
        <v>2017</v>
      </c>
      <c r="O5191" s="15" t="s">
        <v>8837</v>
      </c>
      <c r="P5191" s="15" t="s">
        <v>106</v>
      </c>
      <c r="Q5191" s="15" t="s">
        <v>119</v>
      </c>
      <c r="R5191" s="15" t="s">
        <v>8838</v>
      </c>
      <c r="S5191" s="15" t="s">
        <v>8839</v>
      </c>
      <c r="T5191" s="15" t="s">
        <v>308</v>
      </c>
      <c r="U5191" s="15" t="s">
        <v>53</v>
      </c>
      <c r="V5191" s="15" t="s">
        <v>45530</v>
      </c>
      <c r="W5191" s="15" t="s">
        <v>850</v>
      </c>
      <c r="X5191" s="15" t="e">
        <f>_xlfn.XLOOKUP(_LOOKUP[[#This Row],[AdjusterMemberName]],_Adjuster[Adjuster Name],_Adjuster[Email],,0)</f>
        <v>#N/A</v>
      </c>
      <c r="Y5191" s="15" t="e">
        <f>_xlfn.XLOOKUP(_LOOKUP[[#This Row],[AdjusterMemberName]],_Adjuster[Adjuster Name],_Adjuster[Phone Number],,0)</f>
        <v>#N/A</v>
      </c>
      <c r="Z5191" s="15" t="s">
        <v>8840</v>
      </c>
      <c r="AA51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8008 Magnolia Ave Apt 40, Riverside  CA 92504</v>
      </c>
      <c r="AB5191" s="15">
        <v>44991</v>
      </c>
    </row>
    <row r="5192" spans="1:28" x14ac:dyDescent="0.3">
      <c r="A5192" s="14">
        <v>1</v>
      </c>
      <c r="B5192" s="14">
        <v>0</v>
      </c>
      <c r="C5192" s="15" t="s">
        <v>16893</v>
      </c>
      <c r="D5192" s="15" t="s">
        <v>16894</v>
      </c>
      <c r="E5192" s="15">
        <v>45309</v>
      </c>
      <c r="F5192" s="15" t="s">
        <v>16895</v>
      </c>
      <c r="G5192" s="15">
        <v>45156</v>
      </c>
      <c r="H5192" s="15">
        <v>45340</v>
      </c>
      <c r="I5192" s="15" t="s">
        <v>16896</v>
      </c>
      <c r="J5192" s="15" t="s">
        <v>16897</v>
      </c>
      <c r="K5192" s="15" t="s">
        <v>46639</v>
      </c>
      <c r="L5192" s="15" t="s">
        <v>314</v>
      </c>
      <c r="M5192" s="15" t="s">
        <v>978</v>
      </c>
      <c r="N5192" s="14">
        <v>2019</v>
      </c>
      <c r="O5192" s="15" t="s">
        <v>16898</v>
      </c>
      <c r="P5192" s="15" t="s">
        <v>106</v>
      </c>
      <c r="Q5192" s="15" t="s">
        <v>47006</v>
      </c>
      <c r="R5192" s="15" t="s">
        <v>16899</v>
      </c>
      <c r="S5192" s="15" t="s">
        <v>16900</v>
      </c>
      <c r="T5192" s="15" t="s">
        <v>308</v>
      </c>
      <c r="U5192" s="15" t="s">
        <v>53</v>
      </c>
      <c r="V5192" s="15" t="s">
        <v>45398</v>
      </c>
      <c r="W5192" s="15" t="s">
        <v>3184</v>
      </c>
      <c r="X5192" s="15" t="str">
        <f>_xlfn.XLOOKUP(_LOOKUP[[#This Row],[AdjusterMemberName]],_Adjuster[Adjuster Name],_Adjuster[Email],,0)</f>
        <v>mQualls@knightcompany.com</v>
      </c>
      <c r="Y5192" s="15" t="str">
        <f>_xlfn.XLOOKUP(_LOOKUP[[#This Row],[AdjusterMemberName]],_Adjuster[Adjuster Name],_Adjuster[Phone Number],,0)</f>
        <v>424-559-5436</v>
      </c>
      <c r="Z5192" s="15" t="s">
        <v>16901</v>
      </c>
      <c r="AA51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3725 Cranford Ave Apt 26, Riverside  CA 92507</v>
      </c>
      <c r="AB5192" s="15"/>
    </row>
    <row r="5193" spans="1:28" x14ac:dyDescent="0.3">
      <c r="A5193" s="14">
        <v>1</v>
      </c>
      <c r="B5193" s="14">
        <v>1</v>
      </c>
      <c r="C5193" s="15" t="s">
        <v>19612</v>
      </c>
      <c r="D5193" s="15" t="s">
        <v>19613</v>
      </c>
      <c r="E5193" s="15">
        <v>45309</v>
      </c>
      <c r="F5193" s="15" t="s">
        <v>19614</v>
      </c>
      <c r="G5193" s="15">
        <v>45469</v>
      </c>
      <c r="H5193" s="15">
        <v>45652</v>
      </c>
      <c r="I5193" s="15" t="s">
        <v>28994</v>
      </c>
      <c r="J5193" s="15" t="s">
        <v>28995</v>
      </c>
      <c r="K5193" s="15" t="s">
        <v>45709</v>
      </c>
      <c r="L5193" s="15" t="s">
        <v>281</v>
      </c>
      <c r="M5193" s="15" t="s">
        <v>9830</v>
      </c>
      <c r="N5193" s="14">
        <v>2024</v>
      </c>
      <c r="O5193" s="15" t="s">
        <v>19617</v>
      </c>
      <c r="P5193" s="15" t="s">
        <v>81</v>
      </c>
      <c r="Q5193" s="15" t="s">
        <v>119</v>
      </c>
      <c r="R5193" s="15" t="s">
        <v>6721</v>
      </c>
      <c r="S5193" s="15" t="s">
        <v>19618</v>
      </c>
      <c r="T5193" s="15" t="s">
        <v>174</v>
      </c>
      <c r="U5193" s="15" t="s">
        <v>53</v>
      </c>
      <c r="V5193" s="15" t="s">
        <v>46097</v>
      </c>
      <c r="W5193" s="15" t="s">
        <v>22473</v>
      </c>
      <c r="X5193" s="15" t="e">
        <f>_xlfn.XLOOKUP(_LOOKUP[[#This Row],[AdjusterMemberName]],_Adjuster[Adjuster Name],_Adjuster[Email],,0)</f>
        <v>#N/A</v>
      </c>
      <c r="Y5193" s="15" t="e">
        <f>_xlfn.XLOOKUP(_LOOKUP[[#This Row],[AdjusterMemberName]],_Adjuster[Adjuster Name],_Adjuster[Phone Number],,0)</f>
        <v>#N/A</v>
      </c>
      <c r="Z5193" s="15" t="s">
        <v>19619</v>
      </c>
      <c r="AA51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3308 Castle Heights Ave Apt 3, Los Angeles  CA 90034</v>
      </c>
      <c r="AB5193" s="15"/>
    </row>
    <row r="5194" spans="1:28" x14ac:dyDescent="0.3">
      <c r="A5194" s="14">
        <v>1</v>
      </c>
      <c r="B5194" s="14">
        <v>1</v>
      </c>
      <c r="C5194" s="15" t="s">
        <v>8686</v>
      </c>
      <c r="D5194" s="15" t="s">
        <v>8687</v>
      </c>
      <c r="E5194" s="15">
        <v>45308</v>
      </c>
      <c r="F5194" s="15" t="s">
        <v>8688</v>
      </c>
      <c r="G5194" s="15">
        <v>45303</v>
      </c>
      <c r="H5194" s="15">
        <v>45485</v>
      </c>
      <c r="I5194" s="15" t="s">
        <v>8689</v>
      </c>
      <c r="J5194" s="15" t="s">
        <v>8690</v>
      </c>
      <c r="K5194" s="15" t="s">
        <v>46077</v>
      </c>
      <c r="L5194" s="15" t="s">
        <v>103</v>
      </c>
      <c r="M5194" s="15" t="s">
        <v>104</v>
      </c>
      <c r="N5194" s="14">
        <v>2022</v>
      </c>
      <c r="O5194" s="15" t="s">
        <v>8691</v>
      </c>
      <c r="P5194" s="15" t="s">
        <v>106</v>
      </c>
      <c r="Q5194" s="15" t="s">
        <v>47168</v>
      </c>
      <c r="R5194" s="15" t="s">
        <v>8692</v>
      </c>
      <c r="S5194" s="15" t="s">
        <v>8693</v>
      </c>
      <c r="T5194" s="15" t="s">
        <v>1067</v>
      </c>
      <c r="U5194" s="15" t="s">
        <v>53</v>
      </c>
      <c r="V5194" s="15" t="s">
        <v>45788</v>
      </c>
      <c r="W5194" s="15" t="s">
        <v>3114</v>
      </c>
      <c r="X5194" s="15" t="str">
        <f>_xlfn.XLOOKUP(_LOOKUP[[#This Row],[AdjusterMemberName]],_Adjuster[Adjuster Name],_Adjuster[Email],,0)</f>
        <v>eExmundo@knightcompany.com</v>
      </c>
      <c r="Y5194" s="15" t="str">
        <f>_xlfn.XLOOKUP(_LOOKUP[[#This Row],[AdjusterMemberName]],_Adjuster[Adjuster Name],_Adjuster[Phone Number],,0)</f>
        <v>424-559-5400</v>
      </c>
      <c r="Z5194" s="15" t="s">
        <v>8694</v>
      </c>
      <c r="AA51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379 Hanover St, San Francisco  CA 94112</v>
      </c>
      <c r="AB5194" s="15"/>
    </row>
    <row r="5195" spans="1:28" x14ac:dyDescent="0.3">
      <c r="A5195" s="14">
        <v>1</v>
      </c>
      <c r="B5195" s="14">
        <v>1</v>
      </c>
      <c r="C5195" s="15" t="s">
        <v>8715</v>
      </c>
      <c r="D5195" s="15" t="s">
        <v>8716</v>
      </c>
      <c r="E5195" s="15">
        <v>45308</v>
      </c>
      <c r="F5195" s="15" t="s">
        <v>8717</v>
      </c>
      <c r="G5195" s="15">
        <v>45209</v>
      </c>
      <c r="H5195" s="15">
        <v>45392</v>
      </c>
      <c r="I5195" s="15" t="s">
        <v>8718</v>
      </c>
      <c r="J5195" s="15" t="s">
        <v>8719</v>
      </c>
      <c r="K5195" s="15" t="s">
        <v>45554</v>
      </c>
      <c r="L5195" s="15" t="s">
        <v>314</v>
      </c>
      <c r="M5195" s="15" t="s">
        <v>1409</v>
      </c>
      <c r="N5195" s="14">
        <v>2018</v>
      </c>
      <c r="O5195" s="15" t="s">
        <v>8720</v>
      </c>
      <c r="P5195" s="15" t="s">
        <v>106</v>
      </c>
      <c r="Q5195" s="15" t="s">
        <v>47006</v>
      </c>
      <c r="R5195" s="15" t="s">
        <v>8721</v>
      </c>
      <c r="S5195" s="15" t="s">
        <v>8722</v>
      </c>
      <c r="T5195" s="15" t="s">
        <v>243</v>
      </c>
      <c r="U5195" s="15" t="s">
        <v>53</v>
      </c>
      <c r="V5195" s="15" t="s">
        <v>45906</v>
      </c>
      <c r="W5195" s="15" t="s">
        <v>1357</v>
      </c>
      <c r="X5195" s="15" t="str">
        <f>_xlfn.XLOOKUP(_LOOKUP[[#This Row],[AdjusterMemberName]],_Adjuster[Adjuster Name],_Adjuster[Email],,0)</f>
        <v>jRivera1@knightcompany.com</v>
      </c>
      <c r="Y5195" s="15" t="str">
        <f>_xlfn.XLOOKUP(_LOOKUP[[#This Row],[AdjusterMemberName]],_Adjuster[Adjuster Name],_Adjuster[Phone Number],,0)</f>
        <v>424-559-5239</v>
      </c>
      <c r="Z5195" s="15" t="s">
        <v>8723</v>
      </c>
      <c r="AA51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29818 Killington Dr, Menifee  CA 92586</v>
      </c>
      <c r="AB5195" s="15"/>
    </row>
    <row r="5196" spans="1:28" x14ac:dyDescent="0.3">
      <c r="A5196" s="14">
        <v>1</v>
      </c>
      <c r="B5196" s="14">
        <v>1</v>
      </c>
      <c r="C5196" s="15" t="s">
        <v>8724</v>
      </c>
      <c r="D5196" s="15" t="s">
        <v>8724</v>
      </c>
      <c r="E5196" s="15">
        <v>45308</v>
      </c>
      <c r="F5196" s="15" t="s">
        <v>8725</v>
      </c>
      <c r="G5196" s="15">
        <v>45133</v>
      </c>
      <c r="H5196" s="15">
        <v>45317</v>
      </c>
      <c r="I5196" s="15" t="s">
        <v>8726</v>
      </c>
      <c r="J5196" s="15" t="s">
        <v>8727</v>
      </c>
      <c r="K5196" s="15" t="s">
        <v>46771</v>
      </c>
      <c r="L5196" s="15" t="s">
        <v>91</v>
      </c>
      <c r="M5196" s="15" t="s">
        <v>8728</v>
      </c>
      <c r="N5196" s="14">
        <v>2014</v>
      </c>
      <c r="O5196" s="15" t="s">
        <v>8729</v>
      </c>
      <c r="P5196" s="15" t="s">
        <v>106</v>
      </c>
      <c r="Q5196" s="15" t="s">
        <v>47006</v>
      </c>
      <c r="R5196" s="15" t="s">
        <v>8730</v>
      </c>
      <c r="S5196" s="15" t="s">
        <v>8731</v>
      </c>
      <c r="T5196" s="15" t="s">
        <v>4028</v>
      </c>
      <c r="U5196" s="15" t="s">
        <v>53</v>
      </c>
      <c r="V5196" s="15" t="s">
        <v>46345</v>
      </c>
      <c r="W5196" s="15" t="s">
        <v>1624</v>
      </c>
      <c r="X5196" s="15" t="e">
        <f>_xlfn.XLOOKUP(_LOOKUP[[#This Row],[AdjusterMemberName]],_Adjuster[Adjuster Name],_Adjuster[Email],,0)</f>
        <v>#N/A</v>
      </c>
      <c r="Y5196" s="15" t="e">
        <f>_xlfn.XLOOKUP(_LOOKUP[[#This Row],[AdjusterMemberName]],_Adjuster[Adjuster Name],_Adjuster[Phone Number],,0)</f>
        <v>#N/A</v>
      </c>
      <c r="Z5196" s="15" t="s">
        <v>8732</v>
      </c>
      <c r="AA51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13737 Robinbrook Ct, Eastvale  CA 92880</v>
      </c>
      <c r="AB5196" s="15"/>
    </row>
    <row r="5197" spans="1:28" x14ac:dyDescent="0.3">
      <c r="A5197" s="14">
        <v>1</v>
      </c>
      <c r="B5197" s="14">
        <v>1</v>
      </c>
      <c r="C5197" s="15" t="s">
        <v>8750</v>
      </c>
      <c r="D5197" s="15" t="s">
        <v>8751</v>
      </c>
      <c r="E5197" s="15">
        <v>45308</v>
      </c>
      <c r="F5197" s="15" t="s">
        <v>8752</v>
      </c>
      <c r="G5197" s="15">
        <v>45142</v>
      </c>
      <c r="H5197" s="15">
        <v>45326</v>
      </c>
      <c r="I5197" s="15" t="s">
        <v>8753</v>
      </c>
      <c r="J5197" s="15" t="s">
        <v>8754</v>
      </c>
      <c r="K5197" s="15" t="s">
        <v>45356</v>
      </c>
      <c r="L5197" s="15" t="s">
        <v>128</v>
      </c>
      <c r="M5197" s="15" t="s">
        <v>8755</v>
      </c>
      <c r="N5197" s="14">
        <v>2018</v>
      </c>
      <c r="O5197" s="15" t="s">
        <v>8756</v>
      </c>
      <c r="P5197" s="15" t="s">
        <v>106</v>
      </c>
      <c r="Q5197" s="15" t="s">
        <v>47019</v>
      </c>
      <c r="R5197" s="15" t="s">
        <v>8757</v>
      </c>
      <c r="S5197" s="15" t="s">
        <v>8758</v>
      </c>
      <c r="T5197" s="15" t="s">
        <v>1067</v>
      </c>
      <c r="U5197" s="15" t="s">
        <v>53</v>
      </c>
      <c r="V5197" s="15" t="s">
        <v>45401</v>
      </c>
      <c r="W5197" s="15" t="s">
        <v>264</v>
      </c>
      <c r="X5197" s="15" t="str">
        <f>_xlfn.XLOOKUP(_LOOKUP[[#This Row],[AdjusterMemberName]],_Adjuster[Adjuster Name],_Adjuster[Email],,0)</f>
        <v>sBonnevie@knightcompany.com</v>
      </c>
      <c r="Y5197" s="15" t="str">
        <f>_xlfn.XLOOKUP(_LOOKUP[[#This Row],[AdjusterMemberName]],_Adjuster[Adjuster Name],_Adjuster[Phone Number],,0)</f>
        <v>323-692-4064</v>
      </c>
      <c r="Z5197" s="15" t="s">
        <v>8759</v>
      </c>
      <c r="AA51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745 Vicente St, San Francisco  CA 94116</v>
      </c>
      <c r="AB5197" s="15"/>
    </row>
    <row r="5198" spans="1:28" x14ac:dyDescent="0.3">
      <c r="A5198" s="14">
        <v>1</v>
      </c>
      <c r="B5198" s="14">
        <v>1</v>
      </c>
      <c r="C5198" s="15" t="s">
        <v>8823</v>
      </c>
      <c r="D5198" s="15" t="s">
        <v>8823</v>
      </c>
      <c r="E5198" s="15">
        <v>45308</v>
      </c>
      <c r="F5198" s="15" t="s">
        <v>8824</v>
      </c>
      <c r="G5198" s="15">
        <v>45227</v>
      </c>
      <c r="H5198" s="15">
        <v>45410</v>
      </c>
      <c r="I5198" s="15" t="s">
        <v>8825</v>
      </c>
      <c r="J5198" s="15" t="s">
        <v>8826</v>
      </c>
      <c r="K5198" s="15" t="s">
        <v>45388</v>
      </c>
      <c r="L5198" s="15" t="s">
        <v>314</v>
      </c>
      <c r="M5198" s="15" t="s">
        <v>1409</v>
      </c>
      <c r="N5198" s="14">
        <v>2020</v>
      </c>
      <c r="O5198" s="15" t="s">
        <v>8827</v>
      </c>
      <c r="P5198" s="15" t="s">
        <v>106</v>
      </c>
      <c r="Q5198" s="15" t="s">
        <v>119</v>
      </c>
      <c r="R5198" s="15" t="s">
        <v>2190</v>
      </c>
      <c r="S5198" s="15" t="s">
        <v>8828</v>
      </c>
      <c r="T5198" s="15" t="s">
        <v>8829</v>
      </c>
      <c r="U5198" s="15" t="s">
        <v>53</v>
      </c>
      <c r="V5198" s="15" t="s">
        <v>45631</v>
      </c>
      <c r="W5198" s="15" t="s">
        <v>850</v>
      </c>
      <c r="X5198" s="15" t="e">
        <f>_xlfn.XLOOKUP(_LOOKUP[[#This Row],[AdjusterMemberName]],_Adjuster[Adjuster Name],_Adjuster[Email],,0)</f>
        <v>#N/A</v>
      </c>
      <c r="Y5198" s="15" t="e">
        <f>_xlfn.XLOOKUP(_LOOKUP[[#This Row],[AdjusterMemberName]],_Adjuster[Adjuster Name],_Adjuster[Phone Number],,0)</f>
        <v>#N/A</v>
      </c>
      <c r="Z5198" s="15" t="s">
        <v>8830</v>
      </c>
      <c r="AA51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10434 Haskell Ave, Granada Hills  CA 91344</v>
      </c>
      <c r="AB5198" s="15">
        <v>45261</v>
      </c>
    </row>
    <row r="5199" spans="1:28" x14ac:dyDescent="0.3">
      <c r="A5199" s="14">
        <v>1</v>
      </c>
      <c r="B5199" s="14">
        <v>1</v>
      </c>
      <c r="C5199" s="15" t="s">
        <v>8941</v>
      </c>
      <c r="D5199" s="15" t="s">
        <v>8942</v>
      </c>
      <c r="E5199" s="15">
        <v>45308</v>
      </c>
      <c r="F5199" s="15" t="s">
        <v>8943</v>
      </c>
      <c r="G5199" s="15">
        <v>45132</v>
      </c>
      <c r="H5199" s="15">
        <v>45316</v>
      </c>
      <c r="I5199" s="15" t="s">
        <v>8944</v>
      </c>
      <c r="J5199" s="15" t="s">
        <v>8945</v>
      </c>
      <c r="K5199" s="15" t="s">
        <v>45329</v>
      </c>
      <c r="L5199" s="15" t="s">
        <v>25</v>
      </c>
      <c r="M5199" s="15" t="s">
        <v>79</v>
      </c>
      <c r="N5199" s="14">
        <v>2009</v>
      </c>
      <c r="O5199" s="15" t="s">
        <v>8946</v>
      </c>
      <c r="P5199" s="15" t="s">
        <v>106</v>
      </c>
      <c r="Q5199" s="15" t="s">
        <v>47019</v>
      </c>
      <c r="R5199" s="15" t="s">
        <v>8947</v>
      </c>
      <c r="S5199" s="15" t="s">
        <v>8948</v>
      </c>
      <c r="T5199" s="15" t="s">
        <v>821</v>
      </c>
      <c r="U5199" s="15" t="s">
        <v>53</v>
      </c>
      <c r="V5199" s="15" t="s">
        <v>45513</v>
      </c>
      <c r="W5199" s="15" t="s">
        <v>4613</v>
      </c>
      <c r="X5199" s="15" t="e">
        <f>_xlfn.XLOOKUP(_LOOKUP[[#This Row],[AdjusterMemberName]],_Adjuster[Adjuster Name],_Adjuster[Email],,0)</f>
        <v>#N/A</v>
      </c>
      <c r="Y5199" s="15" t="e">
        <f>_xlfn.XLOOKUP(_LOOKUP[[#This Row],[AdjusterMemberName]],_Adjuster[Adjuster Name],_Adjuster[Phone Number],,0)</f>
        <v>#N/A</v>
      </c>
      <c r="Z5199" s="15" t="s">
        <v>8949</v>
      </c>
      <c r="AA51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6614 Balboa Blvd Apt 3, Van Nuys  CA 91406</v>
      </c>
      <c r="AB5199" s="15"/>
    </row>
    <row r="5200" spans="1:28" x14ac:dyDescent="0.3">
      <c r="A5200" s="14">
        <v>1</v>
      </c>
      <c r="B5200" s="14">
        <v>1</v>
      </c>
      <c r="C5200" s="15" t="s">
        <v>9011</v>
      </c>
      <c r="D5200" s="15" t="s">
        <v>9012</v>
      </c>
      <c r="E5200" s="15">
        <v>45308</v>
      </c>
      <c r="F5200" s="15" t="s">
        <v>9013</v>
      </c>
      <c r="G5200" s="15">
        <v>45218</v>
      </c>
      <c r="H5200" s="15">
        <v>45401</v>
      </c>
      <c r="I5200" s="15" t="s">
        <v>9014</v>
      </c>
      <c r="J5200" s="15" t="s">
        <v>9015</v>
      </c>
      <c r="K5200" s="15" t="s">
        <v>45369</v>
      </c>
      <c r="L5200" s="15" t="s">
        <v>150</v>
      </c>
      <c r="M5200" s="15" t="s">
        <v>9016</v>
      </c>
      <c r="N5200" s="14">
        <v>2010</v>
      </c>
      <c r="O5200" s="15" t="s">
        <v>9017</v>
      </c>
      <c r="P5200" s="15" t="s">
        <v>106</v>
      </c>
      <c r="Q5200" s="15" t="s">
        <v>47081</v>
      </c>
      <c r="R5200" s="15" t="s">
        <v>9018</v>
      </c>
      <c r="S5200" s="15" t="s">
        <v>9019</v>
      </c>
      <c r="T5200" s="15" t="s">
        <v>122</v>
      </c>
      <c r="U5200" s="15" t="s">
        <v>53</v>
      </c>
      <c r="V5200" s="15" t="s">
        <v>45784</v>
      </c>
      <c r="W5200" s="15" t="s">
        <v>1889</v>
      </c>
      <c r="X5200" s="15" t="e">
        <f>_xlfn.XLOOKUP(_LOOKUP[[#This Row],[AdjusterMemberName]],_Adjuster[Adjuster Name],_Adjuster[Email],,0)</f>
        <v>#N/A</v>
      </c>
      <c r="Y5200" s="15" t="e">
        <f>_xlfn.XLOOKUP(_LOOKUP[[#This Row],[AdjusterMemberName]],_Adjuster[Adjuster Name],_Adjuster[Phone Number],,0)</f>
        <v>#N/A</v>
      </c>
      <c r="Z5200" s="15" t="s">
        <v>9020</v>
      </c>
      <c r="AA52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1190 N. Plam Ave Sp 357, Hemet  CA 92543</v>
      </c>
      <c r="AB5200" s="15"/>
    </row>
    <row r="5201" spans="1:28" x14ac:dyDescent="0.3">
      <c r="A5201" s="14">
        <v>1</v>
      </c>
      <c r="B5201" s="14">
        <v>1</v>
      </c>
      <c r="C5201" s="15" t="s">
        <v>8226</v>
      </c>
      <c r="D5201" s="15" t="s">
        <v>16778</v>
      </c>
      <c r="E5201" s="15">
        <v>45308</v>
      </c>
      <c r="F5201" s="15" t="s">
        <v>8228</v>
      </c>
      <c r="G5201" s="15">
        <v>45230</v>
      </c>
      <c r="H5201" s="15">
        <v>45412</v>
      </c>
      <c r="I5201" s="15" t="s">
        <v>16779</v>
      </c>
      <c r="J5201" s="15" t="s">
        <v>16780</v>
      </c>
      <c r="K5201" s="15" t="s">
        <v>45327</v>
      </c>
      <c r="L5201" s="15" t="s">
        <v>25</v>
      </c>
      <c r="M5201" s="15" t="s">
        <v>79</v>
      </c>
      <c r="N5201" s="14">
        <v>2016</v>
      </c>
      <c r="O5201" s="15" t="s">
        <v>16781</v>
      </c>
      <c r="P5201" s="15" t="s">
        <v>106</v>
      </c>
      <c r="Q5201" s="15" t="s">
        <v>47124</v>
      </c>
      <c r="R5201" s="15" t="s">
        <v>8232</v>
      </c>
      <c r="S5201" s="15" t="s">
        <v>8233</v>
      </c>
      <c r="T5201" s="15" t="s">
        <v>1782</v>
      </c>
      <c r="U5201" s="15" t="s">
        <v>53</v>
      </c>
      <c r="V5201" s="15" t="s">
        <v>45868</v>
      </c>
      <c r="W5201" s="15" t="s">
        <v>1889</v>
      </c>
      <c r="X5201" s="15" t="e">
        <f>_xlfn.XLOOKUP(_LOOKUP[[#This Row],[AdjusterMemberName]],_Adjuster[Adjuster Name],_Adjuster[Email],,0)</f>
        <v>#N/A</v>
      </c>
      <c r="Y5201" s="15" t="e">
        <f>_xlfn.XLOOKUP(_LOOKUP[[#This Row],[AdjusterMemberName]],_Adjuster[Adjuster Name],_Adjuster[Phone Number],,0)</f>
        <v>#N/A</v>
      </c>
      <c r="Z5201" s="15" t="s">
        <v>8234</v>
      </c>
      <c r="AA52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825 W 131St St, Compton  CA 90222</v>
      </c>
      <c r="AB5201" s="15"/>
    </row>
    <row r="5202" spans="1:28" x14ac:dyDescent="0.3">
      <c r="A5202" s="14">
        <v>1</v>
      </c>
      <c r="B5202" s="14">
        <v>1</v>
      </c>
      <c r="C5202" s="15" t="s">
        <v>5935</v>
      </c>
      <c r="D5202" s="15" t="s">
        <v>5935</v>
      </c>
      <c r="E5202" s="15">
        <v>45307</v>
      </c>
      <c r="F5202" s="15" t="s">
        <v>5936</v>
      </c>
      <c r="G5202" s="15">
        <v>45174</v>
      </c>
      <c r="H5202" s="15">
        <v>45356</v>
      </c>
      <c r="I5202" s="15" t="s">
        <v>8695</v>
      </c>
      <c r="J5202" s="15" t="s">
        <v>8696</v>
      </c>
      <c r="K5202" s="15" t="s">
        <v>45329</v>
      </c>
      <c r="L5202" s="15" t="s">
        <v>128</v>
      </c>
      <c r="M5202" s="15" t="s">
        <v>836</v>
      </c>
      <c r="N5202" s="14">
        <v>2024</v>
      </c>
      <c r="O5202" s="15" t="s">
        <v>5939</v>
      </c>
      <c r="P5202" s="15" t="s">
        <v>106</v>
      </c>
      <c r="Q5202" s="15" t="s">
        <v>47073</v>
      </c>
      <c r="R5202" s="15" t="s">
        <v>5940</v>
      </c>
      <c r="S5202" s="15" t="s">
        <v>5941</v>
      </c>
      <c r="T5202" s="15" t="s">
        <v>174</v>
      </c>
      <c r="U5202" s="15" t="s">
        <v>53</v>
      </c>
      <c r="V5202" s="15" t="s">
        <v>45441</v>
      </c>
      <c r="W5202" s="15" t="s">
        <v>1357</v>
      </c>
      <c r="X5202" s="15" t="str">
        <f>_xlfn.XLOOKUP(_LOOKUP[[#This Row],[AdjusterMemberName]],_Adjuster[Adjuster Name],_Adjuster[Email],,0)</f>
        <v>jRivera1@knightcompany.com</v>
      </c>
      <c r="Y5202" s="15" t="str">
        <f>_xlfn.XLOOKUP(_LOOKUP[[#This Row],[AdjusterMemberName]],_Adjuster[Adjuster Name],_Adjuster[Phone Number],,0)</f>
        <v>424-559-5239</v>
      </c>
      <c r="Z5202" s="15" t="s">
        <v>5942</v>
      </c>
      <c r="AA52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1016 1/2 W 61St St, Los Angeles  CA 90044</v>
      </c>
      <c r="AB5202" s="15"/>
    </row>
    <row r="5203" spans="1:28" x14ac:dyDescent="0.3">
      <c r="A5203" s="14">
        <v>1</v>
      </c>
      <c r="B5203" s="14">
        <v>1</v>
      </c>
      <c r="C5203" s="15" t="s">
        <v>8760</v>
      </c>
      <c r="D5203" s="15" t="s">
        <v>8761</v>
      </c>
      <c r="E5203" s="15">
        <v>45307</v>
      </c>
      <c r="F5203" s="15" t="s">
        <v>8762</v>
      </c>
      <c r="G5203" s="15">
        <v>45217</v>
      </c>
      <c r="H5203" s="15">
        <v>45400</v>
      </c>
      <c r="I5203" s="15" t="s">
        <v>8763</v>
      </c>
      <c r="J5203" s="15" t="s">
        <v>8764</v>
      </c>
      <c r="K5203" s="15" t="s">
        <v>45496</v>
      </c>
      <c r="L5203" s="15" t="s">
        <v>314</v>
      </c>
      <c r="M5203" s="15" t="s">
        <v>978</v>
      </c>
      <c r="N5203" s="14">
        <v>2008</v>
      </c>
      <c r="O5203" s="15" t="s">
        <v>8765</v>
      </c>
      <c r="P5203" s="15" t="s">
        <v>106</v>
      </c>
      <c r="Q5203" s="15" t="s">
        <v>47117</v>
      </c>
      <c r="R5203" s="15" t="s">
        <v>8766</v>
      </c>
      <c r="S5203" s="15" t="s">
        <v>8767</v>
      </c>
      <c r="T5203" s="15" t="s">
        <v>962</v>
      </c>
      <c r="U5203" s="15" t="s">
        <v>53</v>
      </c>
      <c r="V5203" s="15" t="s">
        <v>45404</v>
      </c>
      <c r="W5203" s="15" t="s">
        <v>3114</v>
      </c>
      <c r="X5203" s="15" t="str">
        <f>_xlfn.XLOOKUP(_LOOKUP[[#This Row],[AdjusterMemberName]],_Adjuster[Adjuster Name],_Adjuster[Email],,0)</f>
        <v>eExmundo@knightcompany.com</v>
      </c>
      <c r="Y5203" s="15" t="str">
        <f>_xlfn.XLOOKUP(_LOOKUP[[#This Row],[AdjusterMemberName]],_Adjuster[Adjuster Name],_Adjuster[Phone Number],,0)</f>
        <v>424-559-5400</v>
      </c>
      <c r="Z5203" s="15" t="s">
        <v>8768</v>
      </c>
      <c r="AA52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1945 2Nd St, San Fernando  CA 91340</v>
      </c>
      <c r="AB5203" s="15"/>
    </row>
    <row r="5204" spans="1:28" x14ac:dyDescent="0.3">
      <c r="A5204" s="14">
        <v>1</v>
      </c>
      <c r="B5204" s="14">
        <v>0</v>
      </c>
      <c r="C5204" s="15" t="s">
        <v>8814</v>
      </c>
      <c r="D5204" s="15" t="s">
        <v>8815</v>
      </c>
      <c r="E5204" s="15">
        <v>45307</v>
      </c>
      <c r="F5204" s="15" t="s">
        <v>8816</v>
      </c>
      <c r="G5204" s="15">
        <v>45159</v>
      </c>
      <c r="H5204" s="15">
        <v>45343</v>
      </c>
      <c r="I5204" s="15" t="s">
        <v>8817</v>
      </c>
      <c r="J5204" s="15" t="s">
        <v>8818</v>
      </c>
      <c r="K5204" s="15" t="s">
        <v>45722</v>
      </c>
      <c r="L5204" s="15" t="s">
        <v>139</v>
      </c>
      <c r="M5204" s="15" t="s">
        <v>470</v>
      </c>
      <c r="N5204" s="14">
        <v>2005</v>
      </c>
      <c r="O5204" s="15" t="s">
        <v>8819</v>
      </c>
      <c r="P5204" s="15" t="s">
        <v>106</v>
      </c>
      <c r="Q5204" s="15" t="s">
        <v>47019</v>
      </c>
      <c r="R5204" s="15" t="s">
        <v>8820</v>
      </c>
      <c r="S5204" s="15" t="s">
        <v>8821</v>
      </c>
      <c r="T5204" s="15" t="s">
        <v>122</v>
      </c>
      <c r="U5204" s="15" t="s">
        <v>53</v>
      </c>
      <c r="V5204" s="15" t="s">
        <v>45524</v>
      </c>
      <c r="W5204" s="15" t="s">
        <v>3307</v>
      </c>
      <c r="X5204" s="15" t="e">
        <f>_xlfn.XLOOKUP(_LOOKUP[[#This Row],[AdjusterMemberName]],_Adjuster[Adjuster Name],_Adjuster[Email],,0)</f>
        <v>#N/A</v>
      </c>
      <c r="Y5204" s="15" t="e">
        <f>_xlfn.XLOOKUP(_LOOKUP[[#This Row],[AdjusterMemberName]],_Adjuster[Adjuster Name],_Adjuster[Phone Number],,0)</f>
        <v>#N/A</v>
      </c>
      <c r="Z5204" s="15" t="s">
        <v>8822</v>
      </c>
      <c r="AA52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1030 Hawthorne Dr, Hemet  CA 92545</v>
      </c>
      <c r="AB5204" s="15"/>
    </row>
    <row r="5205" spans="1:28" x14ac:dyDescent="0.3">
      <c r="A5205" s="14">
        <v>1</v>
      </c>
      <c r="B5205" s="14">
        <v>1</v>
      </c>
      <c r="C5205" s="15" t="s">
        <v>10430</v>
      </c>
      <c r="D5205" s="15" t="s">
        <v>10430</v>
      </c>
      <c r="E5205" s="15">
        <v>45307</v>
      </c>
      <c r="F5205" s="15" t="s">
        <v>10431</v>
      </c>
      <c r="G5205" s="15">
        <v>45262</v>
      </c>
      <c r="H5205" s="15">
        <v>45445</v>
      </c>
      <c r="I5205" s="15" t="s">
        <v>10432</v>
      </c>
      <c r="J5205" s="15" t="s">
        <v>10433</v>
      </c>
      <c r="K5205" s="15" t="s">
        <v>45334</v>
      </c>
      <c r="L5205" s="15" t="s">
        <v>103</v>
      </c>
      <c r="M5205" s="15" t="s">
        <v>104</v>
      </c>
      <c r="N5205" s="14">
        <v>2002</v>
      </c>
      <c r="O5205" s="15" t="s">
        <v>10434</v>
      </c>
      <c r="P5205" s="15" t="s">
        <v>106</v>
      </c>
      <c r="Q5205" s="15" t="s">
        <v>47065</v>
      </c>
      <c r="R5205" s="15" t="s">
        <v>10435</v>
      </c>
      <c r="S5205" s="15" t="s">
        <v>10436</v>
      </c>
      <c r="T5205" s="15" t="s">
        <v>643</v>
      </c>
      <c r="U5205" s="15" t="s">
        <v>53</v>
      </c>
      <c r="V5205" s="15" t="s">
        <v>45866</v>
      </c>
      <c r="W5205" s="15" t="s">
        <v>367</v>
      </c>
      <c r="X5205" s="15" t="str">
        <f>_xlfn.XLOOKUP(_LOOKUP[[#This Row],[AdjusterMemberName]],_Adjuster[Adjuster Name],_Adjuster[Email],,0)</f>
        <v>dHernandez4@knightcompany.com</v>
      </c>
      <c r="Y5205" s="15" t="str">
        <f>_xlfn.XLOOKUP(_LOOKUP[[#This Row],[AdjusterMemberName]],_Adjuster[Adjuster Name],_Adjuster[Phone Number],,0)</f>
        <v>323-315-7819</v>
      </c>
      <c r="Z5205" s="15" t="s">
        <v>10437</v>
      </c>
      <c r="AA52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1091 Mi Casa Ct Apt 109, Concord  CA 94520</v>
      </c>
      <c r="AB5205" s="15">
        <v>45441</v>
      </c>
    </row>
    <row r="5206" spans="1:28" x14ac:dyDescent="0.3">
      <c r="A5206" s="14">
        <v>1</v>
      </c>
      <c r="B5206" s="14">
        <v>1</v>
      </c>
      <c r="C5206" s="15" t="s">
        <v>8628</v>
      </c>
      <c r="D5206" s="15" t="s">
        <v>8628</v>
      </c>
      <c r="E5206" s="15">
        <v>45306</v>
      </c>
      <c r="F5206" s="15" t="s">
        <v>8629</v>
      </c>
      <c r="G5206" s="15">
        <v>45274</v>
      </c>
      <c r="H5206" s="15">
        <v>45457</v>
      </c>
      <c r="I5206" s="15" t="s">
        <v>8630</v>
      </c>
      <c r="J5206" s="15" t="s">
        <v>8631</v>
      </c>
      <c r="K5206" s="15" t="s">
        <v>45339</v>
      </c>
      <c r="L5206" s="15" t="s">
        <v>103</v>
      </c>
      <c r="M5206" s="15" t="s">
        <v>1336</v>
      </c>
      <c r="N5206" s="14">
        <v>2013</v>
      </c>
      <c r="O5206" s="15" t="s">
        <v>8632</v>
      </c>
      <c r="P5206" s="15" t="s">
        <v>106</v>
      </c>
      <c r="Q5206" s="15" t="s">
        <v>47117</v>
      </c>
      <c r="R5206" s="15" t="s">
        <v>8633</v>
      </c>
      <c r="S5206" s="15" t="s">
        <v>8634</v>
      </c>
      <c r="T5206" s="15" t="s">
        <v>6635</v>
      </c>
      <c r="U5206" s="15" t="s">
        <v>53</v>
      </c>
      <c r="V5206" s="15" t="s">
        <v>45723</v>
      </c>
      <c r="W5206" s="15" t="s">
        <v>8635</v>
      </c>
      <c r="X5206" s="15" t="e">
        <f>_xlfn.XLOOKUP(_LOOKUP[[#This Row],[AdjusterMemberName]],_Adjuster[Adjuster Name],_Adjuster[Email],,0)</f>
        <v>#N/A</v>
      </c>
      <c r="Y5206" s="15" t="e">
        <f>_xlfn.XLOOKUP(_LOOKUP[[#This Row],[AdjusterMemberName]],_Adjuster[Adjuster Name],_Adjuster[Phone Number],,0)</f>
        <v>#N/A</v>
      </c>
      <c r="Z5206" s="15" t="s">
        <v>8636</v>
      </c>
      <c r="AA52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751 N El Camino Real Apt 303, San Mateo  CA 94401</v>
      </c>
      <c r="AB5206" s="15"/>
    </row>
    <row r="5207" spans="1:28" x14ac:dyDescent="0.3">
      <c r="A5207" s="14">
        <v>1</v>
      </c>
      <c r="B5207" s="14">
        <v>0</v>
      </c>
      <c r="C5207" s="15" t="s">
        <v>5097</v>
      </c>
      <c r="D5207" s="15" t="s">
        <v>8637</v>
      </c>
      <c r="E5207" s="15">
        <v>45306</v>
      </c>
      <c r="F5207" s="15" t="s">
        <v>8638</v>
      </c>
      <c r="G5207" s="15">
        <v>45294</v>
      </c>
      <c r="H5207" s="15">
        <v>45476</v>
      </c>
      <c r="I5207" s="15" t="s">
        <v>8639</v>
      </c>
      <c r="J5207" s="15" t="s">
        <v>8640</v>
      </c>
      <c r="K5207" s="15" t="s">
        <v>45505</v>
      </c>
      <c r="L5207" s="15" t="s">
        <v>314</v>
      </c>
      <c r="M5207" s="15" t="s">
        <v>978</v>
      </c>
      <c r="N5207" s="14">
        <v>2016</v>
      </c>
      <c r="O5207" s="15" t="s">
        <v>8641</v>
      </c>
      <c r="P5207" s="15" t="s">
        <v>81</v>
      </c>
      <c r="Q5207" s="15" t="s">
        <v>47019</v>
      </c>
      <c r="R5207" s="15" t="s">
        <v>162</v>
      </c>
      <c r="S5207" s="15" t="s">
        <v>8642</v>
      </c>
      <c r="T5207" s="15" t="s">
        <v>1872</v>
      </c>
      <c r="U5207" s="15" t="s">
        <v>53</v>
      </c>
      <c r="V5207" s="15" t="s">
        <v>45833</v>
      </c>
      <c r="W5207" s="15" t="s">
        <v>850</v>
      </c>
      <c r="X5207" s="15" t="e">
        <f>_xlfn.XLOOKUP(_LOOKUP[[#This Row],[AdjusterMemberName]],_Adjuster[Adjuster Name],_Adjuster[Email],,0)</f>
        <v>#N/A</v>
      </c>
      <c r="Y5207" s="15" t="e">
        <f>_xlfn.XLOOKUP(_LOOKUP[[#This Row],[AdjusterMemberName]],_Adjuster[Adjuster Name],_Adjuster[Phone Number],,0)</f>
        <v>#N/A</v>
      </c>
      <c r="Z5207" s="15" t="s">
        <v>8643</v>
      </c>
      <c r="AA52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4453 Overend Ave, Richmond  CA 94804</v>
      </c>
      <c r="AB5207" s="15">
        <v>45321</v>
      </c>
    </row>
    <row r="5208" spans="1:28" x14ac:dyDescent="0.3">
      <c r="A5208" s="14">
        <v>1</v>
      </c>
      <c r="B5208" s="14">
        <v>1</v>
      </c>
      <c r="C5208" s="15" t="s">
        <v>8652</v>
      </c>
      <c r="D5208" s="15" t="s">
        <v>8653</v>
      </c>
      <c r="E5208" s="15">
        <v>45306</v>
      </c>
      <c r="F5208" s="15" t="s">
        <v>8654</v>
      </c>
      <c r="G5208" s="15">
        <v>45275</v>
      </c>
      <c r="H5208" s="15">
        <v>45458</v>
      </c>
      <c r="I5208" s="15" t="s">
        <v>8655</v>
      </c>
      <c r="J5208" s="15" t="s">
        <v>8656</v>
      </c>
      <c r="K5208" s="15" t="s">
        <v>45388</v>
      </c>
      <c r="L5208" s="15" t="s">
        <v>103</v>
      </c>
      <c r="M5208" s="15" t="s">
        <v>890</v>
      </c>
      <c r="N5208" s="14">
        <v>2019</v>
      </c>
      <c r="O5208" s="15" t="s">
        <v>8657</v>
      </c>
      <c r="P5208" s="15" t="s">
        <v>81</v>
      </c>
      <c r="Q5208" s="15" t="s">
        <v>47019</v>
      </c>
      <c r="R5208" s="15" t="s">
        <v>8658</v>
      </c>
      <c r="S5208" s="15" t="s">
        <v>8659</v>
      </c>
      <c r="T5208" s="15" t="s">
        <v>2750</v>
      </c>
      <c r="U5208" s="15" t="s">
        <v>53</v>
      </c>
      <c r="V5208" s="15" t="s">
        <v>45681</v>
      </c>
      <c r="W5208" s="15" t="s">
        <v>4613</v>
      </c>
      <c r="X5208" s="15" t="e">
        <f>_xlfn.XLOOKUP(_LOOKUP[[#This Row],[AdjusterMemberName]],_Adjuster[Adjuster Name],_Adjuster[Email],,0)</f>
        <v>#N/A</v>
      </c>
      <c r="Y5208" s="15" t="e">
        <f>_xlfn.XLOOKUP(_LOOKUP[[#This Row],[AdjusterMemberName]],_Adjuster[Adjuster Name],_Adjuster[Phone Number],,0)</f>
        <v>#N/A</v>
      </c>
      <c r="Z5208" s="15" t="s">
        <v>8660</v>
      </c>
      <c r="AA52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13606 Poinsettia Dr Spc 125, Poway  CA 92064</v>
      </c>
      <c r="AB5208" s="15"/>
    </row>
    <row r="5209" spans="1:28" x14ac:dyDescent="0.3">
      <c r="A5209" s="14">
        <v>1</v>
      </c>
      <c r="B5209" s="14">
        <v>1</v>
      </c>
      <c r="C5209" s="15" t="s">
        <v>8670</v>
      </c>
      <c r="D5209" s="15" t="s">
        <v>8670</v>
      </c>
      <c r="E5209" s="15">
        <v>45306</v>
      </c>
      <c r="F5209" s="15" t="s">
        <v>8671</v>
      </c>
      <c r="G5209" s="15">
        <v>45143</v>
      </c>
      <c r="H5209" s="15">
        <v>45327</v>
      </c>
      <c r="I5209" s="15" t="s">
        <v>8672</v>
      </c>
      <c r="J5209" s="15" t="s">
        <v>8673</v>
      </c>
      <c r="K5209" s="15" t="s">
        <v>45334</v>
      </c>
      <c r="L5209" s="15" t="s">
        <v>1261</v>
      </c>
      <c r="M5209" s="15" t="s">
        <v>4703</v>
      </c>
      <c r="N5209" s="14">
        <v>2015</v>
      </c>
      <c r="O5209" s="15" t="s">
        <v>8674</v>
      </c>
      <c r="P5209" s="15" t="s">
        <v>106</v>
      </c>
      <c r="Q5209" s="15" t="s">
        <v>47006</v>
      </c>
      <c r="R5209" s="15" t="s">
        <v>1364</v>
      </c>
      <c r="S5209" s="15" t="s">
        <v>8675</v>
      </c>
      <c r="T5209" s="15" t="s">
        <v>8676</v>
      </c>
      <c r="U5209" s="15" t="s">
        <v>53</v>
      </c>
      <c r="V5209" s="15" t="s">
        <v>46632</v>
      </c>
      <c r="W5209" s="15" t="s">
        <v>1624</v>
      </c>
      <c r="X5209" s="15" t="e">
        <f>_xlfn.XLOOKUP(_LOOKUP[[#This Row],[AdjusterMemberName]],_Adjuster[Adjuster Name],_Adjuster[Email],,0)</f>
        <v>#N/A</v>
      </c>
      <c r="Y5209" s="15" t="e">
        <f>_xlfn.XLOOKUP(_LOOKUP[[#This Row],[AdjusterMemberName]],_Adjuster[Adjuster Name],_Adjuster[Phone Number],,0)</f>
        <v>#N/A</v>
      </c>
      <c r="Z5209" s="15" t="s">
        <v>8677</v>
      </c>
      <c r="AA52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9825 Sally Ave, California City  CA 93505</v>
      </c>
      <c r="AB5209" s="15"/>
    </row>
    <row r="5210" spans="1:28" x14ac:dyDescent="0.3">
      <c r="A5210" s="14">
        <v>0</v>
      </c>
      <c r="B5210" s="14">
        <v>0</v>
      </c>
      <c r="C5210" s="15" t="s">
        <v>6689</v>
      </c>
      <c r="D5210" s="15" t="s">
        <v>4756</v>
      </c>
      <c r="E5210" s="15">
        <v>45306</v>
      </c>
      <c r="F5210" s="15" t="s">
        <v>6690</v>
      </c>
      <c r="G5210" s="15"/>
      <c r="H5210" s="15"/>
      <c r="I5210" s="15" t="s">
        <v>8950</v>
      </c>
      <c r="J5210" s="15" t="s">
        <v>8951</v>
      </c>
      <c r="K5210" s="15" t="s">
        <v>46399</v>
      </c>
      <c r="L5210" s="15" t="s">
        <v>8952</v>
      </c>
      <c r="M5210" s="15" t="s">
        <v>1025</v>
      </c>
      <c r="N5210" s="14">
        <v>2000</v>
      </c>
      <c r="O5210" s="15" t="s">
        <v>1025</v>
      </c>
      <c r="P5210" s="15" t="s">
        <v>106</v>
      </c>
      <c r="Q5210" s="15"/>
      <c r="R5210" s="15"/>
      <c r="S5210" s="15"/>
      <c r="T5210" s="15"/>
      <c r="U5210" s="15"/>
      <c r="V5210" s="15"/>
      <c r="W5210" s="15" t="s">
        <v>850</v>
      </c>
      <c r="X5210" s="15" t="e">
        <f>_xlfn.XLOOKUP(_LOOKUP[[#This Row],[AdjusterMemberName]],_Adjuster[Adjuster Name],_Adjuster[Email],,0)</f>
        <v>#N/A</v>
      </c>
      <c r="Y5210" s="15" t="e">
        <f>_xlfn.XLOOKUP(_LOOKUP[[#This Row],[AdjusterMemberName]],_Adjuster[Adjuster Name],_Adjuster[Phone Number],,0)</f>
        <v>#N/A</v>
      </c>
      <c r="Z5210" s="15"/>
      <c r="AA5210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210" s="15"/>
    </row>
    <row r="5211" spans="1:28" x14ac:dyDescent="0.3">
      <c r="A5211" s="14">
        <v>1</v>
      </c>
      <c r="B5211" s="14">
        <v>1</v>
      </c>
      <c r="C5211" s="15" t="s">
        <v>8153</v>
      </c>
      <c r="D5211" s="15" t="s">
        <v>8153</v>
      </c>
      <c r="E5211" s="15">
        <v>45305</v>
      </c>
      <c r="F5211" s="15" t="s">
        <v>8154</v>
      </c>
      <c r="G5211" s="15">
        <v>45182</v>
      </c>
      <c r="H5211" s="15">
        <v>45364</v>
      </c>
      <c r="I5211" s="15" t="s">
        <v>8579</v>
      </c>
      <c r="J5211" s="15" t="s">
        <v>8156</v>
      </c>
      <c r="K5211" s="15" t="s">
        <v>45332</v>
      </c>
      <c r="L5211" s="15" t="s">
        <v>270</v>
      </c>
      <c r="M5211" s="15" t="s">
        <v>2388</v>
      </c>
      <c r="N5211" s="14">
        <v>2019</v>
      </c>
      <c r="O5211" s="15" t="s">
        <v>8157</v>
      </c>
      <c r="P5211" s="15" t="s">
        <v>106</v>
      </c>
      <c r="Q5211" s="15" t="s">
        <v>47116</v>
      </c>
      <c r="R5211" s="15" t="s">
        <v>8158</v>
      </c>
      <c r="S5211" s="15" t="s">
        <v>8159</v>
      </c>
      <c r="T5211" s="15" t="s">
        <v>2563</v>
      </c>
      <c r="U5211" s="15" t="s">
        <v>53</v>
      </c>
      <c r="V5211" s="15" t="s">
        <v>45715</v>
      </c>
      <c r="W5211" s="15" t="s">
        <v>1624</v>
      </c>
      <c r="X5211" s="15" t="e">
        <f>_xlfn.XLOOKUP(_LOOKUP[[#This Row],[AdjusterMemberName]],_Adjuster[Adjuster Name],_Adjuster[Email],,0)</f>
        <v>#N/A</v>
      </c>
      <c r="Y5211" s="15" t="e">
        <f>_xlfn.XLOOKUP(_LOOKUP[[#This Row],[AdjusterMemberName]],_Adjuster[Adjuster Name],_Adjuster[Phone Number],,0)</f>
        <v>#N/A</v>
      </c>
      <c r="Z5211" s="15" t="s">
        <v>8160</v>
      </c>
      <c r="AA52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2941 W Lowell Ave Apt 121, Tracy  CA 95377</v>
      </c>
      <c r="AB5211" s="15">
        <v>45335</v>
      </c>
    </row>
    <row r="5212" spans="1:28" x14ac:dyDescent="0.3">
      <c r="A5212" s="14">
        <v>1</v>
      </c>
      <c r="B5212" s="14">
        <v>1</v>
      </c>
      <c r="C5212" s="15" t="s">
        <v>8594</v>
      </c>
      <c r="D5212" s="15" t="s">
        <v>8594</v>
      </c>
      <c r="E5212" s="15">
        <v>45305</v>
      </c>
      <c r="F5212" s="15" t="s">
        <v>8595</v>
      </c>
      <c r="G5212" s="15">
        <v>45192</v>
      </c>
      <c r="H5212" s="15">
        <v>45374</v>
      </c>
      <c r="I5212" s="15" t="s">
        <v>8596</v>
      </c>
      <c r="J5212" s="15" t="s">
        <v>8597</v>
      </c>
      <c r="K5212" s="15" t="s">
        <v>45329</v>
      </c>
      <c r="L5212" s="15" t="s">
        <v>25</v>
      </c>
      <c r="M5212" s="15" t="s">
        <v>1905</v>
      </c>
      <c r="N5212" s="14">
        <v>2019</v>
      </c>
      <c r="O5212" s="15" t="s">
        <v>8598</v>
      </c>
      <c r="P5212" s="15" t="s">
        <v>106</v>
      </c>
      <c r="Q5212" s="15" t="s">
        <v>47168</v>
      </c>
      <c r="R5212" s="15" t="s">
        <v>8599</v>
      </c>
      <c r="S5212" s="15" t="s">
        <v>8600</v>
      </c>
      <c r="T5212" s="15" t="s">
        <v>1067</v>
      </c>
      <c r="U5212" s="15" t="s">
        <v>53</v>
      </c>
      <c r="V5212" s="15" t="s">
        <v>46015</v>
      </c>
      <c r="W5212" s="15" t="s">
        <v>1624</v>
      </c>
      <c r="X5212" s="15" t="e">
        <f>_xlfn.XLOOKUP(_LOOKUP[[#This Row],[AdjusterMemberName]],_Adjuster[Adjuster Name],_Adjuster[Email],,0)</f>
        <v>#N/A</v>
      </c>
      <c r="Y5212" s="15" t="e">
        <f>_xlfn.XLOOKUP(_LOOKUP[[#This Row],[AdjusterMemberName]],_Adjuster[Adjuster Name],_Adjuster[Phone Number],,0)</f>
        <v>#N/A</v>
      </c>
      <c r="Z5212" s="15" t="s">
        <v>8601</v>
      </c>
      <c r="AA52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 Mccarthy Ave, San Francisco  CA 94134</v>
      </c>
      <c r="AB5212" s="15">
        <v>45347</v>
      </c>
    </row>
    <row r="5213" spans="1:28" x14ac:dyDescent="0.3">
      <c r="A5213" s="14">
        <v>1</v>
      </c>
      <c r="B5213" s="14">
        <v>1</v>
      </c>
      <c r="C5213" s="15" t="s">
        <v>8678</v>
      </c>
      <c r="D5213" s="15" t="s">
        <v>8678</v>
      </c>
      <c r="E5213" s="15">
        <v>45305</v>
      </c>
      <c r="F5213" s="15" t="s">
        <v>8679</v>
      </c>
      <c r="G5213" s="15">
        <v>45217</v>
      </c>
      <c r="H5213" s="15">
        <v>45400</v>
      </c>
      <c r="I5213" s="15" t="s">
        <v>8680</v>
      </c>
      <c r="J5213" s="15" t="s">
        <v>8681</v>
      </c>
      <c r="K5213" s="15" t="s">
        <v>45330</v>
      </c>
      <c r="L5213" s="15" t="s">
        <v>181</v>
      </c>
      <c r="M5213" s="15" t="s">
        <v>182</v>
      </c>
      <c r="N5213" s="14">
        <v>2020</v>
      </c>
      <c r="O5213" s="15" t="s">
        <v>8682</v>
      </c>
      <c r="P5213" s="15" t="s">
        <v>81</v>
      </c>
      <c r="Q5213" s="15" t="s">
        <v>47019</v>
      </c>
      <c r="R5213" s="15" t="s">
        <v>8683</v>
      </c>
      <c r="S5213" s="15" t="s">
        <v>8684</v>
      </c>
      <c r="T5213" s="15" t="s">
        <v>3010</v>
      </c>
      <c r="U5213" s="15" t="s">
        <v>53</v>
      </c>
      <c r="V5213" s="15" t="s">
        <v>45393</v>
      </c>
      <c r="W5213" s="15" t="s">
        <v>264</v>
      </c>
      <c r="X5213" s="15" t="str">
        <f>_xlfn.XLOOKUP(_LOOKUP[[#This Row],[AdjusterMemberName]],_Adjuster[Adjuster Name],_Adjuster[Email],,0)</f>
        <v>sBonnevie@knightcompany.com</v>
      </c>
      <c r="Y5213" s="15" t="str">
        <f>_xlfn.XLOOKUP(_LOOKUP[[#This Row],[AdjusterMemberName]],_Adjuster[Adjuster Name],_Adjuster[Phone Number],,0)</f>
        <v>323-692-4064</v>
      </c>
      <c r="Z5213" s="15" t="s">
        <v>8685</v>
      </c>
      <c r="AA52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15552 Nordhoff St Apt 204, North Hills  CA 91343</v>
      </c>
      <c r="AB5213" s="15"/>
    </row>
    <row r="5214" spans="1:28" x14ac:dyDescent="0.3">
      <c r="A5214" s="14">
        <v>1</v>
      </c>
      <c r="B5214" s="14">
        <v>1</v>
      </c>
      <c r="C5214" s="15" t="s">
        <v>8697</v>
      </c>
      <c r="D5214" s="15" t="s">
        <v>8697</v>
      </c>
      <c r="E5214" s="15">
        <v>45305</v>
      </c>
      <c r="F5214" s="15" t="s">
        <v>8698</v>
      </c>
      <c r="G5214" s="15">
        <v>45254</v>
      </c>
      <c r="H5214" s="15">
        <v>45436</v>
      </c>
      <c r="I5214" s="15" t="s">
        <v>8699</v>
      </c>
      <c r="J5214" s="15" t="s">
        <v>8700</v>
      </c>
      <c r="K5214" s="15" t="s">
        <v>45416</v>
      </c>
      <c r="L5214" s="15" t="s">
        <v>281</v>
      </c>
      <c r="M5214" s="15" t="s">
        <v>526</v>
      </c>
      <c r="N5214" s="14">
        <v>2013</v>
      </c>
      <c r="O5214" s="15" t="s">
        <v>8701</v>
      </c>
      <c r="P5214" s="15" t="s">
        <v>106</v>
      </c>
      <c r="Q5214" s="15" t="s">
        <v>47006</v>
      </c>
      <c r="R5214" s="15" t="s">
        <v>8702</v>
      </c>
      <c r="S5214" s="15" t="s">
        <v>8703</v>
      </c>
      <c r="T5214" s="15" t="s">
        <v>7642</v>
      </c>
      <c r="U5214" s="15" t="s">
        <v>53</v>
      </c>
      <c r="V5214" s="15" t="s">
        <v>45402</v>
      </c>
      <c r="W5214" s="15" t="s">
        <v>3114</v>
      </c>
      <c r="X5214" s="15" t="str">
        <f>_xlfn.XLOOKUP(_LOOKUP[[#This Row],[AdjusterMemberName]],_Adjuster[Adjuster Name],_Adjuster[Email],,0)</f>
        <v>eExmundo@knightcompany.com</v>
      </c>
      <c r="Y5214" s="15" t="str">
        <f>_xlfn.XLOOKUP(_LOOKUP[[#This Row],[AdjusterMemberName]],_Adjuster[Adjuster Name],_Adjuster[Phone Number],,0)</f>
        <v>424-559-5400</v>
      </c>
      <c r="Z5214" s="15" t="s">
        <v>8704</v>
      </c>
      <c r="AA52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1025 N Tippecanoe Ave Unit Q143, Sn Bernrdno  CA 92410</v>
      </c>
      <c r="AB5214" s="15"/>
    </row>
    <row r="5215" spans="1:28" x14ac:dyDescent="0.3">
      <c r="A5215" s="14">
        <v>1</v>
      </c>
      <c r="B5215" s="14">
        <v>1</v>
      </c>
      <c r="C5215" s="15" t="s">
        <v>8925</v>
      </c>
      <c r="D5215" s="15" t="s">
        <v>8926</v>
      </c>
      <c r="E5215" s="15">
        <v>45305</v>
      </c>
      <c r="F5215" s="15" t="s">
        <v>8927</v>
      </c>
      <c r="G5215" s="15">
        <v>45261</v>
      </c>
      <c r="H5215" s="15">
        <v>45444</v>
      </c>
      <c r="I5215" s="15" t="s">
        <v>8928</v>
      </c>
      <c r="J5215" s="15" t="s">
        <v>8929</v>
      </c>
      <c r="K5215" s="15" t="s">
        <v>45506</v>
      </c>
      <c r="L5215" s="15" t="s">
        <v>139</v>
      </c>
      <c r="M5215" s="15" t="s">
        <v>1152</v>
      </c>
      <c r="N5215" s="14">
        <v>2000</v>
      </c>
      <c r="O5215" s="15" t="s">
        <v>8930</v>
      </c>
      <c r="P5215" s="15" t="s">
        <v>106</v>
      </c>
      <c r="Q5215" s="15" t="s">
        <v>47102</v>
      </c>
      <c r="R5215" s="15" t="s">
        <v>8931</v>
      </c>
      <c r="S5215" s="15" t="s">
        <v>8932</v>
      </c>
      <c r="T5215" s="15" t="s">
        <v>122</v>
      </c>
      <c r="U5215" s="15" t="s">
        <v>53</v>
      </c>
      <c r="V5215" s="15" t="s">
        <v>45548</v>
      </c>
      <c r="W5215" s="15" t="s">
        <v>1357</v>
      </c>
      <c r="X5215" s="15" t="str">
        <f>_xlfn.XLOOKUP(_LOOKUP[[#This Row],[AdjusterMemberName]],_Adjuster[Adjuster Name],_Adjuster[Email],,0)</f>
        <v>jRivera1@knightcompany.com</v>
      </c>
      <c r="Y5215" s="15" t="str">
        <f>_xlfn.XLOOKUP(_LOOKUP[[#This Row],[AdjusterMemberName]],_Adjuster[Adjuster Name],_Adjuster[Phone Number],,0)</f>
        <v>424-559-5239</v>
      </c>
      <c r="Z5215" s="15" t="s">
        <v>8933</v>
      </c>
      <c r="AA52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329 Santo Dr, San Jacinto  CA 92583</v>
      </c>
      <c r="AB5215" s="15"/>
    </row>
    <row r="5216" spans="1:28" x14ac:dyDescent="0.3">
      <c r="A5216" s="14">
        <v>1</v>
      </c>
      <c r="B5216" s="14">
        <v>1</v>
      </c>
      <c r="C5216" s="15" t="s">
        <v>8571</v>
      </c>
      <c r="D5216" s="15" t="s">
        <v>8571</v>
      </c>
      <c r="E5216" s="15">
        <v>45304</v>
      </c>
      <c r="F5216" s="15" t="s">
        <v>8572</v>
      </c>
      <c r="G5216" s="15">
        <v>45239</v>
      </c>
      <c r="H5216" s="15">
        <v>45421</v>
      </c>
      <c r="I5216" s="15" t="s">
        <v>8573</v>
      </c>
      <c r="J5216" s="15" t="s">
        <v>8574</v>
      </c>
      <c r="K5216" s="15" t="s">
        <v>45493</v>
      </c>
      <c r="L5216" s="15" t="s">
        <v>314</v>
      </c>
      <c r="M5216" s="15" t="s">
        <v>315</v>
      </c>
      <c r="N5216" s="14">
        <v>2020</v>
      </c>
      <c r="O5216" s="15" t="s">
        <v>8575</v>
      </c>
      <c r="P5216" s="15" t="s">
        <v>106</v>
      </c>
      <c r="Q5216" s="15" t="s">
        <v>47019</v>
      </c>
      <c r="R5216" s="15" t="s">
        <v>8576</v>
      </c>
      <c r="S5216" s="15" t="s">
        <v>8577</v>
      </c>
      <c r="T5216" s="15" t="s">
        <v>2692</v>
      </c>
      <c r="U5216" s="15" t="s">
        <v>53</v>
      </c>
      <c r="V5216" s="15" t="s">
        <v>45518</v>
      </c>
      <c r="W5216" s="15" t="s">
        <v>3114</v>
      </c>
      <c r="X5216" s="15" t="str">
        <f>_xlfn.XLOOKUP(_LOOKUP[[#This Row],[AdjusterMemberName]],_Adjuster[Adjuster Name],_Adjuster[Email],,0)</f>
        <v>eExmundo@knightcompany.com</v>
      </c>
      <c r="Y5216" s="15" t="str">
        <f>_xlfn.XLOOKUP(_LOOKUP[[#This Row],[AdjusterMemberName]],_Adjuster[Adjuster Name],_Adjuster[Phone Number],,0)</f>
        <v>424-559-5400</v>
      </c>
      <c r="Z5216" s="15" t="s">
        <v>8578</v>
      </c>
      <c r="AA52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11034 Elliot Ave Apt 4, South El Monte  CA 91733</v>
      </c>
      <c r="AB5216" s="15"/>
    </row>
    <row r="5217" spans="1:28" x14ac:dyDescent="0.3">
      <c r="A5217" s="14">
        <v>1</v>
      </c>
      <c r="B5217" s="14">
        <v>1</v>
      </c>
      <c r="C5217" s="15" t="s">
        <v>8580</v>
      </c>
      <c r="D5217" s="15" t="s">
        <v>8580</v>
      </c>
      <c r="E5217" s="15">
        <v>45304</v>
      </c>
      <c r="F5217" s="15" t="s">
        <v>8581</v>
      </c>
      <c r="G5217" s="15">
        <v>45265</v>
      </c>
      <c r="H5217" s="15">
        <v>45448</v>
      </c>
      <c r="I5217" s="15" t="s">
        <v>8582</v>
      </c>
      <c r="J5217" s="15" t="s">
        <v>8583</v>
      </c>
      <c r="K5217" s="15" t="s">
        <v>45756</v>
      </c>
      <c r="L5217" s="15" t="s">
        <v>314</v>
      </c>
      <c r="M5217" s="15" t="s">
        <v>315</v>
      </c>
      <c r="N5217" s="14">
        <v>2005</v>
      </c>
      <c r="O5217" s="15" t="s">
        <v>8584</v>
      </c>
      <c r="P5217" s="15" t="s">
        <v>81</v>
      </c>
      <c r="Q5217" s="15" t="s">
        <v>47019</v>
      </c>
      <c r="R5217" s="15" t="s">
        <v>7917</v>
      </c>
      <c r="S5217" s="15" t="s">
        <v>8585</v>
      </c>
      <c r="T5217" s="15" t="s">
        <v>503</v>
      </c>
      <c r="U5217" s="15" t="s">
        <v>53</v>
      </c>
      <c r="V5217" s="15" t="s">
        <v>46646</v>
      </c>
      <c r="W5217" s="15" t="s">
        <v>1357</v>
      </c>
      <c r="X5217" s="15" t="str">
        <f>_xlfn.XLOOKUP(_LOOKUP[[#This Row],[AdjusterMemberName]],_Adjuster[Adjuster Name],_Adjuster[Email],,0)</f>
        <v>jRivera1@knightcompany.com</v>
      </c>
      <c r="Y5217" s="15" t="str">
        <f>_xlfn.XLOOKUP(_LOOKUP[[#This Row],[AdjusterMemberName]],_Adjuster[Adjuster Name],_Adjuster[Phone Number],,0)</f>
        <v>424-559-5239</v>
      </c>
      <c r="Z5217" s="15" t="s">
        <v>8586</v>
      </c>
      <c r="AA52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3720 Immaculata St, Sacramento  CA 95838</v>
      </c>
      <c r="AB5217" s="15">
        <v>45401</v>
      </c>
    </row>
    <row r="5218" spans="1:28" x14ac:dyDescent="0.3">
      <c r="A5218" s="14">
        <v>1</v>
      </c>
      <c r="B5218" s="14">
        <v>1</v>
      </c>
      <c r="C5218" s="15" t="s">
        <v>8661</v>
      </c>
      <c r="D5218" s="15" t="s">
        <v>8661</v>
      </c>
      <c r="E5218" s="15">
        <v>45304</v>
      </c>
      <c r="F5218" s="15" t="s">
        <v>8662</v>
      </c>
      <c r="G5218" s="15">
        <v>45235</v>
      </c>
      <c r="H5218" s="15">
        <v>45417</v>
      </c>
      <c r="I5218" s="15" t="s">
        <v>8663</v>
      </c>
      <c r="J5218" s="15" t="s">
        <v>8664</v>
      </c>
      <c r="K5218" s="15" t="s">
        <v>45339</v>
      </c>
      <c r="L5218" s="15" t="s">
        <v>128</v>
      </c>
      <c r="M5218" s="15" t="s">
        <v>1064</v>
      </c>
      <c r="N5218" s="14">
        <v>2015</v>
      </c>
      <c r="O5218" s="15" t="s">
        <v>8665</v>
      </c>
      <c r="P5218" s="15" t="s">
        <v>106</v>
      </c>
      <c r="Q5218" s="15" t="s">
        <v>47134</v>
      </c>
      <c r="R5218" s="15" t="s">
        <v>162</v>
      </c>
      <c r="S5218" s="15" t="s">
        <v>8666</v>
      </c>
      <c r="T5218" s="15" t="s">
        <v>474</v>
      </c>
      <c r="U5218" s="15" t="s">
        <v>53</v>
      </c>
      <c r="V5218" s="15" t="s">
        <v>45930</v>
      </c>
      <c r="W5218" s="15" t="s">
        <v>850</v>
      </c>
      <c r="X5218" s="15" t="e">
        <f>_xlfn.XLOOKUP(_LOOKUP[[#This Row],[AdjusterMemberName]],_Adjuster[Adjuster Name],_Adjuster[Email],,0)</f>
        <v>#N/A</v>
      </c>
      <c r="Y5218" s="15" t="e">
        <f>_xlfn.XLOOKUP(_LOOKUP[[#This Row],[AdjusterMemberName]],_Adjuster[Adjuster Name],_Adjuster[Phone Number],,0)</f>
        <v>#N/A</v>
      </c>
      <c r="Z5218" s="15" t="s">
        <v>8667</v>
      </c>
      <c r="AA52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6676 Avenue 416 Spc 47, Dinuba  CA 93618</v>
      </c>
      <c r="AB5218" s="15"/>
    </row>
    <row r="5219" spans="1:28" x14ac:dyDescent="0.3">
      <c r="A5219" s="14">
        <v>1</v>
      </c>
      <c r="B5219" s="14">
        <v>1</v>
      </c>
      <c r="C5219" s="15" t="s">
        <v>8884</v>
      </c>
      <c r="D5219" s="15" t="s">
        <v>8884</v>
      </c>
      <c r="E5219" s="15">
        <v>45304</v>
      </c>
      <c r="F5219" s="15" t="s">
        <v>8885</v>
      </c>
      <c r="G5219" s="15">
        <v>45278</v>
      </c>
      <c r="H5219" s="15">
        <v>45461</v>
      </c>
      <c r="I5219" s="15" t="s">
        <v>8886</v>
      </c>
      <c r="J5219" s="15" t="s">
        <v>8887</v>
      </c>
      <c r="K5219" s="15" t="s">
        <v>45668</v>
      </c>
      <c r="L5219" s="15" t="s">
        <v>103</v>
      </c>
      <c r="M5219" s="15" t="s">
        <v>890</v>
      </c>
      <c r="N5219" s="14">
        <v>2018</v>
      </c>
      <c r="O5219" s="15" t="s">
        <v>8888</v>
      </c>
      <c r="P5219" s="15" t="s">
        <v>106</v>
      </c>
      <c r="Q5219" s="15" t="s">
        <v>47095</v>
      </c>
      <c r="R5219" s="15" t="s">
        <v>8889</v>
      </c>
      <c r="S5219" s="15" t="s">
        <v>8890</v>
      </c>
      <c r="T5219" s="15" t="s">
        <v>404</v>
      </c>
      <c r="U5219" s="15" t="s">
        <v>53</v>
      </c>
      <c r="V5219" s="15" t="s">
        <v>45417</v>
      </c>
      <c r="W5219" s="15" t="s">
        <v>264</v>
      </c>
      <c r="X5219" s="15" t="str">
        <f>_xlfn.XLOOKUP(_LOOKUP[[#This Row],[AdjusterMemberName]],_Adjuster[Adjuster Name],_Adjuster[Email],,0)</f>
        <v>sBonnevie@knightcompany.com</v>
      </c>
      <c r="Y5219" s="15" t="str">
        <f>_xlfn.XLOOKUP(_LOOKUP[[#This Row],[AdjusterMemberName]],_Adjuster[Adjuster Name],_Adjuster[Phone Number],,0)</f>
        <v>323-692-4064</v>
      </c>
      <c r="Z5219" s="15" t="s">
        <v>8891</v>
      </c>
      <c r="AA52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1212 E Ave Q-5, Palmdale  CA 93550</v>
      </c>
      <c r="AB5219" s="15">
        <v>45402</v>
      </c>
    </row>
    <row r="5220" spans="1:28" x14ac:dyDescent="0.3">
      <c r="A5220" s="14">
        <v>1</v>
      </c>
      <c r="B5220" s="14">
        <v>1</v>
      </c>
      <c r="C5220" s="15" t="s">
        <v>10473</v>
      </c>
      <c r="D5220" s="15" t="s">
        <v>10474</v>
      </c>
      <c r="E5220" s="15">
        <v>45304</v>
      </c>
      <c r="F5220" s="15" t="s">
        <v>10475</v>
      </c>
      <c r="G5220" s="15">
        <v>45286</v>
      </c>
      <c r="H5220" s="15">
        <v>45469</v>
      </c>
      <c r="I5220" s="15" t="s">
        <v>10869</v>
      </c>
      <c r="J5220" s="15" t="s">
        <v>10477</v>
      </c>
      <c r="K5220" s="15" t="s">
        <v>45679</v>
      </c>
      <c r="L5220" s="15" t="s">
        <v>25</v>
      </c>
      <c r="M5220" s="15" t="s">
        <v>557</v>
      </c>
      <c r="N5220" s="14">
        <v>2015</v>
      </c>
      <c r="O5220" s="15" t="s">
        <v>10478</v>
      </c>
      <c r="P5220" s="15" t="s">
        <v>106</v>
      </c>
      <c r="Q5220" s="15" t="s">
        <v>47168</v>
      </c>
      <c r="R5220" s="15" t="s">
        <v>10479</v>
      </c>
      <c r="S5220" s="15" t="s">
        <v>10480</v>
      </c>
      <c r="T5220" s="15" t="s">
        <v>96</v>
      </c>
      <c r="U5220" s="15" t="s">
        <v>53</v>
      </c>
      <c r="V5220" s="15" t="s">
        <v>45746</v>
      </c>
      <c r="W5220" s="15" t="s">
        <v>3184</v>
      </c>
      <c r="X5220" s="15" t="str">
        <f>_xlfn.XLOOKUP(_LOOKUP[[#This Row],[AdjusterMemberName]],_Adjuster[Adjuster Name],_Adjuster[Email],,0)</f>
        <v>mQualls@knightcompany.com</v>
      </c>
      <c r="Y5220" s="15" t="str">
        <f>_xlfn.XLOOKUP(_LOOKUP[[#This Row],[AdjusterMemberName]],_Adjuster[Adjuster Name],_Adjuster[Phone Number],,0)</f>
        <v>424-559-5436</v>
      </c>
      <c r="Z5220" s="15" t="s">
        <v>10481</v>
      </c>
      <c r="AA52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12444 Prairie Wind Trl, Moreno Valley  CA 92555</v>
      </c>
      <c r="AB5220" s="15"/>
    </row>
    <row r="5221" spans="1:28" x14ac:dyDescent="0.3">
      <c r="A5221" s="14">
        <v>1</v>
      </c>
      <c r="B5221" s="14">
        <v>0</v>
      </c>
      <c r="C5221" s="15" t="s">
        <v>8529</v>
      </c>
      <c r="D5221" s="15" t="s">
        <v>8530</v>
      </c>
      <c r="E5221" s="15">
        <v>45303</v>
      </c>
      <c r="F5221" s="15" t="s">
        <v>8531</v>
      </c>
      <c r="G5221" s="15">
        <v>45273</v>
      </c>
      <c r="H5221" s="15">
        <v>45456</v>
      </c>
      <c r="I5221" s="15" t="s">
        <v>8532</v>
      </c>
      <c r="J5221" s="15" t="s">
        <v>8533</v>
      </c>
      <c r="K5221" s="15" t="s">
        <v>45604</v>
      </c>
      <c r="L5221" s="15" t="s">
        <v>441</v>
      </c>
      <c r="M5221" s="15" t="s">
        <v>579</v>
      </c>
      <c r="N5221" s="14">
        <v>2012</v>
      </c>
      <c r="O5221" s="15" t="s">
        <v>8534</v>
      </c>
      <c r="P5221" s="15" t="s">
        <v>106</v>
      </c>
      <c r="Q5221" s="15" t="s">
        <v>47006</v>
      </c>
      <c r="R5221" s="15" t="s">
        <v>8535</v>
      </c>
      <c r="S5221" s="15" t="s">
        <v>8536</v>
      </c>
      <c r="T5221" s="15" t="s">
        <v>530</v>
      </c>
      <c r="U5221" s="15" t="s">
        <v>53</v>
      </c>
      <c r="V5221" s="15" t="s">
        <v>45462</v>
      </c>
      <c r="W5221" s="15" t="s">
        <v>850</v>
      </c>
      <c r="X5221" s="15" t="e">
        <f>_xlfn.XLOOKUP(_LOOKUP[[#This Row],[AdjusterMemberName]],_Adjuster[Adjuster Name],_Adjuster[Email],,0)</f>
        <v>#N/A</v>
      </c>
      <c r="Y5221" s="15" t="e">
        <f>_xlfn.XLOOKUP(_LOOKUP[[#This Row],[AdjusterMemberName]],_Adjuster[Adjuster Name],_Adjuster[Phone Number],,0)</f>
        <v>#N/A</v>
      </c>
      <c r="Z5221" s="15" t="s">
        <v>8537</v>
      </c>
      <c r="AA52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14625 Hummingbird Rd, Victorville  CA 92394</v>
      </c>
      <c r="AB5221" s="15"/>
    </row>
    <row r="5222" spans="1:28" x14ac:dyDescent="0.3">
      <c r="A5222" s="14">
        <v>1</v>
      </c>
      <c r="B5222" s="14">
        <v>1</v>
      </c>
      <c r="C5222" s="15" t="s">
        <v>8546</v>
      </c>
      <c r="D5222" s="15" t="s">
        <v>8547</v>
      </c>
      <c r="E5222" s="15">
        <v>45303</v>
      </c>
      <c r="F5222" s="15" t="s">
        <v>8548</v>
      </c>
      <c r="G5222" s="15">
        <v>45214</v>
      </c>
      <c r="H5222" s="15">
        <v>45397</v>
      </c>
      <c r="I5222" s="15" t="s">
        <v>8549</v>
      </c>
      <c r="J5222" s="15" t="s">
        <v>8550</v>
      </c>
      <c r="K5222" s="15" t="s">
        <v>46580</v>
      </c>
      <c r="L5222" s="15" t="s">
        <v>91</v>
      </c>
      <c r="M5222" s="15" t="s">
        <v>8551</v>
      </c>
      <c r="N5222" s="14">
        <v>2021</v>
      </c>
      <c r="O5222" s="15" t="s">
        <v>8552</v>
      </c>
      <c r="P5222" s="15" t="s">
        <v>81</v>
      </c>
      <c r="Q5222" s="15" t="s">
        <v>47019</v>
      </c>
      <c r="R5222" s="15" t="s">
        <v>8553</v>
      </c>
      <c r="S5222" s="15" t="s">
        <v>8554</v>
      </c>
      <c r="T5222" s="15" t="s">
        <v>971</v>
      </c>
      <c r="U5222" s="15" t="s">
        <v>53</v>
      </c>
      <c r="V5222" s="15" t="s">
        <v>45625</v>
      </c>
      <c r="W5222" s="15" t="s">
        <v>264</v>
      </c>
      <c r="X5222" s="15" t="str">
        <f>_xlfn.XLOOKUP(_LOOKUP[[#This Row],[AdjusterMemberName]],_Adjuster[Adjuster Name],_Adjuster[Email],,0)</f>
        <v>sBonnevie@knightcompany.com</v>
      </c>
      <c r="Y5222" s="15" t="str">
        <f>_xlfn.XLOOKUP(_LOOKUP[[#This Row],[AdjusterMemberName]],_Adjuster[Adjuster Name],_Adjuster[Phone Number],,0)</f>
        <v>323-692-4064</v>
      </c>
      <c r="Z5222" s="15" t="s">
        <v>8555</v>
      </c>
      <c r="AA52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24506 Snapdragon Way, Lake Elsinore  CA 92532</v>
      </c>
      <c r="AB5222" s="15"/>
    </row>
    <row r="5223" spans="1:28" x14ac:dyDescent="0.3">
      <c r="A5223" s="14">
        <v>1</v>
      </c>
      <c r="B5223" s="14">
        <v>1</v>
      </c>
      <c r="C5223" s="15" t="s">
        <v>8564</v>
      </c>
      <c r="D5223" s="15" t="s">
        <v>8564</v>
      </c>
      <c r="E5223" s="15">
        <v>45303</v>
      </c>
      <c r="F5223" s="15" t="s">
        <v>8565</v>
      </c>
      <c r="G5223" s="15">
        <v>45268</v>
      </c>
      <c r="H5223" s="15">
        <v>45451</v>
      </c>
      <c r="I5223" s="15" t="s">
        <v>8566</v>
      </c>
      <c r="J5223" s="15" t="s">
        <v>8567</v>
      </c>
      <c r="K5223" s="15" t="s">
        <v>45505</v>
      </c>
      <c r="L5223" s="15" t="s">
        <v>128</v>
      </c>
      <c r="M5223" s="15" t="s">
        <v>129</v>
      </c>
      <c r="N5223" s="14">
        <v>2017</v>
      </c>
      <c r="O5223" s="15" t="s">
        <v>8568</v>
      </c>
      <c r="P5223" s="15" t="s">
        <v>81</v>
      </c>
      <c r="Q5223" s="15" t="s">
        <v>47081</v>
      </c>
      <c r="R5223" s="15" t="s">
        <v>2190</v>
      </c>
      <c r="S5223" s="15" t="s">
        <v>8569</v>
      </c>
      <c r="T5223" s="15" t="s">
        <v>122</v>
      </c>
      <c r="U5223" s="15" t="s">
        <v>53</v>
      </c>
      <c r="V5223" s="15" t="s">
        <v>45524</v>
      </c>
      <c r="W5223" s="15" t="s">
        <v>264</v>
      </c>
      <c r="X5223" s="15" t="str">
        <f>_xlfn.XLOOKUP(_LOOKUP[[#This Row],[AdjusterMemberName]],_Adjuster[Adjuster Name],_Adjuster[Email],,0)</f>
        <v>sBonnevie@knightcompany.com</v>
      </c>
      <c r="Y5223" s="15" t="str">
        <f>_xlfn.XLOOKUP(_LOOKUP[[#This Row],[AdjusterMemberName]],_Adjuster[Adjuster Name],_Adjuster[Phone Number],,0)</f>
        <v>323-692-4064</v>
      </c>
      <c r="Z5223" s="15" t="s">
        <v>8570</v>
      </c>
      <c r="AA52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1599 Apple Blossom Way, Hemet  CA 92545</v>
      </c>
      <c r="AB5223" s="15"/>
    </row>
    <row r="5224" spans="1:28" x14ac:dyDescent="0.3">
      <c r="A5224" s="14">
        <v>1</v>
      </c>
      <c r="B5224" s="14">
        <v>1</v>
      </c>
      <c r="C5224" s="15" t="s">
        <v>8602</v>
      </c>
      <c r="D5224" s="15" t="s">
        <v>8602</v>
      </c>
      <c r="E5224" s="15">
        <v>45303</v>
      </c>
      <c r="F5224" s="15" t="s">
        <v>8603</v>
      </c>
      <c r="G5224" s="15">
        <v>45183</v>
      </c>
      <c r="H5224" s="15">
        <v>45365</v>
      </c>
      <c r="I5224" s="15" t="s">
        <v>8604</v>
      </c>
      <c r="J5224" s="15" t="s">
        <v>8605</v>
      </c>
      <c r="K5224" s="15" t="s">
        <v>45549</v>
      </c>
      <c r="L5224" s="15" t="s">
        <v>103</v>
      </c>
      <c r="M5224" s="15" t="s">
        <v>104</v>
      </c>
      <c r="N5224" s="14">
        <v>2022</v>
      </c>
      <c r="O5224" s="15" t="s">
        <v>8606</v>
      </c>
      <c r="P5224" s="15" t="s">
        <v>106</v>
      </c>
      <c r="Q5224" s="15" t="s">
        <v>47139</v>
      </c>
      <c r="R5224" s="15" t="s">
        <v>7906</v>
      </c>
      <c r="S5224" s="15" t="s">
        <v>8607</v>
      </c>
      <c r="T5224" s="15" t="s">
        <v>8608</v>
      </c>
      <c r="U5224" s="15" t="s">
        <v>53</v>
      </c>
      <c r="V5224" s="15" t="s">
        <v>45378</v>
      </c>
      <c r="W5224" s="15" t="s">
        <v>1624</v>
      </c>
      <c r="X5224" s="15" t="e">
        <f>_xlfn.XLOOKUP(_LOOKUP[[#This Row],[AdjusterMemberName]],_Adjuster[Adjuster Name],_Adjuster[Email],,0)</f>
        <v>#N/A</v>
      </c>
      <c r="Y5224" s="15" t="e">
        <f>_xlfn.XLOOKUP(_LOOKUP[[#This Row],[AdjusterMemberName]],_Adjuster[Adjuster Name],_Adjuster[Phone Number],,0)</f>
        <v>#N/A</v>
      </c>
      <c r="Z5224" s="15" t="s">
        <v>8609</v>
      </c>
      <c r="AA52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6319 Clara Way, North Highlands  CA 95660</v>
      </c>
      <c r="AB5224" s="15"/>
    </row>
    <row r="5225" spans="1:28" x14ac:dyDescent="0.3">
      <c r="A5225" s="14">
        <v>1</v>
      </c>
      <c r="B5225" s="14">
        <v>1</v>
      </c>
      <c r="C5225" s="15" t="s">
        <v>8610</v>
      </c>
      <c r="D5225" s="15" t="s">
        <v>8610</v>
      </c>
      <c r="E5225" s="15">
        <v>45303</v>
      </c>
      <c r="F5225" s="15" t="s">
        <v>8611</v>
      </c>
      <c r="G5225" s="15">
        <v>45250</v>
      </c>
      <c r="H5225" s="15">
        <v>45432</v>
      </c>
      <c r="I5225" s="15" t="s">
        <v>8612</v>
      </c>
      <c r="J5225" s="15" t="s">
        <v>8613</v>
      </c>
      <c r="K5225" s="15" t="s">
        <v>46772</v>
      </c>
      <c r="L5225" s="15" t="s">
        <v>314</v>
      </c>
      <c r="M5225" s="15" t="s">
        <v>315</v>
      </c>
      <c r="N5225" s="14">
        <v>2021</v>
      </c>
      <c r="O5225" s="15" t="s">
        <v>8614</v>
      </c>
      <c r="P5225" s="15" t="s">
        <v>106</v>
      </c>
      <c r="Q5225" s="15" t="s">
        <v>47006</v>
      </c>
      <c r="R5225" s="15" t="s">
        <v>8615</v>
      </c>
      <c r="S5225" s="15" t="s">
        <v>8616</v>
      </c>
      <c r="T5225" s="15" t="s">
        <v>1138</v>
      </c>
      <c r="U5225" s="15" t="s">
        <v>53</v>
      </c>
      <c r="V5225" s="15" t="s">
        <v>45366</v>
      </c>
      <c r="W5225" s="15" t="s">
        <v>54</v>
      </c>
      <c r="X5225" s="15" t="str">
        <f>_xlfn.XLOOKUP(_LOOKUP[[#This Row],[AdjusterMemberName]],_Adjuster[Adjuster Name],_Adjuster[Email],,0)</f>
        <v>JRubalcava@knightcompany.com</v>
      </c>
      <c r="Y5225" s="15" t="str">
        <f>_xlfn.XLOOKUP(_LOOKUP[[#This Row],[AdjusterMemberName]],_Adjuster[Adjuster Name],_Adjuster[Phone Number],,0)</f>
        <v>424-559-5420</v>
      </c>
      <c r="Z5225" s="15" t="s">
        <v>8617</v>
      </c>
      <c r="AA52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8155 Van Nuys Blvd Apt 205, Panorama City  CA 91402</v>
      </c>
      <c r="AB5225" s="15"/>
    </row>
    <row r="5226" spans="1:28" x14ac:dyDescent="0.3">
      <c r="A5226" s="14">
        <v>1</v>
      </c>
      <c r="B5226" s="14">
        <v>1</v>
      </c>
      <c r="C5226" s="15" t="s">
        <v>22792</v>
      </c>
      <c r="D5226" s="15" t="s">
        <v>22792</v>
      </c>
      <c r="E5226" s="15">
        <v>45303</v>
      </c>
      <c r="F5226" s="15" t="s">
        <v>22793</v>
      </c>
      <c r="G5226" s="15">
        <v>45121</v>
      </c>
      <c r="H5226" s="15">
        <v>45305</v>
      </c>
      <c r="I5226" s="15" t="s">
        <v>22794</v>
      </c>
      <c r="J5226" s="15" t="s">
        <v>22795</v>
      </c>
      <c r="K5226" s="15" t="s">
        <v>46070</v>
      </c>
      <c r="L5226" s="15" t="s">
        <v>281</v>
      </c>
      <c r="M5226" s="15" t="s">
        <v>526</v>
      </c>
      <c r="N5226" s="14">
        <v>2021</v>
      </c>
      <c r="O5226" s="15" t="s">
        <v>22796</v>
      </c>
      <c r="P5226" s="15" t="s">
        <v>106</v>
      </c>
      <c r="Q5226" s="15" t="s">
        <v>119</v>
      </c>
      <c r="R5226" s="15" t="s">
        <v>22797</v>
      </c>
      <c r="S5226" s="15" t="s">
        <v>22798</v>
      </c>
      <c r="T5226" s="15" t="s">
        <v>1100</v>
      </c>
      <c r="U5226" s="15" t="s">
        <v>53</v>
      </c>
      <c r="V5226" s="15" t="s">
        <v>45649</v>
      </c>
      <c r="W5226" s="15" t="s">
        <v>22473</v>
      </c>
      <c r="X5226" s="15" t="e">
        <f>_xlfn.XLOOKUP(_LOOKUP[[#This Row],[AdjusterMemberName]],_Adjuster[Adjuster Name],_Adjuster[Email],,0)</f>
        <v>#N/A</v>
      </c>
      <c r="Y5226" s="15" t="e">
        <f>_xlfn.XLOOKUP(_LOOKUP[[#This Row],[AdjusterMemberName]],_Adjuster[Adjuster Name],_Adjuster[Phone Number],,0)</f>
        <v>#N/A</v>
      </c>
      <c r="Z5226" s="15" t="s">
        <v>22799</v>
      </c>
      <c r="AA52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1321 Barstow Rd Apt D, Barstow  CA 92311</v>
      </c>
      <c r="AB5226" s="15">
        <v>45186</v>
      </c>
    </row>
    <row r="5227" spans="1:28" x14ac:dyDescent="0.3">
      <c r="A5227" s="14">
        <v>1</v>
      </c>
      <c r="B5227" s="14">
        <v>1</v>
      </c>
      <c r="C5227" s="15" t="s">
        <v>8513</v>
      </c>
      <c r="D5227" s="15" t="s">
        <v>8513</v>
      </c>
      <c r="E5227" s="15">
        <v>45302</v>
      </c>
      <c r="F5227" s="15" t="s">
        <v>8514</v>
      </c>
      <c r="G5227" s="15">
        <v>45216</v>
      </c>
      <c r="H5227" s="15">
        <v>45399</v>
      </c>
      <c r="I5227" s="15" t="s">
        <v>8515</v>
      </c>
      <c r="J5227" s="15" t="s">
        <v>8516</v>
      </c>
      <c r="K5227" s="15" t="s">
        <v>45416</v>
      </c>
      <c r="L5227" s="15" t="s">
        <v>150</v>
      </c>
      <c r="M5227" s="15" t="s">
        <v>8517</v>
      </c>
      <c r="N5227" s="14">
        <v>2012</v>
      </c>
      <c r="O5227" s="15" t="s">
        <v>8518</v>
      </c>
      <c r="P5227" s="15" t="s">
        <v>106</v>
      </c>
      <c r="Q5227" s="15" t="s">
        <v>47006</v>
      </c>
      <c r="R5227" s="15" t="s">
        <v>1419</v>
      </c>
      <c r="S5227" s="15" t="s">
        <v>8519</v>
      </c>
      <c r="T5227" s="15" t="s">
        <v>308</v>
      </c>
      <c r="U5227" s="15" t="s">
        <v>53</v>
      </c>
      <c r="V5227" s="15" t="s">
        <v>45398</v>
      </c>
      <c r="W5227" s="15" t="s">
        <v>1889</v>
      </c>
      <c r="X5227" s="15" t="e">
        <f>_xlfn.XLOOKUP(_LOOKUP[[#This Row],[AdjusterMemberName]],_Adjuster[Adjuster Name],_Adjuster[Email],,0)</f>
        <v>#N/A</v>
      </c>
      <c r="Y5227" s="15" t="e">
        <f>_xlfn.XLOOKUP(_LOOKUP[[#This Row],[AdjusterMemberName]],_Adjuster[Adjuster Name],_Adjuster[Phone Number],,0)</f>
        <v>#N/A</v>
      </c>
      <c r="Z5227" s="15" t="s">
        <v>8520</v>
      </c>
      <c r="AA52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2029 Patterson St, Riverside  CA 92507</v>
      </c>
      <c r="AB5227" s="15"/>
    </row>
    <row r="5228" spans="1:28" x14ac:dyDescent="0.3">
      <c r="A5228" s="14">
        <v>1</v>
      </c>
      <c r="B5228" s="14">
        <v>1</v>
      </c>
      <c r="C5228" s="15" t="s">
        <v>8521</v>
      </c>
      <c r="D5228" s="15" t="s">
        <v>8521</v>
      </c>
      <c r="E5228" s="15">
        <v>45302</v>
      </c>
      <c r="F5228" s="15" t="s">
        <v>8522</v>
      </c>
      <c r="G5228" s="15">
        <v>45125</v>
      </c>
      <c r="H5228" s="15">
        <v>45309</v>
      </c>
      <c r="I5228" s="15" t="s">
        <v>8523</v>
      </c>
      <c r="J5228" s="15" t="s">
        <v>8524</v>
      </c>
      <c r="K5228" s="15" t="s">
        <v>45752</v>
      </c>
      <c r="L5228" s="15" t="s">
        <v>91</v>
      </c>
      <c r="M5228" s="15" t="s">
        <v>2352</v>
      </c>
      <c r="N5228" s="14">
        <v>2022</v>
      </c>
      <c r="O5228" s="15" t="s">
        <v>8525</v>
      </c>
      <c r="P5228" s="15" t="s">
        <v>106</v>
      </c>
      <c r="Q5228" s="15" t="s">
        <v>47061</v>
      </c>
      <c r="R5228" s="15" t="s">
        <v>8526</v>
      </c>
      <c r="S5228" s="15" t="s">
        <v>8527</v>
      </c>
      <c r="T5228" s="15" t="s">
        <v>308</v>
      </c>
      <c r="U5228" s="15" t="s">
        <v>53</v>
      </c>
      <c r="V5228" s="15" t="s">
        <v>45398</v>
      </c>
      <c r="W5228" s="15" t="s">
        <v>1624</v>
      </c>
      <c r="X5228" s="15" t="e">
        <f>_xlfn.XLOOKUP(_LOOKUP[[#This Row],[AdjusterMemberName]],_Adjuster[Adjuster Name],_Adjuster[Email],,0)</f>
        <v>#N/A</v>
      </c>
      <c r="Y5228" s="15" t="e">
        <f>_xlfn.XLOOKUP(_LOOKUP[[#This Row],[AdjusterMemberName]],_Adjuster[Adjuster Name],_Adjuster[Phone Number],,0)</f>
        <v>#N/A</v>
      </c>
      <c r="Z5228" s="15" t="s">
        <v>8528</v>
      </c>
      <c r="AA52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1100 Everton Pl Apt213, Riverside  CA 92507</v>
      </c>
      <c r="AB5228" s="15"/>
    </row>
    <row r="5229" spans="1:28" x14ac:dyDescent="0.3">
      <c r="A5229" s="14">
        <v>1</v>
      </c>
      <c r="B5229" s="14">
        <v>1</v>
      </c>
      <c r="C5229" s="15" t="s">
        <v>8556</v>
      </c>
      <c r="D5229" s="15" t="s">
        <v>8556</v>
      </c>
      <c r="E5229" s="15">
        <v>45302</v>
      </c>
      <c r="F5229" s="15" t="s">
        <v>8557</v>
      </c>
      <c r="G5229" s="15">
        <v>45298</v>
      </c>
      <c r="H5229" s="15">
        <v>45480</v>
      </c>
      <c r="I5229" s="15" t="s">
        <v>8558</v>
      </c>
      <c r="J5229" s="15" t="s">
        <v>8559</v>
      </c>
      <c r="K5229" s="15" t="s">
        <v>45661</v>
      </c>
      <c r="L5229" s="15" t="s">
        <v>128</v>
      </c>
      <c r="M5229" s="15" t="s">
        <v>129</v>
      </c>
      <c r="N5229" s="14">
        <v>2021</v>
      </c>
      <c r="O5229" s="15" t="s">
        <v>8560</v>
      </c>
      <c r="P5229" s="15" t="s">
        <v>106</v>
      </c>
      <c r="Q5229" s="15" t="s">
        <v>47079</v>
      </c>
      <c r="R5229" s="15" t="s">
        <v>8561</v>
      </c>
      <c r="S5229" s="15" t="s">
        <v>8562</v>
      </c>
      <c r="T5229" s="15" t="s">
        <v>2533</v>
      </c>
      <c r="U5229" s="15" t="s">
        <v>53</v>
      </c>
      <c r="V5229" s="15" t="s">
        <v>45667</v>
      </c>
      <c r="W5229" s="15" t="s">
        <v>3184</v>
      </c>
      <c r="X5229" s="15" t="str">
        <f>_xlfn.XLOOKUP(_LOOKUP[[#This Row],[AdjusterMemberName]],_Adjuster[Adjuster Name],_Adjuster[Email],,0)</f>
        <v>mQualls@knightcompany.com</v>
      </c>
      <c r="Y5229" s="15" t="str">
        <f>_xlfn.XLOOKUP(_LOOKUP[[#This Row],[AdjusterMemberName]],_Adjuster[Adjuster Name],_Adjuster[Phone Number],,0)</f>
        <v>424-559-5436</v>
      </c>
      <c r="Z5229" s="15" t="s">
        <v>8563</v>
      </c>
      <c r="AA52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2702 Hill St, Huntington Park  CA 90255</v>
      </c>
      <c r="AB5229" s="15"/>
    </row>
    <row r="5230" spans="1:28" x14ac:dyDescent="0.3">
      <c r="A5230" s="14">
        <v>1</v>
      </c>
      <c r="B5230" s="14">
        <v>1</v>
      </c>
      <c r="C5230" s="15" t="s">
        <v>8705</v>
      </c>
      <c r="D5230" s="15" t="s">
        <v>8705</v>
      </c>
      <c r="E5230" s="15">
        <v>45302</v>
      </c>
      <c r="F5230" s="15" t="s">
        <v>8706</v>
      </c>
      <c r="G5230" s="15">
        <v>45219</v>
      </c>
      <c r="H5230" s="15">
        <v>45402</v>
      </c>
      <c r="I5230" s="15" t="s">
        <v>8707</v>
      </c>
      <c r="J5230" s="15" t="s">
        <v>8708</v>
      </c>
      <c r="K5230" s="15" t="s">
        <v>45646</v>
      </c>
      <c r="L5230" s="15" t="s">
        <v>128</v>
      </c>
      <c r="M5230" s="15" t="s">
        <v>129</v>
      </c>
      <c r="N5230" s="14">
        <v>2012</v>
      </c>
      <c r="O5230" s="15" t="s">
        <v>8709</v>
      </c>
      <c r="P5230" s="15" t="s">
        <v>106</v>
      </c>
      <c r="Q5230" s="15" t="s">
        <v>47073</v>
      </c>
      <c r="R5230" s="15" t="s">
        <v>8710</v>
      </c>
      <c r="S5230" s="15" t="s">
        <v>8711</v>
      </c>
      <c r="T5230" s="15" t="s">
        <v>174</v>
      </c>
      <c r="U5230" s="15" t="s">
        <v>53</v>
      </c>
      <c r="V5230" s="15" t="s">
        <v>45412</v>
      </c>
      <c r="W5230" s="15" t="s">
        <v>264</v>
      </c>
      <c r="X5230" s="15" t="str">
        <f>_xlfn.XLOOKUP(_LOOKUP[[#This Row],[AdjusterMemberName]],_Adjuster[Adjuster Name],_Adjuster[Email],,0)</f>
        <v>sBonnevie@knightcompany.com</v>
      </c>
      <c r="Y5230" s="15" t="str">
        <f>_xlfn.XLOOKUP(_LOOKUP[[#This Row],[AdjusterMemberName]],_Adjuster[Adjuster Name],_Adjuster[Phone Number],,0)</f>
        <v>323-692-4064</v>
      </c>
      <c r="Z5230" s="15" t="s">
        <v>8712</v>
      </c>
      <c r="AA52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326 E 131St St, Los Angeles  CA 90061</v>
      </c>
      <c r="AB5230" s="15"/>
    </row>
    <row r="5231" spans="1:28" x14ac:dyDescent="0.3">
      <c r="A5231" s="14">
        <v>1</v>
      </c>
      <c r="B5231" s="14">
        <v>1</v>
      </c>
      <c r="C5231" s="15" t="s">
        <v>5559</v>
      </c>
      <c r="D5231" s="15" t="s">
        <v>8482</v>
      </c>
      <c r="E5231" s="15">
        <v>45301</v>
      </c>
      <c r="F5231" s="15" t="s">
        <v>5560</v>
      </c>
      <c r="G5231" s="15">
        <v>45168</v>
      </c>
      <c r="H5231" s="15">
        <v>45351</v>
      </c>
      <c r="I5231" s="15" t="s">
        <v>8483</v>
      </c>
      <c r="J5231" s="15" t="s">
        <v>8484</v>
      </c>
      <c r="K5231" s="15" t="s">
        <v>45386</v>
      </c>
      <c r="L5231" s="15" t="s">
        <v>139</v>
      </c>
      <c r="M5231" s="15" t="s">
        <v>249</v>
      </c>
      <c r="N5231" s="14">
        <v>2024</v>
      </c>
      <c r="O5231" s="15" t="s">
        <v>8485</v>
      </c>
      <c r="P5231" s="15" t="s">
        <v>81</v>
      </c>
      <c r="Q5231" s="15" t="s">
        <v>47006</v>
      </c>
      <c r="R5231" s="15" t="s">
        <v>5564</v>
      </c>
      <c r="S5231" s="15" t="s">
        <v>5565</v>
      </c>
      <c r="T5231" s="15" t="s">
        <v>1834</v>
      </c>
      <c r="U5231" s="15" t="s">
        <v>53</v>
      </c>
      <c r="V5231" s="15" t="s">
        <v>45760</v>
      </c>
      <c r="W5231" s="15" t="s">
        <v>1544</v>
      </c>
      <c r="X5231" s="15" t="str">
        <f>_xlfn.XLOOKUP(_LOOKUP[[#This Row],[AdjusterMemberName]],_Adjuster[Adjuster Name],_Adjuster[Email],,0)</f>
        <v>CRodriguez5@knightcompany.com</v>
      </c>
      <c r="Y5231" s="15" t="str">
        <f>_xlfn.XLOOKUP(_LOOKUP[[#This Row],[AdjusterMemberName]],_Adjuster[Adjuster Name],_Adjuster[Phone Number],,0)</f>
        <v>323-456-1708</v>
      </c>
      <c r="Z5231" s="15" t="s">
        <v>5566</v>
      </c>
      <c r="AA52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1202 Borden Rd Spc 26, Escondido  CA 92026</v>
      </c>
      <c r="AB5231" s="15"/>
    </row>
    <row r="5232" spans="1:28" x14ac:dyDescent="0.3">
      <c r="A5232" s="14">
        <v>1</v>
      </c>
      <c r="B5232" s="14">
        <v>1</v>
      </c>
      <c r="C5232" s="15" t="s">
        <v>8496</v>
      </c>
      <c r="D5232" s="15" t="s">
        <v>8496</v>
      </c>
      <c r="E5232" s="15">
        <v>45301</v>
      </c>
      <c r="F5232" s="15" t="s">
        <v>8497</v>
      </c>
      <c r="G5232" s="15">
        <v>45247</v>
      </c>
      <c r="H5232" s="15">
        <v>45429</v>
      </c>
      <c r="I5232" s="15" t="s">
        <v>8498</v>
      </c>
      <c r="J5232" s="15" t="s">
        <v>8499</v>
      </c>
      <c r="K5232" s="15" t="s">
        <v>45354</v>
      </c>
      <c r="L5232" s="15" t="s">
        <v>103</v>
      </c>
      <c r="M5232" s="15" t="s">
        <v>890</v>
      </c>
      <c r="N5232" s="14">
        <v>2020</v>
      </c>
      <c r="O5232" s="15" t="s">
        <v>8500</v>
      </c>
      <c r="P5232" s="15" t="s">
        <v>106</v>
      </c>
      <c r="Q5232" s="15" t="s">
        <v>47081</v>
      </c>
      <c r="R5232" s="15" t="s">
        <v>8501</v>
      </c>
      <c r="S5232" s="15" t="s">
        <v>8502</v>
      </c>
      <c r="T5232" s="15" t="s">
        <v>8503</v>
      </c>
      <c r="U5232" s="15" t="s">
        <v>53</v>
      </c>
      <c r="V5232" s="15" t="s">
        <v>45921</v>
      </c>
      <c r="W5232" s="15" t="s">
        <v>1624</v>
      </c>
      <c r="X5232" s="15" t="e">
        <f>_xlfn.XLOOKUP(_LOOKUP[[#This Row],[AdjusterMemberName]],_Adjuster[Adjuster Name],_Adjuster[Email],,0)</f>
        <v>#N/A</v>
      </c>
      <c r="Y5232" s="15" t="e">
        <f>_xlfn.XLOOKUP(_LOOKUP[[#This Row],[AdjusterMemberName]],_Adjuster[Adjuster Name],_Adjuster[Phone Number],,0)</f>
        <v>#N/A</v>
      </c>
      <c r="Z5232" s="15" t="s">
        <v>8504</v>
      </c>
      <c r="AA52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624 De Luz Rd Apt 41, Fallbrook  CA 92028</v>
      </c>
      <c r="AB5232" s="15"/>
    </row>
    <row r="5233" spans="1:28" x14ac:dyDescent="0.3">
      <c r="A5233" s="14">
        <v>1</v>
      </c>
      <c r="B5233" s="14">
        <v>1</v>
      </c>
      <c r="C5233" s="15" t="s">
        <v>9620</v>
      </c>
      <c r="D5233" s="15" t="s">
        <v>9620</v>
      </c>
      <c r="E5233" s="15">
        <v>45301</v>
      </c>
      <c r="F5233" s="15" t="s">
        <v>9621</v>
      </c>
      <c r="G5233" s="15">
        <v>45261</v>
      </c>
      <c r="H5233" s="15">
        <v>45444</v>
      </c>
      <c r="I5233" s="15" t="s">
        <v>9622</v>
      </c>
      <c r="J5233" s="15" t="s">
        <v>9623</v>
      </c>
      <c r="K5233" s="15" t="s">
        <v>45479</v>
      </c>
      <c r="L5233" s="15" t="s">
        <v>103</v>
      </c>
      <c r="M5233" s="15" t="s">
        <v>890</v>
      </c>
      <c r="N5233" s="14">
        <v>2006</v>
      </c>
      <c r="O5233" s="15" t="s">
        <v>9624</v>
      </c>
      <c r="P5233" s="15" t="s">
        <v>106</v>
      </c>
      <c r="Q5233" s="15" t="s">
        <v>47019</v>
      </c>
      <c r="R5233" s="15" t="s">
        <v>9625</v>
      </c>
      <c r="S5233" s="15" t="s">
        <v>9626</v>
      </c>
      <c r="T5233" s="15" t="s">
        <v>572</v>
      </c>
      <c r="U5233" s="15" t="s">
        <v>53</v>
      </c>
      <c r="V5233" s="15" t="s">
        <v>45492</v>
      </c>
      <c r="W5233" s="15" t="s">
        <v>850</v>
      </c>
      <c r="X5233" s="15" t="e">
        <f>_xlfn.XLOOKUP(_LOOKUP[[#This Row],[AdjusterMemberName]],_Adjuster[Adjuster Name],_Adjuster[Email],,0)</f>
        <v>#N/A</v>
      </c>
      <c r="Y5233" s="15" t="e">
        <f>_xlfn.XLOOKUP(_LOOKUP[[#This Row],[AdjusterMemberName]],_Adjuster[Adjuster Name],_Adjuster[Phone Number],,0)</f>
        <v>#N/A</v>
      </c>
      <c r="Z5233" s="15" t="s">
        <v>9627</v>
      </c>
      <c r="AA52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4505 Axminster St, Bakersfield  CA 93307</v>
      </c>
      <c r="AB5233" s="15"/>
    </row>
    <row r="5234" spans="1:28" x14ac:dyDescent="0.3">
      <c r="A5234" s="14">
        <v>1</v>
      </c>
      <c r="B5234" s="14">
        <v>1</v>
      </c>
      <c r="C5234" s="15" t="s">
        <v>8463</v>
      </c>
      <c r="D5234" s="15" t="s">
        <v>8464</v>
      </c>
      <c r="E5234" s="15">
        <v>45300</v>
      </c>
      <c r="F5234" s="15" t="s">
        <v>8465</v>
      </c>
      <c r="G5234" s="15">
        <v>45264</v>
      </c>
      <c r="H5234" s="15">
        <v>45447</v>
      </c>
      <c r="I5234" s="15" t="s">
        <v>8466</v>
      </c>
      <c r="J5234" s="15" t="s">
        <v>8467</v>
      </c>
      <c r="K5234" s="15" t="s">
        <v>45704</v>
      </c>
      <c r="L5234" s="15" t="s">
        <v>430</v>
      </c>
      <c r="M5234" s="15" t="s">
        <v>8301</v>
      </c>
      <c r="N5234" s="14">
        <v>2023</v>
      </c>
      <c r="O5234" s="15" t="s">
        <v>8468</v>
      </c>
      <c r="P5234" s="15" t="s">
        <v>106</v>
      </c>
      <c r="Q5234" s="15" t="s">
        <v>47019</v>
      </c>
      <c r="R5234" s="15" t="s">
        <v>8469</v>
      </c>
      <c r="S5234" s="15" t="s">
        <v>8470</v>
      </c>
      <c r="T5234" s="15" t="s">
        <v>133</v>
      </c>
      <c r="U5234" s="15" t="s">
        <v>53</v>
      </c>
      <c r="V5234" s="15" t="s">
        <v>46198</v>
      </c>
      <c r="W5234" s="15" t="s">
        <v>367</v>
      </c>
      <c r="X5234" s="15" t="str">
        <f>_xlfn.XLOOKUP(_LOOKUP[[#This Row],[AdjusterMemberName]],_Adjuster[Adjuster Name],_Adjuster[Email],,0)</f>
        <v>dHernandez4@knightcompany.com</v>
      </c>
      <c r="Y5234" s="15" t="str">
        <f>_xlfn.XLOOKUP(_LOOKUP[[#This Row],[AdjusterMemberName]],_Adjuster[Adjuster Name],_Adjuster[Phone Number],,0)</f>
        <v>323-315-7819</v>
      </c>
      <c r="Z5234" s="15" t="s">
        <v>8471</v>
      </c>
      <c r="AA52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1306 E Banyan Ave, Anaheim  CA 92805</v>
      </c>
      <c r="AB5234" s="15"/>
    </row>
    <row r="5235" spans="1:28" x14ac:dyDescent="0.3">
      <c r="A5235" s="14">
        <v>1</v>
      </c>
      <c r="B5235" s="14">
        <v>1</v>
      </c>
      <c r="C5235" s="15" t="s">
        <v>8463</v>
      </c>
      <c r="D5235" s="15" t="s">
        <v>8464</v>
      </c>
      <c r="E5235" s="15">
        <v>45300</v>
      </c>
      <c r="F5235" s="15" t="s">
        <v>8465</v>
      </c>
      <c r="G5235" s="15">
        <v>45264</v>
      </c>
      <c r="H5235" s="15">
        <v>45447</v>
      </c>
      <c r="I5235" s="15" t="s">
        <v>8472</v>
      </c>
      <c r="J5235" s="15" t="s">
        <v>8473</v>
      </c>
      <c r="K5235" s="15" t="s">
        <v>46775</v>
      </c>
      <c r="L5235" s="15" t="s">
        <v>430</v>
      </c>
      <c r="M5235" s="15" t="s">
        <v>8301</v>
      </c>
      <c r="N5235" s="14">
        <v>2023</v>
      </c>
      <c r="O5235" s="15" t="s">
        <v>8468</v>
      </c>
      <c r="P5235" s="15" t="s">
        <v>106</v>
      </c>
      <c r="Q5235" s="15" t="s">
        <v>47019</v>
      </c>
      <c r="R5235" s="15" t="s">
        <v>8469</v>
      </c>
      <c r="S5235" s="15" t="s">
        <v>8470</v>
      </c>
      <c r="T5235" s="15" t="s">
        <v>133</v>
      </c>
      <c r="U5235" s="15" t="s">
        <v>53</v>
      </c>
      <c r="V5235" s="15" t="s">
        <v>46198</v>
      </c>
      <c r="W5235" s="15" t="s">
        <v>264</v>
      </c>
      <c r="X5235" s="15" t="str">
        <f>_xlfn.XLOOKUP(_LOOKUP[[#This Row],[AdjusterMemberName]],_Adjuster[Adjuster Name],_Adjuster[Email],,0)</f>
        <v>sBonnevie@knightcompany.com</v>
      </c>
      <c r="Y5235" s="15" t="str">
        <f>_xlfn.XLOOKUP(_LOOKUP[[#This Row],[AdjusterMemberName]],_Adjuster[Adjuster Name],_Adjuster[Phone Number],,0)</f>
        <v>323-692-4064</v>
      </c>
      <c r="Z5235" s="15" t="s">
        <v>8471</v>
      </c>
      <c r="AA52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1306 E Banyan Ave, Anaheim  CA 92805</v>
      </c>
      <c r="AB5235" s="15"/>
    </row>
    <row r="5236" spans="1:28" x14ac:dyDescent="0.3">
      <c r="A5236" s="14">
        <v>1</v>
      </c>
      <c r="B5236" s="14">
        <v>1</v>
      </c>
      <c r="C5236" s="15" t="s">
        <v>8474</v>
      </c>
      <c r="D5236" s="15" t="s">
        <v>8474</v>
      </c>
      <c r="E5236" s="15">
        <v>45300</v>
      </c>
      <c r="F5236" s="15" t="s">
        <v>8475</v>
      </c>
      <c r="G5236" s="15">
        <v>45177</v>
      </c>
      <c r="H5236" s="15">
        <v>45359</v>
      </c>
      <c r="I5236" s="15" t="s">
        <v>8476</v>
      </c>
      <c r="J5236" s="15" t="s">
        <v>8477</v>
      </c>
      <c r="K5236" s="15" t="s">
        <v>45481</v>
      </c>
      <c r="L5236" s="15" t="s">
        <v>281</v>
      </c>
      <c r="M5236" s="15" t="s">
        <v>1106</v>
      </c>
      <c r="N5236" s="14">
        <v>2016</v>
      </c>
      <c r="O5236" s="15" t="s">
        <v>8478</v>
      </c>
      <c r="P5236" s="15" t="s">
        <v>106</v>
      </c>
      <c r="Q5236" s="15" t="s">
        <v>47006</v>
      </c>
      <c r="R5236" s="15" t="s">
        <v>8479</v>
      </c>
      <c r="S5236" s="15" t="s">
        <v>8480</v>
      </c>
      <c r="T5236" s="15" t="s">
        <v>1100</v>
      </c>
      <c r="U5236" s="15" t="s">
        <v>53</v>
      </c>
      <c r="V5236" s="15" t="s">
        <v>45649</v>
      </c>
      <c r="W5236" s="15" t="s">
        <v>1624</v>
      </c>
      <c r="X5236" s="15" t="e">
        <f>_xlfn.XLOOKUP(_LOOKUP[[#This Row],[AdjusterMemberName]],_Adjuster[Adjuster Name],_Adjuster[Email],,0)</f>
        <v>#N/A</v>
      </c>
      <c r="Y5236" s="15" t="e">
        <f>_xlfn.XLOOKUP(_LOOKUP[[#This Row],[AdjusterMemberName]],_Adjuster[Adjuster Name],_Adjuster[Phone Number],,0)</f>
        <v>#N/A</v>
      </c>
      <c r="Z5236" s="15" t="s">
        <v>8481</v>
      </c>
      <c r="AA52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640 W Buena St, Barstow  CA 92311</v>
      </c>
      <c r="AB5236" s="15"/>
    </row>
    <row r="5237" spans="1:28" x14ac:dyDescent="0.3">
      <c r="A5237" s="14">
        <v>1</v>
      </c>
      <c r="B5237" s="14">
        <v>1</v>
      </c>
      <c r="C5237" s="15" t="s">
        <v>3984</v>
      </c>
      <c r="D5237" s="15" t="s">
        <v>3984</v>
      </c>
      <c r="E5237" s="15">
        <v>45300</v>
      </c>
      <c r="F5237" s="15" t="s">
        <v>3985</v>
      </c>
      <c r="G5237" s="15">
        <v>45124</v>
      </c>
      <c r="H5237" s="15">
        <v>45308</v>
      </c>
      <c r="I5237" s="15" t="s">
        <v>8494</v>
      </c>
      <c r="J5237" s="15" t="s">
        <v>8495</v>
      </c>
      <c r="K5237" s="15" t="s">
        <v>46773</v>
      </c>
      <c r="L5237" s="15" t="s">
        <v>128</v>
      </c>
      <c r="M5237" s="15" t="s">
        <v>909</v>
      </c>
      <c r="N5237" s="14">
        <v>2021</v>
      </c>
      <c r="O5237" s="15" t="s">
        <v>3988</v>
      </c>
      <c r="P5237" s="15" t="s">
        <v>106</v>
      </c>
      <c r="Q5237" s="15" t="s">
        <v>47176</v>
      </c>
      <c r="R5237" s="15" t="s">
        <v>3989</v>
      </c>
      <c r="S5237" s="15" t="s">
        <v>3990</v>
      </c>
      <c r="T5237" s="15" t="s">
        <v>174</v>
      </c>
      <c r="U5237" s="15" t="s">
        <v>53</v>
      </c>
      <c r="V5237" s="15" t="s">
        <v>45441</v>
      </c>
      <c r="W5237" s="15" t="s">
        <v>367</v>
      </c>
      <c r="X5237" s="15" t="str">
        <f>_xlfn.XLOOKUP(_LOOKUP[[#This Row],[AdjusterMemberName]],_Adjuster[Adjuster Name],_Adjuster[Email],,0)</f>
        <v>dHernandez4@knightcompany.com</v>
      </c>
      <c r="Y5237" s="15" t="str">
        <f>_xlfn.XLOOKUP(_LOOKUP[[#This Row],[AdjusterMemberName]],_Adjuster[Adjuster Name],_Adjuster[Phone Number],,0)</f>
        <v>323-315-7819</v>
      </c>
      <c r="Z5237" s="15" t="s">
        <v>3991</v>
      </c>
      <c r="AA52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853 W 65Th St , Los Angeles  CA 90044</v>
      </c>
      <c r="AB5237" s="15"/>
    </row>
    <row r="5238" spans="1:28" x14ac:dyDescent="0.3">
      <c r="A5238" s="14">
        <v>1</v>
      </c>
      <c r="B5238" s="14">
        <v>1</v>
      </c>
      <c r="C5238" s="15" t="s">
        <v>8505</v>
      </c>
      <c r="D5238" s="15" t="s">
        <v>8505</v>
      </c>
      <c r="E5238" s="15">
        <v>45300</v>
      </c>
      <c r="F5238" s="15" t="s">
        <v>8506</v>
      </c>
      <c r="G5238" s="15">
        <v>45191</v>
      </c>
      <c r="H5238" s="15">
        <v>45373</v>
      </c>
      <c r="I5238" s="15" t="s">
        <v>8507</v>
      </c>
      <c r="J5238" s="15" t="s">
        <v>8508</v>
      </c>
      <c r="K5238" s="15" t="s">
        <v>45332</v>
      </c>
      <c r="L5238" s="15" t="s">
        <v>103</v>
      </c>
      <c r="M5238" s="15" t="s">
        <v>104</v>
      </c>
      <c r="N5238" s="14">
        <v>2024</v>
      </c>
      <c r="O5238" s="15" t="s">
        <v>8509</v>
      </c>
      <c r="P5238" s="15" t="s">
        <v>106</v>
      </c>
      <c r="Q5238" s="15" t="s">
        <v>47120</v>
      </c>
      <c r="R5238" s="15" t="s">
        <v>8510</v>
      </c>
      <c r="S5238" s="15" t="s">
        <v>8511</v>
      </c>
      <c r="T5238" s="15" t="s">
        <v>186</v>
      </c>
      <c r="U5238" s="15" t="s">
        <v>53</v>
      </c>
      <c r="V5238" s="15" t="s">
        <v>45987</v>
      </c>
      <c r="W5238" s="15" t="s">
        <v>1624</v>
      </c>
      <c r="X5238" s="15" t="e">
        <f>_xlfn.XLOOKUP(_LOOKUP[[#This Row],[AdjusterMemberName]],_Adjuster[Adjuster Name],_Adjuster[Email],,0)</f>
        <v>#N/A</v>
      </c>
      <c r="Y5238" s="15" t="e">
        <f>_xlfn.XLOOKUP(_LOOKUP[[#This Row],[AdjusterMemberName]],_Adjuster[Adjuster Name],_Adjuster[Phone Number],,0)</f>
        <v>#N/A</v>
      </c>
      <c r="Z5238" s="15" t="s">
        <v>8512</v>
      </c>
      <c r="AA52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3403 W Camille St, Santa Ana  CA 92704</v>
      </c>
      <c r="AB5238" s="15"/>
    </row>
    <row r="5239" spans="1:28" x14ac:dyDescent="0.3">
      <c r="A5239" s="14">
        <v>1</v>
      </c>
      <c r="B5239" s="14">
        <v>1</v>
      </c>
      <c r="C5239" s="15" t="s">
        <v>8806</v>
      </c>
      <c r="D5239" s="15" t="s">
        <v>8806</v>
      </c>
      <c r="E5239" s="15">
        <v>45300</v>
      </c>
      <c r="F5239" s="15" t="s">
        <v>8807</v>
      </c>
      <c r="G5239" s="15">
        <v>45202</v>
      </c>
      <c r="H5239" s="15">
        <v>45385</v>
      </c>
      <c r="I5239" s="15" t="s">
        <v>8808</v>
      </c>
      <c r="J5239" s="15" t="s">
        <v>8809</v>
      </c>
      <c r="K5239" s="15" t="s">
        <v>45496</v>
      </c>
      <c r="L5239" s="15" t="s">
        <v>281</v>
      </c>
      <c r="M5239" s="15" t="s">
        <v>282</v>
      </c>
      <c r="N5239" s="14">
        <v>2015</v>
      </c>
      <c r="O5239" s="15" t="s">
        <v>8810</v>
      </c>
      <c r="P5239" s="15" t="s">
        <v>106</v>
      </c>
      <c r="Q5239" s="15" t="s">
        <v>47073</v>
      </c>
      <c r="R5239" s="15" t="s">
        <v>8811</v>
      </c>
      <c r="S5239" s="15" t="s">
        <v>8812</v>
      </c>
      <c r="T5239" s="15" t="s">
        <v>8676</v>
      </c>
      <c r="U5239" s="15" t="s">
        <v>53</v>
      </c>
      <c r="V5239" s="15" t="s">
        <v>46632</v>
      </c>
      <c r="W5239" s="15" t="s">
        <v>3114</v>
      </c>
      <c r="X5239" s="15" t="str">
        <f>_xlfn.XLOOKUP(_LOOKUP[[#This Row],[AdjusterMemberName]],_Adjuster[Adjuster Name],_Adjuster[Email],,0)</f>
        <v>eExmundo@knightcompany.com</v>
      </c>
      <c r="Y5239" s="15" t="str">
        <f>_xlfn.XLOOKUP(_LOOKUP[[#This Row],[AdjusterMemberName]],_Adjuster[Adjuster Name],_Adjuster[Phone Number],,0)</f>
        <v>424-559-5400</v>
      </c>
      <c r="Z5239" s="15" t="s">
        <v>8813</v>
      </c>
      <c r="AA52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9301 Jacaranda Ave, California City  CA 93505</v>
      </c>
      <c r="AB5239" s="15">
        <v>45327</v>
      </c>
    </row>
    <row r="5240" spans="1:28" x14ac:dyDescent="0.3">
      <c r="A5240" s="14">
        <v>1</v>
      </c>
      <c r="B5240" s="14">
        <v>0</v>
      </c>
      <c r="C5240" s="15" t="s">
        <v>10286</v>
      </c>
      <c r="D5240" s="15" t="s">
        <v>10287</v>
      </c>
      <c r="E5240" s="15">
        <v>45300</v>
      </c>
      <c r="F5240" s="15" t="s">
        <v>10288</v>
      </c>
      <c r="G5240" s="15">
        <v>45155</v>
      </c>
      <c r="H5240" s="15">
        <v>45339</v>
      </c>
      <c r="I5240" s="15" t="s">
        <v>10289</v>
      </c>
      <c r="J5240" s="15" t="s">
        <v>10290</v>
      </c>
      <c r="K5240" s="15" t="s">
        <v>46398</v>
      </c>
      <c r="L5240" s="15" t="s">
        <v>314</v>
      </c>
      <c r="M5240" s="15" t="s">
        <v>1409</v>
      </c>
      <c r="N5240" s="14">
        <v>2014</v>
      </c>
      <c r="O5240" s="15" t="s">
        <v>10291</v>
      </c>
      <c r="P5240" s="15" t="s">
        <v>106</v>
      </c>
      <c r="Q5240" s="15" t="s">
        <v>47065</v>
      </c>
      <c r="R5240" s="15" t="s">
        <v>10292</v>
      </c>
      <c r="S5240" s="15" t="s">
        <v>10293</v>
      </c>
      <c r="T5240" s="15" t="s">
        <v>572</v>
      </c>
      <c r="U5240" s="15" t="s">
        <v>53</v>
      </c>
      <c r="V5240" s="15" t="s">
        <v>46693</v>
      </c>
      <c r="W5240" s="15" t="s">
        <v>264</v>
      </c>
      <c r="X5240" s="15" t="str">
        <f>_xlfn.XLOOKUP(_LOOKUP[[#This Row],[AdjusterMemberName]],_Adjuster[Adjuster Name],_Adjuster[Email],,0)</f>
        <v>sBonnevie@knightcompany.com</v>
      </c>
      <c r="Y5240" s="15" t="str">
        <f>_xlfn.XLOOKUP(_LOOKUP[[#This Row],[AdjusterMemberName]],_Adjuster[Adjuster Name],_Adjuster[Phone Number],,0)</f>
        <v>323-692-4064</v>
      </c>
      <c r="Z5240" s="15" t="s">
        <v>10294</v>
      </c>
      <c r="AA52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4318 Stride Way, Bakersfield  CA 93312</v>
      </c>
      <c r="AB5240" s="15"/>
    </row>
    <row r="5241" spans="1:28" x14ac:dyDescent="0.3">
      <c r="A5241" s="14">
        <v>1</v>
      </c>
      <c r="B5241" s="14">
        <v>0</v>
      </c>
      <c r="C5241" s="15" t="s">
        <v>8365</v>
      </c>
      <c r="D5241" s="15" t="s">
        <v>8366</v>
      </c>
      <c r="E5241" s="15">
        <v>45299</v>
      </c>
      <c r="F5241" s="15" t="s">
        <v>8367</v>
      </c>
      <c r="G5241" s="15">
        <v>45219</v>
      </c>
      <c r="H5241" s="15">
        <v>45402</v>
      </c>
      <c r="I5241" s="15" t="s">
        <v>8368</v>
      </c>
      <c r="J5241" s="15" t="s">
        <v>8369</v>
      </c>
      <c r="K5241" s="15" t="s">
        <v>45429</v>
      </c>
      <c r="L5241" s="15" t="s">
        <v>103</v>
      </c>
      <c r="M5241" s="15" t="s">
        <v>304</v>
      </c>
      <c r="N5241" s="14">
        <v>2003</v>
      </c>
      <c r="O5241" s="15" t="s">
        <v>8370</v>
      </c>
      <c r="P5241" s="15" t="s">
        <v>81</v>
      </c>
      <c r="Q5241" s="15" t="s">
        <v>47061</v>
      </c>
      <c r="R5241" s="15" t="s">
        <v>193</v>
      </c>
      <c r="S5241" s="15" t="s">
        <v>8371</v>
      </c>
      <c r="T5241" s="15" t="s">
        <v>894</v>
      </c>
      <c r="U5241" s="15" t="s">
        <v>53</v>
      </c>
      <c r="V5241" s="15" t="s">
        <v>45374</v>
      </c>
      <c r="W5241" s="15" t="s">
        <v>850</v>
      </c>
      <c r="X5241" s="15" t="e">
        <f>_xlfn.XLOOKUP(_LOOKUP[[#This Row],[AdjusterMemberName]],_Adjuster[Adjuster Name],_Adjuster[Email],,0)</f>
        <v>#N/A</v>
      </c>
      <c r="Y5241" s="15" t="e">
        <f>_xlfn.XLOOKUP(_LOOKUP[[#This Row],[AdjusterMemberName]],_Adjuster[Adjuster Name],_Adjuster[Phone Number],,0)</f>
        <v>#N/A</v>
      </c>
      <c r="Z5241" s="15" t="s">
        <v>8372</v>
      </c>
      <c r="AA52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8495 Jade Coast Dr, San Diego  CA 92126</v>
      </c>
      <c r="AB5241" s="15"/>
    </row>
    <row r="5242" spans="1:28" x14ac:dyDescent="0.3">
      <c r="A5242" s="14">
        <v>1</v>
      </c>
      <c r="B5242" s="14">
        <v>1</v>
      </c>
      <c r="C5242" s="15" t="s">
        <v>8409</v>
      </c>
      <c r="D5242" s="15" t="s">
        <v>8410</v>
      </c>
      <c r="E5242" s="15">
        <v>45299</v>
      </c>
      <c r="F5242" s="15" t="s">
        <v>8411</v>
      </c>
      <c r="G5242" s="15">
        <v>45211</v>
      </c>
      <c r="H5242" s="15">
        <v>45394</v>
      </c>
      <c r="I5242" s="15" t="s">
        <v>8412</v>
      </c>
      <c r="J5242" s="15" t="s">
        <v>8413</v>
      </c>
      <c r="K5242" s="15" t="s">
        <v>45611</v>
      </c>
      <c r="L5242" s="15" t="s">
        <v>139</v>
      </c>
      <c r="M5242" s="15" t="s">
        <v>1152</v>
      </c>
      <c r="N5242" s="14">
        <v>2015</v>
      </c>
      <c r="O5242" s="15" t="s">
        <v>8414</v>
      </c>
      <c r="P5242" s="15" t="s">
        <v>81</v>
      </c>
      <c r="Q5242" s="15" t="s">
        <v>47186</v>
      </c>
      <c r="R5242" s="15" t="s">
        <v>8415</v>
      </c>
      <c r="S5242" s="15" t="s">
        <v>8416</v>
      </c>
      <c r="T5242" s="15" t="s">
        <v>8417</v>
      </c>
      <c r="U5242" s="15" t="s">
        <v>53</v>
      </c>
      <c r="V5242" s="15" t="s">
        <v>46222</v>
      </c>
      <c r="W5242" s="15" t="s">
        <v>3114</v>
      </c>
      <c r="X5242" s="15" t="str">
        <f>_xlfn.XLOOKUP(_LOOKUP[[#This Row],[AdjusterMemberName]],_Adjuster[Adjuster Name],_Adjuster[Email],,0)</f>
        <v>eExmundo@knightcompany.com</v>
      </c>
      <c r="Y5242" s="15" t="str">
        <f>_xlfn.XLOOKUP(_LOOKUP[[#This Row],[AdjusterMemberName]],_Adjuster[Adjuster Name],_Adjuster[Phone Number],,0)</f>
        <v>424-559-5400</v>
      </c>
      <c r="Z5242" s="15" t="s">
        <v>8418</v>
      </c>
      <c r="AA52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157 Gilley St , March Air Reserve Base  CA 92518</v>
      </c>
      <c r="AB5242" s="15"/>
    </row>
    <row r="5243" spans="1:28" x14ac:dyDescent="0.3">
      <c r="A5243" s="14">
        <v>1</v>
      </c>
      <c r="B5243" s="14">
        <v>1</v>
      </c>
      <c r="C5243" s="15" t="s">
        <v>8429</v>
      </c>
      <c r="D5243" s="15" t="s">
        <v>8429</v>
      </c>
      <c r="E5243" s="15">
        <v>45299</v>
      </c>
      <c r="F5243" s="15" t="s">
        <v>8430</v>
      </c>
      <c r="G5243" s="15">
        <v>45181</v>
      </c>
      <c r="H5243" s="15">
        <v>45363</v>
      </c>
      <c r="I5243" s="15" t="s">
        <v>8431</v>
      </c>
      <c r="J5243" s="15" t="s">
        <v>8432</v>
      </c>
      <c r="K5243" s="15" t="s">
        <v>46601</v>
      </c>
      <c r="L5243" s="15" t="s">
        <v>281</v>
      </c>
      <c r="M5243" s="15" t="s">
        <v>1106</v>
      </c>
      <c r="N5243" s="14">
        <v>2010</v>
      </c>
      <c r="O5243" s="15" t="s">
        <v>8433</v>
      </c>
      <c r="P5243" s="15" t="s">
        <v>81</v>
      </c>
      <c r="Q5243" s="15" t="s">
        <v>47065</v>
      </c>
      <c r="R5243" s="15" t="s">
        <v>3198</v>
      </c>
      <c r="S5243" s="15" t="s">
        <v>8434</v>
      </c>
      <c r="T5243" s="15" t="s">
        <v>1650</v>
      </c>
      <c r="U5243" s="15" t="s">
        <v>53</v>
      </c>
      <c r="V5243" s="15" t="s">
        <v>45863</v>
      </c>
      <c r="W5243" s="15" t="s">
        <v>264</v>
      </c>
      <c r="X5243" s="15" t="str">
        <f>_xlfn.XLOOKUP(_LOOKUP[[#This Row],[AdjusterMemberName]],_Adjuster[Adjuster Name],_Adjuster[Email],,0)</f>
        <v>sBonnevie@knightcompany.com</v>
      </c>
      <c r="Y5243" s="15" t="str">
        <f>_xlfn.XLOOKUP(_LOOKUP[[#This Row],[AdjusterMemberName]],_Adjuster[Adjuster Name],_Adjuster[Phone Number],,0)</f>
        <v>323-692-4064</v>
      </c>
      <c r="Z5243" s="15" t="s">
        <v>8435</v>
      </c>
      <c r="AA52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525 E 14Th St, Upland  CA 91786</v>
      </c>
      <c r="AB5243" s="15"/>
    </row>
    <row r="5244" spans="1:28" x14ac:dyDescent="0.3">
      <c r="A5244" s="14">
        <v>1</v>
      </c>
      <c r="B5244" s="14">
        <v>1</v>
      </c>
      <c r="C5244" s="15" t="s">
        <v>8436</v>
      </c>
      <c r="D5244" s="15" t="s">
        <v>8436</v>
      </c>
      <c r="E5244" s="15">
        <v>45299</v>
      </c>
      <c r="F5244" s="15" t="s">
        <v>8437</v>
      </c>
      <c r="G5244" s="15">
        <v>45148</v>
      </c>
      <c r="H5244" s="15">
        <v>45332</v>
      </c>
      <c r="I5244" s="15" t="s">
        <v>8438</v>
      </c>
      <c r="J5244" s="15" t="s">
        <v>8439</v>
      </c>
      <c r="K5244" s="15" t="s">
        <v>46776</v>
      </c>
      <c r="L5244" s="15" t="s">
        <v>281</v>
      </c>
      <c r="M5244" s="15" t="s">
        <v>8440</v>
      </c>
      <c r="N5244" s="14">
        <v>2014</v>
      </c>
      <c r="O5244" s="15" t="s">
        <v>8441</v>
      </c>
      <c r="P5244" s="15" t="s">
        <v>106</v>
      </c>
      <c r="Q5244" s="15" t="s">
        <v>119</v>
      </c>
      <c r="R5244" s="15" t="s">
        <v>3182</v>
      </c>
      <c r="S5244" s="15" t="s">
        <v>8442</v>
      </c>
      <c r="T5244" s="15" t="s">
        <v>243</v>
      </c>
      <c r="U5244" s="15" t="s">
        <v>53</v>
      </c>
      <c r="V5244" s="15" t="s">
        <v>45906</v>
      </c>
      <c r="W5244" s="15" t="s">
        <v>850</v>
      </c>
      <c r="X5244" s="15" t="e">
        <f>_xlfn.XLOOKUP(_LOOKUP[[#This Row],[AdjusterMemberName]],_Adjuster[Adjuster Name],_Adjuster[Email],,0)</f>
        <v>#N/A</v>
      </c>
      <c r="Y5244" s="15" t="e">
        <f>_xlfn.XLOOKUP(_LOOKUP[[#This Row],[AdjusterMemberName]],_Adjuster[Adjuster Name],_Adjuster[Phone Number],,0)</f>
        <v>#N/A</v>
      </c>
      <c r="Z5244" s="15" t="s">
        <v>8443</v>
      </c>
      <c r="AA52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29603 Singing Wood Ln, Menifee  CA 92586</v>
      </c>
      <c r="AB5244" s="15">
        <v>45245</v>
      </c>
    </row>
    <row r="5245" spans="1:28" x14ac:dyDescent="0.3">
      <c r="A5245" s="14">
        <v>1</v>
      </c>
      <c r="B5245" s="14">
        <v>1</v>
      </c>
      <c r="C5245" s="15" t="s">
        <v>8444</v>
      </c>
      <c r="D5245" s="15" t="s">
        <v>8445</v>
      </c>
      <c r="E5245" s="15">
        <v>45299</v>
      </c>
      <c r="F5245" s="15" t="s">
        <v>8446</v>
      </c>
      <c r="G5245" s="15">
        <v>45248</v>
      </c>
      <c r="H5245" s="15">
        <v>45430</v>
      </c>
      <c r="I5245" s="15" t="s">
        <v>8447</v>
      </c>
      <c r="J5245" s="15" t="s">
        <v>8448</v>
      </c>
      <c r="K5245" s="15" t="s">
        <v>45442</v>
      </c>
      <c r="L5245" s="15" t="s">
        <v>441</v>
      </c>
      <c r="M5245" s="15" t="s">
        <v>579</v>
      </c>
      <c r="N5245" s="14">
        <v>2016</v>
      </c>
      <c r="O5245" s="15" t="s">
        <v>8449</v>
      </c>
      <c r="P5245" s="15" t="s">
        <v>106</v>
      </c>
      <c r="Q5245" s="15" t="s">
        <v>47061</v>
      </c>
      <c r="R5245" s="15" t="s">
        <v>8450</v>
      </c>
      <c r="S5245" s="15" t="s">
        <v>8451</v>
      </c>
      <c r="T5245" s="15" t="s">
        <v>3033</v>
      </c>
      <c r="U5245" s="15" t="s">
        <v>53</v>
      </c>
      <c r="V5245" s="15" t="s">
        <v>45433</v>
      </c>
      <c r="W5245" s="15" t="s">
        <v>1624</v>
      </c>
      <c r="X5245" s="15" t="e">
        <f>_xlfn.XLOOKUP(_LOOKUP[[#This Row],[AdjusterMemberName]],_Adjuster[Adjuster Name],_Adjuster[Email],,0)</f>
        <v>#N/A</v>
      </c>
      <c r="Y5245" s="15" t="e">
        <f>_xlfn.XLOOKUP(_LOOKUP[[#This Row],[AdjusterMemberName]],_Adjuster[Adjuster Name],_Adjuster[Phone Number],,0)</f>
        <v>#N/A</v>
      </c>
      <c r="Z5245" s="15" t="s">
        <v>8452</v>
      </c>
      <c r="AA52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897 Mather Rd, Merced  CA 95341</v>
      </c>
      <c r="AB5245" s="15"/>
    </row>
    <row r="5246" spans="1:28" x14ac:dyDescent="0.3">
      <c r="A5246" s="14">
        <v>1</v>
      </c>
      <c r="B5246" s="14">
        <v>1</v>
      </c>
      <c r="C5246" s="15" t="s">
        <v>8454</v>
      </c>
      <c r="D5246" s="15" t="s">
        <v>8455</v>
      </c>
      <c r="E5246" s="15">
        <v>45299</v>
      </c>
      <c r="F5246" s="15" t="s">
        <v>8456</v>
      </c>
      <c r="G5246" s="15">
        <v>45119</v>
      </c>
      <c r="H5246" s="15">
        <v>45303</v>
      </c>
      <c r="I5246" s="15" t="s">
        <v>8457</v>
      </c>
      <c r="J5246" s="15" t="s">
        <v>8458</v>
      </c>
      <c r="K5246" s="15" t="s">
        <v>46654</v>
      </c>
      <c r="L5246" s="15" t="s">
        <v>2199</v>
      </c>
      <c r="M5246" s="15" t="s">
        <v>8459</v>
      </c>
      <c r="N5246" s="14">
        <v>2005</v>
      </c>
      <c r="O5246" s="15" t="s">
        <v>8460</v>
      </c>
      <c r="P5246" s="15" t="s">
        <v>106</v>
      </c>
      <c r="Q5246" s="15" t="s">
        <v>47019</v>
      </c>
      <c r="R5246" s="15" t="s">
        <v>345</v>
      </c>
      <c r="S5246" s="15" t="s">
        <v>8461</v>
      </c>
      <c r="T5246" s="15" t="s">
        <v>3342</v>
      </c>
      <c r="U5246" s="15" t="s">
        <v>53</v>
      </c>
      <c r="V5246" s="15" t="s">
        <v>45720</v>
      </c>
      <c r="W5246" s="15" t="s">
        <v>3114</v>
      </c>
      <c r="X5246" s="15" t="str">
        <f>_xlfn.XLOOKUP(_LOOKUP[[#This Row],[AdjusterMemberName]],_Adjuster[Adjuster Name],_Adjuster[Email],,0)</f>
        <v>eExmundo@knightcompany.com</v>
      </c>
      <c r="Y5246" s="15" t="str">
        <f>_xlfn.XLOOKUP(_LOOKUP[[#This Row],[AdjusterMemberName]],_Adjuster[Adjuster Name],_Adjuster[Phone Number],,0)</f>
        <v>424-559-5400</v>
      </c>
      <c r="Z5246" s="15" t="s">
        <v>8462</v>
      </c>
      <c r="AA52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6354 Stobbs Way Apt B, Riverside  CA 92509</v>
      </c>
      <c r="AB5246" s="15"/>
    </row>
    <row r="5247" spans="1:28" x14ac:dyDescent="0.3">
      <c r="A5247" s="14">
        <v>1</v>
      </c>
      <c r="B5247" s="14">
        <v>1</v>
      </c>
      <c r="C5247" s="15" t="s">
        <v>8538</v>
      </c>
      <c r="D5247" s="15" t="s">
        <v>8538</v>
      </c>
      <c r="E5247" s="15">
        <v>45299</v>
      </c>
      <c r="F5247" s="15" t="s">
        <v>8539</v>
      </c>
      <c r="G5247" s="15">
        <v>45169</v>
      </c>
      <c r="H5247" s="15">
        <v>45351</v>
      </c>
      <c r="I5247" s="15" t="s">
        <v>8540</v>
      </c>
      <c r="J5247" s="15" t="s">
        <v>8541</v>
      </c>
      <c r="K5247" s="15" t="s">
        <v>46247</v>
      </c>
      <c r="L5247" s="15" t="s">
        <v>25</v>
      </c>
      <c r="M5247" s="15" t="s">
        <v>79</v>
      </c>
      <c r="N5247" s="14">
        <v>2004</v>
      </c>
      <c r="O5247" s="15" t="s">
        <v>8542</v>
      </c>
      <c r="P5247" s="15" t="s">
        <v>106</v>
      </c>
      <c r="Q5247" s="15" t="s">
        <v>47061</v>
      </c>
      <c r="R5247" s="15" t="s">
        <v>8543</v>
      </c>
      <c r="S5247" s="15" t="s">
        <v>8544</v>
      </c>
      <c r="T5247" s="15" t="s">
        <v>2950</v>
      </c>
      <c r="U5247" s="15" t="s">
        <v>53</v>
      </c>
      <c r="V5247" s="15" t="s">
        <v>45514</v>
      </c>
      <c r="W5247" s="15" t="s">
        <v>1544</v>
      </c>
      <c r="X5247" s="15" t="str">
        <f>_xlfn.XLOOKUP(_LOOKUP[[#This Row],[AdjusterMemberName]],_Adjuster[Adjuster Name],_Adjuster[Email],,0)</f>
        <v>CRodriguez5@knightcompany.com</v>
      </c>
      <c r="Y5247" s="15" t="str">
        <f>_xlfn.XLOOKUP(_LOOKUP[[#This Row],[AdjusterMemberName]],_Adjuster[Adjuster Name],_Adjuster[Phone Number],,0)</f>
        <v>323-456-1708</v>
      </c>
      <c r="Z5247" s="15" t="s">
        <v>8545</v>
      </c>
      <c r="AA52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9224 Arleta Ave , Pacoima  CA 91331</v>
      </c>
      <c r="AB5247" s="15"/>
    </row>
    <row r="5248" spans="1:28" x14ac:dyDescent="0.3">
      <c r="A5248" s="14">
        <v>1</v>
      </c>
      <c r="B5248" s="14">
        <v>1</v>
      </c>
      <c r="C5248" s="15" t="s">
        <v>8373</v>
      </c>
      <c r="D5248" s="15" t="s">
        <v>8373</v>
      </c>
      <c r="E5248" s="15">
        <v>45298</v>
      </c>
      <c r="F5248" s="15" t="s">
        <v>8374</v>
      </c>
      <c r="G5248" s="15">
        <v>45141</v>
      </c>
      <c r="H5248" s="15">
        <v>45325</v>
      </c>
      <c r="I5248" s="15" t="s">
        <v>8375</v>
      </c>
      <c r="J5248" s="15" t="s">
        <v>8376</v>
      </c>
      <c r="K5248" s="15" t="s">
        <v>45386</v>
      </c>
      <c r="L5248" s="15" t="s">
        <v>116</v>
      </c>
      <c r="M5248" s="15" t="s">
        <v>117</v>
      </c>
      <c r="N5248" s="14">
        <v>2013</v>
      </c>
      <c r="O5248" s="15" t="s">
        <v>8377</v>
      </c>
      <c r="P5248" s="15" t="s">
        <v>1273</v>
      </c>
      <c r="Q5248" s="15" t="s">
        <v>47065</v>
      </c>
      <c r="R5248" s="15" t="s">
        <v>8378</v>
      </c>
      <c r="S5248" s="15" t="s">
        <v>8379</v>
      </c>
      <c r="T5248" s="15" t="s">
        <v>8380</v>
      </c>
      <c r="U5248" s="15" t="s">
        <v>53</v>
      </c>
      <c r="V5248" s="15" t="s">
        <v>46248</v>
      </c>
      <c r="W5248" s="15" t="s">
        <v>264</v>
      </c>
      <c r="X5248" s="15" t="str">
        <f>_xlfn.XLOOKUP(_LOOKUP[[#This Row],[AdjusterMemberName]],_Adjuster[Adjuster Name],_Adjuster[Email],,0)</f>
        <v>sBonnevie@knightcompany.com</v>
      </c>
      <c r="Y5248" s="15" t="str">
        <f>_xlfn.XLOOKUP(_LOOKUP[[#This Row],[AdjusterMemberName]],_Adjuster[Adjuster Name],_Adjuster[Phone Number],,0)</f>
        <v>323-692-4064</v>
      </c>
      <c r="Z5248" s="15" t="s">
        <v>8381</v>
      </c>
      <c r="AA52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10050 Sepulveda Blvd Apt 207, Mission Hills  CA 91345</v>
      </c>
      <c r="AB5248" s="15"/>
    </row>
    <row r="5249" spans="1:28" x14ac:dyDescent="0.3">
      <c r="A5249" s="14">
        <v>1</v>
      </c>
      <c r="B5249" s="14">
        <v>1</v>
      </c>
      <c r="C5249" s="15" t="s">
        <v>5870</v>
      </c>
      <c r="D5249" s="15" t="s">
        <v>5870</v>
      </c>
      <c r="E5249" s="15">
        <v>45298</v>
      </c>
      <c r="F5249" s="15" t="s">
        <v>5871</v>
      </c>
      <c r="G5249" s="15">
        <v>45214</v>
      </c>
      <c r="H5249" s="15">
        <v>45397</v>
      </c>
      <c r="I5249" s="15" t="s">
        <v>8427</v>
      </c>
      <c r="J5249" s="15" t="s">
        <v>8428</v>
      </c>
      <c r="K5249" s="15" t="s">
        <v>45332</v>
      </c>
      <c r="L5249" s="15" t="s">
        <v>103</v>
      </c>
      <c r="M5249" s="15" t="s">
        <v>304</v>
      </c>
      <c r="N5249" s="14">
        <v>2016</v>
      </c>
      <c r="O5249" s="15" t="s">
        <v>5874</v>
      </c>
      <c r="P5249" s="15" t="s">
        <v>106</v>
      </c>
      <c r="Q5249" s="15" t="s">
        <v>47019</v>
      </c>
      <c r="R5249" s="15" t="s">
        <v>5875</v>
      </c>
      <c r="S5249" s="15" t="s">
        <v>5876</v>
      </c>
      <c r="T5249" s="15" t="s">
        <v>821</v>
      </c>
      <c r="U5249" s="15" t="s">
        <v>53</v>
      </c>
      <c r="V5249" s="15" t="s">
        <v>45349</v>
      </c>
      <c r="W5249" s="15" t="s">
        <v>1357</v>
      </c>
      <c r="X5249" s="15" t="str">
        <f>_xlfn.XLOOKUP(_LOOKUP[[#This Row],[AdjusterMemberName]],_Adjuster[Adjuster Name],_Adjuster[Email],,0)</f>
        <v>jRivera1@knightcompany.com</v>
      </c>
      <c r="Y5249" s="15" t="str">
        <f>_xlfn.XLOOKUP(_LOOKUP[[#This Row],[AdjusterMemberName]],_Adjuster[Adjuster Name],_Adjuster[Phone Number],,0)</f>
        <v>424-559-5239</v>
      </c>
      <c r="Z5249" s="15" t="s">
        <v>5877</v>
      </c>
      <c r="AA52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14535 Saticoy St Apt 105, Van Nuys  CA 91405</v>
      </c>
      <c r="AB5249" s="15">
        <v>45308</v>
      </c>
    </row>
    <row r="5250" spans="1:28" x14ac:dyDescent="0.3">
      <c r="A5250" s="14">
        <v>1</v>
      </c>
      <c r="B5250" s="14">
        <v>1</v>
      </c>
      <c r="C5250" s="15" t="s">
        <v>8769</v>
      </c>
      <c r="D5250" s="15" t="s">
        <v>8770</v>
      </c>
      <c r="E5250" s="15">
        <v>45298</v>
      </c>
      <c r="F5250" s="15" t="s">
        <v>8771</v>
      </c>
      <c r="G5250" s="15">
        <v>45157</v>
      </c>
      <c r="H5250" s="15">
        <v>45341</v>
      </c>
      <c r="I5250" s="15" t="s">
        <v>8772</v>
      </c>
      <c r="J5250" s="15" t="s">
        <v>8773</v>
      </c>
      <c r="K5250" s="15" t="s">
        <v>45575</v>
      </c>
      <c r="L5250" s="15" t="s">
        <v>25</v>
      </c>
      <c r="M5250" s="15" t="s">
        <v>557</v>
      </c>
      <c r="N5250" s="14">
        <v>2014</v>
      </c>
      <c r="O5250" s="15" t="s">
        <v>8774</v>
      </c>
      <c r="P5250" s="15" t="s">
        <v>106</v>
      </c>
      <c r="Q5250" s="15" t="s">
        <v>47019</v>
      </c>
      <c r="R5250" s="15" t="s">
        <v>8775</v>
      </c>
      <c r="S5250" s="15" t="s">
        <v>8776</v>
      </c>
      <c r="T5250" s="15" t="s">
        <v>174</v>
      </c>
      <c r="U5250" s="15" t="s">
        <v>53</v>
      </c>
      <c r="V5250" s="15" t="s">
        <v>45337</v>
      </c>
      <c r="W5250" s="15" t="s">
        <v>850</v>
      </c>
      <c r="X5250" s="15" t="e">
        <f>_xlfn.XLOOKUP(_LOOKUP[[#This Row],[AdjusterMemberName]],_Adjuster[Adjuster Name],_Adjuster[Email],,0)</f>
        <v>#N/A</v>
      </c>
      <c r="Y5250" s="15" t="e">
        <f>_xlfn.XLOOKUP(_LOOKUP[[#This Row],[AdjusterMemberName]],_Adjuster[Adjuster Name],_Adjuster[Phone Number],,0)</f>
        <v>#N/A</v>
      </c>
      <c r="Z5250" s="15" t="s">
        <v>8777</v>
      </c>
      <c r="AA52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43831 San Francisco Ave, Lancaster  CA 93535</v>
      </c>
      <c r="AB5250" s="15">
        <v>45335</v>
      </c>
    </row>
    <row r="5251" spans="1:28" x14ac:dyDescent="0.3">
      <c r="A5251" s="14">
        <v>1</v>
      </c>
      <c r="B5251" s="14">
        <v>1</v>
      </c>
      <c r="C5251" s="15" t="s">
        <v>6127</v>
      </c>
      <c r="D5251" s="15" t="s">
        <v>6127</v>
      </c>
      <c r="E5251" s="15">
        <v>45297</v>
      </c>
      <c r="F5251" s="15" t="s">
        <v>6128</v>
      </c>
      <c r="G5251" s="15">
        <v>45223</v>
      </c>
      <c r="H5251" s="15">
        <v>45406</v>
      </c>
      <c r="I5251" s="15" t="s">
        <v>8382</v>
      </c>
      <c r="J5251" s="15" t="s">
        <v>8383</v>
      </c>
      <c r="K5251" s="15" t="s">
        <v>45696</v>
      </c>
      <c r="L5251" s="15" t="s">
        <v>314</v>
      </c>
      <c r="M5251" s="15" t="s">
        <v>5866</v>
      </c>
      <c r="N5251" s="14">
        <v>2013</v>
      </c>
      <c r="O5251" s="15" t="s">
        <v>6131</v>
      </c>
      <c r="P5251" s="15" t="s">
        <v>106</v>
      </c>
      <c r="Q5251" s="15" t="s">
        <v>47137</v>
      </c>
      <c r="R5251" s="15" t="s">
        <v>6132</v>
      </c>
      <c r="S5251" s="15" t="s">
        <v>6133</v>
      </c>
      <c r="T5251" s="15" t="s">
        <v>830</v>
      </c>
      <c r="U5251" s="15" t="s">
        <v>53</v>
      </c>
      <c r="V5251" s="15" t="s">
        <v>46736</v>
      </c>
      <c r="W5251" s="15" t="s">
        <v>850</v>
      </c>
      <c r="X5251" s="15" t="e">
        <f>_xlfn.XLOOKUP(_LOOKUP[[#This Row],[AdjusterMemberName]],_Adjuster[Adjuster Name],_Adjuster[Email],,0)</f>
        <v>#N/A</v>
      </c>
      <c r="Y5251" s="15" t="e">
        <f>_xlfn.XLOOKUP(_LOOKUP[[#This Row],[AdjusterMemberName]],_Adjuster[Adjuster Name],_Adjuster[Phone Number],,0)</f>
        <v>#N/A</v>
      </c>
      <c r="Z5251" s="15" t="s">
        <v>6134</v>
      </c>
      <c r="AA52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1130 14Th St, Oakland  CA 94607</v>
      </c>
      <c r="AB5251" s="15">
        <v>45348</v>
      </c>
    </row>
    <row r="5252" spans="1:28" x14ac:dyDescent="0.3">
      <c r="A5252" s="14">
        <v>1</v>
      </c>
      <c r="B5252" s="14">
        <v>1</v>
      </c>
      <c r="C5252" s="15" t="s">
        <v>8393</v>
      </c>
      <c r="D5252" s="15" t="s">
        <v>8393</v>
      </c>
      <c r="E5252" s="15">
        <v>45297</v>
      </c>
      <c r="F5252" s="15" t="s">
        <v>8394</v>
      </c>
      <c r="G5252" s="15">
        <v>45155</v>
      </c>
      <c r="H5252" s="15">
        <v>45339</v>
      </c>
      <c r="I5252" s="15" t="s">
        <v>8395</v>
      </c>
      <c r="J5252" s="15" t="s">
        <v>8396</v>
      </c>
      <c r="K5252" s="15" t="s">
        <v>45604</v>
      </c>
      <c r="L5252" s="15" t="s">
        <v>201</v>
      </c>
      <c r="M5252" s="15" t="s">
        <v>3206</v>
      </c>
      <c r="N5252" s="14">
        <v>2016</v>
      </c>
      <c r="O5252" s="15" t="s">
        <v>8397</v>
      </c>
      <c r="P5252" s="15" t="s">
        <v>106</v>
      </c>
      <c r="Q5252" s="15" t="s">
        <v>47006</v>
      </c>
      <c r="R5252" s="15" t="s">
        <v>3820</v>
      </c>
      <c r="S5252" s="15" t="s">
        <v>8398</v>
      </c>
      <c r="T5252" s="15" t="s">
        <v>8399</v>
      </c>
      <c r="U5252" s="15" t="s">
        <v>53</v>
      </c>
      <c r="V5252" s="15" t="s">
        <v>46120</v>
      </c>
      <c r="W5252" s="15" t="s">
        <v>1658</v>
      </c>
      <c r="X5252" s="15" t="str">
        <f>_xlfn.XLOOKUP(_LOOKUP[[#This Row],[AdjusterMemberName]],_Adjuster[Adjuster Name],_Adjuster[Email],,0)</f>
        <v>RDavila@knightcompany.com</v>
      </c>
      <c r="Y5252" s="15" t="str">
        <f>_xlfn.XLOOKUP(_LOOKUP[[#This Row],[AdjusterMemberName]],_Adjuster[Adjuster Name],_Adjuster[Phone Number],,0)</f>
        <v>424-559-5663</v>
      </c>
      <c r="Z5252" s="15" t="s">
        <v>8400</v>
      </c>
      <c r="AA52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612 Mayten St, Santa Maria  CA 93458</v>
      </c>
      <c r="AB5252" s="15"/>
    </row>
    <row r="5253" spans="1:28" x14ac:dyDescent="0.3">
      <c r="A5253" s="14">
        <v>1</v>
      </c>
      <c r="B5253" s="14">
        <v>1</v>
      </c>
      <c r="C5253" s="15" t="s">
        <v>8733</v>
      </c>
      <c r="D5253" s="15" t="s">
        <v>8734</v>
      </c>
      <c r="E5253" s="15">
        <v>45297</v>
      </c>
      <c r="F5253" s="15" t="s">
        <v>8735</v>
      </c>
      <c r="G5253" s="15">
        <v>45160</v>
      </c>
      <c r="H5253" s="15">
        <v>45344</v>
      </c>
      <c r="I5253" s="15" t="s">
        <v>8736</v>
      </c>
      <c r="J5253" s="15" t="s">
        <v>8737</v>
      </c>
      <c r="K5253" s="15" t="s">
        <v>46263</v>
      </c>
      <c r="L5253" s="15" t="s">
        <v>281</v>
      </c>
      <c r="M5253" s="15" t="s">
        <v>282</v>
      </c>
      <c r="N5253" s="14">
        <v>2015</v>
      </c>
      <c r="O5253" s="15" t="s">
        <v>8738</v>
      </c>
      <c r="P5253" s="15" t="s">
        <v>106</v>
      </c>
      <c r="Q5253" s="15" t="s">
        <v>47081</v>
      </c>
      <c r="R5253" s="15" t="s">
        <v>8739</v>
      </c>
      <c r="S5253" s="15" t="s">
        <v>8740</v>
      </c>
      <c r="T5253" s="15" t="s">
        <v>243</v>
      </c>
      <c r="U5253" s="15" t="s">
        <v>53</v>
      </c>
      <c r="V5253" s="15" t="s">
        <v>45830</v>
      </c>
      <c r="W5253" s="15" t="s">
        <v>850</v>
      </c>
      <c r="X5253" s="15" t="e">
        <f>_xlfn.XLOOKUP(_LOOKUP[[#This Row],[AdjusterMemberName]],_Adjuster[Adjuster Name],_Adjuster[Email],,0)</f>
        <v>#N/A</v>
      </c>
      <c r="Y5253" s="15" t="e">
        <f>_xlfn.XLOOKUP(_LOOKUP[[#This Row],[AdjusterMemberName]],_Adjuster[Adjuster Name],_Adjuster[Phone Number],,0)</f>
        <v>#N/A</v>
      </c>
      <c r="Z5253" s="15" t="s">
        <v>8741</v>
      </c>
      <c r="AA52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32705 Briggs Rd, Menifee  CA 92584</v>
      </c>
      <c r="AB5253" s="15"/>
    </row>
    <row r="5254" spans="1:28" x14ac:dyDescent="0.3">
      <c r="A5254" s="14">
        <v>1</v>
      </c>
      <c r="B5254" s="14">
        <v>0</v>
      </c>
      <c r="C5254" s="15" t="s">
        <v>8892</v>
      </c>
      <c r="D5254" s="15" t="s">
        <v>8893</v>
      </c>
      <c r="E5254" s="15">
        <v>45297</v>
      </c>
      <c r="F5254" s="15" t="s">
        <v>8894</v>
      </c>
      <c r="G5254" s="15">
        <v>45213</v>
      </c>
      <c r="H5254" s="15">
        <v>45396</v>
      </c>
      <c r="I5254" s="15" t="s">
        <v>8895</v>
      </c>
      <c r="J5254" s="15" t="s">
        <v>8896</v>
      </c>
      <c r="K5254" s="15" t="s">
        <v>45917</v>
      </c>
      <c r="L5254" s="15" t="s">
        <v>128</v>
      </c>
      <c r="M5254" s="15" t="s">
        <v>129</v>
      </c>
      <c r="N5254" s="14">
        <v>2017</v>
      </c>
      <c r="O5254" s="15" t="s">
        <v>8897</v>
      </c>
      <c r="P5254" s="15" t="s">
        <v>81</v>
      </c>
      <c r="Q5254" s="15" t="s">
        <v>47019</v>
      </c>
      <c r="R5254" s="15" t="s">
        <v>162</v>
      </c>
      <c r="S5254" s="15" t="s">
        <v>8898</v>
      </c>
      <c r="T5254" s="15" t="s">
        <v>971</v>
      </c>
      <c r="U5254" s="15" t="s">
        <v>53</v>
      </c>
      <c r="V5254" s="15" t="s">
        <v>45438</v>
      </c>
      <c r="W5254" s="15" t="s">
        <v>850</v>
      </c>
      <c r="X5254" s="15" t="e">
        <f>_xlfn.XLOOKUP(_LOOKUP[[#This Row],[AdjusterMemberName]],_Adjuster[Adjuster Name],_Adjuster[Email],,0)</f>
        <v>#N/A</v>
      </c>
      <c r="Y5254" s="15" t="e">
        <f>_xlfn.XLOOKUP(_LOOKUP[[#This Row],[AdjusterMemberName]],_Adjuster[Adjuster Name],_Adjuster[Phone Number],,0)</f>
        <v>#N/A</v>
      </c>
      <c r="Z5254" s="15" t="s">
        <v>8899</v>
      </c>
      <c r="AA52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33136 Lime St, Lake Elsinore  CA 92530</v>
      </c>
      <c r="AB5254" s="15"/>
    </row>
    <row r="5255" spans="1:28" x14ac:dyDescent="0.3">
      <c r="A5255" s="14">
        <v>1</v>
      </c>
      <c r="B5255" s="14">
        <v>1</v>
      </c>
      <c r="C5255" s="15" t="s">
        <v>6127</v>
      </c>
      <c r="D5255" s="15" t="s">
        <v>6127</v>
      </c>
      <c r="E5255" s="15">
        <v>45297</v>
      </c>
      <c r="F5255" s="15" t="s">
        <v>6128</v>
      </c>
      <c r="G5255" s="15">
        <v>45223</v>
      </c>
      <c r="H5255" s="15">
        <v>45406</v>
      </c>
      <c r="I5255" s="15" t="s">
        <v>10303</v>
      </c>
      <c r="J5255" s="15" t="s">
        <v>10304</v>
      </c>
      <c r="K5255" s="15" t="s">
        <v>45957</v>
      </c>
      <c r="L5255" s="15" t="s">
        <v>314</v>
      </c>
      <c r="M5255" s="15" t="s">
        <v>5866</v>
      </c>
      <c r="N5255" s="14">
        <v>2013</v>
      </c>
      <c r="O5255" s="15" t="s">
        <v>6131</v>
      </c>
      <c r="P5255" s="15" t="s">
        <v>106</v>
      </c>
      <c r="Q5255" s="15" t="s">
        <v>47137</v>
      </c>
      <c r="R5255" s="15" t="s">
        <v>6132</v>
      </c>
      <c r="S5255" s="15" t="s">
        <v>6133</v>
      </c>
      <c r="T5255" s="15" t="s">
        <v>830</v>
      </c>
      <c r="U5255" s="15" t="s">
        <v>53</v>
      </c>
      <c r="V5255" s="15" t="s">
        <v>46736</v>
      </c>
      <c r="W5255" s="15" t="s">
        <v>264</v>
      </c>
      <c r="X5255" s="15" t="str">
        <f>_xlfn.XLOOKUP(_LOOKUP[[#This Row],[AdjusterMemberName]],_Adjuster[Adjuster Name],_Adjuster[Email],,0)</f>
        <v>sBonnevie@knightcompany.com</v>
      </c>
      <c r="Y5255" s="15" t="str">
        <f>_xlfn.XLOOKUP(_LOOKUP[[#This Row],[AdjusterMemberName]],_Adjuster[Adjuster Name],_Adjuster[Phone Number],,0)</f>
        <v>323-692-4064</v>
      </c>
      <c r="Z5255" s="15" t="s">
        <v>6134</v>
      </c>
      <c r="AA52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1130 14Th St, Oakland  CA 94607</v>
      </c>
      <c r="AB5255" s="15">
        <v>45348</v>
      </c>
    </row>
    <row r="5256" spans="1:28" x14ac:dyDescent="0.3">
      <c r="A5256" s="14">
        <v>1</v>
      </c>
      <c r="B5256" s="14">
        <v>1</v>
      </c>
      <c r="C5256" s="15" t="s">
        <v>8324</v>
      </c>
      <c r="D5256" s="15" t="s">
        <v>8324</v>
      </c>
      <c r="E5256" s="15">
        <v>45296</v>
      </c>
      <c r="F5256" s="15" t="s">
        <v>8325</v>
      </c>
      <c r="G5256" s="15">
        <v>45274</v>
      </c>
      <c r="H5256" s="15">
        <v>45457</v>
      </c>
      <c r="I5256" s="15" t="s">
        <v>8326</v>
      </c>
      <c r="J5256" s="15" t="s">
        <v>8327</v>
      </c>
      <c r="K5256" s="15" t="s">
        <v>45451</v>
      </c>
      <c r="L5256" s="15" t="s">
        <v>150</v>
      </c>
      <c r="M5256" s="15" t="s">
        <v>630</v>
      </c>
      <c r="N5256" s="14">
        <v>2016</v>
      </c>
      <c r="O5256" s="15" t="s">
        <v>8328</v>
      </c>
      <c r="P5256" s="15" t="s">
        <v>106</v>
      </c>
      <c r="Q5256" s="15" t="s">
        <v>47176</v>
      </c>
      <c r="R5256" s="15" t="s">
        <v>2190</v>
      </c>
      <c r="S5256" s="15" t="s">
        <v>8329</v>
      </c>
      <c r="T5256" s="15" t="s">
        <v>8330</v>
      </c>
      <c r="U5256" s="15" t="s">
        <v>53</v>
      </c>
      <c r="V5256" s="15" t="s">
        <v>45525</v>
      </c>
      <c r="W5256" s="15" t="s">
        <v>3114</v>
      </c>
      <c r="X5256" s="15" t="str">
        <f>_xlfn.XLOOKUP(_LOOKUP[[#This Row],[AdjusterMemberName]],_Adjuster[Adjuster Name],_Adjuster[Email],,0)</f>
        <v>eExmundo@knightcompany.com</v>
      </c>
      <c r="Y5256" s="15" t="str">
        <f>_xlfn.XLOOKUP(_LOOKUP[[#This Row],[AdjusterMemberName]],_Adjuster[Adjuster Name],_Adjuster[Phone Number],,0)</f>
        <v>424-559-5400</v>
      </c>
      <c r="Z5256" s="15" t="s">
        <v>8331</v>
      </c>
      <c r="AA52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8077 E Adams Ave, Fowler  CA 93625</v>
      </c>
      <c r="AB5256" s="15"/>
    </row>
    <row r="5257" spans="1:28" x14ac:dyDescent="0.3">
      <c r="A5257" s="14">
        <v>1</v>
      </c>
      <c r="B5257" s="14">
        <v>1</v>
      </c>
      <c r="C5257" s="15" t="s">
        <v>8341</v>
      </c>
      <c r="D5257" s="15" t="s">
        <v>8342</v>
      </c>
      <c r="E5257" s="15">
        <v>45296</v>
      </c>
      <c r="F5257" s="15" t="s">
        <v>8343</v>
      </c>
      <c r="G5257" s="15">
        <v>45271</v>
      </c>
      <c r="H5257" s="15">
        <v>45454</v>
      </c>
      <c r="I5257" s="15" t="s">
        <v>8344</v>
      </c>
      <c r="J5257" s="15" t="s">
        <v>7618</v>
      </c>
      <c r="K5257" s="15" t="s">
        <v>45327</v>
      </c>
      <c r="L5257" s="15" t="s">
        <v>419</v>
      </c>
      <c r="M5257" s="15" t="s">
        <v>8345</v>
      </c>
      <c r="N5257" s="14">
        <v>2009</v>
      </c>
      <c r="O5257" s="15" t="s">
        <v>8346</v>
      </c>
      <c r="P5257" s="15" t="s">
        <v>81</v>
      </c>
      <c r="Q5257" s="15" t="s">
        <v>47019</v>
      </c>
      <c r="R5257" s="15" t="s">
        <v>2673</v>
      </c>
      <c r="S5257" s="15" t="s">
        <v>8347</v>
      </c>
      <c r="T5257" s="15" t="s">
        <v>174</v>
      </c>
      <c r="U5257" s="15" t="s">
        <v>53</v>
      </c>
      <c r="V5257" s="15" t="s">
        <v>45415</v>
      </c>
      <c r="W5257" s="15" t="s">
        <v>264</v>
      </c>
      <c r="X5257" s="15" t="str">
        <f>_xlfn.XLOOKUP(_LOOKUP[[#This Row],[AdjusterMemberName]],_Adjuster[Adjuster Name],_Adjuster[Email],,0)</f>
        <v>sBonnevie@knightcompany.com</v>
      </c>
      <c r="Y5257" s="15" t="str">
        <f>_xlfn.XLOOKUP(_LOOKUP[[#This Row],[AdjusterMemberName]],_Adjuster[Adjuster Name],_Adjuster[Phone Number],,0)</f>
        <v>323-692-4064</v>
      </c>
      <c r="Z5257" s="15" t="s">
        <v>8348</v>
      </c>
      <c r="AA52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1943 Estrella Ave, Los Angeles  CA 90007</v>
      </c>
      <c r="AB5257" s="15">
        <v>45304</v>
      </c>
    </row>
    <row r="5258" spans="1:28" x14ac:dyDescent="0.3">
      <c r="A5258" s="14">
        <v>1</v>
      </c>
      <c r="B5258" s="14">
        <v>1</v>
      </c>
      <c r="C5258" s="15" t="s">
        <v>8357</v>
      </c>
      <c r="D5258" s="15" t="s">
        <v>8357</v>
      </c>
      <c r="E5258" s="15">
        <v>45296</v>
      </c>
      <c r="F5258" s="15" t="s">
        <v>8358</v>
      </c>
      <c r="G5258" s="15">
        <v>45232</v>
      </c>
      <c r="H5258" s="15">
        <v>45414</v>
      </c>
      <c r="I5258" s="15" t="s">
        <v>8359</v>
      </c>
      <c r="J5258" s="15" t="s">
        <v>8360</v>
      </c>
      <c r="K5258" s="15" t="s">
        <v>45407</v>
      </c>
      <c r="L5258" s="15" t="s">
        <v>987</v>
      </c>
      <c r="M5258" s="15" t="s">
        <v>6236</v>
      </c>
      <c r="N5258" s="14">
        <v>2004</v>
      </c>
      <c r="O5258" s="15" t="s">
        <v>8361</v>
      </c>
      <c r="P5258" s="15" t="s">
        <v>81</v>
      </c>
      <c r="Q5258" s="15" t="s">
        <v>47111</v>
      </c>
      <c r="R5258" s="15" t="s">
        <v>2190</v>
      </c>
      <c r="S5258" s="15" t="s">
        <v>8362</v>
      </c>
      <c r="T5258" s="15" t="s">
        <v>8363</v>
      </c>
      <c r="U5258" s="15" t="s">
        <v>53</v>
      </c>
      <c r="V5258" s="15" t="s">
        <v>45859</v>
      </c>
      <c r="W5258" s="15" t="s">
        <v>1357</v>
      </c>
      <c r="X5258" s="15" t="str">
        <f>_xlfn.XLOOKUP(_LOOKUP[[#This Row],[AdjusterMemberName]],_Adjuster[Adjuster Name],_Adjuster[Email],,0)</f>
        <v>jRivera1@knightcompany.com</v>
      </c>
      <c r="Y5258" s="15" t="str">
        <f>_xlfn.XLOOKUP(_LOOKUP[[#This Row],[AdjusterMemberName]],_Adjuster[Adjuster Name],_Adjuster[Phone Number],,0)</f>
        <v>424-559-5239</v>
      </c>
      <c r="Z5258" s="15" t="s">
        <v>8364</v>
      </c>
      <c r="AA52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1426 S Highland Ave Apt M101, Fullerton  CA 92832</v>
      </c>
      <c r="AB5258" s="15"/>
    </row>
    <row r="5259" spans="1:28" x14ac:dyDescent="0.3">
      <c r="A5259" s="14">
        <v>1</v>
      </c>
      <c r="B5259" s="14">
        <v>1</v>
      </c>
      <c r="C5259" s="15" t="s">
        <v>9359</v>
      </c>
      <c r="D5259" s="15" t="s">
        <v>9359</v>
      </c>
      <c r="E5259" s="15">
        <v>45296</v>
      </c>
      <c r="F5259" s="15" t="s">
        <v>9360</v>
      </c>
      <c r="G5259" s="15">
        <v>45233</v>
      </c>
      <c r="H5259" s="15">
        <v>45415</v>
      </c>
      <c r="I5259" s="15" t="s">
        <v>9361</v>
      </c>
      <c r="J5259" s="15" t="s">
        <v>9362</v>
      </c>
      <c r="K5259" s="15" t="s">
        <v>46489</v>
      </c>
      <c r="L5259" s="15" t="s">
        <v>128</v>
      </c>
      <c r="M5259" s="15" t="s">
        <v>9363</v>
      </c>
      <c r="N5259" s="14">
        <v>1998</v>
      </c>
      <c r="O5259" s="15" t="s">
        <v>9364</v>
      </c>
      <c r="P5259" s="15" t="s">
        <v>106</v>
      </c>
      <c r="Q5259" s="15" t="s">
        <v>47065</v>
      </c>
      <c r="R5259" s="15" t="s">
        <v>610</v>
      </c>
      <c r="S5259" s="15" t="s">
        <v>9365</v>
      </c>
      <c r="T5259" s="15" t="s">
        <v>9366</v>
      </c>
      <c r="U5259" s="15" t="s">
        <v>53</v>
      </c>
      <c r="V5259" s="15" t="s">
        <v>45495</v>
      </c>
      <c r="W5259" s="15" t="s">
        <v>4613</v>
      </c>
      <c r="X5259" s="15" t="e">
        <f>_xlfn.XLOOKUP(_LOOKUP[[#This Row],[AdjusterMemberName]],_Adjuster[Adjuster Name],_Adjuster[Email],,0)</f>
        <v>#N/A</v>
      </c>
      <c r="Y5259" s="15" t="e">
        <f>_xlfn.XLOOKUP(_LOOKUP[[#This Row],[AdjusterMemberName]],_Adjuster[Adjuster Name],_Adjuster[Phone Number],,0)</f>
        <v>#N/A</v>
      </c>
      <c r="Z5259" s="15" t="s">
        <v>9367</v>
      </c>
      <c r="AA52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26346 Kelley Ln, Homeland  CA 92548</v>
      </c>
      <c r="AB5259" s="15"/>
    </row>
    <row r="5260" spans="1:28" x14ac:dyDescent="0.3">
      <c r="A5260" s="14">
        <v>1</v>
      </c>
      <c r="B5260" s="14">
        <v>1</v>
      </c>
      <c r="C5260" s="15" t="s">
        <v>8254</v>
      </c>
      <c r="D5260" s="15" t="s">
        <v>8254</v>
      </c>
      <c r="E5260" s="15">
        <v>45295</v>
      </c>
      <c r="F5260" s="15" t="s">
        <v>8255</v>
      </c>
      <c r="G5260" s="15">
        <v>45151</v>
      </c>
      <c r="H5260" s="15">
        <v>45335</v>
      </c>
      <c r="I5260" s="15" t="s">
        <v>8256</v>
      </c>
      <c r="J5260" s="15" t="s">
        <v>8257</v>
      </c>
      <c r="K5260" s="15" t="s">
        <v>45369</v>
      </c>
      <c r="L5260" s="15" t="s">
        <v>128</v>
      </c>
      <c r="M5260" s="15" t="s">
        <v>2179</v>
      </c>
      <c r="N5260" s="14">
        <v>2022</v>
      </c>
      <c r="O5260" s="15" t="s">
        <v>8258</v>
      </c>
      <c r="P5260" s="15" t="s">
        <v>106</v>
      </c>
      <c r="Q5260" s="15" t="s">
        <v>47019</v>
      </c>
      <c r="R5260" s="15" t="s">
        <v>3719</v>
      </c>
      <c r="S5260" s="15" t="s">
        <v>8259</v>
      </c>
      <c r="T5260" s="15" t="s">
        <v>174</v>
      </c>
      <c r="U5260" s="15" t="s">
        <v>53</v>
      </c>
      <c r="V5260" s="15" t="s">
        <v>45529</v>
      </c>
      <c r="W5260" s="15" t="s">
        <v>850</v>
      </c>
      <c r="X5260" s="15" t="e">
        <f>_xlfn.XLOOKUP(_LOOKUP[[#This Row],[AdjusterMemberName]],_Adjuster[Adjuster Name],_Adjuster[Email],,0)</f>
        <v>#N/A</v>
      </c>
      <c r="Y5260" s="15" t="e">
        <f>_xlfn.XLOOKUP(_LOOKUP[[#This Row],[AdjusterMemberName]],_Adjuster[Adjuster Name],_Adjuster[Phone Number],,0)</f>
        <v>#N/A</v>
      </c>
      <c r="Z5260" s="15" t="s">
        <v>8260</v>
      </c>
      <c r="AA52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1517 E 92Nd St Apt 1 , Los Angeles  CA 90002</v>
      </c>
      <c r="AB5260" s="15"/>
    </row>
    <row r="5261" spans="1:28" x14ac:dyDescent="0.3">
      <c r="A5261" s="14">
        <v>1</v>
      </c>
      <c r="B5261" s="14">
        <v>1</v>
      </c>
      <c r="C5261" s="15" t="s">
        <v>8296</v>
      </c>
      <c r="D5261" s="15" t="s">
        <v>8297</v>
      </c>
      <c r="E5261" s="15">
        <v>45295</v>
      </c>
      <c r="F5261" s="15" t="s">
        <v>8298</v>
      </c>
      <c r="G5261" s="15">
        <v>45275</v>
      </c>
      <c r="H5261" s="15">
        <v>45458</v>
      </c>
      <c r="I5261" s="15" t="s">
        <v>8299</v>
      </c>
      <c r="J5261" s="15" t="s">
        <v>8300</v>
      </c>
      <c r="K5261" s="15" t="s">
        <v>45373</v>
      </c>
      <c r="L5261" s="15" t="s">
        <v>430</v>
      </c>
      <c r="M5261" s="15" t="s">
        <v>8301</v>
      </c>
      <c r="N5261" s="14">
        <v>2017</v>
      </c>
      <c r="O5261" s="15" t="s">
        <v>8302</v>
      </c>
      <c r="P5261" s="15" t="s">
        <v>106</v>
      </c>
      <c r="Q5261" s="15" t="s">
        <v>47006</v>
      </c>
      <c r="R5261" s="15" t="s">
        <v>8303</v>
      </c>
      <c r="S5261" s="15" t="s">
        <v>8304</v>
      </c>
      <c r="T5261" s="15" t="s">
        <v>144</v>
      </c>
      <c r="U5261" s="15" t="s">
        <v>53</v>
      </c>
      <c r="V5261" s="15" t="s">
        <v>45344</v>
      </c>
      <c r="W5261" s="15" t="s">
        <v>1624</v>
      </c>
      <c r="X5261" s="15" t="e">
        <f>_xlfn.XLOOKUP(_LOOKUP[[#This Row],[AdjusterMemberName]],_Adjuster[Adjuster Name],_Adjuster[Email],,0)</f>
        <v>#N/A</v>
      </c>
      <c r="Y5261" s="15" t="e">
        <f>_xlfn.XLOOKUP(_LOOKUP[[#This Row],[AdjusterMemberName]],_Adjuster[Adjuster Name],_Adjuster[Phone Number],,0)</f>
        <v>#N/A</v>
      </c>
      <c r="Z5261" s="15" t="s">
        <v>8305</v>
      </c>
      <c r="AA52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10080 Manchado Ln, San Jose  CA 95127</v>
      </c>
      <c r="AB5261" s="15"/>
    </row>
    <row r="5262" spans="1:28" x14ac:dyDescent="0.3">
      <c r="A5262" s="14">
        <v>1</v>
      </c>
      <c r="B5262" s="14">
        <v>1</v>
      </c>
      <c r="C5262" s="15" t="s">
        <v>8332</v>
      </c>
      <c r="D5262" s="15" t="s">
        <v>8332</v>
      </c>
      <c r="E5262" s="15">
        <v>45295</v>
      </c>
      <c r="F5262" s="15" t="s">
        <v>8333</v>
      </c>
      <c r="G5262" s="15">
        <v>45201</v>
      </c>
      <c r="H5262" s="15">
        <v>45384</v>
      </c>
      <c r="I5262" s="15" t="s">
        <v>8334</v>
      </c>
      <c r="J5262" s="15" t="s">
        <v>8335</v>
      </c>
      <c r="K5262" s="15" t="s">
        <v>45334</v>
      </c>
      <c r="L5262" s="15" t="s">
        <v>128</v>
      </c>
      <c r="M5262" s="15" t="s">
        <v>129</v>
      </c>
      <c r="N5262" s="14">
        <v>2013</v>
      </c>
      <c r="O5262" s="15" t="s">
        <v>8336</v>
      </c>
      <c r="P5262" s="15" t="s">
        <v>106</v>
      </c>
      <c r="Q5262" s="15" t="s">
        <v>47019</v>
      </c>
      <c r="R5262" s="15" t="s">
        <v>8337</v>
      </c>
      <c r="S5262" s="15" t="s">
        <v>8338</v>
      </c>
      <c r="T5262" s="15" t="s">
        <v>8339</v>
      </c>
      <c r="U5262" s="15" t="s">
        <v>53</v>
      </c>
      <c r="V5262" s="15" t="s">
        <v>45497</v>
      </c>
      <c r="W5262" s="15" t="s">
        <v>1357</v>
      </c>
      <c r="X5262" s="15" t="str">
        <f>_xlfn.XLOOKUP(_LOOKUP[[#This Row],[AdjusterMemberName]],_Adjuster[Adjuster Name],_Adjuster[Email],,0)</f>
        <v>jRivera1@knightcompany.com</v>
      </c>
      <c r="Y5262" s="15" t="str">
        <f>_xlfn.XLOOKUP(_LOOKUP[[#This Row],[AdjusterMemberName]],_Adjuster[Adjuster Name],_Adjuster[Phone Number],,0)</f>
        <v>424-559-5239</v>
      </c>
      <c r="Z5262" s="15" t="s">
        <v>8340</v>
      </c>
      <c r="AA52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52920 Lee Ln, Coachella  CA 92236</v>
      </c>
      <c r="AB5262" s="15"/>
    </row>
    <row r="5263" spans="1:28" x14ac:dyDescent="0.3">
      <c r="A5263" s="14">
        <v>1</v>
      </c>
      <c r="B5263" s="14">
        <v>1</v>
      </c>
      <c r="C5263" s="15" t="s">
        <v>5120</v>
      </c>
      <c r="D5263" s="15" t="s">
        <v>5120</v>
      </c>
      <c r="E5263" s="15">
        <v>45295</v>
      </c>
      <c r="F5263" s="15" t="s">
        <v>5121</v>
      </c>
      <c r="G5263" s="15">
        <v>45172</v>
      </c>
      <c r="H5263" s="15">
        <v>45354</v>
      </c>
      <c r="I5263" s="15" t="s">
        <v>8873</v>
      </c>
      <c r="J5263" s="15" t="s">
        <v>8874</v>
      </c>
      <c r="K5263" s="15" t="s">
        <v>45481</v>
      </c>
      <c r="L5263" s="15" t="s">
        <v>201</v>
      </c>
      <c r="M5263" s="15" t="s">
        <v>5124</v>
      </c>
      <c r="N5263" s="14">
        <v>2018</v>
      </c>
      <c r="O5263" s="15" t="s">
        <v>5125</v>
      </c>
      <c r="P5263" s="15" t="s">
        <v>106</v>
      </c>
      <c r="Q5263" s="15" t="s">
        <v>119</v>
      </c>
      <c r="R5263" s="15" t="s">
        <v>5126</v>
      </c>
      <c r="S5263" s="15" t="s">
        <v>5127</v>
      </c>
      <c r="T5263" s="15" t="s">
        <v>174</v>
      </c>
      <c r="U5263" s="15" t="s">
        <v>53</v>
      </c>
      <c r="V5263" s="15" t="s">
        <v>45537</v>
      </c>
      <c r="W5263" s="15" t="s">
        <v>850</v>
      </c>
      <c r="X5263" s="15" t="e">
        <f>_xlfn.XLOOKUP(_LOOKUP[[#This Row],[AdjusterMemberName]],_Adjuster[Adjuster Name],_Adjuster[Email],,0)</f>
        <v>#N/A</v>
      </c>
      <c r="Y5263" s="15" t="e">
        <f>_xlfn.XLOOKUP(_LOOKUP[[#This Row],[AdjusterMemberName]],_Adjuster[Adjuster Name],_Adjuster[Phone Number],,0)</f>
        <v>#N/A</v>
      </c>
      <c r="Z5263" s="15" t="s">
        <v>5128</v>
      </c>
      <c r="AA52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924 S Mariposa Ave Apt 4, Los Angeles  CA 90006</v>
      </c>
      <c r="AB5263" s="15">
        <v>45239</v>
      </c>
    </row>
    <row r="5264" spans="1:28" x14ac:dyDescent="0.3">
      <c r="A5264" s="14">
        <v>1</v>
      </c>
      <c r="B5264" s="14">
        <v>1</v>
      </c>
      <c r="C5264" s="15" t="s">
        <v>9321</v>
      </c>
      <c r="D5264" s="15" t="s">
        <v>9322</v>
      </c>
      <c r="E5264" s="15">
        <v>45295</v>
      </c>
      <c r="F5264" s="15" t="s">
        <v>9323</v>
      </c>
      <c r="G5264" s="15">
        <v>45210</v>
      </c>
      <c r="H5264" s="15">
        <v>45393</v>
      </c>
      <c r="I5264" s="15" t="s">
        <v>9324</v>
      </c>
      <c r="J5264" s="15" t="s">
        <v>9325</v>
      </c>
      <c r="K5264" s="15" t="s">
        <v>45663</v>
      </c>
      <c r="L5264" s="15" t="s">
        <v>181</v>
      </c>
      <c r="M5264" s="15" t="s">
        <v>779</v>
      </c>
      <c r="N5264" s="14">
        <v>2006</v>
      </c>
      <c r="O5264" s="15" t="s">
        <v>9326</v>
      </c>
      <c r="P5264" s="15" t="s">
        <v>106</v>
      </c>
      <c r="Q5264" s="15" t="s">
        <v>47065</v>
      </c>
      <c r="R5264" s="15" t="s">
        <v>9327</v>
      </c>
      <c r="S5264" s="15" t="s">
        <v>9328</v>
      </c>
      <c r="T5264" s="15" t="s">
        <v>308</v>
      </c>
      <c r="U5264" s="15" t="s">
        <v>53</v>
      </c>
      <c r="V5264" s="15" t="s">
        <v>45720</v>
      </c>
      <c r="W5264" s="15" t="s">
        <v>367</v>
      </c>
      <c r="X5264" s="15" t="str">
        <f>_xlfn.XLOOKUP(_LOOKUP[[#This Row],[AdjusterMemberName]],_Adjuster[Adjuster Name],_Adjuster[Email],,0)</f>
        <v>dHernandez4@knightcompany.com</v>
      </c>
      <c r="Y5264" s="15" t="str">
        <f>_xlfn.XLOOKUP(_LOOKUP[[#This Row],[AdjusterMemberName]],_Adjuster[Adjuster Name],_Adjuster[Phone Number],,0)</f>
        <v>323-315-7819</v>
      </c>
      <c r="Z5264" s="15" t="s">
        <v>9329</v>
      </c>
      <c r="AA52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3916 Twining St, Riverside  CA 92509</v>
      </c>
      <c r="AB5264" s="15"/>
    </row>
    <row r="5265" spans="1:28" x14ac:dyDescent="0.3">
      <c r="A5265" s="14">
        <v>0</v>
      </c>
      <c r="B5265" s="14">
        <v>1</v>
      </c>
      <c r="C5265" s="15" t="s">
        <v>10585</v>
      </c>
      <c r="D5265" s="15" t="s">
        <v>10586</v>
      </c>
      <c r="E5265" s="15">
        <v>45295</v>
      </c>
      <c r="F5265" s="15" t="s">
        <v>10587</v>
      </c>
      <c r="G5265" s="15">
        <v>45177</v>
      </c>
      <c r="H5265" s="15">
        <v>45359</v>
      </c>
      <c r="I5265" s="15" t="s">
        <v>10588</v>
      </c>
      <c r="J5265" s="15" t="s">
        <v>10589</v>
      </c>
      <c r="K5265" s="15" t="s">
        <v>46531</v>
      </c>
      <c r="L5265" s="15" t="s">
        <v>10590</v>
      </c>
      <c r="M5265" s="15" t="s">
        <v>1152</v>
      </c>
      <c r="N5265" s="14">
        <v>2007</v>
      </c>
      <c r="O5265" s="15" t="s">
        <v>10591</v>
      </c>
      <c r="P5265" s="15" t="s">
        <v>106</v>
      </c>
      <c r="Q5265" s="15" t="s">
        <v>119</v>
      </c>
      <c r="R5265" s="15" t="s">
        <v>10592</v>
      </c>
      <c r="S5265" s="15" t="s">
        <v>10593</v>
      </c>
      <c r="T5265" s="15" t="s">
        <v>2072</v>
      </c>
      <c r="U5265" s="15" t="s">
        <v>53</v>
      </c>
      <c r="V5265" s="15" t="s">
        <v>45733</v>
      </c>
      <c r="W5265" s="15" t="s">
        <v>850</v>
      </c>
      <c r="X5265" s="15" t="e">
        <f>_xlfn.XLOOKUP(_LOOKUP[[#This Row],[AdjusterMemberName]],_Adjuster[Adjuster Name],_Adjuster[Email],,0)</f>
        <v>#N/A</v>
      </c>
      <c r="Y5265" s="15" t="e">
        <f>_xlfn.XLOOKUP(_LOOKUP[[#This Row],[AdjusterMemberName]],_Adjuster[Adjuster Name],_Adjuster[Phone Number],,0)</f>
        <v>#N/A</v>
      </c>
      <c r="Z5265" s="15" t="s">
        <v>10594</v>
      </c>
      <c r="AA52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16061 Ivy Ave, Fontana  CA 92335</v>
      </c>
      <c r="AB5265" s="15"/>
    </row>
    <row r="5266" spans="1:28" x14ac:dyDescent="0.3">
      <c r="A5266" s="14">
        <v>1</v>
      </c>
      <c r="B5266" s="14">
        <v>1</v>
      </c>
      <c r="C5266" s="15" t="s">
        <v>8170</v>
      </c>
      <c r="D5266" s="15" t="s">
        <v>8170</v>
      </c>
      <c r="E5266" s="15">
        <v>45294</v>
      </c>
      <c r="F5266" s="15" t="s">
        <v>8171</v>
      </c>
      <c r="G5266" s="15">
        <v>45286</v>
      </c>
      <c r="H5266" s="15">
        <v>45469</v>
      </c>
      <c r="I5266" s="15" t="s">
        <v>8172</v>
      </c>
      <c r="J5266" s="15" t="s">
        <v>8173</v>
      </c>
      <c r="K5266" s="15" t="s">
        <v>45429</v>
      </c>
      <c r="L5266" s="15" t="s">
        <v>806</v>
      </c>
      <c r="M5266" s="15" t="s">
        <v>8174</v>
      </c>
      <c r="N5266" s="14">
        <v>2018</v>
      </c>
      <c r="O5266" s="15" t="s">
        <v>8175</v>
      </c>
      <c r="P5266" s="15" t="s">
        <v>81</v>
      </c>
      <c r="Q5266" s="15" t="s">
        <v>47092</v>
      </c>
      <c r="R5266" s="15" t="s">
        <v>8176</v>
      </c>
      <c r="S5266" s="15" t="s">
        <v>8177</v>
      </c>
      <c r="T5266" s="15" t="s">
        <v>96</v>
      </c>
      <c r="U5266" s="15" t="s">
        <v>53</v>
      </c>
      <c r="V5266" s="15" t="s">
        <v>45746</v>
      </c>
      <c r="W5266" s="15" t="s">
        <v>1357</v>
      </c>
      <c r="X5266" s="15" t="str">
        <f>_xlfn.XLOOKUP(_LOOKUP[[#This Row],[AdjusterMemberName]],_Adjuster[Adjuster Name],_Adjuster[Email],,0)</f>
        <v>jRivera1@knightcompany.com</v>
      </c>
      <c r="Y5266" s="15" t="str">
        <f>_xlfn.XLOOKUP(_LOOKUP[[#This Row],[AdjusterMemberName]],_Adjuster[Adjuster Name],_Adjuster[Phone Number],,0)</f>
        <v>424-559-5239</v>
      </c>
      <c r="Z5266" s="15" t="s">
        <v>8178</v>
      </c>
      <c r="AA52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27191 Golden Field Ct, Moreno Valley  CA 92555</v>
      </c>
      <c r="AB5266" s="15"/>
    </row>
    <row r="5267" spans="1:28" x14ac:dyDescent="0.3">
      <c r="A5267" s="14">
        <v>1</v>
      </c>
      <c r="B5267" s="14">
        <v>1</v>
      </c>
      <c r="C5267" s="15" t="s">
        <v>8187</v>
      </c>
      <c r="D5267" s="15" t="s">
        <v>8187</v>
      </c>
      <c r="E5267" s="15">
        <v>45294</v>
      </c>
      <c r="F5267" s="15" t="s">
        <v>8188</v>
      </c>
      <c r="G5267" s="15">
        <v>45197</v>
      </c>
      <c r="H5267" s="15">
        <v>45379</v>
      </c>
      <c r="I5267" s="15" t="s">
        <v>8189</v>
      </c>
      <c r="J5267" s="15" t="s">
        <v>8190</v>
      </c>
      <c r="K5267" s="15" t="s">
        <v>45695</v>
      </c>
      <c r="L5267" s="15" t="s">
        <v>103</v>
      </c>
      <c r="M5267" s="15" t="s">
        <v>1523</v>
      </c>
      <c r="N5267" s="14">
        <v>2015</v>
      </c>
      <c r="O5267" s="15" t="s">
        <v>8191</v>
      </c>
      <c r="P5267" s="15" t="s">
        <v>106</v>
      </c>
      <c r="Q5267" s="15" t="s">
        <v>47081</v>
      </c>
      <c r="R5267" s="15" t="s">
        <v>8192</v>
      </c>
      <c r="S5267" s="15" t="s">
        <v>8193</v>
      </c>
      <c r="T5267" s="15" t="s">
        <v>652</v>
      </c>
      <c r="U5267" s="15" t="s">
        <v>53</v>
      </c>
      <c r="V5267" s="15" t="s">
        <v>46154</v>
      </c>
      <c r="W5267" s="15" t="s">
        <v>4613</v>
      </c>
      <c r="X5267" s="15" t="e">
        <f>_xlfn.XLOOKUP(_LOOKUP[[#This Row],[AdjusterMemberName]],_Adjuster[Adjuster Name],_Adjuster[Email],,0)</f>
        <v>#N/A</v>
      </c>
      <c r="Y5267" s="15" t="e">
        <f>_xlfn.XLOOKUP(_LOOKUP[[#This Row],[AdjusterMemberName]],_Adjuster[Adjuster Name],_Adjuster[Phone Number],,0)</f>
        <v>#N/A</v>
      </c>
      <c r="Z5267" s="15" t="s">
        <v>8194</v>
      </c>
      <c r="AA52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2996 Piro Dr, Atwater  CA 95301</v>
      </c>
      <c r="AB5267" s="15"/>
    </row>
    <row r="5268" spans="1:28" x14ac:dyDescent="0.3">
      <c r="A5268" s="14">
        <v>1</v>
      </c>
      <c r="B5268" s="14">
        <v>1</v>
      </c>
      <c r="C5268" s="15" t="s">
        <v>8243</v>
      </c>
      <c r="D5268" s="15" t="s">
        <v>8243</v>
      </c>
      <c r="E5268" s="15">
        <v>45294</v>
      </c>
      <c r="F5268" s="15" t="s">
        <v>8244</v>
      </c>
      <c r="G5268" s="15">
        <v>45203</v>
      </c>
      <c r="H5268" s="15">
        <v>45386</v>
      </c>
      <c r="I5268" s="15" t="s">
        <v>8245</v>
      </c>
      <c r="J5268" s="15" t="s">
        <v>8246</v>
      </c>
      <c r="K5268" s="15" t="s">
        <v>46777</v>
      </c>
      <c r="L5268" s="15" t="s">
        <v>687</v>
      </c>
      <c r="M5268" s="15" t="s">
        <v>2261</v>
      </c>
      <c r="N5268" s="14">
        <v>2020</v>
      </c>
      <c r="O5268" s="15" t="s">
        <v>8247</v>
      </c>
      <c r="P5268" s="15" t="s">
        <v>81</v>
      </c>
      <c r="Q5268" s="15" t="s">
        <v>47006</v>
      </c>
      <c r="R5268" s="15" t="s">
        <v>8248</v>
      </c>
      <c r="S5268" s="15" t="s">
        <v>8249</v>
      </c>
      <c r="T5268" s="15" t="s">
        <v>8250</v>
      </c>
      <c r="U5268" s="15" t="s">
        <v>53</v>
      </c>
      <c r="V5268" s="15" t="s">
        <v>46695</v>
      </c>
      <c r="W5268" s="15" t="s">
        <v>850</v>
      </c>
      <c r="X5268" s="15" t="e">
        <f>_xlfn.XLOOKUP(_LOOKUP[[#This Row],[AdjusterMemberName]],_Adjuster[Adjuster Name],_Adjuster[Email],,0)</f>
        <v>#N/A</v>
      </c>
      <c r="Y5268" s="15" t="e">
        <f>_xlfn.XLOOKUP(_LOOKUP[[#This Row],[AdjusterMemberName]],_Adjuster[Adjuster Name],_Adjuster[Phone Number],,0)</f>
        <v>#N/A</v>
      </c>
      <c r="Z5268" s="15" t="s">
        <v>8251</v>
      </c>
      <c r="AA52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696 Temple Lane, Big Bear Lake  CA 92315</v>
      </c>
      <c r="AB5268" s="15">
        <v>45359</v>
      </c>
    </row>
    <row r="5269" spans="1:28" x14ac:dyDescent="0.3">
      <c r="A5269" s="14">
        <v>1</v>
      </c>
      <c r="B5269" s="14">
        <v>1</v>
      </c>
      <c r="C5269" s="15" t="s">
        <v>8261</v>
      </c>
      <c r="D5269" s="15" t="s">
        <v>8262</v>
      </c>
      <c r="E5269" s="15">
        <v>45294</v>
      </c>
      <c r="F5269" s="15" t="s">
        <v>8263</v>
      </c>
      <c r="G5269" s="15">
        <v>45175</v>
      </c>
      <c r="H5269" s="15">
        <v>45357</v>
      </c>
      <c r="I5269" s="15" t="s">
        <v>8264</v>
      </c>
      <c r="J5269" s="15" t="s">
        <v>8265</v>
      </c>
      <c r="K5269" s="15" t="s">
        <v>45611</v>
      </c>
      <c r="L5269" s="15" t="s">
        <v>128</v>
      </c>
      <c r="M5269" s="15" t="s">
        <v>129</v>
      </c>
      <c r="N5269" s="14">
        <v>2008</v>
      </c>
      <c r="O5269" s="15" t="s">
        <v>8266</v>
      </c>
      <c r="P5269" s="15" t="s">
        <v>106</v>
      </c>
      <c r="Q5269" s="15" t="s">
        <v>47065</v>
      </c>
      <c r="R5269" s="15" t="s">
        <v>8267</v>
      </c>
      <c r="S5269" s="15" t="s">
        <v>8268</v>
      </c>
      <c r="T5269" s="15" t="s">
        <v>821</v>
      </c>
      <c r="U5269" s="15" t="s">
        <v>53</v>
      </c>
      <c r="V5269" s="15" t="s">
        <v>45349</v>
      </c>
      <c r="W5269" s="15" t="s">
        <v>264</v>
      </c>
      <c r="X5269" s="15" t="str">
        <f>_xlfn.XLOOKUP(_LOOKUP[[#This Row],[AdjusterMemberName]],_Adjuster[Adjuster Name],_Adjuster[Email],,0)</f>
        <v>sBonnevie@knightcompany.com</v>
      </c>
      <c r="Y5269" s="15" t="str">
        <f>_xlfn.XLOOKUP(_LOOKUP[[#This Row],[AdjusterMemberName]],_Adjuster[Adjuster Name],_Adjuster[Phone Number],,0)</f>
        <v>323-692-4064</v>
      </c>
      <c r="Z5269" s="15" t="s">
        <v>8269</v>
      </c>
      <c r="AA52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7055 Lennox Ave Apt 232, Van Nuys  CA 91405</v>
      </c>
      <c r="AB5269" s="15"/>
    </row>
    <row r="5270" spans="1:28" x14ac:dyDescent="0.3">
      <c r="A5270" s="14">
        <v>1</v>
      </c>
      <c r="B5270" s="14">
        <v>1</v>
      </c>
      <c r="C5270" s="15" t="s">
        <v>8278</v>
      </c>
      <c r="D5270" s="15" t="s">
        <v>8279</v>
      </c>
      <c r="E5270" s="15">
        <v>45294</v>
      </c>
      <c r="F5270" s="15" t="s">
        <v>8280</v>
      </c>
      <c r="G5270" s="15">
        <v>45151</v>
      </c>
      <c r="H5270" s="15">
        <v>45335</v>
      </c>
      <c r="I5270" s="15" t="s">
        <v>8281</v>
      </c>
      <c r="J5270" s="15" t="s">
        <v>8282</v>
      </c>
      <c r="K5270" s="15" t="s">
        <v>45332</v>
      </c>
      <c r="L5270" s="15" t="s">
        <v>128</v>
      </c>
      <c r="M5270" s="15" t="s">
        <v>170</v>
      </c>
      <c r="N5270" s="14">
        <v>2020</v>
      </c>
      <c r="O5270" s="15" t="s">
        <v>8283</v>
      </c>
      <c r="P5270" s="15" t="s">
        <v>106</v>
      </c>
      <c r="Q5270" s="15" t="s">
        <v>47019</v>
      </c>
      <c r="R5270" s="15" t="s">
        <v>8284</v>
      </c>
      <c r="S5270" s="15" t="s">
        <v>8285</v>
      </c>
      <c r="T5270" s="15" t="s">
        <v>174</v>
      </c>
      <c r="U5270" s="15" t="s">
        <v>53</v>
      </c>
      <c r="V5270" s="15" t="s">
        <v>45507</v>
      </c>
      <c r="W5270" s="15" t="s">
        <v>264</v>
      </c>
      <c r="X5270" s="15" t="str">
        <f>_xlfn.XLOOKUP(_LOOKUP[[#This Row],[AdjusterMemberName]],_Adjuster[Adjuster Name],_Adjuster[Email],,0)</f>
        <v>sBonnevie@knightcompany.com</v>
      </c>
      <c r="Y5270" s="15" t="str">
        <f>_xlfn.XLOOKUP(_LOOKUP[[#This Row],[AdjusterMemberName]],_Adjuster[Adjuster Name],_Adjuster[Phone Number],,0)</f>
        <v>323-692-4064</v>
      </c>
      <c r="Z5270" s="15" t="s">
        <v>8286</v>
      </c>
      <c r="AA52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233 N New Hampshire Ave Apt 1, Los Angeles  CA 90004</v>
      </c>
      <c r="AB5270" s="15"/>
    </row>
    <row r="5271" spans="1:28" x14ac:dyDescent="0.3">
      <c r="A5271" s="14">
        <v>1</v>
      </c>
      <c r="B5271" s="14">
        <v>1</v>
      </c>
      <c r="C5271" s="15" t="s">
        <v>8349</v>
      </c>
      <c r="D5271" s="15" t="s">
        <v>8350</v>
      </c>
      <c r="E5271" s="15">
        <v>45294</v>
      </c>
      <c r="F5271" s="15" t="s">
        <v>8351</v>
      </c>
      <c r="G5271" s="15">
        <v>45264</v>
      </c>
      <c r="H5271" s="15">
        <v>45447</v>
      </c>
      <c r="I5271" s="15" t="s">
        <v>8352</v>
      </c>
      <c r="J5271" s="15" t="s">
        <v>8353</v>
      </c>
      <c r="K5271" s="15" t="s">
        <v>45373</v>
      </c>
      <c r="L5271" s="15" t="s">
        <v>139</v>
      </c>
      <c r="M5271" s="15" t="s">
        <v>697</v>
      </c>
      <c r="N5271" s="14">
        <v>2013</v>
      </c>
      <c r="O5271" s="15" t="s">
        <v>8354</v>
      </c>
      <c r="P5271" s="15" t="s">
        <v>106</v>
      </c>
      <c r="Q5271" s="15" t="s">
        <v>47065</v>
      </c>
      <c r="R5271" s="15" t="s">
        <v>2190</v>
      </c>
      <c r="S5271" s="15" t="s">
        <v>8355</v>
      </c>
      <c r="T5271" s="15" t="s">
        <v>1456</v>
      </c>
      <c r="U5271" s="15" t="s">
        <v>53</v>
      </c>
      <c r="V5271" s="15" t="s">
        <v>45986</v>
      </c>
      <c r="W5271" s="15" t="s">
        <v>1357</v>
      </c>
      <c r="X5271" s="15" t="str">
        <f>_xlfn.XLOOKUP(_LOOKUP[[#This Row],[AdjusterMemberName]],_Adjuster[Adjuster Name],_Adjuster[Email],,0)</f>
        <v>jRivera1@knightcompany.com</v>
      </c>
      <c r="Y5271" s="15" t="str">
        <f>_xlfn.XLOOKUP(_LOOKUP[[#This Row],[AdjusterMemberName]],_Adjuster[Adjuster Name],_Adjuster[Phone Number],,0)</f>
        <v>424-559-5239</v>
      </c>
      <c r="Z5271" s="15" t="s">
        <v>8356</v>
      </c>
      <c r="AA52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3385 20Th St, Highland  CA 92346</v>
      </c>
      <c r="AB5271" s="15"/>
    </row>
    <row r="5272" spans="1:28" x14ac:dyDescent="0.3">
      <c r="A5272" s="14">
        <v>1</v>
      </c>
      <c r="B5272" s="14">
        <v>1</v>
      </c>
      <c r="C5272" s="15" t="s">
        <v>8644</v>
      </c>
      <c r="D5272" s="15" t="s">
        <v>8644</v>
      </c>
      <c r="E5272" s="15">
        <v>45294</v>
      </c>
      <c r="F5272" s="15" t="s">
        <v>8645</v>
      </c>
      <c r="G5272" s="15">
        <v>45158</v>
      </c>
      <c r="H5272" s="15">
        <v>45342</v>
      </c>
      <c r="I5272" s="15" t="s">
        <v>8646</v>
      </c>
      <c r="J5272" s="15" t="s">
        <v>8647</v>
      </c>
      <c r="K5272" s="15" t="s">
        <v>46144</v>
      </c>
      <c r="L5272" s="15" t="s">
        <v>128</v>
      </c>
      <c r="M5272" s="15" t="s">
        <v>129</v>
      </c>
      <c r="N5272" s="14">
        <v>2018</v>
      </c>
      <c r="O5272" s="15" t="s">
        <v>8648</v>
      </c>
      <c r="P5272" s="15" t="s">
        <v>81</v>
      </c>
      <c r="Q5272" s="15" t="s">
        <v>47073</v>
      </c>
      <c r="R5272" s="15" t="s">
        <v>8649</v>
      </c>
      <c r="S5272" s="15" t="s">
        <v>8650</v>
      </c>
      <c r="T5272" s="15" t="s">
        <v>174</v>
      </c>
      <c r="U5272" s="15" t="s">
        <v>53</v>
      </c>
      <c r="V5272" s="15" t="s">
        <v>45367</v>
      </c>
      <c r="W5272" s="15" t="s">
        <v>1544</v>
      </c>
      <c r="X5272" s="15" t="str">
        <f>_xlfn.XLOOKUP(_LOOKUP[[#This Row],[AdjusterMemberName]],_Adjuster[Adjuster Name],_Adjuster[Email],,0)</f>
        <v>CRodriguez5@knightcompany.com</v>
      </c>
      <c r="Y5272" s="15" t="str">
        <f>_xlfn.XLOOKUP(_LOOKUP[[#This Row],[AdjusterMemberName]],_Adjuster[Adjuster Name],_Adjuster[Phone Number],,0)</f>
        <v>323-456-1708</v>
      </c>
      <c r="Z5272" s="15" t="s">
        <v>8651</v>
      </c>
      <c r="AA52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4323 1/2 Honduras St, Los Angeles  CA 90011</v>
      </c>
      <c r="AB5272" s="15"/>
    </row>
    <row r="5273" spans="1:28" x14ac:dyDescent="0.3">
      <c r="A5273" s="14">
        <v>1</v>
      </c>
      <c r="B5273" s="14">
        <v>1</v>
      </c>
      <c r="C5273" s="15" t="s">
        <v>8101</v>
      </c>
      <c r="D5273" s="15" t="s">
        <v>8101</v>
      </c>
      <c r="E5273" s="15">
        <v>45293</v>
      </c>
      <c r="F5273" s="15" t="s">
        <v>8102</v>
      </c>
      <c r="G5273" s="15">
        <v>45135</v>
      </c>
      <c r="H5273" s="15">
        <v>45319</v>
      </c>
      <c r="I5273" s="15" t="s">
        <v>8103</v>
      </c>
      <c r="J5273" s="15" t="s">
        <v>8104</v>
      </c>
      <c r="K5273" s="15" t="s">
        <v>45493</v>
      </c>
      <c r="L5273" s="15" t="s">
        <v>1261</v>
      </c>
      <c r="M5273" s="15" t="s">
        <v>8105</v>
      </c>
      <c r="N5273" s="14">
        <v>2023</v>
      </c>
      <c r="O5273" s="15" t="s">
        <v>8106</v>
      </c>
      <c r="P5273" s="15" t="s">
        <v>106</v>
      </c>
      <c r="Q5273" s="15" t="s">
        <v>47128</v>
      </c>
      <c r="R5273" s="15" t="s">
        <v>8107</v>
      </c>
      <c r="S5273" s="15" t="s">
        <v>8108</v>
      </c>
      <c r="T5273" s="15" t="s">
        <v>174</v>
      </c>
      <c r="U5273" s="15" t="s">
        <v>53</v>
      </c>
      <c r="V5273" s="15" t="s">
        <v>45441</v>
      </c>
      <c r="W5273" s="15" t="s">
        <v>1624</v>
      </c>
      <c r="X5273" s="15" t="e">
        <f>_xlfn.XLOOKUP(_LOOKUP[[#This Row],[AdjusterMemberName]],_Adjuster[Adjuster Name],_Adjuster[Email],,0)</f>
        <v>#N/A</v>
      </c>
      <c r="Y5273" s="15" t="e">
        <f>_xlfn.XLOOKUP(_LOOKUP[[#This Row],[AdjusterMemberName]],_Adjuster[Adjuster Name],_Adjuster[Phone Number],,0)</f>
        <v>#N/A</v>
      </c>
      <c r="Z5273" s="15" t="s">
        <v>8109</v>
      </c>
      <c r="AA52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939 W 82Nd St Apt 4, Los Angeles  CA 90044</v>
      </c>
      <c r="AB5273" s="15"/>
    </row>
    <row r="5274" spans="1:28" x14ac:dyDescent="0.3">
      <c r="A5274" s="14">
        <v>1</v>
      </c>
      <c r="B5274" s="14">
        <v>1</v>
      </c>
      <c r="C5274" s="15" t="s">
        <v>8135</v>
      </c>
      <c r="D5274" s="15" t="s">
        <v>8135</v>
      </c>
      <c r="E5274" s="15">
        <v>45293</v>
      </c>
      <c r="F5274" s="15" t="s">
        <v>8136</v>
      </c>
      <c r="G5274" s="15">
        <v>45152</v>
      </c>
      <c r="H5274" s="15">
        <v>45336</v>
      </c>
      <c r="I5274" s="15" t="s">
        <v>8137</v>
      </c>
      <c r="J5274" s="15" t="s">
        <v>8138</v>
      </c>
      <c r="K5274" s="15" t="s">
        <v>45388</v>
      </c>
      <c r="L5274" s="15" t="s">
        <v>25</v>
      </c>
      <c r="M5274" s="15" t="s">
        <v>373</v>
      </c>
      <c r="N5274" s="14">
        <v>2013</v>
      </c>
      <c r="O5274" s="15" t="s">
        <v>8139</v>
      </c>
      <c r="P5274" s="15" t="s">
        <v>81</v>
      </c>
      <c r="Q5274" s="15" t="s">
        <v>47019</v>
      </c>
      <c r="R5274" s="15" t="s">
        <v>8140</v>
      </c>
      <c r="S5274" s="15" t="s">
        <v>8141</v>
      </c>
      <c r="T5274" s="15" t="s">
        <v>308</v>
      </c>
      <c r="U5274" s="15" t="s">
        <v>53</v>
      </c>
      <c r="V5274" s="15" t="s">
        <v>45398</v>
      </c>
      <c r="W5274" s="15" t="s">
        <v>3114</v>
      </c>
      <c r="X5274" s="15" t="str">
        <f>_xlfn.XLOOKUP(_LOOKUP[[#This Row],[AdjusterMemberName]],_Adjuster[Adjuster Name],_Adjuster[Email],,0)</f>
        <v>eExmundo@knightcompany.com</v>
      </c>
      <c r="Y5274" s="15" t="str">
        <f>_xlfn.XLOOKUP(_LOOKUP[[#This Row],[AdjusterMemberName]],_Adjuster[Adjuster Name],_Adjuster[Phone Number],,0)</f>
        <v>424-559-5400</v>
      </c>
      <c r="Z5274" s="15" t="s">
        <v>8142</v>
      </c>
      <c r="AA52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2226 10Th St, Riverside  CA 92507</v>
      </c>
      <c r="AB5274" s="15"/>
    </row>
    <row r="5275" spans="1:28" x14ac:dyDescent="0.3">
      <c r="A5275" s="14">
        <v>1</v>
      </c>
      <c r="B5275" s="14">
        <v>1</v>
      </c>
      <c r="C5275" s="15" t="s">
        <v>8287</v>
      </c>
      <c r="D5275" s="15" t="s">
        <v>8288</v>
      </c>
      <c r="E5275" s="15">
        <v>45293</v>
      </c>
      <c r="F5275" s="15" t="s">
        <v>8289</v>
      </c>
      <c r="G5275" s="15">
        <v>45264</v>
      </c>
      <c r="H5275" s="15">
        <v>45447</v>
      </c>
      <c r="I5275" s="15" t="s">
        <v>8290</v>
      </c>
      <c r="J5275" s="15" t="s">
        <v>8291</v>
      </c>
      <c r="K5275" s="15" t="s">
        <v>45611</v>
      </c>
      <c r="L5275" s="15" t="s">
        <v>128</v>
      </c>
      <c r="M5275" s="15" t="s">
        <v>129</v>
      </c>
      <c r="N5275" s="14">
        <v>2006</v>
      </c>
      <c r="O5275" s="15" t="s">
        <v>8292</v>
      </c>
      <c r="P5275" s="15" t="s">
        <v>106</v>
      </c>
      <c r="Q5275" s="15" t="s">
        <v>47061</v>
      </c>
      <c r="R5275" s="15" t="s">
        <v>8293</v>
      </c>
      <c r="S5275" s="15" t="s">
        <v>8294</v>
      </c>
      <c r="T5275" s="15" t="s">
        <v>356</v>
      </c>
      <c r="U5275" s="15" t="s">
        <v>53</v>
      </c>
      <c r="V5275" s="15" t="s">
        <v>45405</v>
      </c>
      <c r="W5275" s="15" t="s">
        <v>367</v>
      </c>
      <c r="X5275" s="15" t="str">
        <f>_xlfn.XLOOKUP(_LOOKUP[[#This Row],[AdjusterMemberName]],_Adjuster[Adjuster Name],_Adjuster[Email],,0)</f>
        <v>dHernandez4@knightcompany.com</v>
      </c>
      <c r="Y5275" s="15" t="str">
        <f>_xlfn.XLOOKUP(_LOOKUP[[#This Row],[AdjusterMemberName]],_Adjuster[Adjuster Name],_Adjuster[Phone Number],,0)</f>
        <v>323-315-7819</v>
      </c>
      <c r="Z5275" s="15" t="s">
        <v>8295</v>
      </c>
      <c r="AA52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1610 S Monterey Ave, Ontario  CA 91761</v>
      </c>
      <c r="AB5275" s="15"/>
    </row>
    <row r="5276" spans="1:28" x14ac:dyDescent="0.3">
      <c r="A5276" s="14">
        <v>1</v>
      </c>
      <c r="B5276" s="14">
        <v>1</v>
      </c>
      <c r="C5276" s="15" t="s">
        <v>8118</v>
      </c>
      <c r="D5276" s="15" t="s">
        <v>8119</v>
      </c>
      <c r="E5276" s="15">
        <v>45292</v>
      </c>
      <c r="F5276" s="15" t="s">
        <v>8120</v>
      </c>
      <c r="G5276" s="15">
        <v>45183</v>
      </c>
      <c r="H5276" s="15">
        <v>45365</v>
      </c>
      <c r="I5276" s="15" t="s">
        <v>8121</v>
      </c>
      <c r="J5276" s="15" t="s">
        <v>8122</v>
      </c>
      <c r="K5276" s="15" t="s">
        <v>45817</v>
      </c>
      <c r="L5276" s="15" t="s">
        <v>128</v>
      </c>
      <c r="M5276" s="15" t="s">
        <v>1064</v>
      </c>
      <c r="N5276" s="14">
        <v>2016</v>
      </c>
      <c r="O5276" s="15" t="s">
        <v>8123</v>
      </c>
      <c r="P5276" s="15" t="s">
        <v>106</v>
      </c>
      <c r="Q5276" s="15" t="s">
        <v>47019</v>
      </c>
      <c r="R5276" s="15" t="s">
        <v>8124</v>
      </c>
      <c r="S5276" s="15" t="s">
        <v>8125</v>
      </c>
      <c r="T5276" s="15" t="s">
        <v>96</v>
      </c>
      <c r="U5276" s="15" t="s">
        <v>53</v>
      </c>
      <c r="V5276" s="15" t="s">
        <v>45731</v>
      </c>
      <c r="W5276" s="15" t="s">
        <v>3114</v>
      </c>
      <c r="X5276" s="15" t="str">
        <f>_xlfn.XLOOKUP(_LOOKUP[[#This Row],[AdjusterMemberName]],_Adjuster[Adjuster Name],_Adjuster[Email],,0)</f>
        <v>eExmundo@knightcompany.com</v>
      </c>
      <c r="Y5276" s="15" t="str">
        <f>_xlfn.XLOOKUP(_LOOKUP[[#This Row],[AdjusterMemberName]],_Adjuster[Adjuster Name],_Adjuster[Phone Number],,0)</f>
        <v>424-559-5400</v>
      </c>
      <c r="Z5276" s="15" t="s">
        <v>8126</v>
      </c>
      <c r="AA52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22135 Cottonwood Ave, Moreno Valley  CA 92553</v>
      </c>
      <c r="AB5276" s="15"/>
    </row>
    <row r="5277" spans="1:28" x14ac:dyDescent="0.3">
      <c r="A5277" s="14">
        <v>1</v>
      </c>
      <c r="B5277" s="14">
        <v>1</v>
      </c>
      <c r="C5277" s="15" t="s">
        <v>8270</v>
      </c>
      <c r="D5277" s="15" t="s">
        <v>8270</v>
      </c>
      <c r="E5277" s="15">
        <v>45292</v>
      </c>
      <c r="F5277" s="15" t="s">
        <v>8271</v>
      </c>
      <c r="G5277" s="15">
        <v>45135</v>
      </c>
      <c r="H5277" s="15">
        <v>45319</v>
      </c>
      <c r="I5277" s="15" t="s">
        <v>8272</v>
      </c>
      <c r="J5277" s="15" t="s">
        <v>8273</v>
      </c>
      <c r="K5277" s="15" t="s">
        <v>45695</v>
      </c>
      <c r="L5277" s="15" t="s">
        <v>314</v>
      </c>
      <c r="M5277" s="15" t="s">
        <v>978</v>
      </c>
      <c r="N5277" s="14">
        <v>2015</v>
      </c>
      <c r="O5277" s="15" t="s">
        <v>8274</v>
      </c>
      <c r="P5277" s="15" t="s">
        <v>106</v>
      </c>
      <c r="Q5277" s="15" t="s">
        <v>47019</v>
      </c>
      <c r="R5277" s="15" t="s">
        <v>8275</v>
      </c>
      <c r="S5277" s="15" t="s">
        <v>8276</v>
      </c>
      <c r="T5277" s="15" t="s">
        <v>3287</v>
      </c>
      <c r="U5277" s="15" t="s">
        <v>53</v>
      </c>
      <c r="V5277" s="15" t="s">
        <v>46022</v>
      </c>
      <c r="W5277" s="15" t="s">
        <v>1357</v>
      </c>
      <c r="X5277" s="15" t="str">
        <f>_xlfn.XLOOKUP(_LOOKUP[[#This Row],[AdjusterMemberName]],_Adjuster[Adjuster Name],_Adjuster[Email],,0)</f>
        <v>jRivera1@knightcompany.com</v>
      </c>
      <c r="Y5277" s="15" t="str">
        <f>_xlfn.XLOOKUP(_LOOKUP[[#This Row],[AdjusterMemberName]],_Adjuster[Adjuster Name],_Adjuster[Phone Number],,0)</f>
        <v>424-559-5239</v>
      </c>
      <c r="Z5277" s="15" t="s">
        <v>8277</v>
      </c>
      <c r="AA52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14175 Viburnum, Whittier  CA 90604</v>
      </c>
      <c r="AB5277" s="15">
        <v>45299</v>
      </c>
    </row>
    <row r="5278" spans="1:28" x14ac:dyDescent="0.3">
      <c r="A5278" s="14">
        <v>0</v>
      </c>
      <c r="B5278" s="14">
        <v>1</v>
      </c>
      <c r="C5278" s="15" t="s">
        <v>4555</v>
      </c>
      <c r="D5278" s="15" t="s">
        <v>8088</v>
      </c>
      <c r="E5278" s="15">
        <v>45291</v>
      </c>
      <c r="F5278" s="15" t="s">
        <v>4557</v>
      </c>
      <c r="G5278" s="15"/>
      <c r="H5278" s="15"/>
      <c r="I5278" s="15" t="s">
        <v>8089</v>
      </c>
      <c r="J5278" s="15" t="s">
        <v>8090</v>
      </c>
      <c r="K5278" s="15" t="s">
        <v>45635</v>
      </c>
      <c r="L5278" s="15" t="s">
        <v>25</v>
      </c>
      <c r="M5278" s="15" t="s">
        <v>8091</v>
      </c>
      <c r="N5278" s="14">
        <v>2008</v>
      </c>
      <c r="O5278" s="15" t="s">
        <v>8092</v>
      </c>
      <c r="P5278" s="15" t="s">
        <v>106</v>
      </c>
      <c r="Q5278" s="15"/>
      <c r="R5278" s="15"/>
      <c r="S5278" s="15"/>
      <c r="T5278" s="15"/>
      <c r="U5278" s="15"/>
      <c r="V5278" s="15"/>
      <c r="W5278" s="15" t="s">
        <v>850</v>
      </c>
      <c r="X5278" s="15" t="e">
        <f>_xlfn.XLOOKUP(_LOOKUP[[#This Row],[AdjusterMemberName]],_Adjuster[Adjuster Name],_Adjuster[Email],,0)</f>
        <v>#N/A</v>
      </c>
      <c r="Y5278" s="15" t="e">
        <f>_xlfn.XLOOKUP(_LOOKUP[[#This Row],[AdjusterMemberName]],_Adjuster[Adjuster Name],_Adjuster[Phone Number],,0)</f>
        <v>#N/A</v>
      </c>
      <c r="Z5278" s="15"/>
      <c r="AA5278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278" s="15"/>
    </row>
    <row r="5279" spans="1:28" x14ac:dyDescent="0.3">
      <c r="A5279" s="14">
        <v>1</v>
      </c>
      <c r="B5279" s="14">
        <v>1</v>
      </c>
      <c r="C5279" s="15" t="s">
        <v>8093</v>
      </c>
      <c r="D5279" s="15" t="s">
        <v>8093</v>
      </c>
      <c r="E5279" s="15">
        <v>45291</v>
      </c>
      <c r="F5279" s="15" t="s">
        <v>8094</v>
      </c>
      <c r="G5279" s="15">
        <v>45159</v>
      </c>
      <c r="H5279" s="15">
        <v>45343</v>
      </c>
      <c r="I5279" s="15" t="s">
        <v>8095</v>
      </c>
      <c r="J5279" s="15" t="s">
        <v>8096</v>
      </c>
      <c r="K5279" s="15" t="s">
        <v>45855</v>
      </c>
      <c r="L5279" s="15" t="s">
        <v>103</v>
      </c>
      <c r="M5279" s="15" t="s">
        <v>104</v>
      </c>
      <c r="N5279" s="14">
        <v>2020</v>
      </c>
      <c r="O5279" s="15" t="s">
        <v>8097</v>
      </c>
      <c r="P5279" s="15" t="s">
        <v>106</v>
      </c>
      <c r="Q5279" s="15" t="s">
        <v>47065</v>
      </c>
      <c r="R5279" s="15" t="s">
        <v>8098</v>
      </c>
      <c r="S5279" s="15" t="s">
        <v>8099</v>
      </c>
      <c r="T5279" s="15" t="s">
        <v>2940</v>
      </c>
      <c r="U5279" s="15" t="s">
        <v>53</v>
      </c>
      <c r="V5279" s="15" t="s">
        <v>45467</v>
      </c>
      <c r="W5279" s="15" t="s">
        <v>850</v>
      </c>
      <c r="X5279" s="15" t="e">
        <f>_xlfn.XLOOKUP(_LOOKUP[[#This Row],[AdjusterMemberName]],_Adjuster[Adjuster Name],_Adjuster[Email],,0)</f>
        <v>#N/A</v>
      </c>
      <c r="Y5279" s="15" t="e">
        <f>_xlfn.XLOOKUP(_LOOKUP[[#This Row],[AdjusterMemberName]],_Adjuster[Adjuster Name],_Adjuster[Phone Number],,0)</f>
        <v>#N/A</v>
      </c>
      <c r="Z5279" s="15" t="s">
        <v>8100</v>
      </c>
      <c r="AA52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271 Parke St Apt 4, Pasadena  CA 91101</v>
      </c>
      <c r="AB5279" s="15"/>
    </row>
    <row r="5280" spans="1:28" x14ac:dyDescent="0.3">
      <c r="A5280" s="14">
        <v>1</v>
      </c>
      <c r="B5280" s="14">
        <v>1</v>
      </c>
      <c r="C5280" s="15" t="s">
        <v>6175</v>
      </c>
      <c r="D5280" s="15" t="s">
        <v>6175</v>
      </c>
      <c r="E5280" s="15">
        <v>45291</v>
      </c>
      <c r="F5280" s="15" t="s">
        <v>8143</v>
      </c>
      <c r="G5280" s="15">
        <v>45268</v>
      </c>
      <c r="H5280" s="15">
        <v>45451</v>
      </c>
      <c r="I5280" s="15" t="s">
        <v>8144</v>
      </c>
      <c r="J5280" s="15" t="s">
        <v>8145</v>
      </c>
      <c r="K5280" s="15" t="s">
        <v>45407</v>
      </c>
      <c r="L5280" s="15" t="s">
        <v>25</v>
      </c>
      <c r="M5280" s="15" t="s">
        <v>1896</v>
      </c>
      <c r="N5280" s="14">
        <v>2003</v>
      </c>
      <c r="O5280" s="15" t="s">
        <v>6179</v>
      </c>
      <c r="P5280" s="15" t="s">
        <v>106</v>
      </c>
      <c r="Q5280" s="15" t="s">
        <v>47065</v>
      </c>
      <c r="R5280" s="15" t="s">
        <v>6180</v>
      </c>
      <c r="S5280" s="15" t="s">
        <v>6181</v>
      </c>
      <c r="T5280" s="15" t="s">
        <v>174</v>
      </c>
      <c r="U5280" s="15" t="s">
        <v>53</v>
      </c>
      <c r="V5280" s="15" t="s">
        <v>45537</v>
      </c>
      <c r="W5280" s="15" t="s">
        <v>367</v>
      </c>
      <c r="X5280" s="15" t="str">
        <f>_xlfn.XLOOKUP(_LOOKUP[[#This Row],[AdjusterMemberName]],_Adjuster[Adjuster Name],_Adjuster[Email],,0)</f>
        <v>dHernandez4@knightcompany.com</v>
      </c>
      <c r="Y5280" s="15" t="str">
        <f>_xlfn.XLOOKUP(_LOOKUP[[#This Row],[AdjusterMemberName]],_Adjuster[Adjuster Name],_Adjuster[Phone Number],,0)</f>
        <v>323-315-7819</v>
      </c>
      <c r="Z5280" s="15" t="s">
        <v>6182</v>
      </c>
      <c r="AA52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1809 W 11Th St, Los Angeles  CA 90006</v>
      </c>
      <c r="AB5280" s="15"/>
    </row>
    <row r="5281" spans="1:28" x14ac:dyDescent="0.3">
      <c r="A5281" s="14">
        <v>1</v>
      </c>
      <c r="B5281" s="14">
        <v>1</v>
      </c>
      <c r="C5281" s="15" t="s">
        <v>8235</v>
      </c>
      <c r="D5281" s="15" t="s">
        <v>8235</v>
      </c>
      <c r="E5281" s="15">
        <v>45291</v>
      </c>
      <c r="F5281" s="15" t="s">
        <v>8236</v>
      </c>
      <c r="G5281" s="15">
        <v>45195</v>
      </c>
      <c r="H5281" s="15">
        <v>45377</v>
      </c>
      <c r="I5281" s="15" t="s">
        <v>8237</v>
      </c>
      <c r="J5281" s="15" t="s">
        <v>8238</v>
      </c>
      <c r="K5281" s="15" t="s">
        <v>45663</v>
      </c>
      <c r="L5281" s="15" t="s">
        <v>181</v>
      </c>
      <c r="M5281" s="15" t="s">
        <v>3677</v>
      </c>
      <c r="N5281" s="14">
        <v>2019</v>
      </c>
      <c r="O5281" s="15" t="s">
        <v>8239</v>
      </c>
      <c r="P5281" s="15" t="s">
        <v>106</v>
      </c>
      <c r="Q5281" s="15" t="s">
        <v>47095</v>
      </c>
      <c r="R5281" s="15" t="s">
        <v>8240</v>
      </c>
      <c r="S5281" s="15" t="s">
        <v>8241</v>
      </c>
      <c r="T5281" s="15" t="s">
        <v>530</v>
      </c>
      <c r="U5281" s="15" t="s">
        <v>53</v>
      </c>
      <c r="V5281" s="15" t="s">
        <v>45462</v>
      </c>
      <c r="W5281" s="15" t="s">
        <v>1357</v>
      </c>
      <c r="X5281" s="15" t="str">
        <f>_xlfn.XLOOKUP(_LOOKUP[[#This Row],[AdjusterMemberName]],_Adjuster[Adjuster Name],_Adjuster[Email],,0)</f>
        <v>jRivera1@knightcompany.com</v>
      </c>
      <c r="Y5281" s="15" t="str">
        <f>_xlfn.XLOOKUP(_LOOKUP[[#This Row],[AdjusterMemberName]],_Adjuster[Adjuster Name],_Adjuster[Phone Number],,0)</f>
        <v>424-559-5239</v>
      </c>
      <c r="Z5281" s="15" t="s">
        <v>8242</v>
      </c>
      <c r="AA52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238 Magnolia Glen Dr, Riverside  CA 92506</v>
      </c>
      <c r="AB5281" s="15"/>
    </row>
    <row r="5282" spans="1:28" x14ac:dyDescent="0.3">
      <c r="A5282" s="14">
        <v>1</v>
      </c>
      <c r="B5282" s="14">
        <v>1</v>
      </c>
      <c r="C5282" s="15" t="s">
        <v>8401</v>
      </c>
      <c r="D5282" s="15" t="s">
        <v>8401</v>
      </c>
      <c r="E5282" s="15">
        <v>45291</v>
      </c>
      <c r="F5282" s="15" t="s">
        <v>8402</v>
      </c>
      <c r="G5282" s="15">
        <v>45049</v>
      </c>
      <c r="H5282" s="15">
        <v>45233</v>
      </c>
      <c r="I5282" s="15" t="s">
        <v>8403</v>
      </c>
      <c r="J5282" s="15" t="s">
        <v>8404</v>
      </c>
      <c r="K5282" s="15" t="s">
        <v>45341</v>
      </c>
      <c r="L5282" s="15" t="s">
        <v>314</v>
      </c>
      <c r="M5282" s="15" t="s">
        <v>315</v>
      </c>
      <c r="N5282" s="14">
        <v>2016</v>
      </c>
      <c r="O5282" s="15" t="s">
        <v>8405</v>
      </c>
      <c r="P5282" s="15" t="s">
        <v>106</v>
      </c>
      <c r="Q5282" s="15" t="s">
        <v>119</v>
      </c>
      <c r="R5282" s="15" t="s">
        <v>8406</v>
      </c>
      <c r="S5282" s="15" t="s">
        <v>8407</v>
      </c>
      <c r="T5282" s="15" t="s">
        <v>122</v>
      </c>
      <c r="U5282" s="15" t="s">
        <v>53</v>
      </c>
      <c r="V5282" s="15" t="s">
        <v>45548</v>
      </c>
      <c r="W5282" s="15" t="s">
        <v>850</v>
      </c>
      <c r="X5282" s="15" t="e">
        <f>_xlfn.XLOOKUP(_LOOKUP[[#This Row],[AdjusterMemberName]],_Adjuster[Adjuster Name],_Adjuster[Email],,0)</f>
        <v>#N/A</v>
      </c>
      <c r="Y5282" s="15" t="e">
        <f>_xlfn.XLOOKUP(_LOOKUP[[#This Row],[AdjusterMemberName]],_Adjuster[Adjuster Name],_Adjuster[Phone Number],,0)</f>
        <v>#N/A</v>
      </c>
      <c r="Z5282" s="15" t="s">
        <v>8408</v>
      </c>
      <c r="AA52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41715 Royal Palm Dr, Hemet  CA 92544</v>
      </c>
      <c r="AB5282" s="15">
        <v>45115</v>
      </c>
    </row>
    <row r="5283" spans="1:28" x14ac:dyDescent="0.3">
      <c r="A5283" s="14">
        <v>0</v>
      </c>
      <c r="B5283" s="14">
        <v>1</v>
      </c>
      <c r="C5283" s="15" t="s">
        <v>9271</v>
      </c>
      <c r="D5283" s="15" t="s">
        <v>9271</v>
      </c>
      <c r="E5283" s="15">
        <v>45291</v>
      </c>
      <c r="F5283" s="15" t="s">
        <v>9272</v>
      </c>
      <c r="G5283" s="15"/>
      <c r="H5283" s="15"/>
      <c r="I5283" s="15" t="s">
        <v>9273</v>
      </c>
      <c r="J5283" s="15" t="s">
        <v>9274</v>
      </c>
      <c r="K5283" s="15" t="s">
        <v>45838</v>
      </c>
      <c r="L5283" s="15" t="s">
        <v>139</v>
      </c>
      <c r="M5283" s="15" t="s">
        <v>2966</v>
      </c>
      <c r="N5283" s="14">
        <v>2012</v>
      </c>
      <c r="O5283" s="15" t="s">
        <v>9275</v>
      </c>
      <c r="P5283" s="15" t="s">
        <v>106</v>
      </c>
      <c r="Q5283" s="15"/>
      <c r="R5283" s="15"/>
      <c r="S5283" s="15"/>
      <c r="T5283" s="15"/>
      <c r="U5283" s="15"/>
      <c r="V5283" s="15"/>
      <c r="W5283" s="15" t="s">
        <v>850</v>
      </c>
      <c r="X5283" s="15" t="e">
        <f>_xlfn.XLOOKUP(_LOOKUP[[#This Row],[AdjusterMemberName]],_Adjuster[Adjuster Name],_Adjuster[Email],,0)</f>
        <v>#N/A</v>
      </c>
      <c r="Y5283" s="15" t="e">
        <f>_xlfn.XLOOKUP(_LOOKUP[[#This Row],[AdjusterMemberName]],_Adjuster[Adjuster Name],_Adjuster[Phone Number],,0)</f>
        <v>#N/A</v>
      </c>
      <c r="Z5283" s="15"/>
      <c r="AA5283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283" s="15"/>
    </row>
    <row r="5284" spans="1:28" x14ac:dyDescent="0.3">
      <c r="A5284" s="14">
        <v>1</v>
      </c>
      <c r="B5284" s="14">
        <v>1</v>
      </c>
      <c r="C5284" s="15" t="s">
        <v>8146</v>
      </c>
      <c r="D5284" s="15" t="s">
        <v>8146</v>
      </c>
      <c r="E5284" s="15">
        <v>45290</v>
      </c>
      <c r="F5284" s="15" t="s">
        <v>8147</v>
      </c>
      <c r="G5284" s="15">
        <v>45271</v>
      </c>
      <c r="H5284" s="15">
        <v>45454</v>
      </c>
      <c r="I5284" s="15" t="s">
        <v>8148</v>
      </c>
      <c r="J5284" s="15" t="s">
        <v>8149</v>
      </c>
      <c r="K5284" s="15" t="s">
        <v>45695</v>
      </c>
      <c r="L5284" s="15" t="s">
        <v>139</v>
      </c>
      <c r="M5284" s="15" t="s">
        <v>470</v>
      </c>
      <c r="N5284" s="14">
        <v>2021</v>
      </c>
      <c r="O5284" s="15" t="s">
        <v>8150</v>
      </c>
      <c r="P5284" s="15" t="s">
        <v>106</v>
      </c>
      <c r="Q5284" s="15" t="s">
        <v>47006</v>
      </c>
      <c r="R5284" s="15" t="s">
        <v>2110</v>
      </c>
      <c r="S5284" s="15" t="s">
        <v>8151</v>
      </c>
      <c r="T5284" s="15" t="s">
        <v>186</v>
      </c>
      <c r="U5284" s="15" t="s">
        <v>53</v>
      </c>
      <c r="V5284" s="15" t="s">
        <v>45785</v>
      </c>
      <c r="W5284" s="15" t="s">
        <v>367</v>
      </c>
      <c r="X5284" s="15" t="str">
        <f>_xlfn.XLOOKUP(_LOOKUP[[#This Row],[AdjusterMemberName]],_Adjuster[Adjuster Name],_Adjuster[Email],,0)</f>
        <v>dHernandez4@knightcompany.com</v>
      </c>
      <c r="Y5284" s="15" t="str">
        <f>_xlfn.XLOOKUP(_LOOKUP[[#This Row],[AdjusterMemberName]],_Adjuster[Adjuster Name],_Adjuster[Phone Number],,0)</f>
        <v>323-315-7819</v>
      </c>
      <c r="Z5284" s="15" t="s">
        <v>8152</v>
      </c>
      <c r="AA52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914 N Lacy St, Santa Ana  CA 92701</v>
      </c>
      <c r="AB5284" s="15">
        <v>45395</v>
      </c>
    </row>
    <row r="5285" spans="1:28" x14ac:dyDescent="0.3">
      <c r="A5285" s="14">
        <v>1</v>
      </c>
      <c r="B5285" s="14">
        <v>1</v>
      </c>
      <c r="C5285" s="15" t="s">
        <v>8153</v>
      </c>
      <c r="D5285" s="15" t="s">
        <v>8153</v>
      </c>
      <c r="E5285" s="15">
        <v>45290</v>
      </c>
      <c r="F5285" s="15" t="s">
        <v>8154</v>
      </c>
      <c r="G5285" s="15">
        <v>45182</v>
      </c>
      <c r="H5285" s="15">
        <v>45364</v>
      </c>
      <c r="I5285" s="15" t="s">
        <v>8155</v>
      </c>
      <c r="J5285" s="15" t="s">
        <v>8156</v>
      </c>
      <c r="K5285" s="15" t="s">
        <v>45339</v>
      </c>
      <c r="L5285" s="15" t="s">
        <v>270</v>
      </c>
      <c r="M5285" s="15" t="s">
        <v>2388</v>
      </c>
      <c r="N5285" s="14">
        <v>2019</v>
      </c>
      <c r="O5285" s="15" t="s">
        <v>8157</v>
      </c>
      <c r="P5285" s="15" t="s">
        <v>106</v>
      </c>
      <c r="Q5285" s="15" t="s">
        <v>47116</v>
      </c>
      <c r="R5285" s="15" t="s">
        <v>8158</v>
      </c>
      <c r="S5285" s="15" t="s">
        <v>8159</v>
      </c>
      <c r="T5285" s="15" t="s">
        <v>2563</v>
      </c>
      <c r="U5285" s="15" t="s">
        <v>53</v>
      </c>
      <c r="V5285" s="15" t="s">
        <v>45715</v>
      </c>
      <c r="W5285" s="15" t="s">
        <v>1624</v>
      </c>
      <c r="X5285" s="15" t="e">
        <f>_xlfn.XLOOKUP(_LOOKUP[[#This Row],[AdjusterMemberName]],_Adjuster[Adjuster Name],_Adjuster[Email],,0)</f>
        <v>#N/A</v>
      </c>
      <c r="Y5285" s="15" t="e">
        <f>_xlfn.XLOOKUP(_LOOKUP[[#This Row],[AdjusterMemberName]],_Adjuster[Adjuster Name],_Adjuster[Phone Number],,0)</f>
        <v>#N/A</v>
      </c>
      <c r="Z5285" s="15" t="s">
        <v>8160</v>
      </c>
      <c r="AA52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2941 W Lowell Ave Apt 121, Tracy  CA 95377</v>
      </c>
      <c r="AB5285" s="15">
        <v>45335</v>
      </c>
    </row>
    <row r="5286" spans="1:28" x14ac:dyDescent="0.3">
      <c r="A5286" s="14">
        <v>1</v>
      </c>
      <c r="B5286" s="14">
        <v>1</v>
      </c>
      <c r="C5286" s="15" t="s">
        <v>8203</v>
      </c>
      <c r="D5286" s="15" t="s">
        <v>8204</v>
      </c>
      <c r="E5286" s="15">
        <v>45290</v>
      </c>
      <c r="F5286" s="15" t="s">
        <v>8205</v>
      </c>
      <c r="G5286" s="15">
        <v>45181</v>
      </c>
      <c r="H5286" s="15">
        <v>45363</v>
      </c>
      <c r="I5286" s="15" t="s">
        <v>8206</v>
      </c>
      <c r="J5286" s="15" t="s">
        <v>8207</v>
      </c>
      <c r="K5286" s="15" t="s">
        <v>46339</v>
      </c>
      <c r="L5286" s="15" t="s">
        <v>103</v>
      </c>
      <c r="M5286" s="15" t="s">
        <v>2946</v>
      </c>
      <c r="N5286" s="14">
        <v>2023</v>
      </c>
      <c r="O5286" s="15" t="s">
        <v>8208</v>
      </c>
      <c r="P5286" s="15" t="s">
        <v>106</v>
      </c>
      <c r="Q5286" s="15" t="s">
        <v>47019</v>
      </c>
      <c r="R5286" s="15" t="s">
        <v>8209</v>
      </c>
      <c r="S5286" s="15" t="s">
        <v>8210</v>
      </c>
      <c r="T5286" s="15" t="s">
        <v>830</v>
      </c>
      <c r="U5286" s="15" t="s">
        <v>53</v>
      </c>
      <c r="V5286" s="15" t="s">
        <v>45848</v>
      </c>
      <c r="W5286" s="15" t="s">
        <v>367</v>
      </c>
      <c r="X5286" s="15" t="str">
        <f>_xlfn.XLOOKUP(_LOOKUP[[#This Row],[AdjusterMemberName]],_Adjuster[Adjuster Name],_Adjuster[Email],,0)</f>
        <v>dHernandez4@knightcompany.com</v>
      </c>
      <c r="Y5286" s="15" t="str">
        <f>_xlfn.XLOOKUP(_LOOKUP[[#This Row],[AdjusterMemberName]],_Adjuster[Adjuster Name],_Adjuster[Phone Number],,0)</f>
        <v>323-315-7819</v>
      </c>
      <c r="Z5286" s="15" t="s">
        <v>8211</v>
      </c>
      <c r="AA52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1536 40Th Ave, Oakland  CA 94601</v>
      </c>
      <c r="AB5286" s="15"/>
    </row>
    <row r="5287" spans="1:28" x14ac:dyDescent="0.3">
      <c r="A5287" s="14">
        <v>1</v>
      </c>
      <c r="B5287" s="14">
        <v>1</v>
      </c>
      <c r="C5287" s="15" t="s">
        <v>8226</v>
      </c>
      <c r="D5287" s="15" t="s">
        <v>8227</v>
      </c>
      <c r="E5287" s="15">
        <v>45290</v>
      </c>
      <c r="F5287" s="15" t="s">
        <v>8228</v>
      </c>
      <c r="G5287" s="15">
        <v>45230</v>
      </c>
      <c r="H5287" s="15">
        <v>45412</v>
      </c>
      <c r="I5287" s="15" t="s">
        <v>8229</v>
      </c>
      <c r="J5287" s="15" t="s">
        <v>8230</v>
      </c>
      <c r="K5287" s="15" t="s">
        <v>46057</v>
      </c>
      <c r="L5287" s="15" t="s">
        <v>314</v>
      </c>
      <c r="M5287" s="15" t="s">
        <v>5866</v>
      </c>
      <c r="N5287" s="14">
        <v>2023</v>
      </c>
      <c r="O5287" s="15" t="s">
        <v>8231</v>
      </c>
      <c r="P5287" s="15" t="s">
        <v>1273</v>
      </c>
      <c r="Q5287" s="15" t="s">
        <v>47124</v>
      </c>
      <c r="R5287" s="15" t="s">
        <v>8232</v>
      </c>
      <c r="S5287" s="15" t="s">
        <v>8233</v>
      </c>
      <c r="T5287" s="15" t="s">
        <v>1782</v>
      </c>
      <c r="U5287" s="15" t="s">
        <v>53</v>
      </c>
      <c r="V5287" s="15" t="s">
        <v>45868</v>
      </c>
      <c r="W5287" s="15" t="s">
        <v>264</v>
      </c>
      <c r="X5287" s="15" t="str">
        <f>_xlfn.XLOOKUP(_LOOKUP[[#This Row],[AdjusterMemberName]],_Adjuster[Adjuster Name],_Adjuster[Email],,0)</f>
        <v>sBonnevie@knightcompany.com</v>
      </c>
      <c r="Y5287" s="15" t="str">
        <f>_xlfn.XLOOKUP(_LOOKUP[[#This Row],[AdjusterMemberName]],_Adjuster[Adjuster Name],_Adjuster[Phone Number],,0)</f>
        <v>323-692-4064</v>
      </c>
      <c r="Z5287" s="15" t="s">
        <v>8234</v>
      </c>
      <c r="AA52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825 W 131St St, Compton  CA 90222</v>
      </c>
      <c r="AB5287" s="15"/>
    </row>
    <row r="5288" spans="1:28" x14ac:dyDescent="0.3">
      <c r="A5288" s="14">
        <v>1</v>
      </c>
      <c r="B5288" s="14">
        <v>1</v>
      </c>
      <c r="C5288" s="15" t="s">
        <v>8040</v>
      </c>
      <c r="D5288" s="15" t="s">
        <v>8040</v>
      </c>
      <c r="E5288" s="15">
        <v>45289</v>
      </c>
      <c r="F5288" s="15" t="s">
        <v>8041</v>
      </c>
      <c r="G5288" s="15">
        <v>45289</v>
      </c>
      <c r="H5288" s="15">
        <v>45472</v>
      </c>
      <c r="I5288" s="15" t="s">
        <v>8042</v>
      </c>
      <c r="J5288" s="15" t="s">
        <v>8043</v>
      </c>
      <c r="K5288" s="15" t="s">
        <v>45493</v>
      </c>
      <c r="L5288" s="15" t="s">
        <v>687</v>
      </c>
      <c r="M5288" s="15" t="s">
        <v>2261</v>
      </c>
      <c r="N5288" s="14">
        <v>2022</v>
      </c>
      <c r="O5288" s="15" t="s">
        <v>8044</v>
      </c>
      <c r="P5288" s="15" t="s">
        <v>81</v>
      </c>
      <c r="Q5288" s="15" t="s">
        <v>47092</v>
      </c>
      <c r="R5288" s="15" t="s">
        <v>153</v>
      </c>
      <c r="S5288" s="15" t="s">
        <v>8045</v>
      </c>
      <c r="T5288" s="15" t="s">
        <v>2072</v>
      </c>
      <c r="U5288" s="15" t="s">
        <v>53</v>
      </c>
      <c r="V5288" s="15" t="s">
        <v>45907</v>
      </c>
      <c r="W5288" s="15" t="s">
        <v>1889</v>
      </c>
      <c r="X5288" s="15" t="e">
        <f>_xlfn.XLOOKUP(_LOOKUP[[#This Row],[AdjusterMemberName]],_Adjuster[Adjuster Name],_Adjuster[Email],,0)</f>
        <v>#N/A</v>
      </c>
      <c r="Y5288" s="15" t="e">
        <f>_xlfn.XLOOKUP(_LOOKUP[[#This Row],[AdjusterMemberName]],_Adjuster[Adjuster Name],_Adjuster[Phone Number],,0)</f>
        <v>#N/A</v>
      </c>
      <c r="Z5288" s="15" t="s">
        <v>8046</v>
      </c>
      <c r="AA52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13764 Bennington Ct, Fontana  CA 92336</v>
      </c>
      <c r="AB5288" s="15"/>
    </row>
    <row r="5289" spans="1:28" x14ac:dyDescent="0.3">
      <c r="A5289" s="14">
        <v>1</v>
      </c>
      <c r="B5289" s="14">
        <v>1</v>
      </c>
      <c r="C5289" s="15" t="s">
        <v>8047</v>
      </c>
      <c r="D5289" s="15" t="s">
        <v>8047</v>
      </c>
      <c r="E5289" s="15">
        <v>45289</v>
      </c>
      <c r="F5289" s="15" t="s">
        <v>8048</v>
      </c>
      <c r="G5289" s="15">
        <v>45146</v>
      </c>
      <c r="H5289" s="15">
        <v>45330</v>
      </c>
      <c r="I5289" s="15" t="s">
        <v>8049</v>
      </c>
      <c r="J5289" s="15" t="s">
        <v>8050</v>
      </c>
      <c r="K5289" s="15" t="s">
        <v>46101</v>
      </c>
      <c r="L5289" s="15" t="s">
        <v>91</v>
      </c>
      <c r="M5289" s="15" t="s">
        <v>92</v>
      </c>
      <c r="N5289" s="14">
        <v>2023</v>
      </c>
      <c r="O5289" s="15" t="s">
        <v>8051</v>
      </c>
      <c r="P5289" s="15" t="s">
        <v>106</v>
      </c>
      <c r="Q5289" s="15" t="s">
        <v>47019</v>
      </c>
      <c r="R5289" s="15" t="s">
        <v>8052</v>
      </c>
      <c r="S5289" s="15" t="s">
        <v>8053</v>
      </c>
      <c r="T5289" s="15" t="s">
        <v>971</v>
      </c>
      <c r="U5289" s="15" t="s">
        <v>53</v>
      </c>
      <c r="V5289" s="15" t="s">
        <v>45625</v>
      </c>
      <c r="W5289" s="15" t="s">
        <v>1889</v>
      </c>
      <c r="X5289" s="15" t="e">
        <f>_xlfn.XLOOKUP(_LOOKUP[[#This Row],[AdjusterMemberName]],_Adjuster[Adjuster Name],_Adjuster[Email],,0)</f>
        <v>#N/A</v>
      </c>
      <c r="Y5289" s="15" t="e">
        <f>_xlfn.XLOOKUP(_LOOKUP[[#This Row],[AdjusterMemberName]],_Adjuster[Adjuster Name],_Adjuster[Phone Number],,0)</f>
        <v>#N/A</v>
      </c>
      <c r="Z5289" s="15" t="s">
        <v>8054</v>
      </c>
      <c r="AA52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41106 Pascali Ln, Lake Elsinore  CA 92532</v>
      </c>
      <c r="AB5289" s="15"/>
    </row>
    <row r="5290" spans="1:28" x14ac:dyDescent="0.3">
      <c r="A5290" s="14">
        <v>1</v>
      </c>
      <c r="B5290" s="14">
        <v>1</v>
      </c>
      <c r="C5290" s="15" t="s">
        <v>8057</v>
      </c>
      <c r="D5290" s="15" t="s">
        <v>8057</v>
      </c>
      <c r="E5290" s="15">
        <v>45289</v>
      </c>
      <c r="F5290" s="15" t="s">
        <v>8058</v>
      </c>
      <c r="G5290" s="15">
        <v>45251</v>
      </c>
      <c r="H5290" s="15">
        <v>45433</v>
      </c>
      <c r="I5290" s="15" t="s">
        <v>8059</v>
      </c>
      <c r="J5290" s="15" t="s">
        <v>8060</v>
      </c>
      <c r="K5290" s="15" t="s">
        <v>46600</v>
      </c>
      <c r="L5290" s="15" t="s">
        <v>201</v>
      </c>
      <c r="M5290" s="15" t="s">
        <v>8061</v>
      </c>
      <c r="N5290" s="14">
        <v>2016</v>
      </c>
      <c r="O5290" s="15" t="s">
        <v>8062</v>
      </c>
      <c r="P5290" s="15" t="s">
        <v>81</v>
      </c>
      <c r="Q5290" s="15" t="s">
        <v>47019</v>
      </c>
      <c r="R5290" s="15" t="s">
        <v>8063</v>
      </c>
      <c r="S5290" s="15" t="s">
        <v>8064</v>
      </c>
      <c r="T5290" s="15" t="s">
        <v>96</v>
      </c>
      <c r="U5290" s="15" t="s">
        <v>53</v>
      </c>
      <c r="V5290" s="15" t="s">
        <v>45731</v>
      </c>
      <c r="W5290" s="15" t="s">
        <v>3114</v>
      </c>
      <c r="X5290" s="15" t="str">
        <f>_xlfn.XLOOKUP(_LOOKUP[[#This Row],[AdjusterMemberName]],_Adjuster[Adjuster Name],_Adjuster[Email],,0)</f>
        <v>eExmundo@knightcompany.com</v>
      </c>
      <c r="Y5290" s="15" t="str">
        <f>_xlfn.XLOOKUP(_LOOKUP[[#This Row],[AdjusterMemberName]],_Adjuster[Adjuster Name],_Adjuster[Phone Number],,0)</f>
        <v>424-559-5400</v>
      </c>
      <c r="Z5290" s="15" t="s">
        <v>8065</v>
      </c>
      <c r="AA52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13945 Frederick St Apt F, Moreno Valley  CA 92553</v>
      </c>
      <c r="AB5290" s="15">
        <v>45320</v>
      </c>
    </row>
    <row r="5291" spans="1:28" x14ac:dyDescent="0.3">
      <c r="A5291" s="14">
        <v>1</v>
      </c>
      <c r="B5291" s="14">
        <v>1</v>
      </c>
      <c r="C5291" s="15" t="s">
        <v>8066</v>
      </c>
      <c r="D5291" s="15" t="s">
        <v>8066</v>
      </c>
      <c r="E5291" s="15">
        <v>45289</v>
      </c>
      <c r="F5291" s="15" t="s">
        <v>8067</v>
      </c>
      <c r="G5291" s="15">
        <v>45266</v>
      </c>
      <c r="H5291" s="15">
        <v>45449</v>
      </c>
      <c r="I5291" s="15" t="s">
        <v>8068</v>
      </c>
      <c r="J5291" s="15" t="s">
        <v>8069</v>
      </c>
      <c r="K5291" s="15" t="s">
        <v>45875</v>
      </c>
      <c r="L5291" s="15" t="s">
        <v>150</v>
      </c>
      <c r="M5291" s="15" t="s">
        <v>588</v>
      </c>
      <c r="N5291" s="14">
        <v>2011</v>
      </c>
      <c r="O5291" s="15" t="s">
        <v>8070</v>
      </c>
      <c r="P5291" s="15" t="s">
        <v>81</v>
      </c>
      <c r="Q5291" s="15" t="s">
        <v>47125</v>
      </c>
      <c r="R5291" s="15" t="s">
        <v>8071</v>
      </c>
      <c r="S5291" s="15" t="s">
        <v>8072</v>
      </c>
      <c r="T5291" s="15" t="s">
        <v>1067</v>
      </c>
      <c r="U5291" s="15" t="s">
        <v>53</v>
      </c>
      <c r="V5291" s="15" t="s">
        <v>45577</v>
      </c>
      <c r="W5291" s="15" t="s">
        <v>1357</v>
      </c>
      <c r="X5291" s="15" t="str">
        <f>_xlfn.XLOOKUP(_LOOKUP[[#This Row],[AdjusterMemberName]],_Adjuster[Adjuster Name],_Adjuster[Email],,0)</f>
        <v>jRivera1@knightcompany.com</v>
      </c>
      <c r="Y5291" s="15" t="str">
        <f>_xlfn.XLOOKUP(_LOOKUP[[#This Row],[AdjusterMemberName]],_Adjuster[Adjuster Name],_Adjuster[Phone Number],,0)</f>
        <v>424-559-5239</v>
      </c>
      <c r="Z5291" s="15" t="s">
        <v>8073</v>
      </c>
      <c r="AA52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2029 Mission St, San Francisco  CA 94110</v>
      </c>
      <c r="AB5291" s="15"/>
    </row>
    <row r="5292" spans="1:28" x14ac:dyDescent="0.3">
      <c r="A5292" s="14">
        <v>1</v>
      </c>
      <c r="B5292" s="14">
        <v>1</v>
      </c>
      <c r="C5292" s="15" t="s">
        <v>8074</v>
      </c>
      <c r="D5292" s="15" t="s">
        <v>8074</v>
      </c>
      <c r="E5292" s="15">
        <v>45289</v>
      </c>
      <c r="F5292" s="15" t="s">
        <v>8075</v>
      </c>
      <c r="G5292" s="15">
        <v>45149</v>
      </c>
      <c r="H5292" s="15">
        <v>45333</v>
      </c>
      <c r="I5292" s="15" t="s">
        <v>8076</v>
      </c>
      <c r="J5292" s="15" t="s">
        <v>8077</v>
      </c>
      <c r="K5292" s="15" t="s">
        <v>45509</v>
      </c>
      <c r="L5292" s="15" t="s">
        <v>103</v>
      </c>
      <c r="M5292" s="15" t="s">
        <v>104</v>
      </c>
      <c r="N5292" s="14">
        <v>2023</v>
      </c>
      <c r="O5292" s="15" t="s">
        <v>8078</v>
      </c>
      <c r="P5292" s="15" t="s">
        <v>106</v>
      </c>
      <c r="Q5292" s="15" t="s">
        <v>47019</v>
      </c>
      <c r="R5292" s="15" t="s">
        <v>6982</v>
      </c>
      <c r="S5292" s="15" t="s">
        <v>8079</v>
      </c>
      <c r="T5292" s="15" t="s">
        <v>971</v>
      </c>
      <c r="U5292" s="15" t="s">
        <v>53</v>
      </c>
      <c r="V5292" s="15" t="s">
        <v>45438</v>
      </c>
      <c r="W5292" s="15" t="s">
        <v>850</v>
      </c>
      <c r="X5292" s="15" t="e">
        <f>_xlfn.XLOOKUP(_LOOKUP[[#This Row],[AdjusterMemberName]],_Adjuster[Adjuster Name],_Adjuster[Email],,0)</f>
        <v>#N/A</v>
      </c>
      <c r="Y5292" s="15" t="e">
        <f>_xlfn.XLOOKUP(_LOOKUP[[#This Row],[AdjusterMemberName]],_Adjuster[Adjuster Name],_Adjuster[Phone Number],,0)</f>
        <v>#N/A</v>
      </c>
      <c r="Z5292" s="15" t="s">
        <v>8080</v>
      </c>
      <c r="AA52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33221 Booth St, Lake Elsinore  CA 92530</v>
      </c>
      <c r="AB5292" s="15"/>
    </row>
    <row r="5293" spans="1:28" x14ac:dyDescent="0.3">
      <c r="A5293" s="14">
        <v>1</v>
      </c>
      <c r="B5293" s="14">
        <v>1</v>
      </c>
      <c r="C5293" s="15" t="s">
        <v>8081</v>
      </c>
      <c r="D5293" s="15" t="s">
        <v>8081</v>
      </c>
      <c r="E5293" s="15">
        <v>45289</v>
      </c>
      <c r="F5293" s="15" t="s">
        <v>8082</v>
      </c>
      <c r="G5293" s="15">
        <v>45187</v>
      </c>
      <c r="H5293" s="15">
        <v>45369</v>
      </c>
      <c r="I5293" s="15" t="s">
        <v>8083</v>
      </c>
      <c r="J5293" s="15" t="s">
        <v>8084</v>
      </c>
      <c r="K5293" s="15" t="s">
        <v>45327</v>
      </c>
      <c r="L5293" s="15" t="s">
        <v>139</v>
      </c>
      <c r="M5293" s="15" t="s">
        <v>140</v>
      </c>
      <c r="N5293" s="14">
        <v>2017</v>
      </c>
      <c r="O5293" s="15" t="s">
        <v>8085</v>
      </c>
      <c r="P5293" s="15" t="s">
        <v>106</v>
      </c>
      <c r="Q5293" s="15" t="s">
        <v>47019</v>
      </c>
      <c r="R5293" s="15" t="s">
        <v>193</v>
      </c>
      <c r="S5293" s="15" t="s">
        <v>8086</v>
      </c>
      <c r="T5293" s="15" t="s">
        <v>3342</v>
      </c>
      <c r="U5293" s="15" t="s">
        <v>53</v>
      </c>
      <c r="V5293" s="15" t="s">
        <v>45720</v>
      </c>
      <c r="W5293" s="15" t="s">
        <v>3114</v>
      </c>
      <c r="X5293" s="15" t="str">
        <f>_xlfn.XLOOKUP(_LOOKUP[[#This Row],[AdjusterMemberName]],_Adjuster[Adjuster Name],_Adjuster[Email],,0)</f>
        <v>eExmundo@knightcompany.com</v>
      </c>
      <c r="Y5293" s="15" t="str">
        <f>_xlfn.XLOOKUP(_LOOKUP[[#This Row],[AdjusterMemberName]],_Adjuster[Adjuster Name],_Adjuster[Phone Number],,0)</f>
        <v>424-559-5400</v>
      </c>
      <c r="Z5293" s="15" t="s">
        <v>8087</v>
      </c>
      <c r="AA52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9179 63Rd St, Jurupa Valley  CA 92509</v>
      </c>
      <c r="AB5293" s="15">
        <v>45311</v>
      </c>
    </row>
    <row r="5294" spans="1:28" x14ac:dyDescent="0.3">
      <c r="A5294" s="14">
        <v>0</v>
      </c>
      <c r="B5294" s="14">
        <v>0</v>
      </c>
      <c r="C5294" s="15" t="s">
        <v>6707</v>
      </c>
      <c r="D5294" s="15" t="s">
        <v>9330</v>
      </c>
      <c r="E5294" s="15">
        <v>45289</v>
      </c>
      <c r="F5294" s="15" t="s">
        <v>6708</v>
      </c>
      <c r="G5294" s="15"/>
      <c r="H5294" s="15"/>
      <c r="I5294" s="15" t="s">
        <v>9331</v>
      </c>
      <c r="J5294" s="15" t="s">
        <v>9332</v>
      </c>
      <c r="K5294" s="15" t="s">
        <v>46761</v>
      </c>
      <c r="L5294" s="15" t="s">
        <v>9333</v>
      </c>
      <c r="M5294" s="15" t="s">
        <v>9334</v>
      </c>
      <c r="N5294" s="14">
        <v>2024</v>
      </c>
      <c r="O5294" s="15" t="s">
        <v>9335</v>
      </c>
      <c r="P5294" s="15" t="s">
        <v>106</v>
      </c>
      <c r="Q5294" s="15"/>
      <c r="R5294" s="15"/>
      <c r="S5294" s="15"/>
      <c r="T5294" s="15"/>
      <c r="U5294" s="15"/>
      <c r="V5294" s="15"/>
      <c r="W5294" s="15" t="s">
        <v>1889</v>
      </c>
      <c r="X5294" s="15" t="e">
        <f>_xlfn.XLOOKUP(_LOOKUP[[#This Row],[AdjusterMemberName]],_Adjuster[Adjuster Name],_Adjuster[Email],,0)</f>
        <v>#N/A</v>
      </c>
      <c r="Y5294" s="15" t="e">
        <f>_xlfn.XLOOKUP(_LOOKUP[[#This Row],[AdjusterMemberName]],_Adjuster[Adjuster Name],_Adjuster[Phone Number],,0)</f>
        <v>#N/A</v>
      </c>
      <c r="Z5294" s="15"/>
      <c r="AA5294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294" s="15"/>
    </row>
    <row r="5295" spans="1:28" x14ac:dyDescent="0.3">
      <c r="A5295" s="14">
        <v>1</v>
      </c>
      <c r="B5295" s="14">
        <v>1</v>
      </c>
      <c r="C5295" s="15" t="s">
        <v>7982</v>
      </c>
      <c r="D5295" s="15" t="s">
        <v>7982</v>
      </c>
      <c r="E5295" s="15">
        <v>45288</v>
      </c>
      <c r="F5295" s="15" t="s">
        <v>7983</v>
      </c>
      <c r="G5295" s="15">
        <v>45230</v>
      </c>
      <c r="H5295" s="15">
        <v>45412</v>
      </c>
      <c r="I5295" s="15" t="s">
        <v>7984</v>
      </c>
      <c r="J5295" s="15" t="s">
        <v>7985</v>
      </c>
      <c r="K5295" s="15" t="s">
        <v>45951</v>
      </c>
      <c r="L5295" s="15" t="s">
        <v>687</v>
      </c>
      <c r="M5295" s="15" t="s">
        <v>2261</v>
      </c>
      <c r="N5295" s="14">
        <v>2019</v>
      </c>
      <c r="O5295" s="15" t="s">
        <v>7986</v>
      </c>
      <c r="P5295" s="15" t="s">
        <v>81</v>
      </c>
      <c r="Q5295" s="15" t="s">
        <v>47006</v>
      </c>
      <c r="R5295" s="15" t="s">
        <v>7987</v>
      </c>
      <c r="S5295" s="15" t="s">
        <v>7988</v>
      </c>
      <c r="T5295" s="15" t="s">
        <v>1120</v>
      </c>
      <c r="U5295" s="15" t="s">
        <v>53</v>
      </c>
      <c r="V5295" s="15" t="s">
        <v>45428</v>
      </c>
      <c r="W5295" s="15" t="s">
        <v>264</v>
      </c>
      <c r="X5295" s="15" t="str">
        <f>_xlfn.XLOOKUP(_LOOKUP[[#This Row],[AdjusterMemberName]],_Adjuster[Adjuster Name],_Adjuster[Email],,0)</f>
        <v>sBonnevie@knightcompany.com</v>
      </c>
      <c r="Y5295" s="15" t="str">
        <f>_xlfn.XLOOKUP(_LOOKUP[[#This Row],[AdjusterMemberName]],_Adjuster[Adjuster Name],_Adjuster[Phone Number],,0)</f>
        <v>323-692-4064</v>
      </c>
      <c r="Z5295" s="15" t="s">
        <v>7989</v>
      </c>
      <c r="AA52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285 S 3Rd St, Colton  CA 92324</v>
      </c>
      <c r="AB5295" s="15"/>
    </row>
    <row r="5296" spans="1:28" x14ac:dyDescent="0.3">
      <c r="A5296" s="14">
        <v>1</v>
      </c>
      <c r="B5296" s="14">
        <v>1</v>
      </c>
      <c r="C5296" s="15" t="s">
        <v>7998</v>
      </c>
      <c r="D5296" s="15" t="s">
        <v>7998</v>
      </c>
      <c r="E5296" s="15">
        <v>45288</v>
      </c>
      <c r="F5296" s="15" t="s">
        <v>7999</v>
      </c>
      <c r="G5296" s="15">
        <v>45155</v>
      </c>
      <c r="H5296" s="15">
        <v>45339</v>
      </c>
      <c r="I5296" s="15" t="s">
        <v>8000</v>
      </c>
      <c r="J5296" s="15" t="s">
        <v>8001</v>
      </c>
      <c r="K5296" s="15" t="s">
        <v>45454</v>
      </c>
      <c r="L5296" s="15" t="s">
        <v>441</v>
      </c>
      <c r="M5296" s="15" t="s">
        <v>1126</v>
      </c>
      <c r="N5296" s="14">
        <v>2017</v>
      </c>
      <c r="O5296" s="15" t="s">
        <v>8002</v>
      </c>
      <c r="P5296" s="15" t="s">
        <v>106</v>
      </c>
      <c r="Q5296" s="15" t="s">
        <v>47006</v>
      </c>
      <c r="R5296" s="15" t="s">
        <v>8003</v>
      </c>
      <c r="S5296" s="15" t="s">
        <v>8004</v>
      </c>
      <c r="T5296" s="15" t="s">
        <v>530</v>
      </c>
      <c r="U5296" s="15" t="s">
        <v>53</v>
      </c>
      <c r="V5296" s="15" t="s">
        <v>45858</v>
      </c>
      <c r="W5296" s="15" t="s">
        <v>264</v>
      </c>
      <c r="X5296" s="15" t="str">
        <f>_xlfn.XLOOKUP(_LOOKUP[[#This Row],[AdjusterMemberName]],_Adjuster[Adjuster Name],_Adjuster[Email],,0)</f>
        <v>sBonnevie@knightcompany.com</v>
      </c>
      <c r="Y5296" s="15" t="str">
        <f>_xlfn.XLOOKUP(_LOOKUP[[#This Row],[AdjusterMemberName]],_Adjuster[Adjuster Name],_Adjuster[Phone Number],,0)</f>
        <v>323-692-4064</v>
      </c>
      <c r="Z5296" s="15" t="s">
        <v>8005</v>
      </c>
      <c r="AA52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13022 Snow View Rd , Victorville  CA 92392</v>
      </c>
      <c r="AB5296" s="15"/>
    </row>
    <row r="5297" spans="1:28" x14ac:dyDescent="0.3">
      <c r="A5297" s="14">
        <v>1</v>
      </c>
      <c r="B5297" s="14">
        <v>1</v>
      </c>
      <c r="C5297" s="15" t="s">
        <v>8024</v>
      </c>
      <c r="D5297" s="15" t="s">
        <v>8025</v>
      </c>
      <c r="E5297" s="15">
        <v>45288</v>
      </c>
      <c r="F5297" s="15" t="s">
        <v>8026</v>
      </c>
      <c r="G5297" s="15">
        <v>45263</v>
      </c>
      <c r="H5297" s="15">
        <v>45446</v>
      </c>
      <c r="I5297" s="15" t="s">
        <v>8027</v>
      </c>
      <c r="J5297" s="15" t="s">
        <v>8028</v>
      </c>
      <c r="K5297" s="15" t="s">
        <v>45892</v>
      </c>
      <c r="L5297" s="15" t="s">
        <v>314</v>
      </c>
      <c r="M5297" s="15" t="s">
        <v>1409</v>
      </c>
      <c r="N5297" s="14">
        <v>2012</v>
      </c>
      <c r="O5297" s="15" t="s">
        <v>8029</v>
      </c>
      <c r="P5297" s="15" t="s">
        <v>81</v>
      </c>
      <c r="Q5297" s="15" t="s">
        <v>47065</v>
      </c>
      <c r="R5297" s="15" t="s">
        <v>8030</v>
      </c>
      <c r="S5297" s="15" t="s">
        <v>8031</v>
      </c>
      <c r="T5297" s="15" t="s">
        <v>308</v>
      </c>
      <c r="U5297" s="15" t="s">
        <v>53</v>
      </c>
      <c r="V5297" s="15" t="s">
        <v>45530</v>
      </c>
      <c r="W5297" s="15" t="s">
        <v>264</v>
      </c>
      <c r="X5297" s="15" t="str">
        <f>_xlfn.XLOOKUP(_LOOKUP[[#This Row],[AdjusterMemberName]],_Adjuster[Adjuster Name],_Adjuster[Email],,0)</f>
        <v>sBonnevie@knightcompany.com</v>
      </c>
      <c r="Y5297" s="15" t="str">
        <f>_xlfn.XLOOKUP(_LOOKUP[[#This Row],[AdjusterMemberName]],_Adjuster[Adjuster Name],_Adjuster[Phone Number],,0)</f>
        <v>323-692-4064</v>
      </c>
      <c r="Z5297" s="15" t="s">
        <v>8032</v>
      </c>
      <c r="AA52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7538 Magnolia Ave Apt 2, Riverside  CA 92504</v>
      </c>
      <c r="AB5297" s="15"/>
    </row>
    <row r="5298" spans="1:28" x14ac:dyDescent="0.3">
      <c r="A5298" s="14">
        <v>1</v>
      </c>
      <c r="B5298" s="14">
        <v>1</v>
      </c>
      <c r="C5298" s="15" t="s">
        <v>8033</v>
      </c>
      <c r="D5298" s="15" t="s">
        <v>8033</v>
      </c>
      <c r="E5298" s="15">
        <v>45288</v>
      </c>
      <c r="F5298" s="15" t="s">
        <v>8034</v>
      </c>
      <c r="G5298" s="15">
        <v>45264</v>
      </c>
      <c r="H5298" s="15">
        <v>45447</v>
      </c>
      <c r="I5298" s="15" t="s">
        <v>8035</v>
      </c>
      <c r="J5298" s="15" t="s">
        <v>8036</v>
      </c>
      <c r="K5298" s="15" t="s">
        <v>45481</v>
      </c>
      <c r="L5298" s="15" t="s">
        <v>281</v>
      </c>
      <c r="M5298" s="15" t="s">
        <v>526</v>
      </c>
      <c r="N5298" s="14">
        <v>2021</v>
      </c>
      <c r="O5298" s="15" t="s">
        <v>8037</v>
      </c>
      <c r="P5298" s="15" t="s">
        <v>106</v>
      </c>
      <c r="Q5298" s="15" t="s">
        <v>47097</v>
      </c>
      <c r="R5298" s="15" t="s">
        <v>1736</v>
      </c>
      <c r="S5298" s="15" t="s">
        <v>8038</v>
      </c>
      <c r="T5298" s="15" t="s">
        <v>821</v>
      </c>
      <c r="U5298" s="15" t="s">
        <v>53</v>
      </c>
      <c r="V5298" s="15" t="s">
        <v>45349</v>
      </c>
      <c r="W5298" s="15" t="s">
        <v>1357</v>
      </c>
      <c r="X5298" s="15" t="str">
        <f>_xlfn.XLOOKUP(_LOOKUP[[#This Row],[AdjusterMemberName]],_Adjuster[Adjuster Name],_Adjuster[Email],,0)</f>
        <v>jRivera1@knightcompany.com</v>
      </c>
      <c r="Y5298" s="15" t="str">
        <f>_xlfn.XLOOKUP(_LOOKUP[[#This Row],[AdjusterMemberName]],_Adjuster[Adjuster Name],_Adjuster[Phone Number],,0)</f>
        <v>424-559-5239</v>
      </c>
      <c r="Z5298" s="15" t="s">
        <v>8039</v>
      </c>
      <c r="AA52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14826 Enadia Way, Van Nuys  CA 91405</v>
      </c>
      <c r="AB5298" s="15"/>
    </row>
    <row r="5299" spans="1:28" x14ac:dyDescent="0.3">
      <c r="A5299" s="14">
        <v>1</v>
      </c>
      <c r="B5299" s="14">
        <v>1</v>
      </c>
      <c r="C5299" s="15" t="s">
        <v>5006</v>
      </c>
      <c r="D5299" s="15" t="s">
        <v>5006</v>
      </c>
      <c r="E5299" s="15">
        <v>45287</v>
      </c>
      <c r="F5299" s="15" t="s">
        <v>5007</v>
      </c>
      <c r="G5299" s="15">
        <v>45044</v>
      </c>
      <c r="H5299" s="15">
        <v>45227</v>
      </c>
      <c r="I5299" s="15" t="s">
        <v>7873</v>
      </c>
      <c r="J5299" s="15" t="s">
        <v>7874</v>
      </c>
      <c r="K5299" s="15" t="s">
        <v>45332</v>
      </c>
      <c r="L5299" s="15" t="s">
        <v>128</v>
      </c>
      <c r="M5299" s="15" t="s">
        <v>2179</v>
      </c>
      <c r="N5299" s="14">
        <v>2023</v>
      </c>
      <c r="O5299" s="15" t="s">
        <v>5010</v>
      </c>
      <c r="P5299" s="15" t="s">
        <v>106</v>
      </c>
      <c r="Q5299" s="15" t="s">
        <v>119</v>
      </c>
      <c r="R5299" s="15" t="s">
        <v>5011</v>
      </c>
      <c r="S5299" s="15" t="s">
        <v>5012</v>
      </c>
      <c r="T5299" s="15" t="s">
        <v>174</v>
      </c>
      <c r="U5299" s="15" t="s">
        <v>53</v>
      </c>
      <c r="V5299" s="15" t="s">
        <v>45367</v>
      </c>
      <c r="W5299" s="15" t="s">
        <v>850</v>
      </c>
      <c r="X5299" s="15" t="e">
        <f>_xlfn.XLOOKUP(_LOOKUP[[#This Row],[AdjusterMemberName]],_Adjuster[Adjuster Name],_Adjuster[Email],,0)</f>
        <v>#N/A</v>
      </c>
      <c r="Y5299" s="15" t="e">
        <f>_xlfn.XLOOKUP(_LOOKUP[[#This Row],[AdjusterMemberName]],_Adjuster[Adjuster Name],_Adjuster[Phone Number],,0)</f>
        <v>#N/A</v>
      </c>
      <c r="Z5299" s="15" t="s">
        <v>5013</v>
      </c>
      <c r="AA52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5612 S Compton Ave Apt 5, Los Angeles  CA 90011</v>
      </c>
      <c r="AB5299" s="15"/>
    </row>
    <row r="5300" spans="1:28" x14ac:dyDescent="0.3">
      <c r="A5300" s="14">
        <v>1</v>
      </c>
      <c r="B5300" s="14">
        <v>1</v>
      </c>
      <c r="C5300" s="15" t="s">
        <v>3219</v>
      </c>
      <c r="D5300" s="15" t="s">
        <v>3219</v>
      </c>
      <c r="E5300" s="15">
        <v>45287</v>
      </c>
      <c r="F5300" s="15" t="s">
        <v>7944</v>
      </c>
      <c r="G5300" s="15">
        <v>45238</v>
      </c>
      <c r="H5300" s="15">
        <v>45420</v>
      </c>
      <c r="I5300" s="15" t="s">
        <v>7945</v>
      </c>
      <c r="J5300" s="15" t="s">
        <v>7946</v>
      </c>
      <c r="K5300" s="15" t="s">
        <v>45407</v>
      </c>
      <c r="L5300" s="15" t="s">
        <v>229</v>
      </c>
      <c r="M5300" s="15" t="s">
        <v>3223</v>
      </c>
      <c r="N5300" s="14">
        <v>2011</v>
      </c>
      <c r="O5300" s="15" t="s">
        <v>3224</v>
      </c>
      <c r="P5300" s="15" t="s">
        <v>81</v>
      </c>
      <c r="Q5300" s="15" t="s">
        <v>47006</v>
      </c>
      <c r="R5300" s="15" t="s">
        <v>3225</v>
      </c>
      <c r="S5300" s="15" t="s">
        <v>3226</v>
      </c>
      <c r="T5300" s="15" t="s">
        <v>174</v>
      </c>
      <c r="U5300" s="15" t="s">
        <v>53</v>
      </c>
      <c r="V5300" s="15" t="s">
        <v>45537</v>
      </c>
      <c r="W5300" s="15" t="s">
        <v>3307</v>
      </c>
      <c r="X5300" s="15" t="e">
        <f>_xlfn.XLOOKUP(_LOOKUP[[#This Row],[AdjusterMemberName]],_Adjuster[Adjuster Name],_Adjuster[Email],,0)</f>
        <v>#N/A</v>
      </c>
      <c r="Y5300" s="15" t="e">
        <f>_xlfn.XLOOKUP(_LOOKUP[[#This Row],[AdjusterMemberName]],_Adjuster[Adjuster Name],_Adjuster[Phone Number],,0)</f>
        <v>#N/A</v>
      </c>
      <c r="Z5300" s="15" t="s">
        <v>3227</v>
      </c>
      <c r="AA53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2199 Cambridge St, Los Angeles  CA 90006</v>
      </c>
      <c r="AB5300" s="15"/>
    </row>
    <row r="5301" spans="1:28" x14ac:dyDescent="0.3">
      <c r="A5301" s="14">
        <v>1</v>
      </c>
      <c r="B5301" s="14">
        <v>1</v>
      </c>
      <c r="C5301" s="15" t="s">
        <v>7947</v>
      </c>
      <c r="D5301" s="15" t="s">
        <v>7948</v>
      </c>
      <c r="E5301" s="15">
        <v>45287</v>
      </c>
      <c r="F5301" s="15" t="s">
        <v>7949</v>
      </c>
      <c r="G5301" s="15">
        <v>45217</v>
      </c>
      <c r="H5301" s="15">
        <v>45400</v>
      </c>
      <c r="I5301" s="15" t="s">
        <v>7950</v>
      </c>
      <c r="J5301" s="15" t="s">
        <v>7951</v>
      </c>
      <c r="K5301" s="15" t="s">
        <v>45646</v>
      </c>
      <c r="L5301" s="15" t="s">
        <v>128</v>
      </c>
      <c r="M5301" s="15" t="s">
        <v>129</v>
      </c>
      <c r="N5301" s="14">
        <v>2024</v>
      </c>
      <c r="O5301" s="15" t="s">
        <v>7952</v>
      </c>
      <c r="P5301" s="15" t="s">
        <v>106</v>
      </c>
      <c r="Q5301" s="15" t="s">
        <v>47006</v>
      </c>
      <c r="R5301" s="15" t="s">
        <v>7953</v>
      </c>
      <c r="S5301" s="15" t="s">
        <v>7954</v>
      </c>
      <c r="T5301" s="15" t="s">
        <v>530</v>
      </c>
      <c r="U5301" s="15" t="s">
        <v>53</v>
      </c>
      <c r="V5301" s="15" t="s">
        <v>45603</v>
      </c>
      <c r="W5301" s="15" t="s">
        <v>3307</v>
      </c>
      <c r="X5301" s="15" t="e">
        <f>_xlfn.XLOOKUP(_LOOKUP[[#This Row],[AdjusterMemberName]],_Adjuster[Adjuster Name],_Adjuster[Email],,0)</f>
        <v>#N/A</v>
      </c>
      <c r="Y5301" s="15" t="e">
        <f>_xlfn.XLOOKUP(_LOOKUP[[#This Row],[AdjusterMemberName]],_Adjuster[Adjuster Name],_Adjuster[Phone Number],,0)</f>
        <v>#N/A</v>
      </c>
      <c r="Z5301" s="15" t="s">
        <v>7955</v>
      </c>
      <c r="AA53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13217 9Th Ave, Victorville  CA 92395</v>
      </c>
      <c r="AB5301" s="15"/>
    </row>
    <row r="5302" spans="1:28" x14ac:dyDescent="0.3">
      <c r="A5302" s="14">
        <v>0</v>
      </c>
      <c r="B5302" s="14">
        <v>0</v>
      </c>
      <c r="C5302" s="15" t="s">
        <v>8009</v>
      </c>
      <c r="D5302" s="15" t="s">
        <v>8010</v>
      </c>
      <c r="E5302" s="15">
        <v>45287</v>
      </c>
      <c r="F5302" s="15" t="s">
        <v>8011</v>
      </c>
      <c r="G5302" s="15"/>
      <c r="H5302" s="15"/>
      <c r="I5302" s="15" t="s">
        <v>8012</v>
      </c>
      <c r="J5302" s="15" t="s">
        <v>8013</v>
      </c>
      <c r="K5302" s="15" t="s">
        <v>45394</v>
      </c>
      <c r="L5302" s="15" t="s">
        <v>8014</v>
      </c>
      <c r="M5302" s="15" t="s">
        <v>1106</v>
      </c>
      <c r="N5302" s="14">
        <v>2023</v>
      </c>
      <c r="O5302" s="15" t="s">
        <v>8015</v>
      </c>
      <c r="P5302" s="15" t="s">
        <v>106</v>
      </c>
      <c r="Q5302" s="15"/>
      <c r="R5302" s="15"/>
      <c r="S5302" s="15"/>
      <c r="T5302" s="15"/>
      <c r="U5302" s="15"/>
      <c r="V5302" s="15"/>
      <c r="W5302" s="15" t="s">
        <v>850</v>
      </c>
      <c r="X5302" s="15" t="e">
        <f>_xlfn.XLOOKUP(_LOOKUP[[#This Row],[AdjusterMemberName]],_Adjuster[Adjuster Name],_Adjuster[Email],,0)</f>
        <v>#N/A</v>
      </c>
      <c r="Y5302" s="15" t="e">
        <f>_xlfn.XLOOKUP(_LOOKUP[[#This Row],[AdjusterMemberName]],_Adjuster[Adjuster Name],_Adjuster[Phone Number],,0)</f>
        <v>#N/A</v>
      </c>
      <c r="Z5302" s="15"/>
      <c r="AA5302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302" s="15"/>
    </row>
    <row r="5303" spans="1:28" x14ac:dyDescent="0.3">
      <c r="A5303" s="14">
        <v>1</v>
      </c>
      <c r="B5303" s="14">
        <v>1</v>
      </c>
      <c r="C5303" s="15" t="s">
        <v>8308</v>
      </c>
      <c r="D5303" s="15" t="s">
        <v>8308</v>
      </c>
      <c r="E5303" s="15">
        <v>45287</v>
      </c>
      <c r="F5303" s="15" t="s">
        <v>8309</v>
      </c>
      <c r="G5303" s="15">
        <v>45239</v>
      </c>
      <c r="H5303" s="15">
        <v>45421</v>
      </c>
      <c r="I5303" s="15" t="s">
        <v>8310</v>
      </c>
      <c r="J5303" s="15" t="s">
        <v>8311</v>
      </c>
      <c r="K5303" s="15" t="s">
        <v>45642</v>
      </c>
      <c r="L5303" s="15" t="s">
        <v>128</v>
      </c>
      <c r="M5303" s="15" t="s">
        <v>129</v>
      </c>
      <c r="N5303" s="14">
        <v>2023</v>
      </c>
      <c r="O5303" s="15" t="s">
        <v>8312</v>
      </c>
      <c r="P5303" s="15" t="s">
        <v>106</v>
      </c>
      <c r="Q5303" s="15" t="s">
        <v>47019</v>
      </c>
      <c r="R5303" s="15" t="s">
        <v>8313</v>
      </c>
      <c r="S5303" s="15" t="s">
        <v>8314</v>
      </c>
      <c r="T5303" s="15" t="s">
        <v>404</v>
      </c>
      <c r="U5303" s="15" t="s">
        <v>53</v>
      </c>
      <c r="V5303" s="15" t="s">
        <v>45924</v>
      </c>
      <c r="W5303" s="15" t="s">
        <v>367</v>
      </c>
      <c r="X5303" s="15" t="str">
        <f>_xlfn.XLOOKUP(_LOOKUP[[#This Row],[AdjusterMemberName]],_Adjuster[Adjuster Name],_Adjuster[Email],,0)</f>
        <v>dHernandez4@knightcompany.com</v>
      </c>
      <c r="Y5303" s="15" t="str">
        <f>_xlfn.XLOOKUP(_LOOKUP[[#This Row],[AdjusterMemberName]],_Adjuster[Adjuster Name],_Adjuster[Phone Number],,0)</f>
        <v>323-315-7819</v>
      </c>
      <c r="Z5303" s="15" t="s">
        <v>8315</v>
      </c>
      <c r="AA53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5610 E Avenue R12, Palmdale  CA 93552</v>
      </c>
      <c r="AB5303" s="15"/>
    </row>
    <row r="5304" spans="1:28" x14ac:dyDescent="0.3">
      <c r="A5304" s="14">
        <v>1</v>
      </c>
      <c r="B5304" s="14">
        <v>1</v>
      </c>
      <c r="C5304" s="15" t="s">
        <v>7884</v>
      </c>
      <c r="D5304" s="15" t="s">
        <v>7885</v>
      </c>
      <c r="E5304" s="15">
        <v>45286</v>
      </c>
      <c r="F5304" s="15" t="s">
        <v>7886</v>
      </c>
      <c r="G5304" s="15">
        <v>45182</v>
      </c>
      <c r="H5304" s="15">
        <v>45364</v>
      </c>
      <c r="I5304" s="15" t="s">
        <v>7887</v>
      </c>
      <c r="J5304" s="15" t="s">
        <v>7888</v>
      </c>
      <c r="K5304" s="15" t="s">
        <v>45407</v>
      </c>
      <c r="L5304" s="15" t="s">
        <v>419</v>
      </c>
      <c r="M5304" s="15" t="s">
        <v>420</v>
      </c>
      <c r="N5304" s="14">
        <v>2007</v>
      </c>
      <c r="O5304" s="15" t="s">
        <v>7889</v>
      </c>
      <c r="P5304" s="15" t="s">
        <v>106</v>
      </c>
      <c r="Q5304" s="15" t="s">
        <v>47061</v>
      </c>
      <c r="R5304" s="15" t="s">
        <v>7890</v>
      </c>
      <c r="S5304" s="15" t="s">
        <v>7891</v>
      </c>
      <c r="T5304" s="15" t="s">
        <v>3020</v>
      </c>
      <c r="U5304" s="15" t="s">
        <v>53</v>
      </c>
      <c r="V5304" s="15" t="s">
        <v>46463</v>
      </c>
      <c r="W5304" s="15" t="s">
        <v>264</v>
      </c>
      <c r="X5304" s="15" t="str">
        <f>_xlfn.XLOOKUP(_LOOKUP[[#This Row],[AdjusterMemberName]],_Adjuster[Adjuster Name],_Adjuster[Email],,0)</f>
        <v>sBonnevie@knightcompany.com</v>
      </c>
      <c r="Y5304" s="15" t="str">
        <f>_xlfn.XLOOKUP(_LOOKUP[[#This Row],[AdjusterMemberName]],_Adjuster[Adjuster Name],_Adjuster[Phone Number],,0)</f>
        <v>323-692-4064</v>
      </c>
      <c r="Z5304" s="15" t="s">
        <v>7892</v>
      </c>
      <c r="AA53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1245 Petit Ave, Ventura  CA 93004</v>
      </c>
      <c r="AB5304" s="15"/>
    </row>
    <row r="5305" spans="1:28" x14ac:dyDescent="0.3">
      <c r="A5305" s="14">
        <v>1</v>
      </c>
      <c r="B5305" s="14">
        <v>1</v>
      </c>
      <c r="C5305" s="15" t="s">
        <v>8218</v>
      </c>
      <c r="D5305" s="15" t="s">
        <v>8218</v>
      </c>
      <c r="E5305" s="15">
        <v>45286</v>
      </c>
      <c r="F5305" s="15" t="s">
        <v>8219</v>
      </c>
      <c r="G5305" s="15">
        <v>45230</v>
      </c>
      <c r="H5305" s="15">
        <v>45412</v>
      </c>
      <c r="I5305" s="15" t="s">
        <v>8220</v>
      </c>
      <c r="J5305" s="15" t="s">
        <v>8221</v>
      </c>
      <c r="K5305" s="15" t="s">
        <v>45748</v>
      </c>
      <c r="L5305" s="15" t="s">
        <v>103</v>
      </c>
      <c r="M5305" s="15" t="s">
        <v>1523</v>
      </c>
      <c r="N5305" s="14">
        <v>2022</v>
      </c>
      <c r="O5305" s="15" t="s">
        <v>8222</v>
      </c>
      <c r="P5305" s="15" t="s">
        <v>81</v>
      </c>
      <c r="Q5305" s="15" t="s">
        <v>47019</v>
      </c>
      <c r="R5305" s="15" t="s">
        <v>8223</v>
      </c>
      <c r="S5305" s="15" t="s">
        <v>8224</v>
      </c>
      <c r="T5305" s="15" t="s">
        <v>109</v>
      </c>
      <c r="U5305" s="15" t="s">
        <v>53</v>
      </c>
      <c r="V5305" s="15" t="s">
        <v>45632</v>
      </c>
      <c r="W5305" s="15" t="s">
        <v>3307</v>
      </c>
      <c r="X5305" s="15" t="e">
        <f>_xlfn.XLOOKUP(_LOOKUP[[#This Row],[AdjusterMemberName]],_Adjuster[Adjuster Name],_Adjuster[Email],,0)</f>
        <v>#N/A</v>
      </c>
      <c r="Y5305" s="15" t="e">
        <f>_xlfn.XLOOKUP(_LOOKUP[[#This Row],[AdjusterMemberName]],_Adjuster[Adjuster Name],_Adjuster[Phone Number],,0)</f>
        <v>#N/A</v>
      </c>
      <c r="Z5305" s="15" t="s">
        <v>8225</v>
      </c>
      <c r="AA53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40055 Buckwood Way, Murrieta  CA 92562</v>
      </c>
      <c r="AB5305" s="15"/>
    </row>
    <row r="5306" spans="1:28" x14ac:dyDescent="0.3">
      <c r="A5306" s="14">
        <v>1</v>
      </c>
      <c r="B5306" s="14">
        <v>0</v>
      </c>
      <c r="C5306" s="15" t="s">
        <v>7814</v>
      </c>
      <c r="D5306" s="15" t="s">
        <v>7815</v>
      </c>
      <c r="E5306" s="15">
        <v>45285</v>
      </c>
      <c r="F5306" s="15" t="s">
        <v>7816</v>
      </c>
      <c r="G5306" s="15">
        <v>45268</v>
      </c>
      <c r="H5306" s="15">
        <v>45451</v>
      </c>
      <c r="I5306" s="15" t="s">
        <v>7817</v>
      </c>
      <c r="J5306" s="15" t="s">
        <v>7818</v>
      </c>
      <c r="K5306" s="15" t="s">
        <v>45336</v>
      </c>
      <c r="L5306" s="15" t="s">
        <v>116</v>
      </c>
      <c r="M5306" s="15" t="s">
        <v>117</v>
      </c>
      <c r="N5306" s="14">
        <v>2019</v>
      </c>
      <c r="O5306" s="15" t="s">
        <v>7819</v>
      </c>
      <c r="P5306" s="15" t="s">
        <v>106</v>
      </c>
      <c r="Q5306" s="15" t="s">
        <v>47092</v>
      </c>
      <c r="R5306" s="15" t="s">
        <v>7820</v>
      </c>
      <c r="S5306" s="15" t="s">
        <v>7821</v>
      </c>
      <c r="T5306" s="15" t="s">
        <v>308</v>
      </c>
      <c r="U5306" s="15" t="s">
        <v>53</v>
      </c>
      <c r="V5306" s="15" t="s">
        <v>46112</v>
      </c>
      <c r="W5306" s="15" t="s">
        <v>264</v>
      </c>
      <c r="X5306" s="15" t="str">
        <f>_xlfn.XLOOKUP(_LOOKUP[[#This Row],[AdjusterMemberName]],_Adjuster[Adjuster Name],_Adjuster[Email],,0)</f>
        <v>sBonnevie@knightcompany.com</v>
      </c>
      <c r="Y5306" s="15" t="str">
        <f>_xlfn.XLOOKUP(_LOOKUP[[#This Row],[AdjusterMemberName]],_Adjuster[Adjuster Name],_Adjuster[Phone Number],,0)</f>
        <v>323-692-4064</v>
      </c>
      <c r="Z5306" s="15" t="s">
        <v>7822</v>
      </c>
      <c r="AA53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3980 Cedar St, Riverside  CA 92501</v>
      </c>
      <c r="AB5306" s="15">
        <v>45423</v>
      </c>
    </row>
    <row r="5307" spans="1:28" x14ac:dyDescent="0.3">
      <c r="A5307" s="14">
        <v>1</v>
      </c>
      <c r="B5307" s="14">
        <v>1</v>
      </c>
      <c r="C5307" s="15" t="s">
        <v>7893</v>
      </c>
      <c r="D5307" s="15" t="s">
        <v>7893</v>
      </c>
      <c r="E5307" s="15">
        <v>45285</v>
      </c>
      <c r="F5307" s="15" t="s">
        <v>7894</v>
      </c>
      <c r="G5307" s="15">
        <v>45226</v>
      </c>
      <c r="H5307" s="15">
        <v>45409</v>
      </c>
      <c r="I5307" s="15" t="s">
        <v>7895</v>
      </c>
      <c r="J5307" s="15" t="s">
        <v>7896</v>
      </c>
      <c r="K5307" s="15" t="s">
        <v>45358</v>
      </c>
      <c r="L5307" s="15" t="s">
        <v>139</v>
      </c>
      <c r="M5307" s="15" t="s">
        <v>1152</v>
      </c>
      <c r="N5307" s="14">
        <v>2017</v>
      </c>
      <c r="O5307" s="15" t="s">
        <v>7897</v>
      </c>
      <c r="P5307" s="15" t="s">
        <v>81</v>
      </c>
      <c r="Q5307" s="15" t="s">
        <v>47176</v>
      </c>
      <c r="R5307" s="15" t="s">
        <v>1577</v>
      </c>
      <c r="S5307" s="15" t="s">
        <v>7898</v>
      </c>
      <c r="T5307" s="15" t="s">
        <v>4809</v>
      </c>
      <c r="U5307" s="15" t="s">
        <v>53</v>
      </c>
      <c r="V5307" s="15" t="s">
        <v>45573</v>
      </c>
      <c r="W5307" s="15" t="s">
        <v>1624</v>
      </c>
      <c r="X5307" s="15" t="e">
        <f>_xlfn.XLOOKUP(_LOOKUP[[#This Row],[AdjusterMemberName]],_Adjuster[Adjuster Name],_Adjuster[Email],,0)</f>
        <v>#N/A</v>
      </c>
      <c r="Y5307" s="15" t="e">
        <f>_xlfn.XLOOKUP(_LOOKUP[[#This Row],[AdjusterMemberName]],_Adjuster[Adjuster Name],_Adjuster[Phone Number],,0)</f>
        <v>#N/A</v>
      </c>
      <c r="Z5307" s="15" t="s">
        <v>7899</v>
      </c>
      <c r="AA53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1024 S Anacapa Ave, Hanford  CA 93230</v>
      </c>
      <c r="AB5307" s="15">
        <v>45299</v>
      </c>
    </row>
    <row r="5308" spans="1:28" x14ac:dyDescent="0.3">
      <c r="A5308" s="14">
        <v>1</v>
      </c>
      <c r="B5308" s="14">
        <v>1</v>
      </c>
      <c r="C5308" s="15" t="s">
        <v>7920</v>
      </c>
      <c r="D5308" s="15" t="s">
        <v>7920</v>
      </c>
      <c r="E5308" s="15">
        <v>45285</v>
      </c>
      <c r="F5308" s="15" t="s">
        <v>7921</v>
      </c>
      <c r="G5308" s="15">
        <v>45197</v>
      </c>
      <c r="H5308" s="15">
        <v>45379</v>
      </c>
      <c r="I5308" s="15" t="s">
        <v>7922</v>
      </c>
      <c r="J5308" s="15" t="s">
        <v>7923</v>
      </c>
      <c r="K5308" s="15" t="s">
        <v>45397</v>
      </c>
      <c r="L5308" s="15" t="s">
        <v>139</v>
      </c>
      <c r="M5308" s="15" t="s">
        <v>249</v>
      </c>
      <c r="N5308" s="14">
        <v>2016</v>
      </c>
      <c r="O5308" s="15" t="s">
        <v>7924</v>
      </c>
      <c r="P5308" s="15" t="s">
        <v>81</v>
      </c>
      <c r="Q5308" s="15" t="s">
        <v>47095</v>
      </c>
      <c r="R5308" s="15" t="s">
        <v>7925</v>
      </c>
      <c r="S5308" s="15" t="s">
        <v>7926</v>
      </c>
      <c r="T5308" s="15" t="s">
        <v>894</v>
      </c>
      <c r="U5308" s="15" t="s">
        <v>53</v>
      </c>
      <c r="V5308" s="15" t="s">
        <v>46779</v>
      </c>
      <c r="W5308" s="15" t="s">
        <v>1624</v>
      </c>
      <c r="X5308" s="15" t="e">
        <f>_xlfn.XLOOKUP(_LOOKUP[[#This Row],[AdjusterMemberName]],_Adjuster[Adjuster Name],_Adjuster[Email],,0)</f>
        <v>#N/A</v>
      </c>
      <c r="Y5308" s="15" t="e">
        <f>_xlfn.XLOOKUP(_LOOKUP[[#This Row],[AdjusterMemberName]],_Adjuster[Adjuster Name],_Adjuster[Phone Number],,0)</f>
        <v>#N/A</v>
      </c>
      <c r="Z5308" s="15" t="s">
        <v>7927</v>
      </c>
      <c r="AA53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2807 Adrian St Apt 2807, San Diego  CA 92110</v>
      </c>
      <c r="AB5308" s="15"/>
    </row>
    <row r="5309" spans="1:28" x14ac:dyDescent="0.3">
      <c r="A5309" s="14">
        <v>1</v>
      </c>
      <c r="B5309" s="14">
        <v>1</v>
      </c>
      <c r="C5309" s="15" t="s">
        <v>5048</v>
      </c>
      <c r="D5309" s="15" t="s">
        <v>5048</v>
      </c>
      <c r="E5309" s="15">
        <v>45285</v>
      </c>
      <c r="F5309" s="15" t="s">
        <v>8006</v>
      </c>
      <c r="G5309" s="15">
        <v>45282</v>
      </c>
      <c r="H5309" s="15">
        <v>45465</v>
      </c>
      <c r="I5309" s="15" t="s">
        <v>8007</v>
      </c>
      <c r="J5309" s="15" t="s">
        <v>8008</v>
      </c>
      <c r="K5309" s="15" t="s">
        <v>46007</v>
      </c>
      <c r="L5309" s="15" t="s">
        <v>25</v>
      </c>
      <c r="M5309" s="15" t="s">
        <v>557</v>
      </c>
      <c r="N5309" s="14">
        <v>2016</v>
      </c>
      <c r="O5309" s="15" t="s">
        <v>5051</v>
      </c>
      <c r="P5309" s="15" t="s">
        <v>81</v>
      </c>
      <c r="Q5309" s="15" t="s">
        <v>47065</v>
      </c>
      <c r="R5309" s="15" t="s">
        <v>162</v>
      </c>
      <c r="S5309" s="15" t="s">
        <v>5052</v>
      </c>
      <c r="T5309" s="15" t="s">
        <v>174</v>
      </c>
      <c r="U5309" s="15" t="s">
        <v>53</v>
      </c>
      <c r="V5309" s="15" t="s">
        <v>45614</v>
      </c>
      <c r="W5309" s="15" t="s">
        <v>1357</v>
      </c>
      <c r="X5309" s="15" t="str">
        <f>_xlfn.XLOOKUP(_LOOKUP[[#This Row],[AdjusterMemberName]],_Adjuster[Adjuster Name],_Adjuster[Email],,0)</f>
        <v>jRivera1@knightcompany.com</v>
      </c>
      <c r="Y5309" s="15" t="str">
        <f>_xlfn.XLOOKUP(_LOOKUP[[#This Row],[AdjusterMemberName]],_Adjuster[Adjuster Name],_Adjuster[Phone Number],,0)</f>
        <v>424-559-5239</v>
      </c>
      <c r="Z5309" s="15" t="s">
        <v>5053</v>
      </c>
      <c r="AA53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1550 W 2Nd St, Los Angeles  CA 90026</v>
      </c>
      <c r="AB5309" s="15">
        <v>45411</v>
      </c>
    </row>
    <row r="5310" spans="1:28" x14ac:dyDescent="0.3">
      <c r="A5310" s="14">
        <v>1</v>
      </c>
      <c r="B5310" s="14">
        <v>1</v>
      </c>
      <c r="C5310" s="15" t="s">
        <v>8016</v>
      </c>
      <c r="D5310" s="15" t="s">
        <v>8016</v>
      </c>
      <c r="E5310" s="15">
        <v>45285</v>
      </c>
      <c r="F5310" s="15" t="s">
        <v>8017</v>
      </c>
      <c r="G5310" s="15">
        <v>45229</v>
      </c>
      <c r="H5310" s="15">
        <v>45412</v>
      </c>
      <c r="I5310" s="15" t="s">
        <v>8018</v>
      </c>
      <c r="J5310" s="15" t="s">
        <v>8019</v>
      </c>
      <c r="K5310" s="15" t="s">
        <v>45429</v>
      </c>
      <c r="L5310" s="15" t="s">
        <v>116</v>
      </c>
      <c r="M5310" s="15" t="s">
        <v>2421</v>
      </c>
      <c r="N5310" s="14">
        <v>2012</v>
      </c>
      <c r="O5310" s="15" t="s">
        <v>8020</v>
      </c>
      <c r="P5310" s="15" t="s">
        <v>81</v>
      </c>
      <c r="Q5310" s="15" t="s">
        <v>47065</v>
      </c>
      <c r="R5310" s="15" t="s">
        <v>8021</v>
      </c>
      <c r="S5310" s="15" t="s">
        <v>8022</v>
      </c>
      <c r="T5310" s="15" t="s">
        <v>4052</v>
      </c>
      <c r="U5310" s="15" t="s">
        <v>53</v>
      </c>
      <c r="V5310" s="15" t="s">
        <v>46099</v>
      </c>
      <c r="W5310" s="15" t="s">
        <v>264</v>
      </c>
      <c r="X5310" s="15" t="str">
        <f>_xlfn.XLOOKUP(_LOOKUP[[#This Row],[AdjusterMemberName]],_Adjuster[Adjuster Name],_Adjuster[Email],,0)</f>
        <v>sBonnevie@knightcompany.com</v>
      </c>
      <c r="Y5310" s="15" t="str">
        <f>_xlfn.XLOOKUP(_LOOKUP[[#This Row],[AdjusterMemberName]],_Adjuster[Adjuster Name],_Adjuster[Phone Number],,0)</f>
        <v>323-692-4064</v>
      </c>
      <c r="Z5310" s="15" t="s">
        <v>8023</v>
      </c>
      <c r="AA53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20763 Greenside Dr, Walnut  CA 91789</v>
      </c>
      <c r="AB5310" s="15"/>
    </row>
    <row r="5311" spans="1:28" x14ac:dyDescent="0.3">
      <c r="A5311" s="14">
        <v>1</v>
      </c>
      <c r="B5311" s="14">
        <v>1</v>
      </c>
      <c r="C5311" s="15" t="s">
        <v>8127</v>
      </c>
      <c r="D5311" s="15" t="s">
        <v>8127</v>
      </c>
      <c r="E5311" s="15">
        <v>45285</v>
      </c>
      <c r="F5311" s="15" t="s">
        <v>8128</v>
      </c>
      <c r="G5311" s="15">
        <v>45234</v>
      </c>
      <c r="H5311" s="15">
        <v>45416</v>
      </c>
      <c r="I5311" s="15" t="s">
        <v>8129</v>
      </c>
      <c r="J5311" s="15" t="s">
        <v>8130</v>
      </c>
      <c r="K5311" s="15" t="s">
        <v>45332</v>
      </c>
      <c r="L5311" s="15" t="s">
        <v>139</v>
      </c>
      <c r="M5311" s="15" t="s">
        <v>249</v>
      </c>
      <c r="N5311" s="14">
        <v>2011</v>
      </c>
      <c r="O5311" s="15" t="s">
        <v>8131</v>
      </c>
      <c r="P5311" s="15" t="s">
        <v>106</v>
      </c>
      <c r="Q5311" s="15" t="s">
        <v>47168</v>
      </c>
      <c r="R5311" s="15" t="s">
        <v>8132</v>
      </c>
      <c r="S5311" s="15" t="s">
        <v>8133</v>
      </c>
      <c r="T5311" s="15" t="s">
        <v>1275</v>
      </c>
      <c r="U5311" s="15" t="s">
        <v>53</v>
      </c>
      <c r="V5311" s="15" t="s">
        <v>45634</v>
      </c>
      <c r="W5311" s="15" t="s">
        <v>850</v>
      </c>
      <c r="X5311" s="15" t="e">
        <f>_xlfn.XLOOKUP(_LOOKUP[[#This Row],[AdjusterMemberName]],_Adjuster[Adjuster Name],_Adjuster[Email],,0)</f>
        <v>#N/A</v>
      </c>
      <c r="Y5311" s="15" t="e">
        <f>_xlfn.XLOOKUP(_LOOKUP[[#This Row],[AdjusterMemberName]],_Adjuster[Adjuster Name],_Adjuster[Phone Number],,0)</f>
        <v>#N/A</v>
      </c>
      <c r="Z5311" s="15" t="s">
        <v>8134</v>
      </c>
      <c r="AA53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9537 1/2 Somerset Blvd, Bellflower  CA 90706</v>
      </c>
      <c r="AB5311" s="15">
        <v>45359</v>
      </c>
    </row>
    <row r="5312" spans="1:28" x14ac:dyDescent="0.3">
      <c r="A5312" s="14">
        <v>1</v>
      </c>
      <c r="B5312" s="14">
        <v>1</v>
      </c>
      <c r="C5312" s="15" t="s">
        <v>7251</v>
      </c>
      <c r="D5312" s="15" t="s">
        <v>7251</v>
      </c>
      <c r="E5312" s="15">
        <v>45284</v>
      </c>
      <c r="F5312" s="15" t="s">
        <v>7252</v>
      </c>
      <c r="G5312" s="15">
        <v>45212</v>
      </c>
      <c r="H5312" s="15">
        <v>45395</v>
      </c>
      <c r="I5312" s="15" t="s">
        <v>7787</v>
      </c>
      <c r="J5312" s="15" t="s">
        <v>7788</v>
      </c>
      <c r="K5312" s="15" t="s">
        <v>45943</v>
      </c>
      <c r="L5312" s="15" t="s">
        <v>441</v>
      </c>
      <c r="M5312" s="15" t="s">
        <v>442</v>
      </c>
      <c r="N5312" s="14">
        <v>2020</v>
      </c>
      <c r="O5312" s="15" t="s">
        <v>7255</v>
      </c>
      <c r="P5312" s="15" t="s">
        <v>106</v>
      </c>
      <c r="Q5312" s="15" t="s">
        <v>47073</v>
      </c>
      <c r="R5312" s="15" t="s">
        <v>7256</v>
      </c>
      <c r="S5312" s="15" t="s">
        <v>7257</v>
      </c>
      <c r="T5312" s="15" t="s">
        <v>174</v>
      </c>
      <c r="U5312" s="15" t="s">
        <v>53</v>
      </c>
      <c r="V5312" s="15" t="s">
        <v>45425</v>
      </c>
      <c r="W5312" s="15" t="s">
        <v>1357</v>
      </c>
      <c r="X5312" s="15" t="str">
        <f>_xlfn.XLOOKUP(_LOOKUP[[#This Row],[AdjusterMemberName]],_Adjuster[Adjuster Name],_Adjuster[Email],,0)</f>
        <v>jRivera1@knightcompany.com</v>
      </c>
      <c r="Y5312" s="15" t="str">
        <f>_xlfn.XLOOKUP(_LOOKUP[[#This Row],[AdjusterMemberName]],_Adjuster[Adjuster Name],_Adjuster[Phone Number],,0)</f>
        <v>424-559-5239</v>
      </c>
      <c r="Z5312" s="15" t="s">
        <v>7258</v>
      </c>
      <c r="AA53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3747 S Van Ness Ave , Los Angeles  CA 90018</v>
      </c>
      <c r="AB5312" s="15"/>
    </row>
    <row r="5313" spans="1:28" x14ac:dyDescent="0.3">
      <c r="A5313" s="14">
        <v>1</v>
      </c>
      <c r="B5313" s="14">
        <v>1</v>
      </c>
      <c r="C5313" s="15" t="s">
        <v>7823</v>
      </c>
      <c r="D5313" s="15" t="s">
        <v>7823</v>
      </c>
      <c r="E5313" s="15">
        <v>45284</v>
      </c>
      <c r="F5313" s="15" t="s">
        <v>7824</v>
      </c>
      <c r="G5313" s="15">
        <v>45234</v>
      </c>
      <c r="H5313" s="15">
        <v>45416</v>
      </c>
      <c r="I5313" s="15" t="s">
        <v>7825</v>
      </c>
      <c r="J5313" s="15" t="s">
        <v>7826</v>
      </c>
      <c r="K5313" s="15" t="s">
        <v>45998</v>
      </c>
      <c r="L5313" s="15" t="s">
        <v>430</v>
      </c>
      <c r="M5313" s="15" t="s">
        <v>2605</v>
      </c>
      <c r="N5313" s="14">
        <v>2014</v>
      </c>
      <c r="O5313" s="15" t="s">
        <v>7827</v>
      </c>
      <c r="P5313" s="15" t="s">
        <v>106</v>
      </c>
      <c r="Q5313" s="15" t="s">
        <v>47006</v>
      </c>
      <c r="R5313" s="15" t="s">
        <v>7828</v>
      </c>
      <c r="S5313" s="15" t="s">
        <v>7829</v>
      </c>
      <c r="T5313" s="15" t="s">
        <v>174</v>
      </c>
      <c r="U5313" s="15" t="s">
        <v>53</v>
      </c>
      <c r="V5313" s="15" t="s">
        <v>45780</v>
      </c>
      <c r="W5313" s="15" t="s">
        <v>850</v>
      </c>
      <c r="X5313" s="15" t="e">
        <f>_xlfn.XLOOKUP(_LOOKUP[[#This Row],[AdjusterMemberName]],_Adjuster[Adjuster Name],_Adjuster[Email],,0)</f>
        <v>#N/A</v>
      </c>
      <c r="Y5313" s="15" t="e">
        <f>_xlfn.XLOOKUP(_LOOKUP[[#This Row],[AdjusterMemberName]],_Adjuster[Adjuster Name],_Adjuster[Phone Number],,0)</f>
        <v>#N/A</v>
      </c>
      <c r="Z5313" s="15" t="s">
        <v>7830</v>
      </c>
      <c r="AA53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8626 Obama Blvd Unit 2, Los Angeles  CA 90016</v>
      </c>
      <c r="AB5313" s="15"/>
    </row>
    <row r="5314" spans="1:28" x14ac:dyDescent="0.3">
      <c r="A5314" s="14">
        <v>1</v>
      </c>
      <c r="B5314" s="14">
        <v>1</v>
      </c>
      <c r="C5314" s="15" t="s">
        <v>7839</v>
      </c>
      <c r="D5314" s="15" t="s">
        <v>7840</v>
      </c>
      <c r="E5314" s="15">
        <v>45284</v>
      </c>
      <c r="F5314" s="15" t="s">
        <v>7841</v>
      </c>
      <c r="G5314" s="15">
        <v>45219</v>
      </c>
      <c r="H5314" s="15">
        <v>45402</v>
      </c>
      <c r="I5314" s="15" t="s">
        <v>7842</v>
      </c>
      <c r="J5314" s="15" t="s">
        <v>7843</v>
      </c>
      <c r="K5314" s="15" t="s">
        <v>46781</v>
      </c>
      <c r="L5314" s="15" t="s">
        <v>103</v>
      </c>
      <c r="M5314" s="15" t="s">
        <v>1503</v>
      </c>
      <c r="N5314" s="14">
        <v>2003</v>
      </c>
      <c r="O5314" s="15" t="s">
        <v>7844</v>
      </c>
      <c r="P5314" s="15" t="s">
        <v>106</v>
      </c>
      <c r="Q5314" s="15" t="s">
        <v>47065</v>
      </c>
      <c r="R5314" s="15" t="s">
        <v>7845</v>
      </c>
      <c r="S5314" s="15" t="s">
        <v>7846</v>
      </c>
      <c r="T5314" s="15" t="s">
        <v>174</v>
      </c>
      <c r="U5314" s="15" t="s">
        <v>53</v>
      </c>
      <c r="V5314" s="15" t="s">
        <v>45367</v>
      </c>
      <c r="W5314" s="15" t="s">
        <v>3184</v>
      </c>
      <c r="X5314" s="15" t="str">
        <f>_xlfn.XLOOKUP(_LOOKUP[[#This Row],[AdjusterMemberName]],_Adjuster[Adjuster Name],_Adjuster[Email],,0)</f>
        <v>mQualls@knightcompany.com</v>
      </c>
      <c r="Y5314" s="15" t="str">
        <f>_xlfn.XLOOKUP(_LOOKUP[[#This Row],[AdjusterMemberName]],_Adjuster[Adjuster Name],_Adjuster[Phone Number],,0)</f>
        <v>424-559-5436</v>
      </c>
      <c r="Z5314" s="15" t="s">
        <v>7847</v>
      </c>
      <c r="AA53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1045 E 50Th St, Los Angeles  CA 90011</v>
      </c>
      <c r="AB5314" s="15"/>
    </row>
    <row r="5315" spans="1:28" x14ac:dyDescent="0.3">
      <c r="A5315" s="14">
        <v>1</v>
      </c>
      <c r="B5315" s="14">
        <v>1</v>
      </c>
      <c r="C5315" s="15" t="s">
        <v>5539</v>
      </c>
      <c r="D5315" s="15" t="s">
        <v>7860</v>
      </c>
      <c r="E5315" s="15">
        <v>45284</v>
      </c>
      <c r="F5315" s="15" t="s">
        <v>5541</v>
      </c>
      <c r="G5315" s="15">
        <v>45154</v>
      </c>
      <c r="H5315" s="15">
        <v>45338</v>
      </c>
      <c r="I5315" s="15" t="s">
        <v>7861</v>
      </c>
      <c r="J5315" s="15" t="s">
        <v>7862</v>
      </c>
      <c r="K5315" s="15" t="s">
        <v>45369</v>
      </c>
      <c r="L5315" s="15" t="s">
        <v>229</v>
      </c>
      <c r="M5315" s="15" t="s">
        <v>2989</v>
      </c>
      <c r="N5315" s="14">
        <v>2015</v>
      </c>
      <c r="O5315" s="15" t="s">
        <v>7863</v>
      </c>
      <c r="P5315" s="15" t="s">
        <v>81</v>
      </c>
      <c r="Q5315" s="15" t="s">
        <v>47095</v>
      </c>
      <c r="R5315" s="15" t="s">
        <v>5545</v>
      </c>
      <c r="S5315" s="15" t="s">
        <v>5546</v>
      </c>
      <c r="T5315" s="15" t="s">
        <v>1330</v>
      </c>
      <c r="U5315" s="15" t="s">
        <v>53</v>
      </c>
      <c r="V5315" s="15" t="s">
        <v>45669</v>
      </c>
      <c r="W5315" s="15" t="s">
        <v>3974</v>
      </c>
      <c r="X5315" s="15" t="str">
        <f>_xlfn.XLOOKUP(_LOOKUP[[#This Row],[AdjusterMemberName]],_Adjuster[Adjuster Name],_Adjuster[Email],,0)</f>
        <v>LMiller@knightcompany.com</v>
      </c>
      <c r="Y5315" s="15" t="str">
        <f>_xlfn.XLOOKUP(_LOOKUP[[#This Row],[AdjusterMemberName]],_Adjuster[Adjuster Name],_Adjuster[Phone Number],,0)</f>
        <v>424-559-5378</v>
      </c>
      <c r="Z5315" s="15" t="s">
        <v>5547</v>
      </c>
      <c r="AA53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8554 Langdon Ave, North Hills  CA 91343</v>
      </c>
      <c r="AB5315" s="15"/>
    </row>
    <row r="5316" spans="1:28" x14ac:dyDescent="0.3">
      <c r="A5316" s="14">
        <v>1</v>
      </c>
      <c r="B5316" s="14">
        <v>0</v>
      </c>
      <c r="C5316" s="15" t="s">
        <v>7928</v>
      </c>
      <c r="D5316" s="15" t="s">
        <v>7929</v>
      </c>
      <c r="E5316" s="15">
        <v>45284</v>
      </c>
      <c r="F5316" s="15" t="s">
        <v>7930</v>
      </c>
      <c r="G5316" s="15">
        <v>45150</v>
      </c>
      <c r="H5316" s="15">
        <v>45334</v>
      </c>
      <c r="I5316" s="15" t="s">
        <v>7931</v>
      </c>
      <c r="J5316" s="15" t="s">
        <v>7932</v>
      </c>
      <c r="K5316" s="15" t="s">
        <v>46133</v>
      </c>
      <c r="L5316" s="15" t="s">
        <v>181</v>
      </c>
      <c r="M5316" s="15" t="s">
        <v>182</v>
      </c>
      <c r="N5316" s="14">
        <v>2012</v>
      </c>
      <c r="O5316" s="15" t="s">
        <v>7933</v>
      </c>
      <c r="P5316" s="15" t="s">
        <v>81</v>
      </c>
      <c r="Q5316" s="15" t="s">
        <v>47095</v>
      </c>
      <c r="R5316" s="15" t="s">
        <v>162</v>
      </c>
      <c r="S5316" s="15" t="s">
        <v>7934</v>
      </c>
      <c r="T5316" s="15" t="s">
        <v>2072</v>
      </c>
      <c r="U5316" s="15" t="s">
        <v>53</v>
      </c>
      <c r="V5316" s="15" t="s">
        <v>45733</v>
      </c>
      <c r="W5316" s="15" t="s">
        <v>1544</v>
      </c>
      <c r="X5316" s="15" t="str">
        <f>_xlfn.XLOOKUP(_LOOKUP[[#This Row],[AdjusterMemberName]],_Adjuster[Adjuster Name],_Adjuster[Email],,0)</f>
        <v>CRodriguez5@knightcompany.com</v>
      </c>
      <c r="Y5316" s="15" t="str">
        <f>_xlfn.XLOOKUP(_LOOKUP[[#This Row],[AdjusterMemberName]],_Adjuster[Adjuster Name],_Adjuster[Phone Number],,0)</f>
        <v>323-456-1708</v>
      </c>
      <c r="Z5316" s="15" t="s">
        <v>7935</v>
      </c>
      <c r="AA53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9057 Catawba, Fontana  CA 92335</v>
      </c>
      <c r="AB5316" s="15">
        <v>45320</v>
      </c>
    </row>
    <row r="5317" spans="1:28" x14ac:dyDescent="0.3">
      <c r="A5317" s="14">
        <v>1</v>
      </c>
      <c r="B5317" s="14">
        <v>1</v>
      </c>
      <c r="C5317" s="15" t="s">
        <v>7789</v>
      </c>
      <c r="D5317" s="15" t="s">
        <v>7790</v>
      </c>
      <c r="E5317" s="15">
        <v>45283</v>
      </c>
      <c r="F5317" s="15" t="s">
        <v>7791</v>
      </c>
      <c r="G5317" s="15">
        <v>45175</v>
      </c>
      <c r="H5317" s="15">
        <v>45357</v>
      </c>
      <c r="I5317" s="15" t="s">
        <v>7792</v>
      </c>
      <c r="J5317" s="15" t="s">
        <v>7793</v>
      </c>
      <c r="K5317" s="15" t="s">
        <v>45339</v>
      </c>
      <c r="L5317" s="15" t="s">
        <v>128</v>
      </c>
      <c r="M5317" s="15" t="s">
        <v>2179</v>
      </c>
      <c r="N5317" s="14">
        <v>2020</v>
      </c>
      <c r="O5317" s="15" t="s">
        <v>7794</v>
      </c>
      <c r="P5317" s="15" t="s">
        <v>106</v>
      </c>
      <c r="Q5317" s="15" t="s">
        <v>47095</v>
      </c>
      <c r="R5317" s="15" t="s">
        <v>7795</v>
      </c>
      <c r="S5317" s="15" t="s">
        <v>7796</v>
      </c>
      <c r="T5317" s="15" t="s">
        <v>1483</v>
      </c>
      <c r="U5317" s="15" t="s">
        <v>53</v>
      </c>
      <c r="V5317" s="15" t="s">
        <v>45652</v>
      </c>
      <c r="W5317" s="15" t="s">
        <v>3184</v>
      </c>
      <c r="X5317" s="15" t="str">
        <f>_xlfn.XLOOKUP(_LOOKUP[[#This Row],[AdjusterMemberName]],_Adjuster[Adjuster Name],_Adjuster[Email],,0)</f>
        <v>mQualls@knightcompany.com</v>
      </c>
      <c r="Y5317" s="15" t="str">
        <f>_xlfn.XLOOKUP(_LOOKUP[[#This Row],[AdjusterMemberName]],_Adjuster[Adjuster Name],_Adjuster[Phone Number],,0)</f>
        <v>424-559-5436</v>
      </c>
      <c r="Z5317" s="15" t="s">
        <v>7797</v>
      </c>
      <c r="AA53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1466 Bonair Rd Apt 77, Vista  CA 92084</v>
      </c>
      <c r="AB5317" s="15"/>
    </row>
    <row r="5318" spans="1:28" x14ac:dyDescent="0.3">
      <c r="A5318" s="14">
        <v>1</v>
      </c>
      <c r="B5318" s="14">
        <v>0</v>
      </c>
      <c r="C5318" s="15" t="s">
        <v>7805</v>
      </c>
      <c r="D5318" s="15" t="s">
        <v>7806</v>
      </c>
      <c r="E5318" s="15">
        <v>45283</v>
      </c>
      <c r="F5318" s="15" t="s">
        <v>7807</v>
      </c>
      <c r="G5318" s="15">
        <v>45225</v>
      </c>
      <c r="H5318" s="15">
        <v>45408</v>
      </c>
      <c r="I5318" s="15" t="s">
        <v>7808</v>
      </c>
      <c r="J5318" s="15" t="s">
        <v>7809</v>
      </c>
      <c r="K5318" s="15" t="s">
        <v>45493</v>
      </c>
      <c r="L5318" s="15" t="s">
        <v>103</v>
      </c>
      <c r="M5318" s="15" t="s">
        <v>104</v>
      </c>
      <c r="N5318" s="14">
        <v>2022</v>
      </c>
      <c r="O5318" s="15" t="s">
        <v>7810</v>
      </c>
      <c r="P5318" s="15" t="s">
        <v>81</v>
      </c>
      <c r="Q5318" s="15" t="s">
        <v>47168</v>
      </c>
      <c r="R5318" s="15" t="s">
        <v>7811</v>
      </c>
      <c r="S5318" s="15" t="s">
        <v>7812</v>
      </c>
      <c r="T5318" s="15" t="s">
        <v>96</v>
      </c>
      <c r="U5318" s="15" t="s">
        <v>53</v>
      </c>
      <c r="V5318" s="15" t="s">
        <v>45410</v>
      </c>
      <c r="W5318" s="15" t="s">
        <v>850</v>
      </c>
      <c r="X5318" s="15" t="e">
        <f>_xlfn.XLOOKUP(_LOOKUP[[#This Row],[AdjusterMemberName]],_Adjuster[Adjuster Name],_Adjuster[Email],,0)</f>
        <v>#N/A</v>
      </c>
      <c r="Y5318" s="15" t="e">
        <f>_xlfn.XLOOKUP(_LOOKUP[[#This Row],[AdjusterMemberName]],_Adjuster[Adjuster Name],_Adjuster[Phone Number],,0)</f>
        <v>#N/A</v>
      </c>
      <c r="Z5318" s="15" t="s">
        <v>7813</v>
      </c>
      <c r="AA53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9827 Sycamore Canyon Rd, Moreno Valley  CA 92557</v>
      </c>
      <c r="AB5318" s="15"/>
    </row>
    <row r="5319" spans="1:28" x14ac:dyDescent="0.3">
      <c r="A5319" s="14">
        <v>1</v>
      </c>
      <c r="B5319" s="14">
        <v>1</v>
      </c>
      <c r="C5319" s="15" t="s">
        <v>7831</v>
      </c>
      <c r="D5319" s="15" t="s">
        <v>7832</v>
      </c>
      <c r="E5319" s="15">
        <v>45283</v>
      </c>
      <c r="F5319" s="15" t="s">
        <v>7833</v>
      </c>
      <c r="G5319" s="15">
        <v>45268</v>
      </c>
      <c r="H5319" s="15">
        <v>45451</v>
      </c>
      <c r="I5319" s="15" t="s">
        <v>7834</v>
      </c>
      <c r="J5319" s="15" t="s">
        <v>7835</v>
      </c>
      <c r="K5319" s="15" t="s">
        <v>45590</v>
      </c>
      <c r="L5319" s="15" t="s">
        <v>103</v>
      </c>
      <c r="M5319" s="15" t="s">
        <v>104</v>
      </c>
      <c r="N5319" s="14">
        <v>2004</v>
      </c>
      <c r="O5319" s="15" t="s">
        <v>7836</v>
      </c>
      <c r="P5319" s="15" t="s">
        <v>81</v>
      </c>
      <c r="Q5319" s="15" t="s">
        <v>47006</v>
      </c>
      <c r="R5319" s="15" t="s">
        <v>4506</v>
      </c>
      <c r="S5319" s="15" t="s">
        <v>7837</v>
      </c>
      <c r="T5319" s="15" t="s">
        <v>530</v>
      </c>
      <c r="U5319" s="15" t="s">
        <v>53</v>
      </c>
      <c r="V5319" s="15" t="s">
        <v>45858</v>
      </c>
      <c r="W5319" s="15" t="s">
        <v>1357</v>
      </c>
      <c r="X5319" s="15" t="str">
        <f>_xlfn.XLOOKUP(_LOOKUP[[#This Row],[AdjusterMemberName]],_Adjuster[Adjuster Name],_Adjuster[Email],,0)</f>
        <v>jRivera1@knightcompany.com</v>
      </c>
      <c r="Y5319" s="15" t="str">
        <f>_xlfn.XLOOKUP(_LOOKUP[[#This Row],[AdjusterMemberName]],_Adjuster[Adjuster Name],_Adjuster[Phone Number],,0)</f>
        <v>424-559-5239</v>
      </c>
      <c r="Z5319" s="15" t="s">
        <v>7838</v>
      </c>
      <c r="AA53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11876 Fern Pine, Victorville  CA 92392</v>
      </c>
      <c r="AB5319" s="15"/>
    </row>
    <row r="5320" spans="1:28" x14ac:dyDescent="0.3">
      <c r="A5320" s="14">
        <v>1</v>
      </c>
      <c r="B5320" s="14">
        <v>1</v>
      </c>
      <c r="C5320" s="15" t="s">
        <v>7864</v>
      </c>
      <c r="D5320" s="15" t="s">
        <v>7864</v>
      </c>
      <c r="E5320" s="15">
        <v>45283</v>
      </c>
      <c r="F5320" s="15" t="s">
        <v>7865</v>
      </c>
      <c r="G5320" s="15">
        <v>45206</v>
      </c>
      <c r="H5320" s="15">
        <v>45389</v>
      </c>
      <c r="I5320" s="15" t="s">
        <v>7866</v>
      </c>
      <c r="J5320" s="15" t="s">
        <v>7867</v>
      </c>
      <c r="K5320" s="15" t="s">
        <v>45434</v>
      </c>
      <c r="L5320" s="15" t="s">
        <v>2306</v>
      </c>
      <c r="M5320" s="15" t="s">
        <v>7868</v>
      </c>
      <c r="N5320" s="14">
        <v>2011</v>
      </c>
      <c r="O5320" s="15" t="s">
        <v>7869</v>
      </c>
      <c r="P5320" s="15" t="s">
        <v>81</v>
      </c>
      <c r="Q5320" s="15" t="s">
        <v>47065</v>
      </c>
      <c r="R5320" s="15" t="s">
        <v>7870</v>
      </c>
      <c r="S5320" s="15" t="s">
        <v>7871</v>
      </c>
      <c r="T5320" s="15" t="s">
        <v>174</v>
      </c>
      <c r="U5320" s="15" t="s">
        <v>53</v>
      </c>
      <c r="V5320" s="15" t="s">
        <v>45342</v>
      </c>
      <c r="W5320" s="15" t="s">
        <v>1544</v>
      </c>
      <c r="X5320" s="15" t="str">
        <f>_xlfn.XLOOKUP(_LOOKUP[[#This Row],[AdjusterMemberName]],_Adjuster[Adjuster Name],_Adjuster[Email],,0)</f>
        <v>CRodriguez5@knightcompany.com</v>
      </c>
      <c r="Y5320" s="15" t="str">
        <f>_xlfn.XLOOKUP(_LOOKUP[[#This Row],[AdjusterMemberName]],_Adjuster[Adjuster Name],_Adjuster[Phone Number],,0)</f>
        <v>323-456-1708</v>
      </c>
      <c r="Z5320" s="15" t="s">
        <v>7872</v>
      </c>
      <c r="AA53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153 W 59Th Pl, Los Angeles  CA 90003</v>
      </c>
      <c r="AB5320" s="15"/>
    </row>
    <row r="5321" spans="1:28" x14ac:dyDescent="0.3">
      <c r="A5321" s="14">
        <v>1</v>
      </c>
      <c r="B5321" s="14">
        <v>1</v>
      </c>
      <c r="C5321" s="15" t="s">
        <v>7875</v>
      </c>
      <c r="D5321" s="15" t="s">
        <v>7876</v>
      </c>
      <c r="E5321" s="15">
        <v>45283</v>
      </c>
      <c r="F5321" s="15" t="s">
        <v>7877</v>
      </c>
      <c r="G5321" s="15">
        <v>45103</v>
      </c>
      <c r="H5321" s="15">
        <v>45286</v>
      </c>
      <c r="I5321" s="15" t="s">
        <v>7878</v>
      </c>
      <c r="J5321" s="15" t="s">
        <v>7879</v>
      </c>
      <c r="K5321" s="15" t="s">
        <v>45506</v>
      </c>
      <c r="L5321" s="15" t="s">
        <v>103</v>
      </c>
      <c r="M5321" s="15" t="s">
        <v>890</v>
      </c>
      <c r="N5321" s="14">
        <v>2019</v>
      </c>
      <c r="O5321" s="15" t="s">
        <v>7880</v>
      </c>
      <c r="P5321" s="15" t="s">
        <v>106</v>
      </c>
      <c r="Q5321" s="15" t="s">
        <v>47081</v>
      </c>
      <c r="R5321" s="15" t="s">
        <v>7881</v>
      </c>
      <c r="S5321" s="15" t="s">
        <v>7882</v>
      </c>
      <c r="T5321" s="15" t="s">
        <v>1834</v>
      </c>
      <c r="U5321" s="15" t="s">
        <v>53</v>
      </c>
      <c r="V5321" s="15" t="s">
        <v>45607</v>
      </c>
      <c r="W5321" s="15" t="s">
        <v>1889</v>
      </c>
      <c r="X5321" s="15" t="e">
        <f>_xlfn.XLOOKUP(_LOOKUP[[#This Row],[AdjusterMemberName]],_Adjuster[Adjuster Name],_Adjuster[Email],,0)</f>
        <v>#N/A</v>
      </c>
      <c r="Y5321" s="15" t="e">
        <f>_xlfn.XLOOKUP(_LOOKUP[[#This Row],[AdjusterMemberName]],_Adjuster[Adjuster Name],_Adjuster[Phone Number],,0)</f>
        <v>#N/A</v>
      </c>
      <c r="Z5321" s="15" t="s">
        <v>7883</v>
      </c>
      <c r="AA53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672 N Grape St Apt B, Escondido  CA 92025</v>
      </c>
      <c r="AB5321" s="15"/>
    </row>
    <row r="5322" spans="1:28" x14ac:dyDescent="0.3">
      <c r="A5322" s="14">
        <v>1</v>
      </c>
      <c r="B5322" s="14">
        <v>1</v>
      </c>
      <c r="C5322" s="15" t="s">
        <v>7900</v>
      </c>
      <c r="D5322" s="15" t="s">
        <v>7901</v>
      </c>
      <c r="E5322" s="15">
        <v>45283</v>
      </c>
      <c r="F5322" s="15" t="s">
        <v>7902</v>
      </c>
      <c r="G5322" s="15">
        <v>45172</v>
      </c>
      <c r="H5322" s="15">
        <v>45354</v>
      </c>
      <c r="I5322" s="15" t="s">
        <v>7903</v>
      </c>
      <c r="J5322" s="15" t="s">
        <v>7904</v>
      </c>
      <c r="K5322" s="15" t="s">
        <v>45330</v>
      </c>
      <c r="L5322" s="15" t="s">
        <v>25</v>
      </c>
      <c r="M5322" s="15" t="s">
        <v>79</v>
      </c>
      <c r="N5322" s="14">
        <v>2020</v>
      </c>
      <c r="O5322" s="15" t="s">
        <v>7905</v>
      </c>
      <c r="P5322" s="15" t="s">
        <v>81</v>
      </c>
      <c r="Q5322" s="15" t="s">
        <v>47019</v>
      </c>
      <c r="R5322" s="15" t="s">
        <v>7906</v>
      </c>
      <c r="S5322" s="15" t="s">
        <v>7907</v>
      </c>
      <c r="T5322" s="15" t="s">
        <v>308</v>
      </c>
      <c r="U5322" s="15" t="s">
        <v>53</v>
      </c>
      <c r="V5322" s="15" t="s">
        <v>45530</v>
      </c>
      <c r="W5322" s="15" t="s">
        <v>1357</v>
      </c>
      <c r="X5322" s="15" t="str">
        <f>_xlfn.XLOOKUP(_LOOKUP[[#This Row],[AdjusterMemberName]],_Adjuster[Adjuster Name],_Adjuster[Email],,0)</f>
        <v>jRivera1@knightcompany.com</v>
      </c>
      <c r="Y5322" s="15" t="str">
        <f>_xlfn.XLOOKUP(_LOOKUP[[#This Row],[AdjusterMemberName]],_Adjuster[Adjuster Name],_Adjuster[Phone Number],,0)</f>
        <v>424-559-5239</v>
      </c>
      <c r="Z5322" s="15" t="s">
        <v>7908</v>
      </c>
      <c r="AA53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2902 Monroe St , Riverside  CA 92504</v>
      </c>
      <c r="AB5322" s="15"/>
    </row>
    <row r="5323" spans="1:28" x14ac:dyDescent="0.3">
      <c r="A5323" s="14">
        <v>1</v>
      </c>
      <c r="B5323" s="14">
        <v>1</v>
      </c>
      <c r="C5323" s="15" t="s">
        <v>7936</v>
      </c>
      <c r="D5323" s="15" t="s">
        <v>7936</v>
      </c>
      <c r="E5323" s="15">
        <v>45283</v>
      </c>
      <c r="F5323" s="15" t="s">
        <v>7937</v>
      </c>
      <c r="G5323" s="15">
        <v>45257</v>
      </c>
      <c r="H5323" s="15">
        <v>45439</v>
      </c>
      <c r="I5323" s="15" t="s">
        <v>7938</v>
      </c>
      <c r="J5323" s="15" t="s">
        <v>7939</v>
      </c>
      <c r="K5323" s="15" t="s">
        <v>45350</v>
      </c>
      <c r="L5323" s="15" t="s">
        <v>139</v>
      </c>
      <c r="M5323" s="15" t="s">
        <v>7940</v>
      </c>
      <c r="N5323" s="14">
        <v>2021</v>
      </c>
      <c r="O5323" s="15" t="s">
        <v>7941</v>
      </c>
      <c r="P5323" s="15" t="s">
        <v>106</v>
      </c>
      <c r="Q5323" s="15" t="s">
        <v>47168</v>
      </c>
      <c r="R5323" s="15" t="s">
        <v>6369</v>
      </c>
      <c r="S5323" s="15" t="s">
        <v>7942</v>
      </c>
      <c r="T5323" s="15" t="s">
        <v>572</v>
      </c>
      <c r="U5323" s="15" t="s">
        <v>53</v>
      </c>
      <c r="V5323" s="15" t="s">
        <v>46056</v>
      </c>
      <c r="W5323" s="15" t="s">
        <v>264</v>
      </c>
      <c r="X5323" s="15" t="str">
        <f>_xlfn.XLOOKUP(_LOOKUP[[#This Row],[AdjusterMemberName]],_Adjuster[Adjuster Name],_Adjuster[Email],,0)</f>
        <v>sBonnevie@knightcompany.com</v>
      </c>
      <c r="Y5323" s="15" t="str">
        <f>_xlfn.XLOOKUP(_LOOKUP[[#This Row],[AdjusterMemberName]],_Adjuster[Adjuster Name],_Adjuster[Phone Number],,0)</f>
        <v>323-692-4064</v>
      </c>
      <c r="Z5323" s="15" t="s">
        <v>7943</v>
      </c>
      <c r="AA53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670 Skyline Ave, Bakersfield  CA 93305</v>
      </c>
      <c r="AB5323" s="15"/>
    </row>
    <row r="5324" spans="1:28" x14ac:dyDescent="0.3">
      <c r="A5324" s="14">
        <v>1</v>
      </c>
      <c r="B5324" s="14">
        <v>0</v>
      </c>
      <c r="C5324" s="15" t="s">
        <v>7956</v>
      </c>
      <c r="D5324" s="15" t="s">
        <v>7957</v>
      </c>
      <c r="E5324" s="15">
        <v>45283</v>
      </c>
      <c r="F5324" s="15" t="s">
        <v>7958</v>
      </c>
      <c r="G5324" s="15">
        <v>45222</v>
      </c>
      <c r="H5324" s="15">
        <v>45405</v>
      </c>
      <c r="I5324" s="15" t="s">
        <v>7959</v>
      </c>
      <c r="J5324" s="15" t="s">
        <v>7960</v>
      </c>
      <c r="K5324" s="15" t="s">
        <v>45341</v>
      </c>
      <c r="L5324" s="15" t="s">
        <v>103</v>
      </c>
      <c r="M5324" s="15" t="s">
        <v>1336</v>
      </c>
      <c r="N5324" s="14">
        <v>2012</v>
      </c>
      <c r="O5324" s="15" t="s">
        <v>7961</v>
      </c>
      <c r="P5324" s="15" t="s">
        <v>106</v>
      </c>
      <c r="Q5324" s="15" t="s">
        <v>47065</v>
      </c>
      <c r="R5324" s="15" t="s">
        <v>7962</v>
      </c>
      <c r="S5324" s="15" t="s">
        <v>7963</v>
      </c>
      <c r="T5324" s="15" t="s">
        <v>6635</v>
      </c>
      <c r="U5324" s="15" t="s">
        <v>53</v>
      </c>
      <c r="V5324" s="15" t="s">
        <v>46152</v>
      </c>
      <c r="W5324" s="15" t="s">
        <v>850</v>
      </c>
      <c r="X5324" s="15" t="e">
        <f>_xlfn.XLOOKUP(_LOOKUP[[#This Row],[AdjusterMemberName]],_Adjuster[Adjuster Name],_Adjuster[Email],,0)</f>
        <v>#N/A</v>
      </c>
      <c r="Y5324" s="15" t="e">
        <f>_xlfn.XLOOKUP(_LOOKUP[[#This Row],[AdjusterMemberName]],_Adjuster[Adjuster Name],_Adjuster[Phone Number],,0)</f>
        <v>#N/A</v>
      </c>
      <c r="Z5324" s="15" t="s">
        <v>7964</v>
      </c>
      <c r="AA53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1810 S Norfolk St Apt D, San Mateo  CA 94403</v>
      </c>
      <c r="AB5324" s="15"/>
    </row>
    <row r="5325" spans="1:28" x14ac:dyDescent="0.3">
      <c r="A5325" s="14">
        <v>1</v>
      </c>
      <c r="B5325" s="14">
        <v>1</v>
      </c>
      <c r="C5325" s="15" t="s">
        <v>8384</v>
      </c>
      <c r="D5325" s="15" t="s">
        <v>8385</v>
      </c>
      <c r="E5325" s="15">
        <v>45283</v>
      </c>
      <c r="F5325" s="15" t="s">
        <v>8386</v>
      </c>
      <c r="G5325" s="15">
        <v>45203</v>
      </c>
      <c r="H5325" s="15">
        <v>45386</v>
      </c>
      <c r="I5325" s="15" t="s">
        <v>8387</v>
      </c>
      <c r="J5325" s="15" t="s">
        <v>8388</v>
      </c>
      <c r="K5325" s="15" t="s">
        <v>45526</v>
      </c>
      <c r="L5325" s="15" t="s">
        <v>103</v>
      </c>
      <c r="M5325" s="15" t="s">
        <v>8389</v>
      </c>
      <c r="N5325" s="14">
        <v>2005</v>
      </c>
      <c r="O5325" s="15" t="s">
        <v>8390</v>
      </c>
      <c r="P5325" s="15" t="s">
        <v>106</v>
      </c>
      <c r="Q5325" s="15" t="s">
        <v>47065</v>
      </c>
      <c r="R5325" s="15" t="s">
        <v>1429</v>
      </c>
      <c r="S5325" s="15" t="s">
        <v>8391</v>
      </c>
      <c r="T5325" s="15" t="s">
        <v>122</v>
      </c>
      <c r="U5325" s="15" t="s">
        <v>53</v>
      </c>
      <c r="V5325" s="15" t="s">
        <v>45784</v>
      </c>
      <c r="W5325" s="15" t="s">
        <v>3184</v>
      </c>
      <c r="X5325" s="15" t="str">
        <f>_xlfn.XLOOKUP(_LOOKUP[[#This Row],[AdjusterMemberName]],_Adjuster[Adjuster Name],_Adjuster[Email],,0)</f>
        <v>mQualls@knightcompany.com</v>
      </c>
      <c r="Y5325" s="15" t="str">
        <f>_xlfn.XLOOKUP(_LOOKUP[[#This Row],[AdjusterMemberName]],_Adjuster[Adjuster Name],_Adjuster[Phone Number],,0)</f>
        <v>424-559-5436</v>
      </c>
      <c r="Z5325" s="15" t="s">
        <v>8392</v>
      </c>
      <c r="AA53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242 N Gilbert St, Hemet  CA 92543</v>
      </c>
      <c r="AB5325" s="15"/>
    </row>
    <row r="5326" spans="1:28" x14ac:dyDescent="0.3">
      <c r="A5326" s="14">
        <v>1</v>
      </c>
      <c r="B5326" s="14">
        <v>1</v>
      </c>
      <c r="C5326" s="15" t="s">
        <v>8419</v>
      </c>
      <c r="D5326" s="15" t="s">
        <v>8419</v>
      </c>
      <c r="E5326" s="15">
        <v>45283</v>
      </c>
      <c r="F5326" s="15" t="s">
        <v>8420</v>
      </c>
      <c r="G5326" s="15">
        <v>45175</v>
      </c>
      <c r="H5326" s="15">
        <v>45357</v>
      </c>
      <c r="I5326" s="15" t="s">
        <v>8421</v>
      </c>
      <c r="J5326" s="15" t="s">
        <v>8422</v>
      </c>
      <c r="K5326" s="15" t="s">
        <v>45379</v>
      </c>
      <c r="L5326" s="15" t="s">
        <v>281</v>
      </c>
      <c r="M5326" s="15" t="s">
        <v>1106</v>
      </c>
      <c r="N5326" s="14">
        <v>2020</v>
      </c>
      <c r="O5326" s="15" t="s">
        <v>8423</v>
      </c>
      <c r="P5326" s="15" t="s">
        <v>81</v>
      </c>
      <c r="Q5326" s="15" t="s">
        <v>47006</v>
      </c>
      <c r="R5326" s="15" t="s">
        <v>8424</v>
      </c>
      <c r="S5326" s="15" t="s">
        <v>8425</v>
      </c>
      <c r="T5326" s="15" t="s">
        <v>174</v>
      </c>
      <c r="U5326" s="15" t="s">
        <v>53</v>
      </c>
      <c r="V5326" s="15" t="s">
        <v>45508</v>
      </c>
      <c r="W5326" s="15" t="s">
        <v>1624</v>
      </c>
      <c r="X5326" s="15" t="e">
        <f>_xlfn.XLOOKUP(_LOOKUP[[#This Row],[AdjusterMemberName]],_Adjuster[Adjuster Name],_Adjuster[Email],,0)</f>
        <v>#N/A</v>
      </c>
      <c r="Y5326" s="15" t="e">
        <f>_xlfn.XLOOKUP(_LOOKUP[[#This Row],[AdjusterMemberName]],_Adjuster[Adjuster Name],_Adjuster[Phone Number],,0)</f>
        <v>#N/A</v>
      </c>
      <c r="Z5326" s="15" t="s">
        <v>8426</v>
      </c>
      <c r="AA53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10918 Campton Ave, Los Angeles  CA 90059</v>
      </c>
      <c r="AB5326" s="15"/>
    </row>
    <row r="5327" spans="1:28" x14ac:dyDescent="0.3">
      <c r="A5327" s="14">
        <v>1</v>
      </c>
      <c r="B5327" s="14">
        <v>1</v>
      </c>
      <c r="C5327" s="15" t="s">
        <v>7762</v>
      </c>
      <c r="D5327" s="15" t="s">
        <v>7762</v>
      </c>
      <c r="E5327" s="15">
        <v>45282</v>
      </c>
      <c r="F5327" s="15" t="s">
        <v>7763</v>
      </c>
      <c r="G5327" s="15">
        <v>45255</v>
      </c>
      <c r="H5327" s="15">
        <v>45437</v>
      </c>
      <c r="I5327" s="15" t="s">
        <v>7764</v>
      </c>
      <c r="J5327" s="15" t="s">
        <v>7765</v>
      </c>
      <c r="K5327" s="15" t="s">
        <v>45454</v>
      </c>
      <c r="L5327" s="15" t="s">
        <v>128</v>
      </c>
      <c r="M5327" s="15" t="s">
        <v>170</v>
      </c>
      <c r="N5327" s="14">
        <v>2014</v>
      </c>
      <c r="O5327" s="15" t="s">
        <v>7766</v>
      </c>
      <c r="P5327" s="15" t="s">
        <v>81</v>
      </c>
      <c r="Q5327" s="15" t="s">
        <v>47168</v>
      </c>
      <c r="R5327" s="15" t="s">
        <v>7767</v>
      </c>
      <c r="S5327" s="15" t="s">
        <v>7768</v>
      </c>
      <c r="T5327" s="15" t="s">
        <v>96</v>
      </c>
      <c r="U5327" s="15" t="s">
        <v>53</v>
      </c>
      <c r="V5327" s="15" t="s">
        <v>45731</v>
      </c>
      <c r="W5327" s="15" t="s">
        <v>264</v>
      </c>
      <c r="X5327" s="15" t="str">
        <f>_xlfn.XLOOKUP(_LOOKUP[[#This Row],[AdjusterMemberName]],_Adjuster[Adjuster Name],_Adjuster[Email],,0)</f>
        <v>sBonnevie@knightcompany.com</v>
      </c>
      <c r="Y5327" s="15" t="str">
        <f>_xlfn.XLOOKUP(_LOOKUP[[#This Row],[AdjusterMemberName]],_Adjuster[Adjuster Name],_Adjuster[Phone Number],,0)</f>
        <v>323-692-4064</v>
      </c>
      <c r="Z5327" s="15" t="s">
        <v>7769</v>
      </c>
      <c r="AA53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22715 Vought St, Moreno Valley  CA 92553</v>
      </c>
      <c r="AB5327" s="15"/>
    </row>
    <row r="5328" spans="1:28" x14ac:dyDescent="0.3">
      <c r="A5328" s="14">
        <v>1</v>
      </c>
      <c r="B5328" s="14">
        <v>1</v>
      </c>
      <c r="C5328" s="15" t="s">
        <v>4131</v>
      </c>
      <c r="D5328" s="15" t="s">
        <v>4131</v>
      </c>
      <c r="E5328" s="15">
        <v>45282</v>
      </c>
      <c r="F5328" s="15" t="s">
        <v>4132</v>
      </c>
      <c r="G5328" s="15">
        <v>45110</v>
      </c>
      <c r="H5328" s="15">
        <v>45294</v>
      </c>
      <c r="I5328" s="15" t="s">
        <v>7770</v>
      </c>
      <c r="J5328" s="15" t="s">
        <v>7771</v>
      </c>
      <c r="K5328" s="15" t="s">
        <v>45611</v>
      </c>
      <c r="L5328" s="15" t="s">
        <v>430</v>
      </c>
      <c r="M5328" s="15" t="s">
        <v>599</v>
      </c>
      <c r="N5328" s="14">
        <v>2023</v>
      </c>
      <c r="O5328" s="15" t="s">
        <v>4135</v>
      </c>
      <c r="P5328" s="15" t="s">
        <v>106</v>
      </c>
      <c r="Q5328" s="15" t="s">
        <v>47006</v>
      </c>
      <c r="R5328" s="15" t="s">
        <v>4136</v>
      </c>
      <c r="S5328" s="15" t="s">
        <v>4137</v>
      </c>
      <c r="T5328" s="15" t="s">
        <v>1067</v>
      </c>
      <c r="U5328" s="15" t="s">
        <v>53</v>
      </c>
      <c r="V5328" s="15" t="s">
        <v>46229</v>
      </c>
      <c r="W5328" s="15" t="s">
        <v>1624</v>
      </c>
      <c r="X5328" s="15" t="e">
        <f>_xlfn.XLOOKUP(_LOOKUP[[#This Row],[AdjusterMemberName]],_Adjuster[Adjuster Name],_Adjuster[Email],,0)</f>
        <v>#N/A</v>
      </c>
      <c r="Y5328" s="15" t="e">
        <f>_xlfn.XLOOKUP(_LOOKUP[[#This Row],[AdjusterMemberName]],_Adjuster[Adjuster Name],_Adjuster[Phone Number],,0)</f>
        <v>#N/A</v>
      </c>
      <c r="Z5328" s="15" t="s">
        <v>4138</v>
      </c>
      <c r="AA53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2200 Leavenworth St Apt 102, San Francisco  CA 94133</v>
      </c>
      <c r="AB5328" s="15"/>
    </row>
    <row r="5329" spans="1:28" x14ac:dyDescent="0.3">
      <c r="A5329" s="14">
        <v>1</v>
      </c>
      <c r="B5329" s="14">
        <v>1</v>
      </c>
      <c r="C5329" s="15" t="s">
        <v>7772</v>
      </c>
      <c r="D5329" s="15" t="s">
        <v>7772</v>
      </c>
      <c r="E5329" s="15">
        <v>45282</v>
      </c>
      <c r="F5329" s="15" t="s">
        <v>7773</v>
      </c>
      <c r="G5329" s="15">
        <v>45227</v>
      </c>
      <c r="H5329" s="15">
        <v>45410</v>
      </c>
      <c r="I5329" s="15" t="s">
        <v>7774</v>
      </c>
      <c r="J5329" s="15" t="s">
        <v>7775</v>
      </c>
      <c r="K5329" s="15" t="s">
        <v>45805</v>
      </c>
      <c r="L5329" s="15" t="s">
        <v>270</v>
      </c>
      <c r="M5329" s="15" t="s">
        <v>2388</v>
      </c>
      <c r="N5329" s="14">
        <v>2021</v>
      </c>
      <c r="O5329" s="15" t="s">
        <v>7776</v>
      </c>
      <c r="P5329" s="15" t="s">
        <v>106</v>
      </c>
      <c r="Q5329" s="15" t="s">
        <v>47095</v>
      </c>
      <c r="R5329" s="15" t="s">
        <v>7777</v>
      </c>
      <c r="S5329" s="15" t="s">
        <v>7778</v>
      </c>
      <c r="T5329" s="15" t="s">
        <v>404</v>
      </c>
      <c r="U5329" s="15" t="s">
        <v>53</v>
      </c>
      <c r="V5329" s="15" t="s">
        <v>45639</v>
      </c>
      <c r="W5329" s="15" t="s">
        <v>1624</v>
      </c>
      <c r="X5329" s="15" t="e">
        <f>_xlfn.XLOOKUP(_LOOKUP[[#This Row],[AdjusterMemberName]],_Adjuster[Adjuster Name],_Adjuster[Email],,0)</f>
        <v>#N/A</v>
      </c>
      <c r="Y5329" s="15" t="e">
        <f>_xlfn.XLOOKUP(_LOOKUP[[#This Row],[AdjusterMemberName]],_Adjuster[Adjuster Name],_Adjuster[Phone Number],,0)</f>
        <v>#N/A</v>
      </c>
      <c r="Z5329" s="15" t="s">
        <v>7779</v>
      </c>
      <c r="AA53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2827 Osmunda Ct, Palmdale  CA 93551</v>
      </c>
      <c r="AB5329" s="15"/>
    </row>
    <row r="5330" spans="1:28" x14ac:dyDescent="0.3">
      <c r="A5330" s="14">
        <v>1</v>
      </c>
      <c r="B5330" s="14">
        <v>1</v>
      </c>
      <c r="C5330" s="15" t="s">
        <v>7780</v>
      </c>
      <c r="D5330" s="15" t="s">
        <v>7780</v>
      </c>
      <c r="E5330" s="15">
        <v>45282</v>
      </c>
      <c r="F5330" s="15" t="s">
        <v>7781</v>
      </c>
      <c r="G5330" s="15">
        <v>45248</v>
      </c>
      <c r="H5330" s="15">
        <v>45430</v>
      </c>
      <c r="I5330" s="15" t="s">
        <v>7782</v>
      </c>
      <c r="J5330" s="15" t="s">
        <v>7783</v>
      </c>
      <c r="K5330" s="15" t="s">
        <v>46113</v>
      </c>
      <c r="L5330" s="15" t="s">
        <v>25</v>
      </c>
      <c r="M5330" s="15" t="s">
        <v>557</v>
      </c>
      <c r="N5330" s="14">
        <v>2016</v>
      </c>
      <c r="O5330" s="15" t="s">
        <v>7784</v>
      </c>
      <c r="P5330" s="15" t="s">
        <v>106</v>
      </c>
      <c r="Q5330" s="15" t="s">
        <v>47019</v>
      </c>
      <c r="R5330" s="15" t="s">
        <v>3687</v>
      </c>
      <c r="S5330" s="15" t="s">
        <v>7785</v>
      </c>
      <c r="T5330" s="15" t="s">
        <v>7005</v>
      </c>
      <c r="U5330" s="15" t="s">
        <v>53</v>
      </c>
      <c r="V5330" s="15" t="s">
        <v>46013</v>
      </c>
      <c r="W5330" s="15" t="s">
        <v>850</v>
      </c>
      <c r="X5330" s="15" t="e">
        <f>_xlfn.XLOOKUP(_LOOKUP[[#This Row],[AdjusterMemberName]],_Adjuster[Adjuster Name],_Adjuster[Email],,0)</f>
        <v>#N/A</v>
      </c>
      <c r="Y5330" s="15" t="e">
        <f>_xlfn.XLOOKUP(_LOOKUP[[#This Row],[AdjusterMemberName]],_Adjuster[Adjuster Name],_Adjuster[Phone Number],,0)</f>
        <v>#N/A</v>
      </c>
      <c r="Z5330" s="15" t="s">
        <v>7786</v>
      </c>
      <c r="AA53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31423 Linden Flower Rd, Winchester  CA 92596</v>
      </c>
      <c r="AB5330" s="15">
        <v>45376</v>
      </c>
    </row>
    <row r="5331" spans="1:28" x14ac:dyDescent="0.3">
      <c r="A5331" s="14">
        <v>1</v>
      </c>
      <c r="B5331" s="14">
        <v>1</v>
      </c>
      <c r="C5331" s="15" t="s">
        <v>7798</v>
      </c>
      <c r="D5331" s="15" t="s">
        <v>7798</v>
      </c>
      <c r="E5331" s="15">
        <v>45282</v>
      </c>
      <c r="F5331" s="15" t="s">
        <v>7799</v>
      </c>
      <c r="G5331" s="15">
        <v>45228</v>
      </c>
      <c r="H5331" s="15">
        <v>45411</v>
      </c>
      <c r="I5331" s="15" t="s">
        <v>7800</v>
      </c>
      <c r="J5331" s="15" t="s">
        <v>7801</v>
      </c>
      <c r="K5331" s="15" t="s">
        <v>45489</v>
      </c>
      <c r="L5331" s="15" t="s">
        <v>128</v>
      </c>
      <c r="M5331" s="15" t="s">
        <v>129</v>
      </c>
      <c r="N5331" s="14">
        <v>2020</v>
      </c>
      <c r="O5331" s="15" t="s">
        <v>7802</v>
      </c>
      <c r="P5331" s="15" t="s">
        <v>106</v>
      </c>
      <c r="Q5331" s="15" t="s">
        <v>47095</v>
      </c>
      <c r="R5331" s="15" t="s">
        <v>1907</v>
      </c>
      <c r="S5331" s="15" t="s">
        <v>7803</v>
      </c>
      <c r="T5331" s="15" t="s">
        <v>3020</v>
      </c>
      <c r="U5331" s="15" t="s">
        <v>53</v>
      </c>
      <c r="V5331" s="15" t="s">
        <v>46173</v>
      </c>
      <c r="W5331" s="15" t="s">
        <v>367</v>
      </c>
      <c r="X5331" s="15" t="str">
        <f>_xlfn.XLOOKUP(_LOOKUP[[#This Row],[AdjusterMemberName]],_Adjuster[Adjuster Name],_Adjuster[Email],,0)</f>
        <v>dHernandez4@knightcompany.com</v>
      </c>
      <c r="Y5331" s="15" t="str">
        <f>_xlfn.XLOOKUP(_LOOKUP[[#This Row],[AdjusterMemberName]],_Adjuster[Adjuster Name],_Adjuster[Phone Number],,0)</f>
        <v>323-315-7819</v>
      </c>
      <c r="Z5331" s="15" t="s">
        <v>7804</v>
      </c>
      <c r="AA53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2530 Sunset Dr, Ventura  CA 93001</v>
      </c>
      <c r="AB5331" s="15">
        <v>45332</v>
      </c>
    </row>
    <row r="5332" spans="1:28" x14ac:dyDescent="0.3">
      <c r="A5332" s="14">
        <v>1</v>
      </c>
      <c r="B5332" s="14">
        <v>1</v>
      </c>
      <c r="C5332" s="15" t="s">
        <v>8110</v>
      </c>
      <c r="D5332" s="15" t="s">
        <v>8110</v>
      </c>
      <c r="E5332" s="15">
        <v>45282</v>
      </c>
      <c r="F5332" s="15" t="s">
        <v>8111</v>
      </c>
      <c r="G5332" s="15">
        <v>45117</v>
      </c>
      <c r="H5332" s="15">
        <v>45301</v>
      </c>
      <c r="I5332" s="15" t="s">
        <v>8112</v>
      </c>
      <c r="J5332" s="15" t="s">
        <v>8113</v>
      </c>
      <c r="K5332" s="15" t="s">
        <v>45815</v>
      </c>
      <c r="L5332" s="15" t="s">
        <v>103</v>
      </c>
      <c r="M5332" s="15" t="s">
        <v>304</v>
      </c>
      <c r="N5332" s="14">
        <v>2021</v>
      </c>
      <c r="O5332" s="15" t="s">
        <v>8114</v>
      </c>
      <c r="P5332" s="15" t="s">
        <v>81</v>
      </c>
      <c r="Q5332" s="15" t="s">
        <v>47214</v>
      </c>
      <c r="R5332" s="15" t="s">
        <v>8115</v>
      </c>
      <c r="S5332" s="15" t="s">
        <v>8116</v>
      </c>
      <c r="T5332" s="15" t="s">
        <v>174</v>
      </c>
      <c r="U5332" s="15" t="s">
        <v>53</v>
      </c>
      <c r="V5332" s="15" t="s">
        <v>45537</v>
      </c>
      <c r="W5332" s="15" t="s">
        <v>1357</v>
      </c>
      <c r="X5332" s="15" t="str">
        <f>_xlfn.XLOOKUP(_LOOKUP[[#This Row],[AdjusterMemberName]],_Adjuster[Adjuster Name],_Adjuster[Email],,0)</f>
        <v>jRivera1@knightcompany.com</v>
      </c>
      <c r="Y5332" s="15" t="str">
        <f>_xlfn.XLOOKUP(_LOOKUP[[#This Row],[AdjusterMemberName]],_Adjuster[Adjuster Name],_Adjuster[Phone Number],,0)</f>
        <v>424-559-5239</v>
      </c>
      <c r="Z5332" s="15" t="s">
        <v>8117</v>
      </c>
      <c r="AA53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937 Fedora St, Los Angeles  CA 90006</v>
      </c>
      <c r="AB5332" s="15"/>
    </row>
    <row r="5333" spans="1:28" x14ac:dyDescent="0.3">
      <c r="A5333" s="14">
        <v>1</v>
      </c>
      <c r="B5333" s="14">
        <v>1</v>
      </c>
      <c r="C5333" s="15" t="s">
        <v>8179</v>
      </c>
      <c r="D5333" s="15" t="s">
        <v>8179</v>
      </c>
      <c r="E5333" s="15">
        <v>45282</v>
      </c>
      <c r="F5333" s="15" t="s">
        <v>8180</v>
      </c>
      <c r="G5333" s="15">
        <v>45229</v>
      </c>
      <c r="H5333" s="15">
        <v>45412</v>
      </c>
      <c r="I5333" s="15" t="s">
        <v>8181</v>
      </c>
      <c r="J5333" s="15" t="s">
        <v>8182</v>
      </c>
      <c r="K5333" s="15" t="s">
        <v>45330</v>
      </c>
      <c r="L5333" s="15" t="s">
        <v>281</v>
      </c>
      <c r="M5333" s="15" t="s">
        <v>8183</v>
      </c>
      <c r="N5333" s="14">
        <v>2016</v>
      </c>
      <c r="O5333" s="15" t="s">
        <v>8184</v>
      </c>
      <c r="P5333" s="15" t="s">
        <v>106</v>
      </c>
      <c r="Q5333" s="15" t="s">
        <v>47019</v>
      </c>
      <c r="R5333" s="15" t="s">
        <v>4506</v>
      </c>
      <c r="S5333" s="15" t="s">
        <v>8185</v>
      </c>
      <c r="T5333" s="15" t="s">
        <v>5164</v>
      </c>
      <c r="U5333" s="15" t="s">
        <v>53</v>
      </c>
      <c r="V5333" s="15" t="s">
        <v>45423</v>
      </c>
      <c r="W5333" s="15" t="s">
        <v>264</v>
      </c>
      <c r="X5333" s="15" t="str">
        <f>_xlfn.XLOOKUP(_LOOKUP[[#This Row],[AdjusterMemberName]],_Adjuster[Adjuster Name],_Adjuster[Email],,0)</f>
        <v>sBonnevie@knightcompany.com</v>
      </c>
      <c r="Y5333" s="15" t="str">
        <f>_xlfn.XLOOKUP(_LOOKUP[[#This Row],[AdjusterMemberName]],_Adjuster[Adjuster Name],_Adjuster[Phone Number],,0)</f>
        <v>323-692-4064</v>
      </c>
      <c r="Z5333" s="15" t="s">
        <v>8186</v>
      </c>
      <c r="AA53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19005 Nearbrook St, Canyon Country  CA 91351</v>
      </c>
      <c r="AB5333" s="15">
        <v>45333</v>
      </c>
    </row>
    <row r="5334" spans="1:28" x14ac:dyDescent="0.3">
      <c r="A5334" s="14">
        <v>1</v>
      </c>
      <c r="B5334" s="14">
        <v>1</v>
      </c>
      <c r="C5334" s="15" t="s">
        <v>8195</v>
      </c>
      <c r="D5334" s="15" t="s">
        <v>8195</v>
      </c>
      <c r="E5334" s="15">
        <v>45282</v>
      </c>
      <c r="F5334" s="15" t="s">
        <v>8196</v>
      </c>
      <c r="G5334" s="15">
        <v>45274</v>
      </c>
      <c r="H5334" s="15">
        <v>45457</v>
      </c>
      <c r="I5334" s="15" t="s">
        <v>8197</v>
      </c>
      <c r="J5334" s="15" t="s">
        <v>8198</v>
      </c>
      <c r="K5334" s="15" t="s">
        <v>45332</v>
      </c>
      <c r="L5334" s="15" t="s">
        <v>103</v>
      </c>
      <c r="M5334" s="15" t="s">
        <v>1503</v>
      </c>
      <c r="N5334" s="14">
        <v>2019</v>
      </c>
      <c r="O5334" s="15" t="s">
        <v>8199</v>
      </c>
      <c r="P5334" s="15" t="s">
        <v>106</v>
      </c>
      <c r="Q5334" s="15" t="s">
        <v>47095</v>
      </c>
      <c r="R5334" s="15" t="s">
        <v>1514</v>
      </c>
      <c r="S5334" s="15" t="s">
        <v>8200</v>
      </c>
      <c r="T5334" s="15" t="s">
        <v>8201</v>
      </c>
      <c r="U5334" s="15" t="s">
        <v>53</v>
      </c>
      <c r="V5334" s="15" t="s">
        <v>46258</v>
      </c>
      <c r="W5334" s="15" t="s">
        <v>1624</v>
      </c>
      <c r="X5334" s="15" t="e">
        <f>_xlfn.XLOOKUP(_LOOKUP[[#This Row],[AdjusterMemberName]],_Adjuster[Adjuster Name],_Adjuster[Email],,0)</f>
        <v>#N/A</v>
      </c>
      <c r="Y5334" s="15" t="e">
        <f>_xlfn.XLOOKUP(_LOOKUP[[#This Row],[AdjusterMemberName]],_Adjuster[Adjuster Name],_Adjuster[Phone Number],,0)</f>
        <v>#N/A</v>
      </c>
      <c r="Z5334" s="15" t="s">
        <v>8202</v>
      </c>
      <c r="AA53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391 Montclair Dr Spc 51, Big Bear City  CA 92314</v>
      </c>
      <c r="AB5334" s="15"/>
    </row>
    <row r="5335" spans="1:28" x14ac:dyDescent="0.3">
      <c r="A5335" s="14">
        <v>1</v>
      </c>
      <c r="B5335" s="14">
        <v>1</v>
      </c>
      <c r="C5335" s="15" t="s">
        <v>7691</v>
      </c>
      <c r="D5335" s="15" t="s">
        <v>7691</v>
      </c>
      <c r="E5335" s="15">
        <v>45281</v>
      </c>
      <c r="F5335" s="15" t="s">
        <v>7692</v>
      </c>
      <c r="G5335" s="15">
        <v>45234</v>
      </c>
      <c r="H5335" s="15">
        <v>45416</v>
      </c>
      <c r="I5335" s="15" t="s">
        <v>7693</v>
      </c>
      <c r="J5335" s="15" t="s">
        <v>7694</v>
      </c>
      <c r="K5335" s="15" t="s">
        <v>45838</v>
      </c>
      <c r="L5335" s="15" t="s">
        <v>103</v>
      </c>
      <c r="M5335" s="15" t="s">
        <v>104</v>
      </c>
      <c r="N5335" s="14">
        <v>2022</v>
      </c>
      <c r="O5335" s="15" t="s">
        <v>7695</v>
      </c>
      <c r="P5335" s="15" t="s">
        <v>106</v>
      </c>
      <c r="Q5335" s="15" t="s">
        <v>47006</v>
      </c>
      <c r="R5335" s="15" t="s">
        <v>193</v>
      </c>
      <c r="S5335" s="15" t="s">
        <v>7696</v>
      </c>
      <c r="T5335" s="15" t="s">
        <v>624</v>
      </c>
      <c r="U5335" s="15" t="s">
        <v>53</v>
      </c>
      <c r="V5335" s="15" t="s">
        <v>45357</v>
      </c>
      <c r="W5335" s="15" t="s">
        <v>3114</v>
      </c>
      <c r="X5335" s="15" t="str">
        <f>_xlfn.XLOOKUP(_LOOKUP[[#This Row],[AdjusterMemberName]],_Adjuster[Adjuster Name],_Adjuster[Email],,0)</f>
        <v>eExmundo@knightcompany.com</v>
      </c>
      <c r="Y5335" s="15" t="str">
        <f>_xlfn.XLOOKUP(_LOOKUP[[#This Row],[AdjusterMemberName]],_Adjuster[Adjuster Name],_Adjuster[Phone Number],,0)</f>
        <v>424-559-5400</v>
      </c>
      <c r="Z5335" s="15" t="s">
        <v>7697</v>
      </c>
      <c r="AA53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1817 E Kettering St, Lancaster  CA 93535</v>
      </c>
      <c r="AB5335" s="15"/>
    </row>
    <row r="5336" spans="1:28" x14ac:dyDescent="0.3">
      <c r="A5336" s="14">
        <v>1</v>
      </c>
      <c r="B5336" s="14">
        <v>0</v>
      </c>
      <c r="C5336" s="15" t="s">
        <v>7698</v>
      </c>
      <c r="D5336" s="15" t="s">
        <v>7699</v>
      </c>
      <c r="E5336" s="15">
        <v>45281</v>
      </c>
      <c r="F5336" s="15" t="s">
        <v>7700</v>
      </c>
      <c r="G5336" s="15">
        <v>45242</v>
      </c>
      <c r="H5336" s="15">
        <v>45424</v>
      </c>
      <c r="I5336" s="15" t="s">
        <v>7701</v>
      </c>
      <c r="J5336" s="15" t="s">
        <v>7702</v>
      </c>
      <c r="K5336" s="15" t="s">
        <v>45477</v>
      </c>
      <c r="L5336" s="15" t="s">
        <v>128</v>
      </c>
      <c r="M5336" s="15" t="s">
        <v>909</v>
      </c>
      <c r="N5336" s="14">
        <v>2022</v>
      </c>
      <c r="O5336" s="15" t="s">
        <v>7703</v>
      </c>
      <c r="P5336" s="15" t="s">
        <v>81</v>
      </c>
      <c r="Q5336" s="15" t="s">
        <v>47073</v>
      </c>
      <c r="R5336" s="15" t="s">
        <v>7704</v>
      </c>
      <c r="S5336" s="15" t="s">
        <v>7705</v>
      </c>
      <c r="T5336" s="15" t="s">
        <v>174</v>
      </c>
      <c r="U5336" s="15" t="s">
        <v>53</v>
      </c>
      <c r="V5336" s="15" t="s">
        <v>45367</v>
      </c>
      <c r="W5336" s="15" t="s">
        <v>850</v>
      </c>
      <c r="X5336" s="15" t="e">
        <f>_xlfn.XLOOKUP(_LOOKUP[[#This Row],[AdjusterMemberName]],_Adjuster[Adjuster Name],_Adjuster[Email],,0)</f>
        <v>#N/A</v>
      </c>
      <c r="Y5336" s="15" t="e">
        <f>_xlfn.XLOOKUP(_LOOKUP[[#This Row],[AdjusterMemberName]],_Adjuster[Adjuster Name],_Adjuster[Phone Number],,0)</f>
        <v>#N/A</v>
      </c>
      <c r="Z5336" s="15" t="s">
        <v>7706</v>
      </c>
      <c r="AA53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937 E 35Th St, Los Angeles  CA 90011</v>
      </c>
      <c r="AB5336" s="15"/>
    </row>
    <row r="5337" spans="1:28" x14ac:dyDescent="0.3">
      <c r="A5337" s="14">
        <v>1</v>
      </c>
      <c r="B5337" s="14">
        <v>1</v>
      </c>
      <c r="C5337" s="15" t="s">
        <v>7752</v>
      </c>
      <c r="D5337" s="15" t="s">
        <v>7752</v>
      </c>
      <c r="E5337" s="15">
        <v>45281</v>
      </c>
      <c r="F5337" s="15" t="s">
        <v>7753</v>
      </c>
      <c r="G5337" s="15">
        <v>45271</v>
      </c>
      <c r="H5337" s="15">
        <v>45454</v>
      </c>
      <c r="I5337" s="15" t="s">
        <v>7754</v>
      </c>
      <c r="J5337" s="15" t="s">
        <v>7755</v>
      </c>
      <c r="K5337" s="15" t="s">
        <v>45451</v>
      </c>
      <c r="L5337" s="15" t="s">
        <v>128</v>
      </c>
      <c r="M5337" s="15" t="s">
        <v>129</v>
      </c>
      <c r="N5337" s="14">
        <v>2014</v>
      </c>
      <c r="O5337" s="15" t="s">
        <v>7756</v>
      </c>
      <c r="P5337" s="15" t="s">
        <v>106</v>
      </c>
      <c r="Q5337" s="15" t="s">
        <v>47073</v>
      </c>
      <c r="R5337" s="15" t="s">
        <v>7757</v>
      </c>
      <c r="S5337" s="15" t="s">
        <v>7758</v>
      </c>
      <c r="T5337" s="15" t="s">
        <v>174</v>
      </c>
      <c r="U5337" s="15" t="s">
        <v>53</v>
      </c>
      <c r="V5337" s="15" t="s">
        <v>45337</v>
      </c>
      <c r="W5337" s="15" t="s">
        <v>1624</v>
      </c>
      <c r="X5337" s="15" t="e">
        <f>_xlfn.XLOOKUP(_LOOKUP[[#This Row],[AdjusterMemberName]],_Adjuster[Adjuster Name],_Adjuster[Email],,0)</f>
        <v>#N/A</v>
      </c>
      <c r="Y5337" s="15" t="e">
        <f>_xlfn.XLOOKUP(_LOOKUP[[#This Row],[AdjusterMemberName]],_Adjuster[Adjuster Name],_Adjuster[Phone Number],,0)</f>
        <v>#N/A</v>
      </c>
      <c r="Z5337" s="15" t="s">
        <v>7759</v>
      </c>
      <c r="AA53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340 S Lafayette Park Pl Apt 126, Los Angeles  CA 90057</v>
      </c>
      <c r="AB5337" s="15">
        <v>45310</v>
      </c>
    </row>
    <row r="5338" spans="1:28" x14ac:dyDescent="0.3">
      <c r="A5338" s="14">
        <v>1</v>
      </c>
      <c r="B5338" s="14">
        <v>1</v>
      </c>
      <c r="C5338" s="15" t="s">
        <v>1147</v>
      </c>
      <c r="D5338" s="15" t="s">
        <v>1147</v>
      </c>
      <c r="E5338" s="15">
        <v>45281</v>
      </c>
      <c r="F5338" s="15" t="s">
        <v>7760</v>
      </c>
      <c r="G5338" s="15">
        <v>45186</v>
      </c>
      <c r="H5338" s="15">
        <v>45368</v>
      </c>
      <c r="I5338" s="15" t="s">
        <v>7761</v>
      </c>
      <c r="J5338" s="15" t="s">
        <v>7139</v>
      </c>
      <c r="K5338" s="15" t="s">
        <v>45872</v>
      </c>
      <c r="L5338" s="15" t="s">
        <v>139</v>
      </c>
      <c r="M5338" s="15" t="s">
        <v>1152</v>
      </c>
      <c r="N5338" s="14">
        <v>2015</v>
      </c>
      <c r="O5338" s="15" t="s">
        <v>1153</v>
      </c>
      <c r="P5338" s="15" t="s">
        <v>106</v>
      </c>
      <c r="Q5338" s="15" t="s">
        <v>47158</v>
      </c>
      <c r="R5338" s="15" t="s">
        <v>1154</v>
      </c>
      <c r="S5338" s="15" t="s">
        <v>1155</v>
      </c>
      <c r="T5338" s="15" t="s">
        <v>1156</v>
      </c>
      <c r="U5338" s="15" t="s">
        <v>53</v>
      </c>
      <c r="V5338" s="15" t="s">
        <v>46575</v>
      </c>
      <c r="W5338" s="15" t="s">
        <v>3184</v>
      </c>
      <c r="X5338" s="15" t="str">
        <f>_xlfn.XLOOKUP(_LOOKUP[[#This Row],[AdjusterMemberName]],_Adjuster[Adjuster Name],_Adjuster[Email],,0)</f>
        <v>mQualls@knightcompany.com</v>
      </c>
      <c r="Y5338" s="15" t="str">
        <f>_xlfn.XLOOKUP(_LOOKUP[[#This Row],[AdjusterMemberName]],_Adjuster[Adjuster Name],_Adjuster[Phone Number],,0)</f>
        <v>424-559-5436</v>
      </c>
      <c r="Z5338" s="15" t="s">
        <v>1157</v>
      </c>
      <c r="AA53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13461 Aurora Dr Apt F, San Leandro  CA 94577</v>
      </c>
      <c r="AB5338" s="15"/>
    </row>
    <row r="5339" spans="1:28" x14ac:dyDescent="0.3">
      <c r="A5339" s="14">
        <v>1</v>
      </c>
      <c r="B5339" s="14">
        <v>1</v>
      </c>
      <c r="C5339" s="15" t="s">
        <v>7936</v>
      </c>
      <c r="D5339" s="15" t="s">
        <v>7936</v>
      </c>
      <c r="E5339" s="15">
        <v>45281</v>
      </c>
      <c r="F5339" s="15" t="s">
        <v>7937</v>
      </c>
      <c r="G5339" s="15">
        <v>45257</v>
      </c>
      <c r="H5339" s="15">
        <v>45439</v>
      </c>
      <c r="I5339" s="15" t="s">
        <v>8055</v>
      </c>
      <c r="J5339" s="15" t="s">
        <v>8056</v>
      </c>
      <c r="K5339" s="15" t="s">
        <v>45332</v>
      </c>
      <c r="L5339" s="15" t="s">
        <v>139</v>
      </c>
      <c r="M5339" s="15" t="s">
        <v>7940</v>
      </c>
      <c r="N5339" s="14">
        <v>2021</v>
      </c>
      <c r="O5339" s="15" t="s">
        <v>7941</v>
      </c>
      <c r="P5339" s="15" t="s">
        <v>81</v>
      </c>
      <c r="Q5339" s="15" t="s">
        <v>47168</v>
      </c>
      <c r="R5339" s="15" t="s">
        <v>6369</v>
      </c>
      <c r="S5339" s="15" t="s">
        <v>7942</v>
      </c>
      <c r="T5339" s="15" t="s">
        <v>572</v>
      </c>
      <c r="U5339" s="15" t="s">
        <v>53</v>
      </c>
      <c r="V5339" s="15" t="s">
        <v>46056</v>
      </c>
      <c r="W5339" s="15" t="s">
        <v>264</v>
      </c>
      <c r="X5339" s="15" t="str">
        <f>_xlfn.XLOOKUP(_LOOKUP[[#This Row],[AdjusterMemberName]],_Adjuster[Adjuster Name],_Adjuster[Email],,0)</f>
        <v>sBonnevie@knightcompany.com</v>
      </c>
      <c r="Y5339" s="15" t="str">
        <f>_xlfn.XLOOKUP(_LOOKUP[[#This Row],[AdjusterMemberName]],_Adjuster[Adjuster Name],_Adjuster[Phone Number],,0)</f>
        <v>323-692-4064</v>
      </c>
      <c r="Z5339" s="15" t="s">
        <v>7943</v>
      </c>
      <c r="AA53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670 Skyline Ave, Bakersfield  CA 93305</v>
      </c>
      <c r="AB5339" s="15"/>
    </row>
    <row r="5340" spans="1:28" x14ac:dyDescent="0.3">
      <c r="A5340" s="14">
        <v>1</v>
      </c>
      <c r="B5340" s="14">
        <v>1</v>
      </c>
      <c r="C5340" s="15" t="s">
        <v>7635</v>
      </c>
      <c r="D5340" s="15" t="s">
        <v>7635</v>
      </c>
      <c r="E5340" s="15">
        <v>45280</v>
      </c>
      <c r="F5340" s="15" t="s">
        <v>7636</v>
      </c>
      <c r="G5340" s="15">
        <v>45159</v>
      </c>
      <c r="H5340" s="15">
        <v>45343</v>
      </c>
      <c r="I5340" s="15" t="s">
        <v>7637</v>
      </c>
      <c r="J5340" s="15" t="s">
        <v>7638</v>
      </c>
      <c r="K5340" s="15" t="s">
        <v>45458</v>
      </c>
      <c r="L5340" s="15" t="s">
        <v>201</v>
      </c>
      <c r="M5340" s="15" t="s">
        <v>202</v>
      </c>
      <c r="N5340" s="14">
        <v>2015</v>
      </c>
      <c r="O5340" s="15" t="s">
        <v>7639</v>
      </c>
      <c r="P5340" s="15" t="s">
        <v>106</v>
      </c>
      <c r="Q5340" s="15" t="s">
        <v>47095</v>
      </c>
      <c r="R5340" s="15" t="s">
        <v>7640</v>
      </c>
      <c r="S5340" s="15" t="s">
        <v>7641</v>
      </c>
      <c r="T5340" s="15" t="s">
        <v>7642</v>
      </c>
      <c r="U5340" s="15" t="s">
        <v>53</v>
      </c>
      <c r="V5340" s="15" t="s">
        <v>45470</v>
      </c>
      <c r="W5340" s="15" t="s">
        <v>1357</v>
      </c>
      <c r="X5340" s="15" t="str">
        <f>_xlfn.XLOOKUP(_LOOKUP[[#This Row],[AdjusterMemberName]],_Adjuster[Adjuster Name],_Adjuster[Email],,0)</f>
        <v>jRivera1@knightcompany.com</v>
      </c>
      <c r="Y5340" s="15" t="str">
        <f>_xlfn.XLOOKUP(_LOOKUP[[#This Row],[AdjusterMemberName]],_Adjuster[Adjuster Name],_Adjuster[Phone Number],,0)</f>
        <v>424-559-5239</v>
      </c>
      <c r="Z5340" s="15" t="s">
        <v>7643</v>
      </c>
      <c r="AA53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2170 Mallory St, Sn Bernrdno  CA 92407</v>
      </c>
      <c r="AB5340" s="15"/>
    </row>
    <row r="5341" spans="1:28" x14ac:dyDescent="0.3">
      <c r="A5341" s="14">
        <v>1</v>
      </c>
      <c r="B5341" s="14">
        <v>1</v>
      </c>
      <c r="C5341" s="15" t="s">
        <v>7644</v>
      </c>
      <c r="D5341" s="15" t="s">
        <v>7644</v>
      </c>
      <c r="E5341" s="15">
        <v>45280</v>
      </c>
      <c r="F5341" s="15" t="s">
        <v>7645</v>
      </c>
      <c r="G5341" s="15">
        <v>45161</v>
      </c>
      <c r="H5341" s="15">
        <v>45345</v>
      </c>
      <c r="I5341" s="15" t="s">
        <v>7646</v>
      </c>
      <c r="J5341" s="15" t="s">
        <v>7647</v>
      </c>
      <c r="K5341" s="15" t="s">
        <v>45369</v>
      </c>
      <c r="L5341" s="15" t="s">
        <v>25</v>
      </c>
      <c r="M5341" s="15" t="s">
        <v>79</v>
      </c>
      <c r="N5341" s="14">
        <v>2011</v>
      </c>
      <c r="O5341" s="15" t="s">
        <v>7648</v>
      </c>
      <c r="P5341" s="15" t="s">
        <v>81</v>
      </c>
      <c r="Q5341" s="15" t="s">
        <v>47095</v>
      </c>
      <c r="R5341" s="15" t="s">
        <v>5003</v>
      </c>
      <c r="S5341" s="15" t="s">
        <v>7649</v>
      </c>
      <c r="T5341" s="15" t="s">
        <v>1001</v>
      </c>
      <c r="U5341" s="15" t="s">
        <v>53</v>
      </c>
      <c r="V5341" s="15" t="s">
        <v>46024</v>
      </c>
      <c r="W5341" s="15" t="s">
        <v>3114</v>
      </c>
      <c r="X5341" s="15" t="str">
        <f>_xlfn.XLOOKUP(_LOOKUP[[#This Row],[AdjusterMemberName]],_Adjuster[Adjuster Name],_Adjuster[Email],,0)</f>
        <v>eExmundo@knightcompany.com</v>
      </c>
      <c r="Y5341" s="15" t="str">
        <f>_xlfn.XLOOKUP(_LOOKUP[[#This Row],[AdjusterMemberName]],_Adjuster[Adjuster Name],_Adjuster[Phone Number],,0)</f>
        <v>424-559-5400</v>
      </c>
      <c r="Z5341" s="15" t="s">
        <v>7650</v>
      </c>
      <c r="AA53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3038 N Ventura Rd, Oxnard  CA 93036</v>
      </c>
      <c r="AB5341" s="15"/>
    </row>
    <row r="5342" spans="1:28" x14ac:dyDescent="0.3">
      <c r="A5342" s="14">
        <v>1</v>
      </c>
      <c r="B5342" s="14">
        <v>1</v>
      </c>
      <c r="C5342" s="15" t="s">
        <v>7715</v>
      </c>
      <c r="D5342" s="15" t="s">
        <v>7716</v>
      </c>
      <c r="E5342" s="15">
        <v>45280</v>
      </c>
      <c r="F5342" s="15" t="s">
        <v>7717</v>
      </c>
      <c r="G5342" s="15">
        <v>45099</v>
      </c>
      <c r="H5342" s="15">
        <v>45282</v>
      </c>
      <c r="I5342" s="15" t="s">
        <v>7718</v>
      </c>
      <c r="J5342" s="15" t="s">
        <v>7719</v>
      </c>
      <c r="K5342" s="15" t="s">
        <v>45509</v>
      </c>
      <c r="L5342" s="15" t="s">
        <v>281</v>
      </c>
      <c r="M5342" s="15" t="s">
        <v>526</v>
      </c>
      <c r="N5342" s="14">
        <v>2017</v>
      </c>
      <c r="O5342" s="15" t="s">
        <v>7720</v>
      </c>
      <c r="P5342" s="15" t="s">
        <v>106</v>
      </c>
      <c r="Q5342" s="15" t="s">
        <v>47019</v>
      </c>
      <c r="R5342" s="15" t="s">
        <v>7721</v>
      </c>
      <c r="S5342" s="15" t="s">
        <v>7722</v>
      </c>
      <c r="T5342" s="15" t="s">
        <v>6731</v>
      </c>
      <c r="U5342" s="15" t="s">
        <v>53</v>
      </c>
      <c r="V5342" s="15" t="s">
        <v>46783</v>
      </c>
      <c r="W5342" s="15" t="s">
        <v>3114</v>
      </c>
      <c r="X5342" s="15" t="str">
        <f>_xlfn.XLOOKUP(_LOOKUP[[#This Row],[AdjusterMemberName]],_Adjuster[Adjuster Name],_Adjuster[Email],,0)</f>
        <v>eExmundo@knightcompany.com</v>
      </c>
      <c r="Y5342" s="15" t="str">
        <f>_xlfn.XLOOKUP(_LOOKUP[[#This Row],[AdjusterMemberName]],_Adjuster[Adjuster Name],_Adjuster[Phone Number],,0)</f>
        <v>424-559-5400</v>
      </c>
      <c r="Z5342" s="15" t="s">
        <v>7723</v>
      </c>
      <c r="AA53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12541 Darwin Ave, Grand Terrace  CA 92313</v>
      </c>
      <c r="AB5342" s="15"/>
    </row>
    <row r="5343" spans="1:28" x14ac:dyDescent="0.3">
      <c r="A5343" s="14">
        <v>1</v>
      </c>
      <c r="B5343" s="14">
        <v>0</v>
      </c>
      <c r="C5343" s="15" t="s">
        <v>6431</v>
      </c>
      <c r="D5343" s="15" t="s">
        <v>7748</v>
      </c>
      <c r="E5343" s="15">
        <v>45280</v>
      </c>
      <c r="F5343" s="15" t="s">
        <v>6433</v>
      </c>
      <c r="G5343" s="15">
        <v>45159</v>
      </c>
      <c r="H5343" s="15">
        <v>45343</v>
      </c>
      <c r="I5343" s="15" t="s">
        <v>7749</v>
      </c>
      <c r="J5343" s="15" t="s">
        <v>7750</v>
      </c>
      <c r="K5343" s="15" t="s">
        <v>45336</v>
      </c>
      <c r="L5343" s="15" t="s">
        <v>103</v>
      </c>
      <c r="M5343" s="15" t="s">
        <v>1336</v>
      </c>
      <c r="N5343" s="14">
        <v>2015</v>
      </c>
      <c r="O5343" s="15" t="s">
        <v>7751</v>
      </c>
      <c r="P5343" s="15" t="s">
        <v>106</v>
      </c>
      <c r="Q5343" s="15" t="s">
        <v>47006</v>
      </c>
      <c r="R5343" s="15" t="s">
        <v>6437</v>
      </c>
      <c r="S5343" s="15" t="s">
        <v>6438</v>
      </c>
      <c r="T5343" s="15" t="s">
        <v>6327</v>
      </c>
      <c r="U5343" s="15" t="s">
        <v>53</v>
      </c>
      <c r="V5343" s="15" t="s">
        <v>46782</v>
      </c>
      <c r="W5343" s="15" t="s">
        <v>850</v>
      </c>
      <c r="X5343" s="15" t="e">
        <f>_xlfn.XLOOKUP(_LOOKUP[[#This Row],[AdjusterMemberName]],_Adjuster[Adjuster Name],_Adjuster[Email],,0)</f>
        <v>#N/A</v>
      </c>
      <c r="Y5343" s="15" t="e">
        <f>_xlfn.XLOOKUP(_LOOKUP[[#This Row],[AdjusterMemberName]],_Adjuster[Adjuster Name],_Adjuster[Phone Number],,0)</f>
        <v>#N/A</v>
      </c>
      <c r="Z5343" s="15" t="s">
        <v>6439</v>
      </c>
      <c r="AA53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1811 Novato Blvd Apt 59, Novato  CA 94947</v>
      </c>
      <c r="AB5343" s="15">
        <v>45314</v>
      </c>
    </row>
    <row r="5344" spans="1:28" x14ac:dyDescent="0.3">
      <c r="A5344" s="14">
        <v>1</v>
      </c>
      <c r="B5344" s="14">
        <v>0</v>
      </c>
      <c r="C5344" s="15" t="s">
        <v>7965</v>
      </c>
      <c r="D5344" s="15" t="s">
        <v>7966</v>
      </c>
      <c r="E5344" s="15">
        <v>45280</v>
      </c>
      <c r="F5344" s="15" t="s">
        <v>7967</v>
      </c>
      <c r="G5344" s="15">
        <v>45127</v>
      </c>
      <c r="H5344" s="15">
        <v>45311</v>
      </c>
      <c r="I5344" s="15" t="s">
        <v>7968</v>
      </c>
      <c r="J5344" s="15" t="s">
        <v>7969</v>
      </c>
      <c r="K5344" s="15" t="s">
        <v>45377</v>
      </c>
      <c r="L5344" s="15" t="s">
        <v>25</v>
      </c>
      <c r="M5344" s="15" t="s">
        <v>7970</v>
      </c>
      <c r="N5344" s="14">
        <v>2022</v>
      </c>
      <c r="O5344" s="15" t="s">
        <v>7971</v>
      </c>
      <c r="P5344" s="15" t="s">
        <v>106</v>
      </c>
      <c r="Q5344" s="15" t="s">
        <v>47215</v>
      </c>
      <c r="R5344" s="15" t="s">
        <v>2510</v>
      </c>
      <c r="S5344" s="15" t="s">
        <v>7972</v>
      </c>
      <c r="T5344" s="15" t="s">
        <v>122</v>
      </c>
      <c r="U5344" s="15" t="s">
        <v>53</v>
      </c>
      <c r="V5344" s="15" t="s">
        <v>45548</v>
      </c>
      <c r="W5344" s="15" t="s">
        <v>850</v>
      </c>
      <c r="X5344" s="15" t="e">
        <f>_xlfn.XLOOKUP(_LOOKUP[[#This Row],[AdjusterMemberName]],_Adjuster[Adjuster Name],_Adjuster[Email],,0)</f>
        <v>#N/A</v>
      </c>
      <c r="Y5344" s="15" t="e">
        <f>_xlfn.XLOOKUP(_LOOKUP[[#This Row],[AdjusterMemberName]],_Adjuster[Adjuster Name],_Adjuster[Phone Number],,0)</f>
        <v>#N/A</v>
      </c>
      <c r="Z5344" s="15" t="s">
        <v>7973</v>
      </c>
      <c r="AA53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25216 Steiner Dr, Hemet  CA 92544</v>
      </c>
      <c r="AB5344" s="15"/>
    </row>
    <row r="5345" spans="1:28" x14ac:dyDescent="0.3">
      <c r="A5345" s="14">
        <v>1</v>
      </c>
      <c r="B5345" s="14">
        <v>1</v>
      </c>
      <c r="C5345" s="15" t="s">
        <v>13037</v>
      </c>
      <c r="D5345" s="15" t="s">
        <v>13037</v>
      </c>
      <c r="E5345" s="15">
        <v>45280</v>
      </c>
      <c r="F5345" s="15" t="s">
        <v>13038</v>
      </c>
      <c r="G5345" s="15">
        <v>45163</v>
      </c>
      <c r="H5345" s="15">
        <v>45347</v>
      </c>
      <c r="I5345" s="15" t="s">
        <v>13039</v>
      </c>
      <c r="J5345" s="15" t="s">
        <v>13040</v>
      </c>
      <c r="K5345" s="15" t="s">
        <v>45493</v>
      </c>
      <c r="L5345" s="15" t="s">
        <v>103</v>
      </c>
      <c r="M5345" s="15" t="s">
        <v>1503</v>
      </c>
      <c r="N5345" s="14">
        <v>2011</v>
      </c>
      <c r="O5345" s="15" t="s">
        <v>13041</v>
      </c>
      <c r="P5345" s="15" t="s">
        <v>106</v>
      </c>
      <c r="Q5345" s="15" t="s">
        <v>47019</v>
      </c>
      <c r="R5345" s="15" t="s">
        <v>13042</v>
      </c>
      <c r="S5345" s="15" t="s">
        <v>13043</v>
      </c>
      <c r="T5345" s="15" t="s">
        <v>821</v>
      </c>
      <c r="U5345" s="15" t="s">
        <v>53</v>
      </c>
      <c r="V5345" s="15" t="s">
        <v>45349</v>
      </c>
      <c r="W5345" s="15" t="s">
        <v>3114</v>
      </c>
      <c r="X5345" s="15" t="str">
        <f>_xlfn.XLOOKUP(_LOOKUP[[#This Row],[AdjusterMemberName]],_Adjuster[Adjuster Name],_Adjuster[Email],,0)</f>
        <v>eExmundo@knightcompany.com</v>
      </c>
      <c r="Y5345" s="15" t="str">
        <f>_xlfn.XLOOKUP(_LOOKUP[[#This Row],[AdjusterMemberName]],_Adjuster[Adjuster Name],_Adjuster[Phone Number],,0)</f>
        <v>424-559-5400</v>
      </c>
      <c r="Z5345" s="15" t="s">
        <v>13044</v>
      </c>
      <c r="AA53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14010 Vanowen St Apt 101, Van Nuys  CA 91405</v>
      </c>
      <c r="AB5345" s="15"/>
    </row>
    <row r="5346" spans="1:28" x14ac:dyDescent="0.3">
      <c r="A5346" s="14">
        <v>1</v>
      </c>
      <c r="B5346" s="14">
        <v>1</v>
      </c>
      <c r="C5346" s="15" t="s">
        <v>7608</v>
      </c>
      <c r="D5346" s="15" t="s">
        <v>7609</v>
      </c>
      <c r="E5346" s="15">
        <v>45279</v>
      </c>
      <c r="F5346" s="15" t="s">
        <v>7610</v>
      </c>
      <c r="G5346" s="15">
        <v>45250</v>
      </c>
      <c r="H5346" s="15">
        <v>45432</v>
      </c>
      <c r="I5346" s="15" t="s">
        <v>7611</v>
      </c>
      <c r="J5346" s="15" t="s">
        <v>7612</v>
      </c>
      <c r="K5346" s="15" t="s">
        <v>45339</v>
      </c>
      <c r="L5346" s="15" t="s">
        <v>314</v>
      </c>
      <c r="M5346" s="15" t="s">
        <v>978</v>
      </c>
      <c r="N5346" s="14">
        <v>2015</v>
      </c>
      <c r="O5346" s="15" t="s">
        <v>7613</v>
      </c>
      <c r="P5346" s="15" t="s">
        <v>106</v>
      </c>
      <c r="Q5346" s="15" t="s">
        <v>47019</v>
      </c>
      <c r="R5346" s="15" t="s">
        <v>7614</v>
      </c>
      <c r="S5346" s="15" t="s">
        <v>7615</v>
      </c>
      <c r="T5346" s="15" t="s">
        <v>96</v>
      </c>
      <c r="U5346" s="15" t="s">
        <v>53</v>
      </c>
      <c r="V5346" s="15" t="s">
        <v>45410</v>
      </c>
      <c r="W5346" s="15" t="s">
        <v>3184</v>
      </c>
      <c r="X5346" s="15" t="str">
        <f>_xlfn.XLOOKUP(_LOOKUP[[#This Row],[AdjusterMemberName]],_Adjuster[Adjuster Name],_Adjuster[Email],,0)</f>
        <v>mQualls@knightcompany.com</v>
      </c>
      <c r="Y5346" s="15" t="str">
        <f>_xlfn.XLOOKUP(_LOOKUP[[#This Row],[AdjusterMemberName]],_Adjuster[Adjuster Name],_Adjuster[Phone Number],,0)</f>
        <v>424-559-5436</v>
      </c>
      <c r="Z5346" s="15" t="s">
        <v>7616</v>
      </c>
      <c r="AA53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11863 Villa Hermosa , Moreno Valley  CA 92557</v>
      </c>
      <c r="AB5346" s="15"/>
    </row>
    <row r="5347" spans="1:28" x14ac:dyDescent="0.3">
      <c r="A5347" s="14">
        <v>1</v>
      </c>
      <c r="B5347" s="14">
        <v>1</v>
      </c>
      <c r="C5347" s="15" t="s">
        <v>7619</v>
      </c>
      <c r="D5347" s="15" t="s">
        <v>7620</v>
      </c>
      <c r="E5347" s="15">
        <v>45279</v>
      </c>
      <c r="F5347" s="15" t="s">
        <v>7621</v>
      </c>
      <c r="G5347" s="15">
        <v>45157</v>
      </c>
      <c r="H5347" s="15">
        <v>45341</v>
      </c>
      <c r="I5347" s="15" t="s">
        <v>7622</v>
      </c>
      <c r="J5347" s="15" t="s">
        <v>7623</v>
      </c>
      <c r="K5347" s="15" t="s">
        <v>45509</v>
      </c>
      <c r="L5347" s="15" t="s">
        <v>270</v>
      </c>
      <c r="M5347" s="15" t="s">
        <v>271</v>
      </c>
      <c r="N5347" s="14">
        <v>2015</v>
      </c>
      <c r="O5347" s="15" t="s">
        <v>7624</v>
      </c>
      <c r="P5347" s="15" t="s">
        <v>81</v>
      </c>
      <c r="Q5347" s="15" t="s">
        <v>47129</v>
      </c>
      <c r="R5347" s="15" t="s">
        <v>7625</v>
      </c>
      <c r="S5347" s="15" t="s">
        <v>7626</v>
      </c>
      <c r="T5347" s="15" t="s">
        <v>5698</v>
      </c>
      <c r="U5347" s="15" t="s">
        <v>53</v>
      </c>
      <c r="V5347" s="15" t="s">
        <v>46476</v>
      </c>
      <c r="W5347" s="15" t="s">
        <v>1624</v>
      </c>
      <c r="X5347" s="15" t="e">
        <f>_xlfn.XLOOKUP(_LOOKUP[[#This Row],[AdjusterMemberName]],_Adjuster[Adjuster Name],_Adjuster[Email],,0)</f>
        <v>#N/A</v>
      </c>
      <c r="Y5347" s="15" t="e">
        <f>_xlfn.XLOOKUP(_LOOKUP[[#This Row],[AdjusterMemberName]],_Adjuster[Adjuster Name],_Adjuster[Phone Number],,0)</f>
        <v>#N/A</v>
      </c>
      <c r="Z5347" s="15" t="s">
        <v>7627</v>
      </c>
      <c r="AA53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25090 Ave 208, Strathmore  CA 93267</v>
      </c>
      <c r="AB5347" s="15"/>
    </row>
    <row r="5348" spans="1:28" x14ac:dyDescent="0.3">
      <c r="A5348" s="14">
        <v>1</v>
      </c>
      <c r="B5348" s="14">
        <v>1</v>
      </c>
      <c r="C5348" s="15" t="s">
        <v>7628</v>
      </c>
      <c r="D5348" s="15" t="s">
        <v>7628</v>
      </c>
      <c r="E5348" s="15">
        <v>45279</v>
      </c>
      <c r="F5348" s="15" t="s">
        <v>7629</v>
      </c>
      <c r="G5348" s="15">
        <v>45239</v>
      </c>
      <c r="H5348" s="15">
        <v>45421</v>
      </c>
      <c r="I5348" s="15" t="s">
        <v>7630</v>
      </c>
      <c r="J5348" s="15" t="s">
        <v>4092</v>
      </c>
      <c r="K5348" s="15" t="s">
        <v>45397</v>
      </c>
      <c r="L5348" s="15" t="s">
        <v>91</v>
      </c>
      <c r="M5348" s="15" t="s">
        <v>92</v>
      </c>
      <c r="N5348" s="14">
        <v>2010</v>
      </c>
      <c r="O5348" s="15" t="s">
        <v>7631</v>
      </c>
      <c r="P5348" s="15" t="s">
        <v>106</v>
      </c>
      <c r="Q5348" s="15" t="s">
        <v>47019</v>
      </c>
      <c r="R5348" s="15" t="s">
        <v>7632</v>
      </c>
      <c r="S5348" s="15" t="s">
        <v>7633</v>
      </c>
      <c r="T5348" s="15" t="s">
        <v>1138</v>
      </c>
      <c r="U5348" s="15" t="s">
        <v>53</v>
      </c>
      <c r="V5348" s="15" t="s">
        <v>45366</v>
      </c>
      <c r="W5348" s="15" t="s">
        <v>3114</v>
      </c>
      <c r="X5348" s="15" t="str">
        <f>_xlfn.XLOOKUP(_LOOKUP[[#This Row],[AdjusterMemberName]],_Adjuster[Adjuster Name],_Adjuster[Email],,0)</f>
        <v>eExmundo@knightcompany.com</v>
      </c>
      <c r="Y5348" s="15" t="str">
        <f>_xlfn.XLOOKUP(_LOOKUP[[#This Row],[AdjusterMemberName]],_Adjuster[Adjuster Name],_Adjuster[Phone Number],,0)</f>
        <v>424-559-5400</v>
      </c>
      <c r="Z5348" s="15" t="s">
        <v>7634</v>
      </c>
      <c r="AA53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9256 Wakefield Ave Apt 6, Panorama City  CA 91402</v>
      </c>
      <c r="AB5348" s="15">
        <v>45312</v>
      </c>
    </row>
    <row r="5349" spans="1:28" x14ac:dyDescent="0.3">
      <c r="A5349" s="14">
        <v>1</v>
      </c>
      <c r="B5349" s="14">
        <v>1</v>
      </c>
      <c r="C5349" s="15" t="s">
        <v>7668</v>
      </c>
      <c r="D5349" s="15" t="s">
        <v>7668</v>
      </c>
      <c r="E5349" s="15">
        <v>45279</v>
      </c>
      <c r="F5349" s="15" t="s">
        <v>7669</v>
      </c>
      <c r="G5349" s="15">
        <v>45262</v>
      </c>
      <c r="H5349" s="15">
        <v>45445</v>
      </c>
      <c r="I5349" s="15" t="s">
        <v>7670</v>
      </c>
      <c r="J5349" s="15" t="s">
        <v>7671</v>
      </c>
      <c r="K5349" s="15" t="s">
        <v>45336</v>
      </c>
      <c r="L5349" s="15" t="s">
        <v>314</v>
      </c>
      <c r="M5349" s="15" t="s">
        <v>978</v>
      </c>
      <c r="N5349" s="14">
        <v>2005</v>
      </c>
      <c r="O5349" s="15" t="s">
        <v>7672</v>
      </c>
      <c r="P5349" s="15" t="s">
        <v>106</v>
      </c>
      <c r="Q5349" s="15" t="s">
        <v>47065</v>
      </c>
      <c r="R5349" s="15" t="s">
        <v>7673</v>
      </c>
      <c r="S5349" s="15" t="s">
        <v>7674</v>
      </c>
      <c r="T5349" s="15" t="s">
        <v>174</v>
      </c>
      <c r="U5349" s="15" t="s">
        <v>53</v>
      </c>
      <c r="V5349" s="15" t="s">
        <v>45507</v>
      </c>
      <c r="W5349" s="15" t="s">
        <v>3184</v>
      </c>
      <c r="X5349" s="15" t="str">
        <f>_xlfn.XLOOKUP(_LOOKUP[[#This Row],[AdjusterMemberName]],_Adjuster[Adjuster Name],_Adjuster[Email],,0)</f>
        <v>mQualls@knightcompany.com</v>
      </c>
      <c r="Y5349" s="15" t="str">
        <f>_xlfn.XLOOKUP(_LOOKUP[[#This Row],[AdjusterMemberName]],_Adjuster[Adjuster Name],_Adjuster[Phone Number],,0)</f>
        <v>424-559-5436</v>
      </c>
      <c r="Z5349" s="15" t="s">
        <v>7675</v>
      </c>
      <c r="AA53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616 N Kingsley Dr, Los Angeles  CA 90004</v>
      </c>
      <c r="AB5349" s="15"/>
    </row>
    <row r="5350" spans="1:28" x14ac:dyDescent="0.3">
      <c r="A5350" s="14">
        <v>1</v>
      </c>
      <c r="B5350" s="14">
        <v>1</v>
      </c>
      <c r="C5350" s="15" t="s">
        <v>7731</v>
      </c>
      <c r="D5350" s="15" t="s">
        <v>7731</v>
      </c>
      <c r="E5350" s="15">
        <v>45279</v>
      </c>
      <c r="F5350" s="15" t="s">
        <v>7732</v>
      </c>
      <c r="G5350" s="15">
        <v>45198</v>
      </c>
      <c r="H5350" s="15">
        <v>45380</v>
      </c>
      <c r="I5350" s="15" t="s">
        <v>7733</v>
      </c>
      <c r="J5350" s="15" t="s">
        <v>7734</v>
      </c>
      <c r="K5350" s="15" t="s">
        <v>45621</v>
      </c>
      <c r="L5350" s="15" t="s">
        <v>128</v>
      </c>
      <c r="M5350" s="15" t="s">
        <v>170</v>
      </c>
      <c r="N5350" s="14">
        <v>2023</v>
      </c>
      <c r="O5350" s="15" t="s">
        <v>7735</v>
      </c>
      <c r="P5350" s="15" t="s">
        <v>106</v>
      </c>
      <c r="Q5350" s="15" t="s">
        <v>47164</v>
      </c>
      <c r="R5350" s="15" t="s">
        <v>7736</v>
      </c>
      <c r="S5350" s="15" t="s">
        <v>7737</v>
      </c>
      <c r="T5350" s="15" t="s">
        <v>174</v>
      </c>
      <c r="U5350" s="15" t="s">
        <v>53</v>
      </c>
      <c r="V5350" s="15" t="s">
        <v>45469</v>
      </c>
      <c r="W5350" s="15" t="s">
        <v>264</v>
      </c>
      <c r="X5350" s="15" t="str">
        <f>_xlfn.XLOOKUP(_LOOKUP[[#This Row],[AdjusterMemberName]],_Adjuster[Adjuster Name],_Adjuster[Email],,0)</f>
        <v>sBonnevie@knightcompany.com</v>
      </c>
      <c r="Y5350" s="15" t="str">
        <f>_xlfn.XLOOKUP(_LOOKUP[[#This Row],[AdjusterMemberName]],_Adjuster[Adjuster Name],_Adjuster[Phone Number],,0)</f>
        <v>323-692-4064</v>
      </c>
      <c r="Z5350" s="15" t="s">
        <v>7738</v>
      </c>
      <c r="AA53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2212 Workman St Apt 2, Los Angeles  CA 90031</v>
      </c>
      <c r="AB5350" s="15"/>
    </row>
    <row r="5351" spans="1:28" x14ac:dyDescent="0.3">
      <c r="A5351" s="14">
        <v>1</v>
      </c>
      <c r="B5351" s="14">
        <v>1</v>
      </c>
      <c r="C5351" s="15" t="s">
        <v>8486</v>
      </c>
      <c r="D5351" s="15" t="s">
        <v>8486</v>
      </c>
      <c r="E5351" s="15">
        <v>45279</v>
      </c>
      <c r="F5351" s="15" t="s">
        <v>8487</v>
      </c>
      <c r="G5351" s="15">
        <v>45180</v>
      </c>
      <c r="H5351" s="15">
        <v>45362</v>
      </c>
      <c r="I5351" s="15" t="s">
        <v>8488</v>
      </c>
      <c r="J5351" s="15" t="s">
        <v>8489</v>
      </c>
      <c r="K5351" s="15" t="s">
        <v>46774</v>
      </c>
      <c r="L5351" s="15" t="s">
        <v>806</v>
      </c>
      <c r="M5351" s="15" t="s">
        <v>1026</v>
      </c>
      <c r="N5351" s="14">
        <v>2015</v>
      </c>
      <c r="O5351" s="15" t="s">
        <v>8490</v>
      </c>
      <c r="P5351" s="15" t="s">
        <v>106</v>
      </c>
      <c r="Q5351" s="15" t="s">
        <v>119</v>
      </c>
      <c r="R5351" s="15" t="s">
        <v>8491</v>
      </c>
      <c r="S5351" s="15" t="s">
        <v>8492</v>
      </c>
      <c r="T5351" s="15" t="s">
        <v>96</v>
      </c>
      <c r="U5351" s="15" t="s">
        <v>53</v>
      </c>
      <c r="V5351" s="15" t="s">
        <v>45731</v>
      </c>
      <c r="W5351" s="15" t="s">
        <v>850</v>
      </c>
      <c r="X5351" s="15" t="e">
        <f>_xlfn.XLOOKUP(_LOOKUP[[#This Row],[AdjusterMemberName]],_Adjuster[Adjuster Name],_Adjuster[Email],,0)</f>
        <v>#N/A</v>
      </c>
      <c r="Y5351" s="15" t="e">
        <f>_xlfn.XLOOKUP(_LOOKUP[[#This Row],[AdjusterMemberName]],_Adjuster[Adjuster Name],_Adjuster[Phone Number],,0)</f>
        <v>#N/A</v>
      </c>
      <c r="Z5351" s="15" t="s">
        <v>8493</v>
      </c>
      <c r="AA53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23324 Bay Ave, Moreno Valley  CA 92553</v>
      </c>
      <c r="AB5351" s="15">
        <v>45213</v>
      </c>
    </row>
    <row r="5352" spans="1:28" x14ac:dyDescent="0.3">
      <c r="A5352" s="14">
        <v>1</v>
      </c>
      <c r="B5352" s="14">
        <v>1</v>
      </c>
      <c r="C5352" s="15" t="s">
        <v>7506</v>
      </c>
      <c r="D5352" s="15" t="s">
        <v>7507</v>
      </c>
      <c r="E5352" s="15">
        <v>45278</v>
      </c>
      <c r="F5352" s="15" t="s">
        <v>7508</v>
      </c>
      <c r="G5352" s="15">
        <v>45124</v>
      </c>
      <c r="H5352" s="15">
        <v>45308</v>
      </c>
      <c r="I5352" s="15" t="s">
        <v>7509</v>
      </c>
      <c r="J5352" s="15" t="s">
        <v>7510</v>
      </c>
      <c r="K5352" s="15" t="s">
        <v>45493</v>
      </c>
      <c r="L5352" s="15" t="s">
        <v>128</v>
      </c>
      <c r="M5352" s="15" t="s">
        <v>170</v>
      </c>
      <c r="N5352" s="14">
        <v>2017</v>
      </c>
      <c r="O5352" s="15" t="s">
        <v>7511</v>
      </c>
      <c r="P5352" s="15" t="s">
        <v>81</v>
      </c>
      <c r="Q5352" s="15" t="s">
        <v>47079</v>
      </c>
      <c r="R5352" s="15" t="s">
        <v>7512</v>
      </c>
      <c r="S5352" s="15" t="s">
        <v>7513</v>
      </c>
      <c r="T5352" s="15" t="s">
        <v>572</v>
      </c>
      <c r="U5352" s="15" t="s">
        <v>53</v>
      </c>
      <c r="V5352" s="15" t="s">
        <v>46706</v>
      </c>
      <c r="W5352" s="15" t="s">
        <v>264</v>
      </c>
      <c r="X5352" s="15" t="str">
        <f>_xlfn.XLOOKUP(_LOOKUP[[#This Row],[AdjusterMemberName]],_Adjuster[Adjuster Name],_Adjuster[Email],,0)</f>
        <v>sBonnevie@knightcompany.com</v>
      </c>
      <c r="Y5352" s="15" t="str">
        <f>_xlfn.XLOOKUP(_LOOKUP[[#This Row],[AdjusterMemberName]],_Adjuster[Adjuster Name],_Adjuster[Phone Number],,0)</f>
        <v>323-692-4064</v>
      </c>
      <c r="Z5352" s="15" t="s">
        <v>7514</v>
      </c>
      <c r="AA53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3112 Peppertree Ln, Bakersfield  CA 93309</v>
      </c>
      <c r="AB5352" s="15"/>
    </row>
    <row r="5353" spans="1:28" x14ac:dyDescent="0.3">
      <c r="A5353" s="14">
        <v>1</v>
      </c>
      <c r="B5353" s="14">
        <v>1</v>
      </c>
      <c r="C5353" s="15" t="s">
        <v>7531</v>
      </c>
      <c r="D5353" s="15" t="s">
        <v>7531</v>
      </c>
      <c r="E5353" s="15">
        <v>45278</v>
      </c>
      <c r="F5353" s="15" t="s">
        <v>7532</v>
      </c>
      <c r="G5353" s="15">
        <v>45276</v>
      </c>
      <c r="H5353" s="15">
        <v>45459</v>
      </c>
      <c r="I5353" s="15" t="s">
        <v>7533</v>
      </c>
      <c r="J5353" s="15" t="s">
        <v>7534</v>
      </c>
      <c r="K5353" s="15" t="s">
        <v>46026</v>
      </c>
      <c r="L5353" s="15" t="s">
        <v>25</v>
      </c>
      <c r="M5353" s="15" t="s">
        <v>480</v>
      </c>
      <c r="N5353" s="14">
        <v>2019</v>
      </c>
      <c r="O5353" s="15" t="s">
        <v>7535</v>
      </c>
      <c r="P5353" s="15" t="s">
        <v>106</v>
      </c>
      <c r="Q5353" s="15" t="s">
        <v>47006</v>
      </c>
      <c r="R5353" s="15" t="s">
        <v>7536</v>
      </c>
      <c r="S5353" s="15" t="s">
        <v>7537</v>
      </c>
      <c r="T5353" s="15" t="s">
        <v>7538</v>
      </c>
      <c r="U5353" s="15" t="s">
        <v>53</v>
      </c>
      <c r="V5353" s="15" t="s">
        <v>45557</v>
      </c>
      <c r="W5353" s="15" t="s">
        <v>3184</v>
      </c>
      <c r="X5353" s="15" t="str">
        <f>_xlfn.XLOOKUP(_LOOKUP[[#This Row],[AdjusterMemberName]],_Adjuster[Adjuster Name],_Adjuster[Email],,0)</f>
        <v>mQualls@knightcompany.com</v>
      </c>
      <c r="Y5353" s="15" t="str">
        <f>_xlfn.XLOOKUP(_LOOKUP[[#This Row],[AdjusterMemberName]],_Adjuster[Adjuster Name],_Adjuster[Phone Number],,0)</f>
        <v>424-559-5436</v>
      </c>
      <c r="Z5353" s="15" t="s">
        <v>7539</v>
      </c>
      <c r="AA53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14184 Topmast Dr 1004, Helendale  CA 92342</v>
      </c>
      <c r="AB5353" s="15"/>
    </row>
    <row r="5354" spans="1:28" x14ac:dyDescent="0.3">
      <c r="A5354" s="14">
        <v>1</v>
      </c>
      <c r="B5354" s="14">
        <v>1</v>
      </c>
      <c r="C5354" s="15" t="s">
        <v>7548</v>
      </c>
      <c r="D5354" s="15" t="s">
        <v>7548</v>
      </c>
      <c r="E5354" s="15">
        <v>45278</v>
      </c>
      <c r="F5354" s="15" t="s">
        <v>7549</v>
      </c>
      <c r="G5354" s="15">
        <v>45236</v>
      </c>
      <c r="H5354" s="15">
        <v>45418</v>
      </c>
      <c r="I5354" s="15" t="s">
        <v>7550</v>
      </c>
      <c r="J5354" s="15" t="s">
        <v>7551</v>
      </c>
      <c r="K5354" s="15" t="s">
        <v>45509</v>
      </c>
      <c r="L5354" s="15" t="s">
        <v>128</v>
      </c>
      <c r="M5354" s="15" t="s">
        <v>129</v>
      </c>
      <c r="N5354" s="14">
        <v>2022</v>
      </c>
      <c r="O5354" s="15" t="s">
        <v>7552</v>
      </c>
      <c r="P5354" s="15" t="s">
        <v>106</v>
      </c>
      <c r="Q5354" s="15" t="s">
        <v>47006</v>
      </c>
      <c r="R5354" s="15" t="s">
        <v>610</v>
      </c>
      <c r="S5354" s="15" t="s">
        <v>7553</v>
      </c>
      <c r="T5354" s="15" t="s">
        <v>530</v>
      </c>
      <c r="U5354" s="15" t="s">
        <v>53</v>
      </c>
      <c r="V5354" s="15" t="s">
        <v>45603</v>
      </c>
      <c r="W5354" s="15" t="s">
        <v>1357</v>
      </c>
      <c r="X5354" s="15" t="str">
        <f>_xlfn.XLOOKUP(_LOOKUP[[#This Row],[AdjusterMemberName]],_Adjuster[Adjuster Name],_Adjuster[Email],,0)</f>
        <v>jRivera1@knightcompany.com</v>
      </c>
      <c r="Y5354" s="15" t="str">
        <f>_xlfn.XLOOKUP(_LOOKUP[[#This Row],[AdjusterMemberName]],_Adjuster[Adjuster Name],_Adjuster[Phone Number],,0)</f>
        <v>424-559-5239</v>
      </c>
      <c r="Z5354" s="15" t="s">
        <v>7554</v>
      </c>
      <c r="AA53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16825 Tracy St Apt C, Victorville  CA 92395</v>
      </c>
      <c r="AB5354" s="15"/>
    </row>
    <row r="5355" spans="1:28" x14ac:dyDescent="0.3">
      <c r="A5355" s="14">
        <v>1</v>
      </c>
      <c r="B5355" s="14">
        <v>1</v>
      </c>
      <c r="C5355" s="15" t="s">
        <v>7555</v>
      </c>
      <c r="D5355" s="15" t="s">
        <v>7555</v>
      </c>
      <c r="E5355" s="15">
        <v>45278</v>
      </c>
      <c r="F5355" s="15" t="s">
        <v>7556</v>
      </c>
      <c r="G5355" s="15">
        <v>45134</v>
      </c>
      <c r="H5355" s="15">
        <v>45318</v>
      </c>
      <c r="I5355" s="15" t="s">
        <v>7557</v>
      </c>
      <c r="J5355" s="15" t="s">
        <v>7558</v>
      </c>
      <c r="K5355" s="15" t="s">
        <v>45373</v>
      </c>
      <c r="L5355" s="15" t="s">
        <v>25</v>
      </c>
      <c r="M5355" s="15" t="s">
        <v>480</v>
      </c>
      <c r="N5355" s="14">
        <v>2014</v>
      </c>
      <c r="O5355" s="15" t="s">
        <v>7559</v>
      </c>
      <c r="P5355" s="15" t="s">
        <v>106</v>
      </c>
      <c r="Q5355" s="15" t="s">
        <v>47019</v>
      </c>
      <c r="R5355" s="15" t="s">
        <v>3294</v>
      </c>
      <c r="S5355" s="15" t="s">
        <v>7560</v>
      </c>
      <c r="T5355" s="15" t="s">
        <v>2533</v>
      </c>
      <c r="U5355" s="15" t="s">
        <v>53</v>
      </c>
      <c r="V5355" s="15" t="s">
        <v>45667</v>
      </c>
      <c r="W5355" s="15" t="s">
        <v>367</v>
      </c>
      <c r="X5355" s="15" t="str">
        <f>_xlfn.XLOOKUP(_LOOKUP[[#This Row],[AdjusterMemberName]],_Adjuster[Adjuster Name],_Adjuster[Email],,0)</f>
        <v>dHernandez4@knightcompany.com</v>
      </c>
      <c r="Y5355" s="15" t="str">
        <f>_xlfn.XLOOKUP(_LOOKUP[[#This Row],[AdjusterMemberName]],_Adjuster[Adjuster Name],_Adjuster[Phone Number],,0)</f>
        <v>323-315-7819</v>
      </c>
      <c r="Z5355" s="15" t="s">
        <v>7561</v>
      </c>
      <c r="AA53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6248 Bissell St, Huntington Park  CA 90255</v>
      </c>
      <c r="AB5355" s="15"/>
    </row>
    <row r="5356" spans="1:28" x14ac:dyDescent="0.3">
      <c r="A5356" s="14">
        <v>1</v>
      </c>
      <c r="B5356" s="14">
        <v>1</v>
      </c>
      <c r="C5356" s="15" t="s">
        <v>6749</v>
      </c>
      <c r="D5356" s="15" t="s">
        <v>6749</v>
      </c>
      <c r="E5356" s="15">
        <v>45278</v>
      </c>
      <c r="F5356" s="15" t="s">
        <v>6750</v>
      </c>
      <c r="G5356" s="15">
        <v>45168</v>
      </c>
      <c r="H5356" s="15">
        <v>45351</v>
      </c>
      <c r="I5356" s="15" t="s">
        <v>7573</v>
      </c>
      <c r="J5356" s="15" t="s">
        <v>7574</v>
      </c>
      <c r="K5356" s="15" t="s">
        <v>45356</v>
      </c>
      <c r="L5356" s="15" t="s">
        <v>314</v>
      </c>
      <c r="M5356" s="15" t="s">
        <v>1301</v>
      </c>
      <c r="N5356" s="14">
        <v>2017</v>
      </c>
      <c r="O5356" s="15" t="s">
        <v>6753</v>
      </c>
      <c r="P5356" s="15" t="s">
        <v>106</v>
      </c>
      <c r="Q5356" s="15" t="s">
        <v>47019</v>
      </c>
      <c r="R5356" s="15" t="s">
        <v>6754</v>
      </c>
      <c r="S5356" s="15" t="s">
        <v>6755</v>
      </c>
      <c r="T5356" s="15" t="s">
        <v>2617</v>
      </c>
      <c r="U5356" s="15" t="s">
        <v>53</v>
      </c>
      <c r="V5356" s="15" t="s">
        <v>45490</v>
      </c>
      <c r="W5356" s="15" t="s">
        <v>1624</v>
      </c>
      <c r="X5356" s="15" t="e">
        <f>_xlfn.XLOOKUP(_LOOKUP[[#This Row],[AdjusterMemberName]],_Adjuster[Adjuster Name],_Adjuster[Email],,0)</f>
        <v>#N/A</v>
      </c>
      <c r="Y5356" s="15" t="e">
        <f>_xlfn.XLOOKUP(_LOOKUP[[#This Row],[AdjusterMemberName]],_Adjuster[Adjuster Name],_Adjuster[Phone Number],,0)</f>
        <v>#N/A</v>
      </c>
      <c r="Z5356" s="15" t="s">
        <v>6756</v>
      </c>
      <c r="AA53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20334 Saticoy St Apt 4, Winnetka  CA 91306</v>
      </c>
      <c r="AB5356" s="15"/>
    </row>
    <row r="5357" spans="1:28" x14ac:dyDescent="0.3">
      <c r="A5357" s="14">
        <v>1</v>
      </c>
      <c r="B5357" s="14">
        <v>1</v>
      </c>
      <c r="C5357" s="15" t="s">
        <v>7592</v>
      </c>
      <c r="D5357" s="15" t="s">
        <v>7593</v>
      </c>
      <c r="E5357" s="15">
        <v>45278</v>
      </c>
      <c r="F5357" s="15" t="s">
        <v>7594</v>
      </c>
      <c r="G5357" s="15">
        <v>45138</v>
      </c>
      <c r="H5357" s="15">
        <v>45322</v>
      </c>
      <c r="I5357" s="15" t="s">
        <v>7595</v>
      </c>
      <c r="J5357" s="15" t="s">
        <v>7596</v>
      </c>
      <c r="K5357" s="15" t="s">
        <v>45582</v>
      </c>
      <c r="L5357" s="15" t="s">
        <v>441</v>
      </c>
      <c r="M5357" s="15" t="s">
        <v>1126</v>
      </c>
      <c r="N5357" s="14">
        <v>2016</v>
      </c>
      <c r="O5357" s="15" t="s">
        <v>7597</v>
      </c>
      <c r="P5357" s="15" t="s">
        <v>106</v>
      </c>
      <c r="Q5357" s="15" t="s">
        <v>47065</v>
      </c>
      <c r="R5357" s="15" t="s">
        <v>7598</v>
      </c>
      <c r="S5357" s="15" t="s">
        <v>7599</v>
      </c>
      <c r="T5357" s="15" t="s">
        <v>174</v>
      </c>
      <c r="U5357" s="15" t="s">
        <v>53</v>
      </c>
      <c r="V5357" s="15" t="s">
        <v>45508</v>
      </c>
      <c r="W5357" s="15" t="s">
        <v>1624</v>
      </c>
      <c r="X5357" s="15" t="e">
        <f>_xlfn.XLOOKUP(_LOOKUP[[#This Row],[AdjusterMemberName]],_Adjuster[Adjuster Name],_Adjuster[Email],,0)</f>
        <v>#N/A</v>
      </c>
      <c r="Y5357" s="15" t="e">
        <f>_xlfn.XLOOKUP(_LOOKUP[[#This Row],[AdjusterMemberName]],_Adjuster[Adjuster Name],_Adjuster[Phone Number],,0)</f>
        <v>#N/A</v>
      </c>
      <c r="Z5357" s="15" t="s">
        <v>7600</v>
      </c>
      <c r="AA53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851 E 116Th St, Los Angeles  CA 90059</v>
      </c>
      <c r="AB5357" s="15"/>
    </row>
    <row r="5358" spans="1:28" x14ac:dyDescent="0.3">
      <c r="A5358" s="14">
        <v>1</v>
      </c>
      <c r="B5358" s="14">
        <v>1</v>
      </c>
      <c r="C5358" s="15" t="s">
        <v>7458</v>
      </c>
      <c r="D5358" s="15" t="s">
        <v>7458</v>
      </c>
      <c r="E5358" s="15">
        <v>45276</v>
      </c>
      <c r="F5358" s="15" t="s">
        <v>7459</v>
      </c>
      <c r="G5358" s="15">
        <v>45208</v>
      </c>
      <c r="H5358" s="15">
        <v>45391</v>
      </c>
      <c r="I5358" s="15" t="s">
        <v>7460</v>
      </c>
      <c r="J5358" s="15" t="s">
        <v>7461</v>
      </c>
      <c r="K5358" s="15" t="s">
        <v>45388</v>
      </c>
      <c r="L5358" s="15" t="s">
        <v>281</v>
      </c>
      <c r="M5358" s="15" t="s">
        <v>526</v>
      </c>
      <c r="N5358" s="14">
        <v>2019</v>
      </c>
      <c r="O5358" s="15" t="s">
        <v>7462</v>
      </c>
      <c r="P5358" s="15" t="s">
        <v>106</v>
      </c>
      <c r="Q5358" s="15" t="s">
        <v>47139</v>
      </c>
      <c r="R5358" s="15" t="s">
        <v>6369</v>
      </c>
      <c r="S5358" s="15" t="s">
        <v>7463</v>
      </c>
      <c r="T5358" s="15" t="s">
        <v>530</v>
      </c>
      <c r="U5358" s="15" t="s">
        <v>53</v>
      </c>
      <c r="V5358" s="15" t="s">
        <v>45858</v>
      </c>
      <c r="W5358" s="15" t="s">
        <v>1357</v>
      </c>
      <c r="X5358" s="15" t="str">
        <f>_xlfn.XLOOKUP(_LOOKUP[[#This Row],[AdjusterMemberName]],_Adjuster[Adjuster Name],_Adjuster[Email],,0)</f>
        <v>jRivera1@knightcompany.com</v>
      </c>
      <c r="Y5358" s="15" t="str">
        <f>_xlfn.XLOOKUP(_LOOKUP[[#This Row],[AdjusterMemberName]],_Adjuster[Adjuster Name],_Adjuster[Phone Number],,0)</f>
        <v>424-559-5239</v>
      </c>
      <c r="Z5358" s="15" t="s">
        <v>7464</v>
      </c>
      <c r="AA53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12815 Pacoima Rd, Victorville  CA 92392</v>
      </c>
      <c r="AB5358" s="15"/>
    </row>
    <row r="5359" spans="1:28" x14ac:dyDescent="0.3">
      <c r="A5359" s="14">
        <v>1</v>
      </c>
      <c r="B5359" s="14">
        <v>1</v>
      </c>
      <c r="C5359" s="15" t="s">
        <v>7465</v>
      </c>
      <c r="D5359" s="15" t="s">
        <v>7465</v>
      </c>
      <c r="E5359" s="15">
        <v>45276</v>
      </c>
      <c r="F5359" s="15" t="s">
        <v>7466</v>
      </c>
      <c r="G5359" s="15">
        <v>45164</v>
      </c>
      <c r="H5359" s="15">
        <v>45348</v>
      </c>
      <c r="I5359" s="15" t="s">
        <v>7467</v>
      </c>
      <c r="J5359" s="15" t="s">
        <v>7468</v>
      </c>
      <c r="K5359" s="15" t="s">
        <v>46611</v>
      </c>
      <c r="L5359" s="15" t="s">
        <v>281</v>
      </c>
      <c r="M5359" s="15" t="s">
        <v>526</v>
      </c>
      <c r="N5359" s="14">
        <v>2020</v>
      </c>
      <c r="O5359" s="15" t="s">
        <v>7469</v>
      </c>
      <c r="P5359" s="15" t="s">
        <v>106</v>
      </c>
      <c r="Q5359" s="15" t="s">
        <v>47095</v>
      </c>
      <c r="R5359" s="15" t="s">
        <v>5060</v>
      </c>
      <c r="S5359" s="15" t="s">
        <v>7470</v>
      </c>
      <c r="T5359" s="15" t="s">
        <v>2581</v>
      </c>
      <c r="U5359" s="15" t="s">
        <v>53</v>
      </c>
      <c r="V5359" s="15" t="s">
        <v>45880</v>
      </c>
      <c r="W5359" s="15" t="s">
        <v>850</v>
      </c>
      <c r="X5359" s="15" t="e">
        <f>_xlfn.XLOOKUP(_LOOKUP[[#This Row],[AdjusterMemberName]],_Adjuster[Adjuster Name],_Adjuster[Email],,0)</f>
        <v>#N/A</v>
      </c>
      <c r="Y5359" s="15" t="e">
        <f>_xlfn.XLOOKUP(_LOOKUP[[#This Row],[AdjusterMemberName]],_Adjuster[Adjuster Name],_Adjuster[Phone Number],,0)</f>
        <v>#N/A</v>
      </c>
      <c r="Z5359" s="15" t="s">
        <v>7471</v>
      </c>
      <c r="AA53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1518 Waters Ave, Pomona  CA 91766</v>
      </c>
      <c r="AB5359" s="15"/>
    </row>
    <row r="5360" spans="1:28" x14ac:dyDescent="0.3">
      <c r="A5360" s="14">
        <v>1</v>
      </c>
      <c r="B5360" s="14">
        <v>1</v>
      </c>
      <c r="C5360" s="15" t="s">
        <v>7481</v>
      </c>
      <c r="D5360" s="15" t="s">
        <v>7481</v>
      </c>
      <c r="E5360" s="15">
        <v>45276</v>
      </c>
      <c r="F5360" s="15" t="s">
        <v>7482</v>
      </c>
      <c r="G5360" s="15">
        <v>45160</v>
      </c>
      <c r="H5360" s="15">
        <v>45344</v>
      </c>
      <c r="I5360" s="15" t="s">
        <v>7483</v>
      </c>
      <c r="J5360" s="15" t="s">
        <v>7484</v>
      </c>
      <c r="K5360" s="15" t="s">
        <v>45955</v>
      </c>
      <c r="L5360" s="15" t="s">
        <v>314</v>
      </c>
      <c r="M5360" s="15" t="s">
        <v>315</v>
      </c>
      <c r="N5360" s="14">
        <v>2021</v>
      </c>
      <c r="O5360" s="15" t="s">
        <v>7485</v>
      </c>
      <c r="P5360" s="15" t="s">
        <v>81</v>
      </c>
      <c r="Q5360" s="15" t="s">
        <v>47019</v>
      </c>
      <c r="R5360" s="15" t="s">
        <v>7486</v>
      </c>
      <c r="S5360" s="15" t="s">
        <v>7487</v>
      </c>
      <c r="T5360" s="15" t="s">
        <v>174</v>
      </c>
      <c r="U5360" s="15" t="s">
        <v>53</v>
      </c>
      <c r="V5360" s="15" t="s">
        <v>45367</v>
      </c>
      <c r="W5360" s="15" t="s">
        <v>264</v>
      </c>
      <c r="X5360" s="15" t="str">
        <f>_xlfn.XLOOKUP(_LOOKUP[[#This Row],[AdjusterMemberName]],_Adjuster[Adjuster Name],_Adjuster[Email],,0)</f>
        <v>sBonnevie@knightcompany.com</v>
      </c>
      <c r="Y5360" s="15" t="str">
        <f>_xlfn.XLOOKUP(_LOOKUP[[#This Row],[AdjusterMemberName]],_Adjuster[Adjuster Name],_Adjuster[Phone Number],,0)</f>
        <v>323-692-4064</v>
      </c>
      <c r="Z5360" s="15" t="s">
        <v>7488</v>
      </c>
      <c r="AA53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3731 Maple Ave, Los Angeles  CA 90011</v>
      </c>
      <c r="AB5360" s="15"/>
    </row>
    <row r="5361" spans="1:28" x14ac:dyDescent="0.3">
      <c r="A5361" s="14">
        <v>1</v>
      </c>
      <c r="B5361" s="14">
        <v>1</v>
      </c>
      <c r="C5361" s="15" t="s">
        <v>7515</v>
      </c>
      <c r="D5361" s="15" t="s">
        <v>7516</v>
      </c>
      <c r="E5361" s="15">
        <v>45276</v>
      </c>
      <c r="F5361" s="15" t="s">
        <v>7517</v>
      </c>
      <c r="G5361" s="15">
        <v>45152</v>
      </c>
      <c r="H5361" s="15">
        <v>45336</v>
      </c>
      <c r="I5361" s="15" t="s">
        <v>7518</v>
      </c>
      <c r="J5361" s="15" t="s">
        <v>7519</v>
      </c>
      <c r="K5361" s="15" t="s">
        <v>46789</v>
      </c>
      <c r="L5361" s="15" t="s">
        <v>103</v>
      </c>
      <c r="M5361" s="15" t="s">
        <v>890</v>
      </c>
      <c r="N5361" s="14">
        <v>2023</v>
      </c>
      <c r="O5361" s="15" t="s">
        <v>7520</v>
      </c>
      <c r="P5361" s="15" t="s">
        <v>106</v>
      </c>
      <c r="Q5361" s="15" t="s">
        <v>47102</v>
      </c>
      <c r="R5361" s="15" t="s">
        <v>610</v>
      </c>
      <c r="S5361" s="15" t="s">
        <v>7521</v>
      </c>
      <c r="T5361" s="15" t="s">
        <v>592</v>
      </c>
      <c r="U5361" s="15" t="s">
        <v>53</v>
      </c>
      <c r="V5361" s="15" t="s">
        <v>45376</v>
      </c>
      <c r="W5361" s="15" t="s">
        <v>3184</v>
      </c>
      <c r="X5361" s="15" t="str">
        <f>_xlfn.XLOOKUP(_LOOKUP[[#This Row],[AdjusterMemberName]],_Adjuster[Adjuster Name],_Adjuster[Email],,0)</f>
        <v>mQualls@knightcompany.com</v>
      </c>
      <c r="Y5361" s="15" t="str">
        <f>_xlfn.XLOOKUP(_LOOKUP[[#This Row],[AdjusterMemberName]],_Adjuster[Adjuster Name],_Adjuster[Phone Number],,0)</f>
        <v>424-559-5436</v>
      </c>
      <c r="Z5361" s="15" t="s">
        <v>7522</v>
      </c>
      <c r="AA53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17532 Olive St, Hesperia  CA 92345</v>
      </c>
      <c r="AB5361" s="15"/>
    </row>
    <row r="5362" spans="1:28" x14ac:dyDescent="0.3">
      <c r="A5362" s="14">
        <v>1</v>
      </c>
      <c r="B5362" s="14">
        <v>1</v>
      </c>
      <c r="C5362" s="15" t="s">
        <v>7540</v>
      </c>
      <c r="D5362" s="15" t="s">
        <v>7540</v>
      </c>
      <c r="E5362" s="15">
        <v>45276</v>
      </c>
      <c r="F5362" s="15" t="s">
        <v>7541</v>
      </c>
      <c r="G5362" s="15">
        <v>45267</v>
      </c>
      <c r="H5362" s="15">
        <v>45450</v>
      </c>
      <c r="I5362" s="15" t="s">
        <v>7542</v>
      </c>
      <c r="J5362" s="15" t="s">
        <v>7543</v>
      </c>
      <c r="K5362" s="15" t="s">
        <v>45493</v>
      </c>
      <c r="L5362" s="15" t="s">
        <v>128</v>
      </c>
      <c r="M5362" s="15" t="s">
        <v>129</v>
      </c>
      <c r="N5362" s="14">
        <v>2023</v>
      </c>
      <c r="O5362" s="15" t="s">
        <v>7544</v>
      </c>
      <c r="P5362" s="15" t="s">
        <v>106</v>
      </c>
      <c r="Q5362" s="15" t="s">
        <v>47079</v>
      </c>
      <c r="R5362" s="15" t="s">
        <v>7545</v>
      </c>
      <c r="S5362" s="15" t="s">
        <v>7546</v>
      </c>
      <c r="T5362" s="15" t="s">
        <v>174</v>
      </c>
      <c r="U5362" s="15" t="s">
        <v>53</v>
      </c>
      <c r="V5362" s="15" t="s">
        <v>46788</v>
      </c>
      <c r="W5362" s="15" t="s">
        <v>1357</v>
      </c>
      <c r="X5362" s="15" t="str">
        <f>_xlfn.XLOOKUP(_LOOKUP[[#This Row],[AdjusterMemberName]],_Adjuster[Adjuster Name],_Adjuster[Email],,0)</f>
        <v>jRivera1@knightcompany.com</v>
      </c>
      <c r="Y5362" s="15" t="str">
        <f>_xlfn.XLOOKUP(_LOOKUP[[#This Row],[AdjusterMemberName]],_Adjuster[Adjuster Name],_Adjuster[Phone Number],,0)</f>
        <v>424-559-5239</v>
      </c>
      <c r="Z5362" s="15" t="s">
        <v>7547</v>
      </c>
      <c r="AA53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4146 1/2 Cuvy Chase Dr, Los Angeles  CA 90039</v>
      </c>
      <c r="AB5362" s="15"/>
    </row>
    <row r="5363" spans="1:28" x14ac:dyDescent="0.3">
      <c r="A5363" s="14">
        <v>0</v>
      </c>
      <c r="B5363" s="14">
        <v>1</v>
      </c>
      <c r="C5363" s="15" t="s">
        <v>7564</v>
      </c>
      <c r="D5363" s="15" t="s">
        <v>7564</v>
      </c>
      <c r="E5363" s="15">
        <v>45276</v>
      </c>
      <c r="F5363" s="15" t="s">
        <v>7565</v>
      </c>
      <c r="G5363" s="15"/>
      <c r="H5363" s="15"/>
      <c r="I5363" s="15" t="s">
        <v>7566</v>
      </c>
      <c r="J5363" s="15" t="s">
        <v>7567</v>
      </c>
      <c r="K5363" s="15" t="s">
        <v>45329</v>
      </c>
      <c r="L5363" s="15" t="s">
        <v>128</v>
      </c>
      <c r="M5363" s="15" t="s">
        <v>7568</v>
      </c>
      <c r="N5363" s="14">
        <v>2014</v>
      </c>
      <c r="O5363" s="15" t="s">
        <v>7569</v>
      </c>
      <c r="P5363" s="15" t="s">
        <v>106</v>
      </c>
      <c r="Q5363" s="15"/>
      <c r="R5363" s="15"/>
      <c r="S5363" s="15"/>
      <c r="T5363" s="15"/>
      <c r="U5363" s="15"/>
      <c r="V5363" s="15"/>
      <c r="W5363" s="15" t="s">
        <v>850</v>
      </c>
      <c r="X5363" s="15" t="e">
        <f>_xlfn.XLOOKUP(_LOOKUP[[#This Row],[AdjusterMemberName]],_Adjuster[Adjuster Name],_Adjuster[Email],,0)</f>
        <v>#N/A</v>
      </c>
      <c r="Y5363" s="15" t="e">
        <f>_xlfn.XLOOKUP(_LOOKUP[[#This Row],[AdjusterMemberName]],_Adjuster[Adjuster Name],_Adjuster[Phone Number],,0)</f>
        <v>#N/A</v>
      </c>
      <c r="Z5363" s="15"/>
      <c r="AA5363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363" s="15"/>
    </row>
    <row r="5364" spans="1:28" x14ac:dyDescent="0.3">
      <c r="A5364" s="14">
        <v>1</v>
      </c>
      <c r="B5364" s="14">
        <v>1</v>
      </c>
      <c r="C5364" s="15" t="s">
        <v>7575</v>
      </c>
      <c r="D5364" s="15" t="s">
        <v>7576</v>
      </c>
      <c r="E5364" s="15">
        <v>45276</v>
      </c>
      <c r="F5364" s="15" t="s">
        <v>7577</v>
      </c>
      <c r="G5364" s="15">
        <v>45212</v>
      </c>
      <c r="H5364" s="15">
        <v>45395</v>
      </c>
      <c r="I5364" s="15" t="s">
        <v>7578</v>
      </c>
      <c r="J5364" s="15" t="s">
        <v>7579</v>
      </c>
      <c r="K5364" s="15" t="s">
        <v>46785</v>
      </c>
      <c r="L5364" s="15" t="s">
        <v>91</v>
      </c>
      <c r="M5364" s="15" t="s">
        <v>1701</v>
      </c>
      <c r="N5364" s="14">
        <v>2014</v>
      </c>
      <c r="O5364" s="15" t="s">
        <v>7580</v>
      </c>
      <c r="P5364" s="15" t="s">
        <v>81</v>
      </c>
      <c r="Q5364" s="15" t="s">
        <v>47019</v>
      </c>
      <c r="R5364" s="15" t="s">
        <v>7581</v>
      </c>
      <c r="S5364" s="15" t="s">
        <v>7582</v>
      </c>
      <c r="T5364" s="15" t="s">
        <v>1872</v>
      </c>
      <c r="U5364" s="15" t="s">
        <v>53</v>
      </c>
      <c r="V5364" s="15" t="s">
        <v>45806</v>
      </c>
      <c r="W5364" s="15" t="s">
        <v>850</v>
      </c>
      <c r="X5364" s="15" t="e">
        <f>_xlfn.XLOOKUP(_LOOKUP[[#This Row],[AdjusterMemberName]],_Adjuster[Adjuster Name],_Adjuster[Email],,0)</f>
        <v>#N/A</v>
      </c>
      <c r="Y5364" s="15" t="e">
        <f>_xlfn.XLOOKUP(_LOOKUP[[#This Row],[AdjusterMemberName]],_Adjuster[Adjuster Name],_Adjuster[Phone Number],,0)</f>
        <v>#N/A</v>
      </c>
      <c r="Z5364" s="15" t="s">
        <v>7583</v>
      </c>
      <c r="AA53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1356 Battery St, Richmond  CA 94801</v>
      </c>
      <c r="AB5364" s="15">
        <v>45318</v>
      </c>
    </row>
    <row r="5365" spans="1:28" x14ac:dyDescent="0.3">
      <c r="A5365" s="14">
        <v>1</v>
      </c>
      <c r="B5365" s="14">
        <v>1</v>
      </c>
      <c r="C5365" s="15" t="s">
        <v>7584</v>
      </c>
      <c r="D5365" s="15" t="s">
        <v>7584</v>
      </c>
      <c r="E5365" s="15">
        <v>45276</v>
      </c>
      <c r="F5365" s="15" t="s">
        <v>7585</v>
      </c>
      <c r="G5365" s="15">
        <v>45099</v>
      </c>
      <c r="H5365" s="15">
        <v>45282</v>
      </c>
      <c r="I5365" s="15" t="s">
        <v>7586</v>
      </c>
      <c r="J5365" s="15" t="s">
        <v>7587</v>
      </c>
      <c r="K5365" s="15" t="s">
        <v>45604</v>
      </c>
      <c r="L5365" s="15" t="s">
        <v>103</v>
      </c>
      <c r="M5365" s="15" t="s">
        <v>2946</v>
      </c>
      <c r="N5365" s="14">
        <v>2020</v>
      </c>
      <c r="O5365" s="15" t="s">
        <v>7588</v>
      </c>
      <c r="P5365" s="15" t="s">
        <v>81</v>
      </c>
      <c r="Q5365" s="15" t="s">
        <v>47019</v>
      </c>
      <c r="R5365" s="15" t="s">
        <v>7589</v>
      </c>
      <c r="S5365" s="15" t="s">
        <v>7590</v>
      </c>
      <c r="T5365" s="15" t="s">
        <v>174</v>
      </c>
      <c r="U5365" s="15" t="s">
        <v>53</v>
      </c>
      <c r="V5365" s="15" t="s">
        <v>45560</v>
      </c>
      <c r="W5365" s="15" t="s">
        <v>1624</v>
      </c>
      <c r="X5365" s="15" t="e">
        <f>_xlfn.XLOOKUP(_LOOKUP[[#This Row],[AdjusterMemberName]],_Adjuster[Adjuster Name],_Adjuster[Email],,0)</f>
        <v>#N/A</v>
      </c>
      <c r="Y5365" s="15" t="e">
        <f>_xlfn.XLOOKUP(_LOOKUP[[#This Row],[AdjusterMemberName]],_Adjuster[Adjuster Name],_Adjuster[Phone Number],,0)</f>
        <v>#N/A</v>
      </c>
      <c r="Z5365" s="15" t="s">
        <v>7591</v>
      </c>
      <c r="AA53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138 S Clarence St, Los Angeles  CA 90033</v>
      </c>
      <c r="AB5365" s="15"/>
    </row>
    <row r="5366" spans="1:28" x14ac:dyDescent="0.3">
      <c r="A5366" s="14">
        <v>1</v>
      </c>
      <c r="B5366" s="14">
        <v>0</v>
      </c>
      <c r="C5366" s="15" t="s">
        <v>7676</v>
      </c>
      <c r="D5366" s="15" t="s">
        <v>7677</v>
      </c>
      <c r="E5366" s="15">
        <v>45276</v>
      </c>
      <c r="F5366" s="15" t="s">
        <v>7678</v>
      </c>
      <c r="G5366" s="15">
        <v>45133</v>
      </c>
      <c r="H5366" s="15">
        <v>45317</v>
      </c>
      <c r="I5366" s="15" t="s">
        <v>7679</v>
      </c>
      <c r="J5366" s="15" t="s">
        <v>7680</v>
      </c>
      <c r="K5366" s="15" t="s">
        <v>45397</v>
      </c>
      <c r="L5366" s="15" t="s">
        <v>201</v>
      </c>
      <c r="M5366" s="15" t="s">
        <v>1610</v>
      </c>
      <c r="N5366" s="14">
        <v>2015</v>
      </c>
      <c r="O5366" s="15" t="s">
        <v>7681</v>
      </c>
      <c r="P5366" s="15" t="s">
        <v>106</v>
      </c>
      <c r="Q5366" s="15" t="s">
        <v>47200</v>
      </c>
      <c r="R5366" s="15" t="s">
        <v>1419</v>
      </c>
      <c r="S5366" s="15" t="s">
        <v>7682</v>
      </c>
      <c r="T5366" s="15" t="s">
        <v>4670</v>
      </c>
      <c r="U5366" s="15" t="s">
        <v>53</v>
      </c>
      <c r="V5366" s="15" t="s">
        <v>46110</v>
      </c>
      <c r="W5366" s="15" t="s">
        <v>850</v>
      </c>
      <c r="X5366" s="15" t="e">
        <f>_xlfn.XLOOKUP(_LOOKUP[[#This Row],[AdjusterMemberName]],_Adjuster[Adjuster Name],_Adjuster[Email],,0)</f>
        <v>#N/A</v>
      </c>
      <c r="Y5366" s="15" t="e">
        <f>_xlfn.XLOOKUP(_LOOKUP[[#This Row],[AdjusterMemberName]],_Adjuster[Adjuster Name],_Adjuster[Phone Number],,0)</f>
        <v>#N/A</v>
      </c>
      <c r="Z5366" s="15" t="s">
        <v>7683</v>
      </c>
      <c r="AA53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13217 Roper Ave, Norwalk  CA 90650</v>
      </c>
      <c r="AB5366" s="15"/>
    </row>
    <row r="5367" spans="1:28" x14ac:dyDescent="0.3">
      <c r="A5367" s="14">
        <v>1</v>
      </c>
      <c r="B5367" s="14">
        <v>1</v>
      </c>
      <c r="C5367" s="15" t="s">
        <v>7707</v>
      </c>
      <c r="D5367" s="15" t="s">
        <v>7707</v>
      </c>
      <c r="E5367" s="15">
        <v>45276</v>
      </c>
      <c r="F5367" s="15" t="s">
        <v>7708</v>
      </c>
      <c r="G5367" s="15">
        <v>45234</v>
      </c>
      <c r="H5367" s="15">
        <v>45416</v>
      </c>
      <c r="I5367" s="15" t="s">
        <v>7709</v>
      </c>
      <c r="J5367" s="15" t="s">
        <v>7710</v>
      </c>
      <c r="K5367" s="15" t="s">
        <v>45339</v>
      </c>
      <c r="L5367" s="15" t="s">
        <v>103</v>
      </c>
      <c r="M5367" s="15" t="s">
        <v>104</v>
      </c>
      <c r="N5367" s="14">
        <v>2005</v>
      </c>
      <c r="O5367" s="15" t="s">
        <v>7711</v>
      </c>
      <c r="P5367" s="15" t="s">
        <v>106</v>
      </c>
      <c r="Q5367" s="15" t="s">
        <v>47111</v>
      </c>
      <c r="R5367" s="15" t="s">
        <v>7712</v>
      </c>
      <c r="S5367" s="15" t="s">
        <v>7713</v>
      </c>
      <c r="T5367" s="15" t="s">
        <v>2692</v>
      </c>
      <c r="U5367" s="15" t="s">
        <v>53</v>
      </c>
      <c r="V5367" s="15" t="s">
        <v>45518</v>
      </c>
      <c r="W5367" s="15" t="s">
        <v>3184</v>
      </c>
      <c r="X5367" s="15" t="str">
        <f>_xlfn.XLOOKUP(_LOOKUP[[#This Row],[AdjusterMemberName]],_Adjuster[Adjuster Name],_Adjuster[Email],,0)</f>
        <v>mQualls@knightcompany.com</v>
      </c>
      <c r="Y5367" s="15" t="str">
        <f>_xlfn.XLOOKUP(_LOOKUP[[#This Row],[AdjusterMemberName]],_Adjuster[Adjuster Name],_Adjuster[Phone Number],,0)</f>
        <v>424-559-5436</v>
      </c>
      <c r="Z5367" s="15" t="s">
        <v>7714</v>
      </c>
      <c r="AA53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10837 Waever Ave, South El Monte  CA 91733</v>
      </c>
      <c r="AB5367" s="15"/>
    </row>
    <row r="5368" spans="1:28" x14ac:dyDescent="0.3">
      <c r="A5368" s="14">
        <v>1</v>
      </c>
      <c r="B5368" s="14">
        <v>1</v>
      </c>
      <c r="C5368" s="15" t="s">
        <v>7854</v>
      </c>
      <c r="D5368" s="15" t="s">
        <v>7854</v>
      </c>
      <c r="E5368" s="15">
        <v>45276</v>
      </c>
      <c r="F5368" s="15" t="s">
        <v>7855</v>
      </c>
      <c r="G5368" s="15">
        <v>45155</v>
      </c>
      <c r="H5368" s="15">
        <v>45339</v>
      </c>
      <c r="I5368" s="15" t="s">
        <v>7856</v>
      </c>
      <c r="J5368" s="15" t="s">
        <v>7567</v>
      </c>
      <c r="K5368" s="15" t="s">
        <v>45568</v>
      </c>
      <c r="L5368" s="15" t="s">
        <v>128</v>
      </c>
      <c r="M5368" s="15" t="s">
        <v>1064</v>
      </c>
      <c r="N5368" s="14">
        <v>2014</v>
      </c>
      <c r="O5368" s="15" t="s">
        <v>7569</v>
      </c>
      <c r="P5368" s="15" t="s">
        <v>106</v>
      </c>
      <c r="Q5368" s="15" t="s">
        <v>47079</v>
      </c>
      <c r="R5368" s="15" t="s">
        <v>7857</v>
      </c>
      <c r="S5368" s="15" t="s">
        <v>7858</v>
      </c>
      <c r="T5368" s="15" t="s">
        <v>174</v>
      </c>
      <c r="U5368" s="15" t="s">
        <v>53</v>
      </c>
      <c r="V5368" s="15" t="s">
        <v>45742</v>
      </c>
      <c r="W5368" s="15" t="s">
        <v>850</v>
      </c>
      <c r="X5368" s="15" t="e">
        <f>_xlfn.XLOOKUP(_LOOKUP[[#This Row],[AdjusterMemberName]],_Adjuster[Adjuster Name],_Adjuster[Email],,0)</f>
        <v>#N/A</v>
      </c>
      <c r="Y5368" s="15" t="e">
        <f>_xlfn.XLOOKUP(_LOOKUP[[#This Row],[AdjusterMemberName]],_Adjuster[Adjuster Name],_Adjuster[Phone Number],,0)</f>
        <v>#N/A</v>
      </c>
      <c r="Z5368" s="15" t="s">
        <v>7859</v>
      </c>
      <c r="AA53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1663 W 11Th Pl Apt 204, Los Angeles  CA 90015</v>
      </c>
      <c r="AB5368" s="15"/>
    </row>
    <row r="5369" spans="1:28" x14ac:dyDescent="0.3">
      <c r="A5369" s="14">
        <v>1</v>
      </c>
      <c r="B5369" s="14">
        <v>1</v>
      </c>
      <c r="C5369" s="15" t="s">
        <v>9061</v>
      </c>
      <c r="D5369" s="15" t="s">
        <v>9061</v>
      </c>
      <c r="E5369" s="15">
        <v>45276</v>
      </c>
      <c r="F5369" s="15" t="s">
        <v>9062</v>
      </c>
      <c r="G5369" s="15">
        <v>45272</v>
      </c>
      <c r="H5369" s="15">
        <v>45455</v>
      </c>
      <c r="I5369" s="15" t="s">
        <v>23752</v>
      </c>
      <c r="J5369" s="15" t="s">
        <v>23753</v>
      </c>
      <c r="K5369" s="15" t="s">
        <v>45339</v>
      </c>
      <c r="L5369" s="15" t="s">
        <v>314</v>
      </c>
      <c r="M5369" s="15" t="s">
        <v>978</v>
      </c>
      <c r="N5369" s="14">
        <v>2017</v>
      </c>
      <c r="O5369" s="15" t="s">
        <v>9065</v>
      </c>
      <c r="P5369" s="15" t="s">
        <v>106</v>
      </c>
      <c r="Q5369" s="15" t="s">
        <v>47019</v>
      </c>
      <c r="R5369" s="15" t="s">
        <v>9066</v>
      </c>
      <c r="S5369" s="15" t="s">
        <v>9067</v>
      </c>
      <c r="T5369" s="15" t="s">
        <v>1385</v>
      </c>
      <c r="U5369" s="15" t="s">
        <v>53</v>
      </c>
      <c r="V5369" s="15" t="s">
        <v>46506</v>
      </c>
      <c r="W5369" s="15" t="s">
        <v>1658</v>
      </c>
      <c r="X5369" s="15" t="str">
        <f>_xlfn.XLOOKUP(_LOOKUP[[#This Row],[AdjusterMemberName]],_Adjuster[Adjuster Name],_Adjuster[Email],,0)</f>
        <v>RDavila@knightcompany.com</v>
      </c>
      <c r="Y5369" s="15" t="str">
        <f>_xlfn.XLOOKUP(_LOOKUP[[#This Row],[AdjusterMemberName]],_Adjuster[Adjuster Name],_Adjuster[Phone Number],,0)</f>
        <v>424-559-5663</v>
      </c>
      <c r="Z5369" s="15" t="s">
        <v>9068</v>
      </c>
      <c r="AA53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140 W Alamar Ave, Santa Barbara  CA 93105</v>
      </c>
      <c r="AB5369" s="15">
        <v>45305</v>
      </c>
    </row>
    <row r="5370" spans="1:28" x14ac:dyDescent="0.3">
      <c r="A5370" s="14">
        <v>1</v>
      </c>
      <c r="B5370" s="14">
        <v>1</v>
      </c>
      <c r="C5370" s="15" t="s">
        <v>7431</v>
      </c>
      <c r="D5370" s="15" t="s">
        <v>7431</v>
      </c>
      <c r="E5370" s="15">
        <v>45275</v>
      </c>
      <c r="F5370" s="15" t="s">
        <v>7432</v>
      </c>
      <c r="G5370" s="15">
        <v>45149</v>
      </c>
      <c r="H5370" s="15">
        <v>45333</v>
      </c>
      <c r="I5370" s="15" t="s">
        <v>7433</v>
      </c>
      <c r="J5370" s="15" t="s">
        <v>7434</v>
      </c>
      <c r="K5370" s="15" t="s">
        <v>45545</v>
      </c>
      <c r="L5370" s="15" t="s">
        <v>128</v>
      </c>
      <c r="M5370" s="15" t="s">
        <v>129</v>
      </c>
      <c r="N5370" s="14">
        <v>2006</v>
      </c>
      <c r="O5370" s="15" t="s">
        <v>7435</v>
      </c>
      <c r="P5370" s="15" t="s">
        <v>106</v>
      </c>
      <c r="Q5370" s="15" t="s">
        <v>47065</v>
      </c>
      <c r="R5370" s="15" t="s">
        <v>7436</v>
      </c>
      <c r="S5370" s="15" t="s">
        <v>7437</v>
      </c>
      <c r="T5370" s="15" t="s">
        <v>174</v>
      </c>
      <c r="U5370" s="15" t="s">
        <v>53</v>
      </c>
      <c r="V5370" s="15" t="s">
        <v>45400</v>
      </c>
      <c r="W5370" s="15" t="s">
        <v>850</v>
      </c>
      <c r="X5370" s="15" t="e">
        <f>_xlfn.XLOOKUP(_LOOKUP[[#This Row],[AdjusterMemberName]],_Adjuster[Adjuster Name],_Adjuster[Email],,0)</f>
        <v>#N/A</v>
      </c>
      <c r="Y5370" s="15" t="e">
        <f>_xlfn.XLOOKUP(_LOOKUP[[#This Row],[AdjusterMemberName]],_Adjuster[Adjuster Name],_Adjuster[Phone Number],,0)</f>
        <v>#N/A</v>
      </c>
      <c r="Z5370" s="15" t="s">
        <v>7438</v>
      </c>
      <c r="AA53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715 N Avenue 50, Los Angeles  CA 90042</v>
      </c>
      <c r="AB5370" s="15"/>
    </row>
    <row r="5371" spans="1:28" x14ac:dyDescent="0.3">
      <c r="A5371" s="14">
        <v>1</v>
      </c>
      <c r="B5371" s="14">
        <v>1</v>
      </c>
      <c r="C5371" s="15" t="s">
        <v>7448</v>
      </c>
      <c r="D5371" s="15" t="s">
        <v>7449</v>
      </c>
      <c r="E5371" s="15">
        <v>45275</v>
      </c>
      <c r="F5371" s="15" t="s">
        <v>7450</v>
      </c>
      <c r="G5371" s="15">
        <v>45172</v>
      </c>
      <c r="H5371" s="15">
        <v>45354</v>
      </c>
      <c r="I5371" s="15" t="s">
        <v>7451</v>
      </c>
      <c r="J5371" s="15" t="s">
        <v>7452</v>
      </c>
      <c r="K5371" s="15" t="s">
        <v>45341</v>
      </c>
      <c r="L5371" s="15" t="s">
        <v>139</v>
      </c>
      <c r="M5371" s="15" t="s">
        <v>1152</v>
      </c>
      <c r="N5371" s="14">
        <v>2021</v>
      </c>
      <c r="O5371" s="15" t="s">
        <v>7453</v>
      </c>
      <c r="P5371" s="15" t="s">
        <v>81</v>
      </c>
      <c r="Q5371" s="15" t="s">
        <v>47095</v>
      </c>
      <c r="R5371" s="15" t="s">
        <v>7454</v>
      </c>
      <c r="S5371" s="15" t="s">
        <v>7455</v>
      </c>
      <c r="T5371" s="15" t="s">
        <v>7456</v>
      </c>
      <c r="U5371" s="15" t="s">
        <v>53</v>
      </c>
      <c r="V5371" s="15" t="s">
        <v>46446</v>
      </c>
      <c r="W5371" s="15" t="s">
        <v>1624</v>
      </c>
      <c r="X5371" s="15" t="e">
        <f>_xlfn.XLOOKUP(_LOOKUP[[#This Row],[AdjusterMemberName]],_Adjuster[Adjuster Name],_Adjuster[Email],,0)</f>
        <v>#N/A</v>
      </c>
      <c r="Y5371" s="15" t="e">
        <f>_xlfn.XLOOKUP(_LOOKUP[[#This Row],[AdjusterMemberName]],_Adjuster[Adjuster Name],_Adjuster[Phone Number],,0)</f>
        <v>#N/A</v>
      </c>
      <c r="Z5371" s="15" t="s">
        <v>7457</v>
      </c>
      <c r="AA53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35008 Pala Temecula Rd, Pala  CA 92059</v>
      </c>
      <c r="AB5371" s="15"/>
    </row>
    <row r="5372" spans="1:28" x14ac:dyDescent="0.3">
      <c r="A5372" s="14">
        <v>1</v>
      </c>
      <c r="B5372" s="14">
        <v>1</v>
      </c>
      <c r="C5372" s="15" t="s">
        <v>7684</v>
      </c>
      <c r="D5372" s="15" t="s">
        <v>7684</v>
      </c>
      <c r="E5372" s="15">
        <v>45275</v>
      </c>
      <c r="F5372" s="15" t="s">
        <v>7685</v>
      </c>
      <c r="G5372" s="15">
        <v>45126</v>
      </c>
      <c r="H5372" s="15">
        <v>45310</v>
      </c>
      <c r="I5372" s="15" t="s">
        <v>7686</v>
      </c>
      <c r="J5372" s="15" t="s">
        <v>7687</v>
      </c>
      <c r="K5372" s="15" t="s">
        <v>45665</v>
      </c>
      <c r="L5372" s="15" t="s">
        <v>128</v>
      </c>
      <c r="M5372" s="15" t="s">
        <v>129</v>
      </c>
      <c r="N5372" s="14">
        <v>2015</v>
      </c>
      <c r="O5372" s="15" t="s">
        <v>7688</v>
      </c>
      <c r="P5372" s="15" t="s">
        <v>81</v>
      </c>
      <c r="Q5372" s="15" t="s">
        <v>47006</v>
      </c>
      <c r="R5372" s="15" t="s">
        <v>2510</v>
      </c>
      <c r="S5372" s="15" t="s">
        <v>7689</v>
      </c>
      <c r="T5372" s="15" t="s">
        <v>174</v>
      </c>
      <c r="U5372" s="15" t="s">
        <v>53</v>
      </c>
      <c r="V5372" s="15" t="s">
        <v>45474</v>
      </c>
      <c r="W5372" s="15" t="s">
        <v>1544</v>
      </c>
      <c r="X5372" s="15" t="str">
        <f>_xlfn.XLOOKUP(_LOOKUP[[#This Row],[AdjusterMemberName]],_Adjuster[Adjuster Name],_Adjuster[Email],,0)</f>
        <v>CRodriguez5@knightcompany.com</v>
      </c>
      <c r="Y5372" s="15" t="str">
        <f>_xlfn.XLOOKUP(_LOOKUP[[#This Row],[AdjusterMemberName]],_Adjuster[Adjuster Name],_Adjuster[Phone Number],,0)</f>
        <v>323-456-1708</v>
      </c>
      <c r="Z5372" s="15" t="s">
        <v>7690</v>
      </c>
      <c r="AA53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2029 W 41St Pl, Los Angeles  CA 90062</v>
      </c>
      <c r="AB5372" s="15"/>
    </row>
    <row r="5373" spans="1:28" x14ac:dyDescent="0.3">
      <c r="A5373" s="14">
        <v>1</v>
      </c>
      <c r="B5373" s="14">
        <v>1</v>
      </c>
      <c r="C5373" s="15" t="s">
        <v>7390</v>
      </c>
      <c r="D5373" s="15" t="s">
        <v>7390</v>
      </c>
      <c r="E5373" s="15">
        <v>45274</v>
      </c>
      <c r="F5373" s="15" t="s">
        <v>7391</v>
      </c>
      <c r="G5373" s="15">
        <v>45240</v>
      </c>
      <c r="H5373" s="15">
        <v>45422</v>
      </c>
      <c r="I5373" s="15" t="s">
        <v>7392</v>
      </c>
      <c r="J5373" s="15" t="s">
        <v>7393</v>
      </c>
      <c r="K5373" s="15" t="s">
        <v>45827</v>
      </c>
      <c r="L5373" s="15" t="s">
        <v>128</v>
      </c>
      <c r="M5373" s="15" t="s">
        <v>129</v>
      </c>
      <c r="N5373" s="14">
        <v>2020</v>
      </c>
      <c r="O5373" s="15" t="s">
        <v>7394</v>
      </c>
      <c r="P5373" s="15" t="s">
        <v>106</v>
      </c>
      <c r="Q5373" s="15" t="s">
        <v>47019</v>
      </c>
      <c r="R5373" s="15" t="s">
        <v>7395</v>
      </c>
      <c r="S5373" s="15" t="s">
        <v>7396</v>
      </c>
      <c r="T5373" s="15" t="s">
        <v>2072</v>
      </c>
      <c r="U5373" s="15" t="s">
        <v>53</v>
      </c>
      <c r="V5373" s="15" t="s">
        <v>45733</v>
      </c>
      <c r="W5373" s="15" t="s">
        <v>850</v>
      </c>
      <c r="X5373" s="15" t="e">
        <f>_xlfn.XLOOKUP(_LOOKUP[[#This Row],[AdjusterMemberName]],_Adjuster[Adjuster Name],_Adjuster[Email],,0)</f>
        <v>#N/A</v>
      </c>
      <c r="Y5373" s="15" t="e">
        <f>_xlfn.XLOOKUP(_LOOKUP[[#This Row],[AdjusterMemberName]],_Adjuster[Adjuster Name],_Adjuster[Phone Number],,0)</f>
        <v>#N/A</v>
      </c>
      <c r="Z5373" s="15" t="s">
        <v>7397</v>
      </c>
      <c r="AA53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3717 1/2 Corona Ave, Norco  CA 92860</v>
      </c>
      <c r="AB5373" s="15"/>
    </row>
    <row r="5374" spans="1:28" x14ac:dyDescent="0.3">
      <c r="A5374" s="14">
        <v>1</v>
      </c>
      <c r="B5374" s="14">
        <v>1</v>
      </c>
      <c r="C5374" s="15" t="s">
        <v>7267</v>
      </c>
      <c r="D5374" s="15" t="s">
        <v>7267</v>
      </c>
      <c r="E5374" s="15">
        <v>45274</v>
      </c>
      <c r="F5374" s="15" t="s">
        <v>7268</v>
      </c>
      <c r="G5374" s="15">
        <v>45233</v>
      </c>
      <c r="H5374" s="15">
        <v>45415</v>
      </c>
      <c r="I5374" s="15" t="s">
        <v>7405</v>
      </c>
      <c r="J5374" s="15" t="s">
        <v>7406</v>
      </c>
      <c r="K5374" s="15" t="s">
        <v>45336</v>
      </c>
      <c r="L5374" s="15" t="s">
        <v>128</v>
      </c>
      <c r="M5374" s="15" t="s">
        <v>170</v>
      </c>
      <c r="N5374" s="14">
        <v>2011</v>
      </c>
      <c r="O5374" s="15" t="s">
        <v>7271</v>
      </c>
      <c r="P5374" s="15" t="s">
        <v>1273</v>
      </c>
      <c r="Q5374" s="15" t="s">
        <v>47081</v>
      </c>
      <c r="R5374" s="15" t="s">
        <v>7272</v>
      </c>
      <c r="S5374" s="15" t="s">
        <v>7273</v>
      </c>
      <c r="T5374" s="15" t="s">
        <v>308</v>
      </c>
      <c r="U5374" s="15" t="s">
        <v>53</v>
      </c>
      <c r="V5374" s="15" t="s">
        <v>45476</v>
      </c>
      <c r="W5374" s="15" t="s">
        <v>3114</v>
      </c>
      <c r="X5374" s="15" t="str">
        <f>_xlfn.XLOOKUP(_LOOKUP[[#This Row],[AdjusterMemberName]],_Adjuster[Adjuster Name],_Adjuster[Email],,0)</f>
        <v>eExmundo@knightcompany.com</v>
      </c>
      <c r="Y5374" s="15" t="str">
        <f>_xlfn.XLOOKUP(_LOOKUP[[#This Row],[AdjusterMemberName]],_Adjuster[Adjuster Name],_Adjuster[Phone Number],,0)</f>
        <v>424-559-5400</v>
      </c>
      <c r="Z5374" s="15" t="s">
        <v>7274</v>
      </c>
      <c r="AA53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6842 Rycroft Dr, Riverside  CA 92506</v>
      </c>
      <c r="AB5374" s="15"/>
    </row>
    <row r="5375" spans="1:28" x14ac:dyDescent="0.3">
      <c r="A5375" s="14">
        <v>1</v>
      </c>
      <c r="B5375" s="14">
        <v>1</v>
      </c>
      <c r="C5375" s="15" t="s">
        <v>7439</v>
      </c>
      <c r="D5375" s="15" t="s">
        <v>7440</v>
      </c>
      <c r="E5375" s="15">
        <v>45274</v>
      </c>
      <c r="F5375" s="15" t="s">
        <v>7441</v>
      </c>
      <c r="G5375" s="15">
        <v>45170</v>
      </c>
      <c r="H5375" s="15">
        <v>45352</v>
      </c>
      <c r="I5375" s="15" t="s">
        <v>7442</v>
      </c>
      <c r="J5375" s="15" t="s">
        <v>7443</v>
      </c>
      <c r="K5375" s="15" t="s">
        <v>45379</v>
      </c>
      <c r="L5375" s="15" t="s">
        <v>229</v>
      </c>
      <c r="M5375" s="15" t="s">
        <v>7444</v>
      </c>
      <c r="N5375" s="14">
        <v>2017</v>
      </c>
      <c r="O5375" s="15" t="s">
        <v>7445</v>
      </c>
      <c r="P5375" s="15" t="s">
        <v>106</v>
      </c>
      <c r="Q5375" s="15" t="s">
        <v>47122</v>
      </c>
      <c r="R5375" s="15" t="s">
        <v>5621</v>
      </c>
      <c r="S5375" s="15" t="s">
        <v>7446</v>
      </c>
      <c r="T5375" s="15" t="s">
        <v>530</v>
      </c>
      <c r="U5375" s="15" t="s">
        <v>53</v>
      </c>
      <c r="V5375" s="15" t="s">
        <v>45462</v>
      </c>
      <c r="W5375" s="15" t="s">
        <v>3114</v>
      </c>
      <c r="X5375" s="15" t="str">
        <f>_xlfn.XLOOKUP(_LOOKUP[[#This Row],[AdjusterMemberName]],_Adjuster[Adjuster Name],_Adjuster[Email],,0)</f>
        <v>eExmundo@knightcompany.com</v>
      </c>
      <c r="Y5375" s="15" t="str">
        <f>_xlfn.XLOOKUP(_LOOKUP[[#This Row],[AdjusterMemberName]],_Adjuster[Adjuster Name],_Adjuster[Phone Number],,0)</f>
        <v>424-559-5400</v>
      </c>
      <c r="Z5375" s="15" t="s">
        <v>7447</v>
      </c>
      <c r="AA53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15160 Xircon Dr, Victorville  CA 92394</v>
      </c>
      <c r="AB5375" s="15"/>
    </row>
    <row r="5376" spans="1:28" x14ac:dyDescent="0.3">
      <c r="A5376" s="14">
        <v>1</v>
      </c>
      <c r="B5376" s="14">
        <v>0</v>
      </c>
      <c r="C5376" s="15" t="s">
        <v>7489</v>
      </c>
      <c r="D5376" s="15" t="s">
        <v>7490</v>
      </c>
      <c r="E5376" s="15">
        <v>45274</v>
      </c>
      <c r="F5376" s="15" t="s">
        <v>7491</v>
      </c>
      <c r="G5376" s="15">
        <v>45162</v>
      </c>
      <c r="H5376" s="15">
        <v>45346</v>
      </c>
      <c r="I5376" s="15" t="s">
        <v>7492</v>
      </c>
      <c r="J5376" s="15" t="s">
        <v>7493</v>
      </c>
      <c r="K5376" s="15" t="s">
        <v>45424</v>
      </c>
      <c r="L5376" s="15" t="s">
        <v>128</v>
      </c>
      <c r="M5376" s="15" t="s">
        <v>129</v>
      </c>
      <c r="N5376" s="14">
        <v>2023</v>
      </c>
      <c r="O5376" s="15" t="s">
        <v>7494</v>
      </c>
      <c r="P5376" s="15" t="s">
        <v>81</v>
      </c>
      <c r="Q5376" s="15" t="s">
        <v>119</v>
      </c>
      <c r="R5376" s="15" t="s">
        <v>7495</v>
      </c>
      <c r="S5376" s="15" t="s">
        <v>7496</v>
      </c>
      <c r="T5376" s="15" t="s">
        <v>174</v>
      </c>
      <c r="U5376" s="15" t="s">
        <v>53</v>
      </c>
      <c r="V5376" s="15" t="s">
        <v>45599</v>
      </c>
      <c r="W5376" s="15" t="s">
        <v>1357</v>
      </c>
      <c r="X5376" s="15" t="str">
        <f>_xlfn.XLOOKUP(_LOOKUP[[#This Row],[AdjusterMemberName]],_Adjuster[Adjuster Name],_Adjuster[Email],,0)</f>
        <v>jRivera1@knightcompany.com</v>
      </c>
      <c r="Y5376" s="15" t="str">
        <f>_xlfn.XLOOKUP(_LOOKUP[[#This Row],[AdjusterMemberName]],_Adjuster[Adjuster Name],_Adjuster[Phone Number],,0)</f>
        <v>424-559-5239</v>
      </c>
      <c r="Z5376" s="15" t="s">
        <v>7497</v>
      </c>
      <c r="AA53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3318 Drew St Apt 7, Los Angeles  CA 90065</v>
      </c>
      <c r="AB5376" s="15">
        <v>45194</v>
      </c>
    </row>
    <row r="5377" spans="1:28" x14ac:dyDescent="0.3">
      <c r="A5377" s="14">
        <v>1</v>
      </c>
      <c r="B5377" s="14">
        <v>1</v>
      </c>
      <c r="C5377" s="15" t="s">
        <v>7498</v>
      </c>
      <c r="D5377" s="15" t="s">
        <v>7498</v>
      </c>
      <c r="E5377" s="15">
        <v>45274</v>
      </c>
      <c r="F5377" s="15" t="s">
        <v>7499</v>
      </c>
      <c r="G5377" s="15">
        <v>45213</v>
      </c>
      <c r="H5377" s="15">
        <v>45396</v>
      </c>
      <c r="I5377" s="15" t="s">
        <v>7500</v>
      </c>
      <c r="J5377" s="15" t="s">
        <v>7501</v>
      </c>
      <c r="K5377" s="15" t="s">
        <v>45506</v>
      </c>
      <c r="L5377" s="15" t="s">
        <v>150</v>
      </c>
      <c r="M5377" s="15" t="s">
        <v>151</v>
      </c>
      <c r="N5377" s="14">
        <v>2016</v>
      </c>
      <c r="O5377" s="15" t="s">
        <v>7502</v>
      </c>
      <c r="P5377" s="15" t="s">
        <v>106</v>
      </c>
      <c r="Q5377" s="15" t="s">
        <v>47061</v>
      </c>
      <c r="R5377" s="15" t="s">
        <v>7503</v>
      </c>
      <c r="S5377" s="15" t="s">
        <v>7504</v>
      </c>
      <c r="T5377" s="15" t="s">
        <v>530</v>
      </c>
      <c r="U5377" s="15" t="s">
        <v>53</v>
      </c>
      <c r="V5377" s="15" t="s">
        <v>45462</v>
      </c>
      <c r="W5377" s="15" t="s">
        <v>850</v>
      </c>
      <c r="X5377" s="15" t="e">
        <f>_xlfn.XLOOKUP(_LOOKUP[[#This Row],[AdjusterMemberName]],_Adjuster[Adjuster Name],_Adjuster[Email],,0)</f>
        <v>#N/A</v>
      </c>
      <c r="Y5377" s="15" t="e">
        <f>_xlfn.XLOOKUP(_LOOKUP[[#This Row],[AdjusterMemberName]],_Adjuster[Adjuster Name],_Adjuster[Phone Number],,0)</f>
        <v>#N/A</v>
      </c>
      <c r="Z5377" s="15" t="s">
        <v>7505</v>
      </c>
      <c r="AA53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14050 Kicking Horse Cir, Victorville  CA 92394</v>
      </c>
      <c r="AB5377" s="15"/>
    </row>
    <row r="5378" spans="1:28" x14ac:dyDescent="0.3">
      <c r="A5378" s="14">
        <v>1</v>
      </c>
      <c r="B5378" s="14">
        <v>1</v>
      </c>
      <c r="C5378" s="15" t="s">
        <v>7267</v>
      </c>
      <c r="D5378" s="15" t="s">
        <v>7267</v>
      </c>
      <c r="E5378" s="15">
        <v>45274</v>
      </c>
      <c r="F5378" s="15" t="s">
        <v>7268</v>
      </c>
      <c r="G5378" s="15">
        <v>45233</v>
      </c>
      <c r="H5378" s="15">
        <v>45415</v>
      </c>
      <c r="I5378" s="15" t="s">
        <v>7562</v>
      </c>
      <c r="J5378" s="15" t="s">
        <v>7563</v>
      </c>
      <c r="K5378" s="15" t="s">
        <v>46787</v>
      </c>
      <c r="L5378" s="15" t="s">
        <v>128</v>
      </c>
      <c r="M5378" s="15" t="s">
        <v>170</v>
      </c>
      <c r="N5378" s="14">
        <v>2011</v>
      </c>
      <c r="O5378" s="15" t="s">
        <v>7271</v>
      </c>
      <c r="P5378" s="15" t="s">
        <v>106</v>
      </c>
      <c r="Q5378" s="15" t="s">
        <v>47081</v>
      </c>
      <c r="R5378" s="15" t="s">
        <v>7272</v>
      </c>
      <c r="S5378" s="15" t="s">
        <v>7273</v>
      </c>
      <c r="T5378" s="15" t="s">
        <v>308</v>
      </c>
      <c r="U5378" s="15" t="s">
        <v>53</v>
      </c>
      <c r="V5378" s="15" t="s">
        <v>45476</v>
      </c>
      <c r="W5378" s="15" t="s">
        <v>264</v>
      </c>
      <c r="X5378" s="15" t="str">
        <f>_xlfn.XLOOKUP(_LOOKUP[[#This Row],[AdjusterMemberName]],_Adjuster[Adjuster Name],_Adjuster[Email],,0)</f>
        <v>sBonnevie@knightcompany.com</v>
      </c>
      <c r="Y5378" s="15" t="str">
        <f>_xlfn.XLOOKUP(_LOOKUP[[#This Row],[AdjusterMemberName]],_Adjuster[Adjuster Name],_Adjuster[Phone Number],,0)</f>
        <v>323-692-4064</v>
      </c>
      <c r="Z5378" s="15" t="s">
        <v>7274</v>
      </c>
      <c r="AA53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6842 Rycroft Dr, Riverside  CA 92506</v>
      </c>
      <c r="AB5378" s="15"/>
    </row>
    <row r="5379" spans="1:28" x14ac:dyDescent="0.3">
      <c r="A5379" s="14">
        <v>1</v>
      </c>
      <c r="B5379" s="14">
        <v>1</v>
      </c>
      <c r="C5379" s="15" t="s">
        <v>7724</v>
      </c>
      <c r="D5379" s="15" t="s">
        <v>7724</v>
      </c>
      <c r="E5379" s="15">
        <v>45274</v>
      </c>
      <c r="F5379" s="15" t="s">
        <v>7725</v>
      </c>
      <c r="G5379" s="15">
        <v>45199</v>
      </c>
      <c r="H5379" s="15">
        <v>45381</v>
      </c>
      <c r="I5379" s="15" t="s">
        <v>7726</v>
      </c>
      <c r="J5379" s="15" t="s">
        <v>7727</v>
      </c>
      <c r="K5379" s="15" t="s">
        <v>45477</v>
      </c>
      <c r="L5379" s="15" t="s">
        <v>270</v>
      </c>
      <c r="M5379" s="15" t="s">
        <v>2388</v>
      </c>
      <c r="N5379" s="14">
        <v>2016</v>
      </c>
      <c r="O5379" s="15" t="s">
        <v>7728</v>
      </c>
      <c r="P5379" s="15" t="s">
        <v>106</v>
      </c>
      <c r="Q5379" s="15" t="s">
        <v>47019</v>
      </c>
      <c r="R5379" s="15" t="s">
        <v>610</v>
      </c>
      <c r="S5379" s="15" t="s">
        <v>7729</v>
      </c>
      <c r="T5379" s="15" t="s">
        <v>530</v>
      </c>
      <c r="U5379" s="15" t="s">
        <v>53</v>
      </c>
      <c r="V5379" s="15" t="s">
        <v>45462</v>
      </c>
      <c r="W5379" s="15" t="s">
        <v>367</v>
      </c>
      <c r="X5379" s="15" t="str">
        <f>_xlfn.XLOOKUP(_LOOKUP[[#This Row],[AdjusterMemberName]],_Adjuster[Adjuster Name],_Adjuster[Email],,0)</f>
        <v>dHernandez4@knightcompany.com</v>
      </c>
      <c r="Y5379" s="15" t="str">
        <f>_xlfn.XLOOKUP(_LOOKUP[[#This Row],[AdjusterMemberName]],_Adjuster[Adjuster Name],_Adjuster[Phone Number],,0)</f>
        <v>323-315-7819</v>
      </c>
      <c r="Z5379" s="15" t="s">
        <v>7730</v>
      </c>
      <c r="AA53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12658 Alveda St, Victorville  CA 92394</v>
      </c>
      <c r="AB5379" s="15"/>
    </row>
    <row r="5380" spans="1:28" x14ac:dyDescent="0.3">
      <c r="A5380" s="14">
        <v>1</v>
      </c>
      <c r="B5380" s="14">
        <v>1</v>
      </c>
      <c r="C5380" s="15" t="s">
        <v>7251</v>
      </c>
      <c r="D5380" s="15" t="s">
        <v>7251</v>
      </c>
      <c r="E5380" s="15">
        <v>45273</v>
      </c>
      <c r="F5380" s="15" t="s">
        <v>7252</v>
      </c>
      <c r="G5380" s="15">
        <v>45212</v>
      </c>
      <c r="H5380" s="15">
        <v>45395</v>
      </c>
      <c r="I5380" s="15" t="s">
        <v>7253</v>
      </c>
      <c r="J5380" s="15" t="s">
        <v>7254</v>
      </c>
      <c r="K5380" s="15" t="s">
        <v>46199</v>
      </c>
      <c r="L5380" s="15" t="s">
        <v>441</v>
      </c>
      <c r="M5380" s="15" t="s">
        <v>442</v>
      </c>
      <c r="N5380" s="14">
        <v>2020</v>
      </c>
      <c r="O5380" s="15" t="s">
        <v>7255</v>
      </c>
      <c r="P5380" s="15" t="s">
        <v>81</v>
      </c>
      <c r="Q5380" s="15" t="s">
        <v>47073</v>
      </c>
      <c r="R5380" s="15" t="s">
        <v>7256</v>
      </c>
      <c r="S5380" s="15" t="s">
        <v>7257</v>
      </c>
      <c r="T5380" s="15" t="s">
        <v>174</v>
      </c>
      <c r="U5380" s="15" t="s">
        <v>53</v>
      </c>
      <c r="V5380" s="15" t="s">
        <v>45425</v>
      </c>
      <c r="W5380" s="15" t="s">
        <v>367</v>
      </c>
      <c r="X5380" s="15" t="str">
        <f>_xlfn.XLOOKUP(_LOOKUP[[#This Row],[AdjusterMemberName]],_Adjuster[Adjuster Name],_Adjuster[Email],,0)</f>
        <v>dHernandez4@knightcompany.com</v>
      </c>
      <c r="Y5380" s="15" t="str">
        <f>_xlfn.XLOOKUP(_LOOKUP[[#This Row],[AdjusterMemberName]],_Adjuster[Adjuster Name],_Adjuster[Phone Number],,0)</f>
        <v>323-315-7819</v>
      </c>
      <c r="Z5380" s="15" t="s">
        <v>7258</v>
      </c>
      <c r="AA53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3747 S Van Ness Ave , Los Angeles  CA 90018</v>
      </c>
      <c r="AB5380" s="15"/>
    </row>
    <row r="5381" spans="1:28" x14ac:dyDescent="0.3">
      <c r="A5381" s="14">
        <v>1</v>
      </c>
      <c r="B5381" s="14">
        <v>1</v>
      </c>
      <c r="C5381" s="15" t="s">
        <v>7290</v>
      </c>
      <c r="D5381" s="15" t="s">
        <v>7290</v>
      </c>
      <c r="E5381" s="15">
        <v>45273</v>
      </c>
      <c r="F5381" s="15" t="s">
        <v>7291</v>
      </c>
      <c r="G5381" s="15">
        <v>45141</v>
      </c>
      <c r="H5381" s="15">
        <v>45325</v>
      </c>
      <c r="I5381" s="15" t="s">
        <v>7292</v>
      </c>
      <c r="J5381" s="15" t="s">
        <v>7293</v>
      </c>
      <c r="K5381" s="15" t="s">
        <v>45976</v>
      </c>
      <c r="L5381" s="15" t="s">
        <v>270</v>
      </c>
      <c r="M5381" s="15" t="s">
        <v>271</v>
      </c>
      <c r="N5381" s="14">
        <v>2016</v>
      </c>
      <c r="O5381" s="15" t="s">
        <v>7294</v>
      </c>
      <c r="P5381" s="15" t="s">
        <v>81</v>
      </c>
      <c r="Q5381" s="15" t="s">
        <v>47164</v>
      </c>
      <c r="R5381" s="15" t="s">
        <v>7295</v>
      </c>
      <c r="S5381" s="15" t="s">
        <v>7296</v>
      </c>
      <c r="T5381" s="15" t="s">
        <v>253</v>
      </c>
      <c r="U5381" s="15" t="s">
        <v>53</v>
      </c>
      <c r="V5381" s="15" t="s">
        <v>45359</v>
      </c>
      <c r="W5381" s="15" t="s">
        <v>1357</v>
      </c>
      <c r="X5381" s="15" t="str">
        <f>_xlfn.XLOOKUP(_LOOKUP[[#This Row],[AdjusterMemberName]],_Adjuster[Adjuster Name],_Adjuster[Email],,0)</f>
        <v>jRivera1@knightcompany.com</v>
      </c>
      <c r="Y5381" s="15" t="str">
        <f>_xlfn.XLOOKUP(_LOOKUP[[#This Row],[AdjusterMemberName]],_Adjuster[Adjuster Name],_Adjuster[Phone Number],,0)</f>
        <v>424-559-5239</v>
      </c>
      <c r="Z5381" s="15" t="s">
        <v>7297</v>
      </c>
      <c r="AA53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536 S Flower St Apt 3, Inglewood  CA 90301</v>
      </c>
      <c r="AB5381" s="15"/>
    </row>
    <row r="5382" spans="1:28" x14ac:dyDescent="0.3">
      <c r="A5382" s="14">
        <v>1</v>
      </c>
      <c r="B5382" s="14">
        <v>1</v>
      </c>
      <c r="C5382" s="15" t="s">
        <v>7307</v>
      </c>
      <c r="D5382" s="15" t="s">
        <v>7307</v>
      </c>
      <c r="E5382" s="15">
        <v>45273</v>
      </c>
      <c r="F5382" s="15" t="s">
        <v>7308</v>
      </c>
      <c r="G5382" s="15">
        <v>45230</v>
      </c>
      <c r="H5382" s="15">
        <v>45412</v>
      </c>
      <c r="I5382" s="15" t="s">
        <v>7309</v>
      </c>
      <c r="J5382" s="15" t="s">
        <v>7310</v>
      </c>
      <c r="K5382" s="15" t="s">
        <v>45339</v>
      </c>
      <c r="L5382" s="15" t="s">
        <v>103</v>
      </c>
      <c r="M5382" s="15" t="s">
        <v>304</v>
      </c>
      <c r="N5382" s="14">
        <v>2024</v>
      </c>
      <c r="O5382" s="15" t="s">
        <v>7311</v>
      </c>
      <c r="P5382" s="15" t="s">
        <v>81</v>
      </c>
      <c r="Q5382" s="15" t="s">
        <v>47006</v>
      </c>
      <c r="R5382" s="15" t="s">
        <v>7312</v>
      </c>
      <c r="S5382" s="15" t="s">
        <v>7313</v>
      </c>
      <c r="T5382" s="15" t="s">
        <v>1834</v>
      </c>
      <c r="U5382" s="15" t="s">
        <v>53</v>
      </c>
      <c r="V5382" s="15" t="s">
        <v>45760</v>
      </c>
      <c r="W5382" s="15" t="s">
        <v>264</v>
      </c>
      <c r="X5382" s="15" t="str">
        <f>_xlfn.XLOOKUP(_LOOKUP[[#This Row],[AdjusterMemberName]],_Adjuster[Adjuster Name],_Adjuster[Email],,0)</f>
        <v>sBonnevie@knightcompany.com</v>
      </c>
      <c r="Y5382" s="15" t="str">
        <f>_xlfn.XLOOKUP(_LOOKUP[[#This Row],[AdjusterMemberName]],_Adjuster[Adjuster Name],_Adjuster[Phone Number],,0)</f>
        <v>323-692-4064</v>
      </c>
      <c r="Z5382" s="15" t="s">
        <v>7314</v>
      </c>
      <c r="AA53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475 Beaumont Gln Apt 229, Escondido  CA 92026</v>
      </c>
      <c r="AB5382" s="15"/>
    </row>
    <row r="5383" spans="1:28" x14ac:dyDescent="0.3">
      <c r="A5383" s="14">
        <v>1</v>
      </c>
      <c r="B5383" s="14">
        <v>1</v>
      </c>
      <c r="C5383" s="15" t="s">
        <v>7315</v>
      </c>
      <c r="D5383" s="15" t="s">
        <v>7315</v>
      </c>
      <c r="E5383" s="15">
        <v>45273</v>
      </c>
      <c r="F5383" s="15" t="s">
        <v>7316</v>
      </c>
      <c r="G5383" s="15">
        <v>45190</v>
      </c>
      <c r="H5383" s="15">
        <v>45372</v>
      </c>
      <c r="I5383" s="15" t="s">
        <v>7317</v>
      </c>
      <c r="J5383" s="15" t="s">
        <v>7318</v>
      </c>
      <c r="K5383" s="15" t="s">
        <v>45605</v>
      </c>
      <c r="L5383" s="15" t="s">
        <v>314</v>
      </c>
      <c r="M5383" s="15" t="s">
        <v>1409</v>
      </c>
      <c r="N5383" s="14">
        <v>2017</v>
      </c>
      <c r="O5383" s="15" t="s">
        <v>7319</v>
      </c>
      <c r="P5383" s="15" t="s">
        <v>81</v>
      </c>
      <c r="Q5383" s="15" t="s">
        <v>47019</v>
      </c>
      <c r="R5383" s="15" t="s">
        <v>2510</v>
      </c>
      <c r="S5383" s="15" t="s">
        <v>7320</v>
      </c>
      <c r="T5383" s="15" t="s">
        <v>7321</v>
      </c>
      <c r="U5383" s="15" t="s">
        <v>53</v>
      </c>
      <c r="V5383" s="15" t="s">
        <v>45580</v>
      </c>
      <c r="W5383" s="15" t="s">
        <v>850</v>
      </c>
      <c r="X5383" s="15" t="e">
        <f>_xlfn.XLOOKUP(_LOOKUP[[#This Row],[AdjusterMemberName]],_Adjuster[Adjuster Name],_Adjuster[Email],,0)</f>
        <v>#N/A</v>
      </c>
      <c r="Y5383" s="15" t="e">
        <f>_xlfn.XLOOKUP(_LOOKUP[[#This Row],[AdjusterMemberName]],_Adjuster[Adjuster Name],_Adjuster[Phone Number],,0)</f>
        <v>#N/A</v>
      </c>
      <c r="Z5383" s="15" t="s">
        <v>7322</v>
      </c>
      <c r="AA53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7015 Shadygrove St, Tujunga  CA 91042</v>
      </c>
      <c r="AB5383" s="15">
        <v>45355</v>
      </c>
    </row>
    <row r="5384" spans="1:28" x14ac:dyDescent="0.3">
      <c r="A5384" s="14">
        <v>1</v>
      </c>
      <c r="B5384" s="14">
        <v>1</v>
      </c>
      <c r="C5384" s="15" t="s">
        <v>7323</v>
      </c>
      <c r="D5384" s="15" t="s">
        <v>7323</v>
      </c>
      <c r="E5384" s="15">
        <v>45273</v>
      </c>
      <c r="F5384" s="15" t="s">
        <v>7324</v>
      </c>
      <c r="G5384" s="15">
        <v>45241</v>
      </c>
      <c r="H5384" s="15">
        <v>45423</v>
      </c>
      <c r="I5384" s="15" t="s">
        <v>7325</v>
      </c>
      <c r="J5384" s="15" t="s">
        <v>7326</v>
      </c>
      <c r="K5384" s="15" t="s">
        <v>45621</v>
      </c>
      <c r="L5384" s="15" t="s">
        <v>314</v>
      </c>
      <c r="M5384" s="15" t="s">
        <v>978</v>
      </c>
      <c r="N5384" s="14">
        <v>2023</v>
      </c>
      <c r="O5384" s="15" t="s">
        <v>7327</v>
      </c>
      <c r="P5384" s="15" t="s">
        <v>106</v>
      </c>
      <c r="Q5384" s="15" t="s">
        <v>47134</v>
      </c>
      <c r="R5384" s="15" t="s">
        <v>7328</v>
      </c>
      <c r="S5384" s="15" t="s">
        <v>7329</v>
      </c>
      <c r="T5384" s="15" t="s">
        <v>2563</v>
      </c>
      <c r="U5384" s="15" t="s">
        <v>53</v>
      </c>
      <c r="V5384" s="15" t="s">
        <v>46792</v>
      </c>
      <c r="W5384" s="15" t="s">
        <v>1624</v>
      </c>
      <c r="X5384" s="15" t="e">
        <f>_xlfn.XLOOKUP(_LOOKUP[[#This Row],[AdjusterMemberName]],_Adjuster[Adjuster Name],_Adjuster[Email],,0)</f>
        <v>#N/A</v>
      </c>
      <c r="Y5384" s="15" t="e">
        <f>_xlfn.XLOOKUP(_LOOKUP[[#This Row],[AdjusterMemberName]],_Adjuster[Adjuster Name],_Adjuster[Phone Number],,0)</f>
        <v>#N/A</v>
      </c>
      <c r="Z5384" s="15" t="s">
        <v>7330</v>
      </c>
      <c r="AA53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3600 W Grant Line Rd Apt 237, Tracy  CA 95304</v>
      </c>
      <c r="AB5384" s="15"/>
    </row>
    <row r="5385" spans="1:28" x14ac:dyDescent="0.3">
      <c r="A5385" s="14">
        <v>1</v>
      </c>
      <c r="B5385" s="14">
        <v>0</v>
      </c>
      <c r="C5385" s="15" t="s">
        <v>7331</v>
      </c>
      <c r="D5385" s="15" t="s">
        <v>7332</v>
      </c>
      <c r="E5385" s="15">
        <v>45273</v>
      </c>
      <c r="F5385" s="15" t="s">
        <v>7333</v>
      </c>
      <c r="G5385" s="15">
        <v>45226</v>
      </c>
      <c r="H5385" s="15">
        <v>45409</v>
      </c>
      <c r="I5385" s="15" t="s">
        <v>7334</v>
      </c>
      <c r="J5385" s="15" t="s">
        <v>7335</v>
      </c>
      <c r="K5385" s="15" t="s">
        <v>45334</v>
      </c>
      <c r="L5385" s="15" t="s">
        <v>103</v>
      </c>
      <c r="M5385" s="15" t="s">
        <v>304</v>
      </c>
      <c r="N5385" s="14">
        <v>2017</v>
      </c>
      <c r="O5385" s="15" t="s">
        <v>7336</v>
      </c>
      <c r="P5385" s="15" t="s">
        <v>81</v>
      </c>
      <c r="Q5385" s="15" t="s">
        <v>47019</v>
      </c>
      <c r="R5385" s="15" t="s">
        <v>7337</v>
      </c>
      <c r="S5385" s="15" t="s">
        <v>7338</v>
      </c>
      <c r="T5385" s="15" t="s">
        <v>1100</v>
      </c>
      <c r="U5385" s="15" t="s">
        <v>53</v>
      </c>
      <c r="V5385" s="15" t="s">
        <v>45649</v>
      </c>
      <c r="W5385" s="15" t="s">
        <v>3184</v>
      </c>
      <c r="X5385" s="15" t="str">
        <f>_xlfn.XLOOKUP(_LOOKUP[[#This Row],[AdjusterMemberName]],_Adjuster[Adjuster Name],_Adjuster[Email],,0)</f>
        <v>mQualls@knightcompany.com</v>
      </c>
      <c r="Y5385" s="15" t="str">
        <f>_xlfn.XLOOKUP(_LOOKUP[[#This Row],[AdjusterMemberName]],_Adjuster[Adjuster Name],_Adjuster[Phone Number],,0)</f>
        <v>424-559-5436</v>
      </c>
      <c r="Z5385" s="15" t="s">
        <v>7339</v>
      </c>
      <c r="AA53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2780 Country Club Dr, Barstow  CA 92311</v>
      </c>
      <c r="AB5385" s="15"/>
    </row>
    <row r="5386" spans="1:28" x14ac:dyDescent="0.3">
      <c r="A5386" s="14">
        <v>1</v>
      </c>
      <c r="B5386" s="14">
        <v>1</v>
      </c>
      <c r="C5386" s="15" t="s">
        <v>7340</v>
      </c>
      <c r="D5386" s="15" t="s">
        <v>7340</v>
      </c>
      <c r="E5386" s="15">
        <v>45273</v>
      </c>
      <c r="F5386" s="15" t="s">
        <v>7341</v>
      </c>
      <c r="G5386" s="15">
        <v>45199</v>
      </c>
      <c r="H5386" s="15">
        <v>45381</v>
      </c>
      <c r="I5386" s="15" t="s">
        <v>7342</v>
      </c>
      <c r="J5386" s="15" t="s">
        <v>7343</v>
      </c>
      <c r="K5386" s="15" t="s">
        <v>45489</v>
      </c>
      <c r="L5386" s="15" t="s">
        <v>116</v>
      </c>
      <c r="M5386" s="15" t="s">
        <v>7344</v>
      </c>
      <c r="N5386" s="14">
        <v>2019</v>
      </c>
      <c r="O5386" s="15" t="s">
        <v>7345</v>
      </c>
      <c r="P5386" s="15" t="s">
        <v>106</v>
      </c>
      <c r="Q5386" s="15" t="s">
        <v>47078</v>
      </c>
      <c r="R5386" s="15" t="s">
        <v>7346</v>
      </c>
      <c r="S5386" s="15" t="s">
        <v>7347</v>
      </c>
      <c r="T5386" s="15" t="s">
        <v>6772</v>
      </c>
      <c r="U5386" s="15" t="s">
        <v>53</v>
      </c>
      <c r="V5386" s="15" t="s">
        <v>45802</v>
      </c>
      <c r="W5386" s="15" t="s">
        <v>264</v>
      </c>
      <c r="X5386" s="15" t="str">
        <f>_xlfn.XLOOKUP(_LOOKUP[[#This Row],[AdjusterMemberName]],_Adjuster[Adjuster Name],_Adjuster[Email],,0)</f>
        <v>sBonnevie@knightcompany.com</v>
      </c>
      <c r="Y5386" s="15" t="str">
        <f>_xlfn.XLOOKUP(_LOOKUP[[#This Row],[AdjusterMemberName]],_Adjuster[Adjuster Name],_Adjuster[Phone Number],,0)</f>
        <v>323-692-4064</v>
      </c>
      <c r="Z5386" s="15" t="s">
        <v>7348</v>
      </c>
      <c r="AA53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7611 Talbert Ave, Huntington Beach  CA 92648</v>
      </c>
      <c r="AB5386" s="15"/>
    </row>
    <row r="5387" spans="1:28" x14ac:dyDescent="0.3">
      <c r="A5387" s="14">
        <v>1</v>
      </c>
      <c r="B5387" s="14">
        <v>1</v>
      </c>
      <c r="C5387" s="15" t="s">
        <v>7372</v>
      </c>
      <c r="D5387" s="15" t="s">
        <v>7373</v>
      </c>
      <c r="E5387" s="15">
        <v>45273</v>
      </c>
      <c r="F5387" s="15" t="s">
        <v>7374</v>
      </c>
      <c r="G5387" s="15">
        <v>45101</v>
      </c>
      <c r="H5387" s="15">
        <v>45284</v>
      </c>
      <c r="I5387" s="15" t="s">
        <v>7375</v>
      </c>
      <c r="J5387" s="15" t="s">
        <v>7376</v>
      </c>
      <c r="K5387" s="15" t="s">
        <v>45334</v>
      </c>
      <c r="L5387" s="15" t="s">
        <v>441</v>
      </c>
      <c r="M5387" s="15" t="s">
        <v>2864</v>
      </c>
      <c r="N5387" s="14">
        <v>2019</v>
      </c>
      <c r="O5387" s="15" t="s">
        <v>7377</v>
      </c>
      <c r="P5387" s="15" t="s">
        <v>81</v>
      </c>
      <c r="Q5387" s="15" t="s">
        <v>47006</v>
      </c>
      <c r="R5387" s="15" t="s">
        <v>7378</v>
      </c>
      <c r="S5387" s="15" t="s">
        <v>7379</v>
      </c>
      <c r="T5387" s="15" t="s">
        <v>7380</v>
      </c>
      <c r="U5387" s="15" t="s">
        <v>53</v>
      </c>
      <c r="V5387" s="15" t="s">
        <v>46791</v>
      </c>
      <c r="W5387" s="15" t="s">
        <v>1624</v>
      </c>
      <c r="X5387" s="15" t="e">
        <f>_xlfn.XLOOKUP(_LOOKUP[[#This Row],[AdjusterMemberName]],_Adjuster[Adjuster Name],_Adjuster[Email],,0)</f>
        <v>#N/A</v>
      </c>
      <c r="Y5387" s="15" t="e">
        <f>_xlfn.XLOOKUP(_LOOKUP[[#This Row],[AdjusterMemberName]],_Adjuster[Adjuster Name],_Adjuster[Phone Number],,0)</f>
        <v>#N/A</v>
      </c>
      <c r="Z5387" s="15" t="s">
        <v>7381</v>
      </c>
      <c r="AA53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1253 Buckwheat Trl, Campo  CA 91906</v>
      </c>
      <c r="AB5387" s="15"/>
    </row>
    <row r="5388" spans="1:28" x14ac:dyDescent="0.3">
      <c r="A5388" s="14">
        <v>1</v>
      </c>
      <c r="B5388" s="14">
        <v>1</v>
      </c>
      <c r="C5388" s="15" t="s">
        <v>7398</v>
      </c>
      <c r="D5388" s="15" t="s">
        <v>7398</v>
      </c>
      <c r="E5388" s="15">
        <v>45273</v>
      </c>
      <c r="F5388" s="15" t="s">
        <v>7399</v>
      </c>
      <c r="G5388" s="15">
        <v>45205</v>
      </c>
      <c r="H5388" s="15">
        <v>45388</v>
      </c>
      <c r="I5388" s="15" t="s">
        <v>7400</v>
      </c>
      <c r="J5388" s="15" t="s">
        <v>7401</v>
      </c>
      <c r="K5388" s="15" t="s">
        <v>46790</v>
      </c>
      <c r="L5388" s="15" t="s">
        <v>139</v>
      </c>
      <c r="M5388" s="15" t="s">
        <v>470</v>
      </c>
      <c r="N5388" s="14">
        <v>2021</v>
      </c>
      <c r="O5388" s="15" t="s">
        <v>7402</v>
      </c>
      <c r="P5388" s="15" t="s">
        <v>81</v>
      </c>
      <c r="Q5388" s="15" t="s">
        <v>47019</v>
      </c>
      <c r="R5388" s="15" t="s">
        <v>5293</v>
      </c>
      <c r="S5388" s="15" t="s">
        <v>7403</v>
      </c>
      <c r="T5388" s="15" t="s">
        <v>971</v>
      </c>
      <c r="U5388" s="15" t="s">
        <v>53</v>
      </c>
      <c r="V5388" s="15" t="s">
        <v>45438</v>
      </c>
      <c r="W5388" s="15" t="s">
        <v>3184</v>
      </c>
      <c r="X5388" s="15" t="str">
        <f>_xlfn.XLOOKUP(_LOOKUP[[#This Row],[AdjusterMemberName]],_Adjuster[Adjuster Name],_Adjuster[Email],,0)</f>
        <v>mQualls@knightcompany.com</v>
      </c>
      <c r="Y5388" s="15" t="str">
        <f>_xlfn.XLOOKUP(_LOOKUP[[#This Row],[AdjusterMemberName]],_Adjuster[Adjuster Name],_Adjuster[Phone Number],,0)</f>
        <v>424-559-5436</v>
      </c>
      <c r="Z5388" s="15" t="s">
        <v>7404</v>
      </c>
      <c r="AA53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33107 Marvella Ln, Lake Elsinore  CA 92530</v>
      </c>
      <c r="AB5388" s="15"/>
    </row>
    <row r="5389" spans="1:28" x14ac:dyDescent="0.3">
      <c r="A5389" s="14">
        <v>0</v>
      </c>
      <c r="B5389" s="14">
        <v>1</v>
      </c>
      <c r="C5389" s="15" t="s">
        <v>7417</v>
      </c>
      <c r="D5389" s="15" t="s">
        <v>7417</v>
      </c>
      <c r="E5389" s="15">
        <v>45273</v>
      </c>
      <c r="F5389" s="15" t="s">
        <v>7418</v>
      </c>
      <c r="G5389" s="15"/>
      <c r="H5389" s="15"/>
      <c r="I5389" s="15" t="s">
        <v>7419</v>
      </c>
      <c r="J5389" s="15" t="s">
        <v>7420</v>
      </c>
      <c r="K5389" s="15" t="s">
        <v>45815</v>
      </c>
      <c r="L5389" s="15" t="s">
        <v>6034</v>
      </c>
      <c r="M5389" s="15" t="s">
        <v>304</v>
      </c>
      <c r="N5389" s="14">
        <v>2017</v>
      </c>
      <c r="O5389" s="15" t="s">
        <v>7336</v>
      </c>
      <c r="P5389" s="15" t="s">
        <v>106</v>
      </c>
      <c r="Q5389" s="15"/>
      <c r="R5389" s="15"/>
      <c r="S5389" s="15"/>
      <c r="T5389" s="15"/>
      <c r="U5389" s="15"/>
      <c r="V5389" s="15"/>
      <c r="W5389" s="15" t="s">
        <v>3184</v>
      </c>
      <c r="X5389" s="15" t="str">
        <f>_xlfn.XLOOKUP(_LOOKUP[[#This Row],[AdjusterMemberName]],_Adjuster[Adjuster Name],_Adjuster[Email],,0)</f>
        <v>mQualls@knightcompany.com</v>
      </c>
      <c r="Y5389" s="15" t="str">
        <f>_xlfn.XLOOKUP(_LOOKUP[[#This Row],[AdjusterMemberName]],_Adjuster[Adjuster Name],_Adjuster[Phone Number],,0)</f>
        <v>424-559-5436</v>
      </c>
      <c r="Z5389" s="15"/>
      <c r="AA5389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389" s="15"/>
    </row>
    <row r="5390" spans="1:28" x14ac:dyDescent="0.3">
      <c r="A5390" s="14">
        <v>1</v>
      </c>
      <c r="B5390" s="14">
        <v>1</v>
      </c>
      <c r="C5390" s="15" t="s">
        <v>7472</v>
      </c>
      <c r="D5390" s="15" t="s">
        <v>7472</v>
      </c>
      <c r="E5390" s="15">
        <v>45273</v>
      </c>
      <c r="F5390" s="15" t="s">
        <v>7473</v>
      </c>
      <c r="G5390" s="15">
        <v>45127</v>
      </c>
      <c r="H5390" s="15">
        <v>45311</v>
      </c>
      <c r="I5390" s="15" t="s">
        <v>7474</v>
      </c>
      <c r="J5390" s="15" t="s">
        <v>7475</v>
      </c>
      <c r="K5390" s="15" t="s">
        <v>45624</v>
      </c>
      <c r="L5390" s="15" t="s">
        <v>150</v>
      </c>
      <c r="M5390" s="15" t="s">
        <v>7476</v>
      </c>
      <c r="N5390" s="14">
        <v>2011</v>
      </c>
      <c r="O5390" s="15" t="s">
        <v>7477</v>
      </c>
      <c r="P5390" s="15" t="s">
        <v>106</v>
      </c>
      <c r="Q5390" s="15" t="s">
        <v>47019</v>
      </c>
      <c r="R5390" s="15" t="s">
        <v>1364</v>
      </c>
      <c r="S5390" s="15" t="s">
        <v>7478</v>
      </c>
      <c r="T5390" s="15" t="s">
        <v>2431</v>
      </c>
      <c r="U5390" s="15" t="s">
        <v>53</v>
      </c>
      <c r="V5390" s="15" t="s">
        <v>45576</v>
      </c>
      <c r="W5390" s="15" t="s">
        <v>7479</v>
      </c>
      <c r="X5390" s="15" t="e">
        <f>_xlfn.XLOOKUP(_LOOKUP[[#This Row],[AdjusterMemberName]],_Adjuster[Adjuster Name],_Adjuster[Email],,0)</f>
        <v>#N/A</v>
      </c>
      <c r="Y5390" s="15" t="e">
        <f>_xlfn.XLOOKUP(_LOOKUP[[#This Row],[AdjusterMemberName]],_Adjuster[Adjuster Name],_Adjuster[Phone Number],,0)</f>
        <v>#N/A</v>
      </c>
      <c r="Z5390" s="15" t="s">
        <v>7480</v>
      </c>
      <c r="AA53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11364 Halifax Ln, Pomona  CA 91766</v>
      </c>
      <c r="AB5390" s="15"/>
    </row>
    <row r="5391" spans="1:28" x14ac:dyDescent="0.3">
      <c r="A5391" s="14">
        <v>1</v>
      </c>
      <c r="B5391" s="14">
        <v>1</v>
      </c>
      <c r="C5391" s="15" t="s">
        <v>7211</v>
      </c>
      <c r="D5391" s="15" t="s">
        <v>7211</v>
      </c>
      <c r="E5391" s="15">
        <v>45272</v>
      </c>
      <c r="F5391" s="15" t="s">
        <v>7212</v>
      </c>
      <c r="G5391" s="15">
        <v>45256</v>
      </c>
      <c r="H5391" s="15">
        <v>45438</v>
      </c>
      <c r="I5391" s="15" t="s">
        <v>7213</v>
      </c>
      <c r="J5391" s="15" t="s">
        <v>2778</v>
      </c>
      <c r="K5391" s="15" t="s">
        <v>45472</v>
      </c>
      <c r="L5391" s="15" t="s">
        <v>314</v>
      </c>
      <c r="M5391" s="15" t="s">
        <v>7214</v>
      </c>
      <c r="N5391" s="14">
        <v>2019</v>
      </c>
      <c r="O5391" s="15" t="s">
        <v>7215</v>
      </c>
      <c r="P5391" s="15" t="s">
        <v>106</v>
      </c>
      <c r="Q5391" s="15" t="s">
        <v>47006</v>
      </c>
      <c r="R5391" s="15" t="s">
        <v>753</v>
      </c>
      <c r="S5391" s="15" t="s">
        <v>7216</v>
      </c>
      <c r="T5391" s="15" t="s">
        <v>530</v>
      </c>
      <c r="U5391" s="15" t="s">
        <v>53</v>
      </c>
      <c r="V5391" s="15" t="s">
        <v>45858</v>
      </c>
      <c r="W5391" s="15" t="s">
        <v>264</v>
      </c>
      <c r="X5391" s="15" t="str">
        <f>_xlfn.XLOOKUP(_LOOKUP[[#This Row],[AdjusterMemberName]],_Adjuster[Adjuster Name],_Adjuster[Email],,0)</f>
        <v>sBonnevie@knightcompany.com</v>
      </c>
      <c r="Y5391" s="15" t="str">
        <f>_xlfn.XLOOKUP(_LOOKUP[[#This Row],[AdjusterMemberName]],_Adjuster[Adjuster Name],_Adjuster[Phone Number],,0)</f>
        <v>323-692-4064</v>
      </c>
      <c r="Z5391" s="15" t="s">
        <v>7217</v>
      </c>
      <c r="AA53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12665 Cobalt Rd, Victorville  CA 92392</v>
      </c>
      <c r="AB5391" s="15"/>
    </row>
    <row r="5392" spans="1:28" x14ac:dyDescent="0.3">
      <c r="A5392" s="14">
        <v>1</v>
      </c>
      <c r="B5392" s="14">
        <v>1</v>
      </c>
      <c r="C5392" s="15" t="s">
        <v>7267</v>
      </c>
      <c r="D5392" s="15" t="s">
        <v>7267</v>
      </c>
      <c r="E5392" s="15">
        <v>45272</v>
      </c>
      <c r="F5392" s="15" t="s">
        <v>7268</v>
      </c>
      <c r="G5392" s="15">
        <v>45233</v>
      </c>
      <c r="H5392" s="15">
        <v>45415</v>
      </c>
      <c r="I5392" s="15" t="s">
        <v>7269</v>
      </c>
      <c r="J5392" s="15" t="s">
        <v>7270</v>
      </c>
      <c r="K5392" s="15" t="s">
        <v>45329</v>
      </c>
      <c r="L5392" s="15" t="s">
        <v>128</v>
      </c>
      <c r="M5392" s="15" t="s">
        <v>170</v>
      </c>
      <c r="N5392" s="14">
        <v>2011</v>
      </c>
      <c r="O5392" s="15" t="s">
        <v>7271</v>
      </c>
      <c r="P5392" s="15" t="s">
        <v>81</v>
      </c>
      <c r="Q5392" s="15" t="s">
        <v>47081</v>
      </c>
      <c r="R5392" s="15" t="s">
        <v>7272</v>
      </c>
      <c r="S5392" s="15" t="s">
        <v>7273</v>
      </c>
      <c r="T5392" s="15" t="s">
        <v>308</v>
      </c>
      <c r="U5392" s="15" t="s">
        <v>53</v>
      </c>
      <c r="V5392" s="15" t="s">
        <v>45476</v>
      </c>
      <c r="W5392" s="15" t="s">
        <v>3307</v>
      </c>
      <c r="X5392" s="15" t="e">
        <f>_xlfn.XLOOKUP(_LOOKUP[[#This Row],[AdjusterMemberName]],_Adjuster[Adjuster Name],_Adjuster[Email],,0)</f>
        <v>#N/A</v>
      </c>
      <c r="Y5392" s="15" t="e">
        <f>_xlfn.XLOOKUP(_LOOKUP[[#This Row],[AdjusterMemberName]],_Adjuster[Adjuster Name],_Adjuster[Phone Number],,0)</f>
        <v>#N/A</v>
      </c>
      <c r="Z5392" s="15" t="s">
        <v>7274</v>
      </c>
      <c r="AA53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6842 Rycroft Dr, Riverside  CA 92506</v>
      </c>
      <c r="AB5392" s="15"/>
    </row>
    <row r="5393" spans="1:28" x14ac:dyDescent="0.3">
      <c r="A5393" s="14">
        <v>1</v>
      </c>
      <c r="B5393" s="14">
        <v>1</v>
      </c>
      <c r="C5393" s="15" t="s">
        <v>7102</v>
      </c>
      <c r="D5393" s="15" t="s">
        <v>7103</v>
      </c>
      <c r="E5393" s="15">
        <v>45271</v>
      </c>
      <c r="F5393" s="15" t="s">
        <v>7104</v>
      </c>
      <c r="G5393" s="15">
        <v>45205</v>
      </c>
      <c r="H5393" s="15">
        <v>45388</v>
      </c>
      <c r="I5393" s="15" t="s">
        <v>7105</v>
      </c>
      <c r="J5393" s="15" t="s">
        <v>7106</v>
      </c>
      <c r="K5393" s="15" t="s">
        <v>45615</v>
      </c>
      <c r="L5393" s="15" t="s">
        <v>314</v>
      </c>
      <c r="M5393" s="15" t="s">
        <v>315</v>
      </c>
      <c r="N5393" s="14">
        <v>2021</v>
      </c>
      <c r="O5393" s="15" t="s">
        <v>7107</v>
      </c>
      <c r="P5393" s="15" t="s">
        <v>106</v>
      </c>
      <c r="Q5393" s="15" t="s">
        <v>47061</v>
      </c>
      <c r="R5393" s="15" t="s">
        <v>735</v>
      </c>
      <c r="S5393" s="15" t="s">
        <v>7108</v>
      </c>
      <c r="T5393" s="15" t="s">
        <v>122</v>
      </c>
      <c r="U5393" s="15" t="s">
        <v>53</v>
      </c>
      <c r="V5393" s="15" t="s">
        <v>45524</v>
      </c>
      <c r="W5393" s="15" t="s">
        <v>1357</v>
      </c>
      <c r="X5393" s="15" t="str">
        <f>_xlfn.XLOOKUP(_LOOKUP[[#This Row],[AdjusterMemberName]],_Adjuster[Adjuster Name],_Adjuster[Email],,0)</f>
        <v>jRivera1@knightcompany.com</v>
      </c>
      <c r="Y5393" s="15" t="str">
        <f>_xlfn.XLOOKUP(_LOOKUP[[#This Row],[AdjusterMemberName]],_Adjuster[Adjuster Name],_Adjuster[Phone Number],,0)</f>
        <v>424-559-5239</v>
      </c>
      <c r="Z5393" s="15" t="s">
        <v>7109</v>
      </c>
      <c r="AA53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8786 Mann Ln, Hemet  CA 92545</v>
      </c>
      <c r="AB5393" s="15"/>
    </row>
    <row r="5394" spans="1:28" x14ac:dyDescent="0.3">
      <c r="A5394" s="14">
        <v>1</v>
      </c>
      <c r="B5394" s="14">
        <v>1</v>
      </c>
      <c r="C5394" s="15" t="s">
        <v>7226</v>
      </c>
      <c r="D5394" s="15" t="s">
        <v>7226</v>
      </c>
      <c r="E5394" s="15">
        <v>45271</v>
      </c>
      <c r="F5394" s="15" t="s">
        <v>7227</v>
      </c>
      <c r="G5394" s="15">
        <v>45259</v>
      </c>
      <c r="H5394" s="15">
        <v>45441</v>
      </c>
      <c r="I5394" s="15" t="s">
        <v>7228</v>
      </c>
      <c r="J5394" s="15" t="s">
        <v>7229</v>
      </c>
      <c r="K5394" s="15" t="s">
        <v>45509</v>
      </c>
      <c r="L5394" s="15" t="s">
        <v>281</v>
      </c>
      <c r="M5394" s="15" t="s">
        <v>526</v>
      </c>
      <c r="N5394" s="14">
        <v>2019</v>
      </c>
      <c r="O5394" s="15" t="s">
        <v>7230</v>
      </c>
      <c r="P5394" s="15" t="s">
        <v>106</v>
      </c>
      <c r="Q5394" s="15" t="s">
        <v>47006</v>
      </c>
      <c r="R5394" s="15" t="s">
        <v>7231</v>
      </c>
      <c r="S5394" s="15" t="s">
        <v>7232</v>
      </c>
      <c r="T5394" s="15" t="s">
        <v>2380</v>
      </c>
      <c r="U5394" s="15" t="s">
        <v>53</v>
      </c>
      <c r="V5394" s="15" t="s">
        <v>45845</v>
      </c>
      <c r="W5394" s="15" t="s">
        <v>3114</v>
      </c>
      <c r="X5394" s="15" t="str">
        <f>_xlfn.XLOOKUP(_LOOKUP[[#This Row],[AdjusterMemberName]],_Adjuster[Adjuster Name],_Adjuster[Email],,0)</f>
        <v>eExmundo@knightcompany.com</v>
      </c>
      <c r="Y5394" s="15" t="str">
        <f>_xlfn.XLOOKUP(_LOOKUP[[#This Row],[AdjusterMemberName]],_Adjuster[Adjuster Name],_Adjuster[Phone Number],,0)</f>
        <v>424-559-5400</v>
      </c>
      <c r="Z5394" s="15" t="s">
        <v>7233</v>
      </c>
      <c r="AA53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902 Lewiston St, Duarte  CA 91010</v>
      </c>
      <c r="AB5394" s="15">
        <v>45394</v>
      </c>
    </row>
    <row r="5395" spans="1:28" x14ac:dyDescent="0.3">
      <c r="A5395" s="14">
        <v>1</v>
      </c>
      <c r="B5395" s="14">
        <v>1</v>
      </c>
      <c r="C5395" s="15" t="s">
        <v>7259</v>
      </c>
      <c r="D5395" s="15" t="s">
        <v>7259</v>
      </c>
      <c r="E5395" s="15">
        <v>45271</v>
      </c>
      <c r="F5395" s="15" t="s">
        <v>7260</v>
      </c>
      <c r="G5395" s="15">
        <v>45205</v>
      </c>
      <c r="H5395" s="15">
        <v>45388</v>
      </c>
      <c r="I5395" s="15" t="s">
        <v>7261</v>
      </c>
      <c r="J5395" s="15" t="s">
        <v>7262</v>
      </c>
      <c r="K5395" s="15" t="s">
        <v>45646</v>
      </c>
      <c r="L5395" s="15" t="s">
        <v>25</v>
      </c>
      <c r="M5395" s="15" t="s">
        <v>79</v>
      </c>
      <c r="N5395" s="14">
        <v>2015</v>
      </c>
      <c r="O5395" s="15" t="s">
        <v>7263</v>
      </c>
      <c r="P5395" s="15" t="s">
        <v>106</v>
      </c>
      <c r="Q5395" s="15" t="s">
        <v>47095</v>
      </c>
      <c r="R5395" s="15" t="s">
        <v>7264</v>
      </c>
      <c r="S5395" s="15" t="s">
        <v>7265</v>
      </c>
      <c r="T5395" s="15" t="s">
        <v>3888</v>
      </c>
      <c r="U5395" s="15" t="s">
        <v>53</v>
      </c>
      <c r="V5395" s="15" t="s">
        <v>46482</v>
      </c>
      <c r="W5395" s="15" t="s">
        <v>3184</v>
      </c>
      <c r="X5395" s="15" t="str">
        <f>_xlfn.XLOOKUP(_LOOKUP[[#This Row],[AdjusterMemberName]],_Adjuster[Adjuster Name],_Adjuster[Email],,0)</f>
        <v>mQualls@knightcompany.com</v>
      </c>
      <c r="Y5395" s="15" t="str">
        <f>_xlfn.XLOOKUP(_LOOKUP[[#This Row],[AdjusterMemberName]],_Adjuster[Adjuster Name],_Adjuster[Phone Number],,0)</f>
        <v>424-559-5436</v>
      </c>
      <c r="Z5395" s="15" t="s">
        <v>7266</v>
      </c>
      <c r="AA53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7221 N Pacific Ave, Livingston  CA 95334</v>
      </c>
      <c r="AB5395" s="15"/>
    </row>
    <row r="5396" spans="1:28" x14ac:dyDescent="0.3">
      <c r="A5396" s="14">
        <v>1</v>
      </c>
      <c r="B5396" s="14">
        <v>1</v>
      </c>
      <c r="C5396" s="15" t="s">
        <v>7349</v>
      </c>
      <c r="D5396" s="15" t="s">
        <v>7349</v>
      </c>
      <c r="E5396" s="15">
        <v>45271</v>
      </c>
      <c r="F5396" s="15" t="s">
        <v>7350</v>
      </c>
      <c r="G5396" s="15">
        <v>45205</v>
      </c>
      <c r="H5396" s="15">
        <v>45388</v>
      </c>
      <c r="I5396" s="15" t="s">
        <v>7351</v>
      </c>
      <c r="J5396" s="15" t="s">
        <v>7352</v>
      </c>
      <c r="K5396" s="15" t="s">
        <v>45332</v>
      </c>
      <c r="L5396" s="15" t="s">
        <v>536</v>
      </c>
      <c r="M5396" s="15" t="s">
        <v>2039</v>
      </c>
      <c r="N5396" s="14">
        <v>2012</v>
      </c>
      <c r="O5396" s="15" t="s">
        <v>7353</v>
      </c>
      <c r="P5396" s="15" t="s">
        <v>106</v>
      </c>
      <c r="Q5396" s="15" t="s">
        <v>47019</v>
      </c>
      <c r="R5396" s="15" t="s">
        <v>1472</v>
      </c>
      <c r="S5396" s="15" t="s">
        <v>7354</v>
      </c>
      <c r="T5396" s="15" t="s">
        <v>1120</v>
      </c>
      <c r="U5396" s="15" t="s">
        <v>53</v>
      </c>
      <c r="V5396" s="15" t="s">
        <v>45428</v>
      </c>
      <c r="W5396" s="15" t="s">
        <v>1624</v>
      </c>
      <c r="X5396" s="15" t="e">
        <f>_xlfn.XLOOKUP(_LOOKUP[[#This Row],[AdjusterMemberName]],_Adjuster[Adjuster Name],_Adjuster[Email],,0)</f>
        <v>#N/A</v>
      </c>
      <c r="Y5396" s="15" t="e">
        <f>_xlfn.XLOOKUP(_LOOKUP[[#This Row],[AdjusterMemberName]],_Adjuster[Adjuster Name],_Adjuster[Phone Number],,0)</f>
        <v>#N/A</v>
      </c>
      <c r="Z5396" s="15" t="s">
        <v>7355</v>
      </c>
      <c r="AA53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800 E Washington St Apt 833, Colton  CA 92324</v>
      </c>
      <c r="AB5396" s="15"/>
    </row>
    <row r="5397" spans="1:28" x14ac:dyDescent="0.3">
      <c r="A5397" s="14">
        <v>1</v>
      </c>
      <c r="B5397" s="14">
        <v>1</v>
      </c>
      <c r="C5397" s="15" t="s">
        <v>7382</v>
      </c>
      <c r="D5397" s="15" t="s">
        <v>7382</v>
      </c>
      <c r="E5397" s="15">
        <v>45271</v>
      </c>
      <c r="F5397" s="15" t="s">
        <v>7383</v>
      </c>
      <c r="G5397" s="15">
        <v>45174</v>
      </c>
      <c r="H5397" s="15">
        <v>45356</v>
      </c>
      <c r="I5397" s="15" t="s">
        <v>7384</v>
      </c>
      <c r="J5397" s="15" t="s">
        <v>7385</v>
      </c>
      <c r="K5397" s="15" t="s">
        <v>45388</v>
      </c>
      <c r="L5397" s="15" t="s">
        <v>139</v>
      </c>
      <c r="M5397" s="15" t="s">
        <v>797</v>
      </c>
      <c r="N5397" s="14">
        <v>2023</v>
      </c>
      <c r="O5397" s="15" t="s">
        <v>7386</v>
      </c>
      <c r="P5397" s="15" t="s">
        <v>81</v>
      </c>
      <c r="Q5397" s="15" t="s">
        <v>47120</v>
      </c>
      <c r="R5397" s="15" t="s">
        <v>7387</v>
      </c>
      <c r="S5397" s="15" t="s">
        <v>7388</v>
      </c>
      <c r="T5397" s="15" t="s">
        <v>3010</v>
      </c>
      <c r="U5397" s="15" t="s">
        <v>53</v>
      </c>
      <c r="V5397" s="15" t="s">
        <v>45612</v>
      </c>
      <c r="W5397" s="15" t="s">
        <v>3184</v>
      </c>
      <c r="X5397" s="15" t="str">
        <f>_xlfn.XLOOKUP(_LOOKUP[[#This Row],[AdjusterMemberName]],_Adjuster[Adjuster Name],_Adjuster[Email],,0)</f>
        <v>mQualls@knightcompany.com</v>
      </c>
      <c r="Y5397" s="15" t="str">
        <f>_xlfn.XLOOKUP(_LOOKUP[[#This Row],[AdjusterMemberName]],_Adjuster[Adjuster Name],_Adjuster[Phone Number],,0)</f>
        <v>424-559-5436</v>
      </c>
      <c r="Z5397" s="15" t="s">
        <v>7389</v>
      </c>
      <c r="AA53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7307 Variel Ave Apt 4, Canoga Park  CA 91303</v>
      </c>
      <c r="AB5397" s="15"/>
    </row>
    <row r="5398" spans="1:28" x14ac:dyDescent="0.3">
      <c r="A5398" s="14">
        <v>1</v>
      </c>
      <c r="B5398" s="14">
        <v>1</v>
      </c>
      <c r="C5398" s="15" t="s">
        <v>2759</v>
      </c>
      <c r="D5398" s="15" t="s">
        <v>2759</v>
      </c>
      <c r="E5398" s="15">
        <v>45271</v>
      </c>
      <c r="F5398" s="15" t="s">
        <v>2760</v>
      </c>
      <c r="G5398" s="15">
        <v>45139</v>
      </c>
      <c r="H5398" s="15">
        <v>45323</v>
      </c>
      <c r="I5398" s="15" t="s">
        <v>7617</v>
      </c>
      <c r="J5398" s="15" t="s">
        <v>7618</v>
      </c>
      <c r="K5398" s="15" t="s">
        <v>45339</v>
      </c>
      <c r="L5398" s="15" t="s">
        <v>139</v>
      </c>
      <c r="M5398" s="15" t="s">
        <v>1219</v>
      </c>
      <c r="N5398" s="14">
        <v>2020</v>
      </c>
      <c r="O5398" s="15" t="s">
        <v>2763</v>
      </c>
      <c r="P5398" s="15" t="s">
        <v>81</v>
      </c>
      <c r="Q5398" s="15" t="s">
        <v>47093</v>
      </c>
      <c r="R5398" s="15" t="s">
        <v>2764</v>
      </c>
      <c r="S5398" s="15" t="s">
        <v>2765</v>
      </c>
      <c r="T5398" s="15" t="s">
        <v>174</v>
      </c>
      <c r="U5398" s="15" t="s">
        <v>53</v>
      </c>
      <c r="V5398" s="15" t="s">
        <v>45565</v>
      </c>
      <c r="W5398" s="15" t="s">
        <v>3307</v>
      </c>
      <c r="X5398" s="15" t="e">
        <f>_xlfn.XLOOKUP(_LOOKUP[[#This Row],[AdjusterMemberName]],_Adjuster[Adjuster Name],_Adjuster[Email],,0)</f>
        <v>#N/A</v>
      </c>
      <c r="Y5398" s="15" t="e">
        <f>_xlfn.XLOOKUP(_LOOKUP[[#This Row],[AdjusterMemberName]],_Adjuster[Adjuster Name],_Adjuster[Phone Number],,0)</f>
        <v>#N/A</v>
      </c>
      <c r="Z5398" s="15" t="s">
        <v>2766</v>
      </c>
      <c r="AA53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432 S New Hampshire Ave Apt 411, Los Angeles  CA 90020</v>
      </c>
      <c r="AB5398" s="15"/>
    </row>
    <row r="5399" spans="1:28" x14ac:dyDescent="0.3">
      <c r="A5399" s="14">
        <v>0</v>
      </c>
      <c r="B5399" s="14">
        <v>1</v>
      </c>
      <c r="C5399" s="15" t="s">
        <v>16911</v>
      </c>
      <c r="D5399" s="15" t="s">
        <v>16912</v>
      </c>
      <c r="E5399" s="15">
        <v>45271</v>
      </c>
      <c r="F5399" s="15" t="s">
        <v>16913</v>
      </c>
      <c r="G5399" s="15"/>
      <c r="H5399" s="15"/>
      <c r="I5399" s="15" t="s">
        <v>16914</v>
      </c>
      <c r="J5399" s="15" t="s">
        <v>16915</v>
      </c>
      <c r="K5399" s="15" t="s">
        <v>45416</v>
      </c>
      <c r="L5399" s="15" t="s">
        <v>150</v>
      </c>
      <c r="M5399" s="15" t="s">
        <v>16916</v>
      </c>
      <c r="N5399" s="14">
        <v>2021</v>
      </c>
      <c r="O5399" s="15" t="s">
        <v>16917</v>
      </c>
      <c r="P5399" s="15" t="s">
        <v>106</v>
      </c>
      <c r="Q5399" s="15"/>
      <c r="R5399" s="15"/>
      <c r="S5399" s="15"/>
      <c r="T5399" s="15"/>
      <c r="U5399" s="15"/>
      <c r="V5399" s="15"/>
      <c r="W5399" s="15" t="s">
        <v>367</v>
      </c>
      <c r="X5399" s="15" t="str">
        <f>_xlfn.XLOOKUP(_LOOKUP[[#This Row],[AdjusterMemberName]],_Adjuster[Adjuster Name],_Adjuster[Email],,0)</f>
        <v>dHernandez4@knightcompany.com</v>
      </c>
      <c r="Y5399" s="15" t="str">
        <f>_xlfn.XLOOKUP(_LOOKUP[[#This Row],[AdjusterMemberName]],_Adjuster[Adjuster Name],_Adjuster[Phone Number],,0)</f>
        <v>323-315-7819</v>
      </c>
      <c r="Z5399" s="15"/>
      <c r="AA5399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399" s="15"/>
    </row>
    <row r="5400" spans="1:28" x14ac:dyDescent="0.3">
      <c r="A5400" s="14">
        <v>1</v>
      </c>
      <c r="B5400" s="14">
        <v>1</v>
      </c>
      <c r="C5400" s="15" t="s">
        <v>7187</v>
      </c>
      <c r="D5400" s="15" t="s">
        <v>7187</v>
      </c>
      <c r="E5400" s="15">
        <v>45270</v>
      </c>
      <c r="F5400" s="15" t="s">
        <v>7188</v>
      </c>
      <c r="G5400" s="15">
        <v>45235</v>
      </c>
      <c r="H5400" s="15">
        <v>45417</v>
      </c>
      <c r="I5400" s="15" t="s">
        <v>7189</v>
      </c>
      <c r="J5400" s="15" t="s">
        <v>7190</v>
      </c>
      <c r="K5400" s="15" t="s">
        <v>45481</v>
      </c>
      <c r="L5400" s="15" t="s">
        <v>314</v>
      </c>
      <c r="M5400" s="15" t="s">
        <v>978</v>
      </c>
      <c r="N5400" s="14">
        <v>2020</v>
      </c>
      <c r="O5400" s="15" t="s">
        <v>7191</v>
      </c>
      <c r="P5400" s="15" t="s">
        <v>106</v>
      </c>
      <c r="Q5400" s="15" t="s">
        <v>47061</v>
      </c>
      <c r="R5400" s="15" t="s">
        <v>7192</v>
      </c>
      <c r="S5400" s="15" t="s">
        <v>7193</v>
      </c>
      <c r="T5400" s="15" t="s">
        <v>530</v>
      </c>
      <c r="U5400" s="15" t="s">
        <v>53</v>
      </c>
      <c r="V5400" s="15" t="s">
        <v>45462</v>
      </c>
      <c r="W5400" s="15" t="s">
        <v>367</v>
      </c>
      <c r="X5400" s="15" t="str">
        <f>_xlfn.XLOOKUP(_LOOKUP[[#This Row],[AdjusterMemberName]],_Adjuster[Adjuster Name],_Adjuster[Email],,0)</f>
        <v>dHernandez4@knightcompany.com</v>
      </c>
      <c r="Y5400" s="15" t="str">
        <f>_xlfn.XLOOKUP(_LOOKUP[[#This Row],[AdjusterMemberName]],_Adjuster[Adjuster Name],_Adjuster[Phone Number],,0)</f>
        <v>323-315-7819</v>
      </c>
      <c r="Z5400" s="15" t="s">
        <v>7194</v>
      </c>
      <c r="AA54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15635 Indian Head Ct, Victorville  CA 92394</v>
      </c>
      <c r="AB5400" s="15"/>
    </row>
    <row r="5401" spans="1:28" x14ac:dyDescent="0.3">
      <c r="A5401" s="14">
        <v>1</v>
      </c>
      <c r="B5401" s="14">
        <v>1</v>
      </c>
      <c r="C5401" s="15" t="s">
        <v>7195</v>
      </c>
      <c r="D5401" s="15" t="s">
        <v>7195</v>
      </c>
      <c r="E5401" s="15">
        <v>45270</v>
      </c>
      <c r="F5401" s="15" t="s">
        <v>7196</v>
      </c>
      <c r="G5401" s="15">
        <v>45120</v>
      </c>
      <c r="H5401" s="15">
        <v>45304</v>
      </c>
      <c r="I5401" s="15" t="s">
        <v>7197</v>
      </c>
      <c r="J5401" s="15" t="s">
        <v>7198</v>
      </c>
      <c r="K5401" s="15" t="s">
        <v>45604</v>
      </c>
      <c r="L5401" s="15" t="s">
        <v>150</v>
      </c>
      <c r="M5401" s="15" t="s">
        <v>151</v>
      </c>
      <c r="N5401" s="14">
        <v>2019</v>
      </c>
      <c r="O5401" s="15" t="s">
        <v>7199</v>
      </c>
      <c r="P5401" s="15" t="s">
        <v>106</v>
      </c>
      <c r="Q5401" s="15" t="s">
        <v>47019</v>
      </c>
      <c r="R5401" s="15" t="s">
        <v>7200</v>
      </c>
      <c r="S5401" s="15" t="s">
        <v>7201</v>
      </c>
      <c r="T5401" s="15" t="s">
        <v>2431</v>
      </c>
      <c r="U5401" s="15" t="s">
        <v>53</v>
      </c>
      <c r="V5401" s="15" t="s">
        <v>45576</v>
      </c>
      <c r="W5401" s="15" t="s">
        <v>1624</v>
      </c>
      <c r="X5401" s="15" t="e">
        <f>_xlfn.XLOOKUP(_LOOKUP[[#This Row],[AdjusterMemberName]],_Adjuster[Adjuster Name],_Adjuster[Email],,0)</f>
        <v>#N/A</v>
      </c>
      <c r="Y5401" s="15" t="e">
        <f>_xlfn.XLOOKUP(_LOOKUP[[#This Row],[AdjusterMemberName]],_Adjuster[Adjuster Name],_Adjuster[Phone Number],,0)</f>
        <v>#N/A</v>
      </c>
      <c r="Z5401" s="15" t="s">
        <v>7202</v>
      </c>
      <c r="AA54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 E Grand Ave B, Pomona  CA 91766</v>
      </c>
      <c r="AB5401" s="15"/>
    </row>
    <row r="5402" spans="1:28" x14ac:dyDescent="0.3">
      <c r="A5402" s="14">
        <v>1</v>
      </c>
      <c r="B5402" s="14">
        <v>1</v>
      </c>
      <c r="C5402" s="15" t="s">
        <v>7364</v>
      </c>
      <c r="D5402" s="15" t="s">
        <v>7364</v>
      </c>
      <c r="E5402" s="15">
        <v>45270</v>
      </c>
      <c r="F5402" s="15" t="s">
        <v>7365</v>
      </c>
      <c r="G5402" s="15">
        <v>45224</v>
      </c>
      <c r="H5402" s="15">
        <v>45407</v>
      </c>
      <c r="I5402" s="15" t="s">
        <v>7366</v>
      </c>
      <c r="J5402" s="15" t="s">
        <v>7367</v>
      </c>
      <c r="K5402" s="15" t="s">
        <v>45554</v>
      </c>
      <c r="L5402" s="15" t="s">
        <v>116</v>
      </c>
      <c r="M5402" s="15" t="s">
        <v>117</v>
      </c>
      <c r="N5402" s="14">
        <v>2009</v>
      </c>
      <c r="O5402" s="15" t="s">
        <v>7368</v>
      </c>
      <c r="P5402" s="15" t="s">
        <v>106</v>
      </c>
      <c r="Q5402" s="15" t="s">
        <v>47065</v>
      </c>
      <c r="R5402" s="15" t="s">
        <v>7369</v>
      </c>
      <c r="S5402" s="15" t="s">
        <v>7370</v>
      </c>
      <c r="T5402" s="15" t="s">
        <v>643</v>
      </c>
      <c r="U5402" s="15" t="s">
        <v>53</v>
      </c>
      <c r="V5402" s="15" t="s">
        <v>45866</v>
      </c>
      <c r="W5402" s="15" t="s">
        <v>3184</v>
      </c>
      <c r="X5402" s="15" t="str">
        <f>_xlfn.XLOOKUP(_LOOKUP[[#This Row],[AdjusterMemberName]],_Adjuster[Adjuster Name],_Adjuster[Email],,0)</f>
        <v>mQualls@knightcompany.com</v>
      </c>
      <c r="Y5402" s="15" t="str">
        <f>_xlfn.XLOOKUP(_LOOKUP[[#This Row],[AdjusterMemberName]],_Adjuster[Adjuster Name],_Adjuster[Phone Number],,0)</f>
        <v>424-559-5436</v>
      </c>
      <c r="Z5402" s="15" t="s">
        <v>7371</v>
      </c>
      <c r="AA54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1867 Roboin Ln Apt 7, Concord  CA 94520</v>
      </c>
      <c r="AB5402" s="15"/>
    </row>
    <row r="5403" spans="1:28" x14ac:dyDescent="0.3">
      <c r="A5403" s="14">
        <v>1</v>
      </c>
      <c r="B5403" s="14">
        <v>1</v>
      </c>
      <c r="C5403" s="15" t="s">
        <v>6940</v>
      </c>
      <c r="D5403" s="15" t="s">
        <v>6940</v>
      </c>
      <c r="E5403" s="15">
        <v>45270</v>
      </c>
      <c r="F5403" s="15" t="s">
        <v>7428</v>
      </c>
      <c r="G5403" s="15">
        <v>45262</v>
      </c>
      <c r="H5403" s="15">
        <v>45445</v>
      </c>
      <c r="I5403" s="15" t="s">
        <v>7429</v>
      </c>
      <c r="J5403" s="15" t="s">
        <v>7430</v>
      </c>
      <c r="K5403" s="15" t="s">
        <v>45332</v>
      </c>
      <c r="L5403" s="15" t="s">
        <v>103</v>
      </c>
      <c r="M5403" s="15" t="s">
        <v>104</v>
      </c>
      <c r="N5403" s="14">
        <v>2009</v>
      </c>
      <c r="O5403" s="15" t="s">
        <v>6944</v>
      </c>
      <c r="P5403" s="15" t="s">
        <v>106</v>
      </c>
      <c r="Q5403" s="15" t="s">
        <v>47065</v>
      </c>
      <c r="R5403" s="15" t="s">
        <v>6945</v>
      </c>
      <c r="S5403" s="15" t="s">
        <v>6946</v>
      </c>
      <c r="T5403" s="15" t="s">
        <v>174</v>
      </c>
      <c r="U5403" s="15" t="s">
        <v>53</v>
      </c>
      <c r="V5403" s="15" t="s">
        <v>45508</v>
      </c>
      <c r="W5403" s="15" t="s">
        <v>1544</v>
      </c>
      <c r="X5403" s="15" t="str">
        <f>_xlfn.XLOOKUP(_LOOKUP[[#This Row],[AdjusterMemberName]],_Adjuster[Adjuster Name],_Adjuster[Email],,0)</f>
        <v>CRodriguez5@knightcompany.com</v>
      </c>
      <c r="Y5403" s="15" t="str">
        <f>_xlfn.XLOOKUP(_LOOKUP[[#This Row],[AdjusterMemberName]],_Adjuster[Adjuster Name],_Adjuster[Phone Number],,0)</f>
        <v>323-456-1708</v>
      </c>
      <c r="Z5403" s="15" t="s">
        <v>6947</v>
      </c>
      <c r="AA54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12112 Mckinley Ave, Los Angeles  CA 90059</v>
      </c>
      <c r="AB5403" s="15"/>
    </row>
    <row r="5404" spans="1:28" x14ac:dyDescent="0.3">
      <c r="A5404" s="14">
        <v>1</v>
      </c>
      <c r="B5404" s="14">
        <v>1</v>
      </c>
      <c r="C5404" s="15" t="s">
        <v>7364</v>
      </c>
      <c r="D5404" s="15" t="s">
        <v>7364</v>
      </c>
      <c r="E5404" s="15">
        <v>45270</v>
      </c>
      <c r="F5404" s="15" t="s">
        <v>7365</v>
      </c>
      <c r="G5404" s="15">
        <v>45224</v>
      </c>
      <c r="H5404" s="15">
        <v>45407</v>
      </c>
      <c r="I5404" s="15" t="s">
        <v>10160</v>
      </c>
      <c r="J5404" s="15" t="s">
        <v>10161</v>
      </c>
      <c r="K5404" s="15" t="s">
        <v>45661</v>
      </c>
      <c r="L5404" s="15" t="s">
        <v>116</v>
      </c>
      <c r="M5404" s="15" t="s">
        <v>117</v>
      </c>
      <c r="N5404" s="14">
        <v>2009</v>
      </c>
      <c r="O5404" s="15" t="s">
        <v>7368</v>
      </c>
      <c r="P5404" s="15" t="s">
        <v>106</v>
      </c>
      <c r="Q5404" s="15" t="s">
        <v>47065</v>
      </c>
      <c r="R5404" s="15" t="s">
        <v>7369</v>
      </c>
      <c r="S5404" s="15" t="s">
        <v>7370</v>
      </c>
      <c r="T5404" s="15" t="s">
        <v>643</v>
      </c>
      <c r="U5404" s="15" t="s">
        <v>53</v>
      </c>
      <c r="V5404" s="15" t="s">
        <v>45866</v>
      </c>
      <c r="W5404" s="15" t="s">
        <v>3184</v>
      </c>
      <c r="X5404" s="15" t="str">
        <f>_xlfn.XLOOKUP(_LOOKUP[[#This Row],[AdjusterMemberName]],_Adjuster[Adjuster Name],_Adjuster[Email],,0)</f>
        <v>mQualls@knightcompany.com</v>
      </c>
      <c r="Y5404" s="15" t="str">
        <f>_xlfn.XLOOKUP(_LOOKUP[[#This Row],[AdjusterMemberName]],_Adjuster[Adjuster Name],_Adjuster[Phone Number],,0)</f>
        <v>424-559-5436</v>
      </c>
      <c r="Z5404" s="15" t="s">
        <v>7371</v>
      </c>
      <c r="AA54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1867 Roboin Ln Apt 7, Concord  CA 94520</v>
      </c>
      <c r="AB5404" s="15"/>
    </row>
    <row r="5405" spans="1:28" x14ac:dyDescent="0.3">
      <c r="A5405" s="14">
        <v>1</v>
      </c>
      <c r="B5405" s="14">
        <v>1</v>
      </c>
      <c r="C5405" s="15" t="s">
        <v>6262</v>
      </c>
      <c r="D5405" s="15" t="s">
        <v>6262</v>
      </c>
      <c r="E5405" s="15">
        <v>45269</v>
      </c>
      <c r="F5405" s="15" t="s">
        <v>7122</v>
      </c>
      <c r="G5405" s="15">
        <v>45142</v>
      </c>
      <c r="H5405" s="15">
        <v>45326</v>
      </c>
      <c r="I5405" s="15" t="s">
        <v>7123</v>
      </c>
      <c r="J5405" s="15" t="s">
        <v>7124</v>
      </c>
      <c r="K5405" s="15" t="s">
        <v>45332</v>
      </c>
      <c r="L5405" s="15" t="s">
        <v>103</v>
      </c>
      <c r="M5405" s="15" t="s">
        <v>1503</v>
      </c>
      <c r="N5405" s="14">
        <v>2003</v>
      </c>
      <c r="O5405" s="15" t="s">
        <v>7125</v>
      </c>
      <c r="P5405" s="15" t="s">
        <v>106</v>
      </c>
      <c r="Q5405" s="15" t="s">
        <v>47065</v>
      </c>
      <c r="R5405" s="15" t="s">
        <v>610</v>
      </c>
      <c r="S5405" s="15" t="s">
        <v>7126</v>
      </c>
      <c r="T5405" s="15" t="s">
        <v>404</v>
      </c>
      <c r="U5405" s="15" t="s">
        <v>53</v>
      </c>
      <c r="V5405" s="15" t="s">
        <v>45417</v>
      </c>
      <c r="W5405" s="15" t="s">
        <v>1357</v>
      </c>
      <c r="X5405" s="15" t="str">
        <f>_xlfn.XLOOKUP(_LOOKUP[[#This Row],[AdjusterMemberName]],_Adjuster[Adjuster Name],_Adjuster[Email],,0)</f>
        <v>jRivera1@knightcompany.com</v>
      </c>
      <c r="Y5405" s="15" t="str">
        <f>_xlfn.XLOOKUP(_LOOKUP[[#This Row],[AdjusterMemberName]],_Adjuster[Adjuster Name],_Adjuster[Phone Number],,0)</f>
        <v>424-559-5239</v>
      </c>
      <c r="Z5405" s="15" t="s">
        <v>7127</v>
      </c>
      <c r="AA54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37826 Kittyhawk Ln, Palmdale  CA 93550</v>
      </c>
      <c r="AB5405" s="15"/>
    </row>
    <row r="5406" spans="1:28" x14ac:dyDescent="0.3">
      <c r="A5406" s="14">
        <v>1</v>
      </c>
      <c r="B5406" s="14">
        <v>1</v>
      </c>
      <c r="C5406" s="15" t="s">
        <v>7136</v>
      </c>
      <c r="D5406" s="15" t="s">
        <v>7136</v>
      </c>
      <c r="E5406" s="15">
        <v>45269</v>
      </c>
      <c r="F5406" s="15" t="s">
        <v>7137</v>
      </c>
      <c r="G5406" s="15">
        <v>45161</v>
      </c>
      <c r="H5406" s="15">
        <v>45345</v>
      </c>
      <c r="I5406" s="15" t="s">
        <v>7138</v>
      </c>
      <c r="J5406" s="15" t="s">
        <v>7139</v>
      </c>
      <c r="K5406" s="15" t="s">
        <v>45481</v>
      </c>
      <c r="L5406" s="15" t="s">
        <v>441</v>
      </c>
      <c r="M5406" s="15" t="s">
        <v>579</v>
      </c>
      <c r="N5406" s="14">
        <v>2015</v>
      </c>
      <c r="O5406" s="15" t="s">
        <v>7140</v>
      </c>
      <c r="P5406" s="15" t="s">
        <v>106</v>
      </c>
      <c r="Q5406" s="15" t="s">
        <v>47079</v>
      </c>
      <c r="R5406" s="15" t="s">
        <v>7141</v>
      </c>
      <c r="S5406" s="15" t="s">
        <v>7142</v>
      </c>
      <c r="T5406" s="15" t="s">
        <v>6584</v>
      </c>
      <c r="U5406" s="15" t="s">
        <v>53</v>
      </c>
      <c r="V5406" s="15" t="s">
        <v>45656</v>
      </c>
      <c r="W5406" s="15" t="s">
        <v>1624</v>
      </c>
      <c r="X5406" s="15" t="e">
        <f>_xlfn.XLOOKUP(_LOOKUP[[#This Row],[AdjusterMemberName]],_Adjuster[Adjuster Name],_Adjuster[Email],,0)</f>
        <v>#N/A</v>
      </c>
      <c r="Y5406" s="15" t="e">
        <f>_xlfn.XLOOKUP(_LOOKUP[[#This Row],[AdjusterMemberName]],_Adjuster[Adjuster Name],_Adjuster[Phone Number],,0)</f>
        <v>#N/A</v>
      </c>
      <c r="Z5406" s="15" t="s">
        <v>7143</v>
      </c>
      <c r="AA54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15808 Hesperian Blvd Unit 732, San Lorenzo  CA 94580</v>
      </c>
      <c r="AB5406" s="15">
        <v>45318</v>
      </c>
    </row>
    <row r="5407" spans="1:28" x14ac:dyDescent="0.3">
      <c r="A5407" s="14">
        <v>1</v>
      </c>
      <c r="B5407" s="14">
        <v>1</v>
      </c>
      <c r="C5407" s="15" t="s">
        <v>7144</v>
      </c>
      <c r="D5407" s="15" t="s">
        <v>7144</v>
      </c>
      <c r="E5407" s="15">
        <v>45269</v>
      </c>
      <c r="F5407" s="15" t="s">
        <v>7145</v>
      </c>
      <c r="G5407" s="15">
        <v>45124</v>
      </c>
      <c r="H5407" s="15">
        <v>45308</v>
      </c>
      <c r="I5407" s="15" t="s">
        <v>7146</v>
      </c>
      <c r="J5407" s="15" t="s">
        <v>7147</v>
      </c>
      <c r="K5407" s="15" t="s">
        <v>45489</v>
      </c>
      <c r="L5407" s="15" t="s">
        <v>314</v>
      </c>
      <c r="M5407" s="15" t="s">
        <v>3946</v>
      </c>
      <c r="N5407" s="14">
        <v>2018</v>
      </c>
      <c r="O5407" s="15" t="s">
        <v>7148</v>
      </c>
      <c r="P5407" s="15" t="s">
        <v>81</v>
      </c>
      <c r="Q5407" s="15" t="s">
        <v>47120</v>
      </c>
      <c r="R5407" s="15" t="s">
        <v>7149</v>
      </c>
      <c r="S5407" s="15" t="s">
        <v>7150</v>
      </c>
      <c r="T5407" s="15" t="s">
        <v>624</v>
      </c>
      <c r="U5407" s="15" t="s">
        <v>53</v>
      </c>
      <c r="V5407" s="15" t="s">
        <v>46174</v>
      </c>
      <c r="W5407" s="15" t="s">
        <v>3114</v>
      </c>
      <c r="X5407" s="15" t="str">
        <f>_xlfn.XLOOKUP(_LOOKUP[[#This Row],[AdjusterMemberName]],_Adjuster[Adjuster Name],_Adjuster[Email],,0)</f>
        <v>eExmundo@knightcompany.com</v>
      </c>
      <c r="Y5407" s="15" t="str">
        <f>_xlfn.XLOOKUP(_LOOKUP[[#This Row],[AdjusterMemberName]],_Adjuster[Adjuster Name],_Adjuster[Phone Number],,0)</f>
        <v>424-559-5400</v>
      </c>
      <c r="Z5407" s="15" t="s">
        <v>7151</v>
      </c>
      <c r="AA54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44063 Beech Ave Apt 7, Lancaster  CA 93534</v>
      </c>
      <c r="AB5407" s="15">
        <v>45279</v>
      </c>
    </row>
    <row r="5408" spans="1:28" x14ac:dyDescent="0.3">
      <c r="A5408" s="14">
        <v>1</v>
      </c>
      <c r="B5408" s="14">
        <v>1</v>
      </c>
      <c r="C5408" s="15" t="s">
        <v>7203</v>
      </c>
      <c r="D5408" s="15" t="s">
        <v>7203</v>
      </c>
      <c r="E5408" s="15">
        <v>45269</v>
      </c>
      <c r="F5408" s="15" t="s">
        <v>7204</v>
      </c>
      <c r="G5408" s="15">
        <v>45098</v>
      </c>
      <c r="H5408" s="15">
        <v>45281</v>
      </c>
      <c r="I5408" s="15" t="s">
        <v>7205</v>
      </c>
      <c r="J5408" s="15" t="s">
        <v>7206</v>
      </c>
      <c r="K5408" s="15" t="s">
        <v>45358</v>
      </c>
      <c r="L5408" s="15" t="s">
        <v>25</v>
      </c>
      <c r="M5408" s="15" t="s">
        <v>1896</v>
      </c>
      <c r="N5408" s="14">
        <v>2015</v>
      </c>
      <c r="O5408" s="15" t="s">
        <v>7207</v>
      </c>
      <c r="P5408" s="15" t="s">
        <v>81</v>
      </c>
      <c r="Q5408" s="15" t="s">
        <v>47073</v>
      </c>
      <c r="R5408" s="15" t="s">
        <v>7208</v>
      </c>
      <c r="S5408" s="15" t="s">
        <v>7209</v>
      </c>
      <c r="T5408" s="15" t="s">
        <v>503</v>
      </c>
      <c r="U5408" s="15" t="s">
        <v>53</v>
      </c>
      <c r="V5408" s="15" t="s">
        <v>46568</v>
      </c>
      <c r="W5408" s="15" t="s">
        <v>3184</v>
      </c>
      <c r="X5408" s="15" t="str">
        <f>_xlfn.XLOOKUP(_LOOKUP[[#This Row],[AdjusterMemberName]],_Adjuster[Adjuster Name],_Adjuster[Email],,0)</f>
        <v>mQualls@knightcompany.com</v>
      </c>
      <c r="Y5408" s="15" t="str">
        <f>_xlfn.XLOOKUP(_LOOKUP[[#This Row],[AdjusterMemberName]],_Adjuster[Adjuster Name],_Adjuster[Phone Number],,0)</f>
        <v>424-559-5436</v>
      </c>
      <c r="Z5408" s="15" t="s">
        <v>7210</v>
      </c>
      <c r="AA54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8538 Merribrook Dr, Sacramento  CA 95826</v>
      </c>
      <c r="AB5408" s="15"/>
    </row>
    <row r="5409" spans="1:28" x14ac:dyDescent="0.3">
      <c r="A5409" s="14">
        <v>1</v>
      </c>
      <c r="B5409" s="14">
        <v>1</v>
      </c>
      <c r="C5409" s="15" t="s">
        <v>7421</v>
      </c>
      <c r="D5409" s="15" t="s">
        <v>7421</v>
      </c>
      <c r="E5409" s="15">
        <v>45269</v>
      </c>
      <c r="F5409" s="15" t="s">
        <v>7422</v>
      </c>
      <c r="G5409" s="15">
        <v>45168</v>
      </c>
      <c r="H5409" s="15">
        <v>45351</v>
      </c>
      <c r="I5409" s="15" t="s">
        <v>7423</v>
      </c>
      <c r="J5409" s="15" t="s">
        <v>7424</v>
      </c>
      <c r="K5409" s="15" t="s">
        <v>45332</v>
      </c>
      <c r="L5409" s="15" t="s">
        <v>139</v>
      </c>
      <c r="M5409" s="15" t="s">
        <v>249</v>
      </c>
      <c r="N5409" s="14">
        <v>2015</v>
      </c>
      <c r="O5409" s="15" t="s">
        <v>7425</v>
      </c>
      <c r="P5409" s="15" t="s">
        <v>106</v>
      </c>
      <c r="Q5409" s="15" t="s">
        <v>47168</v>
      </c>
      <c r="R5409" s="15" t="s">
        <v>960</v>
      </c>
      <c r="S5409" s="15" t="s">
        <v>7426</v>
      </c>
      <c r="T5409" s="15" t="s">
        <v>174</v>
      </c>
      <c r="U5409" s="15" t="s">
        <v>53</v>
      </c>
      <c r="V5409" s="15" t="s">
        <v>45532</v>
      </c>
      <c r="W5409" s="15" t="s">
        <v>3184</v>
      </c>
      <c r="X5409" s="15" t="str">
        <f>_xlfn.XLOOKUP(_LOOKUP[[#This Row],[AdjusterMemberName]],_Adjuster[Adjuster Name],_Adjuster[Email],,0)</f>
        <v>mQualls@knightcompany.com</v>
      </c>
      <c r="Y5409" s="15" t="str">
        <f>_xlfn.XLOOKUP(_LOOKUP[[#This Row],[AdjusterMemberName]],_Adjuster[Adjuster Name],_Adjuster[Phone Number],,0)</f>
        <v>424-559-5436</v>
      </c>
      <c r="Z5409" s="15" t="s">
        <v>7427</v>
      </c>
      <c r="AA54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1235 Virgil Ave Apt 6, Los Angeles  CA 90029</v>
      </c>
      <c r="AB5409" s="15">
        <v>45324</v>
      </c>
    </row>
    <row r="5410" spans="1:28" x14ac:dyDescent="0.3">
      <c r="A5410" s="14">
        <v>1</v>
      </c>
      <c r="B5410" s="14">
        <v>1</v>
      </c>
      <c r="C5410" s="15" t="s">
        <v>1589</v>
      </c>
      <c r="D5410" s="15" t="s">
        <v>11151</v>
      </c>
      <c r="E5410" s="15">
        <v>45269</v>
      </c>
      <c r="F5410" s="15" t="s">
        <v>11152</v>
      </c>
      <c r="G5410" s="15">
        <v>45255</v>
      </c>
      <c r="H5410" s="15">
        <v>45437</v>
      </c>
      <c r="I5410" s="15" t="s">
        <v>11153</v>
      </c>
      <c r="J5410" s="15" t="s">
        <v>11154</v>
      </c>
      <c r="K5410" s="15" t="s">
        <v>45332</v>
      </c>
      <c r="L5410" s="15" t="s">
        <v>150</v>
      </c>
      <c r="M5410" s="15" t="s">
        <v>687</v>
      </c>
      <c r="N5410" s="14">
        <v>2009</v>
      </c>
      <c r="O5410" s="15" t="s">
        <v>11155</v>
      </c>
      <c r="P5410" s="15" t="s">
        <v>106</v>
      </c>
      <c r="Q5410" s="15" t="s">
        <v>47139</v>
      </c>
      <c r="R5410" s="15" t="s">
        <v>1595</v>
      </c>
      <c r="S5410" s="15" t="s">
        <v>1596</v>
      </c>
      <c r="T5410" s="15" t="s">
        <v>1366</v>
      </c>
      <c r="U5410" s="15" t="s">
        <v>53</v>
      </c>
      <c r="V5410" s="15" t="s">
        <v>45671</v>
      </c>
      <c r="W5410" s="15" t="s">
        <v>1889</v>
      </c>
      <c r="X5410" s="15" t="e">
        <f>_xlfn.XLOOKUP(_LOOKUP[[#This Row],[AdjusterMemberName]],_Adjuster[Adjuster Name],_Adjuster[Email],,0)</f>
        <v>#N/A</v>
      </c>
      <c r="Y5410" s="15" t="e">
        <f>_xlfn.XLOOKUP(_LOOKUP[[#This Row],[AdjusterMemberName]],_Adjuster[Adjuster Name],_Adjuster[Phone Number],,0)</f>
        <v>#N/A</v>
      </c>
      <c r="Z5410" s="15" t="s">
        <v>1597</v>
      </c>
      <c r="AA54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360 Falmouth Ct Apt 108, Corona  CA 92879</v>
      </c>
      <c r="AB5410" s="15"/>
    </row>
    <row r="5411" spans="1:28" x14ac:dyDescent="0.3">
      <c r="A5411" s="14">
        <v>1</v>
      </c>
      <c r="B5411" s="14">
        <v>1</v>
      </c>
      <c r="C5411" s="15" t="s">
        <v>7075</v>
      </c>
      <c r="D5411" s="15" t="s">
        <v>7076</v>
      </c>
      <c r="E5411" s="15">
        <v>45268</v>
      </c>
      <c r="F5411" s="15" t="s">
        <v>7077</v>
      </c>
      <c r="G5411" s="15">
        <v>45243</v>
      </c>
      <c r="H5411" s="15">
        <v>45425</v>
      </c>
      <c r="I5411" s="15" t="s">
        <v>7078</v>
      </c>
      <c r="J5411" s="15" t="s">
        <v>7079</v>
      </c>
      <c r="K5411" s="15" t="s">
        <v>46795</v>
      </c>
      <c r="L5411" s="15" t="s">
        <v>314</v>
      </c>
      <c r="M5411" s="15" t="s">
        <v>1640</v>
      </c>
      <c r="N5411" s="14">
        <v>2003</v>
      </c>
      <c r="O5411" s="15" t="s">
        <v>7080</v>
      </c>
      <c r="P5411" s="15" t="s">
        <v>81</v>
      </c>
      <c r="Q5411" s="15" t="s">
        <v>47065</v>
      </c>
      <c r="R5411" s="15" t="s">
        <v>7081</v>
      </c>
      <c r="S5411" s="15" t="s">
        <v>7082</v>
      </c>
      <c r="T5411" s="15" t="s">
        <v>174</v>
      </c>
      <c r="U5411" s="15" t="s">
        <v>53</v>
      </c>
      <c r="V5411" s="15" t="s">
        <v>45425</v>
      </c>
      <c r="W5411" s="15" t="s">
        <v>850</v>
      </c>
      <c r="X5411" s="15" t="e">
        <f>_xlfn.XLOOKUP(_LOOKUP[[#This Row],[AdjusterMemberName]],_Adjuster[Adjuster Name],_Adjuster[Email],,0)</f>
        <v>#N/A</v>
      </c>
      <c r="Y5411" s="15" t="e">
        <f>_xlfn.XLOOKUP(_LOOKUP[[#This Row],[AdjusterMemberName]],_Adjuster[Adjuster Name],_Adjuster[Phone Number],,0)</f>
        <v>#N/A</v>
      </c>
      <c r="Z5411" s="15" t="s">
        <v>7083</v>
      </c>
      <c r="AA54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4019 W 28Th Apt 19, Los Angeles  CA 90018</v>
      </c>
      <c r="AB5411" s="15"/>
    </row>
    <row r="5412" spans="1:28" x14ac:dyDescent="0.3">
      <c r="A5412" s="14">
        <v>1</v>
      </c>
      <c r="B5412" s="14">
        <v>1</v>
      </c>
      <c r="C5412" s="15" t="s">
        <v>7093</v>
      </c>
      <c r="D5412" s="15" t="s">
        <v>7093</v>
      </c>
      <c r="E5412" s="15">
        <v>45268</v>
      </c>
      <c r="F5412" s="15" t="s">
        <v>7094</v>
      </c>
      <c r="G5412" s="15">
        <v>45190</v>
      </c>
      <c r="H5412" s="15">
        <v>45372</v>
      </c>
      <c r="I5412" s="15" t="s">
        <v>7095</v>
      </c>
      <c r="J5412" s="15" t="s">
        <v>7096</v>
      </c>
      <c r="K5412" s="15" t="s">
        <v>45509</v>
      </c>
      <c r="L5412" s="15" t="s">
        <v>103</v>
      </c>
      <c r="M5412" s="15" t="s">
        <v>304</v>
      </c>
      <c r="N5412" s="14">
        <v>2023</v>
      </c>
      <c r="O5412" s="15" t="s">
        <v>7097</v>
      </c>
      <c r="P5412" s="15" t="s">
        <v>106</v>
      </c>
      <c r="Q5412" s="15" t="s">
        <v>47079</v>
      </c>
      <c r="R5412" s="15" t="s">
        <v>7098</v>
      </c>
      <c r="S5412" s="15" t="s">
        <v>7099</v>
      </c>
      <c r="T5412" s="15" t="s">
        <v>7100</v>
      </c>
      <c r="U5412" s="15" t="s">
        <v>53</v>
      </c>
      <c r="V5412" s="15" t="s">
        <v>46794</v>
      </c>
      <c r="W5412" s="15" t="s">
        <v>3184</v>
      </c>
      <c r="X5412" s="15" t="str">
        <f>_xlfn.XLOOKUP(_LOOKUP[[#This Row],[AdjusterMemberName]],_Adjuster[Adjuster Name],_Adjuster[Email],,0)</f>
        <v>mQualls@knightcompany.com</v>
      </c>
      <c r="Y5412" s="15" t="str">
        <f>_xlfn.XLOOKUP(_LOOKUP[[#This Row],[AdjusterMemberName]],_Adjuster[Adjuster Name],_Adjuster[Phone Number],,0)</f>
        <v>424-559-5436</v>
      </c>
      <c r="Z5412" s="15" t="s">
        <v>7101</v>
      </c>
      <c r="AA54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8012 Via Urner Way, Bonsall  CA 92003</v>
      </c>
      <c r="AB5412" s="15"/>
    </row>
    <row r="5413" spans="1:28" x14ac:dyDescent="0.3">
      <c r="A5413" s="14">
        <v>1</v>
      </c>
      <c r="B5413" s="14">
        <v>1</v>
      </c>
      <c r="C5413" s="15" t="s">
        <v>7110</v>
      </c>
      <c r="D5413" s="15" t="s">
        <v>7110</v>
      </c>
      <c r="E5413" s="15">
        <v>45268</v>
      </c>
      <c r="F5413" s="15" t="s">
        <v>7111</v>
      </c>
      <c r="G5413" s="15">
        <v>45250</v>
      </c>
      <c r="H5413" s="15">
        <v>45432</v>
      </c>
      <c r="I5413" s="15" t="s">
        <v>7112</v>
      </c>
      <c r="J5413" s="15" t="s">
        <v>7113</v>
      </c>
      <c r="K5413" s="15" t="s">
        <v>45520</v>
      </c>
      <c r="L5413" s="15" t="s">
        <v>281</v>
      </c>
      <c r="M5413" s="15" t="s">
        <v>282</v>
      </c>
      <c r="N5413" s="14">
        <v>2017</v>
      </c>
      <c r="O5413" s="15" t="s">
        <v>7114</v>
      </c>
      <c r="P5413" s="15" t="s">
        <v>106</v>
      </c>
      <c r="Q5413" s="15" t="s">
        <v>47073</v>
      </c>
      <c r="R5413" s="15" t="s">
        <v>7115</v>
      </c>
      <c r="S5413" s="15" t="s">
        <v>7116</v>
      </c>
      <c r="T5413" s="15" t="s">
        <v>2072</v>
      </c>
      <c r="U5413" s="15" t="s">
        <v>53</v>
      </c>
      <c r="V5413" s="15" t="s">
        <v>45733</v>
      </c>
      <c r="W5413" s="15" t="s">
        <v>264</v>
      </c>
      <c r="X5413" s="15" t="str">
        <f>_xlfn.XLOOKUP(_LOOKUP[[#This Row],[AdjusterMemberName]],_Adjuster[Adjuster Name],_Adjuster[Email],,0)</f>
        <v>sBonnevie@knightcompany.com</v>
      </c>
      <c r="Y5413" s="15" t="str">
        <f>_xlfn.XLOOKUP(_LOOKUP[[#This Row],[AdjusterMemberName]],_Adjuster[Adjuster Name],_Adjuster[Phone Number],,0)</f>
        <v>323-692-4064</v>
      </c>
      <c r="Z5413" s="15" t="s">
        <v>7117</v>
      </c>
      <c r="AA54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15983 Iris Dr, Fontana  CA 92335</v>
      </c>
      <c r="AB5413" s="15"/>
    </row>
    <row r="5414" spans="1:28" x14ac:dyDescent="0.3">
      <c r="A5414" s="14">
        <v>1</v>
      </c>
      <c r="B5414" s="14">
        <v>1</v>
      </c>
      <c r="C5414" s="15" t="s">
        <v>4500</v>
      </c>
      <c r="D5414" s="15" t="s">
        <v>7118</v>
      </c>
      <c r="E5414" s="15">
        <v>45268</v>
      </c>
      <c r="F5414" s="15" t="s">
        <v>7119</v>
      </c>
      <c r="G5414" s="15">
        <v>45202</v>
      </c>
      <c r="H5414" s="15">
        <v>45385</v>
      </c>
      <c r="I5414" s="15" t="s">
        <v>7120</v>
      </c>
      <c r="J5414" s="15" t="s">
        <v>7121</v>
      </c>
      <c r="K5414" s="15" t="s">
        <v>45397</v>
      </c>
      <c r="L5414" s="15" t="s">
        <v>314</v>
      </c>
      <c r="M5414" s="15" t="s">
        <v>978</v>
      </c>
      <c r="N5414" s="14">
        <v>2016</v>
      </c>
      <c r="O5414" s="15" t="s">
        <v>4505</v>
      </c>
      <c r="P5414" s="15" t="s">
        <v>106</v>
      </c>
      <c r="Q5414" s="15" t="s">
        <v>47079</v>
      </c>
      <c r="R5414" s="15" t="s">
        <v>4506</v>
      </c>
      <c r="S5414" s="15" t="s">
        <v>4507</v>
      </c>
      <c r="T5414" s="15" t="s">
        <v>308</v>
      </c>
      <c r="U5414" s="15" t="s">
        <v>53</v>
      </c>
      <c r="V5414" s="15" t="s">
        <v>45432</v>
      </c>
      <c r="W5414" s="15" t="s">
        <v>3184</v>
      </c>
      <c r="X5414" s="15" t="str">
        <f>_xlfn.XLOOKUP(_LOOKUP[[#This Row],[AdjusterMemberName]],_Adjuster[Adjuster Name],_Adjuster[Email],,0)</f>
        <v>mQualls@knightcompany.com</v>
      </c>
      <c r="Y5414" s="15" t="str">
        <f>_xlfn.XLOOKUP(_LOOKUP[[#This Row],[AdjusterMemberName]],_Adjuster[Adjuster Name],_Adjuster[Phone Number],,0)</f>
        <v>424-559-5436</v>
      </c>
      <c r="Z5414" s="15" t="s">
        <v>4508</v>
      </c>
      <c r="AA54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3895 Megginson Ln, Riverside  CA 92503</v>
      </c>
      <c r="AB5414" s="15">
        <v>45306</v>
      </c>
    </row>
    <row r="5415" spans="1:28" x14ac:dyDescent="0.3">
      <c r="A5415" s="14">
        <v>1</v>
      </c>
      <c r="B5415" s="14">
        <v>1</v>
      </c>
      <c r="C5415" s="15" t="s">
        <v>7152</v>
      </c>
      <c r="D5415" s="15" t="s">
        <v>7152</v>
      </c>
      <c r="E5415" s="15">
        <v>45268</v>
      </c>
      <c r="F5415" s="15" t="s">
        <v>7153</v>
      </c>
      <c r="G5415" s="15">
        <v>45178</v>
      </c>
      <c r="H5415" s="15">
        <v>45360</v>
      </c>
      <c r="I5415" s="15" t="s">
        <v>7154</v>
      </c>
      <c r="J5415" s="15" t="s">
        <v>7155</v>
      </c>
      <c r="K5415" s="15" t="s">
        <v>45397</v>
      </c>
      <c r="L5415" s="15" t="s">
        <v>441</v>
      </c>
      <c r="M5415" s="15" t="s">
        <v>579</v>
      </c>
      <c r="N5415" s="14">
        <v>2016</v>
      </c>
      <c r="O5415" s="15" t="s">
        <v>7156</v>
      </c>
      <c r="P5415" s="15" t="s">
        <v>106</v>
      </c>
      <c r="Q5415" s="15" t="s">
        <v>47095</v>
      </c>
      <c r="R5415" s="15" t="s">
        <v>7157</v>
      </c>
      <c r="S5415" s="15" t="s">
        <v>7158</v>
      </c>
      <c r="T5415" s="15" t="s">
        <v>2072</v>
      </c>
      <c r="U5415" s="15" t="s">
        <v>53</v>
      </c>
      <c r="V5415" s="15" t="s">
        <v>45733</v>
      </c>
      <c r="W5415" s="15" t="s">
        <v>1624</v>
      </c>
      <c r="X5415" s="15" t="e">
        <f>_xlfn.XLOOKUP(_LOOKUP[[#This Row],[AdjusterMemberName]],_Adjuster[Adjuster Name],_Adjuster[Email],,0)</f>
        <v>#N/A</v>
      </c>
      <c r="Y5415" s="15" t="e">
        <f>_xlfn.XLOOKUP(_LOOKUP[[#This Row],[AdjusterMemberName]],_Adjuster[Adjuster Name],_Adjuster[Phone Number],,0)</f>
        <v>#N/A</v>
      </c>
      <c r="Z5415" s="15" t="s">
        <v>7159</v>
      </c>
      <c r="AA54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8555 Citrus Ave Apt # 141 , Fontana  CA 92335</v>
      </c>
      <c r="AB5415" s="15"/>
    </row>
    <row r="5416" spans="1:28" x14ac:dyDescent="0.3">
      <c r="A5416" s="14">
        <v>1</v>
      </c>
      <c r="B5416" s="14">
        <v>0</v>
      </c>
      <c r="C5416" s="15" t="s">
        <v>7175</v>
      </c>
      <c r="D5416" s="15" t="s">
        <v>7176</v>
      </c>
      <c r="E5416" s="15">
        <v>45268</v>
      </c>
      <c r="F5416" s="15" t="s">
        <v>7177</v>
      </c>
      <c r="G5416" s="15">
        <v>45197</v>
      </c>
      <c r="H5416" s="15">
        <v>45379</v>
      </c>
      <c r="I5416" s="15" t="s">
        <v>7178</v>
      </c>
      <c r="J5416" s="15" t="s">
        <v>7179</v>
      </c>
      <c r="K5416" s="15" t="s">
        <v>45998</v>
      </c>
      <c r="L5416" s="15" t="s">
        <v>103</v>
      </c>
      <c r="M5416" s="15" t="s">
        <v>1336</v>
      </c>
      <c r="N5416" s="14">
        <v>2013</v>
      </c>
      <c r="O5416" s="15" t="s">
        <v>7180</v>
      </c>
      <c r="P5416" s="15" t="s">
        <v>106</v>
      </c>
      <c r="Q5416" s="15" t="s">
        <v>47117</v>
      </c>
      <c r="R5416" s="15" t="s">
        <v>7181</v>
      </c>
      <c r="S5416" s="15" t="s">
        <v>7182</v>
      </c>
      <c r="T5416" s="15" t="s">
        <v>2129</v>
      </c>
      <c r="U5416" s="15" t="s">
        <v>53</v>
      </c>
      <c r="V5416" s="15" t="s">
        <v>45636</v>
      </c>
      <c r="W5416" s="15" t="s">
        <v>1357</v>
      </c>
      <c r="X5416" s="15" t="str">
        <f>_xlfn.XLOOKUP(_LOOKUP[[#This Row],[AdjusterMemberName]],_Adjuster[Adjuster Name],_Adjuster[Email],,0)</f>
        <v>jRivera1@knightcompany.com</v>
      </c>
      <c r="Y5416" s="15" t="str">
        <f>_xlfn.XLOOKUP(_LOOKUP[[#This Row],[AdjusterMemberName]],_Adjuster[Adjuster Name],_Adjuster[Phone Number],,0)</f>
        <v>424-559-5239</v>
      </c>
      <c r="Z5416" s="15" t="s">
        <v>7183</v>
      </c>
      <c r="AA54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26562 Via Mondelo, Mission Viejo  CA 92692</v>
      </c>
      <c r="AB5416" s="15"/>
    </row>
    <row r="5417" spans="1:28" x14ac:dyDescent="0.3">
      <c r="A5417" s="14">
        <v>1</v>
      </c>
      <c r="B5417" s="14">
        <v>1</v>
      </c>
      <c r="C5417" s="15" t="s">
        <v>7218</v>
      </c>
      <c r="D5417" s="15" t="s">
        <v>7218</v>
      </c>
      <c r="E5417" s="15">
        <v>45268</v>
      </c>
      <c r="F5417" s="15" t="s">
        <v>7219</v>
      </c>
      <c r="G5417" s="15">
        <v>45267</v>
      </c>
      <c r="H5417" s="15">
        <v>45450</v>
      </c>
      <c r="I5417" s="15" t="s">
        <v>7220</v>
      </c>
      <c r="J5417" s="15" t="s">
        <v>7221</v>
      </c>
      <c r="K5417" s="15" t="s">
        <v>45611</v>
      </c>
      <c r="L5417" s="15" t="s">
        <v>281</v>
      </c>
      <c r="M5417" s="15" t="s">
        <v>282</v>
      </c>
      <c r="N5417" s="14">
        <v>2015</v>
      </c>
      <c r="O5417" s="15" t="s">
        <v>7222</v>
      </c>
      <c r="P5417" s="15" t="s">
        <v>106</v>
      </c>
      <c r="Q5417" s="15" t="s">
        <v>47019</v>
      </c>
      <c r="R5417" s="15" t="s">
        <v>7223</v>
      </c>
      <c r="S5417" s="15" t="s">
        <v>7224</v>
      </c>
      <c r="T5417" s="15" t="s">
        <v>1738</v>
      </c>
      <c r="U5417" s="15" t="s">
        <v>53</v>
      </c>
      <c r="V5417" s="15" t="s">
        <v>46089</v>
      </c>
      <c r="W5417" s="15" t="s">
        <v>1357</v>
      </c>
      <c r="X5417" s="15" t="str">
        <f>_xlfn.XLOOKUP(_LOOKUP[[#This Row],[AdjusterMemberName]],_Adjuster[Adjuster Name],_Adjuster[Email],,0)</f>
        <v>jRivera1@knightcompany.com</v>
      </c>
      <c r="Y5417" s="15" t="str">
        <f>_xlfn.XLOOKUP(_LOOKUP[[#This Row],[AdjusterMemberName]],_Adjuster[Adjuster Name],_Adjuster[Phone Number],,0)</f>
        <v>424-559-5239</v>
      </c>
      <c r="Z5417" s="15" t="s">
        <v>7225</v>
      </c>
      <c r="AA54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1151 Sonora Ave, Glendale  CA 91201</v>
      </c>
      <c r="AB5417" s="15">
        <v>45299</v>
      </c>
    </row>
    <row r="5418" spans="1:28" x14ac:dyDescent="0.3">
      <c r="A5418" s="14">
        <v>1</v>
      </c>
      <c r="B5418" s="14">
        <v>0</v>
      </c>
      <c r="C5418" s="15" t="s">
        <v>4500</v>
      </c>
      <c r="D5418" s="15" t="s">
        <v>18064</v>
      </c>
      <c r="E5418" s="15">
        <v>45268</v>
      </c>
      <c r="F5418" s="15" t="s">
        <v>4502</v>
      </c>
      <c r="G5418" s="15">
        <v>44996</v>
      </c>
      <c r="H5418" s="15">
        <v>45180</v>
      </c>
      <c r="I5418" s="15" t="s">
        <v>18065</v>
      </c>
      <c r="J5418" s="15" t="s">
        <v>18066</v>
      </c>
      <c r="K5418" s="15" t="s">
        <v>46613</v>
      </c>
      <c r="L5418" s="15" t="s">
        <v>314</v>
      </c>
      <c r="M5418" s="15" t="s">
        <v>978</v>
      </c>
      <c r="N5418" s="14">
        <v>2016</v>
      </c>
      <c r="O5418" s="15" t="s">
        <v>4505</v>
      </c>
      <c r="P5418" s="15" t="s">
        <v>106</v>
      </c>
      <c r="Q5418" s="15" t="s">
        <v>119</v>
      </c>
      <c r="R5418" s="15" t="s">
        <v>4506</v>
      </c>
      <c r="S5418" s="15" t="s">
        <v>4507</v>
      </c>
      <c r="T5418" s="15" t="s">
        <v>308</v>
      </c>
      <c r="U5418" s="15" t="s">
        <v>53</v>
      </c>
      <c r="V5418" s="15" t="s">
        <v>45432</v>
      </c>
      <c r="W5418" s="15" t="s">
        <v>3184</v>
      </c>
      <c r="X5418" s="15" t="str">
        <f>_xlfn.XLOOKUP(_LOOKUP[[#This Row],[AdjusterMemberName]],_Adjuster[Adjuster Name],_Adjuster[Email],,0)</f>
        <v>mQualls@knightcompany.com</v>
      </c>
      <c r="Y5418" s="15" t="str">
        <f>_xlfn.XLOOKUP(_LOOKUP[[#This Row],[AdjusterMemberName]],_Adjuster[Adjuster Name],_Adjuster[Phone Number],,0)</f>
        <v>424-559-5436</v>
      </c>
      <c r="Z5418" s="15" t="s">
        <v>4508</v>
      </c>
      <c r="AA54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3895 Megginson Ln, Riverside  CA 92503</v>
      </c>
      <c r="AB5418" s="15">
        <v>45130</v>
      </c>
    </row>
    <row r="5419" spans="1:28" x14ac:dyDescent="0.3">
      <c r="A5419" s="14">
        <v>1</v>
      </c>
      <c r="B5419" s="14">
        <v>1</v>
      </c>
      <c r="C5419" s="15" t="s">
        <v>7038</v>
      </c>
      <c r="D5419" s="15" t="s">
        <v>7038</v>
      </c>
      <c r="E5419" s="15">
        <v>45267</v>
      </c>
      <c r="F5419" s="15" t="s">
        <v>7039</v>
      </c>
      <c r="G5419" s="15">
        <v>45152</v>
      </c>
      <c r="H5419" s="15">
        <v>45336</v>
      </c>
      <c r="I5419" s="15" t="s">
        <v>7040</v>
      </c>
      <c r="J5419" s="15" t="s">
        <v>7041</v>
      </c>
      <c r="K5419" s="15" t="s">
        <v>45818</v>
      </c>
      <c r="L5419" s="15" t="s">
        <v>128</v>
      </c>
      <c r="M5419" s="15" t="s">
        <v>170</v>
      </c>
      <c r="N5419" s="14">
        <v>2002</v>
      </c>
      <c r="O5419" s="15" t="s">
        <v>7042</v>
      </c>
      <c r="P5419" s="15" t="s">
        <v>106</v>
      </c>
      <c r="Q5419" s="15" t="s">
        <v>47061</v>
      </c>
      <c r="R5419" s="15" t="s">
        <v>7043</v>
      </c>
      <c r="S5419" s="15" t="s">
        <v>7044</v>
      </c>
      <c r="T5419" s="15" t="s">
        <v>2237</v>
      </c>
      <c r="U5419" s="15" t="s">
        <v>53</v>
      </c>
      <c r="V5419" s="15" t="s">
        <v>45384</v>
      </c>
      <c r="W5419" s="15" t="s">
        <v>3184</v>
      </c>
      <c r="X5419" s="15" t="str">
        <f>_xlfn.XLOOKUP(_LOOKUP[[#This Row],[AdjusterMemberName]],_Adjuster[Adjuster Name],_Adjuster[Email],,0)</f>
        <v>mQualls@knightcompany.com</v>
      </c>
      <c r="Y5419" s="15" t="str">
        <f>_xlfn.XLOOKUP(_LOOKUP[[#This Row],[AdjusterMemberName]],_Adjuster[Adjuster Name],_Adjuster[Phone Number],,0)</f>
        <v>424-559-5436</v>
      </c>
      <c r="Z5419" s="15" t="s">
        <v>7045</v>
      </c>
      <c r="AA54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18131 Poinciana Rd , Adelanto  CA 92301</v>
      </c>
      <c r="AB5419" s="15">
        <v>45306</v>
      </c>
    </row>
    <row r="5420" spans="1:28" x14ac:dyDescent="0.3">
      <c r="A5420" s="14">
        <v>1</v>
      </c>
      <c r="B5420" s="14">
        <v>1</v>
      </c>
      <c r="C5420" s="15" t="s">
        <v>7055</v>
      </c>
      <c r="D5420" s="15" t="s">
        <v>7056</v>
      </c>
      <c r="E5420" s="15">
        <v>45267</v>
      </c>
      <c r="F5420" s="15" t="s">
        <v>7057</v>
      </c>
      <c r="G5420" s="15">
        <v>45216</v>
      </c>
      <c r="H5420" s="15">
        <v>45399</v>
      </c>
      <c r="I5420" s="15" t="s">
        <v>7058</v>
      </c>
      <c r="J5420" s="15" t="s">
        <v>7059</v>
      </c>
      <c r="K5420" s="15" t="s">
        <v>45424</v>
      </c>
      <c r="L5420" s="15" t="s">
        <v>103</v>
      </c>
      <c r="M5420" s="15" t="s">
        <v>1503</v>
      </c>
      <c r="N5420" s="14">
        <v>2022</v>
      </c>
      <c r="O5420" s="15" t="s">
        <v>7060</v>
      </c>
      <c r="P5420" s="15" t="s">
        <v>81</v>
      </c>
      <c r="Q5420" s="15" t="s">
        <v>47095</v>
      </c>
      <c r="R5420" s="15" t="s">
        <v>7061</v>
      </c>
      <c r="S5420" s="15" t="s">
        <v>7062</v>
      </c>
      <c r="T5420" s="15" t="s">
        <v>286</v>
      </c>
      <c r="U5420" s="15" t="s">
        <v>53</v>
      </c>
      <c r="V5420" s="15" t="s">
        <v>45606</v>
      </c>
      <c r="W5420" s="15" t="s">
        <v>1357</v>
      </c>
      <c r="X5420" s="15" t="str">
        <f>_xlfn.XLOOKUP(_LOOKUP[[#This Row],[AdjusterMemberName]],_Adjuster[Adjuster Name],_Adjuster[Email],,0)</f>
        <v>jRivera1@knightcompany.com</v>
      </c>
      <c r="Y5420" s="15" t="str">
        <f>_xlfn.XLOOKUP(_LOOKUP[[#This Row],[AdjusterMemberName]],_Adjuster[Adjuster Name],_Adjuster[Phone Number],,0)</f>
        <v>424-559-5239</v>
      </c>
      <c r="Z5420" s="15" t="s">
        <v>7063</v>
      </c>
      <c r="AA54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500 East 51 St Apt 6, Long Beach  CA 90805</v>
      </c>
      <c r="AB5420" s="15"/>
    </row>
    <row r="5421" spans="1:28" x14ac:dyDescent="0.3">
      <c r="A5421" s="14">
        <v>1</v>
      </c>
      <c r="B5421" s="14">
        <v>1</v>
      </c>
      <c r="C5421" s="15" t="s">
        <v>7064</v>
      </c>
      <c r="D5421" s="15" t="s">
        <v>7065</v>
      </c>
      <c r="E5421" s="15">
        <v>45267</v>
      </c>
      <c r="F5421" s="15" t="s">
        <v>7066</v>
      </c>
      <c r="G5421" s="15">
        <v>45190</v>
      </c>
      <c r="H5421" s="15">
        <v>45372</v>
      </c>
      <c r="I5421" s="15" t="s">
        <v>7067</v>
      </c>
      <c r="J5421" s="15" t="s">
        <v>7068</v>
      </c>
      <c r="K5421" s="15" t="s">
        <v>45635</v>
      </c>
      <c r="L5421" s="15" t="s">
        <v>91</v>
      </c>
      <c r="M5421" s="15" t="s">
        <v>7069</v>
      </c>
      <c r="N5421" s="14">
        <v>2011</v>
      </c>
      <c r="O5421" s="15" t="s">
        <v>7070</v>
      </c>
      <c r="P5421" s="15" t="s">
        <v>81</v>
      </c>
      <c r="Q5421" s="15" t="s">
        <v>47065</v>
      </c>
      <c r="R5421" s="15" t="s">
        <v>7071</v>
      </c>
      <c r="S5421" s="15" t="s">
        <v>7072</v>
      </c>
      <c r="T5421" s="15" t="s">
        <v>7073</v>
      </c>
      <c r="U5421" s="15" t="s">
        <v>53</v>
      </c>
      <c r="V5421" s="15" t="s">
        <v>46665</v>
      </c>
      <c r="W5421" s="15" t="s">
        <v>1624</v>
      </c>
      <c r="X5421" s="15" t="e">
        <f>_xlfn.XLOOKUP(_LOOKUP[[#This Row],[AdjusterMemberName]],_Adjuster[Adjuster Name],_Adjuster[Email],,0)</f>
        <v>#N/A</v>
      </c>
      <c r="Y5421" s="15" t="e">
        <f>_xlfn.XLOOKUP(_LOOKUP[[#This Row],[AdjusterMemberName]],_Adjuster[Adjuster Name],_Adjuster[Phone Number],,0)</f>
        <v>#N/A</v>
      </c>
      <c r="Z5421" s="15" t="s">
        <v>7074</v>
      </c>
      <c r="AA54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19710 Septo St, Chatsworth  CA 91311</v>
      </c>
      <c r="AB5421" s="15"/>
    </row>
    <row r="5422" spans="1:28" x14ac:dyDescent="0.3">
      <c r="A5422" s="14">
        <v>1</v>
      </c>
      <c r="B5422" s="14">
        <v>1</v>
      </c>
      <c r="C5422" s="15" t="s">
        <v>7084</v>
      </c>
      <c r="D5422" s="15" t="s">
        <v>7085</v>
      </c>
      <c r="E5422" s="15">
        <v>45267</v>
      </c>
      <c r="F5422" s="15" t="s">
        <v>7086</v>
      </c>
      <c r="G5422" s="15">
        <v>45252</v>
      </c>
      <c r="H5422" s="15">
        <v>45434</v>
      </c>
      <c r="I5422" s="15" t="s">
        <v>7087</v>
      </c>
      <c r="J5422" s="15" t="s">
        <v>7088</v>
      </c>
      <c r="K5422" s="15" t="s">
        <v>45388</v>
      </c>
      <c r="L5422" s="15" t="s">
        <v>128</v>
      </c>
      <c r="M5422" s="15" t="s">
        <v>836</v>
      </c>
      <c r="N5422" s="14">
        <v>2023</v>
      </c>
      <c r="O5422" s="15" t="s">
        <v>7089</v>
      </c>
      <c r="P5422" s="15" t="s">
        <v>106</v>
      </c>
      <c r="Q5422" s="15" t="s">
        <v>47019</v>
      </c>
      <c r="R5422" s="15" t="s">
        <v>7090</v>
      </c>
      <c r="S5422" s="15" t="s">
        <v>7091</v>
      </c>
      <c r="T5422" s="15" t="s">
        <v>174</v>
      </c>
      <c r="U5422" s="15" t="s">
        <v>53</v>
      </c>
      <c r="V5422" s="15" t="s">
        <v>45441</v>
      </c>
      <c r="W5422" s="15" t="s">
        <v>850</v>
      </c>
      <c r="X5422" s="15" t="e">
        <f>_xlfn.XLOOKUP(_LOOKUP[[#This Row],[AdjusterMemberName]],_Adjuster[Adjuster Name],_Adjuster[Email],,0)</f>
        <v>#N/A</v>
      </c>
      <c r="Y5422" s="15" t="e">
        <f>_xlfn.XLOOKUP(_LOOKUP[[#This Row],[AdjusterMemberName]],_Adjuster[Adjuster Name],_Adjuster[Phone Number],,0)</f>
        <v>#N/A</v>
      </c>
      <c r="Z5422" s="15" t="s">
        <v>7092</v>
      </c>
      <c r="AA54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1061 W 81St , Los Angeles  CA 90044</v>
      </c>
      <c r="AB5422" s="15"/>
    </row>
    <row r="5423" spans="1:28" x14ac:dyDescent="0.3">
      <c r="A5423" s="14">
        <v>1</v>
      </c>
      <c r="B5423" s="14">
        <v>1</v>
      </c>
      <c r="C5423" s="15" t="s">
        <v>7275</v>
      </c>
      <c r="D5423" s="15" t="s">
        <v>7275</v>
      </c>
      <c r="E5423" s="15">
        <v>45267</v>
      </c>
      <c r="F5423" s="15" t="s">
        <v>7276</v>
      </c>
      <c r="G5423" s="15">
        <v>45247</v>
      </c>
      <c r="H5423" s="15">
        <v>45429</v>
      </c>
      <c r="I5423" s="15" t="s">
        <v>7277</v>
      </c>
      <c r="J5423" s="15" t="s">
        <v>7278</v>
      </c>
      <c r="K5423" s="15" t="s">
        <v>45458</v>
      </c>
      <c r="L5423" s="15" t="s">
        <v>103</v>
      </c>
      <c r="M5423" s="15" t="s">
        <v>104</v>
      </c>
      <c r="N5423" s="14">
        <v>2021</v>
      </c>
      <c r="O5423" s="15" t="s">
        <v>7279</v>
      </c>
      <c r="P5423" s="15" t="s">
        <v>106</v>
      </c>
      <c r="Q5423" s="15" t="s">
        <v>47152</v>
      </c>
      <c r="R5423" s="15" t="s">
        <v>4154</v>
      </c>
      <c r="S5423" s="15" t="s">
        <v>7280</v>
      </c>
      <c r="T5423" s="15" t="s">
        <v>474</v>
      </c>
      <c r="U5423" s="15" t="s">
        <v>53</v>
      </c>
      <c r="V5423" s="15" t="s">
        <v>45930</v>
      </c>
      <c r="W5423" s="15" t="s">
        <v>1624</v>
      </c>
      <c r="X5423" s="15" t="e">
        <f>_xlfn.XLOOKUP(_LOOKUP[[#This Row],[AdjusterMemberName]],_Adjuster[Adjuster Name],_Adjuster[Email],,0)</f>
        <v>#N/A</v>
      </c>
      <c r="Y5423" s="15" t="e">
        <f>_xlfn.XLOOKUP(_LOOKUP[[#This Row],[AdjusterMemberName]],_Adjuster[Adjuster Name],_Adjuster[Phone Number],,0)</f>
        <v>#N/A</v>
      </c>
      <c r="Z5423" s="15" t="s">
        <v>7281</v>
      </c>
      <c r="AA54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1778 Golden Way, Dinuba  CA 93618</v>
      </c>
      <c r="AB5423" s="15"/>
    </row>
    <row r="5424" spans="1:28" x14ac:dyDescent="0.3">
      <c r="A5424" s="14">
        <v>1</v>
      </c>
      <c r="B5424" s="14">
        <v>1</v>
      </c>
      <c r="C5424" s="15" t="s">
        <v>8618</v>
      </c>
      <c r="D5424" s="15" t="s">
        <v>8618</v>
      </c>
      <c r="E5424" s="15">
        <v>45267</v>
      </c>
      <c r="F5424" s="15" t="s">
        <v>8619</v>
      </c>
      <c r="G5424" s="15">
        <v>45202</v>
      </c>
      <c r="H5424" s="15">
        <v>45385</v>
      </c>
      <c r="I5424" s="15" t="s">
        <v>8620</v>
      </c>
      <c r="J5424" s="15" t="s">
        <v>8621</v>
      </c>
      <c r="K5424" s="15" t="s">
        <v>45861</v>
      </c>
      <c r="L5424" s="15" t="s">
        <v>25</v>
      </c>
      <c r="M5424" s="15" t="s">
        <v>480</v>
      </c>
      <c r="N5424" s="14">
        <v>2013</v>
      </c>
      <c r="O5424" s="15" t="s">
        <v>8622</v>
      </c>
      <c r="P5424" s="15" t="s">
        <v>106</v>
      </c>
      <c r="Q5424" s="15" t="s">
        <v>47065</v>
      </c>
      <c r="R5424" s="15" t="s">
        <v>8623</v>
      </c>
      <c r="S5424" s="15" t="s">
        <v>8624</v>
      </c>
      <c r="T5424" s="15" t="s">
        <v>6635</v>
      </c>
      <c r="U5424" s="15" t="s">
        <v>53</v>
      </c>
      <c r="V5424" s="15" t="s">
        <v>45723</v>
      </c>
      <c r="W5424" s="15" t="s">
        <v>367</v>
      </c>
      <c r="X5424" s="15" t="str">
        <f>_xlfn.XLOOKUP(_LOOKUP[[#This Row],[AdjusterMemberName]],_Adjuster[Adjuster Name],_Adjuster[Email],,0)</f>
        <v>dHernandez4@knightcompany.com</v>
      </c>
      <c r="Y5424" s="15" t="str">
        <f>_xlfn.XLOOKUP(_LOOKUP[[#This Row],[AdjusterMemberName]],_Adjuster[Adjuster Name],_Adjuster[Phone Number],,0)</f>
        <v>323-315-7819</v>
      </c>
      <c r="Z5424" s="15" t="s">
        <v>8625</v>
      </c>
      <c r="AA54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1101 Norton St Apt F, San Mateo  CA 94401</v>
      </c>
      <c r="AB5424" s="15"/>
    </row>
    <row r="5425" spans="1:28" x14ac:dyDescent="0.3">
      <c r="A5425" s="14">
        <v>0</v>
      </c>
      <c r="B5425" s="14">
        <v>0</v>
      </c>
      <c r="C5425" s="15" t="s">
        <v>22926</v>
      </c>
      <c r="D5425" s="15" t="s">
        <v>22927</v>
      </c>
      <c r="E5425" s="15">
        <v>45267</v>
      </c>
      <c r="F5425" s="15" t="s">
        <v>22928</v>
      </c>
      <c r="G5425" s="15"/>
      <c r="H5425" s="15"/>
      <c r="I5425" s="15" t="s">
        <v>22929</v>
      </c>
      <c r="J5425" s="15" t="s">
        <v>22930</v>
      </c>
      <c r="K5425" s="15" t="s">
        <v>45834</v>
      </c>
      <c r="L5425" s="15" t="s">
        <v>103</v>
      </c>
      <c r="M5425" s="15" t="s">
        <v>5635</v>
      </c>
      <c r="N5425" s="14">
        <v>2020</v>
      </c>
      <c r="O5425" s="15" t="s">
        <v>8015</v>
      </c>
      <c r="P5425" s="15" t="s">
        <v>106</v>
      </c>
      <c r="Q5425" s="15"/>
      <c r="R5425" s="15"/>
      <c r="S5425" s="15"/>
      <c r="T5425" s="15"/>
      <c r="U5425" s="15"/>
      <c r="V5425" s="15"/>
      <c r="W5425" s="15" t="s">
        <v>1357</v>
      </c>
      <c r="X5425" s="15" t="str">
        <f>_xlfn.XLOOKUP(_LOOKUP[[#This Row],[AdjusterMemberName]],_Adjuster[Adjuster Name],_Adjuster[Email],,0)</f>
        <v>jRivera1@knightcompany.com</v>
      </c>
      <c r="Y5425" s="15" t="str">
        <f>_xlfn.XLOOKUP(_LOOKUP[[#This Row],[AdjusterMemberName]],_Adjuster[Adjuster Name],_Adjuster[Phone Number],,0)</f>
        <v>424-559-5239</v>
      </c>
      <c r="Z5425" s="15"/>
      <c r="AA5425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425" s="15"/>
    </row>
    <row r="5426" spans="1:28" x14ac:dyDescent="0.3">
      <c r="A5426" s="14">
        <v>1</v>
      </c>
      <c r="B5426" s="14">
        <v>1</v>
      </c>
      <c r="C5426" s="15" t="s">
        <v>6992</v>
      </c>
      <c r="D5426" s="15" t="s">
        <v>6992</v>
      </c>
      <c r="E5426" s="15">
        <v>45266</v>
      </c>
      <c r="F5426" s="15" t="s">
        <v>6993</v>
      </c>
      <c r="G5426" s="15">
        <v>45178</v>
      </c>
      <c r="H5426" s="15">
        <v>45360</v>
      </c>
      <c r="I5426" s="15" t="s">
        <v>6994</v>
      </c>
      <c r="J5426" s="15" t="s">
        <v>6995</v>
      </c>
      <c r="K5426" s="15" t="s">
        <v>45590</v>
      </c>
      <c r="L5426" s="15" t="s">
        <v>1493</v>
      </c>
      <c r="M5426" s="15" t="s">
        <v>1494</v>
      </c>
      <c r="N5426" s="14">
        <v>2017</v>
      </c>
      <c r="O5426" s="15" t="s">
        <v>6996</v>
      </c>
      <c r="P5426" s="15" t="s">
        <v>81</v>
      </c>
      <c r="Q5426" s="15" t="s">
        <v>47079</v>
      </c>
      <c r="R5426" s="15" t="s">
        <v>922</v>
      </c>
      <c r="S5426" s="15" t="s">
        <v>6997</v>
      </c>
      <c r="T5426" s="15" t="s">
        <v>840</v>
      </c>
      <c r="U5426" s="15" t="s">
        <v>53</v>
      </c>
      <c r="V5426" s="15" t="s">
        <v>45391</v>
      </c>
      <c r="W5426" s="15" t="s">
        <v>1658</v>
      </c>
      <c r="X5426" s="15" t="str">
        <f>_xlfn.XLOOKUP(_LOOKUP[[#This Row],[AdjusterMemberName]],_Adjuster[Adjuster Name],_Adjuster[Email],,0)</f>
        <v>RDavila@knightcompany.com</v>
      </c>
      <c r="Y5426" s="15" t="str">
        <f>_xlfn.XLOOKUP(_LOOKUP[[#This Row],[AdjusterMemberName]],_Adjuster[Adjuster Name],_Adjuster[Phone Number],,0)</f>
        <v>424-559-5663</v>
      </c>
      <c r="Z5426" s="15" t="s">
        <v>6998</v>
      </c>
      <c r="AA54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15774 Tuscola Rd Apt 2, Apple Valley  CA 92307</v>
      </c>
      <c r="AB5426" s="15">
        <v>45282</v>
      </c>
    </row>
    <row r="5427" spans="1:28" x14ac:dyDescent="0.3">
      <c r="A5427" s="14">
        <v>1</v>
      </c>
      <c r="B5427" s="14">
        <v>1</v>
      </c>
      <c r="C5427" s="15" t="s">
        <v>7007</v>
      </c>
      <c r="D5427" s="15" t="s">
        <v>7007</v>
      </c>
      <c r="E5427" s="15">
        <v>45266</v>
      </c>
      <c r="F5427" s="15" t="s">
        <v>7008</v>
      </c>
      <c r="G5427" s="15">
        <v>45156</v>
      </c>
      <c r="H5427" s="15">
        <v>45340</v>
      </c>
      <c r="I5427" s="15" t="s">
        <v>7009</v>
      </c>
      <c r="J5427" s="15" t="s">
        <v>7010</v>
      </c>
      <c r="K5427" s="15" t="s">
        <v>45545</v>
      </c>
      <c r="L5427" s="15" t="s">
        <v>25</v>
      </c>
      <c r="M5427" s="15" t="s">
        <v>557</v>
      </c>
      <c r="N5427" s="14">
        <v>2012</v>
      </c>
      <c r="O5427" s="15" t="s">
        <v>7011</v>
      </c>
      <c r="P5427" s="15" t="s">
        <v>106</v>
      </c>
      <c r="Q5427" s="15" t="s">
        <v>47065</v>
      </c>
      <c r="R5427" s="15" t="s">
        <v>7012</v>
      </c>
      <c r="S5427" s="15" t="s">
        <v>7013</v>
      </c>
      <c r="T5427" s="15" t="s">
        <v>7014</v>
      </c>
      <c r="U5427" s="15" t="s">
        <v>53</v>
      </c>
      <c r="V5427" s="15" t="s">
        <v>46797</v>
      </c>
      <c r="W5427" s="15" t="s">
        <v>850</v>
      </c>
      <c r="X5427" s="15" t="e">
        <f>_xlfn.XLOOKUP(_LOOKUP[[#This Row],[AdjusterMemberName]],_Adjuster[Adjuster Name],_Adjuster[Email],,0)</f>
        <v>#N/A</v>
      </c>
      <c r="Y5427" s="15" t="e">
        <f>_xlfn.XLOOKUP(_LOOKUP[[#This Row],[AdjusterMemberName]],_Adjuster[Adjuster Name],_Adjuster[Phone Number],,0)</f>
        <v>#N/A</v>
      </c>
      <c r="Z5427" s="15" t="s">
        <v>7015</v>
      </c>
      <c r="AA54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450 Threlkel St, Newcastle  CA 95658</v>
      </c>
      <c r="AB5427" s="15"/>
    </row>
    <row r="5428" spans="1:28" x14ac:dyDescent="0.3">
      <c r="A5428" s="14">
        <v>1</v>
      </c>
      <c r="B5428" s="14">
        <v>1</v>
      </c>
      <c r="C5428" s="15" t="s">
        <v>7019</v>
      </c>
      <c r="D5428" s="15" t="s">
        <v>7019</v>
      </c>
      <c r="E5428" s="15">
        <v>45266</v>
      </c>
      <c r="F5428" s="15" t="s">
        <v>7020</v>
      </c>
      <c r="G5428" s="15">
        <v>45224</v>
      </c>
      <c r="H5428" s="15">
        <v>45407</v>
      </c>
      <c r="I5428" s="15" t="s">
        <v>7021</v>
      </c>
      <c r="J5428" s="15" t="s">
        <v>7022</v>
      </c>
      <c r="K5428" s="15" t="s">
        <v>45379</v>
      </c>
      <c r="L5428" s="15" t="s">
        <v>201</v>
      </c>
      <c r="M5428" s="15" t="s">
        <v>3206</v>
      </c>
      <c r="N5428" s="14">
        <v>2016</v>
      </c>
      <c r="O5428" s="15" t="s">
        <v>7023</v>
      </c>
      <c r="P5428" s="15" t="s">
        <v>106</v>
      </c>
      <c r="Q5428" s="15" t="s">
        <v>47006</v>
      </c>
      <c r="R5428" s="15" t="s">
        <v>7024</v>
      </c>
      <c r="S5428" s="15" t="s">
        <v>7025</v>
      </c>
      <c r="T5428" s="15" t="s">
        <v>122</v>
      </c>
      <c r="U5428" s="15" t="s">
        <v>53</v>
      </c>
      <c r="V5428" s="15" t="s">
        <v>45548</v>
      </c>
      <c r="W5428" s="15" t="s">
        <v>1357</v>
      </c>
      <c r="X5428" s="15" t="str">
        <f>_xlfn.XLOOKUP(_LOOKUP[[#This Row],[AdjusterMemberName]],_Adjuster[Adjuster Name],_Adjuster[Email],,0)</f>
        <v>jRivera1@knightcompany.com</v>
      </c>
      <c r="Y5428" s="15" t="str">
        <f>_xlfn.XLOOKUP(_LOOKUP[[#This Row],[AdjusterMemberName]],_Adjuster[Adjuster Name],_Adjuster[Phone Number],,0)</f>
        <v>424-559-5239</v>
      </c>
      <c r="Z5428" s="15" t="s">
        <v>7026</v>
      </c>
      <c r="AA54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25163 Elan Dr, Hemet  CA 92544</v>
      </c>
      <c r="AB5428" s="15">
        <v>45328</v>
      </c>
    </row>
    <row r="5429" spans="1:28" x14ac:dyDescent="0.3">
      <c r="A5429" s="14">
        <v>0</v>
      </c>
      <c r="B5429" s="14">
        <v>0</v>
      </c>
      <c r="C5429" s="15" t="s">
        <v>8587</v>
      </c>
      <c r="D5429" s="15" t="s">
        <v>8588</v>
      </c>
      <c r="E5429" s="15">
        <v>45266</v>
      </c>
      <c r="F5429" s="15" t="s">
        <v>8589</v>
      </c>
      <c r="G5429" s="15"/>
      <c r="H5429" s="15"/>
      <c r="I5429" s="15" t="s">
        <v>8590</v>
      </c>
      <c r="J5429" s="15" t="s">
        <v>8591</v>
      </c>
      <c r="K5429" s="15" t="s">
        <v>45363</v>
      </c>
      <c r="L5429" s="15" t="s">
        <v>25</v>
      </c>
      <c r="M5429" s="15" t="s">
        <v>8592</v>
      </c>
      <c r="N5429" s="14">
        <v>2014</v>
      </c>
      <c r="O5429" s="15" t="s">
        <v>8593</v>
      </c>
      <c r="P5429" s="15" t="s">
        <v>106</v>
      </c>
      <c r="Q5429" s="15"/>
      <c r="R5429" s="15"/>
      <c r="S5429" s="15"/>
      <c r="T5429" s="15"/>
      <c r="U5429" s="15"/>
      <c r="V5429" s="15"/>
      <c r="W5429" s="15" t="s">
        <v>850</v>
      </c>
      <c r="X5429" s="15" t="e">
        <f>_xlfn.XLOOKUP(_LOOKUP[[#This Row],[AdjusterMemberName]],_Adjuster[Adjuster Name],_Adjuster[Email],,0)</f>
        <v>#N/A</v>
      </c>
      <c r="Y5429" s="15" t="e">
        <f>_xlfn.XLOOKUP(_LOOKUP[[#This Row],[AdjusterMemberName]],_Adjuster[Adjuster Name],_Adjuster[Phone Number],,0)</f>
        <v>#N/A</v>
      </c>
      <c r="Z5429" s="15"/>
      <c r="AA5429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429" s="15"/>
    </row>
    <row r="5430" spans="1:28" x14ac:dyDescent="0.3">
      <c r="A5430" s="14">
        <v>1</v>
      </c>
      <c r="B5430" s="14">
        <v>1</v>
      </c>
      <c r="C5430" s="15" t="s">
        <v>6913</v>
      </c>
      <c r="D5430" s="15" t="s">
        <v>6913</v>
      </c>
      <c r="E5430" s="15">
        <v>45265</v>
      </c>
      <c r="F5430" s="15" t="s">
        <v>6914</v>
      </c>
      <c r="G5430" s="15">
        <v>45192</v>
      </c>
      <c r="H5430" s="15">
        <v>45374</v>
      </c>
      <c r="I5430" s="15" t="s">
        <v>6915</v>
      </c>
      <c r="J5430" s="15" t="s">
        <v>6916</v>
      </c>
      <c r="K5430" s="15" t="s">
        <v>46801</v>
      </c>
      <c r="L5430" s="15" t="s">
        <v>103</v>
      </c>
      <c r="M5430" s="15" t="s">
        <v>890</v>
      </c>
      <c r="N5430" s="14">
        <v>2023</v>
      </c>
      <c r="O5430" s="15" t="s">
        <v>6917</v>
      </c>
      <c r="P5430" s="15" t="s">
        <v>81</v>
      </c>
      <c r="Q5430" s="15" t="s">
        <v>47019</v>
      </c>
      <c r="R5430" s="15" t="s">
        <v>6918</v>
      </c>
      <c r="S5430" s="15" t="s">
        <v>6919</v>
      </c>
      <c r="T5430" s="15" t="s">
        <v>6920</v>
      </c>
      <c r="U5430" s="15" t="s">
        <v>53</v>
      </c>
      <c r="V5430" s="15" t="s">
        <v>46800</v>
      </c>
      <c r="W5430" s="15" t="s">
        <v>6921</v>
      </c>
      <c r="X5430" s="15" t="str">
        <f>_xlfn.XLOOKUP(_LOOKUP[[#This Row],[AdjusterMemberName]],_Adjuster[Adjuster Name],_Adjuster[Email],,0)</f>
        <v>AWallace@knightcompany.com</v>
      </c>
      <c r="Y5430" s="15" t="str">
        <f>_xlfn.XLOOKUP(_LOOKUP[[#This Row],[AdjusterMemberName]],_Adjuster[Adjuster Name],_Adjuster[Phone Number],,0)</f>
        <v>424-559-5734</v>
      </c>
      <c r="Z5430" s="15" t="s">
        <v>6922</v>
      </c>
      <c r="AA54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673 Park Ave Apt 12, El Centro  CA 92243</v>
      </c>
      <c r="AB5430" s="15">
        <v>45266</v>
      </c>
    </row>
    <row r="5431" spans="1:28" x14ac:dyDescent="0.3">
      <c r="A5431" s="14">
        <v>1</v>
      </c>
      <c r="B5431" s="14">
        <v>1</v>
      </c>
      <c r="C5431" s="15" t="s">
        <v>6923</v>
      </c>
      <c r="D5431" s="15" t="s">
        <v>6924</v>
      </c>
      <c r="E5431" s="15">
        <v>45265</v>
      </c>
      <c r="F5431" s="15" t="s">
        <v>6925</v>
      </c>
      <c r="G5431" s="15">
        <v>45189</v>
      </c>
      <c r="H5431" s="15">
        <v>45371</v>
      </c>
      <c r="I5431" s="15" t="s">
        <v>6926</v>
      </c>
      <c r="J5431" s="15" t="s">
        <v>6927</v>
      </c>
      <c r="K5431" s="15" t="s">
        <v>46799</v>
      </c>
      <c r="L5431" s="15" t="s">
        <v>103</v>
      </c>
      <c r="M5431" s="15" t="s">
        <v>1523</v>
      </c>
      <c r="N5431" s="14">
        <v>2019</v>
      </c>
      <c r="O5431" s="15" t="s">
        <v>6928</v>
      </c>
      <c r="P5431" s="15" t="s">
        <v>106</v>
      </c>
      <c r="Q5431" s="15" t="s">
        <v>47079</v>
      </c>
      <c r="R5431" s="15" t="s">
        <v>6929</v>
      </c>
      <c r="S5431" s="15" t="s">
        <v>6930</v>
      </c>
      <c r="T5431" s="15" t="s">
        <v>174</v>
      </c>
      <c r="U5431" s="15" t="s">
        <v>53</v>
      </c>
      <c r="V5431" s="15" t="s">
        <v>45337</v>
      </c>
      <c r="W5431" s="15" t="s">
        <v>3184</v>
      </c>
      <c r="X5431" s="15" t="str">
        <f>_xlfn.XLOOKUP(_LOOKUP[[#This Row],[AdjusterMemberName]],_Adjuster[Adjuster Name],_Adjuster[Email],,0)</f>
        <v>mQualls@knightcompany.com</v>
      </c>
      <c r="Y5431" s="15" t="str">
        <f>_xlfn.XLOOKUP(_LOOKUP[[#This Row],[AdjusterMemberName]],_Adjuster[Adjuster Name],_Adjuster[Phone Number],,0)</f>
        <v>424-559-5436</v>
      </c>
      <c r="Z5431" s="15" t="s">
        <v>6931</v>
      </c>
      <c r="AA54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508 S Parkview St Apt 102, Los Angeles  CA 90057</v>
      </c>
      <c r="AB5431" s="15"/>
    </row>
    <row r="5432" spans="1:28" x14ac:dyDescent="0.3">
      <c r="A5432" s="14">
        <v>1</v>
      </c>
      <c r="B5432" s="14">
        <v>1</v>
      </c>
      <c r="C5432" s="15" t="s">
        <v>6948</v>
      </c>
      <c r="D5432" s="15" t="s">
        <v>6948</v>
      </c>
      <c r="E5432" s="15">
        <v>45265</v>
      </c>
      <c r="F5432" s="15" t="s">
        <v>6949</v>
      </c>
      <c r="G5432" s="15">
        <v>45113</v>
      </c>
      <c r="H5432" s="15">
        <v>45297</v>
      </c>
      <c r="I5432" s="15" t="s">
        <v>6950</v>
      </c>
      <c r="J5432" s="15" t="s">
        <v>6951</v>
      </c>
      <c r="K5432" s="15" t="s">
        <v>45550</v>
      </c>
      <c r="L5432" s="15" t="s">
        <v>181</v>
      </c>
      <c r="M5432" s="15" t="s">
        <v>779</v>
      </c>
      <c r="N5432" s="14">
        <v>2003</v>
      </c>
      <c r="O5432" s="15" t="s">
        <v>6952</v>
      </c>
      <c r="P5432" s="15" t="s">
        <v>81</v>
      </c>
      <c r="Q5432" s="15" t="s">
        <v>47061</v>
      </c>
      <c r="R5432" s="15" t="s">
        <v>6953</v>
      </c>
      <c r="S5432" s="15" t="s">
        <v>6954</v>
      </c>
      <c r="T5432" s="15" t="s">
        <v>592</v>
      </c>
      <c r="U5432" s="15" t="s">
        <v>53</v>
      </c>
      <c r="V5432" s="15" t="s">
        <v>45376</v>
      </c>
      <c r="W5432" s="15" t="s">
        <v>2618</v>
      </c>
      <c r="X5432" s="15" t="str">
        <f>_xlfn.XLOOKUP(_LOOKUP[[#This Row],[AdjusterMemberName]],_Adjuster[Adjuster Name],_Adjuster[Email],,0)</f>
        <v>Canglim@knightcompany.com</v>
      </c>
      <c r="Y5432" s="15" t="str">
        <f>_xlfn.XLOOKUP(_LOOKUP[[#This Row],[AdjusterMemberName]],_Adjuster[Adjuster Name],_Adjuster[Phone Number],,0)</f>
        <v>323-456-1707</v>
      </c>
      <c r="Z5432" s="15" t="s">
        <v>6955</v>
      </c>
      <c r="AA54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15421 Bear Valley Rd, Hesperia  CA 92345</v>
      </c>
      <c r="AB5432" s="15"/>
    </row>
    <row r="5433" spans="1:28" x14ac:dyDescent="0.3">
      <c r="A5433" s="14">
        <v>1</v>
      </c>
      <c r="B5433" s="14">
        <v>1</v>
      </c>
      <c r="C5433" s="15" t="s">
        <v>6977</v>
      </c>
      <c r="D5433" s="15" t="s">
        <v>6977</v>
      </c>
      <c r="E5433" s="15">
        <v>45265</v>
      </c>
      <c r="F5433" s="15" t="s">
        <v>6978</v>
      </c>
      <c r="G5433" s="15">
        <v>45239</v>
      </c>
      <c r="H5433" s="15">
        <v>45421</v>
      </c>
      <c r="I5433" s="15" t="s">
        <v>6979</v>
      </c>
      <c r="J5433" s="15" t="s">
        <v>6980</v>
      </c>
      <c r="K5433" s="15" t="s">
        <v>45950</v>
      </c>
      <c r="L5433" s="15" t="s">
        <v>25</v>
      </c>
      <c r="M5433" s="15" t="s">
        <v>373</v>
      </c>
      <c r="N5433" s="14">
        <v>2020</v>
      </c>
      <c r="O5433" s="15" t="s">
        <v>6981</v>
      </c>
      <c r="P5433" s="15" t="s">
        <v>106</v>
      </c>
      <c r="Q5433" s="15" t="s">
        <v>47117</v>
      </c>
      <c r="R5433" s="15" t="s">
        <v>6982</v>
      </c>
      <c r="S5433" s="15" t="s">
        <v>6983</v>
      </c>
      <c r="T5433" s="15" t="s">
        <v>4274</v>
      </c>
      <c r="U5433" s="15" t="s">
        <v>53</v>
      </c>
      <c r="V5433" s="15" t="s">
        <v>45751</v>
      </c>
      <c r="W5433" s="15" t="s">
        <v>367</v>
      </c>
      <c r="X5433" s="15" t="str">
        <f>_xlfn.XLOOKUP(_LOOKUP[[#This Row],[AdjusterMemberName]],_Adjuster[Adjuster Name],_Adjuster[Email],,0)</f>
        <v>dHernandez4@knightcompany.com</v>
      </c>
      <c r="Y5433" s="15" t="str">
        <f>_xlfn.XLOOKUP(_LOOKUP[[#This Row],[AdjusterMemberName]],_Adjuster[Adjuster Name],_Adjuster[Phone Number],,0)</f>
        <v>323-315-7819</v>
      </c>
      <c r="Z5433" s="15" t="s">
        <v>6984</v>
      </c>
      <c r="AA54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2540 Peck Rd Apt 26, Monrovia  CA 91016</v>
      </c>
      <c r="AB5433" s="15"/>
    </row>
    <row r="5434" spans="1:28" x14ac:dyDescent="0.3">
      <c r="A5434" s="14">
        <v>1</v>
      </c>
      <c r="B5434" s="14">
        <v>1</v>
      </c>
      <c r="C5434" s="15" t="s">
        <v>7027</v>
      </c>
      <c r="D5434" s="15" t="s">
        <v>7028</v>
      </c>
      <c r="E5434" s="15">
        <v>45265</v>
      </c>
      <c r="F5434" s="15" t="s">
        <v>7029</v>
      </c>
      <c r="G5434" s="15">
        <v>45066</v>
      </c>
      <c r="H5434" s="15">
        <v>45250</v>
      </c>
      <c r="I5434" s="15" t="s">
        <v>7030</v>
      </c>
      <c r="J5434" s="15" t="s">
        <v>7031</v>
      </c>
      <c r="K5434" s="15" t="s">
        <v>45373</v>
      </c>
      <c r="L5434" s="15" t="s">
        <v>25</v>
      </c>
      <c r="M5434" s="15" t="s">
        <v>373</v>
      </c>
      <c r="N5434" s="14">
        <v>2012</v>
      </c>
      <c r="O5434" s="15" t="s">
        <v>7032</v>
      </c>
      <c r="P5434" s="15" t="s">
        <v>81</v>
      </c>
      <c r="Q5434" s="15" t="s">
        <v>119</v>
      </c>
      <c r="R5434" s="15" t="s">
        <v>7033</v>
      </c>
      <c r="S5434" s="15" t="s">
        <v>7034</v>
      </c>
      <c r="T5434" s="15" t="s">
        <v>164</v>
      </c>
      <c r="U5434" s="15" t="s">
        <v>53</v>
      </c>
      <c r="V5434" s="15" t="s">
        <v>46796</v>
      </c>
      <c r="W5434" s="15" t="s">
        <v>850</v>
      </c>
      <c r="X5434" s="15" t="e">
        <f>_xlfn.XLOOKUP(_LOOKUP[[#This Row],[AdjusterMemberName]],_Adjuster[Adjuster Name],_Adjuster[Email],,0)</f>
        <v>#N/A</v>
      </c>
      <c r="Y5434" s="15" t="e">
        <f>_xlfn.XLOOKUP(_LOOKUP[[#This Row],[AdjusterMemberName]],_Adjuster[Adjuster Name],_Adjuster[Phone Number],,0)</f>
        <v>#N/A</v>
      </c>
      <c r="Z5434" s="15" t="s">
        <v>7035</v>
      </c>
      <c r="AA54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422 W Locust Ave, Fresno  CA 93650</v>
      </c>
      <c r="AB5434" s="15">
        <v>45160</v>
      </c>
    </row>
    <row r="5435" spans="1:28" x14ac:dyDescent="0.3">
      <c r="A5435" s="14">
        <v>1</v>
      </c>
      <c r="B5435" s="14">
        <v>1</v>
      </c>
      <c r="C5435" s="15" t="s">
        <v>3765</v>
      </c>
      <c r="D5435" s="15" t="s">
        <v>3765</v>
      </c>
      <c r="E5435" s="15">
        <v>45265</v>
      </c>
      <c r="F5435" s="15" t="s">
        <v>7570</v>
      </c>
      <c r="G5435" s="15">
        <v>45268</v>
      </c>
      <c r="H5435" s="15">
        <v>45451</v>
      </c>
      <c r="I5435" s="15" t="s">
        <v>7571</v>
      </c>
      <c r="J5435" s="15" t="s">
        <v>7572</v>
      </c>
      <c r="K5435" s="15" t="s">
        <v>45339</v>
      </c>
      <c r="L5435" s="15" t="s">
        <v>103</v>
      </c>
      <c r="M5435" s="15" t="s">
        <v>104</v>
      </c>
      <c r="N5435" s="14">
        <v>2007</v>
      </c>
      <c r="O5435" s="15" t="s">
        <v>3769</v>
      </c>
      <c r="P5435" s="15" t="s">
        <v>106</v>
      </c>
      <c r="Q5435" s="15" t="s">
        <v>119</v>
      </c>
      <c r="R5435" s="15" t="s">
        <v>3770</v>
      </c>
      <c r="S5435" s="15" t="s">
        <v>3771</v>
      </c>
      <c r="T5435" s="15" t="s">
        <v>3772</v>
      </c>
      <c r="U5435" s="15" t="s">
        <v>53</v>
      </c>
      <c r="V5435" s="15" t="s">
        <v>46786</v>
      </c>
      <c r="W5435" s="15" t="s">
        <v>850</v>
      </c>
      <c r="X5435" s="15" t="e">
        <f>_xlfn.XLOOKUP(_LOOKUP[[#This Row],[AdjusterMemberName]],_Adjuster[Adjuster Name],_Adjuster[Email],,0)</f>
        <v>#N/A</v>
      </c>
      <c r="Y5435" s="15" t="e">
        <f>_xlfn.XLOOKUP(_LOOKUP[[#This Row],[AdjusterMemberName]],_Adjuster[Adjuster Name],_Adjuster[Phone Number],,0)</f>
        <v>#N/A</v>
      </c>
      <c r="Z5435" s="15" t="s">
        <v>3773</v>
      </c>
      <c r="AA54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230 Montecito Ave Apt 5, Monterey  CA 93940</v>
      </c>
      <c r="AB5435" s="15"/>
    </row>
    <row r="5436" spans="1:28" x14ac:dyDescent="0.3">
      <c r="A5436" s="14">
        <v>1</v>
      </c>
      <c r="B5436" s="14">
        <v>1</v>
      </c>
      <c r="C5436" s="15" t="s">
        <v>6841</v>
      </c>
      <c r="D5436" s="15" t="s">
        <v>6841</v>
      </c>
      <c r="E5436" s="15">
        <v>45264</v>
      </c>
      <c r="F5436" s="15" t="s">
        <v>6842</v>
      </c>
      <c r="G5436" s="15">
        <v>45225</v>
      </c>
      <c r="H5436" s="15">
        <v>45408</v>
      </c>
      <c r="I5436" s="15" t="s">
        <v>6843</v>
      </c>
      <c r="J5436" s="15" t="s">
        <v>6844</v>
      </c>
      <c r="K5436" s="15" t="s">
        <v>45976</v>
      </c>
      <c r="L5436" s="15" t="s">
        <v>103</v>
      </c>
      <c r="M5436" s="15" t="s">
        <v>2946</v>
      </c>
      <c r="N5436" s="14">
        <v>2017</v>
      </c>
      <c r="O5436" s="15" t="s">
        <v>6845</v>
      </c>
      <c r="P5436" s="15" t="s">
        <v>106</v>
      </c>
      <c r="Q5436" s="15" t="s">
        <v>47216</v>
      </c>
      <c r="R5436" s="15" t="s">
        <v>6846</v>
      </c>
      <c r="S5436" s="15" t="s">
        <v>6847</v>
      </c>
      <c r="T5436" s="15" t="s">
        <v>96</v>
      </c>
      <c r="U5436" s="15" t="s">
        <v>53</v>
      </c>
      <c r="V5436" s="15" t="s">
        <v>45410</v>
      </c>
      <c r="W5436" s="15" t="s">
        <v>3184</v>
      </c>
      <c r="X5436" s="15" t="str">
        <f>_xlfn.XLOOKUP(_LOOKUP[[#This Row],[AdjusterMemberName]],_Adjuster[Adjuster Name],_Adjuster[Email],,0)</f>
        <v>mQualls@knightcompany.com</v>
      </c>
      <c r="Y5436" s="15" t="str">
        <f>_xlfn.XLOOKUP(_LOOKUP[[#This Row],[AdjusterMemberName]],_Adjuster[Adjuster Name],_Adjuster[Phone Number],,0)</f>
        <v>424-559-5436</v>
      </c>
      <c r="Z5436" s="15" t="s">
        <v>6848</v>
      </c>
      <c r="AA54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10314 Lake Summit Dr, Moreno Valley  CA 92557</v>
      </c>
      <c r="AB5436" s="15"/>
    </row>
    <row r="5437" spans="1:28" x14ac:dyDescent="0.3">
      <c r="A5437" s="14">
        <v>1</v>
      </c>
      <c r="B5437" s="14">
        <v>1</v>
      </c>
      <c r="C5437" s="15" t="s">
        <v>6857</v>
      </c>
      <c r="D5437" s="15" t="s">
        <v>6857</v>
      </c>
      <c r="E5437" s="15">
        <v>45264</v>
      </c>
      <c r="F5437" s="15" t="s">
        <v>6858</v>
      </c>
      <c r="G5437" s="15">
        <v>45148</v>
      </c>
      <c r="H5437" s="15">
        <v>45332</v>
      </c>
      <c r="I5437" s="15" t="s">
        <v>6859</v>
      </c>
      <c r="J5437" s="15" t="s">
        <v>6860</v>
      </c>
      <c r="K5437" s="15" t="s">
        <v>45695</v>
      </c>
      <c r="L5437" s="15" t="s">
        <v>128</v>
      </c>
      <c r="M5437" s="15" t="s">
        <v>6861</v>
      </c>
      <c r="N5437" s="14">
        <v>1997</v>
      </c>
      <c r="O5437" s="15" t="s">
        <v>6862</v>
      </c>
      <c r="P5437" s="15" t="s">
        <v>81</v>
      </c>
      <c r="Q5437" s="15" t="s">
        <v>47065</v>
      </c>
      <c r="R5437" s="15" t="s">
        <v>6863</v>
      </c>
      <c r="S5437" s="15" t="s">
        <v>6864</v>
      </c>
      <c r="T5437" s="15" t="s">
        <v>3033</v>
      </c>
      <c r="U5437" s="15" t="s">
        <v>53</v>
      </c>
      <c r="V5437" s="15" t="s">
        <v>46384</v>
      </c>
      <c r="W5437" s="15" t="s">
        <v>850</v>
      </c>
      <c r="X5437" s="15" t="e">
        <f>_xlfn.XLOOKUP(_LOOKUP[[#This Row],[AdjusterMemberName]],_Adjuster[Adjuster Name],_Adjuster[Email],,0)</f>
        <v>#N/A</v>
      </c>
      <c r="Y5437" s="15" t="e">
        <f>_xlfn.XLOOKUP(_LOOKUP[[#This Row],[AdjusterMemberName]],_Adjuster[Adjuster Name],_Adjuster[Phone Number],,0)</f>
        <v>#N/A</v>
      </c>
      <c r="Z5437" s="15" t="s">
        <v>6865</v>
      </c>
      <c r="AA54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2980 E Yosemite Ave Apt 1425, Merced  CA 95340</v>
      </c>
      <c r="AB5437" s="15"/>
    </row>
    <row r="5438" spans="1:28" x14ac:dyDescent="0.3">
      <c r="A5438" s="14">
        <v>1</v>
      </c>
      <c r="B5438" s="14">
        <v>1</v>
      </c>
      <c r="C5438" s="15" t="s">
        <v>6866</v>
      </c>
      <c r="D5438" s="15" t="s">
        <v>6867</v>
      </c>
      <c r="E5438" s="15">
        <v>45264</v>
      </c>
      <c r="F5438" s="15" t="s">
        <v>6868</v>
      </c>
      <c r="G5438" s="15">
        <v>45255</v>
      </c>
      <c r="H5438" s="15">
        <v>45437</v>
      </c>
      <c r="I5438" s="15" t="s">
        <v>6869</v>
      </c>
      <c r="J5438" s="15" t="s">
        <v>6870</v>
      </c>
      <c r="K5438" s="15" t="s">
        <v>45424</v>
      </c>
      <c r="L5438" s="15" t="s">
        <v>103</v>
      </c>
      <c r="M5438" s="15" t="s">
        <v>1336</v>
      </c>
      <c r="N5438" s="14">
        <v>2017</v>
      </c>
      <c r="O5438" s="15" t="s">
        <v>6871</v>
      </c>
      <c r="P5438" s="15" t="s">
        <v>81</v>
      </c>
      <c r="Q5438" s="15" t="s">
        <v>47128</v>
      </c>
      <c r="R5438" s="15" t="s">
        <v>6872</v>
      </c>
      <c r="S5438" s="15" t="s">
        <v>6873</v>
      </c>
      <c r="T5438" s="15" t="s">
        <v>5994</v>
      </c>
      <c r="U5438" s="15" t="s">
        <v>53</v>
      </c>
      <c r="V5438" s="15" t="s">
        <v>46414</v>
      </c>
      <c r="W5438" s="15" t="s">
        <v>264</v>
      </c>
      <c r="X5438" s="15" t="str">
        <f>_xlfn.XLOOKUP(_LOOKUP[[#This Row],[AdjusterMemberName]],_Adjuster[Adjuster Name],_Adjuster[Email],,0)</f>
        <v>sBonnevie@knightcompany.com</v>
      </c>
      <c r="Y5438" s="15" t="str">
        <f>_xlfn.XLOOKUP(_LOOKUP[[#This Row],[AdjusterMemberName]],_Adjuster[Adjuster Name],_Adjuster[Phone Number],,0)</f>
        <v>323-692-4064</v>
      </c>
      <c r="Z5438" s="15" t="s">
        <v>6874</v>
      </c>
      <c r="AA54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4377 Colfax Ave Apt 29, Studio City  CA 91604</v>
      </c>
      <c r="AB5438" s="15"/>
    </row>
    <row r="5439" spans="1:28" x14ac:dyDescent="0.3">
      <c r="A5439" s="14">
        <v>1</v>
      </c>
      <c r="B5439" s="14">
        <v>1</v>
      </c>
      <c r="C5439" s="15" t="s">
        <v>6894</v>
      </c>
      <c r="D5439" s="15" t="s">
        <v>6895</v>
      </c>
      <c r="E5439" s="15">
        <v>45264</v>
      </c>
      <c r="F5439" s="15" t="s">
        <v>6896</v>
      </c>
      <c r="G5439" s="15">
        <v>45180</v>
      </c>
      <c r="H5439" s="15">
        <v>45362</v>
      </c>
      <c r="I5439" s="15" t="s">
        <v>6897</v>
      </c>
      <c r="J5439" s="15" t="s">
        <v>6898</v>
      </c>
      <c r="K5439" s="15" t="s">
        <v>45765</v>
      </c>
      <c r="L5439" s="15" t="s">
        <v>25</v>
      </c>
      <c r="M5439" s="15" t="s">
        <v>373</v>
      </c>
      <c r="N5439" s="14">
        <v>2021</v>
      </c>
      <c r="O5439" s="15" t="s">
        <v>6899</v>
      </c>
      <c r="P5439" s="15" t="s">
        <v>106</v>
      </c>
      <c r="Q5439" s="15" t="s">
        <v>47019</v>
      </c>
      <c r="R5439" s="15" t="s">
        <v>6900</v>
      </c>
      <c r="S5439" s="15" t="s">
        <v>6901</v>
      </c>
      <c r="T5439" s="15" t="s">
        <v>122</v>
      </c>
      <c r="U5439" s="15" t="s">
        <v>53</v>
      </c>
      <c r="V5439" s="15" t="s">
        <v>45548</v>
      </c>
      <c r="W5439" s="15" t="s">
        <v>1357</v>
      </c>
      <c r="X5439" s="15" t="str">
        <f>_xlfn.XLOOKUP(_LOOKUP[[#This Row],[AdjusterMemberName]],_Adjuster[Adjuster Name],_Adjuster[Email],,0)</f>
        <v>jRivera1@knightcompany.com</v>
      </c>
      <c r="Y5439" s="15" t="str">
        <f>_xlfn.XLOOKUP(_LOOKUP[[#This Row],[AdjusterMemberName]],_Adjuster[Adjuster Name],_Adjuster[Phone Number],,0)</f>
        <v>424-559-5239</v>
      </c>
      <c r="Z5439" s="15" t="s">
        <v>6902</v>
      </c>
      <c r="AA54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40725 Rosalie Ave, Hemet  CA 92544</v>
      </c>
      <c r="AB5439" s="15"/>
    </row>
    <row r="5440" spans="1:28" x14ac:dyDescent="0.3">
      <c r="A5440" s="14">
        <v>1</v>
      </c>
      <c r="B5440" s="14">
        <v>1</v>
      </c>
      <c r="C5440" s="15" t="s">
        <v>6905</v>
      </c>
      <c r="D5440" s="15" t="s">
        <v>6906</v>
      </c>
      <c r="E5440" s="15">
        <v>45264</v>
      </c>
      <c r="F5440" s="15" t="s">
        <v>6907</v>
      </c>
      <c r="G5440" s="15">
        <v>45195</v>
      </c>
      <c r="H5440" s="15">
        <v>45377</v>
      </c>
      <c r="I5440" s="15" t="s">
        <v>6908</v>
      </c>
      <c r="J5440" s="15" t="s">
        <v>6909</v>
      </c>
      <c r="K5440" s="15" t="s">
        <v>45373</v>
      </c>
      <c r="L5440" s="15" t="s">
        <v>103</v>
      </c>
      <c r="M5440" s="15" t="s">
        <v>304</v>
      </c>
      <c r="N5440" s="14">
        <v>2022</v>
      </c>
      <c r="O5440" s="15" t="s">
        <v>6910</v>
      </c>
      <c r="P5440" s="15" t="s">
        <v>81</v>
      </c>
      <c r="Q5440" s="15" t="s">
        <v>47092</v>
      </c>
      <c r="R5440" s="15" t="s">
        <v>5003</v>
      </c>
      <c r="S5440" s="15" t="s">
        <v>6911</v>
      </c>
      <c r="T5440" s="15" t="s">
        <v>1456</v>
      </c>
      <c r="U5440" s="15" t="s">
        <v>53</v>
      </c>
      <c r="V5440" s="15" t="s">
        <v>45986</v>
      </c>
      <c r="W5440" s="15" t="s">
        <v>3184</v>
      </c>
      <c r="X5440" s="15" t="str">
        <f>_xlfn.XLOOKUP(_LOOKUP[[#This Row],[AdjusterMemberName]],_Adjuster[Adjuster Name],_Adjuster[Email],,0)</f>
        <v>mQualls@knightcompany.com</v>
      </c>
      <c r="Y5440" s="15" t="str">
        <f>_xlfn.XLOOKUP(_LOOKUP[[#This Row],[AdjusterMemberName]],_Adjuster[Adjuster Name],_Adjuster[Phone Number],,0)</f>
        <v>424-559-5436</v>
      </c>
      <c r="Z5440" s="15" t="s">
        <v>6912</v>
      </c>
      <c r="AA54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28234 Eucalyptus Ave, Highland  CA 92346</v>
      </c>
      <c r="AB5440" s="15"/>
    </row>
    <row r="5441" spans="1:28" x14ac:dyDescent="0.3">
      <c r="A5441" s="14">
        <v>0</v>
      </c>
      <c r="B5441" s="14">
        <v>0</v>
      </c>
      <c r="C5441" s="15" t="s">
        <v>6985</v>
      </c>
      <c r="D5441" s="15" t="s">
        <v>6986</v>
      </c>
      <c r="E5441" s="15">
        <v>45264</v>
      </c>
      <c r="F5441" s="15" t="s">
        <v>6987</v>
      </c>
      <c r="G5441" s="15"/>
      <c r="H5441" s="15"/>
      <c r="I5441" s="15" t="s">
        <v>6988</v>
      </c>
      <c r="J5441" s="15" t="s">
        <v>6989</v>
      </c>
      <c r="K5441" s="15" t="s">
        <v>45818</v>
      </c>
      <c r="L5441" s="15" t="s">
        <v>103</v>
      </c>
      <c r="M5441" s="15" t="s">
        <v>6990</v>
      </c>
      <c r="N5441" s="14">
        <v>2013</v>
      </c>
      <c r="O5441" s="15" t="s">
        <v>6991</v>
      </c>
      <c r="P5441" s="15" t="s">
        <v>106</v>
      </c>
      <c r="Q5441" s="15"/>
      <c r="R5441" s="15"/>
      <c r="S5441" s="15"/>
      <c r="T5441" s="15"/>
      <c r="U5441" s="15"/>
      <c r="V5441" s="15"/>
      <c r="W5441" s="15" t="s">
        <v>1357</v>
      </c>
      <c r="X5441" s="15" t="str">
        <f>_xlfn.XLOOKUP(_LOOKUP[[#This Row],[AdjusterMemberName]],_Adjuster[Adjuster Name],_Adjuster[Email],,0)</f>
        <v>jRivera1@knightcompany.com</v>
      </c>
      <c r="Y5441" s="15" t="str">
        <f>_xlfn.XLOOKUP(_LOOKUP[[#This Row],[AdjusterMemberName]],_Adjuster[Adjuster Name],_Adjuster[Phone Number],,0)</f>
        <v>424-559-5239</v>
      </c>
      <c r="Z5441" s="15"/>
      <c r="AA5441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441" s="15"/>
    </row>
    <row r="5442" spans="1:28" x14ac:dyDescent="0.3">
      <c r="A5442" s="14">
        <v>1</v>
      </c>
      <c r="B5442" s="14">
        <v>1</v>
      </c>
      <c r="C5442" s="15" t="s">
        <v>6999</v>
      </c>
      <c r="D5442" s="15" t="s">
        <v>6999</v>
      </c>
      <c r="E5442" s="15">
        <v>45264</v>
      </c>
      <c r="F5442" s="15" t="s">
        <v>7000</v>
      </c>
      <c r="G5442" s="15">
        <v>45182</v>
      </c>
      <c r="H5442" s="15">
        <v>45364</v>
      </c>
      <c r="I5442" s="15" t="s">
        <v>7001</v>
      </c>
      <c r="J5442" s="15" t="s">
        <v>6989</v>
      </c>
      <c r="K5442" s="15" t="s">
        <v>45818</v>
      </c>
      <c r="L5442" s="15" t="s">
        <v>103</v>
      </c>
      <c r="M5442" s="15" t="s">
        <v>1336</v>
      </c>
      <c r="N5442" s="14">
        <v>2013</v>
      </c>
      <c r="O5442" s="15" t="s">
        <v>7002</v>
      </c>
      <c r="P5442" s="15" t="s">
        <v>106</v>
      </c>
      <c r="Q5442" s="15" t="s">
        <v>47061</v>
      </c>
      <c r="R5442" s="15" t="s">
        <v>7003</v>
      </c>
      <c r="S5442" s="15" t="s">
        <v>7004</v>
      </c>
      <c r="T5442" s="15" t="s">
        <v>7005</v>
      </c>
      <c r="U5442" s="15" t="s">
        <v>53</v>
      </c>
      <c r="V5442" s="15" t="s">
        <v>46013</v>
      </c>
      <c r="W5442" s="15" t="s">
        <v>1889</v>
      </c>
      <c r="X5442" s="15" t="e">
        <f>_xlfn.XLOOKUP(_LOOKUP[[#This Row],[AdjusterMemberName]],_Adjuster[Adjuster Name],_Adjuster[Email],,0)</f>
        <v>#N/A</v>
      </c>
      <c r="Y5442" s="15" t="e">
        <f>_xlfn.XLOOKUP(_LOOKUP[[#This Row],[AdjusterMemberName]],_Adjuster[Adjuster Name],_Adjuster[Phone Number],,0)</f>
        <v>#N/A</v>
      </c>
      <c r="Z5442" s="15" t="s">
        <v>7006</v>
      </c>
      <c r="AA54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31224 Scott Rd, Winchester  CA 92596</v>
      </c>
      <c r="AB5442" s="15">
        <v>45338</v>
      </c>
    </row>
    <row r="5443" spans="1:28" x14ac:dyDescent="0.3">
      <c r="A5443" s="14">
        <v>1</v>
      </c>
      <c r="B5443" s="14">
        <v>1</v>
      </c>
      <c r="C5443" s="15" t="s">
        <v>7282</v>
      </c>
      <c r="D5443" s="15" t="s">
        <v>7282</v>
      </c>
      <c r="E5443" s="15">
        <v>45264</v>
      </c>
      <c r="F5443" s="15" t="s">
        <v>7283</v>
      </c>
      <c r="G5443" s="15">
        <v>45063</v>
      </c>
      <c r="H5443" s="15">
        <v>45247</v>
      </c>
      <c r="I5443" s="15" t="s">
        <v>7284</v>
      </c>
      <c r="J5443" s="15" t="s">
        <v>7285</v>
      </c>
      <c r="K5443" s="15" t="s">
        <v>45434</v>
      </c>
      <c r="L5443" s="15" t="s">
        <v>150</v>
      </c>
      <c r="M5443" s="15" t="s">
        <v>7286</v>
      </c>
      <c r="N5443" s="14">
        <v>2015</v>
      </c>
      <c r="O5443" s="15" t="s">
        <v>7287</v>
      </c>
      <c r="P5443" s="15" t="s">
        <v>106</v>
      </c>
      <c r="Q5443" s="15" t="s">
        <v>119</v>
      </c>
      <c r="R5443" s="15" t="s">
        <v>162</v>
      </c>
      <c r="S5443" s="15" t="s">
        <v>7288</v>
      </c>
      <c r="T5443" s="15" t="s">
        <v>174</v>
      </c>
      <c r="U5443" s="15" t="s">
        <v>53</v>
      </c>
      <c r="V5443" s="15" t="s">
        <v>45441</v>
      </c>
      <c r="W5443" s="15" t="s">
        <v>338</v>
      </c>
      <c r="X5443" s="15" t="e">
        <f>_xlfn.XLOOKUP(_LOOKUP[[#This Row],[AdjusterMemberName]],_Adjuster[Adjuster Name],_Adjuster[Email],,0)</f>
        <v>#N/A</v>
      </c>
      <c r="Y5443" s="15" t="e">
        <f>_xlfn.XLOOKUP(_LOOKUP[[#This Row],[AdjusterMemberName]],_Adjuster[Adjuster Name],_Adjuster[Phone Number],,0)</f>
        <v>#N/A</v>
      </c>
      <c r="Z5443" s="15" t="s">
        <v>7289</v>
      </c>
      <c r="AA54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1324 W 83Rd Pl, Los Angeles  CA 90044</v>
      </c>
      <c r="AB5443" s="15">
        <v>45156</v>
      </c>
    </row>
    <row r="5444" spans="1:28" x14ac:dyDescent="0.3">
      <c r="A5444" s="14">
        <v>1</v>
      </c>
      <c r="B5444" s="14">
        <v>1</v>
      </c>
      <c r="C5444" s="15" t="s">
        <v>8316</v>
      </c>
      <c r="D5444" s="15" t="s">
        <v>8316</v>
      </c>
      <c r="E5444" s="15">
        <v>45264</v>
      </c>
      <c r="F5444" s="15" t="s">
        <v>8317</v>
      </c>
      <c r="G5444" s="15">
        <v>45132</v>
      </c>
      <c r="H5444" s="15">
        <v>45316</v>
      </c>
      <c r="I5444" s="15" t="s">
        <v>8318</v>
      </c>
      <c r="J5444" s="15" t="s">
        <v>8319</v>
      </c>
      <c r="K5444" s="15" t="s">
        <v>45341</v>
      </c>
      <c r="L5444" s="15" t="s">
        <v>128</v>
      </c>
      <c r="M5444" s="15" t="s">
        <v>2550</v>
      </c>
      <c r="N5444" s="14">
        <v>2023</v>
      </c>
      <c r="O5444" s="15" t="s">
        <v>8320</v>
      </c>
      <c r="P5444" s="15" t="s">
        <v>81</v>
      </c>
      <c r="Q5444" s="15" t="s">
        <v>47164</v>
      </c>
      <c r="R5444" s="15" t="s">
        <v>8321</v>
      </c>
      <c r="S5444" s="15" t="s">
        <v>8322</v>
      </c>
      <c r="T5444" s="15" t="s">
        <v>174</v>
      </c>
      <c r="U5444" s="15" t="s">
        <v>53</v>
      </c>
      <c r="V5444" s="15" t="s">
        <v>45742</v>
      </c>
      <c r="W5444" s="15" t="s">
        <v>1624</v>
      </c>
      <c r="X5444" s="15" t="e">
        <f>_xlfn.XLOOKUP(_LOOKUP[[#This Row],[AdjusterMemberName]],_Adjuster[Adjuster Name],_Adjuster[Email],,0)</f>
        <v>#N/A</v>
      </c>
      <c r="Y5444" s="15" t="e">
        <f>_xlfn.XLOOKUP(_LOOKUP[[#This Row],[AdjusterMemberName]],_Adjuster[Adjuster Name],_Adjuster[Phone Number],,0)</f>
        <v>#N/A</v>
      </c>
      <c r="Z5444" s="15" t="s">
        <v>8323</v>
      </c>
      <c r="AA54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1044 W 17Th St Apt7, Los Angeles  CA 90015</v>
      </c>
      <c r="AB5444" s="15"/>
    </row>
    <row r="5445" spans="1:28" x14ac:dyDescent="0.3">
      <c r="A5445" s="14">
        <v>1</v>
      </c>
      <c r="B5445" s="14">
        <v>1</v>
      </c>
      <c r="C5445" s="15" t="s">
        <v>6932</v>
      </c>
      <c r="D5445" s="15" t="s">
        <v>6932</v>
      </c>
      <c r="E5445" s="15">
        <v>45263</v>
      </c>
      <c r="F5445" s="15" t="s">
        <v>6933</v>
      </c>
      <c r="G5445" s="15">
        <v>45231</v>
      </c>
      <c r="H5445" s="15">
        <v>45413</v>
      </c>
      <c r="I5445" s="15" t="s">
        <v>6934</v>
      </c>
      <c r="J5445" s="15" t="s">
        <v>6935</v>
      </c>
      <c r="K5445" s="15" t="s">
        <v>46005</v>
      </c>
      <c r="L5445" s="15" t="s">
        <v>128</v>
      </c>
      <c r="M5445" s="15" t="s">
        <v>129</v>
      </c>
      <c r="N5445" s="14">
        <v>2007</v>
      </c>
      <c r="O5445" s="15" t="s">
        <v>6936</v>
      </c>
      <c r="P5445" s="15" t="s">
        <v>106</v>
      </c>
      <c r="Q5445" s="15" t="s">
        <v>47065</v>
      </c>
      <c r="R5445" s="15" t="s">
        <v>6937</v>
      </c>
      <c r="S5445" s="15" t="s">
        <v>6938</v>
      </c>
      <c r="T5445" s="15" t="s">
        <v>1156</v>
      </c>
      <c r="U5445" s="15" t="s">
        <v>53</v>
      </c>
      <c r="V5445" s="15" t="s">
        <v>46575</v>
      </c>
      <c r="W5445" s="15" t="s">
        <v>1357</v>
      </c>
      <c r="X5445" s="15" t="str">
        <f>_xlfn.XLOOKUP(_LOOKUP[[#This Row],[AdjusterMemberName]],_Adjuster[Adjuster Name],_Adjuster[Email],,0)</f>
        <v>jRivera1@knightcompany.com</v>
      </c>
      <c r="Y5445" s="15" t="str">
        <f>_xlfn.XLOOKUP(_LOOKUP[[#This Row],[AdjusterMemberName]],_Adjuster[Adjuster Name],_Adjuster[Phone Number],,0)</f>
        <v>424-559-5239</v>
      </c>
      <c r="Z5445" s="15" t="s">
        <v>6939</v>
      </c>
      <c r="AA54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2601 Marina Blvd Apt 14, San Leandro  CA 94577</v>
      </c>
      <c r="AB5445" s="15"/>
    </row>
    <row r="5446" spans="1:28" x14ac:dyDescent="0.3">
      <c r="A5446" s="14">
        <v>1</v>
      </c>
      <c r="B5446" s="14">
        <v>1</v>
      </c>
      <c r="C5446" s="15" t="s">
        <v>6962</v>
      </c>
      <c r="D5446" s="15" t="s">
        <v>6962</v>
      </c>
      <c r="E5446" s="15">
        <v>45263</v>
      </c>
      <c r="F5446" s="15" t="s">
        <v>6963</v>
      </c>
      <c r="G5446" s="15">
        <v>45121</v>
      </c>
      <c r="H5446" s="15">
        <v>45305</v>
      </c>
      <c r="I5446" s="15" t="s">
        <v>6964</v>
      </c>
      <c r="J5446" s="15" t="s">
        <v>6965</v>
      </c>
      <c r="K5446" s="15" t="s">
        <v>46798</v>
      </c>
      <c r="L5446" s="15" t="s">
        <v>103</v>
      </c>
      <c r="M5446" s="15" t="s">
        <v>104</v>
      </c>
      <c r="N5446" s="14">
        <v>2007</v>
      </c>
      <c r="O5446" s="15" t="s">
        <v>6966</v>
      </c>
      <c r="P5446" s="15" t="s">
        <v>106</v>
      </c>
      <c r="Q5446" s="15" t="s">
        <v>47065</v>
      </c>
      <c r="R5446" s="15" t="s">
        <v>6967</v>
      </c>
      <c r="S5446" s="15" t="s">
        <v>6968</v>
      </c>
      <c r="T5446" s="15" t="s">
        <v>5419</v>
      </c>
      <c r="U5446" s="15" t="s">
        <v>53</v>
      </c>
      <c r="V5446" s="15" t="s">
        <v>45645</v>
      </c>
      <c r="W5446" s="15" t="s">
        <v>850</v>
      </c>
      <c r="X5446" s="15" t="e">
        <f>_xlfn.XLOOKUP(_LOOKUP[[#This Row],[AdjusterMemberName]],_Adjuster[Adjuster Name],_Adjuster[Email],,0)</f>
        <v>#N/A</v>
      </c>
      <c r="Y5446" s="15" t="e">
        <f>_xlfn.XLOOKUP(_LOOKUP[[#This Row],[AdjusterMemberName]],_Adjuster[Adjuster Name],_Adjuster[Phone Number],,0)</f>
        <v>#N/A</v>
      </c>
      <c r="Z5446" s="15" t="s">
        <v>6969</v>
      </c>
      <c r="AA54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18530 Mayall St Unit C, Northridge  CA 91324</v>
      </c>
      <c r="AB5446" s="15"/>
    </row>
    <row r="5447" spans="1:28" x14ac:dyDescent="0.3">
      <c r="A5447" s="14">
        <v>1</v>
      </c>
      <c r="B5447" s="14">
        <v>1</v>
      </c>
      <c r="C5447" s="15" t="s">
        <v>7160</v>
      </c>
      <c r="D5447" s="15" t="s">
        <v>7160</v>
      </c>
      <c r="E5447" s="15">
        <v>45263</v>
      </c>
      <c r="F5447" s="15" t="s">
        <v>7161</v>
      </c>
      <c r="G5447" s="15">
        <v>45201</v>
      </c>
      <c r="H5447" s="15">
        <v>45384</v>
      </c>
      <c r="I5447" s="15" t="s">
        <v>7162</v>
      </c>
      <c r="J5447" s="15" t="s">
        <v>7163</v>
      </c>
      <c r="K5447" s="15" t="s">
        <v>45332</v>
      </c>
      <c r="L5447" s="15" t="s">
        <v>128</v>
      </c>
      <c r="M5447" s="15" t="s">
        <v>129</v>
      </c>
      <c r="N5447" s="14">
        <v>2024</v>
      </c>
      <c r="O5447" s="15" t="s">
        <v>7164</v>
      </c>
      <c r="P5447" s="15" t="s">
        <v>81</v>
      </c>
      <c r="Q5447" s="15" t="s">
        <v>47019</v>
      </c>
      <c r="R5447" s="15" t="s">
        <v>2510</v>
      </c>
      <c r="S5447" s="15" t="s">
        <v>7165</v>
      </c>
      <c r="T5447" s="15" t="s">
        <v>122</v>
      </c>
      <c r="U5447" s="15" t="s">
        <v>53</v>
      </c>
      <c r="V5447" s="15" t="s">
        <v>45524</v>
      </c>
      <c r="W5447" s="15" t="s">
        <v>367</v>
      </c>
      <c r="X5447" s="15" t="str">
        <f>_xlfn.XLOOKUP(_LOOKUP[[#This Row],[AdjusterMemberName]],_Adjuster[Adjuster Name],_Adjuster[Email],,0)</f>
        <v>dHernandez4@knightcompany.com</v>
      </c>
      <c r="Y5447" s="15" t="str">
        <f>_xlfn.XLOOKUP(_LOOKUP[[#This Row],[AdjusterMemberName]],_Adjuster[Adjuster Name],_Adjuster[Phone Number],,0)</f>
        <v>323-315-7819</v>
      </c>
      <c r="Z5447" s="15" t="s">
        <v>7166</v>
      </c>
      <c r="AA54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4698 Thornbush Dr, Hemet  CA 92545</v>
      </c>
      <c r="AB5447" s="15"/>
    </row>
    <row r="5448" spans="1:28" x14ac:dyDescent="0.3">
      <c r="A5448" s="14">
        <v>1</v>
      </c>
      <c r="B5448" s="14">
        <v>1</v>
      </c>
      <c r="C5448" s="15" t="s">
        <v>7911</v>
      </c>
      <c r="D5448" s="15" t="s">
        <v>7911</v>
      </c>
      <c r="E5448" s="15">
        <v>45263</v>
      </c>
      <c r="F5448" s="15" t="s">
        <v>7912</v>
      </c>
      <c r="G5448" s="15">
        <v>45160</v>
      </c>
      <c r="H5448" s="15">
        <v>45344</v>
      </c>
      <c r="I5448" s="15" t="s">
        <v>7913</v>
      </c>
      <c r="J5448" s="15" t="s">
        <v>7914</v>
      </c>
      <c r="K5448" s="15" t="s">
        <v>45815</v>
      </c>
      <c r="L5448" s="15" t="s">
        <v>806</v>
      </c>
      <c r="M5448" s="15" t="s">
        <v>7915</v>
      </c>
      <c r="N5448" s="14">
        <v>2015</v>
      </c>
      <c r="O5448" s="15" t="s">
        <v>7916</v>
      </c>
      <c r="P5448" s="15" t="s">
        <v>106</v>
      </c>
      <c r="Q5448" s="15" t="s">
        <v>47006</v>
      </c>
      <c r="R5448" s="15" t="s">
        <v>7917</v>
      </c>
      <c r="S5448" s="15" t="s">
        <v>7918</v>
      </c>
      <c r="T5448" s="15" t="s">
        <v>2089</v>
      </c>
      <c r="U5448" s="15" t="s">
        <v>53</v>
      </c>
      <c r="V5448" s="15" t="s">
        <v>46317</v>
      </c>
      <c r="W5448" s="15" t="s">
        <v>1544</v>
      </c>
      <c r="X5448" s="15" t="str">
        <f>_xlfn.XLOOKUP(_LOOKUP[[#This Row],[AdjusterMemberName]],_Adjuster[Adjuster Name],_Adjuster[Email],,0)</f>
        <v>CRodriguez5@knightcompany.com</v>
      </c>
      <c r="Y5448" s="15" t="str">
        <f>_xlfn.XLOOKUP(_LOOKUP[[#This Row],[AdjusterMemberName]],_Adjuster[Adjuster Name],_Adjuster[Phone Number],,0)</f>
        <v>323-456-1708</v>
      </c>
      <c r="Z5448" s="15" t="s">
        <v>7919</v>
      </c>
      <c r="AA54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5016 Abbeyville Ave, Woodland Hills  CA 91364</v>
      </c>
      <c r="AB5448" s="15">
        <v>45289</v>
      </c>
    </row>
    <row r="5449" spans="1:28" x14ac:dyDescent="0.3">
      <c r="A5449" s="14">
        <v>1</v>
      </c>
      <c r="B5449" s="14">
        <v>1</v>
      </c>
      <c r="C5449" s="15" t="s">
        <v>6825</v>
      </c>
      <c r="D5449" s="15" t="s">
        <v>6825</v>
      </c>
      <c r="E5449" s="15">
        <v>45262</v>
      </c>
      <c r="F5449" s="15" t="s">
        <v>6826</v>
      </c>
      <c r="G5449" s="15">
        <v>45157</v>
      </c>
      <c r="H5449" s="15">
        <v>45341</v>
      </c>
      <c r="I5449" s="15" t="s">
        <v>6827</v>
      </c>
      <c r="J5449" s="15" t="s">
        <v>6828</v>
      </c>
      <c r="K5449" s="15" t="s">
        <v>45379</v>
      </c>
      <c r="L5449" s="15" t="s">
        <v>103</v>
      </c>
      <c r="M5449" s="15" t="s">
        <v>104</v>
      </c>
      <c r="N5449" s="14">
        <v>2004</v>
      </c>
      <c r="O5449" s="15" t="s">
        <v>6829</v>
      </c>
      <c r="P5449" s="15" t="s">
        <v>81</v>
      </c>
      <c r="Q5449" s="15" t="s">
        <v>47125</v>
      </c>
      <c r="R5449" s="15" t="s">
        <v>6830</v>
      </c>
      <c r="S5449" s="15" t="s">
        <v>6831</v>
      </c>
      <c r="T5449" s="15" t="s">
        <v>2543</v>
      </c>
      <c r="U5449" s="15" t="s">
        <v>53</v>
      </c>
      <c r="V5449" s="15" t="s">
        <v>45461</v>
      </c>
      <c r="W5449" s="15" t="s">
        <v>367</v>
      </c>
      <c r="X5449" s="15" t="str">
        <f>_xlfn.XLOOKUP(_LOOKUP[[#This Row],[AdjusterMemberName]],_Adjuster[Adjuster Name],_Adjuster[Email],,0)</f>
        <v>dHernandez4@knightcompany.com</v>
      </c>
      <c r="Y5449" s="15" t="str">
        <f>_xlfn.XLOOKUP(_LOOKUP[[#This Row],[AdjusterMemberName]],_Adjuster[Adjuster Name],_Adjuster[Phone Number],,0)</f>
        <v>323-315-7819</v>
      </c>
      <c r="Z5449" s="15" t="s">
        <v>6832</v>
      </c>
      <c r="AA54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300 Westlake Ave, Daly City  CA 94014</v>
      </c>
      <c r="AB5449" s="15"/>
    </row>
    <row r="5450" spans="1:28" x14ac:dyDescent="0.3">
      <c r="A5450" s="14">
        <v>1</v>
      </c>
      <c r="B5450" s="14">
        <v>1</v>
      </c>
      <c r="C5450" s="15" t="s">
        <v>7128</v>
      </c>
      <c r="D5450" s="15" t="s">
        <v>7128</v>
      </c>
      <c r="E5450" s="15">
        <v>45262</v>
      </c>
      <c r="F5450" s="15" t="s">
        <v>7129</v>
      </c>
      <c r="G5450" s="15">
        <v>45132</v>
      </c>
      <c r="H5450" s="15">
        <v>45316</v>
      </c>
      <c r="I5450" s="15" t="s">
        <v>7130</v>
      </c>
      <c r="J5450" s="15" t="s">
        <v>7131</v>
      </c>
      <c r="K5450" s="15" t="s">
        <v>45509</v>
      </c>
      <c r="L5450" s="15" t="s">
        <v>281</v>
      </c>
      <c r="M5450" s="15" t="s">
        <v>1106</v>
      </c>
      <c r="N5450" s="14">
        <v>2014</v>
      </c>
      <c r="O5450" s="15" t="s">
        <v>7132</v>
      </c>
      <c r="P5450" s="15" t="s">
        <v>106</v>
      </c>
      <c r="Q5450" s="15" t="s">
        <v>47061</v>
      </c>
      <c r="R5450" s="15" t="s">
        <v>7133</v>
      </c>
      <c r="S5450" s="15" t="s">
        <v>7134</v>
      </c>
      <c r="T5450" s="15" t="s">
        <v>821</v>
      </c>
      <c r="U5450" s="15" t="s">
        <v>53</v>
      </c>
      <c r="V5450" s="15" t="s">
        <v>46274</v>
      </c>
      <c r="W5450" s="15" t="s">
        <v>1889</v>
      </c>
      <c r="X5450" s="15" t="e">
        <f>_xlfn.XLOOKUP(_LOOKUP[[#This Row],[AdjusterMemberName]],_Adjuster[Adjuster Name],_Adjuster[Email],,0)</f>
        <v>#N/A</v>
      </c>
      <c r="Y5450" s="15" t="e">
        <f>_xlfn.XLOOKUP(_LOOKUP[[#This Row],[AdjusterMemberName]],_Adjuster[Adjuster Name],_Adjuster[Phone Number],,0)</f>
        <v>#N/A</v>
      </c>
      <c r="Z5450" s="15" t="s">
        <v>7135</v>
      </c>
      <c r="AA54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7247 Norwich Ave, Van Nuys  CA 91406</v>
      </c>
      <c r="AB5450" s="15"/>
    </row>
    <row r="5451" spans="1:28" x14ac:dyDescent="0.3">
      <c r="A5451" s="14">
        <v>1</v>
      </c>
      <c r="B5451" s="14">
        <v>1</v>
      </c>
      <c r="C5451" s="15" t="s">
        <v>6849</v>
      </c>
      <c r="D5451" s="15" t="s">
        <v>6849</v>
      </c>
      <c r="E5451" s="15">
        <v>45261</v>
      </c>
      <c r="F5451" s="15" t="s">
        <v>6850</v>
      </c>
      <c r="G5451" s="15">
        <v>45216</v>
      </c>
      <c r="H5451" s="15">
        <v>45399</v>
      </c>
      <c r="I5451" s="15" t="s">
        <v>6851</v>
      </c>
      <c r="J5451" s="15" t="s">
        <v>6852</v>
      </c>
      <c r="K5451" s="15" t="s">
        <v>45779</v>
      </c>
      <c r="L5451" s="15" t="s">
        <v>103</v>
      </c>
      <c r="M5451" s="15" t="s">
        <v>2946</v>
      </c>
      <c r="N5451" s="14">
        <v>2021</v>
      </c>
      <c r="O5451" s="15" t="s">
        <v>6853</v>
      </c>
      <c r="P5451" s="15" t="s">
        <v>106</v>
      </c>
      <c r="Q5451" s="15" t="s">
        <v>47079</v>
      </c>
      <c r="R5451" s="15" t="s">
        <v>6854</v>
      </c>
      <c r="S5451" s="15" t="s">
        <v>6855</v>
      </c>
      <c r="T5451" s="15" t="s">
        <v>174</v>
      </c>
      <c r="U5451" s="15" t="s">
        <v>53</v>
      </c>
      <c r="V5451" s="15" t="s">
        <v>45342</v>
      </c>
      <c r="W5451" s="15" t="s">
        <v>1624</v>
      </c>
      <c r="X5451" s="15" t="e">
        <f>_xlfn.XLOOKUP(_LOOKUP[[#This Row],[AdjusterMemberName]],_Adjuster[Adjuster Name],_Adjuster[Email],,0)</f>
        <v>#N/A</v>
      </c>
      <c r="Y5451" s="15" t="e">
        <f>_xlfn.XLOOKUP(_LOOKUP[[#This Row],[AdjusterMemberName]],_Adjuster[Adjuster Name],_Adjuster[Phone Number],,0)</f>
        <v>#N/A</v>
      </c>
      <c r="Z5451" s="15" t="s">
        <v>6856</v>
      </c>
      <c r="AA54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7669 S San Pedro St Apt 2, Los Angeles  CA 90003</v>
      </c>
      <c r="AB5451" s="15">
        <v>45385</v>
      </c>
    </row>
    <row r="5452" spans="1:28" x14ac:dyDescent="0.3">
      <c r="A5452" s="14">
        <v>1</v>
      </c>
      <c r="B5452" s="14">
        <v>1</v>
      </c>
      <c r="C5452" s="15" t="s">
        <v>813</v>
      </c>
      <c r="D5452" s="15" t="s">
        <v>813</v>
      </c>
      <c r="E5452" s="15">
        <v>45261</v>
      </c>
      <c r="F5452" s="15" t="s">
        <v>7184</v>
      </c>
      <c r="G5452" s="15">
        <v>45199</v>
      </c>
      <c r="H5452" s="15">
        <v>45381</v>
      </c>
      <c r="I5452" s="15" t="s">
        <v>7185</v>
      </c>
      <c r="J5452" s="15" t="s">
        <v>7186</v>
      </c>
      <c r="K5452" s="15" t="s">
        <v>46793</v>
      </c>
      <c r="L5452" s="15" t="s">
        <v>128</v>
      </c>
      <c r="M5452" s="15" t="s">
        <v>817</v>
      </c>
      <c r="N5452" s="14">
        <v>2012</v>
      </c>
      <c r="O5452" s="15" t="s">
        <v>818</v>
      </c>
      <c r="P5452" s="15" t="s">
        <v>106</v>
      </c>
      <c r="Q5452" s="15" t="s">
        <v>47019</v>
      </c>
      <c r="R5452" s="15" t="s">
        <v>819</v>
      </c>
      <c r="S5452" s="15" t="s">
        <v>820</v>
      </c>
      <c r="T5452" s="15" t="s">
        <v>821</v>
      </c>
      <c r="U5452" s="15" t="s">
        <v>53</v>
      </c>
      <c r="V5452" s="15" t="s">
        <v>45616</v>
      </c>
      <c r="W5452" s="15" t="s">
        <v>850</v>
      </c>
      <c r="X5452" s="15" t="e">
        <f>_xlfn.XLOOKUP(_LOOKUP[[#This Row],[AdjusterMemberName]],_Adjuster[Adjuster Name],_Adjuster[Email],,0)</f>
        <v>#N/A</v>
      </c>
      <c r="Y5452" s="15" t="e">
        <f>_xlfn.XLOOKUP(_LOOKUP[[#This Row],[AdjusterMemberName]],_Adjuster[Adjuster Name],_Adjuster[Phone Number],,0)</f>
        <v>#N/A</v>
      </c>
      <c r="Z5452" s="15" t="s">
        <v>822</v>
      </c>
      <c r="AA54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14225 Burbank Bl Apt 7, Van Nuys  CA 91401</v>
      </c>
      <c r="AB5452" s="15"/>
    </row>
    <row r="5453" spans="1:28" x14ac:dyDescent="0.3">
      <c r="A5453" s="14">
        <v>1</v>
      </c>
      <c r="B5453" s="14">
        <v>1</v>
      </c>
      <c r="C5453" s="15" t="s">
        <v>6799</v>
      </c>
      <c r="D5453" s="15" t="s">
        <v>6799</v>
      </c>
      <c r="E5453" s="15">
        <v>45260</v>
      </c>
      <c r="F5453" s="15" t="s">
        <v>6800</v>
      </c>
      <c r="G5453" s="15">
        <v>45205</v>
      </c>
      <c r="H5453" s="15">
        <v>45388</v>
      </c>
      <c r="I5453" s="15" t="s">
        <v>6801</v>
      </c>
      <c r="J5453" s="15" t="s">
        <v>6802</v>
      </c>
      <c r="K5453" s="15" t="s">
        <v>45846</v>
      </c>
      <c r="L5453" s="15" t="s">
        <v>91</v>
      </c>
      <c r="M5453" s="15" t="s">
        <v>6803</v>
      </c>
      <c r="N5453" s="14">
        <v>2000</v>
      </c>
      <c r="O5453" s="15" t="s">
        <v>6804</v>
      </c>
      <c r="P5453" s="15" t="s">
        <v>81</v>
      </c>
      <c r="Q5453" s="15" t="s">
        <v>47065</v>
      </c>
      <c r="R5453" s="15" t="s">
        <v>6805</v>
      </c>
      <c r="S5453" s="15" t="s">
        <v>6806</v>
      </c>
      <c r="T5453" s="15" t="s">
        <v>174</v>
      </c>
      <c r="U5453" s="15" t="s">
        <v>53</v>
      </c>
      <c r="V5453" s="15" t="s">
        <v>45552</v>
      </c>
      <c r="W5453" s="15" t="s">
        <v>850</v>
      </c>
      <c r="X5453" s="15" t="e">
        <f>_xlfn.XLOOKUP(_LOOKUP[[#This Row],[AdjusterMemberName]],_Adjuster[Adjuster Name],_Adjuster[Email],,0)</f>
        <v>#N/A</v>
      </c>
      <c r="Y5453" s="15" t="e">
        <f>_xlfn.XLOOKUP(_LOOKUP[[#This Row],[AdjusterMemberName]],_Adjuster[Adjuster Name],_Adjuster[Phone Number],,0)</f>
        <v>#N/A</v>
      </c>
      <c r="Z5453" s="15" t="s">
        <v>6807</v>
      </c>
      <c r="AA54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801 S Union Ave, Los Angeles  CA 90017</v>
      </c>
      <c r="AB5453" s="15"/>
    </row>
    <row r="5454" spans="1:28" x14ac:dyDescent="0.3">
      <c r="A5454" s="14">
        <v>1</v>
      </c>
      <c r="B5454" s="14">
        <v>1</v>
      </c>
      <c r="C5454" s="15" t="s">
        <v>6884</v>
      </c>
      <c r="D5454" s="15" t="s">
        <v>6885</v>
      </c>
      <c r="E5454" s="15">
        <v>45260</v>
      </c>
      <c r="F5454" s="15" t="s">
        <v>6886</v>
      </c>
      <c r="G5454" s="15">
        <v>45104</v>
      </c>
      <c r="H5454" s="15">
        <v>45287</v>
      </c>
      <c r="I5454" s="15" t="s">
        <v>6887</v>
      </c>
      <c r="J5454" s="15" t="s">
        <v>6888</v>
      </c>
      <c r="K5454" s="15" t="s">
        <v>45390</v>
      </c>
      <c r="L5454" s="15" t="s">
        <v>25</v>
      </c>
      <c r="M5454" s="15" t="s">
        <v>480</v>
      </c>
      <c r="N5454" s="14">
        <v>2018</v>
      </c>
      <c r="O5454" s="15" t="s">
        <v>6889</v>
      </c>
      <c r="P5454" s="15" t="s">
        <v>106</v>
      </c>
      <c r="Q5454" s="15" t="s">
        <v>47019</v>
      </c>
      <c r="R5454" s="15" t="s">
        <v>6890</v>
      </c>
      <c r="S5454" s="15" t="s">
        <v>6891</v>
      </c>
      <c r="T5454" s="15" t="s">
        <v>6892</v>
      </c>
      <c r="U5454" s="15" t="s">
        <v>53</v>
      </c>
      <c r="V5454" s="15" t="s">
        <v>46122</v>
      </c>
      <c r="W5454" s="15" t="s">
        <v>338</v>
      </c>
      <c r="X5454" s="15" t="e">
        <f>_xlfn.XLOOKUP(_LOOKUP[[#This Row],[AdjusterMemberName]],_Adjuster[Adjuster Name],_Adjuster[Email],,0)</f>
        <v>#N/A</v>
      </c>
      <c r="Y5454" s="15" t="e">
        <f>_xlfn.XLOOKUP(_LOOKUP[[#This Row],[AdjusterMemberName]],_Adjuster[Adjuster Name],_Adjuster[Phone Number],,0)</f>
        <v>#N/A</v>
      </c>
      <c r="Z5454" s="15" t="s">
        <v>6893</v>
      </c>
      <c r="AA54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811 E Orange Grive Ave , Burbank  CA 91501</v>
      </c>
      <c r="AB5454" s="15"/>
    </row>
    <row r="5455" spans="1:28" x14ac:dyDescent="0.3">
      <c r="A5455" s="14">
        <v>1</v>
      </c>
      <c r="B5455" s="14">
        <v>1</v>
      </c>
      <c r="C5455" s="15" t="s">
        <v>6689</v>
      </c>
      <c r="D5455" s="15" t="s">
        <v>6689</v>
      </c>
      <c r="E5455" s="15">
        <v>45259</v>
      </c>
      <c r="F5455" s="15" t="s">
        <v>6690</v>
      </c>
      <c r="G5455" s="15">
        <v>45229</v>
      </c>
      <c r="H5455" s="15">
        <v>45412</v>
      </c>
      <c r="I5455" s="15" t="s">
        <v>6691</v>
      </c>
      <c r="J5455" s="15" t="s">
        <v>6692</v>
      </c>
      <c r="K5455" s="15" t="s">
        <v>45668</v>
      </c>
      <c r="L5455" s="15" t="s">
        <v>25</v>
      </c>
      <c r="M5455" s="15" t="s">
        <v>557</v>
      </c>
      <c r="N5455" s="14">
        <v>2018</v>
      </c>
      <c r="O5455" s="15" t="s">
        <v>6693</v>
      </c>
      <c r="P5455" s="15" t="s">
        <v>81</v>
      </c>
      <c r="Q5455" s="15" t="s">
        <v>47019</v>
      </c>
      <c r="R5455" s="15" t="s">
        <v>6694</v>
      </c>
      <c r="S5455" s="15" t="s">
        <v>6695</v>
      </c>
      <c r="T5455" s="15" t="s">
        <v>174</v>
      </c>
      <c r="U5455" s="15" t="s">
        <v>53</v>
      </c>
      <c r="V5455" s="15" t="s">
        <v>46528</v>
      </c>
      <c r="W5455" s="15" t="s">
        <v>338</v>
      </c>
      <c r="X5455" s="15" t="e">
        <f>_xlfn.XLOOKUP(_LOOKUP[[#This Row],[AdjusterMemberName]],_Adjuster[Adjuster Name],_Adjuster[Email],,0)</f>
        <v>#N/A</v>
      </c>
      <c r="Y5455" s="15" t="e">
        <f>_xlfn.XLOOKUP(_LOOKUP[[#This Row],[AdjusterMemberName]],_Adjuster[Adjuster Name],_Adjuster[Phone Number],,0)</f>
        <v>#N/A</v>
      </c>
      <c r="Z5455" s="15" t="s">
        <v>6696</v>
      </c>
      <c r="AA54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802 E 6Th St Apt 301, Los Angeles  CA 90021</v>
      </c>
      <c r="AB5455" s="15">
        <v>45292</v>
      </c>
    </row>
    <row r="5456" spans="1:28" x14ac:dyDescent="0.3">
      <c r="A5456" s="14">
        <v>1</v>
      </c>
      <c r="B5456" s="14">
        <v>1</v>
      </c>
      <c r="C5456" s="15" t="s">
        <v>6741</v>
      </c>
      <c r="D5456" s="15" t="s">
        <v>6741</v>
      </c>
      <c r="E5456" s="15">
        <v>45259</v>
      </c>
      <c r="F5456" s="15" t="s">
        <v>6742</v>
      </c>
      <c r="G5456" s="15">
        <v>45156</v>
      </c>
      <c r="H5456" s="15">
        <v>45340</v>
      </c>
      <c r="I5456" s="15" t="s">
        <v>6743</v>
      </c>
      <c r="J5456" s="15" t="s">
        <v>6744</v>
      </c>
      <c r="K5456" s="15" t="s">
        <v>45336</v>
      </c>
      <c r="L5456" s="15" t="s">
        <v>128</v>
      </c>
      <c r="M5456" s="15" t="s">
        <v>129</v>
      </c>
      <c r="N5456" s="14">
        <v>2019</v>
      </c>
      <c r="O5456" s="15" t="s">
        <v>6745</v>
      </c>
      <c r="P5456" s="15" t="s">
        <v>106</v>
      </c>
      <c r="Q5456" s="15" t="s">
        <v>47061</v>
      </c>
      <c r="R5456" s="15" t="s">
        <v>6746</v>
      </c>
      <c r="S5456" s="15" t="s">
        <v>6747</v>
      </c>
      <c r="T5456" s="15" t="s">
        <v>530</v>
      </c>
      <c r="U5456" s="15" t="s">
        <v>53</v>
      </c>
      <c r="V5456" s="15" t="s">
        <v>45603</v>
      </c>
      <c r="W5456" s="15" t="s">
        <v>1357</v>
      </c>
      <c r="X5456" s="15" t="str">
        <f>_xlfn.XLOOKUP(_LOOKUP[[#This Row],[AdjusterMemberName]],_Adjuster[Adjuster Name],_Adjuster[Email],,0)</f>
        <v>jRivera1@knightcompany.com</v>
      </c>
      <c r="Y5456" s="15" t="str">
        <f>_xlfn.XLOOKUP(_LOOKUP[[#This Row],[AdjusterMemberName]],_Adjuster[Adjuster Name],_Adjuster[Phone Number],,0)</f>
        <v>424-559-5239</v>
      </c>
      <c r="Z5456" s="15" t="s">
        <v>6748</v>
      </c>
      <c r="AA54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16604 E St , Victorville  CA 92395</v>
      </c>
      <c r="AB5456" s="15"/>
    </row>
    <row r="5457" spans="1:28" x14ac:dyDescent="0.3">
      <c r="A5457" s="14">
        <v>1</v>
      </c>
      <c r="B5457" s="14">
        <v>1</v>
      </c>
      <c r="C5457" s="15" t="s">
        <v>7298</v>
      </c>
      <c r="D5457" s="15" t="s">
        <v>7298</v>
      </c>
      <c r="E5457" s="15">
        <v>45259</v>
      </c>
      <c r="F5457" s="15" t="s">
        <v>7299</v>
      </c>
      <c r="G5457" s="15">
        <v>45234</v>
      </c>
      <c r="H5457" s="15">
        <v>45416</v>
      </c>
      <c r="I5457" s="15" t="s">
        <v>7300</v>
      </c>
      <c r="J5457" s="15" t="s">
        <v>7301</v>
      </c>
      <c r="K5457" s="15" t="s">
        <v>45509</v>
      </c>
      <c r="L5457" s="15" t="s">
        <v>25</v>
      </c>
      <c r="M5457" s="15" t="s">
        <v>3418</v>
      </c>
      <c r="N5457" s="14">
        <v>2009</v>
      </c>
      <c r="O5457" s="15" t="s">
        <v>7302</v>
      </c>
      <c r="P5457" s="15" t="s">
        <v>81</v>
      </c>
      <c r="Q5457" s="15" t="s">
        <v>47176</v>
      </c>
      <c r="R5457" s="15" t="s">
        <v>7303</v>
      </c>
      <c r="S5457" s="15" t="s">
        <v>7304</v>
      </c>
      <c r="T5457" s="15" t="s">
        <v>7305</v>
      </c>
      <c r="U5457" s="15" t="s">
        <v>53</v>
      </c>
      <c r="V5457" s="15" t="s">
        <v>46078</v>
      </c>
      <c r="W5457" s="15" t="s">
        <v>3114</v>
      </c>
      <c r="X5457" s="15" t="str">
        <f>_xlfn.XLOOKUP(_LOOKUP[[#This Row],[AdjusterMemberName]],_Adjuster[Adjuster Name],_Adjuster[Email],,0)</f>
        <v>eExmundo@knightcompany.com</v>
      </c>
      <c r="Y5457" s="15" t="str">
        <f>_xlfn.XLOOKUP(_LOOKUP[[#This Row],[AdjusterMemberName]],_Adjuster[Adjuster Name],_Adjuster[Phone Number],,0)</f>
        <v>424-559-5400</v>
      </c>
      <c r="Z5457" s="15" t="s">
        <v>7306</v>
      </c>
      <c r="AA54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1112 E Whitney St, Avenal  CA 93204</v>
      </c>
      <c r="AB5457" s="15">
        <v>45278</v>
      </c>
    </row>
    <row r="5458" spans="1:28" x14ac:dyDescent="0.3">
      <c r="A5458" s="14">
        <v>1</v>
      </c>
      <c r="B5458" s="14">
        <v>1</v>
      </c>
      <c r="C5458" s="15" t="s">
        <v>6637</v>
      </c>
      <c r="D5458" s="15" t="s">
        <v>6637</v>
      </c>
      <c r="E5458" s="15">
        <v>45258</v>
      </c>
      <c r="F5458" s="15" t="s">
        <v>6638</v>
      </c>
      <c r="G5458" s="15">
        <v>45106</v>
      </c>
      <c r="H5458" s="15">
        <v>45289</v>
      </c>
      <c r="I5458" s="15" t="s">
        <v>6639</v>
      </c>
      <c r="J5458" s="15" t="s">
        <v>6640</v>
      </c>
      <c r="K5458" s="15" t="s">
        <v>46095</v>
      </c>
      <c r="L5458" s="15" t="s">
        <v>91</v>
      </c>
      <c r="M5458" s="15" t="s">
        <v>2352</v>
      </c>
      <c r="N5458" s="14">
        <v>2015</v>
      </c>
      <c r="O5458" s="15" t="s">
        <v>6641</v>
      </c>
      <c r="P5458" s="15" t="s">
        <v>106</v>
      </c>
      <c r="Q5458" s="15" t="s">
        <v>47120</v>
      </c>
      <c r="R5458" s="15" t="s">
        <v>6642</v>
      </c>
      <c r="S5458" s="15" t="s">
        <v>6643</v>
      </c>
      <c r="T5458" s="15" t="s">
        <v>174</v>
      </c>
      <c r="U5458" s="15" t="s">
        <v>53</v>
      </c>
      <c r="V5458" s="15" t="s">
        <v>45342</v>
      </c>
      <c r="W5458" s="15" t="s">
        <v>1357</v>
      </c>
      <c r="X5458" s="15" t="str">
        <f>_xlfn.XLOOKUP(_LOOKUP[[#This Row],[AdjusterMemberName]],_Adjuster[Adjuster Name],_Adjuster[Email],,0)</f>
        <v>jRivera1@knightcompany.com</v>
      </c>
      <c r="Y5458" s="15" t="str">
        <f>_xlfn.XLOOKUP(_LOOKUP[[#This Row],[AdjusterMemberName]],_Adjuster[Adjuster Name],_Adjuster[Phone Number],,0)</f>
        <v>424-559-5239</v>
      </c>
      <c r="Z5458" s="15" t="s">
        <v>6644</v>
      </c>
      <c r="AA54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427 W 80Th St, Los Angeles  CA 90003</v>
      </c>
      <c r="AB5458" s="15"/>
    </row>
    <row r="5459" spans="1:28" x14ac:dyDescent="0.3">
      <c r="A5459" s="14">
        <v>1</v>
      </c>
      <c r="B5459" s="14">
        <v>1</v>
      </c>
      <c r="C5459" s="15" t="s">
        <v>6681</v>
      </c>
      <c r="D5459" s="15" t="s">
        <v>6681</v>
      </c>
      <c r="E5459" s="15">
        <v>45258</v>
      </c>
      <c r="F5459" s="15" t="s">
        <v>6682</v>
      </c>
      <c r="G5459" s="15">
        <v>45084</v>
      </c>
      <c r="H5459" s="15">
        <v>45267</v>
      </c>
      <c r="I5459" s="15" t="s">
        <v>6683</v>
      </c>
      <c r="J5459" s="15" t="s">
        <v>6684</v>
      </c>
      <c r="K5459" s="15" t="s">
        <v>45336</v>
      </c>
      <c r="L5459" s="15" t="s">
        <v>314</v>
      </c>
      <c r="M5459" s="15" t="s">
        <v>6071</v>
      </c>
      <c r="N5459" s="14">
        <v>2012</v>
      </c>
      <c r="O5459" s="15" t="s">
        <v>6685</v>
      </c>
      <c r="P5459" s="15" t="s">
        <v>106</v>
      </c>
      <c r="Q5459" s="15" t="s">
        <v>119</v>
      </c>
      <c r="R5459" s="15" t="s">
        <v>6686</v>
      </c>
      <c r="S5459" s="15" t="s">
        <v>6687</v>
      </c>
      <c r="T5459" s="15" t="s">
        <v>3287</v>
      </c>
      <c r="U5459" s="15" t="s">
        <v>53</v>
      </c>
      <c r="V5459" s="15" t="s">
        <v>46022</v>
      </c>
      <c r="W5459" s="15" t="s">
        <v>1357</v>
      </c>
      <c r="X5459" s="15" t="str">
        <f>_xlfn.XLOOKUP(_LOOKUP[[#This Row],[AdjusterMemberName]],_Adjuster[Adjuster Name],_Adjuster[Email],,0)</f>
        <v>jRivera1@knightcompany.com</v>
      </c>
      <c r="Y5459" s="15" t="str">
        <f>_xlfn.XLOOKUP(_LOOKUP[[#This Row],[AdjusterMemberName]],_Adjuster[Adjuster Name],_Adjuster[Phone Number],,0)</f>
        <v>424-559-5239</v>
      </c>
      <c r="Z5459" s="15" t="s">
        <v>6688</v>
      </c>
      <c r="AA54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11555 Santa Gertrudes Ave Apt 23, Whittier  CA 90604</v>
      </c>
      <c r="AB5459" s="15">
        <v>45121</v>
      </c>
    </row>
    <row r="5460" spans="1:28" x14ac:dyDescent="0.3">
      <c r="A5460" s="14">
        <v>1</v>
      </c>
      <c r="B5460" s="14">
        <v>1</v>
      </c>
      <c r="C5460" s="15" t="s">
        <v>6724</v>
      </c>
      <c r="D5460" s="15" t="s">
        <v>6724</v>
      </c>
      <c r="E5460" s="15">
        <v>45258</v>
      </c>
      <c r="F5460" s="15" t="s">
        <v>6725</v>
      </c>
      <c r="G5460" s="15">
        <v>45085</v>
      </c>
      <c r="H5460" s="15">
        <v>45268</v>
      </c>
      <c r="I5460" s="15" t="s">
        <v>6726</v>
      </c>
      <c r="J5460" s="15" t="s">
        <v>6727</v>
      </c>
      <c r="K5460" s="15" t="s">
        <v>45336</v>
      </c>
      <c r="L5460" s="15" t="s">
        <v>281</v>
      </c>
      <c r="M5460" s="15" t="s">
        <v>282</v>
      </c>
      <c r="N5460" s="14">
        <v>2018</v>
      </c>
      <c r="O5460" s="15" t="s">
        <v>6728</v>
      </c>
      <c r="P5460" s="15" t="s">
        <v>81</v>
      </c>
      <c r="Q5460" s="15" t="s">
        <v>47006</v>
      </c>
      <c r="R5460" s="15" t="s">
        <v>6729</v>
      </c>
      <c r="S5460" s="15" t="s">
        <v>6730</v>
      </c>
      <c r="T5460" s="15" t="s">
        <v>6731</v>
      </c>
      <c r="U5460" s="15" t="s">
        <v>53</v>
      </c>
      <c r="V5460" s="15" t="s">
        <v>46783</v>
      </c>
      <c r="W5460" s="15" t="s">
        <v>3184</v>
      </c>
      <c r="X5460" s="15" t="str">
        <f>_xlfn.XLOOKUP(_LOOKUP[[#This Row],[AdjusterMemberName]],_Adjuster[Adjuster Name],_Adjuster[Email],,0)</f>
        <v>mQualls@knightcompany.com</v>
      </c>
      <c r="Y5460" s="15" t="str">
        <f>_xlfn.XLOOKUP(_LOOKUP[[#This Row],[AdjusterMemberName]],_Adjuster[Adjuster Name],_Adjuster[Phone Number],,0)</f>
        <v>424-559-5436</v>
      </c>
      <c r="Z5460" s="15" t="s">
        <v>6732</v>
      </c>
      <c r="AA54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22822 Palm Ave Apt 22, Grand Terrace  CA 92313</v>
      </c>
      <c r="AB5460" s="15"/>
    </row>
    <row r="5461" spans="1:28" x14ac:dyDescent="0.3">
      <c r="A5461" s="14">
        <v>1</v>
      </c>
      <c r="B5461" s="14">
        <v>1</v>
      </c>
      <c r="C5461" s="15" t="s">
        <v>6765</v>
      </c>
      <c r="D5461" s="15" t="s">
        <v>6765</v>
      </c>
      <c r="E5461" s="15">
        <v>45258</v>
      </c>
      <c r="F5461" s="15" t="s">
        <v>6766</v>
      </c>
      <c r="G5461" s="15">
        <v>45201</v>
      </c>
      <c r="H5461" s="15">
        <v>45384</v>
      </c>
      <c r="I5461" s="15" t="s">
        <v>6767</v>
      </c>
      <c r="J5461" s="15" t="s">
        <v>6768</v>
      </c>
      <c r="K5461" s="15" t="s">
        <v>45506</v>
      </c>
      <c r="L5461" s="15" t="s">
        <v>25</v>
      </c>
      <c r="M5461" s="15" t="s">
        <v>480</v>
      </c>
      <c r="N5461" s="14">
        <v>2018</v>
      </c>
      <c r="O5461" s="15" t="s">
        <v>6769</v>
      </c>
      <c r="P5461" s="15" t="s">
        <v>106</v>
      </c>
      <c r="Q5461" s="15" t="s">
        <v>47117</v>
      </c>
      <c r="R5461" s="15" t="s">
        <v>6770</v>
      </c>
      <c r="S5461" s="15" t="s">
        <v>6771</v>
      </c>
      <c r="T5461" s="15" t="s">
        <v>6772</v>
      </c>
      <c r="U5461" s="15" t="s">
        <v>53</v>
      </c>
      <c r="V5461" s="15" t="s">
        <v>45802</v>
      </c>
      <c r="W5461" s="15" t="s">
        <v>338</v>
      </c>
      <c r="X5461" s="15" t="e">
        <f>_xlfn.XLOOKUP(_LOOKUP[[#This Row],[AdjusterMemberName]],_Adjuster[Adjuster Name],_Adjuster[Email],,0)</f>
        <v>#N/A</v>
      </c>
      <c r="Y5461" s="15" t="e">
        <f>_xlfn.XLOOKUP(_LOOKUP[[#This Row],[AdjusterMemberName]],_Adjuster[Adjuster Name],_Adjuster[Phone Number],,0)</f>
        <v>#N/A</v>
      </c>
      <c r="Z5461" s="15" t="s">
        <v>6773</v>
      </c>
      <c r="AA54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7562 Ellis Ave Apt F8, Huntington Beach  CA 92648</v>
      </c>
      <c r="AB5461" s="15"/>
    </row>
    <row r="5462" spans="1:28" x14ac:dyDescent="0.3">
      <c r="A5462" s="14">
        <v>1</v>
      </c>
      <c r="B5462" s="14">
        <v>1</v>
      </c>
      <c r="C5462" s="15" t="s">
        <v>6783</v>
      </c>
      <c r="D5462" s="15" t="s">
        <v>6783</v>
      </c>
      <c r="E5462" s="15">
        <v>45258</v>
      </c>
      <c r="F5462" s="15" t="s">
        <v>6784</v>
      </c>
      <c r="G5462" s="15">
        <v>45126</v>
      </c>
      <c r="H5462" s="15">
        <v>45310</v>
      </c>
      <c r="I5462" s="15" t="s">
        <v>6785</v>
      </c>
      <c r="J5462" s="15" t="s">
        <v>6786</v>
      </c>
      <c r="K5462" s="15" t="s">
        <v>45509</v>
      </c>
      <c r="L5462" s="15" t="s">
        <v>103</v>
      </c>
      <c r="M5462" s="15" t="s">
        <v>890</v>
      </c>
      <c r="N5462" s="14">
        <v>2015</v>
      </c>
      <c r="O5462" s="15" t="s">
        <v>6787</v>
      </c>
      <c r="P5462" s="15" t="s">
        <v>81</v>
      </c>
      <c r="Q5462" s="15" t="s">
        <v>47126</v>
      </c>
      <c r="R5462" s="15" t="s">
        <v>6788</v>
      </c>
      <c r="S5462" s="15" t="s">
        <v>6789</v>
      </c>
      <c r="T5462" s="15" t="s">
        <v>1834</v>
      </c>
      <c r="U5462" s="15" t="s">
        <v>53</v>
      </c>
      <c r="V5462" s="15" t="s">
        <v>45760</v>
      </c>
      <c r="W5462" s="15" t="s">
        <v>264</v>
      </c>
      <c r="X5462" s="15" t="str">
        <f>_xlfn.XLOOKUP(_LOOKUP[[#This Row],[AdjusterMemberName]],_Adjuster[Adjuster Name],_Adjuster[Email],,0)</f>
        <v>sBonnevie@knightcompany.com</v>
      </c>
      <c r="Y5462" s="15" t="str">
        <f>_xlfn.XLOOKUP(_LOOKUP[[#This Row],[AdjusterMemberName]],_Adjuster[Adjuster Name],_Adjuster[Phone Number],,0)</f>
        <v>323-692-4064</v>
      </c>
      <c r="Z5462" s="15" t="s">
        <v>6790</v>
      </c>
      <c r="AA54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32547 Mesa Lilac Rd, Escondido  CA 92026</v>
      </c>
      <c r="AB5462" s="15"/>
    </row>
    <row r="5463" spans="1:28" x14ac:dyDescent="0.3">
      <c r="A5463" s="14">
        <v>1</v>
      </c>
      <c r="B5463" s="14">
        <v>1</v>
      </c>
      <c r="C5463" s="15" t="s">
        <v>2917</v>
      </c>
      <c r="D5463" s="15" t="s">
        <v>2917</v>
      </c>
      <c r="E5463" s="15">
        <v>45258</v>
      </c>
      <c r="F5463" s="15" t="s">
        <v>2918</v>
      </c>
      <c r="G5463" s="15">
        <v>45149</v>
      </c>
      <c r="H5463" s="15">
        <v>45333</v>
      </c>
      <c r="I5463" s="15" t="s">
        <v>7036</v>
      </c>
      <c r="J5463" s="15" t="s">
        <v>7037</v>
      </c>
      <c r="K5463" s="15" t="s">
        <v>45416</v>
      </c>
      <c r="L5463" s="15" t="s">
        <v>201</v>
      </c>
      <c r="M5463" s="15" t="s">
        <v>202</v>
      </c>
      <c r="N5463" s="14">
        <v>2016</v>
      </c>
      <c r="O5463" s="15" t="s">
        <v>2921</v>
      </c>
      <c r="P5463" s="15" t="s">
        <v>106</v>
      </c>
      <c r="Q5463" s="15" t="s">
        <v>119</v>
      </c>
      <c r="R5463" s="15" t="s">
        <v>2922</v>
      </c>
      <c r="S5463" s="15" t="s">
        <v>2923</v>
      </c>
      <c r="T5463" s="15" t="s">
        <v>174</v>
      </c>
      <c r="U5463" s="15" t="s">
        <v>53</v>
      </c>
      <c r="V5463" s="15" t="s">
        <v>45441</v>
      </c>
      <c r="W5463" s="15" t="s">
        <v>850</v>
      </c>
      <c r="X5463" s="15" t="e">
        <f>_xlfn.XLOOKUP(_LOOKUP[[#This Row],[AdjusterMemberName]],_Adjuster[Adjuster Name],_Adjuster[Email],,0)</f>
        <v>#N/A</v>
      </c>
      <c r="Y5463" s="15" t="e">
        <f>_xlfn.XLOOKUP(_LOOKUP[[#This Row],[AdjusterMemberName]],_Adjuster[Adjuster Name],_Adjuster[Phone Number],,0)</f>
        <v>#N/A</v>
      </c>
      <c r="Z5463" s="15" t="s">
        <v>2924</v>
      </c>
      <c r="AA54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811 W 97Th St Apt 9, Los Angeles  CA 90044</v>
      </c>
      <c r="AB5463" s="15">
        <v>45182</v>
      </c>
    </row>
    <row r="5464" spans="1:28" x14ac:dyDescent="0.3">
      <c r="A5464" s="14">
        <v>1</v>
      </c>
      <c r="B5464" s="14">
        <v>1</v>
      </c>
      <c r="C5464" s="15" t="s">
        <v>6594</v>
      </c>
      <c r="D5464" s="15" t="s">
        <v>6595</v>
      </c>
      <c r="E5464" s="15">
        <v>45257</v>
      </c>
      <c r="F5464" s="15" t="s">
        <v>6596</v>
      </c>
      <c r="G5464" s="15">
        <v>45245</v>
      </c>
      <c r="H5464" s="15">
        <v>45427</v>
      </c>
      <c r="I5464" s="15" t="s">
        <v>6597</v>
      </c>
      <c r="J5464" s="15" t="s">
        <v>6598</v>
      </c>
      <c r="K5464" s="15" t="s">
        <v>45748</v>
      </c>
      <c r="L5464" s="15" t="s">
        <v>128</v>
      </c>
      <c r="M5464" s="15" t="s">
        <v>170</v>
      </c>
      <c r="N5464" s="14">
        <v>2018</v>
      </c>
      <c r="O5464" s="15" t="s">
        <v>6599</v>
      </c>
      <c r="P5464" s="15" t="s">
        <v>81</v>
      </c>
      <c r="Q5464" s="15" t="s">
        <v>47159</v>
      </c>
      <c r="R5464" s="15" t="s">
        <v>82</v>
      </c>
      <c r="S5464" s="15" t="s">
        <v>6600</v>
      </c>
      <c r="T5464" s="15" t="s">
        <v>1275</v>
      </c>
      <c r="U5464" s="15" t="s">
        <v>53</v>
      </c>
      <c r="V5464" s="15" t="s">
        <v>45634</v>
      </c>
      <c r="W5464" s="15" t="s">
        <v>3114</v>
      </c>
      <c r="X5464" s="15" t="str">
        <f>_xlfn.XLOOKUP(_LOOKUP[[#This Row],[AdjusterMemberName]],_Adjuster[Adjuster Name],_Adjuster[Email],,0)</f>
        <v>eExmundo@knightcompany.com</v>
      </c>
      <c r="Y5464" s="15" t="str">
        <f>_xlfn.XLOOKUP(_LOOKUP[[#This Row],[AdjusterMemberName]],_Adjuster[Adjuster Name],_Adjuster[Phone Number],,0)</f>
        <v>424-559-5400</v>
      </c>
      <c r="Z5464" s="15" t="s">
        <v>6601</v>
      </c>
      <c r="AA54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9220 Cedar St Apt 2, Bellflower  CA 90706</v>
      </c>
      <c r="AB5464" s="15">
        <v>45258</v>
      </c>
    </row>
    <row r="5465" spans="1:28" x14ac:dyDescent="0.3">
      <c r="A5465" s="14">
        <v>1</v>
      </c>
      <c r="B5465" s="14">
        <v>1</v>
      </c>
      <c r="C5465" s="15" t="s">
        <v>6611</v>
      </c>
      <c r="D5465" s="15" t="s">
        <v>6611</v>
      </c>
      <c r="E5465" s="15">
        <v>45257</v>
      </c>
      <c r="F5465" s="15" t="s">
        <v>6612</v>
      </c>
      <c r="G5465" s="15">
        <v>45184</v>
      </c>
      <c r="H5465" s="15">
        <v>45366</v>
      </c>
      <c r="I5465" s="15" t="s">
        <v>6613</v>
      </c>
      <c r="J5465" s="15" t="s">
        <v>6614</v>
      </c>
      <c r="K5465" s="15" t="s">
        <v>45329</v>
      </c>
      <c r="L5465" s="15" t="s">
        <v>128</v>
      </c>
      <c r="M5465" s="15" t="s">
        <v>170</v>
      </c>
      <c r="N5465" s="14">
        <v>2016</v>
      </c>
      <c r="O5465" s="15" t="s">
        <v>6615</v>
      </c>
      <c r="P5465" s="15" t="s">
        <v>81</v>
      </c>
      <c r="Q5465" s="15" t="s">
        <v>47092</v>
      </c>
      <c r="R5465" s="15" t="s">
        <v>6616</v>
      </c>
      <c r="S5465" s="15" t="s">
        <v>6617</v>
      </c>
      <c r="T5465" s="15" t="s">
        <v>286</v>
      </c>
      <c r="U5465" s="15" t="s">
        <v>53</v>
      </c>
      <c r="V5465" s="15" t="s">
        <v>45606</v>
      </c>
      <c r="W5465" s="15" t="s">
        <v>1357</v>
      </c>
      <c r="X5465" s="15" t="str">
        <f>_xlfn.XLOOKUP(_LOOKUP[[#This Row],[AdjusterMemberName]],_Adjuster[Adjuster Name],_Adjuster[Email],,0)</f>
        <v>jRivera1@knightcompany.com</v>
      </c>
      <c r="Y5465" s="15" t="str">
        <f>_xlfn.XLOOKUP(_LOOKUP[[#This Row],[AdjusterMemberName]],_Adjuster[Adjuster Name],_Adjuster[Phone Number],,0)</f>
        <v>424-559-5239</v>
      </c>
      <c r="Z5465" s="15" t="s">
        <v>6618</v>
      </c>
      <c r="AA54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5560 Ackerfield Ave Apt 211, Long Beach  CA 90805</v>
      </c>
      <c r="AB5465" s="15"/>
    </row>
    <row r="5466" spans="1:28" x14ac:dyDescent="0.3">
      <c r="A5466" s="14">
        <v>1</v>
      </c>
      <c r="B5466" s="14">
        <v>1</v>
      </c>
      <c r="C5466" s="15" t="s">
        <v>6619</v>
      </c>
      <c r="D5466" s="15" t="s">
        <v>6620</v>
      </c>
      <c r="E5466" s="15">
        <v>45257</v>
      </c>
      <c r="F5466" s="15" t="s">
        <v>6621</v>
      </c>
      <c r="G5466" s="15">
        <v>45159</v>
      </c>
      <c r="H5466" s="15">
        <v>45343</v>
      </c>
      <c r="I5466" s="15" t="s">
        <v>6622</v>
      </c>
      <c r="J5466" s="15" t="s">
        <v>6623</v>
      </c>
      <c r="K5466" s="15" t="s">
        <v>45756</v>
      </c>
      <c r="L5466" s="15" t="s">
        <v>281</v>
      </c>
      <c r="M5466" s="15" t="s">
        <v>1106</v>
      </c>
      <c r="N5466" s="14">
        <v>2023</v>
      </c>
      <c r="O5466" s="15" t="s">
        <v>6624</v>
      </c>
      <c r="P5466" s="15" t="s">
        <v>81</v>
      </c>
      <c r="Q5466" s="15" t="s">
        <v>47006</v>
      </c>
      <c r="R5466" s="15" t="s">
        <v>94</v>
      </c>
      <c r="S5466" s="15" t="s">
        <v>6625</v>
      </c>
      <c r="T5466" s="15" t="s">
        <v>530</v>
      </c>
      <c r="U5466" s="15" t="s">
        <v>53</v>
      </c>
      <c r="V5466" s="15" t="s">
        <v>45858</v>
      </c>
      <c r="W5466" s="15" t="s">
        <v>1357</v>
      </c>
      <c r="X5466" s="15" t="str">
        <f>_xlfn.XLOOKUP(_LOOKUP[[#This Row],[AdjusterMemberName]],_Adjuster[Adjuster Name],_Adjuster[Email],,0)</f>
        <v>jRivera1@knightcompany.com</v>
      </c>
      <c r="Y5466" s="15" t="str">
        <f>_xlfn.XLOOKUP(_LOOKUP[[#This Row],[AdjusterMemberName]],_Adjuster[Adjuster Name],_Adjuster[Phone Number],,0)</f>
        <v>424-559-5239</v>
      </c>
      <c r="Z5466" s="15" t="s">
        <v>6626</v>
      </c>
      <c r="AA54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13085 Camden Ln, Victorville  CA 92392</v>
      </c>
      <c r="AB5466" s="15"/>
    </row>
    <row r="5467" spans="1:28" x14ac:dyDescent="0.3">
      <c r="A5467" s="14">
        <v>1</v>
      </c>
      <c r="B5467" s="14">
        <v>1</v>
      </c>
      <c r="C5467" s="15" t="s">
        <v>6652</v>
      </c>
      <c r="D5467" s="15" t="s">
        <v>6653</v>
      </c>
      <c r="E5467" s="15">
        <v>45257</v>
      </c>
      <c r="F5467" s="15" t="s">
        <v>6654</v>
      </c>
      <c r="G5467" s="15">
        <v>45179</v>
      </c>
      <c r="H5467" s="15">
        <v>45361</v>
      </c>
      <c r="I5467" s="15" t="s">
        <v>6655</v>
      </c>
      <c r="J5467" s="15" t="s">
        <v>6656</v>
      </c>
      <c r="K5467" s="15" t="s">
        <v>45496</v>
      </c>
      <c r="L5467" s="15" t="s">
        <v>281</v>
      </c>
      <c r="M5467" s="15" t="s">
        <v>526</v>
      </c>
      <c r="N5467" s="14">
        <v>2023</v>
      </c>
      <c r="O5467" s="15" t="s">
        <v>6657</v>
      </c>
      <c r="P5467" s="15" t="s">
        <v>81</v>
      </c>
      <c r="Q5467" s="15" t="s">
        <v>47078</v>
      </c>
      <c r="R5467" s="15" t="s">
        <v>6658</v>
      </c>
      <c r="S5467" s="15" t="s">
        <v>6659</v>
      </c>
      <c r="T5467" s="15" t="s">
        <v>424</v>
      </c>
      <c r="U5467" s="15" t="s">
        <v>53</v>
      </c>
      <c r="V5467" s="15" t="s">
        <v>45977</v>
      </c>
      <c r="W5467" s="15" t="s">
        <v>1357</v>
      </c>
      <c r="X5467" s="15" t="str">
        <f>_xlfn.XLOOKUP(_LOOKUP[[#This Row],[AdjusterMemberName]],_Adjuster[Adjuster Name],_Adjuster[Email],,0)</f>
        <v>jRivera1@knightcompany.com</v>
      </c>
      <c r="Y5467" s="15" t="str">
        <f>_xlfn.XLOOKUP(_LOOKUP[[#This Row],[AdjusterMemberName]],_Adjuster[Adjuster Name],_Adjuster[Phone Number],,0)</f>
        <v>424-559-5239</v>
      </c>
      <c r="Z5467" s="15" t="s">
        <v>6660</v>
      </c>
      <c r="AA54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1115 Valley View, San Bernardino  CA 92408</v>
      </c>
      <c r="AB5467" s="15"/>
    </row>
    <row r="5468" spans="1:28" x14ac:dyDescent="0.3">
      <c r="A5468" s="14">
        <v>1</v>
      </c>
      <c r="B5468" s="14">
        <v>1</v>
      </c>
      <c r="C5468" s="15" t="s">
        <v>6652</v>
      </c>
      <c r="D5468" s="15" t="s">
        <v>6653</v>
      </c>
      <c r="E5468" s="15">
        <v>45257</v>
      </c>
      <c r="F5468" s="15" t="s">
        <v>6654</v>
      </c>
      <c r="G5468" s="15">
        <v>45179</v>
      </c>
      <c r="H5468" s="15">
        <v>45361</v>
      </c>
      <c r="I5468" s="15" t="s">
        <v>6774</v>
      </c>
      <c r="J5468" s="15" t="s">
        <v>6775</v>
      </c>
      <c r="K5468" s="15" t="s">
        <v>45496</v>
      </c>
      <c r="L5468" s="15" t="s">
        <v>281</v>
      </c>
      <c r="M5468" s="15" t="s">
        <v>526</v>
      </c>
      <c r="N5468" s="14">
        <v>2023</v>
      </c>
      <c r="O5468" s="15" t="s">
        <v>6657</v>
      </c>
      <c r="P5468" s="15" t="s">
        <v>106</v>
      </c>
      <c r="Q5468" s="15" t="s">
        <v>47078</v>
      </c>
      <c r="R5468" s="15" t="s">
        <v>6658</v>
      </c>
      <c r="S5468" s="15" t="s">
        <v>6659</v>
      </c>
      <c r="T5468" s="15" t="s">
        <v>424</v>
      </c>
      <c r="U5468" s="15" t="s">
        <v>53</v>
      </c>
      <c r="V5468" s="15" t="s">
        <v>45977</v>
      </c>
      <c r="W5468" s="15" t="s">
        <v>1357</v>
      </c>
      <c r="X5468" s="15" t="str">
        <f>_xlfn.XLOOKUP(_LOOKUP[[#This Row],[AdjusterMemberName]],_Adjuster[Adjuster Name],_Adjuster[Email],,0)</f>
        <v>jRivera1@knightcompany.com</v>
      </c>
      <c r="Y5468" s="15" t="str">
        <f>_xlfn.XLOOKUP(_LOOKUP[[#This Row],[AdjusterMemberName]],_Adjuster[Adjuster Name],_Adjuster[Phone Number],,0)</f>
        <v>424-559-5239</v>
      </c>
      <c r="Z5468" s="15" t="s">
        <v>6660</v>
      </c>
      <c r="AA54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1115 Valley View, San Bernardino  CA 92408</v>
      </c>
      <c r="AB5468" s="15"/>
    </row>
    <row r="5469" spans="1:28" x14ac:dyDescent="0.3">
      <c r="A5469" s="14">
        <v>1</v>
      </c>
      <c r="B5469" s="14">
        <v>1</v>
      </c>
      <c r="C5469" s="15" t="s">
        <v>6833</v>
      </c>
      <c r="D5469" s="15" t="s">
        <v>6833</v>
      </c>
      <c r="E5469" s="15">
        <v>45257</v>
      </c>
      <c r="F5469" s="15" t="s">
        <v>6834</v>
      </c>
      <c r="G5469" s="15">
        <v>45189</v>
      </c>
      <c r="H5469" s="15">
        <v>45371</v>
      </c>
      <c r="I5469" s="15" t="s">
        <v>6835</v>
      </c>
      <c r="J5469" s="15" t="s">
        <v>6836</v>
      </c>
      <c r="K5469" s="15" t="s">
        <v>45955</v>
      </c>
      <c r="L5469" s="15" t="s">
        <v>103</v>
      </c>
      <c r="M5469" s="15" t="s">
        <v>1336</v>
      </c>
      <c r="N5469" s="14">
        <v>2014</v>
      </c>
      <c r="O5469" s="15" t="s">
        <v>6837</v>
      </c>
      <c r="P5469" s="15" t="s">
        <v>106</v>
      </c>
      <c r="Q5469" s="15" t="s">
        <v>47065</v>
      </c>
      <c r="R5469" s="15" t="s">
        <v>6838</v>
      </c>
      <c r="S5469" s="15" t="s">
        <v>6839</v>
      </c>
      <c r="T5469" s="15" t="s">
        <v>174</v>
      </c>
      <c r="U5469" s="15" t="s">
        <v>53</v>
      </c>
      <c r="V5469" s="15" t="s">
        <v>45342</v>
      </c>
      <c r="W5469" s="15" t="s">
        <v>264</v>
      </c>
      <c r="X5469" s="15" t="str">
        <f>_xlfn.XLOOKUP(_LOOKUP[[#This Row],[AdjusterMemberName]],_Adjuster[Adjuster Name],_Adjuster[Email],,0)</f>
        <v>sBonnevie@knightcompany.com</v>
      </c>
      <c r="Y5469" s="15" t="str">
        <f>_xlfn.XLOOKUP(_LOOKUP[[#This Row],[AdjusterMemberName]],_Adjuster[Adjuster Name],_Adjuster[Phone Number],,0)</f>
        <v>323-692-4064</v>
      </c>
      <c r="Z5469" s="15" t="s">
        <v>6840</v>
      </c>
      <c r="AA54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427 E 84Th St Apt 3, Los Angeles  CA 90003</v>
      </c>
      <c r="AB5469" s="15"/>
    </row>
    <row r="5470" spans="1:28" x14ac:dyDescent="0.3">
      <c r="A5470" s="14">
        <v>1</v>
      </c>
      <c r="B5470" s="14">
        <v>1</v>
      </c>
      <c r="C5470" s="15" t="s">
        <v>6956</v>
      </c>
      <c r="D5470" s="15" t="s">
        <v>6956</v>
      </c>
      <c r="E5470" s="15">
        <v>45257</v>
      </c>
      <c r="F5470" s="15" t="s">
        <v>6957</v>
      </c>
      <c r="G5470" s="15">
        <v>45159</v>
      </c>
      <c r="H5470" s="15">
        <v>45343</v>
      </c>
      <c r="I5470" s="15" t="s">
        <v>6958</v>
      </c>
      <c r="J5470" s="15" t="s">
        <v>5957</v>
      </c>
      <c r="K5470" s="15" t="s">
        <v>45332</v>
      </c>
      <c r="L5470" s="15" t="s">
        <v>201</v>
      </c>
      <c r="M5470" s="15" t="s">
        <v>202</v>
      </c>
      <c r="N5470" s="14">
        <v>2014</v>
      </c>
      <c r="O5470" s="15" t="s">
        <v>6959</v>
      </c>
      <c r="P5470" s="15" t="s">
        <v>106</v>
      </c>
      <c r="Q5470" s="15" t="s">
        <v>47006</v>
      </c>
      <c r="R5470" s="15" t="s">
        <v>2371</v>
      </c>
      <c r="S5470" s="15" t="s">
        <v>6960</v>
      </c>
      <c r="T5470" s="15" t="s">
        <v>174</v>
      </c>
      <c r="U5470" s="15" t="s">
        <v>53</v>
      </c>
      <c r="V5470" s="15" t="s">
        <v>45979</v>
      </c>
      <c r="W5470" s="15" t="s">
        <v>3114</v>
      </c>
      <c r="X5470" s="15" t="str">
        <f>_xlfn.XLOOKUP(_LOOKUP[[#This Row],[AdjusterMemberName]],_Adjuster[Adjuster Name],_Adjuster[Email],,0)</f>
        <v>eExmundo@knightcompany.com</v>
      </c>
      <c r="Y5470" s="15" t="str">
        <f>_xlfn.XLOOKUP(_LOOKUP[[#This Row],[AdjusterMemberName]],_Adjuster[Adjuster Name],_Adjuster[Phone Number],,0)</f>
        <v>424-559-5400</v>
      </c>
      <c r="Z5470" s="15" t="s">
        <v>6961</v>
      </c>
      <c r="AA54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10025 S Wilton Pl Apt 4, Los Angeles  CA 90047</v>
      </c>
      <c r="AB5470" s="15">
        <v>45284</v>
      </c>
    </row>
    <row r="5471" spans="1:28" x14ac:dyDescent="0.3">
      <c r="A5471" s="14">
        <v>1</v>
      </c>
      <c r="B5471" s="14">
        <v>1</v>
      </c>
      <c r="C5471" s="15" t="s">
        <v>6627</v>
      </c>
      <c r="D5471" s="15" t="s">
        <v>6628</v>
      </c>
      <c r="E5471" s="15">
        <v>45256</v>
      </c>
      <c r="F5471" s="15" t="s">
        <v>6629</v>
      </c>
      <c r="G5471" s="15">
        <v>45216</v>
      </c>
      <c r="H5471" s="15">
        <v>45399</v>
      </c>
      <c r="I5471" s="15" t="s">
        <v>6630</v>
      </c>
      <c r="J5471" s="15" t="s">
        <v>6631</v>
      </c>
      <c r="K5471" s="15" t="s">
        <v>45509</v>
      </c>
      <c r="L5471" s="15" t="s">
        <v>103</v>
      </c>
      <c r="M5471" s="15" t="s">
        <v>1336</v>
      </c>
      <c r="N5471" s="14">
        <v>2017</v>
      </c>
      <c r="O5471" s="15" t="s">
        <v>6632</v>
      </c>
      <c r="P5471" s="15" t="s">
        <v>106</v>
      </c>
      <c r="Q5471" s="15" t="s">
        <v>47117</v>
      </c>
      <c r="R5471" s="15" t="s">
        <v>6633</v>
      </c>
      <c r="S5471" s="15" t="s">
        <v>6634</v>
      </c>
      <c r="T5471" s="15" t="s">
        <v>6635</v>
      </c>
      <c r="U5471" s="15" t="s">
        <v>53</v>
      </c>
      <c r="V5471" s="15" t="s">
        <v>45723</v>
      </c>
      <c r="W5471" s="15" t="s">
        <v>3184</v>
      </c>
      <c r="X5471" s="15" t="str">
        <f>_xlfn.XLOOKUP(_LOOKUP[[#This Row],[AdjusterMemberName]],_Adjuster[Adjuster Name],_Adjuster[Email],,0)</f>
        <v>mQualls@knightcompany.com</v>
      </c>
      <c r="Y5471" s="15" t="str">
        <f>_xlfn.XLOOKUP(_LOOKUP[[#This Row],[AdjusterMemberName]],_Adjuster[Adjuster Name],_Adjuster[Phone Number],,0)</f>
        <v>424-559-5436</v>
      </c>
      <c r="Z5471" s="15" t="s">
        <v>6636</v>
      </c>
      <c r="AA54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1101 Norton St Apt G, San Mateo  CA 94401</v>
      </c>
      <c r="AB5471" s="15"/>
    </row>
    <row r="5472" spans="1:28" x14ac:dyDescent="0.3">
      <c r="A5472" s="14">
        <v>1</v>
      </c>
      <c r="B5472" s="14">
        <v>1</v>
      </c>
      <c r="C5472" s="15" t="s">
        <v>6645</v>
      </c>
      <c r="D5472" s="15" t="s">
        <v>6645</v>
      </c>
      <c r="E5472" s="15">
        <v>45256</v>
      </c>
      <c r="F5472" s="15" t="s">
        <v>6646</v>
      </c>
      <c r="G5472" s="15">
        <v>45127</v>
      </c>
      <c r="H5472" s="15">
        <v>45311</v>
      </c>
      <c r="I5472" s="15" t="s">
        <v>6647</v>
      </c>
      <c r="J5472" s="15" t="s">
        <v>6648</v>
      </c>
      <c r="K5472" s="15" t="s">
        <v>45750</v>
      </c>
      <c r="L5472" s="15" t="s">
        <v>91</v>
      </c>
      <c r="M5472" s="15" t="s">
        <v>3016</v>
      </c>
      <c r="N5472" s="14">
        <v>2014</v>
      </c>
      <c r="O5472" s="15" t="s">
        <v>6649</v>
      </c>
      <c r="P5472" s="15" t="s">
        <v>106</v>
      </c>
      <c r="Q5472" s="15" t="s">
        <v>119</v>
      </c>
      <c r="R5472" s="15" t="s">
        <v>883</v>
      </c>
      <c r="S5472" s="15" t="s">
        <v>6650</v>
      </c>
      <c r="T5472" s="15" t="s">
        <v>1782</v>
      </c>
      <c r="U5472" s="15" t="s">
        <v>53</v>
      </c>
      <c r="V5472" s="15" t="s">
        <v>45758</v>
      </c>
      <c r="W5472" s="15" t="s">
        <v>3184</v>
      </c>
      <c r="X5472" s="15" t="str">
        <f>_xlfn.XLOOKUP(_LOOKUP[[#This Row],[AdjusterMemberName]],_Adjuster[Adjuster Name],_Adjuster[Email],,0)</f>
        <v>mQualls@knightcompany.com</v>
      </c>
      <c r="Y5472" s="15" t="str">
        <f>_xlfn.XLOOKUP(_LOOKUP[[#This Row],[AdjusterMemberName]],_Adjuster[Adjuster Name],_Adjuster[Phone Number],,0)</f>
        <v>424-559-5436</v>
      </c>
      <c r="Z5472" s="15" t="s">
        <v>6651</v>
      </c>
      <c r="AA54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751 S Aranbe Ave, Compton  CA 90220</v>
      </c>
      <c r="AB5472" s="15">
        <v>45160</v>
      </c>
    </row>
    <row r="5473" spans="1:28" x14ac:dyDescent="0.3">
      <c r="A5473" s="14">
        <v>1</v>
      </c>
      <c r="B5473" s="14">
        <v>1</v>
      </c>
      <c r="C5473" s="15" t="s">
        <v>6661</v>
      </c>
      <c r="D5473" s="15" t="s">
        <v>6662</v>
      </c>
      <c r="E5473" s="15">
        <v>45256</v>
      </c>
      <c r="F5473" s="15" t="s">
        <v>6663</v>
      </c>
      <c r="G5473" s="15">
        <v>45131</v>
      </c>
      <c r="H5473" s="15">
        <v>45315</v>
      </c>
      <c r="I5473" s="15" t="s">
        <v>6664</v>
      </c>
      <c r="J5473" s="15" t="s">
        <v>6665</v>
      </c>
      <c r="K5473" s="15" t="s">
        <v>45339</v>
      </c>
      <c r="L5473" s="15" t="s">
        <v>103</v>
      </c>
      <c r="M5473" s="15" t="s">
        <v>6666</v>
      </c>
      <c r="N5473" s="14">
        <v>2018</v>
      </c>
      <c r="O5473" s="15" t="s">
        <v>6667</v>
      </c>
      <c r="P5473" s="15" t="s">
        <v>81</v>
      </c>
      <c r="Q5473" s="15" t="s">
        <v>47019</v>
      </c>
      <c r="R5473" s="15" t="s">
        <v>6668</v>
      </c>
      <c r="S5473" s="15" t="s">
        <v>6669</v>
      </c>
      <c r="T5473" s="15" t="s">
        <v>6670</v>
      </c>
      <c r="U5473" s="15" t="s">
        <v>53</v>
      </c>
      <c r="V5473" s="15" t="s">
        <v>46040</v>
      </c>
      <c r="W5473" s="15" t="s">
        <v>1624</v>
      </c>
      <c r="X5473" s="15" t="e">
        <f>_xlfn.XLOOKUP(_LOOKUP[[#This Row],[AdjusterMemberName]],_Adjuster[Adjuster Name],_Adjuster[Email],,0)</f>
        <v>#N/A</v>
      </c>
      <c r="Y5473" s="15" t="e">
        <f>_xlfn.XLOOKUP(_LOOKUP[[#This Row],[AdjusterMemberName]],_Adjuster[Adjuster Name],_Adjuster[Phone Number],,0)</f>
        <v>#N/A</v>
      </c>
      <c r="Z5473" s="15" t="s">
        <v>6671</v>
      </c>
      <c r="AA54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671 Sims St, Banning  CA 92220</v>
      </c>
      <c r="AB5473" s="15"/>
    </row>
    <row r="5474" spans="1:28" x14ac:dyDescent="0.3">
      <c r="A5474" s="14">
        <v>1</v>
      </c>
      <c r="B5474" s="14">
        <v>0</v>
      </c>
      <c r="C5474" s="15" t="s">
        <v>6672</v>
      </c>
      <c r="D5474" s="15" t="s">
        <v>6673</v>
      </c>
      <c r="E5474" s="15">
        <v>45256</v>
      </c>
      <c r="F5474" s="15" t="s">
        <v>6674</v>
      </c>
      <c r="G5474" s="15">
        <v>45243</v>
      </c>
      <c r="H5474" s="15">
        <v>45425</v>
      </c>
      <c r="I5474" s="15" t="s">
        <v>6675</v>
      </c>
      <c r="J5474" s="15" t="s">
        <v>6676</v>
      </c>
      <c r="K5474" s="15" t="s">
        <v>45416</v>
      </c>
      <c r="L5474" s="15" t="s">
        <v>314</v>
      </c>
      <c r="M5474" s="15" t="s">
        <v>315</v>
      </c>
      <c r="N5474" s="14">
        <v>2013</v>
      </c>
      <c r="O5474" s="15" t="s">
        <v>6677</v>
      </c>
      <c r="P5474" s="15" t="s">
        <v>106</v>
      </c>
      <c r="Q5474" s="15" t="s">
        <v>47061</v>
      </c>
      <c r="R5474" s="15" t="s">
        <v>6678</v>
      </c>
      <c r="S5474" s="15" t="s">
        <v>6679</v>
      </c>
      <c r="T5474" s="15" t="s">
        <v>122</v>
      </c>
      <c r="U5474" s="15" t="s">
        <v>53</v>
      </c>
      <c r="V5474" s="15" t="s">
        <v>45784</v>
      </c>
      <c r="W5474" s="15" t="s">
        <v>3184</v>
      </c>
      <c r="X5474" s="15" t="str">
        <f>_xlfn.XLOOKUP(_LOOKUP[[#This Row],[AdjusterMemberName]],_Adjuster[Adjuster Name],_Adjuster[Email],,0)</f>
        <v>mQualls@knightcompany.com</v>
      </c>
      <c r="Y5474" s="15" t="str">
        <f>_xlfn.XLOOKUP(_LOOKUP[[#This Row],[AdjusterMemberName]],_Adjuster[Adjuster Name],_Adjuster[Phone Number],,0)</f>
        <v>424-559-5436</v>
      </c>
      <c r="Z5474" s="15" t="s">
        <v>6680</v>
      </c>
      <c r="AA54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40061 Stetson Ave, Hemet  CA 92543</v>
      </c>
      <c r="AB5474" s="15"/>
    </row>
    <row r="5475" spans="1:28" x14ac:dyDescent="0.3">
      <c r="A5475" s="14">
        <v>1</v>
      </c>
      <c r="B5475" s="14">
        <v>1</v>
      </c>
      <c r="C5475" s="15" t="s">
        <v>6749</v>
      </c>
      <c r="D5475" s="15" t="s">
        <v>6749</v>
      </c>
      <c r="E5475" s="15">
        <v>45256</v>
      </c>
      <c r="F5475" s="15" t="s">
        <v>6750</v>
      </c>
      <c r="G5475" s="15">
        <v>45168</v>
      </c>
      <c r="H5475" s="15">
        <v>45351</v>
      </c>
      <c r="I5475" s="15" t="s">
        <v>6751</v>
      </c>
      <c r="J5475" s="15" t="s">
        <v>6752</v>
      </c>
      <c r="K5475" s="15" t="s">
        <v>45397</v>
      </c>
      <c r="L5475" s="15" t="s">
        <v>314</v>
      </c>
      <c r="M5475" s="15" t="s">
        <v>1301</v>
      </c>
      <c r="N5475" s="14">
        <v>2017</v>
      </c>
      <c r="O5475" s="15" t="s">
        <v>6753</v>
      </c>
      <c r="P5475" s="15" t="s">
        <v>81</v>
      </c>
      <c r="Q5475" s="15" t="s">
        <v>47019</v>
      </c>
      <c r="R5475" s="15" t="s">
        <v>6754</v>
      </c>
      <c r="S5475" s="15" t="s">
        <v>6755</v>
      </c>
      <c r="T5475" s="15" t="s">
        <v>2617</v>
      </c>
      <c r="U5475" s="15" t="s">
        <v>53</v>
      </c>
      <c r="V5475" s="15" t="s">
        <v>45490</v>
      </c>
      <c r="W5475" s="15" t="s">
        <v>3307</v>
      </c>
      <c r="X5475" s="15" t="e">
        <f>_xlfn.XLOOKUP(_LOOKUP[[#This Row],[AdjusterMemberName]],_Adjuster[Adjuster Name],_Adjuster[Email],,0)</f>
        <v>#N/A</v>
      </c>
      <c r="Y5475" s="15" t="e">
        <f>_xlfn.XLOOKUP(_LOOKUP[[#This Row],[AdjusterMemberName]],_Adjuster[Adjuster Name],_Adjuster[Phone Number],,0)</f>
        <v>#N/A</v>
      </c>
      <c r="Z5475" s="15" t="s">
        <v>6756</v>
      </c>
      <c r="AA54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20334 Saticoy St Apt 4, Winnetka  CA 91306</v>
      </c>
      <c r="AB5475" s="15"/>
    </row>
    <row r="5476" spans="1:28" x14ac:dyDescent="0.3">
      <c r="A5476" s="14">
        <v>1</v>
      </c>
      <c r="B5476" s="14">
        <v>1</v>
      </c>
      <c r="C5476" s="15" t="s">
        <v>6757</v>
      </c>
      <c r="D5476" s="15" t="s">
        <v>6757</v>
      </c>
      <c r="E5476" s="15">
        <v>45256</v>
      </c>
      <c r="F5476" s="15" t="s">
        <v>6758</v>
      </c>
      <c r="G5476" s="15">
        <v>45117</v>
      </c>
      <c r="H5476" s="15">
        <v>45301</v>
      </c>
      <c r="I5476" s="15" t="s">
        <v>6759</v>
      </c>
      <c r="J5476" s="15" t="s">
        <v>6760</v>
      </c>
      <c r="K5476" s="15" t="s">
        <v>45493</v>
      </c>
      <c r="L5476" s="15" t="s">
        <v>2306</v>
      </c>
      <c r="M5476" s="15" t="s">
        <v>2494</v>
      </c>
      <c r="N5476" s="14">
        <v>2014</v>
      </c>
      <c r="O5476" s="15" t="s">
        <v>6761</v>
      </c>
      <c r="P5476" s="15" t="s">
        <v>81</v>
      </c>
      <c r="Q5476" s="15" t="s">
        <v>47095</v>
      </c>
      <c r="R5476" s="15" t="s">
        <v>6762</v>
      </c>
      <c r="S5476" s="15" t="s">
        <v>6763</v>
      </c>
      <c r="T5476" s="15" t="s">
        <v>2940</v>
      </c>
      <c r="U5476" s="15" t="s">
        <v>53</v>
      </c>
      <c r="V5476" s="15" t="s">
        <v>46292</v>
      </c>
      <c r="W5476" s="15" t="s">
        <v>1624</v>
      </c>
      <c r="X5476" s="15" t="e">
        <f>_xlfn.XLOOKUP(_LOOKUP[[#This Row],[AdjusterMemberName]],_Adjuster[Adjuster Name],_Adjuster[Email],,0)</f>
        <v>#N/A</v>
      </c>
      <c r="Y5476" s="15" t="e">
        <f>_xlfn.XLOOKUP(_LOOKUP[[#This Row],[AdjusterMemberName]],_Adjuster[Adjuster Name],_Adjuster[Phone Number],,0)</f>
        <v>#N/A</v>
      </c>
      <c r="Z5476" s="15" t="s">
        <v>6764</v>
      </c>
      <c r="AA54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1680 N Fair Oaks Ave, Pasadena  CA 91103</v>
      </c>
      <c r="AB5476" s="15"/>
    </row>
    <row r="5477" spans="1:28" x14ac:dyDescent="0.3">
      <c r="A5477" s="14">
        <v>1</v>
      </c>
      <c r="B5477" s="14">
        <v>1</v>
      </c>
      <c r="C5477" s="15" t="s">
        <v>6536</v>
      </c>
      <c r="D5477" s="15" t="s">
        <v>6536</v>
      </c>
      <c r="E5477" s="15">
        <v>45255</v>
      </c>
      <c r="F5477" s="15" t="s">
        <v>6537</v>
      </c>
      <c r="G5477" s="15">
        <v>45089</v>
      </c>
      <c r="H5477" s="15">
        <v>45272</v>
      </c>
      <c r="I5477" s="15" t="s">
        <v>6538</v>
      </c>
      <c r="J5477" s="15" t="s">
        <v>6539</v>
      </c>
      <c r="K5477" s="15" t="s">
        <v>45722</v>
      </c>
      <c r="L5477" s="15" t="s">
        <v>281</v>
      </c>
      <c r="M5477" s="15" t="s">
        <v>526</v>
      </c>
      <c r="N5477" s="14">
        <v>2019</v>
      </c>
      <c r="O5477" s="15" t="s">
        <v>6540</v>
      </c>
      <c r="P5477" s="15" t="s">
        <v>106</v>
      </c>
      <c r="Q5477" s="15" t="s">
        <v>47006</v>
      </c>
      <c r="R5477" s="15" t="s">
        <v>6541</v>
      </c>
      <c r="S5477" s="15" t="s">
        <v>6542</v>
      </c>
      <c r="T5477" s="15" t="s">
        <v>174</v>
      </c>
      <c r="U5477" s="15" t="s">
        <v>53</v>
      </c>
      <c r="V5477" s="15" t="s">
        <v>45770</v>
      </c>
      <c r="W5477" s="15" t="s">
        <v>1624</v>
      </c>
      <c r="X5477" s="15" t="e">
        <f>_xlfn.XLOOKUP(_LOOKUP[[#This Row],[AdjusterMemberName]],_Adjuster[Adjuster Name],_Adjuster[Email],,0)</f>
        <v>#N/A</v>
      </c>
      <c r="Y5477" s="15" t="e">
        <f>_xlfn.XLOOKUP(_LOOKUP[[#This Row],[AdjusterMemberName]],_Adjuster[Adjuster Name],_Adjuster[Phone Number],,0)</f>
        <v>#N/A</v>
      </c>
      <c r="Z5477" s="15" t="s">
        <v>6543</v>
      </c>
      <c r="AA54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916 S Manhattan Pl Apt 101, Los Angeles  CA 90019</v>
      </c>
      <c r="AB5477" s="15"/>
    </row>
    <row r="5478" spans="1:28" x14ac:dyDescent="0.3">
      <c r="A5478" s="14">
        <v>1</v>
      </c>
      <c r="B5478" s="14">
        <v>1</v>
      </c>
      <c r="C5478" s="15" t="s">
        <v>6544</v>
      </c>
      <c r="D5478" s="15" t="s">
        <v>6544</v>
      </c>
      <c r="E5478" s="15">
        <v>45255</v>
      </c>
      <c r="F5478" s="15" t="s">
        <v>6545</v>
      </c>
      <c r="G5478" s="15">
        <v>45163</v>
      </c>
      <c r="H5478" s="15">
        <v>45347</v>
      </c>
      <c r="I5478" s="15" t="s">
        <v>6546</v>
      </c>
      <c r="J5478" s="15" t="s">
        <v>6547</v>
      </c>
      <c r="K5478" s="15" t="s">
        <v>45855</v>
      </c>
      <c r="L5478" s="15" t="s">
        <v>103</v>
      </c>
      <c r="M5478" s="15" t="s">
        <v>1336</v>
      </c>
      <c r="N5478" s="14">
        <v>2010</v>
      </c>
      <c r="O5478" s="15" t="s">
        <v>6548</v>
      </c>
      <c r="P5478" s="15" t="s">
        <v>106</v>
      </c>
      <c r="Q5478" s="15" t="s">
        <v>47006</v>
      </c>
      <c r="R5478" s="15" t="s">
        <v>6549</v>
      </c>
      <c r="S5478" s="15" t="s">
        <v>6550</v>
      </c>
      <c r="T5478" s="15" t="s">
        <v>144</v>
      </c>
      <c r="U5478" s="15" t="s">
        <v>53</v>
      </c>
      <c r="V5478" s="15" t="s">
        <v>46576</v>
      </c>
      <c r="W5478" s="15" t="s">
        <v>3184</v>
      </c>
      <c r="X5478" s="15" t="str">
        <f>_xlfn.XLOOKUP(_LOOKUP[[#This Row],[AdjusterMemberName]],_Adjuster[Adjuster Name],_Adjuster[Email],,0)</f>
        <v>mQualls@knightcompany.com</v>
      </c>
      <c r="Y5478" s="15" t="str">
        <f>_xlfn.XLOOKUP(_LOOKUP[[#This Row],[AdjusterMemberName]],_Adjuster[Adjuster Name],_Adjuster[Phone Number],,0)</f>
        <v>424-559-5436</v>
      </c>
      <c r="Z5478" s="15" t="s">
        <v>6551</v>
      </c>
      <c r="AA54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1640 La Rossa Circle #1567, San Jose  CA 95125</v>
      </c>
      <c r="AB5478" s="15"/>
    </row>
    <row r="5479" spans="1:28" x14ac:dyDescent="0.3">
      <c r="A5479" s="14">
        <v>1</v>
      </c>
      <c r="B5479" s="14">
        <v>1</v>
      </c>
      <c r="C5479" s="15" t="s">
        <v>6569</v>
      </c>
      <c r="D5479" s="15" t="s">
        <v>6569</v>
      </c>
      <c r="E5479" s="15">
        <v>45255</v>
      </c>
      <c r="F5479" s="15" t="s">
        <v>6570</v>
      </c>
      <c r="G5479" s="15">
        <v>45102</v>
      </c>
      <c r="H5479" s="15">
        <v>45285</v>
      </c>
      <c r="I5479" s="15" t="s">
        <v>6571</v>
      </c>
      <c r="J5479" s="15" t="s">
        <v>6572</v>
      </c>
      <c r="K5479" s="15" t="s">
        <v>45442</v>
      </c>
      <c r="L5479" s="15" t="s">
        <v>128</v>
      </c>
      <c r="M5479" s="15" t="s">
        <v>170</v>
      </c>
      <c r="N5479" s="14">
        <v>2014</v>
      </c>
      <c r="O5479" s="15" t="s">
        <v>6573</v>
      </c>
      <c r="P5479" s="15" t="s">
        <v>81</v>
      </c>
      <c r="Q5479" s="15" t="s">
        <v>47155</v>
      </c>
      <c r="R5479" s="15" t="s">
        <v>762</v>
      </c>
      <c r="S5479" s="15" t="s">
        <v>6574</v>
      </c>
      <c r="T5479" s="15" t="s">
        <v>2533</v>
      </c>
      <c r="U5479" s="15" t="s">
        <v>53</v>
      </c>
      <c r="V5479" s="15" t="s">
        <v>45667</v>
      </c>
      <c r="W5479" s="15" t="s">
        <v>3184</v>
      </c>
      <c r="X5479" s="15" t="str">
        <f>_xlfn.XLOOKUP(_LOOKUP[[#This Row],[AdjusterMemberName]],_Adjuster[Adjuster Name],_Adjuster[Email],,0)</f>
        <v>mQualls@knightcompany.com</v>
      </c>
      <c r="Y5479" s="15" t="str">
        <f>_xlfn.XLOOKUP(_LOOKUP[[#This Row],[AdjusterMemberName]],_Adjuster[Adjuster Name],_Adjuster[Phone Number],,0)</f>
        <v>424-559-5436</v>
      </c>
      <c r="Z5479" s="15" t="s">
        <v>6575</v>
      </c>
      <c r="AA54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3532 E 59Th Pl Apt C, Huntington Park  CA 90255</v>
      </c>
      <c r="AB5479" s="15"/>
    </row>
    <row r="5480" spans="1:28" x14ac:dyDescent="0.3">
      <c r="A5480" s="14">
        <v>1</v>
      </c>
      <c r="B5480" s="14">
        <v>1</v>
      </c>
      <c r="C5480" s="15" t="s">
        <v>6576</v>
      </c>
      <c r="D5480" s="15" t="s">
        <v>6577</v>
      </c>
      <c r="E5480" s="15">
        <v>45255</v>
      </c>
      <c r="F5480" s="15" t="s">
        <v>6578</v>
      </c>
      <c r="G5480" s="15">
        <v>45224</v>
      </c>
      <c r="H5480" s="15">
        <v>45407</v>
      </c>
      <c r="I5480" s="15" t="s">
        <v>6579</v>
      </c>
      <c r="J5480" s="15" t="s">
        <v>6580</v>
      </c>
      <c r="K5480" s="15" t="s">
        <v>45506</v>
      </c>
      <c r="L5480" s="15" t="s">
        <v>1566</v>
      </c>
      <c r="M5480" s="15" t="s">
        <v>1567</v>
      </c>
      <c r="N5480" s="14">
        <v>2016</v>
      </c>
      <c r="O5480" s="15" t="s">
        <v>6581</v>
      </c>
      <c r="P5480" s="15" t="s">
        <v>81</v>
      </c>
      <c r="Q5480" s="15" t="s">
        <v>47079</v>
      </c>
      <c r="R5480" s="15" t="s">
        <v>6582</v>
      </c>
      <c r="S5480" s="15" t="s">
        <v>6583</v>
      </c>
      <c r="T5480" s="15" t="s">
        <v>6584</v>
      </c>
      <c r="U5480" s="15" t="s">
        <v>53</v>
      </c>
      <c r="V5480" s="15" t="s">
        <v>45656</v>
      </c>
      <c r="W5480" s="15" t="s">
        <v>850</v>
      </c>
      <c r="X5480" s="15" t="e">
        <f>_xlfn.XLOOKUP(_LOOKUP[[#This Row],[AdjusterMemberName]],_Adjuster[Adjuster Name],_Adjuster[Email],,0)</f>
        <v>#N/A</v>
      </c>
      <c r="Y5480" s="15" t="e">
        <f>_xlfn.XLOOKUP(_LOOKUP[[#This Row],[AdjusterMemberName]],_Adjuster[Adjuster Name],_Adjuster[Phone Number],,0)</f>
        <v>#N/A</v>
      </c>
      <c r="Z5480" s="15" t="s">
        <v>6585</v>
      </c>
      <c r="AA54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16578 Kent Ave, San Lorenzo  CA 94580</v>
      </c>
      <c r="AB5480" s="15">
        <v>45293</v>
      </c>
    </row>
    <row r="5481" spans="1:28" x14ac:dyDescent="0.3">
      <c r="A5481" s="14">
        <v>1</v>
      </c>
      <c r="B5481" s="14">
        <v>1</v>
      </c>
      <c r="C5481" s="15" t="s">
        <v>6707</v>
      </c>
      <c r="D5481" s="15" t="s">
        <v>6707</v>
      </c>
      <c r="E5481" s="15">
        <v>45255</v>
      </c>
      <c r="F5481" s="15" t="s">
        <v>6708</v>
      </c>
      <c r="G5481" s="15">
        <v>45113</v>
      </c>
      <c r="H5481" s="15">
        <v>45297</v>
      </c>
      <c r="I5481" s="15" t="s">
        <v>6709</v>
      </c>
      <c r="J5481" s="15" t="s">
        <v>6710</v>
      </c>
      <c r="K5481" s="15" t="s">
        <v>45358</v>
      </c>
      <c r="L5481" s="15" t="s">
        <v>91</v>
      </c>
      <c r="M5481" s="15" t="s">
        <v>92</v>
      </c>
      <c r="N5481" s="14">
        <v>2015</v>
      </c>
      <c r="O5481" s="15" t="s">
        <v>6711</v>
      </c>
      <c r="P5481" s="15" t="s">
        <v>106</v>
      </c>
      <c r="Q5481" s="15" t="s">
        <v>47092</v>
      </c>
      <c r="R5481" s="15" t="s">
        <v>6712</v>
      </c>
      <c r="S5481" s="15" t="s">
        <v>6713</v>
      </c>
      <c r="T5481" s="15" t="s">
        <v>3331</v>
      </c>
      <c r="U5481" s="15" t="s">
        <v>53</v>
      </c>
      <c r="V5481" s="15" t="s">
        <v>45850</v>
      </c>
      <c r="W5481" s="15" t="s">
        <v>3114</v>
      </c>
      <c r="X5481" s="15" t="str">
        <f>_xlfn.XLOOKUP(_LOOKUP[[#This Row],[AdjusterMemberName]],_Adjuster[Adjuster Name],_Adjuster[Email],,0)</f>
        <v>eExmundo@knightcompany.com</v>
      </c>
      <c r="Y5481" s="15" t="str">
        <f>_xlfn.XLOOKUP(_LOOKUP[[#This Row],[AdjusterMemberName]],_Adjuster[Adjuster Name],_Adjuster[Phone Number],,0)</f>
        <v>424-559-5400</v>
      </c>
      <c r="Z5481" s="15" t="s">
        <v>6714</v>
      </c>
      <c r="AA54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1033 Encanto Dr, San Jacinto  CA 92582</v>
      </c>
      <c r="AB5481" s="15"/>
    </row>
    <row r="5482" spans="1:28" x14ac:dyDescent="0.3">
      <c r="A5482" s="14">
        <v>1</v>
      </c>
      <c r="B5482" s="14">
        <v>1</v>
      </c>
      <c r="C5482" s="15" t="s">
        <v>6816</v>
      </c>
      <c r="D5482" s="15" t="s">
        <v>6816</v>
      </c>
      <c r="E5482" s="15">
        <v>45255</v>
      </c>
      <c r="F5482" s="15" t="s">
        <v>6817</v>
      </c>
      <c r="G5482" s="15">
        <v>45254</v>
      </c>
      <c r="H5482" s="15">
        <v>45436</v>
      </c>
      <c r="I5482" s="15" t="s">
        <v>6818</v>
      </c>
      <c r="J5482" s="15" t="s">
        <v>6819</v>
      </c>
      <c r="K5482" s="15" t="s">
        <v>45786</v>
      </c>
      <c r="L5482" s="15" t="s">
        <v>201</v>
      </c>
      <c r="M5482" s="15" t="s">
        <v>3844</v>
      </c>
      <c r="N5482" s="14">
        <v>2014</v>
      </c>
      <c r="O5482" s="15" t="s">
        <v>6820</v>
      </c>
      <c r="P5482" s="15" t="s">
        <v>106</v>
      </c>
      <c r="Q5482" s="15" t="s">
        <v>47019</v>
      </c>
      <c r="R5482" s="15" t="s">
        <v>6821</v>
      </c>
      <c r="S5482" s="15" t="s">
        <v>6822</v>
      </c>
      <c r="T5482" s="15" t="s">
        <v>6823</v>
      </c>
      <c r="U5482" s="15" t="s">
        <v>53</v>
      </c>
      <c r="V5482" s="15" t="s">
        <v>46544</v>
      </c>
      <c r="W5482" s="15" t="s">
        <v>3184</v>
      </c>
      <c r="X5482" s="15" t="str">
        <f>_xlfn.XLOOKUP(_LOOKUP[[#This Row],[AdjusterMemberName]],_Adjuster[Adjuster Name],_Adjuster[Email],,0)</f>
        <v>mQualls@knightcompany.com</v>
      </c>
      <c r="Y5482" s="15" t="str">
        <f>_xlfn.XLOOKUP(_LOOKUP[[#This Row],[AdjusterMemberName]],_Adjuster[Adjuster Name],_Adjuster[Phone Number],,0)</f>
        <v>424-559-5436</v>
      </c>
      <c r="Z5482" s="15" t="s">
        <v>6824</v>
      </c>
      <c r="AA54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303 Calle El Segundo Apt 137, Palm Springs  CA 92262</v>
      </c>
      <c r="AB5482" s="15">
        <v>45287</v>
      </c>
    </row>
    <row r="5483" spans="1:28" x14ac:dyDescent="0.3">
      <c r="A5483" s="14">
        <v>1</v>
      </c>
      <c r="B5483" s="14">
        <v>1</v>
      </c>
      <c r="C5483" s="15" t="s">
        <v>6552</v>
      </c>
      <c r="D5483" s="15" t="s">
        <v>6553</v>
      </c>
      <c r="E5483" s="15">
        <v>45254</v>
      </c>
      <c r="F5483" s="15" t="s">
        <v>6554</v>
      </c>
      <c r="G5483" s="15">
        <v>45223</v>
      </c>
      <c r="H5483" s="15">
        <v>45406</v>
      </c>
      <c r="I5483" s="15" t="s">
        <v>6555</v>
      </c>
      <c r="J5483" s="15" t="s">
        <v>6556</v>
      </c>
      <c r="K5483" s="15" t="s">
        <v>45386</v>
      </c>
      <c r="L5483" s="15" t="s">
        <v>25</v>
      </c>
      <c r="M5483" s="15" t="s">
        <v>480</v>
      </c>
      <c r="N5483" s="14">
        <v>2019</v>
      </c>
      <c r="O5483" s="15" t="s">
        <v>6557</v>
      </c>
      <c r="P5483" s="15" t="s">
        <v>81</v>
      </c>
      <c r="Q5483" s="15" t="s">
        <v>47176</v>
      </c>
      <c r="R5483" s="15" t="s">
        <v>6558</v>
      </c>
      <c r="S5483" s="15" t="s">
        <v>6559</v>
      </c>
      <c r="T5483" s="15" t="s">
        <v>1834</v>
      </c>
      <c r="U5483" s="15" t="s">
        <v>53</v>
      </c>
      <c r="V5483" s="15" t="s">
        <v>45607</v>
      </c>
      <c r="W5483" s="15" t="s">
        <v>850</v>
      </c>
      <c r="X5483" s="15" t="e">
        <f>_xlfn.XLOOKUP(_LOOKUP[[#This Row],[AdjusterMemberName]],_Adjuster[Adjuster Name],_Adjuster[Email],,0)</f>
        <v>#N/A</v>
      </c>
      <c r="Y5483" s="15" t="e">
        <f>_xlfn.XLOOKUP(_LOOKUP[[#This Row],[AdjusterMemberName]],_Adjuster[Adjuster Name],_Adjuster[Phone Number],,0)</f>
        <v>#N/A</v>
      </c>
      <c r="Z5483" s="15" t="s">
        <v>6560</v>
      </c>
      <c r="AA54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619 W 7Th Ave, Escondido  CA 92025</v>
      </c>
      <c r="AB5483" s="15"/>
    </row>
    <row r="5484" spans="1:28" x14ac:dyDescent="0.3">
      <c r="A5484" s="14">
        <v>0</v>
      </c>
      <c r="B5484" s="14">
        <v>1</v>
      </c>
      <c r="C5484" s="15" t="s">
        <v>7848</v>
      </c>
      <c r="D5484" s="15" t="s">
        <v>7848</v>
      </c>
      <c r="E5484" s="15">
        <v>45254</v>
      </c>
      <c r="F5484" s="15" t="s">
        <v>7849</v>
      </c>
      <c r="G5484" s="15"/>
      <c r="H5484" s="15"/>
      <c r="I5484" s="15" t="s">
        <v>7850</v>
      </c>
      <c r="J5484" s="15" t="s">
        <v>7851</v>
      </c>
      <c r="K5484" s="15" t="s">
        <v>45424</v>
      </c>
      <c r="L5484" s="15" t="s">
        <v>7852</v>
      </c>
      <c r="M5484" s="15" t="s">
        <v>7853</v>
      </c>
      <c r="N5484" s="14">
        <v>2012</v>
      </c>
      <c r="O5484" s="15" t="s">
        <v>1025</v>
      </c>
      <c r="P5484" s="15" t="s">
        <v>106</v>
      </c>
      <c r="Q5484" s="15"/>
      <c r="R5484" s="15"/>
      <c r="S5484" s="15"/>
      <c r="T5484" s="15"/>
      <c r="U5484" s="15"/>
      <c r="V5484" s="15"/>
      <c r="W5484" s="15" t="s">
        <v>850</v>
      </c>
      <c r="X5484" s="15" t="e">
        <f>_xlfn.XLOOKUP(_LOOKUP[[#This Row],[AdjusterMemberName]],_Adjuster[Adjuster Name],_Adjuster[Email],,0)</f>
        <v>#N/A</v>
      </c>
      <c r="Y5484" s="15" t="e">
        <f>_xlfn.XLOOKUP(_LOOKUP[[#This Row],[AdjusterMemberName]],_Adjuster[Adjuster Name],_Adjuster[Phone Number],,0)</f>
        <v>#N/A</v>
      </c>
      <c r="Z5484" s="15"/>
      <c r="AA5484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484" s="15"/>
    </row>
    <row r="5485" spans="1:28" x14ac:dyDescent="0.3">
      <c r="A5485" s="14">
        <v>1</v>
      </c>
      <c r="B5485" s="14">
        <v>1</v>
      </c>
      <c r="C5485" s="15" t="s">
        <v>6519</v>
      </c>
      <c r="D5485" s="15" t="s">
        <v>6519</v>
      </c>
      <c r="E5485" s="15">
        <v>45253</v>
      </c>
      <c r="F5485" s="15" t="s">
        <v>6520</v>
      </c>
      <c r="G5485" s="15">
        <v>45160</v>
      </c>
      <c r="H5485" s="15">
        <v>45344</v>
      </c>
      <c r="I5485" s="15" t="s">
        <v>6521</v>
      </c>
      <c r="J5485" s="15" t="s">
        <v>6522</v>
      </c>
      <c r="K5485" s="15" t="s">
        <v>45551</v>
      </c>
      <c r="L5485" s="15" t="s">
        <v>25</v>
      </c>
      <c r="M5485" s="15" t="s">
        <v>373</v>
      </c>
      <c r="N5485" s="14">
        <v>2005</v>
      </c>
      <c r="O5485" s="15" t="s">
        <v>6523</v>
      </c>
      <c r="P5485" s="15" t="s">
        <v>81</v>
      </c>
      <c r="Q5485" s="15" t="s">
        <v>47065</v>
      </c>
      <c r="R5485" s="15" t="s">
        <v>6524</v>
      </c>
      <c r="S5485" s="15" t="s">
        <v>6525</v>
      </c>
      <c r="T5485" s="15" t="s">
        <v>144</v>
      </c>
      <c r="U5485" s="15" t="s">
        <v>53</v>
      </c>
      <c r="V5485" s="15" t="s">
        <v>45822</v>
      </c>
      <c r="W5485" s="15" t="s">
        <v>1357</v>
      </c>
      <c r="X5485" s="15" t="str">
        <f>_xlfn.XLOOKUP(_LOOKUP[[#This Row],[AdjusterMemberName]],_Adjuster[Adjuster Name],_Adjuster[Email],,0)</f>
        <v>jRivera1@knightcompany.com</v>
      </c>
      <c r="Y5485" s="15" t="str">
        <f>_xlfn.XLOOKUP(_LOOKUP[[#This Row],[AdjusterMemberName]],_Adjuster[Adjuster Name],_Adjuster[Phone Number],,0)</f>
        <v>424-559-5239</v>
      </c>
      <c r="Z5485" s="15" t="s">
        <v>6526</v>
      </c>
      <c r="AA54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598 S 9Th St, San Jose  CA 95112</v>
      </c>
      <c r="AB5485" s="15"/>
    </row>
    <row r="5486" spans="1:28" x14ac:dyDescent="0.3">
      <c r="A5486" s="14">
        <v>1</v>
      </c>
      <c r="B5486" s="14">
        <v>1</v>
      </c>
      <c r="C5486" s="15" t="s">
        <v>6491</v>
      </c>
      <c r="D5486" s="15" t="s">
        <v>6491</v>
      </c>
      <c r="E5486" s="15">
        <v>45252</v>
      </c>
      <c r="F5486" s="15" t="s">
        <v>6492</v>
      </c>
      <c r="G5486" s="15">
        <v>45251</v>
      </c>
      <c r="H5486" s="15">
        <v>45433</v>
      </c>
      <c r="I5486" s="15" t="s">
        <v>6493</v>
      </c>
      <c r="J5486" s="15" t="s">
        <v>6494</v>
      </c>
      <c r="K5486" s="15" t="s">
        <v>45330</v>
      </c>
      <c r="L5486" s="15" t="s">
        <v>103</v>
      </c>
      <c r="M5486" s="15" t="s">
        <v>104</v>
      </c>
      <c r="N5486" s="14">
        <v>2019</v>
      </c>
      <c r="O5486" s="15" t="s">
        <v>6495</v>
      </c>
      <c r="P5486" s="15" t="s">
        <v>81</v>
      </c>
      <c r="Q5486" s="15" t="s">
        <v>119</v>
      </c>
      <c r="R5486" s="15" t="s">
        <v>6496</v>
      </c>
      <c r="S5486" s="15" t="s">
        <v>6497</v>
      </c>
      <c r="T5486" s="15" t="s">
        <v>530</v>
      </c>
      <c r="U5486" s="15" t="s">
        <v>53</v>
      </c>
      <c r="V5486" s="15" t="s">
        <v>45603</v>
      </c>
      <c r="W5486" s="15" t="s">
        <v>1624</v>
      </c>
      <c r="X5486" s="15" t="e">
        <f>_xlfn.XLOOKUP(_LOOKUP[[#This Row],[AdjusterMemberName]],_Adjuster[Adjuster Name],_Adjuster[Email],,0)</f>
        <v>#N/A</v>
      </c>
      <c r="Y5486" s="15" t="e">
        <f>_xlfn.XLOOKUP(_LOOKUP[[#This Row],[AdjusterMemberName]],_Adjuster[Adjuster Name],_Adjuster[Phone Number],,0)</f>
        <v>#N/A</v>
      </c>
      <c r="Z5486" s="15" t="s">
        <v>6498</v>
      </c>
      <c r="AA54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15930 Nisqualli Rd Apt 1E, Victorville  CA 92395</v>
      </c>
      <c r="AB5486" s="15">
        <v>45251</v>
      </c>
    </row>
    <row r="5487" spans="1:28" x14ac:dyDescent="0.3">
      <c r="A5487" s="14">
        <v>1</v>
      </c>
      <c r="B5487" s="14">
        <v>1</v>
      </c>
      <c r="C5487" s="15" t="s">
        <v>6527</v>
      </c>
      <c r="D5487" s="15" t="s">
        <v>6528</v>
      </c>
      <c r="E5487" s="15">
        <v>45252</v>
      </c>
      <c r="F5487" s="15" t="s">
        <v>6529</v>
      </c>
      <c r="G5487" s="15">
        <v>45100</v>
      </c>
      <c r="H5487" s="15">
        <v>45283</v>
      </c>
      <c r="I5487" s="15" t="s">
        <v>6530</v>
      </c>
      <c r="J5487" s="15" t="s">
        <v>6531</v>
      </c>
      <c r="K5487" s="15" t="s">
        <v>45489</v>
      </c>
      <c r="L5487" s="15" t="s">
        <v>128</v>
      </c>
      <c r="M5487" s="15" t="s">
        <v>129</v>
      </c>
      <c r="N5487" s="14">
        <v>2015</v>
      </c>
      <c r="O5487" s="15" t="s">
        <v>6532</v>
      </c>
      <c r="P5487" s="15" t="s">
        <v>81</v>
      </c>
      <c r="Q5487" s="15" t="s">
        <v>47019</v>
      </c>
      <c r="R5487" s="15" t="s">
        <v>6533</v>
      </c>
      <c r="S5487" s="15" t="s">
        <v>6534</v>
      </c>
      <c r="T5487" s="15" t="s">
        <v>1356</v>
      </c>
      <c r="U5487" s="15" t="s">
        <v>53</v>
      </c>
      <c r="V5487" s="15" t="s">
        <v>45533</v>
      </c>
      <c r="W5487" s="15" t="s">
        <v>850</v>
      </c>
      <c r="X5487" s="15" t="e">
        <f>_xlfn.XLOOKUP(_LOOKUP[[#This Row],[AdjusterMemberName]],_Adjuster[Adjuster Name],_Adjuster[Email],,0)</f>
        <v>#N/A</v>
      </c>
      <c r="Y5487" s="15" t="e">
        <f>_xlfn.XLOOKUP(_LOOKUP[[#This Row],[AdjusterMemberName]],_Adjuster[Adjuster Name],_Adjuster[Phone Number],,0)</f>
        <v>#N/A</v>
      </c>
      <c r="Z5487" s="15" t="s">
        <v>6535</v>
      </c>
      <c r="AA54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1559 N Clifford Ave, Rialto  CA 92376</v>
      </c>
      <c r="AB5487" s="15"/>
    </row>
    <row r="5488" spans="1:28" x14ac:dyDescent="0.3">
      <c r="A5488" s="14">
        <v>1</v>
      </c>
      <c r="B5488" s="14">
        <v>1</v>
      </c>
      <c r="C5488" s="15" t="s">
        <v>6586</v>
      </c>
      <c r="D5488" s="15" t="s">
        <v>6586</v>
      </c>
      <c r="E5488" s="15">
        <v>45252</v>
      </c>
      <c r="F5488" s="15" t="s">
        <v>6587</v>
      </c>
      <c r="G5488" s="15">
        <v>45184</v>
      </c>
      <c r="H5488" s="15">
        <v>45366</v>
      </c>
      <c r="I5488" s="15" t="s">
        <v>6588</v>
      </c>
      <c r="J5488" s="15" t="s">
        <v>6589</v>
      </c>
      <c r="K5488" s="15" t="s">
        <v>45891</v>
      </c>
      <c r="L5488" s="15" t="s">
        <v>314</v>
      </c>
      <c r="M5488" s="15" t="s">
        <v>5866</v>
      </c>
      <c r="N5488" s="14">
        <v>2019</v>
      </c>
      <c r="O5488" s="15" t="s">
        <v>6590</v>
      </c>
      <c r="P5488" s="15" t="s">
        <v>81</v>
      </c>
      <c r="Q5488" s="15" t="s">
        <v>47019</v>
      </c>
      <c r="R5488" s="15" t="s">
        <v>6591</v>
      </c>
      <c r="S5488" s="15" t="s">
        <v>6592</v>
      </c>
      <c r="T5488" s="15" t="s">
        <v>830</v>
      </c>
      <c r="U5488" s="15" t="s">
        <v>53</v>
      </c>
      <c r="V5488" s="15" t="s">
        <v>46648</v>
      </c>
      <c r="W5488" s="15" t="s">
        <v>1357</v>
      </c>
      <c r="X5488" s="15" t="str">
        <f>_xlfn.XLOOKUP(_LOOKUP[[#This Row],[AdjusterMemberName]],_Adjuster[Adjuster Name],_Adjuster[Email],,0)</f>
        <v>jRivera1@knightcompany.com</v>
      </c>
      <c r="Y5488" s="15" t="str">
        <f>_xlfn.XLOOKUP(_LOOKUP[[#This Row],[AdjusterMemberName]],_Adjuster[Adjuster Name],_Adjuster[Phone Number],,0)</f>
        <v>424-559-5239</v>
      </c>
      <c r="Z5488" s="15" t="s">
        <v>6593</v>
      </c>
      <c r="AA54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1035 76Th Ave Apt 1, Oakland  CA 94621</v>
      </c>
      <c r="AB5488" s="15"/>
    </row>
    <row r="5489" spans="1:28" x14ac:dyDescent="0.3">
      <c r="A5489" s="14">
        <v>1</v>
      </c>
      <c r="B5489" s="14">
        <v>1</v>
      </c>
      <c r="C5489" s="15" t="s">
        <v>6458</v>
      </c>
      <c r="D5489" s="15" t="s">
        <v>6458</v>
      </c>
      <c r="E5489" s="15">
        <v>45251</v>
      </c>
      <c r="F5489" s="15" t="s">
        <v>6459</v>
      </c>
      <c r="G5489" s="15">
        <v>45244</v>
      </c>
      <c r="H5489" s="15">
        <v>45426</v>
      </c>
      <c r="I5489" s="15" t="s">
        <v>6460</v>
      </c>
      <c r="J5489" s="15" t="s">
        <v>6461</v>
      </c>
      <c r="K5489" s="15" t="s">
        <v>45339</v>
      </c>
      <c r="L5489" s="15" t="s">
        <v>128</v>
      </c>
      <c r="M5489" s="15" t="s">
        <v>909</v>
      </c>
      <c r="N5489" s="14">
        <v>2022</v>
      </c>
      <c r="O5489" s="15" t="s">
        <v>6462</v>
      </c>
      <c r="P5489" s="15" t="s">
        <v>81</v>
      </c>
      <c r="Q5489" s="15" t="s">
        <v>47019</v>
      </c>
      <c r="R5489" s="15" t="s">
        <v>6463</v>
      </c>
      <c r="S5489" s="15" t="s">
        <v>6464</v>
      </c>
      <c r="T5489" s="15" t="s">
        <v>1431</v>
      </c>
      <c r="U5489" s="15" t="s">
        <v>53</v>
      </c>
      <c r="V5489" s="15" t="s">
        <v>45514</v>
      </c>
      <c r="W5489" s="15" t="s">
        <v>338</v>
      </c>
      <c r="X5489" s="15" t="e">
        <f>_xlfn.XLOOKUP(_LOOKUP[[#This Row],[AdjusterMemberName]],_Adjuster[Adjuster Name],_Adjuster[Email],,0)</f>
        <v>#N/A</v>
      </c>
      <c r="Y5489" s="15" t="e">
        <f>_xlfn.XLOOKUP(_LOOKUP[[#This Row],[AdjusterMemberName]],_Adjuster[Adjuster Name],_Adjuster[Phone Number],,0)</f>
        <v>#N/A</v>
      </c>
      <c r="Z5489" s="15" t="s">
        <v>6465</v>
      </c>
      <c r="AA54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9546 Arleta Ave, Arleta  CA 91331</v>
      </c>
      <c r="AB5489" s="15"/>
    </row>
    <row r="5490" spans="1:28" x14ac:dyDescent="0.3">
      <c r="A5490" s="14">
        <v>1</v>
      </c>
      <c r="B5490" s="14">
        <v>1</v>
      </c>
      <c r="C5490" s="15" t="s">
        <v>6483</v>
      </c>
      <c r="D5490" s="15" t="s">
        <v>6483</v>
      </c>
      <c r="E5490" s="15">
        <v>45251</v>
      </c>
      <c r="F5490" s="15" t="s">
        <v>6484</v>
      </c>
      <c r="G5490" s="15">
        <v>45157</v>
      </c>
      <c r="H5490" s="15">
        <v>45341</v>
      </c>
      <c r="I5490" s="15" t="s">
        <v>6485</v>
      </c>
      <c r="J5490" s="15" t="s">
        <v>6486</v>
      </c>
      <c r="K5490" s="15" t="s">
        <v>45892</v>
      </c>
      <c r="L5490" s="15" t="s">
        <v>314</v>
      </c>
      <c r="M5490" s="15" t="s">
        <v>978</v>
      </c>
      <c r="N5490" s="14">
        <v>2016</v>
      </c>
      <c r="O5490" s="15" t="s">
        <v>6487</v>
      </c>
      <c r="P5490" s="15" t="s">
        <v>106</v>
      </c>
      <c r="Q5490" s="15" t="s">
        <v>47006</v>
      </c>
      <c r="R5490" s="15" t="s">
        <v>6488</v>
      </c>
      <c r="S5490" s="15" t="s">
        <v>6489</v>
      </c>
      <c r="T5490" s="15" t="s">
        <v>144</v>
      </c>
      <c r="U5490" s="15" t="s">
        <v>53</v>
      </c>
      <c r="V5490" s="15" t="s">
        <v>46576</v>
      </c>
      <c r="W5490" s="15" t="s">
        <v>3114</v>
      </c>
      <c r="X5490" s="15" t="str">
        <f>_xlfn.XLOOKUP(_LOOKUP[[#This Row],[AdjusterMemberName]],_Adjuster[Adjuster Name],_Adjuster[Email],,0)</f>
        <v>eExmundo@knightcompany.com</v>
      </c>
      <c r="Y5490" s="15" t="str">
        <f>_xlfn.XLOOKUP(_LOOKUP[[#This Row],[AdjusterMemberName]],_Adjuster[Adjuster Name],_Adjuster[Phone Number],,0)</f>
        <v>424-559-5400</v>
      </c>
      <c r="Z5490" s="15" t="s">
        <v>6490</v>
      </c>
      <c r="AA54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880 Willow St Apt 8, San Jose  CA 95125</v>
      </c>
      <c r="AB5490" s="15"/>
    </row>
    <row r="5491" spans="1:28" x14ac:dyDescent="0.3">
      <c r="A5491" s="14">
        <v>1</v>
      </c>
      <c r="B5491" s="14">
        <v>1</v>
      </c>
      <c r="C5491" s="15" t="s">
        <v>6396</v>
      </c>
      <c r="D5491" s="15" t="s">
        <v>6396</v>
      </c>
      <c r="E5491" s="15">
        <v>45250</v>
      </c>
      <c r="F5491" s="15" t="s">
        <v>6397</v>
      </c>
      <c r="G5491" s="15">
        <v>45146</v>
      </c>
      <c r="H5491" s="15">
        <v>45330</v>
      </c>
      <c r="I5491" s="15" t="s">
        <v>6398</v>
      </c>
      <c r="J5491" s="15" t="s">
        <v>6399</v>
      </c>
      <c r="K5491" s="15" t="s">
        <v>46805</v>
      </c>
      <c r="L5491" s="15" t="s">
        <v>25</v>
      </c>
      <c r="M5491" s="15" t="s">
        <v>79</v>
      </c>
      <c r="N5491" s="14">
        <v>2018</v>
      </c>
      <c r="O5491" s="15" t="s">
        <v>6400</v>
      </c>
      <c r="P5491" s="15" t="s">
        <v>81</v>
      </c>
      <c r="Q5491" s="15" t="s">
        <v>47079</v>
      </c>
      <c r="R5491" s="15" t="s">
        <v>6401</v>
      </c>
      <c r="S5491" s="15" t="s">
        <v>6402</v>
      </c>
      <c r="T5491" s="15" t="s">
        <v>174</v>
      </c>
      <c r="U5491" s="15" t="s">
        <v>53</v>
      </c>
      <c r="V5491" s="15" t="s">
        <v>45415</v>
      </c>
      <c r="W5491" s="15" t="s">
        <v>1624</v>
      </c>
      <c r="X5491" s="15" t="e">
        <f>_xlfn.XLOOKUP(_LOOKUP[[#This Row],[AdjusterMemberName]],_Adjuster[Adjuster Name],_Adjuster[Email],,0)</f>
        <v>#N/A</v>
      </c>
      <c r="Y5491" s="15" t="e">
        <f>_xlfn.XLOOKUP(_LOOKUP[[#This Row],[AdjusterMemberName]],_Adjuster[Adjuster Name],_Adjuster[Phone Number],,0)</f>
        <v>#N/A</v>
      </c>
      <c r="Z5491" s="15" t="s">
        <v>6403</v>
      </c>
      <c r="AA54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3756 Raymond Ave Apt 11, Los Angeles  CA 90007</v>
      </c>
      <c r="AB5491" s="15"/>
    </row>
    <row r="5492" spans="1:28" x14ac:dyDescent="0.3">
      <c r="A5492" s="14">
        <v>1</v>
      </c>
      <c r="B5492" s="14">
        <v>1</v>
      </c>
      <c r="C5492" s="15" t="s">
        <v>6355</v>
      </c>
      <c r="D5492" s="15" t="s">
        <v>6356</v>
      </c>
      <c r="E5492" s="15">
        <v>45249</v>
      </c>
      <c r="F5492" s="15" t="s">
        <v>6357</v>
      </c>
      <c r="G5492" s="15">
        <v>45243</v>
      </c>
      <c r="H5492" s="15">
        <v>45425</v>
      </c>
      <c r="I5492" s="15" t="s">
        <v>6358</v>
      </c>
      <c r="J5492" s="15" t="s">
        <v>6359</v>
      </c>
      <c r="K5492" s="15" t="s">
        <v>45336</v>
      </c>
      <c r="L5492" s="15" t="s">
        <v>333</v>
      </c>
      <c r="M5492" s="15" t="s">
        <v>334</v>
      </c>
      <c r="N5492" s="14">
        <v>2010</v>
      </c>
      <c r="O5492" s="15" t="s">
        <v>6360</v>
      </c>
      <c r="P5492" s="15" t="s">
        <v>106</v>
      </c>
      <c r="Q5492" s="15" t="s">
        <v>47061</v>
      </c>
      <c r="R5492" s="15" t="s">
        <v>6361</v>
      </c>
      <c r="S5492" s="15" t="s">
        <v>6362</v>
      </c>
      <c r="T5492" s="15" t="s">
        <v>174</v>
      </c>
      <c r="U5492" s="15" t="s">
        <v>53</v>
      </c>
      <c r="V5492" s="15" t="s">
        <v>45537</v>
      </c>
      <c r="W5492" s="15" t="s">
        <v>850</v>
      </c>
      <c r="X5492" s="15" t="e">
        <f>_xlfn.XLOOKUP(_LOOKUP[[#This Row],[AdjusterMemberName]],_Adjuster[Adjuster Name],_Adjuster[Email],,0)</f>
        <v>#N/A</v>
      </c>
      <c r="Y5492" s="15" t="e">
        <f>_xlfn.XLOOKUP(_LOOKUP[[#This Row],[AdjusterMemberName]],_Adjuster[Adjuster Name],_Adjuster[Phone Number],,0)</f>
        <v>#N/A</v>
      </c>
      <c r="Z5492" s="15" t="s">
        <v>6363</v>
      </c>
      <c r="AA54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2686 James M Wood Blvd Apt 2, Los Angeles  CA 90006</v>
      </c>
      <c r="AB5492" s="15">
        <v>45264</v>
      </c>
    </row>
    <row r="5493" spans="1:28" x14ac:dyDescent="0.3">
      <c r="A5493" s="14">
        <v>1</v>
      </c>
      <c r="B5493" s="14">
        <v>1</v>
      </c>
      <c r="C5493" s="15" t="s">
        <v>6364</v>
      </c>
      <c r="D5493" s="15" t="s">
        <v>6364</v>
      </c>
      <c r="E5493" s="15">
        <v>45249</v>
      </c>
      <c r="F5493" s="15" t="s">
        <v>6365</v>
      </c>
      <c r="G5493" s="15">
        <v>45222</v>
      </c>
      <c r="H5493" s="15">
        <v>45405</v>
      </c>
      <c r="I5493" s="15" t="s">
        <v>6366</v>
      </c>
      <c r="J5493" s="15" t="s">
        <v>6367</v>
      </c>
      <c r="K5493" s="15" t="s">
        <v>46771</v>
      </c>
      <c r="L5493" s="15" t="s">
        <v>139</v>
      </c>
      <c r="M5493" s="15" t="s">
        <v>797</v>
      </c>
      <c r="N5493" s="14">
        <v>2017</v>
      </c>
      <c r="O5493" s="15" t="s">
        <v>6368</v>
      </c>
      <c r="P5493" s="15" t="s">
        <v>1273</v>
      </c>
      <c r="Q5493" s="15" t="s">
        <v>47081</v>
      </c>
      <c r="R5493" s="15" t="s">
        <v>6369</v>
      </c>
      <c r="S5493" s="15" t="s">
        <v>6370</v>
      </c>
      <c r="T5493" s="15" t="s">
        <v>308</v>
      </c>
      <c r="U5493" s="15" t="s">
        <v>53</v>
      </c>
      <c r="V5493" s="15" t="s">
        <v>45432</v>
      </c>
      <c r="W5493" s="15" t="s">
        <v>1357</v>
      </c>
      <c r="X5493" s="15" t="str">
        <f>_xlfn.XLOOKUP(_LOOKUP[[#This Row],[AdjusterMemberName]],_Adjuster[Adjuster Name],_Adjuster[Email],,0)</f>
        <v>jRivera1@knightcompany.com</v>
      </c>
      <c r="Y5493" s="15" t="str">
        <f>_xlfn.XLOOKUP(_LOOKUP[[#This Row],[AdjusterMemberName]],_Adjuster[Adjuster Name],_Adjuster[Phone Number],,0)</f>
        <v>424-559-5239</v>
      </c>
      <c r="Z5493" s="15" t="s">
        <v>6371</v>
      </c>
      <c r="AA54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10190 Medallion Pl, Riverside  CA 92503</v>
      </c>
      <c r="AB5493" s="15"/>
    </row>
    <row r="5494" spans="1:28" x14ac:dyDescent="0.3">
      <c r="A5494" s="14">
        <v>1</v>
      </c>
      <c r="B5494" s="14">
        <v>0</v>
      </c>
      <c r="C5494" s="15" t="s">
        <v>6414</v>
      </c>
      <c r="D5494" s="15" t="s">
        <v>6415</v>
      </c>
      <c r="E5494" s="15">
        <v>45249</v>
      </c>
      <c r="F5494" s="15" t="s">
        <v>6416</v>
      </c>
      <c r="G5494" s="15">
        <v>45146</v>
      </c>
      <c r="H5494" s="15">
        <v>45330</v>
      </c>
      <c r="I5494" s="15" t="s">
        <v>6417</v>
      </c>
      <c r="J5494" s="15" t="s">
        <v>6418</v>
      </c>
      <c r="K5494" s="15" t="s">
        <v>46515</v>
      </c>
      <c r="L5494" s="15" t="s">
        <v>103</v>
      </c>
      <c r="M5494" s="15" t="s">
        <v>104</v>
      </c>
      <c r="N5494" s="14">
        <v>2023</v>
      </c>
      <c r="O5494" s="15" t="s">
        <v>6419</v>
      </c>
      <c r="P5494" s="15" t="s">
        <v>81</v>
      </c>
      <c r="Q5494" s="15" t="s">
        <v>47079</v>
      </c>
      <c r="R5494" s="15" t="s">
        <v>6420</v>
      </c>
      <c r="S5494" s="15" t="s">
        <v>6421</v>
      </c>
      <c r="T5494" s="15" t="s">
        <v>701</v>
      </c>
      <c r="U5494" s="15" t="s">
        <v>53</v>
      </c>
      <c r="V5494" s="15" t="s">
        <v>46269</v>
      </c>
      <c r="W5494" s="15" t="s">
        <v>3184</v>
      </c>
      <c r="X5494" s="15" t="str">
        <f>_xlfn.XLOOKUP(_LOOKUP[[#This Row],[AdjusterMemberName]],_Adjuster[Adjuster Name],_Adjuster[Email],,0)</f>
        <v>mQualls@knightcompany.com</v>
      </c>
      <c r="Y5494" s="15" t="str">
        <f>_xlfn.XLOOKUP(_LOOKUP[[#This Row],[AdjusterMemberName]],_Adjuster[Adjuster Name],_Adjuster[Phone Number],,0)</f>
        <v>424-559-5436</v>
      </c>
      <c r="Z5494" s="15" t="s">
        <v>6422</v>
      </c>
      <c r="AA54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15491 Quial St, Chino Hills  CA 91709</v>
      </c>
      <c r="AB5494" s="15"/>
    </row>
    <row r="5495" spans="1:28" x14ac:dyDescent="0.3">
      <c r="A5495" s="14">
        <v>1</v>
      </c>
      <c r="B5495" s="14">
        <v>1</v>
      </c>
      <c r="C5495" s="15" t="s">
        <v>6561</v>
      </c>
      <c r="D5495" s="15" t="s">
        <v>6561</v>
      </c>
      <c r="E5495" s="15">
        <v>45249</v>
      </c>
      <c r="F5495" s="15" t="s">
        <v>6562</v>
      </c>
      <c r="G5495" s="15">
        <v>45169</v>
      </c>
      <c r="H5495" s="15">
        <v>45351</v>
      </c>
      <c r="I5495" s="15" t="s">
        <v>6563</v>
      </c>
      <c r="J5495" s="15" t="s">
        <v>6564</v>
      </c>
      <c r="K5495" s="15" t="s">
        <v>45790</v>
      </c>
      <c r="L5495" s="15" t="s">
        <v>128</v>
      </c>
      <c r="M5495" s="15" t="s">
        <v>2179</v>
      </c>
      <c r="N5495" s="14">
        <v>2017</v>
      </c>
      <c r="O5495" s="15" t="s">
        <v>6565</v>
      </c>
      <c r="P5495" s="15" t="s">
        <v>81</v>
      </c>
      <c r="Q5495" s="15" t="s">
        <v>47019</v>
      </c>
      <c r="R5495" s="15" t="s">
        <v>6566</v>
      </c>
      <c r="S5495" s="15" t="s">
        <v>6567</v>
      </c>
      <c r="T5495" s="15" t="s">
        <v>174</v>
      </c>
      <c r="U5495" s="15" t="s">
        <v>53</v>
      </c>
      <c r="V5495" s="15" t="s">
        <v>45474</v>
      </c>
      <c r="W5495" s="15" t="s">
        <v>367</v>
      </c>
      <c r="X5495" s="15" t="str">
        <f>_xlfn.XLOOKUP(_LOOKUP[[#This Row],[AdjusterMemberName]],_Adjuster[Adjuster Name],_Adjuster[Email],,0)</f>
        <v>dHernandez4@knightcompany.com</v>
      </c>
      <c r="Y5495" s="15" t="str">
        <f>_xlfn.XLOOKUP(_LOOKUP[[#This Row],[AdjusterMemberName]],_Adjuster[Adjuster Name],_Adjuster[Phone Number],,0)</f>
        <v>323-315-7819</v>
      </c>
      <c r="Z5495" s="15" t="s">
        <v>6568</v>
      </c>
      <c r="AA54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3917 Denker Ave, Los Angeles  CA 90062</v>
      </c>
      <c r="AB5495" s="15"/>
    </row>
    <row r="5496" spans="1:28" x14ac:dyDescent="0.3">
      <c r="A5496" s="14">
        <v>1</v>
      </c>
      <c r="B5496" s="14">
        <v>1</v>
      </c>
      <c r="C5496" s="15" t="s">
        <v>4355</v>
      </c>
      <c r="D5496" s="15" t="s">
        <v>4355</v>
      </c>
      <c r="E5496" s="15">
        <v>45249</v>
      </c>
      <c r="F5496" s="15" t="s">
        <v>4356</v>
      </c>
      <c r="G5496" s="15">
        <v>45113</v>
      </c>
      <c r="H5496" s="15">
        <v>45297</v>
      </c>
      <c r="I5496" s="15" t="s">
        <v>6697</v>
      </c>
      <c r="J5496" s="15" t="s">
        <v>6698</v>
      </c>
      <c r="K5496" s="15" t="s">
        <v>45375</v>
      </c>
      <c r="L5496" s="15" t="s">
        <v>441</v>
      </c>
      <c r="M5496" s="15" t="s">
        <v>579</v>
      </c>
      <c r="N5496" s="14">
        <v>2014</v>
      </c>
      <c r="O5496" s="15" t="s">
        <v>4359</v>
      </c>
      <c r="P5496" s="15" t="s">
        <v>106</v>
      </c>
      <c r="Q5496" s="15" t="s">
        <v>47079</v>
      </c>
      <c r="R5496" s="15" t="s">
        <v>4360</v>
      </c>
      <c r="S5496" s="15" t="s">
        <v>4361</v>
      </c>
      <c r="T5496" s="15" t="s">
        <v>821</v>
      </c>
      <c r="U5496" s="15" t="s">
        <v>53</v>
      </c>
      <c r="V5496" s="15" t="s">
        <v>46274</v>
      </c>
      <c r="W5496" s="15" t="s">
        <v>3114</v>
      </c>
      <c r="X5496" s="15" t="str">
        <f>_xlfn.XLOOKUP(_LOOKUP[[#This Row],[AdjusterMemberName]],_Adjuster[Adjuster Name],_Adjuster[Email],,0)</f>
        <v>eExmundo@knightcompany.com</v>
      </c>
      <c r="Y5496" s="15" t="str">
        <f>_xlfn.XLOOKUP(_LOOKUP[[#This Row],[AdjusterMemberName]],_Adjuster[Adjuster Name],_Adjuster[Phone Number],,0)</f>
        <v>424-559-5400</v>
      </c>
      <c r="Z5496" s="15" t="s">
        <v>4362</v>
      </c>
      <c r="AA54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6235 Kester Ave Apt 117, Van Nuys  CA 91411</v>
      </c>
      <c r="AB5496" s="15"/>
    </row>
    <row r="5497" spans="1:28" x14ac:dyDescent="0.3">
      <c r="A5497" s="14">
        <v>1</v>
      </c>
      <c r="B5497" s="14">
        <v>1</v>
      </c>
      <c r="C5497" s="15" t="s">
        <v>6372</v>
      </c>
      <c r="D5497" s="15" t="s">
        <v>6372</v>
      </c>
      <c r="E5497" s="15">
        <v>45248</v>
      </c>
      <c r="F5497" s="15" t="s">
        <v>6373</v>
      </c>
      <c r="G5497" s="15">
        <v>45166</v>
      </c>
      <c r="H5497" s="15">
        <v>45350</v>
      </c>
      <c r="I5497" s="15" t="s">
        <v>6374</v>
      </c>
      <c r="J5497" s="15" t="s">
        <v>6375</v>
      </c>
      <c r="K5497" s="15" t="s">
        <v>45509</v>
      </c>
      <c r="L5497" s="15" t="s">
        <v>536</v>
      </c>
      <c r="M5497" s="15" t="s">
        <v>1381</v>
      </c>
      <c r="N5497" s="14">
        <v>2015</v>
      </c>
      <c r="O5497" s="15" t="s">
        <v>6376</v>
      </c>
      <c r="P5497" s="15" t="s">
        <v>81</v>
      </c>
      <c r="Q5497" s="15" t="s">
        <v>47176</v>
      </c>
      <c r="R5497" s="15" t="s">
        <v>6377</v>
      </c>
      <c r="S5497" s="15" t="s">
        <v>6378</v>
      </c>
      <c r="T5497" s="15" t="s">
        <v>1330</v>
      </c>
      <c r="U5497" s="15" t="s">
        <v>53</v>
      </c>
      <c r="V5497" s="15" t="s">
        <v>45669</v>
      </c>
      <c r="W5497" s="15" t="s">
        <v>3184</v>
      </c>
      <c r="X5497" s="15" t="str">
        <f>_xlfn.XLOOKUP(_LOOKUP[[#This Row],[AdjusterMemberName]],_Adjuster[Adjuster Name],_Adjuster[Email],,0)</f>
        <v>mQualls@knightcompany.com</v>
      </c>
      <c r="Y5497" s="15" t="str">
        <f>_xlfn.XLOOKUP(_LOOKUP[[#This Row],[AdjusterMemberName]],_Adjuster[Adjuster Name],_Adjuster[Phone Number],,0)</f>
        <v>424-559-5436</v>
      </c>
      <c r="Z5497" s="15" t="s">
        <v>6379</v>
      </c>
      <c r="AA54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9122 Orion Ave 301, North Hills  CA 91343</v>
      </c>
      <c r="AB5497" s="15">
        <v>45324</v>
      </c>
    </row>
    <row r="5498" spans="1:28" x14ac:dyDescent="0.3">
      <c r="A5498" s="14">
        <v>1</v>
      </c>
      <c r="B5498" s="14">
        <v>1</v>
      </c>
      <c r="C5498" s="15" t="s">
        <v>6380</v>
      </c>
      <c r="D5498" s="15" t="s">
        <v>6380</v>
      </c>
      <c r="E5498" s="15">
        <v>45248</v>
      </c>
      <c r="F5498" s="15" t="s">
        <v>6381</v>
      </c>
      <c r="G5498" s="15">
        <v>45103</v>
      </c>
      <c r="H5498" s="15">
        <v>45286</v>
      </c>
      <c r="I5498" s="15" t="s">
        <v>6382</v>
      </c>
      <c r="J5498" s="15" t="s">
        <v>6383</v>
      </c>
      <c r="K5498" s="15" t="s">
        <v>45611</v>
      </c>
      <c r="L5498" s="15" t="s">
        <v>103</v>
      </c>
      <c r="M5498" s="15" t="s">
        <v>1503</v>
      </c>
      <c r="N5498" s="14">
        <v>2009</v>
      </c>
      <c r="O5498" s="15" t="s">
        <v>6384</v>
      </c>
      <c r="P5498" s="15" t="s">
        <v>106</v>
      </c>
      <c r="Q5498" s="15" t="s">
        <v>47019</v>
      </c>
      <c r="R5498" s="15" t="s">
        <v>6385</v>
      </c>
      <c r="S5498" s="15" t="s">
        <v>6386</v>
      </c>
      <c r="T5498" s="15" t="s">
        <v>1330</v>
      </c>
      <c r="U5498" s="15" t="s">
        <v>53</v>
      </c>
      <c r="V5498" s="15" t="s">
        <v>45669</v>
      </c>
      <c r="W5498" s="15" t="s">
        <v>3307</v>
      </c>
      <c r="X5498" s="15" t="e">
        <f>_xlfn.XLOOKUP(_LOOKUP[[#This Row],[AdjusterMemberName]],_Adjuster[Adjuster Name],_Adjuster[Email],,0)</f>
        <v>#N/A</v>
      </c>
      <c r="Y5498" s="15" t="e">
        <f>_xlfn.XLOOKUP(_LOOKUP[[#This Row],[AdjusterMemberName]],_Adjuster[Adjuster Name],_Adjuster[Phone Number],,0)</f>
        <v>#N/A</v>
      </c>
      <c r="Z5498" s="15" t="s">
        <v>6387</v>
      </c>
      <c r="AA54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8734 Burnet Ave Apt 6, North Hills  CA 91343</v>
      </c>
      <c r="AB5498" s="15"/>
    </row>
    <row r="5499" spans="1:28" x14ac:dyDescent="0.3">
      <c r="A5499" s="14">
        <v>1</v>
      </c>
      <c r="B5499" s="14">
        <v>1</v>
      </c>
      <c r="C5499" s="15" t="s">
        <v>6388</v>
      </c>
      <c r="D5499" s="15" t="s">
        <v>6388</v>
      </c>
      <c r="E5499" s="15">
        <v>45248</v>
      </c>
      <c r="F5499" s="15" t="s">
        <v>6389</v>
      </c>
      <c r="G5499" s="15">
        <v>45155</v>
      </c>
      <c r="H5499" s="15">
        <v>45339</v>
      </c>
      <c r="I5499" s="15" t="s">
        <v>6390</v>
      </c>
      <c r="J5499" s="15" t="s">
        <v>6391</v>
      </c>
      <c r="K5499" s="15" t="s">
        <v>45872</v>
      </c>
      <c r="L5499" s="15" t="s">
        <v>128</v>
      </c>
      <c r="M5499" s="15" t="s">
        <v>836</v>
      </c>
      <c r="N5499" s="14">
        <v>2014</v>
      </c>
      <c r="O5499" s="15" t="s">
        <v>6392</v>
      </c>
      <c r="P5499" s="15" t="s">
        <v>81</v>
      </c>
      <c r="Q5499" s="15" t="s">
        <v>47128</v>
      </c>
      <c r="R5499" s="15" t="s">
        <v>6393</v>
      </c>
      <c r="S5499" s="15" t="s">
        <v>6394</v>
      </c>
      <c r="T5499" s="15" t="s">
        <v>3838</v>
      </c>
      <c r="U5499" s="15" t="s">
        <v>53</v>
      </c>
      <c r="V5499" s="15" t="s">
        <v>45494</v>
      </c>
      <c r="W5499" s="15" t="s">
        <v>338</v>
      </c>
      <c r="X5499" s="15" t="e">
        <f>_xlfn.XLOOKUP(_LOOKUP[[#This Row],[AdjusterMemberName]],_Adjuster[Adjuster Name],_Adjuster[Email],,0)</f>
        <v>#N/A</v>
      </c>
      <c r="Y5499" s="15" t="e">
        <f>_xlfn.XLOOKUP(_LOOKUP[[#This Row],[AdjusterMemberName]],_Adjuster[Adjuster Name],_Adjuster[Phone Number],,0)</f>
        <v>#N/A</v>
      </c>
      <c r="Z5499" s="15" t="s">
        <v>6395</v>
      </c>
      <c r="AA54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11225 Morrison St Apt 210, North Hollywood  CA 91601</v>
      </c>
      <c r="AB5499" s="15">
        <v>45337</v>
      </c>
    </row>
    <row r="5500" spans="1:28" x14ac:dyDescent="0.3">
      <c r="A5500" s="14">
        <v>1</v>
      </c>
      <c r="B5500" s="14">
        <v>1</v>
      </c>
      <c r="C5500" s="15" t="s">
        <v>2685</v>
      </c>
      <c r="D5500" s="15" t="s">
        <v>2685</v>
      </c>
      <c r="E5500" s="15">
        <v>45248</v>
      </c>
      <c r="F5500" s="15" t="s">
        <v>2686</v>
      </c>
      <c r="G5500" s="15">
        <v>45116</v>
      </c>
      <c r="H5500" s="15">
        <v>45300</v>
      </c>
      <c r="I5500" s="15" t="s">
        <v>6404</v>
      </c>
      <c r="J5500" s="15" t="s">
        <v>6405</v>
      </c>
      <c r="K5500" s="15" t="s">
        <v>45695</v>
      </c>
      <c r="L5500" s="15" t="s">
        <v>314</v>
      </c>
      <c r="M5500" s="15" t="s">
        <v>978</v>
      </c>
      <c r="N5500" s="14">
        <v>2017</v>
      </c>
      <c r="O5500" s="15" t="s">
        <v>2689</v>
      </c>
      <c r="P5500" s="15" t="s">
        <v>106</v>
      </c>
      <c r="Q5500" s="15" t="s">
        <v>119</v>
      </c>
      <c r="R5500" s="15" t="s">
        <v>2690</v>
      </c>
      <c r="S5500" s="15" t="s">
        <v>2691</v>
      </c>
      <c r="T5500" s="15" t="s">
        <v>2692</v>
      </c>
      <c r="U5500" s="15" t="s">
        <v>53</v>
      </c>
      <c r="V5500" s="15" t="s">
        <v>45518</v>
      </c>
      <c r="W5500" s="15" t="s">
        <v>367</v>
      </c>
      <c r="X5500" s="15" t="str">
        <f>_xlfn.XLOOKUP(_LOOKUP[[#This Row],[AdjusterMemberName]],_Adjuster[Adjuster Name],_Adjuster[Email],,0)</f>
        <v>dHernandez4@knightcompany.com</v>
      </c>
      <c r="Y5500" s="15" t="str">
        <f>_xlfn.XLOOKUP(_LOOKUP[[#This Row],[AdjusterMemberName]],_Adjuster[Adjuster Name],_Adjuster[Phone Number],,0)</f>
        <v>323-315-7819</v>
      </c>
      <c r="Z5500" s="15" t="s">
        <v>2693</v>
      </c>
      <c r="AA55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3729 Gibson Rd Apt 22 , El Monte  CA 91731</v>
      </c>
      <c r="AB5500" s="15"/>
    </row>
    <row r="5501" spans="1:28" x14ac:dyDescent="0.3">
      <c r="A5501" s="14">
        <v>1</v>
      </c>
      <c r="B5501" s="14">
        <v>1</v>
      </c>
      <c r="C5501" s="15" t="s">
        <v>6406</v>
      </c>
      <c r="D5501" s="15" t="s">
        <v>6406</v>
      </c>
      <c r="E5501" s="15">
        <v>45248</v>
      </c>
      <c r="F5501" s="15" t="s">
        <v>6407</v>
      </c>
      <c r="G5501" s="15">
        <v>45099</v>
      </c>
      <c r="H5501" s="15">
        <v>45282</v>
      </c>
      <c r="I5501" s="15" t="s">
        <v>6408</v>
      </c>
      <c r="J5501" s="15" t="s">
        <v>6409</v>
      </c>
      <c r="K5501" s="15" t="s">
        <v>45329</v>
      </c>
      <c r="L5501" s="15" t="s">
        <v>103</v>
      </c>
      <c r="M5501" s="15" t="s">
        <v>6410</v>
      </c>
      <c r="N5501" s="14">
        <v>2020</v>
      </c>
      <c r="O5501" s="15" t="s">
        <v>6411</v>
      </c>
      <c r="P5501" s="15" t="s">
        <v>81</v>
      </c>
      <c r="Q5501" s="15" t="s">
        <v>47102</v>
      </c>
      <c r="R5501" s="15" t="s">
        <v>1928</v>
      </c>
      <c r="S5501" s="15" t="s">
        <v>6412</v>
      </c>
      <c r="T5501" s="15" t="s">
        <v>530</v>
      </c>
      <c r="U5501" s="15" t="s">
        <v>53</v>
      </c>
      <c r="V5501" s="15" t="s">
        <v>45462</v>
      </c>
      <c r="W5501" s="15" t="s">
        <v>850</v>
      </c>
      <c r="X5501" s="15" t="e">
        <f>_xlfn.XLOOKUP(_LOOKUP[[#This Row],[AdjusterMemberName]],_Adjuster[Adjuster Name],_Adjuster[Email],,0)</f>
        <v>#N/A</v>
      </c>
      <c r="Y5501" s="15" t="e">
        <f>_xlfn.XLOOKUP(_LOOKUP[[#This Row],[AdjusterMemberName]],_Adjuster[Adjuster Name],_Adjuster[Phone Number],,0)</f>
        <v>#N/A</v>
      </c>
      <c r="Z5501" s="15" t="s">
        <v>6413</v>
      </c>
      <c r="AA55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14831 Indian Wells Dr, Victorville  CA 92394</v>
      </c>
      <c r="AB5501" s="15"/>
    </row>
    <row r="5502" spans="1:28" x14ac:dyDescent="0.3">
      <c r="A5502" s="14">
        <v>1</v>
      </c>
      <c r="B5502" s="14">
        <v>1</v>
      </c>
      <c r="C5502" s="15" t="s">
        <v>6423</v>
      </c>
      <c r="D5502" s="15" t="s">
        <v>6424</v>
      </c>
      <c r="E5502" s="15">
        <v>45248</v>
      </c>
      <c r="F5502" s="15" t="s">
        <v>6425</v>
      </c>
      <c r="G5502" s="15">
        <v>45143</v>
      </c>
      <c r="H5502" s="15">
        <v>45327</v>
      </c>
      <c r="I5502" s="15" t="s">
        <v>6426</v>
      </c>
      <c r="J5502" s="15" t="s">
        <v>6427</v>
      </c>
      <c r="K5502" s="15" t="s">
        <v>46804</v>
      </c>
      <c r="L5502" s="15" t="s">
        <v>128</v>
      </c>
      <c r="M5502" s="15" t="s">
        <v>129</v>
      </c>
      <c r="N5502" s="14">
        <v>2019</v>
      </c>
      <c r="O5502" s="15" t="s">
        <v>6428</v>
      </c>
      <c r="P5502" s="15" t="s">
        <v>106</v>
      </c>
      <c r="Q5502" s="15" t="s">
        <v>47169</v>
      </c>
      <c r="R5502" s="15" t="s">
        <v>120</v>
      </c>
      <c r="S5502" s="15" t="s">
        <v>6429</v>
      </c>
      <c r="T5502" s="15" t="s">
        <v>971</v>
      </c>
      <c r="U5502" s="15" t="s">
        <v>53</v>
      </c>
      <c r="V5502" s="15" t="s">
        <v>45625</v>
      </c>
      <c r="W5502" s="15" t="s">
        <v>3307</v>
      </c>
      <c r="X5502" s="15" t="e">
        <f>_xlfn.XLOOKUP(_LOOKUP[[#This Row],[AdjusterMemberName]],_Adjuster[Adjuster Name],_Adjuster[Email],,0)</f>
        <v>#N/A</v>
      </c>
      <c r="Y5502" s="15" t="e">
        <f>_xlfn.XLOOKUP(_LOOKUP[[#This Row],[AdjusterMemberName]],_Adjuster[Adjuster Name],_Adjuster[Phone Number],,0)</f>
        <v>#N/A</v>
      </c>
      <c r="Z5502" s="15" t="s">
        <v>6430</v>
      </c>
      <c r="AA55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31685 Canyon Ridge Dr, Lake Elsinore  CA 92532</v>
      </c>
      <c r="AB5502" s="15"/>
    </row>
    <row r="5503" spans="1:28" x14ac:dyDescent="0.3">
      <c r="A5503" s="14">
        <v>1</v>
      </c>
      <c r="B5503" s="14">
        <v>1</v>
      </c>
      <c r="C5503" s="15" t="s">
        <v>7974</v>
      </c>
      <c r="D5503" s="15" t="s">
        <v>7974</v>
      </c>
      <c r="E5503" s="15">
        <v>45248</v>
      </c>
      <c r="F5503" s="15" t="s">
        <v>7975</v>
      </c>
      <c r="G5503" s="15">
        <v>45129</v>
      </c>
      <c r="H5503" s="15">
        <v>45313</v>
      </c>
      <c r="I5503" s="15" t="s">
        <v>7976</v>
      </c>
      <c r="J5503" s="15" t="s">
        <v>7977</v>
      </c>
      <c r="K5503" s="15" t="s">
        <v>45550</v>
      </c>
      <c r="L5503" s="15" t="s">
        <v>139</v>
      </c>
      <c r="M5503" s="15" t="s">
        <v>678</v>
      </c>
      <c r="N5503" s="14">
        <v>2020</v>
      </c>
      <c r="O5503" s="15" t="s">
        <v>7978</v>
      </c>
      <c r="P5503" s="15" t="s">
        <v>106</v>
      </c>
      <c r="Q5503" s="15" t="s">
        <v>47092</v>
      </c>
      <c r="R5503" s="15" t="s">
        <v>7979</v>
      </c>
      <c r="S5503" s="15" t="s">
        <v>7980</v>
      </c>
      <c r="T5503" s="15" t="s">
        <v>356</v>
      </c>
      <c r="U5503" s="15" t="s">
        <v>53</v>
      </c>
      <c r="V5503" s="15" t="s">
        <v>46260</v>
      </c>
      <c r="W5503" s="15" t="s">
        <v>1357</v>
      </c>
      <c r="X5503" s="15" t="str">
        <f>_xlfn.XLOOKUP(_LOOKUP[[#This Row],[AdjusterMemberName]],_Adjuster[Adjuster Name],_Adjuster[Email],,0)</f>
        <v>jRivera1@knightcompany.com</v>
      </c>
      <c r="Y5503" s="15" t="str">
        <f>_xlfn.XLOOKUP(_LOOKUP[[#This Row],[AdjusterMemberName]],_Adjuster[Adjuster Name],_Adjuster[Phone Number],,0)</f>
        <v>424-559-5239</v>
      </c>
      <c r="Z5503" s="15" t="s">
        <v>7981</v>
      </c>
      <c r="AA55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1034 E 6Th St Apt 703, Ontario  CA 91764</v>
      </c>
      <c r="AB5503" s="15"/>
    </row>
    <row r="5504" spans="1:28" x14ac:dyDescent="0.3">
      <c r="A5504" s="14">
        <v>1</v>
      </c>
      <c r="B5504" s="14">
        <v>1</v>
      </c>
      <c r="C5504" s="15" t="s">
        <v>1765</v>
      </c>
      <c r="D5504" s="15" t="s">
        <v>1765</v>
      </c>
      <c r="E5504" s="15">
        <v>45247</v>
      </c>
      <c r="F5504" s="15" t="s">
        <v>1766</v>
      </c>
      <c r="G5504" s="15">
        <v>45083</v>
      </c>
      <c r="H5504" s="15">
        <v>45266</v>
      </c>
      <c r="I5504" s="15" t="s">
        <v>6353</v>
      </c>
      <c r="J5504" s="15" t="s">
        <v>6354</v>
      </c>
      <c r="K5504" s="15" t="s">
        <v>46191</v>
      </c>
      <c r="L5504" s="15" t="s">
        <v>201</v>
      </c>
      <c r="M5504" s="15" t="s">
        <v>1769</v>
      </c>
      <c r="N5504" s="14">
        <v>2014</v>
      </c>
      <c r="O5504" s="15" t="s">
        <v>1770</v>
      </c>
      <c r="P5504" s="15" t="s">
        <v>81</v>
      </c>
      <c r="Q5504" s="15" t="s">
        <v>119</v>
      </c>
      <c r="R5504" s="15" t="s">
        <v>1771</v>
      </c>
      <c r="S5504" s="15" t="s">
        <v>1772</v>
      </c>
      <c r="T5504" s="15" t="s">
        <v>503</v>
      </c>
      <c r="U5504" s="15" t="s">
        <v>53</v>
      </c>
      <c r="V5504" s="15" t="s">
        <v>46568</v>
      </c>
      <c r="W5504" s="15" t="s">
        <v>338</v>
      </c>
      <c r="X5504" s="15" t="e">
        <f>_xlfn.XLOOKUP(_LOOKUP[[#This Row],[AdjusterMemberName]],_Adjuster[Adjuster Name],_Adjuster[Email],,0)</f>
        <v>#N/A</v>
      </c>
      <c r="Y5504" s="15" t="e">
        <f>_xlfn.XLOOKUP(_LOOKUP[[#This Row],[AdjusterMemberName]],_Adjuster[Adjuster Name],_Adjuster[Phone Number],,0)</f>
        <v>#N/A</v>
      </c>
      <c r="Z5504" s="15" t="s">
        <v>1773</v>
      </c>
      <c r="AA55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 Bicentennial Circle Apt 22, Sacramento  CA 95826</v>
      </c>
      <c r="AB5504" s="15">
        <v>45212</v>
      </c>
    </row>
    <row r="5505" spans="1:28" x14ac:dyDescent="0.3">
      <c r="A5505" s="14">
        <v>1</v>
      </c>
      <c r="B5505" s="14">
        <v>1</v>
      </c>
      <c r="C5505" s="15" t="s">
        <v>6466</v>
      </c>
      <c r="D5505" s="15" t="s">
        <v>6466</v>
      </c>
      <c r="E5505" s="15">
        <v>45247</v>
      </c>
      <c r="F5505" s="15" t="s">
        <v>6467</v>
      </c>
      <c r="G5505" s="15">
        <v>45068</v>
      </c>
      <c r="H5505" s="15">
        <v>45252</v>
      </c>
      <c r="I5505" s="15" t="s">
        <v>6468</v>
      </c>
      <c r="J5505" s="15" t="s">
        <v>6469</v>
      </c>
      <c r="K5505" s="15" t="s">
        <v>45611</v>
      </c>
      <c r="L5505" s="15" t="s">
        <v>25</v>
      </c>
      <c r="M5505" s="15" t="s">
        <v>373</v>
      </c>
      <c r="N5505" s="14">
        <v>2014</v>
      </c>
      <c r="O5505" s="15" t="s">
        <v>6470</v>
      </c>
      <c r="P5505" s="15" t="s">
        <v>81</v>
      </c>
      <c r="Q5505" s="15" t="s">
        <v>47019</v>
      </c>
      <c r="R5505" s="15" t="s">
        <v>6471</v>
      </c>
      <c r="S5505" s="15" t="s">
        <v>6472</v>
      </c>
      <c r="T5505" s="15" t="s">
        <v>530</v>
      </c>
      <c r="U5505" s="15" t="s">
        <v>53</v>
      </c>
      <c r="V5505" s="15" t="s">
        <v>45603</v>
      </c>
      <c r="W5505" s="15" t="s">
        <v>850</v>
      </c>
      <c r="X5505" s="15" t="e">
        <f>_xlfn.XLOOKUP(_LOOKUP[[#This Row],[AdjusterMemberName]],_Adjuster[Adjuster Name],_Adjuster[Email],,0)</f>
        <v>#N/A</v>
      </c>
      <c r="Y5505" s="15" t="e">
        <f>_xlfn.XLOOKUP(_LOOKUP[[#This Row],[AdjusterMemberName]],_Adjuster[Adjuster Name],_Adjuster[Phone Number],,0)</f>
        <v>#N/A</v>
      </c>
      <c r="Z5505" s="15" t="s">
        <v>6473</v>
      </c>
      <c r="AA55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13313 Country Club Dr, Victorville  CA 92395</v>
      </c>
      <c r="AB5505" s="15"/>
    </row>
    <row r="5506" spans="1:28" x14ac:dyDescent="0.3">
      <c r="A5506" s="14">
        <v>1</v>
      </c>
      <c r="B5506" s="14">
        <v>1</v>
      </c>
      <c r="C5506" s="15" t="s">
        <v>6474</v>
      </c>
      <c r="D5506" s="15" t="s">
        <v>6474</v>
      </c>
      <c r="E5506" s="15">
        <v>45247</v>
      </c>
      <c r="F5506" s="15" t="s">
        <v>6475</v>
      </c>
      <c r="G5506" s="15">
        <v>45076</v>
      </c>
      <c r="H5506" s="15">
        <v>45260</v>
      </c>
      <c r="I5506" s="15" t="s">
        <v>6476</v>
      </c>
      <c r="J5506" s="15" t="s">
        <v>6477</v>
      </c>
      <c r="K5506" s="15" t="s">
        <v>45663</v>
      </c>
      <c r="L5506" s="15" t="s">
        <v>139</v>
      </c>
      <c r="M5506" s="15" t="s">
        <v>697</v>
      </c>
      <c r="N5506" s="14">
        <v>2013</v>
      </c>
      <c r="O5506" s="15" t="s">
        <v>6478</v>
      </c>
      <c r="P5506" s="15" t="s">
        <v>106</v>
      </c>
      <c r="Q5506" s="15" t="s">
        <v>47065</v>
      </c>
      <c r="R5506" s="15" t="s">
        <v>3420</v>
      </c>
      <c r="S5506" s="15" t="s">
        <v>6479</v>
      </c>
      <c r="T5506" s="15" t="s">
        <v>1431</v>
      </c>
      <c r="U5506" s="15" t="s">
        <v>53</v>
      </c>
      <c r="V5506" s="15" t="s">
        <v>45514</v>
      </c>
      <c r="W5506" s="15" t="s">
        <v>1357</v>
      </c>
      <c r="X5506" s="15" t="str">
        <f>_xlfn.XLOOKUP(_LOOKUP[[#This Row],[AdjusterMemberName]],_Adjuster[Adjuster Name],_Adjuster[Email],,0)</f>
        <v>jRivera1@knightcompany.com</v>
      </c>
      <c r="Y5506" s="15" t="str">
        <f>_xlfn.XLOOKUP(_LOOKUP[[#This Row],[AdjusterMemberName]],_Adjuster[Adjuster Name],_Adjuster[Phone Number],,0)</f>
        <v>424-559-5239</v>
      </c>
      <c r="Z5506" s="15" t="s">
        <v>6480</v>
      </c>
      <c r="AA55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8935 Snowden Ave, Arleta  CA 91331</v>
      </c>
      <c r="AB5506" s="15"/>
    </row>
    <row r="5507" spans="1:28" x14ac:dyDescent="0.3">
      <c r="A5507" s="14">
        <v>1</v>
      </c>
      <c r="B5507" s="14">
        <v>1</v>
      </c>
      <c r="C5507" s="15" t="s">
        <v>7407</v>
      </c>
      <c r="D5507" s="15" t="s">
        <v>7408</v>
      </c>
      <c r="E5507" s="15">
        <v>45247</v>
      </c>
      <c r="F5507" s="15" t="s">
        <v>7409</v>
      </c>
      <c r="G5507" s="15">
        <v>45238</v>
      </c>
      <c r="H5507" s="15">
        <v>45420</v>
      </c>
      <c r="I5507" s="15" t="s">
        <v>7410</v>
      </c>
      <c r="J5507" s="15" t="s">
        <v>7411</v>
      </c>
      <c r="K5507" s="15" t="s">
        <v>45354</v>
      </c>
      <c r="L5507" s="15" t="s">
        <v>91</v>
      </c>
      <c r="M5507" s="15" t="s">
        <v>7412</v>
      </c>
      <c r="N5507" s="14">
        <v>2006</v>
      </c>
      <c r="O5507" s="15" t="s">
        <v>7413</v>
      </c>
      <c r="P5507" s="15" t="s">
        <v>106</v>
      </c>
      <c r="Q5507" s="15" t="s">
        <v>47079</v>
      </c>
      <c r="R5507" s="15" t="s">
        <v>7414</v>
      </c>
      <c r="S5507" s="15" t="s">
        <v>7415</v>
      </c>
      <c r="T5507" s="15" t="s">
        <v>96</v>
      </c>
      <c r="U5507" s="15" t="s">
        <v>53</v>
      </c>
      <c r="V5507" s="15" t="s">
        <v>45731</v>
      </c>
      <c r="W5507" s="15" t="s">
        <v>1624</v>
      </c>
      <c r="X5507" s="15" t="e">
        <f>_xlfn.XLOOKUP(_LOOKUP[[#This Row],[AdjusterMemberName]],_Adjuster[Adjuster Name],_Adjuster[Email],,0)</f>
        <v>#N/A</v>
      </c>
      <c r="Y5507" s="15" t="e">
        <f>_xlfn.XLOOKUP(_LOOKUP[[#This Row],[AdjusterMemberName]],_Adjuster[Adjuster Name],_Adjuster[Phone Number],,0)</f>
        <v>#N/A</v>
      </c>
      <c r="Z5507" s="15" t="s">
        <v>7416</v>
      </c>
      <c r="AA55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24575 Qualton Ct, Moreno Valley  CA 92553</v>
      </c>
      <c r="AB5507" s="15"/>
    </row>
    <row r="5508" spans="1:28" x14ac:dyDescent="0.3">
      <c r="A5508" s="14">
        <v>1</v>
      </c>
      <c r="B5508" s="14">
        <v>1</v>
      </c>
      <c r="C5508" s="15" t="s">
        <v>7465</v>
      </c>
      <c r="D5508" s="15" t="s">
        <v>7465</v>
      </c>
      <c r="E5508" s="15">
        <v>45247</v>
      </c>
      <c r="F5508" s="15" t="s">
        <v>7466</v>
      </c>
      <c r="G5508" s="15">
        <v>45164</v>
      </c>
      <c r="H5508" s="15">
        <v>45348</v>
      </c>
      <c r="I5508" s="15" t="s">
        <v>8668</v>
      </c>
      <c r="J5508" s="15" t="s">
        <v>8669</v>
      </c>
      <c r="K5508" s="15" t="s">
        <v>46193</v>
      </c>
      <c r="L5508" s="15" t="s">
        <v>281</v>
      </c>
      <c r="M5508" s="15" t="s">
        <v>526</v>
      </c>
      <c r="N5508" s="14">
        <v>2020</v>
      </c>
      <c r="O5508" s="15" t="s">
        <v>7469</v>
      </c>
      <c r="P5508" s="15" t="s">
        <v>106</v>
      </c>
      <c r="Q5508" s="15" t="s">
        <v>47095</v>
      </c>
      <c r="R5508" s="15" t="s">
        <v>5060</v>
      </c>
      <c r="S5508" s="15" t="s">
        <v>7470</v>
      </c>
      <c r="T5508" s="15" t="s">
        <v>2581</v>
      </c>
      <c r="U5508" s="15" t="s">
        <v>53</v>
      </c>
      <c r="V5508" s="15" t="s">
        <v>45880</v>
      </c>
      <c r="W5508" s="15" t="s">
        <v>1357</v>
      </c>
      <c r="X5508" s="15" t="str">
        <f>_xlfn.XLOOKUP(_LOOKUP[[#This Row],[AdjusterMemberName]],_Adjuster[Adjuster Name],_Adjuster[Email],,0)</f>
        <v>jRivera1@knightcompany.com</v>
      </c>
      <c r="Y5508" s="15" t="str">
        <f>_xlfn.XLOOKUP(_LOOKUP[[#This Row],[AdjusterMemberName]],_Adjuster[Adjuster Name],_Adjuster[Phone Number],,0)</f>
        <v>424-559-5239</v>
      </c>
      <c r="Z5508" s="15" t="s">
        <v>7471</v>
      </c>
      <c r="AA55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1518 Waters Ave, Pomona  CA 91766</v>
      </c>
      <c r="AB5508" s="15"/>
    </row>
    <row r="5509" spans="1:28" x14ac:dyDescent="0.3">
      <c r="A5509" s="14">
        <v>1</v>
      </c>
      <c r="B5509" s="14">
        <v>1</v>
      </c>
      <c r="C5509" s="15" t="s">
        <v>6279</v>
      </c>
      <c r="D5509" s="15" t="s">
        <v>6279</v>
      </c>
      <c r="E5509" s="15">
        <v>45246</v>
      </c>
      <c r="F5509" s="15" t="s">
        <v>6280</v>
      </c>
      <c r="G5509" s="15">
        <v>45125</v>
      </c>
      <c r="H5509" s="15">
        <v>45309</v>
      </c>
      <c r="I5509" s="15" t="s">
        <v>6281</v>
      </c>
      <c r="J5509" s="15" t="s">
        <v>6282</v>
      </c>
      <c r="K5509" s="15" t="s">
        <v>45332</v>
      </c>
      <c r="L5509" s="15" t="s">
        <v>128</v>
      </c>
      <c r="M5509" s="15" t="s">
        <v>170</v>
      </c>
      <c r="N5509" s="14">
        <v>2023</v>
      </c>
      <c r="O5509" s="15" t="s">
        <v>6283</v>
      </c>
      <c r="P5509" s="15" t="s">
        <v>106</v>
      </c>
      <c r="Q5509" s="15" t="s">
        <v>47079</v>
      </c>
      <c r="R5509" s="15" t="s">
        <v>1229</v>
      </c>
      <c r="S5509" s="15" t="s">
        <v>6284</v>
      </c>
      <c r="T5509" s="15" t="s">
        <v>174</v>
      </c>
      <c r="U5509" s="15" t="s">
        <v>53</v>
      </c>
      <c r="V5509" s="15" t="s">
        <v>45400</v>
      </c>
      <c r="W5509" s="15" t="s">
        <v>1624</v>
      </c>
      <c r="X5509" s="15" t="e">
        <f>_xlfn.XLOOKUP(_LOOKUP[[#This Row],[AdjusterMemberName]],_Adjuster[Adjuster Name],_Adjuster[Email],,0)</f>
        <v>#N/A</v>
      </c>
      <c r="Y5509" s="15" t="e">
        <f>_xlfn.XLOOKUP(_LOOKUP[[#This Row],[AdjusterMemberName]],_Adjuster[Adjuster Name],_Adjuster[Phone Number],,0)</f>
        <v>#N/A</v>
      </c>
      <c r="Z5509" s="15" t="s">
        <v>6285</v>
      </c>
      <c r="AA55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343 N Avenue 52 Apt 8, Los Angeles  CA 90042</v>
      </c>
      <c r="AB5509" s="15"/>
    </row>
    <row r="5510" spans="1:28" x14ac:dyDescent="0.3">
      <c r="A5510" s="14">
        <v>1</v>
      </c>
      <c r="B5510" s="14">
        <v>1</v>
      </c>
      <c r="C5510" s="15" t="s">
        <v>6286</v>
      </c>
      <c r="D5510" s="15" t="s">
        <v>6287</v>
      </c>
      <c r="E5510" s="15">
        <v>45246</v>
      </c>
      <c r="F5510" s="15" t="s">
        <v>6288</v>
      </c>
      <c r="G5510" s="15">
        <v>45189</v>
      </c>
      <c r="H5510" s="15">
        <v>45371</v>
      </c>
      <c r="I5510" s="15" t="s">
        <v>6289</v>
      </c>
      <c r="J5510" s="15" t="s">
        <v>6290</v>
      </c>
      <c r="K5510" s="15" t="s">
        <v>45547</v>
      </c>
      <c r="L5510" s="15" t="s">
        <v>441</v>
      </c>
      <c r="M5510" s="15" t="s">
        <v>1126</v>
      </c>
      <c r="N5510" s="14">
        <v>2021</v>
      </c>
      <c r="O5510" s="15" t="s">
        <v>6291</v>
      </c>
      <c r="P5510" s="15" t="s">
        <v>81</v>
      </c>
      <c r="Q5510" s="15" t="s">
        <v>47176</v>
      </c>
      <c r="R5510" s="15" t="s">
        <v>6292</v>
      </c>
      <c r="S5510" s="15" t="s">
        <v>6293</v>
      </c>
      <c r="T5510" s="15" t="s">
        <v>3020</v>
      </c>
      <c r="U5510" s="15" t="s">
        <v>53</v>
      </c>
      <c r="V5510" s="15" t="s">
        <v>46227</v>
      </c>
      <c r="W5510" s="15" t="s">
        <v>3184</v>
      </c>
      <c r="X5510" s="15" t="str">
        <f>_xlfn.XLOOKUP(_LOOKUP[[#This Row],[AdjusterMemberName]],_Adjuster[Adjuster Name],_Adjuster[Email],,0)</f>
        <v>mQualls@knightcompany.com</v>
      </c>
      <c r="Y5510" s="15" t="str">
        <f>_xlfn.XLOOKUP(_LOOKUP[[#This Row],[AdjusterMemberName]],_Adjuster[Adjuster Name],_Adjuster[Phone Number],,0)</f>
        <v>424-559-5436</v>
      </c>
      <c r="Z5510" s="15" t="s">
        <v>6294</v>
      </c>
      <c r="AA55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1465 Raven Ave, Ventura  CA 93003</v>
      </c>
      <c r="AB5510" s="15"/>
    </row>
    <row r="5511" spans="1:28" x14ac:dyDescent="0.3">
      <c r="A5511" s="14">
        <v>1</v>
      </c>
      <c r="B5511" s="14">
        <v>1</v>
      </c>
      <c r="C5511" s="15" t="s">
        <v>6329</v>
      </c>
      <c r="D5511" s="15" t="s">
        <v>6329</v>
      </c>
      <c r="E5511" s="15">
        <v>45246</v>
      </c>
      <c r="F5511" s="15" t="s">
        <v>6330</v>
      </c>
      <c r="G5511" s="15">
        <v>45171</v>
      </c>
      <c r="H5511" s="15">
        <v>45353</v>
      </c>
      <c r="I5511" s="15" t="s">
        <v>6331</v>
      </c>
      <c r="J5511" s="15" t="s">
        <v>6332</v>
      </c>
      <c r="K5511" s="15" t="s">
        <v>45373</v>
      </c>
      <c r="L5511" s="15" t="s">
        <v>103</v>
      </c>
      <c r="M5511" s="15" t="s">
        <v>890</v>
      </c>
      <c r="N5511" s="14">
        <v>2023</v>
      </c>
      <c r="O5511" s="15" t="s">
        <v>6333</v>
      </c>
      <c r="P5511" s="15" t="s">
        <v>81</v>
      </c>
      <c r="Q5511" s="15" t="s">
        <v>47019</v>
      </c>
      <c r="R5511" s="15" t="s">
        <v>204</v>
      </c>
      <c r="S5511" s="15" t="s">
        <v>6334</v>
      </c>
      <c r="T5511" s="15" t="s">
        <v>503</v>
      </c>
      <c r="U5511" s="15" t="s">
        <v>53</v>
      </c>
      <c r="V5511" s="15" t="s">
        <v>46752</v>
      </c>
      <c r="W5511" s="15" t="s">
        <v>850</v>
      </c>
      <c r="X5511" s="15" t="e">
        <f>_xlfn.XLOOKUP(_LOOKUP[[#This Row],[AdjusterMemberName]],_Adjuster[Adjuster Name],_Adjuster[Email],,0)</f>
        <v>#N/A</v>
      </c>
      <c r="Y5511" s="15" t="e">
        <f>_xlfn.XLOOKUP(_LOOKUP[[#This Row],[AdjusterMemberName]],_Adjuster[Adjuster Name],_Adjuster[Phone Number],,0)</f>
        <v>#N/A</v>
      </c>
      <c r="Z5511" s="15" t="s">
        <v>6335</v>
      </c>
      <c r="AA55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7544 Norbeck Way, Sacramento  CA 95824</v>
      </c>
      <c r="AB5511" s="15"/>
    </row>
    <row r="5512" spans="1:28" x14ac:dyDescent="0.3">
      <c r="A5512" s="14">
        <v>1</v>
      </c>
      <c r="B5512" s="14">
        <v>1</v>
      </c>
      <c r="C5512" s="15" t="s">
        <v>6336</v>
      </c>
      <c r="D5512" s="15" t="s">
        <v>6336</v>
      </c>
      <c r="E5512" s="15">
        <v>45246</v>
      </c>
      <c r="F5512" s="15" t="s">
        <v>6337</v>
      </c>
      <c r="G5512" s="15">
        <v>45145</v>
      </c>
      <c r="H5512" s="15">
        <v>45329</v>
      </c>
      <c r="I5512" s="15" t="s">
        <v>6338</v>
      </c>
      <c r="J5512" s="15" t="s">
        <v>6339</v>
      </c>
      <c r="K5512" s="15" t="s">
        <v>45646</v>
      </c>
      <c r="L5512" s="15" t="s">
        <v>103</v>
      </c>
      <c r="M5512" s="15" t="s">
        <v>104</v>
      </c>
      <c r="N5512" s="14">
        <v>2019</v>
      </c>
      <c r="O5512" s="15" t="s">
        <v>6340</v>
      </c>
      <c r="P5512" s="15" t="s">
        <v>81</v>
      </c>
      <c r="Q5512" s="15" t="s">
        <v>47006</v>
      </c>
      <c r="R5512" s="15" t="s">
        <v>4908</v>
      </c>
      <c r="S5512" s="15" t="s">
        <v>6341</v>
      </c>
      <c r="T5512" s="15" t="s">
        <v>174</v>
      </c>
      <c r="U5512" s="15" t="s">
        <v>53</v>
      </c>
      <c r="V5512" s="15" t="s">
        <v>45441</v>
      </c>
      <c r="W5512" s="15" t="s">
        <v>3184</v>
      </c>
      <c r="X5512" s="15" t="str">
        <f>_xlfn.XLOOKUP(_LOOKUP[[#This Row],[AdjusterMemberName]],_Adjuster[Adjuster Name],_Adjuster[Email],,0)</f>
        <v>mQualls@knightcompany.com</v>
      </c>
      <c r="Y5512" s="15" t="str">
        <f>_xlfn.XLOOKUP(_LOOKUP[[#This Row],[AdjusterMemberName]],_Adjuster[Adjuster Name],_Adjuster[Phone Number],,0)</f>
        <v>424-559-5436</v>
      </c>
      <c r="Z5512" s="15" t="s">
        <v>6342</v>
      </c>
      <c r="AA55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9137 Barringcross St, Los Angeles  CA 90044</v>
      </c>
      <c r="AB5512" s="15"/>
    </row>
    <row r="5513" spans="1:28" x14ac:dyDescent="0.3">
      <c r="A5513" s="14">
        <v>1</v>
      </c>
      <c r="B5513" s="14">
        <v>1</v>
      </c>
      <c r="C5513" s="15" t="s">
        <v>6329</v>
      </c>
      <c r="D5513" s="15" t="s">
        <v>6329</v>
      </c>
      <c r="E5513" s="15">
        <v>45246</v>
      </c>
      <c r="F5513" s="15" t="s">
        <v>6330</v>
      </c>
      <c r="G5513" s="15">
        <v>45171</v>
      </c>
      <c r="H5513" s="15">
        <v>45353</v>
      </c>
      <c r="I5513" s="15" t="s">
        <v>7234</v>
      </c>
      <c r="J5513" s="15" t="s">
        <v>7235</v>
      </c>
      <c r="K5513" s="15" t="s">
        <v>45407</v>
      </c>
      <c r="L5513" s="15" t="s">
        <v>103</v>
      </c>
      <c r="M5513" s="15" t="s">
        <v>890</v>
      </c>
      <c r="N5513" s="14">
        <v>2023</v>
      </c>
      <c r="O5513" s="15" t="s">
        <v>6333</v>
      </c>
      <c r="P5513" s="15" t="s">
        <v>106</v>
      </c>
      <c r="Q5513" s="15" t="s">
        <v>47019</v>
      </c>
      <c r="R5513" s="15" t="s">
        <v>204</v>
      </c>
      <c r="S5513" s="15" t="s">
        <v>6334</v>
      </c>
      <c r="T5513" s="15" t="s">
        <v>503</v>
      </c>
      <c r="U5513" s="15" t="s">
        <v>53</v>
      </c>
      <c r="V5513" s="15" t="s">
        <v>46752</v>
      </c>
      <c r="W5513" s="15" t="s">
        <v>850</v>
      </c>
      <c r="X5513" s="15" t="e">
        <f>_xlfn.XLOOKUP(_LOOKUP[[#This Row],[AdjusterMemberName]],_Adjuster[Adjuster Name],_Adjuster[Email],,0)</f>
        <v>#N/A</v>
      </c>
      <c r="Y5513" s="15" t="e">
        <f>_xlfn.XLOOKUP(_LOOKUP[[#This Row],[AdjusterMemberName]],_Adjuster[Adjuster Name],_Adjuster[Phone Number],,0)</f>
        <v>#N/A</v>
      </c>
      <c r="Z5513" s="15" t="s">
        <v>6335</v>
      </c>
      <c r="AA55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7544 Norbeck Way, Sacramento  CA 95824</v>
      </c>
      <c r="AB5513" s="15"/>
    </row>
    <row r="5514" spans="1:28" x14ac:dyDescent="0.3">
      <c r="A5514" s="14">
        <v>1</v>
      </c>
      <c r="B5514" s="14">
        <v>1</v>
      </c>
      <c r="C5514" s="15" t="s">
        <v>7356</v>
      </c>
      <c r="D5514" s="15" t="s">
        <v>7356</v>
      </c>
      <c r="E5514" s="15">
        <v>45246</v>
      </c>
      <c r="F5514" s="15" t="s">
        <v>7357</v>
      </c>
      <c r="G5514" s="15">
        <v>45103</v>
      </c>
      <c r="H5514" s="15">
        <v>45286</v>
      </c>
      <c r="I5514" s="15" t="s">
        <v>7358</v>
      </c>
      <c r="J5514" s="15" t="s">
        <v>7359</v>
      </c>
      <c r="K5514" s="15" t="s">
        <v>45339</v>
      </c>
      <c r="L5514" s="15" t="s">
        <v>91</v>
      </c>
      <c r="M5514" s="15" t="s">
        <v>352</v>
      </c>
      <c r="N5514" s="14">
        <v>2015</v>
      </c>
      <c r="O5514" s="15" t="s">
        <v>7360</v>
      </c>
      <c r="P5514" s="15" t="s">
        <v>106</v>
      </c>
      <c r="Q5514" s="15" t="s">
        <v>47079</v>
      </c>
      <c r="R5514" s="15" t="s">
        <v>7361</v>
      </c>
      <c r="S5514" s="15" t="s">
        <v>7362</v>
      </c>
      <c r="T5514" s="15" t="s">
        <v>174</v>
      </c>
      <c r="U5514" s="15" t="s">
        <v>53</v>
      </c>
      <c r="V5514" s="15" t="s">
        <v>45351</v>
      </c>
      <c r="W5514" s="15" t="s">
        <v>850</v>
      </c>
      <c r="X5514" s="15" t="e">
        <f>_xlfn.XLOOKUP(_LOOKUP[[#This Row],[AdjusterMemberName]],_Adjuster[Adjuster Name],_Adjuster[Email],,0)</f>
        <v>#N/A</v>
      </c>
      <c r="Y5514" s="15" t="e">
        <f>_xlfn.XLOOKUP(_LOOKUP[[#This Row],[AdjusterMemberName]],_Adjuster[Adjuster Name],_Adjuster[Phone Number],,0)</f>
        <v>#N/A</v>
      </c>
      <c r="Z5514" s="15" t="s">
        <v>7363</v>
      </c>
      <c r="AA55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5317 S Normandie Ave, Los Angeles  CA 90037</v>
      </c>
      <c r="AB5514" s="15"/>
    </row>
    <row r="5515" spans="1:28" x14ac:dyDescent="0.3">
      <c r="A5515" s="14">
        <v>1</v>
      </c>
      <c r="B5515" s="14">
        <v>1</v>
      </c>
      <c r="C5515" s="15" t="s">
        <v>7659</v>
      </c>
      <c r="D5515" s="15" t="s">
        <v>7660</v>
      </c>
      <c r="E5515" s="15">
        <v>45246</v>
      </c>
      <c r="F5515" s="15" t="s">
        <v>7661</v>
      </c>
      <c r="G5515" s="15">
        <v>45147</v>
      </c>
      <c r="H5515" s="15">
        <v>45331</v>
      </c>
      <c r="I5515" s="15" t="s">
        <v>7662</v>
      </c>
      <c r="J5515" s="15" t="s">
        <v>7663</v>
      </c>
      <c r="K5515" s="15" t="s">
        <v>45496</v>
      </c>
      <c r="L5515" s="15" t="s">
        <v>103</v>
      </c>
      <c r="M5515" s="15" t="s">
        <v>1336</v>
      </c>
      <c r="N5515" s="14">
        <v>2011</v>
      </c>
      <c r="O5515" s="15" t="s">
        <v>7664</v>
      </c>
      <c r="P5515" s="15" t="s">
        <v>106</v>
      </c>
      <c r="Q5515" s="15" t="s">
        <v>119</v>
      </c>
      <c r="R5515" s="15" t="s">
        <v>7665</v>
      </c>
      <c r="S5515" s="15" t="s">
        <v>7666</v>
      </c>
      <c r="T5515" s="15" t="s">
        <v>144</v>
      </c>
      <c r="U5515" s="15" t="s">
        <v>53</v>
      </c>
      <c r="V5515" s="15" t="s">
        <v>45478</v>
      </c>
      <c r="W5515" s="15" t="s">
        <v>264</v>
      </c>
      <c r="X5515" s="15" t="str">
        <f>_xlfn.XLOOKUP(_LOOKUP[[#This Row],[AdjusterMemberName]],_Adjuster[Adjuster Name],_Adjuster[Email],,0)</f>
        <v>sBonnevie@knightcompany.com</v>
      </c>
      <c r="Y5515" s="15" t="str">
        <f>_xlfn.XLOOKUP(_LOOKUP[[#This Row],[AdjusterMemberName]],_Adjuster[Adjuster Name],_Adjuster[Phone Number],,0)</f>
        <v>323-692-4064</v>
      </c>
      <c r="Z5515" s="15" t="s">
        <v>7667</v>
      </c>
      <c r="AA55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909 Story Rd #235, San Jose  CA 95122</v>
      </c>
      <c r="AB5515" s="15">
        <v>45207</v>
      </c>
    </row>
    <row r="5516" spans="1:28" x14ac:dyDescent="0.3">
      <c r="A5516" s="14">
        <v>1</v>
      </c>
      <c r="B5516" s="14">
        <v>1</v>
      </c>
      <c r="C5516" s="15" t="s">
        <v>1765</v>
      </c>
      <c r="D5516" s="15" t="s">
        <v>1765</v>
      </c>
      <c r="E5516" s="15">
        <v>45245</v>
      </c>
      <c r="F5516" s="15" t="s">
        <v>1766</v>
      </c>
      <c r="G5516" s="15">
        <v>45083</v>
      </c>
      <c r="H5516" s="15">
        <v>45266</v>
      </c>
      <c r="I5516" s="15" t="s">
        <v>6269</v>
      </c>
      <c r="J5516" s="15" t="s">
        <v>6270</v>
      </c>
      <c r="K5516" s="15" t="s">
        <v>45611</v>
      </c>
      <c r="L5516" s="15" t="s">
        <v>91</v>
      </c>
      <c r="M5516" s="15" t="s">
        <v>352</v>
      </c>
      <c r="N5516" s="14">
        <v>2016</v>
      </c>
      <c r="O5516" s="15" t="s">
        <v>6271</v>
      </c>
      <c r="P5516" s="15" t="s">
        <v>81</v>
      </c>
      <c r="Q5516" s="15" t="s">
        <v>119</v>
      </c>
      <c r="R5516" s="15" t="s">
        <v>1771</v>
      </c>
      <c r="S5516" s="15" t="s">
        <v>1772</v>
      </c>
      <c r="T5516" s="15" t="s">
        <v>503</v>
      </c>
      <c r="U5516" s="15" t="s">
        <v>53</v>
      </c>
      <c r="V5516" s="15" t="s">
        <v>46568</v>
      </c>
      <c r="W5516" s="15" t="s">
        <v>338</v>
      </c>
      <c r="X5516" s="15" t="e">
        <f>_xlfn.XLOOKUP(_LOOKUP[[#This Row],[AdjusterMemberName]],_Adjuster[Adjuster Name],_Adjuster[Email],,0)</f>
        <v>#N/A</v>
      </c>
      <c r="Y5516" s="15" t="e">
        <f>_xlfn.XLOOKUP(_LOOKUP[[#This Row],[AdjusterMemberName]],_Adjuster[Adjuster Name],_Adjuster[Phone Number],,0)</f>
        <v>#N/A</v>
      </c>
      <c r="Z5516" s="15" t="s">
        <v>1773</v>
      </c>
      <c r="AA55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 Bicentennial Circle Apt 22, Sacramento  CA 95826</v>
      </c>
      <c r="AB5516" s="15">
        <v>45212</v>
      </c>
    </row>
    <row r="5517" spans="1:28" x14ac:dyDescent="0.3">
      <c r="A5517" s="14">
        <v>1</v>
      </c>
      <c r="B5517" s="14">
        <v>1</v>
      </c>
      <c r="C5517" s="15" t="s">
        <v>6272</v>
      </c>
      <c r="D5517" s="15" t="s">
        <v>6272</v>
      </c>
      <c r="E5517" s="15">
        <v>45245</v>
      </c>
      <c r="F5517" s="15" t="s">
        <v>6273</v>
      </c>
      <c r="G5517" s="15">
        <v>45208</v>
      </c>
      <c r="H5517" s="15">
        <v>45391</v>
      </c>
      <c r="I5517" s="15" t="s">
        <v>6274</v>
      </c>
      <c r="J5517" s="15" t="s">
        <v>6275</v>
      </c>
      <c r="K5517" s="15" t="s">
        <v>46460</v>
      </c>
      <c r="L5517" s="15" t="s">
        <v>103</v>
      </c>
      <c r="M5517" s="15" t="s">
        <v>104</v>
      </c>
      <c r="N5517" s="14">
        <v>1998</v>
      </c>
      <c r="O5517" s="15" t="s">
        <v>6276</v>
      </c>
      <c r="P5517" s="15" t="s">
        <v>106</v>
      </c>
      <c r="Q5517" s="15" t="s">
        <v>47061</v>
      </c>
      <c r="R5517" s="15" t="s">
        <v>5236</v>
      </c>
      <c r="S5517" s="15" t="s">
        <v>6277</v>
      </c>
      <c r="T5517" s="15" t="s">
        <v>3331</v>
      </c>
      <c r="U5517" s="15" t="s">
        <v>53</v>
      </c>
      <c r="V5517" s="15" t="s">
        <v>46042</v>
      </c>
      <c r="W5517" s="15" t="s">
        <v>850</v>
      </c>
      <c r="X5517" s="15" t="e">
        <f>_xlfn.XLOOKUP(_LOOKUP[[#This Row],[AdjusterMemberName]],_Adjuster[Adjuster Name],_Adjuster[Email],,0)</f>
        <v>#N/A</v>
      </c>
      <c r="Y5517" s="15" t="e">
        <f>_xlfn.XLOOKUP(_LOOKUP[[#This Row],[AdjusterMemberName]],_Adjuster[Adjuster Name],_Adjuster[Phone Number],,0)</f>
        <v>#N/A</v>
      </c>
      <c r="Z5517" s="15" t="s">
        <v>6278</v>
      </c>
      <c r="AA55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1948 Medoc Cir, San Jacinto  CA 92583</v>
      </c>
      <c r="AB5517" s="15"/>
    </row>
    <row r="5518" spans="1:28" x14ac:dyDescent="0.3">
      <c r="A5518" s="14">
        <v>1</v>
      </c>
      <c r="B5518" s="14">
        <v>0</v>
      </c>
      <c r="C5518" s="15" t="s">
        <v>6431</v>
      </c>
      <c r="D5518" s="15" t="s">
        <v>6432</v>
      </c>
      <c r="E5518" s="15">
        <v>45245</v>
      </c>
      <c r="F5518" s="15" t="s">
        <v>6433</v>
      </c>
      <c r="G5518" s="15">
        <v>45159</v>
      </c>
      <c r="H5518" s="15">
        <v>45343</v>
      </c>
      <c r="I5518" s="15" t="s">
        <v>6434</v>
      </c>
      <c r="J5518" s="15" t="s">
        <v>6435</v>
      </c>
      <c r="K5518" s="15" t="s">
        <v>45424</v>
      </c>
      <c r="L5518" s="15" t="s">
        <v>103</v>
      </c>
      <c r="M5518" s="15" t="s">
        <v>1336</v>
      </c>
      <c r="N5518" s="14">
        <v>2006</v>
      </c>
      <c r="O5518" s="15" t="s">
        <v>6436</v>
      </c>
      <c r="P5518" s="15" t="s">
        <v>106</v>
      </c>
      <c r="Q5518" s="15" t="s">
        <v>47006</v>
      </c>
      <c r="R5518" s="15" t="s">
        <v>6437</v>
      </c>
      <c r="S5518" s="15" t="s">
        <v>6438</v>
      </c>
      <c r="T5518" s="15" t="s">
        <v>6327</v>
      </c>
      <c r="U5518" s="15" t="s">
        <v>53</v>
      </c>
      <c r="V5518" s="15" t="s">
        <v>46782</v>
      </c>
      <c r="W5518" s="15" t="s">
        <v>1357</v>
      </c>
      <c r="X5518" s="15" t="str">
        <f>_xlfn.XLOOKUP(_LOOKUP[[#This Row],[AdjusterMemberName]],_Adjuster[Adjuster Name],_Adjuster[Email],,0)</f>
        <v>jRivera1@knightcompany.com</v>
      </c>
      <c r="Y5518" s="15" t="str">
        <f>_xlfn.XLOOKUP(_LOOKUP[[#This Row],[AdjusterMemberName]],_Adjuster[Adjuster Name],_Adjuster[Phone Number],,0)</f>
        <v>424-559-5239</v>
      </c>
      <c r="Z5518" s="15" t="s">
        <v>6439</v>
      </c>
      <c r="AA55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1811 Novato Blvd Apt 59, Novato  CA 94947</v>
      </c>
      <c r="AB5518" s="15">
        <v>45314</v>
      </c>
    </row>
    <row r="5519" spans="1:28" x14ac:dyDescent="0.3">
      <c r="A5519" s="14">
        <v>1</v>
      </c>
      <c r="B5519" s="14">
        <v>1</v>
      </c>
      <c r="C5519" s="15" t="s">
        <v>6440</v>
      </c>
      <c r="D5519" s="15" t="s">
        <v>6441</v>
      </c>
      <c r="E5519" s="15">
        <v>45245</v>
      </c>
      <c r="F5519" s="15" t="s">
        <v>6442</v>
      </c>
      <c r="G5519" s="15">
        <v>45237</v>
      </c>
      <c r="H5519" s="15">
        <v>45419</v>
      </c>
      <c r="I5519" s="15" t="s">
        <v>6443</v>
      </c>
      <c r="J5519" s="15" t="s">
        <v>6444</v>
      </c>
      <c r="K5519" s="15" t="s">
        <v>45330</v>
      </c>
      <c r="L5519" s="15" t="s">
        <v>314</v>
      </c>
      <c r="M5519" s="15" t="s">
        <v>315</v>
      </c>
      <c r="N5519" s="14">
        <v>2005</v>
      </c>
      <c r="O5519" s="15" t="s">
        <v>6445</v>
      </c>
      <c r="P5519" s="15" t="s">
        <v>81</v>
      </c>
      <c r="Q5519" s="15" t="s">
        <v>47095</v>
      </c>
      <c r="R5519" s="15" t="s">
        <v>6446</v>
      </c>
      <c r="S5519" s="15" t="s">
        <v>6447</v>
      </c>
      <c r="T5519" s="15" t="s">
        <v>6448</v>
      </c>
      <c r="U5519" s="15" t="s">
        <v>53</v>
      </c>
      <c r="V5519" s="15" t="s">
        <v>45456</v>
      </c>
      <c r="W5519" s="15" t="s">
        <v>3184</v>
      </c>
      <c r="X5519" s="15" t="str">
        <f>_xlfn.XLOOKUP(_LOOKUP[[#This Row],[AdjusterMemberName]],_Adjuster[Adjuster Name],_Adjuster[Email],,0)</f>
        <v>mQualls@knightcompany.com</v>
      </c>
      <c r="Y5519" s="15" t="str">
        <f>_xlfn.XLOOKUP(_LOOKUP[[#This Row],[AdjusterMemberName]],_Adjuster[Adjuster Name],_Adjuster[Phone Number],,0)</f>
        <v>424-559-5436</v>
      </c>
      <c r="Z5519" s="15" t="s">
        <v>6449</v>
      </c>
      <c r="AA55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3809 Gillespie Ave, Acton  CA 93510</v>
      </c>
      <c r="AB5519" s="15"/>
    </row>
    <row r="5520" spans="1:28" x14ac:dyDescent="0.3">
      <c r="A5520" s="14">
        <v>1</v>
      </c>
      <c r="B5520" s="14">
        <v>1</v>
      </c>
      <c r="C5520" s="15" t="s">
        <v>6511</v>
      </c>
      <c r="D5520" s="15" t="s">
        <v>6511</v>
      </c>
      <c r="E5520" s="15">
        <v>45245</v>
      </c>
      <c r="F5520" s="15" t="s">
        <v>6512</v>
      </c>
      <c r="G5520" s="15">
        <v>45077</v>
      </c>
      <c r="H5520" s="15">
        <v>45260</v>
      </c>
      <c r="I5520" s="15" t="s">
        <v>6513</v>
      </c>
      <c r="J5520" s="15" t="s">
        <v>6514</v>
      </c>
      <c r="K5520" s="15" t="s">
        <v>45915</v>
      </c>
      <c r="L5520" s="15" t="s">
        <v>103</v>
      </c>
      <c r="M5520" s="15" t="s">
        <v>890</v>
      </c>
      <c r="N5520" s="14">
        <v>2010</v>
      </c>
      <c r="O5520" s="15" t="s">
        <v>6515</v>
      </c>
      <c r="P5520" s="15" t="s">
        <v>106</v>
      </c>
      <c r="Q5520" s="15" t="s">
        <v>47019</v>
      </c>
      <c r="R5520" s="15" t="s">
        <v>6516</v>
      </c>
      <c r="S5520" s="15" t="s">
        <v>6517</v>
      </c>
      <c r="T5520" s="15" t="s">
        <v>672</v>
      </c>
      <c r="U5520" s="15" t="s">
        <v>53</v>
      </c>
      <c r="V5520" s="15" t="s">
        <v>45553</v>
      </c>
      <c r="W5520" s="15" t="s">
        <v>3184</v>
      </c>
      <c r="X5520" s="15" t="str">
        <f>_xlfn.XLOOKUP(_LOOKUP[[#This Row],[AdjusterMemberName]],_Adjuster[Adjuster Name],_Adjuster[Email],,0)</f>
        <v>mQualls@knightcompany.com</v>
      </c>
      <c r="Y5520" s="15" t="str">
        <f>_xlfn.XLOOKUP(_LOOKUP[[#This Row],[AdjusterMemberName]],_Adjuster[Adjuster Name],_Adjuster[Phone Number],,0)</f>
        <v>424-559-5436</v>
      </c>
      <c r="Z5520" s="15" t="s">
        <v>6518</v>
      </c>
      <c r="AA55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18711 Sherman Way Unit 406, Reseda  CA 91335</v>
      </c>
      <c r="AB5520" s="15"/>
    </row>
    <row r="5521" spans="1:28" x14ac:dyDescent="0.3">
      <c r="A5521" s="14">
        <v>1</v>
      </c>
      <c r="B5521" s="14">
        <v>1</v>
      </c>
      <c r="C5521" s="15" t="s">
        <v>6241</v>
      </c>
      <c r="D5521" s="15" t="s">
        <v>6241</v>
      </c>
      <c r="E5521" s="15">
        <v>45244</v>
      </c>
      <c r="F5521" s="15" t="s">
        <v>6242</v>
      </c>
      <c r="G5521" s="15">
        <v>45244</v>
      </c>
      <c r="H5521" s="15">
        <v>45426</v>
      </c>
      <c r="I5521" s="15" t="s">
        <v>6243</v>
      </c>
      <c r="J5521" s="15" t="s">
        <v>6244</v>
      </c>
      <c r="K5521" s="15" t="s">
        <v>45506</v>
      </c>
      <c r="L5521" s="15" t="s">
        <v>25</v>
      </c>
      <c r="M5521" s="15" t="s">
        <v>3418</v>
      </c>
      <c r="N5521" s="14">
        <v>2014</v>
      </c>
      <c r="O5521" s="15" t="s">
        <v>6245</v>
      </c>
      <c r="P5521" s="15" t="s">
        <v>106</v>
      </c>
      <c r="Q5521" s="15" t="s">
        <v>47019</v>
      </c>
      <c r="R5521" s="15" t="s">
        <v>6246</v>
      </c>
      <c r="S5521" s="15" t="s">
        <v>6247</v>
      </c>
      <c r="T5521" s="15" t="s">
        <v>174</v>
      </c>
      <c r="U5521" s="15" t="s">
        <v>53</v>
      </c>
      <c r="V5521" s="15" t="s">
        <v>45342</v>
      </c>
      <c r="W5521" s="15" t="s">
        <v>3184</v>
      </c>
      <c r="X5521" s="15" t="str">
        <f>_xlfn.XLOOKUP(_LOOKUP[[#This Row],[AdjusterMemberName]],_Adjuster[Adjuster Name],_Adjuster[Email],,0)</f>
        <v>mQualls@knightcompany.com</v>
      </c>
      <c r="Y5521" s="15" t="str">
        <f>_xlfn.XLOOKUP(_LOOKUP[[#This Row],[AdjusterMemberName]],_Adjuster[Adjuster Name],_Adjuster[Phone Number],,0)</f>
        <v>424-559-5436</v>
      </c>
      <c r="Z5521" s="15" t="s">
        <v>6248</v>
      </c>
      <c r="AA55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408 E 64Th St , Los Angeles  CA 90003</v>
      </c>
      <c r="AB5521" s="15">
        <v>45398</v>
      </c>
    </row>
    <row r="5522" spans="1:28" x14ac:dyDescent="0.3">
      <c r="A5522" s="14">
        <v>1</v>
      </c>
      <c r="B5522" s="14">
        <v>1</v>
      </c>
      <c r="C5522" s="15" t="s">
        <v>6261</v>
      </c>
      <c r="D5522" s="15" t="s">
        <v>6262</v>
      </c>
      <c r="E5522" s="15">
        <v>45244</v>
      </c>
      <c r="F5522" s="15" t="s">
        <v>6263</v>
      </c>
      <c r="G5522" s="15">
        <v>45069</v>
      </c>
      <c r="H5522" s="15">
        <v>45253</v>
      </c>
      <c r="I5522" s="15" t="s">
        <v>6264</v>
      </c>
      <c r="J5522" s="15" t="s">
        <v>6265</v>
      </c>
      <c r="K5522" s="15" t="s">
        <v>45748</v>
      </c>
      <c r="L5522" s="15" t="s">
        <v>103</v>
      </c>
      <c r="M5522" s="15" t="s">
        <v>890</v>
      </c>
      <c r="N5522" s="14">
        <v>2000</v>
      </c>
      <c r="O5522" s="15" t="s">
        <v>6266</v>
      </c>
      <c r="P5522" s="15" t="s">
        <v>81</v>
      </c>
      <c r="Q5522" s="15" t="s">
        <v>47065</v>
      </c>
      <c r="R5522" s="15" t="s">
        <v>610</v>
      </c>
      <c r="S5522" s="15" t="s">
        <v>6267</v>
      </c>
      <c r="T5522" s="15" t="s">
        <v>96</v>
      </c>
      <c r="U5522" s="15" t="s">
        <v>53</v>
      </c>
      <c r="V5522" s="15" t="s">
        <v>45731</v>
      </c>
      <c r="W5522" s="15" t="s">
        <v>850</v>
      </c>
      <c r="X5522" s="15" t="e">
        <f>_xlfn.XLOOKUP(_LOOKUP[[#This Row],[AdjusterMemberName]],_Adjuster[Adjuster Name],_Adjuster[Email],,0)</f>
        <v>#N/A</v>
      </c>
      <c r="Y5522" s="15" t="e">
        <f>_xlfn.XLOOKUP(_LOOKUP[[#This Row],[AdjusterMemberName]],_Adjuster[Adjuster Name],_Adjuster[Phone Number],,0)</f>
        <v>#N/A</v>
      </c>
      <c r="Z5522" s="15" t="s">
        <v>6268</v>
      </c>
      <c r="AA55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24351 Bion Dr, Moreno Valley  CA 92553</v>
      </c>
      <c r="AB5522" s="15"/>
    </row>
    <row r="5523" spans="1:28" x14ac:dyDescent="0.3">
      <c r="A5523" s="14">
        <v>1</v>
      </c>
      <c r="B5523" s="14">
        <v>1</v>
      </c>
      <c r="C5523" s="15" t="s">
        <v>6127</v>
      </c>
      <c r="D5523" s="15" t="s">
        <v>6127</v>
      </c>
      <c r="E5523" s="15">
        <v>45243</v>
      </c>
      <c r="F5523" s="15" t="s">
        <v>6128</v>
      </c>
      <c r="G5523" s="15">
        <v>45223</v>
      </c>
      <c r="H5523" s="15">
        <v>45406</v>
      </c>
      <c r="I5523" s="15" t="s">
        <v>6129</v>
      </c>
      <c r="J5523" s="15" t="s">
        <v>6130</v>
      </c>
      <c r="K5523" s="15" t="s">
        <v>45545</v>
      </c>
      <c r="L5523" s="15" t="s">
        <v>314</v>
      </c>
      <c r="M5523" s="15" t="s">
        <v>5866</v>
      </c>
      <c r="N5523" s="14">
        <v>2013</v>
      </c>
      <c r="O5523" s="15" t="s">
        <v>6131</v>
      </c>
      <c r="P5523" s="15" t="s">
        <v>81</v>
      </c>
      <c r="Q5523" s="15" t="s">
        <v>47137</v>
      </c>
      <c r="R5523" s="15" t="s">
        <v>6132</v>
      </c>
      <c r="S5523" s="15" t="s">
        <v>6133</v>
      </c>
      <c r="T5523" s="15" t="s">
        <v>830</v>
      </c>
      <c r="U5523" s="15" t="s">
        <v>53</v>
      </c>
      <c r="V5523" s="15" t="s">
        <v>46736</v>
      </c>
      <c r="W5523" s="15" t="s">
        <v>850</v>
      </c>
      <c r="X5523" s="15" t="e">
        <f>_xlfn.XLOOKUP(_LOOKUP[[#This Row],[AdjusterMemberName]],_Adjuster[Adjuster Name],_Adjuster[Email],,0)</f>
        <v>#N/A</v>
      </c>
      <c r="Y5523" s="15" t="e">
        <f>_xlfn.XLOOKUP(_LOOKUP[[#This Row],[AdjusterMemberName]],_Adjuster[Adjuster Name],_Adjuster[Phone Number],,0)</f>
        <v>#N/A</v>
      </c>
      <c r="Z5523" s="15" t="s">
        <v>6134</v>
      </c>
      <c r="AA55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1130 14Th St, Oakland  CA 94607</v>
      </c>
      <c r="AB5523" s="15">
        <v>45348</v>
      </c>
    </row>
    <row r="5524" spans="1:28" x14ac:dyDescent="0.3">
      <c r="A5524" s="14">
        <v>1</v>
      </c>
      <c r="B5524" s="14">
        <v>1</v>
      </c>
      <c r="C5524" s="15" t="s">
        <v>654</v>
      </c>
      <c r="D5524" s="15" t="s">
        <v>654</v>
      </c>
      <c r="E5524" s="15">
        <v>45243</v>
      </c>
      <c r="F5524" s="15" t="s">
        <v>6154</v>
      </c>
      <c r="G5524" s="15">
        <v>45183</v>
      </c>
      <c r="H5524" s="15">
        <v>45365</v>
      </c>
      <c r="I5524" s="15" t="s">
        <v>6155</v>
      </c>
      <c r="J5524" s="15" t="s">
        <v>6156</v>
      </c>
      <c r="K5524" s="15" t="s">
        <v>45373</v>
      </c>
      <c r="L5524" s="15" t="s">
        <v>1493</v>
      </c>
      <c r="M5524" s="15" t="s">
        <v>2577</v>
      </c>
      <c r="N5524" s="14">
        <v>2014</v>
      </c>
      <c r="O5524" s="15" t="s">
        <v>6157</v>
      </c>
      <c r="P5524" s="15" t="s">
        <v>81</v>
      </c>
      <c r="Q5524" s="15" t="s">
        <v>47019</v>
      </c>
      <c r="R5524" s="15" t="s">
        <v>660</v>
      </c>
      <c r="S5524" s="15" t="s">
        <v>661</v>
      </c>
      <c r="T5524" s="15" t="s">
        <v>662</v>
      </c>
      <c r="U5524" s="15" t="s">
        <v>53</v>
      </c>
      <c r="V5524" s="15" t="s">
        <v>45710</v>
      </c>
      <c r="W5524" s="15" t="s">
        <v>3184</v>
      </c>
      <c r="X5524" s="15" t="str">
        <f>_xlfn.XLOOKUP(_LOOKUP[[#This Row],[AdjusterMemberName]],_Adjuster[Adjuster Name],_Adjuster[Email],,0)</f>
        <v>mQualls@knightcompany.com</v>
      </c>
      <c r="Y5524" s="15" t="str">
        <f>_xlfn.XLOOKUP(_LOOKUP[[#This Row],[AdjusterMemberName]],_Adjuster[Adjuster Name],_Adjuster[Phone Number],,0)</f>
        <v>424-559-5436</v>
      </c>
      <c r="Z5524" s="15" t="s">
        <v>663</v>
      </c>
      <c r="AA55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 W Napa Dr, Petaluma  CA 94954</v>
      </c>
      <c r="AB5524" s="15"/>
    </row>
    <row r="5525" spans="1:28" x14ac:dyDescent="0.3">
      <c r="A5525" s="14">
        <v>1</v>
      </c>
      <c r="B5525" s="14">
        <v>1</v>
      </c>
      <c r="C5525" s="15" t="s">
        <v>6175</v>
      </c>
      <c r="D5525" s="15" t="s">
        <v>6175</v>
      </c>
      <c r="E5525" s="15">
        <v>45243</v>
      </c>
      <c r="F5525" s="15" t="s">
        <v>6176</v>
      </c>
      <c r="G5525" s="15">
        <v>45082</v>
      </c>
      <c r="H5525" s="15">
        <v>45265</v>
      </c>
      <c r="I5525" s="15" t="s">
        <v>6177</v>
      </c>
      <c r="J5525" s="15" t="s">
        <v>6178</v>
      </c>
      <c r="K5525" s="15" t="s">
        <v>45554</v>
      </c>
      <c r="L5525" s="15" t="s">
        <v>25</v>
      </c>
      <c r="M5525" s="15" t="s">
        <v>1896</v>
      </c>
      <c r="N5525" s="14">
        <v>2003</v>
      </c>
      <c r="O5525" s="15" t="s">
        <v>6179</v>
      </c>
      <c r="P5525" s="15" t="s">
        <v>81</v>
      </c>
      <c r="Q5525" s="15" t="s">
        <v>47065</v>
      </c>
      <c r="R5525" s="15" t="s">
        <v>6180</v>
      </c>
      <c r="S5525" s="15" t="s">
        <v>6181</v>
      </c>
      <c r="T5525" s="15" t="s">
        <v>174</v>
      </c>
      <c r="U5525" s="15" t="s">
        <v>53</v>
      </c>
      <c r="V5525" s="15" t="s">
        <v>45537</v>
      </c>
      <c r="W5525" s="15" t="s">
        <v>1544</v>
      </c>
      <c r="X5525" s="15" t="str">
        <f>_xlfn.XLOOKUP(_LOOKUP[[#This Row],[AdjusterMemberName]],_Adjuster[Adjuster Name],_Adjuster[Email],,0)</f>
        <v>CRodriguez5@knightcompany.com</v>
      </c>
      <c r="Y5525" s="15" t="str">
        <f>_xlfn.XLOOKUP(_LOOKUP[[#This Row],[AdjusterMemberName]],_Adjuster[Adjuster Name],_Adjuster[Phone Number],,0)</f>
        <v>323-456-1708</v>
      </c>
      <c r="Z5525" s="15" t="s">
        <v>6182</v>
      </c>
      <c r="AA55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1809 W 11Th St, Los Angeles  CA 90006</v>
      </c>
      <c r="AB5525" s="15"/>
    </row>
    <row r="5526" spans="1:28" x14ac:dyDescent="0.3">
      <c r="A5526" s="14">
        <v>1</v>
      </c>
      <c r="B5526" s="14">
        <v>1</v>
      </c>
      <c r="C5526" s="15" t="s">
        <v>6183</v>
      </c>
      <c r="D5526" s="15" t="s">
        <v>6183</v>
      </c>
      <c r="E5526" s="15">
        <v>45243</v>
      </c>
      <c r="F5526" s="15" t="s">
        <v>6184</v>
      </c>
      <c r="G5526" s="15">
        <v>45212</v>
      </c>
      <c r="H5526" s="15">
        <v>45395</v>
      </c>
      <c r="I5526" s="15" t="s">
        <v>6185</v>
      </c>
      <c r="J5526" s="15" t="s">
        <v>6186</v>
      </c>
      <c r="K5526" s="15" t="s">
        <v>45336</v>
      </c>
      <c r="L5526" s="15" t="s">
        <v>687</v>
      </c>
      <c r="M5526" s="15" t="s">
        <v>2261</v>
      </c>
      <c r="N5526" s="14">
        <v>2014</v>
      </c>
      <c r="O5526" s="15" t="s">
        <v>6187</v>
      </c>
      <c r="P5526" s="15" t="s">
        <v>81</v>
      </c>
      <c r="Q5526" s="15" t="s">
        <v>47191</v>
      </c>
      <c r="R5526" s="15" t="s">
        <v>6188</v>
      </c>
      <c r="S5526" s="15" t="s">
        <v>6189</v>
      </c>
      <c r="T5526" s="15" t="s">
        <v>1091</v>
      </c>
      <c r="U5526" s="15" t="s">
        <v>53</v>
      </c>
      <c r="V5526" s="15" t="s">
        <v>45457</v>
      </c>
      <c r="W5526" s="15" t="s">
        <v>3184</v>
      </c>
      <c r="X5526" s="15" t="str">
        <f>_xlfn.XLOOKUP(_LOOKUP[[#This Row],[AdjusterMemberName]],_Adjuster[Adjuster Name],_Adjuster[Email],,0)</f>
        <v>mQualls@knightcompany.com</v>
      </c>
      <c r="Y5526" s="15" t="str">
        <f>_xlfn.XLOOKUP(_LOOKUP[[#This Row],[AdjusterMemberName]],_Adjuster[Adjuster Name],_Adjuster[Phone Number],,0)</f>
        <v>424-559-5436</v>
      </c>
      <c r="Z5526" s="15" t="s">
        <v>6190</v>
      </c>
      <c r="AA55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 Anchor Dr, Bay Point  CA 94565</v>
      </c>
      <c r="AB5526" s="15"/>
    </row>
    <row r="5527" spans="1:28" x14ac:dyDescent="0.3">
      <c r="A5527" s="14">
        <v>1</v>
      </c>
      <c r="B5527" s="14">
        <v>1</v>
      </c>
      <c r="C5527" s="15" t="s">
        <v>6191</v>
      </c>
      <c r="D5527" s="15" t="s">
        <v>6191</v>
      </c>
      <c r="E5527" s="15">
        <v>45243</v>
      </c>
      <c r="F5527" s="15" t="s">
        <v>6192</v>
      </c>
      <c r="G5527" s="15">
        <v>45091</v>
      </c>
      <c r="H5527" s="15">
        <v>45274</v>
      </c>
      <c r="I5527" s="15" t="s">
        <v>6193</v>
      </c>
      <c r="J5527" s="15" t="s">
        <v>6194</v>
      </c>
      <c r="K5527" s="15" t="s">
        <v>45512</v>
      </c>
      <c r="L5527" s="15" t="s">
        <v>536</v>
      </c>
      <c r="M5527" s="15" t="s">
        <v>3391</v>
      </c>
      <c r="N5527" s="14">
        <v>2019</v>
      </c>
      <c r="O5527" s="15" t="s">
        <v>6195</v>
      </c>
      <c r="P5527" s="15" t="s">
        <v>106</v>
      </c>
      <c r="Q5527" s="15" t="s">
        <v>47079</v>
      </c>
      <c r="R5527" s="15" t="s">
        <v>6196</v>
      </c>
      <c r="S5527" s="15" t="s">
        <v>6197</v>
      </c>
      <c r="T5527" s="15" t="s">
        <v>6198</v>
      </c>
      <c r="U5527" s="15" t="s">
        <v>6199</v>
      </c>
      <c r="V5527" s="15" t="s">
        <v>46807</v>
      </c>
      <c r="W5527" s="15" t="s">
        <v>1357</v>
      </c>
      <c r="X5527" s="15" t="str">
        <f>_xlfn.XLOOKUP(_LOOKUP[[#This Row],[AdjusterMemberName]],_Adjuster[Adjuster Name],_Adjuster[Email],,0)</f>
        <v>jRivera1@knightcompany.com</v>
      </c>
      <c r="Y5527" s="15" t="str">
        <f>_xlfn.XLOOKUP(_LOOKUP[[#This Row],[AdjusterMemberName]],_Adjuster[Adjuster Name],_Adjuster[Phone Number],,0)</f>
        <v>424-559-5239</v>
      </c>
      <c r="Z5527" s="15" t="s">
        <v>6200</v>
      </c>
      <c r="AA55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14374 Borego Rd Apt 1503, Victorville  CA 92392</v>
      </c>
      <c r="AB5527" s="15"/>
    </row>
    <row r="5528" spans="1:28" x14ac:dyDescent="0.3">
      <c r="A5528" s="14">
        <v>1</v>
      </c>
      <c r="B5528" s="14">
        <v>1</v>
      </c>
      <c r="C5528" s="15" t="s">
        <v>6201</v>
      </c>
      <c r="D5528" s="15" t="s">
        <v>6201</v>
      </c>
      <c r="E5528" s="15">
        <v>45243</v>
      </c>
      <c r="F5528" s="15" t="s">
        <v>6202</v>
      </c>
      <c r="G5528" s="15">
        <v>45100</v>
      </c>
      <c r="H5528" s="15">
        <v>45283</v>
      </c>
      <c r="I5528" s="15" t="s">
        <v>6203</v>
      </c>
      <c r="J5528" s="15" t="s">
        <v>6204</v>
      </c>
      <c r="K5528" s="15" t="s">
        <v>45397</v>
      </c>
      <c r="L5528" s="15" t="s">
        <v>103</v>
      </c>
      <c r="M5528" s="15" t="s">
        <v>304</v>
      </c>
      <c r="N5528" s="14">
        <v>2010</v>
      </c>
      <c r="O5528" s="15" t="s">
        <v>6205</v>
      </c>
      <c r="P5528" s="15" t="s">
        <v>81</v>
      </c>
      <c r="Q5528" s="15" t="s">
        <v>47139</v>
      </c>
      <c r="R5528" s="15" t="s">
        <v>6206</v>
      </c>
      <c r="S5528" s="15" t="s">
        <v>6207</v>
      </c>
      <c r="T5528" s="15" t="s">
        <v>474</v>
      </c>
      <c r="U5528" s="15" t="s">
        <v>53</v>
      </c>
      <c r="V5528" s="15" t="s">
        <v>45930</v>
      </c>
      <c r="W5528" s="15" t="s">
        <v>3114</v>
      </c>
      <c r="X5528" s="15" t="str">
        <f>_xlfn.XLOOKUP(_LOOKUP[[#This Row],[AdjusterMemberName]],_Adjuster[Adjuster Name],_Adjuster[Email],,0)</f>
        <v>eExmundo@knightcompany.com</v>
      </c>
      <c r="Y5528" s="15" t="str">
        <f>_xlfn.XLOOKUP(_LOOKUP[[#This Row],[AdjusterMemberName]],_Adjuster[Adjuster Name],_Adjuster[Phone Number],,0)</f>
        <v>424-559-5400</v>
      </c>
      <c r="Z5528" s="15" t="s">
        <v>6208</v>
      </c>
      <c r="AA55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93649 Road 57 Spc A, Dinuba  CA 93618</v>
      </c>
      <c r="AB5528" s="15"/>
    </row>
    <row r="5529" spans="1:28" x14ac:dyDescent="0.3">
      <c r="A5529" s="14">
        <v>1</v>
      </c>
      <c r="B5529" s="14">
        <v>1</v>
      </c>
      <c r="C5529" s="15" t="s">
        <v>6209</v>
      </c>
      <c r="D5529" s="15" t="s">
        <v>6209</v>
      </c>
      <c r="E5529" s="15">
        <v>45243</v>
      </c>
      <c r="F5529" s="15" t="s">
        <v>6210</v>
      </c>
      <c r="G5529" s="15">
        <v>45172</v>
      </c>
      <c r="H5529" s="15">
        <v>45354</v>
      </c>
      <c r="I5529" s="15" t="s">
        <v>6211</v>
      </c>
      <c r="J5529" s="15" t="s">
        <v>6212</v>
      </c>
      <c r="K5529" s="15" t="s">
        <v>45422</v>
      </c>
      <c r="L5529" s="15" t="s">
        <v>128</v>
      </c>
      <c r="M5529" s="15" t="s">
        <v>170</v>
      </c>
      <c r="N5529" s="14">
        <v>2023</v>
      </c>
      <c r="O5529" s="15" t="s">
        <v>6213</v>
      </c>
      <c r="P5529" s="15" t="s">
        <v>81</v>
      </c>
      <c r="Q5529" s="15" t="s">
        <v>47073</v>
      </c>
      <c r="R5529" s="15" t="s">
        <v>1237</v>
      </c>
      <c r="S5529" s="15" t="s">
        <v>6214</v>
      </c>
      <c r="T5529" s="15" t="s">
        <v>1138</v>
      </c>
      <c r="U5529" s="15" t="s">
        <v>53</v>
      </c>
      <c r="V5529" s="15" t="s">
        <v>45366</v>
      </c>
      <c r="W5529" s="15" t="s">
        <v>850</v>
      </c>
      <c r="X5529" s="15" t="e">
        <f>_xlfn.XLOOKUP(_LOOKUP[[#This Row],[AdjusterMemberName]],_Adjuster[Adjuster Name],_Adjuster[Email],,0)</f>
        <v>#N/A</v>
      </c>
      <c r="Y5529" s="15" t="e">
        <f>_xlfn.XLOOKUP(_LOOKUP[[#This Row],[AdjusterMemberName]],_Adjuster[Adjuster Name],_Adjuster[Phone Number],,0)</f>
        <v>#N/A</v>
      </c>
      <c r="Z5529" s="15" t="s">
        <v>6215</v>
      </c>
      <c r="AA55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4100 Hayvenhurst Ave, Encino  CA 91436</v>
      </c>
      <c r="AB5529" s="15"/>
    </row>
    <row r="5530" spans="1:28" x14ac:dyDescent="0.3">
      <c r="A5530" s="14">
        <v>1</v>
      </c>
      <c r="B5530" s="14">
        <v>1</v>
      </c>
      <c r="C5530" s="15" t="s">
        <v>6216</v>
      </c>
      <c r="D5530" s="15" t="s">
        <v>6216</v>
      </c>
      <c r="E5530" s="15">
        <v>45243</v>
      </c>
      <c r="F5530" s="15" t="s">
        <v>6217</v>
      </c>
      <c r="G5530" s="15">
        <v>45164</v>
      </c>
      <c r="H5530" s="15">
        <v>45348</v>
      </c>
      <c r="I5530" s="15" t="s">
        <v>6218</v>
      </c>
      <c r="J5530" s="15" t="s">
        <v>6219</v>
      </c>
      <c r="K5530" s="15" t="s">
        <v>45950</v>
      </c>
      <c r="L5530" s="15" t="s">
        <v>270</v>
      </c>
      <c r="M5530" s="15" t="s">
        <v>2388</v>
      </c>
      <c r="N5530" s="14">
        <v>2015</v>
      </c>
      <c r="O5530" s="15" t="s">
        <v>6220</v>
      </c>
      <c r="P5530" s="15" t="s">
        <v>81</v>
      </c>
      <c r="Q5530" s="15" t="s">
        <v>47006</v>
      </c>
      <c r="R5530" s="15" t="s">
        <v>6221</v>
      </c>
      <c r="S5530" s="15" t="s">
        <v>6222</v>
      </c>
      <c r="T5530" s="15" t="s">
        <v>4679</v>
      </c>
      <c r="U5530" s="15" t="s">
        <v>53</v>
      </c>
      <c r="V5530" s="15" t="s">
        <v>46073</v>
      </c>
      <c r="W5530" s="15" t="s">
        <v>3184</v>
      </c>
      <c r="X5530" s="15" t="str">
        <f>_xlfn.XLOOKUP(_LOOKUP[[#This Row],[AdjusterMemberName]],_Adjuster[Adjuster Name],_Adjuster[Email],,0)</f>
        <v>mQualls@knightcompany.com</v>
      </c>
      <c r="Y5530" s="15" t="str">
        <f>_xlfn.XLOOKUP(_LOOKUP[[#This Row],[AdjusterMemberName]],_Adjuster[Adjuster Name],_Adjuster[Phone Number],,0)</f>
        <v>424-559-5436</v>
      </c>
      <c r="Z5530" s="15" t="s">
        <v>6223</v>
      </c>
      <c r="AA55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14210 S Vermont Ave Apt 123, Gardena  CA 90247</v>
      </c>
      <c r="AB5530" s="15"/>
    </row>
    <row r="5531" spans="1:28" x14ac:dyDescent="0.3">
      <c r="A5531" s="14">
        <v>1</v>
      </c>
      <c r="B5531" s="14">
        <v>1</v>
      </c>
      <c r="C5531" s="15" t="s">
        <v>6232</v>
      </c>
      <c r="D5531" s="15" t="s">
        <v>6232</v>
      </c>
      <c r="E5531" s="15">
        <v>45243</v>
      </c>
      <c r="F5531" s="15" t="s">
        <v>6233</v>
      </c>
      <c r="G5531" s="15">
        <v>45178</v>
      </c>
      <c r="H5531" s="15">
        <v>45360</v>
      </c>
      <c r="I5531" s="15" t="s">
        <v>6234</v>
      </c>
      <c r="J5531" s="15" t="s">
        <v>6235</v>
      </c>
      <c r="K5531" s="15" t="s">
        <v>45695</v>
      </c>
      <c r="L5531" s="15" t="s">
        <v>987</v>
      </c>
      <c r="M5531" s="15" t="s">
        <v>6236</v>
      </c>
      <c r="N5531" s="14">
        <v>2007</v>
      </c>
      <c r="O5531" s="15" t="s">
        <v>6237</v>
      </c>
      <c r="P5531" s="15" t="s">
        <v>81</v>
      </c>
      <c r="Q5531" s="15" t="s">
        <v>47065</v>
      </c>
      <c r="R5531" s="15" t="s">
        <v>6238</v>
      </c>
      <c r="S5531" s="15" t="s">
        <v>6239</v>
      </c>
      <c r="T5531" s="15" t="s">
        <v>2847</v>
      </c>
      <c r="U5531" s="15" t="s">
        <v>53</v>
      </c>
      <c r="V5531" s="15" t="s">
        <v>45672</v>
      </c>
      <c r="W5531" s="15" t="s">
        <v>1357</v>
      </c>
      <c r="X5531" s="15" t="str">
        <f>_xlfn.XLOOKUP(_LOOKUP[[#This Row],[AdjusterMemberName]],_Adjuster[Adjuster Name],_Adjuster[Email],,0)</f>
        <v>jRivera1@knightcompany.com</v>
      </c>
      <c r="Y5531" s="15" t="str">
        <f>_xlfn.XLOOKUP(_LOOKUP[[#This Row],[AdjusterMemberName]],_Adjuster[Adjuster Name],_Adjuster[Phone Number],,0)</f>
        <v>424-559-5239</v>
      </c>
      <c r="Z5531" s="15" t="s">
        <v>6240</v>
      </c>
      <c r="AA55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688 E Lee Pl, Azusa  CA 91702</v>
      </c>
      <c r="AB5531" s="15"/>
    </row>
    <row r="5532" spans="1:28" x14ac:dyDescent="0.3">
      <c r="A5532" s="14">
        <v>1</v>
      </c>
      <c r="B5532" s="14">
        <v>1</v>
      </c>
      <c r="C5532" s="15" t="s">
        <v>6303</v>
      </c>
      <c r="D5532" s="15" t="s">
        <v>6304</v>
      </c>
      <c r="E5532" s="15">
        <v>45243</v>
      </c>
      <c r="F5532" s="15" t="s">
        <v>6305</v>
      </c>
      <c r="G5532" s="15">
        <v>45140</v>
      </c>
      <c r="H5532" s="15">
        <v>45324</v>
      </c>
      <c r="I5532" s="15" t="s">
        <v>6306</v>
      </c>
      <c r="J5532" s="15" t="s">
        <v>6307</v>
      </c>
      <c r="K5532" s="15" t="s">
        <v>46806</v>
      </c>
      <c r="L5532" s="15" t="s">
        <v>25</v>
      </c>
      <c r="M5532" s="15" t="s">
        <v>557</v>
      </c>
      <c r="N5532" s="14">
        <v>2014</v>
      </c>
      <c r="O5532" s="15" t="s">
        <v>6308</v>
      </c>
      <c r="P5532" s="15" t="s">
        <v>81</v>
      </c>
      <c r="Q5532" s="15" t="s">
        <v>47128</v>
      </c>
      <c r="R5532" s="15" t="s">
        <v>6309</v>
      </c>
      <c r="S5532" s="15" t="s">
        <v>6310</v>
      </c>
      <c r="T5532" s="15" t="s">
        <v>96</v>
      </c>
      <c r="U5532" s="15" t="s">
        <v>53</v>
      </c>
      <c r="V5532" s="15" t="s">
        <v>45410</v>
      </c>
      <c r="W5532" s="15" t="s">
        <v>850</v>
      </c>
      <c r="X5532" s="15" t="e">
        <f>_xlfn.XLOOKUP(_LOOKUP[[#This Row],[AdjusterMemberName]],_Adjuster[Adjuster Name],_Adjuster[Email],,0)</f>
        <v>#N/A</v>
      </c>
      <c r="Y5532" s="15" t="e">
        <f>_xlfn.XLOOKUP(_LOOKUP[[#This Row],[AdjusterMemberName]],_Adjuster[Adjuster Name],_Adjuster[Phone Number],,0)</f>
        <v>#N/A</v>
      </c>
      <c r="Z5532" s="15" t="s">
        <v>6311</v>
      </c>
      <c r="AA55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22545 Sheffield Dr, Moreno Valley  CA 92557</v>
      </c>
      <c r="AB5532" s="15">
        <v>45305</v>
      </c>
    </row>
    <row r="5533" spans="1:28" x14ac:dyDescent="0.3">
      <c r="A5533" s="14">
        <v>1</v>
      </c>
      <c r="B5533" s="14">
        <v>1</v>
      </c>
      <c r="C5533" s="15" t="s">
        <v>3144</v>
      </c>
      <c r="D5533" s="15" t="s">
        <v>3144</v>
      </c>
      <c r="E5533" s="15">
        <v>45243</v>
      </c>
      <c r="F5533" s="15" t="s">
        <v>7016</v>
      </c>
      <c r="G5533" s="15">
        <v>45200</v>
      </c>
      <c r="H5533" s="15">
        <v>45383</v>
      </c>
      <c r="I5533" s="15" t="s">
        <v>7017</v>
      </c>
      <c r="J5533" s="15" t="s">
        <v>7018</v>
      </c>
      <c r="K5533" s="15" t="s">
        <v>45332</v>
      </c>
      <c r="L5533" s="15" t="s">
        <v>150</v>
      </c>
      <c r="M5533" s="15" t="s">
        <v>687</v>
      </c>
      <c r="N5533" s="14">
        <v>2003</v>
      </c>
      <c r="O5533" s="15" t="s">
        <v>3148</v>
      </c>
      <c r="P5533" s="15" t="s">
        <v>106</v>
      </c>
      <c r="Q5533" s="15" t="s">
        <v>47095</v>
      </c>
      <c r="R5533" s="15" t="s">
        <v>3149</v>
      </c>
      <c r="S5533" s="15" t="s">
        <v>3150</v>
      </c>
      <c r="T5533" s="15" t="s">
        <v>3151</v>
      </c>
      <c r="U5533" s="15" t="s">
        <v>53</v>
      </c>
      <c r="V5533" s="15" t="s">
        <v>45654</v>
      </c>
      <c r="W5533" s="15" t="s">
        <v>3184</v>
      </c>
      <c r="X5533" s="15" t="str">
        <f>_xlfn.XLOOKUP(_LOOKUP[[#This Row],[AdjusterMemberName]],_Adjuster[Adjuster Name],_Adjuster[Email],,0)</f>
        <v>mQualls@knightcompany.com</v>
      </c>
      <c r="Y5533" s="15" t="str">
        <f>_xlfn.XLOOKUP(_LOOKUP[[#This Row],[AdjusterMemberName]],_Adjuster[Adjuster Name],_Adjuster[Phone Number],,0)</f>
        <v>424-559-5436</v>
      </c>
      <c r="Z5533" s="15" t="s">
        <v>3152</v>
      </c>
      <c r="AA55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545 Cherokee Ct, Salinas  CA 93906</v>
      </c>
      <c r="AB5533" s="15"/>
    </row>
    <row r="5534" spans="1:28" x14ac:dyDescent="0.3">
      <c r="A5534" s="14">
        <v>1</v>
      </c>
      <c r="B5534" s="14">
        <v>1</v>
      </c>
      <c r="C5534" s="15" t="s">
        <v>7523</v>
      </c>
      <c r="D5534" s="15" t="s">
        <v>7523</v>
      </c>
      <c r="E5534" s="15">
        <v>45243</v>
      </c>
      <c r="F5534" s="15" t="s">
        <v>7524</v>
      </c>
      <c r="G5534" s="15">
        <v>45110</v>
      </c>
      <c r="H5534" s="15">
        <v>45294</v>
      </c>
      <c r="I5534" s="15" t="s">
        <v>7525</v>
      </c>
      <c r="J5534" s="15" t="s">
        <v>7526</v>
      </c>
      <c r="K5534" s="15" t="s">
        <v>46224</v>
      </c>
      <c r="L5534" s="15" t="s">
        <v>91</v>
      </c>
      <c r="M5534" s="15" t="s">
        <v>3016</v>
      </c>
      <c r="N5534" s="14">
        <v>2010</v>
      </c>
      <c r="O5534" s="15" t="s">
        <v>7527</v>
      </c>
      <c r="P5534" s="15" t="s">
        <v>106</v>
      </c>
      <c r="Q5534" s="15" t="s">
        <v>47111</v>
      </c>
      <c r="R5534" s="15" t="s">
        <v>7528</v>
      </c>
      <c r="S5534" s="15" t="s">
        <v>7529</v>
      </c>
      <c r="T5534" s="15" t="s">
        <v>308</v>
      </c>
      <c r="U5534" s="15" t="s">
        <v>53</v>
      </c>
      <c r="V5534" s="15" t="s">
        <v>45432</v>
      </c>
      <c r="W5534" s="15" t="s">
        <v>3184</v>
      </c>
      <c r="X5534" s="15" t="str">
        <f>_xlfn.XLOOKUP(_LOOKUP[[#This Row],[AdjusterMemberName]],_Adjuster[Adjuster Name],_Adjuster[Email],,0)</f>
        <v>mQualls@knightcompany.com</v>
      </c>
      <c r="Y5534" s="15" t="str">
        <f>_xlfn.XLOOKUP(_LOOKUP[[#This Row],[AdjusterMemberName]],_Adjuster[Adjuster Name],_Adjuster[Phone Number],,0)</f>
        <v>424-559-5436</v>
      </c>
      <c r="Z5534" s="15" t="s">
        <v>7530</v>
      </c>
      <c r="AA55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6158 Tyler St Apt 2, Riverside  CA 92503</v>
      </c>
      <c r="AB5534" s="15"/>
    </row>
    <row r="5535" spans="1:28" x14ac:dyDescent="0.3">
      <c r="A5535" s="14">
        <v>1</v>
      </c>
      <c r="B5535" s="14">
        <v>1</v>
      </c>
      <c r="C5535" s="15" t="s">
        <v>3144</v>
      </c>
      <c r="D5535" s="15" t="s">
        <v>3144</v>
      </c>
      <c r="E5535" s="15">
        <v>45243</v>
      </c>
      <c r="F5535" s="15" t="s">
        <v>7016</v>
      </c>
      <c r="G5535" s="15">
        <v>45200</v>
      </c>
      <c r="H5535" s="15">
        <v>45383</v>
      </c>
      <c r="I5535" s="15" t="s">
        <v>8713</v>
      </c>
      <c r="J5535" s="15" t="s">
        <v>8714</v>
      </c>
      <c r="K5535" s="15" t="s">
        <v>45388</v>
      </c>
      <c r="L5535" s="15" t="s">
        <v>150</v>
      </c>
      <c r="M5535" s="15" t="s">
        <v>687</v>
      </c>
      <c r="N5535" s="14">
        <v>2003</v>
      </c>
      <c r="O5535" s="15" t="s">
        <v>3148</v>
      </c>
      <c r="P5535" s="15" t="s">
        <v>106</v>
      </c>
      <c r="Q5535" s="15" t="s">
        <v>47095</v>
      </c>
      <c r="R5535" s="15" t="s">
        <v>3149</v>
      </c>
      <c r="S5535" s="15" t="s">
        <v>3150</v>
      </c>
      <c r="T5535" s="15" t="s">
        <v>3151</v>
      </c>
      <c r="U5535" s="15" t="s">
        <v>53</v>
      </c>
      <c r="V5535" s="15" t="s">
        <v>45654</v>
      </c>
      <c r="W5535" s="15" t="s">
        <v>3184</v>
      </c>
      <c r="X5535" s="15" t="str">
        <f>_xlfn.XLOOKUP(_LOOKUP[[#This Row],[AdjusterMemberName]],_Adjuster[Adjuster Name],_Adjuster[Email],,0)</f>
        <v>mQualls@knightcompany.com</v>
      </c>
      <c r="Y5535" s="15" t="str">
        <f>_xlfn.XLOOKUP(_LOOKUP[[#This Row],[AdjusterMemberName]],_Adjuster[Adjuster Name],_Adjuster[Phone Number],,0)</f>
        <v>424-559-5436</v>
      </c>
      <c r="Z5535" s="15" t="s">
        <v>3152</v>
      </c>
      <c r="AA55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545 Cherokee Ct, Salinas  CA 93906</v>
      </c>
      <c r="AB5535" s="15"/>
    </row>
    <row r="5536" spans="1:28" x14ac:dyDescent="0.3">
      <c r="A5536" s="14">
        <v>1</v>
      </c>
      <c r="B5536" s="14">
        <v>1</v>
      </c>
      <c r="C5536" s="15" t="s">
        <v>6102</v>
      </c>
      <c r="D5536" s="15" t="s">
        <v>6102</v>
      </c>
      <c r="E5536" s="15">
        <v>45242</v>
      </c>
      <c r="F5536" s="15" t="s">
        <v>6103</v>
      </c>
      <c r="G5536" s="15">
        <v>45230</v>
      </c>
      <c r="H5536" s="15">
        <v>45412</v>
      </c>
      <c r="I5536" s="15" t="s">
        <v>6104</v>
      </c>
      <c r="J5536" s="15" t="s">
        <v>6105</v>
      </c>
      <c r="K5536" s="15" t="s">
        <v>45838</v>
      </c>
      <c r="L5536" s="15" t="s">
        <v>281</v>
      </c>
      <c r="M5536" s="15" t="s">
        <v>282</v>
      </c>
      <c r="N5536" s="14">
        <v>2019</v>
      </c>
      <c r="O5536" s="15" t="s">
        <v>6106</v>
      </c>
      <c r="P5536" s="15" t="s">
        <v>81</v>
      </c>
      <c r="Q5536" s="15" t="s">
        <v>47092</v>
      </c>
      <c r="R5536" s="15" t="s">
        <v>6107</v>
      </c>
      <c r="S5536" s="15" t="s">
        <v>6108</v>
      </c>
      <c r="T5536" s="15" t="s">
        <v>308</v>
      </c>
      <c r="U5536" s="15" t="s">
        <v>53</v>
      </c>
      <c r="V5536" s="15" t="s">
        <v>45398</v>
      </c>
      <c r="W5536" s="15" t="s">
        <v>850</v>
      </c>
      <c r="X5536" s="15" t="e">
        <f>_xlfn.XLOOKUP(_LOOKUP[[#This Row],[AdjusterMemberName]],_Adjuster[Adjuster Name],_Adjuster[Email],,0)</f>
        <v>#N/A</v>
      </c>
      <c r="Y5536" s="15" t="e">
        <f>_xlfn.XLOOKUP(_LOOKUP[[#This Row],[AdjusterMemberName]],_Adjuster[Adjuster Name],_Adjuster[Phone Number],,0)</f>
        <v>#N/A</v>
      </c>
      <c r="Z5536" s="15" t="s">
        <v>6109</v>
      </c>
      <c r="AA55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810 Prescott Way Apt C, Riverside  CA 92507</v>
      </c>
      <c r="AB5536" s="15"/>
    </row>
    <row r="5537" spans="1:28" x14ac:dyDescent="0.3">
      <c r="A5537" s="14">
        <v>1</v>
      </c>
      <c r="B5537" s="14">
        <v>1</v>
      </c>
      <c r="C5537" s="15" t="s">
        <v>6715</v>
      </c>
      <c r="D5537" s="15" t="s">
        <v>6716</v>
      </c>
      <c r="E5537" s="15">
        <v>45242</v>
      </c>
      <c r="F5537" s="15" t="s">
        <v>6717</v>
      </c>
      <c r="G5537" s="15">
        <v>45182</v>
      </c>
      <c r="H5537" s="15">
        <v>45364</v>
      </c>
      <c r="I5537" s="15" t="s">
        <v>6718</v>
      </c>
      <c r="J5537" s="15" t="s">
        <v>6719</v>
      </c>
      <c r="K5537" s="15" t="s">
        <v>45872</v>
      </c>
      <c r="L5537" s="15" t="s">
        <v>128</v>
      </c>
      <c r="M5537" s="15" t="s">
        <v>129</v>
      </c>
      <c r="N5537" s="14">
        <v>2013</v>
      </c>
      <c r="O5537" s="15" t="s">
        <v>6720</v>
      </c>
      <c r="P5537" s="15" t="s">
        <v>81</v>
      </c>
      <c r="Q5537" s="15" t="s">
        <v>47078</v>
      </c>
      <c r="R5537" s="15" t="s">
        <v>6721</v>
      </c>
      <c r="S5537" s="15" t="s">
        <v>6722</v>
      </c>
      <c r="T5537" s="15" t="s">
        <v>2581</v>
      </c>
      <c r="U5537" s="15" t="s">
        <v>53</v>
      </c>
      <c r="V5537" s="15" t="s">
        <v>46320</v>
      </c>
      <c r="W5537" s="15" t="s">
        <v>1624</v>
      </c>
      <c r="X5537" s="15" t="e">
        <f>_xlfn.XLOOKUP(_LOOKUP[[#This Row],[AdjusterMemberName]],_Adjuster[Adjuster Name],_Adjuster[Email],,0)</f>
        <v>#N/A</v>
      </c>
      <c r="Y5537" s="15" t="e">
        <f>_xlfn.XLOOKUP(_LOOKUP[[#This Row],[AdjusterMemberName]],_Adjuster[Adjuster Name],_Adjuster[Phone Number],,0)</f>
        <v>#N/A</v>
      </c>
      <c r="Z5537" s="15" t="s">
        <v>6723</v>
      </c>
      <c r="AA55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10330 Rancho St , Rancho Cucamonga  CA 91737</v>
      </c>
      <c r="AB5537" s="15">
        <v>45287</v>
      </c>
    </row>
    <row r="5538" spans="1:28" x14ac:dyDescent="0.3">
      <c r="A5538" s="14">
        <v>1</v>
      </c>
      <c r="B5538" s="14">
        <v>1</v>
      </c>
      <c r="C5538" s="15" t="s">
        <v>6158</v>
      </c>
      <c r="D5538" s="15" t="s">
        <v>6159</v>
      </c>
      <c r="E5538" s="15">
        <v>45242</v>
      </c>
      <c r="F5538" s="15" t="s">
        <v>6160</v>
      </c>
      <c r="G5538" s="15">
        <v>45070</v>
      </c>
      <c r="H5538" s="15">
        <v>45254</v>
      </c>
      <c r="I5538" s="15" t="s">
        <v>33040</v>
      </c>
      <c r="J5538" s="15" t="s">
        <v>6162</v>
      </c>
      <c r="K5538" s="15" t="s">
        <v>45505</v>
      </c>
      <c r="L5538" s="15" t="s">
        <v>103</v>
      </c>
      <c r="M5538" s="15" t="s">
        <v>304</v>
      </c>
      <c r="N5538" s="14">
        <v>2015</v>
      </c>
      <c r="O5538" s="15" t="s">
        <v>6163</v>
      </c>
      <c r="P5538" s="15" t="s">
        <v>81</v>
      </c>
      <c r="Q5538" s="15" t="s">
        <v>47121</v>
      </c>
      <c r="R5538" s="15" t="s">
        <v>6164</v>
      </c>
      <c r="S5538" s="15" t="s">
        <v>6165</v>
      </c>
      <c r="T5538" s="15" t="s">
        <v>821</v>
      </c>
      <c r="U5538" s="15" t="s">
        <v>53</v>
      </c>
      <c r="V5538" s="15" t="s">
        <v>45513</v>
      </c>
      <c r="W5538" s="15" t="s">
        <v>1357</v>
      </c>
      <c r="X5538" s="15" t="str">
        <f>_xlfn.XLOOKUP(_LOOKUP[[#This Row],[AdjusterMemberName]],_Adjuster[Adjuster Name],_Adjuster[Email],,0)</f>
        <v>jRivera1@knightcompany.com</v>
      </c>
      <c r="Y5538" s="15" t="str">
        <f>_xlfn.XLOOKUP(_LOOKUP[[#This Row],[AdjusterMemberName]],_Adjuster[Adjuster Name],_Adjuster[Phone Number],,0)</f>
        <v>424-559-5239</v>
      </c>
      <c r="Z5538" s="15" t="s">
        <v>6166</v>
      </c>
      <c r="AA55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15415 Vanowen St Apt 17, Van Nuys  CA 91406</v>
      </c>
      <c r="AB5538" s="15"/>
    </row>
    <row r="5539" spans="1:28" x14ac:dyDescent="0.3">
      <c r="A5539" s="14">
        <v>1</v>
      </c>
      <c r="B5539" s="14">
        <v>1</v>
      </c>
      <c r="C5539" s="15" t="s">
        <v>6092</v>
      </c>
      <c r="D5539" s="15" t="s">
        <v>6093</v>
      </c>
      <c r="E5539" s="15">
        <v>45241</v>
      </c>
      <c r="F5539" s="15" t="s">
        <v>6094</v>
      </c>
      <c r="G5539" s="15">
        <v>45164</v>
      </c>
      <c r="H5539" s="15">
        <v>45348</v>
      </c>
      <c r="I5539" s="15" t="s">
        <v>6095</v>
      </c>
      <c r="J5539" s="15" t="s">
        <v>6096</v>
      </c>
      <c r="K5539" s="15" t="s">
        <v>45827</v>
      </c>
      <c r="L5539" s="15" t="s">
        <v>314</v>
      </c>
      <c r="M5539" s="15" t="s">
        <v>978</v>
      </c>
      <c r="N5539" s="14">
        <v>2021</v>
      </c>
      <c r="O5539" s="15" t="s">
        <v>6097</v>
      </c>
      <c r="P5539" s="15" t="s">
        <v>81</v>
      </c>
      <c r="Q5539" s="15" t="s">
        <v>47019</v>
      </c>
      <c r="R5539" s="15" t="s">
        <v>6098</v>
      </c>
      <c r="S5539" s="15" t="s">
        <v>6099</v>
      </c>
      <c r="T5539" s="15" t="s">
        <v>6100</v>
      </c>
      <c r="U5539" s="15" t="s">
        <v>53</v>
      </c>
      <c r="V5539" s="15" t="s">
        <v>46808</v>
      </c>
      <c r="W5539" s="15" t="s">
        <v>1624</v>
      </c>
      <c r="X5539" s="15" t="e">
        <f>_xlfn.XLOOKUP(_LOOKUP[[#This Row],[AdjusterMemberName]],_Adjuster[Adjuster Name],_Adjuster[Email],,0)</f>
        <v>#N/A</v>
      </c>
      <c r="Y5539" s="15" t="e">
        <f>_xlfn.XLOOKUP(_LOOKUP[[#This Row],[AdjusterMemberName]],_Adjuster[Adjuster Name],_Adjuster[Phone Number],,0)</f>
        <v>#N/A</v>
      </c>
      <c r="Z5539" s="15" t="s">
        <v>6101</v>
      </c>
      <c r="AA55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20547 S Grantland Ave, Riverdale  CA 93656</v>
      </c>
      <c r="AB5539" s="15"/>
    </row>
    <row r="5540" spans="1:28" x14ac:dyDescent="0.3">
      <c r="A5540" s="14">
        <v>1</v>
      </c>
      <c r="B5540" s="14">
        <v>1</v>
      </c>
      <c r="C5540" s="15" t="s">
        <v>6110</v>
      </c>
      <c r="D5540" s="15" t="s">
        <v>6110</v>
      </c>
      <c r="E5540" s="15">
        <v>45241</v>
      </c>
      <c r="F5540" s="15" t="s">
        <v>6111</v>
      </c>
      <c r="G5540" s="15">
        <v>45208</v>
      </c>
      <c r="H5540" s="15">
        <v>45391</v>
      </c>
      <c r="I5540" s="15" t="s">
        <v>6112</v>
      </c>
      <c r="J5540" s="15" t="s">
        <v>6113</v>
      </c>
      <c r="K5540" s="15" t="s">
        <v>45373</v>
      </c>
      <c r="L5540" s="15" t="s">
        <v>103</v>
      </c>
      <c r="M5540" s="15" t="s">
        <v>1336</v>
      </c>
      <c r="N5540" s="14">
        <v>2016</v>
      </c>
      <c r="O5540" s="15" t="s">
        <v>6114</v>
      </c>
      <c r="P5540" s="15" t="s">
        <v>81</v>
      </c>
      <c r="Q5540" s="15" t="s">
        <v>47117</v>
      </c>
      <c r="R5540" s="15" t="s">
        <v>6115</v>
      </c>
      <c r="S5540" s="15" t="s">
        <v>6116</v>
      </c>
      <c r="T5540" s="15" t="s">
        <v>1067</v>
      </c>
      <c r="U5540" s="15" t="s">
        <v>53</v>
      </c>
      <c r="V5540" s="15" t="s">
        <v>46288</v>
      </c>
      <c r="W5540" s="15" t="s">
        <v>3184</v>
      </c>
      <c r="X5540" s="15" t="str">
        <f>_xlfn.XLOOKUP(_LOOKUP[[#This Row],[AdjusterMemberName]],_Adjuster[Adjuster Name],_Adjuster[Email],,0)</f>
        <v>mQualls@knightcompany.com</v>
      </c>
      <c r="Y5540" s="15" t="str">
        <f>_xlfn.XLOOKUP(_LOOKUP[[#This Row],[AdjusterMemberName]],_Adjuster[Adjuster Name],_Adjuster[Phone Number],,0)</f>
        <v>424-559-5436</v>
      </c>
      <c r="Z5540" s="15" t="s">
        <v>6117</v>
      </c>
      <c r="AA55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 Castelo Ave, San Francisco  CA 94132</v>
      </c>
      <c r="AB5540" s="15">
        <v>45345</v>
      </c>
    </row>
    <row r="5541" spans="1:28" x14ac:dyDescent="0.3">
      <c r="A5541" s="14">
        <v>1</v>
      </c>
      <c r="B5541" s="14">
        <v>1</v>
      </c>
      <c r="C5541" s="15" t="s">
        <v>6135</v>
      </c>
      <c r="D5541" s="15" t="s">
        <v>6136</v>
      </c>
      <c r="E5541" s="15">
        <v>45241</v>
      </c>
      <c r="F5541" s="15" t="s">
        <v>6137</v>
      </c>
      <c r="G5541" s="15">
        <v>45240</v>
      </c>
      <c r="H5541" s="15">
        <v>45422</v>
      </c>
      <c r="I5541" s="15" t="s">
        <v>6138</v>
      </c>
      <c r="J5541" s="15" t="s">
        <v>6139</v>
      </c>
      <c r="K5541" s="15" t="s">
        <v>45611</v>
      </c>
      <c r="L5541" s="15" t="s">
        <v>103</v>
      </c>
      <c r="M5541" s="15" t="s">
        <v>2946</v>
      </c>
      <c r="N5541" s="14">
        <v>2004</v>
      </c>
      <c r="O5541" s="15" t="s">
        <v>6140</v>
      </c>
      <c r="P5541" s="15" t="s">
        <v>81</v>
      </c>
      <c r="Q5541" s="15" t="s">
        <v>47065</v>
      </c>
      <c r="R5541" s="15" t="s">
        <v>6141</v>
      </c>
      <c r="S5541" s="15" t="s">
        <v>6142</v>
      </c>
      <c r="T5541" s="15" t="s">
        <v>6143</v>
      </c>
      <c r="U5541" s="15" t="s">
        <v>53</v>
      </c>
      <c r="V5541" s="15" t="s">
        <v>45445</v>
      </c>
      <c r="W5541" s="15" t="s">
        <v>850</v>
      </c>
      <c r="X5541" s="15" t="e">
        <f>_xlfn.XLOOKUP(_LOOKUP[[#This Row],[AdjusterMemberName]],_Adjuster[Adjuster Name],_Adjuster[Email],,0)</f>
        <v>#N/A</v>
      </c>
      <c r="Y5541" s="15" t="e">
        <f>_xlfn.XLOOKUP(_LOOKUP[[#This Row],[AdjusterMemberName]],_Adjuster[Adjuster Name],_Adjuster[Phone Number],,0)</f>
        <v>#N/A</v>
      </c>
      <c r="Z5541" s="15" t="s">
        <v>6144</v>
      </c>
      <c r="AA55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33812 Woody Ln, Yucaipa  CA 92399</v>
      </c>
      <c r="AB5541" s="15">
        <v>45333</v>
      </c>
    </row>
    <row r="5542" spans="1:28" x14ac:dyDescent="0.3">
      <c r="A5542" s="14">
        <v>1</v>
      </c>
      <c r="B5542" s="14">
        <v>1</v>
      </c>
      <c r="C5542" s="15" t="s">
        <v>6158</v>
      </c>
      <c r="D5542" s="15" t="s">
        <v>6159</v>
      </c>
      <c r="E5542" s="15">
        <v>45241</v>
      </c>
      <c r="F5542" s="15" t="s">
        <v>6160</v>
      </c>
      <c r="G5542" s="15">
        <v>45070</v>
      </c>
      <c r="H5542" s="15">
        <v>45254</v>
      </c>
      <c r="I5542" s="15" t="s">
        <v>6161</v>
      </c>
      <c r="J5542" s="15" t="s">
        <v>6162</v>
      </c>
      <c r="K5542" s="15" t="s">
        <v>45505</v>
      </c>
      <c r="L5542" s="15" t="s">
        <v>103</v>
      </c>
      <c r="M5542" s="15" t="s">
        <v>304</v>
      </c>
      <c r="N5542" s="14">
        <v>2015</v>
      </c>
      <c r="O5542" s="15" t="s">
        <v>6163</v>
      </c>
      <c r="P5542" s="15" t="s">
        <v>81</v>
      </c>
      <c r="Q5542" s="15" t="s">
        <v>47121</v>
      </c>
      <c r="R5542" s="15" t="s">
        <v>6164</v>
      </c>
      <c r="S5542" s="15" t="s">
        <v>6165</v>
      </c>
      <c r="T5542" s="15" t="s">
        <v>821</v>
      </c>
      <c r="U5542" s="15" t="s">
        <v>53</v>
      </c>
      <c r="V5542" s="15" t="s">
        <v>45513</v>
      </c>
      <c r="W5542" s="15" t="s">
        <v>3184</v>
      </c>
      <c r="X5542" s="15" t="str">
        <f>_xlfn.XLOOKUP(_LOOKUP[[#This Row],[AdjusterMemberName]],_Adjuster[Adjuster Name],_Adjuster[Email],,0)</f>
        <v>mQualls@knightcompany.com</v>
      </c>
      <c r="Y5542" s="15" t="str">
        <f>_xlfn.XLOOKUP(_LOOKUP[[#This Row],[AdjusterMemberName]],_Adjuster[Adjuster Name],_Adjuster[Phone Number],,0)</f>
        <v>424-559-5436</v>
      </c>
      <c r="Z5542" s="15" t="s">
        <v>6166</v>
      </c>
      <c r="AA55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15415 Vanowen St Apt 17, Van Nuys  CA 91406</v>
      </c>
      <c r="AB5542" s="15"/>
    </row>
    <row r="5543" spans="1:28" x14ac:dyDescent="0.3">
      <c r="A5543" s="14">
        <v>1</v>
      </c>
      <c r="B5543" s="14">
        <v>1</v>
      </c>
      <c r="C5543" s="15" t="s">
        <v>6295</v>
      </c>
      <c r="D5543" s="15" t="s">
        <v>6295</v>
      </c>
      <c r="E5543" s="15">
        <v>45241</v>
      </c>
      <c r="F5543" s="15" t="s">
        <v>6296</v>
      </c>
      <c r="G5543" s="15">
        <v>45232</v>
      </c>
      <c r="H5543" s="15">
        <v>45414</v>
      </c>
      <c r="I5543" s="15" t="s">
        <v>6297</v>
      </c>
      <c r="J5543" s="15" t="s">
        <v>6298</v>
      </c>
      <c r="K5543" s="15" t="s">
        <v>45888</v>
      </c>
      <c r="L5543" s="15" t="s">
        <v>128</v>
      </c>
      <c r="M5543" s="15" t="s">
        <v>129</v>
      </c>
      <c r="N5543" s="14">
        <v>2020</v>
      </c>
      <c r="O5543" s="15" t="s">
        <v>6299</v>
      </c>
      <c r="P5543" s="15" t="s">
        <v>106</v>
      </c>
      <c r="Q5543" s="15" t="s">
        <v>47019</v>
      </c>
      <c r="R5543" s="15" t="s">
        <v>6300</v>
      </c>
      <c r="S5543" s="15" t="s">
        <v>6301</v>
      </c>
      <c r="T5543" s="15" t="s">
        <v>174</v>
      </c>
      <c r="U5543" s="15" t="s">
        <v>53</v>
      </c>
      <c r="V5543" s="15" t="s">
        <v>45920</v>
      </c>
      <c r="W5543" s="15" t="s">
        <v>1357</v>
      </c>
      <c r="X5543" s="15" t="str">
        <f>_xlfn.XLOOKUP(_LOOKUP[[#This Row],[AdjusterMemberName]],_Adjuster[Adjuster Name],_Adjuster[Email],,0)</f>
        <v>jRivera1@knightcompany.com</v>
      </c>
      <c r="Y5543" s="15" t="str">
        <f>_xlfn.XLOOKUP(_LOOKUP[[#This Row],[AdjusterMemberName]],_Adjuster[Adjuster Name],_Adjuster[Phone Number],,0)</f>
        <v>424-559-5239</v>
      </c>
      <c r="Z5543" s="15" t="s">
        <v>6302</v>
      </c>
      <c r="AA55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6330 1/2 Brynhurst Ave, Los Angeles  CA 90043</v>
      </c>
      <c r="AB5543" s="15">
        <v>45265</v>
      </c>
    </row>
    <row r="5544" spans="1:28" x14ac:dyDescent="0.3">
      <c r="A5544" s="14">
        <v>1</v>
      </c>
      <c r="B5544" s="14">
        <v>1</v>
      </c>
      <c r="C5544" s="15" t="s">
        <v>5862</v>
      </c>
      <c r="D5544" s="15" t="s">
        <v>6507</v>
      </c>
      <c r="E5544" s="15">
        <v>45241</v>
      </c>
      <c r="F5544" s="15" t="s">
        <v>5863</v>
      </c>
      <c r="G5544" s="15">
        <v>45155</v>
      </c>
      <c r="H5544" s="15">
        <v>45339</v>
      </c>
      <c r="I5544" s="15" t="s">
        <v>6508</v>
      </c>
      <c r="J5544" s="15" t="s">
        <v>6509</v>
      </c>
      <c r="K5544" s="15" t="s">
        <v>45373</v>
      </c>
      <c r="L5544" s="15" t="s">
        <v>201</v>
      </c>
      <c r="M5544" s="15" t="s">
        <v>1610</v>
      </c>
      <c r="N5544" s="14">
        <v>2013</v>
      </c>
      <c r="O5544" s="15" t="s">
        <v>6510</v>
      </c>
      <c r="P5544" s="15" t="s">
        <v>81</v>
      </c>
      <c r="Q5544" s="15" t="s">
        <v>47065</v>
      </c>
      <c r="R5544" s="15" t="s">
        <v>345</v>
      </c>
      <c r="S5544" s="15" t="s">
        <v>5868</v>
      </c>
      <c r="T5544" s="15" t="s">
        <v>174</v>
      </c>
      <c r="U5544" s="15" t="s">
        <v>53</v>
      </c>
      <c r="V5544" s="15" t="s">
        <v>45529</v>
      </c>
      <c r="W5544" s="15" t="s">
        <v>850</v>
      </c>
      <c r="X5544" s="15" t="e">
        <f>_xlfn.XLOOKUP(_LOOKUP[[#This Row],[AdjusterMemberName]],_Adjuster[Adjuster Name],_Adjuster[Email],,0)</f>
        <v>#N/A</v>
      </c>
      <c r="Y5544" s="15" t="e">
        <f>_xlfn.XLOOKUP(_LOOKUP[[#This Row],[AdjusterMemberName]],_Adjuster[Adjuster Name],_Adjuster[Phone Number],,0)</f>
        <v>#N/A</v>
      </c>
      <c r="Z5544" s="15" t="s">
        <v>5869</v>
      </c>
      <c r="AA55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649 E 87Th St, Los Angeles  CA 90002</v>
      </c>
      <c r="AB5544" s="15"/>
    </row>
    <row r="5545" spans="1:28" x14ac:dyDescent="0.3">
      <c r="A5545" s="14">
        <v>1</v>
      </c>
      <c r="B5545" s="14">
        <v>0</v>
      </c>
      <c r="C5545" s="15" t="s">
        <v>6066</v>
      </c>
      <c r="D5545" s="15" t="s">
        <v>6067</v>
      </c>
      <c r="E5545" s="15">
        <v>45240</v>
      </c>
      <c r="F5545" s="15" t="s">
        <v>6068</v>
      </c>
      <c r="G5545" s="15">
        <v>45191</v>
      </c>
      <c r="H5545" s="15">
        <v>45373</v>
      </c>
      <c r="I5545" s="15" t="s">
        <v>6069</v>
      </c>
      <c r="J5545" s="15" t="s">
        <v>6070</v>
      </c>
      <c r="K5545" s="15" t="s">
        <v>45696</v>
      </c>
      <c r="L5545" s="15" t="s">
        <v>314</v>
      </c>
      <c r="M5545" s="15" t="s">
        <v>6071</v>
      </c>
      <c r="N5545" s="14">
        <v>2010</v>
      </c>
      <c r="O5545" s="15" t="s">
        <v>6072</v>
      </c>
      <c r="P5545" s="15" t="s">
        <v>81</v>
      </c>
      <c r="Q5545" s="15" t="s">
        <v>47189</v>
      </c>
      <c r="R5545" s="15" t="s">
        <v>6073</v>
      </c>
      <c r="S5545" s="15" t="s">
        <v>6074</v>
      </c>
      <c r="T5545" s="15" t="s">
        <v>164</v>
      </c>
      <c r="U5545" s="15" t="s">
        <v>53</v>
      </c>
      <c r="V5545" s="15" t="s">
        <v>45579</v>
      </c>
      <c r="W5545" s="15" t="s">
        <v>850</v>
      </c>
      <c r="X5545" s="15" t="e">
        <f>_xlfn.XLOOKUP(_LOOKUP[[#This Row],[AdjusterMemberName]],_Adjuster[Adjuster Name],_Adjuster[Email],,0)</f>
        <v>#N/A</v>
      </c>
      <c r="Y5545" s="15" t="e">
        <f>_xlfn.XLOOKUP(_LOOKUP[[#This Row],[AdjusterMemberName]],_Adjuster[Adjuster Name],_Adjuster[Phone Number],,0)</f>
        <v>#N/A</v>
      </c>
      <c r="Z5545" s="15" t="s">
        <v>6075</v>
      </c>
      <c r="AA55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1366 N Willow Ave, Fresno  CA 93727</v>
      </c>
      <c r="AB5545" s="15"/>
    </row>
    <row r="5546" spans="1:28" x14ac:dyDescent="0.3">
      <c r="A5546" s="14">
        <v>1</v>
      </c>
      <c r="B5546" s="14">
        <v>1</v>
      </c>
      <c r="C5546" s="15" t="s">
        <v>6084</v>
      </c>
      <c r="D5546" s="15" t="s">
        <v>6085</v>
      </c>
      <c r="E5546" s="15">
        <v>45240</v>
      </c>
      <c r="F5546" s="15" t="s">
        <v>6086</v>
      </c>
      <c r="G5546" s="15">
        <v>45137</v>
      </c>
      <c r="H5546" s="15">
        <v>45321</v>
      </c>
      <c r="I5546" s="15" t="s">
        <v>6087</v>
      </c>
      <c r="J5546" s="15" t="s">
        <v>6088</v>
      </c>
      <c r="K5546" s="15" t="s">
        <v>45663</v>
      </c>
      <c r="L5546" s="15" t="s">
        <v>103</v>
      </c>
      <c r="M5546" s="15" t="s">
        <v>304</v>
      </c>
      <c r="N5546" s="14">
        <v>2012</v>
      </c>
      <c r="O5546" s="15" t="s">
        <v>6089</v>
      </c>
      <c r="P5546" s="15" t="s">
        <v>81</v>
      </c>
      <c r="Q5546" s="15" t="s">
        <v>119</v>
      </c>
      <c r="R5546" s="15" t="s">
        <v>5940</v>
      </c>
      <c r="S5546" s="15" t="s">
        <v>6090</v>
      </c>
      <c r="T5546" s="15" t="s">
        <v>243</v>
      </c>
      <c r="U5546" s="15" t="s">
        <v>53</v>
      </c>
      <c r="V5546" s="15" t="s">
        <v>45595</v>
      </c>
      <c r="W5546" s="15" t="s">
        <v>1357</v>
      </c>
      <c r="X5546" s="15" t="str">
        <f>_xlfn.XLOOKUP(_LOOKUP[[#This Row],[AdjusterMemberName]],_Adjuster[Adjuster Name],_Adjuster[Email],,0)</f>
        <v>jRivera1@knightcompany.com</v>
      </c>
      <c r="Y5546" s="15" t="str">
        <f>_xlfn.XLOOKUP(_LOOKUP[[#This Row],[AdjusterMemberName]],_Adjuster[Adjuster Name],_Adjuster[Phone Number],,0)</f>
        <v>424-559-5239</v>
      </c>
      <c r="Z5546" s="15" t="s">
        <v>6091</v>
      </c>
      <c r="AA55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28840 Stone Ln, Menifee  CA 92585</v>
      </c>
      <c r="AB5546" s="15">
        <v>45231</v>
      </c>
    </row>
    <row r="5547" spans="1:28" x14ac:dyDescent="0.3">
      <c r="A5547" s="14">
        <v>1</v>
      </c>
      <c r="B5547" s="14">
        <v>1</v>
      </c>
      <c r="C5547" s="15" t="s">
        <v>6249</v>
      </c>
      <c r="D5547" s="15" t="s">
        <v>6250</v>
      </c>
      <c r="E5547" s="15">
        <v>45240</v>
      </c>
      <c r="F5547" s="15" t="s">
        <v>6251</v>
      </c>
      <c r="G5547" s="15">
        <v>45162</v>
      </c>
      <c r="H5547" s="15">
        <v>45346</v>
      </c>
      <c r="I5547" s="15" t="s">
        <v>6252</v>
      </c>
      <c r="J5547" s="15" t="s">
        <v>6253</v>
      </c>
      <c r="K5547" s="15" t="s">
        <v>46191</v>
      </c>
      <c r="L5547" s="15" t="s">
        <v>229</v>
      </c>
      <c r="M5547" s="15" t="s">
        <v>230</v>
      </c>
      <c r="N5547" s="14">
        <v>2009</v>
      </c>
      <c r="O5547" s="15" t="s">
        <v>6254</v>
      </c>
      <c r="P5547" s="15" t="s">
        <v>106</v>
      </c>
      <c r="Q5547" s="15" t="s">
        <v>47065</v>
      </c>
      <c r="R5547" s="15" t="s">
        <v>610</v>
      </c>
      <c r="S5547" s="15" t="s">
        <v>6255</v>
      </c>
      <c r="T5547" s="15" t="s">
        <v>174</v>
      </c>
      <c r="U5547" s="15" t="s">
        <v>53</v>
      </c>
      <c r="V5547" s="15" t="s">
        <v>45742</v>
      </c>
      <c r="W5547" s="15" t="s">
        <v>850</v>
      </c>
      <c r="X5547" s="15" t="e">
        <f>_xlfn.XLOOKUP(_LOOKUP[[#This Row],[AdjusterMemberName]],_Adjuster[Adjuster Name],_Adjuster[Email],,0)</f>
        <v>#N/A</v>
      </c>
      <c r="Y5547" s="15" t="e">
        <f>_xlfn.XLOOKUP(_LOOKUP[[#This Row],[AdjusterMemberName]],_Adjuster[Adjuster Name],_Adjuster[Phone Number],,0)</f>
        <v>#N/A</v>
      </c>
      <c r="Z5547" s="15" t="s">
        <v>6256</v>
      </c>
      <c r="AA55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800 W Washington Blvd, Los Angeles  CA 90015</v>
      </c>
      <c r="AB5547" s="15"/>
    </row>
    <row r="5548" spans="1:28" x14ac:dyDescent="0.3">
      <c r="A5548" s="14">
        <v>1</v>
      </c>
      <c r="B5548" s="14">
        <v>1</v>
      </c>
      <c r="C5548" s="15" t="s">
        <v>6312</v>
      </c>
      <c r="D5548" s="15" t="s">
        <v>6313</v>
      </c>
      <c r="E5548" s="15">
        <v>45240</v>
      </c>
      <c r="F5548" s="15" t="s">
        <v>6314</v>
      </c>
      <c r="G5548" s="15">
        <v>45203</v>
      </c>
      <c r="H5548" s="15">
        <v>45386</v>
      </c>
      <c r="I5548" s="15" t="s">
        <v>6315</v>
      </c>
      <c r="J5548" s="15" t="s">
        <v>6316</v>
      </c>
      <c r="K5548" s="15" t="s">
        <v>45943</v>
      </c>
      <c r="L5548" s="15" t="s">
        <v>150</v>
      </c>
      <c r="M5548" s="15" t="s">
        <v>1849</v>
      </c>
      <c r="N5548" s="14">
        <v>2013</v>
      </c>
      <c r="O5548" s="15" t="s">
        <v>6317</v>
      </c>
      <c r="P5548" s="15" t="s">
        <v>81</v>
      </c>
      <c r="Q5548" s="15" t="s">
        <v>47093</v>
      </c>
      <c r="R5548" s="15" t="s">
        <v>762</v>
      </c>
      <c r="S5548" s="15" t="s">
        <v>6318</v>
      </c>
      <c r="T5548" s="15" t="s">
        <v>286</v>
      </c>
      <c r="U5548" s="15" t="s">
        <v>53</v>
      </c>
      <c r="V5548" s="15" t="s">
        <v>46643</v>
      </c>
      <c r="W5548" s="15" t="s">
        <v>3184</v>
      </c>
      <c r="X5548" s="15" t="str">
        <f>_xlfn.XLOOKUP(_LOOKUP[[#This Row],[AdjusterMemberName]],_Adjuster[Adjuster Name],_Adjuster[Email],,0)</f>
        <v>mQualls@knightcompany.com</v>
      </c>
      <c r="Y5548" s="15" t="str">
        <f>_xlfn.XLOOKUP(_LOOKUP[[#This Row],[AdjusterMemberName]],_Adjuster[Adjuster Name],_Adjuster[Phone Number],,0)</f>
        <v>424-559-5436</v>
      </c>
      <c r="Z5548" s="15" t="s">
        <v>6319</v>
      </c>
      <c r="AA55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4815 Matney Ave, Long Beach  CA 90807</v>
      </c>
      <c r="AB5548" s="15"/>
    </row>
    <row r="5549" spans="1:28" x14ac:dyDescent="0.3">
      <c r="A5549" s="14">
        <v>1</v>
      </c>
      <c r="B5549" s="14">
        <v>1</v>
      </c>
      <c r="C5549" s="15" t="s">
        <v>7651</v>
      </c>
      <c r="D5549" s="15" t="s">
        <v>7651</v>
      </c>
      <c r="E5549" s="15">
        <v>45240</v>
      </c>
      <c r="F5549" s="15" t="s">
        <v>7652</v>
      </c>
      <c r="G5549" s="15">
        <v>45189</v>
      </c>
      <c r="H5549" s="15">
        <v>45371</v>
      </c>
      <c r="I5549" s="15" t="s">
        <v>7653</v>
      </c>
      <c r="J5549" s="15" t="s">
        <v>7654</v>
      </c>
      <c r="K5549" s="15" t="s">
        <v>45509</v>
      </c>
      <c r="L5549" s="15" t="s">
        <v>25</v>
      </c>
      <c r="M5549" s="15" t="s">
        <v>79</v>
      </c>
      <c r="N5549" s="14">
        <v>2003</v>
      </c>
      <c r="O5549" s="15" t="s">
        <v>7655</v>
      </c>
      <c r="P5549" s="15" t="s">
        <v>106</v>
      </c>
      <c r="Q5549" s="15" t="s">
        <v>47065</v>
      </c>
      <c r="R5549" s="15" t="s">
        <v>7656</v>
      </c>
      <c r="S5549" s="15" t="s">
        <v>7657</v>
      </c>
      <c r="T5549" s="15" t="s">
        <v>1834</v>
      </c>
      <c r="U5549" s="15" t="s">
        <v>53</v>
      </c>
      <c r="V5549" s="15" t="s">
        <v>45886</v>
      </c>
      <c r="W5549" s="15" t="s">
        <v>850</v>
      </c>
      <c r="X5549" s="15" t="e">
        <f>_xlfn.XLOOKUP(_LOOKUP[[#This Row],[AdjusterMemberName]],_Adjuster[Adjuster Name],_Adjuster[Email],,0)</f>
        <v>#N/A</v>
      </c>
      <c r="Y5549" s="15" t="e">
        <f>_xlfn.XLOOKUP(_LOOKUP[[#This Row],[AdjusterMemberName]],_Adjuster[Adjuster Name],_Adjuster[Phone Number],,0)</f>
        <v>#N/A</v>
      </c>
      <c r="Z5549" s="15" t="s">
        <v>7658</v>
      </c>
      <c r="AA55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600 Mills St, Escondido  CA 92027</v>
      </c>
      <c r="AB5549" s="15"/>
    </row>
    <row r="5550" spans="1:28" x14ac:dyDescent="0.3">
      <c r="A5550" s="14">
        <v>1</v>
      </c>
      <c r="B5550" s="14">
        <v>1</v>
      </c>
      <c r="C5550" s="15" t="s">
        <v>6076</v>
      </c>
      <c r="D5550" s="15" t="s">
        <v>6076</v>
      </c>
      <c r="E5550" s="15">
        <v>45239</v>
      </c>
      <c r="F5550" s="15" t="s">
        <v>6077</v>
      </c>
      <c r="G5550" s="15">
        <v>45153</v>
      </c>
      <c r="H5550" s="15">
        <v>45337</v>
      </c>
      <c r="I5550" s="15" t="s">
        <v>6078</v>
      </c>
      <c r="J5550" s="15" t="s">
        <v>6079</v>
      </c>
      <c r="K5550" s="15" t="s">
        <v>45628</v>
      </c>
      <c r="L5550" s="15" t="s">
        <v>103</v>
      </c>
      <c r="M5550" s="15" t="s">
        <v>104</v>
      </c>
      <c r="N5550" s="14">
        <v>2014</v>
      </c>
      <c r="O5550" s="15" t="s">
        <v>6080</v>
      </c>
      <c r="P5550" s="15" t="s">
        <v>81</v>
      </c>
      <c r="Q5550" s="15" t="s">
        <v>47019</v>
      </c>
      <c r="R5550" s="15" t="s">
        <v>6081</v>
      </c>
      <c r="S5550" s="15" t="s">
        <v>6082</v>
      </c>
      <c r="T5550" s="15" t="s">
        <v>174</v>
      </c>
      <c r="U5550" s="15" t="s">
        <v>53</v>
      </c>
      <c r="V5550" s="15" t="s">
        <v>45516</v>
      </c>
      <c r="W5550" s="15" t="s">
        <v>1357</v>
      </c>
      <c r="X5550" s="15" t="str">
        <f>_xlfn.XLOOKUP(_LOOKUP[[#This Row],[AdjusterMemberName]],_Adjuster[Adjuster Name],_Adjuster[Email],,0)</f>
        <v>jRivera1@knightcompany.com</v>
      </c>
      <c r="Y5550" s="15" t="str">
        <f>_xlfn.XLOOKUP(_LOOKUP[[#This Row],[AdjusterMemberName]],_Adjuster[Adjuster Name],_Adjuster[Phone Number],,0)</f>
        <v>424-559-5239</v>
      </c>
      <c r="Z5550" s="15" t="s">
        <v>6083</v>
      </c>
      <c r="AA55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6138 Franklin Ave Apt 310, Los Angeles  CA 90028</v>
      </c>
      <c r="AB5550" s="15"/>
    </row>
    <row r="5551" spans="1:28" x14ac:dyDescent="0.3">
      <c r="A5551" s="14">
        <v>1</v>
      </c>
      <c r="B5551" s="14">
        <v>1</v>
      </c>
      <c r="C5551" s="15" t="s">
        <v>5559</v>
      </c>
      <c r="D5551" s="15" t="s">
        <v>5559</v>
      </c>
      <c r="E5551" s="15">
        <v>45238</v>
      </c>
      <c r="F5551" s="15" t="s">
        <v>5560</v>
      </c>
      <c r="G5551" s="15">
        <v>45168</v>
      </c>
      <c r="H5551" s="15">
        <v>45351</v>
      </c>
      <c r="I5551" s="15" t="s">
        <v>5966</v>
      </c>
      <c r="J5551" s="15" t="s">
        <v>5967</v>
      </c>
      <c r="K5551" s="15" t="s">
        <v>45386</v>
      </c>
      <c r="L5551" s="15" t="s">
        <v>139</v>
      </c>
      <c r="M5551" s="15" t="s">
        <v>697</v>
      </c>
      <c r="N5551" s="14">
        <v>2023</v>
      </c>
      <c r="O5551" s="15" t="s">
        <v>5563</v>
      </c>
      <c r="P5551" s="15" t="s">
        <v>81</v>
      </c>
      <c r="Q5551" s="15" t="s">
        <v>47006</v>
      </c>
      <c r="R5551" s="15" t="s">
        <v>5564</v>
      </c>
      <c r="S5551" s="15" t="s">
        <v>5565</v>
      </c>
      <c r="T5551" s="15" t="s">
        <v>1834</v>
      </c>
      <c r="U5551" s="15" t="s">
        <v>53</v>
      </c>
      <c r="V5551" s="15" t="s">
        <v>45760</v>
      </c>
      <c r="W5551" s="15" t="s">
        <v>3184</v>
      </c>
      <c r="X5551" s="15" t="str">
        <f>_xlfn.XLOOKUP(_LOOKUP[[#This Row],[AdjusterMemberName]],_Adjuster[Adjuster Name],_Adjuster[Email],,0)</f>
        <v>mQualls@knightcompany.com</v>
      </c>
      <c r="Y5551" s="15" t="str">
        <f>_xlfn.XLOOKUP(_LOOKUP[[#This Row],[AdjusterMemberName]],_Adjuster[Adjuster Name],_Adjuster[Phone Number],,0)</f>
        <v>424-559-5436</v>
      </c>
      <c r="Z5551" s="15" t="s">
        <v>5566</v>
      </c>
      <c r="AA55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1202 Borden Rd Spc 26, Escondido  CA 92026</v>
      </c>
      <c r="AB5551" s="15"/>
    </row>
    <row r="5552" spans="1:28" x14ac:dyDescent="0.3">
      <c r="A5552" s="14">
        <v>1</v>
      </c>
      <c r="B5552" s="14">
        <v>1</v>
      </c>
      <c r="C5552" s="15" t="s">
        <v>5980</v>
      </c>
      <c r="D5552" s="15" t="s">
        <v>5980</v>
      </c>
      <c r="E5552" s="15">
        <v>45238</v>
      </c>
      <c r="F5552" s="15" t="s">
        <v>5981</v>
      </c>
      <c r="G5552" s="15">
        <v>45125</v>
      </c>
      <c r="H5552" s="15">
        <v>45309</v>
      </c>
      <c r="I5552" s="15" t="s">
        <v>5982</v>
      </c>
      <c r="J5552" s="15" t="s">
        <v>5983</v>
      </c>
      <c r="K5552" s="15" t="s">
        <v>45477</v>
      </c>
      <c r="L5552" s="15" t="s">
        <v>536</v>
      </c>
      <c r="M5552" s="15" t="s">
        <v>4864</v>
      </c>
      <c r="N5552" s="14">
        <v>2018</v>
      </c>
      <c r="O5552" s="15" t="s">
        <v>5984</v>
      </c>
      <c r="P5552" s="15" t="s">
        <v>106</v>
      </c>
      <c r="Q5552" s="15" t="s">
        <v>47006</v>
      </c>
      <c r="R5552" s="15" t="s">
        <v>5003</v>
      </c>
      <c r="S5552" s="15" t="s">
        <v>5985</v>
      </c>
      <c r="T5552" s="15" t="s">
        <v>1834</v>
      </c>
      <c r="U5552" s="15" t="s">
        <v>53</v>
      </c>
      <c r="V5552" s="15" t="s">
        <v>45607</v>
      </c>
      <c r="W5552" s="15" t="s">
        <v>3114</v>
      </c>
      <c r="X5552" s="15" t="str">
        <f>_xlfn.XLOOKUP(_LOOKUP[[#This Row],[AdjusterMemberName]],_Adjuster[Adjuster Name],_Adjuster[Email],,0)</f>
        <v>eExmundo@knightcompany.com</v>
      </c>
      <c r="Y5552" s="15" t="str">
        <f>_xlfn.XLOOKUP(_LOOKUP[[#This Row],[AdjusterMemberName]],_Adjuster[Adjuster Name],_Adjuster[Phone Number],,0)</f>
        <v>424-559-5400</v>
      </c>
      <c r="Z5552" s="15" t="s">
        <v>5986</v>
      </c>
      <c r="AA55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427 W 4Th Ave, Escondido  CA 92025</v>
      </c>
      <c r="AB5552" s="15"/>
    </row>
    <row r="5553" spans="1:28" x14ac:dyDescent="0.3">
      <c r="A5553" s="14">
        <v>1</v>
      </c>
      <c r="B5553" s="14">
        <v>1</v>
      </c>
      <c r="C5553" s="15" t="s">
        <v>5996</v>
      </c>
      <c r="D5553" s="15" t="s">
        <v>5996</v>
      </c>
      <c r="E5553" s="15">
        <v>45238</v>
      </c>
      <c r="F5553" s="15" t="s">
        <v>5997</v>
      </c>
      <c r="G5553" s="15">
        <v>45087</v>
      </c>
      <c r="H5553" s="15">
        <v>45270</v>
      </c>
      <c r="I5553" s="15" t="s">
        <v>5998</v>
      </c>
      <c r="J5553" s="15" t="s">
        <v>5999</v>
      </c>
      <c r="K5553" s="15" t="s">
        <v>45663</v>
      </c>
      <c r="L5553" s="15" t="s">
        <v>229</v>
      </c>
      <c r="M5553" s="15" t="s">
        <v>6000</v>
      </c>
      <c r="N5553" s="14">
        <v>2007</v>
      </c>
      <c r="O5553" s="15" t="s">
        <v>6001</v>
      </c>
      <c r="P5553" s="15" t="s">
        <v>81</v>
      </c>
      <c r="Q5553" s="15" t="s">
        <v>47019</v>
      </c>
      <c r="R5553" s="15" t="s">
        <v>6002</v>
      </c>
      <c r="S5553" s="15" t="s">
        <v>6003</v>
      </c>
      <c r="T5553" s="15" t="s">
        <v>174</v>
      </c>
      <c r="U5553" s="15" t="s">
        <v>53</v>
      </c>
      <c r="V5553" s="15" t="s">
        <v>45920</v>
      </c>
      <c r="W5553" s="15" t="s">
        <v>3114</v>
      </c>
      <c r="X5553" s="15" t="str">
        <f>_xlfn.XLOOKUP(_LOOKUP[[#This Row],[AdjusterMemberName]],_Adjuster[Adjuster Name],_Adjuster[Email],,0)</f>
        <v>eExmundo@knightcompany.com</v>
      </c>
      <c r="Y5553" s="15" t="str">
        <f>_xlfn.XLOOKUP(_LOOKUP[[#This Row],[AdjusterMemberName]],_Adjuster[Adjuster Name],_Adjuster[Phone Number],,0)</f>
        <v>424-559-5400</v>
      </c>
      <c r="Z5553" s="15" t="s">
        <v>6004</v>
      </c>
      <c r="AA55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4928 3Rd Ave, Los Angeles  CA 90043</v>
      </c>
      <c r="AB5553" s="15"/>
    </row>
    <row r="5554" spans="1:28" x14ac:dyDescent="0.3">
      <c r="A5554" s="14">
        <v>1</v>
      </c>
      <c r="B5554" s="14">
        <v>1</v>
      </c>
      <c r="C5554" s="15" t="s">
        <v>6005</v>
      </c>
      <c r="D5554" s="15" t="s">
        <v>6005</v>
      </c>
      <c r="E5554" s="15">
        <v>45238</v>
      </c>
      <c r="F5554" s="15" t="s">
        <v>6006</v>
      </c>
      <c r="G5554" s="15">
        <v>45197</v>
      </c>
      <c r="H5554" s="15">
        <v>45379</v>
      </c>
      <c r="I5554" s="15" t="s">
        <v>6007</v>
      </c>
      <c r="J5554" s="15" t="s">
        <v>6008</v>
      </c>
      <c r="K5554" s="15" t="s">
        <v>45506</v>
      </c>
      <c r="L5554" s="15" t="s">
        <v>128</v>
      </c>
      <c r="M5554" s="15" t="s">
        <v>170</v>
      </c>
      <c r="N5554" s="14">
        <v>2014</v>
      </c>
      <c r="O5554" s="15" t="s">
        <v>6009</v>
      </c>
      <c r="P5554" s="15" t="s">
        <v>81</v>
      </c>
      <c r="Q5554" s="15" t="s">
        <v>47065</v>
      </c>
      <c r="R5554" s="15" t="s">
        <v>6010</v>
      </c>
      <c r="S5554" s="15" t="s">
        <v>6011</v>
      </c>
      <c r="T5554" s="15" t="s">
        <v>2950</v>
      </c>
      <c r="U5554" s="15" t="s">
        <v>53</v>
      </c>
      <c r="V5554" s="15" t="s">
        <v>45514</v>
      </c>
      <c r="W5554" s="15" t="s">
        <v>850</v>
      </c>
      <c r="X5554" s="15" t="e">
        <f>_xlfn.XLOOKUP(_LOOKUP[[#This Row],[AdjusterMemberName]],_Adjuster[Adjuster Name],_Adjuster[Email],,0)</f>
        <v>#N/A</v>
      </c>
      <c r="Y5554" s="15" t="e">
        <f>_xlfn.XLOOKUP(_LOOKUP[[#This Row],[AdjusterMemberName]],_Adjuster[Adjuster Name],_Adjuster[Phone Number],,0)</f>
        <v>#N/A</v>
      </c>
      <c r="Z5554" s="15" t="s">
        <v>6012</v>
      </c>
      <c r="AA55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12375 Osborne Pl Unit 8, Pacoima  CA 91331</v>
      </c>
      <c r="AB5554" s="15"/>
    </row>
    <row r="5555" spans="1:28" x14ac:dyDescent="0.3">
      <c r="A5555" s="14">
        <v>1</v>
      </c>
      <c r="B5555" s="14">
        <v>1</v>
      </c>
      <c r="C5555" s="15" t="s">
        <v>3984</v>
      </c>
      <c r="D5555" s="15" t="s">
        <v>3984</v>
      </c>
      <c r="E5555" s="15">
        <v>45238</v>
      </c>
      <c r="F5555" s="15" t="s">
        <v>3985</v>
      </c>
      <c r="G5555" s="15">
        <v>45124</v>
      </c>
      <c r="H5555" s="15">
        <v>45308</v>
      </c>
      <c r="I5555" s="15" t="s">
        <v>6039</v>
      </c>
      <c r="J5555" s="15" t="s">
        <v>6040</v>
      </c>
      <c r="K5555" s="15" t="s">
        <v>45489</v>
      </c>
      <c r="L5555" s="15" t="s">
        <v>128</v>
      </c>
      <c r="M5555" s="15" t="s">
        <v>909</v>
      </c>
      <c r="N5555" s="14">
        <v>2021</v>
      </c>
      <c r="O5555" s="15" t="s">
        <v>3988</v>
      </c>
      <c r="P5555" s="15" t="s">
        <v>106</v>
      </c>
      <c r="Q5555" s="15" t="s">
        <v>47176</v>
      </c>
      <c r="R5555" s="15" t="s">
        <v>3989</v>
      </c>
      <c r="S5555" s="15" t="s">
        <v>3990</v>
      </c>
      <c r="T5555" s="15" t="s">
        <v>174</v>
      </c>
      <c r="U5555" s="15" t="s">
        <v>53</v>
      </c>
      <c r="V5555" s="15" t="s">
        <v>45441</v>
      </c>
      <c r="W5555" s="15" t="s">
        <v>850</v>
      </c>
      <c r="X5555" s="15" t="e">
        <f>_xlfn.XLOOKUP(_LOOKUP[[#This Row],[AdjusterMemberName]],_Adjuster[Adjuster Name],_Adjuster[Email],,0)</f>
        <v>#N/A</v>
      </c>
      <c r="Y5555" s="15" t="e">
        <f>_xlfn.XLOOKUP(_LOOKUP[[#This Row],[AdjusterMemberName]],_Adjuster[Adjuster Name],_Adjuster[Phone Number],,0)</f>
        <v>#N/A</v>
      </c>
      <c r="Z5555" s="15" t="s">
        <v>3991</v>
      </c>
      <c r="AA55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853 W 65Th St , Los Angeles  CA 90044</v>
      </c>
      <c r="AB5555" s="15"/>
    </row>
    <row r="5556" spans="1:28" x14ac:dyDescent="0.3">
      <c r="A5556" s="14">
        <v>1</v>
      </c>
      <c r="B5556" s="14">
        <v>1</v>
      </c>
      <c r="C5556" s="15" t="s">
        <v>6057</v>
      </c>
      <c r="D5556" s="15" t="s">
        <v>6058</v>
      </c>
      <c r="E5556" s="15">
        <v>45238</v>
      </c>
      <c r="F5556" s="15" t="s">
        <v>6059</v>
      </c>
      <c r="G5556" s="15">
        <v>45110</v>
      </c>
      <c r="H5556" s="15">
        <v>45294</v>
      </c>
      <c r="I5556" s="15" t="s">
        <v>6060</v>
      </c>
      <c r="J5556" s="15" t="s">
        <v>6061</v>
      </c>
      <c r="K5556" s="15" t="s">
        <v>45682</v>
      </c>
      <c r="L5556" s="15" t="s">
        <v>150</v>
      </c>
      <c r="M5556" s="15" t="s">
        <v>588</v>
      </c>
      <c r="N5556" s="14">
        <v>2016</v>
      </c>
      <c r="O5556" s="15" t="s">
        <v>6062</v>
      </c>
      <c r="P5556" s="15" t="s">
        <v>81</v>
      </c>
      <c r="Q5556" s="15" t="s">
        <v>47061</v>
      </c>
      <c r="R5556" s="15" t="s">
        <v>6063</v>
      </c>
      <c r="S5556" s="15" t="s">
        <v>6064</v>
      </c>
      <c r="T5556" s="15" t="s">
        <v>174</v>
      </c>
      <c r="U5556" s="15" t="s">
        <v>53</v>
      </c>
      <c r="V5556" s="15" t="s">
        <v>45441</v>
      </c>
      <c r="W5556" s="15" t="s">
        <v>338</v>
      </c>
      <c r="X5556" s="15" t="e">
        <f>_xlfn.XLOOKUP(_LOOKUP[[#This Row],[AdjusterMemberName]],_Adjuster[Adjuster Name],_Adjuster[Email],,0)</f>
        <v>#N/A</v>
      </c>
      <c r="Y5556" s="15" t="e">
        <f>_xlfn.XLOOKUP(_LOOKUP[[#This Row],[AdjusterMemberName]],_Adjuster[Adjuster Name],_Adjuster[Phone Number],,0)</f>
        <v>#N/A</v>
      </c>
      <c r="Z5556" s="15" t="s">
        <v>6065</v>
      </c>
      <c r="AA55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616 W 109Th St, Los Angeles  CA 90044</v>
      </c>
      <c r="AB5556" s="15"/>
    </row>
    <row r="5557" spans="1:28" x14ac:dyDescent="0.3">
      <c r="A5557" s="14">
        <v>1</v>
      </c>
      <c r="B5557" s="14">
        <v>1</v>
      </c>
      <c r="C5557" s="15" t="s">
        <v>1518</v>
      </c>
      <c r="D5557" s="15" t="s">
        <v>1518</v>
      </c>
      <c r="E5557" s="15">
        <v>45238</v>
      </c>
      <c r="F5557" s="15" t="s">
        <v>1520</v>
      </c>
      <c r="G5557" s="15">
        <v>45113</v>
      </c>
      <c r="H5557" s="15">
        <v>45297</v>
      </c>
      <c r="I5557" s="15" t="s">
        <v>6257</v>
      </c>
      <c r="J5557" s="15" t="s">
        <v>6258</v>
      </c>
      <c r="K5557" s="15" t="s">
        <v>45434</v>
      </c>
      <c r="L5557" s="15" t="s">
        <v>25</v>
      </c>
      <c r="M5557" s="15" t="s">
        <v>6259</v>
      </c>
      <c r="N5557" s="14">
        <v>2005</v>
      </c>
      <c r="O5557" s="15" t="s">
        <v>6260</v>
      </c>
      <c r="P5557" s="15" t="s">
        <v>106</v>
      </c>
      <c r="Q5557" s="15" t="s">
        <v>47065</v>
      </c>
      <c r="R5557" s="15" t="s">
        <v>1525</v>
      </c>
      <c r="S5557" s="15" t="s">
        <v>1526</v>
      </c>
      <c r="T5557" s="15" t="s">
        <v>830</v>
      </c>
      <c r="U5557" s="15" t="s">
        <v>53</v>
      </c>
      <c r="V5557" s="15" t="s">
        <v>45905</v>
      </c>
      <c r="W5557" s="15" t="s">
        <v>3184</v>
      </c>
      <c r="X5557" s="15" t="str">
        <f>_xlfn.XLOOKUP(_LOOKUP[[#This Row],[AdjusterMemberName]],_Adjuster[Adjuster Name],_Adjuster[Email],,0)</f>
        <v>mQualls@knightcompany.com</v>
      </c>
      <c r="Y5557" s="15" t="str">
        <f>_xlfn.XLOOKUP(_LOOKUP[[#This Row],[AdjusterMemberName]],_Adjuster[Adjuster Name],_Adjuster[Phone Number],,0)</f>
        <v>424-559-5436</v>
      </c>
      <c r="Z5557" s="15" t="s">
        <v>1527</v>
      </c>
      <c r="AA55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1523 4Th Ave , Oakland  CA 94606</v>
      </c>
      <c r="AB5557" s="15"/>
    </row>
    <row r="5558" spans="1:28" x14ac:dyDescent="0.3">
      <c r="A5558" s="14">
        <v>1</v>
      </c>
      <c r="B5558" s="14">
        <v>1</v>
      </c>
      <c r="C5558" s="15" t="s">
        <v>5948</v>
      </c>
      <c r="D5558" s="15" t="s">
        <v>5948</v>
      </c>
      <c r="E5558" s="15">
        <v>45237</v>
      </c>
      <c r="F5558" s="15" t="s">
        <v>5949</v>
      </c>
      <c r="G5558" s="15">
        <v>45223</v>
      </c>
      <c r="H5558" s="15">
        <v>45406</v>
      </c>
      <c r="I5558" s="15" t="s">
        <v>5950</v>
      </c>
      <c r="J5558" s="15" t="s">
        <v>5951</v>
      </c>
      <c r="K5558" s="15" t="s">
        <v>45332</v>
      </c>
      <c r="L5558" s="15" t="s">
        <v>128</v>
      </c>
      <c r="M5558" s="15" t="s">
        <v>909</v>
      </c>
      <c r="N5558" s="14">
        <v>2024</v>
      </c>
      <c r="O5558" s="15" t="s">
        <v>5952</v>
      </c>
      <c r="P5558" s="15" t="s">
        <v>106</v>
      </c>
      <c r="Q5558" s="15" t="s">
        <v>47019</v>
      </c>
      <c r="R5558" s="15" t="s">
        <v>5953</v>
      </c>
      <c r="S5558" s="15" t="s">
        <v>5954</v>
      </c>
      <c r="T5558" s="15" t="s">
        <v>174</v>
      </c>
      <c r="U5558" s="15" t="s">
        <v>53</v>
      </c>
      <c r="V5558" s="15" t="s">
        <v>45780</v>
      </c>
      <c r="W5558" s="15" t="s">
        <v>338</v>
      </c>
      <c r="X5558" s="15" t="e">
        <f>_xlfn.XLOOKUP(_LOOKUP[[#This Row],[AdjusterMemberName]],_Adjuster[Adjuster Name],_Adjuster[Email],,0)</f>
        <v>#N/A</v>
      </c>
      <c r="Y5558" s="15" t="e">
        <f>_xlfn.XLOOKUP(_LOOKUP[[#This Row],[AdjusterMemberName]],_Adjuster[Adjuster Name],_Adjuster[Phone Number],,0)</f>
        <v>#N/A</v>
      </c>
      <c r="Z5558" s="15" t="s">
        <v>5955</v>
      </c>
      <c r="AA55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2734 Thurman Ave, Los Angeles  CA 90016</v>
      </c>
      <c r="AB5558" s="15"/>
    </row>
    <row r="5559" spans="1:28" x14ac:dyDescent="0.3">
      <c r="A5559" s="14">
        <v>1</v>
      </c>
      <c r="B5559" s="14">
        <v>1</v>
      </c>
      <c r="C5559" s="15" t="s">
        <v>5972</v>
      </c>
      <c r="D5559" s="15" t="s">
        <v>5972</v>
      </c>
      <c r="E5559" s="15">
        <v>45237</v>
      </c>
      <c r="F5559" s="15" t="s">
        <v>5973</v>
      </c>
      <c r="G5559" s="15">
        <v>45089</v>
      </c>
      <c r="H5559" s="15">
        <v>45272</v>
      </c>
      <c r="I5559" s="15" t="s">
        <v>5974</v>
      </c>
      <c r="J5559" s="15" t="s">
        <v>5975</v>
      </c>
      <c r="K5559" s="15" t="s">
        <v>45635</v>
      </c>
      <c r="L5559" s="15" t="s">
        <v>139</v>
      </c>
      <c r="M5559" s="15" t="s">
        <v>797</v>
      </c>
      <c r="N5559" s="14">
        <v>2007</v>
      </c>
      <c r="O5559" s="15" t="s">
        <v>5976</v>
      </c>
      <c r="P5559" s="15" t="s">
        <v>81</v>
      </c>
      <c r="Q5559" s="15" t="s">
        <v>47006</v>
      </c>
      <c r="R5559" s="15" t="s">
        <v>5977</v>
      </c>
      <c r="S5559" s="15" t="s">
        <v>5978</v>
      </c>
      <c r="T5559" s="15" t="s">
        <v>5790</v>
      </c>
      <c r="U5559" s="15" t="s">
        <v>53</v>
      </c>
      <c r="V5559" s="15" t="s">
        <v>45617</v>
      </c>
      <c r="W5559" s="15" t="s">
        <v>850</v>
      </c>
      <c r="X5559" s="15" t="e">
        <f>_xlfn.XLOOKUP(_LOOKUP[[#This Row],[AdjusterMemberName]],_Adjuster[Adjuster Name],_Adjuster[Email],,0)</f>
        <v>#N/A</v>
      </c>
      <c r="Y5559" s="15" t="e">
        <f>_xlfn.XLOOKUP(_LOOKUP[[#This Row],[AdjusterMemberName]],_Adjuster[Adjuster Name],_Adjuster[Phone Number],,0)</f>
        <v>#N/A</v>
      </c>
      <c r="Z5559" s="15" t="s">
        <v>5979</v>
      </c>
      <c r="AA55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11241 Trask Ave, Garden Grove  CA 92843</v>
      </c>
      <c r="AB5559" s="15"/>
    </row>
    <row r="5560" spans="1:28" x14ac:dyDescent="0.3">
      <c r="A5560" s="14">
        <v>1</v>
      </c>
      <c r="B5560" s="14">
        <v>1</v>
      </c>
      <c r="C5560" s="15" t="s">
        <v>5958</v>
      </c>
      <c r="D5560" s="15" t="s">
        <v>5958</v>
      </c>
      <c r="E5560" s="15">
        <v>45236</v>
      </c>
      <c r="F5560" s="15" t="s">
        <v>5959</v>
      </c>
      <c r="G5560" s="15">
        <v>45126</v>
      </c>
      <c r="H5560" s="15">
        <v>45310</v>
      </c>
      <c r="I5560" s="15" t="s">
        <v>5960</v>
      </c>
      <c r="J5560" s="15" t="s">
        <v>5961</v>
      </c>
      <c r="K5560" s="15" t="s">
        <v>45875</v>
      </c>
      <c r="L5560" s="15" t="s">
        <v>103</v>
      </c>
      <c r="M5560" s="15" t="s">
        <v>1336</v>
      </c>
      <c r="N5560" s="14">
        <v>2007</v>
      </c>
      <c r="O5560" s="15" t="s">
        <v>5962</v>
      </c>
      <c r="P5560" s="15" t="s">
        <v>106</v>
      </c>
      <c r="Q5560" s="15" t="s">
        <v>47065</v>
      </c>
      <c r="R5560" s="15" t="s">
        <v>5963</v>
      </c>
      <c r="S5560" s="15" t="s">
        <v>5964</v>
      </c>
      <c r="T5560" s="15" t="s">
        <v>933</v>
      </c>
      <c r="U5560" s="15" t="s">
        <v>53</v>
      </c>
      <c r="V5560" s="15" t="s">
        <v>45925</v>
      </c>
      <c r="W5560" s="15" t="s">
        <v>367</v>
      </c>
      <c r="X5560" s="15" t="str">
        <f>_xlfn.XLOOKUP(_LOOKUP[[#This Row],[AdjusterMemberName]],_Adjuster[Adjuster Name],_Adjuster[Email],,0)</f>
        <v>dHernandez4@knightcompany.com</v>
      </c>
      <c r="Y5560" s="15" t="str">
        <f>_xlfn.XLOOKUP(_LOOKUP[[#This Row],[AdjusterMemberName]],_Adjuster[Adjuster Name],_Adjuster[Phone Number],,0)</f>
        <v>323-315-7819</v>
      </c>
      <c r="Z5560" s="15" t="s">
        <v>5965</v>
      </c>
      <c r="AA55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2538 S Alma St Apt 2, San Pedro  CA 90731</v>
      </c>
      <c r="AB5560" s="15"/>
    </row>
    <row r="5561" spans="1:28" x14ac:dyDescent="0.3">
      <c r="A5561" s="14">
        <v>1</v>
      </c>
      <c r="B5561" s="14">
        <v>1</v>
      </c>
      <c r="C5561" s="15" t="s">
        <v>5987</v>
      </c>
      <c r="D5561" s="15" t="s">
        <v>5988</v>
      </c>
      <c r="E5561" s="15">
        <v>45236</v>
      </c>
      <c r="F5561" s="15" t="s">
        <v>5989</v>
      </c>
      <c r="G5561" s="15">
        <v>44847</v>
      </c>
      <c r="H5561" s="15">
        <v>45029</v>
      </c>
      <c r="I5561" s="15" t="s">
        <v>5990</v>
      </c>
      <c r="J5561" s="15" t="s">
        <v>5991</v>
      </c>
      <c r="K5561" s="15" t="s">
        <v>46054</v>
      </c>
      <c r="L5561" s="15" t="s">
        <v>103</v>
      </c>
      <c r="M5561" s="15" t="s">
        <v>1503</v>
      </c>
      <c r="N5561" s="14">
        <v>2018</v>
      </c>
      <c r="O5561" s="15" t="s">
        <v>5992</v>
      </c>
      <c r="P5561" s="15" t="s">
        <v>106</v>
      </c>
      <c r="Q5561" s="15" t="s">
        <v>119</v>
      </c>
      <c r="R5561" s="15" t="s">
        <v>82</v>
      </c>
      <c r="S5561" s="15" t="s">
        <v>5993</v>
      </c>
      <c r="T5561" s="15" t="s">
        <v>5994</v>
      </c>
      <c r="U5561" s="15" t="s">
        <v>53</v>
      </c>
      <c r="V5561" s="15" t="s">
        <v>46414</v>
      </c>
      <c r="W5561" s="15" t="s">
        <v>338</v>
      </c>
      <c r="X5561" s="15" t="e">
        <f>_xlfn.XLOOKUP(_LOOKUP[[#This Row],[AdjusterMemberName]],_Adjuster[Adjuster Name],_Adjuster[Email],,0)</f>
        <v>#N/A</v>
      </c>
      <c r="Y5561" s="15" t="e">
        <f>_xlfn.XLOOKUP(_LOOKUP[[#This Row],[AdjusterMemberName]],_Adjuster[Adjuster Name],_Adjuster[Phone Number],,0)</f>
        <v>#N/A</v>
      </c>
      <c r="Z5561" s="15" t="s">
        <v>5995</v>
      </c>
      <c r="AA55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10987 Bluffside Dr Apt 4115, Studio City  CA 91604</v>
      </c>
      <c r="AB5561" s="15">
        <v>45001</v>
      </c>
    </row>
    <row r="5562" spans="1:28" x14ac:dyDescent="0.3">
      <c r="A5562" s="14">
        <v>1</v>
      </c>
      <c r="B5562" s="14">
        <v>1</v>
      </c>
      <c r="C5562" s="15" t="s">
        <v>5818</v>
      </c>
      <c r="D5562" s="15" t="s">
        <v>5818</v>
      </c>
      <c r="E5562" s="15">
        <v>45235</v>
      </c>
      <c r="F5562" s="15" t="s">
        <v>5819</v>
      </c>
      <c r="G5562" s="15">
        <v>45068</v>
      </c>
      <c r="H5562" s="15">
        <v>45252</v>
      </c>
      <c r="I5562" s="15" t="s">
        <v>5820</v>
      </c>
      <c r="J5562" s="15" t="s">
        <v>5821</v>
      </c>
      <c r="K5562" s="15" t="s">
        <v>45354</v>
      </c>
      <c r="L5562" s="15" t="s">
        <v>103</v>
      </c>
      <c r="M5562" s="15" t="s">
        <v>1336</v>
      </c>
      <c r="N5562" s="14">
        <v>2021</v>
      </c>
      <c r="O5562" s="15" t="s">
        <v>5822</v>
      </c>
      <c r="P5562" s="15" t="s">
        <v>81</v>
      </c>
      <c r="Q5562" s="15" t="s">
        <v>47079</v>
      </c>
      <c r="R5562" s="15" t="s">
        <v>5823</v>
      </c>
      <c r="S5562" s="15" t="s">
        <v>5824</v>
      </c>
      <c r="T5562" s="15" t="s">
        <v>174</v>
      </c>
      <c r="U5562" s="15" t="s">
        <v>53</v>
      </c>
      <c r="V5562" s="15" t="s">
        <v>45469</v>
      </c>
      <c r="W5562" s="15" t="s">
        <v>1357</v>
      </c>
      <c r="X5562" s="15" t="str">
        <f>_xlfn.XLOOKUP(_LOOKUP[[#This Row],[AdjusterMemberName]],_Adjuster[Adjuster Name],_Adjuster[Email],,0)</f>
        <v>jRivera1@knightcompany.com</v>
      </c>
      <c r="Y5562" s="15" t="str">
        <f>_xlfn.XLOOKUP(_LOOKUP[[#This Row],[AdjusterMemberName]],_Adjuster[Adjuster Name],_Adjuster[Phone Number],,0)</f>
        <v>424-559-5239</v>
      </c>
      <c r="Z5562" s="15" t="s">
        <v>5825</v>
      </c>
      <c r="AA55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2356 Meadowvale Ave, Los Angeles  CA 90031</v>
      </c>
      <c r="AB5562" s="15"/>
    </row>
    <row r="5563" spans="1:28" x14ac:dyDescent="0.3">
      <c r="A5563" s="14">
        <v>1</v>
      </c>
      <c r="B5563" s="14">
        <v>1</v>
      </c>
      <c r="C5563" s="15" t="s">
        <v>5826</v>
      </c>
      <c r="D5563" s="15" t="s">
        <v>5826</v>
      </c>
      <c r="E5563" s="15">
        <v>45235</v>
      </c>
      <c r="F5563" s="15" t="s">
        <v>5827</v>
      </c>
      <c r="G5563" s="15">
        <v>45212</v>
      </c>
      <c r="H5563" s="15">
        <v>45395</v>
      </c>
      <c r="I5563" s="15" t="s">
        <v>5828</v>
      </c>
      <c r="J5563" s="15" t="s">
        <v>5829</v>
      </c>
      <c r="K5563" s="15" t="s">
        <v>45330</v>
      </c>
      <c r="L5563" s="15" t="s">
        <v>201</v>
      </c>
      <c r="M5563" s="15" t="s">
        <v>2657</v>
      </c>
      <c r="N5563" s="14">
        <v>2016</v>
      </c>
      <c r="O5563" s="15" t="s">
        <v>5830</v>
      </c>
      <c r="P5563" s="15" t="s">
        <v>106</v>
      </c>
      <c r="Q5563" s="15" t="s">
        <v>47120</v>
      </c>
      <c r="R5563" s="15" t="s">
        <v>2024</v>
      </c>
      <c r="S5563" s="15" t="s">
        <v>5831</v>
      </c>
      <c r="T5563" s="15" t="s">
        <v>286</v>
      </c>
      <c r="U5563" s="15" t="s">
        <v>53</v>
      </c>
      <c r="V5563" s="15" t="s">
        <v>45606</v>
      </c>
      <c r="W5563" s="15" t="s">
        <v>54</v>
      </c>
      <c r="X5563" s="15" t="str">
        <f>_xlfn.XLOOKUP(_LOOKUP[[#This Row],[AdjusterMemberName]],_Adjuster[Adjuster Name],_Adjuster[Email],,0)</f>
        <v>JRubalcava@knightcompany.com</v>
      </c>
      <c r="Y5563" s="15" t="str">
        <f>_xlfn.XLOOKUP(_LOOKUP[[#This Row],[AdjusterMemberName]],_Adjuster[Adjuster Name],_Adjuster[Phone Number],,0)</f>
        <v>424-559-5420</v>
      </c>
      <c r="Z5563" s="15" t="s">
        <v>5832</v>
      </c>
      <c r="AA55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1639 E South St Apt 1, Long Beach  CA 90805</v>
      </c>
      <c r="AB5563" s="15"/>
    </row>
    <row r="5564" spans="1:28" x14ac:dyDescent="0.3">
      <c r="A5564" s="14">
        <v>1</v>
      </c>
      <c r="B5564" s="14">
        <v>1</v>
      </c>
      <c r="C5564" s="15" t="s">
        <v>5840</v>
      </c>
      <c r="D5564" s="15" t="s">
        <v>5840</v>
      </c>
      <c r="E5564" s="15">
        <v>45235</v>
      </c>
      <c r="F5564" s="15" t="s">
        <v>5841</v>
      </c>
      <c r="G5564" s="15">
        <v>45161</v>
      </c>
      <c r="H5564" s="15">
        <v>45345</v>
      </c>
      <c r="I5564" s="15" t="s">
        <v>5842</v>
      </c>
      <c r="J5564" s="15" t="s">
        <v>5843</v>
      </c>
      <c r="K5564" s="15" t="s">
        <v>45512</v>
      </c>
      <c r="L5564" s="15" t="s">
        <v>314</v>
      </c>
      <c r="M5564" s="15" t="s">
        <v>978</v>
      </c>
      <c r="N5564" s="14">
        <v>2016</v>
      </c>
      <c r="O5564" s="15" t="s">
        <v>5844</v>
      </c>
      <c r="P5564" s="15" t="s">
        <v>106</v>
      </c>
      <c r="Q5564" s="15" t="s">
        <v>47061</v>
      </c>
      <c r="R5564" s="15" t="s">
        <v>5339</v>
      </c>
      <c r="S5564" s="15" t="s">
        <v>5845</v>
      </c>
      <c r="T5564" s="15" t="s">
        <v>1483</v>
      </c>
      <c r="U5564" s="15" t="s">
        <v>53</v>
      </c>
      <c r="V5564" s="15" t="s">
        <v>45652</v>
      </c>
      <c r="W5564" s="15" t="s">
        <v>1357</v>
      </c>
      <c r="X5564" s="15" t="str">
        <f>_xlfn.XLOOKUP(_LOOKUP[[#This Row],[AdjusterMemberName]],_Adjuster[Adjuster Name],_Adjuster[Email],,0)</f>
        <v>jRivera1@knightcompany.com</v>
      </c>
      <c r="Y5564" s="15" t="str">
        <f>_xlfn.XLOOKUP(_LOOKUP[[#This Row],[AdjusterMemberName]],_Adjuster[Adjuster Name],_Adjuster[Phone Number],,0)</f>
        <v>424-559-5239</v>
      </c>
      <c r="Z5564" s="15" t="s">
        <v>5846</v>
      </c>
      <c r="AA55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280 N Citrus Ave Apt 34, Vista  CA 92084</v>
      </c>
      <c r="AB5564" s="15"/>
    </row>
    <row r="5565" spans="1:28" x14ac:dyDescent="0.3">
      <c r="A5565" s="14">
        <v>1</v>
      </c>
      <c r="B5565" s="14">
        <v>1</v>
      </c>
      <c r="C5565" s="15" t="s">
        <v>5855</v>
      </c>
      <c r="D5565" s="15" t="s">
        <v>5855</v>
      </c>
      <c r="E5565" s="15">
        <v>45235</v>
      </c>
      <c r="F5565" s="15" t="s">
        <v>5856</v>
      </c>
      <c r="G5565" s="15">
        <v>45124</v>
      </c>
      <c r="H5565" s="15">
        <v>45308</v>
      </c>
      <c r="I5565" s="15" t="s">
        <v>5857</v>
      </c>
      <c r="J5565" s="15" t="s">
        <v>5858</v>
      </c>
      <c r="K5565" s="15" t="s">
        <v>46018</v>
      </c>
      <c r="L5565" s="15" t="s">
        <v>139</v>
      </c>
      <c r="M5565" s="15" t="s">
        <v>697</v>
      </c>
      <c r="N5565" s="14">
        <v>2020</v>
      </c>
      <c r="O5565" s="15" t="s">
        <v>5859</v>
      </c>
      <c r="P5565" s="15" t="s">
        <v>106</v>
      </c>
      <c r="Q5565" s="15" t="s">
        <v>47006</v>
      </c>
      <c r="R5565" s="15" t="s">
        <v>2190</v>
      </c>
      <c r="S5565" s="15" t="s">
        <v>5860</v>
      </c>
      <c r="T5565" s="15" t="s">
        <v>530</v>
      </c>
      <c r="U5565" s="15" t="s">
        <v>53</v>
      </c>
      <c r="V5565" s="15" t="s">
        <v>45858</v>
      </c>
      <c r="W5565" s="15" t="s">
        <v>4613</v>
      </c>
      <c r="X5565" s="15" t="e">
        <f>_xlfn.XLOOKUP(_LOOKUP[[#This Row],[AdjusterMemberName]],_Adjuster[Adjuster Name],_Adjuster[Email],,0)</f>
        <v>#N/A</v>
      </c>
      <c r="Y5565" s="15" t="e">
        <f>_xlfn.XLOOKUP(_LOOKUP[[#This Row],[AdjusterMemberName]],_Adjuster[Adjuster Name],_Adjuster[Phone Number],,0)</f>
        <v>#N/A</v>
      </c>
      <c r="Z5565" s="15" t="s">
        <v>5861</v>
      </c>
      <c r="AA55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14374 Borego Rd Apt 704, Victorville  CA 92392</v>
      </c>
      <c r="AB5565" s="15">
        <v>45281</v>
      </c>
    </row>
    <row r="5566" spans="1:28" x14ac:dyDescent="0.3">
      <c r="A5566" s="14">
        <v>1</v>
      </c>
      <c r="B5566" s="14">
        <v>1</v>
      </c>
      <c r="C5566" s="15" t="s">
        <v>5862</v>
      </c>
      <c r="D5566" s="15" t="s">
        <v>5862</v>
      </c>
      <c r="E5566" s="15">
        <v>45235</v>
      </c>
      <c r="F5566" s="15" t="s">
        <v>5863</v>
      </c>
      <c r="G5566" s="15">
        <v>45155</v>
      </c>
      <c r="H5566" s="15">
        <v>45339</v>
      </c>
      <c r="I5566" s="15" t="s">
        <v>5864</v>
      </c>
      <c r="J5566" s="15" t="s">
        <v>5865</v>
      </c>
      <c r="K5566" s="15" t="s">
        <v>45336</v>
      </c>
      <c r="L5566" s="15" t="s">
        <v>314</v>
      </c>
      <c r="M5566" s="15" t="s">
        <v>5866</v>
      </c>
      <c r="N5566" s="14">
        <v>2013</v>
      </c>
      <c r="O5566" s="15" t="s">
        <v>5867</v>
      </c>
      <c r="P5566" s="15" t="s">
        <v>81</v>
      </c>
      <c r="Q5566" s="15" t="s">
        <v>47095</v>
      </c>
      <c r="R5566" s="15" t="s">
        <v>345</v>
      </c>
      <c r="S5566" s="15" t="s">
        <v>5868</v>
      </c>
      <c r="T5566" s="15" t="s">
        <v>174</v>
      </c>
      <c r="U5566" s="15" t="s">
        <v>53</v>
      </c>
      <c r="V5566" s="15" t="s">
        <v>45529</v>
      </c>
      <c r="W5566" s="15" t="s">
        <v>367</v>
      </c>
      <c r="X5566" s="15" t="str">
        <f>_xlfn.XLOOKUP(_LOOKUP[[#This Row],[AdjusterMemberName]],_Adjuster[Adjuster Name],_Adjuster[Email],,0)</f>
        <v>dHernandez4@knightcompany.com</v>
      </c>
      <c r="Y5566" s="15" t="str">
        <f>_xlfn.XLOOKUP(_LOOKUP[[#This Row],[AdjusterMemberName]],_Adjuster[Adjuster Name],_Adjuster[Phone Number],,0)</f>
        <v>323-315-7819</v>
      </c>
      <c r="Z5566" s="15" t="s">
        <v>5869</v>
      </c>
      <c r="AA55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649 E 87Th St, Los Angeles  CA 90002</v>
      </c>
      <c r="AB5566" s="15"/>
    </row>
    <row r="5567" spans="1:28" x14ac:dyDescent="0.3">
      <c r="A5567" s="14">
        <v>1</v>
      </c>
      <c r="B5567" s="14">
        <v>1</v>
      </c>
      <c r="C5567" s="15" t="s">
        <v>5870</v>
      </c>
      <c r="D5567" s="15" t="s">
        <v>5870</v>
      </c>
      <c r="E5567" s="15">
        <v>45235</v>
      </c>
      <c r="F5567" s="15" t="s">
        <v>5871</v>
      </c>
      <c r="G5567" s="15">
        <v>45214</v>
      </c>
      <c r="H5567" s="15">
        <v>45397</v>
      </c>
      <c r="I5567" s="15" t="s">
        <v>5872</v>
      </c>
      <c r="J5567" s="15" t="s">
        <v>5873</v>
      </c>
      <c r="K5567" s="15" t="s">
        <v>45756</v>
      </c>
      <c r="L5567" s="15" t="s">
        <v>103</v>
      </c>
      <c r="M5567" s="15" t="s">
        <v>304</v>
      </c>
      <c r="N5567" s="14">
        <v>2016</v>
      </c>
      <c r="O5567" s="15" t="s">
        <v>5874</v>
      </c>
      <c r="P5567" s="15" t="s">
        <v>106</v>
      </c>
      <c r="Q5567" s="15" t="s">
        <v>47019</v>
      </c>
      <c r="R5567" s="15" t="s">
        <v>5875</v>
      </c>
      <c r="S5567" s="15" t="s">
        <v>5876</v>
      </c>
      <c r="T5567" s="15" t="s">
        <v>821</v>
      </c>
      <c r="U5567" s="15" t="s">
        <v>53</v>
      </c>
      <c r="V5567" s="15" t="s">
        <v>45349</v>
      </c>
      <c r="W5567" s="15" t="s">
        <v>338</v>
      </c>
      <c r="X5567" s="15" t="e">
        <f>_xlfn.XLOOKUP(_LOOKUP[[#This Row],[AdjusterMemberName]],_Adjuster[Adjuster Name],_Adjuster[Email],,0)</f>
        <v>#N/A</v>
      </c>
      <c r="Y5567" s="15" t="e">
        <f>_xlfn.XLOOKUP(_LOOKUP[[#This Row],[AdjusterMemberName]],_Adjuster[Adjuster Name],_Adjuster[Phone Number],,0)</f>
        <v>#N/A</v>
      </c>
      <c r="Z5567" s="15" t="s">
        <v>5877</v>
      </c>
      <c r="AA55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14535 Saticoy St Apt 105, Van Nuys  CA 91405</v>
      </c>
      <c r="AB5567" s="15">
        <v>45308</v>
      </c>
    </row>
    <row r="5568" spans="1:28" x14ac:dyDescent="0.3">
      <c r="A5568" s="14">
        <v>1</v>
      </c>
      <c r="B5568" s="14">
        <v>1</v>
      </c>
      <c r="C5568" s="15" t="s">
        <v>5887</v>
      </c>
      <c r="D5568" s="15" t="s">
        <v>5888</v>
      </c>
      <c r="E5568" s="15">
        <v>45235</v>
      </c>
      <c r="F5568" s="15" t="s">
        <v>5889</v>
      </c>
      <c r="G5568" s="15">
        <v>45231</v>
      </c>
      <c r="H5568" s="15">
        <v>45413</v>
      </c>
      <c r="I5568" s="15" t="s">
        <v>5890</v>
      </c>
      <c r="J5568" s="15" t="s">
        <v>5891</v>
      </c>
      <c r="K5568" s="15" t="s">
        <v>45489</v>
      </c>
      <c r="L5568" s="15" t="s">
        <v>441</v>
      </c>
      <c r="M5568" s="15" t="s">
        <v>579</v>
      </c>
      <c r="N5568" s="14">
        <v>2016</v>
      </c>
      <c r="O5568" s="15" t="s">
        <v>5892</v>
      </c>
      <c r="P5568" s="15" t="s">
        <v>81</v>
      </c>
      <c r="Q5568" s="15" t="s">
        <v>47065</v>
      </c>
      <c r="R5568" s="15" t="s">
        <v>5893</v>
      </c>
      <c r="S5568" s="15" t="s">
        <v>5894</v>
      </c>
      <c r="T5568" s="15" t="s">
        <v>286</v>
      </c>
      <c r="U5568" s="15" t="s">
        <v>53</v>
      </c>
      <c r="V5568" s="15" t="s">
        <v>46643</v>
      </c>
      <c r="W5568" s="15" t="s">
        <v>850</v>
      </c>
      <c r="X5568" s="15" t="e">
        <f>_xlfn.XLOOKUP(_LOOKUP[[#This Row],[AdjusterMemberName]],_Adjuster[Adjuster Name],_Adjuster[Email],,0)</f>
        <v>#N/A</v>
      </c>
      <c r="Y5568" s="15" t="e">
        <f>_xlfn.XLOOKUP(_LOOKUP[[#This Row],[AdjusterMemberName]],_Adjuster[Adjuster Name],_Adjuster[Phone Number],,0)</f>
        <v>#N/A</v>
      </c>
      <c r="Z5568" s="15" t="s">
        <v>5895</v>
      </c>
      <c r="AA55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171 E 36Th St, Long Beach  CA 90807</v>
      </c>
      <c r="AB5568" s="15"/>
    </row>
    <row r="5569" spans="1:28" x14ac:dyDescent="0.3">
      <c r="A5569" s="14">
        <v>1</v>
      </c>
      <c r="B5569" s="14">
        <v>1</v>
      </c>
      <c r="C5569" s="15" t="s">
        <v>389</v>
      </c>
      <c r="D5569" s="15" t="s">
        <v>389</v>
      </c>
      <c r="E5569" s="15">
        <v>45235</v>
      </c>
      <c r="F5569" s="15" t="s">
        <v>5911</v>
      </c>
      <c r="G5569" s="15">
        <v>45063</v>
      </c>
      <c r="H5569" s="15">
        <v>45247</v>
      </c>
      <c r="I5569" s="15" t="s">
        <v>5912</v>
      </c>
      <c r="J5569" s="15" t="s">
        <v>5913</v>
      </c>
      <c r="K5569" s="15" t="s">
        <v>45559</v>
      </c>
      <c r="L5569" s="15" t="s">
        <v>103</v>
      </c>
      <c r="M5569" s="15" t="s">
        <v>104</v>
      </c>
      <c r="N5569" s="14">
        <v>1996</v>
      </c>
      <c r="O5569" s="15" t="s">
        <v>5914</v>
      </c>
      <c r="P5569" s="15" t="s">
        <v>81</v>
      </c>
      <c r="Q5569" s="15" t="s">
        <v>47065</v>
      </c>
      <c r="R5569" s="15" t="s">
        <v>5915</v>
      </c>
      <c r="S5569" s="15" t="s">
        <v>5916</v>
      </c>
      <c r="T5569" s="15" t="s">
        <v>1421</v>
      </c>
      <c r="U5569" s="15" t="s">
        <v>53</v>
      </c>
      <c r="V5569" s="15" t="s">
        <v>46347</v>
      </c>
      <c r="W5569" s="15" t="s">
        <v>367</v>
      </c>
      <c r="X5569" s="15" t="str">
        <f>_xlfn.XLOOKUP(_LOOKUP[[#This Row],[AdjusterMemberName]],_Adjuster[Adjuster Name],_Adjuster[Email],,0)</f>
        <v>dHernandez4@knightcompany.com</v>
      </c>
      <c r="Y5569" s="15" t="str">
        <f>_xlfn.XLOOKUP(_LOOKUP[[#This Row],[AdjusterMemberName]],_Adjuster[Adjuster Name],_Adjuster[Phone Number],,0)</f>
        <v>323-315-7819</v>
      </c>
      <c r="Z5569" s="15" t="s">
        <v>5917</v>
      </c>
      <c r="AA55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1419 La Loma Ave, Modesto  CA 95354</v>
      </c>
      <c r="AB5569" s="15"/>
    </row>
    <row r="5570" spans="1:28" x14ac:dyDescent="0.3">
      <c r="A5570" s="14">
        <v>1</v>
      </c>
      <c r="B5570" s="14">
        <v>1</v>
      </c>
      <c r="C5570" s="15" t="s">
        <v>1433</v>
      </c>
      <c r="D5570" s="15" t="s">
        <v>5943</v>
      </c>
      <c r="E5570" s="15">
        <v>45235</v>
      </c>
      <c r="F5570" s="15" t="s">
        <v>5944</v>
      </c>
      <c r="G5570" s="15">
        <v>45235</v>
      </c>
      <c r="H5570" s="15">
        <v>45417</v>
      </c>
      <c r="I5570" s="15" t="s">
        <v>5945</v>
      </c>
      <c r="J5570" s="15" t="s">
        <v>5946</v>
      </c>
      <c r="K5570" s="15" t="s">
        <v>45646</v>
      </c>
      <c r="L5570" s="15" t="s">
        <v>314</v>
      </c>
      <c r="M5570" s="15" t="s">
        <v>315</v>
      </c>
      <c r="N5570" s="14">
        <v>2017</v>
      </c>
      <c r="O5570" s="15" t="s">
        <v>5947</v>
      </c>
      <c r="P5570" s="15" t="s">
        <v>81</v>
      </c>
      <c r="Q5570" s="15" t="s">
        <v>47081</v>
      </c>
      <c r="R5570" s="15" t="s">
        <v>1439</v>
      </c>
      <c r="S5570" s="15" t="s">
        <v>1440</v>
      </c>
      <c r="T5570" s="15" t="s">
        <v>109</v>
      </c>
      <c r="U5570" s="15" t="s">
        <v>53</v>
      </c>
      <c r="V5570" s="15" t="s">
        <v>45418</v>
      </c>
      <c r="W5570" s="15" t="s">
        <v>850</v>
      </c>
      <c r="X5570" s="15" t="e">
        <f>_xlfn.XLOOKUP(_LOOKUP[[#This Row],[AdjusterMemberName]],_Adjuster[Adjuster Name],_Adjuster[Email],,0)</f>
        <v>#N/A</v>
      </c>
      <c r="Y5570" s="15" t="e">
        <f>_xlfn.XLOOKUP(_LOOKUP[[#This Row],[AdjusterMemberName]],_Adjuster[Adjuster Name],_Adjuster[Phone Number],,0)</f>
        <v>#N/A</v>
      </c>
      <c r="Z5570" s="15" t="s">
        <v>1441</v>
      </c>
      <c r="AA55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39449 Via Monserate, Murrieta  CA 92563</v>
      </c>
      <c r="AB5570" s="15"/>
    </row>
    <row r="5571" spans="1:28" x14ac:dyDescent="0.3">
      <c r="A5571" s="14">
        <v>1</v>
      </c>
      <c r="B5571" s="14">
        <v>1</v>
      </c>
      <c r="C5571" s="15" t="s">
        <v>6013</v>
      </c>
      <c r="D5571" s="15" t="s">
        <v>6013</v>
      </c>
      <c r="E5571" s="15">
        <v>45235</v>
      </c>
      <c r="F5571" s="15" t="s">
        <v>6014</v>
      </c>
      <c r="G5571" s="15">
        <v>45077</v>
      </c>
      <c r="H5571" s="15">
        <v>45260</v>
      </c>
      <c r="I5571" s="15" t="s">
        <v>6015</v>
      </c>
      <c r="J5571" s="15" t="s">
        <v>6016</v>
      </c>
      <c r="K5571" s="15" t="s">
        <v>45377</v>
      </c>
      <c r="L5571" s="15" t="s">
        <v>139</v>
      </c>
      <c r="M5571" s="15" t="s">
        <v>6017</v>
      </c>
      <c r="N5571" s="14">
        <v>2016</v>
      </c>
      <c r="O5571" s="15" t="s">
        <v>6018</v>
      </c>
      <c r="P5571" s="15" t="s">
        <v>81</v>
      </c>
      <c r="Q5571" s="15" t="s">
        <v>47153</v>
      </c>
      <c r="R5571" s="15" t="s">
        <v>6019</v>
      </c>
      <c r="S5571" s="15" t="s">
        <v>6020</v>
      </c>
      <c r="T5571" s="15" t="s">
        <v>4874</v>
      </c>
      <c r="U5571" s="15" t="s">
        <v>53</v>
      </c>
      <c r="V5571" s="15" t="s">
        <v>45372</v>
      </c>
      <c r="W5571" s="15" t="s">
        <v>3184</v>
      </c>
      <c r="X5571" s="15" t="str">
        <f>_xlfn.XLOOKUP(_LOOKUP[[#This Row],[AdjusterMemberName]],_Adjuster[Adjuster Name],_Adjuster[Email],,0)</f>
        <v>mQualls@knightcompany.com</v>
      </c>
      <c r="Y5571" s="15" t="str">
        <f>_xlfn.XLOOKUP(_LOOKUP[[#This Row],[AdjusterMemberName]],_Adjuster[Adjuster Name],_Adjuster[Phone Number],,0)</f>
        <v>424-559-5436</v>
      </c>
      <c r="Z5571" s="15" t="s">
        <v>6021</v>
      </c>
      <c r="AA55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32203 Arnold Ln, Wildomar  CA 92595</v>
      </c>
      <c r="AB5571" s="15"/>
    </row>
    <row r="5572" spans="1:28" x14ac:dyDescent="0.3">
      <c r="A5572" s="14">
        <v>1</v>
      </c>
      <c r="B5572" s="14">
        <v>1</v>
      </c>
      <c r="C5572" s="15" t="s">
        <v>6049</v>
      </c>
      <c r="D5572" s="15" t="s">
        <v>6049</v>
      </c>
      <c r="E5572" s="15">
        <v>45235</v>
      </c>
      <c r="F5572" s="15" t="s">
        <v>6050</v>
      </c>
      <c r="G5572" s="15">
        <v>45072</v>
      </c>
      <c r="H5572" s="15">
        <v>45256</v>
      </c>
      <c r="I5572" s="15" t="s">
        <v>6051</v>
      </c>
      <c r="J5572" s="15" t="s">
        <v>6052</v>
      </c>
      <c r="K5572" s="15" t="s">
        <v>45635</v>
      </c>
      <c r="L5572" s="15" t="s">
        <v>314</v>
      </c>
      <c r="M5572" s="15" t="s">
        <v>5866</v>
      </c>
      <c r="N5572" s="14">
        <v>2017</v>
      </c>
      <c r="O5572" s="15" t="s">
        <v>6053</v>
      </c>
      <c r="P5572" s="15" t="s">
        <v>81</v>
      </c>
      <c r="Q5572" s="15" t="s">
        <v>47006</v>
      </c>
      <c r="R5572" s="15" t="s">
        <v>6054</v>
      </c>
      <c r="S5572" s="15" t="s">
        <v>6055</v>
      </c>
      <c r="T5572" s="15" t="s">
        <v>174</v>
      </c>
      <c r="U5572" s="15" t="s">
        <v>53</v>
      </c>
      <c r="V5572" s="15" t="s">
        <v>45614</v>
      </c>
      <c r="W5572" s="15" t="s">
        <v>850</v>
      </c>
      <c r="X5572" s="15" t="e">
        <f>_xlfn.XLOOKUP(_LOOKUP[[#This Row],[AdjusterMemberName]],_Adjuster[Adjuster Name],_Adjuster[Email],,0)</f>
        <v>#N/A</v>
      </c>
      <c r="Y5572" s="15" t="e">
        <f>_xlfn.XLOOKUP(_LOOKUP[[#This Row],[AdjusterMemberName]],_Adjuster[Adjuster Name],_Adjuster[Phone Number],,0)</f>
        <v>#N/A</v>
      </c>
      <c r="Z5572" s="15" t="s">
        <v>6056</v>
      </c>
      <c r="AA55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1443 N Alvarado St, Los Angeles  CA 90026</v>
      </c>
      <c r="AB5572" s="15"/>
    </row>
    <row r="5573" spans="1:28" x14ac:dyDescent="0.3">
      <c r="A5573" s="14">
        <v>1</v>
      </c>
      <c r="B5573" s="14">
        <v>1</v>
      </c>
      <c r="C5573" s="15" t="s">
        <v>6167</v>
      </c>
      <c r="D5573" s="15" t="s">
        <v>6167</v>
      </c>
      <c r="E5573" s="15">
        <v>45235</v>
      </c>
      <c r="F5573" s="15" t="s">
        <v>6168</v>
      </c>
      <c r="G5573" s="15">
        <v>45097</v>
      </c>
      <c r="H5573" s="15">
        <v>45280</v>
      </c>
      <c r="I5573" s="15" t="s">
        <v>6169</v>
      </c>
      <c r="J5573" s="15" t="s">
        <v>6170</v>
      </c>
      <c r="K5573" s="15" t="s">
        <v>45424</v>
      </c>
      <c r="L5573" s="15" t="s">
        <v>103</v>
      </c>
      <c r="M5573" s="15" t="s">
        <v>1503</v>
      </c>
      <c r="N5573" s="14">
        <v>2017</v>
      </c>
      <c r="O5573" s="15" t="s">
        <v>6171</v>
      </c>
      <c r="P5573" s="15" t="s">
        <v>81</v>
      </c>
      <c r="Q5573" s="15" t="s">
        <v>47078</v>
      </c>
      <c r="R5573" s="15" t="s">
        <v>6172</v>
      </c>
      <c r="S5573" s="15" t="s">
        <v>6173</v>
      </c>
      <c r="T5573" s="15" t="s">
        <v>701</v>
      </c>
      <c r="U5573" s="15" t="s">
        <v>53</v>
      </c>
      <c r="V5573" s="15" t="s">
        <v>46269</v>
      </c>
      <c r="W5573" s="15" t="s">
        <v>367</v>
      </c>
      <c r="X5573" s="15" t="str">
        <f>_xlfn.XLOOKUP(_LOOKUP[[#This Row],[AdjusterMemberName]],_Adjuster[Adjuster Name],_Adjuster[Email],,0)</f>
        <v>dHernandez4@knightcompany.com</v>
      </c>
      <c r="Y5573" s="15" t="str">
        <f>_xlfn.XLOOKUP(_LOOKUP[[#This Row],[AdjusterMemberName]],_Adjuster[Adjuster Name],_Adjuster[Phone Number],,0)</f>
        <v>323-315-7819</v>
      </c>
      <c r="Z5573" s="15" t="s">
        <v>6174</v>
      </c>
      <c r="AA55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3297 Skyview Ridge, Chino Hills  CA 91709</v>
      </c>
      <c r="AB5573" s="15"/>
    </row>
    <row r="5574" spans="1:28" x14ac:dyDescent="0.3">
      <c r="A5574" s="14">
        <v>1</v>
      </c>
      <c r="B5574" s="14">
        <v>0</v>
      </c>
      <c r="C5574" s="15" t="s">
        <v>5792</v>
      </c>
      <c r="D5574" s="15" t="s">
        <v>5793</v>
      </c>
      <c r="E5574" s="15">
        <v>45234</v>
      </c>
      <c r="F5574" s="15" t="s">
        <v>5794</v>
      </c>
      <c r="G5574" s="15">
        <v>45140</v>
      </c>
      <c r="H5574" s="15">
        <v>45324</v>
      </c>
      <c r="I5574" s="15" t="s">
        <v>5795</v>
      </c>
      <c r="J5574" s="15" t="s">
        <v>5796</v>
      </c>
      <c r="K5574" s="15" t="s">
        <v>46765</v>
      </c>
      <c r="L5574" s="15" t="s">
        <v>314</v>
      </c>
      <c r="M5574" s="15" t="s">
        <v>1409</v>
      </c>
      <c r="N5574" s="14">
        <v>2016</v>
      </c>
      <c r="O5574" s="15" t="s">
        <v>5797</v>
      </c>
      <c r="P5574" s="15" t="s">
        <v>106</v>
      </c>
      <c r="Q5574" s="15" t="s">
        <v>119</v>
      </c>
      <c r="R5574" s="15" t="s">
        <v>5798</v>
      </c>
      <c r="S5574" s="15" t="s">
        <v>5799</v>
      </c>
      <c r="T5574" s="15" t="s">
        <v>1067</v>
      </c>
      <c r="U5574" s="15" t="s">
        <v>53</v>
      </c>
      <c r="V5574" s="15" t="s">
        <v>45401</v>
      </c>
      <c r="W5574" s="15" t="s">
        <v>1357</v>
      </c>
      <c r="X5574" s="15" t="str">
        <f>_xlfn.XLOOKUP(_LOOKUP[[#This Row],[AdjusterMemberName]],_Adjuster[Adjuster Name],_Adjuster[Email],,0)</f>
        <v>jRivera1@knightcompany.com</v>
      </c>
      <c r="Y5574" s="15" t="str">
        <f>_xlfn.XLOOKUP(_LOOKUP[[#This Row],[AdjusterMemberName]],_Adjuster[Adjuster Name],_Adjuster[Phone Number],,0)</f>
        <v>424-559-5239</v>
      </c>
      <c r="Z5574" s="15" t="s">
        <v>5800</v>
      </c>
      <c r="AA55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1925 Santiago St, San Francisco  CA 94116</v>
      </c>
      <c r="AB5574" s="15">
        <v>45173</v>
      </c>
    </row>
    <row r="5575" spans="1:28" x14ac:dyDescent="0.3">
      <c r="A5575" s="14">
        <v>1</v>
      </c>
      <c r="B5575" s="14">
        <v>1</v>
      </c>
      <c r="C5575" s="15" t="s">
        <v>5801</v>
      </c>
      <c r="D5575" s="15" t="s">
        <v>5802</v>
      </c>
      <c r="E5575" s="15">
        <v>45234</v>
      </c>
      <c r="F5575" s="15" t="s">
        <v>5803</v>
      </c>
      <c r="G5575" s="15">
        <v>45084</v>
      </c>
      <c r="H5575" s="15">
        <v>45267</v>
      </c>
      <c r="I5575" s="15" t="s">
        <v>5804</v>
      </c>
      <c r="J5575" s="15" t="s">
        <v>5805</v>
      </c>
      <c r="K5575" s="15" t="s">
        <v>45611</v>
      </c>
      <c r="L5575" s="15" t="s">
        <v>441</v>
      </c>
      <c r="M5575" s="15" t="s">
        <v>5806</v>
      </c>
      <c r="N5575" s="14">
        <v>2016</v>
      </c>
      <c r="O5575" s="15" t="s">
        <v>5807</v>
      </c>
      <c r="P5575" s="15" t="s">
        <v>81</v>
      </c>
      <c r="Q5575" s="15" t="s">
        <v>47079</v>
      </c>
      <c r="R5575" s="15" t="s">
        <v>610</v>
      </c>
      <c r="S5575" s="15" t="s">
        <v>5808</v>
      </c>
      <c r="T5575" s="15" t="s">
        <v>592</v>
      </c>
      <c r="U5575" s="15" t="s">
        <v>53</v>
      </c>
      <c r="V5575" s="15" t="s">
        <v>45376</v>
      </c>
      <c r="W5575" s="15" t="s">
        <v>3114</v>
      </c>
      <c r="X5575" s="15" t="str">
        <f>_xlfn.XLOOKUP(_LOOKUP[[#This Row],[AdjusterMemberName]],_Adjuster[Adjuster Name],_Adjuster[Email],,0)</f>
        <v>eExmundo@knightcompany.com</v>
      </c>
      <c r="Y5575" s="15" t="str">
        <f>_xlfn.XLOOKUP(_LOOKUP[[#This Row],[AdjusterMemberName]],_Adjuster[Adjuster Name],_Adjuster[Phone Number],,0)</f>
        <v>424-559-5400</v>
      </c>
      <c r="Z5575" s="15" t="s">
        <v>5809</v>
      </c>
      <c r="AA55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16585 Cactus St, Hesperia  CA 92345</v>
      </c>
      <c r="AB5575" s="15"/>
    </row>
    <row r="5576" spans="1:28" x14ac:dyDescent="0.3">
      <c r="A5576" s="14">
        <v>1</v>
      </c>
      <c r="B5576" s="14">
        <v>1</v>
      </c>
      <c r="C5576" s="15" t="s">
        <v>5833</v>
      </c>
      <c r="D5576" s="15" t="s">
        <v>5833</v>
      </c>
      <c r="E5576" s="15">
        <v>45234</v>
      </c>
      <c r="F5576" s="15" t="s">
        <v>5834</v>
      </c>
      <c r="G5576" s="15">
        <v>45091</v>
      </c>
      <c r="H5576" s="15">
        <v>45274</v>
      </c>
      <c r="I5576" s="15" t="s">
        <v>5835</v>
      </c>
      <c r="J5576" s="15" t="s">
        <v>5836</v>
      </c>
      <c r="K5576" s="15" t="s">
        <v>45998</v>
      </c>
      <c r="L5576" s="15" t="s">
        <v>314</v>
      </c>
      <c r="M5576" s="15" t="s">
        <v>1301</v>
      </c>
      <c r="N5576" s="14">
        <v>2018</v>
      </c>
      <c r="O5576" s="15" t="s">
        <v>5837</v>
      </c>
      <c r="P5576" s="15" t="s">
        <v>81</v>
      </c>
      <c r="Q5576" s="15" t="s">
        <v>47122</v>
      </c>
      <c r="R5576" s="15" t="s">
        <v>3531</v>
      </c>
      <c r="S5576" s="15" t="s">
        <v>5838</v>
      </c>
      <c r="T5576" s="15" t="s">
        <v>1834</v>
      </c>
      <c r="U5576" s="15" t="s">
        <v>53</v>
      </c>
      <c r="V5576" s="15" t="s">
        <v>45760</v>
      </c>
      <c r="W5576" s="15" t="s">
        <v>338</v>
      </c>
      <c r="X5576" s="15" t="e">
        <f>_xlfn.XLOOKUP(_LOOKUP[[#This Row],[AdjusterMemberName]],_Adjuster[Adjuster Name],_Adjuster[Email],,0)</f>
        <v>#N/A</v>
      </c>
      <c r="Y5576" s="15" t="e">
        <f>_xlfn.XLOOKUP(_LOOKUP[[#This Row],[AdjusterMemberName]],_Adjuster[Adjuster Name],_Adjuster[Phone Number],,0)</f>
        <v>#N/A</v>
      </c>
      <c r="Z5576" s="15" t="s">
        <v>5839</v>
      </c>
      <c r="AA55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2000 Montego Ave Apt 122, Escondido  CA 92026</v>
      </c>
      <c r="AB5576" s="15"/>
    </row>
    <row r="5577" spans="1:28" x14ac:dyDescent="0.3">
      <c r="A5577" s="14">
        <v>1</v>
      </c>
      <c r="B5577" s="14">
        <v>1</v>
      </c>
      <c r="C5577" s="15" t="s">
        <v>5847</v>
      </c>
      <c r="D5577" s="15" t="s">
        <v>5847</v>
      </c>
      <c r="E5577" s="15">
        <v>45234</v>
      </c>
      <c r="F5577" s="15" t="s">
        <v>5848</v>
      </c>
      <c r="G5577" s="15">
        <v>45069</v>
      </c>
      <c r="H5577" s="15">
        <v>45253</v>
      </c>
      <c r="I5577" s="15" t="s">
        <v>5849</v>
      </c>
      <c r="J5577" s="15" t="s">
        <v>5850</v>
      </c>
      <c r="K5577" s="15" t="s">
        <v>45332</v>
      </c>
      <c r="L5577" s="15" t="s">
        <v>103</v>
      </c>
      <c r="M5577" s="15" t="s">
        <v>304</v>
      </c>
      <c r="N5577" s="14">
        <v>2014</v>
      </c>
      <c r="O5577" s="15" t="s">
        <v>5851</v>
      </c>
      <c r="P5577" s="15" t="s">
        <v>106</v>
      </c>
      <c r="Q5577" s="15" t="s">
        <v>47169</v>
      </c>
      <c r="R5577" s="15" t="s">
        <v>5852</v>
      </c>
      <c r="S5577" s="15" t="s">
        <v>5853</v>
      </c>
      <c r="T5577" s="15" t="s">
        <v>2543</v>
      </c>
      <c r="U5577" s="15" t="s">
        <v>53</v>
      </c>
      <c r="V5577" s="15" t="s">
        <v>45387</v>
      </c>
      <c r="W5577" s="15" t="s">
        <v>1624</v>
      </c>
      <c r="X5577" s="15" t="e">
        <f>_xlfn.XLOOKUP(_LOOKUP[[#This Row],[AdjusterMemberName]],_Adjuster[Adjuster Name],_Adjuster[Email],,0)</f>
        <v>#N/A</v>
      </c>
      <c r="Y5577" s="15" t="e">
        <f>_xlfn.XLOOKUP(_LOOKUP[[#This Row],[AdjusterMemberName]],_Adjuster[Adjuster Name],_Adjuster[Phone Number],,0)</f>
        <v>#N/A</v>
      </c>
      <c r="Z5577" s="15" t="s">
        <v>5854</v>
      </c>
      <c r="AA55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125 Coronado Ave #114, Daly City  CA 94015</v>
      </c>
      <c r="AB5577" s="15"/>
    </row>
    <row r="5578" spans="1:28" x14ac:dyDescent="0.3">
      <c r="A5578" s="14">
        <v>1</v>
      </c>
      <c r="B5578" s="14">
        <v>1</v>
      </c>
      <c r="C5578" s="15" t="s">
        <v>5713</v>
      </c>
      <c r="D5578" s="15" t="s">
        <v>5713</v>
      </c>
      <c r="E5578" s="15">
        <v>45233</v>
      </c>
      <c r="F5578" s="15" t="s">
        <v>5714</v>
      </c>
      <c r="G5578" s="15">
        <v>45145</v>
      </c>
      <c r="H5578" s="15">
        <v>45329</v>
      </c>
      <c r="I5578" s="15" t="s">
        <v>5715</v>
      </c>
      <c r="J5578" s="15" t="s">
        <v>5716</v>
      </c>
      <c r="K5578" s="15" t="s">
        <v>45988</v>
      </c>
      <c r="L5578" s="15" t="s">
        <v>314</v>
      </c>
      <c r="M5578" s="15" t="s">
        <v>5717</v>
      </c>
      <c r="N5578" s="14">
        <v>2023</v>
      </c>
      <c r="O5578" s="15" t="s">
        <v>5718</v>
      </c>
      <c r="P5578" s="15" t="s">
        <v>81</v>
      </c>
      <c r="Q5578" s="15" t="s">
        <v>47006</v>
      </c>
      <c r="R5578" s="15" t="s">
        <v>5719</v>
      </c>
      <c r="S5578" s="15" t="s">
        <v>5720</v>
      </c>
      <c r="T5578" s="15" t="s">
        <v>5721</v>
      </c>
      <c r="U5578" s="15" t="s">
        <v>53</v>
      </c>
      <c r="V5578" s="15" t="s">
        <v>45613</v>
      </c>
      <c r="W5578" s="15" t="s">
        <v>1357</v>
      </c>
      <c r="X5578" s="15" t="str">
        <f>_xlfn.XLOOKUP(_LOOKUP[[#This Row],[AdjusterMemberName]],_Adjuster[Adjuster Name],_Adjuster[Email],,0)</f>
        <v>jRivera1@knightcompany.com</v>
      </c>
      <c r="Y5578" s="15" t="str">
        <f>_xlfn.XLOOKUP(_LOOKUP[[#This Row],[AdjusterMemberName]],_Adjuster[Adjuster Name],_Adjuster[Phone Number],,0)</f>
        <v>424-559-5239</v>
      </c>
      <c r="Z5578" s="15" t="s">
        <v>5722</v>
      </c>
      <c r="AA55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4017 W 164Th St, Lawndale  CA 90260</v>
      </c>
      <c r="AB5578" s="15"/>
    </row>
    <row r="5579" spans="1:28" x14ac:dyDescent="0.3">
      <c r="A5579" s="14">
        <v>1</v>
      </c>
      <c r="B5579" s="14">
        <v>1</v>
      </c>
      <c r="C5579" s="15" t="s">
        <v>5749</v>
      </c>
      <c r="D5579" s="15" t="s">
        <v>5749</v>
      </c>
      <c r="E5579" s="15">
        <v>45233</v>
      </c>
      <c r="F5579" s="15" t="s">
        <v>5750</v>
      </c>
      <c r="G5579" s="15">
        <v>45068</v>
      </c>
      <c r="H5579" s="15">
        <v>45252</v>
      </c>
      <c r="I5579" s="15" t="s">
        <v>5751</v>
      </c>
      <c r="J5579" s="15" t="s">
        <v>5752</v>
      </c>
      <c r="K5579" s="15" t="s">
        <v>45463</v>
      </c>
      <c r="L5579" s="15" t="s">
        <v>806</v>
      </c>
      <c r="M5579" s="15" t="s">
        <v>807</v>
      </c>
      <c r="N5579" s="14">
        <v>2015</v>
      </c>
      <c r="O5579" s="15" t="s">
        <v>5753</v>
      </c>
      <c r="P5579" s="15" t="s">
        <v>81</v>
      </c>
      <c r="Q5579" s="15" t="s">
        <v>47006</v>
      </c>
      <c r="R5579" s="15" t="s">
        <v>5754</v>
      </c>
      <c r="S5579" s="15" t="s">
        <v>5755</v>
      </c>
      <c r="T5579" s="15" t="s">
        <v>144</v>
      </c>
      <c r="U5579" s="15" t="s">
        <v>53</v>
      </c>
      <c r="V5579" s="15" t="s">
        <v>45344</v>
      </c>
      <c r="W5579" s="15" t="s">
        <v>850</v>
      </c>
      <c r="X5579" s="15" t="e">
        <f>_xlfn.XLOOKUP(_LOOKUP[[#This Row],[AdjusterMemberName]],_Adjuster[Adjuster Name],_Adjuster[Email],,0)</f>
        <v>#N/A</v>
      </c>
      <c r="Y5579" s="15" t="e">
        <f>_xlfn.XLOOKUP(_LOOKUP[[#This Row],[AdjusterMemberName]],_Adjuster[Adjuster Name],_Adjuster[Phone Number],,0)</f>
        <v>#N/A</v>
      </c>
      <c r="Z5579" s="15" t="s">
        <v>5756</v>
      </c>
      <c r="AA55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1283 Monteagle Dr, San Jose  CA 95127</v>
      </c>
      <c r="AB5579" s="15"/>
    </row>
    <row r="5580" spans="1:28" x14ac:dyDescent="0.3">
      <c r="A5580" s="14">
        <v>1</v>
      </c>
      <c r="B5580" s="14">
        <v>1</v>
      </c>
      <c r="C5580" s="15" t="s">
        <v>5782</v>
      </c>
      <c r="D5580" s="15" t="s">
        <v>5783</v>
      </c>
      <c r="E5580" s="15">
        <v>45233</v>
      </c>
      <c r="F5580" s="15" t="s">
        <v>5784</v>
      </c>
      <c r="G5580" s="15">
        <v>45101</v>
      </c>
      <c r="H5580" s="15">
        <v>45284</v>
      </c>
      <c r="I5580" s="15" t="s">
        <v>5785</v>
      </c>
      <c r="J5580" s="15" t="s">
        <v>5786</v>
      </c>
      <c r="K5580" s="15" t="s">
        <v>46224</v>
      </c>
      <c r="L5580" s="15" t="s">
        <v>116</v>
      </c>
      <c r="M5580" s="15" t="s">
        <v>117</v>
      </c>
      <c r="N5580" s="14">
        <v>2013</v>
      </c>
      <c r="O5580" s="15" t="s">
        <v>5787</v>
      </c>
      <c r="P5580" s="15" t="s">
        <v>81</v>
      </c>
      <c r="Q5580" s="15" t="s">
        <v>47019</v>
      </c>
      <c r="R5580" s="15" t="s">
        <v>5788</v>
      </c>
      <c r="S5580" s="15" t="s">
        <v>5789</v>
      </c>
      <c r="T5580" s="15" t="s">
        <v>5790</v>
      </c>
      <c r="U5580" s="15" t="s">
        <v>53</v>
      </c>
      <c r="V5580" s="15" t="s">
        <v>45617</v>
      </c>
      <c r="W5580" s="15" t="s">
        <v>3184</v>
      </c>
      <c r="X5580" s="15" t="str">
        <f>_xlfn.XLOOKUP(_LOOKUP[[#This Row],[AdjusterMemberName]],_Adjuster[Adjuster Name],_Adjuster[Email],,0)</f>
        <v>mQualls@knightcompany.com</v>
      </c>
      <c r="Y5580" s="15" t="str">
        <f>_xlfn.XLOOKUP(_LOOKUP[[#This Row],[AdjusterMemberName]],_Adjuster[Adjuster Name],_Adjuster[Phone Number],,0)</f>
        <v>424-559-5436</v>
      </c>
      <c r="Z5580" s="15" t="s">
        <v>5791</v>
      </c>
      <c r="AA55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10622 Dorothy Ave , Garden Grove  CA 92843</v>
      </c>
      <c r="AB5580" s="15">
        <v>45275</v>
      </c>
    </row>
    <row r="5581" spans="1:28" x14ac:dyDescent="0.3">
      <c r="A5581" s="14">
        <v>1</v>
      </c>
      <c r="B5581" s="14">
        <v>1</v>
      </c>
      <c r="C5581" s="15" t="s">
        <v>5810</v>
      </c>
      <c r="D5581" s="15" t="s">
        <v>5810</v>
      </c>
      <c r="E5581" s="15">
        <v>45233</v>
      </c>
      <c r="F5581" s="15" t="s">
        <v>5811</v>
      </c>
      <c r="G5581" s="15">
        <v>45096</v>
      </c>
      <c r="H5581" s="15">
        <v>45279</v>
      </c>
      <c r="I5581" s="15" t="s">
        <v>5812</v>
      </c>
      <c r="J5581" s="15" t="s">
        <v>5813</v>
      </c>
      <c r="K5581" s="15" t="s">
        <v>45352</v>
      </c>
      <c r="L5581" s="15" t="s">
        <v>314</v>
      </c>
      <c r="M5581" s="15" t="s">
        <v>978</v>
      </c>
      <c r="N5581" s="14">
        <v>2017</v>
      </c>
      <c r="O5581" s="15" t="s">
        <v>5814</v>
      </c>
      <c r="P5581" s="15" t="s">
        <v>106</v>
      </c>
      <c r="Q5581" s="15" t="s">
        <v>47065</v>
      </c>
      <c r="R5581" s="15" t="s">
        <v>5815</v>
      </c>
      <c r="S5581" s="15" t="s">
        <v>5816</v>
      </c>
      <c r="T5581" s="15" t="s">
        <v>174</v>
      </c>
      <c r="U5581" s="15" t="s">
        <v>53</v>
      </c>
      <c r="V5581" s="15" t="s">
        <v>45529</v>
      </c>
      <c r="W5581" s="15" t="s">
        <v>338</v>
      </c>
      <c r="X5581" s="15" t="e">
        <f>_xlfn.XLOOKUP(_LOOKUP[[#This Row],[AdjusterMemberName]],_Adjuster[Adjuster Name],_Adjuster[Email],,0)</f>
        <v>#N/A</v>
      </c>
      <c r="Y5581" s="15" t="e">
        <f>_xlfn.XLOOKUP(_LOOKUP[[#This Row],[AdjusterMemberName]],_Adjuster[Adjuster Name],_Adjuster[Phone Number],,0)</f>
        <v>#N/A</v>
      </c>
      <c r="Z5581" s="15" t="s">
        <v>5817</v>
      </c>
      <c r="AA55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8725 Bandera St, Los Angeles  CA 90002</v>
      </c>
      <c r="AB5581" s="15"/>
    </row>
    <row r="5582" spans="1:28" x14ac:dyDescent="0.3">
      <c r="A5582" s="14">
        <v>1</v>
      </c>
      <c r="B5582" s="14">
        <v>1</v>
      </c>
      <c r="C5582" s="15" t="s">
        <v>5681</v>
      </c>
      <c r="D5582" s="15" t="s">
        <v>5682</v>
      </c>
      <c r="E5582" s="15">
        <v>45232</v>
      </c>
      <c r="F5582" s="15" t="s">
        <v>5683</v>
      </c>
      <c r="G5582" s="15">
        <v>45154</v>
      </c>
      <c r="H5582" s="15">
        <v>45338</v>
      </c>
      <c r="I5582" s="15" t="s">
        <v>5684</v>
      </c>
      <c r="J5582" s="15" t="s">
        <v>5685</v>
      </c>
      <c r="K5582" s="15" t="s">
        <v>45477</v>
      </c>
      <c r="L5582" s="15" t="s">
        <v>128</v>
      </c>
      <c r="M5582" s="15" t="s">
        <v>836</v>
      </c>
      <c r="N5582" s="14">
        <v>2019</v>
      </c>
      <c r="O5582" s="15" t="s">
        <v>5686</v>
      </c>
      <c r="P5582" s="15" t="s">
        <v>81</v>
      </c>
      <c r="Q5582" s="15" t="s">
        <v>47019</v>
      </c>
      <c r="R5582" s="15" t="s">
        <v>5687</v>
      </c>
      <c r="S5582" s="15" t="s">
        <v>5688</v>
      </c>
      <c r="T5582" s="15" t="s">
        <v>174</v>
      </c>
      <c r="U5582" s="15" t="s">
        <v>53</v>
      </c>
      <c r="V5582" s="15" t="s">
        <v>45979</v>
      </c>
      <c r="W5582" s="15" t="s">
        <v>1357</v>
      </c>
      <c r="X5582" s="15" t="str">
        <f>_xlfn.XLOOKUP(_LOOKUP[[#This Row],[AdjusterMemberName]],_Adjuster[Adjuster Name],_Adjuster[Email],,0)</f>
        <v>jRivera1@knightcompany.com</v>
      </c>
      <c r="Y5582" s="15" t="str">
        <f>_xlfn.XLOOKUP(_LOOKUP[[#This Row],[AdjusterMemberName]],_Adjuster[Adjuster Name],_Adjuster[Phone Number],,0)</f>
        <v>424-559-5239</v>
      </c>
      <c r="Z5582" s="15" t="s">
        <v>5689</v>
      </c>
      <c r="AA55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1428 W Gage Ave, Los Angeles  CA 90047</v>
      </c>
      <c r="AB5582" s="15">
        <v>45277</v>
      </c>
    </row>
    <row r="5583" spans="1:28" x14ac:dyDescent="0.3">
      <c r="A5583" s="14">
        <v>1</v>
      </c>
      <c r="B5583" s="14">
        <v>0</v>
      </c>
      <c r="C5583" s="15" t="s">
        <v>5690</v>
      </c>
      <c r="D5583" s="15" t="s">
        <v>5691</v>
      </c>
      <c r="E5583" s="15">
        <v>45232</v>
      </c>
      <c r="F5583" s="15" t="s">
        <v>5692</v>
      </c>
      <c r="G5583" s="15">
        <v>45154</v>
      </c>
      <c r="H5583" s="15">
        <v>45338</v>
      </c>
      <c r="I5583" s="15" t="s">
        <v>5693</v>
      </c>
      <c r="J5583" s="15" t="s">
        <v>5694</v>
      </c>
      <c r="K5583" s="15" t="s">
        <v>45847</v>
      </c>
      <c r="L5583" s="15" t="s">
        <v>314</v>
      </c>
      <c r="M5583" s="15" t="s">
        <v>3946</v>
      </c>
      <c r="N5583" s="14">
        <v>2019</v>
      </c>
      <c r="O5583" s="15" t="s">
        <v>5695</v>
      </c>
      <c r="P5583" s="15" t="s">
        <v>81</v>
      </c>
      <c r="Q5583" s="15" t="s">
        <v>47217</v>
      </c>
      <c r="R5583" s="15" t="s">
        <v>5696</v>
      </c>
      <c r="S5583" s="15" t="s">
        <v>5697</v>
      </c>
      <c r="T5583" s="15" t="s">
        <v>5698</v>
      </c>
      <c r="U5583" s="15" t="s">
        <v>53</v>
      </c>
      <c r="V5583" s="15" t="s">
        <v>46476</v>
      </c>
      <c r="W5583" s="15" t="s">
        <v>850</v>
      </c>
      <c r="X5583" s="15" t="e">
        <f>_xlfn.XLOOKUP(_LOOKUP[[#This Row],[AdjusterMemberName]],_Adjuster[Adjuster Name],_Adjuster[Email],,0)</f>
        <v>#N/A</v>
      </c>
      <c r="Y5583" s="15" t="e">
        <f>_xlfn.XLOOKUP(_LOOKUP[[#This Row],[AdjusterMemberName]],_Adjuster[Adjuster Name],_Adjuster[Phone Number],,0)</f>
        <v>#N/A</v>
      </c>
      <c r="Z5583" s="15" t="s">
        <v>5699</v>
      </c>
      <c r="AA55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19566 Avenue 195, Strathmore  CA 93267</v>
      </c>
      <c r="AB5583" s="15">
        <v>45250</v>
      </c>
    </row>
    <row r="5584" spans="1:28" x14ac:dyDescent="0.3">
      <c r="A5584" s="14">
        <v>1</v>
      </c>
      <c r="B5584" s="14">
        <v>1</v>
      </c>
      <c r="C5584" s="15" t="s">
        <v>5723</v>
      </c>
      <c r="D5584" s="15" t="s">
        <v>5723</v>
      </c>
      <c r="E5584" s="15">
        <v>45232</v>
      </c>
      <c r="F5584" s="15" t="s">
        <v>5724</v>
      </c>
      <c r="G5584" s="15">
        <v>45099</v>
      </c>
      <c r="H5584" s="15">
        <v>45282</v>
      </c>
      <c r="I5584" s="15" t="s">
        <v>5725</v>
      </c>
      <c r="J5584" s="15" t="s">
        <v>5726</v>
      </c>
      <c r="K5584" s="15" t="s">
        <v>45330</v>
      </c>
      <c r="L5584" s="15" t="s">
        <v>281</v>
      </c>
      <c r="M5584" s="15" t="s">
        <v>282</v>
      </c>
      <c r="N5584" s="14">
        <v>2018</v>
      </c>
      <c r="O5584" s="15" t="s">
        <v>5727</v>
      </c>
      <c r="P5584" s="15" t="s">
        <v>81</v>
      </c>
      <c r="Q5584" s="15" t="s">
        <v>47095</v>
      </c>
      <c r="R5584" s="15" t="s">
        <v>5728</v>
      </c>
      <c r="S5584" s="15" t="s">
        <v>5729</v>
      </c>
      <c r="T5584" s="15" t="s">
        <v>5730</v>
      </c>
      <c r="U5584" s="15" t="s">
        <v>53</v>
      </c>
      <c r="V5584" s="15" t="s">
        <v>46780</v>
      </c>
      <c r="W5584" s="15" t="s">
        <v>3184</v>
      </c>
      <c r="X5584" s="15" t="str">
        <f>_xlfn.XLOOKUP(_LOOKUP[[#This Row],[AdjusterMemberName]],_Adjuster[Adjuster Name],_Adjuster[Email],,0)</f>
        <v>mQualls@knightcompany.com</v>
      </c>
      <c r="Y5584" s="15" t="str">
        <f>_xlfn.XLOOKUP(_LOOKUP[[#This Row],[AdjusterMemberName]],_Adjuster[Adjuster Name],_Adjuster[Phone Number],,0)</f>
        <v>424-559-5436</v>
      </c>
      <c r="Z5584" s="15" t="s">
        <v>5731</v>
      </c>
      <c r="AA55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 Bel Flora Ct, Aliso Viejo  CA 92656</v>
      </c>
      <c r="AB5584" s="15">
        <v>45257</v>
      </c>
    </row>
    <row r="5585" spans="1:28" x14ac:dyDescent="0.3">
      <c r="A5585" s="14">
        <v>1</v>
      </c>
      <c r="B5585" s="14">
        <v>1</v>
      </c>
      <c r="C5585" s="15" t="s">
        <v>5732</v>
      </c>
      <c r="D5585" s="15" t="s">
        <v>5733</v>
      </c>
      <c r="E5585" s="15">
        <v>45232</v>
      </c>
      <c r="F5585" s="15" t="s">
        <v>5734</v>
      </c>
      <c r="G5585" s="15">
        <v>45230</v>
      </c>
      <c r="H5585" s="15">
        <v>45412</v>
      </c>
      <c r="I5585" s="15" t="s">
        <v>5735</v>
      </c>
      <c r="J5585" s="15" t="s">
        <v>5736</v>
      </c>
      <c r="K5585" s="15" t="s">
        <v>45330</v>
      </c>
      <c r="L5585" s="15" t="s">
        <v>128</v>
      </c>
      <c r="M5585" s="15" t="s">
        <v>836</v>
      </c>
      <c r="N5585" s="14">
        <v>2017</v>
      </c>
      <c r="O5585" s="15" t="s">
        <v>5737</v>
      </c>
      <c r="P5585" s="15" t="s">
        <v>81</v>
      </c>
      <c r="Q5585" s="15" t="s">
        <v>47019</v>
      </c>
      <c r="R5585" s="15" t="s">
        <v>5738</v>
      </c>
      <c r="S5585" s="15" t="s">
        <v>5739</v>
      </c>
      <c r="T5585" s="15" t="s">
        <v>174</v>
      </c>
      <c r="U5585" s="15" t="s">
        <v>53</v>
      </c>
      <c r="V5585" s="15" t="s">
        <v>45920</v>
      </c>
      <c r="W5585" s="15" t="s">
        <v>3114</v>
      </c>
      <c r="X5585" s="15" t="str">
        <f>_xlfn.XLOOKUP(_LOOKUP[[#This Row],[AdjusterMemberName]],_Adjuster[Adjuster Name],_Adjuster[Email],,0)</f>
        <v>eExmundo@knightcompany.com</v>
      </c>
      <c r="Y5585" s="15" t="str">
        <f>_xlfn.XLOOKUP(_LOOKUP[[#This Row],[AdjusterMemberName]],_Adjuster[Adjuster Name],_Adjuster[Phone Number],,0)</f>
        <v>424-559-5400</v>
      </c>
      <c r="Z5585" s="15" t="s">
        <v>5740</v>
      </c>
      <c r="AA55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4433 Arlington Ave , Los Angeles  CA 90043</v>
      </c>
      <c r="AB5585" s="15"/>
    </row>
    <row r="5586" spans="1:28" x14ac:dyDescent="0.3">
      <c r="A5586" s="14">
        <v>1</v>
      </c>
      <c r="B5586" s="14">
        <v>1</v>
      </c>
      <c r="C5586" s="15" t="s">
        <v>5760</v>
      </c>
      <c r="D5586" s="15" t="s">
        <v>5760</v>
      </c>
      <c r="E5586" s="15">
        <v>45232</v>
      </c>
      <c r="F5586" s="15" t="s">
        <v>5761</v>
      </c>
      <c r="G5586" s="15">
        <v>45162</v>
      </c>
      <c r="H5586" s="15">
        <v>45346</v>
      </c>
      <c r="I5586" s="15" t="s">
        <v>5762</v>
      </c>
      <c r="J5586" s="15" t="s">
        <v>5763</v>
      </c>
      <c r="K5586" s="15" t="s">
        <v>45327</v>
      </c>
      <c r="L5586" s="15" t="s">
        <v>314</v>
      </c>
      <c r="M5586" s="15" t="s">
        <v>978</v>
      </c>
      <c r="N5586" s="14">
        <v>2012</v>
      </c>
      <c r="O5586" s="15" t="s">
        <v>5764</v>
      </c>
      <c r="P5586" s="15" t="s">
        <v>81</v>
      </c>
      <c r="Q5586" s="15" t="s">
        <v>47065</v>
      </c>
      <c r="R5586" s="15" t="s">
        <v>2190</v>
      </c>
      <c r="S5586" s="15" t="s">
        <v>5765</v>
      </c>
      <c r="T5586" s="15" t="s">
        <v>1483</v>
      </c>
      <c r="U5586" s="15" t="s">
        <v>53</v>
      </c>
      <c r="V5586" s="15" t="s">
        <v>45934</v>
      </c>
      <c r="W5586" s="15" t="s">
        <v>1624</v>
      </c>
      <c r="X5586" s="15" t="e">
        <f>_xlfn.XLOOKUP(_LOOKUP[[#This Row],[AdjusterMemberName]],_Adjuster[Adjuster Name],_Adjuster[Email],,0)</f>
        <v>#N/A</v>
      </c>
      <c r="Y5586" s="15" t="e">
        <f>_xlfn.XLOOKUP(_LOOKUP[[#This Row],[AdjusterMemberName]],_Adjuster[Adjuster Name],_Adjuster[Phone Number],,0)</f>
        <v>#N/A</v>
      </c>
      <c r="Z5586" s="15" t="s">
        <v>5766</v>
      </c>
      <c r="AA55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515 W California Ave, Vista  CA 92083</v>
      </c>
      <c r="AB5586" s="15"/>
    </row>
    <row r="5587" spans="1:28" x14ac:dyDescent="0.3">
      <c r="A5587" s="14">
        <v>1</v>
      </c>
      <c r="B5587" s="14">
        <v>1</v>
      </c>
      <c r="C5587" s="15" t="s">
        <v>5896</v>
      </c>
      <c r="D5587" s="15" t="s">
        <v>5896</v>
      </c>
      <c r="E5587" s="15">
        <v>45232</v>
      </c>
      <c r="F5587" s="15" t="s">
        <v>5897</v>
      </c>
      <c r="G5587" s="15">
        <v>45068</v>
      </c>
      <c r="H5587" s="15">
        <v>45252</v>
      </c>
      <c r="I5587" s="15" t="s">
        <v>5898</v>
      </c>
      <c r="J5587" s="15" t="s">
        <v>5899</v>
      </c>
      <c r="K5587" s="15" t="s">
        <v>45955</v>
      </c>
      <c r="L5587" s="15" t="s">
        <v>103</v>
      </c>
      <c r="M5587" s="15" t="s">
        <v>104</v>
      </c>
      <c r="N5587" s="14">
        <v>2020</v>
      </c>
      <c r="O5587" s="15" t="s">
        <v>5900</v>
      </c>
      <c r="P5587" s="15" t="s">
        <v>106</v>
      </c>
      <c r="Q5587" s="15" t="s">
        <v>47065</v>
      </c>
      <c r="R5587" s="15" t="s">
        <v>82</v>
      </c>
      <c r="S5587" s="15" t="s">
        <v>5901</v>
      </c>
      <c r="T5587" s="15" t="s">
        <v>821</v>
      </c>
      <c r="U5587" s="15" t="s">
        <v>53</v>
      </c>
      <c r="V5587" s="15" t="s">
        <v>45513</v>
      </c>
      <c r="W5587" s="15" t="s">
        <v>3184</v>
      </c>
      <c r="X5587" s="15" t="str">
        <f>_xlfn.XLOOKUP(_LOOKUP[[#This Row],[AdjusterMemberName]],_Adjuster[Adjuster Name],_Adjuster[Email],,0)</f>
        <v>mQualls@knightcompany.com</v>
      </c>
      <c r="Y5587" s="15" t="str">
        <f>_xlfn.XLOOKUP(_LOOKUP[[#This Row],[AdjusterMemberName]],_Adjuster[Adjuster Name],_Adjuster[Phone Number],,0)</f>
        <v>424-559-5436</v>
      </c>
      <c r="Z5587" s="15" t="s">
        <v>5902</v>
      </c>
      <c r="AA55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7333 Louise Ave, Van Nuys  CA 91406</v>
      </c>
      <c r="AB5587" s="15"/>
    </row>
    <row r="5588" spans="1:28" x14ac:dyDescent="0.3">
      <c r="A5588" s="14">
        <v>1</v>
      </c>
      <c r="B5588" s="14">
        <v>1</v>
      </c>
      <c r="C5588" s="15" t="s">
        <v>5935</v>
      </c>
      <c r="D5588" s="15" t="s">
        <v>5935</v>
      </c>
      <c r="E5588" s="15">
        <v>45232</v>
      </c>
      <c r="F5588" s="15" t="s">
        <v>5936</v>
      </c>
      <c r="G5588" s="15">
        <v>45174</v>
      </c>
      <c r="H5588" s="15">
        <v>45356</v>
      </c>
      <c r="I5588" s="15" t="s">
        <v>5937</v>
      </c>
      <c r="J5588" s="15" t="s">
        <v>5938</v>
      </c>
      <c r="K5588" s="15" t="s">
        <v>45334</v>
      </c>
      <c r="L5588" s="15" t="s">
        <v>128</v>
      </c>
      <c r="M5588" s="15" t="s">
        <v>836</v>
      </c>
      <c r="N5588" s="14">
        <v>2024</v>
      </c>
      <c r="O5588" s="15" t="s">
        <v>5939</v>
      </c>
      <c r="P5588" s="15" t="s">
        <v>106</v>
      </c>
      <c r="Q5588" s="15" t="s">
        <v>47073</v>
      </c>
      <c r="R5588" s="15" t="s">
        <v>5940</v>
      </c>
      <c r="S5588" s="15" t="s">
        <v>5941</v>
      </c>
      <c r="T5588" s="15" t="s">
        <v>174</v>
      </c>
      <c r="U5588" s="15" t="s">
        <v>53</v>
      </c>
      <c r="V5588" s="15" t="s">
        <v>45441</v>
      </c>
      <c r="W5588" s="15" t="s">
        <v>1624</v>
      </c>
      <c r="X5588" s="15" t="e">
        <f>_xlfn.XLOOKUP(_LOOKUP[[#This Row],[AdjusterMemberName]],_Adjuster[Adjuster Name],_Adjuster[Email],,0)</f>
        <v>#N/A</v>
      </c>
      <c r="Y5588" s="15" t="e">
        <f>_xlfn.XLOOKUP(_LOOKUP[[#This Row],[AdjusterMemberName]],_Adjuster[Adjuster Name],_Adjuster[Phone Number],,0)</f>
        <v>#N/A</v>
      </c>
      <c r="Z5588" s="15" t="s">
        <v>5942</v>
      </c>
      <c r="AA55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1016 1/2 W 61St St, Los Angeles  CA 90044</v>
      </c>
      <c r="AB5588" s="15"/>
    </row>
    <row r="5589" spans="1:28" x14ac:dyDescent="0.3">
      <c r="A5589" s="14">
        <v>1</v>
      </c>
      <c r="B5589" s="14">
        <v>1</v>
      </c>
      <c r="C5589" s="15" t="s">
        <v>5935</v>
      </c>
      <c r="D5589" s="15" t="s">
        <v>5935</v>
      </c>
      <c r="E5589" s="15">
        <v>45232</v>
      </c>
      <c r="F5589" s="15" t="s">
        <v>5936</v>
      </c>
      <c r="G5589" s="15">
        <v>45174</v>
      </c>
      <c r="H5589" s="15">
        <v>45356</v>
      </c>
      <c r="I5589" s="15" t="s">
        <v>5956</v>
      </c>
      <c r="J5589" s="15" t="s">
        <v>5957</v>
      </c>
      <c r="K5589" s="15" t="s">
        <v>45334</v>
      </c>
      <c r="L5589" s="15" t="s">
        <v>128</v>
      </c>
      <c r="M5589" s="15" t="s">
        <v>836</v>
      </c>
      <c r="N5589" s="14">
        <v>2024</v>
      </c>
      <c r="O5589" s="15" t="s">
        <v>5939</v>
      </c>
      <c r="P5589" s="15" t="s">
        <v>106</v>
      </c>
      <c r="Q5589" s="15" t="s">
        <v>47073</v>
      </c>
      <c r="R5589" s="15" t="s">
        <v>5940</v>
      </c>
      <c r="S5589" s="15" t="s">
        <v>5941</v>
      </c>
      <c r="T5589" s="15" t="s">
        <v>174</v>
      </c>
      <c r="U5589" s="15" t="s">
        <v>53</v>
      </c>
      <c r="V5589" s="15" t="s">
        <v>45441</v>
      </c>
      <c r="W5589" s="15" t="s">
        <v>1889</v>
      </c>
      <c r="X5589" s="15" t="e">
        <f>_xlfn.XLOOKUP(_LOOKUP[[#This Row],[AdjusterMemberName]],_Adjuster[Adjuster Name],_Adjuster[Email],,0)</f>
        <v>#N/A</v>
      </c>
      <c r="Y5589" s="15" t="e">
        <f>_xlfn.XLOOKUP(_LOOKUP[[#This Row],[AdjusterMemberName]],_Adjuster[Adjuster Name],_Adjuster[Phone Number],,0)</f>
        <v>#N/A</v>
      </c>
      <c r="Z5589" s="15" t="s">
        <v>5942</v>
      </c>
      <c r="AA55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1016 1/2 W 61St St, Los Angeles  CA 90044</v>
      </c>
      <c r="AB5589" s="15"/>
    </row>
    <row r="5590" spans="1:28" x14ac:dyDescent="0.3">
      <c r="A5590" s="14">
        <v>1</v>
      </c>
      <c r="B5590" s="14">
        <v>1</v>
      </c>
      <c r="C5590" s="15" t="s">
        <v>5658</v>
      </c>
      <c r="D5590" s="15" t="s">
        <v>5658</v>
      </c>
      <c r="E5590" s="15">
        <v>45231</v>
      </c>
      <c r="F5590" s="15" t="s">
        <v>5659</v>
      </c>
      <c r="G5590" s="15">
        <v>45226</v>
      </c>
      <c r="H5590" s="15">
        <v>45409</v>
      </c>
      <c r="I5590" s="15" t="s">
        <v>5660</v>
      </c>
      <c r="J5590" s="15" t="s">
        <v>5661</v>
      </c>
      <c r="K5590" s="15" t="s">
        <v>45345</v>
      </c>
      <c r="L5590" s="15" t="s">
        <v>91</v>
      </c>
      <c r="M5590" s="15" t="s">
        <v>5662</v>
      </c>
      <c r="N5590" s="14">
        <v>2009</v>
      </c>
      <c r="O5590" s="15" t="s">
        <v>5663</v>
      </c>
      <c r="P5590" s="15" t="s">
        <v>81</v>
      </c>
      <c r="Q5590" s="15" t="s">
        <v>47092</v>
      </c>
      <c r="R5590" s="15" t="s">
        <v>5664</v>
      </c>
      <c r="S5590" s="15" t="s">
        <v>5665</v>
      </c>
      <c r="T5590" s="15" t="s">
        <v>308</v>
      </c>
      <c r="U5590" s="15" t="s">
        <v>53</v>
      </c>
      <c r="V5590" s="15" t="s">
        <v>45432</v>
      </c>
      <c r="W5590" s="15" t="s">
        <v>3184</v>
      </c>
      <c r="X5590" s="15" t="str">
        <f>_xlfn.XLOOKUP(_LOOKUP[[#This Row],[AdjusterMemberName]],_Adjuster[Adjuster Name],_Adjuster[Email],,0)</f>
        <v>mQualls@knightcompany.com</v>
      </c>
      <c r="Y5590" s="15" t="str">
        <f>_xlfn.XLOOKUP(_LOOKUP[[#This Row],[AdjusterMemberName]],_Adjuster[Adjuster Name],_Adjuster[Phone Number],,0)</f>
        <v>424-559-5436</v>
      </c>
      <c r="Z5590" s="15" t="s">
        <v>5666</v>
      </c>
      <c r="AA55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8392 Bruce Ave, Riverside  CA 92503</v>
      </c>
      <c r="AB5590" s="15"/>
    </row>
    <row r="5591" spans="1:28" x14ac:dyDescent="0.3">
      <c r="A5591" s="14">
        <v>1</v>
      </c>
      <c r="B5591" s="14">
        <v>1</v>
      </c>
      <c r="C5591" s="15" t="s">
        <v>5673</v>
      </c>
      <c r="D5591" s="15" t="s">
        <v>5673</v>
      </c>
      <c r="E5591" s="15">
        <v>45231</v>
      </c>
      <c r="F5591" s="15" t="s">
        <v>5674</v>
      </c>
      <c r="G5591" s="15">
        <v>45184</v>
      </c>
      <c r="H5591" s="15">
        <v>45366</v>
      </c>
      <c r="I5591" s="15" t="s">
        <v>5675</v>
      </c>
      <c r="J5591" s="15" t="s">
        <v>5676</v>
      </c>
      <c r="K5591" s="15" t="s">
        <v>45332</v>
      </c>
      <c r="L5591" s="15" t="s">
        <v>139</v>
      </c>
      <c r="M5591" s="15" t="s">
        <v>470</v>
      </c>
      <c r="N5591" s="14">
        <v>2004</v>
      </c>
      <c r="O5591" s="15" t="s">
        <v>5677</v>
      </c>
      <c r="P5591" s="15" t="s">
        <v>106</v>
      </c>
      <c r="Q5591" s="15" t="s">
        <v>47065</v>
      </c>
      <c r="R5591" s="15" t="s">
        <v>5678</v>
      </c>
      <c r="S5591" s="15" t="s">
        <v>5679</v>
      </c>
      <c r="T5591" s="15" t="s">
        <v>821</v>
      </c>
      <c r="U5591" s="15" t="s">
        <v>53</v>
      </c>
      <c r="V5591" s="15" t="s">
        <v>45513</v>
      </c>
      <c r="W5591" s="15" t="s">
        <v>1357</v>
      </c>
      <c r="X5591" s="15" t="str">
        <f>_xlfn.XLOOKUP(_LOOKUP[[#This Row],[AdjusterMemberName]],_Adjuster[Adjuster Name],_Adjuster[Email],,0)</f>
        <v>jRivera1@knightcompany.com</v>
      </c>
      <c r="Y5591" s="15" t="str">
        <f>_xlfn.XLOOKUP(_LOOKUP[[#This Row],[AdjusterMemberName]],_Adjuster[Adjuster Name],_Adjuster[Phone Number],,0)</f>
        <v>424-559-5239</v>
      </c>
      <c r="Z5591" s="15" t="s">
        <v>5680</v>
      </c>
      <c r="AA55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6737 Woodley Ave Apt 5, Van Nuys  CA 91406</v>
      </c>
      <c r="AB5591" s="15">
        <v>45274</v>
      </c>
    </row>
    <row r="5592" spans="1:28" x14ac:dyDescent="0.3">
      <c r="A5592" s="14">
        <v>1</v>
      </c>
      <c r="B5592" s="14">
        <v>0</v>
      </c>
      <c r="C5592" s="15" t="s">
        <v>5767</v>
      </c>
      <c r="D5592" s="15" t="s">
        <v>5768</v>
      </c>
      <c r="E5592" s="15">
        <v>45231</v>
      </c>
      <c r="F5592" s="15" t="s">
        <v>5769</v>
      </c>
      <c r="G5592" s="15">
        <v>45153</v>
      </c>
      <c r="H5592" s="15">
        <v>45337</v>
      </c>
      <c r="I5592" s="15" t="s">
        <v>5770</v>
      </c>
      <c r="J5592" s="15" t="s">
        <v>5771</v>
      </c>
      <c r="K5592" s="15" t="s">
        <v>45888</v>
      </c>
      <c r="L5592" s="15" t="s">
        <v>103</v>
      </c>
      <c r="M5592" s="15" t="s">
        <v>104</v>
      </c>
      <c r="N5592" s="14">
        <v>2017</v>
      </c>
      <c r="O5592" s="15" t="s">
        <v>5772</v>
      </c>
      <c r="P5592" s="15" t="s">
        <v>81</v>
      </c>
      <c r="Q5592" s="15" t="s">
        <v>47108</v>
      </c>
      <c r="R5592" s="15" t="s">
        <v>5773</v>
      </c>
      <c r="S5592" s="15" t="s">
        <v>5774</v>
      </c>
      <c r="T5592" s="15" t="s">
        <v>5775</v>
      </c>
      <c r="U5592" s="15" t="s">
        <v>53</v>
      </c>
      <c r="V5592" s="15" t="s">
        <v>45961</v>
      </c>
      <c r="W5592" s="15" t="s">
        <v>850</v>
      </c>
      <c r="X5592" s="15" t="e">
        <f>_xlfn.XLOOKUP(_LOOKUP[[#This Row],[AdjusterMemberName]],_Adjuster[Adjuster Name],_Adjuster[Email],,0)</f>
        <v>#N/A</v>
      </c>
      <c r="Y5592" s="15" t="e">
        <f>_xlfn.XLOOKUP(_LOOKUP[[#This Row],[AdjusterMemberName]],_Adjuster[Adjuster Name],_Adjuster[Phone Number],,0)</f>
        <v>#N/A</v>
      </c>
      <c r="Z5592" s="15" t="s">
        <v>5776</v>
      </c>
      <c r="AA55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18611 Collins St Apt E35, Tarzana  CA 91356</v>
      </c>
      <c r="AB5592" s="15"/>
    </row>
    <row r="5593" spans="1:28" x14ac:dyDescent="0.3">
      <c r="A5593" s="14">
        <v>1</v>
      </c>
      <c r="B5593" s="14">
        <v>1</v>
      </c>
      <c r="C5593" s="15" t="s">
        <v>2400</v>
      </c>
      <c r="D5593" s="15" t="s">
        <v>2400</v>
      </c>
      <c r="E5593" s="15">
        <v>45231</v>
      </c>
      <c r="F5593" s="15" t="s">
        <v>2401</v>
      </c>
      <c r="G5593" s="15">
        <v>45090</v>
      </c>
      <c r="H5593" s="15">
        <v>45273</v>
      </c>
      <c r="I5593" s="15" t="s">
        <v>10886</v>
      </c>
      <c r="J5593" s="15" t="s">
        <v>10887</v>
      </c>
      <c r="K5593" s="15" t="s">
        <v>45332</v>
      </c>
      <c r="L5593" s="15" t="s">
        <v>128</v>
      </c>
      <c r="M5593" s="15" t="s">
        <v>129</v>
      </c>
      <c r="N5593" s="14">
        <v>2020</v>
      </c>
      <c r="O5593" s="15" t="s">
        <v>10888</v>
      </c>
      <c r="P5593" s="15" t="s">
        <v>106</v>
      </c>
      <c r="Q5593" s="15" t="s">
        <v>47092</v>
      </c>
      <c r="R5593" s="15" t="s">
        <v>2405</v>
      </c>
      <c r="S5593" s="15" t="s">
        <v>2406</v>
      </c>
      <c r="T5593" s="15" t="s">
        <v>424</v>
      </c>
      <c r="U5593" s="15" t="s">
        <v>53</v>
      </c>
      <c r="V5593" s="15" t="s">
        <v>45717</v>
      </c>
      <c r="W5593" s="15" t="s">
        <v>367</v>
      </c>
      <c r="X5593" s="15" t="str">
        <f>_xlfn.XLOOKUP(_LOOKUP[[#This Row],[AdjusterMemberName]],_Adjuster[Adjuster Name],_Adjuster[Email],,0)</f>
        <v>dHernandez4@knightcompany.com</v>
      </c>
      <c r="Y5593" s="15" t="str">
        <f>_xlfn.XLOOKUP(_LOOKUP[[#This Row],[AdjusterMemberName]],_Adjuster[Adjuster Name],_Adjuster[Phone Number],,0)</f>
        <v>323-315-7819</v>
      </c>
      <c r="Z5593" s="15" t="s">
        <v>2407</v>
      </c>
      <c r="AA55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7240 Tippecanoe Ave, San Bernardino  CA 92404</v>
      </c>
      <c r="AB5593" s="15"/>
    </row>
    <row r="5594" spans="1:28" x14ac:dyDescent="0.3">
      <c r="A5594" s="14">
        <v>1</v>
      </c>
      <c r="B5594" s="14">
        <v>1</v>
      </c>
      <c r="C5594" s="15" t="s">
        <v>5559</v>
      </c>
      <c r="D5594" s="15" t="s">
        <v>5559</v>
      </c>
      <c r="E5594" s="15">
        <v>45230</v>
      </c>
      <c r="F5594" s="15" t="s">
        <v>5560</v>
      </c>
      <c r="G5594" s="15">
        <v>45168</v>
      </c>
      <c r="H5594" s="15">
        <v>45351</v>
      </c>
      <c r="I5594" s="15" t="s">
        <v>5561</v>
      </c>
      <c r="J5594" s="15" t="s">
        <v>5562</v>
      </c>
      <c r="K5594" s="15" t="s">
        <v>46815</v>
      </c>
      <c r="L5594" s="15" t="s">
        <v>139</v>
      </c>
      <c r="M5594" s="15" t="s">
        <v>697</v>
      </c>
      <c r="N5594" s="14">
        <v>2023</v>
      </c>
      <c r="O5594" s="15" t="s">
        <v>5563</v>
      </c>
      <c r="P5594" s="15" t="s">
        <v>81</v>
      </c>
      <c r="Q5594" s="15" t="s">
        <v>47006</v>
      </c>
      <c r="R5594" s="15" t="s">
        <v>5564</v>
      </c>
      <c r="S5594" s="15" t="s">
        <v>5565</v>
      </c>
      <c r="T5594" s="15" t="s">
        <v>1834</v>
      </c>
      <c r="U5594" s="15" t="s">
        <v>53</v>
      </c>
      <c r="V5594" s="15" t="s">
        <v>45760</v>
      </c>
      <c r="W5594" s="15" t="s">
        <v>1624</v>
      </c>
      <c r="X5594" s="15" t="e">
        <f>_xlfn.XLOOKUP(_LOOKUP[[#This Row],[AdjusterMemberName]],_Adjuster[Adjuster Name],_Adjuster[Email],,0)</f>
        <v>#N/A</v>
      </c>
      <c r="Y5594" s="15" t="e">
        <f>_xlfn.XLOOKUP(_LOOKUP[[#This Row],[AdjusterMemberName]],_Adjuster[Adjuster Name],_Adjuster[Phone Number],,0)</f>
        <v>#N/A</v>
      </c>
      <c r="Z5594" s="15" t="s">
        <v>5566</v>
      </c>
      <c r="AA55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1202 Borden Rd Spc 26, Escondido  CA 92026</v>
      </c>
      <c r="AB5594" s="15"/>
    </row>
    <row r="5595" spans="1:28" x14ac:dyDescent="0.3">
      <c r="A5595" s="14">
        <v>1</v>
      </c>
      <c r="B5595" s="14">
        <v>1</v>
      </c>
      <c r="C5595" s="15" t="s">
        <v>5584</v>
      </c>
      <c r="D5595" s="15" t="s">
        <v>5584</v>
      </c>
      <c r="E5595" s="15">
        <v>45230</v>
      </c>
      <c r="F5595" s="15" t="s">
        <v>5585</v>
      </c>
      <c r="G5595" s="15">
        <v>45119</v>
      </c>
      <c r="H5595" s="15">
        <v>45303</v>
      </c>
      <c r="I5595" s="15" t="s">
        <v>5586</v>
      </c>
      <c r="J5595" s="15" t="s">
        <v>5587</v>
      </c>
      <c r="K5595" s="15" t="s">
        <v>45594</v>
      </c>
      <c r="L5595" s="15" t="s">
        <v>139</v>
      </c>
      <c r="M5595" s="15" t="s">
        <v>249</v>
      </c>
      <c r="N5595" s="14">
        <v>2014</v>
      </c>
      <c r="O5595" s="15" t="s">
        <v>5588</v>
      </c>
      <c r="P5595" s="15" t="s">
        <v>81</v>
      </c>
      <c r="Q5595" s="15" t="s">
        <v>47006</v>
      </c>
      <c r="R5595" s="15" t="s">
        <v>5589</v>
      </c>
      <c r="S5595" s="15" t="s">
        <v>5590</v>
      </c>
      <c r="T5595" s="15" t="s">
        <v>253</v>
      </c>
      <c r="U5595" s="15" t="s">
        <v>53</v>
      </c>
      <c r="V5595" s="15" t="s">
        <v>45359</v>
      </c>
      <c r="W5595" s="15" t="s">
        <v>850</v>
      </c>
      <c r="X5595" s="15" t="e">
        <f>_xlfn.XLOOKUP(_LOOKUP[[#This Row],[AdjusterMemberName]],_Adjuster[Adjuster Name],_Adjuster[Email],,0)</f>
        <v>#N/A</v>
      </c>
      <c r="Y5595" s="15" t="e">
        <f>_xlfn.XLOOKUP(_LOOKUP[[#This Row],[AdjusterMemberName]],_Adjuster[Adjuster Name],_Adjuster[Phone Number],,0)</f>
        <v>#N/A</v>
      </c>
      <c r="Z5595" s="15" t="s">
        <v>5591</v>
      </c>
      <c r="AA55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719 S Flower St Apt 1, Inglewood  CA 90301</v>
      </c>
      <c r="AB5595" s="15">
        <v>45284</v>
      </c>
    </row>
    <row r="5596" spans="1:28" x14ac:dyDescent="0.3">
      <c r="A5596" s="14">
        <v>0</v>
      </c>
      <c r="B5596" s="14">
        <v>1</v>
      </c>
      <c r="C5596" s="15" t="s">
        <v>5631</v>
      </c>
      <c r="D5596" s="15" t="s">
        <v>5631</v>
      </c>
      <c r="E5596" s="15">
        <v>45230</v>
      </c>
      <c r="F5596" s="15" t="s">
        <v>5632</v>
      </c>
      <c r="G5596" s="15">
        <v>45115</v>
      </c>
      <c r="H5596" s="15">
        <v>45299</v>
      </c>
      <c r="I5596" s="15" t="s">
        <v>5633</v>
      </c>
      <c r="J5596" s="15" t="s">
        <v>5634</v>
      </c>
      <c r="K5596" s="15" t="s">
        <v>45458</v>
      </c>
      <c r="L5596" s="15" t="s">
        <v>103</v>
      </c>
      <c r="M5596" s="15" t="s">
        <v>5635</v>
      </c>
      <c r="N5596" s="14">
        <v>2021</v>
      </c>
      <c r="O5596" s="15" t="s">
        <v>5636</v>
      </c>
      <c r="P5596" s="15" t="s">
        <v>81</v>
      </c>
      <c r="Q5596" s="15" t="s">
        <v>47214</v>
      </c>
      <c r="R5596" s="15" t="s">
        <v>5637</v>
      </c>
      <c r="S5596" s="15" t="s">
        <v>5638</v>
      </c>
      <c r="T5596" s="15" t="s">
        <v>174</v>
      </c>
      <c r="U5596" s="15" t="s">
        <v>53</v>
      </c>
      <c r="V5596" s="15" t="s">
        <v>45979</v>
      </c>
      <c r="W5596" s="15" t="s">
        <v>1357</v>
      </c>
      <c r="X5596" s="15" t="str">
        <f>_xlfn.XLOOKUP(_LOOKUP[[#This Row],[AdjusterMemberName]],_Adjuster[Adjuster Name],_Adjuster[Email],,0)</f>
        <v>jRivera1@knightcompany.com</v>
      </c>
      <c r="Y5596" s="15" t="str">
        <f>_xlfn.XLOOKUP(_LOOKUP[[#This Row],[AdjusterMemberName]],_Adjuster[Adjuster Name],_Adjuster[Phone Number],,0)</f>
        <v>424-559-5239</v>
      </c>
      <c r="Z5596" s="15" t="s">
        <v>5639</v>
      </c>
      <c r="AA55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1838 W 82Nd St, Los Angeles  CA 90047</v>
      </c>
      <c r="AB5596" s="15"/>
    </row>
    <row r="5597" spans="1:28" x14ac:dyDescent="0.3">
      <c r="A5597" s="14">
        <v>1</v>
      </c>
      <c r="B5597" s="14">
        <v>1</v>
      </c>
      <c r="C5597" s="15" t="s">
        <v>5642</v>
      </c>
      <c r="D5597" s="15" t="s">
        <v>5642</v>
      </c>
      <c r="E5597" s="15">
        <v>45230</v>
      </c>
      <c r="F5597" s="15" t="s">
        <v>5643</v>
      </c>
      <c r="G5597" s="15">
        <v>45170</v>
      </c>
      <c r="H5597" s="15">
        <v>45352</v>
      </c>
      <c r="I5597" s="15" t="s">
        <v>5644</v>
      </c>
      <c r="J5597" s="15" t="s">
        <v>5645</v>
      </c>
      <c r="K5597" s="15" t="s">
        <v>45477</v>
      </c>
      <c r="L5597" s="15" t="s">
        <v>103</v>
      </c>
      <c r="M5597" s="15" t="s">
        <v>304</v>
      </c>
      <c r="N5597" s="14">
        <v>2023</v>
      </c>
      <c r="O5597" s="15" t="s">
        <v>5646</v>
      </c>
      <c r="P5597" s="15" t="s">
        <v>81</v>
      </c>
      <c r="Q5597" s="15" t="s">
        <v>47006</v>
      </c>
      <c r="R5597" s="15" t="s">
        <v>5647</v>
      </c>
      <c r="S5597" s="15" t="s">
        <v>5648</v>
      </c>
      <c r="T5597" s="15" t="s">
        <v>3331</v>
      </c>
      <c r="U5597" s="15" t="s">
        <v>53</v>
      </c>
      <c r="V5597" s="15" t="s">
        <v>45850</v>
      </c>
      <c r="W5597" s="15" t="s">
        <v>1357</v>
      </c>
      <c r="X5597" s="15" t="str">
        <f>_xlfn.XLOOKUP(_LOOKUP[[#This Row],[AdjusterMemberName]],_Adjuster[Adjuster Name],_Adjuster[Email],,0)</f>
        <v>jRivera1@knightcompany.com</v>
      </c>
      <c r="Y5597" s="15" t="str">
        <f>_xlfn.XLOOKUP(_LOOKUP[[#This Row],[AdjusterMemberName]],_Adjuster[Adjuster Name],_Adjuster[Phone Number],,0)</f>
        <v>424-559-5239</v>
      </c>
      <c r="Z5597" s="15" t="s">
        <v>5649</v>
      </c>
      <c r="AA55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914 Leonard Ln, San Jacinto  CA 92582</v>
      </c>
      <c r="AB5597" s="15"/>
    </row>
    <row r="5598" spans="1:28" x14ac:dyDescent="0.3">
      <c r="A5598" s="14">
        <v>1</v>
      </c>
      <c r="B5598" s="14">
        <v>1</v>
      </c>
      <c r="C5598" s="15" t="s">
        <v>5650</v>
      </c>
      <c r="D5598" s="15" t="s">
        <v>5650</v>
      </c>
      <c r="E5598" s="15">
        <v>45230</v>
      </c>
      <c r="F5598" s="15" t="s">
        <v>5651</v>
      </c>
      <c r="G5598" s="15">
        <v>45211</v>
      </c>
      <c r="H5598" s="15">
        <v>45394</v>
      </c>
      <c r="I5598" s="15" t="s">
        <v>5652</v>
      </c>
      <c r="J5598" s="15" t="s">
        <v>5653</v>
      </c>
      <c r="K5598" s="15" t="s">
        <v>45517</v>
      </c>
      <c r="L5598" s="15" t="s">
        <v>103</v>
      </c>
      <c r="M5598" s="15" t="s">
        <v>304</v>
      </c>
      <c r="N5598" s="14">
        <v>2004</v>
      </c>
      <c r="O5598" s="15" t="s">
        <v>5654</v>
      </c>
      <c r="P5598" s="15" t="s">
        <v>81</v>
      </c>
      <c r="Q5598" s="15" t="s">
        <v>47065</v>
      </c>
      <c r="R5598" s="15" t="s">
        <v>5655</v>
      </c>
      <c r="S5598" s="15" t="s">
        <v>5656</v>
      </c>
      <c r="T5598" s="15" t="s">
        <v>541</v>
      </c>
      <c r="U5598" s="15" t="s">
        <v>53</v>
      </c>
      <c r="V5598" s="15" t="s">
        <v>46287</v>
      </c>
      <c r="W5598" s="15" t="s">
        <v>850</v>
      </c>
      <c r="X5598" s="15" t="e">
        <f>_xlfn.XLOOKUP(_LOOKUP[[#This Row],[AdjusterMemberName]],_Adjuster[Adjuster Name],_Adjuster[Email],,0)</f>
        <v>#N/A</v>
      </c>
      <c r="Y5598" s="15" t="e">
        <f>_xlfn.XLOOKUP(_LOOKUP[[#This Row],[AdjusterMemberName]],_Adjuster[Adjuster Name],_Adjuster[Phone Number],,0)</f>
        <v>#N/A</v>
      </c>
      <c r="Z5598" s="15" t="s">
        <v>5657</v>
      </c>
      <c r="AA55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1753 S Sutter St, Stockton  CA 95206</v>
      </c>
      <c r="AB5598" s="15"/>
    </row>
    <row r="5599" spans="1:28" x14ac:dyDescent="0.3">
      <c r="A5599" s="14">
        <v>1</v>
      </c>
      <c r="B5599" s="14">
        <v>1</v>
      </c>
      <c r="C5599" s="15" t="s">
        <v>5878</v>
      </c>
      <c r="D5599" s="15" t="s">
        <v>5879</v>
      </c>
      <c r="E5599" s="15">
        <v>45230</v>
      </c>
      <c r="F5599" s="15" t="s">
        <v>5880</v>
      </c>
      <c r="G5599" s="15">
        <v>45230</v>
      </c>
      <c r="H5599" s="15">
        <v>45412</v>
      </c>
      <c r="I5599" s="15" t="s">
        <v>5881</v>
      </c>
      <c r="J5599" s="15" t="s">
        <v>5882</v>
      </c>
      <c r="K5599" s="15" t="s">
        <v>45967</v>
      </c>
      <c r="L5599" s="15" t="s">
        <v>181</v>
      </c>
      <c r="M5599" s="15" t="s">
        <v>182</v>
      </c>
      <c r="N5599" s="14">
        <v>2021</v>
      </c>
      <c r="O5599" s="15" t="s">
        <v>5883</v>
      </c>
      <c r="P5599" s="15" t="s">
        <v>106</v>
      </c>
      <c r="Q5599" s="15" t="s">
        <v>47092</v>
      </c>
      <c r="R5599" s="15" t="s">
        <v>5884</v>
      </c>
      <c r="S5599" s="15" t="s">
        <v>5885</v>
      </c>
      <c r="T5599" s="15" t="s">
        <v>308</v>
      </c>
      <c r="U5599" s="15" t="s">
        <v>53</v>
      </c>
      <c r="V5599" s="15" t="s">
        <v>45398</v>
      </c>
      <c r="W5599" s="15" t="s">
        <v>1357</v>
      </c>
      <c r="X5599" s="15" t="str">
        <f>_xlfn.XLOOKUP(_LOOKUP[[#This Row],[AdjusterMemberName]],_Adjuster[Adjuster Name],_Adjuster[Email],,0)</f>
        <v>jRivera1@knightcompany.com</v>
      </c>
      <c r="Y5599" s="15" t="str">
        <f>_xlfn.XLOOKUP(_LOOKUP[[#This Row],[AdjusterMemberName]],_Adjuster[Adjuster Name],_Adjuster[Phone Number],,0)</f>
        <v>424-559-5239</v>
      </c>
      <c r="Z5599" s="15" t="s">
        <v>5886</v>
      </c>
      <c r="AA55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3387 Comer Ave, Riverside  CA 92507</v>
      </c>
      <c r="AB5599" s="15">
        <v>45263</v>
      </c>
    </row>
    <row r="5600" spans="1:28" x14ac:dyDescent="0.3">
      <c r="A5600" s="14">
        <v>1</v>
      </c>
      <c r="B5600" s="14">
        <v>1</v>
      </c>
      <c r="C5600" s="15" t="s">
        <v>5631</v>
      </c>
      <c r="D5600" s="15" t="s">
        <v>5631</v>
      </c>
      <c r="E5600" s="15">
        <v>45230</v>
      </c>
      <c r="F5600" s="15" t="s">
        <v>5632</v>
      </c>
      <c r="G5600" s="15">
        <v>45115</v>
      </c>
      <c r="H5600" s="15">
        <v>45299</v>
      </c>
      <c r="I5600" s="15" t="s">
        <v>8453</v>
      </c>
      <c r="J5600" s="15" t="s">
        <v>5634</v>
      </c>
      <c r="K5600" s="15" t="s">
        <v>45458</v>
      </c>
      <c r="L5600" s="15" t="s">
        <v>103</v>
      </c>
      <c r="M5600" s="15" t="s">
        <v>104</v>
      </c>
      <c r="N5600" s="14">
        <v>2021</v>
      </c>
      <c r="O5600" s="15" t="s">
        <v>5636</v>
      </c>
      <c r="P5600" s="15" t="s">
        <v>81</v>
      </c>
      <c r="Q5600" s="15" t="s">
        <v>47214</v>
      </c>
      <c r="R5600" s="15" t="s">
        <v>5637</v>
      </c>
      <c r="S5600" s="15" t="s">
        <v>5638</v>
      </c>
      <c r="T5600" s="15" t="s">
        <v>174</v>
      </c>
      <c r="U5600" s="15" t="s">
        <v>53</v>
      </c>
      <c r="V5600" s="15" t="s">
        <v>45979</v>
      </c>
      <c r="W5600" s="15" t="s">
        <v>1357</v>
      </c>
      <c r="X5600" s="15" t="str">
        <f>_xlfn.XLOOKUP(_LOOKUP[[#This Row],[AdjusterMemberName]],_Adjuster[Adjuster Name],_Adjuster[Email],,0)</f>
        <v>jRivera1@knightcompany.com</v>
      </c>
      <c r="Y5600" s="15" t="str">
        <f>_xlfn.XLOOKUP(_LOOKUP[[#This Row],[AdjusterMemberName]],_Adjuster[Adjuster Name],_Adjuster[Phone Number],,0)</f>
        <v>424-559-5239</v>
      </c>
      <c r="Z5600" s="15" t="s">
        <v>5639</v>
      </c>
      <c r="AA56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1838 W 82Nd St, Los Angeles  CA 90047</v>
      </c>
      <c r="AB5600" s="15"/>
    </row>
    <row r="5601" spans="1:28" x14ac:dyDescent="0.3">
      <c r="A5601" s="14">
        <v>1</v>
      </c>
      <c r="B5601" s="14">
        <v>1</v>
      </c>
      <c r="C5601" s="15" t="s">
        <v>5404</v>
      </c>
      <c r="D5601" s="15" t="s">
        <v>5404</v>
      </c>
      <c r="E5601" s="15">
        <v>45229</v>
      </c>
      <c r="F5601" s="15" t="s">
        <v>5405</v>
      </c>
      <c r="G5601" s="15">
        <v>45058</v>
      </c>
      <c r="H5601" s="15">
        <v>45242</v>
      </c>
      <c r="I5601" s="15" t="s">
        <v>5406</v>
      </c>
      <c r="J5601" s="15" t="s">
        <v>5407</v>
      </c>
      <c r="K5601" s="15" t="s">
        <v>46016</v>
      </c>
      <c r="L5601" s="15" t="s">
        <v>314</v>
      </c>
      <c r="M5601" s="15" t="s">
        <v>978</v>
      </c>
      <c r="N5601" s="14">
        <v>2010</v>
      </c>
      <c r="O5601" s="15" t="s">
        <v>5408</v>
      </c>
      <c r="P5601" s="15" t="s">
        <v>106</v>
      </c>
      <c r="Q5601" s="15" t="s">
        <v>47065</v>
      </c>
      <c r="R5601" s="15" t="s">
        <v>5409</v>
      </c>
      <c r="S5601" s="15" t="s">
        <v>5410</v>
      </c>
      <c r="T5601" s="15" t="s">
        <v>174</v>
      </c>
      <c r="U5601" s="15" t="s">
        <v>53</v>
      </c>
      <c r="V5601" s="15" t="s">
        <v>46097</v>
      </c>
      <c r="W5601" s="15" t="s">
        <v>338</v>
      </c>
      <c r="X5601" s="15" t="e">
        <f>_xlfn.XLOOKUP(_LOOKUP[[#This Row],[AdjusterMemberName]],_Adjuster[Adjuster Name],_Adjuster[Email],,0)</f>
        <v>#N/A</v>
      </c>
      <c r="Y5601" s="15" t="e">
        <f>_xlfn.XLOOKUP(_LOOKUP[[#This Row],[AdjusterMemberName]],_Adjuster[Adjuster Name],_Adjuster[Phone Number],,0)</f>
        <v>#N/A</v>
      </c>
      <c r="Z5601" s="15" t="s">
        <v>5411</v>
      </c>
      <c r="AA56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2630 Alvira St Apt 8 , Los Angeles  CA 90034</v>
      </c>
      <c r="AB5601" s="15"/>
    </row>
    <row r="5602" spans="1:28" x14ac:dyDescent="0.3">
      <c r="A5602" s="14">
        <v>1</v>
      </c>
      <c r="B5602" s="14">
        <v>1</v>
      </c>
      <c r="C5602" s="15" t="s">
        <v>5450</v>
      </c>
      <c r="D5602" s="15" t="s">
        <v>5450</v>
      </c>
      <c r="E5602" s="15">
        <v>45229</v>
      </c>
      <c r="F5602" s="15" t="s">
        <v>5451</v>
      </c>
      <c r="G5602" s="15">
        <v>45156</v>
      </c>
      <c r="H5602" s="15">
        <v>45340</v>
      </c>
      <c r="I5602" s="15" t="s">
        <v>5452</v>
      </c>
      <c r="J5602" s="15" t="s">
        <v>5453</v>
      </c>
      <c r="K5602" s="15" t="s">
        <v>45416</v>
      </c>
      <c r="L5602" s="15" t="s">
        <v>139</v>
      </c>
      <c r="M5602" s="15" t="s">
        <v>5454</v>
      </c>
      <c r="N5602" s="14">
        <v>1999</v>
      </c>
      <c r="O5602" s="15" t="s">
        <v>5455</v>
      </c>
      <c r="P5602" s="15" t="s">
        <v>106</v>
      </c>
      <c r="Q5602" s="15" t="s">
        <v>47065</v>
      </c>
      <c r="R5602" s="15" t="s">
        <v>2510</v>
      </c>
      <c r="S5602" s="15" t="s">
        <v>5456</v>
      </c>
      <c r="T5602" s="15" t="s">
        <v>672</v>
      </c>
      <c r="U5602" s="15" t="s">
        <v>53</v>
      </c>
      <c r="V5602" s="15" t="s">
        <v>45553</v>
      </c>
      <c r="W5602" s="15" t="s">
        <v>1624</v>
      </c>
      <c r="X5602" s="15" t="e">
        <f>_xlfn.XLOOKUP(_LOOKUP[[#This Row],[AdjusterMemberName]],_Adjuster[Adjuster Name],_Adjuster[Email],,0)</f>
        <v>#N/A</v>
      </c>
      <c r="Y5602" s="15" t="e">
        <f>_xlfn.XLOOKUP(_LOOKUP[[#This Row],[AdjusterMemberName]],_Adjuster[Adjuster Name],_Adjuster[Phone Number],,0)</f>
        <v>#N/A</v>
      </c>
      <c r="Z5602" s="15" t="s">
        <v>5457</v>
      </c>
      <c r="AA56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19538 Leadwell St, Reseda  CA 91335</v>
      </c>
      <c r="AB5602" s="15">
        <v>45257</v>
      </c>
    </row>
    <row r="5603" spans="1:28" x14ac:dyDescent="0.3">
      <c r="A5603" s="14">
        <v>1</v>
      </c>
      <c r="B5603" s="14">
        <v>0</v>
      </c>
      <c r="C5603" s="15" t="s">
        <v>5469</v>
      </c>
      <c r="D5603" s="15" t="s">
        <v>5470</v>
      </c>
      <c r="E5603" s="15">
        <v>45229</v>
      </c>
      <c r="F5603" s="15" t="s">
        <v>5471</v>
      </c>
      <c r="G5603" s="15">
        <v>45106</v>
      </c>
      <c r="H5603" s="15">
        <v>45289</v>
      </c>
      <c r="I5603" s="15" t="s">
        <v>5472</v>
      </c>
      <c r="J5603" s="15" t="s">
        <v>5473</v>
      </c>
      <c r="K5603" s="15" t="s">
        <v>46818</v>
      </c>
      <c r="L5603" s="15" t="s">
        <v>281</v>
      </c>
      <c r="M5603" s="15" t="s">
        <v>3527</v>
      </c>
      <c r="N5603" s="14">
        <v>2018</v>
      </c>
      <c r="O5603" s="15" t="s">
        <v>5474</v>
      </c>
      <c r="P5603" s="15" t="s">
        <v>106</v>
      </c>
      <c r="Q5603" s="15" t="s">
        <v>47081</v>
      </c>
      <c r="R5603" s="15" t="s">
        <v>5475</v>
      </c>
      <c r="S5603" s="15" t="s">
        <v>5476</v>
      </c>
      <c r="T5603" s="15" t="s">
        <v>4967</v>
      </c>
      <c r="U5603" s="15" t="s">
        <v>53</v>
      </c>
      <c r="V5603" s="15" t="s">
        <v>45436</v>
      </c>
      <c r="W5603" s="15" t="s">
        <v>3184</v>
      </c>
      <c r="X5603" s="15" t="str">
        <f>_xlfn.XLOOKUP(_LOOKUP[[#This Row],[AdjusterMemberName]],_Adjuster[Adjuster Name],_Adjuster[Email],,0)</f>
        <v>mQualls@knightcompany.com</v>
      </c>
      <c r="Y5603" s="15" t="str">
        <f>_xlfn.XLOOKUP(_LOOKUP[[#This Row],[AdjusterMemberName]],_Adjuster[Adjuster Name],_Adjuster[Phone Number],,0)</f>
        <v>424-559-5436</v>
      </c>
      <c r="Z5603" s="15" t="s">
        <v>5477</v>
      </c>
      <c r="AA56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6324 Fishburn Ave Apt C, Bell Gardens  CA 90201</v>
      </c>
      <c r="AB5603" s="15"/>
    </row>
    <row r="5604" spans="1:28" x14ac:dyDescent="0.3">
      <c r="A5604" s="14">
        <v>1</v>
      </c>
      <c r="B5604" s="14">
        <v>1</v>
      </c>
      <c r="C5604" s="15" t="s">
        <v>5478</v>
      </c>
      <c r="D5604" s="15" t="s">
        <v>5478</v>
      </c>
      <c r="E5604" s="15">
        <v>45229</v>
      </c>
      <c r="F5604" s="15" t="s">
        <v>5479</v>
      </c>
      <c r="G5604" s="15">
        <v>45168</v>
      </c>
      <c r="H5604" s="15">
        <v>45351</v>
      </c>
      <c r="I5604" s="15" t="s">
        <v>5480</v>
      </c>
      <c r="J5604" s="15" t="s">
        <v>5481</v>
      </c>
      <c r="K5604" s="15" t="s">
        <v>45493</v>
      </c>
      <c r="L5604" s="15" t="s">
        <v>103</v>
      </c>
      <c r="M5604" s="15" t="s">
        <v>304</v>
      </c>
      <c r="N5604" s="14">
        <v>2018</v>
      </c>
      <c r="O5604" s="15" t="s">
        <v>5482</v>
      </c>
      <c r="P5604" s="15" t="s">
        <v>106</v>
      </c>
      <c r="Q5604" s="15" t="s">
        <v>47019</v>
      </c>
      <c r="R5604" s="15" t="s">
        <v>5483</v>
      </c>
      <c r="S5604" s="15" t="s">
        <v>5484</v>
      </c>
      <c r="T5604" s="15" t="s">
        <v>5485</v>
      </c>
      <c r="U5604" s="15" t="s">
        <v>53</v>
      </c>
      <c r="V5604" s="15" t="s">
        <v>46817</v>
      </c>
      <c r="W5604" s="15" t="s">
        <v>1357</v>
      </c>
      <c r="X5604" s="15" t="str">
        <f>_xlfn.XLOOKUP(_LOOKUP[[#This Row],[AdjusterMemberName]],_Adjuster[Adjuster Name],_Adjuster[Email],,0)</f>
        <v>jRivera1@knightcompany.com</v>
      </c>
      <c r="Y5604" s="15" t="str">
        <f>_xlfn.XLOOKUP(_LOOKUP[[#This Row],[AdjusterMemberName]],_Adjuster[Adjuster Name],_Adjuster[Phone Number],,0)</f>
        <v>424-559-5239</v>
      </c>
      <c r="Z5604" s="15" t="s">
        <v>5486</v>
      </c>
      <c r="AA56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29281 Discovery Ridge Rd, Saugus  CA 91390</v>
      </c>
      <c r="AB5604" s="15">
        <v>45262</v>
      </c>
    </row>
    <row r="5605" spans="1:28" x14ac:dyDescent="0.3">
      <c r="A5605" s="14">
        <v>1</v>
      </c>
      <c r="B5605" s="14">
        <v>1</v>
      </c>
      <c r="C5605" s="15" t="s">
        <v>5514</v>
      </c>
      <c r="D5605" s="15" t="s">
        <v>5515</v>
      </c>
      <c r="E5605" s="15">
        <v>45229</v>
      </c>
      <c r="F5605" s="15" t="s">
        <v>5516</v>
      </c>
      <c r="G5605" s="15">
        <v>45079</v>
      </c>
      <c r="H5605" s="15">
        <v>45262</v>
      </c>
      <c r="I5605" s="15" t="s">
        <v>5517</v>
      </c>
      <c r="J5605" s="15" t="s">
        <v>5518</v>
      </c>
      <c r="K5605" s="15" t="s">
        <v>45424</v>
      </c>
      <c r="L5605" s="15" t="s">
        <v>536</v>
      </c>
      <c r="M5605" s="15" t="s">
        <v>4479</v>
      </c>
      <c r="N5605" s="14">
        <v>2013</v>
      </c>
      <c r="O5605" s="15" t="s">
        <v>5519</v>
      </c>
      <c r="P5605" s="15" t="s">
        <v>81</v>
      </c>
      <c r="Q5605" s="15" t="s">
        <v>47065</v>
      </c>
      <c r="R5605" s="15" t="s">
        <v>5520</v>
      </c>
      <c r="S5605" s="15" t="s">
        <v>5521</v>
      </c>
      <c r="T5605" s="15" t="s">
        <v>286</v>
      </c>
      <c r="U5605" s="15" t="s">
        <v>53</v>
      </c>
      <c r="V5605" s="15" t="s">
        <v>46546</v>
      </c>
      <c r="W5605" s="15" t="s">
        <v>3184</v>
      </c>
      <c r="X5605" s="15" t="str">
        <f>_xlfn.XLOOKUP(_LOOKUP[[#This Row],[AdjusterMemberName]],_Adjuster[Adjuster Name],_Adjuster[Email],,0)</f>
        <v>mQualls@knightcompany.com</v>
      </c>
      <c r="Y5605" s="15" t="str">
        <f>_xlfn.XLOOKUP(_LOOKUP[[#This Row],[AdjusterMemberName]],_Adjuster[Adjuster Name],_Adjuster[Phone Number],,0)</f>
        <v>424-559-5436</v>
      </c>
      <c r="Z5605" s="15" t="s">
        <v>5522</v>
      </c>
      <c r="AA56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2017 Ostrom Ave, Long Beach  CA 90815</v>
      </c>
      <c r="AB5605" s="15"/>
    </row>
    <row r="5606" spans="1:28" x14ac:dyDescent="0.3">
      <c r="A5606" s="14">
        <v>1</v>
      </c>
      <c r="B5606" s="14">
        <v>1</v>
      </c>
      <c r="C5606" s="15" t="s">
        <v>5523</v>
      </c>
      <c r="D5606" s="15" t="s">
        <v>5523</v>
      </c>
      <c r="E5606" s="15">
        <v>45229</v>
      </c>
      <c r="F5606" s="15" t="s">
        <v>5524</v>
      </c>
      <c r="G5606" s="15">
        <v>45172</v>
      </c>
      <c r="H5606" s="15">
        <v>45354</v>
      </c>
      <c r="I5606" s="15" t="s">
        <v>5525</v>
      </c>
      <c r="J5606" s="15" t="s">
        <v>5526</v>
      </c>
      <c r="K5606" s="15" t="s">
        <v>45663</v>
      </c>
      <c r="L5606" s="15" t="s">
        <v>103</v>
      </c>
      <c r="M5606" s="15" t="s">
        <v>304</v>
      </c>
      <c r="N5606" s="14">
        <v>2018</v>
      </c>
      <c r="O5606" s="15" t="s">
        <v>5527</v>
      </c>
      <c r="P5606" s="15" t="s">
        <v>106</v>
      </c>
      <c r="Q5606" s="15" t="s">
        <v>47019</v>
      </c>
      <c r="R5606" s="15" t="s">
        <v>2219</v>
      </c>
      <c r="S5606" s="15" t="s">
        <v>5528</v>
      </c>
      <c r="T5606" s="15" t="s">
        <v>811</v>
      </c>
      <c r="U5606" s="15" t="s">
        <v>53</v>
      </c>
      <c r="V5606" s="15" t="s">
        <v>45837</v>
      </c>
      <c r="W5606" s="15" t="s">
        <v>1357</v>
      </c>
      <c r="X5606" s="15" t="str">
        <f>_xlfn.XLOOKUP(_LOOKUP[[#This Row],[AdjusterMemberName]],_Adjuster[Adjuster Name],_Adjuster[Email],,0)</f>
        <v>jRivera1@knightcompany.com</v>
      </c>
      <c r="Y5606" s="15" t="str">
        <f>_xlfn.XLOOKUP(_LOOKUP[[#This Row],[AdjusterMemberName]],_Adjuster[Adjuster Name],_Adjuster[Phone Number],,0)</f>
        <v>424-559-5239</v>
      </c>
      <c r="Z5606" s="15" t="s">
        <v>5529</v>
      </c>
      <c r="AA56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520 Valencia St, Perris  CA 92571</v>
      </c>
      <c r="AB5606" s="15"/>
    </row>
    <row r="5607" spans="1:28" x14ac:dyDescent="0.3">
      <c r="A5607" s="14">
        <v>1</v>
      </c>
      <c r="B5607" s="14">
        <v>1</v>
      </c>
      <c r="C5607" s="15" t="s">
        <v>5548</v>
      </c>
      <c r="D5607" s="15" t="s">
        <v>5548</v>
      </c>
      <c r="E5607" s="15">
        <v>45229</v>
      </c>
      <c r="F5607" s="15" t="s">
        <v>5549</v>
      </c>
      <c r="G5607" s="15">
        <v>45177</v>
      </c>
      <c r="H5607" s="15">
        <v>45359</v>
      </c>
      <c r="I5607" s="15" t="s">
        <v>5550</v>
      </c>
      <c r="J5607" s="15" t="s">
        <v>5551</v>
      </c>
      <c r="K5607" s="15" t="s">
        <v>45356</v>
      </c>
      <c r="L5607" s="15" t="s">
        <v>103</v>
      </c>
      <c r="M5607" s="15" t="s">
        <v>104</v>
      </c>
      <c r="N5607" s="14">
        <v>2023</v>
      </c>
      <c r="O5607" s="15" t="s">
        <v>5552</v>
      </c>
      <c r="P5607" s="15" t="s">
        <v>81</v>
      </c>
      <c r="Q5607" s="15" t="s">
        <v>47152</v>
      </c>
      <c r="R5607" s="15" t="s">
        <v>2328</v>
      </c>
      <c r="S5607" s="15" t="s">
        <v>5553</v>
      </c>
      <c r="T5607" s="15" t="s">
        <v>4096</v>
      </c>
      <c r="U5607" s="15" t="s">
        <v>53</v>
      </c>
      <c r="V5607" s="15" t="s">
        <v>45725</v>
      </c>
      <c r="W5607" s="15" t="s">
        <v>3184</v>
      </c>
      <c r="X5607" s="15" t="str">
        <f>_xlfn.XLOOKUP(_LOOKUP[[#This Row],[AdjusterMemberName]],_Adjuster[Adjuster Name],_Adjuster[Email],,0)</f>
        <v>mQualls@knightcompany.com</v>
      </c>
      <c r="Y5607" s="15" t="str">
        <f>_xlfn.XLOOKUP(_LOOKUP[[#This Row],[AdjusterMemberName]],_Adjuster[Adjuster Name],_Adjuster[Phone Number],,0)</f>
        <v>424-559-5436</v>
      </c>
      <c r="Z5607" s="15" t="s">
        <v>5554</v>
      </c>
      <c r="AA56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2927 W Royal Dr, Visalia  CA 93277</v>
      </c>
      <c r="AB5607" s="15"/>
    </row>
    <row r="5608" spans="1:28" x14ac:dyDescent="0.3">
      <c r="A5608" s="14">
        <v>1</v>
      </c>
      <c r="B5608" s="14">
        <v>1</v>
      </c>
      <c r="C5608" s="15" t="s">
        <v>3043</v>
      </c>
      <c r="D5608" s="15" t="s">
        <v>3043</v>
      </c>
      <c r="E5608" s="15">
        <v>45229</v>
      </c>
      <c r="F5608" s="15" t="s">
        <v>5555</v>
      </c>
      <c r="G5608" s="15">
        <v>45161</v>
      </c>
      <c r="H5608" s="15">
        <v>45345</v>
      </c>
      <c r="I5608" s="15" t="s">
        <v>5556</v>
      </c>
      <c r="J5608" s="15" t="s">
        <v>5557</v>
      </c>
      <c r="K5608" s="15" t="s">
        <v>46816</v>
      </c>
      <c r="L5608" s="15" t="s">
        <v>201</v>
      </c>
      <c r="M5608" s="15" t="s">
        <v>202</v>
      </c>
      <c r="N5608" s="14">
        <v>2007</v>
      </c>
      <c r="O5608" s="15" t="s">
        <v>5558</v>
      </c>
      <c r="P5608" s="15" t="s">
        <v>106</v>
      </c>
      <c r="Q5608" s="15" t="s">
        <v>47065</v>
      </c>
      <c r="R5608" s="15" t="s">
        <v>3048</v>
      </c>
      <c r="S5608" s="15" t="s">
        <v>3049</v>
      </c>
      <c r="T5608" s="15" t="s">
        <v>174</v>
      </c>
      <c r="U5608" s="15" t="s">
        <v>53</v>
      </c>
      <c r="V5608" s="15" t="s">
        <v>46097</v>
      </c>
      <c r="W5608" s="15" t="s">
        <v>1357</v>
      </c>
      <c r="X5608" s="15" t="str">
        <f>_xlfn.XLOOKUP(_LOOKUP[[#This Row],[AdjusterMemberName]],_Adjuster[Adjuster Name],_Adjuster[Email],,0)</f>
        <v>jRivera1@knightcompany.com</v>
      </c>
      <c r="Y5608" s="15" t="str">
        <f>_xlfn.XLOOKUP(_LOOKUP[[#This Row],[AdjusterMemberName]],_Adjuster[Adjuster Name],_Adjuster[Phone Number],,0)</f>
        <v>424-559-5239</v>
      </c>
      <c r="Z5608" s="15" t="s">
        <v>3050</v>
      </c>
      <c r="AA56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9837 Tabor Street Apartment 14, Los Angeles  CA 90034</v>
      </c>
      <c r="AB5608" s="15"/>
    </row>
    <row r="5609" spans="1:28" x14ac:dyDescent="0.3">
      <c r="A5609" s="14">
        <v>1</v>
      </c>
      <c r="B5609" s="14">
        <v>1</v>
      </c>
      <c r="C5609" s="15" t="s">
        <v>5567</v>
      </c>
      <c r="D5609" s="15" t="s">
        <v>5568</v>
      </c>
      <c r="E5609" s="15">
        <v>45229</v>
      </c>
      <c r="F5609" s="15" t="s">
        <v>5569</v>
      </c>
      <c r="G5609" s="15">
        <v>45210</v>
      </c>
      <c r="H5609" s="15">
        <v>45393</v>
      </c>
      <c r="I5609" s="15" t="s">
        <v>5570</v>
      </c>
      <c r="J5609" s="15" t="s">
        <v>5571</v>
      </c>
      <c r="K5609" s="15" t="s">
        <v>46814</v>
      </c>
      <c r="L5609" s="15" t="s">
        <v>103</v>
      </c>
      <c r="M5609" s="15" t="s">
        <v>104</v>
      </c>
      <c r="N5609" s="14">
        <v>2014</v>
      </c>
      <c r="O5609" s="15" t="s">
        <v>5572</v>
      </c>
      <c r="P5609" s="15" t="s">
        <v>81</v>
      </c>
      <c r="Q5609" s="15" t="s">
        <v>47218</v>
      </c>
      <c r="R5609" s="15" t="s">
        <v>120</v>
      </c>
      <c r="S5609" s="15" t="s">
        <v>5573</v>
      </c>
      <c r="T5609" s="15" t="s">
        <v>263</v>
      </c>
      <c r="U5609" s="15" t="s">
        <v>53</v>
      </c>
      <c r="V5609" s="15" t="s">
        <v>46425</v>
      </c>
      <c r="W5609" s="15" t="s">
        <v>3114</v>
      </c>
      <c r="X5609" s="15" t="str">
        <f>_xlfn.XLOOKUP(_LOOKUP[[#This Row],[AdjusterMemberName]],_Adjuster[Adjuster Name],_Adjuster[Email],,0)</f>
        <v>eExmundo@knightcompany.com</v>
      </c>
      <c r="Y5609" s="15" t="str">
        <f>_xlfn.XLOOKUP(_LOOKUP[[#This Row],[AdjusterMemberName]],_Adjuster[Adjuster Name],_Adjuster[Phone Number],,0)</f>
        <v>424-559-5400</v>
      </c>
      <c r="Z5609" s="15" t="s">
        <v>5574</v>
      </c>
      <c r="AA56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12171 Aceves Ave, Orosi  CA 93647</v>
      </c>
      <c r="AB5609" s="15"/>
    </row>
    <row r="5610" spans="1:28" x14ac:dyDescent="0.3">
      <c r="A5610" s="14">
        <v>1</v>
      </c>
      <c r="B5610" s="14">
        <v>1</v>
      </c>
      <c r="C5610" s="15" t="s">
        <v>5700</v>
      </c>
      <c r="D5610" s="15" t="s">
        <v>5701</v>
      </c>
      <c r="E5610" s="15">
        <v>45229</v>
      </c>
      <c r="F5610" s="15" t="s">
        <v>5702</v>
      </c>
      <c r="G5610" s="15">
        <v>45141</v>
      </c>
      <c r="H5610" s="15">
        <v>45325</v>
      </c>
      <c r="I5610" s="15" t="s">
        <v>5703</v>
      </c>
      <c r="J5610" s="15" t="s">
        <v>5704</v>
      </c>
      <c r="K5610" s="15" t="s">
        <v>46485</v>
      </c>
      <c r="L5610" s="15" t="s">
        <v>103</v>
      </c>
      <c r="M5610" s="15" t="s">
        <v>104</v>
      </c>
      <c r="N5610" s="14">
        <v>2021</v>
      </c>
      <c r="O5610" s="15" t="s">
        <v>5705</v>
      </c>
      <c r="P5610" s="15" t="s">
        <v>81</v>
      </c>
      <c r="Q5610" s="15" t="s">
        <v>47117</v>
      </c>
      <c r="R5610" s="15" t="s">
        <v>5706</v>
      </c>
      <c r="S5610" s="15" t="s">
        <v>5707</v>
      </c>
      <c r="T5610" s="15" t="s">
        <v>612</v>
      </c>
      <c r="U5610" s="15" t="s">
        <v>53</v>
      </c>
      <c r="V5610" s="15" t="s">
        <v>45659</v>
      </c>
      <c r="W5610" s="15" t="s">
        <v>338</v>
      </c>
      <c r="X5610" s="15" t="e">
        <f>_xlfn.XLOOKUP(_LOOKUP[[#This Row],[AdjusterMemberName]],_Adjuster[Adjuster Name],_Adjuster[Email],,0)</f>
        <v>#N/A</v>
      </c>
      <c r="Y5610" s="15" t="e">
        <f>_xlfn.XLOOKUP(_LOOKUP[[#This Row],[AdjusterMemberName]],_Adjuster[Adjuster Name],_Adjuster[Phone Number],,0)</f>
        <v>#N/A</v>
      </c>
      <c r="Z5610" s="15" t="s">
        <v>5708</v>
      </c>
      <c r="AA56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134 N 21St St, Montebello  CA 90640</v>
      </c>
      <c r="AB5610" s="15"/>
    </row>
    <row r="5611" spans="1:28" x14ac:dyDescent="0.3">
      <c r="A5611" s="14">
        <v>1</v>
      </c>
      <c r="B5611" s="14">
        <v>1</v>
      </c>
      <c r="C5611" s="15" t="s">
        <v>1458</v>
      </c>
      <c r="D5611" s="15" t="s">
        <v>1458</v>
      </c>
      <c r="E5611" s="15">
        <v>45229</v>
      </c>
      <c r="F5611" s="15" t="s">
        <v>5757</v>
      </c>
      <c r="G5611" s="15">
        <v>45205</v>
      </c>
      <c r="H5611" s="15">
        <v>45388</v>
      </c>
      <c r="I5611" s="15" t="s">
        <v>5758</v>
      </c>
      <c r="J5611" s="15" t="s">
        <v>5759</v>
      </c>
      <c r="K5611" s="15" t="s">
        <v>45373</v>
      </c>
      <c r="L5611" s="15" t="s">
        <v>128</v>
      </c>
      <c r="M5611" s="15" t="s">
        <v>129</v>
      </c>
      <c r="N5611" s="14">
        <v>2007</v>
      </c>
      <c r="O5611" s="15" t="s">
        <v>1462</v>
      </c>
      <c r="P5611" s="15" t="s">
        <v>81</v>
      </c>
      <c r="Q5611" s="15" t="s">
        <v>47176</v>
      </c>
      <c r="R5611" s="15" t="s">
        <v>1463</v>
      </c>
      <c r="S5611" s="15" t="s">
        <v>1464</v>
      </c>
      <c r="T5611" s="15" t="s">
        <v>840</v>
      </c>
      <c r="U5611" s="15" t="s">
        <v>53</v>
      </c>
      <c r="V5611" s="15" t="s">
        <v>45391</v>
      </c>
      <c r="W5611" s="15" t="s">
        <v>1624</v>
      </c>
      <c r="X5611" s="15" t="e">
        <f>_xlfn.XLOOKUP(_LOOKUP[[#This Row],[AdjusterMemberName]],_Adjuster[Adjuster Name],_Adjuster[Email],,0)</f>
        <v>#N/A</v>
      </c>
      <c r="Y5611" s="15" t="e">
        <f>_xlfn.XLOOKUP(_LOOKUP[[#This Row],[AdjusterMemberName]],_Adjuster[Adjuster Name],_Adjuster[Phone Number],,0)</f>
        <v>#N/A</v>
      </c>
      <c r="Z5611" s="15" t="s">
        <v>1465</v>
      </c>
      <c r="AA56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22099 Us Highway 18 Unit 2055, Apple Valley  CA 92307</v>
      </c>
      <c r="AB5611" s="15">
        <v>45254</v>
      </c>
    </row>
    <row r="5612" spans="1:28" x14ac:dyDescent="0.3">
      <c r="A5612" s="14">
        <v>1</v>
      </c>
      <c r="B5612" s="14">
        <v>1</v>
      </c>
      <c r="C5612" s="15" t="s">
        <v>4451</v>
      </c>
      <c r="D5612" s="15" t="s">
        <v>5777</v>
      </c>
      <c r="E5612" s="15">
        <v>45229</v>
      </c>
      <c r="F5612" s="15" t="s">
        <v>5778</v>
      </c>
      <c r="G5612" s="15">
        <v>45211</v>
      </c>
      <c r="H5612" s="15">
        <v>45394</v>
      </c>
      <c r="I5612" s="15" t="s">
        <v>5779</v>
      </c>
      <c r="J5612" s="15" t="s">
        <v>5780</v>
      </c>
      <c r="K5612" s="15" t="s">
        <v>46810</v>
      </c>
      <c r="L5612" s="15" t="s">
        <v>292</v>
      </c>
      <c r="M5612" s="15" t="s">
        <v>2316</v>
      </c>
      <c r="N5612" s="14">
        <v>2015</v>
      </c>
      <c r="O5612" s="15" t="s">
        <v>5781</v>
      </c>
      <c r="P5612" s="15" t="s">
        <v>106</v>
      </c>
      <c r="Q5612" s="15" t="s">
        <v>47079</v>
      </c>
      <c r="R5612" s="15" t="s">
        <v>4456</v>
      </c>
      <c r="S5612" s="15" t="s">
        <v>4457</v>
      </c>
      <c r="T5612" s="15" t="s">
        <v>214</v>
      </c>
      <c r="U5612" s="15" t="s">
        <v>53</v>
      </c>
      <c r="V5612" s="15" t="s">
        <v>46552</v>
      </c>
      <c r="W5612" s="15" t="s">
        <v>175</v>
      </c>
      <c r="X5612" s="15" t="e">
        <f>_xlfn.XLOOKUP(_LOOKUP[[#This Row],[AdjusterMemberName]],_Adjuster[Adjuster Name],_Adjuster[Email],,0)</f>
        <v>#N/A</v>
      </c>
      <c r="Y5612" s="15" t="e">
        <f>_xlfn.XLOOKUP(_LOOKUP[[#This Row],[AdjusterMemberName]],_Adjuster[Adjuster Name],_Adjuster[Phone Number],,0)</f>
        <v>#N/A</v>
      </c>
      <c r="Z5612" s="15" t="s">
        <v>4458</v>
      </c>
      <c r="AA56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126 Contra Costa St, Vallejo  CA 94590</v>
      </c>
      <c r="AB5612" s="15"/>
    </row>
    <row r="5613" spans="1:28" x14ac:dyDescent="0.3">
      <c r="A5613" s="14">
        <v>1</v>
      </c>
      <c r="B5613" s="14">
        <v>1</v>
      </c>
      <c r="C5613" s="15" t="s">
        <v>6022</v>
      </c>
      <c r="D5613" s="15" t="s">
        <v>6022</v>
      </c>
      <c r="E5613" s="15">
        <v>45229</v>
      </c>
      <c r="F5613" s="15" t="s">
        <v>6023</v>
      </c>
      <c r="G5613" s="15">
        <v>45178</v>
      </c>
      <c r="H5613" s="15">
        <v>45360</v>
      </c>
      <c r="I5613" s="15" t="s">
        <v>6024</v>
      </c>
      <c r="J5613" s="15" t="s">
        <v>6025</v>
      </c>
      <c r="K5613" s="15" t="s">
        <v>45611</v>
      </c>
      <c r="L5613" s="15" t="s">
        <v>314</v>
      </c>
      <c r="M5613" s="15" t="s">
        <v>315</v>
      </c>
      <c r="N5613" s="14">
        <v>2019</v>
      </c>
      <c r="O5613" s="15" t="s">
        <v>6026</v>
      </c>
      <c r="P5613" s="15" t="s">
        <v>81</v>
      </c>
      <c r="Q5613" s="15" t="s">
        <v>47019</v>
      </c>
      <c r="R5613" s="15" t="s">
        <v>753</v>
      </c>
      <c r="S5613" s="15" t="s">
        <v>6027</v>
      </c>
      <c r="T5613" s="15" t="s">
        <v>174</v>
      </c>
      <c r="U5613" s="15" t="s">
        <v>53</v>
      </c>
      <c r="V5613" s="15" t="s">
        <v>45425</v>
      </c>
      <c r="W5613" s="15" t="s">
        <v>4613</v>
      </c>
      <c r="X5613" s="15" t="e">
        <f>_xlfn.XLOOKUP(_LOOKUP[[#This Row],[AdjusterMemberName]],_Adjuster[Adjuster Name],_Adjuster[Email],,0)</f>
        <v>#N/A</v>
      </c>
      <c r="Y5613" s="15" t="e">
        <f>_xlfn.XLOOKUP(_LOOKUP[[#This Row],[AdjusterMemberName]],_Adjuster[Adjuster Name],_Adjuster[Phone Number],,0)</f>
        <v>#N/A</v>
      </c>
      <c r="Z5613" s="15" t="s">
        <v>6028</v>
      </c>
      <c r="AA56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2640 1/2 S Manhattan Pl, Los Angeles  CA 90018</v>
      </c>
      <c r="AB5613" s="15"/>
    </row>
    <row r="5614" spans="1:28" x14ac:dyDescent="0.3">
      <c r="A5614" s="14">
        <v>1</v>
      </c>
      <c r="B5614" s="14">
        <v>1</v>
      </c>
      <c r="C5614" s="15" t="s">
        <v>5539</v>
      </c>
      <c r="D5614" s="15" t="s">
        <v>5540</v>
      </c>
      <c r="E5614" s="15">
        <v>45228</v>
      </c>
      <c r="F5614" s="15" t="s">
        <v>5541</v>
      </c>
      <c r="G5614" s="15">
        <v>45154</v>
      </c>
      <c r="H5614" s="15">
        <v>45338</v>
      </c>
      <c r="I5614" s="15" t="s">
        <v>5542</v>
      </c>
      <c r="J5614" s="15" t="s">
        <v>5543</v>
      </c>
      <c r="K5614" s="15" t="s">
        <v>45407</v>
      </c>
      <c r="L5614" s="15" t="s">
        <v>314</v>
      </c>
      <c r="M5614" s="15" t="s">
        <v>3946</v>
      </c>
      <c r="N5614" s="14">
        <v>2017</v>
      </c>
      <c r="O5614" s="15" t="s">
        <v>5544</v>
      </c>
      <c r="P5614" s="15" t="s">
        <v>106</v>
      </c>
      <c r="Q5614" s="15" t="s">
        <v>47095</v>
      </c>
      <c r="R5614" s="15" t="s">
        <v>5545</v>
      </c>
      <c r="S5614" s="15" t="s">
        <v>5546</v>
      </c>
      <c r="T5614" s="15" t="s">
        <v>1330</v>
      </c>
      <c r="U5614" s="15" t="s">
        <v>53</v>
      </c>
      <c r="V5614" s="15" t="s">
        <v>45669</v>
      </c>
      <c r="W5614" s="15" t="s">
        <v>850</v>
      </c>
      <c r="X5614" s="15" t="e">
        <f>_xlfn.XLOOKUP(_LOOKUP[[#This Row],[AdjusterMemberName]],_Adjuster[Adjuster Name],_Adjuster[Email],,0)</f>
        <v>#N/A</v>
      </c>
      <c r="Y5614" s="15" t="e">
        <f>_xlfn.XLOOKUP(_LOOKUP[[#This Row],[AdjusterMemberName]],_Adjuster[Adjuster Name],_Adjuster[Phone Number],,0)</f>
        <v>#N/A</v>
      </c>
      <c r="Z5614" s="15" t="s">
        <v>5547</v>
      </c>
      <c r="AA56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8554 Langdon Ave, North Hills  CA 91343</v>
      </c>
      <c r="AB5614" s="15"/>
    </row>
    <row r="5615" spans="1:28" x14ac:dyDescent="0.3">
      <c r="A5615" s="14">
        <v>1</v>
      </c>
      <c r="B5615" s="14">
        <v>1</v>
      </c>
      <c r="C5615" s="15" t="s">
        <v>5613</v>
      </c>
      <c r="D5615" s="15" t="s">
        <v>5614</v>
      </c>
      <c r="E5615" s="15">
        <v>45228</v>
      </c>
      <c r="F5615" s="15" t="s">
        <v>5615</v>
      </c>
      <c r="G5615" s="15">
        <v>45071</v>
      </c>
      <c r="H5615" s="15">
        <v>45255</v>
      </c>
      <c r="I5615" s="15" t="s">
        <v>5616</v>
      </c>
      <c r="J5615" s="15" t="s">
        <v>5617</v>
      </c>
      <c r="K5615" s="15" t="s">
        <v>46812</v>
      </c>
      <c r="L5615" s="15" t="s">
        <v>103</v>
      </c>
      <c r="M5615" s="15" t="s">
        <v>104</v>
      </c>
      <c r="N5615" s="14">
        <v>2018</v>
      </c>
      <c r="O5615" s="15" t="s">
        <v>5618</v>
      </c>
      <c r="P5615" s="15" t="s">
        <v>81</v>
      </c>
      <c r="Q5615" s="15" t="s">
        <v>47019</v>
      </c>
      <c r="R5615" s="15" t="s">
        <v>5619</v>
      </c>
      <c r="S5615" s="15" t="s">
        <v>5620</v>
      </c>
      <c r="T5615" s="15" t="s">
        <v>5621</v>
      </c>
      <c r="U5615" s="15" t="s">
        <v>53</v>
      </c>
      <c r="V5615" s="15" t="s">
        <v>45436</v>
      </c>
      <c r="W5615" s="15" t="s">
        <v>3184</v>
      </c>
      <c r="X5615" s="15" t="str">
        <f>_xlfn.XLOOKUP(_LOOKUP[[#This Row],[AdjusterMemberName]],_Adjuster[Adjuster Name],_Adjuster[Email],,0)</f>
        <v>mQualls@knightcompany.com</v>
      </c>
      <c r="Y5615" s="15" t="str">
        <f>_xlfn.XLOOKUP(_LOOKUP[[#This Row],[AdjusterMemberName]],_Adjuster[Adjuster Name],_Adjuster[Phone Number],,0)</f>
        <v>424-559-5436</v>
      </c>
      <c r="Z5615" s="15" t="s">
        <v>5622</v>
      </c>
      <c r="AA56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6305 Home Ave, Bell  CA 90201</v>
      </c>
      <c r="AB5615" s="15"/>
    </row>
    <row r="5616" spans="1:28" x14ac:dyDescent="0.3">
      <c r="A5616" s="14">
        <v>1</v>
      </c>
      <c r="B5616" s="14">
        <v>0</v>
      </c>
      <c r="C5616" s="15" t="s">
        <v>5421</v>
      </c>
      <c r="D5616" s="15" t="s">
        <v>5422</v>
      </c>
      <c r="E5616" s="15">
        <v>45227</v>
      </c>
      <c r="F5616" s="15" t="s">
        <v>5423</v>
      </c>
      <c r="G5616" s="15">
        <v>45184</v>
      </c>
      <c r="H5616" s="15">
        <v>45366</v>
      </c>
      <c r="I5616" s="15" t="s">
        <v>5424</v>
      </c>
      <c r="J5616" s="15" t="s">
        <v>5425</v>
      </c>
      <c r="K5616" s="15" t="s">
        <v>45332</v>
      </c>
      <c r="L5616" s="15" t="s">
        <v>1261</v>
      </c>
      <c r="M5616" s="15" t="s">
        <v>1262</v>
      </c>
      <c r="N5616" s="14">
        <v>2012</v>
      </c>
      <c r="O5616" s="15" t="s">
        <v>5426</v>
      </c>
      <c r="P5616" s="15" t="s">
        <v>106</v>
      </c>
      <c r="Q5616" s="15" t="s">
        <v>47092</v>
      </c>
      <c r="R5616" s="15" t="s">
        <v>4163</v>
      </c>
      <c r="S5616" s="15" t="s">
        <v>5427</v>
      </c>
      <c r="T5616" s="15" t="s">
        <v>2237</v>
      </c>
      <c r="U5616" s="15" t="s">
        <v>53</v>
      </c>
      <c r="V5616" s="15" t="s">
        <v>45384</v>
      </c>
      <c r="W5616" s="15" t="s">
        <v>1186</v>
      </c>
      <c r="X5616" s="15" t="str">
        <f>_xlfn.XLOOKUP(_LOOKUP[[#This Row],[AdjusterMemberName]],_Adjuster[Adjuster Name],_Adjuster[Email],,0)</f>
        <v>sAkinleye@knightcompany.com</v>
      </c>
      <c r="Y5616" s="15" t="str">
        <f>_xlfn.XLOOKUP(_LOOKUP[[#This Row],[AdjusterMemberName]],_Adjuster[Adjuster Name],_Adjuster[Phone Number],,0)</f>
        <v>424-559-5280</v>
      </c>
      <c r="Z5616" s="15" t="s">
        <v>5428</v>
      </c>
      <c r="AA56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15344 Fremont Dr, Adelanto  CA 92301</v>
      </c>
      <c r="AB5616" s="15">
        <v>45277</v>
      </c>
    </row>
    <row r="5617" spans="1:28" x14ac:dyDescent="0.3">
      <c r="A5617" s="14">
        <v>1</v>
      </c>
      <c r="B5617" s="14">
        <v>1</v>
      </c>
      <c r="C5617" s="15" t="s">
        <v>3595</v>
      </c>
      <c r="D5617" s="15" t="s">
        <v>5445</v>
      </c>
      <c r="E5617" s="15">
        <v>45227</v>
      </c>
      <c r="F5617" s="15" t="s">
        <v>5446</v>
      </c>
      <c r="G5617" s="15">
        <v>45172</v>
      </c>
      <c r="H5617" s="15">
        <v>45354</v>
      </c>
      <c r="I5617" s="15" t="s">
        <v>5447</v>
      </c>
      <c r="J5617" s="15" t="s">
        <v>5448</v>
      </c>
      <c r="K5617" s="15" t="s">
        <v>45968</v>
      </c>
      <c r="L5617" s="15" t="s">
        <v>103</v>
      </c>
      <c r="M5617" s="15" t="s">
        <v>890</v>
      </c>
      <c r="N5617" s="14">
        <v>2017</v>
      </c>
      <c r="O5617" s="15" t="s">
        <v>5449</v>
      </c>
      <c r="P5617" s="15" t="s">
        <v>106</v>
      </c>
      <c r="Q5617" s="15" t="s">
        <v>47019</v>
      </c>
      <c r="R5617" s="15" t="s">
        <v>3600</v>
      </c>
      <c r="S5617" s="15" t="s">
        <v>3601</v>
      </c>
      <c r="T5617" s="15" t="s">
        <v>3331</v>
      </c>
      <c r="U5617" s="15" t="s">
        <v>53</v>
      </c>
      <c r="V5617" s="15" t="s">
        <v>46042</v>
      </c>
      <c r="W5617" s="15" t="s">
        <v>850</v>
      </c>
      <c r="X5617" s="15" t="e">
        <f>_xlfn.XLOOKUP(_LOOKUP[[#This Row],[AdjusterMemberName]],_Adjuster[Adjuster Name],_Adjuster[Email],,0)</f>
        <v>#N/A</v>
      </c>
      <c r="Y5617" s="15" t="e">
        <f>_xlfn.XLOOKUP(_LOOKUP[[#This Row],[AdjusterMemberName]],_Adjuster[Adjuster Name],_Adjuster[Phone Number],,0)</f>
        <v>#N/A</v>
      </c>
      <c r="Z5617" s="15" t="s">
        <v>3602</v>
      </c>
      <c r="AA56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665 E 5Th St, San Jacinto  CA 92583</v>
      </c>
      <c r="AB5617" s="15"/>
    </row>
    <row r="5618" spans="1:28" x14ac:dyDescent="0.3">
      <c r="A5618" s="14">
        <v>1</v>
      </c>
      <c r="B5618" s="14">
        <v>1</v>
      </c>
      <c r="C5618" s="15" t="s">
        <v>5496</v>
      </c>
      <c r="D5618" s="15" t="s">
        <v>5497</v>
      </c>
      <c r="E5618" s="15">
        <v>45227</v>
      </c>
      <c r="F5618" s="15" t="s">
        <v>5498</v>
      </c>
      <c r="G5618" s="15">
        <v>45218</v>
      </c>
      <c r="H5618" s="15">
        <v>45401</v>
      </c>
      <c r="I5618" s="15" t="s">
        <v>5499</v>
      </c>
      <c r="J5618" s="15" t="s">
        <v>5500</v>
      </c>
      <c r="K5618" s="15" t="s">
        <v>46080</v>
      </c>
      <c r="L5618" s="15" t="s">
        <v>103</v>
      </c>
      <c r="M5618" s="15" t="s">
        <v>104</v>
      </c>
      <c r="N5618" s="14">
        <v>2019</v>
      </c>
      <c r="O5618" s="15" t="s">
        <v>5501</v>
      </c>
      <c r="P5618" s="15" t="s">
        <v>1273</v>
      </c>
      <c r="Q5618" s="15" t="s">
        <v>47078</v>
      </c>
      <c r="R5618" s="15" t="s">
        <v>5502</v>
      </c>
      <c r="S5618" s="15" t="s">
        <v>5503</v>
      </c>
      <c r="T5618" s="15" t="s">
        <v>174</v>
      </c>
      <c r="U5618" s="15" t="s">
        <v>53</v>
      </c>
      <c r="V5618" s="15" t="s">
        <v>45537</v>
      </c>
      <c r="W5618" s="15" t="s">
        <v>175</v>
      </c>
      <c r="X5618" s="15" t="e">
        <f>_xlfn.XLOOKUP(_LOOKUP[[#This Row],[AdjusterMemberName]],_Adjuster[Adjuster Name],_Adjuster[Email],,0)</f>
        <v>#N/A</v>
      </c>
      <c r="Y5618" s="15" t="e">
        <f>_xlfn.XLOOKUP(_LOOKUP[[#This Row],[AdjusterMemberName]],_Adjuster[Adjuster Name],_Adjuster[Phone Number],,0)</f>
        <v>#N/A</v>
      </c>
      <c r="Z5618" s="15" t="s">
        <v>5504</v>
      </c>
      <c r="AA56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1037 S Mariposa Ave, Los Angeles  CA 90006</v>
      </c>
      <c r="AB5618" s="15"/>
    </row>
    <row r="5619" spans="1:28" x14ac:dyDescent="0.3">
      <c r="A5619" s="14">
        <v>1</v>
      </c>
      <c r="B5619" s="14">
        <v>1</v>
      </c>
      <c r="C5619" s="15" t="s">
        <v>5592</v>
      </c>
      <c r="D5619" s="15" t="s">
        <v>5592</v>
      </c>
      <c r="E5619" s="15">
        <v>45227</v>
      </c>
      <c r="F5619" s="15" t="s">
        <v>5593</v>
      </c>
      <c r="G5619" s="15">
        <v>45113</v>
      </c>
      <c r="H5619" s="15">
        <v>45297</v>
      </c>
      <c r="I5619" s="15" t="s">
        <v>5594</v>
      </c>
      <c r="J5619" s="15" t="s">
        <v>5595</v>
      </c>
      <c r="K5619" s="15" t="s">
        <v>45329</v>
      </c>
      <c r="L5619" s="15" t="s">
        <v>103</v>
      </c>
      <c r="M5619" s="15" t="s">
        <v>5596</v>
      </c>
      <c r="N5619" s="14">
        <v>2022</v>
      </c>
      <c r="O5619" s="15" t="s">
        <v>5597</v>
      </c>
      <c r="P5619" s="15" t="s">
        <v>106</v>
      </c>
      <c r="Q5619" s="15" t="s">
        <v>47065</v>
      </c>
      <c r="R5619" s="15" t="s">
        <v>5598</v>
      </c>
      <c r="S5619" s="15" t="s">
        <v>5599</v>
      </c>
      <c r="T5619" s="15" t="s">
        <v>404</v>
      </c>
      <c r="U5619" s="15" t="s">
        <v>53</v>
      </c>
      <c r="V5619" s="15" t="s">
        <v>45639</v>
      </c>
      <c r="W5619" s="15" t="s">
        <v>1624</v>
      </c>
      <c r="X5619" s="15" t="e">
        <f>_xlfn.XLOOKUP(_LOOKUP[[#This Row],[AdjusterMemberName]],_Adjuster[Adjuster Name],_Adjuster[Email],,0)</f>
        <v>#N/A</v>
      </c>
      <c r="Y5619" s="15" t="e">
        <f>_xlfn.XLOOKUP(_LOOKUP[[#This Row],[AdjusterMemberName]],_Adjuster[Adjuster Name],_Adjuster[Phone Number],,0)</f>
        <v>#N/A</v>
      </c>
      <c r="Z5619" s="15" t="s">
        <v>5600</v>
      </c>
      <c r="AA56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40405 Homeridge Dr, Palmdale  CA 93551</v>
      </c>
      <c r="AB5619" s="15"/>
    </row>
    <row r="5620" spans="1:28" x14ac:dyDescent="0.3">
      <c r="A5620" s="14">
        <v>0</v>
      </c>
      <c r="B5620" s="14">
        <v>1</v>
      </c>
      <c r="C5620" s="15" t="s">
        <v>2482</v>
      </c>
      <c r="D5620" s="15" t="s">
        <v>2482</v>
      </c>
      <c r="E5620" s="15">
        <v>45227</v>
      </c>
      <c r="F5620" s="15" t="s">
        <v>2483</v>
      </c>
      <c r="G5620" s="15"/>
      <c r="H5620" s="15"/>
      <c r="I5620" s="15" t="s">
        <v>5968</v>
      </c>
      <c r="J5620" s="15" t="s">
        <v>5969</v>
      </c>
      <c r="K5620" s="15" t="s">
        <v>45339</v>
      </c>
      <c r="L5620" s="15" t="s">
        <v>5970</v>
      </c>
      <c r="M5620" s="15" t="s">
        <v>5970</v>
      </c>
      <c r="N5620" s="14">
        <v>1900</v>
      </c>
      <c r="O5620" s="15" t="s">
        <v>5971</v>
      </c>
      <c r="P5620" s="15" t="s">
        <v>106</v>
      </c>
      <c r="Q5620" s="15"/>
      <c r="R5620" s="15"/>
      <c r="S5620" s="15"/>
      <c r="T5620" s="15"/>
      <c r="U5620" s="15"/>
      <c r="V5620" s="15"/>
      <c r="W5620" s="15" t="s">
        <v>1357</v>
      </c>
      <c r="X5620" s="15" t="str">
        <f>_xlfn.XLOOKUP(_LOOKUP[[#This Row],[AdjusterMemberName]],_Adjuster[Adjuster Name],_Adjuster[Email],,0)</f>
        <v>jRivera1@knightcompany.com</v>
      </c>
      <c r="Y5620" s="15" t="str">
        <f>_xlfn.XLOOKUP(_LOOKUP[[#This Row],[AdjusterMemberName]],_Adjuster[Adjuster Name],_Adjuster[Phone Number],,0)</f>
        <v>424-559-5239</v>
      </c>
      <c r="Z5620" s="15"/>
      <c r="AA5620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620" s="15"/>
    </row>
    <row r="5621" spans="1:28" x14ac:dyDescent="0.3">
      <c r="A5621" s="14">
        <v>1</v>
      </c>
      <c r="B5621" s="14">
        <v>1</v>
      </c>
      <c r="C5621" s="15" t="s">
        <v>6791</v>
      </c>
      <c r="D5621" s="15" t="s">
        <v>6791</v>
      </c>
      <c r="E5621" s="15">
        <v>45227</v>
      </c>
      <c r="F5621" s="15" t="s">
        <v>6792</v>
      </c>
      <c r="G5621" s="15">
        <v>45044</v>
      </c>
      <c r="H5621" s="15">
        <v>45227</v>
      </c>
      <c r="I5621" s="15" t="s">
        <v>6793</v>
      </c>
      <c r="J5621" s="15" t="s">
        <v>6794</v>
      </c>
      <c r="K5621" s="15" t="s">
        <v>45429</v>
      </c>
      <c r="L5621" s="15" t="s">
        <v>103</v>
      </c>
      <c r="M5621" s="15" t="s">
        <v>890</v>
      </c>
      <c r="N5621" s="14">
        <v>2019</v>
      </c>
      <c r="O5621" s="15" t="s">
        <v>6795</v>
      </c>
      <c r="P5621" s="15" t="s">
        <v>106</v>
      </c>
      <c r="Q5621" s="15" t="s">
        <v>47065</v>
      </c>
      <c r="R5621" s="15" t="s">
        <v>6796</v>
      </c>
      <c r="S5621" s="15" t="s">
        <v>6797</v>
      </c>
      <c r="T5621" s="15" t="s">
        <v>3470</v>
      </c>
      <c r="U5621" s="15" t="s">
        <v>53</v>
      </c>
      <c r="V5621" s="15" t="s">
        <v>46051</v>
      </c>
      <c r="W5621" s="15" t="s">
        <v>1624</v>
      </c>
      <c r="X5621" s="15" t="e">
        <f>_xlfn.XLOOKUP(_LOOKUP[[#This Row],[AdjusterMemberName]],_Adjuster[Adjuster Name],_Adjuster[Email],,0)</f>
        <v>#N/A</v>
      </c>
      <c r="Y5621" s="15" t="e">
        <f>_xlfn.XLOOKUP(_LOOKUP[[#This Row],[AdjusterMemberName]],_Adjuster[Adjuster Name],_Adjuster[Phone Number],,0)</f>
        <v>#N/A</v>
      </c>
      <c r="Z5621" s="15" t="s">
        <v>6798</v>
      </c>
      <c r="AA56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16586 Delhi Ave, Delhi  CA 95315</v>
      </c>
      <c r="AB5621" s="15"/>
    </row>
    <row r="5622" spans="1:28" x14ac:dyDescent="0.3">
      <c r="A5622" s="14">
        <v>1</v>
      </c>
      <c r="B5622" s="14">
        <v>1</v>
      </c>
      <c r="C5622" s="15" t="s">
        <v>5412</v>
      </c>
      <c r="D5622" s="15" t="s">
        <v>5412</v>
      </c>
      <c r="E5622" s="15">
        <v>45226</v>
      </c>
      <c r="F5622" s="15" t="s">
        <v>5413</v>
      </c>
      <c r="G5622" s="15">
        <v>45210</v>
      </c>
      <c r="H5622" s="15">
        <v>45393</v>
      </c>
      <c r="I5622" s="15" t="s">
        <v>5414</v>
      </c>
      <c r="J5622" s="15" t="s">
        <v>5415</v>
      </c>
      <c r="K5622" s="15" t="s">
        <v>46821</v>
      </c>
      <c r="L5622" s="15" t="s">
        <v>314</v>
      </c>
      <c r="M5622" s="15" t="s">
        <v>3946</v>
      </c>
      <c r="N5622" s="14">
        <v>2020</v>
      </c>
      <c r="O5622" s="15" t="s">
        <v>5416</v>
      </c>
      <c r="P5622" s="15" t="s">
        <v>106</v>
      </c>
      <c r="Q5622" s="15" t="s">
        <v>47019</v>
      </c>
      <c r="R5622" s="15" t="s">
        <v>5417</v>
      </c>
      <c r="S5622" s="15" t="s">
        <v>5418</v>
      </c>
      <c r="T5622" s="15" t="s">
        <v>5419</v>
      </c>
      <c r="U5622" s="15" t="s">
        <v>53</v>
      </c>
      <c r="V5622" s="15" t="s">
        <v>46820</v>
      </c>
      <c r="W5622" s="15" t="s">
        <v>3114</v>
      </c>
      <c r="X5622" s="15" t="str">
        <f>_xlfn.XLOOKUP(_LOOKUP[[#This Row],[AdjusterMemberName]],_Adjuster[Adjuster Name],_Adjuster[Email],,0)</f>
        <v>eExmundo@knightcompany.com</v>
      </c>
      <c r="Y5622" s="15" t="str">
        <f>_xlfn.XLOOKUP(_LOOKUP[[#This Row],[AdjusterMemberName]],_Adjuster[Adjuster Name],_Adjuster[Phone Number],,0)</f>
        <v>424-559-5400</v>
      </c>
      <c r="Z5622" s="15" t="s">
        <v>5420</v>
      </c>
      <c r="AA56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18407 Dearborne St #105, Northridge  CA 91325</v>
      </c>
      <c r="AB5622" s="15">
        <v>45243</v>
      </c>
    </row>
    <row r="5623" spans="1:28" x14ac:dyDescent="0.3">
      <c r="A5623" s="14">
        <v>1</v>
      </c>
      <c r="B5623" s="14">
        <v>0</v>
      </c>
      <c r="C5623" s="15" t="s">
        <v>5505</v>
      </c>
      <c r="D5623" s="15" t="s">
        <v>5506</v>
      </c>
      <c r="E5623" s="15">
        <v>45226</v>
      </c>
      <c r="F5623" s="15" t="s">
        <v>5507</v>
      </c>
      <c r="G5623" s="15">
        <v>45198</v>
      </c>
      <c r="H5623" s="15">
        <v>45380</v>
      </c>
      <c r="I5623" s="15" t="s">
        <v>5508</v>
      </c>
      <c r="J5623" s="15" t="s">
        <v>5509</v>
      </c>
      <c r="K5623" s="15" t="s">
        <v>45779</v>
      </c>
      <c r="L5623" s="15" t="s">
        <v>103</v>
      </c>
      <c r="M5623" s="15" t="s">
        <v>890</v>
      </c>
      <c r="N5623" s="14">
        <v>2005</v>
      </c>
      <c r="O5623" s="15" t="s">
        <v>5510</v>
      </c>
      <c r="P5623" s="15" t="s">
        <v>106</v>
      </c>
      <c r="Q5623" s="15" t="s">
        <v>47061</v>
      </c>
      <c r="R5623" s="15" t="s">
        <v>5511</v>
      </c>
      <c r="S5623" s="15" t="s">
        <v>5512</v>
      </c>
      <c r="T5623" s="15" t="s">
        <v>1964</v>
      </c>
      <c r="U5623" s="15" t="s">
        <v>53</v>
      </c>
      <c r="V5623" s="15" t="s">
        <v>45852</v>
      </c>
      <c r="W5623" s="15" t="s">
        <v>1049</v>
      </c>
      <c r="X5623" s="15" t="str">
        <f>_xlfn.XLOOKUP(_LOOKUP[[#This Row],[AdjusterMemberName]],_Adjuster[Adjuster Name],_Adjuster[Email],,0)</f>
        <v>cPenate@knightcompany.com</v>
      </c>
      <c r="Y5623" s="15" t="str">
        <f>_xlfn.XLOOKUP(_LOOKUP[[#This Row],[AdjusterMemberName]],_Adjuster[Adjuster Name],_Adjuster[Phone Number],,0)</f>
        <v>424-559-5385</v>
      </c>
      <c r="Z5623" s="15" t="s">
        <v>5513</v>
      </c>
      <c r="AA56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12007 Paramount Blvd Apt 18, Downey  CA 90242</v>
      </c>
      <c r="AB5623" s="15"/>
    </row>
    <row r="5624" spans="1:28" x14ac:dyDescent="0.3">
      <c r="A5624" s="14">
        <v>1</v>
      </c>
      <c r="B5624" s="14">
        <v>1</v>
      </c>
      <c r="C5624" s="15" t="s">
        <v>5575</v>
      </c>
      <c r="D5624" s="15" t="s">
        <v>5575</v>
      </c>
      <c r="E5624" s="15">
        <v>45226</v>
      </c>
      <c r="F5624" s="15" t="s">
        <v>5576</v>
      </c>
      <c r="G5624" s="15">
        <v>45092</v>
      </c>
      <c r="H5624" s="15">
        <v>45275</v>
      </c>
      <c r="I5624" s="15" t="s">
        <v>5577</v>
      </c>
      <c r="J5624" s="15" t="s">
        <v>5578</v>
      </c>
      <c r="K5624" s="15" t="s">
        <v>45386</v>
      </c>
      <c r="L5624" s="15" t="s">
        <v>128</v>
      </c>
      <c r="M5624" s="15" t="s">
        <v>170</v>
      </c>
      <c r="N5624" s="14">
        <v>2003</v>
      </c>
      <c r="O5624" s="15" t="s">
        <v>5579</v>
      </c>
      <c r="P5624" s="15" t="s">
        <v>81</v>
      </c>
      <c r="Q5624" s="15" t="s">
        <v>47065</v>
      </c>
      <c r="R5624" s="15" t="s">
        <v>5580</v>
      </c>
      <c r="S5624" s="15" t="s">
        <v>5581</v>
      </c>
      <c r="T5624" s="15" t="s">
        <v>5582</v>
      </c>
      <c r="U5624" s="15" t="s">
        <v>53</v>
      </c>
      <c r="V5624" s="15" t="s">
        <v>46813</v>
      </c>
      <c r="W5624" s="15" t="s">
        <v>1624</v>
      </c>
      <c r="X5624" s="15" t="e">
        <f>_xlfn.XLOOKUP(_LOOKUP[[#This Row],[AdjusterMemberName]],_Adjuster[Adjuster Name],_Adjuster[Email],,0)</f>
        <v>#N/A</v>
      </c>
      <c r="Y5624" s="15" t="e">
        <f>_xlfn.XLOOKUP(_LOOKUP[[#This Row],[AdjusterMemberName]],_Adjuster[Adjuster Name],_Adjuster[Phone Number],,0)</f>
        <v>#N/A</v>
      </c>
      <c r="Z5624" s="15" t="s">
        <v>5583</v>
      </c>
      <c r="AA56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11587 Estrella Ct, Dublin  CA 94568</v>
      </c>
      <c r="AB5624" s="15"/>
    </row>
    <row r="5625" spans="1:28" x14ac:dyDescent="0.3">
      <c r="A5625" s="14">
        <v>0</v>
      </c>
      <c r="B5625" s="14">
        <v>1</v>
      </c>
      <c r="C5625" s="15" t="s">
        <v>5609</v>
      </c>
      <c r="D5625" s="15" t="s">
        <v>5609</v>
      </c>
      <c r="E5625" s="15">
        <v>45226</v>
      </c>
      <c r="F5625" s="15" t="s">
        <v>5610</v>
      </c>
      <c r="G5625" s="15"/>
      <c r="H5625" s="15"/>
      <c r="I5625" s="15" t="s">
        <v>5611</v>
      </c>
      <c r="J5625" s="15" t="s">
        <v>5612</v>
      </c>
      <c r="K5625" s="15" t="s">
        <v>45663</v>
      </c>
      <c r="L5625" s="15" t="s">
        <v>1025</v>
      </c>
      <c r="M5625" s="15" t="s">
        <v>1025</v>
      </c>
      <c r="N5625" s="14">
        <v>1990</v>
      </c>
      <c r="O5625" s="15" t="s">
        <v>1025</v>
      </c>
      <c r="P5625" s="15" t="s">
        <v>81</v>
      </c>
      <c r="Q5625" s="15"/>
      <c r="R5625" s="15"/>
      <c r="S5625" s="15"/>
      <c r="T5625" s="15"/>
      <c r="U5625" s="15"/>
      <c r="V5625" s="15"/>
      <c r="W5625" s="15" t="s">
        <v>1357</v>
      </c>
      <c r="X5625" s="15" t="str">
        <f>_xlfn.XLOOKUP(_LOOKUP[[#This Row],[AdjusterMemberName]],_Adjuster[Adjuster Name],_Adjuster[Email],,0)</f>
        <v>jRivera1@knightcompany.com</v>
      </c>
      <c r="Y5625" s="15" t="str">
        <f>_xlfn.XLOOKUP(_LOOKUP[[#This Row],[AdjusterMemberName]],_Adjuster[Adjuster Name],_Adjuster[Phone Number],,0)</f>
        <v>424-559-5239</v>
      </c>
      <c r="Z5625" s="15"/>
      <c r="AA5625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625" s="15"/>
    </row>
    <row r="5626" spans="1:28" x14ac:dyDescent="0.3">
      <c r="A5626" s="14">
        <v>1</v>
      </c>
      <c r="B5626" s="14">
        <v>1</v>
      </c>
      <c r="C5626" s="15" t="s">
        <v>5903</v>
      </c>
      <c r="D5626" s="15" t="s">
        <v>5903</v>
      </c>
      <c r="E5626" s="15">
        <v>45226</v>
      </c>
      <c r="F5626" s="15" t="s">
        <v>5904</v>
      </c>
      <c r="G5626" s="15">
        <v>45044</v>
      </c>
      <c r="H5626" s="15">
        <v>45227</v>
      </c>
      <c r="I5626" s="15" t="s">
        <v>5905</v>
      </c>
      <c r="J5626" s="15" t="s">
        <v>5906</v>
      </c>
      <c r="K5626" s="15" t="s">
        <v>46809</v>
      </c>
      <c r="L5626" s="15" t="s">
        <v>128</v>
      </c>
      <c r="M5626" s="15" t="s">
        <v>170</v>
      </c>
      <c r="N5626" s="14">
        <v>2019</v>
      </c>
      <c r="O5626" s="15" t="s">
        <v>5907</v>
      </c>
      <c r="P5626" s="15" t="s">
        <v>106</v>
      </c>
      <c r="Q5626" s="15" t="s">
        <v>119</v>
      </c>
      <c r="R5626" s="15" t="s">
        <v>5908</v>
      </c>
      <c r="S5626" s="15" t="s">
        <v>5909</v>
      </c>
      <c r="T5626" s="15" t="s">
        <v>424</v>
      </c>
      <c r="U5626" s="15" t="s">
        <v>53</v>
      </c>
      <c r="V5626" s="15" t="s">
        <v>45717</v>
      </c>
      <c r="W5626" s="15" t="s">
        <v>1357</v>
      </c>
      <c r="X5626" s="15" t="str">
        <f>_xlfn.XLOOKUP(_LOOKUP[[#This Row],[AdjusterMemberName]],_Adjuster[Adjuster Name],_Adjuster[Email],,0)</f>
        <v>jRivera1@knightcompany.com</v>
      </c>
      <c r="Y5626" s="15" t="str">
        <f>_xlfn.XLOOKUP(_LOOKUP[[#This Row],[AdjusterMemberName]],_Adjuster[Adjuster Name],_Adjuster[Phone Number],,0)</f>
        <v>424-559-5239</v>
      </c>
      <c r="Z5626" s="15" t="s">
        <v>5910</v>
      </c>
      <c r="AA56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2225 Pumalo St Apt 118, San Bernardino  CA 92404</v>
      </c>
      <c r="AB5626" s="15">
        <v>45177</v>
      </c>
    </row>
    <row r="5627" spans="1:28" x14ac:dyDescent="0.3">
      <c r="A5627" s="14">
        <v>1</v>
      </c>
      <c r="B5627" s="14">
        <v>1</v>
      </c>
      <c r="C5627" s="15" t="s">
        <v>5384</v>
      </c>
      <c r="D5627" s="15" t="s">
        <v>5385</v>
      </c>
      <c r="E5627" s="15">
        <v>45225</v>
      </c>
      <c r="F5627" s="15" t="s">
        <v>5386</v>
      </c>
      <c r="G5627" s="15">
        <v>45215</v>
      </c>
      <c r="H5627" s="15">
        <v>45398</v>
      </c>
      <c r="I5627" s="15" t="s">
        <v>5387</v>
      </c>
      <c r="J5627" s="15" t="s">
        <v>5388</v>
      </c>
      <c r="K5627" s="15" t="s">
        <v>45334</v>
      </c>
      <c r="L5627" s="15" t="s">
        <v>103</v>
      </c>
      <c r="M5627" s="15" t="s">
        <v>1503</v>
      </c>
      <c r="N5627" s="14">
        <v>2023</v>
      </c>
      <c r="O5627" s="15" t="s">
        <v>5389</v>
      </c>
      <c r="P5627" s="15" t="s">
        <v>106</v>
      </c>
      <c r="Q5627" s="15" t="s">
        <v>47220</v>
      </c>
      <c r="R5627" s="15" t="s">
        <v>5390</v>
      </c>
      <c r="S5627" s="15" t="s">
        <v>5391</v>
      </c>
      <c r="T5627" s="15" t="s">
        <v>164</v>
      </c>
      <c r="U5627" s="15" t="s">
        <v>53</v>
      </c>
      <c r="V5627" s="15" t="s">
        <v>45371</v>
      </c>
      <c r="W5627" s="15" t="s">
        <v>3184</v>
      </c>
      <c r="X5627" s="15" t="str">
        <f>_xlfn.XLOOKUP(_LOOKUP[[#This Row],[AdjusterMemberName]],_Adjuster[Adjuster Name],_Adjuster[Email],,0)</f>
        <v>mQualls@knightcompany.com</v>
      </c>
      <c r="Y5627" s="15" t="str">
        <f>_xlfn.XLOOKUP(_LOOKUP[[#This Row],[AdjusterMemberName]],_Adjuster[Adjuster Name],_Adjuster[Phone Number],,0)</f>
        <v>424-559-5436</v>
      </c>
      <c r="Z5627" s="15" t="s">
        <v>5392</v>
      </c>
      <c r="AA56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1476 N Brawley Ave, Fresno  CA 93722</v>
      </c>
      <c r="AB5627" s="15"/>
    </row>
    <row r="5628" spans="1:28" x14ac:dyDescent="0.3">
      <c r="A5628" s="14">
        <v>1</v>
      </c>
      <c r="B5628" s="14">
        <v>1</v>
      </c>
      <c r="C5628" s="15" t="s">
        <v>5393</v>
      </c>
      <c r="D5628" s="15" t="s">
        <v>5393</v>
      </c>
      <c r="E5628" s="15">
        <v>45225</v>
      </c>
      <c r="F5628" s="15" t="s">
        <v>5394</v>
      </c>
      <c r="G5628" s="15">
        <v>45169</v>
      </c>
      <c r="H5628" s="15">
        <v>45351</v>
      </c>
      <c r="I5628" s="15" t="s">
        <v>5395</v>
      </c>
      <c r="J5628" s="15" t="s">
        <v>5396</v>
      </c>
      <c r="K5628" s="15" t="s">
        <v>45506</v>
      </c>
      <c r="L5628" s="15" t="s">
        <v>128</v>
      </c>
      <c r="M5628" s="15" t="s">
        <v>170</v>
      </c>
      <c r="N5628" s="14">
        <v>2019</v>
      </c>
      <c r="O5628" s="15" t="s">
        <v>5397</v>
      </c>
      <c r="P5628" s="15" t="s">
        <v>106</v>
      </c>
      <c r="Q5628" s="15" t="s">
        <v>47006</v>
      </c>
      <c r="R5628" s="15" t="s">
        <v>5398</v>
      </c>
      <c r="S5628" s="15" t="s">
        <v>5399</v>
      </c>
      <c r="T5628" s="15" t="s">
        <v>5400</v>
      </c>
      <c r="U5628" s="15" t="s">
        <v>53</v>
      </c>
      <c r="V5628" s="15" t="s">
        <v>46307</v>
      </c>
      <c r="W5628" s="15" t="s">
        <v>850</v>
      </c>
      <c r="X5628" s="15" t="e">
        <f>_xlfn.XLOOKUP(_LOOKUP[[#This Row],[AdjusterMemberName]],_Adjuster[Adjuster Name],_Adjuster[Email],,0)</f>
        <v>#N/A</v>
      </c>
      <c r="Y5628" s="15" t="e">
        <f>_xlfn.XLOOKUP(_LOOKUP[[#This Row],[AdjusterMemberName]],_Adjuster[Adjuster Name],_Adjuster[Phone Number],,0)</f>
        <v>#N/A</v>
      </c>
      <c r="Z5628" s="15" t="s">
        <v>5401</v>
      </c>
      <c r="AA56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1556 Markerry Ave, El Cajon  CA 92019</v>
      </c>
      <c r="AB5628" s="15">
        <v>45283</v>
      </c>
    </row>
    <row r="5629" spans="1:28" x14ac:dyDescent="0.3">
      <c r="A5629" s="14">
        <v>1</v>
      </c>
      <c r="B5629" s="14">
        <v>1</v>
      </c>
      <c r="C5629" s="15" t="s">
        <v>5393</v>
      </c>
      <c r="D5629" s="15" t="s">
        <v>5393</v>
      </c>
      <c r="E5629" s="15">
        <v>45225</v>
      </c>
      <c r="F5629" s="15" t="s">
        <v>5394</v>
      </c>
      <c r="G5629" s="15">
        <v>45169</v>
      </c>
      <c r="H5629" s="15">
        <v>45351</v>
      </c>
      <c r="I5629" s="15" t="s">
        <v>5402</v>
      </c>
      <c r="J5629" s="15" t="s">
        <v>5403</v>
      </c>
      <c r="K5629" s="15" t="s">
        <v>45506</v>
      </c>
      <c r="L5629" s="15" t="s">
        <v>128</v>
      </c>
      <c r="M5629" s="15" t="s">
        <v>170</v>
      </c>
      <c r="N5629" s="14">
        <v>2019</v>
      </c>
      <c r="O5629" s="15" t="s">
        <v>5397</v>
      </c>
      <c r="P5629" s="15" t="s">
        <v>106</v>
      </c>
      <c r="Q5629" s="15" t="s">
        <v>47006</v>
      </c>
      <c r="R5629" s="15" t="s">
        <v>5398</v>
      </c>
      <c r="S5629" s="15" t="s">
        <v>5399</v>
      </c>
      <c r="T5629" s="15" t="s">
        <v>5400</v>
      </c>
      <c r="U5629" s="15" t="s">
        <v>53</v>
      </c>
      <c r="V5629" s="15" t="s">
        <v>46307</v>
      </c>
      <c r="W5629" s="15" t="s">
        <v>850</v>
      </c>
      <c r="X5629" s="15" t="e">
        <f>_xlfn.XLOOKUP(_LOOKUP[[#This Row],[AdjusterMemberName]],_Adjuster[Adjuster Name],_Adjuster[Email],,0)</f>
        <v>#N/A</v>
      </c>
      <c r="Y5629" s="15" t="e">
        <f>_xlfn.XLOOKUP(_LOOKUP[[#This Row],[AdjusterMemberName]],_Adjuster[Adjuster Name],_Adjuster[Phone Number],,0)</f>
        <v>#N/A</v>
      </c>
      <c r="Z5629" s="15" t="s">
        <v>5401</v>
      </c>
      <c r="AA56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1556 Markerry Ave, El Cajon  CA 92019</v>
      </c>
      <c r="AB5629" s="15">
        <v>45283</v>
      </c>
    </row>
    <row r="5630" spans="1:28" x14ac:dyDescent="0.3">
      <c r="A5630" s="14">
        <v>1</v>
      </c>
      <c r="B5630" s="14">
        <v>1</v>
      </c>
      <c r="C5630" s="15" t="s">
        <v>2442</v>
      </c>
      <c r="D5630" s="15" t="s">
        <v>2442</v>
      </c>
      <c r="E5630" s="15">
        <v>45225</v>
      </c>
      <c r="F5630" s="15" t="s">
        <v>2443</v>
      </c>
      <c r="G5630" s="15">
        <v>45077</v>
      </c>
      <c r="H5630" s="15">
        <v>45260</v>
      </c>
      <c r="I5630" s="15" t="s">
        <v>5458</v>
      </c>
      <c r="J5630" s="15" t="s">
        <v>5459</v>
      </c>
      <c r="K5630" s="15" t="s">
        <v>46819</v>
      </c>
      <c r="L5630" s="15" t="s">
        <v>103</v>
      </c>
      <c r="M5630" s="15" t="s">
        <v>104</v>
      </c>
      <c r="N5630" s="14">
        <v>2007</v>
      </c>
      <c r="O5630" s="15" t="s">
        <v>2446</v>
      </c>
      <c r="P5630" s="15" t="s">
        <v>106</v>
      </c>
      <c r="Q5630" s="15" t="s">
        <v>47061</v>
      </c>
      <c r="R5630" s="15" t="s">
        <v>2447</v>
      </c>
      <c r="S5630" s="15" t="s">
        <v>2448</v>
      </c>
      <c r="T5630" s="15" t="s">
        <v>2449</v>
      </c>
      <c r="U5630" s="15" t="s">
        <v>53</v>
      </c>
      <c r="V5630" s="15" t="s">
        <v>45503</v>
      </c>
      <c r="W5630" s="15" t="s">
        <v>338</v>
      </c>
      <c r="X5630" s="15" t="e">
        <f>_xlfn.XLOOKUP(_LOOKUP[[#This Row],[AdjusterMemberName]],_Adjuster[Adjuster Name],_Adjuster[Email],,0)</f>
        <v>#N/A</v>
      </c>
      <c r="Y5630" s="15" t="e">
        <f>_xlfn.XLOOKUP(_LOOKUP[[#This Row],[AdjusterMemberName]],_Adjuster[Adjuster Name],_Adjuster[Phone Number],,0)</f>
        <v>#N/A</v>
      </c>
      <c r="Z5630" s="15" t="s">
        <v>2450</v>
      </c>
      <c r="AA56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617 E Saxon Ave San Gabriel, Ca 91776, San Gabriel  CA 91776</v>
      </c>
      <c r="AB5630" s="15">
        <v>45238</v>
      </c>
    </row>
    <row r="5631" spans="1:28" x14ac:dyDescent="0.3">
      <c r="A5631" s="14">
        <v>1</v>
      </c>
      <c r="B5631" s="14">
        <v>1</v>
      </c>
      <c r="C5631" s="15" t="s">
        <v>5487</v>
      </c>
      <c r="D5631" s="15" t="s">
        <v>5488</v>
      </c>
      <c r="E5631" s="15">
        <v>45225</v>
      </c>
      <c r="F5631" s="15" t="s">
        <v>5489</v>
      </c>
      <c r="G5631" s="15">
        <v>45114</v>
      </c>
      <c r="H5631" s="15">
        <v>45298</v>
      </c>
      <c r="I5631" s="15" t="s">
        <v>5490</v>
      </c>
      <c r="J5631" s="15" t="s">
        <v>5491</v>
      </c>
      <c r="K5631" s="15" t="s">
        <v>45750</v>
      </c>
      <c r="L5631" s="15" t="s">
        <v>139</v>
      </c>
      <c r="M5631" s="15" t="s">
        <v>5492</v>
      </c>
      <c r="N5631" s="14">
        <v>2022</v>
      </c>
      <c r="O5631" s="15" t="s">
        <v>5493</v>
      </c>
      <c r="P5631" s="15" t="s">
        <v>106</v>
      </c>
      <c r="Q5631" s="15" t="s">
        <v>47006</v>
      </c>
      <c r="R5631" s="15" t="s">
        <v>2510</v>
      </c>
      <c r="S5631" s="15" t="s">
        <v>5494</v>
      </c>
      <c r="T5631" s="15" t="s">
        <v>1100</v>
      </c>
      <c r="U5631" s="15" t="s">
        <v>53</v>
      </c>
      <c r="V5631" s="15" t="s">
        <v>45649</v>
      </c>
      <c r="W5631" s="15" t="s">
        <v>1624</v>
      </c>
      <c r="X5631" s="15" t="e">
        <f>_xlfn.XLOOKUP(_LOOKUP[[#This Row],[AdjusterMemberName]],_Adjuster[Adjuster Name],_Adjuster[Email],,0)</f>
        <v>#N/A</v>
      </c>
      <c r="Y5631" s="15" t="e">
        <f>_xlfn.XLOOKUP(_LOOKUP[[#This Row],[AdjusterMemberName]],_Adjuster[Adjuster Name],_Adjuster[Phone Number],,0)</f>
        <v>#N/A</v>
      </c>
      <c r="Z5631" s="15" t="s">
        <v>5495</v>
      </c>
      <c r="AA56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24957 Camino Del Norte, Barstow  CA 92311</v>
      </c>
      <c r="AB5631" s="15"/>
    </row>
    <row r="5632" spans="1:28" x14ac:dyDescent="0.3">
      <c r="A5632" s="14">
        <v>1</v>
      </c>
      <c r="B5632" s="14">
        <v>1</v>
      </c>
      <c r="C5632" s="15" t="s">
        <v>6145</v>
      </c>
      <c r="D5632" s="15" t="s">
        <v>6145</v>
      </c>
      <c r="E5632" s="15">
        <v>45225</v>
      </c>
      <c r="F5632" s="15" t="s">
        <v>6146</v>
      </c>
      <c r="G5632" s="15">
        <v>45118</v>
      </c>
      <c r="H5632" s="15">
        <v>45302</v>
      </c>
      <c r="I5632" s="15" t="s">
        <v>6147</v>
      </c>
      <c r="J5632" s="15" t="s">
        <v>6148</v>
      </c>
      <c r="K5632" s="15" t="s">
        <v>45506</v>
      </c>
      <c r="L5632" s="15" t="s">
        <v>181</v>
      </c>
      <c r="M5632" s="15" t="s">
        <v>182</v>
      </c>
      <c r="N5632" s="14">
        <v>2015</v>
      </c>
      <c r="O5632" s="15" t="s">
        <v>6149</v>
      </c>
      <c r="P5632" s="15" t="s">
        <v>81</v>
      </c>
      <c r="Q5632" s="15" t="s">
        <v>47134</v>
      </c>
      <c r="R5632" s="15" t="s">
        <v>6150</v>
      </c>
      <c r="S5632" s="15" t="s">
        <v>6151</v>
      </c>
      <c r="T5632" s="15" t="s">
        <v>6152</v>
      </c>
      <c r="U5632" s="15" t="s">
        <v>53</v>
      </c>
      <c r="V5632" s="15" t="s">
        <v>46160</v>
      </c>
      <c r="W5632" s="15" t="s">
        <v>4613</v>
      </c>
      <c r="X5632" s="15" t="e">
        <f>_xlfn.XLOOKUP(_LOOKUP[[#This Row],[AdjusterMemberName]],_Adjuster[Adjuster Name],_Adjuster[Email],,0)</f>
        <v>#N/A</v>
      </c>
      <c r="Y5632" s="15" t="e">
        <f>_xlfn.XLOOKUP(_LOOKUP[[#This Row],[AdjusterMemberName]],_Adjuster[Adjuster Name],_Adjuster[Phone Number],,0)</f>
        <v>#N/A</v>
      </c>
      <c r="Z5632" s="15" t="s">
        <v>6153</v>
      </c>
      <c r="AA56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15641 Wooten Ct, Kerman  CA 93630</v>
      </c>
      <c r="AB5632" s="15"/>
    </row>
    <row r="5633" spans="1:28" x14ac:dyDescent="0.3">
      <c r="A5633" s="14">
        <v>1</v>
      </c>
      <c r="B5633" s="14">
        <v>1</v>
      </c>
      <c r="C5633" s="15" t="s">
        <v>5273</v>
      </c>
      <c r="D5633" s="15" t="s">
        <v>5273</v>
      </c>
      <c r="E5633" s="15">
        <v>45224</v>
      </c>
      <c r="F5633" s="15" t="s">
        <v>5274</v>
      </c>
      <c r="G5633" s="15">
        <v>45170</v>
      </c>
      <c r="H5633" s="15">
        <v>45352</v>
      </c>
      <c r="I5633" s="15" t="s">
        <v>5275</v>
      </c>
      <c r="J5633" s="15" t="s">
        <v>5276</v>
      </c>
      <c r="K5633" s="15" t="s">
        <v>46793</v>
      </c>
      <c r="L5633" s="15" t="s">
        <v>128</v>
      </c>
      <c r="M5633" s="15" t="s">
        <v>129</v>
      </c>
      <c r="N5633" s="14">
        <v>2022</v>
      </c>
      <c r="O5633" s="15" t="s">
        <v>5277</v>
      </c>
      <c r="P5633" s="15" t="s">
        <v>106</v>
      </c>
      <c r="Q5633" s="15" t="s">
        <v>47073</v>
      </c>
      <c r="R5633" s="15" t="s">
        <v>204</v>
      </c>
      <c r="S5633" s="15" t="s">
        <v>5278</v>
      </c>
      <c r="T5633" s="15" t="s">
        <v>174</v>
      </c>
      <c r="U5633" s="15" t="s">
        <v>53</v>
      </c>
      <c r="V5633" s="15" t="s">
        <v>45367</v>
      </c>
      <c r="W5633" s="15" t="s">
        <v>338</v>
      </c>
      <c r="X5633" s="15" t="e">
        <f>_xlfn.XLOOKUP(_LOOKUP[[#This Row],[AdjusterMemberName]],_Adjuster[Adjuster Name],_Adjuster[Email],,0)</f>
        <v>#N/A</v>
      </c>
      <c r="Y5633" s="15" t="e">
        <f>_xlfn.XLOOKUP(_LOOKUP[[#This Row],[AdjusterMemberName]],_Adjuster[Adjuster Name],_Adjuster[Phone Number],,0)</f>
        <v>#N/A</v>
      </c>
      <c r="Z5633" s="15" t="s">
        <v>5279</v>
      </c>
      <c r="AA56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1505 East Adams Blvd, Los Angeles  CA 90011</v>
      </c>
      <c r="AB5633" s="15"/>
    </row>
    <row r="5634" spans="1:28" x14ac:dyDescent="0.3">
      <c r="A5634" s="14">
        <v>1</v>
      </c>
      <c r="B5634" s="14">
        <v>1</v>
      </c>
      <c r="C5634" s="15" t="s">
        <v>5350</v>
      </c>
      <c r="D5634" s="15" t="s">
        <v>5350</v>
      </c>
      <c r="E5634" s="15">
        <v>45224</v>
      </c>
      <c r="F5634" s="15" t="s">
        <v>5351</v>
      </c>
      <c r="G5634" s="15">
        <v>45122</v>
      </c>
      <c r="H5634" s="15">
        <v>45306</v>
      </c>
      <c r="I5634" s="15" t="s">
        <v>5352</v>
      </c>
      <c r="J5634" s="15" t="s">
        <v>5353</v>
      </c>
      <c r="K5634" s="15" t="s">
        <v>45334</v>
      </c>
      <c r="L5634" s="15" t="s">
        <v>150</v>
      </c>
      <c r="M5634" s="15" t="s">
        <v>687</v>
      </c>
      <c r="N5634" s="14">
        <v>2006</v>
      </c>
      <c r="O5634" s="15" t="s">
        <v>5354</v>
      </c>
      <c r="P5634" s="15" t="s">
        <v>106</v>
      </c>
      <c r="Q5634" s="15" t="s">
        <v>47019</v>
      </c>
      <c r="R5634" s="15" t="s">
        <v>5355</v>
      </c>
      <c r="S5634" s="15" t="s">
        <v>5356</v>
      </c>
      <c r="T5634" s="15" t="s">
        <v>1330</v>
      </c>
      <c r="U5634" s="15" t="s">
        <v>53</v>
      </c>
      <c r="V5634" s="15" t="s">
        <v>45669</v>
      </c>
      <c r="W5634" s="15" t="s">
        <v>850</v>
      </c>
      <c r="X5634" s="15" t="e">
        <f>_xlfn.XLOOKUP(_LOOKUP[[#This Row],[AdjusterMemberName]],_Adjuster[Adjuster Name],_Adjuster[Email],,0)</f>
        <v>#N/A</v>
      </c>
      <c r="Y5634" s="15" t="e">
        <f>_xlfn.XLOOKUP(_LOOKUP[[#This Row],[AdjusterMemberName]],_Adjuster[Adjuster Name],_Adjuster[Phone Number],,0)</f>
        <v>#N/A</v>
      </c>
      <c r="Z5634" s="15" t="s">
        <v>5357</v>
      </c>
      <c r="AA56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9029 Orion Ave, North Hills  CA 91343</v>
      </c>
      <c r="AB5634" s="15"/>
    </row>
    <row r="5635" spans="1:28" x14ac:dyDescent="0.3">
      <c r="A5635" s="14">
        <v>1</v>
      </c>
      <c r="B5635" s="14">
        <v>1</v>
      </c>
      <c r="C5635" s="15" t="s">
        <v>5358</v>
      </c>
      <c r="D5635" s="15" t="s">
        <v>5358</v>
      </c>
      <c r="E5635" s="15">
        <v>45224</v>
      </c>
      <c r="F5635" s="15" t="s">
        <v>5359</v>
      </c>
      <c r="G5635" s="15">
        <v>45178</v>
      </c>
      <c r="H5635" s="15">
        <v>45360</v>
      </c>
      <c r="I5635" s="15" t="s">
        <v>5360</v>
      </c>
      <c r="J5635" s="15" t="s">
        <v>5361</v>
      </c>
      <c r="K5635" s="15" t="s">
        <v>45695</v>
      </c>
      <c r="L5635" s="15" t="s">
        <v>3642</v>
      </c>
      <c r="M5635" s="15" t="s">
        <v>5362</v>
      </c>
      <c r="N5635" s="14">
        <v>2018</v>
      </c>
      <c r="O5635" s="15" t="s">
        <v>5363</v>
      </c>
      <c r="P5635" s="15" t="s">
        <v>106</v>
      </c>
      <c r="Q5635" s="15" t="s">
        <v>47006</v>
      </c>
      <c r="R5635" s="15" t="s">
        <v>5364</v>
      </c>
      <c r="S5635" s="15" t="s">
        <v>5365</v>
      </c>
      <c r="T5635" s="15" t="s">
        <v>5366</v>
      </c>
      <c r="U5635" s="15" t="s">
        <v>53</v>
      </c>
      <c r="V5635" s="15" t="s">
        <v>45637</v>
      </c>
      <c r="W5635" s="15" t="s">
        <v>338</v>
      </c>
      <c r="X5635" s="15" t="e">
        <f>_xlfn.XLOOKUP(_LOOKUP[[#This Row],[AdjusterMemberName]],_Adjuster[Adjuster Name],_Adjuster[Email],,0)</f>
        <v>#N/A</v>
      </c>
      <c r="Y5635" s="15" t="e">
        <f>_xlfn.XLOOKUP(_LOOKUP[[#This Row],[AdjusterMemberName]],_Adjuster[Adjuster Name],_Adjuster[Phone Number],,0)</f>
        <v>#N/A</v>
      </c>
      <c r="Z5635" s="15" t="s">
        <v>5367</v>
      </c>
      <c r="AA56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18053 W Terra Verde Pl, Santa Clarita  CA 91387</v>
      </c>
      <c r="AB5635" s="15"/>
    </row>
    <row r="5636" spans="1:28" x14ac:dyDescent="0.3">
      <c r="A5636" s="14">
        <v>0</v>
      </c>
      <c r="B5636" s="14">
        <v>1</v>
      </c>
      <c r="C5636" s="15" t="s">
        <v>5264</v>
      </c>
      <c r="D5636" s="15" t="s">
        <v>5264</v>
      </c>
      <c r="E5636" s="15">
        <v>45224</v>
      </c>
      <c r="F5636" s="15" t="s">
        <v>5265</v>
      </c>
      <c r="G5636" s="15"/>
      <c r="H5636" s="15"/>
      <c r="I5636" s="15" t="s">
        <v>5709</v>
      </c>
      <c r="J5636" s="15" t="s">
        <v>5710</v>
      </c>
      <c r="K5636" s="15" t="s">
        <v>45424</v>
      </c>
      <c r="L5636" s="15" t="s">
        <v>281</v>
      </c>
      <c r="M5636" s="15" t="s">
        <v>5711</v>
      </c>
      <c r="N5636" s="14">
        <v>2023</v>
      </c>
      <c r="O5636" s="15" t="s">
        <v>5712</v>
      </c>
      <c r="P5636" s="15" t="s">
        <v>81</v>
      </c>
      <c r="Q5636" s="15"/>
      <c r="R5636" s="15"/>
      <c r="S5636" s="15"/>
      <c r="T5636" s="15"/>
      <c r="U5636" s="15"/>
      <c r="V5636" s="15"/>
      <c r="W5636" s="15" t="s">
        <v>850</v>
      </c>
      <c r="X5636" s="15" t="e">
        <f>_xlfn.XLOOKUP(_LOOKUP[[#This Row],[AdjusterMemberName]],_Adjuster[Adjuster Name],_Adjuster[Email],,0)</f>
        <v>#N/A</v>
      </c>
      <c r="Y5636" s="15" t="e">
        <f>_xlfn.XLOOKUP(_LOOKUP[[#This Row],[AdjusterMemberName]],_Adjuster[Adjuster Name],_Adjuster[Phone Number],,0)</f>
        <v>#N/A</v>
      </c>
      <c r="Z5636" s="15"/>
      <c r="AA5636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636" s="15"/>
    </row>
    <row r="5637" spans="1:28" x14ac:dyDescent="0.3">
      <c r="A5637" s="14">
        <v>1</v>
      </c>
      <c r="B5637" s="14">
        <v>1</v>
      </c>
      <c r="C5637" s="15" t="s">
        <v>6224</v>
      </c>
      <c r="D5637" s="15" t="s">
        <v>6225</v>
      </c>
      <c r="E5637" s="15">
        <v>45224</v>
      </c>
      <c r="F5637" s="15" t="s">
        <v>6226</v>
      </c>
      <c r="G5637" s="15">
        <v>45187</v>
      </c>
      <c r="H5637" s="15">
        <v>45369</v>
      </c>
      <c r="I5637" s="15" t="s">
        <v>6227</v>
      </c>
      <c r="J5637" s="15" t="s">
        <v>6228</v>
      </c>
      <c r="K5637" s="15" t="s">
        <v>45336</v>
      </c>
      <c r="L5637" s="15" t="s">
        <v>139</v>
      </c>
      <c r="M5637" s="15" t="s">
        <v>470</v>
      </c>
      <c r="N5637" s="14">
        <v>2015</v>
      </c>
      <c r="O5637" s="15" t="s">
        <v>6229</v>
      </c>
      <c r="P5637" s="15" t="s">
        <v>106</v>
      </c>
      <c r="Q5637" s="15" t="s">
        <v>47092</v>
      </c>
      <c r="R5637" s="15" t="s">
        <v>2190</v>
      </c>
      <c r="S5637" s="15" t="s">
        <v>6230</v>
      </c>
      <c r="T5637" s="15" t="s">
        <v>122</v>
      </c>
      <c r="U5637" s="15" t="s">
        <v>53</v>
      </c>
      <c r="V5637" s="15" t="s">
        <v>45524</v>
      </c>
      <c r="W5637" s="15" t="s">
        <v>1658</v>
      </c>
      <c r="X5637" s="15" t="str">
        <f>_xlfn.XLOOKUP(_LOOKUP[[#This Row],[AdjusterMemberName]],_Adjuster[Adjuster Name],_Adjuster[Email],,0)</f>
        <v>RDavila@knightcompany.com</v>
      </c>
      <c r="Y5637" s="15" t="str">
        <f>_xlfn.XLOOKUP(_LOOKUP[[#This Row],[AdjusterMemberName]],_Adjuster[Adjuster Name],_Adjuster[Phone Number],,0)</f>
        <v>424-559-5663</v>
      </c>
      <c r="Z5637" s="15" t="s">
        <v>6231</v>
      </c>
      <c r="AA56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3800 West Devonshire Ave Apt J14, Hemet  CA 92545</v>
      </c>
      <c r="AB5637" s="15">
        <v>45312</v>
      </c>
    </row>
    <row r="5638" spans="1:28" x14ac:dyDescent="0.3">
      <c r="A5638" s="14">
        <v>1</v>
      </c>
      <c r="B5638" s="14">
        <v>1</v>
      </c>
      <c r="C5638" s="15" t="s">
        <v>5280</v>
      </c>
      <c r="D5638" s="15" t="s">
        <v>5280</v>
      </c>
      <c r="E5638" s="15">
        <v>45223</v>
      </c>
      <c r="F5638" s="15" t="s">
        <v>5281</v>
      </c>
      <c r="G5638" s="15">
        <v>45110</v>
      </c>
      <c r="H5638" s="15">
        <v>45294</v>
      </c>
      <c r="I5638" s="15" t="s">
        <v>5282</v>
      </c>
      <c r="J5638" s="15" t="s">
        <v>5283</v>
      </c>
      <c r="K5638" s="15" t="s">
        <v>45458</v>
      </c>
      <c r="L5638" s="15" t="s">
        <v>103</v>
      </c>
      <c r="M5638" s="15" t="s">
        <v>304</v>
      </c>
      <c r="N5638" s="14">
        <v>2023</v>
      </c>
      <c r="O5638" s="15" t="s">
        <v>5284</v>
      </c>
      <c r="P5638" s="15" t="s">
        <v>106</v>
      </c>
      <c r="Q5638" s="15" t="s">
        <v>47006</v>
      </c>
      <c r="R5638" s="15" t="s">
        <v>5285</v>
      </c>
      <c r="S5638" s="15" t="s">
        <v>5286</v>
      </c>
      <c r="T5638" s="15" t="s">
        <v>2237</v>
      </c>
      <c r="U5638" s="15" t="s">
        <v>53</v>
      </c>
      <c r="V5638" s="15" t="s">
        <v>45384</v>
      </c>
      <c r="W5638" s="15" t="s">
        <v>1357</v>
      </c>
      <c r="X5638" s="15" t="str">
        <f>_xlfn.XLOOKUP(_LOOKUP[[#This Row],[AdjusterMemberName]],_Adjuster[Adjuster Name],_Adjuster[Email],,0)</f>
        <v>jRivera1@knightcompany.com</v>
      </c>
      <c r="Y5638" s="15" t="str">
        <f>_xlfn.XLOOKUP(_LOOKUP[[#This Row],[AdjusterMemberName]],_Adjuster[Adjuster Name],_Adjuster[Phone Number],,0)</f>
        <v>424-559-5239</v>
      </c>
      <c r="Z5638" s="15" t="s">
        <v>5287</v>
      </c>
      <c r="AA56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10920 Maya St, Adelanto  CA 92301</v>
      </c>
      <c r="AB5638" s="15"/>
    </row>
    <row r="5639" spans="1:28" x14ac:dyDescent="0.3">
      <c r="A5639" s="14">
        <v>1</v>
      </c>
      <c r="B5639" s="14">
        <v>1</v>
      </c>
      <c r="C5639" s="15" t="s">
        <v>5298</v>
      </c>
      <c r="D5639" s="15" t="s">
        <v>5298</v>
      </c>
      <c r="E5639" s="15">
        <v>45223</v>
      </c>
      <c r="F5639" s="15" t="s">
        <v>5299</v>
      </c>
      <c r="G5639" s="15">
        <v>45201</v>
      </c>
      <c r="H5639" s="15">
        <v>45384</v>
      </c>
      <c r="I5639" s="15" t="s">
        <v>5300</v>
      </c>
      <c r="J5639" s="15" t="s">
        <v>5301</v>
      </c>
      <c r="K5639" s="15" t="s">
        <v>46822</v>
      </c>
      <c r="L5639" s="15" t="s">
        <v>441</v>
      </c>
      <c r="M5639" s="15" t="s">
        <v>579</v>
      </c>
      <c r="N5639" s="14">
        <v>2017</v>
      </c>
      <c r="O5639" s="15" t="s">
        <v>5302</v>
      </c>
      <c r="P5639" s="15" t="s">
        <v>106</v>
      </c>
      <c r="Q5639" s="15" t="s">
        <v>47006</v>
      </c>
      <c r="R5639" s="15" t="s">
        <v>5303</v>
      </c>
      <c r="S5639" s="15" t="s">
        <v>5304</v>
      </c>
      <c r="T5639" s="15" t="s">
        <v>1964</v>
      </c>
      <c r="U5639" s="15" t="s">
        <v>53</v>
      </c>
      <c r="V5639" s="15" t="s">
        <v>45852</v>
      </c>
      <c r="W5639" s="15" t="s">
        <v>1357</v>
      </c>
      <c r="X5639" s="15" t="str">
        <f>_xlfn.XLOOKUP(_LOOKUP[[#This Row],[AdjusterMemberName]],_Adjuster[Adjuster Name],_Adjuster[Email],,0)</f>
        <v>jRivera1@knightcompany.com</v>
      </c>
      <c r="Y5639" s="15" t="str">
        <f>_xlfn.XLOOKUP(_LOOKUP[[#This Row],[AdjusterMemberName]],_Adjuster[Adjuster Name],_Adjuster[Phone Number],,0)</f>
        <v>424-559-5239</v>
      </c>
      <c r="Z5639" s="15" t="s">
        <v>5305</v>
      </c>
      <c r="AA56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12048 Bellflower Blvd Apt D, Downey  CA 90242</v>
      </c>
      <c r="AB5639" s="15"/>
    </row>
    <row r="5640" spans="1:28" x14ac:dyDescent="0.3">
      <c r="A5640" s="14">
        <v>1</v>
      </c>
      <c r="B5640" s="14">
        <v>0</v>
      </c>
      <c r="C5640" s="15" t="s">
        <v>5314</v>
      </c>
      <c r="D5640" s="15" t="s">
        <v>5315</v>
      </c>
      <c r="E5640" s="15">
        <v>45223</v>
      </c>
      <c r="F5640" s="15" t="s">
        <v>5316</v>
      </c>
      <c r="G5640" s="15">
        <v>45141</v>
      </c>
      <c r="H5640" s="15">
        <v>45325</v>
      </c>
      <c r="I5640" s="15" t="s">
        <v>5317</v>
      </c>
      <c r="J5640" s="15" t="s">
        <v>5318</v>
      </c>
      <c r="K5640" s="15" t="s">
        <v>46271</v>
      </c>
      <c r="L5640" s="15" t="s">
        <v>103</v>
      </c>
      <c r="M5640" s="15" t="s">
        <v>304</v>
      </c>
      <c r="N5640" s="14">
        <v>2014</v>
      </c>
      <c r="O5640" s="15" t="s">
        <v>5319</v>
      </c>
      <c r="P5640" s="15" t="s">
        <v>106</v>
      </c>
      <c r="Q5640" s="15" t="s">
        <v>47079</v>
      </c>
      <c r="R5640" s="15" t="s">
        <v>5320</v>
      </c>
      <c r="S5640" s="15" t="s">
        <v>5321</v>
      </c>
      <c r="T5640" s="15" t="s">
        <v>1330</v>
      </c>
      <c r="U5640" s="15" t="s">
        <v>53</v>
      </c>
      <c r="V5640" s="15" t="s">
        <v>45669</v>
      </c>
      <c r="W5640" s="15" t="s">
        <v>3184</v>
      </c>
      <c r="X5640" s="15" t="str">
        <f>_xlfn.XLOOKUP(_LOOKUP[[#This Row],[AdjusterMemberName]],_Adjuster[Adjuster Name],_Adjuster[Email],,0)</f>
        <v>mQualls@knightcompany.com</v>
      </c>
      <c r="Y5640" s="15" t="str">
        <f>_xlfn.XLOOKUP(_LOOKUP[[#This Row],[AdjusterMemberName]],_Adjuster[Adjuster Name],_Adjuster[Phone Number],,0)</f>
        <v>424-559-5436</v>
      </c>
      <c r="Z5640" s="15" t="s">
        <v>5322</v>
      </c>
      <c r="AA56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8805 Orion Ave Apt 206, North Hills  CA 91343</v>
      </c>
      <c r="AB5640" s="15"/>
    </row>
    <row r="5641" spans="1:28" x14ac:dyDescent="0.3">
      <c r="A5641" s="14">
        <v>1</v>
      </c>
      <c r="B5641" s="14">
        <v>1</v>
      </c>
      <c r="C5641" s="15" t="s">
        <v>5460</v>
      </c>
      <c r="D5641" s="15" t="s">
        <v>5461</v>
      </c>
      <c r="E5641" s="15">
        <v>45223</v>
      </c>
      <c r="F5641" s="15" t="s">
        <v>5462</v>
      </c>
      <c r="G5641" s="15">
        <v>45160</v>
      </c>
      <c r="H5641" s="15">
        <v>45344</v>
      </c>
      <c r="I5641" s="15" t="s">
        <v>5463</v>
      </c>
      <c r="J5641" s="15" t="s">
        <v>5464</v>
      </c>
      <c r="K5641" s="15" t="s">
        <v>46066</v>
      </c>
      <c r="L5641" s="15" t="s">
        <v>314</v>
      </c>
      <c r="M5641" s="15" t="s">
        <v>978</v>
      </c>
      <c r="N5641" s="14">
        <v>2017</v>
      </c>
      <c r="O5641" s="15" t="s">
        <v>5465</v>
      </c>
      <c r="P5641" s="15" t="s">
        <v>106</v>
      </c>
      <c r="Q5641" s="15" t="s">
        <v>47065</v>
      </c>
      <c r="R5641" s="15" t="s">
        <v>5466</v>
      </c>
      <c r="S5641" s="15" t="s">
        <v>5467</v>
      </c>
      <c r="T5641" s="15" t="s">
        <v>174</v>
      </c>
      <c r="U5641" s="15" t="s">
        <v>53</v>
      </c>
      <c r="V5641" s="15" t="s">
        <v>45425</v>
      </c>
      <c r="W5641" s="15" t="s">
        <v>850</v>
      </c>
      <c r="X5641" s="15" t="e">
        <f>_xlfn.XLOOKUP(_LOOKUP[[#This Row],[AdjusterMemberName]],_Adjuster[Adjuster Name],_Adjuster[Email],,0)</f>
        <v>#N/A</v>
      </c>
      <c r="Y5641" s="15" t="e">
        <f>_xlfn.XLOOKUP(_LOOKUP[[#This Row],[AdjusterMemberName]],_Adjuster[Adjuster Name],_Adjuster[Phone Number],,0)</f>
        <v>#N/A</v>
      </c>
      <c r="Z5641" s="15" t="s">
        <v>5468</v>
      </c>
      <c r="AA56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2128 4Th Ave, Los Angeles  CA 90018</v>
      </c>
      <c r="AB5641" s="15"/>
    </row>
    <row r="5642" spans="1:28" x14ac:dyDescent="0.3">
      <c r="A5642" s="14">
        <v>1</v>
      </c>
      <c r="B5642" s="14">
        <v>1</v>
      </c>
      <c r="C5642" s="15" t="s">
        <v>7739</v>
      </c>
      <c r="D5642" s="15" t="s">
        <v>7739</v>
      </c>
      <c r="E5642" s="15">
        <v>45223</v>
      </c>
      <c r="F5642" s="15" t="s">
        <v>7740</v>
      </c>
      <c r="G5642" s="15">
        <v>45185</v>
      </c>
      <c r="H5642" s="15">
        <v>45367</v>
      </c>
      <c r="I5642" s="15" t="s">
        <v>7741</v>
      </c>
      <c r="J5642" s="15" t="s">
        <v>7742</v>
      </c>
      <c r="K5642" s="15" t="s">
        <v>45678</v>
      </c>
      <c r="L5642" s="15" t="s">
        <v>103</v>
      </c>
      <c r="M5642" s="15" t="s">
        <v>7743</v>
      </c>
      <c r="N5642" s="14">
        <v>1998</v>
      </c>
      <c r="O5642" s="15" t="s">
        <v>7744</v>
      </c>
      <c r="P5642" s="15" t="s">
        <v>106</v>
      </c>
      <c r="Q5642" s="15" t="s">
        <v>47065</v>
      </c>
      <c r="R5642" s="15" t="s">
        <v>7745</v>
      </c>
      <c r="S5642" s="15" t="s">
        <v>7746</v>
      </c>
      <c r="T5642" s="15" t="s">
        <v>1091</v>
      </c>
      <c r="U5642" s="15" t="s">
        <v>53</v>
      </c>
      <c r="V5642" s="15" t="s">
        <v>45457</v>
      </c>
      <c r="W5642" s="15" t="s">
        <v>3184</v>
      </c>
      <c r="X5642" s="15" t="str">
        <f>_xlfn.XLOOKUP(_LOOKUP[[#This Row],[AdjusterMemberName]],_Adjuster[Adjuster Name],_Adjuster[Email],,0)</f>
        <v>mQualls@knightcompany.com</v>
      </c>
      <c r="Y5642" s="15" t="str">
        <f>_xlfn.XLOOKUP(_LOOKUP[[#This Row],[AdjusterMemberName]],_Adjuster[Adjuster Name],_Adjuster[Phone Number],,0)</f>
        <v>424-559-5436</v>
      </c>
      <c r="Z5642" s="15" t="s">
        <v>7747</v>
      </c>
      <c r="AA56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4052 Sarasta Dr, Pittsburg  CA 94565</v>
      </c>
      <c r="AB5642" s="15"/>
    </row>
    <row r="5643" spans="1:28" x14ac:dyDescent="0.3">
      <c r="A5643" s="14">
        <v>1</v>
      </c>
      <c r="B5643" s="14">
        <v>1</v>
      </c>
      <c r="C5643" s="15" t="s">
        <v>5255</v>
      </c>
      <c r="D5643" s="15" t="s">
        <v>5256</v>
      </c>
      <c r="E5643" s="15">
        <v>45222</v>
      </c>
      <c r="F5643" s="15" t="s">
        <v>5257</v>
      </c>
      <c r="G5643" s="15">
        <v>45160</v>
      </c>
      <c r="H5643" s="15">
        <v>45344</v>
      </c>
      <c r="I5643" s="15" t="s">
        <v>5258</v>
      </c>
      <c r="J5643" s="15" t="s">
        <v>5259</v>
      </c>
      <c r="K5643" s="15" t="s">
        <v>46247</v>
      </c>
      <c r="L5643" s="15" t="s">
        <v>103</v>
      </c>
      <c r="M5643" s="15" t="s">
        <v>1336</v>
      </c>
      <c r="N5643" s="14">
        <v>2015</v>
      </c>
      <c r="O5643" s="15" t="s">
        <v>5260</v>
      </c>
      <c r="P5643" s="15" t="s">
        <v>106</v>
      </c>
      <c r="Q5643" s="15" t="s">
        <v>47125</v>
      </c>
      <c r="R5643" s="15" t="s">
        <v>5261</v>
      </c>
      <c r="S5643" s="15" t="s">
        <v>5262</v>
      </c>
      <c r="T5643" s="15" t="s">
        <v>1067</v>
      </c>
      <c r="U5643" s="15" t="s">
        <v>53</v>
      </c>
      <c r="V5643" s="15" t="s">
        <v>45577</v>
      </c>
      <c r="W5643" s="15" t="s">
        <v>1357</v>
      </c>
      <c r="X5643" s="15" t="str">
        <f>_xlfn.XLOOKUP(_LOOKUP[[#This Row],[AdjusterMemberName]],_Adjuster[Adjuster Name],_Adjuster[Email],,0)</f>
        <v>jRivera1@knightcompany.com</v>
      </c>
      <c r="Y5643" s="15" t="str">
        <f>_xlfn.XLOOKUP(_LOOKUP[[#This Row],[AdjusterMemberName]],_Adjuster[Adjuster Name],_Adjuster[Phone Number],,0)</f>
        <v>424-559-5239</v>
      </c>
      <c r="Z5643" s="15" t="s">
        <v>5263</v>
      </c>
      <c r="AA56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 Lexington St B2, San Francisco  CA 94110</v>
      </c>
      <c r="AB5643" s="15"/>
    </row>
    <row r="5644" spans="1:28" x14ac:dyDescent="0.3">
      <c r="A5644" s="14">
        <v>1</v>
      </c>
      <c r="B5644" s="14">
        <v>1</v>
      </c>
      <c r="C5644" s="15" t="s">
        <v>5342</v>
      </c>
      <c r="D5644" s="15" t="s">
        <v>5342</v>
      </c>
      <c r="E5644" s="15">
        <v>45222</v>
      </c>
      <c r="F5644" s="15" t="s">
        <v>5343</v>
      </c>
      <c r="G5644" s="15">
        <v>45064</v>
      </c>
      <c r="H5644" s="15">
        <v>45248</v>
      </c>
      <c r="I5644" s="15" t="s">
        <v>5344</v>
      </c>
      <c r="J5644" s="15" t="s">
        <v>5345</v>
      </c>
      <c r="K5644" s="15" t="s">
        <v>46342</v>
      </c>
      <c r="L5644" s="15" t="s">
        <v>25</v>
      </c>
      <c r="M5644" s="15" t="s">
        <v>373</v>
      </c>
      <c r="N5644" s="14">
        <v>2002</v>
      </c>
      <c r="O5644" s="15" t="s">
        <v>5346</v>
      </c>
      <c r="P5644" s="15" t="s">
        <v>106</v>
      </c>
      <c r="Q5644" s="15" t="s">
        <v>47065</v>
      </c>
      <c r="R5644" s="15" t="s">
        <v>5347</v>
      </c>
      <c r="S5644" s="15" t="s">
        <v>5348</v>
      </c>
      <c r="T5644" s="15" t="s">
        <v>672</v>
      </c>
      <c r="U5644" s="15" t="s">
        <v>53</v>
      </c>
      <c r="V5644" s="15" t="s">
        <v>45553</v>
      </c>
      <c r="W5644" s="15" t="s">
        <v>1544</v>
      </c>
      <c r="X5644" s="15" t="str">
        <f>_xlfn.XLOOKUP(_LOOKUP[[#This Row],[AdjusterMemberName]],_Adjuster[Adjuster Name],_Adjuster[Email],,0)</f>
        <v>CRodriguez5@knightcompany.com</v>
      </c>
      <c r="Y5644" s="15" t="str">
        <f>_xlfn.XLOOKUP(_LOOKUP[[#This Row],[AdjusterMemberName]],_Adjuster[Adjuster Name],_Adjuster[Phone Number],,0)</f>
        <v>323-456-1708</v>
      </c>
      <c r="Z5644" s="15" t="s">
        <v>5349</v>
      </c>
      <c r="AA56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17830 Sherman Way Apt 157, Reseda  CA 91335</v>
      </c>
      <c r="AB5644" s="15"/>
    </row>
    <row r="5645" spans="1:28" x14ac:dyDescent="0.3">
      <c r="A5645" s="14">
        <v>1</v>
      </c>
      <c r="B5645" s="14">
        <v>1</v>
      </c>
      <c r="C5645" s="15" t="s">
        <v>5368</v>
      </c>
      <c r="D5645" s="15" t="s">
        <v>5368</v>
      </c>
      <c r="E5645" s="15">
        <v>45222</v>
      </c>
      <c r="F5645" s="15" t="s">
        <v>5369</v>
      </c>
      <c r="G5645" s="15">
        <v>45092</v>
      </c>
      <c r="H5645" s="15">
        <v>45275</v>
      </c>
      <c r="I5645" s="15" t="s">
        <v>5370</v>
      </c>
      <c r="J5645" s="15" t="s">
        <v>5371</v>
      </c>
      <c r="K5645" s="15" t="s">
        <v>46179</v>
      </c>
      <c r="L5645" s="15" t="s">
        <v>314</v>
      </c>
      <c r="M5645" s="15" t="s">
        <v>315</v>
      </c>
      <c r="N5645" s="14">
        <v>2019</v>
      </c>
      <c r="O5645" s="15" t="s">
        <v>5372</v>
      </c>
      <c r="P5645" s="15" t="s">
        <v>106</v>
      </c>
      <c r="Q5645" s="15" t="s">
        <v>47128</v>
      </c>
      <c r="R5645" s="15" t="s">
        <v>2190</v>
      </c>
      <c r="S5645" s="15" t="s">
        <v>5373</v>
      </c>
      <c r="T5645" s="15" t="s">
        <v>5374</v>
      </c>
      <c r="U5645" s="15" t="s">
        <v>53</v>
      </c>
      <c r="V5645" s="15" t="s">
        <v>46240</v>
      </c>
      <c r="W5645" s="15" t="s">
        <v>850</v>
      </c>
      <c r="X5645" s="15" t="e">
        <f>_xlfn.XLOOKUP(_LOOKUP[[#This Row],[AdjusterMemberName]],_Adjuster[Adjuster Name],_Adjuster[Email],,0)</f>
        <v>#N/A</v>
      </c>
      <c r="Y5645" s="15" t="e">
        <f>_xlfn.XLOOKUP(_LOOKUP[[#This Row],[AdjusterMemberName]],_Adjuster[Adjuster Name],_Adjuster[Phone Number],,0)</f>
        <v>#N/A</v>
      </c>
      <c r="Z5645" s="15" t="s">
        <v>5375</v>
      </c>
      <c r="AA56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13585 Johnson Rd, Los Banos  CA 93635</v>
      </c>
      <c r="AB5645" s="15"/>
    </row>
    <row r="5646" spans="1:28" x14ac:dyDescent="0.3">
      <c r="A5646" s="14">
        <v>1</v>
      </c>
      <c r="B5646" s="14">
        <v>1</v>
      </c>
      <c r="C5646" s="15" t="s">
        <v>17344</v>
      </c>
      <c r="D5646" s="15" t="s">
        <v>17344</v>
      </c>
      <c r="E5646" s="15">
        <v>45222</v>
      </c>
      <c r="F5646" s="15" t="s">
        <v>17914</v>
      </c>
      <c r="G5646" s="15">
        <v>45203</v>
      </c>
      <c r="H5646" s="15">
        <v>45386</v>
      </c>
      <c r="I5646" s="15" t="s">
        <v>17915</v>
      </c>
      <c r="J5646" s="15" t="s">
        <v>1025</v>
      </c>
      <c r="K5646" s="15" t="s">
        <v>45332</v>
      </c>
      <c r="L5646" s="15" t="s">
        <v>270</v>
      </c>
      <c r="M5646" s="15" t="s">
        <v>3571</v>
      </c>
      <c r="N5646" s="14">
        <v>2007</v>
      </c>
      <c r="O5646" s="15" t="s">
        <v>17916</v>
      </c>
      <c r="P5646" s="15" t="s">
        <v>106</v>
      </c>
      <c r="Q5646" s="15" t="s">
        <v>47019</v>
      </c>
      <c r="R5646" s="15" t="s">
        <v>17349</v>
      </c>
      <c r="S5646" s="15" t="s">
        <v>17350</v>
      </c>
      <c r="T5646" s="15" t="s">
        <v>2950</v>
      </c>
      <c r="U5646" s="15" t="s">
        <v>53</v>
      </c>
      <c r="V5646" s="15" t="s">
        <v>45514</v>
      </c>
      <c r="W5646" s="15" t="s">
        <v>1357</v>
      </c>
      <c r="X5646" s="15" t="str">
        <f>_xlfn.XLOOKUP(_LOOKUP[[#This Row],[AdjusterMemberName]],_Adjuster[Adjuster Name],_Adjuster[Email],,0)</f>
        <v>jRivera1@knightcompany.com</v>
      </c>
      <c r="Y5646" s="15" t="str">
        <f>_xlfn.XLOOKUP(_LOOKUP[[#This Row],[AdjusterMemberName]],_Adjuster[Adjuster Name],_Adjuster[Phone Number],,0)</f>
        <v>424-559-5239</v>
      </c>
      <c r="Z5646" s="15" t="s">
        <v>17351</v>
      </c>
      <c r="AA56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13335 Glamis St, Pacoima  CA 91331</v>
      </c>
      <c r="AB5646" s="15"/>
    </row>
    <row r="5647" spans="1:28" x14ac:dyDescent="0.3">
      <c r="A5647" s="14">
        <v>1</v>
      </c>
      <c r="B5647" s="14">
        <v>1</v>
      </c>
      <c r="C5647" s="15" t="s">
        <v>5247</v>
      </c>
      <c r="D5647" s="15" t="s">
        <v>5247</v>
      </c>
      <c r="E5647" s="15">
        <v>45221</v>
      </c>
      <c r="F5647" s="15" t="s">
        <v>5248</v>
      </c>
      <c r="G5647" s="15">
        <v>45126</v>
      </c>
      <c r="H5647" s="15">
        <v>45310</v>
      </c>
      <c r="I5647" s="15" t="s">
        <v>5249</v>
      </c>
      <c r="J5647" s="15" t="s">
        <v>5250</v>
      </c>
      <c r="K5647" s="15" t="s">
        <v>45481</v>
      </c>
      <c r="L5647" s="15" t="s">
        <v>139</v>
      </c>
      <c r="M5647" s="15" t="s">
        <v>249</v>
      </c>
      <c r="N5647" s="14">
        <v>2011</v>
      </c>
      <c r="O5647" s="15" t="s">
        <v>5251</v>
      </c>
      <c r="P5647" s="15" t="s">
        <v>106</v>
      </c>
      <c r="Q5647" s="15" t="s">
        <v>47019</v>
      </c>
      <c r="R5647" s="15" t="s">
        <v>5252</v>
      </c>
      <c r="S5647" s="15" t="s">
        <v>5253</v>
      </c>
      <c r="T5647" s="15" t="s">
        <v>174</v>
      </c>
      <c r="U5647" s="15" t="s">
        <v>53</v>
      </c>
      <c r="V5647" s="15" t="s">
        <v>45415</v>
      </c>
      <c r="W5647" s="15" t="s">
        <v>1624</v>
      </c>
      <c r="X5647" s="15" t="e">
        <f>_xlfn.XLOOKUP(_LOOKUP[[#This Row],[AdjusterMemberName]],_Adjuster[Adjuster Name],_Adjuster[Email],,0)</f>
        <v>#N/A</v>
      </c>
      <c r="Y5647" s="15" t="e">
        <f>_xlfn.XLOOKUP(_LOOKUP[[#This Row],[AdjusterMemberName]],_Adjuster[Adjuster Name],_Adjuster[Phone Number],,0)</f>
        <v>#N/A</v>
      </c>
      <c r="Z5647" s="15" t="s">
        <v>5254</v>
      </c>
      <c r="AA56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1357 W 20Th St , Los Angeles  CA 90007</v>
      </c>
      <c r="AB5647" s="15"/>
    </row>
    <row r="5648" spans="1:28" x14ac:dyDescent="0.3">
      <c r="A5648" s="14">
        <v>1</v>
      </c>
      <c r="B5648" s="14">
        <v>1</v>
      </c>
      <c r="C5648" s="15" t="s">
        <v>5288</v>
      </c>
      <c r="D5648" s="15" t="s">
        <v>5288</v>
      </c>
      <c r="E5648" s="15">
        <v>45221</v>
      </c>
      <c r="F5648" s="15" t="s">
        <v>5289</v>
      </c>
      <c r="G5648" s="15">
        <v>45112</v>
      </c>
      <c r="H5648" s="15">
        <v>45296</v>
      </c>
      <c r="I5648" s="15" t="s">
        <v>5290</v>
      </c>
      <c r="J5648" s="15" t="s">
        <v>5291</v>
      </c>
      <c r="K5648" s="15" t="s">
        <v>46502</v>
      </c>
      <c r="L5648" s="15" t="s">
        <v>270</v>
      </c>
      <c r="M5648" s="15" t="s">
        <v>452</v>
      </c>
      <c r="N5648" s="14">
        <v>2021</v>
      </c>
      <c r="O5648" s="15" t="s">
        <v>5292</v>
      </c>
      <c r="P5648" s="15" t="s">
        <v>106</v>
      </c>
      <c r="Q5648" s="15" t="s">
        <v>47065</v>
      </c>
      <c r="R5648" s="15" t="s">
        <v>5293</v>
      </c>
      <c r="S5648" s="15" t="s">
        <v>5294</v>
      </c>
      <c r="T5648" s="15" t="s">
        <v>327</v>
      </c>
      <c r="U5648" s="15" t="s">
        <v>53</v>
      </c>
      <c r="V5648" s="15" t="s">
        <v>45527</v>
      </c>
      <c r="W5648" s="15" t="s">
        <v>1186</v>
      </c>
      <c r="X5648" s="15" t="str">
        <f>_xlfn.XLOOKUP(_LOOKUP[[#This Row],[AdjusterMemberName]],_Adjuster[Adjuster Name],_Adjuster[Email],,0)</f>
        <v>sAkinleye@knightcompany.com</v>
      </c>
      <c r="Y5648" s="15" t="str">
        <f>_xlfn.XLOOKUP(_LOOKUP[[#This Row],[AdjusterMemberName]],_Adjuster[Adjuster Name],_Adjuster[Phone Number],,0)</f>
        <v>424-559-5280</v>
      </c>
      <c r="Z5648" s="15" t="s">
        <v>5295</v>
      </c>
      <c r="AA56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9329 Elizabeth Ave Apt 2 , South Gate  CA 90280</v>
      </c>
      <c r="AB5648" s="15"/>
    </row>
    <row r="5649" spans="1:28" x14ac:dyDescent="0.3">
      <c r="A5649" s="14">
        <v>1</v>
      </c>
      <c r="B5649" s="14">
        <v>1</v>
      </c>
      <c r="C5649" s="15" t="s">
        <v>5333</v>
      </c>
      <c r="D5649" s="15" t="s">
        <v>5334</v>
      </c>
      <c r="E5649" s="15">
        <v>45221</v>
      </c>
      <c r="F5649" s="15" t="s">
        <v>5335</v>
      </c>
      <c r="G5649" s="15">
        <v>45182</v>
      </c>
      <c r="H5649" s="15">
        <v>45364</v>
      </c>
      <c r="I5649" s="15" t="s">
        <v>5336</v>
      </c>
      <c r="J5649" s="15" t="s">
        <v>5337</v>
      </c>
      <c r="K5649" s="15" t="s">
        <v>45332</v>
      </c>
      <c r="L5649" s="15" t="s">
        <v>103</v>
      </c>
      <c r="M5649" s="15" t="s">
        <v>1503</v>
      </c>
      <c r="N5649" s="14">
        <v>2021</v>
      </c>
      <c r="O5649" s="15" t="s">
        <v>5338</v>
      </c>
      <c r="P5649" s="15" t="s">
        <v>106</v>
      </c>
      <c r="Q5649" s="15" t="s">
        <v>47169</v>
      </c>
      <c r="R5649" s="15" t="s">
        <v>5339</v>
      </c>
      <c r="S5649" s="15" t="s">
        <v>5340</v>
      </c>
      <c r="T5649" s="15" t="s">
        <v>1067</v>
      </c>
      <c r="U5649" s="15" t="s">
        <v>53</v>
      </c>
      <c r="V5649" s="15" t="s">
        <v>45675</v>
      </c>
      <c r="W5649" s="15" t="s">
        <v>1624</v>
      </c>
      <c r="X5649" s="15" t="e">
        <f>_xlfn.XLOOKUP(_LOOKUP[[#This Row],[AdjusterMemberName]],_Adjuster[Adjuster Name],_Adjuster[Email],,0)</f>
        <v>#N/A</v>
      </c>
      <c r="Y5649" s="15" t="e">
        <f>_xlfn.XLOOKUP(_LOOKUP[[#This Row],[AdjusterMemberName]],_Adjuster[Adjuster Name],_Adjuster[Phone Number],,0)</f>
        <v>#N/A</v>
      </c>
      <c r="Z5649" s="15" t="s">
        <v>5341</v>
      </c>
      <c r="AA56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1670 Revere Ave #1, San Francisco  CA 94124</v>
      </c>
      <c r="AB5649" s="15"/>
    </row>
    <row r="5650" spans="1:28" x14ac:dyDescent="0.3">
      <c r="A5650" s="14">
        <v>1</v>
      </c>
      <c r="B5650" s="14">
        <v>1</v>
      </c>
      <c r="C5650" s="15" t="s">
        <v>7990</v>
      </c>
      <c r="D5650" s="15" t="s">
        <v>7990</v>
      </c>
      <c r="E5650" s="15">
        <v>45220</v>
      </c>
      <c r="F5650" s="15" t="s">
        <v>7991</v>
      </c>
      <c r="G5650" s="15">
        <v>45163</v>
      </c>
      <c r="H5650" s="15">
        <v>45347</v>
      </c>
      <c r="I5650" s="15" t="s">
        <v>7992</v>
      </c>
      <c r="J5650" s="15" t="s">
        <v>7993</v>
      </c>
      <c r="K5650" s="15" t="s">
        <v>46778</v>
      </c>
      <c r="L5650" s="15" t="s">
        <v>128</v>
      </c>
      <c r="M5650" s="15" t="s">
        <v>129</v>
      </c>
      <c r="N5650" s="14">
        <v>2018</v>
      </c>
      <c r="O5650" s="15" t="s">
        <v>7994</v>
      </c>
      <c r="P5650" s="15" t="s">
        <v>81</v>
      </c>
      <c r="Q5650" s="15" t="s">
        <v>47006</v>
      </c>
      <c r="R5650" s="15" t="s">
        <v>7995</v>
      </c>
      <c r="S5650" s="15" t="s">
        <v>7996</v>
      </c>
      <c r="T5650" s="15" t="s">
        <v>144</v>
      </c>
      <c r="U5650" s="15" t="s">
        <v>53</v>
      </c>
      <c r="V5650" s="15" t="s">
        <v>46687</v>
      </c>
      <c r="W5650" s="15" t="s">
        <v>1624</v>
      </c>
      <c r="X5650" s="15" t="e">
        <f>_xlfn.XLOOKUP(_LOOKUP[[#This Row],[AdjusterMemberName]],_Adjuster[Adjuster Name],_Adjuster[Email],,0)</f>
        <v>#N/A</v>
      </c>
      <c r="Y5650" s="15" t="e">
        <f>_xlfn.XLOOKUP(_LOOKUP[[#This Row],[AdjusterMemberName]],_Adjuster[Adjuster Name],_Adjuster[Phone Number],,0)</f>
        <v>#N/A</v>
      </c>
      <c r="Z5650" s="15" t="s">
        <v>7997</v>
      </c>
      <c r="AA56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150 Graham Ave Apt 9, San Jose  CA 95110</v>
      </c>
      <c r="AB5650" s="15"/>
    </row>
    <row r="5651" spans="1:28" x14ac:dyDescent="0.3">
      <c r="A5651" s="14">
        <v>1</v>
      </c>
      <c r="B5651" s="14">
        <v>1</v>
      </c>
      <c r="C5651" s="15" t="s">
        <v>5190</v>
      </c>
      <c r="D5651" s="15" t="s">
        <v>5190</v>
      </c>
      <c r="E5651" s="15">
        <v>45219</v>
      </c>
      <c r="F5651" s="15" t="s">
        <v>5191</v>
      </c>
      <c r="G5651" s="15">
        <v>45076</v>
      </c>
      <c r="H5651" s="15">
        <v>45260</v>
      </c>
      <c r="I5651" s="15" t="s">
        <v>5192</v>
      </c>
      <c r="J5651" s="15" t="s">
        <v>5193</v>
      </c>
      <c r="K5651" s="15" t="s">
        <v>45339</v>
      </c>
      <c r="L5651" s="15" t="s">
        <v>25</v>
      </c>
      <c r="M5651" s="15" t="s">
        <v>5194</v>
      </c>
      <c r="N5651" s="14">
        <v>1999</v>
      </c>
      <c r="O5651" s="15" t="s">
        <v>5195</v>
      </c>
      <c r="P5651" s="15" t="s">
        <v>106</v>
      </c>
      <c r="Q5651" s="15" t="s">
        <v>47065</v>
      </c>
      <c r="R5651" s="15" t="s">
        <v>5196</v>
      </c>
      <c r="S5651" s="15" t="s">
        <v>5197</v>
      </c>
      <c r="T5651" s="15" t="s">
        <v>1255</v>
      </c>
      <c r="U5651" s="15" t="s">
        <v>53</v>
      </c>
      <c r="V5651" s="15" t="s">
        <v>45368</v>
      </c>
      <c r="W5651" s="15" t="s">
        <v>1624</v>
      </c>
      <c r="X5651" s="15" t="e">
        <f>_xlfn.XLOOKUP(_LOOKUP[[#This Row],[AdjusterMemberName]],_Adjuster[Adjuster Name],_Adjuster[Email],,0)</f>
        <v>#N/A</v>
      </c>
      <c r="Y5651" s="15" t="e">
        <f>_xlfn.XLOOKUP(_LOOKUP[[#This Row],[AdjusterMemberName]],_Adjuster[Adjuster Name],_Adjuster[Phone Number],,0)</f>
        <v>#N/A</v>
      </c>
      <c r="Z5651" s="15" t="s">
        <v>5198</v>
      </c>
      <c r="AA56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11206 Runnymede St, Sun Valley  CA 91352</v>
      </c>
      <c r="AB5651" s="15"/>
    </row>
    <row r="5652" spans="1:28" x14ac:dyDescent="0.3">
      <c r="A5652" s="14">
        <v>1</v>
      </c>
      <c r="B5652" s="14">
        <v>1</v>
      </c>
      <c r="C5652" s="15" t="s">
        <v>5215</v>
      </c>
      <c r="D5652" s="15" t="s">
        <v>5215</v>
      </c>
      <c r="E5652" s="15">
        <v>45219</v>
      </c>
      <c r="F5652" s="15" t="s">
        <v>5216</v>
      </c>
      <c r="G5652" s="15">
        <v>45135</v>
      </c>
      <c r="H5652" s="15">
        <v>45319</v>
      </c>
      <c r="I5652" s="15" t="s">
        <v>5217</v>
      </c>
      <c r="J5652" s="15" t="s">
        <v>5218</v>
      </c>
      <c r="K5652" s="15" t="s">
        <v>45810</v>
      </c>
      <c r="L5652" s="15" t="s">
        <v>103</v>
      </c>
      <c r="M5652" s="15" t="s">
        <v>104</v>
      </c>
      <c r="N5652" s="14">
        <v>2021</v>
      </c>
      <c r="O5652" s="15" t="s">
        <v>5219</v>
      </c>
      <c r="P5652" s="15" t="s">
        <v>106</v>
      </c>
      <c r="Q5652" s="15" t="s">
        <v>47019</v>
      </c>
      <c r="R5652" s="15" t="s">
        <v>162</v>
      </c>
      <c r="S5652" s="15" t="s">
        <v>5220</v>
      </c>
      <c r="T5652" s="15" t="s">
        <v>109</v>
      </c>
      <c r="U5652" s="15" t="s">
        <v>53</v>
      </c>
      <c r="V5652" s="15" t="s">
        <v>45418</v>
      </c>
      <c r="W5652" s="15" t="s">
        <v>850</v>
      </c>
      <c r="X5652" s="15" t="e">
        <f>_xlfn.XLOOKUP(_LOOKUP[[#This Row],[AdjusterMemberName]],_Adjuster[Adjuster Name],_Adjuster[Email],,0)</f>
        <v>#N/A</v>
      </c>
      <c r="Y5652" s="15" t="e">
        <f>_xlfn.XLOOKUP(_LOOKUP[[#This Row],[AdjusterMemberName]],_Adjuster[Adjuster Name],_Adjuster[Phone Number],,0)</f>
        <v>#N/A</v>
      </c>
      <c r="Z5652" s="15" t="s">
        <v>5221</v>
      </c>
      <c r="AA56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40162 Ravenwood Dr, Murrieta  CA 92562</v>
      </c>
      <c r="AB5652" s="15"/>
    </row>
    <row r="5653" spans="1:28" x14ac:dyDescent="0.3">
      <c r="A5653" s="14">
        <v>1</v>
      </c>
      <c r="B5653" s="14">
        <v>1</v>
      </c>
      <c r="C5653" s="15" t="s">
        <v>5239</v>
      </c>
      <c r="D5653" s="15" t="s">
        <v>5239</v>
      </c>
      <c r="E5653" s="15">
        <v>45219</v>
      </c>
      <c r="F5653" s="15" t="s">
        <v>5240</v>
      </c>
      <c r="G5653" s="15">
        <v>45164</v>
      </c>
      <c r="H5653" s="15">
        <v>45348</v>
      </c>
      <c r="I5653" s="15" t="s">
        <v>5241</v>
      </c>
      <c r="J5653" s="15" t="s">
        <v>5242</v>
      </c>
      <c r="K5653" s="15" t="s">
        <v>45879</v>
      </c>
      <c r="L5653" s="15" t="s">
        <v>103</v>
      </c>
      <c r="M5653" s="15" t="s">
        <v>304</v>
      </c>
      <c r="N5653" s="14">
        <v>2016</v>
      </c>
      <c r="O5653" s="15" t="s">
        <v>5243</v>
      </c>
      <c r="P5653" s="15" t="s">
        <v>106</v>
      </c>
      <c r="Q5653" s="15" t="s">
        <v>47199</v>
      </c>
      <c r="R5653" s="15" t="s">
        <v>5244</v>
      </c>
      <c r="S5653" s="15" t="s">
        <v>5245</v>
      </c>
      <c r="T5653" s="15" t="s">
        <v>1048</v>
      </c>
      <c r="U5653" s="15" t="s">
        <v>53</v>
      </c>
      <c r="V5653" s="15" t="s">
        <v>45457</v>
      </c>
      <c r="W5653" s="15" t="s">
        <v>850</v>
      </c>
      <c r="X5653" s="15" t="e">
        <f>_xlfn.XLOOKUP(_LOOKUP[[#This Row],[AdjusterMemberName]],_Adjuster[Adjuster Name],_Adjuster[Email],,0)</f>
        <v>#N/A</v>
      </c>
      <c r="Y5653" s="15" t="e">
        <f>_xlfn.XLOOKUP(_LOOKUP[[#This Row],[AdjusterMemberName]],_Adjuster[Adjuster Name],_Adjuster[Phone Number],,0)</f>
        <v>#N/A</v>
      </c>
      <c r="Z5653" s="15" t="s">
        <v>5246</v>
      </c>
      <c r="AA56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 Virginia Dr, Pittsburg  CA 94565</v>
      </c>
      <c r="AB5653" s="15"/>
    </row>
    <row r="5654" spans="1:28" x14ac:dyDescent="0.3">
      <c r="A5654" s="14">
        <v>1</v>
      </c>
      <c r="B5654" s="14">
        <v>1</v>
      </c>
      <c r="C5654" s="15" t="s">
        <v>5429</v>
      </c>
      <c r="D5654" s="15" t="s">
        <v>5429</v>
      </c>
      <c r="E5654" s="15">
        <v>45219</v>
      </c>
      <c r="F5654" s="15" t="s">
        <v>5430</v>
      </c>
      <c r="G5654" s="15">
        <v>45102</v>
      </c>
      <c r="H5654" s="15">
        <v>45285</v>
      </c>
      <c r="I5654" s="15" t="s">
        <v>5431</v>
      </c>
      <c r="J5654" s="15" t="s">
        <v>5432</v>
      </c>
      <c r="K5654" s="15" t="s">
        <v>45375</v>
      </c>
      <c r="L5654" s="15" t="s">
        <v>128</v>
      </c>
      <c r="M5654" s="15" t="s">
        <v>129</v>
      </c>
      <c r="N5654" s="14">
        <v>2023</v>
      </c>
      <c r="O5654" s="15" t="s">
        <v>5433</v>
      </c>
      <c r="P5654" s="15" t="s">
        <v>106</v>
      </c>
      <c r="Q5654" s="15" t="s">
        <v>47120</v>
      </c>
      <c r="R5654" s="15" t="s">
        <v>5434</v>
      </c>
      <c r="S5654" s="15" t="s">
        <v>5435</v>
      </c>
      <c r="T5654" s="15" t="s">
        <v>174</v>
      </c>
      <c r="U5654" s="15" t="s">
        <v>53</v>
      </c>
      <c r="V5654" s="15" t="s">
        <v>45351</v>
      </c>
      <c r="W5654" s="15" t="s">
        <v>3184</v>
      </c>
      <c r="X5654" s="15" t="str">
        <f>_xlfn.XLOOKUP(_LOOKUP[[#This Row],[AdjusterMemberName]],_Adjuster[Adjuster Name],_Adjuster[Email],,0)</f>
        <v>mQualls@knightcompany.com</v>
      </c>
      <c r="Y5654" s="15" t="str">
        <f>_xlfn.XLOOKUP(_LOOKUP[[#This Row],[AdjusterMemberName]],_Adjuster[Adjuster Name],_Adjuster[Phone Number],,0)</f>
        <v>424-559-5436</v>
      </c>
      <c r="Z5654" s="15" t="s">
        <v>5436</v>
      </c>
      <c r="AA56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161 W 46Th St , Los Angeles  CA 90037</v>
      </c>
      <c r="AB5654" s="15"/>
    </row>
    <row r="5655" spans="1:28" x14ac:dyDescent="0.3">
      <c r="A5655" s="14">
        <v>1</v>
      </c>
      <c r="B5655" s="14">
        <v>1</v>
      </c>
      <c r="C5655" s="15" t="s">
        <v>5140</v>
      </c>
      <c r="D5655" s="15" t="s">
        <v>5140</v>
      </c>
      <c r="E5655" s="15">
        <v>45218</v>
      </c>
      <c r="F5655" s="15" t="s">
        <v>5141</v>
      </c>
      <c r="G5655" s="15">
        <v>45170</v>
      </c>
      <c r="H5655" s="15">
        <v>45352</v>
      </c>
      <c r="I5655" s="15" t="s">
        <v>5142</v>
      </c>
      <c r="J5655" s="15" t="s">
        <v>5143</v>
      </c>
      <c r="K5655" s="15" t="s">
        <v>45477</v>
      </c>
      <c r="L5655" s="15" t="s">
        <v>103</v>
      </c>
      <c r="M5655" s="15" t="s">
        <v>304</v>
      </c>
      <c r="N5655" s="14">
        <v>2013</v>
      </c>
      <c r="O5655" s="15" t="s">
        <v>5144</v>
      </c>
      <c r="P5655" s="15" t="s">
        <v>81</v>
      </c>
      <c r="Q5655" s="15" t="s">
        <v>47065</v>
      </c>
      <c r="R5655" s="15" t="s">
        <v>5145</v>
      </c>
      <c r="S5655" s="15" t="s">
        <v>5146</v>
      </c>
      <c r="T5655" s="15" t="s">
        <v>1255</v>
      </c>
      <c r="U5655" s="15" t="s">
        <v>53</v>
      </c>
      <c r="V5655" s="15" t="s">
        <v>45368</v>
      </c>
      <c r="W5655" s="15" t="s">
        <v>1357</v>
      </c>
      <c r="X5655" s="15" t="str">
        <f>_xlfn.XLOOKUP(_LOOKUP[[#This Row],[AdjusterMemberName]],_Adjuster[Adjuster Name],_Adjuster[Email],,0)</f>
        <v>jRivera1@knightcompany.com</v>
      </c>
      <c r="Y5655" s="15" t="str">
        <f>_xlfn.XLOOKUP(_LOOKUP[[#This Row],[AdjusterMemberName]],_Adjuster[Adjuster Name],_Adjuster[Phone Number],,0)</f>
        <v>424-559-5239</v>
      </c>
      <c r="Z5655" s="15" t="s">
        <v>5147</v>
      </c>
      <c r="AA56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7700 Fair Ave, Sun Valley  CA 91352</v>
      </c>
      <c r="AB5655" s="15">
        <v>45234</v>
      </c>
    </row>
    <row r="5656" spans="1:28" x14ac:dyDescent="0.3">
      <c r="A5656" s="14">
        <v>1</v>
      </c>
      <c r="B5656" s="14">
        <v>1</v>
      </c>
      <c r="C5656" s="15" t="s">
        <v>5157</v>
      </c>
      <c r="D5656" s="15" t="s">
        <v>5157</v>
      </c>
      <c r="E5656" s="15">
        <v>45218</v>
      </c>
      <c r="F5656" s="15" t="s">
        <v>5158</v>
      </c>
      <c r="G5656" s="15">
        <v>45216</v>
      </c>
      <c r="H5656" s="15">
        <v>45399</v>
      </c>
      <c r="I5656" s="15" t="s">
        <v>5159</v>
      </c>
      <c r="J5656" s="15" t="s">
        <v>5160</v>
      </c>
      <c r="K5656" s="15" t="s">
        <v>45424</v>
      </c>
      <c r="L5656" s="15" t="s">
        <v>181</v>
      </c>
      <c r="M5656" s="15" t="s">
        <v>182</v>
      </c>
      <c r="N5656" s="14">
        <v>2013</v>
      </c>
      <c r="O5656" s="15" t="s">
        <v>5161</v>
      </c>
      <c r="P5656" s="15" t="s">
        <v>106</v>
      </c>
      <c r="Q5656" s="15" t="s">
        <v>47019</v>
      </c>
      <c r="R5656" s="15" t="s">
        <v>5162</v>
      </c>
      <c r="S5656" s="15" t="s">
        <v>5163</v>
      </c>
      <c r="T5656" s="15" t="s">
        <v>5164</v>
      </c>
      <c r="U5656" s="15" t="s">
        <v>53</v>
      </c>
      <c r="V5656" s="15" t="s">
        <v>45637</v>
      </c>
      <c r="W5656" s="15" t="s">
        <v>3184</v>
      </c>
      <c r="X5656" s="15" t="str">
        <f>_xlfn.XLOOKUP(_LOOKUP[[#This Row],[AdjusterMemberName]],_Adjuster[Adjuster Name],_Adjuster[Email],,0)</f>
        <v>mQualls@knightcompany.com</v>
      </c>
      <c r="Y5656" s="15" t="str">
        <f>_xlfn.XLOOKUP(_LOOKUP[[#This Row],[AdjusterMemberName]],_Adjuster[Adjuster Name],_Adjuster[Phone Number],,0)</f>
        <v>424-559-5436</v>
      </c>
      <c r="Z5656" s="15" t="s">
        <v>5165</v>
      </c>
      <c r="AA56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18406 Jakes Way Apt 101, Canyon Country  CA 91387</v>
      </c>
      <c r="AB5656" s="15">
        <v>45249</v>
      </c>
    </row>
    <row r="5657" spans="1:28" x14ac:dyDescent="0.3">
      <c r="A5657" s="14">
        <v>1</v>
      </c>
      <c r="B5657" s="14">
        <v>1</v>
      </c>
      <c r="C5657" s="15" t="s">
        <v>5174</v>
      </c>
      <c r="D5657" s="15" t="s">
        <v>5174</v>
      </c>
      <c r="E5657" s="15">
        <v>45218</v>
      </c>
      <c r="F5657" s="15" t="s">
        <v>5175</v>
      </c>
      <c r="G5657" s="15">
        <v>45145</v>
      </c>
      <c r="H5657" s="15">
        <v>45329</v>
      </c>
      <c r="I5657" s="15" t="s">
        <v>5176</v>
      </c>
      <c r="J5657" s="15" t="s">
        <v>5177</v>
      </c>
      <c r="K5657" s="15" t="s">
        <v>46098</v>
      </c>
      <c r="L5657" s="15" t="s">
        <v>314</v>
      </c>
      <c r="M5657" s="15" t="s">
        <v>3946</v>
      </c>
      <c r="N5657" s="14">
        <v>2019</v>
      </c>
      <c r="O5657" s="15" t="s">
        <v>5178</v>
      </c>
      <c r="P5657" s="15" t="s">
        <v>106</v>
      </c>
      <c r="Q5657" s="15" t="s">
        <v>47117</v>
      </c>
      <c r="R5657" s="15" t="s">
        <v>5171</v>
      </c>
      <c r="S5657" s="15" t="s">
        <v>5179</v>
      </c>
      <c r="T5657" s="15" t="s">
        <v>174</v>
      </c>
      <c r="U5657" s="15" t="s">
        <v>53</v>
      </c>
      <c r="V5657" s="15" t="s">
        <v>45614</v>
      </c>
      <c r="W5657" s="15" t="s">
        <v>175</v>
      </c>
      <c r="X5657" s="15" t="e">
        <f>_xlfn.XLOOKUP(_LOOKUP[[#This Row],[AdjusterMemberName]],_Adjuster[Adjuster Name],_Adjuster[Email],,0)</f>
        <v>#N/A</v>
      </c>
      <c r="Y5657" s="15" t="e">
        <f>_xlfn.XLOOKUP(_LOOKUP[[#This Row],[AdjusterMemberName]],_Adjuster[Adjuster Name],_Adjuster[Phone Number],,0)</f>
        <v>#N/A</v>
      </c>
      <c r="Z5657" s="15" t="s">
        <v>5180</v>
      </c>
      <c r="AA56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2301 Bellevue Ave , Los Angeles  CA 90026</v>
      </c>
      <c r="AB5657" s="15">
        <v>45249</v>
      </c>
    </row>
    <row r="5658" spans="1:28" x14ac:dyDescent="0.3">
      <c r="A5658" s="14">
        <v>1</v>
      </c>
      <c r="B5658" s="14">
        <v>1</v>
      </c>
      <c r="C5658" s="15" t="s">
        <v>5199</v>
      </c>
      <c r="D5658" s="15" t="s">
        <v>5199</v>
      </c>
      <c r="E5658" s="15">
        <v>45218</v>
      </c>
      <c r="F5658" s="15" t="s">
        <v>5200</v>
      </c>
      <c r="G5658" s="15">
        <v>45174</v>
      </c>
      <c r="H5658" s="15">
        <v>45356</v>
      </c>
      <c r="I5658" s="15" t="s">
        <v>5201</v>
      </c>
      <c r="J5658" s="15" t="s">
        <v>5202</v>
      </c>
      <c r="K5658" s="15" t="s">
        <v>45334</v>
      </c>
      <c r="L5658" s="15" t="s">
        <v>314</v>
      </c>
      <c r="M5658" s="15" t="s">
        <v>3946</v>
      </c>
      <c r="N5658" s="14">
        <v>2017</v>
      </c>
      <c r="O5658" s="15" t="s">
        <v>5203</v>
      </c>
      <c r="P5658" s="15" t="s">
        <v>106</v>
      </c>
      <c r="Q5658" s="15" t="s">
        <v>47019</v>
      </c>
      <c r="R5658" s="15" t="s">
        <v>5204</v>
      </c>
      <c r="S5658" s="15" t="s">
        <v>5205</v>
      </c>
      <c r="T5658" s="15" t="s">
        <v>133</v>
      </c>
      <c r="U5658" s="15" t="s">
        <v>53</v>
      </c>
      <c r="V5658" s="15" t="s">
        <v>46198</v>
      </c>
      <c r="W5658" s="15" t="s">
        <v>3184</v>
      </c>
      <c r="X5658" s="15" t="str">
        <f>_xlfn.XLOOKUP(_LOOKUP[[#This Row],[AdjusterMemberName]],_Adjuster[Adjuster Name],_Adjuster[Email],,0)</f>
        <v>mQualls@knightcompany.com</v>
      </c>
      <c r="Y5658" s="15" t="str">
        <f>_xlfn.XLOOKUP(_LOOKUP[[#This Row],[AdjusterMemberName]],_Adjuster[Adjuster Name],_Adjuster[Phone Number],,0)</f>
        <v>424-559-5436</v>
      </c>
      <c r="Z5658" s="15" t="s">
        <v>5206</v>
      </c>
      <c r="AA56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815 W North St, Anaheim  CA 92805</v>
      </c>
      <c r="AB5658" s="15"/>
    </row>
    <row r="5659" spans="1:28" x14ac:dyDescent="0.3">
      <c r="A5659" s="14">
        <v>1</v>
      </c>
      <c r="B5659" s="14">
        <v>1</v>
      </c>
      <c r="C5659" s="15" t="s">
        <v>5264</v>
      </c>
      <c r="D5659" s="15" t="s">
        <v>5264</v>
      </c>
      <c r="E5659" s="15">
        <v>45218</v>
      </c>
      <c r="F5659" s="15" t="s">
        <v>5265</v>
      </c>
      <c r="G5659" s="15">
        <v>45117</v>
      </c>
      <c r="H5659" s="15">
        <v>45301</v>
      </c>
      <c r="I5659" s="15" t="s">
        <v>5266</v>
      </c>
      <c r="J5659" s="15" t="s">
        <v>5267</v>
      </c>
      <c r="K5659" s="15" t="s">
        <v>45646</v>
      </c>
      <c r="L5659" s="15" t="s">
        <v>25</v>
      </c>
      <c r="M5659" s="15" t="s">
        <v>5268</v>
      </c>
      <c r="N5659" s="14">
        <v>2013</v>
      </c>
      <c r="O5659" s="15" t="s">
        <v>5269</v>
      </c>
      <c r="P5659" s="15" t="s">
        <v>106</v>
      </c>
      <c r="Q5659" s="15" t="s">
        <v>47019</v>
      </c>
      <c r="R5659" s="15" t="s">
        <v>5270</v>
      </c>
      <c r="S5659" s="15" t="s">
        <v>5271</v>
      </c>
      <c r="T5659" s="15" t="s">
        <v>1738</v>
      </c>
      <c r="U5659" s="15" t="s">
        <v>53</v>
      </c>
      <c r="V5659" s="15" t="s">
        <v>46464</v>
      </c>
      <c r="W5659" s="15" t="s">
        <v>3184</v>
      </c>
      <c r="X5659" s="15" t="str">
        <f>_xlfn.XLOOKUP(_LOOKUP[[#This Row],[AdjusterMemberName]],_Adjuster[Adjuster Name],_Adjuster[Email],,0)</f>
        <v>mQualls@knightcompany.com</v>
      </c>
      <c r="Y5659" s="15" t="str">
        <f>_xlfn.XLOOKUP(_LOOKUP[[#This Row],[AdjusterMemberName]],_Adjuster[Adjuster Name],_Adjuster[Phone Number],,0)</f>
        <v>424-559-5436</v>
      </c>
      <c r="Z5659" s="15" t="s">
        <v>5272</v>
      </c>
      <c r="AA56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221 E Lexington Ave Apt 302, Glendale  CA 91206</v>
      </c>
      <c r="AB5659" s="15"/>
    </row>
    <row r="5660" spans="1:28" x14ac:dyDescent="0.3">
      <c r="A5660" s="14">
        <v>1</v>
      </c>
      <c r="B5660" s="14">
        <v>1</v>
      </c>
      <c r="C5660" s="15" t="s">
        <v>5926</v>
      </c>
      <c r="D5660" s="15" t="s">
        <v>5927</v>
      </c>
      <c r="E5660" s="15">
        <v>45218</v>
      </c>
      <c r="F5660" s="15" t="s">
        <v>5928</v>
      </c>
      <c r="G5660" s="15">
        <v>45091</v>
      </c>
      <c r="H5660" s="15">
        <v>45274</v>
      </c>
      <c r="I5660" s="15" t="s">
        <v>5929</v>
      </c>
      <c r="J5660" s="15" t="s">
        <v>5930</v>
      </c>
      <c r="K5660" s="15" t="s">
        <v>45820</v>
      </c>
      <c r="L5660" s="15" t="s">
        <v>139</v>
      </c>
      <c r="M5660" s="15" t="s">
        <v>470</v>
      </c>
      <c r="N5660" s="14">
        <v>2021</v>
      </c>
      <c r="O5660" s="15" t="s">
        <v>5931</v>
      </c>
      <c r="P5660" s="15" t="s">
        <v>81</v>
      </c>
      <c r="Q5660" s="15" t="s">
        <v>47019</v>
      </c>
      <c r="R5660" s="15" t="s">
        <v>5932</v>
      </c>
      <c r="S5660" s="15" t="s">
        <v>5933</v>
      </c>
      <c r="T5660" s="15" t="s">
        <v>3838</v>
      </c>
      <c r="U5660" s="15" t="s">
        <v>53</v>
      </c>
      <c r="V5660" s="15" t="s">
        <v>45596</v>
      </c>
      <c r="W5660" s="15" t="s">
        <v>1357</v>
      </c>
      <c r="X5660" s="15" t="str">
        <f>_xlfn.XLOOKUP(_LOOKUP[[#This Row],[AdjusterMemberName]],_Adjuster[Adjuster Name],_Adjuster[Email],,0)</f>
        <v>jRivera1@knightcompany.com</v>
      </c>
      <c r="Y5660" s="15" t="str">
        <f>_xlfn.XLOOKUP(_LOOKUP[[#This Row],[AdjusterMemberName]],_Adjuster[Adjuster Name],_Adjuster[Phone Number],,0)</f>
        <v>424-559-5239</v>
      </c>
      <c r="Z5660" s="15" t="s">
        <v>5934</v>
      </c>
      <c r="AA56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13135 Vanowen St Apt 5, North Hollywood  CA 91605</v>
      </c>
      <c r="AB5660" s="15"/>
    </row>
    <row r="5661" spans="1:28" x14ac:dyDescent="0.3">
      <c r="A5661" s="14">
        <v>1</v>
      </c>
      <c r="B5661" s="14">
        <v>0</v>
      </c>
      <c r="C5661" s="15" t="s">
        <v>6602</v>
      </c>
      <c r="D5661" s="15" t="s">
        <v>6603</v>
      </c>
      <c r="E5661" s="15">
        <v>45218</v>
      </c>
      <c r="F5661" s="15" t="s">
        <v>6604</v>
      </c>
      <c r="G5661" s="15">
        <v>45170</v>
      </c>
      <c r="H5661" s="15">
        <v>45352</v>
      </c>
      <c r="I5661" s="15" t="s">
        <v>6605</v>
      </c>
      <c r="J5661" s="15" t="s">
        <v>6606</v>
      </c>
      <c r="K5661" s="15" t="s">
        <v>46803</v>
      </c>
      <c r="L5661" s="15" t="s">
        <v>128</v>
      </c>
      <c r="M5661" s="15" t="s">
        <v>170</v>
      </c>
      <c r="N5661" s="14">
        <v>2006</v>
      </c>
      <c r="O5661" s="15" t="s">
        <v>6607</v>
      </c>
      <c r="P5661" s="15" t="s">
        <v>106</v>
      </c>
      <c r="Q5661" s="15" t="s">
        <v>47125</v>
      </c>
      <c r="R5661" s="15" t="s">
        <v>6608</v>
      </c>
      <c r="S5661" s="15" t="s">
        <v>6609</v>
      </c>
      <c r="T5661" s="15" t="s">
        <v>1721</v>
      </c>
      <c r="U5661" s="15" t="s">
        <v>53</v>
      </c>
      <c r="V5661" s="15" t="s">
        <v>46262</v>
      </c>
      <c r="W5661" s="15" t="s">
        <v>1544</v>
      </c>
      <c r="X5661" s="15" t="str">
        <f>_xlfn.XLOOKUP(_LOOKUP[[#This Row],[AdjusterMemberName]],_Adjuster[Adjuster Name],_Adjuster[Email],,0)</f>
        <v>CRodriguez5@knightcompany.com</v>
      </c>
      <c r="Y5661" s="15" t="str">
        <f>_xlfn.XLOOKUP(_LOOKUP[[#This Row],[AdjusterMemberName]],_Adjuster[Adjuster Name],_Adjuster[Phone Number],,0)</f>
        <v>323-456-1708</v>
      </c>
      <c r="Z5661" s="15" t="s">
        <v>6610</v>
      </c>
      <c r="AA56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560 Third St, South San Francisco  CA 94080</v>
      </c>
      <c r="AB5661" s="15"/>
    </row>
    <row r="5662" spans="1:28" x14ac:dyDescent="0.3">
      <c r="A5662" s="14">
        <v>1</v>
      </c>
      <c r="B5662" s="14">
        <v>0</v>
      </c>
      <c r="C5662" s="15" t="s">
        <v>7046</v>
      </c>
      <c r="D5662" s="15" t="s">
        <v>7047</v>
      </c>
      <c r="E5662" s="15">
        <v>45218</v>
      </c>
      <c r="F5662" s="15" t="s">
        <v>7048</v>
      </c>
      <c r="G5662" s="15">
        <v>45115</v>
      </c>
      <c r="H5662" s="15">
        <v>45299</v>
      </c>
      <c r="I5662" s="15" t="s">
        <v>7049</v>
      </c>
      <c r="J5662" s="15" t="s">
        <v>7050</v>
      </c>
      <c r="K5662" s="15" t="s">
        <v>45840</v>
      </c>
      <c r="L5662" s="15" t="s">
        <v>139</v>
      </c>
      <c r="M5662" s="15" t="s">
        <v>697</v>
      </c>
      <c r="N5662" s="14">
        <v>2009</v>
      </c>
      <c r="O5662" s="15" t="s">
        <v>7051</v>
      </c>
      <c r="P5662" s="15" t="s">
        <v>106</v>
      </c>
      <c r="Q5662" s="15" t="s">
        <v>119</v>
      </c>
      <c r="R5662" s="15" t="s">
        <v>7052</v>
      </c>
      <c r="S5662" s="15" t="s">
        <v>7053</v>
      </c>
      <c r="T5662" s="15" t="s">
        <v>286</v>
      </c>
      <c r="U5662" s="15" t="s">
        <v>53</v>
      </c>
      <c r="V5662" s="15" t="s">
        <v>45871</v>
      </c>
      <c r="W5662" s="15" t="s">
        <v>1357</v>
      </c>
      <c r="X5662" s="15" t="str">
        <f>_xlfn.XLOOKUP(_LOOKUP[[#This Row],[AdjusterMemberName]],_Adjuster[Adjuster Name],_Adjuster[Email],,0)</f>
        <v>jRivera1@knightcompany.com</v>
      </c>
      <c r="Y5662" s="15" t="str">
        <f>_xlfn.XLOOKUP(_LOOKUP[[#This Row],[AdjusterMemberName]],_Adjuster[Adjuster Name],_Adjuster[Phone Number],,0)</f>
        <v>424-559-5239</v>
      </c>
      <c r="Z5662" s="15" t="s">
        <v>7054</v>
      </c>
      <c r="AA56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2221 Earl Ave Apt G, Long Beach  CA 90806</v>
      </c>
      <c r="AB5662" s="15">
        <v>45149</v>
      </c>
    </row>
    <row r="5663" spans="1:28" x14ac:dyDescent="0.3">
      <c r="A5663" s="14">
        <v>1</v>
      </c>
      <c r="B5663" s="14">
        <v>1</v>
      </c>
      <c r="C5663" s="15" t="s">
        <v>5222</v>
      </c>
      <c r="D5663" s="15" t="s">
        <v>5222</v>
      </c>
      <c r="E5663" s="15">
        <v>45217</v>
      </c>
      <c r="F5663" s="15" t="s">
        <v>5223</v>
      </c>
      <c r="G5663" s="15">
        <v>45111</v>
      </c>
      <c r="H5663" s="15">
        <v>45295</v>
      </c>
      <c r="I5663" s="15" t="s">
        <v>5224</v>
      </c>
      <c r="J5663" s="15" t="s">
        <v>5225</v>
      </c>
      <c r="K5663" s="15" t="s">
        <v>45509</v>
      </c>
      <c r="L5663" s="15" t="s">
        <v>150</v>
      </c>
      <c r="M5663" s="15" t="s">
        <v>687</v>
      </c>
      <c r="N5663" s="14">
        <v>2002</v>
      </c>
      <c r="O5663" s="15" t="s">
        <v>5226</v>
      </c>
      <c r="P5663" s="15" t="s">
        <v>106</v>
      </c>
      <c r="Q5663" s="15" t="s">
        <v>47006</v>
      </c>
      <c r="R5663" s="15" t="s">
        <v>5227</v>
      </c>
      <c r="S5663" s="15" t="s">
        <v>5228</v>
      </c>
      <c r="T5663" s="15" t="s">
        <v>144</v>
      </c>
      <c r="U5663" s="15" t="s">
        <v>53</v>
      </c>
      <c r="V5663" s="15" t="s">
        <v>45478</v>
      </c>
      <c r="W5663" s="15" t="s">
        <v>1889</v>
      </c>
      <c r="X5663" s="15" t="e">
        <f>_xlfn.XLOOKUP(_LOOKUP[[#This Row],[AdjusterMemberName]],_Adjuster[Adjuster Name],_Adjuster[Email],,0)</f>
        <v>#N/A</v>
      </c>
      <c r="Y5663" s="15" t="e">
        <f>_xlfn.XLOOKUP(_LOOKUP[[#This Row],[AdjusterMemberName]],_Adjuster[Adjuster Name],_Adjuster[Phone Number],,0)</f>
        <v>#N/A</v>
      </c>
      <c r="Z5663" s="15" t="s">
        <v>5229</v>
      </c>
      <c r="AA56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2151 Oakland Rd, San Jose  CA 95131</v>
      </c>
      <c r="AB5663" s="15"/>
    </row>
    <row r="5664" spans="1:28" x14ac:dyDescent="0.3">
      <c r="A5664" s="14">
        <v>1</v>
      </c>
      <c r="B5664" s="14">
        <v>1</v>
      </c>
      <c r="C5664" s="15" t="s">
        <v>5230</v>
      </c>
      <c r="D5664" s="15" t="s">
        <v>5231</v>
      </c>
      <c r="E5664" s="15">
        <v>45217</v>
      </c>
      <c r="F5664" s="15" t="s">
        <v>5232</v>
      </c>
      <c r="G5664" s="15">
        <v>45155</v>
      </c>
      <c r="H5664" s="15">
        <v>45339</v>
      </c>
      <c r="I5664" s="15" t="s">
        <v>5233</v>
      </c>
      <c r="J5664" s="15" t="s">
        <v>5234</v>
      </c>
      <c r="K5664" s="15" t="s">
        <v>45838</v>
      </c>
      <c r="L5664" s="15" t="s">
        <v>201</v>
      </c>
      <c r="M5664" s="15" t="s">
        <v>3206</v>
      </c>
      <c r="N5664" s="14">
        <v>2016</v>
      </c>
      <c r="O5664" s="15" t="s">
        <v>5235</v>
      </c>
      <c r="P5664" s="15" t="s">
        <v>106</v>
      </c>
      <c r="Q5664" s="15" t="s">
        <v>47214</v>
      </c>
      <c r="R5664" s="15" t="s">
        <v>5236</v>
      </c>
      <c r="S5664" s="15" t="s">
        <v>5237</v>
      </c>
      <c r="T5664" s="15" t="s">
        <v>174</v>
      </c>
      <c r="U5664" s="15" t="s">
        <v>53</v>
      </c>
      <c r="V5664" s="15" t="s">
        <v>45920</v>
      </c>
      <c r="W5664" s="15" t="s">
        <v>3184</v>
      </c>
      <c r="X5664" s="15" t="str">
        <f>_xlfn.XLOOKUP(_LOOKUP[[#This Row],[AdjusterMemberName]],_Adjuster[Adjuster Name],_Adjuster[Email],,0)</f>
        <v>mQualls@knightcompany.com</v>
      </c>
      <c r="Y5664" s="15" t="str">
        <f>_xlfn.XLOOKUP(_LOOKUP[[#This Row],[AdjusterMemberName]],_Adjuster[Adjuster Name],_Adjuster[Phone Number],,0)</f>
        <v>424-559-5436</v>
      </c>
      <c r="Z5664" s="15" t="s">
        <v>5238</v>
      </c>
      <c r="AA56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6710 6Th Ave, Los Angeles  CA 90043</v>
      </c>
      <c r="AB5664" s="15">
        <v>45249</v>
      </c>
    </row>
    <row r="5665" spans="1:28" x14ac:dyDescent="0.3">
      <c r="A5665" s="14">
        <v>1</v>
      </c>
      <c r="B5665" s="14">
        <v>1</v>
      </c>
      <c r="C5665" s="15" t="s">
        <v>5323</v>
      </c>
      <c r="D5665" s="15" t="s">
        <v>5323</v>
      </c>
      <c r="E5665" s="15">
        <v>45217</v>
      </c>
      <c r="F5665" s="15" t="s">
        <v>5324</v>
      </c>
      <c r="G5665" s="15">
        <v>45135</v>
      </c>
      <c r="H5665" s="15">
        <v>45319</v>
      </c>
      <c r="I5665" s="15" t="s">
        <v>5325</v>
      </c>
      <c r="J5665" s="15" t="s">
        <v>5326</v>
      </c>
      <c r="K5665" s="15" t="s">
        <v>45332</v>
      </c>
      <c r="L5665" s="15" t="s">
        <v>5327</v>
      </c>
      <c r="M5665" s="15" t="s">
        <v>5328</v>
      </c>
      <c r="N5665" s="14">
        <v>2023</v>
      </c>
      <c r="O5665" s="15" t="s">
        <v>5329</v>
      </c>
      <c r="P5665" s="15" t="s">
        <v>106</v>
      </c>
      <c r="Q5665" s="15" t="s">
        <v>47176</v>
      </c>
      <c r="R5665" s="15" t="s">
        <v>5330</v>
      </c>
      <c r="S5665" s="15" t="s">
        <v>5331</v>
      </c>
      <c r="T5665" s="15" t="s">
        <v>2072</v>
      </c>
      <c r="U5665" s="15" t="s">
        <v>53</v>
      </c>
      <c r="V5665" s="15" t="s">
        <v>45907</v>
      </c>
      <c r="W5665" s="15" t="s">
        <v>1624</v>
      </c>
      <c r="X5665" s="15" t="e">
        <f>_xlfn.XLOOKUP(_LOOKUP[[#This Row],[AdjusterMemberName]],_Adjuster[Adjuster Name],_Adjuster[Email],,0)</f>
        <v>#N/A</v>
      </c>
      <c r="Y5665" s="15" t="e">
        <f>_xlfn.XLOOKUP(_LOOKUP[[#This Row],[AdjusterMemberName]],_Adjuster[Adjuster Name],_Adjuster[Phone Number],,0)</f>
        <v>#N/A</v>
      </c>
      <c r="Z5665" s="15" t="s">
        <v>5332</v>
      </c>
      <c r="AA56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7656 Bear Creek, Fontana  CA 92336</v>
      </c>
      <c r="AB5665" s="15"/>
    </row>
    <row r="5666" spans="1:28" x14ac:dyDescent="0.3">
      <c r="A5666" s="14">
        <v>0</v>
      </c>
      <c r="B5666" s="14">
        <v>0</v>
      </c>
      <c r="C5666" s="15" t="s">
        <v>6029</v>
      </c>
      <c r="D5666" s="15" t="s">
        <v>6030</v>
      </c>
      <c r="E5666" s="15">
        <v>45217</v>
      </c>
      <c r="F5666" s="15" t="s">
        <v>6031</v>
      </c>
      <c r="G5666" s="15">
        <v>45180</v>
      </c>
      <c r="H5666" s="15">
        <v>45362</v>
      </c>
      <c r="I5666" s="15" t="s">
        <v>6032</v>
      </c>
      <c r="J5666" s="15" t="s">
        <v>6033</v>
      </c>
      <c r="K5666" s="15" t="s">
        <v>46177</v>
      </c>
      <c r="L5666" s="15" t="s">
        <v>6034</v>
      </c>
      <c r="M5666" s="15" t="s">
        <v>104</v>
      </c>
      <c r="N5666" s="14">
        <v>2020</v>
      </c>
      <c r="O5666" s="15" t="s">
        <v>6035</v>
      </c>
      <c r="P5666" s="15" t="s">
        <v>106</v>
      </c>
      <c r="Q5666" s="15" t="s">
        <v>119</v>
      </c>
      <c r="R5666" s="15" t="s">
        <v>6036</v>
      </c>
      <c r="S5666" s="15" t="s">
        <v>6037</v>
      </c>
      <c r="T5666" s="15" t="s">
        <v>4052</v>
      </c>
      <c r="U5666" s="15" t="s">
        <v>53</v>
      </c>
      <c r="V5666" s="15" t="s">
        <v>46099</v>
      </c>
      <c r="W5666" s="15" t="s">
        <v>1357</v>
      </c>
      <c r="X5666" s="15" t="str">
        <f>_xlfn.XLOOKUP(_LOOKUP[[#This Row],[AdjusterMemberName]],_Adjuster[Adjuster Name],_Adjuster[Email],,0)</f>
        <v>jRivera1@knightcompany.com</v>
      </c>
      <c r="Y5666" s="15" t="str">
        <f>_xlfn.XLOOKUP(_LOOKUP[[#This Row],[AdjusterMemberName]],_Adjuster[Adjuster Name],_Adjuster[Phone Number],,0)</f>
        <v>424-559-5239</v>
      </c>
      <c r="Z5666" s="15" t="s">
        <v>6038</v>
      </c>
      <c r="AA56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19270 Lydle Creek Pl, Walnut  CA 91789</v>
      </c>
      <c r="AB5666" s="15"/>
    </row>
    <row r="5667" spans="1:28" x14ac:dyDescent="0.3">
      <c r="A5667" s="14">
        <v>1</v>
      </c>
      <c r="B5667" s="14">
        <v>1</v>
      </c>
      <c r="C5667" s="15" t="s">
        <v>5080</v>
      </c>
      <c r="D5667" s="15" t="s">
        <v>5080</v>
      </c>
      <c r="E5667" s="15">
        <v>45216</v>
      </c>
      <c r="F5667" s="15" t="s">
        <v>5081</v>
      </c>
      <c r="G5667" s="15">
        <v>45156</v>
      </c>
      <c r="H5667" s="15">
        <v>45340</v>
      </c>
      <c r="I5667" s="15" t="s">
        <v>5082</v>
      </c>
      <c r="J5667" s="15" t="s">
        <v>5083</v>
      </c>
      <c r="K5667" s="15" t="s">
        <v>45812</v>
      </c>
      <c r="L5667" s="15" t="s">
        <v>1566</v>
      </c>
      <c r="M5667" s="15" t="s">
        <v>5084</v>
      </c>
      <c r="N5667" s="14">
        <v>2018</v>
      </c>
      <c r="O5667" s="15" t="s">
        <v>5085</v>
      </c>
      <c r="P5667" s="15" t="s">
        <v>81</v>
      </c>
      <c r="Q5667" s="15" t="s">
        <v>47006</v>
      </c>
      <c r="R5667" s="15" t="s">
        <v>5086</v>
      </c>
      <c r="S5667" s="15" t="s">
        <v>5087</v>
      </c>
      <c r="T5667" s="15" t="s">
        <v>144</v>
      </c>
      <c r="U5667" s="15" t="s">
        <v>53</v>
      </c>
      <c r="V5667" s="15" t="s">
        <v>45960</v>
      </c>
      <c r="W5667" s="15" t="s">
        <v>850</v>
      </c>
      <c r="X5667" s="15" t="e">
        <f>_xlfn.XLOOKUP(_LOOKUP[[#This Row],[AdjusterMemberName]],_Adjuster[Adjuster Name],_Adjuster[Email],,0)</f>
        <v>#N/A</v>
      </c>
      <c r="Y5667" s="15" t="e">
        <f>_xlfn.XLOOKUP(_LOOKUP[[#This Row],[AdjusterMemberName]],_Adjuster[Adjuster Name],_Adjuster[Phone Number],,0)</f>
        <v>#N/A</v>
      </c>
      <c r="Z5667" s="15" t="s">
        <v>5088</v>
      </c>
      <c r="AA56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437B Page St , San Jose  CA 95126</v>
      </c>
      <c r="AB5667" s="15">
        <v>45282</v>
      </c>
    </row>
    <row r="5668" spans="1:28" x14ac:dyDescent="0.3">
      <c r="A5668" s="14">
        <v>1</v>
      </c>
      <c r="B5668" s="14">
        <v>1</v>
      </c>
      <c r="C5668" s="15" t="s">
        <v>5089</v>
      </c>
      <c r="D5668" s="15" t="s">
        <v>5089</v>
      </c>
      <c r="E5668" s="15">
        <v>45216</v>
      </c>
      <c r="F5668" s="15" t="s">
        <v>5090</v>
      </c>
      <c r="G5668" s="15">
        <v>45159</v>
      </c>
      <c r="H5668" s="15">
        <v>45343</v>
      </c>
      <c r="I5668" s="15" t="s">
        <v>5091</v>
      </c>
      <c r="J5668" s="15" t="s">
        <v>5092</v>
      </c>
      <c r="K5668" s="15" t="s">
        <v>45416</v>
      </c>
      <c r="L5668" s="15" t="s">
        <v>25</v>
      </c>
      <c r="M5668" s="15" t="s">
        <v>480</v>
      </c>
      <c r="N5668" s="14">
        <v>2016</v>
      </c>
      <c r="O5668" s="15" t="s">
        <v>5093</v>
      </c>
      <c r="P5668" s="15" t="s">
        <v>106</v>
      </c>
      <c r="Q5668" s="15" t="s">
        <v>47019</v>
      </c>
      <c r="R5668" s="15" t="s">
        <v>5094</v>
      </c>
      <c r="S5668" s="15" t="s">
        <v>5095</v>
      </c>
      <c r="T5668" s="15" t="s">
        <v>643</v>
      </c>
      <c r="U5668" s="15" t="s">
        <v>53</v>
      </c>
      <c r="V5668" s="15" t="s">
        <v>45866</v>
      </c>
      <c r="W5668" s="15" t="s">
        <v>1357</v>
      </c>
      <c r="X5668" s="15" t="str">
        <f>_xlfn.XLOOKUP(_LOOKUP[[#This Row],[AdjusterMemberName]],_Adjuster[Adjuster Name],_Adjuster[Email],,0)</f>
        <v>jRivera1@knightcompany.com</v>
      </c>
      <c r="Y5668" s="15" t="str">
        <f>_xlfn.XLOOKUP(_LOOKUP[[#This Row],[AdjusterMemberName]],_Adjuster[Adjuster Name],_Adjuster[Phone Number],,0)</f>
        <v>424-559-5239</v>
      </c>
      <c r="Z5668" s="15" t="s">
        <v>5096</v>
      </c>
      <c r="AA56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2925 Monument Blvd Apt 42, Concord  CA 94520</v>
      </c>
      <c r="AB5668" s="15">
        <v>45254</v>
      </c>
    </row>
    <row r="5669" spans="1:28" x14ac:dyDescent="0.3">
      <c r="A5669" s="14">
        <v>1</v>
      </c>
      <c r="B5669" s="14">
        <v>1</v>
      </c>
      <c r="C5669" s="15" t="s">
        <v>5097</v>
      </c>
      <c r="D5669" s="15" t="s">
        <v>5098</v>
      </c>
      <c r="E5669" s="15">
        <v>45216</v>
      </c>
      <c r="F5669" s="15" t="s">
        <v>5099</v>
      </c>
      <c r="G5669" s="15">
        <v>45175</v>
      </c>
      <c r="H5669" s="15">
        <v>45357</v>
      </c>
      <c r="I5669" s="15" t="s">
        <v>5100</v>
      </c>
      <c r="J5669" s="15" t="s">
        <v>5101</v>
      </c>
      <c r="K5669" s="15" t="s">
        <v>45332</v>
      </c>
      <c r="L5669" s="15" t="s">
        <v>181</v>
      </c>
      <c r="M5669" s="15" t="s">
        <v>779</v>
      </c>
      <c r="N5669" s="14">
        <v>2002</v>
      </c>
      <c r="O5669" s="15" t="s">
        <v>5102</v>
      </c>
      <c r="P5669" s="15" t="s">
        <v>106</v>
      </c>
      <c r="Q5669" s="15" t="s">
        <v>47065</v>
      </c>
      <c r="R5669" s="15" t="s">
        <v>162</v>
      </c>
      <c r="S5669" s="15" t="s">
        <v>5103</v>
      </c>
      <c r="T5669" s="15" t="s">
        <v>404</v>
      </c>
      <c r="U5669" s="15" t="s">
        <v>53</v>
      </c>
      <c r="V5669" s="15" t="s">
        <v>45417</v>
      </c>
      <c r="W5669" s="15" t="s">
        <v>3184</v>
      </c>
      <c r="X5669" s="15" t="str">
        <f>_xlfn.XLOOKUP(_LOOKUP[[#This Row],[AdjusterMemberName]],_Adjuster[Adjuster Name],_Adjuster[Email],,0)</f>
        <v>mQualls@knightcompany.com</v>
      </c>
      <c r="Y5669" s="15" t="str">
        <f>_xlfn.XLOOKUP(_LOOKUP[[#This Row],[AdjusterMemberName]],_Adjuster[Adjuster Name],_Adjuster[Phone Number],,0)</f>
        <v>424-559-5436</v>
      </c>
      <c r="Z5669" s="15" t="s">
        <v>5104</v>
      </c>
      <c r="AA56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37739 Westview Dr, Palmdale  CA 93550</v>
      </c>
      <c r="AB5669" s="15">
        <v>45239</v>
      </c>
    </row>
    <row r="5670" spans="1:28" x14ac:dyDescent="0.3">
      <c r="A5670" s="14">
        <v>1</v>
      </c>
      <c r="B5670" s="14">
        <v>1</v>
      </c>
      <c r="C5670" s="15" t="s">
        <v>5105</v>
      </c>
      <c r="D5670" s="15" t="s">
        <v>5105</v>
      </c>
      <c r="E5670" s="15">
        <v>45216</v>
      </c>
      <c r="F5670" s="15" t="s">
        <v>5106</v>
      </c>
      <c r="G5670" s="15">
        <v>45139</v>
      </c>
      <c r="H5670" s="15">
        <v>45323</v>
      </c>
      <c r="I5670" s="15" t="s">
        <v>5107</v>
      </c>
      <c r="J5670" s="15" t="s">
        <v>5108</v>
      </c>
      <c r="K5670" s="15" t="s">
        <v>45339</v>
      </c>
      <c r="L5670" s="15" t="s">
        <v>128</v>
      </c>
      <c r="M5670" s="15" t="s">
        <v>129</v>
      </c>
      <c r="N5670" s="14">
        <v>2022</v>
      </c>
      <c r="O5670" s="15" t="s">
        <v>5109</v>
      </c>
      <c r="P5670" s="15" t="s">
        <v>106</v>
      </c>
      <c r="Q5670" s="15" t="s">
        <v>47116</v>
      </c>
      <c r="R5670" s="15" t="s">
        <v>2838</v>
      </c>
      <c r="S5670" s="15" t="s">
        <v>5110</v>
      </c>
      <c r="T5670" s="15" t="s">
        <v>643</v>
      </c>
      <c r="U5670" s="15" t="s">
        <v>53</v>
      </c>
      <c r="V5670" s="15" t="s">
        <v>45799</v>
      </c>
      <c r="W5670" s="15" t="s">
        <v>1357</v>
      </c>
      <c r="X5670" s="15" t="str">
        <f>_xlfn.XLOOKUP(_LOOKUP[[#This Row],[AdjusterMemberName]],_Adjuster[Adjuster Name],_Adjuster[Email],,0)</f>
        <v>jRivera1@knightcompany.com</v>
      </c>
      <c r="Y5670" s="15" t="str">
        <f>_xlfn.XLOOKUP(_LOOKUP[[#This Row],[AdjusterMemberName]],_Adjuster[Adjuster Name],_Adjuster[Phone Number],,0)</f>
        <v>424-559-5239</v>
      </c>
      <c r="Z5670" s="15" t="s">
        <v>5111</v>
      </c>
      <c r="AA56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1712 48Th Ave, Oakland  CA 94601</v>
      </c>
      <c r="AB5670" s="15"/>
    </row>
    <row r="5671" spans="1:28" x14ac:dyDescent="0.3">
      <c r="A5671" s="14">
        <v>1</v>
      </c>
      <c r="B5671" s="14">
        <v>1</v>
      </c>
      <c r="C5671" s="15" t="s">
        <v>5120</v>
      </c>
      <c r="D5671" s="15" t="s">
        <v>5120</v>
      </c>
      <c r="E5671" s="15">
        <v>45216</v>
      </c>
      <c r="F5671" s="15" t="s">
        <v>5121</v>
      </c>
      <c r="G5671" s="15">
        <v>45172</v>
      </c>
      <c r="H5671" s="15">
        <v>45354</v>
      </c>
      <c r="I5671" s="15" t="s">
        <v>5122</v>
      </c>
      <c r="J5671" s="15" t="s">
        <v>5123</v>
      </c>
      <c r="K5671" s="15" t="s">
        <v>46514</v>
      </c>
      <c r="L5671" s="15" t="s">
        <v>201</v>
      </c>
      <c r="M5671" s="15" t="s">
        <v>5124</v>
      </c>
      <c r="N5671" s="14">
        <v>2018</v>
      </c>
      <c r="O5671" s="15" t="s">
        <v>5125</v>
      </c>
      <c r="P5671" s="15" t="s">
        <v>106</v>
      </c>
      <c r="Q5671" s="15" t="s">
        <v>47019</v>
      </c>
      <c r="R5671" s="15" t="s">
        <v>5126</v>
      </c>
      <c r="S5671" s="15" t="s">
        <v>5127</v>
      </c>
      <c r="T5671" s="15" t="s">
        <v>174</v>
      </c>
      <c r="U5671" s="15" t="s">
        <v>53</v>
      </c>
      <c r="V5671" s="15" t="s">
        <v>45537</v>
      </c>
      <c r="W5671" s="15" t="s">
        <v>367</v>
      </c>
      <c r="X5671" s="15" t="str">
        <f>_xlfn.XLOOKUP(_LOOKUP[[#This Row],[AdjusterMemberName]],_Adjuster[Adjuster Name],_Adjuster[Email],,0)</f>
        <v>dHernandez4@knightcompany.com</v>
      </c>
      <c r="Y5671" s="15" t="str">
        <f>_xlfn.XLOOKUP(_LOOKUP[[#This Row],[AdjusterMemberName]],_Adjuster[Adjuster Name],_Adjuster[Phone Number],,0)</f>
        <v>323-315-7819</v>
      </c>
      <c r="Z5671" s="15" t="s">
        <v>5128</v>
      </c>
      <c r="AA56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924 S Mariposa Ave Apt 4, Los Angeles  CA 90006</v>
      </c>
      <c r="AB5671" s="15">
        <v>45239</v>
      </c>
    </row>
    <row r="5672" spans="1:28" x14ac:dyDescent="0.3">
      <c r="A5672" s="14">
        <v>1</v>
      </c>
      <c r="B5672" s="14">
        <v>0</v>
      </c>
      <c r="C5672" s="15" t="s">
        <v>5437</v>
      </c>
      <c r="D5672" s="15" t="s">
        <v>5438</v>
      </c>
      <c r="E5672" s="15">
        <v>45216</v>
      </c>
      <c r="F5672" s="15" t="s">
        <v>5439</v>
      </c>
      <c r="G5672" s="15">
        <v>45155</v>
      </c>
      <c r="H5672" s="15">
        <v>45339</v>
      </c>
      <c r="I5672" s="15" t="s">
        <v>5440</v>
      </c>
      <c r="J5672" s="15" t="s">
        <v>5441</v>
      </c>
      <c r="K5672" s="15" t="s">
        <v>45752</v>
      </c>
      <c r="L5672" s="15" t="s">
        <v>91</v>
      </c>
      <c r="M5672" s="15" t="s">
        <v>2836</v>
      </c>
      <c r="N5672" s="14">
        <v>2018</v>
      </c>
      <c r="O5672" s="15" t="s">
        <v>5442</v>
      </c>
      <c r="P5672" s="15" t="s">
        <v>106</v>
      </c>
      <c r="Q5672" s="15" t="s">
        <v>119</v>
      </c>
      <c r="R5672" s="15" t="s">
        <v>273</v>
      </c>
      <c r="S5672" s="15" t="s">
        <v>5443</v>
      </c>
      <c r="T5672" s="15" t="s">
        <v>133</v>
      </c>
      <c r="U5672" s="15" t="s">
        <v>53</v>
      </c>
      <c r="V5672" s="15" t="s">
        <v>45396</v>
      </c>
      <c r="W5672" s="15" t="s">
        <v>1357</v>
      </c>
      <c r="X5672" s="15" t="str">
        <f>_xlfn.XLOOKUP(_LOOKUP[[#This Row],[AdjusterMemberName]],_Adjuster[Adjuster Name],_Adjuster[Email],,0)</f>
        <v>jRivera1@knightcompany.com</v>
      </c>
      <c r="Y5672" s="15" t="str">
        <f>_xlfn.XLOOKUP(_LOOKUP[[#This Row],[AdjusterMemberName]],_Adjuster[Adjuster Name],_Adjuster[Phone Number],,0)</f>
        <v>424-559-5239</v>
      </c>
      <c r="Z5672" s="15" t="s">
        <v>5444</v>
      </c>
      <c r="AA56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1608 W Alomar Ave, Anaheim  CA 92802</v>
      </c>
      <c r="AB5672" s="15">
        <v>45188</v>
      </c>
    </row>
    <row r="5673" spans="1:28" x14ac:dyDescent="0.3">
      <c r="A5673" s="14">
        <v>1</v>
      </c>
      <c r="B5673" s="14">
        <v>1</v>
      </c>
      <c r="C5673" s="15" t="s">
        <v>5040</v>
      </c>
      <c r="D5673" s="15" t="s">
        <v>5040</v>
      </c>
      <c r="E5673" s="15">
        <v>45215</v>
      </c>
      <c r="F5673" s="15" t="s">
        <v>5041</v>
      </c>
      <c r="G5673" s="15">
        <v>45185</v>
      </c>
      <c r="H5673" s="15">
        <v>45367</v>
      </c>
      <c r="I5673" s="15" t="s">
        <v>5042</v>
      </c>
      <c r="J5673" s="15" t="s">
        <v>5043</v>
      </c>
      <c r="K5673" s="15" t="s">
        <v>45522</v>
      </c>
      <c r="L5673" s="15" t="s">
        <v>314</v>
      </c>
      <c r="M5673" s="15" t="s">
        <v>978</v>
      </c>
      <c r="N5673" s="14">
        <v>2016</v>
      </c>
      <c r="O5673" s="15" t="s">
        <v>5044</v>
      </c>
      <c r="P5673" s="15" t="s">
        <v>106</v>
      </c>
      <c r="Q5673" s="15" t="s">
        <v>47019</v>
      </c>
      <c r="R5673" s="15" t="s">
        <v>5045</v>
      </c>
      <c r="S5673" s="15" t="s">
        <v>5046</v>
      </c>
      <c r="T5673" s="15" t="s">
        <v>746</v>
      </c>
      <c r="U5673" s="15" t="s">
        <v>53</v>
      </c>
      <c r="V5673" s="15" t="s">
        <v>46203</v>
      </c>
      <c r="W5673" s="15" t="s">
        <v>3184</v>
      </c>
      <c r="X5673" s="15" t="str">
        <f>_xlfn.XLOOKUP(_LOOKUP[[#This Row],[AdjusterMemberName]],_Adjuster[Adjuster Name],_Adjuster[Email],,0)</f>
        <v>mQualls@knightcompany.com</v>
      </c>
      <c r="Y5673" s="15" t="str">
        <f>_xlfn.XLOOKUP(_LOOKUP[[#This Row],[AdjusterMemberName]],_Adjuster[Adjuster Name],_Adjuster[Phone Number],,0)</f>
        <v>424-559-5436</v>
      </c>
      <c r="Z5673" s="15" t="s">
        <v>5047</v>
      </c>
      <c r="AA56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5400 Rosemead Blvd Apt 16, Pico Rivera  CA 90660</v>
      </c>
      <c r="AB5673" s="15">
        <v>45248</v>
      </c>
    </row>
    <row r="5674" spans="1:28" x14ac:dyDescent="0.3">
      <c r="A5674" s="14">
        <v>1</v>
      </c>
      <c r="B5674" s="14">
        <v>1</v>
      </c>
      <c r="C5674" s="15" t="s">
        <v>5063</v>
      </c>
      <c r="D5674" s="15" t="s">
        <v>5063</v>
      </c>
      <c r="E5674" s="15">
        <v>45215</v>
      </c>
      <c r="F5674" s="15" t="s">
        <v>5064</v>
      </c>
      <c r="G5674" s="15">
        <v>45106</v>
      </c>
      <c r="H5674" s="15">
        <v>45289</v>
      </c>
      <c r="I5674" s="15" t="s">
        <v>5065</v>
      </c>
      <c r="J5674" s="15" t="s">
        <v>5066</v>
      </c>
      <c r="K5674" s="15" t="s">
        <v>45642</v>
      </c>
      <c r="L5674" s="15" t="s">
        <v>229</v>
      </c>
      <c r="M5674" s="15" t="s">
        <v>3275</v>
      </c>
      <c r="N5674" s="14">
        <v>2007</v>
      </c>
      <c r="O5674" s="15" t="s">
        <v>5067</v>
      </c>
      <c r="P5674" s="15" t="s">
        <v>106</v>
      </c>
      <c r="Q5674" s="15" t="s">
        <v>47065</v>
      </c>
      <c r="R5674" s="15" t="s">
        <v>5068</v>
      </c>
      <c r="S5674" s="15" t="s">
        <v>5069</v>
      </c>
      <c r="T5674" s="15" t="s">
        <v>5070</v>
      </c>
      <c r="U5674" s="15" t="s">
        <v>53</v>
      </c>
      <c r="V5674" s="15" t="s">
        <v>46824</v>
      </c>
      <c r="W5674" s="15" t="s">
        <v>5071</v>
      </c>
      <c r="X5674" s="15" t="str">
        <f>_xlfn.XLOOKUP(_LOOKUP[[#This Row],[AdjusterMemberName]],_Adjuster[Adjuster Name],_Adjuster[Email],,0)</f>
        <v>AMontelongo@knightcompany.com</v>
      </c>
      <c r="Y5674" s="15" t="str">
        <f>_xlfn.XLOOKUP(_LOOKUP[[#This Row],[AdjusterMemberName]],_Adjuster[Adjuster Name],_Adjuster[Phone Number],,0)</f>
        <v>424-559-5425</v>
      </c>
      <c r="Z5674" s="15" t="s">
        <v>5072</v>
      </c>
      <c r="AA56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258 W Alcross St, Covina  CA 91722</v>
      </c>
      <c r="AB5674" s="15"/>
    </row>
    <row r="5675" spans="1:28" x14ac:dyDescent="0.3">
      <c r="A5675" s="14">
        <v>1</v>
      </c>
      <c r="B5675" s="14">
        <v>1</v>
      </c>
      <c r="C5675" s="15" t="s">
        <v>3873</v>
      </c>
      <c r="D5675" s="15" t="s">
        <v>3873</v>
      </c>
      <c r="E5675" s="15">
        <v>45215</v>
      </c>
      <c r="F5675" s="15" t="s">
        <v>3875</v>
      </c>
      <c r="G5675" s="15">
        <v>45087</v>
      </c>
      <c r="H5675" s="15">
        <v>45270</v>
      </c>
      <c r="I5675" s="15" t="s">
        <v>5640</v>
      </c>
      <c r="J5675" s="15" t="s">
        <v>5641</v>
      </c>
      <c r="K5675" s="15" t="s">
        <v>45332</v>
      </c>
      <c r="L5675" s="15" t="s">
        <v>441</v>
      </c>
      <c r="M5675" s="15" t="s">
        <v>579</v>
      </c>
      <c r="N5675" s="14">
        <v>2015</v>
      </c>
      <c r="O5675" s="15" t="s">
        <v>3878</v>
      </c>
      <c r="P5675" s="15" t="s">
        <v>106</v>
      </c>
      <c r="Q5675" s="15" t="s">
        <v>47090</v>
      </c>
      <c r="R5675" s="15" t="s">
        <v>3879</v>
      </c>
      <c r="S5675" s="15" t="s">
        <v>3880</v>
      </c>
      <c r="T5675" s="15" t="s">
        <v>2683</v>
      </c>
      <c r="U5675" s="15" t="s">
        <v>53</v>
      </c>
      <c r="V5675" s="15" t="s">
        <v>46538</v>
      </c>
      <c r="W5675" s="15" t="s">
        <v>850</v>
      </c>
      <c r="X5675" s="15" t="e">
        <f>_xlfn.XLOOKUP(_LOOKUP[[#This Row],[AdjusterMemberName]],_Adjuster[Adjuster Name],_Adjuster[Email],,0)</f>
        <v>#N/A</v>
      </c>
      <c r="Y5675" s="15" t="e">
        <f>_xlfn.XLOOKUP(_LOOKUP[[#This Row],[AdjusterMemberName]],_Adjuster[Adjuster Name],_Adjuster[Phone Number],,0)</f>
        <v>#N/A</v>
      </c>
      <c r="Z5675" s="15" t="s">
        <v>3881</v>
      </c>
      <c r="AA56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10327 Quill Ave, Sunland  CA 91040</v>
      </c>
      <c r="AB5675" s="15">
        <v>45254</v>
      </c>
    </row>
    <row r="5676" spans="1:28" x14ac:dyDescent="0.3">
      <c r="A5676" s="14">
        <v>1</v>
      </c>
      <c r="B5676" s="14">
        <v>0</v>
      </c>
      <c r="C5676" s="15" t="s">
        <v>5031</v>
      </c>
      <c r="D5676" s="15" t="s">
        <v>5032</v>
      </c>
      <c r="E5676" s="15">
        <v>45213</v>
      </c>
      <c r="F5676" s="15" t="s">
        <v>5033</v>
      </c>
      <c r="G5676" s="15">
        <v>45143</v>
      </c>
      <c r="H5676" s="15">
        <v>45327</v>
      </c>
      <c r="I5676" s="15" t="s">
        <v>5034</v>
      </c>
      <c r="J5676" s="15" t="s">
        <v>5035</v>
      </c>
      <c r="K5676" s="15" t="s">
        <v>46685</v>
      </c>
      <c r="L5676" s="15" t="s">
        <v>314</v>
      </c>
      <c r="M5676" s="15" t="s">
        <v>978</v>
      </c>
      <c r="N5676" s="14">
        <v>2018</v>
      </c>
      <c r="O5676" s="15" t="s">
        <v>5036</v>
      </c>
      <c r="P5676" s="15" t="s">
        <v>106</v>
      </c>
      <c r="Q5676" s="15" t="s">
        <v>47019</v>
      </c>
      <c r="R5676" s="15" t="s">
        <v>1429</v>
      </c>
      <c r="S5676" s="15" t="s">
        <v>5037</v>
      </c>
      <c r="T5676" s="15" t="s">
        <v>5038</v>
      </c>
      <c r="U5676" s="15" t="s">
        <v>53</v>
      </c>
      <c r="V5676" s="15" t="s">
        <v>46401</v>
      </c>
      <c r="W5676" s="15" t="s">
        <v>850</v>
      </c>
      <c r="X5676" s="15" t="e">
        <f>_xlfn.XLOOKUP(_LOOKUP[[#This Row],[AdjusterMemberName]],_Adjuster[Adjuster Name],_Adjuster[Email],,0)</f>
        <v>#N/A</v>
      </c>
      <c r="Y5676" s="15" t="e">
        <f>_xlfn.XLOOKUP(_LOOKUP[[#This Row],[AdjusterMemberName]],_Adjuster[Adjuster Name],_Adjuster[Phone Number],,0)</f>
        <v>#N/A</v>
      </c>
      <c r="Z5676" s="15" t="s">
        <v>5039</v>
      </c>
      <c r="AA56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855 N 16Th St, San Jose  CA 95112</v>
      </c>
      <c r="AB5676" s="15">
        <v>45310</v>
      </c>
    </row>
    <row r="5677" spans="1:28" x14ac:dyDescent="0.3">
      <c r="A5677" s="14">
        <v>1</v>
      </c>
      <c r="B5677" s="14">
        <v>1</v>
      </c>
      <c r="C5677" s="15" t="s">
        <v>5112</v>
      </c>
      <c r="D5677" s="15" t="s">
        <v>5112</v>
      </c>
      <c r="E5677" s="15">
        <v>45213</v>
      </c>
      <c r="F5677" s="15" t="s">
        <v>5113</v>
      </c>
      <c r="G5677" s="15">
        <v>45166</v>
      </c>
      <c r="H5677" s="15">
        <v>45350</v>
      </c>
      <c r="I5677" s="15" t="s">
        <v>5114</v>
      </c>
      <c r="J5677" s="15" t="s">
        <v>5115</v>
      </c>
      <c r="K5677" s="15" t="s">
        <v>45815</v>
      </c>
      <c r="L5677" s="15" t="s">
        <v>103</v>
      </c>
      <c r="M5677" s="15" t="s">
        <v>104</v>
      </c>
      <c r="N5677" s="14">
        <v>2009</v>
      </c>
      <c r="O5677" s="15" t="s">
        <v>5116</v>
      </c>
      <c r="P5677" s="15" t="s">
        <v>106</v>
      </c>
      <c r="Q5677" s="15" t="s">
        <v>47065</v>
      </c>
      <c r="R5677" s="15" t="s">
        <v>5117</v>
      </c>
      <c r="S5677" s="15" t="s">
        <v>5118</v>
      </c>
      <c r="T5677" s="15" t="s">
        <v>643</v>
      </c>
      <c r="U5677" s="15" t="s">
        <v>53</v>
      </c>
      <c r="V5677" s="15" t="s">
        <v>45799</v>
      </c>
      <c r="W5677" s="15" t="s">
        <v>1624</v>
      </c>
      <c r="X5677" s="15" t="e">
        <f>_xlfn.XLOOKUP(_LOOKUP[[#This Row],[AdjusterMemberName]],_Adjuster[Adjuster Name],_Adjuster[Email],,0)</f>
        <v>#N/A</v>
      </c>
      <c r="Y5677" s="15" t="e">
        <f>_xlfn.XLOOKUP(_LOOKUP[[#This Row],[AdjusterMemberName]],_Adjuster[Adjuster Name],_Adjuster[Phone Number],,0)</f>
        <v>#N/A</v>
      </c>
      <c r="Z5677" s="15" t="s">
        <v>5119</v>
      </c>
      <c r="AA56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1091 Mi Casa Ct Apt 113, Concord  CA 94518</v>
      </c>
      <c r="AB5677" s="15"/>
    </row>
    <row r="5678" spans="1:28" x14ac:dyDescent="0.3">
      <c r="A5678" s="14">
        <v>1</v>
      </c>
      <c r="B5678" s="14">
        <v>1</v>
      </c>
      <c r="C5678" s="15" t="s">
        <v>4989</v>
      </c>
      <c r="D5678" s="15" t="s">
        <v>4990</v>
      </c>
      <c r="E5678" s="15">
        <v>45212</v>
      </c>
      <c r="F5678" s="15" t="s">
        <v>4991</v>
      </c>
      <c r="G5678" s="15">
        <v>45163</v>
      </c>
      <c r="H5678" s="15">
        <v>45347</v>
      </c>
      <c r="I5678" s="15" t="s">
        <v>4992</v>
      </c>
      <c r="J5678" s="15" t="s">
        <v>4993</v>
      </c>
      <c r="K5678" s="15" t="s">
        <v>45341</v>
      </c>
      <c r="L5678" s="15" t="s">
        <v>270</v>
      </c>
      <c r="M5678" s="15" t="s">
        <v>1961</v>
      </c>
      <c r="N5678" s="14">
        <v>2016</v>
      </c>
      <c r="O5678" s="15" t="s">
        <v>4994</v>
      </c>
      <c r="P5678" s="15" t="s">
        <v>106</v>
      </c>
      <c r="Q5678" s="15" t="s">
        <v>47006</v>
      </c>
      <c r="R5678" s="15" t="s">
        <v>4995</v>
      </c>
      <c r="S5678" s="15" t="s">
        <v>4996</v>
      </c>
      <c r="T5678" s="15" t="s">
        <v>1100</v>
      </c>
      <c r="U5678" s="15" t="s">
        <v>53</v>
      </c>
      <c r="V5678" s="15" t="s">
        <v>45649</v>
      </c>
      <c r="W5678" s="15" t="s">
        <v>850</v>
      </c>
      <c r="X5678" s="15" t="e">
        <f>_xlfn.XLOOKUP(_LOOKUP[[#This Row],[AdjusterMemberName]],_Adjuster[Adjuster Name],_Adjuster[Email],,0)</f>
        <v>#N/A</v>
      </c>
      <c r="Y5678" s="15" t="e">
        <f>_xlfn.XLOOKUP(_LOOKUP[[#This Row],[AdjusterMemberName]],_Adjuster[Adjuster Name],_Adjuster[Phone Number],,0)</f>
        <v>#N/A</v>
      </c>
      <c r="Z5678" s="15" t="s">
        <v>4997</v>
      </c>
      <c r="AA56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1164 Borrego Dr, Barstow  CA 92311</v>
      </c>
      <c r="AB5678" s="15">
        <v>45318</v>
      </c>
    </row>
    <row r="5679" spans="1:28" x14ac:dyDescent="0.3">
      <c r="A5679" s="14">
        <v>1</v>
      </c>
      <c r="B5679" s="14">
        <v>1</v>
      </c>
      <c r="C5679" s="15" t="s">
        <v>5014</v>
      </c>
      <c r="D5679" s="15" t="s">
        <v>5014</v>
      </c>
      <c r="E5679" s="15">
        <v>45212</v>
      </c>
      <c r="F5679" s="15" t="s">
        <v>5015</v>
      </c>
      <c r="G5679" s="15">
        <v>45178</v>
      </c>
      <c r="H5679" s="15">
        <v>45360</v>
      </c>
      <c r="I5679" s="15" t="s">
        <v>5016</v>
      </c>
      <c r="J5679" s="15" t="s">
        <v>5017</v>
      </c>
      <c r="K5679" s="15" t="s">
        <v>45691</v>
      </c>
      <c r="L5679" s="15" t="s">
        <v>103</v>
      </c>
      <c r="M5679" s="15" t="s">
        <v>1336</v>
      </c>
      <c r="N5679" s="14">
        <v>2010</v>
      </c>
      <c r="O5679" s="15" t="s">
        <v>5018</v>
      </c>
      <c r="P5679" s="15" t="s">
        <v>106</v>
      </c>
      <c r="Q5679" s="15" t="s">
        <v>47019</v>
      </c>
      <c r="R5679" s="15" t="s">
        <v>5019</v>
      </c>
      <c r="S5679" s="15" t="s">
        <v>5020</v>
      </c>
      <c r="T5679" s="15" t="s">
        <v>174</v>
      </c>
      <c r="U5679" s="15" t="s">
        <v>53</v>
      </c>
      <c r="V5679" s="15" t="s">
        <v>45342</v>
      </c>
      <c r="W5679" s="15" t="s">
        <v>338</v>
      </c>
      <c r="X5679" s="15" t="e">
        <f>_xlfn.XLOOKUP(_LOOKUP[[#This Row],[AdjusterMemberName]],_Adjuster[Adjuster Name],_Adjuster[Email],,0)</f>
        <v>#N/A</v>
      </c>
      <c r="Y5679" s="15" t="e">
        <f>_xlfn.XLOOKUP(_LOOKUP[[#This Row],[AdjusterMemberName]],_Adjuster[Adjuster Name],_Adjuster[Phone Number],,0)</f>
        <v>#N/A</v>
      </c>
      <c r="Z5679" s="15" t="s">
        <v>5021</v>
      </c>
      <c r="AA56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240 E 82Nd St, Los Angeles  CA 90003</v>
      </c>
      <c r="AB5679" s="15">
        <v>45212</v>
      </c>
    </row>
    <row r="5680" spans="1:28" x14ac:dyDescent="0.3">
      <c r="A5680" s="14">
        <v>1</v>
      </c>
      <c r="B5680" s="14">
        <v>1</v>
      </c>
      <c r="C5680" s="15" t="s">
        <v>5022</v>
      </c>
      <c r="D5680" s="15" t="s">
        <v>5023</v>
      </c>
      <c r="E5680" s="15">
        <v>45212</v>
      </c>
      <c r="F5680" s="15" t="s">
        <v>5024</v>
      </c>
      <c r="G5680" s="15">
        <v>45172</v>
      </c>
      <c r="H5680" s="15">
        <v>45354</v>
      </c>
      <c r="I5680" s="15" t="s">
        <v>5025</v>
      </c>
      <c r="J5680" s="15" t="s">
        <v>5026</v>
      </c>
      <c r="K5680" s="15" t="s">
        <v>45509</v>
      </c>
      <c r="L5680" s="15" t="s">
        <v>281</v>
      </c>
      <c r="M5680" s="15" t="s">
        <v>282</v>
      </c>
      <c r="N5680" s="14">
        <v>2020</v>
      </c>
      <c r="O5680" s="15" t="s">
        <v>5027</v>
      </c>
      <c r="P5680" s="15" t="s">
        <v>106</v>
      </c>
      <c r="Q5680" s="15" t="s">
        <v>47079</v>
      </c>
      <c r="R5680" s="15" t="s">
        <v>5028</v>
      </c>
      <c r="S5680" s="15" t="s">
        <v>5029</v>
      </c>
      <c r="T5680" s="15" t="s">
        <v>174</v>
      </c>
      <c r="U5680" s="15" t="s">
        <v>53</v>
      </c>
      <c r="V5680" s="15" t="s">
        <v>45441</v>
      </c>
      <c r="W5680" s="15" t="s">
        <v>3114</v>
      </c>
      <c r="X5680" s="15" t="str">
        <f>_xlfn.XLOOKUP(_LOOKUP[[#This Row],[AdjusterMemberName]],_Adjuster[Adjuster Name],_Adjuster[Email],,0)</f>
        <v>eExmundo@knightcompany.com</v>
      </c>
      <c r="Y5680" s="15" t="str">
        <f>_xlfn.XLOOKUP(_LOOKUP[[#This Row],[AdjusterMemberName]],_Adjuster[Adjuster Name],_Adjuster[Phone Number],,0)</f>
        <v>424-559-5400</v>
      </c>
      <c r="Z5680" s="15" t="s">
        <v>5030</v>
      </c>
      <c r="AA56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1029 W 99Th St, Los Angeles  CA 90044</v>
      </c>
      <c r="AB5680" s="15"/>
    </row>
    <row r="5681" spans="1:28" x14ac:dyDescent="0.3">
      <c r="A5681" s="14">
        <v>1</v>
      </c>
      <c r="B5681" s="14">
        <v>1</v>
      </c>
      <c r="C5681" s="15" t="s">
        <v>5073</v>
      </c>
      <c r="D5681" s="15" t="s">
        <v>5073</v>
      </c>
      <c r="E5681" s="15">
        <v>45212</v>
      </c>
      <c r="F5681" s="15" t="s">
        <v>5074</v>
      </c>
      <c r="G5681" s="15">
        <v>45171</v>
      </c>
      <c r="H5681" s="15">
        <v>45353</v>
      </c>
      <c r="I5681" s="15" t="s">
        <v>5075</v>
      </c>
      <c r="J5681" s="15" t="s">
        <v>5076</v>
      </c>
      <c r="K5681" s="15" t="s">
        <v>45332</v>
      </c>
      <c r="L5681" s="15" t="s">
        <v>128</v>
      </c>
      <c r="M5681" s="15" t="s">
        <v>2179</v>
      </c>
      <c r="N5681" s="14">
        <v>2016</v>
      </c>
      <c r="O5681" s="15" t="s">
        <v>5077</v>
      </c>
      <c r="P5681" s="15" t="s">
        <v>106</v>
      </c>
      <c r="Q5681" s="15" t="s">
        <v>47079</v>
      </c>
      <c r="R5681" s="15" t="s">
        <v>4017</v>
      </c>
      <c r="S5681" s="15" t="s">
        <v>5078</v>
      </c>
      <c r="T5681" s="15" t="s">
        <v>174</v>
      </c>
      <c r="U5681" s="15" t="s">
        <v>53</v>
      </c>
      <c r="V5681" s="15" t="s">
        <v>45342</v>
      </c>
      <c r="W5681" s="15" t="s">
        <v>338</v>
      </c>
      <c r="X5681" s="15" t="e">
        <f>_xlfn.XLOOKUP(_LOOKUP[[#This Row],[AdjusterMemberName]],_Adjuster[Adjuster Name],_Adjuster[Email],,0)</f>
        <v>#N/A</v>
      </c>
      <c r="Y5681" s="15" t="e">
        <f>_xlfn.XLOOKUP(_LOOKUP[[#This Row],[AdjusterMemberName]],_Adjuster[Adjuster Name],_Adjuster[Phone Number],,0)</f>
        <v>#N/A</v>
      </c>
      <c r="Z5681" s="15" t="s">
        <v>5079</v>
      </c>
      <c r="AA56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246 E 87Th St Apt 1, Los Angeles  CA 90003</v>
      </c>
      <c r="AB5681" s="15"/>
    </row>
    <row r="5682" spans="1:28" x14ac:dyDescent="0.3">
      <c r="A5682" s="14">
        <v>1</v>
      </c>
      <c r="B5682" s="14">
        <v>1</v>
      </c>
      <c r="C5682" s="15" t="s">
        <v>5181</v>
      </c>
      <c r="D5682" s="15" t="s">
        <v>5181</v>
      </c>
      <c r="E5682" s="15">
        <v>45212</v>
      </c>
      <c r="F5682" s="15" t="s">
        <v>5182</v>
      </c>
      <c r="G5682" s="15">
        <v>45179</v>
      </c>
      <c r="H5682" s="15">
        <v>45361</v>
      </c>
      <c r="I5682" s="15" t="s">
        <v>5183</v>
      </c>
      <c r="J5682" s="15" t="s">
        <v>5184</v>
      </c>
      <c r="K5682" s="15" t="s">
        <v>45509</v>
      </c>
      <c r="L5682" s="15" t="s">
        <v>201</v>
      </c>
      <c r="M5682" s="15" t="s">
        <v>5185</v>
      </c>
      <c r="N5682" s="14">
        <v>2016</v>
      </c>
      <c r="O5682" s="15" t="s">
        <v>5186</v>
      </c>
      <c r="P5682" s="15" t="s">
        <v>106</v>
      </c>
      <c r="Q5682" s="15" t="s">
        <v>47061</v>
      </c>
      <c r="R5682" s="15" t="s">
        <v>5145</v>
      </c>
      <c r="S5682" s="15" t="s">
        <v>5187</v>
      </c>
      <c r="T5682" s="15" t="s">
        <v>5188</v>
      </c>
      <c r="U5682" s="15" t="s">
        <v>53</v>
      </c>
      <c r="V5682" s="15" t="s">
        <v>46031</v>
      </c>
      <c r="W5682" s="15" t="s">
        <v>850</v>
      </c>
      <c r="X5682" s="15" t="e">
        <f>_xlfn.XLOOKUP(_LOOKUP[[#This Row],[AdjusterMemberName]],_Adjuster[Adjuster Name],_Adjuster[Email],,0)</f>
        <v>#N/A</v>
      </c>
      <c r="Y5682" s="15" t="e">
        <f>_xlfn.XLOOKUP(_LOOKUP[[#This Row],[AdjusterMemberName]],_Adjuster[Adjuster Name],_Adjuster[Phone Number],,0)</f>
        <v>#N/A</v>
      </c>
      <c r="Z5682" s="15" t="s">
        <v>5189</v>
      </c>
      <c r="AA56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58 Via Bellagio, American Canyon  CA 94503</v>
      </c>
      <c r="AB5682" s="15"/>
    </row>
    <row r="5683" spans="1:28" x14ac:dyDescent="0.3">
      <c r="A5683" s="14">
        <v>1</v>
      </c>
      <c r="B5683" s="14">
        <v>1</v>
      </c>
      <c r="C5683" s="15" t="s">
        <v>7236</v>
      </c>
      <c r="D5683" s="15" t="s">
        <v>7236</v>
      </c>
      <c r="E5683" s="15">
        <v>45212</v>
      </c>
      <c r="F5683" s="15" t="s">
        <v>7237</v>
      </c>
      <c r="G5683" s="15">
        <v>45128</v>
      </c>
      <c r="H5683" s="15">
        <v>45312</v>
      </c>
      <c r="I5683" s="15" t="s">
        <v>7238</v>
      </c>
      <c r="J5683" s="15" t="s">
        <v>7239</v>
      </c>
      <c r="K5683" s="15" t="s">
        <v>45481</v>
      </c>
      <c r="L5683" s="15" t="s">
        <v>201</v>
      </c>
      <c r="M5683" s="15" t="s">
        <v>3844</v>
      </c>
      <c r="N5683" s="14">
        <v>2014</v>
      </c>
      <c r="O5683" s="15" t="s">
        <v>7240</v>
      </c>
      <c r="P5683" s="15" t="s">
        <v>81</v>
      </c>
      <c r="Q5683" s="15" t="s">
        <v>47120</v>
      </c>
      <c r="R5683" s="15" t="s">
        <v>82</v>
      </c>
      <c r="S5683" s="15" t="s">
        <v>7241</v>
      </c>
      <c r="T5683" s="15" t="s">
        <v>286</v>
      </c>
      <c r="U5683" s="15" t="s">
        <v>53</v>
      </c>
      <c r="V5683" s="15" t="s">
        <v>45871</v>
      </c>
      <c r="W5683" s="15" t="s">
        <v>1624</v>
      </c>
      <c r="X5683" s="15" t="e">
        <f>_xlfn.XLOOKUP(_LOOKUP[[#This Row],[AdjusterMemberName]],_Adjuster[Adjuster Name],_Adjuster[Email],,0)</f>
        <v>#N/A</v>
      </c>
      <c r="Y5683" s="15" t="e">
        <f>_xlfn.XLOOKUP(_LOOKUP[[#This Row],[AdjusterMemberName]],_Adjuster[Adjuster Name],_Adjuster[Phone Number],,0)</f>
        <v>#N/A</v>
      </c>
      <c r="Z5683" s="15" t="s">
        <v>7242</v>
      </c>
      <c r="AA56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2022 Lime Ave, Long Beach  CA 90806</v>
      </c>
      <c r="AB5683" s="15">
        <v>45254</v>
      </c>
    </row>
    <row r="5684" spans="1:28" x14ac:dyDescent="0.3">
      <c r="A5684" s="14">
        <v>1</v>
      </c>
      <c r="B5684" s="14">
        <v>1</v>
      </c>
      <c r="C5684" s="15" t="s">
        <v>4945</v>
      </c>
      <c r="D5684" s="15" t="s">
        <v>4945</v>
      </c>
      <c r="E5684" s="15">
        <v>45211</v>
      </c>
      <c r="F5684" s="15" t="s">
        <v>4946</v>
      </c>
      <c r="G5684" s="15">
        <v>45162</v>
      </c>
      <c r="H5684" s="15">
        <v>45346</v>
      </c>
      <c r="I5684" s="15" t="s">
        <v>4947</v>
      </c>
      <c r="J5684" s="15" t="s">
        <v>4948</v>
      </c>
      <c r="K5684" s="15" t="s">
        <v>45575</v>
      </c>
      <c r="L5684" s="15" t="s">
        <v>103</v>
      </c>
      <c r="M5684" s="15" t="s">
        <v>104</v>
      </c>
      <c r="N5684" s="14">
        <v>2021</v>
      </c>
      <c r="O5684" s="15" t="s">
        <v>4949</v>
      </c>
      <c r="P5684" s="15" t="s">
        <v>106</v>
      </c>
      <c r="Q5684" s="15" t="s">
        <v>47006</v>
      </c>
      <c r="R5684" s="15" t="s">
        <v>4950</v>
      </c>
      <c r="S5684" s="15" t="s">
        <v>4951</v>
      </c>
      <c r="T5684" s="15" t="s">
        <v>2237</v>
      </c>
      <c r="U5684" s="15" t="s">
        <v>53</v>
      </c>
      <c r="V5684" s="15" t="s">
        <v>45384</v>
      </c>
      <c r="W5684" s="15" t="s">
        <v>1624</v>
      </c>
      <c r="X5684" s="15" t="e">
        <f>_xlfn.XLOOKUP(_LOOKUP[[#This Row],[AdjusterMemberName]],_Adjuster[Adjuster Name],_Adjuster[Email],,0)</f>
        <v>#N/A</v>
      </c>
      <c r="Y5684" s="15" t="e">
        <f>_xlfn.XLOOKUP(_LOOKUP[[#This Row],[AdjusterMemberName]],_Adjuster[Adjuster Name],_Adjuster[Phone Number],,0)</f>
        <v>#N/A</v>
      </c>
      <c r="Z5684" s="15" t="s">
        <v>4952</v>
      </c>
      <c r="AA56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11289 Primrose Rd, Adelanto  CA 92301</v>
      </c>
      <c r="AB5684" s="15"/>
    </row>
    <row r="5685" spans="1:28" x14ac:dyDescent="0.3">
      <c r="A5685" s="14">
        <v>1</v>
      </c>
      <c r="B5685" s="14">
        <v>1</v>
      </c>
      <c r="C5685" s="15" t="s">
        <v>4981</v>
      </c>
      <c r="D5685" s="15" t="s">
        <v>4981</v>
      </c>
      <c r="E5685" s="15">
        <v>45211</v>
      </c>
      <c r="F5685" s="15" t="s">
        <v>4982</v>
      </c>
      <c r="G5685" s="15">
        <v>45086</v>
      </c>
      <c r="H5685" s="15">
        <v>45269</v>
      </c>
      <c r="I5685" s="15" t="s">
        <v>4983</v>
      </c>
      <c r="J5685" s="15" t="s">
        <v>4984</v>
      </c>
      <c r="K5685" s="15" t="s">
        <v>45451</v>
      </c>
      <c r="L5685" s="15" t="s">
        <v>103</v>
      </c>
      <c r="M5685" s="15" t="s">
        <v>104</v>
      </c>
      <c r="N5685" s="14">
        <v>2009</v>
      </c>
      <c r="O5685" s="15" t="s">
        <v>4985</v>
      </c>
      <c r="P5685" s="15" t="s">
        <v>106</v>
      </c>
      <c r="Q5685" s="15" t="s">
        <v>47019</v>
      </c>
      <c r="R5685" s="15" t="s">
        <v>4986</v>
      </c>
      <c r="S5685" s="15" t="s">
        <v>4987</v>
      </c>
      <c r="T5685" s="15" t="s">
        <v>971</v>
      </c>
      <c r="U5685" s="15" t="s">
        <v>53</v>
      </c>
      <c r="V5685" s="15" t="s">
        <v>45438</v>
      </c>
      <c r="W5685" s="15" t="s">
        <v>54</v>
      </c>
      <c r="X5685" s="15" t="str">
        <f>_xlfn.XLOOKUP(_LOOKUP[[#This Row],[AdjusterMemberName]],_Adjuster[Adjuster Name],_Adjuster[Email],,0)</f>
        <v>JRubalcava@knightcompany.com</v>
      </c>
      <c r="Y5685" s="15" t="str">
        <f>_xlfn.XLOOKUP(_LOOKUP[[#This Row],[AdjusterMemberName]],_Adjuster[Adjuster Name],_Adjuster[Phone Number],,0)</f>
        <v>424-559-5420</v>
      </c>
      <c r="Z5685" s="15" t="s">
        <v>4988</v>
      </c>
      <c r="AA56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32945 Gill Ln, Lake Elsinore  CA 92530</v>
      </c>
      <c r="AB5685" s="15"/>
    </row>
    <row r="5686" spans="1:28" x14ac:dyDescent="0.3">
      <c r="A5686" s="14">
        <v>1</v>
      </c>
      <c r="B5686" s="14">
        <v>1</v>
      </c>
      <c r="C5686" s="15" t="s">
        <v>4998</v>
      </c>
      <c r="D5686" s="15" t="s">
        <v>4998</v>
      </c>
      <c r="E5686" s="15">
        <v>45211</v>
      </c>
      <c r="F5686" s="15" t="s">
        <v>4999</v>
      </c>
      <c r="G5686" s="15">
        <v>45112</v>
      </c>
      <c r="H5686" s="15">
        <v>45296</v>
      </c>
      <c r="I5686" s="15" t="s">
        <v>5000</v>
      </c>
      <c r="J5686" s="15" t="s">
        <v>5001</v>
      </c>
      <c r="K5686" s="15" t="s">
        <v>45635</v>
      </c>
      <c r="L5686" s="15" t="s">
        <v>687</v>
      </c>
      <c r="M5686" s="15" t="s">
        <v>2261</v>
      </c>
      <c r="N5686" s="14">
        <v>2016</v>
      </c>
      <c r="O5686" s="15" t="s">
        <v>5002</v>
      </c>
      <c r="P5686" s="15" t="s">
        <v>106</v>
      </c>
      <c r="Q5686" s="15" t="s">
        <v>47006</v>
      </c>
      <c r="R5686" s="15" t="s">
        <v>5003</v>
      </c>
      <c r="S5686" s="15" t="s">
        <v>5004</v>
      </c>
      <c r="T5686" s="15" t="s">
        <v>1266</v>
      </c>
      <c r="U5686" s="15" t="s">
        <v>53</v>
      </c>
      <c r="V5686" s="15" t="s">
        <v>45797</v>
      </c>
      <c r="W5686" s="15" t="s">
        <v>338</v>
      </c>
      <c r="X5686" s="15" t="e">
        <f>_xlfn.XLOOKUP(_LOOKUP[[#This Row],[AdjusterMemberName]],_Adjuster[Adjuster Name],_Adjuster[Email],,0)</f>
        <v>#N/A</v>
      </c>
      <c r="Y5686" s="15" t="e">
        <f>_xlfn.XLOOKUP(_LOOKUP[[#This Row],[AdjusterMemberName]],_Adjuster[Adjuster Name],_Adjuster[Phone Number],,0)</f>
        <v>#N/A</v>
      </c>
      <c r="Z5686" s="15" t="s">
        <v>5005</v>
      </c>
      <c r="AA56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3577 Norton Ave , Lynwood  CA 90262</v>
      </c>
      <c r="AB5686" s="15"/>
    </row>
    <row r="5687" spans="1:28" x14ac:dyDescent="0.3">
      <c r="A5687" s="14">
        <v>1</v>
      </c>
      <c r="B5687" s="14">
        <v>1</v>
      </c>
      <c r="C5687" s="15" t="s">
        <v>4902</v>
      </c>
      <c r="D5687" s="15" t="s">
        <v>4903</v>
      </c>
      <c r="E5687" s="15">
        <v>45210</v>
      </c>
      <c r="F5687" s="15" t="s">
        <v>4904</v>
      </c>
      <c r="G5687" s="15">
        <v>45175</v>
      </c>
      <c r="H5687" s="15">
        <v>45357</v>
      </c>
      <c r="I5687" s="15" t="s">
        <v>4905</v>
      </c>
      <c r="J5687" s="15" t="s">
        <v>4906</v>
      </c>
      <c r="K5687" s="15" t="s">
        <v>45332</v>
      </c>
      <c r="L5687" s="15" t="s">
        <v>128</v>
      </c>
      <c r="M5687" s="15" t="s">
        <v>836</v>
      </c>
      <c r="N5687" s="14">
        <v>2022</v>
      </c>
      <c r="O5687" s="15" t="s">
        <v>4907</v>
      </c>
      <c r="P5687" s="15" t="s">
        <v>106</v>
      </c>
      <c r="Q5687" s="15" t="s">
        <v>47019</v>
      </c>
      <c r="R5687" s="15" t="s">
        <v>4908</v>
      </c>
      <c r="S5687" s="15" t="s">
        <v>4909</v>
      </c>
      <c r="T5687" s="15" t="s">
        <v>174</v>
      </c>
      <c r="U5687" s="15" t="s">
        <v>53</v>
      </c>
      <c r="V5687" s="15" t="s">
        <v>45529</v>
      </c>
      <c r="W5687" s="15" t="s">
        <v>850</v>
      </c>
      <c r="X5687" s="15" t="e">
        <f>_xlfn.XLOOKUP(_LOOKUP[[#This Row],[AdjusterMemberName]],_Adjuster[Adjuster Name],_Adjuster[Email],,0)</f>
        <v>#N/A</v>
      </c>
      <c r="Y5687" s="15" t="e">
        <f>_xlfn.XLOOKUP(_LOOKUP[[#This Row],[AdjusterMemberName]],_Adjuster[Adjuster Name],_Adjuster[Phone Number],,0)</f>
        <v>#N/A</v>
      </c>
      <c r="Z5687" s="15" t="s">
        <v>4910</v>
      </c>
      <c r="AA56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1823 W Commonwealth Ave, Alhambra  CA 91803</v>
      </c>
      <c r="AB5687" s="15"/>
    </row>
    <row r="5688" spans="1:28" x14ac:dyDescent="0.3">
      <c r="A5688" s="14">
        <v>1</v>
      </c>
      <c r="B5688" s="14">
        <v>1</v>
      </c>
      <c r="C5688" s="15" t="s">
        <v>4920</v>
      </c>
      <c r="D5688" s="15" t="s">
        <v>4920</v>
      </c>
      <c r="E5688" s="15">
        <v>45210</v>
      </c>
      <c r="F5688" s="15" t="s">
        <v>4921</v>
      </c>
      <c r="G5688" s="15">
        <v>45133</v>
      </c>
      <c r="H5688" s="15">
        <v>45317</v>
      </c>
      <c r="I5688" s="15" t="s">
        <v>4922</v>
      </c>
      <c r="J5688" s="15" t="s">
        <v>4923</v>
      </c>
      <c r="K5688" s="15" t="s">
        <v>45663</v>
      </c>
      <c r="L5688" s="15" t="s">
        <v>128</v>
      </c>
      <c r="M5688" s="15" t="s">
        <v>2179</v>
      </c>
      <c r="N5688" s="14">
        <v>2006</v>
      </c>
      <c r="O5688" s="15" t="s">
        <v>4924</v>
      </c>
      <c r="P5688" s="15" t="s">
        <v>106</v>
      </c>
      <c r="Q5688" s="15" t="s">
        <v>47065</v>
      </c>
      <c r="R5688" s="15" t="s">
        <v>4925</v>
      </c>
      <c r="S5688" s="15" t="s">
        <v>4926</v>
      </c>
      <c r="T5688" s="15" t="s">
        <v>1321</v>
      </c>
      <c r="U5688" s="15" t="s">
        <v>53</v>
      </c>
      <c r="V5688" s="15" t="s">
        <v>46336</v>
      </c>
      <c r="W5688" s="15" t="s">
        <v>3184</v>
      </c>
      <c r="X5688" s="15" t="str">
        <f>_xlfn.XLOOKUP(_LOOKUP[[#This Row],[AdjusterMemberName]],_Adjuster[Adjuster Name],_Adjuster[Email],,0)</f>
        <v>mQualls@knightcompany.com</v>
      </c>
      <c r="Y5688" s="15" t="str">
        <f>_xlfn.XLOOKUP(_LOOKUP[[#This Row],[AdjusterMemberName]],_Adjuster[Adjuster Name],_Adjuster[Phone Number],,0)</f>
        <v>424-559-5436</v>
      </c>
      <c r="Z5688" s="15" t="s">
        <v>4927</v>
      </c>
      <c r="AA56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2943 Curtion Ave, Turlock  CA 95380</v>
      </c>
      <c r="AB5688" s="15">
        <v>45257</v>
      </c>
    </row>
    <row r="5689" spans="1:28" x14ac:dyDescent="0.3">
      <c r="A5689" s="14">
        <v>1</v>
      </c>
      <c r="B5689" s="14">
        <v>1</v>
      </c>
      <c r="C5689" s="15" t="s">
        <v>4928</v>
      </c>
      <c r="D5689" s="15" t="s">
        <v>4928</v>
      </c>
      <c r="E5689" s="15">
        <v>45210</v>
      </c>
      <c r="F5689" s="15" t="s">
        <v>4929</v>
      </c>
      <c r="G5689" s="15">
        <v>45120</v>
      </c>
      <c r="H5689" s="15">
        <v>45304</v>
      </c>
      <c r="I5689" s="15" t="s">
        <v>4930</v>
      </c>
      <c r="J5689" s="15" t="s">
        <v>4931</v>
      </c>
      <c r="K5689" s="15" t="s">
        <v>46826</v>
      </c>
      <c r="L5689" s="15" t="s">
        <v>103</v>
      </c>
      <c r="M5689" s="15" t="s">
        <v>890</v>
      </c>
      <c r="N5689" s="14">
        <v>2003</v>
      </c>
      <c r="O5689" s="15" t="s">
        <v>4932</v>
      </c>
      <c r="P5689" s="15" t="s">
        <v>106</v>
      </c>
      <c r="Q5689" s="15" t="s">
        <v>47125</v>
      </c>
      <c r="R5689" s="15" t="s">
        <v>4933</v>
      </c>
      <c r="S5689" s="15" t="s">
        <v>4934</v>
      </c>
      <c r="T5689" s="15" t="s">
        <v>2543</v>
      </c>
      <c r="U5689" s="15" t="s">
        <v>53</v>
      </c>
      <c r="V5689" s="15" t="s">
        <v>45461</v>
      </c>
      <c r="W5689" s="15" t="s">
        <v>850</v>
      </c>
      <c r="X5689" s="15" t="e">
        <f>_xlfn.XLOOKUP(_LOOKUP[[#This Row],[AdjusterMemberName]],_Adjuster[Adjuster Name],_Adjuster[Email],,0)</f>
        <v>#N/A</v>
      </c>
      <c r="Y5689" s="15" t="e">
        <f>_xlfn.XLOOKUP(_LOOKUP[[#This Row],[AdjusterMemberName]],_Adjuster[Adjuster Name],_Adjuster[Phone Number],,0)</f>
        <v>#N/A</v>
      </c>
      <c r="Z5689" s="15" t="s">
        <v>4935</v>
      </c>
      <c r="AA56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408 Winchester St #5, Daly City  CA 94014</v>
      </c>
      <c r="AB5689" s="15"/>
    </row>
    <row r="5690" spans="1:28" x14ac:dyDescent="0.3">
      <c r="A5690" s="14">
        <v>1</v>
      </c>
      <c r="B5690" s="14">
        <v>0</v>
      </c>
      <c r="C5690" s="15" t="s">
        <v>4969</v>
      </c>
      <c r="D5690" s="15" t="s">
        <v>4970</v>
      </c>
      <c r="E5690" s="15">
        <v>45210</v>
      </c>
      <c r="F5690" s="15" t="s">
        <v>4971</v>
      </c>
      <c r="G5690" s="15">
        <v>45162</v>
      </c>
      <c r="H5690" s="15">
        <v>45346</v>
      </c>
      <c r="I5690" s="15" t="s">
        <v>4972</v>
      </c>
      <c r="J5690" s="15" t="s">
        <v>4973</v>
      </c>
      <c r="K5690" s="15" t="s">
        <v>45416</v>
      </c>
      <c r="L5690" s="15" t="s">
        <v>430</v>
      </c>
      <c r="M5690" s="15" t="s">
        <v>599</v>
      </c>
      <c r="N5690" s="14">
        <v>2016</v>
      </c>
      <c r="O5690" s="15" t="s">
        <v>4974</v>
      </c>
      <c r="P5690" s="15" t="s">
        <v>106</v>
      </c>
      <c r="Q5690" s="15" t="s">
        <v>47006</v>
      </c>
      <c r="R5690" s="15" t="s">
        <v>4975</v>
      </c>
      <c r="S5690" s="15" t="s">
        <v>4976</v>
      </c>
      <c r="T5690" s="15" t="s">
        <v>1782</v>
      </c>
      <c r="U5690" s="15" t="s">
        <v>53</v>
      </c>
      <c r="V5690" s="15" t="s">
        <v>45807</v>
      </c>
      <c r="W5690" s="15" t="s">
        <v>1357</v>
      </c>
      <c r="X5690" s="15" t="str">
        <f>_xlfn.XLOOKUP(_LOOKUP[[#This Row],[AdjusterMemberName]],_Adjuster[Adjuster Name],_Adjuster[Email],,0)</f>
        <v>jRivera1@knightcompany.com</v>
      </c>
      <c r="Y5690" s="15" t="str">
        <f>_xlfn.XLOOKUP(_LOOKUP[[#This Row],[AdjusterMemberName]],_Adjuster[Adjuster Name],_Adjuster[Phone Number],,0)</f>
        <v>424-559-5239</v>
      </c>
      <c r="Z5690" s="15" t="s">
        <v>4977</v>
      </c>
      <c r="AA56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2327 E Myrrh St Apt B, Compton  CA 90221</v>
      </c>
      <c r="AB5690" s="15"/>
    </row>
    <row r="5691" spans="1:28" x14ac:dyDescent="0.3">
      <c r="A5691" s="14">
        <v>1</v>
      </c>
      <c r="B5691" s="14">
        <v>1</v>
      </c>
      <c r="C5691" s="15" t="s">
        <v>5006</v>
      </c>
      <c r="D5691" s="15" t="s">
        <v>5006</v>
      </c>
      <c r="E5691" s="15">
        <v>45210</v>
      </c>
      <c r="F5691" s="15" t="s">
        <v>5007</v>
      </c>
      <c r="G5691" s="15">
        <v>45044</v>
      </c>
      <c r="H5691" s="15">
        <v>45227</v>
      </c>
      <c r="I5691" s="15" t="s">
        <v>5138</v>
      </c>
      <c r="J5691" s="15" t="s">
        <v>1492</v>
      </c>
      <c r="K5691" s="15" t="s">
        <v>45336</v>
      </c>
      <c r="L5691" s="15" t="s">
        <v>128</v>
      </c>
      <c r="M5691" s="15" t="s">
        <v>129</v>
      </c>
      <c r="N5691" s="14">
        <v>2023</v>
      </c>
      <c r="O5691" s="15" t="s">
        <v>5139</v>
      </c>
      <c r="P5691" s="15" t="s">
        <v>106</v>
      </c>
      <c r="Q5691" s="15" t="s">
        <v>47019</v>
      </c>
      <c r="R5691" s="15" t="s">
        <v>5011</v>
      </c>
      <c r="S5691" s="15" t="s">
        <v>5012</v>
      </c>
      <c r="T5691" s="15" t="s">
        <v>174</v>
      </c>
      <c r="U5691" s="15" t="s">
        <v>53</v>
      </c>
      <c r="V5691" s="15" t="s">
        <v>45367</v>
      </c>
      <c r="W5691" s="15" t="s">
        <v>338</v>
      </c>
      <c r="X5691" s="15" t="e">
        <f>_xlfn.XLOOKUP(_LOOKUP[[#This Row],[AdjusterMemberName]],_Adjuster[Adjuster Name],_Adjuster[Email],,0)</f>
        <v>#N/A</v>
      </c>
      <c r="Y5691" s="15" t="e">
        <f>_xlfn.XLOOKUP(_LOOKUP[[#This Row],[AdjusterMemberName]],_Adjuster[Adjuster Name],_Adjuster[Phone Number],,0)</f>
        <v>#N/A</v>
      </c>
      <c r="Z5691" s="15" t="s">
        <v>5013</v>
      </c>
      <c r="AA56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5612 S Compton Ave Apt 5, Los Angeles  CA 90011</v>
      </c>
      <c r="AB5691" s="15"/>
    </row>
    <row r="5692" spans="1:28" x14ac:dyDescent="0.3">
      <c r="A5692" s="14">
        <v>1</v>
      </c>
      <c r="B5692" s="14">
        <v>1</v>
      </c>
      <c r="C5692" s="15" t="s">
        <v>5166</v>
      </c>
      <c r="D5692" s="15" t="s">
        <v>5166</v>
      </c>
      <c r="E5692" s="15">
        <v>45210</v>
      </c>
      <c r="F5692" s="15" t="s">
        <v>5167</v>
      </c>
      <c r="G5692" s="15">
        <v>45171</v>
      </c>
      <c r="H5692" s="15">
        <v>45353</v>
      </c>
      <c r="I5692" s="15" t="s">
        <v>5168</v>
      </c>
      <c r="J5692" s="15" t="s">
        <v>5169</v>
      </c>
      <c r="K5692" s="15" t="s">
        <v>45334</v>
      </c>
      <c r="L5692" s="15" t="s">
        <v>25</v>
      </c>
      <c r="M5692" s="15" t="s">
        <v>373</v>
      </c>
      <c r="N5692" s="14">
        <v>2016</v>
      </c>
      <c r="O5692" s="15" t="s">
        <v>5170</v>
      </c>
      <c r="P5692" s="15" t="s">
        <v>106</v>
      </c>
      <c r="Q5692" s="15" t="s">
        <v>47019</v>
      </c>
      <c r="R5692" s="15" t="s">
        <v>5171</v>
      </c>
      <c r="S5692" s="15" t="s">
        <v>5172</v>
      </c>
      <c r="T5692" s="15" t="s">
        <v>1266</v>
      </c>
      <c r="U5692" s="15" t="s">
        <v>53</v>
      </c>
      <c r="V5692" s="15" t="s">
        <v>45797</v>
      </c>
      <c r="W5692" s="15" t="s">
        <v>1624</v>
      </c>
      <c r="X5692" s="15" t="e">
        <f>_xlfn.XLOOKUP(_LOOKUP[[#This Row],[AdjusterMemberName]],_Adjuster[Adjuster Name],_Adjuster[Email],,0)</f>
        <v>#N/A</v>
      </c>
      <c r="Y5692" s="15" t="e">
        <f>_xlfn.XLOOKUP(_LOOKUP[[#This Row],[AdjusterMemberName]],_Adjuster[Adjuster Name],_Adjuster[Phone Number],,0)</f>
        <v>#N/A</v>
      </c>
      <c r="Z5692" s="15" t="s">
        <v>5173</v>
      </c>
      <c r="AA56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12138 Wright Rd, Lynwood  CA 90262</v>
      </c>
      <c r="AB5692" s="15"/>
    </row>
    <row r="5693" spans="1:28" x14ac:dyDescent="0.3">
      <c r="A5693" s="14">
        <v>0</v>
      </c>
      <c r="B5693" s="14">
        <v>1</v>
      </c>
      <c r="C5693" s="15" t="s">
        <v>6699</v>
      </c>
      <c r="D5693" s="15" t="s">
        <v>6700</v>
      </c>
      <c r="E5693" s="15">
        <v>45210</v>
      </c>
      <c r="F5693" s="15" t="s">
        <v>6701</v>
      </c>
      <c r="G5693" s="15"/>
      <c r="H5693" s="15"/>
      <c r="I5693" s="15" t="s">
        <v>6702</v>
      </c>
      <c r="J5693" s="15" t="s">
        <v>6703</v>
      </c>
      <c r="K5693" s="15" t="s">
        <v>45481</v>
      </c>
      <c r="L5693" s="15" t="s">
        <v>6704</v>
      </c>
      <c r="M5693" s="15" t="s">
        <v>6705</v>
      </c>
      <c r="N5693" s="14">
        <v>2021</v>
      </c>
      <c r="O5693" s="15" t="s">
        <v>6706</v>
      </c>
      <c r="P5693" s="15" t="s">
        <v>106</v>
      </c>
      <c r="Q5693" s="15"/>
      <c r="R5693" s="15"/>
      <c r="S5693" s="15"/>
      <c r="T5693" s="15"/>
      <c r="U5693" s="15"/>
      <c r="V5693" s="15"/>
      <c r="W5693" s="15" t="s">
        <v>1357</v>
      </c>
      <c r="X5693" s="15" t="str">
        <f>_xlfn.XLOOKUP(_LOOKUP[[#This Row],[AdjusterMemberName]],_Adjuster[Adjuster Name],_Adjuster[Email],,0)</f>
        <v>jRivera1@knightcompany.com</v>
      </c>
      <c r="Y5693" s="15" t="str">
        <f>_xlfn.XLOOKUP(_LOOKUP[[#This Row],[AdjusterMemberName]],_Adjuster[Adjuster Name],_Adjuster[Phone Number],,0)</f>
        <v>424-559-5239</v>
      </c>
      <c r="Z5693" s="15"/>
      <c r="AA5693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693" s="15"/>
    </row>
    <row r="5694" spans="1:28" x14ac:dyDescent="0.3">
      <c r="A5694" s="14">
        <v>1</v>
      </c>
      <c r="B5694" s="14">
        <v>1</v>
      </c>
      <c r="C5694" s="15" t="s">
        <v>4826</v>
      </c>
      <c r="D5694" s="15" t="s">
        <v>4826</v>
      </c>
      <c r="E5694" s="15">
        <v>45209</v>
      </c>
      <c r="F5694" s="15" t="s">
        <v>4827</v>
      </c>
      <c r="G5694" s="15">
        <v>45140</v>
      </c>
      <c r="H5694" s="15">
        <v>45324</v>
      </c>
      <c r="I5694" s="15" t="s">
        <v>4828</v>
      </c>
      <c r="J5694" s="15" t="s">
        <v>4829</v>
      </c>
      <c r="K5694" s="15" t="s">
        <v>45477</v>
      </c>
      <c r="L5694" s="15" t="s">
        <v>314</v>
      </c>
      <c r="M5694" s="15" t="s">
        <v>978</v>
      </c>
      <c r="N5694" s="14">
        <v>2016</v>
      </c>
      <c r="O5694" s="15" t="s">
        <v>4830</v>
      </c>
      <c r="P5694" s="15" t="s">
        <v>106</v>
      </c>
      <c r="Q5694" s="15" t="s">
        <v>47120</v>
      </c>
      <c r="R5694" s="15" t="s">
        <v>4831</v>
      </c>
      <c r="S5694" s="15" t="s">
        <v>4832</v>
      </c>
      <c r="T5694" s="15" t="s">
        <v>174</v>
      </c>
      <c r="U5694" s="15" t="s">
        <v>53</v>
      </c>
      <c r="V5694" s="15" t="s">
        <v>45694</v>
      </c>
      <c r="W5694" s="15" t="s">
        <v>850</v>
      </c>
      <c r="X5694" s="15" t="e">
        <f>_xlfn.XLOOKUP(_LOOKUP[[#This Row],[AdjusterMemberName]],_Adjuster[Adjuster Name],_Adjuster[Email],,0)</f>
        <v>#N/A</v>
      </c>
      <c r="Y5694" s="15" t="e">
        <f>_xlfn.XLOOKUP(_LOOKUP[[#This Row],[AdjusterMemberName]],_Adjuster[Adjuster Name],_Adjuster[Phone Number],,0)</f>
        <v>#N/A</v>
      </c>
      <c r="Z5694" s="15" t="s">
        <v>4833</v>
      </c>
      <c r="AA56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1700 E 62Nd St Apt 1, Los Angeles  CA 90001</v>
      </c>
      <c r="AB5694" s="15"/>
    </row>
    <row r="5695" spans="1:28" x14ac:dyDescent="0.3">
      <c r="A5695" s="14">
        <v>1</v>
      </c>
      <c r="B5695" s="14">
        <v>1</v>
      </c>
      <c r="C5695" s="15" t="s">
        <v>4876</v>
      </c>
      <c r="D5695" s="15" t="s">
        <v>4876</v>
      </c>
      <c r="E5695" s="15">
        <v>45209</v>
      </c>
      <c r="F5695" s="15" t="s">
        <v>4877</v>
      </c>
      <c r="G5695" s="15">
        <v>45195</v>
      </c>
      <c r="H5695" s="15">
        <v>45377</v>
      </c>
      <c r="I5695" s="15" t="s">
        <v>4878</v>
      </c>
      <c r="J5695" s="15" t="s">
        <v>4879</v>
      </c>
      <c r="K5695" s="15" t="s">
        <v>45493</v>
      </c>
      <c r="L5695" s="15" t="s">
        <v>103</v>
      </c>
      <c r="M5695" s="15" t="s">
        <v>3356</v>
      </c>
      <c r="N5695" s="14">
        <v>2021</v>
      </c>
      <c r="O5695" s="15" t="s">
        <v>4880</v>
      </c>
      <c r="P5695" s="15" t="s">
        <v>106</v>
      </c>
      <c r="Q5695" s="15" t="s">
        <v>47073</v>
      </c>
      <c r="R5695" s="15" t="s">
        <v>4881</v>
      </c>
      <c r="S5695" s="15" t="s">
        <v>4882</v>
      </c>
      <c r="T5695" s="15" t="s">
        <v>174</v>
      </c>
      <c r="U5695" s="15" t="s">
        <v>53</v>
      </c>
      <c r="V5695" s="15" t="s">
        <v>45351</v>
      </c>
      <c r="W5695" s="15" t="s">
        <v>850</v>
      </c>
      <c r="X5695" s="15" t="e">
        <f>_xlfn.XLOOKUP(_LOOKUP[[#This Row],[AdjusterMemberName]],_Adjuster[Adjuster Name],_Adjuster[Email],,0)</f>
        <v>#N/A</v>
      </c>
      <c r="Y5695" s="15" t="e">
        <f>_xlfn.XLOOKUP(_LOOKUP[[#This Row],[AdjusterMemberName]],_Adjuster[Adjuster Name],_Adjuster[Phone Number],,0)</f>
        <v>#N/A</v>
      </c>
      <c r="Z5695" s="15" t="s">
        <v>4883</v>
      </c>
      <c r="AA56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4267 S Kansas Ave, Los Angeles  CA 90037</v>
      </c>
      <c r="AB5695" s="15"/>
    </row>
    <row r="5696" spans="1:28" x14ac:dyDescent="0.3">
      <c r="A5696" s="14">
        <v>1</v>
      </c>
      <c r="B5696" s="14">
        <v>1</v>
      </c>
      <c r="C5696" s="15" t="s">
        <v>4884</v>
      </c>
      <c r="D5696" s="15" t="s">
        <v>4884</v>
      </c>
      <c r="E5696" s="15">
        <v>45209</v>
      </c>
      <c r="F5696" s="15" t="s">
        <v>4885</v>
      </c>
      <c r="G5696" s="15">
        <v>45098</v>
      </c>
      <c r="H5696" s="15">
        <v>45281</v>
      </c>
      <c r="I5696" s="15" t="s">
        <v>4886</v>
      </c>
      <c r="J5696" s="15" t="s">
        <v>4887</v>
      </c>
      <c r="K5696" s="15" t="s">
        <v>45339</v>
      </c>
      <c r="L5696" s="15" t="s">
        <v>229</v>
      </c>
      <c r="M5696" s="15" t="s">
        <v>4888</v>
      </c>
      <c r="N5696" s="14">
        <v>2012</v>
      </c>
      <c r="O5696" s="15" t="s">
        <v>4889</v>
      </c>
      <c r="P5696" s="15" t="s">
        <v>106</v>
      </c>
      <c r="Q5696" s="15" t="s">
        <v>47065</v>
      </c>
      <c r="R5696" s="15" t="s">
        <v>4890</v>
      </c>
      <c r="S5696" s="15" t="s">
        <v>4891</v>
      </c>
      <c r="T5696" s="15" t="s">
        <v>811</v>
      </c>
      <c r="U5696" s="15" t="s">
        <v>53</v>
      </c>
      <c r="V5696" s="15" t="s">
        <v>45837</v>
      </c>
      <c r="W5696" s="15" t="s">
        <v>1624</v>
      </c>
      <c r="X5696" s="15" t="e">
        <f>_xlfn.XLOOKUP(_LOOKUP[[#This Row],[AdjusterMemberName]],_Adjuster[Adjuster Name],_Adjuster[Email],,0)</f>
        <v>#N/A</v>
      </c>
      <c r="Y5696" s="15" t="e">
        <f>_xlfn.XLOOKUP(_LOOKUP[[#This Row],[AdjusterMemberName]],_Adjuster[Adjuster Name],_Adjuster[Phone Number],,0)</f>
        <v>#N/A</v>
      </c>
      <c r="Z5696" s="15" t="s">
        <v>4892</v>
      </c>
      <c r="AA56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3084 Goshawk Way, Perris  CA 92571</v>
      </c>
      <c r="AB5696" s="15">
        <v>45257</v>
      </c>
    </row>
    <row r="5697" spans="1:28" x14ac:dyDescent="0.3">
      <c r="A5697" s="14">
        <v>1</v>
      </c>
      <c r="B5697" s="14">
        <v>1</v>
      </c>
      <c r="C5697" s="15" t="s">
        <v>4893</v>
      </c>
      <c r="D5697" s="15" t="s">
        <v>4894</v>
      </c>
      <c r="E5697" s="15">
        <v>45209</v>
      </c>
      <c r="F5697" s="15" t="s">
        <v>4895</v>
      </c>
      <c r="G5697" s="15">
        <v>45178</v>
      </c>
      <c r="H5697" s="15">
        <v>45360</v>
      </c>
      <c r="I5697" s="15" t="s">
        <v>4896</v>
      </c>
      <c r="J5697" s="15" t="s">
        <v>4897</v>
      </c>
      <c r="K5697" s="15" t="s">
        <v>45388</v>
      </c>
      <c r="L5697" s="15" t="s">
        <v>91</v>
      </c>
      <c r="M5697" s="15" t="s">
        <v>352</v>
      </c>
      <c r="N5697" s="14">
        <v>2017</v>
      </c>
      <c r="O5697" s="15" t="s">
        <v>4898</v>
      </c>
      <c r="P5697" s="15" t="s">
        <v>106</v>
      </c>
      <c r="Q5697" s="15" t="s">
        <v>47019</v>
      </c>
      <c r="R5697" s="15" t="s">
        <v>4899</v>
      </c>
      <c r="S5697" s="15" t="s">
        <v>4900</v>
      </c>
      <c r="T5697" s="15" t="s">
        <v>1738</v>
      </c>
      <c r="U5697" s="15" t="s">
        <v>53</v>
      </c>
      <c r="V5697" s="15" t="s">
        <v>45544</v>
      </c>
      <c r="W5697" s="15" t="s">
        <v>1357</v>
      </c>
      <c r="X5697" s="15" t="str">
        <f>_xlfn.XLOOKUP(_LOOKUP[[#This Row],[AdjusterMemberName]],_Adjuster[Adjuster Name],_Adjuster[Email],,0)</f>
        <v>jRivera1@knightcompany.com</v>
      </c>
      <c r="Y5697" s="15" t="str">
        <f>_xlfn.XLOOKUP(_LOOKUP[[#This Row],[AdjusterMemberName]],_Adjuster[Adjuster Name],_Adjuster[Phone Number],,0)</f>
        <v>424-559-5239</v>
      </c>
      <c r="Z5697" s="15" t="s">
        <v>4901</v>
      </c>
      <c r="AA56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835 E Lomita Ave Unit 104, Glendale  CA 91205</v>
      </c>
      <c r="AB5697" s="15">
        <v>45304</v>
      </c>
    </row>
    <row r="5698" spans="1:28" x14ac:dyDescent="0.3">
      <c r="A5698" s="14">
        <v>1</v>
      </c>
      <c r="B5698" s="14">
        <v>1</v>
      </c>
      <c r="C5698" s="15" t="s">
        <v>4911</v>
      </c>
      <c r="D5698" s="15" t="s">
        <v>4912</v>
      </c>
      <c r="E5698" s="15">
        <v>45209</v>
      </c>
      <c r="F5698" s="15" t="s">
        <v>4913</v>
      </c>
      <c r="G5698" s="15">
        <v>45086</v>
      </c>
      <c r="H5698" s="15">
        <v>45269</v>
      </c>
      <c r="I5698" s="15" t="s">
        <v>4914</v>
      </c>
      <c r="J5698" s="15" t="s">
        <v>4915</v>
      </c>
      <c r="K5698" s="15" t="s">
        <v>45332</v>
      </c>
      <c r="L5698" s="15" t="s">
        <v>292</v>
      </c>
      <c r="M5698" s="15" t="s">
        <v>1035</v>
      </c>
      <c r="N5698" s="14">
        <v>2006</v>
      </c>
      <c r="O5698" s="15" t="s">
        <v>4916</v>
      </c>
      <c r="P5698" s="15" t="s">
        <v>106</v>
      </c>
      <c r="Q5698" s="15" t="s">
        <v>47125</v>
      </c>
      <c r="R5698" s="15" t="s">
        <v>4917</v>
      </c>
      <c r="S5698" s="15" t="s">
        <v>4918</v>
      </c>
      <c r="T5698" s="15" t="s">
        <v>2228</v>
      </c>
      <c r="U5698" s="15" t="s">
        <v>53</v>
      </c>
      <c r="V5698" s="15" t="s">
        <v>45484</v>
      </c>
      <c r="W5698" s="15" t="s">
        <v>1624</v>
      </c>
      <c r="X5698" s="15" t="e">
        <f>_xlfn.XLOOKUP(_LOOKUP[[#This Row],[AdjusterMemberName]],_Adjuster[Adjuster Name],_Adjuster[Email],,0)</f>
        <v>#N/A</v>
      </c>
      <c r="Y5698" s="15" t="e">
        <f>_xlfn.XLOOKUP(_LOOKUP[[#This Row],[AdjusterMemberName]],_Adjuster[Adjuster Name],_Adjuster[Phone Number],,0)</f>
        <v>#N/A</v>
      </c>
      <c r="Z5698" s="15" t="s">
        <v>4919</v>
      </c>
      <c r="AA56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117 S Grannada Ave Apt 4, Alhambra  CA 91801</v>
      </c>
      <c r="AB5698" s="15"/>
    </row>
    <row r="5699" spans="1:28" x14ac:dyDescent="0.3">
      <c r="A5699" s="14">
        <v>1</v>
      </c>
      <c r="B5699" s="14">
        <v>1</v>
      </c>
      <c r="C5699" s="15" t="s">
        <v>4936</v>
      </c>
      <c r="D5699" s="15" t="s">
        <v>4936</v>
      </c>
      <c r="E5699" s="15">
        <v>45209</v>
      </c>
      <c r="F5699" s="15" t="s">
        <v>4937</v>
      </c>
      <c r="G5699" s="15">
        <v>45185</v>
      </c>
      <c r="H5699" s="15">
        <v>45367</v>
      </c>
      <c r="I5699" s="15" t="s">
        <v>4938</v>
      </c>
      <c r="J5699" s="15" t="s">
        <v>4939</v>
      </c>
      <c r="K5699" s="15" t="s">
        <v>45360</v>
      </c>
      <c r="L5699" s="15" t="s">
        <v>281</v>
      </c>
      <c r="M5699" s="15" t="s">
        <v>4940</v>
      </c>
      <c r="N5699" s="14">
        <v>2022</v>
      </c>
      <c r="O5699" s="15" t="s">
        <v>4941</v>
      </c>
      <c r="P5699" s="15" t="s">
        <v>106</v>
      </c>
      <c r="Q5699" s="15" t="s">
        <v>47124</v>
      </c>
      <c r="R5699" s="15" t="s">
        <v>4942</v>
      </c>
      <c r="S5699" s="15" t="s">
        <v>4943</v>
      </c>
      <c r="T5699" s="15" t="s">
        <v>96</v>
      </c>
      <c r="U5699" s="15" t="s">
        <v>53</v>
      </c>
      <c r="V5699" s="15" t="s">
        <v>45410</v>
      </c>
      <c r="W5699" s="15" t="s">
        <v>3184</v>
      </c>
      <c r="X5699" s="15" t="str">
        <f>_xlfn.XLOOKUP(_LOOKUP[[#This Row],[AdjusterMemberName]],_Adjuster[Adjuster Name],_Adjuster[Email],,0)</f>
        <v>mQualls@knightcompany.com</v>
      </c>
      <c r="Y5699" s="15" t="str">
        <f>_xlfn.XLOOKUP(_LOOKUP[[#This Row],[AdjusterMemberName]],_Adjuster[Adjuster Name],_Adjuster[Phone Number],,0)</f>
        <v>424-559-5436</v>
      </c>
      <c r="Z5699" s="15" t="s">
        <v>4944</v>
      </c>
      <c r="AA56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11061 Debra Way, Moreno Valley  CA 92557</v>
      </c>
      <c r="AB5699" s="15">
        <v>45219</v>
      </c>
    </row>
    <row r="5700" spans="1:28" x14ac:dyDescent="0.3">
      <c r="A5700" s="14">
        <v>1</v>
      </c>
      <c r="B5700" s="14">
        <v>1</v>
      </c>
      <c r="C5700" s="15" t="s">
        <v>4959</v>
      </c>
      <c r="D5700" s="15" t="s">
        <v>4959</v>
      </c>
      <c r="E5700" s="15">
        <v>45209</v>
      </c>
      <c r="F5700" s="15" t="s">
        <v>4960</v>
      </c>
      <c r="G5700" s="15">
        <v>45164</v>
      </c>
      <c r="H5700" s="15">
        <v>45348</v>
      </c>
      <c r="I5700" s="15" t="s">
        <v>4961</v>
      </c>
      <c r="J5700" s="15" t="s">
        <v>4962</v>
      </c>
      <c r="K5700" s="15" t="s">
        <v>45582</v>
      </c>
      <c r="L5700" s="15" t="s">
        <v>91</v>
      </c>
      <c r="M5700" s="15" t="s">
        <v>4963</v>
      </c>
      <c r="N5700" s="14">
        <v>2014</v>
      </c>
      <c r="O5700" s="15" t="s">
        <v>4964</v>
      </c>
      <c r="P5700" s="15" t="s">
        <v>106</v>
      </c>
      <c r="Q5700" s="15" t="s">
        <v>47006</v>
      </c>
      <c r="R5700" s="15" t="s">
        <v>4965</v>
      </c>
      <c r="S5700" s="15" t="s">
        <v>4966</v>
      </c>
      <c r="T5700" s="15" t="s">
        <v>4967</v>
      </c>
      <c r="U5700" s="15" t="s">
        <v>53</v>
      </c>
      <c r="V5700" s="15" t="s">
        <v>45436</v>
      </c>
      <c r="W5700" s="15" t="s">
        <v>3184</v>
      </c>
      <c r="X5700" s="15" t="str">
        <f>_xlfn.XLOOKUP(_LOOKUP[[#This Row],[AdjusterMemberName]],_Adjuster[Adjuster Name],_Adjuster[Email],,0)</f>
        <v>mQualls@knightcompany.com</v>
      </c>
      <c r="Y5700" s="15" t="str">
        <f>_xlfn.XLOOKUP(_LOOKUP[[#This Row],[AdjusterMemberName]],_Adjuster[Adjuster Name],_Adjuster[Phone Number],,0)</f>
        <v>424-559-5436</v>
      </c>
      <c r="Z5700" s="15" t="s">
        <v>4968</v>
      </c>
      <c r="AA57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6003 Quinn St Apt A, Bell Gardens  CA 90201</v>
      </c>
      <c r="AB5700" s="15"/>
    </row>
    <row r="5701" spans="1:28" x14ac:dyDescent="0.3">
      <c r="A5701" s="14">
        <v>1</v>
      </c>
      <c r="B5701" s="14">
        <v>1</v>
      </c>
      <c r="C5701" s="15" t="s">
        <v>2105</v>
      </c>
      <c r="D5701" s="15" t="s">
        <v>2105</v>
      </c>
      <c r="E5701" s="15">
        <v>45209</v>
      </c>
      <c r="F5701" s="15" t="s">
        <v>2106</v>
      </c>
      <c r="G5701" s="15">
        <v>45117</v>
      </c>
      <c r="H5701" s="15">
        <v>45301</v>
      </c>
      <c r="I5701" s="15" t="s">
        <v>4978</v>
      </c>
      <c r="J5701" s="15" t="s">
        <v>4979</v>
      </c>
      <c r="K5701" s="15" t="s">
        <v>46825</v>
      </c>
      <c r="L5701" s="15" t="s">
        <v>128</v>
      </c>
      <c r="M5701" s="15" t="s">
        <v>836</v>
      </c>
      <c r="N5701" s="14">
        <v>2022</v>
      </c>
      <c r="O5701" s="15" t="s">
        <v>4980</v>
      </c>
      <c r="P5701" s="15" t="s">
        <v>106</v>
      </c>
      <c r="Q5701" s="15" t="s">
        <v>47164</v>
      </c>
      <c r="R5701" s="15" t="s">
        <v>2110</v>
      </c>
      <c r="S5701" s="15" t="s">
        <v>2111</v>
      </c>
      <c r="T5701" s="15" t="s">
        <v>174</v>
      </c>
      <c r="U5701" s="15" t="s">
        <v>53</v>
      </c>
      <c r="V5701" s="15" t="s">
        <v>45474</v>
      </c>
      <c r="W5701" s="15" t="s">
        <v>1357</v>
      </c>
      <c r="X5701" s="15" t="str">
        <f>_xlfn.XLOOKUP(_LOOKUP[[#This Row],[AdjusterMemberName]],_Adjuster[Adjuster Name],_Adjuster[Email],,0)</f>
        <v>jRivera1@knightcompany.com</v>
      </c>
      <c r="Y5701" s="15" t="str">
        <f>_xlfn.XLOOKUP(_LOOKUP[[#This Row],[AdjusterMemberName]],_Adjuster[Adjuster Name],_Adjuster[Phone Number],,0)</f>
        <v>424-559-5239</v>
      </c>
      <c r="Z5701" s="15" t="s">
        <v>2112</v>
      </c>
      <c r="AA57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1734 W 56Th St, Los Angeles  CA 90062</v>
      </c>
      <c r="AB5701" s="15"/>
    </row>
    <row r="5702" spans="1:28" x14ac:dyDescent="0.3">
      <c r="A5702" s="14">
        <v>1</v>
      </c>
      <c r="B5702" s="14">
        <v>1</v>
      </c>
      <c r="C5702" s="15" t="s">
        <v>4572</v>
      </c>
      <c r="D5702" s="15" t="s">
        <v>4572</v>
      </c>
      <c r="E5702" s="15">
        <v>45209</v>
      </c>
      <c r="F5702" s="15" t="s">
        <v>4573</v>
      </c>
      <c r="G5702" s="15">
        <v>45190</v>
      </c>
      <c r="H5702" s="15">
        <v>45372</v>
      </c>
      <c r="I5702" s="15" t="s">
        <v>8934</v>
      </c>
      <c r="J5702" s="15" t="s">
        <v>8935</v>
      </c>
      <c r="K5702" s="15" t="s">
        <v>45917</v>
      </c>
      <c r="L5702" s="15" t="s">
        <v>25</v>
      </c>
      <c r="M5702" s="15" t="s">
        <v>4576</v>
      </c>
      <c r="N5702" s="14">
        <v>2011</v>
      </c>
      <c r="O5702" s="15" t="s">
        <v>4577</v>
      </c>
      <c r="P5702" s="15" t="s">
        <v>106</v>
      </c>
      <c r="Q5702" s="15" t="s">
        <v>47211</v>
      </c>
      <c r="R5702" s="15" t="s">
        <v>2273</v>
      </c>
      <c r="S5702" s="15" t="s">
        <v>4578</v>
      </c>
      <c r="T5702" s="15" t="s">
        <v>164</v>
      </c>
      <c r="U5702" s="15" t="s">
        <v>53</v>
      </c>
      <c r="V5702" s="15" t="s">
        <v>45622</v>
      </c>
      <c r="W5702" s="15" t="s">
        <v>1357</v>
      </c>
      <c r="X5702" s="15" t="str">
        <f>_xlfn.XLOOKUP(_LOOKUP[[#This Row],[AdjusterMemberName]],_Adjuster[Adjuster Name],_Adjuster[Email],,0)</f>
        <v>jRivera1@knightcompany.com</v>
      </c>
      <c r="Y5702" s="15" t="str">
        <f>_xlfn.XLOOKUP(_LOOKUP[[#This Row],[AdjusterMemberName]],_Adjuster[Adjuster Name],_Adjuster[Phone Number],,0)</f>
        <v>424-559-5239</v>
      </c>
      <c r="Z5702" s="15" t="s">
        <v>4579</v>
      </c>
      <c r="AA57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2970 S Mlk Blvd, Fresno  CA 93706</v>
      </c>
      <c r="AB5702" s="15">
        <v>45234</v>
      </c>
    </row>
    <row r="5703" spans="1:28" x14ac:dyDescent="0.3">
      <c r="A5703" s="14">
        <v>1</v>
      </c>
      <c r="B5703" s="14">
        <v>1</v>
      </c>
      <c r="C5703" s="15" t="s">
        <v>4868</v>
      </c>
      <c r="D5703" s="15" t="s">
        <v>4868</v>
      </c>
      <c r="E5703" s="15">
        <v>45208</v>
      </c>
      <c r="F5703" s="15" t="s">
        <v>4869</v>
      </c>
      <c r="G5703" s="15">
        <v>45176</v>
      </c>
      <c r="H5703" s="15">
        <v>45358</v>
      </c>
      <c r="I5703" s="15" t="s">
        <v>4870</v>
      </c>
      <c r="J5703" s="15" t="s">
        <v>4871</v>
      </c>
      <c r="K5703" s="15" t="s">
        <v>45575</v>
      </c>
      <c r="L5703" s="15" t="s">
        <v>25</v>
      </c>
      <c r="M5703" s="15" t="s">
        <v>373</v>
      </c>
      <c r="N5703" s="14">
        <v>2018</v>
      </c>
      <c r="O5703" s="15" t="s">
        <v>4872</v>
      </c>
      <c r="P5703" s="15" t="s">
        <v>106</v>
      </c>
      <c r="Q5703" s="15" t="s">
        <v>47095</v>
      </c>
      <c r="R5703" s="15" t="s">
        <v>2024</v>
      </c>
      <c r="S5703" s="15" t="s">
        <v>4873</v>
      </c>
      <c r="T5703" s="15" t="s">
        <v>4874</v>
      </c>
      <c r="U5703" s="15" t="s">
        <v>53</v>
      </c>
      <c r="V5703" s="15" t="s">
        <v>45372</v>
      </c>
      <c r="W5703" s="15" t="s">
        <v>367</v>
      </c>
      <c r="X5703" s="15" t="str">
        <f>_xlfn.XLOOKUP(_LOOKUP[[#This Row],[AdjusterMemberName]],_Adjuster[Adjuster Name],_Adjuster[Email],,0)</f>
        <v>dHernandez4@knightcompany.com</v>
      </c>
      <c r="Y5703" s="15" t="str">
        <f>_xlfn.XLOOKUP(_LOOKUP[[#This Row],[AdjusterMemberName]],_Adjuster[Adjuster Name],_Adjuster[Phone Number],,0)</f>
        <v>323-315-7819</v>
      </c>
      <c r="Z5703" s="15" t="s">
        <v>4875</v>
      </c>
      <c r="AA57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24055 Clinton Keith Rd, Wildomar  CA 92595</v>
      </c>
      <c r="AB5703" s="15">
        <v>45209</v>
      </c>
    </row>
    <row r="5704" spans="1:28" x14ac:dyDescent="0.3">
      <c r="A5704" s="14">
        <v>1</v>
      </c>
      <c r="B5704" s="14">
        <v>1</v>
      </c>
      <c r="C5704" s="15" t="s">
        <v>4911</v>
      </c>
      <c r="D5704" s="15" t="s">
        <v>4912</v>
      </c>
      <c r="E5704" s="15">
        <v>45208</v>
      </c>
      <c r="F5704" s="15" t="s">
        <v>4913</v>
      </c>
      <c r="G5704" s="15">
        <v>45086</v>
      </c>
      <c r="H5704" s="15">
        <v>45269</v>
      </c>
      <c r="I5704" s="15" t="s">
        <v>4957</v>
      </c>
      <c r="J5704" s="15" t="s">
        <v>4958</v>
      </c>
      <c r="K5704" s="15" t="s">
        <v>45407</v>
      </c>
      <c r="L5704" s="15" t="s">
        <v>292</v>
      </c>
      <c r="M5704" s="15" t="s">
        <v>1035</v>
      </c>
      <c r="N5704" s="14">
        <v>2006</v>
      </c>
      <c r="O5704" s="15" t="s">
        <v>4916</v>
      </c>
      <c r="P5704" s="15" t="s">
        <v>106</v>
      </c>
      <c r="Q5704" s="15" t="s">
        <v>47125</v>
      </c>
      <c r="R5704" s="15" t="s">
        <v>4917</v>
      </c>
      <c r="S5704" s="15" t="s">
        <v>4918</v>
      </c>
      <c r="T5704" s="15" t="s">
        <v>2228</v>
      </c>
      <c r="U5704" s="15" t="s">
        <v>53</v>
      </c>
      <c r="V5704" s="15" t="s">
        <v>45484</v>
      </c>
      <c r="W5704" s="15" t="s">
        <v>1624</v>
      </c>
      <c r="X5704" s="15" t="e">
        <f>_xlfn.XLOOKUP(_LOOKUP[[#This Row],[AdjusterMemberName]],_Adjuster[Adjuster Name],_Adjuster[Email],,0)</f>
        <v>#N/A</v>
      </c>
      <c r="Y5704" s="15" t="e">
        <f>_xlfn.XLOOKUP(_LOOKUP[[#This Row],[AdjusterMemberName]],_Adjuster[Adjuster Name],_Adjuster[Phone Number],,0)</f>
        <v>#N/A</v>
      </c>
      <c r="Z5704" s="15" t="s">
        <v>4919</v>
      </c>
      <c r="AA57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117 S Grannada Ave Apt 4, Alhambra  CA 91801</v>
      </c>
      <c r="AB5704" s="15"/>
    </row>
    <row r="5705" spans="1:28" x14ac:dyDescent="0.3">
      <c r="A5705" s="14">
        <v>1</v>
      </c>
      <c r="B5705" s="14">
        <v>1</v>
      </c>
      <c r="C5705" s="15" t="s">
        <v>4763</v>
      </c>
      <c r="D5705" s="15" t="s">
        <v>4764</v>
      </c>
      <c r="E5705" s="15">
        <v>45207</v>
      </c>
      <c r="F5705" s="15" t="s">
        <v>4765</v>
      </c>
      <c r="G5705" s="15">
        <v>45058</v>
      </c>
      <c r="H5705" s="15">
        <v>45242</v>
      </c>
      <c r="I5705" s="15" t="s">
        <v>4766</v>
      </c>
      <c r="J5705" s="15" t="s">
        <v>4767</v>
      </c>
      <c r="K5705" s="15" t="s">
        <v>45646</v>
      </c>
      <c r="L5705" s="15" t="s">
        <v>139</v>
      </c>
      <c r="M5705" s="15" t="s">
        <v>678</v>
      </c>
      <c r="N5705" s="14">
        <v>2016</v>
      </c>
      <c r="O5705" s="15" t="s">
        <v>4768</v>
      </c>
      <c r="P5705" s="15" t="s">
        <v>106</v>
      </c>
      <c r="Q5705" s="15" t="s">
        <v>47006</v>
      </c>
      <c r="R5705" s="15" t="s">
        <v>4769</v>
      </c>
      <c r="S5705" s="15" t="s">
        <v>4770</v>
      </c>
      <c r="T5705" s="15" t="s">
        <v>2237</v>
      </c>
      <c r="U5705" s="15" t="s">
        <v>53</v>
      </c>
      <c r="V5705" s="15" t="s">
        <v>45384</v>
      </c>
      <c r="W5705" s="15" t="s">
        <v>1357</v>
      </c>
      <c r="X5705" s="15" t="str">
        <f>_xlfn.XLOOKUP(_LOOKUP[[#This Row],[AdjusterMemberName]],_Adjuster[Adjuster Name],_Adjuster[Email],,0)</f>
        <v>jRivera1@knightcompany.com</v>
      </c>
      <c r="Y5705" s="15" t="str">
        <f>_xlfn.XLOOKUP(_LOOKUP[[#This Row],[AdjusterMemberName]],_Adjuster[Adjuster Name],_Adjuster[Phone Number],,0)</f>
        <v>424-559-5239</v>
      </c>
      <c r="Z5705" s="15" t="s">
        <v>4771</v>
      </c>
      <c r="AA57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10965 Willow Ln, Adelanto  CA 92301</v>
      </c>
      <c r="AB5705" s="15"/>
    </row>
    <row r="5706" spans="1:28" x14ac:dyDescent="0.3">
      <c r="A5706" s="14">
        <v>0</v>
      </c>
      <c r="B5706" s="14">
        <v>0</v>
      </c>
      <c r="C5706" s="15" t="s">
        <v>4819</v>
      </c>
      <c r="D5706" s="15" t="s">
        <v>4820</v>
      </c>
      <c r="E5706" s="15">
        <v>45207</v>
      </c>
      <c r="F5706" s="15" t="s">
        <v>4821</v>
      </c>
      <c r="G5706" s="15"/>
      <c r="H5706" s="15"/>
      <c r="I5706" s="15" t="s">
        <v>4822</v>
      </c>
      <c r="J5706" s="15" t="s">
        <v>4823</v>
      </c>
      <c r="K5706" s="15" t="s">
        <v>45334</v>
      </c>
      <c r="L5706" s="15" t="s">
        <v>4824</v>
      </c>
      <c r="M5706" s="15" t="s">
        <v>4825</v>
      </c>
      <c r="N5706" s="14">
        <v>2016</v>
      </c>
      <c r="O5706" s="15" t="s">
        <v>1025</v>
      </c>
      <c r="P5706" s="15" t="s">
        <v>106</v>
      </c>
      <c r="Q5706" s="15"/>
      <c r="R5706" s="15"/>
      <c r="S5706" s="15"/>
      <c r="T5706" s="15"/>
      <c r="U5706" s="15"/>
      <c r="V5706" s="15"/>
      <c r="W5706" s="15" t="s">
        <v>1357</v>
      </c>
      <c r="X5706" s="15" t="str">
        <f>_xlfn.XLOOKUP(_LOOKUP[[#This Row],[AdjusterMemberName]],_Adjuster[Adjuster Name],_Adjuster[Email],,0)</f>
        <v>jRivera1@knightcompany.com</v>
      </c>
      <c r="Y5706" s="15" t="str">
        <f>_xlfn.XLOOKUP(_LOOKUP[[#This Row],[AdjusterMemberName]],_Adjuster[Adjuster Name],_Adjuster[Phone Number],,0)</f>
        <v>424-559-5239</v>
      </c>
      <c r="Z5706" s="15"/>
      <c r="AA5706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706" s="15"/>
    </row>
    <row r="5707" spans="1:28" x14ac:dyDescent="0.3">
      <c r="A5707" s="14">
        <v>1</v>
      </c>
      <c r="B5707" s="14">
        <v>1</v>
      </c>
      <c r="C5707" s="15" t="s">
        <v>4834</v>
      </c>
      <c r="D5707" s="15" t="s">
        <v>4835</v>
      </c>
      <c r="E5707" s="15">
        <v>45207</v>
      </c>
      <c r="F5707" s="15" t="s">
        <v>4836</v>
      </c>
      <c r="G5707" s="15">
        <v>45038</v>
      </c>
      <c r="H5707" s="15">
        <v>45221</v>
      </c>
      <c r="I5707" s="15" t="s">
        <v>4837</v>
      </c>
      <c r="J5707" s="15" t="s">
        <v>4838</v>
      </c>
      <c r="K5707" s="15" t="s">
        <v>46827</v>
      </c>
      <c r="L5707" s="15" t="s">
        <v>139</v>
      </c>
      <c r="M5707" s="15" t="s">
        <v>470</v>
      </c>
      <c r="N5707" s="14">
        <v>2021</v>
      </c>
      <c r="O5707" s="15" t="s">
        <v>4839</v>
      </c>
      <c r="P5707" s="15" t="s">
        <v>106</v>
      </c>
      <c r="Q5707" s="15" t="s">
        <v>47019</v>
      </c>
      <c r="R5707" s="15" t="s">
        <v>4840</v>
      </c>
      <c r="S5707" s="15" t="s">
        <v>4841</v>
      </c>
      <c r="T5707" s="15" t="s">
        <v>4842</v>
      </c>
      <c r="U5707" s="15" t="s">
        <v>53</v>
      </c>
      <c r="V5707" s="15" t="s">
        <v>45570</v>
      </c>
      <c r="W5707" s="15" t="s">
        <v>338</v>
      </c>
      <c r="X5707" s="15" t="e">
        <f>_xlfn.XLOOKUP(_LOOKUP[[#This Row],[AdjusterMemberName]],_Adjuster[Adjuster Name],_Adjuster[Email],,0)</f>
        <v>#N/A</v>
      </c>
      <c r="Y5707" s="15" t="e">
        <f>_xlfn.XLOOKUP(_LOOKUP[[#This Row],[AdjusterMemberName]],_Adjuster[Adjuster Name],_Adjuster[Phone Number],,0)</f>
        <v>#N/A</v>
      </c>
      <c r="Z5707" s="15" t="s">
        <v>4843</v>
      </c>
      <c r="AA57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Clintwood Ave, La Puente  CA 91744</v>
      </c>
      <c r="AB5707" s="15"/>
    </row>
    <row r="5708" spans="1:28" x14ac:dyDescent="0.3">
      <c r="A5708" s="14">
        <v>1</v>
      </c>
      <c r="B5708" s="14">
        <v>0</v>
      </c>
      <c r="C5708" s="15" t="s">
        <v>4851</v>
      </c>
      <c r="D5708" s="15" t="s">
        <v>4852</v>
      </c>
      <c r="E5708" s="15">
        <v>45207</v>
      </c>
      <c r="F5708" s="15" t="s">
        <v>4853</v>
      </c>
      <c r="G5708" s="15">
        <v>45088</v>
      </c>
      <c r="H5708" s="15">
        <v>45271</v>
      </c>
      <c r="I5708" s="15" t="s">
        <v>4854</v>
      </c>
      <c r="J5708" s="15" t="s">
        <v>4855</v>
      </c>
      <c r="K5708" s="15" t="s">
        <v>45386</v>
      </c>
      <c r="L5708" s="15" t="s">
        <v>441</v>
      </c>
      <c r="M5708" s="15" t="s">
        <v>1126</v>
      </c>
      <c r="N5708" s="14">
        <v>2015</v>
      </c>
      <c r="O5708" s="15" t="s">
        <v>4856</v>
      </c>
      <c r="P5708" s="15" t="s">
        <v>106</v>
      </c>
      <c r="Q5708" s="15" t="s">
        <v>47095</v>
      </c>
      <c r="R5708" s="15" t="s">
        <v>4857</v>
      </c>
      <c r="S5708" s="15" t="s">
        <v>4858</v>
      </c>
      <c r="T5708" s="15" t="s">
        <v>286</v>
      </c>
      <c r="U5708" s="15" t="s">
        <v>53</v>
      </c>
      <c r="V5708" s="15" t="s">
        <v>45475</v>
      </c>
      <c r="W5708" s="15" t="s">
        <v>850</v>
      </c>
      <c r="X5708" s="15" t="e">
        <f>_xlfn.XLOOKUP(_LOOKUP[[#This Row],[AdjusterMemberName]],_Adjuster[Adjuster Name],_Adjuster[Email],,0)</f>
        <v>#N/A</v>
      </c>
      <c r="Y5708" s="15" t="e">
        <f>_xlfn.XLOOKUP(_LOOKUP[[#This Row],[AdjusterMemberName]],_Adjuster[Adjuster Name],_Adjuster[Phone Number],,0)</f>
        <v>#N/A</v>
      </c>
      <c r="Z5708" s="15" t="s">
        <v>4859</v>
      </c>
      <c r="AA57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1132 Pacific Ave, Long Beach  CA 90813</v>
      </c>
      <c r="AB5708" s="15">
        <v>45214</v>
      </c>
    </row>
    <row r="5709" spans="1:28" x14ac:dyDescent="0.3">
      <c r="A5709" s="14">
        <v>1</v>
      </c>
      <c r="B5709" s="14">
        <v>1</v>
      </c>
      <c r="C5709" s="15" t="s">
        <v>5723</v>
      </c>
      <c r="D5709" s="15" t="s">
        <v>5723</v>
      </c>
      <c r="E5709" s="15">
        <v>45207</v>
      </c>
      <c r="F5709" s="15" t="s">
        <v>5724</v>
      </c>
      <c r="G5709" s="15">
        <v>45099</v>
      </c>
      <c r="H5709" s="15">
        <v>45282</v>
      </c>
      <c r="I5709" s="15" t="s">
        <v>7909</v>
      </c>
      <c r="J5709" s="15" t="s">
        <v>7910</v>
      </c>
      <c r="K5709" s="15" t="s">
        <v>46652</v>
      </c>
      <c r="L5709" s="15" t="s">
        <v>281</v>
      </c>
      <c r="M5709" s="15" t="s">
        <v>282</v>
      </c>
      <c r="N5709" s="14">
        <v>2018</v>
      </c>
      <c r="O5709" s="15" t="s">
        <v>5727</v>
      </c>
      <c r="P5709" s="15" t="s">
        <v>106</v>
      </c>
      <c r="Q5709" s="15" t="s">
        <v>47095</v>
      </c>
      <c r="R5709" s="15" t="s">
        <v>5728</v>
      </c>
      <c r="S5709" s="15" t="s">
        <v>5729</v>
      </c>
      <c r="T5709" s="15" t="s">
        <v>5730</v>
      </c>
      <c r="U5709" s="15" t="s">
        <v>53</v>
      </c>
      <c r="V5709" s="15" t="s">
        <v>46780</v>
      </c>
      <c r="W5709" s="15" t="s">
        <v>367</v>
      </c>
      <c r="X5709" s="15" t="str">
        <f>_xlfn.XLOOKUP(_LOOKUP[[#This Row],[AdjusterMemberName]],_Adjuster[Adjuster Name],_Adjuster[Email],,0)</f>
        <v>dHernandez4@knightcompany.com</v>
      </c>
      <c r="Y5709" s="15" t="str">
        <f>_xlfn.XLOOKUP(_LOOKUP[[#This Row],[AdjusterMemberName]],_Adjuster[Adjuster Name],_Adjuster[Phone Number],,0)</f>
        <v>323-315-7819</v>
      </c>
      <c r="Z5709" s="15" t="s">
        <v>5731</v>
      </c>
      <c r="AA57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 Bel Flora Ct, Aliso Viejo  CA 92656</v>
      </c>
      <c r="AB5709" s="15">
        <v>45257</v>
      </c>
    </row>
    <row r="5710" spans="1:28" x14ac:dyDescent="0.3">
      <c r="A5710" s="14">
        <v>1</v>
      </c>
      <c r="B5710" s="14">
        <v>1</v>
      </c>
      <c r="C5710" s="15" t="s">
        <v>4747</v>
      </c>
      <c r="D5710" s="15" t="s">
        <v>4747</v>
      </c>
      <c r="E5710" s="15">
        <v>45206</v>
      </c>
      <c r="F5710" s="15" t="s">
        <v>4748</v>
      </c>
      <c r="G5710" s="15">
        <v>45093</v>
      </c>
      <c r="H5710" s="15">
        <v>45276</v>
      </c>
      <c r="I5710" s="15" t="s">
        <v>4749</v>
      </c>
      <c r="J5710" s="15" t="s">
        <v>4750</v>
      </c>
      <c r="K5710" s="15" t="s">
        <v>45506</v>
      </c>
      <c r="L5710" s="15" t="s">
        <v>150</v>
      </c>
      <c r="M5710" s="15" t="s">
        <v>1849</v>
      </c>
      <c r="N5710" s="14">
        <v>2015</v>
      </c>
      <c r="O5710" s="15" t="s">
        <v>4751</v>
      </c>
      <c r="P5710" s="15" t="s">
        <v>106</v>
      </c>
      <c r="Q5710" s="15" t="s">
        <v>47113</v>
      </c>
      <c r="R5710" s="15" t="s">
        <v>4752</v>
      </c>
      <c r="S5710" s="15" t="s">
        <v>4753</v>
      </c>
      <c r="T5710" s="15" t="s">
        <v>164</v>
      </c>
      <c r="U5710" s="15" t="s">
        <v>53</v>
      </c>
      <c r="V5710" s="15" t="s">
        <v>46039</v>
      </c>
      <c r="W5710" s="15" t="s">
        <v>850</v>
      </c>
      <c r="X5710" s="15" t="e">
        <f>_xlfn.XLOOKUP(_LOOKUP[[#This Row],[AdjusterMemberName]],_Adjuster[Adjuster Name],_Adjuster[Email],,0)</f>
        <v>#N/A</v>
      </c>
      <c r="Y5710" s="15" t="e">
        <f>_xlfn.XLOOKUP(_LOOKUP[[#This Row],[AdjusterMemberName]],_Adjuster[Adjuster Name],_Adjuster[Phone Number],,0)</f>
        <v>#N/A</v>
      </c>
      <c r="Z5710" s="15" t="s">
        <v>4754</v>
      </c>
      <c r="AA57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1535 N Cedar Ave Apt 141, Fresno  CA 93703</v>
      </c>
      <c r="AB5710" s="15"/>
    </row>
    <row r="5711" spans="1:28" x14ac:dyDescent="0.3">
      <c r="A5711" s="14">
        <v>1</v>
      </c>
      <c r="B5711" s="14">
        <v>1</v>
      </c>
      <c r="C5711" s="15" t="s">
        <v>4778</v>
      </c>
      <c r="D5711" s="15" t="s">
        <v>4778</v>
      </c>
      <c r="E5711" s="15">
        <v>45206</v>
      </c>
      <c r="F5711" s="15" t="s">
        <v>4779</v>
      </c>
      <c r="G5711" s="15">
        <v>45139</v>
      </c>
      <c r="H5711" s="15">
        <v>45323</v>
      </c>
      <c r="I5711" s="15" t="s">
        <v>4780</v>
      </c>
      <c r="J5711" s="15" t="s">
        <v>4781</v>
      </c>
      <c r="K5711" s="15" t="s">
        <v>45505</v>
      </c>
      <c r="L5711" s="15" t="s">
        <v>103</v>
      </c>
      <c r="M5711" s="15" t="s">
        <v>304</v>
      </c>
      <c r="N5711" s="14">
        <v>2017</v>
      </c>
      <c r="O5711" s="15" t="s">
        <v>4782</v>
      </c>
      <c r="P5711" s="15" t="s">
        <v>106</v>
      </c>
      <c r="Q5711" s="15" t="s">
        <v>47006</v>
      </c>
      <c r="R5711" s="15" t="s">
        <v>4783</v>
      </c>
      <c r="S5711" s="15" t="s">
        <v>4784</v>
      </c>
      <c r="T5711" s="15" t="s">
        <v>2043</v>
      </c>
      <c r="U5711" s="15" t="s">
        <v>53</v>
      </c>
      <c r="V5711" s="15" t="s">
        <v>46038</v>
      </c>
      <c r="W5711" s="15" t="s">
        <v>3184</v>
      </c>
      <c r="X5711" s="15" t="str">
        <f>_xlfn.XLOOKUP(_LOOKUP[[#This Row],[AdjusterMemberName]],_Adjuster[Adjuster Name],_Adjuster[Email],,0)</f>
        <v>mQualls@knightcompany.com</v>
      </c>
      <c r="Y5711" s="15" t="str">
        <f>_xlfn.XLOOKUP(_LOOKUP[[#This Row],[AdjusterMemberName]],_Adjuster[Adjuster Name],_Adjuster[Phone Number],,0)</f>
        <v>424-559-5436</v>
      </c>
      <c r="Z5711" s="15" t="s">
        <v>4785</v>
      </c>
      <c r="AA57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10918 Ringwood Ave Apt 1 , Santa Fe Springs  CA 90670</v>
      </c>
      <c r="AB5711" s="15"/>
    </row>
    <row r="5712" spans="1:28" x14ac:dyDescent="0.3">
      <c r="A5712" s="14">
        <v>1</v>
      </c>
      <c r="B5712" s="14">
        <v>1</v>
      </c>
      <c r="C5712" s="15" t="s">
        <v>4795</v>
      </c>
      <c r="D5712" s="15" t="s">
        <v>4795</v>
      </c>
      <c r="E5712" s="15">
        <v>45206</v>
      </c>
      <c r="F5712" s="15" t="s">
        <v>4796</v>
      </c>
      <c r="G5712" s="15">
        <v>45205</v>
      </c>
      <c r="H5712" s="15">
        <v>45388</v>
      </c>
      <c r="I5712" s="15" t="s">
        <v>4797</v>
      </c>
      <c r="J5712" s="15" t="s">
        <v>4798</v>
      </c>
      <c r="K5712" s="15" t="s">
        <v>45379</v>
      </c>
      <c r="L5712" s="15" t="s">
        <v>314</v>
      </c>
      <c r="M5712" s="15" t="s">
        <v>978</v>
      </c>
      <c r="N5712" s="14">
        <v>2015</v>
      </c>
      <c r="O5712" s="15" t="s">
        <v>4799</v>
      </c>
      <c r="P5712" s="15" t="s">
        <v>106</v>
      </c>
      <c r="Q5712" s="15" t="s">
        <v>47065</v>
      </c>
      <c r="R5712" s="15" t="s">
        <v>4800</v>
      </c>
      <c r="S5712" s="15" t="s">
        <v>4801</v>
      </c>
      <c r="T5712" s="15" t="s">
        <v>174</v>
      </c>
      <c r="U5712" s="15" t="s">
        <v>53</v>
      </c>
      <c r="V5712" s="15" t="s">
        <v>45565</v>
      </c>
      <c r="W5712" s="15" t="s">
        <v>1624</v>
      </c>
      <c r="X5712" s="15" t="e">
        <f>_xlfn.XLOOKUP(_LOOKUP[[#This Row],[AdjusterMemberName]],_Adjuster[Adjuster Name],_Adjuster[Email],,0)</f>
        <v>#N/A</v>
      </c>
      <c r="Y5712" s="15" t="e">
        <f>_xlfn.XLOOKUP(_LOOKUP[[#This Row],[AdjusterMemberName]],_Adjuster[Adjuster Name],_Adjuster[Phone Number],,0)</f>
        <v>#N/A</v>
      </c>
      <c r="Z5712" s="15" t="s">
        <v>4802</v>
      </c>
      <c r="AA57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511 S Kenmore Apt 307, Los Angeles  CA 90020</v>
      </c>
      <c r="AB5712" s="15"/>
    </row>
    <row r="5713" spans="1:28" x14ac:dyDescent="0.3">
      <c r="A5713" s="14">
        <v>1</v>
      </c>
      <c r="B5713" s="14">
        <v>1</v>
      </c>
      <c r="C5713" s="15" t="s">
        <v>4803</v>
      </c>
      <c r="D5713" s="15" t="s">
        <v>4803</v>
      </c>
      <c r="E5713" s="15">
        <v>45206</v>
      </c>
      <c r="F5713" s="15" t="s">
        <v>4804</v>
      </c>
      <c r="G5713" s="15">
        <v>45146</v>
      </c>
      <c r="H5713" s="15">
        <v>45330</v>
      </c>
      <c r="I5713" s="15" t="s">
        <v>4805</v>
      </c>
      <c r="J5713" s="15" t="s">
        <v>4806</v>
      </c>
      <c r="K5713" s="15" t="s">
        <v>45815</v>
      </c>
      <c r="L5713" s="15" t="s">
        <v>281</v>
      </c>
      <c r="M5713" s="15" t="s">
        <v>282</v>
      </c>
      <c r="N5713" s="14">
        <v>2020</v>
      </c>
      <c r="O5713" s="15" t="s">
        <v>4807</v>
      </c>
      <c r="P5713" s="15" t="s">
        <v>106</v>
      </c>
      <c r="Q5713" s="15" t="s">
        <v>47183</v>
      </c>
      <c r="R5713" s="15" t="s">
        <v>2190</v>
      </c>
      <c r="S5713" s="15" t="s">
        <v>4808</v>
      </c>
      <c r="T5713" s="15" t="s">
        <v>4809</v>
      </c>
      <c r="U5713" s="15" t="s">
        <v>53</v>
      </c>
      <c r="V5713" s="15" t="s">
        <v>45573</v>
      </c>
      <c r="W5713" s="15" t="s">
        <v>1624</v>
      </c>
      <c r="X5713" s="15" t="e">
        <f>_xlfn.XLOOKUP(_LOOKUP[[#This Row],[AdjusterMemberName]],_Adjuster[Adjuster Name],_Adjuster[Email],,0)</f>
        <v>#N/A</v>
      </c>
      <c r="Y5713" s="15" t="e">
        <f>_xlfn.XLOOKUP(_LOOKUP[[#This Row],[AdjusterMemberName]],_Adjuster[Adjuster Name],_Adjuster[Phone Number],,0)</f>
        <v>#N/A</v>
      </c>
      <c r="Z5713" s="15" t="s">
        <v>4810</v>
      </c>
      <c r="AA57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609 Kaweah St Apt 1, Hanford  CA 93230</v>
      </c>
      <c r="AB5713" s="15"/>
    </row>
    <row r="5714" spans="1:28" x14ac:dyDescent="0.3">
      <c r="A5714" s="14">
        <v>1</v>
      </c>
      <c r="B5714" s="14">
        <v>1</v>
      </c>
      <c r="C5714" s="15" t="s">
        <v>1102</v>
      </c>
      <c r="D5714" s="15" t="s">
        <v>1102</v>
      </c>
      <c r="E5714" s="15">
        <v>45206</v>
      </c>
      <c r="F5714" s="15" t="s">
        <v>4811</v>
      </c>
      <c r="G5714" s="15">
        <v>45165</v>
      </c>
      <c r="H5714" s="15">
        <v>45349</v>
      </c>
      <c r="I5714" s="15" t="s">
        <v>4812</v>
      </c>
      <c r="J5714" s="15" t="s">
        <v>4813</v>
      </c>
      <c r="K5714" s="15" t="s">
        <v>45642</v>
      </c>
      <c r="L5714" s="15" t="s">
        <v>281</v>
      </c>
      <c r="M5714" s="15" t="s">
        <v>1106</v>
      </c>
      <c r="N5714" s="14">
        <v>2020</v>
      </c>
      <c r="O5714" s="15" t="s">
        <v>1107</v>
      </c>
      <c r="P5714" s="15" t="s">
        <v>106</v>
      </c>
      <c r="Q5714" s="15" t="s">
        <v>47019</v>
      </c>
      <c r="R5714" s="15" t="s">
        <v>1108</v>
      </c>
      <c r="S5714" s="15" t="s">
        <v>1109</v>
      </c>
      <c r="T5714" s="15" t="s">
        <v>1110</v>
      </c>
      <c r="U5714" s="15" t="s">
        <v>53</v>
      </c>
      <c r="V5714" s="15" t="s">
        <v>46828</v>
      </c>
      <c r="W5714" s="15" t="s">
        <v>3114</v>
      </c>
      <c r="X5714" s="15" t="str">
        <f>_xlfn.XLOOKUP(_LOOKUP[[#This Row],[AdjusterMemberName]],_Adjuster[Adjuster Name],_Adjuster[Email],,0)</f>
        <v>eExmundo@knightcompany.com</v>
      </c>
      <c r="Y5714" s="15" t="str">
        <f>_xlfn.XLOOKUP(_LOOKUP[[#This Row],[AdjusterMemberName]],_Adjuster[Adjuster Name],_Adjuster[Phone Number],,0)</f>
        <v>424-559-5400</v>
      </c>
      <c r="Z5714" s="15" t="s">
        <v>1111</v>
      </c>
      <c r="AA57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200 Greenley Rd Apt D7, Sonora  CA 95370</v>
      </c>
      <c r="AB5714" s="15"/>
    </row>
    <row r="5715" spans="1:28" x14ac:dyDescent="0.3">
      <c r="A5715" s="14">
        <v>1</v>
      </c>
      <c r="B5715" s="14">
        <v>1</v>
      </c>
      <c r="C5715" s="15" t="s">
        <v>1040</v>
      </c>
      <c r="D5715" s="15" t="s">
        <v>1040</v>
      </c>
      <c r="E5715" s="15">
        <v>45206</v>
      </c>
      <c r="F5715" s="15" t="s">
        <v>4814</v>
      </c>
      <c r="G5715" s="15">
        <v>45148</v>
      </c>
      <c r="H5715" s="15">
        <v>45332</v>
      </c>
      <c r="I5715" s="15" t="s">
        <v>4815</v>
      </c>
      <c r="J5715" s="15" t="s">
        <v>4816</v>
      </c>
      <c r="K5715" s="15" t="s">
        <v>45416</v>
      </c>
      <c r="L5715" s="15" t="s">
        <v>103</v>
      </c>
      <c r="M5715" s="15" t="s">
        <v>160</v>
      </c>
      <c r="N5715" s="14">
        <v>2014</v>
      </c>
      <c r="O5715" s="15" t="s">
        <v>1045</v>
      </c>
      <c r="P5715" s="15" t="s">
        <v>106</v>
      </c>
      <c r="Q5715" s="15" t="s">
        <v>47065</v>
      </c>
      <c r="R5715" s="15" t="s">
        <v>1046</v>
      </c>
      <c r="S5715" s="15" t="s">
        <v>1047</v>
      </c>
      <c r="T5715" s="15" t="s">
        <v>1048</v>
      </c>
      <c r="U5715" s="15" t="s">
        <v>53</v>
      </c>
      <c r="V5715" s="15" t="s">
        <v>45457</v>
      </c>
      <c r="W5715" s="15" t="s">
        <v>850</v>
      </c>
      <c r="X5715" s="15" t="e">
        <f>_xlfn.XLOOKUP(_LOOKUP[[#This Row],[AdjusterMemberName]],_Adjuster[Adjuster Name],_Adjuster[Email],,0)</f>
        <v>#N/A</v>
      </c>
      <c r="Y5715" s="15" t="e">
        <f>_xlfn.XLOOKUP(_LOOKUP[[#This Row],[AdjusterMemberName]],_Adjuster[Adjuster Name],_Adjuster[Phone Number],,0)</f>
        <v>#N/A</v>
      </c>
      <c r="Z5715" s="15" t="s">
        <v>1050</v>
      </c>
      <c r="AA57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3624 Willow Pass Rd Unit 207, Bay Point  CA 94565</v>
      </c>
      <c r="AB5715" s="15"/>
    </row>
    <row r="5716" spans="1:28" x14ac:dyDescent="0.3">
      <c r="A5716" s="14">
        <v>1</v>
      </c>
      <c r="B5716" s="14">
        <v>1</v>
      </c>
      <c r="C5716" s="15" t="s">
        <v>4714</v>
      </c>
      <c r="D5716" s="15" t="s">
        <v>4714</v>
      </c>
      <c r="E5716" s="15">
        <v>45205</v>
      </c>
      <c r="F5716" s="15" t="s">
        <v>4715</v>
      </c>
      <c r="G5716" s="15">
        <v>45085</v>
      </c>
      <c r="H5716" s="15">
        <v>45268</v>
      </c>
      <c r="I5716" s="15" t="s">
        <v>4716</v>
      </c>
      <c r="J5716" s="15" t="s">
        <v>4717</v>
      </c>
      <c r="K5716" s="15" t="s">
        <v>45451</v>
      </c>
      <c r="L5716" s="15" t="s">
        <v>103</v>
      </c>
      <c r="M5716" s="15" t="s">
        <v>104</v>
      </c>
      <c r="N5716" s="14">
        <v>2022</v>
      </c>
      <c r="O5716" s="15" t="s">
        <v>4718</v>
      </c>
      <c r="P5716" s="15" t="s">
        <v>106</v>
      </c>
      <c r="Q5716" s="15" t="s">
        <v>47006</v>
      </c>
      <c r="R5716" s="15" t="s">
        <v>345</v>
      </c>
      <c r="S5716" s="15" t="s">
        <v>4719</v>
      </c>
      <c r="T5716" s="15" t="s">
        <v>3521</v>
      </c>
      <c r="U5716" s="15" t="s">
        <v>53</v>
      </c>
      <c r="V5716" s="15" t="s">
        <v>45362</v>
      </c>
      <c r="W5716" s="15" t="s">
        <v>1889</v>
      </c>
      <c r="X5716" s="15" t="e">
        <f>_xlfn.XLOOKUP(_LOOKUP[[#This Row],[AdjusterMemberName]],_Adjuster[Adjuster Name],_Adjuster[Email],,0)</f>
        <v>#N/A</v>
      </c>
      <c r="Y5716" s="15" t="e">
        <f>_xlfn.XLOOKUP(_LOOKUP[[#This Row],[AdjusterMemberName]],_Adjuster[Adjuster Name],_Adjuster[Phone Number],,0)</f>
        <v>#N/A</v>
      </c>
      <c r="Z5716" s="15" t="s">
        <v>4720</v>
      </c>
      <c r="AA57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11067 S Fowler Ave, Selma  CA 93662</v>
      </c>
      <c r="AB5716" s="15"/>
    </row>
    <row r="5717" spans="1:28" x14ac:dyDescent="0.3">
      <c r="A5717" s="14">
        <v>1</v>
      </c>
      <c r="B5717" s="14">
        <v>1</v>
      </c>
      <c r="C5717" s="15" t="s">
        <v>4786</v>
      </c>
      <c r="D5717" s="15" t="s">
        <v>4787</v>
      </c>
      <c r="E5717" s="15">
        <v>45205</v>
      </c>
      <c r="F5717" s="15" t="s">
        <v>4788</v>
      </c>
      <c r="G5717" s="15">
        <v>45076</v>
      </c>
      <c r="H5717" s="15">
        <v>45260</v>
      </c>
      <c r="I5717" s="15" t="s">
        <v>4789</v>
      </c>
      <c r="J5717" s="15" t="s">
        <v>4790</v>
      </c>
      <c r="K5717" s="15" t="s">
        <v>45646</v>
      </c>
      <c r="L5717" s="15" t="s">
        <v>139</v>
      </c>
      <c r="M5717" s="15" t="s">
        <v>140</v>
      </c>
      <c r="N5717" s="14">
        <v>2004</v>
      </c>
      <c r="O5717" s="15" t="s">
        <v>4791</v>
      </c>
      <c r="P5717" s="15" t="s">
        <v>106</v>
      </c>
      <c r="Q5717" s="15" t="s">
        <v>47065</v>
      </c>
      <c r="R5717" s="15" t="s">
        <v>4792</v>
      </c>
      <c r="S5717" s="15" t="s">
        <v>4793</v>
      </c>
      <c r="T5717" s="15" t="s">
        <v>4028</v>
      </c>
      <c r="U5717" s="15" t="s">
        <v>53</v>
      </c>
      <c r="V5717" s="15" t="s">
        <v>46345</v>
      </c>
      <c r="W5717" s="15" t="s">
        <v>338</v>
      </c>
      <c r="X5717" s="15" t="e">
        <f>_xlfn.XLOOKUP(_LOOKUP[[#This Row],[AdjusterMemberName]],_Adjuster[Adjuster Name],_Adjuster[Email],,0)</f>
        <v>#N/A</v>
      </c>
      <c r="Y5717" s="15" t="e">
        <f>_xlfn.XLOOKUP(_LOOKUP[[#This Row],[AdjusterMemberName]],_Adjuster[Adjuster Name],_Adjuster[Phone Number],,0)</f>
        <v>#N/A</v>
      </c>
      <c r="Z5717" s="15" t="s">
        <v>4794</v>
      </c>
      <c r="AA57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6521 Thistledown St, Eastvale  CA 92880</v>
      </c>
      <c r="AB5717" s="15"/>
    </row>
    <row r="5718" spans="1:28" x14ac:dyDescent="0.3">
      <c r="A5718" s="14">
        <v>1</v>
      </c>
      <c r="B5718" s="14">
        <v>1</v>
      </c>
      <c r="C5718" s="15" t="s">
        <v>3614</v>
      </c>
      <c r="D5718" s="15" t="s">
        <v>3614</v>
      </c>
      <c r="E5718" s="15">
        <v>45205</v>
      </c>
      <c r="F5718" s="15" t="s">
        <v>3615</v>
      </c>
      <c r="G5718" s="15">
        <v>45145</v>
      </c>
      <c r="H5718" s="15">
        <v>45329</v>
      </c>
      <c r="I5718" s="15" t="s">
        <v>4817</v>
      </c>
      <c r="J5718" s="15" t="s">
        <v>4818</v>
      </c>
      <c r="K5718" s="15" t="s">
        <v>45332</v>
      </c>
      <c r="L5718" s="15" t="s">
        <v>128</v>
      </c>
      <c r="M5718" s="15" t="s">
        <v>170</v>
      </c>
      <c r="N5718" s="14">
        <v>2017</v>
      </c>
      <c r="O5718" s="15" t="s">
        <v>3618</v>
      </c>
      <c r="P5718" s="15" t="s">
        <v>81</v>
      </c>
      <c r="Q5718" s="15" t="s">
        <v>119</v>
      </c>
      <c r="R5718" s="15" t="s">
        <v>3619</v>
      </c>
      <c r="S5718" s="15" t="s">
        <v>3620</v>
      </c>
      <c r="T5718" s="15" t="s">
        <v>2237</v>
      </c>
      <c r="U5718" s="15" t="s">
        <v>53</v>
      </c>
      <c r="V5718" s="15" t="s">
        <v>45384</v>
      </c>
      <c r="W5718" s="15" t="s">
        <v>1357</v>
      </c>
      <c r="X5718" s="15" t="str">
        <f>_xlfn.XLOOKUP(_LOOKUP[[#This Row],[AdjusterMemberName]],_Adjuster[Adjuster Name],_Adjuster[Email],,0)</f>
        <v>jRivera1@knightcompany.com</v>
      </c>
      <c r="Y5718" s="15" t="str">
        <f>_xlfn.XLOOKUP(_LOOKUP[[#This Row],[AdjusterMemberName]],_Adjuster[Adjuster Name],_Adjuster[Phone Number],,0)</f>
        <v>424-559-5239</v>
      </c>
      <c r="Z5718" s="15" t="s">
        <v>3621</v>
      </c>
      <c r="AA57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14603 Torrey Way, Adelanto  CA 92301</v>
      </c>
      <c r="AB5718" s="15">
        <v>45178</v>
      </c>
    </row>
    <row r="5719" spans="1:28" x14ac:dyDescent="0.3">
      <c r="A5719" s="14">
        <v>1</v>
      </c>
      <c r="B5719" s="14">
        <v>1</v>
      </c>
      <c r="C5719" s="15" t="s">
        <v>4860</v>
      </c>
      <c r="D5719" s="15" t="s">
        <v>4860</v>
      </c>
      <c r="E5719" s="15">
        <v>45205</v>
      </c>
      <c r="F5719" s="15" t="s">
        <v>4861</v>
      </c>
      <c r="G5719" s="15">
        <v>45075</v>
      </c>
      <c r="H5719" s="15">
        <v>45259</v>
      </c>
      <c r="I5719" s="15" t="s">
        <v>4862</v>
      </c>
      <c r="J5719" s="15" t="s">
        <v>4863</v>
      </c>
      <c r="K5719" s="15" t="s">
        <v>45572</v>
      </c>
      <c r="L5719" s="15" t="s">
        <v>536</v>
      </c>
      <c r="M5719" s="15" t="s">
        <v>4864</v>
      </c>
      <c r="N5719" s="14">
        <v>2017</v>
      </c>
      <c r="O5719" s="15" t="s">
        <v>4865</v>
      </c>
      <c r="P5719" s="15" t="s">
        <v>106</v>
      </c>
      <c r="Q5719" s="15" t="s">
        <v>47095</v>
      </c>
      <c r="R5719" s="15" t="s">
        <v>94</v>
      </c>
      <c r="S5719" s="15" t="s">
        <v>4866</v>
      </c>
      <c r="T5719" s="15" t="s">
        <v>174</v>
      </c>
      <c r="U5719" s="15" t="s">
        <v>53</v>
      </c>
      <c r="V5719" s="15" t="s">
        <v>45441</v>
      </c>
      <c r="W5719" s="15" t="s">
        <v>338</v>
      </c>
      <c r="X5719" s="15" t="e">
        <f>_xlfn.XLOOKUP(_LOOKUP[[#This Row],[AdjusterMemberName]],_Adjuster[Adjuster Name],_Adjuster[Email],,0)</f>
        <v>#N/A</v>
      </c>
      <c r="Y5719" s="15" t="e">
        <f>_xlfn.XLOOKUP(_LOOKUP[[#This Row],[AdjusterMemberName]],_Adjuster[Adjuster Name],_Adjuster[Phone Number],,0)</f>
        <v>#N/A</v>
      </c>
      <c r="Z5719" s="15" t="s">
        <v>4867</v>
      </c>
      <c r="AA57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833 W 94Th St, Los Angeles  CA 90044</v>
      </c>
      <c r="AB5719" s="15"/>
    </row>
    <row r="5720" spans="1:28" x14ac:dyDescent="0.3">
      <c r="A5720" s="14">
        <v>1</v>
      </c>
      <c r="B5720" s="14">
        <v>1</v>
      </c>
      <c r="C5720" s="15" t="s">
        <v>6940</v>
      </c>
      <c r="D5720" s="15" t="s">
        <v>6940</v>
      </c>
      <c r="E5720" s="15">
        <v>45205</v>
      </c>
      <c r="F5720" s="15" t="s">
        <v>6941</v>
      </c>
      <c r="G5720" s="15">
        <v>45079</v>
      </c>
      <c r="H5720" s="15">
        <v>45262</v>
      </c>
      <c r="I5720" s="15" t="s">
        <v>6942</v>
      </c>
      <c r="J5720" s="15" t="s">
        <v>6943</v>
      </c>
      <c r="K5720" s="15" t="s">
        <v>45407</v>
      </c>
      <c r="L5720" s="15" t="s">
        <v>103</v>
      </c>
      <c r="M5720" s="15" t="s">
        <v>104</v>
      </c>
      <c r="N5720" s="14">
        <v>2009</v>
      </c>
      <c r="O5720" s="15" t="s">
        <v>6944</v>
      </c>
      <c r="P5720" s="15" t="s">
        <v>106</v>
      </c>
      <c r="Q5720" s="15" t="s">
        <v>47065</v>
      </c>
      <c r="R5720" s="15" t="s">
        <v>6945</v>
      </c>
      <c r="S5720" s="15" t="s">
        <v>6946</v>
      </c>
      <c r="T5720" s="15" t="s">
        <v>174</v>
      </c>
      <c r="U5720" s="15" t="s">
        <v>53</v>
      </c>
      <c r="V5720" s="15" t="s">
        <v>45508</v>
      </c>
      <c r="W5720" s="15" t="s">
        <v>338</v>
      </c>
      <c r="X5720" s="15" t="e">
        <f>_xlfn.XLOOKUP(_LOOKUP[[#This Row],[AdjusterMemberName]],_Adjuster[Adjuster Name],_Adjuster[Email],,0)</f>
        <v>#N/A</v>
      </c>
      <c r="Y5720" s="15" t="e">
        <f>_xlfn.XLOOKUP(_LOOKUP[[#This Row],[AdjusterMemberName]],_Adjuster[Adjuster Name],_Adjuster[Phone Number],,0)</f>
        <v>#N/A</v>
      </c>
      <c r="Z5720" s="15" t="s">
        <v>6947</v>
      </c>
      <c r="AA57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12112 Mckinley Ave, Los Angeles  CA 90059</v>
      </c>
      <c r="AB5720" s="15"/>
    </row>
    <row r="5721" spans="1:28" x14ac:dyDescent="0.3">
      <c r="A5721" s="14">
        <v>1</v>
      </c>
      <c r="B5721" s="14">
        <v>1</v>
      </c>
      <c r="C5721" s="15" t="s">
        <v>12804</v>
      </c>
      <c r="D5721" s="15" t="s">
        <v>12804</v>
      </c>
      <c r="E5721" s="15">
        <v>45205</v>
      </c>
      <c r="F5721" s="15" t="s">
        <v>12806</v>
      </c>
      <c r="G5721" s="15">
        <v>45247</v>
      </c>
      <c r="H5721" s="15">
        <v>45429</v>
      </c>
      <c r="I5721" s="15" t="s">
        <v>30587</v>
      </c>
      <c r="J5721" s="15" t="s">
        <v>30588</v>
      </c>
      <c r="K5721" s="15" t="s">
        <v>45407</v>
      </c>
      <c r="L5721" s="15" t="s">
        <v>25</v>
      </c>
      <c r="M5721" s="15" t="s">
        <v>480</v>
      </c>
      <c r="N5721" s="14">
        <v>2014</v>
      </c>
      <c r="O5721" s="15" t="s">
        <v>8593</v>
      </c>
      <c r="P5721" s="15" t="s">
        <v>106</v>
      </c>
      <c r="Q5721" s="15" t="s">
        <v>119</v>
      </c>
      <c r="R5721" s="15" t="s">
        <v>15412</v>
      </c>
      <c r="S5721" s="15" t="s">
        <v>15413</v>
      </c>
      <c r="T5721" s="15" t="s">
        <v>2543</v>
      </c>
      <c r="U5721" s="15" t="s">
        <v>53</v>
      </c>
      <c r="V5721" s="15" t="s">
        <v>45387</v>
      </c>
      <c r="W5721" s="15" t="s">
        <v>22473</v>
      </c>
      <c r="X5721" s="15" t="e">
        <f>_xlfn.XLOOKUP(_LOOKUP[[#This Row],[AdjusterMemberName]],_Adjuster[Adjuster Name],_Adjuster[Email],,0)</f>
        <v>#N/A</v>
      </c>
      <c r="Y5721" s="15" t="e">
        <f>_xlfn.XLOOKUP(_LOOKUP[[#This Row],[AdjusterMemberName]],_Adjuster[Adjuster Name],_Adjuster[Phone Number],,0)</f>
        <v>#N/A</v>
      </c>
      <c r="Z5721" s="15" t="s">
        <v>15414</v>
      </c>
      <c r="AA57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251 San Fernando Way Apt B, Daly City  CA 94015</v>
      </c>
      <c r="AB5721" s="15"/>
    </row>
    <row r="5722" spans="1:28" x14ac:dyDescent="0.3">
      <c r="A5722" s="14">
        <v>1</v>
      </c>
      <c r="B5722" s="14">
        <v>1</v>
      </c>
      <c r="C5722" s="15" t="s">
        <v>4663</v>
      </c>
      <c r="D5722" s="15" t="s">
        <v>4663</v>
      </c>
      <c r="E5722" s="15">
        <v>45204</v>
      </c>
      <c r="F5722" s="15" t="s">
        <v>4664</v>
      </c>
      <c r="G5722" s="15">
        <v>45080</v>
      </c>
      <c r="H5722" s="15">
        <v>45263</v>
      </c>
      <c r="I5722" s="15" t="s">
        <v>4665</v>
      </c>
      <c r="J5722" s="15" t="s">
        <v>4666</v>
      </c>
      <c r="K5722" s="15" t="s">
        <v>45486</v>
      </c>
      <c r="L5722" s="15" t="s">
        <v>314</v>
      </c>
      <c r="M5722" s="15" t="s">
        <v>978</v>
      </c>
      <c r="N5722" s="14">
        <v>2013</v>
      </c>
      <c r="O5722" s="15" t="s">
        <v>4667</v>
      </c>
      <c r="P5722" s="15" t="s">
        <v>106</v>
      </c>
      <c r="Q5722" s="15" t="s">
        <v>47006</v>
      </c>
      <c r="R5722" s="15" t="s">
        <v>4668</v>
      </c>
      <c r="S5722" s="15" t="s">
        <v>4669</v>
      </c>
      <c r="T5722" s="15" t="s">
        <v>4670</v>
      </c>
      <c r="U5722" s="15" t="s">
        <v>53</v>
      </c>
      <c r="V5722" s="15" t="s">
        <v>46110</v>
      </c>
      <c r="W5722" s="15" t="s">
        <v>1357</v>
      </c>
      <c r="X5722" s="15" t="str">
        <f>_xlfn.XLOOKUP(_LOOKUP[[#This Row],[AdjusterMemberName]],_Adjuster[Adjuster Name],_Adjuster[Email],,0)</f>
        <v>jRivera1@knightcompany.com</v>
      </c>
      <c r="Y5722" s="15" t="str">
        <f>_xlfn.XLOOKUP(_LOOKUP[[#This Row],[AdjusterMemberName]],_Adjuster[Adjuster Name],_Adjuster[Phone Number],,0)</f>
        <v>424-559-5239</v>
      </c>
      <c r="Z5722" s="15" t="s">
        <v>4671</v>
      </c>
      <c r="AA57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13811 Shoemaker Ave, Norwalk  CA 90650</v>
      </c>
      <c r="AB5722" s="15">
        <v>45235</v>
      </c>
    </row>
    <row r="5723" spans="1:28" x14ac:dyDescent="0.3">
      <c r="A5723" s="14">
        <v>1</v>
      </c>
      <c r="B5723" s="14">
        <v>1</v>
      </c>
      <c r="C5723" s="15" t="s">
        <v>993</v>
      </c>
      <c r="D5723" s="15" t="s">
        <v>993</v>
      </c>
      <c r="E5723" s="15">
        <v>45204</v>
      </c>
      <c r="F5723" s="15" t="s">
        <v>4709</v>
      </c>
      <c r="G5723" s="15">
        <v>45196</v>
      </c>
      <c r="H5723" s="15">
        <v>45378</v>
      </c>
      <c r="I5723" s="15" t="s">
        <v>4710</v>
      </c>
      <c r="J5723" s="15" t="s">
        <v>4711</v>
      </c>
      <c r="K5723" s="15" t="s">
        <v>45365</v>
      </c>
      <c r="L5723" s="15" t="s">
        <v>270</v>
      </c>
      <c r="M5723" s="15" t="s">
        <v>997</v>
      </c>
      <c r="N5723" s="14">
        <v>2018</v>
      </c>
      <c r="O5723" s="15" t="s">
        <v>998</v>
      </c>
      <c r="P5723" s="15" t="s">
        <v>106</v>
      </c>
      <c r="Q5723" s="15" t="s">
        <v>47019</v>
      </c>
      <c r="R5723" s="15" t="s">
        <v>999</v>
      </c>
      <c r="S5723" s="15" t="s">
        <v>1000</v>
      </c>
      <c r="T5723" s="15" t="s">
        <v>1001</v>
      </c>
      <c r="U5723" s="15" t="s">
        <v>53</v>
      </c>
      <c r="V5723" s="15" t="s">
        <v>46024</v>
      </c>
      <c r="W5723" s="15" t="s">
        <v>3184</v>
      </c>
      <c r="X5723" s="15" t="str">
        <f>_xlfn.XLOOKUP(_LOOKUP[[#This Row],[AdjusterMemberName]],_Adjuster[Adjuster Name],_Adjuster[Email],,0)</f>
        <v>mQualls@knightcompany.com</v>
      </c>
      <c r="Y5723" s="15" t="str">
        <f>_xlfn.XLOOKUP(_LOOKUP[[#This Row],[AdjusterMemberName]],_Adjuster[Adjuster Name],_Adjuster[Phone Number],,0)</f>
        <v>424-559-5436</v>
      </c>
      <c r="Z5723" s="15" t="s">
        <v>1002</v>
      </c>
      <c r="AA57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444 Garonne St, Oxnard  CA 93036</v>
      </c>
      <c r="AB5723" s="15"/>
    </row>
    <row r="5724" spans="1:28" x14ac:dyDescent="0.3">
      <c r="A5724" s="14">
        <v>1</v>
      </c>
      <c r="B5724" s="14">
        <v>0</v>
      </c>
      <c r="C5724" s="15" t="s">
        <v>4755</v>
      </c>
      <c r="D5724" s="15" t="s">
        <v>4756</v>
      </c>
      <c r="E5724" s="15">
        <v>45204</v>
      </c>
      <c r="F5724" s="15" t="s">
        <v>4757</v>
      </c>
      <c r="G5724" s="15">
        <v>45071</v>
      </c>
      <c r="H5724" s="15">
        <v>45255</v>
      </c>
      <c r="I5724" s="15" t="s">
        <v>4758</v>
      </c>
      <c r="J5724" s="15" t="s">
        <v>1025</v>
      </c>
      <c r="K5724" s="15" t="s">
        <v>45332</v>
      </c>
      <c r="L5724" s="15" t="s">
        <v>314</v>
      </c>
      <c r="M5724" s="15" t="s">
        <v>315</v>
      </c>
      <c r="N5724" s="14">
        <v>2018</v>
      </c>
      <c r="O5724" s="15" t="s">
        <v>4759</v>
      </c>
      <c r="P5724" s="15" t="s">
        <v>106</v>
      </c>
      <c r="Q5724" s="15" t="s">
        <v>47019</v>
      </c>
      <c r="R5724" s="15" t="s">
        <v>4760</v>
      </c>
      <c r="S5724" s="15" t="s">
        <v>4761</v>
      </c>
      <c r="T5724" s="15" t="s">
        <v>2533</v>
      </c>
      <c r="U5724" s="15" t="s">
        <v>53</v>
      </c>
      <c r="V5724" s="15" t="s">
        <v>45667</v>
      </c>
      <c r="W5724" s="15" t="s">
        <v>1357</v>
      </c>
      <c r="X5724" s="15" t="str">
        <f>_xlfn.XLOOKUP(_LOOKUP[[#This Row],[AdjusterMemberName]],_Adjuster[Adjuster Name],_Adjuster[Email],,0)</f>
        <v>jRivera1@knightcompany.com</v>
      </c>
      <c r="Y5724" s="15" t="str">
        <f>_xlfn.XLOOKUP(_LOOKUP[[#This Row],[AdjusterMemberName]],_Adjuster[Adjuster Name],_Adjuster[Phone Number],,0)</f>
        <v>424-559-5239</v>
      </c>
      <c r="Z5724" s="15" t="s">
        <v>4762</v>
      </c>
      <c r="AA57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6541 Templeton St, Huntington Park  CA 90255</v>
      </c>
      <c r="AB5724" s="15"/>
    </row>
    <row r="5725" spans="1:28" x14ac:dyDescent="0.3">
      <c r="A5725" s="14">
        <v>0</v>
      </c>
      <c r="B5725" s="14">
        <v>1</v>
      </c>
      <c r="C5725" s="15" t="s">
        <v>30254</v>
      </c>
      <c r="D5725" s="15" t="s">
        <v>30255</v>
      </c>
      <c r="E5725" s="15">
        <v>45204</v>
      </c>
      <c r="F5725" s="15" t="s">
        <v>30256</v>
      </c>
      <c r="G5725" s="15"/>
      <c r="H5725" s="15"/>
      <c r="I5725" s="15" t="s">
        <v>30257</v>
      </c>
      <c r="J5725" s="15" t="s">
        <v>30258</v>
      </c>
      <c r="K5725" s="15" t="s">
        <v>45767</v>
      </c>
      <c r="L5725" s="15" t="s">
        <v>1662</v>
      </c>
      <c r="M5725" s="15" t="s">
        <v>30259</v>
      </c>
      <c r="N5725" s="14">
        <v>2021</v>
      </c>
      <c r="O5725" s="15" t="s">
        <v>30260</v>
      </c>
      <c r="P5725" s="15" t="s">
        <v>106</v>
      </c>
      <c r="Q5725" s="15"/>
      <c r="R5725" s="15"/>
      <c r="S5725" s="15"/>
      <c r="T5725" s="15"/>
      <c r="U5725" s="15"/>
      <c r="V5725" s="15"/>
      <c r="W5725" s="15" t="s">
        <v>850</v>
      </c>
      <c r="X5725" s="15" t="e">
        <f>_xlfn.XLOOKUP(_LOOKUP[[#This Row],[AdjusterMemberName]],_Adjuster[Adjuster Name],_Adjuster[Email],,0)</f>
        <v>#N/A</v>
      </c>
      <c r="Y5725" s="15" t="e">
        <f>_xlfn.XLOOKUP(_LOOKUP[[#This Row],[AdjusterMemberName]],_Adjuster[Adjuster Name],_Adjuster[Phone Number],,0)</f>
        <v>#N/A</v>
      </c>
      <c r="Z5725" s="15"/>
      <c r="AA5725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725" s="15"/>
    </row>
    <row r="5726" spans="1:28" x14ac:dyDescent="0.3">
      <c r="A5726" s="14">
        <v>1</v>
      </c>
      <c r="B5726" s="14">
        <v>1</v>
      </c>
      <c r="C5726" s="15" t="s">
        <v>35100</v>
      </c>
      <c r="D5726" s="15" t="s">
        <v>35100</v>
      </c>
      <c r="E5726" s="15">
        <v>45204</v>
      </c>
      <c r="F5726" s="15" t="s">
        <v>35101</v>
      </c>
      <c r="G5726" s="15">
        <v>45191</v>
      </c>
      <c r="H5726" s="15">
        <v>45373</v>
      </c>
      <c r="I5726" s="15" t="s">
        <v>35102</v>
      </c>
      <c r="J5726" s="15" t="s">
        <v>35103</v>
      </c>
      <c r="K5726" s="15" t="s">
        <v>45332</v>
      </c>
      <c r="L5726" s="15" t="s">
        <v>103</v>
      </c>
      <c r="M5726" s="15" t="s">
        <v>1336</v>
      </c>
      <c r="N5726" s="14">
        <v>2014</v>
      </c>
      <c r="O5726" s="15" t="s">
        <v>35104</v>
      </c>
      <c r="P5726" s="15" t="s">
        <v>81</v>
      </c>
      <c r="Q5726" s="15" t="s">
        <v>47006</v>
      </c>
      <c r="R5726" s="15" t="s">
        <v>35105</v>
      </c>
      <c r="S5726" s="15" t="s">
        <v>35106</v>
      </c>
      <c r="T5726" s="15" t="s">
        <v>186</v>
      </c>
      <c r="U5726" s="15" t="s">
        <v>53</v>
      </c>
      <c r="V5726" s="15" t="s">
        <v>45355</v>
      </c>
      <c r="W5726" s="15" t="s">
        <v>1186</v>
      </c>
      <c r="X5726" s="15" t="str">
        <f>_xlfn.XLOOKUP(_LOOKUP[[#This Row],[AdjusterMemberName]],_Adjuster[Adjuster Name],_Adjuster[Email],,0)</f>
        <v>sAkinleye@knightcompany.com</v>
      </c>
      <c r="Y5726" s="15" t="str">
        <f>_xlfn.XLOOKUP(_LOOKUP[[#This Row],[AdjusterMemberName]],_Adjuster[Adjuster Name],_Adjuster[Phone Number],,0)</f>
        <v>424-559-5280</v>
      </c>
      <c r="Z5726" s="15" t="s">
        <v>35107</v>
      </c>
      <c r="AA57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1101 W Stevens Ave , Santa Ana  CA 92707</v>
      </c>
      <c r="AB5726" s="15"/>
    </row>
    <row r="5727" spans="1:28" x14ac:dyDescent="0.3">
      <c r="A5727" s="14">
        <v>1</v>
      </c>
      <c r="B5727" s="14">
        <v>1</v>
      </c>
      <c r="C5727" s="15" t="s">
        <v>4615</v>
      </c>
      <c r="D5727" s="15" t="s">
        <v>4615</v>
      </c>
      <c r="E5727" s="15">
        <v>45203</v>
      </c>
      <c r="F5727" s="15" t="s">
        <v>4616</v>
      </c>
      <c r="G5727" s="15">
        <v>45171</v>
      </c>
      <c r="H5727" s="15">
        <v>45353</v>
      </c>
      <c r="I5727" s="15" t="s">
        <v>4617</v>
      </c>
      <c r="J5727" s="15" t="s">
        <v>4618</v>
      </c>
      <c r="K5727" s="15" t="s">
        <v>45332</v>
      </c>
      <c r="L5727" s="15" t="s">
        <v>103</v>
      </c>
      <c r="M5727" s="15" t="s">
        <v>304</v>
      </c>
      <c r="N5727" s="14">
        <v>2016</v>
      </c>
      <c r="O5727" s="15" t="s">
        <v>4619</v>
      </c>
      <c r="P5727" s="15" t="s">
        <v>106</v>
      </c>
      <c r="Q5727" s="15" t="s">
        <v>47065</v>
      </c>
      <c r="R5727" s="15" t="s">
        <v>4620</v>
      </c>
      <c r="S5727" s="15" t="s">
        <v>4621</v>
      </c>
      <c r="T5727" s="15" t="s">
        <v>174</v>
      </c>
      <c r="U5727" s="15" t="s">
        <v>53</v>
      </c>
      <c r="V5727" s="15" t="s">
        <v>45694</v>
      </c>
      <c r="W5727" s="15" t="s">
        <v>1357</v>
      </c>
      <c r="X5727" s="15" t="str">
        <f>_xlfn.XLOOKUP(_LOOKUP[[#This Row],[AdjusterMemberName]],_Adjuster[Adjuster Name],_Adjuster[Email],,0)</f>
        <v>jRivera1@knightcompany.com</v>
      </c>
      <c r="Y5727" s="15" t="str">
        <f>_xlfn.XLOOKUP(_LOOKUP[[#This Row],[AdjusterMemberName]],_Adjuster[Adjuster Name],_Adjuster[Phone Number],,0)</f>
        <v>424-559-5239</v>
      </c>
      <c r="Z5727" s="15" t="s">
        <v>4622</v>
      </c>
      <c r="AA57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1711 E Gage Ave, Los Angeles  CA 90001</v>
      </c>
      <c r="AB5727" s="15"/>
    </row>
    <row r="5728" spans="1:28" x14ac:dyDescent="0.3">
      <c r="A5728" s="14">
        <v>1</v>
      </c>
      <c r="B5728" s="14">
        <v>1</v>
      </c>
      <c r="C5728" s="15" t="s">
        <v>4655</v>
      </c>
      <c r="D5728" s="15" t="s">
        <v>4655</v>
      </c>
      <c r="E5728" s="15">
        <v>45203</v>
      </c>
      <c r="F5728" s="15" t="s">
        <v>4656</v>
      </c>
      <c r="G5728" s="15">
        <v>45168</v>
      </c>
      <c r="H5728" s="15">
        <v>45351</v>
      </c>
      <c r="I5728" s="15" t="s">
        <v>4657</v>
      </c>
      <c r="J5728" s="15" t="s">
        <v>4658</v>
      </c>
      <c r="K5728" s="15" t="s">
        <v>45810</v>
      </c>
      <c r="L5728" s="15" t="s">
        <v>103</v>
      </c>
      <c r="M5728" s="15" t="s">
        <v>3356</v>
      </c>
      <c r="N5728" s="14">
        <v>2018</v>
      </c>
      <c r="O5728" s="15" t="s">
        <v>4659</v>
      </c>
      <c r="P5728" s="15" t="s">
        <v>106</v>
      </c>
      <c r="Q5728" s="15" t="s">
        <v>119</v>
      </c>
      <c r="R5728" s="15" t="s">
        <v>4660</v>
      </c>
      <c r="S5728" s="15" t="s">
        <v>4661</v>
      </c>
      <c r="T5728" s="15" t="s">
        <v>1067</v>
      </c>
      <c r="U5728" s="15" t="s">
        <v>53</v>
      </c>
      <c r="V5728" s="15" t="s">
        <v>46015</v>
      </c>
      <c r="W5728" s="15" t="s">
        <v>338</v>
      </c>
      <c r="X5728" s="15" t="e">
        <f>_xlfn.XLOOKUP(_LOOKUP[[#This Row],[AdjusterMemberName]],_Adjuster[Adjuster Name],_Adjuster[Email],,0)</f>
        <v>#N/A</v>
      </c>
      <c r="Y5728" s="15" t="e">
        <f>_xlfn.XLOOKUP(_LOOKUP[[#This Row],[AdjusterMemberName]],_Adjuster[Adjuster Name],_Adjuster[Phone Number],,0)</f>
        <v>#N/A</v>
      </c>
      <c r="Z5728" s="15" t="s">
        <v>4662</v>
      </c>
      <c r="AA57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 Tucker Ave, San Francisco  CA 94134</v>
      </c>
      <c r="AB5728" s="15">
        <v>45201</v>
      </c>
    </row>
    <row r="5729" spans="1:28" x14ac:dyDescent="0.3">
      <c r="A5729" s="14">
        <v>1</v>
      </c>
      <c r="B5729" s="14">
        <v>1</v>
      </c>
      <c r="C5729" s="15" t="s">
        <v>4672</v>
      </c>
      <c r="D5729" s="15" t="s">
        <v>4672</v>
      </c>
      <c r="E5729" s="15">
        <v>45203</v>
      </c>
      <c r="F5729" s="15" t="s">
        <v>4673</v>
      </c>
      <c r="G5729" s="15">
        <v>45187</v>
      </c>
      <c r="H5729" s="15">
        <v>45369</v>
      </c>
      <c r="I5729" s="15" t="s">
        <v>4674</v>
      </c>
      <c r="J5729" s="15" t="s">
        <v>4675</v>
      </c>
      <c r="K5729" s="15" t="s">
        <v>45646</v>
      </c>
      <c r="L5729" s="15" t="s">
        <v>103</v>
      </c>
      <c r="M5729" s="15" t="s">
        <v>1336</v>
      </c>
      <c r="N5729" s="14">
        <v>2010</v>
      </c>
      <c r="O5729" s="15" t="s">
        <v>4676</v>
      </c>
      <c r="P5729" s="15" t="s">
        <v>106</v>
      </c>
      <c r="Q5729" s="15" t="s">
        <v>47164</v>
      </c>
      <c r="R5729" s="15" t="s">
        <v>4677</v>
      </c>
      <c r="S5729" s="15" t="s">
        <v>4678</v>
      </c>
      <c r="T5729" s="15" t="s">
        <v>4679</v>
      </c>
      <c r="U5729" s="15" t="s">
        <v>53</v>
      </c>
      <c r="V5729" s="15" t="s">
        <v>46073</v>
      </c>
      <c r="W5729" s="15" t="s">
        <v>1624</v>
      </c>
      <c r="X5729" s="15" t="e">
        <f>_xlfn.XLOOKUP(_LOOKUP[[#This Row],[AdjusterMemberName]],_Adjuster[Adjuster Name],_Adjuster[Email],,0)</f>
        <v>#N/A</v>
      </c>
      <c r="Y5729" s="15" t="e">
        <f>_xlfn.XLOOKUP(_LOOKUP[[#This Row],[AdjusterMemberName]],_Adjuster[Adjuster Name],_Adjuster[Phone Number],,0)</f>
        <v>#N/A</v>
      </c>
      <c r="Z5729" s="15" t="s">
        <v>4680</v>
      </c>
      <c r="AA57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740 W El Segundo Blvd, Gardena  CA 90247</v>
      </c>
      <c r="AB5729" s="15">
        <v>45262</v>
      </c>
    </row>
    <row r="5730" spans="1:28" x14ac:dyDescent="0.3">
      <c r="A5730" s="14">
        <v>1</v>
      </c>
      <c r="B5730" s="14">
        <v>1</v>
      </c>
      <c r="C5730" s="15" t="s">
        <v>4689</v>
      </c>
      <c r="D5730" s="15" t="s">
        <v>4690</v>
      </c>
      <c r="E5730" s="15">
        <v>45203</v>
      </c>
      <c r="F5730" s="15" t="s">
        <v>4691</v>
      </c>
      <c r="G5730" s="15">
        <v>45126</v>
      </c>
      <c r="H5730" s="15">
        <v>45310</v>
      </c>
      <c r="I5730" s="15" t="s">
        <v>4692</v>
      </c>
      <c r="J5730" s="15" t="s">
        <v>4693</v>
      </c>
      <c r="K5730" s="15" t="s">
        <v>45611</v>
      </c>
      <c r="L5730" s="15" t="s">
        <v>314</v>
      </c>
      <c r="M5730" s="15" t="s">
        <v>315</v>
      </c>
      <c r="N5730" s="14">
        <v>2016</v>
      </c>
      <c r="O5730" s="15" t="s">
        <v>4694</v>
      </c>
      <c r="P5730" s="15" t="s">
        <v>106</v>
      </c>
      <c r="Q5730" s="15" t="s">
        <v>47095</v>
      </c>
      <c r="R5730" s="15" t="s">
        <v>153</v>
      </c>
      <c r="S5730" s="15" t="s">
        <v>4695</v>
      </c>
      <c r="T5730" s="15" t="s">
        <v>122</v>
      </c>
      <c r="U5730" s="15" t="s">
        <v>53</v>
      </c>
      <c r="V5730" s="15" t="s">
        <v>45548</v>
      </c>
      <c r="W5730" s="15" t="s">
        <v>3114</v>
      </c>
      <c r="X5730" s="15" t="str">
        <f>_xlfn.XLOOKUP(_LOOKUP[[#This Row],[AdjusterMemberName]],_Adjuster[Adjuster Name],_Adjuster[Email],,0)</f>
        <v>eExmundo@knightcompany.com</v>
      </c>
      <c r="Y5730" s="15" t="str">
        <f>_xlfn.XLOOKUP(_LOOKUP[[#This Row],[AdjusterMemberName]],_Adjuster[Adjuster Name],_Adjuster[Phone Number],,0)</f>
        <v>424-559-5400</v>
      </c>
      <c r="Z5730" s="15" t="s">
        <v>4696</v>
      </c>
      <c r="AA57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26366 Investors Pl, Hemet  CA 92544</v>
      </c>
      <c r="AB5730" s="15"/>
    </row>
    <row r="5731" spans="1:28" x14ac:dyDescent="0.3">
      <c r="A5731" s="14">
        <v>1</v>
      </c>
      <c r="B5731" s="14">
        <v>1</v>
      </c>
      <c r="C5731" s="15" t="s">
        <v>4689</v>
      </c>
      <c r="D5731" s="15" t="s">
        <v>4690</v>
      </c>
      <c r="E5731" s="15">
        <v>45203</v>
      </c>
      <c r="F5731" s="15" t="s">
        <v>4691</v>
      </c>
      <c r="G5731" s="15">
        <v>45126</v>
      </c>
      <c r="H5731" s="15">
        <v>45310</v>
      </c>
      <c r="I5731" s="15" t="s">
        <v>4697</v>
      </c>
      <c r="J5731" s="15" t="s">
        <v>4698</v>
      </c>
      <c r="K5731" s="15" t="s">
        <v>45611</v>
      </c>
      <c r="L5731" s="15" t="s">
        <v>314</v>
      </c>
      <c r="M5731" s="15" t="s">
        <v>315</v>
      </c>
      <c r="N5731" s="14">
        <v>2016</v>
      </c>
      <c r="O5731" s="15" t="s">
        <v>4694</v>
      </c>
      <c r="P5731" s="15" t="s">
        <v>106</v>
      </c>
      <c r="Q5731" s="15" t="s">
        <v>47095</v>
      </c>
      <c r="R5731" s="15" t="s">
        <v>153</v>
      </c>
      <c r="S5731" s="15" t="s">
        <v>4695</v>
      </c>
      <c r="T5731" s="15" t="s">
        <v>122</v>
      </c>
      <c r="U5731" s="15" t="s">
        <v>53</v>
      </c>
      <c r="V5731" s="15" t="s">
        <v>45548</v>
      </c>
      <c r="W5731" s="15" t="s">
        <v>1357</v>
      </c>
      <c r="X5731" s="15" t="str">
        <f>_xlfn.XLOOKUP(_LOOKUP[[#This Row],[AdjusterMemberName]],_Adjuster[Adjuster Name],_Adjuster[Email],,0)</f>
        <v>jRivera1@knightcompany.com</v>
      </c>
      <c r="Y5731" s="15" t="str">
        <f>_xlfn.XLOOKUP(_LOOKUP[[#This Row],[AdjusterMemberName]],_Adjuster[Adjuster Name],_Adjuster[Phone Number],,0)</f>
        <v>424-559-5239</v>
      </c>
      <c r="Z5731" s="15" t="s">
        <v>4696</v>
      </c>
      <c r="AA57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26366 Investors Pl, Hemet  CA 92544</v>
      </c>
      <c r="AB5731" s="15"/>
    </row>
    <row r="5732" spans="1:28" x14ac:dyDescent="0.3">
      <c r="A5732" s="14">
        <v>1</v>
      </c>
      <c r="B5732" s="14">
        <v>1</v>
      </c>
      <c r="C5732" s="15" t="s">
        <v>4731</v>
      </c>
      <c r="D5732" s="15" t="s">
        <v>4731</v>
      </c>
      <c r="E5732" s="15">
        <v>45203</v>
      </c>
      <c r="F5732" s="15" t="s">
        <v>4732</v>
      </c>
      <c r="G5732" s="15">
        <v>45101</v>
      </c>
      <c r="H5732" s="15">
        <v>45284</v>
      </c>
      <c r="I5732" s="15" t="s">
        <v>4733</v>
      </c>
      <c r="J5732" s="15" t="s">
        <v>4734</v>
      </c>
      <c r="K5732" s="15" t="s">
        <v>45752</v>
      </c>
      <c r="L5732" s="15" t="s">
        <v>128</v>
      </c>
      <c r="M5732" s="15" t="s">
        <v>836</v>
      </c>
      <c r="N5732" s="14">
        <v>2014</v>
      </c>
      <c r="O5732" s="15" t="s">
        <v>4735</v>
      </c>
      <c r="P5732" s="15" t="s">
        <v>106</v>
      </c>
      <c r="Q5732" s="15" t="s">
        <v>47168</v>
      </c>
      <c r="R5732" s="15" t="s">
        <v>4736</v>
      </c>
      <c r="S5732" s="15" t="s">
        <v>4737</v>
      </c>
      <c r="T5732" s="15" t="s">
        <v>2043</v>
      </c>
      <c r="U5732" s="15" t="s">
        <v>53</v>
      </c>
      <c r="V5732" s="15" t="s">
        <v>46038</v>
      </c>
      <c r="W5732" s="15" t="s">
        <v>338</v>
      </c>
      <c r="X5732" s="15" t="e">
        <f>_xlfn.XLOOKUP(_LOOKUP[[#This Row],[AdjusterMemberName]],_Adjuster[Adjuster Name],_Adjuster[Email],,0)</f>
        <v>#N/A</v>
      </c>
      <c r="Y5732" s="15" t="e">
        <f>_xlfn.XLOOKUP(_LOOKUP[[#This Row],[AdjusterMemberName]],_Adjuster[Adjuster Name],_Adjuster[Phone Number],,0)</f>
        <v>#N/A</v>
      </c>
      <c r="Z5732" s="15" t="s">
        <v>4738</v>
      </c>
      <c r="AA57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9529 Orr And Day Rd, Santa Fe Springs  CA 90670</v>
      </c>
      <c r="AB5732" s="15"/>
    </row>
    <row r="5733" spans="1:28" x14ac:dyDescent="0.3">
      <c r="A5733" s="14">
        <v>1</v>
      </c>
      <c r="B5733" s="14">
        <v>1</v>
      </c>
      <c r="C5733" s="15" t="s">
        <v>4535</v>
      </c>
      <c r="D5733" s="15" t="s">
        <v>4535</v>
      </c>
      <c r="E5733" s="15">
        <v>45202</v>
      </c>
      <c r="F5733" s="15" t="s">
        <v>4536</v>
      </c>
      <c r="G5733" s="15">
        <v>45129</v>
      </c>
      <c r="H5733" s="15">
        <v>45313</v>
      </c>
      <c r="I5733" s="15" t="s">
        <v>4537</v>
      </c>
      <c r="J5733" s="15" t="s">
        <v>4538</v>
      </c>
      <c r="K5733" s="15" t="s">
        <v>45429</v>
      </c>
      <c r="L5733" s="15" t="s">
        <v>103</v>
      </c>
      <c r="M5733" s="15" t="s">
        <v>104</v>
      </c>
      <c r="N5733" s="14">
        <v>2023</v>
      </c>
      <c r="O5733" s="15" t="s">
        <v>4539</v>
      </c>
      <c r="P5733" s="15" t="s">
        <v>106</v>
      </c>
      <c r="Q5733" s="15" t="s">
        <v>47019</v>
      </c>
      <c r="R5733" s="15" t="s">
        <v>4540</v>
      </c>
      <c r="S5733" s="15" t="s">
        <v>4541</v>
      </c>
      <c r="T5733" s="15" t="s">
        <v>4542</v>
      </c>
      <c r="U5733" s="15" t="s">
        <v>53</v>
      </c>
      <c r="V5733" s="15" t="s">
        <v>45335</v>
      </c>
      <c r="W5733" s="15" t="s">
        <v>338</v>
      </c>
      <c r="X5733" s="15" t="e">
        <f>_xlfn.XLOOKUP(_LOOKUP[[#This Row],[AdjusterMemberName]],_Adjuster[Adjuster Name],_Adjuster[Email],,0)</f>
        <v>#N/A</v>
      </c>
      <c r="Y5733" s="15" t="e">
        <f>_xlfn.XLOOKUP(_LOOKUP[[#This Row],[AdjusterMemberName]],_Adjuster[Adjuster Name],_Adjuster[Phone Number],,0)</f>
        <v>#N/A</v>
      </c>
      <c r="Z5733" s="15" t="s">
        <v>4543</v>
      </c>
      <c r="AA57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7101 9Th St Apt 1, Buena Park  CA 90621</v>
      </c>
      <c r="AB5733" s="15">
        <v>45224</v>
      </c>
    </row>
    <row r="5734" spans="1:28" x14ac:dyDescent="0.3">
      <c r="A5734" s="14">
        <v>1</v>
      </c>
      <c r="B5734" s="14">
        <v>1</v>
      </c>
      <c r="C5734" s="15" t="s">
        <v>4580</v>
      </c>
      <c r="D5734" s="15" t="s">
        <v>4581</v>
      </c>
      <c r="E5734" s="15">
        <v>45202</v>
      </c>
      <c r="F5734" s="15" t="s">
        <v>4582</v>
      </c>
      <c r="G5734" s="15">
        <v>45089</v>
      </c>
      <c r="H5734" s="15">
        <v>45272</v>
      </c>
      <c r="I5734" s="15" t="s">
        <v>4583</v>
      </c>
      <c r="J5734" s="15" t="s">
        <v>4584</v>
      </c>
      <c r="K5734" s="15" t="s">
        <v>45341</v>
      </c>
      <c r="L5734" s="15" t="s">
        <v>314</v>
      </c>
      <c r="M5734" s="15" t="s">
        <v>3946</v>
      </c>
      <c r="N5734" s="14">
        <v>2018</v>
      </c>
      <c r="O5734" s="15" t="s">
        <v>4585</v>
      </c>
      <c r="P5734" s="15" t="s">
        <v>106</v>
      </c>
      <c r="Q5734" s="15" t="s">
        <v>47019</v>
      </c>
      <c r="R5734" s="15" t="s">
        <v>4586</v>
      </c>
      <c r="S5734" s="15" t="s">
        <v>4587</v>
      </c>
      <c r="T5734" s="15" t="s">
        <v>1120</v>
      </c>
      <c r="U5734" s="15" t="s">
        <v>53</v>
      </c>
      <c r="V5734" s="15" t="s">
        <v>45428</v>
      </c>
      <c r="W5734" s="15" t="s">
        <v>850</v>
      </c>
      <c r="X5734" s="15" t="e">
        <f>_xlfn.XLOOKUP(_LOOKUP[[#This Row],[AdjusterMemberName]],_Adjuster[Adjuster Name],_Adjuster[Email],,0)</f>
        <v>#N/A</v>
      </c>
      <c r="Y5734" s="15" t="e">
        <f>_xlfn.XLOOKUP(_LOOKUP[[#This Row],[AdjusterMemberName]],_Adjuster[Adjuster Name],_Adjuster[Phone Number],,0)</f>
        <v>#N/A</v>
      </c>
      <c r="Z5734" s="15" t="s">
        <v>4588</v>
      </c>
      <c r="AA57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1851 De Anza Dr, Colton  CA 92324</v>
      </c>
      <c r="AB5734" s="15"/>
    </row>
    <row r="5735" spans="1:28" x14ac:dyDescent="0.3">
      <c r="A5735" s="14">
        <v>1</v>
      </c>
      <c r="B5735" s="14">
        <v>1</v>
      </c>
      <c r="C5735" s="15" t="s">
        <v>4598</v>
      </c>
      <c r="D5735" s="15" t="s">
        <v>4598</v>
      </c>
      <c r="E5735" s="15">
        <v>45202</v>
      </c>
      <c r="F5735" s="15" t="s">
        <v>4599</v>
      </c>
      <c r="G5735" s="15">
        <v>45096</v>
      </c>
      <c r="H5735" s="15">
        <v>45279</v>
      </c>
      <c r="I5735" s="15" t="s">
        <v>4600</v>
      </c>
      <c r="J5735" s="15" t="s">
        <v>4601</v>
      </c>
      <c r="K5735" s="15" t="s">
        <v>45506</v>
      </c>
      <c r="L5735" s="15" t="s">
        <v>314</v>
      </c>
      <c r="M5735" s="15" t="s">
        <v>978</v>
      </c>
      <c r="N5735" s="14">
        <v>2022</v>
      </c>
      <c r="O5735" s="15" t="s">
        <v>4602</v>
      </c>
      <c r="P5735" s="15" t="s">
        <v>106</v>
      </c>
      <c r="Q5735" s="15" t="s">
        <v>119</v>
      </c>
      <c r="R5735" s="15" t="s">
        <v>4603</v>
      </c>
      <c r="S5735" s="15" t="s">
        <v>4604</v>
      </c>
      <c r="T5735" s="15" t="s">
        <v>1100</v>
      </c>
      <c r="U5735" s="15" t="s">
        <v>53</v>
      </c>
      <c r="V5735" s="15" t="s">
        <v>45649</v>
      </c>
      <c r="W5735" s="15" t="s">
        <v>850</v>
      </c>
      <c r="X5735" s="15" t="e">
        <f>_xlfn.XLOOKUP(_LOOKUP[[#This Row],[AdjusterMemberName]],_Adjuster[Adjuster Name],_Adjuster[Email],,0)</f>
        <v>#N/A</v>
      </c>
      <c r="Y5735" s="15" t="e">
        <f>_xlfn.XLOOKUP(_LOOKUP[[#This Row],[AdjusterMemberName]],_Adjuster[Adjuster Name],_Adjuster[Phone Number],,0)</f>
        <v>#N/A</v>
      </c>
      <c r="Z5735" s="15" t="s">
        <v>4605</v>
      </c>
      <c r="AA57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2201 S Muriel Dr Apt 82, Barstow  CA 92311</v>
      </c>
      <c r="AB5735" s="15">
        <v>45191</v>
      </c>
    </row>
    <row r="5736" spans="1:28" x14ac:dyDescent="0.3">
      <c r="A5736" s="14">
        <v>1</v>
      </c>
      <c r="B5736" s="14">
        <v>1</v>
      </c>
      <c r="C5736" s="15" t="s">
        <v>4606</v>
      </c>
      <c r="D5736" s="15" t="s">
        <v>4606</v>
      </c>
      <c r="E5736" s="15">
        <v>45202</v>
      </c>
      <c r="F5736" s="15" t="s">
        <v>4607</v>
      </c>
      <c r="G5736" s="15">
        <v>45159</v>
      </c>
      <c r="H5736" s="15">
        <v>45343</v>
      </c>
      <c r="I5736" s="15" t="s">
        <v>4608</v>
      </c>
      <c r="J5736" s="15" t="s">
        <v>4609</v>
      </c>
      <c r="K5736" s="15" t="s">
        <v>45356</v>
      </c>
      <c r="L5736" s="15" t="s">
        <v>128</v>
      </c>
      <c r="M5736" s="15" t="s">
        <v>909</v>
      </c>
      <c r="N5736" s="14">
        <v>2024</v>
      </c>
      <c r="O5736" s="15" t="s">
        <v>4610</v>
      </c>
      <c r="P5736" s="15" t="s">
        <v>106</v>
      </c>
      <c r="Q5736" s="15" t="s">
        <v>47079</v>
      </c>
      <c r="R5736" s="15" t="s">
        <v>4611</v>
      </c>
      <c r="S5736" s="15" t="s">
        <v>4612</v>
      </c>
      <c r="T5736" s="15" t="s">
        <v>174</v>
      </c>
      <c r="U5736" s="15" t="s">
        <v>53</v>
      </c>
      <c r="V5736" s="15" t="s">
        <v>45337</v>
      </c>
      <c r="W5736" s="15" t="s">
        <v>4613</v>
      </c>
      <c r="X5736" s="15" t="e">
        <f>_xlfn.XLOOKUP(_LOOKUP[[#This Row],[AdjusterMemberName]],_Adjuster[Adjuster Name],_Adjuster[Email],,0)</f>
        <v>#N/A</v>
      </c>
      <c r="Y5736" s="15" t="e">
        <f>_xlfn.XLOOKUP(_LOOKUP[[#This Row],[AdjusterMemberName]],_Adjuster[Adjuster Name],_Adjuster[Phone Number],,0)</f>
        <v>#N/A</v>
      </c>
      <c r="Z5736" s="15" t="s">
        <v>4614</v>
      </c>
      <c r="AA57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401 S Grand View St Apt 404, Los Angeles  CA 90057</v>
      </c>
      <c r="AB5736" s="15"/>
    </row>
    <row r="5737" spans="1:28" x14ac:dyDescent="0.3">
      <c r="A5737" s="14">
        <v>1</v>
      </c>
      <c r="B5737" s="14">
        <v>0</v>
      </c>
      <c r="C5737" s="15" t="s">
        <v>4623</v>
      </c>
      <c r="D5737" s="15" t="s">
        <v>4624</v>
      </c>
      <c r="E5737" s="15">
        <v>45202</v>
      </c>
      <c r="F5737" s="15" t="s">
        <v>4625</v>
      </c>
      <c r="G5737" s="15">
        <v>45134</v>
      </c>
      <c r="H5737" s="15">
        <v>45318</v>
      </c>
      <c r="I5737" s="15" t="s">
        <v>4626</v>
      </c>
      <c r="J5737" s="15" t="s">
        <v>4627</v>
      </c>
      <c r="K5737" s="15" t="s">
        <v>45561</v>
      </c>
      <c r="L5737" s="15" t="s">
        <v>441</v>
      </c>
      <c r="M5737" s="15" t="s">
        <v>579</v>
      </c>
      <c r="N5737" s="14">
        <v>2016</v>
      </c>
      <c r="O5737" s="15" t="s">
        <v>4628</v>
      </c>
      <c r="P5737" s="15" t="s">
        <v>106</v>
      </c>
      <c r="Q5737" s="15" t="s">
        <v>47176</v>
      </c>
      <c r="R5737" s="15" t="s">
        <v>4629</v>
      </c>
      <c r="S5737" s="15" t="s">
        <v>4630</v>
      </c>
      <c r="T5737" s="15" t="s">
        <v>2533</v>
      </c>
      <c r="U5737" s="15" t="s">
        <v>53</v>
      </c>
      <c r="V5737" s="15" t="s">
        <v>45667</v>
      </c>
      <c r="W5737" s="15" t="s">
        <v>3184</v>
      </c>
      <c r="X5737" s="15" t="str">
        <f>_xlfn.XLOOKUP(_LOOKUP[[#This Row],[AdjusterMemberName]],_Adjuster[Adjuster Name],_Adjuster[Email],,0)</f>
        <v>mQualls@knightcompany.com</v>
      </c>
      <c r="Y5737" s="15" t="str">
        <f>_xlfn.XLOOKUP(_LOOKUP[[#This Row],[AdjusterMemberName]],_Adjuster[Adjuster Name],_Adjuster[Phone Number],,0)</f>
        <v>424-559-5436</v>
      </c>
      <c r="Z5737" s="15" t="s">
        <v>4631</v>
      </c>
      <c r="AA57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5951 Malabar St, Huntington Park  CA 90255</v>
      </c>
      <c r="AB5737" s="15">
        <v>45259</v>
      </c>
    </row>
    <row r="5738" spans="1:28" x14ac:dyDescent="0.3">
      <c r="A5738" s="14">
        <v>1</v>
      </c>
      <c r="B5738" s="14">
        <v>1</v>
      </c>
      <c r="C5738" s="15" t="s">
        <v>4632</v>
      </c>
      <c r="D5738" s="15" t="s">
        <v>4632</v>
      </c>
      <c r="E5738" s="15">
        <v>45202</v>
      </c>
      <c r="F5738" s="15" t="s">
        <v>4633</v>
      </c>
      <c r="G5738" s="15">
        <v>45056</v>
      </c>
      <c r="H5738" s="15">
        <v>45240</v>
      </c>
      <c r="I5738" s="15" t="s">
        <v>4634</v>
      </c>
      <c r="J5738" s="15" t="s">
        <v>4635</v>
      </c>
      <c r="K5738" s="15" t="s">
        <v>45356</v>
      </c>
      <c r="L5738" s="15" t="s">
        <v>128</v>
      </c>
      <c r="M5738" s="15" t="s">
        <v>129</v>
      </c>
      <c r="N5738" s="14">
        <v>2008</v>
      </c>
      <c r="O5738" s="15" t="s">
        <v>4636</v>
      </c>
      <c r="P5738" s="15" t="s">
        <v>106</v>
      </c>
      <c r="Q5738" s="15" t="s">
        <v>47065</v>
      </c>
      <c r="R5738" s="15" t="s">
        <v>4637</v>
      </c>
      <c r="S5738" s="15" t="s">
        <v>4638</v>
      </c>
      <c r="T5738" s="15" t="s">
        <v>109</v>
      </c>
      <c r="U5738" s="15" t="s">
        <v>53</v>
      </c>
      <c r="V5738" s="15" t="s">
        <v>45418</v>
      </c>
      <c r="W5738" s="15" t="s">
        <v>1357</v>
      </c>
      <c r="X5738" s="15" t="str">
        <f>_xlfn.XLOOKUP(_LOOKUP[[#This Row],[AdjusterMemberName]],_Adjuster[Adjuster Name],_Adjuster[Email],,0)</f>
        <v>jRivera1@knightcompany.com</v>
      </c>
      <c r="Y5738" s="15" t="str">
        <f>_xlfn.XLOOKUP(_LOOKUP[[#This Row],[AdjusterMemberName]],_Adjuster[Adjuster Name],_Adjuster[Phone Number],,0)</f>
        <v>424-559-5239</v>
      </c>
      <c r="Z5738" s="15" t="s">
        <v>4639</v>
      </c>
      <c r="AA57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25309 Corte Sombrero, Murrieta  CA 92563</v>
      </c>
      <c r="AB5738" s="15"/>
    </row>
    <row r="5739" spans="1:28" x14ac:dyDescent="0.3">
      <c r="A5739" s="14">
        <v>0</v>
      </c>
      <c r="B5739" s="14">
        <v>1</v>
      </c>
      <c r="C5739" s="15" t="s">
        <v>4772</v>
      </c>
      <c r="D5739" s="15" t="s">
        <v>4772</v>
      </c>
      <c r="E5739" s="15">
        <v>45202</v>
      </c>
      <c r="F5739" s="15" t="s">
        <v>4773</v>
      </c>
      <c r="G5739" s="15"/>
      <c r="H5739" s="15"/>
      <c r="I5739" s="15" t="s">
        <v>4774</v>
      </c>
      <c r="J5739" s="15" t="s">
        <v>4775</v>
      </c>
      <c r="K5739" s="15" t="s">
        <v>45424</v>
      </c>
      <c r="L5739" s="15" t="s">
        <v>806</v>
      </c>
      <c r="M5739" s="15" t="s">
        <v>4776</v>
      </c>
      <c r="N5739" s="14">
        <v>1900</v>
      </c>
      <c r="O5739" s="15" t="s">
        <v>4777</v>
      </c>
      <c r="P5739" s="15" t="s">
        <v>106</v>
      </c>
      <c r="Q5739" s="15"/>
      <c r="R5739" s="15"/>
      <c r="S5739" s="15"/>
      <c r="T5739" s="15"/>
      <c r="U5739" s="15"/>
      <c r="V5739" s="15"/>
      <c r="W5739" s="15" t="s">
        <v>850</v>
      </c>
      <c r="X5739" s="15" t="e">
        <f>_xlfn.XLOOKUP(_LOOKUP[[#This Row],[AdjusterMemberName]],_Adjuster[Adjuster Name],_Adjuster[Email],,0)</f>
        <v>#N/A</v>
      </c>
      <c r="Y5739" s="15" t="e">
        <f>_xlfn.XLOOKUP(_LOOKUP[[#This Row],[AdjusterMemberName]],_Adjuster[Adjuster Name],_Adjuster[Phone Number],,0)</f>
        <v>#N/A</v>
      </c>
      <c r="Z5739" s="15"/>
      <c r="AA5739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739" s="15"/>
    </row>
    <row r="5740" spans="1:28" x14ac:dyDescent="0.3">
      <c r="A5740" s="14">
        <v>1</v>
      </c>
      <c r="B5740" s="14">
        <v>1</v>
      </c>
      <c r="C5740" s="15" t="s">
        <v>4509</v>
      </c>
      <c r="D5740" s="15" t="s">
        <v>4509</v>
      </c>
      <c r="E5740" s="15">
        <v>45201</v>
      </c>
      <c r="F5740" s="15" t="s">
        <v>4510</v>
      </c>
      <c r="G5740" s="15">
        <v>45152</v>
      </c>
      <c r="H5740" s="15">
        <v>45336</v>
      </c>
      <c r="I5740" s="15" t="s">
        <v>4511</v>
      </c>
      <c r="J5740" s="15" t="s">
        <v>4512</v>
      </c>
      <c r="K5740" s="15" t="s">
        <v>45429</v>
      </c>
      <c r="L5740" s="15" t="s">
        <v>281</v>
      </c>
      <c r="M5740" s="15" t="s">
        <v>4513</v>
      </c>
      <c r="N5740" s="14">
        <v>2020</v>
      </c>
      <c r="O5740" s="15" t="s">
        <v>4514</v>
      </c>
      <c r="P5740" s="15" t="s">
        <v>106</v>
      </c>
      <c r="Q5740" s="15" t="s">
        <v>47019</v>
      </c>
      <c r="R5740" s="15" t="s">
        <v>4515</v>
      </c>
      <c r="S5740" s="15" t="s">
        <v>4516</v>
      </c>
      <c r="T5740" s="15" t="s">
        <v>464</v>
      </c>
      <c r="U5740" s="15" t="s">
        <v>53</v>
      </c>
      <c r="V5740" s="15" t="s">
        <v>45973</v>
      </c>
      <c r="W5740" s="15" t="s">
        <v>1624</v>
      </c>
      <c r="X5740" s="15" t="e">
        <f>_xlfn.XLOOKUP(_LOOKUP[[#This Row],[AdjusterMemberName]],_Adjuster[Adjuster Name],_Adjuster[Email],,0)</f>
        <v>#N/A</v>
      </c>
      <c r="Y5740" s="15" t="e">
        <f>_xlfn.XLOOKUP(_LOOKUP[[#This Row],[AdjusterMemberName]],_Adjuster[Adjuster Name],_Adjuster[Phone Number],,0)</f>
        <v>#N/A</v>
      </c>
      <c r="Z5740" s="15" t="s">
        <v>4517</v>
      </c>
      <c r="AA57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9981 Dunbar Ln, El Cajon  CA 92021</v>
      </c>
      <c r="AB5740" s="15"/>
    </row>
    <row r="5741" spans="1:28" x14ac:dyDescent="0.3">
      <c r="A5741" s="14">
        <v>1</v>
      </c>
      <c r="B5741" s="14">
        <v>1</v>
      </c>
      <c r="C5741" s="15" t="s">
        <v>4589</v>
      </c>
      <c r="D5741" s="15" t="s">
        <v>4589</v>
      </c>
      <c r="E5741" s="15">
        <v>45201</v>
      </c>
      <c r="F5741" s="15" t="s">
        <v>4590</v>
      </c>
      <c r="G5741" s="15">
        <v>45199</v>
      </c>
      <c r="H5741" s="15">
        <v>45381</v>
      </c>
      <c r="I5741" s="15" t="s">
        <v>4591</v>
      </c>
      <c r="J5741" s="15" t="s">
        <v>4592</v>
      </c>
      <c r="K5741" s="15" t="s">
        <v>45407</v>
      </c>
      <c r="L5741" s="15" t="s">
        <v>25</v>
      </c>
      <c r="M5741" s="15" t="s">
        <v>373</v>
      </c>
      <c r="N5741" s="14">
        <v>2020</v>
      </c>
      <c r="O5741" s="15" t="s">
        <v>4593</v>
      </c>
      <c r="P5741" s="15" t="s">
        <v>106</v>
      </c>
      <c r="Q5741" s="15" t="s">
        <v>47019</v>
      </c>
      <c r="R5741" s="15" t="s">
        <v>4594</v>
      </c>
      <c r="S5741" s="15" t="s">
        <v>4595</v>
      </c>
      <c r="T5741" s="15" t="s">
        <v>4596</v>
      </c>
      <c r="U5741" s="15" t="s">
        <v>53</v>
      </c>
      <c r="V5741" s="15" t="s">
        <v>45485</v>
      </c>
      <c r="W5741" s="15" t="s">
        <v>3184</v>
      </c>
      <c r="X5741" s="15" t="str">
        <f>_xlfn.XLOOKUP(_LOOKUP[[#This Row],[AdjusterMemberName]],_Adjuster[Adjuster Name],_Adjuster[Email],,0)</f>
        <v>mQualls@knightcompany.com</v>
      </c>
      <c r="Y5741" s="15" t="str">
        <f>_xlfn.XLOOKUP(_LOOKUP[[#This Row],[AdjusterMemberName]],_Adjuster[Adjuster Name],_Adjuster[Phone Number],,0)</f>
        <v>424-559-5436</v>
      </c>
      <c r="Z5741" s="15" t="s">
        <v>4597</v>
      </c>
      <c r="AA57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565 West L St, Wilmington  CA 90744</v>
      </c>
      <c r="AB5741" s="15">
        <v>45262</v>
      </c>
    </row>
    <row r="5742" spans="1:28" x14ac:dyDescent="0.3">
      <c r="A5742" s="14">
        <v>0</v>
      </c>
      <c r="B5742" s="14">
        <v>1</v>
      </c>
      <c r="C5742" s="15" t="s">
        <v>4648</v>
      </c>
      <c r="D5742" s="15" t="s">
        <v>4648</v>
      </c>
      <c r="E5742" s="15">
        <v>45201</v>
      </c>
      <c r="F5742" s="15" t="s">
        <v>4649</v>
      </c>
      <c r="G5742" s="15"/>
      <c r="H5742" s="15"/>
      <c r="I5742" s="15" t="s">
        <v>4650</v>
      </c>
      <c r="J5742" s="15" t="s">
        <v>4651</v>
      </c>
      <c r="K5742" s="15" t="s">
        <v>45481</v>
      </c>
      <c r="L5742" s="15" t="s">
        <v>4652</v>
      </c>
      <c r="M5742" s="15" t="s">
        <v>4653</v>
      </c>
      <c r="N5742" s="14">
        <v>2011</v>
      </c>
      <c r="O5742" s="15" t="s">
        <v>4654</v>
      </c>
      <c r="P5742" s="15" t="s">
        <v>106</v>
      </c>
      <c r="Q5742" s="15"/>
      <c r="R5742" s="15"/>
      <c r="S5742" s="15"/>
      <c r="T5742" s="15"/>
      <c r="U5742" s="15"/>
      <c r="V5742" s="15"/>
      <c r="W5742" s="15" t="s">
        <v>3184</v>
      </c>
      <c r="X5742" s="15" t="str">
        <f>_xlfn.XLOOKUP(_LOOKUP[[#This Row],[AdjusterMemberName]],_Adjuster[Adjuster Name],_Adjuster[Email],,0)</f>
        <v>mQualls@knightcompany.com</v>
      </c>
      <c r="Y5742" s="15" t="str">
        <f>_xlfn.XLOOKUP(_LOOKUP[[#This Row],[AdjusterMemberName]],_Adjuster[Adjuster Name],_Adjuster[Phone Number],,0)</f>
        <v>424-559-5436</v>
      </c>
      <c r="Z5742" s="15"/>
      <c r="AA5742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742" s="15"/>
    </row>
    <row r="5743" spans="1:28" x14ac:dyDescent="0.3">
      <c r="A5743" s="14">
        <v>1</v>
      </c>
      <c r="B5743" s="14">
        <v>1</v>
      </c>
      <c r="C5743" s="15" t="s">
        <v>3567</v>
      </c>
      <c r="D5743" s="15" t="s">
        <v>3567</v>
      </c>
      <c r="E5743" s="15">
        <v>45201</v>
      </c>
      <c r="F5743" s="15" t="s">
        <v>3568</v>
      </c>
      <c r="G5743" s="15">
        <v>45170</v>
      </c>
      <c r="H5743" s="15">
        <v>45352</v>
      </c>
      <c r="I5743" s="15" t="s">
        <v>4721</v>
      </c>
      <c r="J5743" s="15" t="s">
        <v>4722</v>
      </c>
      <c r="K5743" s="15" t="s">
        <v>45424</v>
      </c>
      <c r="L5743" s="15" t="s">
        <v>270</v>
      </c>
      <c r="M5743" s="15" t="s">
        <v>3571</v>
      </c>
      <c r="N5743" s="14">
        <v>2003</v>
      </c>
      <c r="O5743" s="15" t="s">
        <v>3572</v>
      </c>
      <c r="P5743" s="15" t="s">
        <v>106</v>
      </c>
      <c r="Q5743" s="15" t="s">
        <v>47065</v>
      </c>
      <c r="R5743" s="15" t="s">
        <v>3573</v>
      </c>
      <c r="S5743" s="15" t="s">
        <v>3574</v>
      </c>
      <c r="T5743" s="15" t="s">
        <v>286</v>
      </c>
      <c r="U5743" s="15" t="s">
        <v>53</v>
      </c>
      <c r="V5743" s="15" t="s">
        <v>45475</v>
      </c>
      <c r="W5743" s="15" t="s">
        <v>850</v>
      </c>
      <c r="X5743" s="15" t="e">
        <f>_xlfn.XLOOKUP(_LOOKUP[[#This Row],[AdjusterMemberName]],_Adjuster[Adjuster Name],_Adjuster[Email],,0)</f>
        <v>#N/A</v>
      </c>
      <c r="Y5743" s="15" t="e">
        <f>_xlfn.XLOOKUP(_LOOKUP[[#This Row],[AdjusterMemberName]],_Adjuster[Adjuster Name],_Adjuster[Phone Number],,0)</f>
        <v>#N/A</v>
      </c>
      <c r="Z5743" s="15" t="s">
        <v>3575</v>
      </c>
      <c r="AA57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1100 Elm Ave Apt 110, Long Beach  CA 90813</v>
      </c>
      <c r="AB5743" s="15"/>
    </row>
    <row r="5744" spans="1:28" x14ac:dyDescent="0.3">
      <c r="A5744" s="14">
        <v>1</v>
      </c>
      <c r="B5744" s="14">
        <v>1</v>
      </c>
      <c r="C5744" s="15" t="s">
        <v>4474</v>
      </c>
      <c r="D5744" s="15" t="s">
        <v>4475</v>
      </c>
      <c r="E5744" s="15">
        <v>45200</v>
      </c>
      <c r="F5744" s="15" t="s">
        <v>4476</v>
      </c>
      <c r="G5744" s="15">
        <v>45063</v>
      </c>
      <c r="H5744" s="15">
        <v>45247</v>
      </c>
      <c r="I5744" s="15" t="s">
        <v>4477</v>
      </c>
      <c r="J5744" s="15" t="s">
        <v>4478</v>
      </c>
      <c r="K5744" s="15" t="s">
        <v>45496</v>
      </c>
      <c r="L5744" s="15" t="s">
        <v>536</v>
      </c>
      <c r="M5744" s="15" t="s">
        <v>4479</v>
      </c>
      <c r="N5744" s="14">
        <v>2018</v>
      </c>
      <c r="O5744" s="15" t="s">
        <v>4480</v>
      </c>
      <c r="P5744" s="15" t="s">
        <v>106</v>
      </c>
      <c r="Q5744" s="15" t="s">
        <v>47019</v>
      </c>
      <c r="R5744" s="15" t="s">
        <v>4481</v>
      </c>
      <c r="S5744" s="15" t="s">
        <v>4482</v>
      </c>
      <c r="T5744" s="15" t="s">
        <v>308</v>
      </c>
      <c r="U5744" s="15" t="s">
        <v>53</v>
      </c>
      <c r="V5744" s="15" t="s">
        <v>45530</v>
      </c>
      <c r="W5744" s="15" t="s">
        <v>3184</v>
      </c>
      <c r="X5744" s="15" t="str">
        <f>_xlfn.XLOOKUP(_LOOKUP[[#This Row],[AdjusterMemberName]],_Adjuster[Adjuster Name],_Adjuster[Email],,0)</f>
        <v>mQualls@knightcompany.com</v>
      </c>
      <c r="Y5744" s="15" t="str">
        <f>_xlfn.XLOOKUP(_LOOKUP[[#This Row],[AdjusterMemberName]],_Adjuster[Adjuster Name],_Adjuster[Phone Number],,0)</f>
        <v>424-559-5436</v>
      </c>
      <c r="Z5744" s="15" t="s">
        <v>4483</v>
      </c>
      <c r="AA57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16250 Quarter Horse Rd, Riverside  CA 92504</v>
      </c>
      <c r="AB5744" s="15"/>
    </row>
    <row r="5745" spans="1:28" x14ac:dyDescent="0.3">
      <c r="A5745" s="14">
        <v>1</v>
      </c>
      <c r="B5745" s="14">
        <v>1</v>
      </c>
      <c r="C5745" s="15" t="s">
        <v>4526</v>
      </c>
      <c r="D5745" s="15" t="s">
        <v>4526</v>
      </c>
      <c r="E5745" s="15">
        <v>45200</v>
      </c>
      <c r="F5745" s="15" t="s">
        <v>4527</v>
      </c>
      <c r="G5745" s="15">
        <v>45189</v>
      </c>
      <c r="H5745" s="15">
        <v>45371</v>
      </c>
      <c r="I5745" s="15" t="s">
        <v>4528</v>
      </c>
      <c r="J5745" s="15" t="s">
        <v>4529</v>
      </c>
      <c r="K5745" s="15" t="s">
        <v>45846</v>
      </c>
      <c r="L5745" s="15" t="s">
        <v>103</v>
      </c>
      <c r="M5745" s="15" t="s">
        <v>1336</v>
      </c>
      <c r="N5745" s="14">
        <v>2013</v>
      </c>
      <c r="O5745" s="15" t="s">
        <v>4530</v>
      </c>
      <c r="P5745" s="15" t="s">
        <v>106</v>
      </c>
      <c r="Q5745" s="15" t="s">
        <v>47019</v>
      </c>
      <c r="R5745" s="15" t="s">
        <v>4531</v>
      </c>
      <c r="S5745" s="15" t="s">
        <v>4532</v>
      </c>
      <c r="T5745" s="15" t="s">
        <v>4533</v>
      </c>
      <c r="U5745" s="15" t="s">
        <v>53</v>
      </c>
      <c r="V5745" s="15" t="s">
        <v>46386</v>
      </c>
      <c r="W5745" s="15" t="s">
        <v>3114</v>
      </c>
      <c r="X5745" s="15" t="str">
        <f>_xlfn.XLOOKUP(_LOOKUP[[#This Row],[AdjusterMemberName]],_Adjuster[Adjuster Name],_Adjuster[Email],,0)</f>
        <v>eExmundo@knightcompany.com</v>
      </c>
      <c r="Y5745" s="15" t="str">
        <f>_xlfn.XLOOKUP(_LOOKUP[[#This Row],[AdjusterMemberName]],_Adjuster[Adjuster Name],_Adjuster[Phone Number],,0)</f>
        <v>424-559-5400</v>
      </c>
      <c r="Z5745" s="15" t="s">
        <v>4534</v>
      </c>
      <c r="AA57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 Warren Dr Apt 2, Santa Clara  CA 95050</v>
      </c>
      <c r="AB5745" s="15">
        <v>45222</v>
      </c>
    </row>
    <row r="5746" spans="1:28" x14ac:dyDescent="0.3">
      <c r="A5746" s="14">
        <v>1</v>
      </c>
      <c r="B5746" s="14">
        <v>1</v>
      </c>
      <c r="C5746" s="15" t="s">
        <v>4572</v>
      </c>
      <c r="D5746" s="15" t="s">
        <v>4572</v>
      </c>
      <c r="E5746" s="15">
        <v>45200</v>
      </c>
      <c r="F5746" s="15" t="s">
        <v>4573</v>
      </c>
      <c r="G5746" s="15">
        <v>45190</v>
      </c>
      <c r="H5746" s="15">
        <v>45372</v>
      </c>
      <c r="I5746" s="15" t="s">
        <v>4574</v>
      </c>
      <c r="J5746" s="15" t="s">
        <v>4575</v>
      </c>
      <c r="K5746" s="15" t="s">
        <v>45506</v>
      </c>
      <c r="L5746" s="15" t="s">
        <v>25</v>
      </c>
      <c r="M5746" s="15" t="s">
        <v>4576</v>
      </c>
      <c r="N5746" s="14">
        <v>2011</v>
      </c>
      <c r="O5746" s="15" t="s">
        <v>4577</v>
      </c>
      <c r="P5746" s="15" t="s">
        <v>106</v>
      </c>
      <c r="Q5746" s="15" t="s">
        <v>47211</v>
      </c>
      <c r="R5746" s="15" t="s">
        <v>2273</v>
      </c>
      <c r="S5746" s="15" t="s">
        <v>4578</v>
      </c>
      <c r="T5746" s="15" t="s">
        <v>164</v>
      </c>
      <c r="U5746" s="15" t="s">
        <v>53</v>
      </c>
      <c r="V5746" s="15" t="s">
        <v>45622</v>
      </c>
      <c r="W5746" s="15" t="s">
        <v>3114</v>
      </c>
      <c r="X5746" s="15" t="str">
        <f>_xlfn.XLOOKUP(_LOOKUP[[#This Row],[AdjusterMemberName]],_Adjuster[Adjuster Name],_Adjuster[Email],,0)</f>
        <v>eExmundo@knightcompany.com</v>
      </c>
      <c r="Y5746" s="15" t="str">
        <f>_xlfn.XLOOKUP(_LOOKUP[[#This Row],[AdjusterMemberName]],_Adjuster[Adjuster Name],_Adjuster[Phone Number],,0)</f>
        <v>424-559-5400</v>
      </c>
      <c r="Z5746" s="15" t="s">
        <v>4579</v>
      </c>
      <c r="AA57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2970 S Mlk Blvd, Fresno  CA 93706</v>
      </c>
      <c r="AB5746" s="15">
        <v>45234</v>
      </c>
    </row>
    <row r="5747" spans="1:28" x14ac:dyDescent="0.3">
      <c r="A5747" s="14">
        <v>0</v>
      </c>
      <c r="B5747" s="14">
        <v>0</v>
      </c>
      <c r="C5747" s="15" t="s">
        <v>4844</v>
      </c>
      <c r="D5747" s="15" t="s">
        <v>4845</v>
      </c>
      <c r="E5747" s="15">
        <v>45200</v>
      </c>
      <c r="F5747" s="15" t="s">
        <v>4846</v>
      </c>
      <c r="G5747" s="15"/>
      <c r="H5747" s="15"/>
      <c r="I5747" s="15" t="s">
        <v>4847</v>
      </c>
      <c r="J5747" s="15" t="s">
        <v>4848</v>
      </c>
      <c r="K5747" s="15" t="s">
        <v>45803</v>
      </c>
      <c r="L5747" s="15" t="s">
        <v>270</v>
      </c>
      <c r="M5747" s="15" t="s">
        <v>4849</v>
      </c>
      <c r="N5747" s="14">
        <v>2016</v>
      </c>
      <c r="O5747" s="15" t="s">
        <v>4850</v>
      </c>
      <c r="P5747" s="15" t="s">
        <v>106</v>
      </c>
      <c r="Q5747" s="15"/>
      <c r="R5747" s="15"/>
      <c r="S5747" s="15"/>
      <c r="T5747" s="15"/>
      <c r="U5747" s="15"/>
      <c r="V5747" s="15"/>
      <c r="W5747" s="15" t="s">
        <v>1357</v>
      </c>
      <c r="X5747" s="15" t="str">
        <f>_xlfn.XLOOKUP(_LOOKUP[[#This Row],[AdjusterMemberName]],_Adjuster[Adjuster Name],_Adjuster[Email],,0)</f>
        <v>jRivera1@knightcompany.com</v>
      </c>
      <c r="Y5747" s="15" t="str">
        <f>_xlfn.XLOOKUP(_LOOKUP[[#This Row],[AdjusterMemberName]],_Adjuster[Adjuster Name],_Adjuster[Phone Number],,0)</f>
        <v>424-559-5239</v>
      </c>
      <c r="Z5747" s="15"/>
      <c r="AA5747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747" s="15"/>
    </row>
    <row r="5748" spans="1:28" x14ac:dyDescent="0.3">
      <c r="A5748" s="14">
        <v>1</v>
      </c>
      <c r="B5748" s="14">
        <v>1</v>
      </c>
      <c r="C5748" s="15" t="s">
        <v>4426</v>
      </c>
      <c r="D5748" s="15" t="s">
        <v>4426</v>
      </c>
      <c r="E5748" s="15">
        <v>45199</v>
      </c>
      <c r="F5748" s="15" t="s">
        <v>4427</v>
      </c>
      <c r="G5748" s="15">
        <v>45143</v>
      </c>
      <c r="H5748" s="15">
        <v>45327</v>
      </c>
      <c r="I5748" s="15" t="s">
        <v>4428</v>
      </c>
      <c r="J5748" s="15" t="s">
        <v>4429</v>
      </c>
      <c r="K5748" s="15" t="s">
        <v>45407</v>
      </c>
      <c r="L5748" s="15" t="s">
        <v>201</v>
      </c>
      <c r="M5748" s="15" t="s">
        <v>202</v>
      </c>
      <c r="N5748" s="14">
        <v>2014</v>
      </c>
      <c r="O5748" s="15" t="s">
        <v>4430</v>
      </c>
      <c r="P5748" s="15" t="s">
        <v>106</v>
      </c>
      <c r="Q5748" s="15" t="s">
        <v>47168</v>
      </c>
      <c r="R5748" s="15" t="s">
        <v>1364</v>
      </c>
      <c r="S5748" s="15" t="s">
        <v>4431</v>
      </c>
      <c r="T5748" s="15" t="s">
        <v>4432</v>
      </c>
      <c r="U5748" s="15" t="s">
        <v>53</v>
      </c>
      <c r="V5748" s="15" t="s">
        <v>45911</v>
      </c>
      <c r="W5748" s="15" t="s">
        <v>1357</v>
      </c>
      <c r="X5748" s="15" t="str">
        <f>_xlfn.XLOOKUP(_LOOKUP[[#This Row],[AdjusterMemberName]],_Adjuster[Adjuster Name],_Adjuster[Email],,0)</f>
        <v>jRivera1@knightcompany.com</v>
      </c>
      <c r="Y5748" s="15" t="str">
        <f>_xlfn.XLOOKUP(_LOOKUP[[#This Row],[AdjusterMemberName]],_Adjuster[Adjuster Name],_Adjuster[Phone Number],,0)</f>
        <v>424-559-5239</v>
      </c>
      <c r="Z5748" s="15" t="s">
        <v>4433</v>
      </c>
      <c r="AA57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244 S 35Th St, San Diego  CA 92113</v>
      </c>
      <c r="AB5748" s="15"/>
    </row>
    <row r="5749" spans="1:28" x14ac:dyDescent="0.3">
      <c r="A5749" s="14">
        <v>1</v>
      </c>
      <c r="B5749" s="14">
        <v>1</v>
      </c>
      <c r="C5749" s="15" t="s">
        <v>4442</v>
      </c>
      <c r="D5749" s="15" t="s">
        <v>4443</v>
      </c>
      <c r="E5749" s="15">
        <v>45199</v>
      </c>
      <c r="F5749" s="15" t="s">
        <v>4444</v>
      </c>
      <c r="G5749" s="15">
        <v>45163</v>
      </c>
      <c r="H5749" s="15">
        <v>45347</v>
      </c>
      <c r="I5749" s="15" t="s">
        <v>4445</v>
      </c>
      <c r="J5749" s="15" t="s">
        <v>4446</v>
      </c>
      <c r="K5749" s="15" t="s">
        <v>45817</v>
      </c>
      <c r="L5749" s="15" t="s">
        <v>128</v>
      </c>
      <c r="M5749" s="15" t="s">
        <v>170</v>
      </c>
      <c r="N5749" s="14">
        <v>2019</v>
      </c>
      <c r="O5749" s="15" t="s">
        <v>4447</v>
      </c>
      <c r="P5749" s="15" t="s">
        <v>106</v>
      </c>
      <c r="Q5749" s="15" t="s">
        <v>47111</v>
      </c>
      <c r="R5749" s="15" t="s">
        <v>4448</v>
      </c>
      <c r="S5749" s="15" t="s">
        <v>4449</v>
      </c>
      <c r="T5749" s="15" t="s">
        <v>1138</v>
      </c>
      <c r="U5749" s="15" t="s">
        <v>53</v>
      </c>
      <c r="V5749" s="15" t="s">
        <v>45366</v>
      </c>
      <c r="W5749" s="15" t="s">
        <v>367</v>
      </c>
      <c r="X5749" s="15" t="str">
        <f>_xlfn.XLOOKUP(_LOOKUP[[#This Row],[AdjusterMemberName]],_Adjuster[Adjuster Name],_Adjuster[Email],,0)</f>
        <v>dHernandez4@knightcompany.com</v>
      </c>
      <c r="Y5749" s="15" t="str">
        <f>_xlfn.XLOOKUP(_LOOKUP[[#This Row],[AdjusterMemberName]],_Adjuster[Adjuster Name],_Adjuster[Phone Number],,0)</f>
        <v>323-315-7819</v>
      </c>
      <c r="Z5749" s="15" t="s">
        <v>4450</v>
      </c>
      <c r="AA57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14701 Rayen St Apt 311, Panorama City  CA 91402</v>
      </c>
      <c r="AB5749" s="15"/>
    </row>
    <row r="5750" spans="1:28" x14ac:dyDescent="0.3">
      <c r="A5750" s="14">
        <v>1</v>
      </c>
      <c r="B5750" s="14">
        <v>1</v>
      </c>
      <c r="C5750" s="15" t="s">
        <v>4451</v>
      </c>
      <c r="D5750" s="15" t="s">
        <v>4451</v>
      </c>
      <c r="E5750" s="15">
        <v>45199</v>
      </c>
      <c r="F5750" s="15" t="s">
        <v>4452</v>
      </c>
      <c r="G5750" s="15">
        <v>45028</v>
      </c>
      <c r="H5750" s="15">
        <v>45211</v>
      </c>
      <c r="I5750" s="15" t="s">
        <v>4453</v>
      </c>
      <c r="J5750" s="15" t="s">
        <v>4454</v>
      </c>
      <c r="K5750" s="15" t="s">
        <v>45332</v>
      </c>
      <c r="L5750" s="15" t="s">
        <v>441</v>
      </c>
      <c r="M5750" s="15" t="s">
        <v>579</v>
      </c>
      <c r="N5750" s="14">
        <v>2016</v>
      </c>
      <c r="O5750" s="15" t="s">
        <v>4455</v>
      </c>
      <c r="P5750" s="15" t="s">
        <v>106</v>
      </c>
      <c r="Q5750" s="15" t="s">
        <v>47079</v>
      </c>
      <c r="R5750" s="15" t="s">
        <v>4456</v>
      </c>
      <c r="S5750" s="15" t="s">
        <v>4457</v>
      </c>
      <c r="T5750" s="15" t="s">
        <v>214</v>
      </c>
      <c r="U5750" s="15" t="s">
        <v>53</v>
      </c>
      <c r="V5750" s="15" t="s">
        <v>46552</v>
      </c>
      <c r="W5750" s="15" t="s">
        <v>1357</v>
      </c>
      <c r="X5750" s="15" t="str">
        <f>_xlfn.XLOOKUP(_LOOKUP[[#This Row],[AdjusterMemberName]],_Adjuster[Adjuster Name],_Adjuster[Email],,0)</f>
        <v>jRivera1@knightcompany.com</v>
      </c>
      <c r="Y5750" s="15" t="str">
        <f>_xlfn.XLOOKUP(_LOOKUP[[#This Row],[AdjusterMemberName]],_Adjuster[Adjuster Name],_Adjuster[Phone Number],,0)</f>
        <v>424-559-5239</v>
      </c>
      <c r="Z5750" s="15" t="s">
        <v>4458</v>
      </c>
      <c r="AA57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126 Contra Costa St, Vallejo  CA 94590</v>
      </c>
      <c r="AB5750" s="15"/>
    </row>
    <row r="5751" spans="1:28" x14ac:dyDescent="0.3">
      <c r="A5751" s="14">
        <v>1</v>
      </c>
      <c r="B5751" s="14">
        <v>1</v>
      </c>
      <c r="C5751" s="15" t="s">
        <v>4484</v>
      </c>
      <c r="D5751" s="15" t="s">
        <v>4484</v>
      </c>
      <c r="E5751" s="15">
        <v>45199</v>
      </c>
      <c r="F5751" s="15" t="s">
        <v>4485</v>
      </c>
      <c r="G5751" s="15">
        <v>45166</v>
      </c>
      <c r="H5751" s="15">
        <v>45350</v>
      </c>
      <c r="I5751" s="15" t="s">
        <v>4486</v>
      </c>
      <c r="J5751" s="15" t="s">
        <v>4487</v>
      </c>
      <c r="K5751" s="15" t="s">
        <v>45477</v>
      </c>
      <c r="L5751" s="15" t="s">
        <v>103</v>
      </c>
      <c r="M5751" s="15" t="s">
        <v>1503</v>
      </c>
      <c r="N5751" s="14">
        <v>2020</v>
      </c>
      <c r="O5751" s="15" t="s">
        <v>4488</v>
      </c>
      <c r="P5751" s="15" t="s">
        <v>106</v>
      </c>
      <c r="Q5751" s="15" t="s">
        <v>47164</v>
      </c>
      <c r="R5751" s="15" t="s">
        <v>4489</v>
      </c>
      <c r="S5751" s="15" t="s">
        <v>4490</v>
      </c>
      <c r="T5751" s="15" t="s">
        <v>153</v>
      </c>
      <c r="U5751" s="15" t="s">
        <v>53</v>
      </c>
      <c r="V5751" s="15" t="s">
        <v>46758</v>
      </c>
      <c r="W5751" s="15" t="s">
        <v>1624</v>
      </c>
      <c r="X5751" s="15" t="e">
        <f>_xlfn.XLOOKUP(_LOOKUP[[#This Row],[AdjusterMemberName]],_Adjuster[Adjuster Name],_Adjuster[Email],,0)</f>
        <v>#N/A</v>
      </c>
      <c r="Y5751" s="15" t="e">
        <f>_xlfn.XLOOKUP(_LOOKUP[[#This Row],[AdjusterMemberName]],_Adjuster[Adjuster Name],_Adjuster[Phone Number],,0)</f>
        <v>#N/A</v>
      </c>
      <c r="Z5751" s="15" t="s">
        <v>4491</v>
      </c>
      <c r="AA57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565 Oxford Cir Shasta Hall Apt 423C, Davis  CA 95616</v>
      </c>
      <c r="AB5751" s="15"/>
    </row>
    <row r="5752" spans="1:28" x14ac:dyDescent="0.3">
      <c r="A5752" s="14">
        <v>1</v>
      </c>
      <c r="B5752" s="14">
        <v>0</v>
      </c>
      <c r="C5752" s="15" t="s">
        <v>4500</v>
      </c>
      <c r="D5752" s="15" t="s">
        <v>4501</v>
      </c>
      <c r="E5752" s="15">
        <v>45199</v>
      </c>
      <c r="F5752" s="15" t="s">
        <v>4502</v>
      </c>
      <c r="G5752" s="15">
        <v>44996</v>
      </c>
      <c r="H5752" s="15">
        <v>45180</v>
      </c>
      <c r="I5752" s="15" t="s">
        <v>4503</v>
      </c>
      <c r="J5752" s="15" t="s">
        <v>4504</v>
      </c>
      <c r="K5752" s="15" t="s">
        <v>45872</v>
      </c>
      <c r="L5752" s="15" t="s">
        <v>314</v>
      </c>
      <c r="M5752" s="15" t="s">
        <v>978</v>
      </c>
      <c r="N5752" s="14">
        <v>2016</v>
      </c>
      <c r="O5752" s="15" t="s">
        <v>4505</v>
      </c>
      <c r="P5752" s="15" t="s">
        <v>106</v>
      </c>
      <c r="Q5752" s="15" t="s">
        <v>119</v>
      </c>
      <c r="R5752" s="15" t="s">
        <v>4506</v>
      </c>
      <c r="S5752" s="15" t="s">
        <v>4507</v>
      </c>
      <c r="T5752" s="15" t="s">
        <v>308</v>
      </c>
      <c r="U5752" s="15" t="s">
        <v>53</v>
      </c>
      <c r="V5752" s="15" t="s">
        <v>45432</v>
      </c>
      <c r="W5752" s="15" t="s">
        <v>338</v>
      </c>
      <c r="X5752" s="15" t="e">
        <f>_xlfn.XLOOKUP(_LOOKUP[[#This Row],[AdjusterMemberName]],_Adjuster[Adjuster Name],_Adjuster[Email],,0)</f>
        <v>#N/A</v>
      </c>
      <c r="Y5752" s="15" t="e">
        <f>_xlfn.XLOOKUP(_LOOKUP[[#This Row],[AdjusterMemberName]],_Adjuster[Adjuster Name],_Adjuster[Phone Number],,0)</f>
        <v>#N/A</v>
      </c>
      <c r="Z5752" s="15" t="s">
        <v>4508</v>
      </c>
      <c r="AA57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3895 Megginson Ln, Riverside  CA 92503</v>
      </c>
      <c r="AB5752" s="15">
        <v>45130</v>
      </c>
    </row>
    <row r="5753" spans="1:28" x14ac:dyDescent="0.3">
      <c r="A5753" s="14">
        <v>1</v>
      </c>
      <c r="B5753" s="14">
        <v>1</v>
      </c>
      <c r="C5753" s="15" t="s">
        <v>4466</v>
      </c>
      <c r="D5753" s="15" t="s">
        <v>4466</v>
      </c>
      <c r="E5753" s="15">
        <v>45198</v>
      </c>
      <c r="F5753" s="15" t="s">
        <v>4467</v>
      </c>
      <c r="G5753" s="15">
        <v>45070</v>
      </c>
      <c r="H5753" s="15">
        <v>45254</v>
      </c>
      <c r="I5753" s="15" t="s">
        <v>4468</v>
      </c>
      <c r="J5753" s="15" t="s">
        <v>4469</v>
      </c>
      <c r="K5753" s="15" t="s">
        <v>45506</v>
      </c>
      <c r="L5753" s="15" t="s">
        <v>139</v>
      </c>
      <c r="M5753" s="15" t="s">
        <v>1219</v>
      </c>
      <c r="N5753" s="14">
        <v>2022</v>
      </c>
      <c r="O5753" s="15" t="s">
        <v>4470</v>
      </c>
      <c r="P5753" s="15" t="s">
        <v>106</v>
      </c>
      <c r="Q5753" s="15" t="s">
        <v>47019</v>
      </c>
      <c r="R5753" s="15" t="s">
        <v>4471</v>
      </c>
      <c r="S5753" s="15" t="s">
        <v>4472</v>
      </c>
      <c r="T5753" s="15" t="s">
        <v>174</v>
      </c>
      <c r="U5753" s="15" t="s">
        <v>53</v>
      </c>
      <c r="V5753" s="15" t="s">
        <v>45946</v>
      </c>
      <c r="W5753" s="15" t="s">
        <v>338</v>
      </c>
      <c r="X5753" s="15" t="e">
        <f>_xlfn.XLOOKUP(_LOOKUP[[#This Row],[AdjusterMemberName]],_Adjuster[Adjuster Name],_Adjuster[Email],,0)</f>
        <v>#N/A</v>
      </c>
      <c r="Y5753" s="15" t="e">
        <f>_xlfn.XLOOKUP(_LOOKUP[[#This Row],[AdjusterMemberName]],_Adjuster[Adjuster Name],_Adjuster[Phone Number],,0)</f>
        <v>#N/A</v>
      </c>
      <c r="Z5753" s="15" t="s">
        <v>4473</v>
      </c>
      <c r="AA57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5662 La Mirada Ave Apt 108, Los Angeles  CA 90038</v>
      </c>
      <c r="AB5753" s="15"/>
    </row>
    <row r="5754" spans="1:28" x14ac:dyDescent="0.3">
      <c r="A5754" s="14">
        <v>1</v>
      </c>
      <c r="B5754" s="14">
        <v>1</v>
      </c>
      <c r="C5754" s="15" t="s">
        <v>4518</v>
      </c>
      <c r="D5754" s="15" t="s">
        <v>4518</v>
      </c>
      <c r="E5754" s="15">
        <v>45198</v>
      </c>
      <c r="F5754" s="15" t="s">
        <v>4519</v>
      </c>
      <c r="G5754" s="15">
        <v>45141</v>
      </c>
      <c r="H5754" s="15">
        <v>45325</v>
      </c>
      <c r="I5754" s="15" t="s">
        <v>4520</v>
      </c>
      <c r="J5754" s="15" t="s">
        <v>4521</v>
      </c>
      <c r="K5754" s="15" t="s">
        <v>45442</v>
      </c>
      <c r="L5754" s="15" t="s">
        <v>281</v>
      </c>
      <c r="M5754" s="15" t="s">
        <v>4161</v>
      </c>
      <c r="N5754" s="14">
        <v>2024</v>
      </c>
      <c r="O5754" s="15" t="s">
        <v>4522</v>
      </c>
      <c r="P5754" s="15" t="s">
        <v>106</v>
      </c>
      <c r="Q5754" s="15" t="s">
        <v>47079</v>
      </c>
      <c r="R5754" s="15" t="s">
        <v>4523</v>
      </c>
      <c r="S5754" s="15" t="s">
        <v>4524</v>
      </c>
      <c r="T5754" s="15" t="s">
        <v>174</v>
      </c>
      <c r="U5754" s="15" t="s">
        <v>53</v>
      </c>
      <c r="V5754" s="15" t="s">
        <v>45400</v>
      </c>
      <c r="W5754" s="15" t="s">
        <v>850</v>
      </c>
      <c r="X5754" s="15" t="e">
        <f>_xlfn.XLOOKUP(_LOOKUP[[#This Row],[AdjusterMemberName]],_Adjuster[Adjuster Name],_Adjuster[Email],,0)</f>
        <v>#N/A</v>
      </c>
      <c r="Y5754" s="15" t="e">
        <f>_xlfn.XLOOKUP(_LOOKUP[[#This Row],[AdjusterMemberName]],_Adjuster[Adjuster Name],_Adjuster[Phone Number],,0)</f>
        <v>#N/A</v>
      </c>
      <c r="Z5754" s="15" t="s">
        <v>4525</v>
      </c>
      <c r="AA57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236 S Avenue 58, Los Angeles  CA 90042</v>
      </c>
      <c r="AB5754" s="15"/>
    </row>
    <row r="5755" spans="1:28" x14ac:dyDescent="0.3">
      <c r="A5755" s="14">
        <v>1</v>
      </c>
      <c r="B5755" s="14">
        <v>0</v>
      </c>
      <c r="C5755" s="15" t="s">
        <v>4555</v>
      </c>
      <c r="D5755" s="15" t="s">
        <v>4556</v>
      </c>
      <c r="E5755" s="15">
        <v>45198</v>
      </c>
      <c r="F5755" s="15" t="s">
        <v>4557</v>
      </c>
      <c r="G5755" s="15">
        <v>45105</v>
      </c>
      <c r="H5755" s="15">
        <v>45288</v>
      </c>
      <c r="I5755" s="15" t="s">
        <v>4558</v>
      </c>
      <c r="J5755" s="15" t="s">
        <v>4559</v>
      </c>
      <c r="K5755" s="15" t="s">
        <v>46829</v>
      </c>
      <c r="L5755" s="15" t="s">
        <v>25</v>
      </c>
      <c r="M5755" s="15" t="s">
        <v>373</v>
      </c>
      <c r="N5755" s="14">
        <v>2004</v>
      </c>
      <c r="O5755" s="15" t="s">
        <v>4560</v>
      </c>
      <c r="P5755" s="15" t="s">
        <v>106</v>
      </c>
      <c r="Q5755" s="15" t="s">
        <v>47065</v>
      </c>
      <c r="R5755" s="15" t="s">
        <v>4561</v>
      </c>
      <c r="S5755" s="15" t="s">
        <v>4562</v>
      </c>
      <c r="T5755" s="15" t="s">
        <v>96</v>
      </c>
      <c r="U5755" s="15" t="s">
        <v>53</v>
      </c>
      <c r="V5755" s="15" t="s">
        <v>45746</v>
      </c>
      <c r="W5755" s="15" t="s">
        <v>1544</v>
      </c>
      <c r="X5755" s="15" t="str">
        <f>_xlfn.XLOOKUP(_LOOKUP[[#This Row],[AdjusterMemberName]],_Adjuster[Adjuster Name],_Adjuster[Email],,0)</f>
        <v>CRodriguez5@knightcompany.com</v>
      </c>
      <c r="Y5755" s="15" t="str">
        <f>_xlfn.XLOOKUP(_LOOKUP[[#This Row],[AdjusterMemberName]],_Adjuster[Adjuster Name],_Adjuster[Phone Number],,0)</f>
        <v>323-456-1708</v>
      </c>
      <c r="Z5755" s="15" t="s">
        <v>4563</v>
      </c>
      <c r="AA57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14862 Province Cir, Moreno Valley  CA 92555</v>
      </c>
      <c r="AB5755" s="15">
        <v>45234</v>
      </c>
    </row>
    <row r="5756" spans="1:28" x14ac:dyDescent="0.3">
      <c r="A5756" s="14">
        <v>1</v>
      </c>
      <c r="B5756" s="14">
        <v>1</v>
      </c>
      <c r="C5756" s="15" t="s">
        <v>4681</v>
      </c>
      <c r="D5756" s="15" t="s">
        <v>4681</v>
      </c>
      <c r="E5756" s="15">
        <v>45198</v>
      </c>
      <c r="F5756" s="15" t="s">
        <v>4682</v>
      </c>
      <c r="G5756" s="15">
        <v>45064</v>
      </c>
      <c r="H5756" s="15">
        <v>45248</v>
      </c>
      <c r="I5756" s="15" t="s">
        <v>4683</v>
      </c>
      <c r="J5756" s="15" t="s">
        <v>4684</v>
      </c>
      <c r="K5756" s="15" t="s">
        <v>45682</v>
      </c>
      <c r="L5756" s="15" t="s">
        <v>103</v>
      </c>
      <c r="M5756" s="15" t="s">
        <v>104</v>
      </c>
      <c r="N5756" s="14">
        <v>2004</v>
      </c>
      <c r="O5756" s="15" t="s">
        <v>4685</v>
      </c>
      <c r="P5756" s="15" t="s">
        <v>106</v>
      </c>
      <c r="Q5756" s="15" t="s">
        <v>47061</v>
      </c>
      <c r="R5756" s="15" t="s">
        <v>336</v>
      </c>
      <c r="S5756" s="15" t="s">
        <v>4686</v>
      </c>
      <c r="T5756" s="15" t="s">
        <v>4687</v>
      </c>
      <c r="U5756" s="15" t="s">
        <v>53</v>
      </c>
      <c r="V5756" s="15" t="s">
        <v>46421</v>
      </c>
      <c r="W5756" s="15" t="s">
        <v>338</v>
      </c>
      <c r="X5756" s="15" t="e">
        <f>_xlfn.XLOOKUP(_LOOKUP[[#This Row],[AdjusterMemberName]],_Adjuster[Adjuster Name],_Adjuster[Email],,0)</f>
        <v>#N/A</v>
      </c>
      <c r="Y5756" s="15" t="e">
        <f>_xlfn.XLOOKUP(_LOOKUP[[#This Row],[AdjusterMemberName]],_Adjuster[Adjuster Name],_Adjuster[Phone Number],,0)</f>
        <v>#N/A</v>
      </c>
      <c r="Z5756" s="15" t="s">
        <v>4688</v>
      </c>
      <c r="AA57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191 N Nicholson Ave, Monterey Park  CA 91755</v>
      </c>
      <c r="AB5756" s="15">
        <v>45218</v>
      </c>
    </row>
    <row r="5757" spans="1:28" x14ac:dyDescent="0.3">
      <c r="A5757" s="14">
        <v>1</v>
      </c>
      <c r="B5757" s="14">
        <v>1</v>
      </c>
      <c r="C5757" s="15" t="s">
        <v>1598</v>
      </c>
      <c r="D5757" s="15" t="s">
        <v>1598</v>
      </c>
      <c r="E5757" s="15">
        <v>45198</v>
      </c>
      <c r="F5757" s="15" t="s">
        <v>1599</v>
      </c>
      <c r="G5757" s="15">
        <v>45031</v>
      </c>
      <c r="H5757" s="15">
        <v>45214</v>
      </c>
      <c r="I5757" s="15" t="s">
        <v>4712</v>
      </c>
      <c r="J5757" s="15" t="s">
        <v>4713</v>
      </c>
      <c r="K5757" s="15" t="s">
        <v>45506</v>
      </c>
      <c r="L5757" s="15" t="s">
        <v>314</v>
      </c>
      <c r="M5757" s="15" t="s">
        <v>1602</v>
      </c>
      <c r="N5757" s="14">
        <v>2009</v>
      </c>
      <c r="O5757" s="15" t="s">
        <v>1603</v>
      </c>
      <c r="P5757" s="15" t="s">
        <v>106</v>
      </c>
      <c r="Q5757" s="15" t="s">
        <v>47065</v>
      </c>
      <c r="R5757" s="15" t="s">
        <v>581</v>
      </c>
      <c r="S5757" s="15" t="s">
        <v>1604</v>
      </c>
      <c r="T5757" s="15" t="s">
        <v>1138</v>
      </c>
      <c r="U5757" s="15" t="s">
        <v>53</v>
      </c>
      <c r="V5757" s="15" t="s">
        <v>45366</v>
      </c>
      <c r="W5757" s="15" t="s">
        <v>1357</v>
      </c>
      <c r="X5757" s="15" t="str">
        <f>_xlfn.XLOOKUP(_LOOKUP[[#This Row],[AdjusterMemberName]],_Adjuster[Adjuster Name],_Adjuster[Email],,0)</f>
        <v>jRivera1@knightcompany.com</v>
      </c>
      <c r="Y5757" s="15" t="str">
        <f>_xlfn.XLOOKUP(_LOOKUP[[#This Row],[AdjusterMemberName]],_Adjuster[Adjuster Name],_Adjuster[Phone Number],,0)</f>
        <v>424-559-5239</v>
      </c>
      <c r="Z5757" s="15" t="s">
        <v>1605</v>
      </c>
      <c r="AA57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8123 Sepulveda Blvd # 6, Panorama City  CA 91402</v>
      </c>
      <c r="AB5757" s="15"/>
    </row>
    <row r="5758" spans="1:28" x14ac:dyDescent="0.3">
      <c r="A5758" s="14">
        <v>1</v>
      </c>
      <c r="B5758" s="14">
        <v>1</v>
      </c>
      <c r="C5758" s="15" t="s">
        <v>3698</v>
      </c>
      <c r="D5758" s="15" t="s">
        <v>3698</v>
      </c>
      <c r="E5758" s="15">
        <v>45197</v>
      </c>
      <c r="F5758" s="15" t="s">
        <v>3699</v>
      </c>
      <c r="G5758" s="15">
        <v>45170</v>
      </c>
      <c r="H5758" s="15">
        <v>45352</v>
      </c>
      <c r="I5758" s="15" t="s">
        <v>4372</v>
      </c>
      <c r="J5758" s="15" t="s">
        <v>4373</v>
      </c>
      <c r="K5758" s="15" t="s">
        <v>45397</v>
      </c>
      <c r="L5758" s="15" t="s">
        <v>25</v>
      </c>
      <c r="M5758" s="15" t="s">
        <v>480</v>
      </c>
      <c r="N5758" s="14">
        <v>2015</v>
      </c>
      <c r="O5758" s="15" t="s">
        <v>3702</v>
      </c>
      <c r="P5758" s="15" t="s">
        <v>106</v>
      </c>
      <c r="Q5758" s="15" t="s">
        <v>47092</v>
      </c>
      <c r="R5758" s="15" t="s">
        <v>3703</v>
      </c>
      <c r="S5758" s="15" t="s">
        <v>3704</v>
      </c>
      <c r="T5758" s="15" t="s">
        <v>96</v>
      </c>
      <c r="U5758" s="15" t="s">
        <v>53</v>
      </c>
      <c r="V5758" s="15" t="s">
        <v>45410</v>
      </c>
      <c r="W5758" s="15" t="s">
        <v>3114</v>
      </c>
      <c r="X5758" s="15" t="str">
        <f>_xlfn.XLOOKUP(_LOOKUP[[#This Row],[AdjusterMemberName]],_Adjuster[Adjuster Name],_Adjuster[Email],,0)</f>
        <v>eExmundo@knightcompany.com</v>
      </c>
      <c r="Y5758" s="15" t="str">
        <f>_xlfn.XLOOKUP(_LOOKUP[[#This Row],[AdjusterMemberName]],_Adjuster[Adjuster Name],_Adjuster[Phone Number],,0)</f>
        <v>424-559-5400</v>
      </c>
      <c r="Z5758" s="15" t="s">
        <v>3705</v>
      </c>
      <c r="AA57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23598 Lake Valley Dr, Moreno Valley  CA 92557</v>
      </c>
      <c r="AB5758" s="15"/>
    </row>
    <row r="5759" spans="1:28" x14ac:dyDescent="0.3">
      <c r="A5759" s="14">
        <v>1</v>
      </c>
      <c r="B5759" s="14">
        <v>1</v>
      </c>
      <c r="C5759" s="15" t="s">
        <v>4406</v>
      </c>
      <c r="D5759" s="15" t="s">
        <v>4406</v>
      </c>
      <c r="E5759" s="15">
        <v>45197</v>
      </c>
      <c r="F5759" s="15" t="s">
        <v>4407</v>
      </c>
      <c r="G5759" s="15">
        <v>45092</v>
      </c>
      <c r="H5759" s="15">
        <v>45275</v>
      </c>
      <c r="I5759" s="15" t="s">
        <v>4408</v>
      </c>
      <c r="J5759" s="15" t="s">
        <v>4409</v>
      </c>
      <c r="K5759" s="15" t="s">
        <v>45646</v>
      </c>
      <c r="L5759" s="15" t="s">
        <v>314</v>
      </c>
      <c r="M5759" s="15" t="s">
        <v>315</v>
      </c>
      <c r="N5759" s="14">
        <v>2004</v>
      </c>
      <c r="O5759" s="15" t="s">
        <v>4410</v>
      </c>
      <c r="P5759" s="15" t="s">
        <v>106</v>
      </c>
      <c r="Q5759" s="15" t="s">
        <v>47061</v>
      </c>
      <c r="R5759" s="15" t="s">
        <v>4411</v>
      </c>
      <c r="S5759" s="15" t="s">
        <v>4412</v>
      </c>
      <c r="T5759" s="15" t="s">
        <v>4413</v>
      </c>
      <c r="U5759" s="15" t="s">
        <v>53</v>
      </c>
      <c r="V5759" s="15" t="s">
        <v>46830</v>
      </c>
      <c r="W5759" s="15" t="s">
        <v>1357</v>
      </c>
      <c r="X5759" s="15" t="str">
        <f>_xlfn.XLOOKUP(_LOOKUP[[#This Row],[AdjusterMemberName]],_Adjuster[Adjuster Name],_Adjuster[Email],,0)</f>
        <v>jRivera1@knightcompany.com</v>
      </c>
      <c r="Y5759" s="15" t="str">
        <f>_xlfn.XLOOKUP(_LOOKUP[[#This Row],[AdjusterMemberName]],_Adjuster[Adjuster Name],_Adjuster[Phone Number],,0)</f>
        <v>424-559-5239</v>
      </c>
      <c r="Z5759" s="15" t="s">
        <v>4414</v>
      </c>
      <c r="AA57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19233 1St St, Oro Grande  CA 92368</v>
      </c>
      <c r="AB5759" s="15">
        <v>45230</v>
      </c>
    </row>
    <row r="5760" spans="1:28" x14ac:dyDescent="0.3">
      <c r="A5760" s="14">
        <v>0</v>
      </c>
      <c r="B5760" s="14">
        <v>0</v>
      </c>
      <c r="C5760" s="15" t="s">
        <v>12320</v>
      </c>
      <c r="D5760" s="15" t="s">
        <v>12321</v>
      </c>
      <c r="E5760" s="15">
        <v>45197</v>
      </c>
      <c r="F5760" s="15" t="s">
        <v>12322</v>
      </c>
      <c r="G5760" s="15"/>
      <c r="H5760" s="15"/>
      <c r="I5760" s="15" t="s">
        <v>12323</v>
      </c>
      <c r="J5760" s="15" t="s">
        <v>12324</v>
      </c>
      <c r="K5760" s="15" t="s">
        <v>46651</v>
      </c>
      <c r="L5760" s="15" t="s">
        <v>12325</v>
      </c>
      <c r="M5760" s="15" t="s">
        <v>12326</v>
      </c>
      <c r="N5760" s="14">
        <v>2011</v>
      </c>
      <c r="O5760" s="15" t="s">
        <v>12327</v>
      </c>
      <c r="P5760" s="15" t="s">
        <v>106</v>
      </c>
      <c r="Q5760" s="15"/>
      <c r="R5760" s="15"/>
      <c r="S5760" s="15"/>
      <c r="T5760" s="15"/>
      <c r="U5760" s="15"/>
      <c r="V5760" s="15"/>
      <c r="W5760" s="15" t="s">
        <v>3184</v>
      </c>
      <c r="X5760" s="15" t="str">
        <f>_xlfn.XLOOKUP(_LOOKUP[[#This Row],[AdjusterMemberName]],_Adjuster[Adjuster Name],_Adjuster[Email],,0)</f>
        <v>mQualls@knightcompany.com</v>
      </c>
      <c r="Y5760" s="15" t="str">
        <f>_xlfn.XLOOKUP(_LOOKUP[[#This Row],[AdjusterMemberName]],_Adjuster[Adjuster Name],_Adjuster[Phone Number],,0)</f>
        <v>424-559-5436</v>
      </c>
      <c r="Z5760" s="15"/>
      <c r="AA5760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760" s="15"/>
    </row>
    <row r="5761" spans="1:28" x14ac:dyDescent="0.3">
      <c r="A5761" s="14">
        <v>1</v>
      </c>
      <c r="B5761" s="14">
        <v>1</v>
      </c>
      <c r="C5761" s="15" t="s">
        <v>4301</v>
      </c>
      <c r="D5761" s="15" t="s">
        <v>4301</v>
      </c>
      <c r="E5761" s="15">
        <v>45196</v>
      </c>
      <c r="F5761" s="15" t="s">
        <v>4302</v>
      </c>
      <c r="G5761" s="15">
        <v>45149</v>
      </c>
      <c r="H5761" s="15">
        <v>45333</v>
      </c>
      <c r="I5761" s="15" t="s">
        <v>4303</v>
      </c>
      <c r="J5761" s="15" t="s">
        <v>4304</v>
      </c>
      <c r="K5761" s="15" t="s">
        <v>45520</v>
      </c>
      <c r="L5761" s="15" t="s">
        <v>103</v>
      </c>
      <c r="M5761" s="15" t="s">
        <v>304</v>
      </c>
      <c r="N5761" s="14">
        <v>2015</v>
      </c>
      <c r="O5761" s="15" t="s">
        <v>4305</v>
      </c>
      <c r="P5761" s="15" t="s">
        <v>106</v>
      </c>
      <c r="Q5761" s="15" t="s">
        <v>47019</v>
      </c>
      <c r="R5761" s="15" t="s">
        <v>4306</v>
      </c>
      <c r="S5761" s="15" t="s">
        <v>4307</v>
      </c>
      <c r="T5761" s="15" t="s">
        <v>286</v>
      </c>
      <c r="U5761" s="15" t="s">
        <v>53</v>
      </c>
      <c r="V5761" s="15" t="s">
        <v>45718</v>
      </c>
      <c r="W5761" s="15" t="s">
        <v>3114</v>
      </c>
      <c r="X5761" s="15" t="str">
        <f>_xlfn.XLOOKUP(_LOOKUP[[#This Row],[AdjusterMemberName]],_Adjuster[Adjuster Name],_Adjuster[Email],,0)</f>
        <v>eExmundo@knightcompany.com</v>
      </c>
      <c r="Y5761" s="15" t="str">
        <f>_xlfn.XLOOKUP(_LOOKUP[[#This Row],[AdjusterMemberName]],_Adjuster[Adjuster Name],_Adjuster[Phone Number],,0)</f>
        <v>424-559-5400</v>
      </c>
      <c r="Z5761" s="15" t="s">
        <v>4308</v>
      </c>
      <c r="AA57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319 Bonito Ave, Long Beach  CA 90802</v>
      </c>
      <c r="AB5761" s="15">
        <v>45314</v>
      </c>
    </row>
    <row r="5762" spans="1:28" x14ac:dyDescent="0.3">
      <c r="A5762" s="14">
        <v>1</v>
      </c>
      <c r="B5762" s="14">
        <v>1</v>
      </c>
      <c r="C5762" s="15" t="s">
        <v>4312</v>
      </c>
      <c r="D5762" s="15" t="s">
        <v>4313</v>
      </c>
      <c r="E5762" s="15">
        <v>45196</v>
      </c>
      <c r="F5762" s="15" t="s">
        <v>4314</v>
      </c>
      <c r="G5762" s="15">
        <v>45091</v>
      </c>
      <c r="H5762" s="15">
        <v>45274</v>
      </c>
      <c r="I5762" s="15" t="s">
        <v>4315</v>
      </c>
      <c r="J5762" s="15" t="s">
        <v>4316</v>
      </c>
      <c r="K5762" s="15" t="s">
        <v>45407</v>
      </c>
      <c r="L5762" s="15" t="s">
        <v>103</v>
      </c>
      <c r="M5762" s="15" t="s">
        <v>104</v>
      </c>
      <c r="N5762" s="14">
        <v>2012</v>
      </c>
      <c r="O5762" s="15" t="s">
        <v>4317</v>
      </c>
      <c r="P5762" s="15" t="s">
        <v>106</v>
      </c>
      <c r="Q5762" s="15" t="s">
        <v>47065</v>
      </c>
      <c r="R5762" s="15" t="s">
        <v>4318</v>
      </c>
      <c r="S5762" s="15" t="s">
        <v>4319</v>
      </c>
      <c r="T5762" s="15" t="s">
        <v>3010</v>
      </c>
      <c r="U5762" s="15" t="s">
        <v>53</v>
      </c>
      <c r="V5762" s="15" t="s">
        <v>45612</v>
      </c>
      <c r="W5762" s="15" t="s">
        <v>850</v>
      </c>
      <c r="X5762" s="15" t="e">
        <f>_xlfn.XLOOKUP(_LOOKUP[[#This Row],[AdjusterMemberName]],_Adjuster[Adjuster Name],_Adjuster[Email],,0)</f>
        <v>#N/A</v>
      </c>
      <c r="Y5762" s="15" t="e">
        <f>_xlfn.XLOOKUP(_LOOKUP[[#This Row],[AdjusterMemberName]],_Adjuster[Adjuster Name],_Adjuster[Phone Number],,0)</f>
        <v>#N/A</v>
      </c>
      <c r="Z5762" s="15" t="s">
        <v>4320</v>
      </c>
      <c r="AA57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7356 Eton Ave Apt 5, Canoga Park  CA 91303</v>
      </c>
      <c r="AB5762" s="15"/>
    </row>
    <row r="5763" spans="1:28" x14ac:dyDescent="0.3">
      <c r="A5763" s="14">
        <v>1</v>
      </c>
      <c r="B5763" s="14">
        <v>1</v>
      </c>
      <c r="C5763" s="15" t="s">
        <v>4330</v>
      </c>
      <c r="D5763" s="15" t="s">
        <v>4331</v>
      </c>
      <c r="E5763" s="15">
        <v>45196</v>
      </c>
      <c r="F5763" s="15" t="s">
        <v>4332</v>
      </c>
      <c r="G5763" s="15">
        <v>45132</v>
      </c>
      <c r="H5763" s="15">
        <v>45316</v>
      </c>
      <c r="I5763" s="15" t="s">
        <v>4333</v>
      </c>
      <c r="J5763" s="15" t="s">
        <v>4334</v>
      </c>
      <c r="K5763" s="15" t="s">
        <v>45332</v>
      </c>
      <c r="L5763" s="15" t="s">
        <v>103</v>
      </c>
      <c r="M5763" s="15" t="s">
        <v>104</v>
      </c>
      <c r="N5763" s="14">
        <v>2023</v>
      </c>
      <c r="O5763" s="15" t="s">
        <v>4335</v>
      </c>
      <c r="P5763" s="15" t="s">
        <v>106</v>
      </c>
      <c r="Q5763" s="15" t="s">
        <v>47019</v>
      </c>
      <c r="R5763" s="15" t="s">
        <v>4336</v>
      </c>
      <c r="S5763" s="15" t="s">
        <v>4337</v>
      </c>
      <c r="T5763" s="15" t="s">
        <v>214</v>
      </c>
      <c r="U5763" s="15" t="s">
        <v>53</v>
      </c>
      <c r="V5763" s="15" t="s">
        <v>46226</v>
      </c>
      <c r="W5763" s="15" t="s">
        <v>175</v>
      </c>
      <c r="X5763" s="15" t="e">
        <f>_xlfn.XLOOKUP(_LOOKUP[[#This Row],[AdjusterMemberName]],_Adjuster[Adjuster Name],_Adjuster[Email],,0)</f>
        <v>#N/A</v>
      </c>
      <c r="Y5763" s="15" t="e">
        <f>_xlfn.XLOOKUP(_LOOKUP[[#This Row],[AdjusterMemberName]],_Adjuster[Adjuster Name],_Adjuster[Phone Number],,0)</f>
        <v>#N/A</v>
      </c>
      <c r="Z5763" s="15" t="s">
        <v>4338</v>
      </c>
      <c r="AA57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2266 Garnet Dr, Vallejo  CA 94591</v>
      </c>
      <c r="AB5763" s="15"/>
    </row>
    <row r="5764" spans="1:28" x14ac:dyDescent="0.3">
      <c r="A5764" s="14">
        <v>1</v>
      </c>
      <c r="B5764" s="14">
        <v>1</v>
      </c>
      <c r="C5764" s="15" t="s">
        <v>4363</v>
      </c>
      <c r="D5764" s="15" t="s">
        <v>4363</v>
      </c>
      <c r="E5764" s="15">
        <v>45196</v>
      </c>
      <c r="F5764" s="15" t="s">
        <v>4364</v>
      </c>
      <c r="G5764" s="15">
        <v>45086</v>
      </c>
      <c r="H5764" s="15">
        <v>45269</v>
      </c>
      <c r="I5764" s="15" t="s">
        <v>4365</v>
      </c>
      <c r="J5764" s="15" t="s">
        <v>4366</v>
      </c>
      <c r="K5764" s="15" t="s">
        <v>45329</v>
      </c>
      <c r="L5764" s="15" t="s">
        <v>116</v>
      </c>
      <c r="M5764" s="15" t="s">
        <v>4367</v>
      </c>
      <c r="N5764" s="14">
        <v>2013</v>
      </c>
      <c r="O5764" s="15" t="s">
        <v>4368</v>
      </c>
      <c r="P5764" s="15" t="s">
        <v>106</v>
      </c>
      <c r="Q5764" s="15" t="s">
        <v>47006</v>
      </c>
      <c r="R5764" s="15" t="s">
        <v>4369</v>
      </c>
      <c r="S5764" s="15" t="s">
        <v>4370</v>
      </c>
      <c r="T5764" s="15" t="s">
        <v>174</v>
      </c>
      <c r="U5764" s="15" t="s">
        <v>53</v>
      </c>
      <c r="V5764" s="15" t="s">
        <v>45780</v>
      </c>
      <c r="W5764" s="15" t="s">
        <v>1357</v>
      </c>
      <c r="X5764" s="15" t="str">
        <f>_xlfn.XLOOKUP(_LOOKUP[[#This Row],[AdjusterMemberName]],_Adjuster[Adjuster Name],_Adjuster[Email],,0)</f>
        <v>jRivera1@knightcompany.com</v>
      </c>
      <c r="Y5764" s="15" t="str">
        <f>_xlfn.XLOOKUP(_LOOKUP[[#This Row],[AdjusterMemberName]],_Adjuster[Adjuster Name],_Adjuster[Phone Number],,0)</f>
        <v>424-559-5239</v>
      </c>
      <c r="Z5764" s="15" t="s">
        <v>4371</v>
      </c>
      <c r="AA57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3475 Carmona Ave, Los Angeles  CA 90016</v>
      </c>
      <c r="AB5764" s="15"/>
    </row>
    <row r="5765" spans="1:28" x14ac:dyDescent="0.3">
      <c r="A5765" s="14">
        <v>1</v>
      </c>
      <c r="B5765" s="14">
        <v>0</v>
      </c>
      <c r="C5765" s="15" t="s">
        <v>2285</v>
      </c>
      <c r="D5765" s="15" t="s">
        <v>4953</v>
      </c>
      <c r="E5765" s="15">
        <v>45196</v>
      </c>
      <c r="F5765" s="15" t="s">
        <v>2286</v>
      </c>
      <c r="G5765" s="15">
        <v>45117</v>
      </c>
      <c r="H5765" s="15">
        <v>45301</v>
      </c>
      <c r="I5765" s="15" t="s">
        <v>4954</v>
      </c>
      <c r="J5765" s="15" t="s">
        <v>4955</v>
      </c>
      <c r="K5765" s="15" t="s">
        <v>45448</v>
      </c>
      <c r="L5765" s="15" t="s">
        <v>103</v>
      </c>
      <c r="M5765" s="15" t="s">
        <v>304</v>
      </c>
      <c r="N5765" s="14">
        <v>2005</v>
      </c>
      <c r="O5765" s="15" t="s">
        <v>4956</v>
      </c>
      <c r="P5765" s="15" t="s">
        <v>106</v>
      </c>
      <c r="Q5765" s="15" t="s">
        <v>47079</v>
      </c>
      <c r="R5765" s="15" t="s">
        <v>2290</v>
      </c>
      <c r="S5765" s="15" t="s">
        <v>2291</v>
      </c>
      <c r="T5765" s="15" t="s">
        <v>2292</v>
      </c>
      <c r="U5765" s="15" t="s">
        <v>53</v>
      </c>
      <c r="V5765" s="15" t="s">
        <v>46257</v>
      </c>
      <c r="W5765" s="15" t="s">
        <v>850</v>
      </c>
      <c r="X5765" s="15" t="e">
        <f>_xlfn.XLOOKUP(_LOOKUP[[#This Row],[AdjusterMemberName]],_Adjuster[Adjuster Name],_Adjuster[Email],,0)</f>
        <v>#N/A</v>
      </c>
      <c r="Y5765" s="15" t="e">
        <f>_xlfn.XLOOKUP(_LOOKUP[[#This Row],[AdjusterMemberName]],_Adjuster[Adjuster Name],_Adjuster[Phone Number],,0)</f>
        <v>#N/A</v>
      </c>
      <c r="Z5765" s="15" t="s">
        <v>2293</v>
      </c>
      <c r="AA57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3584 Rutledge Cmn, Fremont  CA 94538</v>
      </c>
      <c r="AB5765" s="15">
        <v>45212</v>
      </c>
    </row>
    <row r="5766" spans="1:28" x14ac:dyDescent="0.3">
      <c r="A5766" s="14">
        <v>1</v>
      </c>
      <c r="B5766" s="14">
        <v>1</v>
      </c>
      <c r="C5766" s="15" t="s">
        <v>4239</v>
      </c>
      <c r="D5766" s="15" t="s">
        <v>4240</v>
      </c>
      <c r="E5766" s="15">
        <v>45195</v>
      </c>
      <c r="F5766" s="15" t="s">
        <v>4241</v>
      </c>
      <c r="G5766" s="15">
        <v>45071</v>
      </c>
      <c r="H5766" s="15">
        <v>45255</v>
      </c>
      <c r="I5766" s="15" t="s">
        <v>4242</v>
      </c>
      <c r="J5766" s="15" t="s">
        <v>4243</v>
      </c>
      <c r="K5766" s="15" t="s">
        <v>45611</v>
      </c>
      <c r="L5766" s="15" t="s">
        <v>139</v>
      </c>
      <c r="M5766" s="15" t="s">
        <v>678</v>
      </c>
      <c r="N5766" s="14">
        <v>2023</v>
      </c>
      <c r="O5766" s="15" t="s">
        <v>4244</v>
      </c>
      <c r="P5766" s="15" t="s">
        <v>106</v>
      </c>
      <c r="Q5766" s="15" t="s">
        <v>47081</v>
      </c>
      <c r="R5766" s="15" t="s">
        <v>762</v>
      </c>
      <c r="S5766" s="15" t="s">
        <v>4245</v>
      </c>
      <c r="T5766" s="15" t="s">
        <v>4246</v>
      </c>
      <c r="U5766" s="15" t="s">
        <v>53</v>
      </c>
      <c r="V5766" s="15" t="s">
        <v>46834</v>
      </c>
      <c r="W5766" s="15" t="s">
        <v>850</v>
      </c>
      <c r="X5766" s="15" t="e">
        <f>_xlfn.XLOOKUP(_LOOKUP[[#This Row],[AdjusterMemberName]],_Adjuster[Adjuster Name],_Adjuster[Email],,0)</f>
        <v>#N/A</v>
      </c>
      <c r="Y5766" s="15" t="e">
        <f>_xlfn.XLOOKUP(_LOOKUP[[#This Row],[AdjusterMemberName]],_Adjuster[Adjuster Name],_Adjuster[Phone Number],,0)</f>
        <v>#N/A</v>
      </c>
      <c r="Z5766" s="15" t="s">
        <v>4247</v>
      </c>
      <c r="AA57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53350 Tollgate Road , Idyllwild  CA 92549</v>
      </c>
      <c r="AB5766" s="15"/>
    </row>
    <row r="5767" spans="1:28" x14ac:dyDescent="0.3">
      <c r="A5767" s="14">
        <v>1</v>
      </c>
      <c r="B5767" s="14">
        <v>1</v>
      </c>
      <c r="C5767" s="15" t="s">
        <v>4248</v>
      </c>
      <c r="D5767" s="15" t="s">
        <v>4248</v>
      </c>
      <c r="E5767" s="15">
        <v>45195</v>
      </c>
      <c r="F5767" s="15" t="s">
        <v>4249</v>
      </c>
      <c r="G5767" s="15">
        <v>45178</v>
      </c>
      <c r="H5767" s="15">
        <v>45360</v>
      </c>
      <c r="I5767" s="15" t="s">
        <v>4250</v>
      </c>
      <c r="J5767" s="15" t="s">
        <v>4251</v>
      </c>
      <c r="K5767" s="15" t="s">
        <v>45590</v>
      </c>
      <c r="L5767" s="15" t="s">
        <v>91</v>
      </c>
      <c r="M5767" s="15" t="s">
        <v>92</v>
      </c>
      <c r="N5767" s="14">
        <v>2008</v>
      </c>
      <c r="O5767" s="15" t="s">
        <v>4252</v>
      </c>
      <c r="P5767" s="15" t="s">
        <v>81</v>
      </c>
      <c r="Q5767" s="15" t="s">
        <v>47065</v>
      </c>
      <c r="R5767" s="15" t="s">
        <v>4253</v>
      </c>
      <c r="S5767" s="15" t="s">
        <v>4254</v>
      </c>
      <c r="T5767" s="15" t="s">
        <v>1001</v>
      </c>
      <c r="U5767" s="15" t="s">
        <v>53</v>
      </c>
      <c r="V5767" s="15" t="s">
        <v>45660</v>
      </c>
      <c r="W5767" s="15" t="s">
        <v>1357</v>
      </c>
      <c r="X5767" s="15" t="str">
        <f>_xlfn.XLOOKUP(_LOOKUP[[#This Row],[AdjusterMemberName]],_Adjuster[Adjuster Name],_Adjuster[Email],,0)</f>
        <v>jRivera1@knightcompany.com</v>
      </c>
      <c r="Y5767" s="15" t="str">
        <f>_xlfn.XLOOKUP(_LOOKUP[[#This Row],[AdjusterMemberName]],_Adjuster[Adjuster Name],_Adjuster[Phone Number],,0)</f>
        <v>424-559-5239</v>
      </c>
      <c r="Z5767" s="15" t="s">
        <v>4255</v>
      </c>
      <c r="AA57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501 Cuesta Del Mar Dr Apt B, Oxnard  CA 93033</v>
      </c>
      <c r="AB5767" s="15"/>
    </row>
    <row r="5768" spans="1:28" x14ac:dyDescent="0.3">
      <c r="A5768" s="14">
        <v>1</v>
      </c>
      <c r="B5768" s="14">
        <v>1</v>
      </c>
      <c r="C5768" s="15" t="s">
        <v>4276</v>
      </c>
      <c r="D5768" s="15" t="s">
        <v>4276</v>
      </c>
      <c r="E5768" s="15">
        <v>45195</v>
      </c>
      <c r="F5768" s="15" t="s">
        <v>4277</v>
      </c>
      <c r="G5768" s="15">
        <v>45083</v>
      </c>
      <c r="H5768" s="15">
        <v>45266</v>
      </c>
      <c r="I5768" s="15" t="s">
        <v>4278</v>
      </c>
      <c r="J5768" s="15" t="s">
        <v>4279</v>
      </c>
      <c r="K5768" s="15" t="s">
        <v>45618</v>
      </c>
      <c r="L5768" s="15" t="s">
        <v>128</v>
      </c>
      <c r="M5768" s="15" t="s">
        <v>129</v>
      </c>
      <c r="N5768" s="14">
        <v>2012</v>
      </c>
      <c r="O5768" s="15" t="s">
        <v>4280</v>
      </c>
      <c r="P5768" s="15" t="s">
        <v>106</v>
      </c>
      <c r="Q5768" s="15" t="s">
        <v>47019</v>
      </c>
      <c r="R5768" s="15" t="s">
        <v>4281</v>
      </c>
      <c r="S5768" s="15" t="s">
        <v>4282</v>
      </c>
      <c r="T5768" s="15" t="s">
        <v>1356</v>
      </c>
      <c r="U5768" s="15" t="s">
        <v>53</v>
      </c>
      <c r="V5768" s="15" t="s">
        <v>45533</v>
      </c>
      <c r="W5768" s="15" t="s">
        <v>367</v>
      </c>
      <c r="X5768" s="15" t="str">
        <f>_xlfn.XLOOKUP(_LOOKUP[[#This Row],[AdjusterMemberName]],_Adjuster[Adjuster Name],_Adjuster[Email],,0)</f>
        <v>dHernandez4@knightcompany.com</v>
      </c>
      <c r="Y5768" s="15" t="str">
        <f>_xlfn.XLOOKUP(_LOOKUP[[#This Row],[AdjusterMemberName]],_Adjuster[Adjuster Name],_Adjuster[Phone Number],,0)</f>
        <v>323-315-7819</v>
      </c>
      <c r="Z5768" s="15" t="s">
        <v>4283</v>
      </c>
      <c r="AA57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444 W Manzanita St, Rialto  CA 92376</v>
      </c>
      <c r="AB5768" s="15">
        <v>45238</v>
      </c>
    </row>
    <row r="5769" spans="1:28" x14ac:dyDescent="0.3">
      <c r="A5769" s="14">
        <v>1</v>
      </c>
      <c r="B5769" s="14">
        <v>1</v>
      </c>
      <c r="C5769" s="15" t="s">
        <v>4292</v>
      </c>
      <c r="D5769" s="15" t="s">
        <v>4292</v>
      </c>
      <c r="E5769" s="15">
        <v>45195</v>
      </c>
      <c r="F5769" s="15" t="s">
        <v>4293</v>
      </c>
      <c r="G5769" s="15">
        <v>45155</v>
      </c>
      <c r="H5769" s="15">
        <v>45339</v>
      </c>
      <c r="I5769" s="15" t="s">
        <v>4294</v>
      </c>
      <c r="J5769" s="15" t="s">
        <v>4295</v>
      </c>
      <c r="K5769" s="15" t="s">
        <v>45332</v>
      </c>
      <c r="L5769" s="15" t="s">
        <v>139</v>
      </c>
      <c r="M5769" s="15" t="s">
        <v>4296</v>
      </c>
      <c r="N5769" s="14">
        <v>2017</v>
      </c>
      <c r="O5769" s="15" t="s">
        <v>4297</v>
      </c>
      <c r="P5769" s="15" t="s">
        <v>106</v>
      </c>
      <c r="Q5769" s="15" t="s">
        <v>47019</v>
      </c>
      <c r="R5769" s="15" t="s">
        <v>4298</v>
      </c>
      <c r="S5769" s="15" t="s">
        <v>4299</v>
      </c>
      <c r="T5769" s="15" t="s">
        <v>174</v>
      </c>
      <c r="U5769" s="15" t="s">
        <v>53</v>
      </c>
      <c r="V5769" s="15" t="s">
        <v>46097</v>
      </c>
      <c r="W5769" s="15" t="s">
        <v>1624</v>
      </c>
      <c r="X5769" s="15" t="e">
        <f>_xlfn.XLOOKUP(_LOOKUP[[#This Row],[AdjusterMemberName]],_Adjuster[Adjuster Name],_Adjuster[Email],,0)</f>
        <v>#N/A</v>
      </c>
      <c r="Y5769" s="15" t="e">
        <f>_xlfn.XLOOKUP(_LOOKUP[[#This Row],[AdjusterMemberName]],_Adjuster[Adjuster Name],_Adjuster[Phone Number],,0)</f>
        <v>#N/A</v>
      </c>
      <c r="Z5769" s="15" t="s">
        <v>4300</v>
      </c>
      <c r="AA57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3145 S Canfield Ave, Los Angeles  CA 90034</v>
      </c>
      <c r="AB5769" s="15"/>
    </row>
    <row r="5770" spans="1:28" x14ac:dyDescent="0.3">
      <c r="A5770" s="14">
        <v>1</v>
      </c>
      <c r="B5770" s="14">
        <v>1</v>
      </c>
      <c r="C5770" s="15" t="s">
        <v>4321</v>
      </c>
      <c r="D5770" s="15" t="s">
        <v>4321</v>
      </c>
      <c r="E5770" s="15">
        <v>45195</v>
      </c>
      <c r="F5770" s="15" t="s">
        <v>4322</v>
      </c>
      <c r="G5770" s="15">
        <v>45125</v>
      </c>
      <c r="H5770" s="15">
        <v>45309</v>
      </c>
      <c r="I5770" s="15" t="s">
        <v>4323</v>
      </c>
      <c r="J5770" s="15" t="s">
        <v>4324</v>
      </c>
      <c r="K5770" s="15" t="s">
        <v>45332</v>
      </c>
      <c r="L5770" s="15" t="s">
        <v>128</v>
      </c>
      <c r="M5770" s="15" t="s">
        <v>170</v>
      </c>
      <c r="N5770" s="14">
        <v>2023</v>
      </c>
      <c r="O5770" s="15" t="s">
        <v>4325</v>
      </c>
      <c r="P5770" s="15" t="s">
        <v>106</v>
      </c>
      <c r="Q5770" s="15" t="s">
        <v>47117</v>
      </c>
      <c r="R5770" s="15" t="s">
        <v>4326</v>
      </c>
      <c r="S5770" s="15" t="s">
        <v>4327</v>
      </c>
      <c r="T5770" s="15" t="s">
        <v>4328</v>
      </c>
      <c r="U5770" s="15" t="s">
        <v>53</v>
      </c>
      <c r="V5770" s="15" t="s">
        <v>46832</v>
      </c>
      <c r="W5770" s="15" t="s">
        <v>1357</v>
      </c>
      <c r="X5770" s="15" t="str">
        <f>_xlfn.XLOOKUP(_LOOKUP[[#This Row],[AdjusterMemberName]],_Adjuster[Adjuster Name],_Adjuster[Email],,0)</f>
        <v>jRivera1@knightcompany.com</v>
      </c>
      <c r="Y5770" s="15" t="str">
        <f>_xlfn.XLOOKUP(_LOOKUP[[#This Row],[AdjusterMemberName]],_Adjuster[Adjuster Name],_Adjuster[Phone Number],,0)</f>
        <v>424-559-5239</v>
      </c>
      <c r="Z5770" s="15" t="s">
        <v>4329</v>
      </c>
      <c r="AA57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55 N Weed Blvd Apt 5, Weed  CA 96094</v>
      </c>
      <c r="AB5770" s="15"/>
    </row>
    <row r="5771" spans="1:28" x14ac:dyDescent="0.3">
      <c r="A5771" s="14">
        <v>1</v>
      </c>
      <c r="B5771" s="14">
        <v>1</v>
      </c>
      <c r="C5771" s="15" t="s">
        <v>4564</v>
      </c>
      <c r="D5771" s="15" t="s">
        <v>4564</v>
      </c>
      <c r="E5771" s="15">
        <v>45195</v>
      </c>
      <c r="F5771" s="15" t="s">
        <v>4565</v>
      </c>
      <c r="G5771" s="15">
        <v>45140</v>
      </c>
      <c r="H5771" s="15">
        <v>45324</v>
      </c>
      <c r="I5771" s="15" t="s">
        <v>4566</v>
      </c>
      <c r="J5771" s="15" t="s">
        <v>4567</v>
      </c>
      <c r="K5771" s="15" t="s">
        <v>45759</v>
      </c>
      <c r="L5771" s="15" t="s">
        <v>103</v>
      </c>
      <c r="M5771" s="15" t="s">
        <v>3356</v>
      </c>
      <c r="N5771" s="14">
        <v>2019</v>
      </c>
      <c r="O5771" s="15" t="s">
        <v>4568</v>
      </c>
      <c r="P5771" s="15" t="s">
        <v>106</v>
      </c>
      <c r="Q5771" s="15" t="s">
        <v>47117</v>
      </c>
      <c r="R5771" s="15" t="s">
        <v>4569</v>
      </c>
      <c r="S5771" s="15" t="s">
        <v>4570</v>
      </c>
      <c r="T5771" s="15" t="s">
        <v>424</v>
      </c>
      <c r="U5771" s="15" t="s">
        <v>53</v>
      </c>
      <c r="V5771" s="15" t="s">
        <v>45402</v>
      </c>
      <c r="W5771" s="15" t="s">
        <v>338</v>
      </c>
      <c r="X5771" s="15" t="e">
        <f>_xlfn.XLOOKUP(_LOOKUP[[#This Row],[AdjusterMemberName]],_Adjuster[Adjuster Name],_Adjuster[Email],,0)</f>
        <v>#N/A</v>
      </c>
      <c r="Y5771" s="15" t="e">
        <f>_xlfn.XLOOKUP(_LOOKUP[[#This Row],[AdjusterMemberName]],_Adjuster[Adjuster Name],_Adjuster[Phone Number],,0)</f>
        <v>#N/A</v>
      </c>
      <c r="Z5771" s="15" t="s">
        <v>4571</v>
      </c>
      <c r="AA57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254 E 9Th St, San Bernardino  CA 92410</v>
      </c>
      <c r="AB5771" s="15"/>
    </row>
    <row r="5772" spans="1:28" x14ac:dyDescent="0.3">
      <c r="A5772" s="14">
        <v>1</v>
      </c>
      <c r="B5772" s="14">
        <v>1</v>
      </c>
      <c r="C5772" s="15" t="s">
        <v>6808</v>
      </c>
      <c r="D5772" s="15" t="s">
        <v>6809</v>
      </c>
      <c r="E5772" s="15">
        <v>45195</v>
      </c>
      <c r="F5772" s="15" t="s">
        <v>6810</v>
      </c>
      <c r="G5772" s="15">
        <v>45148</v>
      </c>
      <c r="H5772" s="15">
        <v>45332</v>
      </c>
      <c r="I5772" s="15" t="s">
        <v>6811</v>
      </c>
      <c r="J5772" s="15" t="s">
        <v>6812</v>
      </c>
      <c r="K5772" s="15" t="s">
        <v>45416</v>
      </c>
      <c r="L5772" s="15" t="s">
        <v>103</v>
      </c>
      <c r="M5772" s="15" t="s">
        <v>304</v>
      </c>
      <c r="N5772" s="14">
        <v>2019</v>
      </c>
      <c r="O5772" s="15" t="s">
        <v>6813</v>
      </c>
      <c r="P5772" s="15" t="s">
        <v>81</v>
      </c>
      <c r="Q5772" s="15" t="s">
        <v>47215</v>
      </c>
      <c r="R5772" s="15" t="s">
        <v>610</v>
      </c>
      <c r="S5772" s="15" t="s">
        <v>6814</v>
      </c>
      <c r="T5772" s="15" t="s">
        <v>1120</v>
      </c>
      <c r="U5772" s="15" t="s">
        <v>53</v>
      </c>
      <c r="V5772" s="15" t="s">
        <v>45428</v>
      </c>
      <c r="W5772" s="15" t="s">
        <v>1357</v>
      </c>
      <c r="X5772" s="15" t="str">
        <f>_xlfn.XLOOKUP(_LOOKUP[[#This Row],[AdjusterMemberName]],_Adjuster[Adjuster Name],_Adjuster[Email],,0)</f>
        <v>jRivera1@knightcompany.com</v>
      </c>
      <c r="Y5772" s="15" t="str">
        <f>_xlfn.XLOOKUP(_LOOKUP[[#This Row],[AdjusterMemberName]],_Adjuster[Adjuster Name],_Adjuster[Phone Number],,0)</f>
        <v>424-559-5239</v>
      </c>
      <c r="Z5772" s="15" t="s">
        <v>6815</v>
      </c>
      <c r="AA57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609 N 3Rd St, Colton  CA 92324</v>
      </c>
      <c r="AB5772" s="15"/>
    </row>
    <row r="5773" spans="1:28" x14ac:dyDescent="0.3">
      <c r="A5773" s="14">
        <v>1</v>
      </c>
      <c r="B5773" s="14">
        <v>1</v>
      </c>
      <c r="C5773" s="15" t="s">
        <v>9590</v>
      </c>
      <c r="D5773" s="15" t="s">
        <v>9590</v>
      </c>
      <c r="E5773" s="15">
        <v>45195</v>
      </c>
      <c r="F5773" s="15" t="s">
        <v>9591</v>
      </c>
      <c r="G5773" s="15">
        <v>45040</v>
      </c>
      <c r="H5773" s="15">
        <v>45223</v>
      </c>
      <c r="I5773" s="15" t="s">
        <v>9592</v>
      </c>
      <c r="J5773" s="15" t="s">
        <v>9593</v>
      </c>
      <c r="K5773" s="15" t="s">
        <v>45388</v>
      </c>
      <c r="L5773" s="15" t="s">
        <v>139</v>
      </c>
      <c r="M5773" s="15" t="s">
        <v>9594</v>
      </c>
      <c r="N5773" s="14">
        <v>2004</v>
      </c>
      <c r="O5773" s="15" t="s">
        <v>9595</v>
      </c>
      <c r="P5773" s="15" t="s">
        <v>106</v>
      </c>
      <c r="Q5773" s="15" t="s">
        <v>47065</v>
      </c>
      <c r="R5773" s="15" t="s">
        <v>9596</v>
      </c>
      <c r="S5773" s="15" t="s">
        <v>9597</v>
      </c>
      <c r="T5773" s="15" t="s">
        <v>1100</v>
      </c>
      <c r="U5773" s="15" t="s">
        <v>53</v>
      </c>
      <c r="V5773" s="15" t="s">
        <v>45649</v>
      </c>
      <c r="W5773" s="15" t="s">
        <v>850</v>
      </c>
      <c r="X5773" s="15" t="e">
        <f>_xlfn.XLOOKUP(_LOOKUP[[#This Row],[AdjusterMemberName]],_Adjuster[Adjuster Name],_Adjuster[Email],,0)</f>
        <v>#N/A</v>
      </c>
      <c r="Y5773" s="15" t="e">
        <f>_xlfn.XLOOKUP(_LOOKUP[[#This Row],[AdjusterMemberName]],_Adjuster[Adjuster Name],_Adjuster[Phone Number],,0)</f>
        <v>#N/A</v>
      </c>
      <c r="Z5773" s="15" t="s">
        <v>9598</v>
      </c>
      <c r="AA57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34950 Cedar Rd, Barstow  CA 92311</v>
      </c>
      <c r="AB5773" s="15"/>
    </row>
    <row r="5774" spans="1:28" x14ac:dyDescent="0.3">
      <c r="A5774" s="14">
        <v>1</v>
      </c>
      <c r="B5774" s="14">
        <v>1</v>
      </c>
      <c r="C5774" s="15" t="s">
        <v>14576</v>
      </c>
      <c r="D5774" s="15" t="s">
        <v>14576</v>
      </c>
      <c r="E5774" s="15">
        <v>45195</v>
      </c>
      <c r="F5774" s="15" t="s">
        <v>21100</v>
      </c>
      <c r="G5774" s="15">
        <v>45177</v>
      </c>
      <c r="H5774" s="15">
        <v>45359</v>
      </c>
      <c r="I5774" s="15" t="s">
        <v>21101</v>
      </c>
      <c r="J5774" s="15" t="s">
        <v>21102</v>
      </c>
      <c r="K5774" s="15" t="s">
        <v>45695</v>
      </c>
      <c r="L5774" s="15" t="s">
        <v>139</v>
      </c>
      <c r="M5774" s="15" t="s">
        <v>470</v>
      </c>
      <c r="N5774" s="14">
        <v>2022</v>
      </c>
      <c r="O5774" s="15" t="s">
        <v>14580</v>
      </c>
      <c r="P5774" s="15" t="s">
        <v>106</v>
      </c>
      <c r="Q5774" s="15" t="s">
        <v>47006</v>
      </c>
      <c r="R5774" s="15" t="s">
        <v>14581</v>
      </c>
      <c r="S5774" s="15" t="s">
        <v>14582</v>
      </c>
      <c r="T5774" s="15" t="s">
        <v>2543</v>
      </c>
      <c r="U5774" s="15" t="s">
        <v>53</v>
      </c>
      <c r="V5774" s="15" t="s">
        <v>45387</v>
      </c>
      <c r="W5774" s="15" t="s">
        <v>1357</v>
      </c>
      <c r="X5774" s="15" t="str">
        <f>_xlfn.XLOOKUP(_LOOKUP[[#This Row],[AdjusterMemberName]],_Adjuster[Adjuster Name],_Adjuster[Email],,0)</f>
        <v>jRivera1@knightcompany.com</v>
      </c>
      <c r="Y5774" s="15" t="str">
        <f>_xlfn.XLOOKUP(_LOOKUP[[#This Row],[AdjusterMemberName]],_Adjuster[Adjuster Name],_Adjuster[Phone Number],,0)</f>
        <v>424-559-5239</v>
      </c>
      <c r="Z5774" s="15" t="s">
        <v>14583</v>
      </c>
      <c r="AA57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742 Skyline Dr, Daly City  CA 94015</v>
      </c>
      <c r="AB5774" s="15"/>
    </row>
    <row r="5775" spans="1:28" x14ac:dyDescent="0.3">
      <c r="A5775" s="14">
        <v>1</v>
      </c>
      <c r="B5775" s="14">
        <v>1</v>
      </c>
      <c r="C5775" s="15" t="s">
        <v>4184</v>
      </c>
      <c r="D5775" s="15" t="s">
        <v>4184</v>
      </c>
      <c r="E5775" s="15">
        <v>45194</v>
      </c>
      <c r="F5775" s="15" t="s">
        <v>4185</v>
      </c>
      <c r="G5775" s="15">
        <v>45078</v>
      </c>
      <c r="H5775" s="15">
        <v>45261</v>
      </c>
      <c r="I5775" s="15" t="s">
        <v>4186</v>
      </c>
      <c r="J5775" s="15" t="s">
        <v>4187</v>
      </c>
      <c r="K5775" s="15" t="s">
        <v>45547</v>
      </c>
      <c r="L5775" s="15" t="s">
        <v>103</v>
      </c>
      <c r="M5775" s="15" t="s">
        <v>1503</v>
      </c>
      <c r="N5775" s="14">
        <v>2018</v>
      </c>
      <c r="O5775" s="15" t="s">
        <v>4188</v>
      </c>
      <c r="P5775" s="15" t="s">
        <v>106</v>
      </c>
      <c r="Q5775" s="15" t="s">
        <v>47081</v>
      </c>
      <c r="R5775" s="15" t="s">
        <v>2510</v>
      </c>
      <c r="S5775" s="15" t="s">
        <v>4189</v>
      </c>
      <c r="T5775" s="15" t="s">
        <v>1100</v>
      </c>
      <c r="U5775" s="15" t="s">
        <v>53</v>
      </c>
      <c r="V5775" s="15" t="s">
        <v>45649</v>
      </c>
      <c r="W5775" s="15" t="s">
        <v>1357</v>
      </c>
      <c r="X5775" s="15" t="str">
        <f>_xlfn.XLOOKUP(_LOOKUP[[#This Row],[AdjusterMemberName]],_Adjuster[Adjuster Name],_Adjuster[Email],,0)</f>
        <v>jRivera1@knightcompany.com</v>
      </c>
      <c r="Y5775" s="15" t="str">
        <f>_xlfn.XLOOKUP(_LOOKUP[[#This Row],[AdjusterMemberName]],_Adjuster[Adjuster Name],_Adjuster[Phone Number],,0)</f>
        <v>424-559-5239</v>
      </c>
      <c r="Z5775" s="15" t="s">
        <v>4190</v>
      </c>
      <c r="AA57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35215 Birch Rd, Barstow  CA 92311</v>
      </c>
      <c r="AB5775" s="15"/>
    </row>
    <row r="5776" spans="1:28" x14ac:dyDescent="0.3">
      <c r="A5776" s="14">
        <v>1</v>
      </c>
      <c r="B5776" s="14">
        <v>1</v>
      </c>
      <c r="C5776" s="15" t="s">
        <v>2331</v>
      </c>
      <c r="D5776" s="15" t="s">
        <v>2332</v>
      </c>
      <c r="E5776" s="15">
        <v>45194</v>
      </c>
      <c r="F5776" s="15" t="s">
        <v>2333</v>
      </c>
      <c r="G5776" s="15">
        <v>45085</v>
      </c>
      <c r="H5776" s="15">
        <v>45268</v>
      </c>
      <c r="I5776" s="15" t="s">
        <v>4309</v>
      </c>
      <c r="J5776" s="15" t="s">
        <v>4310</v>
      </c>
      <c r="K5776" s="15" t="s">
        <v>45332</v>
      </c>
      <c r="L5776" s="15" t="s">
        <v>128</v>
      </c>
      <c r="M5776" s="15" t="s">
        <v>170</v>
      </c>
      <c r="N5776" s="14">
        <v>2008</v>
      </c>
      <c r="O5776" s="15" t="s">
        <v>4311</v>
      </c>
      <c r="P5776" s="15" t="s">
        <v>106</v>
      </c>
      <c r="Q5776" s="15" t="s">
        <v>47079</v>
      </c>
      <c r="R5776" s="15" t="s">
        <v>2337</v>
      </c>
      <c r="S5776" s="15" t="s">
        <v>2338</v>
      </c>
      <c r="T5776" s="15" t="s">
        <v>356</v>
      </c>
      <c r="U5776" s="15" t="s">
        <v>53</v>
      </c>
      <c r="V5776" s="15" t="s">
        <v>46260</v>
      </c>
      <c r="W5776" s="15" t="s">
        <v>1357</v>
      </c>
      <c r="X5776" s="15" t="str">
        <f>_xlfn.XLOOKUP(_LOOKUP[[#This Row],[AdjusterMemberName]],_Adjuster[Adjuster Name],_Adjuster[Email],,0)</f>
        <v>jRivera1@knightcompany.com</v>
      </c>
      <c r="Y5776" s="15" t="str">
        <f>_xlfn.XLOOKUP(_LOOKUP[[#This Row],[AdjusterMemberName]],_Adjuster[Adjuster Name],_Adjuster[Phone Number],,0)</f>
        <v>424-559-5239</v>
      </c>
      <c r="Z5776" s="15" t="s">
        <v>2339</v>
      </c>
      <c r="AA57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202 N Allyn Ave Spc 13, Ontario  CA 91764</v>
      </c>
      <c r="AB5776" s="15"/>
    </row>
    <row r="5777" spans="1:28" x14ac:dyDescent="0.3">
      <c r="A5777" s="14">
        <v>1</v>
      </c>
      <c r="B5777" s="14">
        <v>1</v>
      </c>
      <c r="C5777" s="15" t="s">
        <v>4191</v>
      </c>
      <c r="D5777" s="15" t="s">
        <v>4191</v>
      </c>
      <c r="E5777" s="15">
        <v>45193</v>
      </c>
      <c r="F5777" s="15" t="s">
        <v>4192</v>
      </c>
      <c r="G5777" s="15">
        <v>45174</v>
      </c>
      <c r="H5777" s="15">
        <v>45356</v>
      </c>
      <c r="I5777" s="15" t="s">
        <v>4193</v>
      </c>
      <c r="J5777" s="15" t="s">
        <v>4194</v>
      </c>
      <c r="K5777" s="15" t="s">
        <v>46218</v>
      </c>
      <c r="L5777" s="15" t="s">
        <v>150</v>
      </c>
      <c r="M5777" s="15" t="s">
        <v>630</v>
      </c>
      <c r="N5777" s="14">
        <v>2013</v>
      </c>
      <c r="O5777" s="15" t="s">
        <v>4195</v>
      </c>
      <c r="P5777" s="15" t="s">
        <v>106</v>
      </c>
      <c r="Q5777" s="15" t="s">
        <v>47065</v>
      </c>
      <c r="R5777" s="15" t="s">
        <v>4196</v>
      </c>
      <c r="S5777" s="15" t="s">
        <v>4197</v>
      </c>
      <c r="T5777" s="15" t="s">
        <v>1138</v>
      </c>
      <c r="U5777" s="15" t="s">
        <v>53</v>
      </c>
      <c r="V5777" s="15" t="s">
        <v>45366</v>
      </c>
      <c r="W5777" s="15" t="s">
        <v>850</v>
      </c>
      <c r="X5777" s="15" t="e">
        <f>_xlfn.XLOOKUP(_LOOKUP[[#This Row],[AdjusterMemberName]],_Adjuster[Adjuster Name],_Adjuster[Email],,0)</f>
        <v>#N/A</v>
      </c>
      <c r="Y5777" s="15" t="e">
        <f>_xlfn.XLOOKUP(_LOOKUP[[#This Row],[AdjusterMemberName]],_Adjuster[Adjuster Name],_Adjuster[Phone Number],,0)</f>
        <v>#N/A</v>
      </c>
      <c r="Z5777" s="15" t="s">
        <v>4198</v>
      </c>
      <c r="AA57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8832 Van Nuys Blvd Apt 109, Panorama City  CA 91402</v>
      </c>
      <c r="AB5777" s="15"/>
    </row>
    <row r="5778" spans="1:28" x14ac:dyDescent="0.3">
      <c r="A5778" s="14">
        <v>1</v>
      </c>
      <c r="B5778" s="14">
        <v>1</v>
      </c>
      <c r="C5778" s="15" t="s">
        <v>4390</v>
      </c>
      <c r="D5778" s="15" t="s">
        <v>4391</v>
      </c>
      <c r="E5778" s="15">
        <v>45193</v>
      </c>
      <c r="F5778" s="15" t="s">
        <v>4392</v>
      </c>
      <c r="G5778" s="15">
        <v>45084</v>
      </c>
      <c r="H5778" s="15">
        <v>45267</v>
      </c>
      <c r="I5778" s="15" t="s">
        <v>4393</v>
      </c>
      <c r="J5778" s="15" t="s">
        <v>4394</v>
      </c>
      <c r="K5778" s="15" t="s">
        <v>45354</v>
      </c>
      <c r="L5778" s="15" t="s">
        <v>103</v>
      </c>
      <c r="M5778" s="15" t="s">
        <v>104</v>
      </c>
      <c r="N5778" s="14">
        <v>2014</v>
      </c>
      <c r="O5778" s="15" t="s">
        <v>4395</v>
      </c>
      <c r="P5778" s="15" t="s">
        <v>106</v>
      </c>
      <c r="Q5778" s="15" t="s">
        <v>47169</v>
      </c>
      <c r="R5778" s="15" t="s">
        <v>4396</v>
      </c>
      <c r="S5778" s="15" t="s">
        <v>4397</v>
      </c>
      <c r="T5778" s="15" t="s">
        <v>727</v>
      </c>
      <c r="U5778" s="15" t="s">
        <v>53</v>
      </c>
      <c r="V5778" s="15" t="s">
        <v>45480</v>
      </c>
      <c r="W5778" s="15" t="s">
        <v>1357</v>
      </c>
      <c r="X5778" s="15" t="str">
        <f>_xlfn.XLOOKUP(_LOOKUP[[#This Row],[AdjusterMemberName]],_Adjuster[Adjuster Name],_Adjuster[Email],,0)</f>
        <v>jRivera1@knightcompany.com</v>
      </c>
      <c r="Y5778" s="15" t="str">
        <f>_xlfn.XLOOKUP(_LOOKUP[[#This Row],[AdjusterMemberName]],_Adjuster[Adjuster Name],_Adjuster[Phone Number],,0)</f>
        <v>424-559-5239</v>
      </c>
      <c r="Z5778" s="15" t="s">
        <v>4398</v>
      </c>
      <c r="AA57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2740 E Tregallas Rd, Antioch  CA 94509</v>
      </c>
      <c r="AB5778" s="15"/>
    </row>
    <row r="5779" spans="1:28" x14ac:dyDescent="0.3">
      <c r="A5779" s="14">
        <v>1</v>
      </c>
      <c r="B5779" s="14">
        <v>1</v>
      </c>
      <c r="C5779" s="15" t="s">
        <v>4382</v>
      </c>
      <c r="D5779" s="15" t="s">
        <v>4382</v>
      </c>
      <c r="E5779" s="15">
        <v>45192</v>
      </c>
      <c r="F5779" s="15" t="s">
        <v>4383</v>
      </c>
      <c r="G5779" s="15">
        <v>45062</v>
      </c>
      <c r="H5779" s="15">
        <v>45246</v>
      </c>
      <c r="I5779" s="15" t="s">
        <v>4384</v>
      </c>
      <c r="J5779" s="15" t="s">
        <v>4385</v>
      </c>
      <c r="K5779" s="15" t="s">
        <v>45489</v>
      </c>
      <c r="L5779" s="15" t="s">
        <v>139</v>
      </c>
      <c r="M5779" s="15" t="s">
        <v>470</v>
      </c>
      <c r="N5779" s="14">
        <v>2021</v>
      </c>
      <c r="O5779" s="15" t="s">
        <v>4386</v>
      </c>
      <c r="P5779" s="15" t="s">
        <v>81</v>
      </c>
      <c r="Q5779" s="15" t="s">
        <v>47019</v>
      </c>
      <c r="R5779" s="15" t="s">
        <v>4387</v>
      </c>
      <c r="S5779" s="15" t="s">
        <v>4388</v>
      </c>
      <c r="T5779" s="15" t="s">
        <v>2950</v>
      </c>
      <c r="U5779" s="15" t="s">
        <v>53</v>
      </c>
      <c r="V5779" s="15" t="s">
        <v>45514</v>
      </c>
      <c r="W5779" s="15" t="s">
        <v>850</v>
      </c>
      <c r="X5779" s="15" t="e">
        <f>_xlfn.XLOOKUP(_LOOKUP[[#This Row],[AdjusterMemberName]],_Adjuster[Adjuster Name],_Adjuster[Email],,0)</f>
        <v>#N/A</v>
      </c>
      <c r="Y5779" s="15" t="e">
        <f>_xlfn.XLOOKUP(_LOOKUP[[#This Row],[AdjusterMemberName]],_Adjuster[Adjuster Name],_Adjuster[Phone Number],,0)</f>
        <v>#N/A</v>
      </c>
      <c r="Z5779" s="15" t="s">
        <v>4389</v>
      </c>
      <c r="AA57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12300 Osborne Pl Apt 205, Pacoima  CA 91331</v>
      </c>
      <c r="AB5779" s="15"/>
    </row>
    <row r="5780" spans="1:28" x14ac:dyDescent="0.3">
      <c r="A5780" s="14">
        <v>1</v>
      </c>
      <c r="B5780" s="14">
        <v>1</v>
      </c>
      <c r="C5780" s="15" t="s">
        <v>4459</v>
      </c>
      <c r="D5780" s="15" t="s">
        <v>4459</v>
      </c>
      <c r="E5780" s="15">
        <v>45192</v>
      </c>
      <c r="F5780" s="15" t="s">
        <v>4460</v>
      </c>
      <c r="G5780" s="15">
        <v>45185</v>
      </c>
      <c r="H5780" s="15">
        <v>45367</v>
      </c>
      <c r="I5780" s="15" t="s">
        <v>4461</v>
      </c>
      <c r="J5780" s="15" t="s">
        <v>4462</v>
      </c>
      <c r="K5780" s="15" t="s">
        <v>45568</v>
      </c>
      <c r="L5780" s="15" t="s">
        <v>25</v>
      </c>
      <c r="M5780" s="15" t="s">
        <v>1905</v>
      </c>
      <c r="N5780" s="14">
        <v>2006</v>
      </c>
      <c r="O5780" s="15" t="s">
        <v>4463</v>
      </c>
      <c r="P5780" s="15" t="s">
        <v>106</v>
      </c>
      <c r="Q5780" s="15" t="s">
        <v>47065</v>
      </c>
      <c r="R5780" s="15" t="s">
        <v>204</v>
      </c>
      <c r="S5780" s="15" t="s">
        <v>4464</v>
      </c>
      <c r="T5780" s="15" t="s">
        <v>109</v>
      </c>
      <c r="U5780" s="15" t="s">
        <v>53</v>
      </c>
      <c r="V5780" s="15" t="s">
        <v>45632</v>
      </c>
      <c r="W5780" s="15" t="s">
        <v>1357</v>
      </c>
      <c r="X5780" s="15" t="str">
        <f>_xlfn.XLOOKUP(_LOOKUP[[#This Row],[AdjusterMemberName]],_Adjuster[Adjuster Name],_Adjuster[Email],,0)</f>
        <v>jRivera1@knightcompany.com</v>
      </c>
      <c r="Y5780" s="15" t="str">
        <f>_xlfn.XLOOKUP(_LOOKUP[[#This Row],[AdjusterMemberName]],_Adjuster[Adjuster Name],_Adjuster[Phone Number],,0)</f>
        <v>424-559-5239</v>
      </c>
      <c r="Z5780" s="15" t="s">
        <v>4465</v>
      </c>
      <c r="AA57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41945 Ivy St, Murrieta  CA 92562</v>
      </c>
      <c r="AB5780" s="15"/>
    </row>
    <row r="5781" spans="1:28" x14ac:dyDescent="0.3">
      <c r="A5781" s="14">
        <v>1</v>
      </c>
      <c r="B5781" s="14">
        <v>1</v>
      </c>
      <c r="C5781" s="15" t="s">
        <v>4139</v>
      </c>
      <c r="D5781" s="15" t="s">
        <v>4139</v>
      </c>
      <c r="E5781" s="15">
        <v>45191</v>
      </c>
      <c r="F5781" s="15" t="s">
        <v>4140</v>
      </c>
      <c r="G5781" s="15">
        <v>45086</v>
      </c>
      <c r="H5781" s="15">
        <v>45269</v>
      </c>
      <c r="I5781" s="15" t="s">
        <v>4141</v>
      </c>
      <c r="J5781" s="15" t="s">
        <v>4142</v>
      </c>
      <c r="K5781" s="15" t="s">
        <v>45332</v>
      </c>
      <c r="L5781" s="15" t="s">
        <v>281</v>
      </c>
      <c r="M5781" s="15" t="s">
        <v>4143</v>
      </c>
      <c r="N5781" s="14">
        <v>2021</v>
      </c>
      <c r="O5781" s="15" t="s">
        <v>4144</v>
      </c>
      <c r="P5781" s="15" t="s">
        <v>106</v>
      </c>
      <c r="Q5781" s="15" t="s">
        <v>47006</v>
      </c>
      <c r="R5781" s="15" t="s">
        <v>4145</v>
      </c>
      <c r="S5781" s="15" t="s">
        <v>4146</v>
      </c>
      <c r="T5781" s="15" t="s">
        <v>4147</v>
      </c>
      <c r="U5781" s="15" t="s">
        <v>53</v>
      </c>
      <c r="V5781" s="15" t="s">
        <v>46029</v>
      </c>
      <c r="W5781" s="15" t="s">
        <v>338</v>
      </c>
      <c r="X5781" s="15" t="e">
        <f>_xlfn.XLOOKUP(_LOOKUP[[#This Row],[AdjusterMemberName]],_Adjuster[Adjuster Name],_Adjuster[Email],,0)</f>
        <v>#N/A</v>
      </c>
      <c r="Y5781" s="15" t="e">
        <f>_xlfn.XLOOKUP(_LOOKUP[[#This Row],[AdjusterMemberName]],_Adjuster[Adjuster Name],_Adjuster[Phone Number],,0)</f>
        <v>#N/A</v>
      </c>
      <c r="Z5781" s="15" t="s">
        <v>4148</v>
      </c>
      <c r="AA57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5486 Kinston Ave, Culver City  CA 90230</v>
      </c>
      <c r="AB5781" s="15"/>
    </row>
    <row r="5782" spans="1:28" x14ac:dyDescent="0.3">
      <c r="A5782" s="14">
        <v>1</v>
      </c>
      <c r="B5782" s="14">
        <v>1</v>
      </c>
      <c r="C5782" s="15" t="s">
        <v>4157</v>
      </c>
      <c r="D5782" s="15" t="s">
        <v>4157</v>
      </c>
      <c r="E5782" s="15">
        <v>45191</v>
      </c>
      <c r="F5782" s="15" t="s">
        <v>4158</v>
      </c>
      <c r="G5782" s="15">
        <v>45131</v>
      </c>
      <c r="H5782" s="15">
        <v>45315</v>
      </c>
      <c r="I5782" s="15" t="s">
        <v>4159</v>
      </c>
      <c r="J5782" s="15" t="s">
        <v>4160</v>
      </c>
      <c r="K5782" s="15" t="s">
        <v>45332</v>
      </c>
      <c r="L5782" s="15" t="s">
        <v>281</v>
      </c>
      <c r="M5782" s="15" t="s">
        <v>4161</v>
      </c>
      <c r="N5782" s="14">
        <v>2021</v>
      </c>
      <c r="O5782" s="15" t="s">
        <v>4162</v>
      </c>
      <c r="P5782" s="15" t="s">
        <v>106</v>
      </c>
      <c r="Q5782" s="15" t="s">
        <v>47019</v>
      </c>
      <c r="R5782" s="15" t="s">
        <v>4163</v>
      </c>
      <c r="S5782" s="15" t="s">
        <v>4164</v>
      </c>
      <c r="T5782" s="15" t="s">
        <v>4165</v>
      </c>
      <c r="U5782" s="15" t="s">
        <v>53</v>
      </c>
      <c r="V5782" s="15" t="s">
        <v>45832</v>
      </c>
      <c r="W5782" s="15" t="s">
        <v>850</v>
      </c>
      <c r="X5782" s="15" t="e">
        <f>_xlfn.XLOOKUP(_LOOKUP[[#This Row],[AdjusterMemberName]],_Adjuster[Adjuster Name],_Adjuster[Email],,0)</f>
        <v>#N/A</v>
      </c>
      <c r="Y5782" s="15" t="e">
        <f>_xlfn.XLOOKUP(_LOOKUP[[#This Row],[AdjusterMemberName]],_Adjuster[Adjuster Name],_Adjuster[Phone Number],,0)</f>
        <v>#N/A</v>
      </c>
      <c r="Z5782" s="15" t="s">
        <v>4166</v>
      </c>
      <c r="AA57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13081 Beaver St, Sylmar  CA 91342</v>
      </c>
      <c r="AB5782" s="15"/>
    </row>
    <row r="5783" spans="1:28" x14ac:dyDescent="0.3">
      <c r="A5783" s="14">
        <v>1</v>
      </c>
      <c r="B5783" s="14">
        <v>1</v>
      </c>
      <c r="C5783" s="15" t="s">
        <v>4355</v>
      </c>
      <c r="D5783" s="15" t="s">
        <v>4355</v>
      </c>
      <c r="E5783" s="15">
        <v>45191</v>
      </c>
      <c r="F5783" s="15" t="s">
        <v>4356</v>
      </c>
      <c r="G5783" s="15">
        <v>45113</v>
      </c>
      <c r="H5783" s="15">
        <v>45297</v>
      </c>
      <c r="I5783" s="15" t="s">
        <v>4357</v>
      </c>
      <c r="J5783" s="15" t="s">
        <v>4358</v>
      </c>
      <c r="K5783" s="15" t="s">
        <v>45358</v>
      </c>
      <c r="L5783" s="15" t="s">
        <v>441</v>
      </c>
      <c r="M5783" s="15" t="s">
        <v>579</v>
      </c>
      <c r="N5783" s="14">
        <v>2014</v>
      </c>
      <c r="O5783" s="15" t="s">
        <v>4359</v>
      </c>
      <c r="P5783" s="15" t="s">
        <v>106</v>
      </c>
      <c r="Q5783" s="15" t="s">
        <v>47079</v>
      </c>
      <c r="R5783" s="15" t="s">
        <v>4360</v>
      </c>
      <c r="S5783" s="15" t="s">
        <v>4361</v>
      </c>
      <c r="T5783" s="15" t="s">
        <v>821</v>
      </c>
      <c r="U5783" s="15" t="s">
        <v>53</v>
      </c>
      <c r="V5783" s="15" t="s">
        <v>46274</v>
      </c>
      <c r="W5783" s="15" t="s">
        <v>3184</v>
      </c>
      <c r="X5783" s="15" t="str">
        <f>_xlfn.XLOOKUP(_LOOKUP[[#This Row],[AdjusterMemberName]],_Adjuster[Adjuster Name],_Adjuster[Email],,0)</f>
        <v>mQualls@knightcompany.com</v>
      </c>
      <c r="Y5783" s="15" t="str">
        <f>_xlfn.XLOOKUP(_LOOKUP[[#This Row],[AdjusterMemberName]],_Adjuster[Adjuster Name],_Adjuster[Phone Number],,0)</f>
        <v>424-559-5436</v>
      </c>
      <c r="Z5783" s="15" t="s">
        <v>4362</v>
      </c>
      <c r="AA57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6235 Kester Ave Apt 117, Van Nuys  CA 91411</v>
      </c>
      <c r="AB5783" s="15"/>
    </row>
    <row r="5784" spans="1:28" x14ac:dyDescent="0.3">
      <c r="A5784" s="14">
        <v>0</v>
      </c>
      <c r="B5784" s="14">
        <v>0</v>
      </c>
      <c r="C5784" s="15" t="s">
        <v>4374</v>
      </c>
      <c r="D5784" s="15" t="s">
        <v>4375</v>
      </c>
      <c r="E5784" s="15">
        <v>45191</v>
      </c>
      <c r="F5784" s="15" t="s">
        <v>4376</v>
      </c>
      <c r="G5784" s="15"/>
      <c r="H5784" s="15"/>
      <c r="I5784" s="15" t="s">
        <v>4377</v>
      </c>
      <c r="J5784" s="15" t="s">
        <v>4378</v>
      </c>
      <c r="K5784" s="15" t="s">
        <v>46811</v>
      </c>
      <c r="L5784" s="15" t="s">
        <v>4379</v>
      </c>
      <c r="M5784" s="15" t="s">
        <v>4380</v>
      </c>
      <c r="N5784" s="14">
        <v>2014</v>
      </c>
      <c r="O5784" s="15" t="s">
        <v>4381</v>
      </c>
      <c r="P5784" s="15" t="s">
        <v>1273</v>
      </c>
      <c r="Q5784" s="15"/>
      <c r="R5784" s="15"/>
      <c r="S5784" s="15"/>
      <c r="T5784" s="15"/>
      <c r="U5784" s="15"/>
      <c r="V5784" s="15"/>
      <c r="W5784" s="15" t="s">
        <v>338</v>
      </c>
      <c r="X5784" s="15" t="e">
        <f>_xlfn.XLOOKUP(_LOOKUP[[#This Row],[AdjusterMemberName]],_Adjuster[Adjuster Name],_Adjuster[Email],,0)</f>
        <v>#N/A</v>
      </c>
      <c r="Y5784" s="15" t="e">
        <f>_xlfn.XLOOKUP(_LOOKUP[[#This Row],[AdjusterMemberName]],_Adjuster[Adjuster Name],_Adjuster[Phone Number],,0)</f>
        <v>#N/A</v>
      </c>
      <c r="Z5784" s="15"/>
      <c r="AA5784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784" s="15"/>
    </row>
    <row r="5785" spans="1:28" x14ac:dyDescent="0.3">
      <c r="A5785" s="14">
        <v>1</v>
      </c>
      <c r="B5785" s="14">
        <v>1</v>
      </c>
      <c r="C5785" s="15" t="s">
        <v>5623</v>
      </c>
      <c r="D5785" s="15" t="s">
        <v>5623</v>
      </c>
      <c r="E5785" s="15">
        <v>45191</v>
      </c>
      <c r="F5785" s="15" t="s">
        <v>5624</v>
      </c>
      <c r="G5785" s="15">
        <v>45139</v>
      </c>
      <c r="H5785" s="15">
        <v>45323</v>
      </c>
      <c r="I5785" s="15" t="s">
        <v>5625</v>
      </c>
      <c r="J5785" s="15" t="s">
        <v>5626</v>
      </c>
      <c r="K5785" s="15" t="s">
        <v>46811</v>
      </c>
      <c r="L5785" s="15" t="s">
        <v>5627</v>
      </c>
      <c r="M5785" s="15" t="s">
        <v>4380</v>
      </c>
      <c r="N5785" s="14">
        <v>2014</v>
      </c>
      <c r="O5785" s="15" t="s">
        <v>4381</v>
      </c>
      <c r="P5785" s="15" t="s">
        <v>1273</v>
      </c>
      <c r="Q5785" s="15" t="s">
        <v>119</v>
      </c>
      <c r="R5785" s="15" t="s">
        <v>5628</v>
      </c>
      <c r="S5785" s="15" t="s">
        <v>5629</v>
      </c>
      <c r="T5785" s="15" t="s">
        <v>5400</v>
      </c>
      <c r="U5785" s="15" t="s">
        <v>53</v>
      </c>
      <c r="V5785" s="15" t="s">
        <v>45536</v>
      </c>
      <c r="W5785" s="15" t="s">
        <v>338</v>
      </c>
      <c r="X5785" s="15" t="e">
        <f>_xlfn.XLOOKUP(_LOOKUP[[#This Row],[AdjusterMemberName]],_Adjuster[Adjuster Name],_Adjuster[Email],,0)</f>
        <v>#N/A</v>
      </c>
      <c r="Y5785" s="15" t="e">
        <f>_xlfn.XLOOKUP(_LOOKUP[[#This Row],[AdjusterMemberName]],_Adjuster[Adjuster Name],_Adjuster[Phone Number],,0)</f>
        <v>#N/A</v>
      </c>
      <c r="Z5785" s="15" t="s">
        <v>5630</v>
      </c>
      <c r="AA57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454 S Inga St , El Cajon  CA 92020</v>
      </c>
      <c r="AB5785" s="15">
        <v>45172</v>
      </c>
    </row>
    <row r="5786" spans="1:28" x14ac:dyDescent="0.3">
      <c r="A5786" s="14">
        <v>1</v>
      </c>
      <c r="B5786" s="14">
        <v>1</v>
      </c>
      <c r="C5786" s="15" t="s">
        <v>4123</v>
      </c>
      <c r="D5786" s="15" t="s">
        <v>4123</v>
      </c>
      <c r="E5786" s="15">
        <v>45190</v>
      </c>
      <c r="F5786" s="15" t="s">
        <v>4124</v>
      </c>
      <c r="G5786" s="15">
        <v>45187</v>
      </c>
      <c r="H5786" s="15">
        <v>45369</v>
      </c>
      <c r="I5786" s="15" t="s">
        <v>4125</v>
      </c>
      <c r="J5786" s="15" t="s">
        <v>4126</v>
      </c>
      <c r="K5786" s="15" t="s">
        <v>45611</v>
      </c>
      <c r="L5786" s="15" t="s">
        <v>281</v>
      </c>
      <c r="M5786" s="15" t="s">
        <v>282</v>
      </c>
      <c r="N5786" s="14">
        <v>2012</v>
      </c>
      <c r="O5786" s="15" t="s">
        <v>4127</v>
      </c>
      <c r="P5786" s="15" t="s">
        <v>106</v>
      </c>
      <c r="Q5786" s="15" t="s">
        <v>47006</v>
      </c>
      <c r="R5786" s="15" t="s">
        <v>4128</v>
      </c>
      <c r="S5786" s="15" t="s">
        <v>4129</v>
      </c>
      <c r="T5786" s="15" t="s">
        <v>530</v>
      </c>
      <c r="U5786" s="15" t="s">
        <v>53</v>
      </c>
      <c r="V5786" s="15" t="s">
        <v>45462</v>
      </c>
      <c r="W5786" s="15" t="s">
        <v>1357</v>
      </c>
      <c r="X5786" s="15" t="str">
        <f>_xlfn.XLOOKUP(_LOOKUP[[#This Row],[AdjusterMemberName]],_Adjuster[Adjuster Name],_Adjuster[Email],,0)</f>
        <v>jRivera1@knightcompany.com</v>
      </c>
      <c r="Y5786" s="15" t="str">
        <f>_xlfn.XLOOKUP(_LOOKUP[[#This Row],[AdjusterMemberName]],_Adjuster[Adjuster Name],_Adjuster[Phone Number],,0)</f>
        <v>424-559-5239</v>
      </c>
      <c r="Z5786" s="15" t="s">
        <v>4130</v>
      </c>
      <c r="AA57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16221 Vasquez Ave Apt 10, Victorville  CA 92394</v>
      </c>
      <c r="AB5786" s="15"/>
    </row>
    <row r="5787" spans="1:28" x14ac:dyDescent="0.3">
      <c r="A5787" s="14">
        <v>1</v>
      </c>
      <c r="B5787" s="14">
        <v>1</v>
      </c>
      <c r="C5787" s="15" t="s">
        <v>4149</v>
      </c>
      <c r="D5787" s="15" t="s">
        <v>4149</v>
      </c>
      <c r="E5787" s="15">
        <v>45190</v>
      </c>
      <c r="F5787" s="15" t="s">
        <v>4150</v>
      </c>
      <c r="G5787" s="15">
        <v>45154</v>
      </c>
      <c r="H5787" s="15">
        <v>45338</v>
      </c>
      <c r="I5787" s="15" t="s">
        <v>4151</v>
      </c>
      <c r="J5787" s="15" t="s">
        <v>4152</v>
      </c>
      <c r="K5787" s="15" t="s">
        <v>45332</v>
      </c>
      <c r="L5787" s="15" t="s">
        <v>128</v>
      </c>
      <c r="M5787" s="15" t="s">
        <v>129</v>
      </c>
      <c r="N5787" s="14">
        <v>2023</v>
      </c>
      <c r="O5787" s="15" t="s">
        <v>4153</v>
      </c>
      <c r="P5787" s="15" t="s">
        <v>106</v>
      </c>
      <c r="Q5787" s="15" t="s">
        <v>47073</v>
      </c>
      <c r="R5787" s="15" t="s">
        <v>4154</v>
      </c>
      <c r="S5787" s="15" t="s">
        <v>4155</v>
      </c>
      <c r="T5787" s="15" t="s">
        <v>174</v>
      </c>
      <c r="U5787" s="15" t="s">
        <v>53</v>
      </c>
      <c r="V5787" s="15" t="s">
        <v>45662</v>
      </c>
      <c r="W5787" s="15" t="s">
        <v>1357</v>
      </c>
      <c r="X5787" s="15" t="str">
        <f>_xlfn.XLOOKUP(_LOOKUP[[#This Row],[AdjusterMemberName]],_Adjuster[Adjuster Name],_Adjuster[Email],,0)</f>
        <v>jRivera1@knightcompany.com</v>
      </c>
      <c r="Y5787" s="15" t="str">
        <f>_xlfn.XLOOKUP(_LOOKUP[[#This Row],[AdjusterMemberName]],_Adjuster[Adjuster Name],_Adjuster[Phone Number],,0)</f>
        <v>424-559-5239</v>
      </c>
      <c r="Z5787" s="15" t="s">
        <v>4156</v>
      </c>
      <c r="AA57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1121 S Mott St, Los Angeles  CA 90023</v>
      </c>
      <c r="AB5787" s="15"/>
    </row>
    <row r="5788" spans="1:28" x14ac:dyDescent="0.3">
      <c r="A5788" s="14">
        <v>1</v>
      </c>
      <c r="B5788" s="14">
        <v>0</v>
      </c>
      <c r="C5788" s="15" t="s">
        <v>4167</v>
      </c>
      <c r="D5788" s="15" t="s">
        <v>4168</v>
      </c>
      <c r="E5788" s="15">
        <v>45190</v>
      </c>
      <c r="F5788" s="15" t="s">
        <v>4169</v>
      </c>
      <c r="G5788" s="15">
        <v>45072</v>
      </c>
      <c r="H5788" s="15">
        <v>45256</v>
      </c>
      <c r="I5788" s="15" t="s">
        <v>4170</v>
      </c>
      <c r="J5788" s="15" t="s">
        <v>4171</v>
      </c>
      <c r="K5788" s="15" t="s">
        <v>45329</v>
      </c>
      <c r="L5788" s="15" t="s">
        <v>25</v>
      </c>
      <c r="M5788" s="15" t="s">
        <v>3418</v>
      </c>
      <c r="N5788" s="14">
        <v>2014</v>
      </c>
      <c r="O5788" s="15" t="s">
        <v>4172</v>
      </c>
      <c r="P5788" s="15" t="s">
        <v>106</v>
      </c>
      <c r="Q5788" s="15" t="s">
        <v>47019</v>
      </c>
      <c r="R5788" s="15" t="s">
        <v>753</v>
      </c>
      <c r="S5788" s="15" t="s">
        <v>4173</v>
      </c>
      <c r="T5788" s="15" t="s">
        <v>174</v>
      </c>
      <c r="U5788" s="15" t="s">
        <v>53</v>
      </c>
      <c r="V5788" s="15" t="s">
        <v>45920</v>
      </c>
      <c r="W5788" s="15" t="s">
        <v>3184</v>
      </c>
      <c r="X5788" s="15" t="str">
        <f>_xlfn.XLOOKUP(_LOOKUP[[#This Row],[AdjusterMemberName]],_Adjuster[Adjuster Name],_Adjuster[Email],,0)</f>
        <v>mQualls@knightcompany.com</v>
      </c>
      <c r="Y5788" s="15" t="str">
        <f>_xlfn.XLOOKUP(_LOOKUP[[#This Row],[AdjusterMemberName]],_Adjuster[Adjuster Name],_Adjuster[Phone Number],,0)</f>
        <v>424-559-5436</v>
      </c>
      <c r="Z5788" s="15" t="s">
        <v>4174</v>
      </c>
      <c r="AA57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4426 4Th Ave, Los Angeles  CA 90043</v>
      </c>
      <c r="AB5788" s="15">
        <v>45230</v>
      </c>
    </row>
    <row r="5789" spans="1:28" x14ac:dyDescent="0.3">
      <c r="A5789" s="14">
        <v>1</v>
      </c>
      <c r="B5789" s="14">
        <v>1</v>
      </c>
      <c r="C5789" s="15" t="s">
        <v>4256</v>
      </c>
      <c r="D5789" s="15" t="s">
        <v>4256</v>
      </c>
      <c r="E5789" s="15">
        <v>45190</v>
      </c>
      <c r="F5789" s="15" t="s">
        <v>4257</v>
      </c>
      <c r="G5789" s="15">
        <v>45147</v>
      </c>
      <c r="H5789" s="15">
        <v>45331</v>
      </c>
      <c r="I5789" s="15" t="s">
        <v>4258</v>
      </c>
      <c r="J5789" s="15" t="s">
        <v>4259</v>
      </c>
      <c r="K5789" s="15" t="s">
        <v>45481</v>
      </c>
      <c r="L5789" s="15" t="s">
        <v>441</v>
      </c>
      <c r="M5789" s="15" t="s">
        <v>579</v>
      </c>
      <c r="N5789" s="14">
        <v>2018</v>
      </c>
      <c r="O5789" s="15" t="s">
        <v>4260</v>
      </c>
      <c r="P5789" s="15" t="s">
        <v>106</v>
      </c>
      <c r="Q5789" s="15" t="s">
        <v>47168</v>
      </c>
      <c r="R5789" s="15" t="s">
        <v>4261</v>
      </c>
      <c r="S5789" s="15" t="s">
        <v>4262</v>
      </c>
      <c r="T5789" s="15" t="s">
        <v>144</v>
      </c>
      <c r="U5789" s="15" t="s">
        <v>53</v>
      </c>
      <c r="V5789" s="15" t="s">
        <v>45822</v>
      </c>
      <c r="W5789" s="15" t="s">
        <v>1357</v>
      </c>
      <c r="X5789" s="15" t="str">
        <f>_xlfn.XLOOKUP(_LOOKUP[[#This Row],[AdjusterMemberName]],_Adjuster[Adjuster Name],_Adjuster[Email],,0)</f>
        <v>jRivera1@knightcompany.com</v>
      </c>
      <c r="Y5789" s="15" t="str">
        <f>_xlfn.XLOOKUP(_LOOKUP[[#This Row],[AdjusterMemberName]],_Adjuster[Adjuster Name],_Adjuster[Phone Number],,0)</f>
        <v>424-559-5239</v>
      </c>
      <c r="Z5789" s="15" t="s">
        <v>4263</v>
      </c>
      <c r="AA57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350 E Taylor St #1210, San Jose  CA 95112</v>
      </c>
      <c r="AB5789" s="15"/>
    </row>
    <row r="5790" spans="1:28" x14ac:dyDescent="0.3">
      <c r="A5790" s="14">
        <v>1</v>
      </c>
      <c r="B5790" s="14">
        <v>0</v>
      </c>
      <c r="C5790" s="15" t="s">
        <v>4492</v>
      </c>
      <c r="D5790" s="15" t="s">
        <v>4493</v>
      </c>
      <c r="E5790" s="15">
        <v>45190</v>
      </c>
      <c r="F5790" s="15" t="s">
        <v>4494</v>
      </c>
      <c r="G5790" s="15">
        <v>45166</v>
      </c>
      <c r="H5790" s="15">
        <v>45350</v>
      </c>
      <c r="I5790" s="15" t="s">
        <v>4495</v>
      </c>
      <c r="J5790" s="15" t="s">
        <v>4496</v>
      </c>
      <c r="K5790" s="15" t="s">
        <v>45493</v>
      </c>
      <c r="L5790" s="15" t="s">
        <v>128</v>
      </c>
      <c r="M5790" s="15" t="s">
        <v>129</v>
      </c>
      <c r="N5790" s="14">
        <v>2017</v>
      </c>
      <c r="O5790" s="15" t="s">
        <v>4497</v>
      </c>
      <c r="P5790" s="15" t="s">
        <v>106</v>
      </c>
      <c r="Q5790" s="15" t="s">
        <v>47164</v>
      </c>
      <c r="R5790" s="15" t="s">
        <v>3538</v>
      </c>
      <c r="S5790" s="15" t="s">
        <v>4498</v>
      </c>
      <c r="T5790" s="15" t="s">
        <v>174</v>
      </c>
      <c r="U5790" s="15" t="s">
        <v>53</v>
      </c>
      <c r="V5790" s="15" t="s">
        <v>45367</v>
      </c>
      <c r="W5790" s="15" t="s">
        <v>1357</v>
      </c>
      <c r="X5790" s="15" t="str">
        <f>_xlfn.XLOOKUP(_LOOKUP[[#This Row],[AdjusterMemberName]],_Adjuster[Adjuster Name],_Adjuster[Email],,0)</f>
        <v>jRivera1@knightcompany.com</v>
      </c>
      <c r="Y5790" s="15" t="str">
        <f>_xlfn.XLOOKUP(_LOOKUP[[#This Row],[AdjusterMemberName]],_Adjuster[Adjuster Name],_Adjuster[Phone Number],,0)</f>
        <v>424-559-5239</v>
      </c>
      <c r="Z5790" s="15" t="s">
        <v>4499</v>
      </c>
      <c r="AA57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629 E 53Rd St, Los Angeles  CA 90011</v>
      </c>
      <c r="AB5790" s="15">
        <v>45210</v>
      </c>
    </row>
    <row r="5791" spans="1:28" x14ac:dyDescent="0.3">
      <c r="A5791" s="14">
        <v>1</v>
      </c>
      <c r="B5791" s="14">
        <v>1</v>
      </c>
      <c r="C5791" s="15" t="s">
        <v>6320</v>
      </c>
      <c r="D5791" s="15" t="s">
        <v>6320</v>
      </c>
      <c r="E5791" s="15">
        <v>45190</v>
      </c>
      <c r="F5791" s="15" t="s">
        <v>6321</v>
      </c>
      <c r="G5791" s="15">
        <v>45090</v>
      </c>
      <c r="H5791" s="15">
        <v>45273</v>
      </c>
      <c r="I5791" s="15" t="s">
        <v>6322</v>
      </c>
      <c r="J5791" s="15" t="s">
        <v>6323</v>
      </c>
      <c r="K5791" s="15" t="s">
        <v>45847</v>
      </c>
      <c r="L5791" s="15" t="s">
        <v>25</v>
      </c>
      <c r="M5791" s="15" t="s">
        <v>6259</v>
      </c>
      <c r="N5791" s="14">
        <v>2006</v>
      </c>
      <c r="O5791" s="15" t="s">
        <v>6324</v>
      </c>
      <c r="P5791" s="15" t="s">
        <v>106</v>
      </c>
      <c r="Q5791" s="15" t="s">
        <v>47137</v>
      </c>
      <c r="R5791" s="15" t="s">
        <v>6325</v>
      </c>
      <c r="S5791" s="15" t="s">
        <v>6326</v>
      </c>
      <c r="T5791" s="15" t="s">
        <v>6327</v>
      </c>
      <c r="U5791" s="15" t="s">
        <v>53</v>
      </c>
      <c r="V5791" s="15" t="s">
        <v>46782</v>
      </c>
      <c r="W5791" s="15" t="s">
        <v>1357</v>
      </c>
      <c r="X5791" s="15" t="str">
        <f>_xlfn.XLOOKUP(_LOOKUP[[#This Row],[AdjusterMemberName]],_Adjuster[Adjuster Name],_Adjuster[Email],,0)</f>
        <v>jRivera1@knightcompany.com</v>
      </c>
      <c r="Y5791" s="15" t="str">
        <f>_xlfn.XLOOKUP(_LOOKUP[[#This Row],[AdjusterMemberName]],_Adjuster[Adjuster Name],_Adjuster[Phone Number],,0)</f>
        <v>424-559-5239</v>
      </c>
      <c r="Z5791" s="15" t="s">
        <v>6328</v>
      </c>
      <c r="AA57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882 Mcclay Rd, Novato  CA 94947</v>
      </c>
      <c r="AB5791" s="15"/>
    </row>
    <row r="5792" spans="1:28" x14ac:dyDescent="0.3">
      <c r="A5792" s="14">
        <v>1</v>
      </c>
      <c r="B5792" s="14">
        <v>1</v>
      </c>
      <c r="C5792" s="15" t="s">
        <v>4098</v>
      </c>
      <c r="D5792" s="15" t="s">
        <v>4098</v>
      </c>
      <c r="E5792" s="15">
        <v>45189</v>
      </c>
      <c r="F5792" s="15" t="s">
        <v>4099</v>
      </c>
      <c r="G5792" s="15">
        <v>45152</v>
      </c>
      <c r="H5792" s="15">
        <v>45336</v>
      </c>
      <c r="I5792" s="15" t="s">
        <v>4100</v>
      </c>
      <c r="J5792" s="15" t="s">
        <v>4101</v>
      </c>
      <c r="K5792" s="15" t="s">
        <v>45434</v>
      </c>
      <c r="L5792" s="15" t="s">
        <v>201</v>
      </c>
      <c r="M5792" s="15" t="s">
        <v>4102</v>
      </c>
      <c r="N5792" s="14">
        <v>2017</v>
      </c>
      <c r="O5792" s="15" t="s">
        <v>4103</v>
      </c>
      <c r="P5792" s="15" t="s">
        <v>106</v>
      </c>
      <c r="Q5792" s="15" t="s">
        <v>47092</v>
      </c>
      <c r="R5792" s="15" t="s">
        <v>4104</v>
      </c>
      <c r="S5792" s="15" t="s">
        <v>4105</v>
      </c>
      <c r="T5792" s="15" t="s">
        <v>96</v>
      </c>
      <c r="U5792" s="15" t="s">
        <v>53</v>
      </c>
      <c r="V5792" s="15" t="s">
        <v>45746</v>
      </c>
      <c r="W5792" s="15" t="s">
        <v>1049</v>
      </c>
      <c r="X5792" s="15" t="str">
        <f>_xlfn.XLOOKUP(_LOOKUP[[#This Row],[AdjusterMemberName]],_Adjuster[Adjuster Name],_Adjuster[Email],,0)</f>
        <v>cPenate@knightcompany.com</v>
      </c>
      <c r="Y5792" s="15" t="str">
        <f>_xlfn.XLOOKUP(_LOOKUP[[#This Row],[AdjusterMemberName]],_Adjuster[Adjuster Name],_Adjuster[Phone Number],,0)</f>
        <v>424-559-5385</v>
      </c>
      <c r="Z5792" s="15" t="s">
        <v>4106</v>
      </c>
      <c r="AA57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12532 Ninebark St, Moreno Valley  CA 92555</v>
      </c>
      <c r="AB5792" s="15"/>
    </row>
    <row r="5793" spans="1:28" x14ac:dyDescent="0.3">
      <c r="A5793" s="14">
        <v>1</v>
      </c>
      <c r="B5793" s="14">
        <v>1</v>
      </c>
      <c r="C5793" s="15" t="s">
        <v>4131</v>
      </c>
      <c r="D5793" s="15" t="s">
        <v>4131</v>
      </c>
      <c r="E5793" s="15">
        <v>45189</v>
      </c>
      <c r="F5793" s="15" t="s">
        <v>4132</v>
      </c>
      <c r="G5793" s="15">
        <v>45110</v>
      </c>
      <c r="H5793" s="15">
        <v>45294</v>
      </c>
      <c r="I5793" s="15" t="s">
        <v>4133</v>
      </c>
      <c r="J5793" s="15" t="s">
        <v>4134</v>
      </c>
      <c r="K5793" s="15" t="s">
        <v>45332</v>
      </c>
      <c r="L5793" s="15" t="s">
        <v>430</v>
      </c>
      <c r="M5793" s="15" t="s">
        <v>599</v>
      </c>
      <c r="N5793" s="14">
        <v>2023</v>
      </c>
      <c r="O5793" s="15" t="s">
        <v>4135</v>
      </c>
      <c r="P5793" s="15" t="s">
        <v>106</v>
      </c>
      <c r="Q5793" s="15" t="s">
        <v>47006</v>
      </c>
      <c r="R5793" s="15" t="s">
        <v>4136</v>
      </c>
      <c r="S5793" s="15" t="s">
        <v>4137</v>
      </c>
      <c r="T5793" s="15" t="s">
        <v>1067</v>
      </c>
      <c r="U5793" s="15" t="s">
        <v>53</v>
      </c>
      <c r="V5793" s="15" t="s">
        <v>46229</v>
      </c>
      <c r="W5793" s="15" t="s">
        <v>338</v>
      </c>
      <c r="X5793" s="15" t="e">
        <f>_xlfn.XLOOKUP(_LOOKUP[[#This Row],[AdjusterMemberName]],_Adjuster[Adjuster Name],_Adjuster[Email],,0)</f>
        <v>#N/A</v>
      </c>
      <c r="Y5793" s="15" t="e">
        <f>_xlfn.XLOOKUP(_LOOKUP[[#This Row],[AdjusterMemberName]],_Adjuster[Adjuster Name],_Adjuster[Phone Number],,0)</f>
        <v>#N/A</v>
      </c>
      <c r="Z5793" s="15" t="s">
        <v>4138</v>
      </c>
      <c r="AA57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2200 Leavenworth St Apt 102, San Francisco  CA 94133</v>
      </c>
      <c r="AB5793" s="15"/>
    </row>
    <row r="5794" spans="1:28" x14ac:dyDescent="0.3">
      <c r="A5794" s="14">
        <v>1</v>
      </c>
      <c r="B5794" s="14">
        <v>1</v>
      </c>
      <c r="C5794" s="15" t="s">
        <v>4208</v>
      </c>
      <c r="D5794" s="15" t="s">
        <v>4208</v>
      </c>
      <c r="E5794" s="15">
        <v>45189</v>
      </c>
      <c r="F5794" s="15" t="s">
        <v>4209</v>
      </c>
      <c r="G5794" s="15">
        <v>45121</v>
      </c>
      <c r="H5794" s="15">
        <v>45305</v>
      </c>
      <c r="I5794" s="15" t="s">
        <v>4210</v>
      </c>
      <c r="J5794" s="15" t="s">
        <v>4211</v>
      </c>
      <c r="K5794" s="15" t="s">
        <v>45407</v>
      </c>
      <c r="L5794" s="15" t="s">
        <v>103</v>
      </c>
      <c r="M5794" s="15" t="s">
        <v>1503</v>
      </c>
      <c r="N5794" s="14">
        <v>2021</v>
      </c>
      <c r="O5794" s="15" t="s">
        <v>4212</v>
      </c>
      <c r="P5794" s="15" t="s">
        <v>106</v>
      </c>
      <c r="Q5794" s="15" t="s">
        <v>47006</v>
      </c>
      <c r="R5794" s="15" t="s">
        <v>4213</v>
      </c>
      <c r="S5794" s="15" t="s">
        <v>4214</v>
      </c>
      <c r="T5794" s="15" t="s">
        <v>174</v>
      </c>
      <c r="U5794" s="15" t="s">
        <v>53</v>
      </c>
      <c r="V5794" s="15" t="s">
        <v>45537</v>
      </c>
      <c r="W5794" s="15" t="s">
        <v>850</v>
      </c>
      <c r="X5794" s="15" t="e">
        <f>_xlfn.XLOOKUP(_LOOKUP[[#This Row],[AdjusterMemberName]],_Adjuster[Adjuster Name],_Adjuster[Email],,0)</f>
        <v>#N/A</v>
      </c>
      <c r="Y5794" s="15" t="e">
        <f>_xlfn.XLOOKUP(_LOOKUP[[#This Row],[AdjusterMemberName]],_Adjuster[Adjuster Name],_Adjuster[Phone Number],,0)</f>
        <v>#N/A</v>
      </c>
      <c r="Z5794" s="15" t="s">
        <v>4215</v>
      </c>
      <c r="AA57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1738 S Harvard Blvd, Los Angeles  CA 90006</v>
      </c>
      <c r="AB5794" s="15"/>
    </row>
    <row r="5795" spans="1:28" x14ac:dyDescent="0.3">
      <c r="A5795" s="14">
        <v>1</v>
      </c>
      <c r="B5795" s="14">
        <v>1</v>
      </c>
      <c r="C5795" s="15" t="s">
        <v>4216</v>
      </c>
      <c r="D5795" s="15" t="s">
        <v>4216</v>
      </c>
      <c r="E5795" s="15">
        <v>45189</v>
      </c>
      <c r="F5795" s="15" t="s">
        <v>4217</v>
      </c>
      <c r="G5795" s="15">
        <v>45089</v>
      </c>
      <c r="H5795" s="15">
        <v>45272</v>
      </c>
      <c r="I5795" s="15" t="s">
        <v>4218</v>
      </c>
      <c r="J5795" s="15" t="s">
        <v>4219</v>
      </c>
      <c r="K5795" s="15" t="s">
        <v>45332</v>
      </c>
      <c r="L5795" s="15" t="s">
        <v>229</v>
      </c>
      <c r="M5795" s="15" t="s">
        <v>3275</v>
      </c>
      <c r="N5795" s="14">
        <v>2004</v>
      </c>
      <c r="O5795" s="15" t="s">
        <v>4220</v>
      </c>
      <c r="P5795" s="15" t="s">
        <v>106</v>
      </c>
      <c r="Q5795" s="15" t="s">
        <v>47125</v>
      </c>
      <c r="R5795" s="15" t="s">
        <v>4221</v>
      </c>
      <c r="S5795" s="15" t="s">
        <v>4222</v>
      </c>
      <c r="T5795" s="15" t="s">
        <v>1721</v>
      </c>
      <c r="U5795" s="15" t="s">
        <v>53</v>
      </c>
      <c r="V5795" s="15" t="s">
        <v>46262</v>
      </c>
      <c r="W5795" s="15" t="s">
        <v>850</v>
      </c>
      <c r="X5795" s="15" t="e">
        <f>_xlfn.XLOOKUP(_LOOKUP[[#This Row],[AdjusterMemberName]],_Adjuster[Adjuster Name],_Adjuster[Email],,0)</f>
        <v>#N/A</v>
      </c>
      <c r="Y5795" s="15" t="e">
        <f>_xlfn.XLOOKUP(_LOOKUP[[#This Row],[AdjusterMemberName]],_Adjuster[Adjuster Name],_Adjuster[Phone Number],,0)</f>
        <v>#N/A</v>
      </c>
      <c r="Z5795" s="15" t="s">
        <v>4223</v>
      </c>
      <c r="AA57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423 Parkway , South San Francisco  CA 94080</v>
      </c>
      <c r="AB5795" s="15">
        <v>45244</v>
      </c>
    </row>
    <row r="5796" spans="1:28" x14ac:dyDescent="0.3">
      <c r="A5796" s="14">
        <v>1</v>
      </c>
      <c r="B5796" s="14">
        <v>1</v>
      </c>
      <c r="C5796" s="15" t="s">
        <v>4232</v>
      </c>
      <c r="D5796" s="15" t="s">
        <v>4232</v>
      </c>
      <c r="E5796" s="15">
        <v>45189</v>
      </c>
      <c r="F5796" s="15" t="s">
        <v>4233</v>
      </c>
      <c r="G5796" s="15">
        <v>45167</v>
      </c>
      <c r="H5796" s="15">
        <v>45351</v>
      </c>
      <c r="I5796" s="15" t="s">
        <v>4234</v>
      </c>
      <c r="J5796" s="15" t="s">
        <v>4235</v>
      </c>
      <c r="K5796" s="15" t="s">
        <v>45663</v>
      </c>
      <c r="L5796" s="15" t="s">
        <v>139</v>
      </c>
      <c r="M5796" s="15" t="s">
        <v>470</v>
      </c>
      <c r="N5796" s="14">
        <v>2007</v>
      </c>
      <c r="O5796" s="15" t="s">
        <v>4236</v>
      </c>
      <c r="P5796" s="15" t="s">
        <v>106</v>
      </c>
      <c r="Q5796" s="15" t="s">
        <v>47065</v>
      </c>
      <c r="R5796" s="15" t="s">
        <v>3008</v>
      </c>
      <c r="S5796" s="15" t="s">
        <v>4237</v>
      </c>
      <c r="T5796" s="15" t="s">
        <v>4147</v>
      </c>
      <c r="U5796" s="15" t="s">
        <v>53</v>
      </c>
      <c r="V5796" s="15" t="s">
        <v>46029</v>
      </c>
      <c r="W5796" s="15" t="s">
        <v>367</v>
      </c>
      <c r="X5796" s="15" t="str">
        <f>_xlfn.XLOOKUP(_LOOKUP[[#This Row],[AdjusterMemberName]],_Adjuster[Adjuster Name],_Adjuster[Email],,0)</f>
        <v>dHernandez4@knightcompany.com</v>
      </c>
      <c r="Y5796" s="15" t="str">
        <f>_xlfn.XLOOKUP(_LOOKUP[[#This Row],[AdjusterMemberName]],_Adjuster[Adjuster Name],_Adjuster[Phone Number],,0)</f>
        <v>323-315-7819</v>
      </c>
      <c r="Z5796" s="15" t="s">
        <v>4238</v>
      </c>
      <c r="AA57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4862 Marionwood Dr Apt 306, Culver City  CA 90230</v>
      </c>
      <c r="AB5796" s="15">
        <v>45261</v>
      </c>
    </row>
    <row r="5797" spans="1:28" x14ac:dyDescent="0.3">
      <c r="A5797" s="14">
        <v>1</v>
      </c>
      <c r="B5797" s="14">
        <v>1</v>
      </c>
      <c r="C5797" s="15" t="s">
        <v>4739</v>
      </c>
      <c r="D5797" s="15" t="s">
        <v>4739</v>
      </c>
      <c r="E5797" s="15">
        <v>45189</v>
      </c>
      <c r="F5797" s="15" t="s">
        <v>4740</v>
      </c>
      <c r="G5797" s="15">
        <v>45108</v>
      </c>
      <c r="H5797" s="15">
        <v>45292</v>
      </c>
      <c r="I5797" s="15" t="s">
        <v>4741</v>
      </c>
      <c r="J5797" s="15" t="s">
        <v>4742</v>
      </c>
      <c r="K5797" s="15" t="s">
        <v>45329</v>
      </c>
      <c r="L5797" s="15" t="s">
        <v>128</v>
      </c>
      <c r="M5797" s="15" t="s">
        <v>836</v>
      </c>
      <c r="N5797" s="14">
        <v>2023</v>
      </c>
      <c r="O5797" s="15" t="s">
        <v>4743</v>
      </c>
      <c r="P5797" s="15" t="s">
        <v>106</v>
      </c>
      <c r="Q5797" s="15" t="s">
        <v>47079</v>
      </c>
      <c r="R5797" s="15" t="s">
        <v>4744</v>
      </c>
      <c r="S5797" s="15" t="s">
        <v>4745</v>
      </c>
      <c r="T5797" s="15" t="s">
        <v>327</v>
      </c>
      <c r="U5797" s="15" t="s">
        <v>53</v>
      </c>
      <c r="V5797" s="15" t="s">
        <v>45527</v>
      </c>
      <c r="W5797" s="15" t="s">
        <v>1357</v>
      </c>
      <c r="X5797" s="15" t="str">
        <f>_xlfn.XLOOKUP(_LOOKUP[[#This Row],[AdjusterMemberName]],_Adjuster[Adjuster Name],_Adjuster[Email],,0)</f>
        <v>jRivera1@knightcompany.com</v>
      </c>
      <c r="Y5797" s="15" t="str">
        <f>_xlfn.XLOOKUP(_LOOKUP[[#This Row],[AdjusterMemberName]],_Adjuster[Adjuster Name],_Adjuster[Phone Number],,0)</f>
        <v>424-559-5239</v>
      </c>
      <c r="Z5797" s="15" t="s">
        <v>4746</v>
      </c>
      <c r="AA57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10109 Walnut Ave, South Gate  CA 90280</v>
      </c>
      <c r="AB5797" s="15">
        <v>45237</v>
      </c>
    </row>
    <row r="5798" spans="1:28" x14ac:dyDescent="0.3">
      <c r="A5798" s="14">
        <v>1</v>
      </c>
      <c r="B5798" s="14">
        <v>1</v>
      </c>
      <c r="C5798" s="15" t="s">
        <v>5601</v>
      </c>
      <c r="D5798" s="15" t="s">
        <v>5601</v>
      </c>
      <c r="E5798" s="15">
        <v>45189</v>
      </c>
      <c r="F5798" s="15" t="s">
        <v>5602</v>
      </c>
      <c r="G5798" s="15">
        <v>45084</v>
      </c>
      <c r="H5798" s="15">
        <v>45267</v>
      </c>
      <c r="I5798" s="15" t="s">
        <v>5603</v>
      </c>
      <c r="J5798" s="15" t="s">
        <v>5604</v>
      </c>
      <c r="K5798" s="15" t="s">
        <v>45888</v>
      </c>
      <c r="L5798" s="15" t="s">
        <v>139</v>
      </c>
      <c r="M5798" s="15" t="s">
        <v>470</v>
      </c>
      <c r="N5798" s="14">
        <v>2008</v>
      </c>
      <c r="O5798" s="15" t="s">
        <v>5605</v>
      </c>
      <c r="P5798" s="15" t="s">
        <v>81</v>
      </c>
      <c r="Q5798" s="15" t="s">
        <v>47125</v>
      </c>
      <c r="R5798" s="15" t="s">
        <v>5398</v>
      </c>
      <c r="S5798" s="15" t="s">
        <v>5606</v>
      </c>
      <c r="T5798" s="15" t="s">
        <v>5607</v>
      </c>
      <c r="U5798" s="15" t="s">
        <v>53</v>
      </c>
      <c r="V5798" s="15" t="s">
        <v>46074</v>
      </c>
      <c r="W5798" s="15" t="s">
        <v>338</v>
      </c>
      <c r="X5798" s="15" t="e">
        <f>_xlfn.XLOOKUP(_LOOKUP[[#This Row],[AdjusterMemberName]],_Adjuster[Adjuster Name],_Adjuster[Email],,0)</f>
        <v>#N/A</v>
      </c>
      <c r="Y5798" s="15" t="e">
        <f>_xlfn.XLOOKUP(_LOOKUP[[#This Row],[AdjusterMemberName]],_Adjuster[Adjuster Name],_Adjuster[Phone Number],,0)</f>
        <v>#N/A</v>
      </c>
      <c r="Z5798" s="15" t="s">
        <v>5608</v>
      </c>
      <c r="AA57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1466 Barbara St, Brentwood  CA 94513</v>
      </c>
      <c r="AB5798" s="15"/>
    </row>
    <row r="5799" spans="1:28" x14ac:dyDescent="0.3">
      <c r="A5799" s="14">
        <v>1</v>
      </c>
      <c r="B5799" s="14">
        <v>1</v>
      </c>
      <c r="C5799" s="15" t="s">
        <v>4355</v>
      </c>
      <c r="D5799" s="15" t="s">
        <v>4355</v>
      </c>
      <c r="E5799" s="15">
        <v>45189</v>
      </c>
      <c r="F5799" s="15" t="s">
        <v>4356</v>
      </c>
      <c r="G5799" s="15">
        <v>45113</v>
      </c>
      <c r="H5799" s="15">
        <v>45297</v>
      </c>
      <c r="I5799" s="15" t="s">
        <v>6903</v>
      </c>
      <c r="J5799" s="15" t="s">
        <v>6904</v>
      </c>
      <c r="K5799" s="15" t="s">
        <v>45779</v>
      </c>
      <c r="L5799" s="15" t="s">
        <v>441</v>
      </c>
      <c r="M5799" s="15" t="s">
        <v>579</v>
      </c>
      <c r="N5799" s="14">
        <v>2014</v>
      </c>
      <c r="O5799" s="15" t="s">
        <v>4359</v>
      </c>
      <c r="P5799" s="15" t="s">
        <v>106</v>
      </c>
      <c r="Q5799" s="15" t="s">
        <v>47079</v>
      </c>
      <c r="R5799" s="15" t="s">
        <v>4360</v>
      </c>
      <c r="S5799" s="15" t="s">
        <v>4361</v>
      </c>
      <c r="T5799" s="15" t="s">
        <v>821</v>
      </c>
      <c r="U5799" s="15" t="s">
        <v>53</v>
      </c>
      <c r="V5799" s="15" t="s">
        <v>46274</v>
      </c>
      <c r="W5799" s="15" t="s">
        <v>3184</v>
      </c>
      <c r="X5799" s="15" t="str">
        <f>_xlfn.XLOOKUP(_LOOKUP[[#This Row],[AdjusterMemberName]],_Adjuster[Adjuster Name],_Adjuster[Email],,0)</f>
        <v>mQualls@knightcompany.com</v>
      </c>
      <c r="Y5799" s="15" t="str">
        <f>_xlfn.XLOOKUP(_LOOKUP[[#This Row],[AdjusterMemberName]],_Adjuster[Adjuster Name],_Adjuster[Phone Number],,0)</f>
        <v>424-559-5436</v>
      </c>
      <c r="Z5799" s="15" t="s">
        <v>4362</v>
      </c>
      <c r="AA57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6235 Kester Ave Apt 117, Van Nuys  CA 91411</v>
      </c>
      <c r="AB5799" s="15"/>
    </row>
    <row r="5800" spans="1:28" x14ac:dyDescent="0.3">
      <c r="A5800" s="14">
        <v>1</v>
      </c>
      <c r="B5800" s="14">
        <v>1</v>
      </c>
      <c r="C5800" s="15" t="s">
        <v>4038</v>
      </c>
      <c r="D5800" s="15" t="s">
        <v>4038</v>
      </c>
      <c r="E5800" s="15">
        <v>45188</v>
      </c>
      <c r="F5800" s="15" t="s">
        <v>4039</v>
      </c>
      <c r="G5800" s="15">
        <v>45055</v>
      </c>
      <c r="H5800" s="15">
        <v>45239</v>
      </c>
      <c r="I5800" s="15" t="s">
        <v>4040</v>
      </c>
      <c r="J5800" s="15" t="s">
        <v>2778</v>
      </c>
      <c r="K5800" s="15" t="s">
        <v>45332</v>
      </c>
      <c r="L5800" s="15" t="s">
        <v>103</v>
      </c>
      <c r="M5800" s="15" t="s">
        <v>3302</v>
      </c>
      <c r="N5800" s="14">
        <v>2003</v>
      </c>
      <c r="O5800" s="15" t="s">
        <v>4041</v>
      </c>
      <c r="P5800" s="15" t="s">
        <v>106</v>
      </c>
      <c r="Q5800" s="15" t="s">
        <v>47061</v>
      </c>
      <c r="R5800" s="15" t="s">
        <v>4042</v>
      </c>
      <c r="S5800" s="15" t="s">
        <v>4043</v>
      </c>
      <c r="T5800" s="15" t="s">
        <v>2237</v>
      </c>
      <c r="U5800" s="15" t="s">
        <v>53</v>
      </c>
      <c r="V5800" s="15" t="s">
        <v>45384</v>
      </c>
      <c r="W5800" s="15" t="s">
        <v>1624</v>
      </c>
      <c r="X5800" s="15" t="e">
        <f>_xlfn.XLOOKUP(_LOOKUP[[#This Row],[AdjusterMemberName]],_Adjuster[Adjuster Name],_Adjuster[Email],,0)</f>
        <v>#N/A</v>
      </c>
      <c r="Y5800" s="15" t="e">
        <f>_xlfn.XLOOKUP(_LOOKUP[[#This Row],[AdjusterMemberName]],_Adjuster[Adjuster Name],_Adjuster[Phone Number],,0)</f>
        <v>#N/A</v>
      </c>
      <c r="Z5800" s="15" t="s">
        <v>4044</v>
      </c>
      <c r="AA58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11618 Lee Ave, Adelanto  CA 92301</v>
      </c>
      <c r="AB5800" s="15"/>
    </row>
    <row r="5801" spans="1:28" x14ac:dyDescent="0.3">
      <c r="A5801" s="14">
        <v>1</v>
      </c>
      <c r="B5801" s="14">
        <v>1</v>
      </c>
      <c r="C5801" s="15" t="s">
        <v>4071</v>
      </c>
      <c r="D5801" s="15" t="s">
        <v>4071</v>
      </c>
      <c r="E5801" s="15">
        <v>45188</v>
      </c>
      <c r="F5801" s="15" t="s">
        <v>4072</v>
      </c>
      <c r="G5801" s="15">
        <v>45148</v>
      </c>
      <c r="H5801" s="15">
        <v>45332</v>
      </c>
      <c r="I5801" s="15" t="s">
        <v>4073</v>
      </c>
      <c r="J5801" s="15" t="s">
        <v>4074</v>
      </c>
      <c r="K5801" s="15" t="s">
        <v>45332</v>
      </c>
      <c r="L5801" s="15" t="s">
        <v>314</v>
      </c>
      <c r="M5801" s="15" t="s">
        <v>315</v>
      </c>
      <c r="N5801" s="14">
        <v>2021</v>
      </c>
      <c r="O5801" s="15" t="s">
        <v>4075</v>
      </c>
      <c r="P5801" s="15" t="s">
        <v>106</v>
      </c>
      <c r="Q5801" s="15" t="s">
        <v>47117</v>
      </c>
      <c r="R5801" s="15" t="s">
        <v>4076</v>
      </c>
      <c r="S5801" s="15" t="s">
        <v>4077</v>
      </c>
      <c r="T5801" s="15" t="s">
        <v>4078</v>
      </c>
      <c r="U5801" s="15" t="s">
        <v>53</v>
      </c>
      <c r="V5801" s="15" t="s">
        <v>46837</v>
      </c>
      <c r="W5801" s="15" t="s">
        <v>1357</v>
      </c>
      <c r="X5801" s="15" t="str">
        <f>_xlfn.XLOOKUP(_LOOKUP[[#This Row],[AdjusterMemberName]],_Adjuster[Adjuster Name],_Adjuster[Email],,0)</f>
        <v>jRivera1@knightcompany.com</v>
      </c>
      <c r="Y5801" s="15" t="str">
        <f>_xlfn.XLOOKUP(_LOOKUP[[#This Row],[AdjusterMemberName]],_Adjuster[Adjuster Name],_Adjuster[Phone Number],,0)</f>
        <v>424-559-5239</v>
      </c>
      <c r="Z5801" s="15" t="s">
        <v>4079</v>
      </c>
      <c r="AA58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1525 Shepard Ct, Santa Rosa  CA 95405</v>
      </c>
      <c r="AB5801" s="15">
        <v>45304</v>
      </c>
    </row>
    <row r="5802" spans="1:28" x14ac:dyDescent="0.3">
      <c r="A5802" s="14">
        <v>1</v>
      </c>
      <c r="B5802" s="14">
        <v>1</v>
      </c>
      <c r="C5802" s="15" t="s">
        <v>4175</v>
      </c>
      <c r="D5802" s="15" t="s">
        <v>4175</v>
      </c>
      <c r="E5802" s="15">
        <v>45188</v>
      </c>
      <c r="F5802" s="15" t="s">
        <v>4176</v>
      </c>
      <c r="G5802" s="15">
        <v>45175</v>
      </c>
      <c r="H5802" s="15">
        <v>45357</v>
      </c>
      <c r="I5802" s="15" t="s">
        <v>4177</v>
      </c>
      <c r="J5802" s="15" t="s">
        <v>4178</v>
      </c>
      <c r="K5802" s="15" t="s">
        <v>45951</v>
      </c>
      <c r="L5802" s="15" t="s">
        <v>806</v>
      </c>
      <c r="M5802" s="15" t="s">
        <v>4179</v>
      </c>
      <c r="N5802" s="14">
        <v>2007</v>
      </c>
      <c r="O5802" s="15" t="s">
        <v>4180</v>
      </c>
      <c r="P5802" s="15" t="s">
        <v>106</v>
      </c>
      <c r="Q5802" s="15" t="s">
        <v>47065</v>
      </c>
      <c r="R5802" s="15" t="s">
        <v>4181</v>
      </c>
      <c r="S5802" s="15" t="s">
        <v>4182</v>
      </c>
      <c r="T5802" s="15" t="s">
        <v>1330</v>
      </c>
      <c r="U5802" s="15" t="s">
        <v>53</v>
      </c>
      <c r="V5802" s="15" t="s">
        <v>45669</v>
      </c>
      <c r="W5802" s="15" t="s">
        <v>1357</v>
      </c>
      <c r="X5802" s="15" t="str">
        <f>_xlfn.XLOOKUP(_LOOKUP[[#This Row],[AdjusterMemberName]],_Adjuster[Adjuster Name],_Adjuster[Email],,0)</f>
        <v>jRivera1@knightcompany.com</v>
      </c>
      <c r="Y5802" s="15" t="str">
        <f>_xlfn.XLOOKUP(_LOOKUP[[#This Row],[AdjusterMemberName]],_Adjuster[Adjuster Name],_Adjuster[Phone Number],,0)</f>
        <v>424-559-5239</v>
      </c>
      <c r="Z5802" s="15" t="s">
        <v>4183</v>
      </c>
      <c r="AA58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15019 Sunburst St, North Hills  CA 91343</v>
      </c>
      <c r="AB5802" s="15"/>
    </row>
    <row r="5803" spans="1:28" x14ac:dyDescent="0.3">
      <c r="A5803" s="14">
        <v>1</v>
      </c>
      <c r="B5803" s="14">
        <v>1</v>
      </c>
      <c r="C5803" s="15" t="s">
        <v>4224</v>
      </c>
      <c r="D5803" s="15" t="s">
        <v>4224</v>
      </c>
      <c r="E5803" s="15">
        <v>45188</v>
      </c>
      <c r="F5803" s="15" t="s">
        <v>4225</v>
      </c>
      <c r="G5803" s="15">
        <v>45117</v>
      </c>
      <c r="H5803" s="15">
        <v>45301</v>
      </c>
      <c r="I5803" s="15" t="s">
        <v>4226</v>
      </c>
      <c r="J5803" s="15" t="s">
        <v>4227</v>
      </c>
      <c r="K5803" s="15" t="s">
        <v>45663</v>
      </c>
      <c r="L5803" s="15" t="s">
        <v>103</v>
      </c>
      <c r="M5803" s="15" t="s">
        <v>1503</v>
      </c>
      <c r="N5803" s="14">
        <v>2021</v>
      </c>
      <c r="O5803" s="15" t="s">
        <v>4228</v>
      </c>
      <c r="P5803" s="15" t="s">
        <v>106</v>
      </c>
      <c r="Q5803" s="15" t="s">
        <v>47065</v>
      </c>
      <c r="R5803" s="15" t="s">
        <v>4229</v>
      </c>
      <c r="S5803" s="15" t="s">
        <v>4230</v>
      </c>
      <c r="T5803" s="15" t="s">
        <v>308</v>
      </c>
      <c r="U5803" s="15" t="s">
        <v>53</v>
      </c>
      <c r="V5803" s="15" t="s">
        <v>45476</v>
      </c>
      <c r="W5803" s="15" t="s">
        <v>338</v>
      </c>
      <c r="X5803" s="15" t="e">
        <f>_xlfn.XLOOKUP(_LOOKUP[[#This Row],[AdjusterMemberName]],_Adjuster[Adjuster Name],_Adjuster[Email],,0)</f>
        <v>#N/A</v>
      </c>
      <c r="Y5803" s="15" t="e">
        <f>_xlfn.XLOOKUP(_LOOKUP[[#This Row],[AdjusterMemberName]],_Adjuster[Adjuster Name],_Adjuster[Phone Number],,0)</f>
        <v>#N/A</v>
      </c>
      <c r="Z5803" s="15" t="s">
        <v>4231</v>
      </c>
      <c r="AA58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6674 Palm Ave Apt A, Riverside  CA 92506</v>
      </c>
      <c r="AB5803" s="15"/>
    </row>
    <row r="5804" spans="1:28" x14ac:dyDescent="0.3">
      <c r="A5804" s="14">
        <v>1</v>
      </c>
      <c r="B5804" s="14">
        <v>1</v>
      </c>
      <c r="C5804" s="15" t="s">
        <v>1765</v>
      </c>
      <c r="D5804" s="15" t="s">
        <v>1765</v>
      </c>
      <c r="E5804" s="15">
        <v>45188</v>
      </c>
      <c r="F5804" s="15" t="s">
        <v>1766</v>
      </c>
      <c r="G5804" s="15">
        <v>45083</v>
      </c>
      <c r="H5804" s="15">
        <v>45266</v>
      </c>
      <c r="I5804" s="15" t="s">
        <v>4264</v>
      </c>
      <c r="J5804" s="15" t="s">
        <v>4265</v>
      </c>
      <c r="K5804" s="15" t="s">
        <v>46833</v>
      </c>
      <c r="L5804" s="15" t="s">
        <v>201</v>
      </c>
      <c r="M5804" s="15" t="s">
        <v>1769</v>
      </c>
      <c r="N5804" s="14">
        <v>2014</v>
      </c>
      <c r="O5804" s="15" t="s">
        <v>1770</v>
      </c>
      <c r="P5804" s="15" t="s">
        <v>106</v>
      </c>
      <c r="Q5804" s="15" t="s">
        <v>47078</v>
      </c>
      <c r="R5804" s="15" t="s">
        <v>1771</v>
      </c>
      <c r="S5804" s="15" t="s">
        <v>1772</v>
      </c>
      <c r="T5804" s="15" t="s">
        <v>503</v>
      </c>
      <c r="U5804" s="15" t="s">
        <v>53</v>
      </c>
      <c r="V5804" s="15" t="s">
        <v>46568</v>
      </c>
      <c r="W5804" s="15" t="s">
        <v>3114</v>
      </c>
      <c r="X5804" s="15" t="str">
        <f>_xlfn.XLOOKUP(_LOOKUP[[#This Row],[AdjusterMemberName]],_Adjuster[Adjuster Name],_Adjuster[Email],,0)</f>
        <v>eExmundo@knightcompany.com</v>
      </c>
      <c r="Y5804" s="15" t="str">
        <f>_xlfn.XLOOKUP(_LOOKUP[[#This Row],[AdjusterMemberName]],_Adjuster[Adjuster Name],_Adjuster[Phone Number],,0)</f>
        <v>424-559-5400</v>
      </c>
      <c r="Z5804" s="15" t="s">
        <v>1773</v>
      </c>
      <c r="AA58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 Bicentennial Circle Apt 22, Sacramento  CA 95826</v>
      </c>
      <c r="AB5804" s="15">
        <v>45212</v>
      </c>
    </row>
    <row r="5805" spans="1:28" x14ac:dyDescent="0.3">
      <c r="A5805" s="14">
        <v>1</v>
      </c>
      <c r="B5805" s="14">
        <v>1</v>
      </c>
      <c r="C5805" s="15" t="s">
        <v>5530</v>
      </c>
      <c r="D5805" s="15" t="s">
        <v>5531</v>
      </c>
      <c r="E5805" s="15">
        <v>45188</v>
      </c>
      <c r="F5805" s="15" t="s">
        <v>5532</v>
      </c>
      <c r="G5805" s="15">
        <v>45130</v>
      </c>
      <c r="H5805" s="15">
        <v>45314</v>
      </c>
      <c r="I5805" s="15" t="s">
        <v>5533</v>
      </c>
      <c r="J5805" s="15" t="s">
        <v>5534</v>
      </c>
      <c r="K5805" s="15" t="s">
        <v>45334</v>
      </c>
      <c r="L5805" s="15" t="s">
        <v>270</v>
      </c>
      <c r="M5805" s="15" t="s">
        <v>452</v>
      </c>
      <c r="N5805" s="14">
        <v>2021</v>
      </c>
      <c r="O5805" s="15" t="s">
        <v>5535</v>
      </c>
      <c r="P5805" s="15" t="s">
        <v>81</v>
      </c>
      <c r="Q5805" s="15" t="s">
        <v>47219</v>
      </c>
      <c r="R5805" s="15" t="s">
        <v>610</v>
      </c>
      <c r="S5805" s="15" t="s">
        <v>5536</v>
      </c>
      <c r="T5805" s="15" t="s">
        <v>5537</v>
      </c>
      <c r="U5805" s="15" t="s">
        <v>53</v>
      </c>
      <c r="V5805" s="15" t="s">
        <v>45755</v>
      </c>
      <c r="W5805" s="15" t="s">
        <v>1624</v>
      </c>
      <c r="X5805" s="15" t="e">
        <f>_xlfn.XLOOKUP(_LOOKUP[[#This Row],[AdjusterMemberName]],_Adjuster[Adjuster Name],_Adjuster[Email],,0)</f>
        <v>#N/A</v>
      </c>
      <c r="Y5805" s="15" t="e">
        <f>_xlfn.XLOOKUP(_LOOKUP[[#This Row],[AdjusterMemberName]],_Adjuster[Adjuster Name],_Adjuster[Phone Number],,0)</f>
        <v>#N/A</v>
      </c>
      <c r="Z5805" s="15" t="s">
        <v>5538</v>
      </c>
      <c r="AA58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1320 Union St, Kingsburg  CA 93631</v>
      </c>
      <c r="AB5805" s="15">
        <v>45297</v>
      </c>
    </row>
    <row r="5806" spans="1:28" x14ac:dyDescent="0.3">
      <c r="A5806" s="14">
        <v>0</v>
      </c>
      <c r="B5806" s="14">
        <v>0</v>
      </c>
      <c r="C5806" s="15" t="s">
        <v>3950</v>
      </c>
      <c r="D5806" s="15" t="s">
        <v>3951</v>
      </c>
      <c r="E5806" s="15">
        <v>45187</v>
      </c>
      <c r="F5806" s="15" t="s">
        <v>3952</v>
      </c>
      <c r="G5806" s="15"/>
      <c r="H5806" s="15"/>
      <c r="I5806" s="15" t="s">
        <v>3953</v>
      </c>
      <c r="J5806" s="15" t="s">
        <v>3954</v>
      </c>
      <c r="K5806" s="15" t="s">
        <v>45429</v>
      </c>
      <c r="L5806" s="15" t="s">
        <v>3955</v>
      </c>
      <c r="M5806" s="15" t="s">
        <v>3956</v>
      </c>
      <c r="N5806" s="14">
        <v>2001</v>
      </c>
      <c r="O5806" s="15" t="s">
        <v>3957</v>
      </c>
      <c r="P5806" s="15" t="s">
        <v>106</v>
      </c>
      <c r="Q5806" s="15"/>
      <c r="R5806" s="15"/>
      <c r="S5806" s="15"/>
      <c r="T5806" s="15"/>
      <c r="U5806" s="15"/>
      <c r="V5806" s="15"/>
      <c r="W5806" s="15" t="s">
        <v>338</v>
      </c>
      <c r="X5806" s="15" t="e">
        <f>_xlfn.XLOOKUP(_LOOKUP[[#This Row],[AdjusterMemberName]],_Adjuster[Adjuster Name],_Adjuster[Email],,0)</f>
        <v>#N/A</v>
      </c>
      <c r="Y5806" s="15" t="e">
        <f>_xlfn.XLOOKUP(_LOOKUP[[#This Row],[AdjusterMemberName]],_Adjuster[Adjuster Name],_Adjuster[Phone Number],,0)</f>
        <v>#N/A</v>
      </c>
      <c r="Z5806" s="15"/>
      <c r="AA5806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806" s="15"/>
    </row>
    <row r="5807" spans="1:28" x14ac:dyDescent="0.3">
      <c r="A5807" s="14">
        <v>1</v>
      </c>
      <c r="B5807" s="14">
        <v>1</v>
      </c>
      <c r="C5807" s="15" t="s">
        <v>3984</v>
      </c>
      <c r="D5807" s="15" t="s">
        <v>3984</v>
      </c>
      <c r="E5807" s="15">
        <v>45187</v>
      </c>
      <c r="F5807" s="15" t="s">
        <v>3985</v>
      </c>
      <c r="G5807" s="15">
        <v>45124</v>
      </c>
      <c r="H5807" s="15">
        <v>45308</v>
      </c>
      <c r="I5807" s="15" t="s">
        <v>3986</v>
      </c>
      <c r="J5807" s="15" t="s">
        <v>3987</v>
      </c>
      <c r="K5807" s="15" t="s">
        <v>45416</v>
      </c>
      <c r="L5807" s="15" t="s">
        <v>128</v>
      </c>
      <c r="M5807" s="15" t="s">
        <v>909</v>
      </c>
      <c r="N5807" s="14">
        <v>2021</v>
      </c>
      <c r="O5807" s="15" t="s">
        <v>3988</v>
      </c>
      <c r="P5807" s="15" t="s">
        <v>106</v>
      </c>
      <c r="Q5807" s="15" t="s">
        <v>47176</v>
      </c>
      <c r="R5807" s="15" t="s">
        <v>3989</v>
      </c>
      <c r="S5807" s="15" t="s">
        <v>3990</v>
      </c>
      <c r="T5807" s="15" t="s">
        <v>174</v>
      </c>
      <c r="U5807" s="15" t="s">
        <v>53</v>
      </c>
      <c r="V5807" s="15" t="s">
        <v>45441</v>
      </c>
      <c r="W5807" s="15" t="s">
        <v>338</v>
      </c>
      <c r="X5807" s="15" t="e">
        <f>_xlfn.XLOOKUP(_LOOKUP[[#This Row],[AdjusterMemberName]],_Adjuster[Adjuster Name],_Adjuster[Email],,0)</f>
        <v>#N/A</v>
      </c>
      <c r="Y5807" s="15" t="e">
        <f>_xlfn.XLOOKUP(_LOOKUP[[#This Row],[AdjusterMemberName]],_Adjuster[Adjuster Name],_Adjuster[Phone Number],,0)</f>
        <v>#N/A</v>
      </c>
      <c r="Z5807" s="15" t="s">
        <v>3991</v>
      </c>
      <c r="AA58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853 W 65Th St , Los Angeles  CA 90044</v>
      </c>
      <c r="AB5807" s="15"/>
    </row>
    <row r="5808" spans="1:28" x14ac:dyDescent="0.3">
      <c r="A5808" s="14">
        <v>1</v>
      </c>
      <c r="B5808" s="14">
        <v>1</v>
      </c>
      <c r="C5808" s="15" t="s">
        <v>3995</v>
      </c>
      <c r="D5808" s="15" t="s">
        <v>3996</v>
      </c>
      <c r="E5808" s="15">
        <v>45187</v>
      </c>
      <c r="F5808" s="15" t="s">
        <v>3997</v>
      </c>
      <c r="G5808" s="15">
        <v>45166</v>
      </c>
      <c r="H5808" s="15">
        <v>45350</v>
      </c>
      <c r="I5808" s="15" t="s">
        <v>3998</v>
      </c>
      <c r="J5808" s="15" t="s">
        <v>3999</v>
      </c>
      <c r="K5808" s="15" t="s">
        <v>45509</v>
      </c>
      <c r="L5808" s="15" t="s">
        <v>201</v>
      </c>
      <c r="M5808" s="15" t="s">
        <v>202</v>
      </c>
      <c r="N5808" s="14">
        <v>2015</v>
      </c>
      <c r="O5808" s="15" t="s">
        <v>4000</v>
      </c>
      <c r="P5808" s="15" t="s">
        <v>106</v>
      </c>
      <c r="Q5808" s="15" t="s">
        <v>47158</v>
      </c>
      <c r="R5808" s="15" t="s">
        <v>4001</v>
      </c>
      <c r="S5808" s="15" t="s">
        <v>4002</v>
      </c>
      <c r="T5808" s="15" t="s">
        <v>1483</v>
      </c>
      <c r="U5808" s="15" t="s">
        <v>53</v>
      </c>
      <c r="V5808" s="15" t="s">
        <v>45934</v>
      </c>
      <c r="W5808" s="15" t="s">
        <v>3184</v>
      </c>
      <c r="X5808" s="15" t="str">
        <f>_xlfn.XLOOKUP(_LOOKUP[[#This Row],[AdjusterMemberName]],_Adjuster[Adjuster Name],_Adjuster[Email],,0)</f>
        <v>mQualls@knightcompany.com</v>
      </c>
      <c r="Y5808" s="15" t="str">
        <f>_xlfn.XLOOKUP(_LOOKUP[[#This Row],[AdjusterMemberName]],_Adjuster[Adjuster Name],_Adjuster[Phone Number],,0)</f>
        <v>424-559-5436</v>
      </c>
      <c r="Z5808" s="15" t="s">
        <v>4003</v>
      </c>
      <c r="AA58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664 Cocapah St, Vista  CA 92083</v>
      </c>
      <c r="AB5808" s="15">
        <v>45261</v>
      </c>
    </row>
    <row r="5809" spans="1:28" x14ac:dyDescent="0.3">
      <c r="A5809" s="14">
        <v>1</v>
      </c>
      <c r="B5809" s="14">
        <v>1</v>
      </c>
      <c r="C5809" s="15" t="s">
        <v>4004</v>
      </c>
      <c r="D5809" s="15" t="s">
        <v>4004</v>
      </c>
      <c r="E5809" s="15">
        <v>45187</v>
      </c>
      <c r="F5809" s="15" t="s">
        <v>4005</v>
      </c>
      <c r="G5809" s="15">
        <v>45155</v>
      </c>
      <c r="H5809" s="15">
        <v>45339</v>
      </c>
      <c r="I5809" s="15" t="s">
        <v>4006</v>
      </c>
      <c r="J5809" s="15" t="s">
        <v>4007</v>
      </c>
      <c r="K5809" s="15" t="s">
        <v>45332</v>
      </c>
      <c r="L5809" s="15" t="s">
        <v>139</v>
      </c>
      <c r="M5809" s="15" t="s">
        <v>620</v>
      </c>
      <c r="N5809" s="14">
        <v>2017</v>
      </c>
      <c r="O5809" s="15" t="s">
        <v>4008</v>
      </c>
      <c r="P5809" s="15" t="s">
        <v>106</v>
      </c>
      <c r="Q5809" s="15" t="s">
        <v>47006</v>
      </c>
      <c r="R5809" s="15" t="s">
        <v>4009</v>
      </c>
      <c r="S5809" s="15" t="s">
        <v>4010</v>
      </c>
      <c r="T5809" s="15" t="s">
        <v>174</v>
      </c>
      <c r="U5809" s="15" t="s">
        <v>53</v>
      </c>
      <c r="V5809" s="15" t="s">
        <v>45508</v>
      </c>
      <c r="W5809" s="15" t="s">
        <v>1544</v>
      </c>
      <c r="X5809" s="15" t="str">
        <f>_xlfn.XLOOKUP(_LOOKUP[[#This Row],[AdjusterMemberName]],_Adjuster[Adjuster Name],_Adjuster[Email],,0)</f>
        <v>CRodriguez5@knightcompany.com</v>
      </c>
      <c r="Y5809" s="15" t="str">
        <f>_xlfn.XLOOKUP(_LOOKUP[[#This Row],[AdjusterMemberName]],_Adjuster[Adjuster Name],_Adjuster[Phone Number],,0)</f>
        <v>323-456-1708</v>
      </c>
      <c r="Z5809" s="15" t="s">
        <v>4011</v>
      </c>
      <c r="AA58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11422 Grape St, Los Angeles  CA 90059</v>
      </c>
      <c r="AB5809" s="15">
        <v>45188</v>
      </c>
    </row>
    <row r="5810" spans="1:28" x14ac:dyDescent="0.3">
      <c r="A5810" s="14">
        <v>1</v>
      </c>
      <c r="B5810" s="14">
        <v>1</v>
      </c>
      <c r="C5810" s="15" t="s">
        <v>4723</v>
      </c>
      <c r="D5810" s="15" t="s">
        <v>4723</v>
      </c>
      <c r="E5810" s="15">
        <v>45187</v>
      </c>
      <c r="F5810" s="15" t="s">
        <v>4724</v>
      </c>
      <c r="G5810" s="15">
        <v>45027</v>
      </c>
      <c r="H5810" s="15">
        <v>45210</v>
      </c>
      <c r="I5810" s="15" t="s">
        <v>4725</v>
      </c>
      <c r="J5810" s="15" t="s">
        <v>4726</v>
      </c>
      <c r="K5810" s="15" t="s">
        <v>45350</v>
      </c>
      <c r="L5810" s="15" t="s">
        <v>103</v>
      </c>
      <c r="M5810" s="15" t="s">
        <v>1336</v>
      </c>
      <c r="N5810" s="14">
        <v>2013</v>
      </c>
      <c r="O5810" s="15" t="s">
        <v>4727</v>
      </c>
      <c r="P5810" s="15" t="s">
        <v>106</v>
      </c>
      <c r="Q5810" s="15" t="s">
        <v>47081</v>
      </c>
      <c r="R5810" s="15" t="s">
        <v>4728</v>
      </c>
      <c r="S5810" s="15" t="s">
        <v>4729</v>
      </c>
      <c r="T5810" s="15" t="s">
        <v>4096</v>
      </c>
      <c r="U5810" s="15" t="s">
        <v>53</v>
      </c>
      <c r="V5810" s="15" t="s">
        <v>45389</v>
      </c>
      <c r="W5810" s="15" t="s">
        <v>338</v>
      </c>
      <c r="X5810" s="15" t="e">
        <f>_xlfn.XLOOKUP(_LOOKUP[[#This Row],[AdjusterMemberName]],_Adjuster[Adjuster Name],_Adjuster[Email],,0)</f>
        <v>#N/A</v>
      </c>
      <c r="Y5810" s="15" t="e">
        <f>_xlfn.XLOOKUP(_LOOKUP[[#This Row],[AdjusterMemberName]],_Adjuster[Adjuster Name],_Adjuster[Phone Number],,0)</f>
        <v>#N/A</v>
      </c>
      <c r="Z5810" s="15" t="s">
        <v>4730</v>
      </c>
      <c r="AA58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2323 N Vickie Ct, Visalia  CA 93291</v>
      </c>
      <c r="AB5810" s="15"/>
    </row>
    <row r="5811" spans="1:28" x14ac:dyDescent="0.3">
      <c r="A5811" s="14">
        <v>1</v>
      </c>
      <c r="B5811" s="14">
        <v>1</v>
      </c>
      <c r="C5811" s="15" t="s">
        <v>5741</v>
      </c>
      <c r="D5811" s="15" t="s">
        <v>5741</v>
      </c>
      <c r="E5811" s="15">
        <v>45187</v>
      </c>
      <c r="F5811" s="15" t="s">
        <v>5742</v>
      </c>
      <c r="G5811" s="15">
        <v>45120</v>
      </c>
      <c r="H5811" s="15">
        <v>45304</v>
      </c>
      <c r="I5811" s="15" t="s">
        <v>5743</v>
      </c>
      <c r="J5811" s="15" t="s">
        <v>3954</v>
      </c>
      <c r="K5811" s="15" t="s">
        <v>45429</v>
      </c>
      <c r="L5811" s="15" t="s">
        <v>181</v>
      </c>
      <c r="M5811" s="15" t="s">
        <v>182</v>
      </c>
      <c r="N5811" s="14">
        <v>2001</v>
      </c>
      <c r="O5811" s="15" t="s">
        <v>5744</v>
      </c>
      <c r="P5811" s="15" t="s">
        <v>106</v>
      </c>
      <c r="Q5811" s="15" t="s">
        <v>47065</v>
      </c>
      <c r="R5811" s="15" t="s">
        <v>5745</v>
      </c>
      <c r="S5811" s="15" t="s">
        <v>5746</v>
      </c>
      <c r="T5811" s="15" t="s">
        <v>5747</v>
      </c>
      <c r="U5811" s="15" t="s">
        <v>53</v>
      </c>
      <c r="V5811" s="15" t="s">
        <v>45736</v>
      </c>
      <c r="W5811" s="15" t="s">
        <v>338</v>
      </c>
      <c r="X5811" s="15" t="e">
        <f>_xlfn.XLOOKUP(_LOOKUP[[#This Row],[AdjusterMemberName]],_Adjuster[Adjuster Name],_Adjuster[Email],,0)</f>
        <v>#N/A</v>
      </c>
      <c r="Y5811" s="15" t="e">
        <f>_xlfn.XLOOKUP(_LOOKUP[[#This Row],[AdjusterMemberName]],_Adjuster[Adjuster Name],_Adjuster[Phone Number],,0)</f>
        <v>#N/A</v>
      </c>
      <c r="Z5811" s="15" t="s">
        <v>5748</v>
      </c>
      <c r="AA58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37731 92Nd St E, Littlerock  CA 93543</v>
      </c>
      <c r="AB5811" s="15"/>
    </row>
    <row r="5812" spans="1:28" x14ac:dyDescent="0.3">
      <c r="A5812" s="14">
        <v>1</v>
      </c>
      <c r="B5812" s="14">
        <v>1</v>
      </c>
      <c r="C5812" s="15" t="s">
        <v>3942</v>
      </c>
      <c r="D5812" s="15" t="s">
        <v>3942</v>
      </c>
      <c r="E5812" s="15">
        <v>45186</v>
      </c>
      <c r="F5812" s="15" t="s">
        <v>3943</v>
      </c>
      <c r="G5812" s="15">
        <v>45159</v>
      </c>
      <c r="H5812" s="15">
        <v>45343</v>
      </c>
      <c r="I5812" s="15" t="s">
        <v>3944</v>
      </c>
      <c r="J5812" s="15" t="s">
        <v>3945</v>
      </c>
      <c r="K5812" s="15" t="s">
        <v>45642</v>
      </c>
      <c r="L5812" s="15" t="s">
        <v>314</v>
      </c>
      <c r="M5812" s="15" t="s">
        <v>3946</v>
      </c>
      <c r="N5812" s="14">
        <v>2014</v>
      </c>
      <c r="O5812" s="15" t="s">
        <v>3947</v>
      </c>
      <c r="P5812" s="15" t="s">
        <v>106</v>
      </c>
      <c r="Q5812" s="15" t="s">
        <v>47120</v>
      </c>
      <c r="R5812" s="15" t="s">
        <v>931</v>
      </c>
      <c r="S5812" s="15" t="s">
        <v>3948</v>
      </c>
      <c r="T5812" s="15" t="s">
        <v>174</v>
      </c>
      <c r="U5812" s="15" t="s">
        <v>53</v>
      </c>
      <c r="V5812" s="15" t="s">
        <v>45591</v>
      </c>
      <c r="W5812" s="15" t="s">
        <v>1186</v>
      </c>
      <c r="X5812" s="15" t="str">
        <f>_xlfn.XLOOKUP(_LOOKUP[[#This Row],[AdjusterMemberName]],_Adjuster[Adjuster Name],_Adjuster[Email],,0)</f>
        <v>sAkinleye@knightcompany.com</v>
      </c>
      <c r="Y5812" s="15" t="str">
        <f>_xlfn.XLOOKUP(_LOOKUP[[#This Row],[AdjusterMemberName]],_Adjuster[Adjuster Name],_Adjuster[Phone Number],,0)</f>
        <v>424-559-5280</v>
      </c>
      <c r="Z5812" s="15" t="s">
        <v>3949</v>
      </c>
      <c r="AA58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3249 E 2Nd St, Los Angeles  CA 90063</v>
      </c>
      <c r="AB5812" s="15">
        <v>45192</v>
      </c>
    </row>
    <row r="5813" spans="1:28" x14ac:dyDescent="0.3">
      <c r="A5813" s="14">
        <v>1</v>
      </c>
      <c r="B5813" s="14">
        <v>1</v>
      </c>
      <c r="C5813" s="15" t="s">
        <v>3966</v>
      </c>
      <c r="D5813" s="15" t="s">
        <v>3966</v>
      </c>
      <c r="E5813" s="15">
        <v>45186</v>
      </c>
      <c r="F5813" s="15" t="s">
        <v>3967</v>
      </c>
      <c r="G5813" s="15">
        <v>45023</v>
      </c>
      <c r="H5813" s="15">
        <v>45206</v>
      </c>
      <c r="I5813" s="15" t="s">
        <v>3968</v>
      </c>
      <c r="J5813" s="15" t="s">
        <v>3969</v>
      </c>
      <c r="K5813" s="15" t="s">
        <v>46296</v>
      </c>
      <c r="L5813" s="15" t="s">
        <v>139</v>
      </c>
      <c r="M5813" s="15" t="s">
        <v>697</v>
      </c>
      <c r="N5813" s="14">
        <v>2018</v>
      </c>
      <c r="O5813" s="15" t="s">
        <v>3970</v>
      </c>
      <c r="P5813" s="15" t="s">
        <v>106</v>
      </c>
      <c r="Q5813" s="15" t="s">
        <v>47019</v>
      </c>
      <c r="R5813" s="15" t="s">
        <v>3971</v>
      </c>
      <c r="S5813" s="15" t="s">
        <v>3972</v>
      </c>
      <c r="T5813" s="15" t="s">
        <v>3973</v>
      </c>
      <c r="U5813" s="15" t="s">
        <v>53</v>
      </c>
      <c r="V5813" s="15" t="s">
        <v>45521</v>
      </c>
      <c r="W5813" s="15" t="s">
        <v>3974</v>
      </c>
      <c r="X5813" s="15" t="str">
        <f>_xlfn.XLOOKUP(_LOOKUP[[#This Row],[AdjusterMemberName]],_Adjuster[Adjuster Name],_Adjuster[Email],,0)</f>
        <v>LMiller@knightcompany.com</v>
      </c>
      <c r="Y5813" s="15" t="str">
        <f>_xlfn.XLOOKUP(_LOOKUP[[#This Row],[AdjusterMemberName]],_Adjuster[Adjuster Name],_Adjuster[Phone Number],,0)</f>
        <v>424-559-5378</v>
      </c>
      <c r="Z5813" s="15" t="s">
        <v>3975</v>
      </c>
      <c r="AA58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1948 Bolanos Ave, Rowland Heights  CA 91748</v>
      </c>
      <c r="AB5813" s="15"/>
    </row>
    <row r="5814" spans="1:28" x14ac:dyDescent="0.3">
      <c r="A5814" s="14">
        <v>1</v>
      </c>
      <c r="B5814" s="14">
        <v>1</v>
      </c>
      <c r="C5814" s="15" t="s">
        <v>3976</v>
      </c>
      <c r="D5814" s="15" t="s">
        <v>3976</v>
      </c>
      <c r="E5814" s="15">
        <v>45186</v>
      </c>
      <c r="F5814" s="15" t="s">
        <v>3977</v>
      </c>
      <c r="G5814" s="15">
        <v>45167</v>
      </c>
      <c r="H5814" s="15">
        <v>45351</v>
      </c>
      <c r="I5814" s="15" t="s">
        <v>3978</v>
      </c>
      <c r="J5814" s="15" t="s">
        <v>3979</v>
      </c>
      <c r="K5814" s="15" t="s">
        <v>45386</v>
      </c>
      <c r="L5814" s="15" t="s">
        <v>1261</v>
      </c>
      <c r="M5814" s="15" t="s">
        <v>1262</v>
      </c>
      <c r="N5814" s="14">
        <v>2011</v>
      </c>
      <c r="O5814" s="15" t="s">
        <v>3980</v>
      </c>
      <c r="P5814" s="15" t="s">
        <v>106</v>
      </c>
      <c r="Q5814" s="15" t="s">
        <v>47019</v>
      </c>
      <c r="R5814" s="15" t="s">
        <v>3981</v>
      </c>
      <c r="S5814" s="15" t="s">
        <v>3982</v>
      </c>
      <c r="T5814" s="15" t="s">
        <v>174</v>
      </c>
      <c r="U5814" s="15" t="s">
        <v>53</v>
      </c>
      <c r="V5814" s="15" t="s">
        <v>45474</v>
      </c>
      <c r="W5814" s="15" t="s">
        <v>3114</v>
      </c>
      <c r="X5814" s="15" t="str">
        <f>_xlfn.XLOOKUP(_LOOKUP[[#This Row],[AdjusterMemberName]],_Adjuster[Adjuster Name],_Adjuster[Email],,0)</f>
        <v>eExmundo@knightcompany.com</v>
      </c>
      <c r="Y5814" s="15" t="str">
        <f>_xlfn.XLOOKUP(_LOOKUP[[#This Row],[AdjusterMemberName]],_Adjuster[Adjuster Name],_Adjuster[Phone Number],,0)</f>
        <v>424-559-5400</v>
      </c>
      <c r="Z5814" s="15" t="s">
        <v>3983</v>
      </c>
      <c r="AA58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1758 W 41St St, Los Angeles  CA 90062</v>
      </c>
      <c r="AB5814" s="15">
        <v>45231</v>
      </c>
    </row>
    <row r="5815" spans="1:28" x14ac:dyDescent="0.3">
      <c r="A5815" s="14">
        <v>1</v>
      </c>
      <c r="B5815" s="14">
        <v>1</v>
      </c>
      <c r="C5815" s="15" t="s">
        <v>4089</v>
      </c>
      <c r="D5815" s="15" t="s">
        <v>4089</v>
      </c>
      <c r="E5815" s="15">
        <v>45186</v>
      </c>
      <c r="F5815" s="15" t="s">
        <v>4090</v>
      </c>
      <c r="G5815" s="15">
        <v>45161</v>
      </c>
      <c r="H5815" s="15">
        <v>45345</v>
      </c>
      <c r="I5815" s="15" t="s">
        <v>4091</v>
      </c>
      <c r="J5815" s="15" t="s">
        <v>4092</v>
      </c>
      <c r="K5815" s="15" t="s">
        <v>45332</v>
      </c>
      <c r="L5815" s="15" t="s">
        <v>128</v>
      </c>
      <c r="M5815" s="15" t="s">
        <v>170</v>
      </c>
      <c r="N5815" s="14">
        <v>2007</v>
      </c>
      <c r="O5815" s="15" t="s">
        <v>4093</v>
      </c>
      <c r="P5815" s="15" t="s">
        <v>106</v>
      </c>
      <c r="Q5815" s="15" t="s">
        <v>47095</v>
      </c>
      <c r="R5815" s="15" t="s">
        <v>4094</v>
      </c>
      <c r="S5815" s="15" t="s">
        <v>4095</v>
      </c>
      <c r="T5815" s="15" t="s">
        <v>4096</v>
      </c>
      <c r="U5815" s="15" t="s">
        <v>53</v>
      </c>
      <c r="V5815" s="15" t="s">
        <v>45854</v>
      </c>
      <c r="W5815" s="15" t="s">
        <v>1624</v>
      </c>
      <c r="X5815" s="15" t="e">
        <f>_xlfn.XLOOKUP(_LOOKUP[[#This Row],[AdjusterMemberName]],_Adjuster[Adjuster Name],_Adjuster[Email],,0)</f>
        <v>#N/A</v>
      </c>
      <c r="Y5815" s="15" t="e">
        <f>_xlfn.XLOOKUP(_LOOKUP[[#This Row],[AdjusterMemberName]],_Adjuster[Adjuster Name],_Adjuster[Phone Number],,0)</f>
        <v>#N/A</v>
      </c>
      <c r="Z5815" s="15" t="s">
        <v>4097</v>
      </c>
      <c r="AA58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827 S Regina St, Visalia  CA 93292</v>
      </c>
      <c r="AB5815" s="15"/>
    </row>
    <row r="5816" spans="1:28" x14ac:dyDescent="0.3">
      <c r="A5816" s="14">
        <v>1</v>
      </c>
      <c r="B5816" s="14">
        <v>1</v>
      </c>
      <c r="C5816" s="15" t="s">
        <v>3942</v>
      </c>
      <c r="D5816" s="15" t="s">
        <v>3942</v>
      </c>
      <c r="E5816" s="15">
        <v>45186</v>
      </c>
      <c r="F5816" s="15" t="s">
        <v>3943</v>
      </c>
      <c r="G5816" s="15">
        <v>45159</v>
      </c>
      <c r="H5816" s="15">
        <v>45343</v>
      </c>
      <c r="I5816" s="15" t="s">
        <v>8626</v>
      </c>
      <c r="J5816" s="15" t="s">
        <v>8627</v>
      </c>
      <c r="K5816" s="15" t="s">
        <v>45528</v>
      </c>
      <c r="L5816" s="15" t="s">
        <v>314</v>
      </c>
      <c r="M5816" s="15" t="s">
        <v>3946</v>
      </c>
      <c r="N5816" s="14">
        <v>2014</v>
      </c>
      <c r="O5816" s="15" t="s">
        <v>3947</v>
      </c>
      <c r="P5816" s="15" t="s">
        <v>106</v>
      </c>
      <c r="Q5816" s="15" t="s">
        <v>47120</v>
      </c>
      <c r="R5816" s="15" t="s">
        <v>931</v>
      </c>
      <c r="S5816" s="15" t="s">
        <v>3948</v>
      </c>
      <c r="T5816" s="15" t="s">
        <v>174</v>
      </c>
      <c r="U5816" s="15" t="s">
        <v>53</v>
      </c>
      <c r="V5816" s="15" t="s">
        <v>45591</v>
      </c>
      <c r="W5816" s="15" t="s">
        <v>850</v>
      </c>
      <c r="X5816" s="15" t="e">
        <f>_xlfn.XLOOKUP(_LOOKUP[[#This Row],[AdjusterMemberName]],_Adjuster[Adjuster Name],_Adjuster[Email],,0)</f>
        <v>#N/A</v>
      </c>
      <c r="Y5816" s="15" t="e">
        <f>_xlfn.XLOOKUP(_LOOKUP[[#This Row],[AdjusterMemberName]],_Adjuster[Adjuster Name],_Adjuster[Phone Number],,0)</f>
        <v>#N/A</v>
      </c>
      <c r="Z5816" s="15" t="s">
        <v>3949</v>
      </c>
      <c r="AA58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3249 E 2Nd St, Los Angeles  CA 90063</v>
      </c>
      <c r="AB5816" s="15">
        <v>45192</v>
      </c>
    </row>
    <row r="5817" spans="1:28" x14ac:dyDescent="0.3">
      <c r="A5817" s="14">
        <v>1</v>
      </c>
      <c r="B5817" s="14">
        <v>1</v>
      </c>
      <c r="C5817" s="15" t="s">
        <v>3933</v>
      </c>
      <c r="D5817" s="15" t="s">
        <v>3934</v>
      </c>
      <c r="E5817" s="15">
        <v>45185</v>
      </c>
      <c r="F5817" s="15" t="s">
        <v>3935</v>
      </c>
      <c r="G5817" s="15">
        <v>45144</v>
      </c>
      <c r="H5817" s="15">
        <v>45328</v>
      </c>
      <c r="I5817" s="15" t="s">
        <v>3936</v>
      </c>
      <c r="J5817" s="15" t="s">
        <v>3937</v>
      </c>
      <c r="K5817" s="15" t="s">
        <v>45695</v>
      </c>
      <c r="L5817" s="15" t="s">
        <v>25</v>
      </c>
      <c r="M5817" s="15" t="s">
        <v>79</v>
      </c>
      <c r="N5817" s="14">
        <v>2018</v>
      </c>
      <c r="O5817" s="15" t="s">
        <v>3938</v>
      </c>
      <c r="P5817" s="15" t="s">
        <v>106</v>
      </c>
      <c r="Q5817" s="15" t="s">
        <v>47019</v>
      </c>
      <c r="R5817" s="15" t="s">
        <v>3939</v>
      </c>
      <c r="S5817" s="15" t="s">
        <v>3940</v>
      </c>
      <c r="T5817" s="15" t="s">
        <v>2533</v>
      </c>
      <c r="U5817" s="15" t="s">
        <v>53</v>
      </c>
      <c r="V5817" s="15" t="s">
        <v>45667</v>
      </c>
      <c r="W5817" s="15" t="s">
        <v>1357</v>
      </c>
      <c r="X5817" s="15" t="str">
        <f>_xlfn.XLOOKUP(_LOOKUP[[#This Row],[AdjusterMemberName]],_Adjuster[Adjuster Name],_Adjuster[Email],,0)</f>
        <v>jRivera1@knightcompany.com</v>
      </c>
      <c r="Y5817" s="15" t="str">
        <f>_xlfn.XLOOKUP(_LOOKUP[[#This Row],[AdjusterMemberName]],_Adjuster[Adjuster Name],_Adjuster[Phone Number],,0)</f>
        <v>424-559-5239</v>
      </c>
      <c r="Z5817" s="15" t="s">
        <v>3941</v>
      </c>
      <c r="AA58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6216 Santa Fe Ave, Huntington Park  CA 90255</v>
      </c>
      <c r="AB5817" s="15"/>
    </row>
    <row r="5818" spans="1:28" x14ac:dyDescent="0.3">
      <c r="A5818" s="14">
        <v>1</v>
      </c>
      <c r="B5818" s="14">
        <v>0</v>
      </c>
      <c r="C5818" s="15" t="s">
        <v>4063</v>
      </c>
      <c r="D5818" s="15" t="s">
        <v>4064</v>
      </c>
      <c r="E5818" s="15">
        <v>45185</v>
      </c>
      <c r="F5818" s="15" t="s">
        <v>4065</v>
      </c>
      <c r="G5818" s="15">
        <v>45037</v>
      </c>
      <c r="H5818" s="15">
        <v>45220</v>
      </c>
      <c r="I5818" s="15" t="s">
        <v>4066</v>
      </c>
      <c r="J5818" s="15" t="s">
        <v>4067</v>
      </c>
      <c r="K5818" s="15" t="s">
        <v>45332</v>
      </c>
      <c r="L5818" s="15" t="s">
        <v>103</v>
      </c>
      <c r="M5818" s="15" t="s">
        <v>104</v>
      </c>
      <c r="N5818" s="14">
        <v>2019</v>
      </c>
      <c r="O5818" s="15" t="s">
        <v>4068</v>
      </c>
      <c r="P5818" s="15" t="s">
        <v>106</v>
      </c>
      <c r="Q5818" s="15" t="s">
        <v>47019</v>
      </c>
      <c r="R5818" s="15" t="s">
        <v>2579</v>
      </c>
      <c r="S5818" s="15" t="s">
        <v>4069</v>
      </c>
      <c r="T5818" s="15" t="s">
        <v>971</v>
      </c>
      <c r="U5818" s="15" t="s">
        <v>53</v>
      </c>
      <c r="V5818" s="15" t="s">
        <v>45625</v>
      </c>
      <c r="W5818" s="15" t="s">
        <v>3184</v>
      </c>
      <c r="X5818" s="15" t="str">
        <f>_xlfn.XLOOKUP(_LOOKUP[[#This Row],[AdjusterMemberName]],_Adjuster[Adjuster Name],_Adjuster[Email],,0)</f>
        <v>mQualls@knightcompany.com</v>
      </c>
      <c r="Y5818" s="15" t="str">
        <f>_xlfn.XLOOKUP(_LOOKUP[[#This Row],[AdjusterMemberName]],_Adjuster[Adjuster Name],_Adjuster[Phone Number],,0)</f>
        <v>424-559-5436</v>
      </c>
      <c r="Z5818" s="15" t="s">
        <v>4070</v>
      </c>
      <c r="AA58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31987 Sugarbush Ln, Lake Elsinore  CA 92532</v>
      </c>
      <c r="AB5818" s="15"/>
    </row>
    <row r="5819" spans="1:28" x14ac:dyDescent="0.3">
      <c r="A5819" s="14">
        <v>1</v>
      </c>
      <c r="B5819" s="14">
        <v>0</v>
      </c>
      <c r="C5819" s="15" t="s">
        <v>3924</v>
      </c>
      <c r="D5819" s="15" t="s">
        <v>3925</v>
      </c>
      <c r="E5819" s="15">
        <v>45184</v>
      </c>
      <c r="F5819" s="15" t="s">
        <v>3926</v>
      </c>
      <c r="G5819" s="15">
        <v>45092</v>
      </c>
      <c r="H5819" s="15">
        <v>45275</v>
      </c>
      <c r="I5819" s="15" t="s">
        <v>3927</v>
      </c>
      <c r="J5819" s="15" t="s">
        <v>3928</v>
      </c>
      <c r="K5819" s="15" t="s">
        <v>45339</v>
      </c>
      <c r="L5819" s="15" t="s">
        <v>139</v>
      </c>
      <c r="M5819" s="15" t="s">
        <v>697</v>
      </c>
      <c r="N5819" s="14">
        <v>2012</v>
      </c>
      <c r="O5819" s="15" t="s">
        <v>3929</v>
      </c>
      <c r="P5819" s="15" t="s">
        <v>106</v>
      </c>
      <c r="Q5819" s="15" t="s">
        <v>47061</v>
      </c>
      <c r="R5819" s="15" t="s">
        <v>3930</v>
      </c>
      <c r="S5819" s="15" t="s">
        <v>3931</v>
      </c>
      <c r="T5819" s="15" t="s">
        <v>3033</v>
      </c>
      <c r="U5819" s="15" t="s">
        <v>53</v>
      </c>
      <c r="V5819" s="15" t="s">
        <v>45867</v>
      </c>
      <c r="W5819" s="15" t="s">
        <v>175</v>
      </c>
      <c r="X5819" s="15" t="e">
        <f>_xlfn.XLOOKUP(_LOOKUP[[#This Row],[AdjusterMemberName]],_Adjuster[Adjuster Name],_Adjuster[Email],,0)</f>
        <v>#N/A</v>
      </c>
      <c r="Y5819" s="15" t="e">
        <f>_xlfn.XLOOKUP(_LOOKUP[[#This Row],[AdjusterMemberName]],_Adjuster[Adjuster Name],_Adjuster[Phone Number],,0)</f>
        <v>#N/A</v>
      </c>
      <c r="Z5819" s="15" t="s">
        <v>3932</v>
      </c>
      <c r="AA58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3032 Poplar Dr, Merced  CA 95348</v>
      </c>
      <c r="AB5819" s="15"/>
    </row>
    <row r="5820" spans="1:28" x14ac:dyDescent="0.3">
      <c r="A5820" s="14">
        <v>1</v>
      </c>
      <c r="B5820" s="14">
        <v>1</v>
      </c>
      <c r="C5820" s="15" t="s">
        <v>4021</v>
      </c>
      <c r="D5820" s="15" t="s">
        <v>4021</v>
      </c>
      <c r="E5820" s="15">
        <v>45184</v>
      </c>
      <c r="F5820" s="15" t="s">
        <v>4022</v>
      </c>
      <c r="G5820" s="15">
        <v>45164</v>
      </c>
      <c r="H5820" s="15">
        <v>45348</v>
      </c>
      <c r="I5820" s="15" t="s">
        <v>4023</v>
      </c>
      <c r="J5820" s="15" t="s">
        <v>4024</v>
      </c>
      <c r="K5820" s="15" t="s">
        <v>46140</v>
      </c>
      <c r="L5820" s="15" t="s">
        <v>103</v>
      </c>
      <c r="M5820" s="15" t="s">
        <v>3302</v>
      </c>
      <c r="N5820" s="14">
        <v>2007</v>
      </c>
      <c r="O5820" s="15" t="s">
        <v>4025</v>
      </c>
      <c r="P5820" s="15" t="s">
        <v>106</v>
      </c>
      <c r="Q5820" s="15" t="s">
        <v>47165</v>
      </c>
      <c r="R5820" s="15" t="s">
        <v>4026</v>
      </c>
      <c r="S5820" s="15" t="s">
        <v>4027</v>
      </c>
      <c r="T5820" s="15" t="s">
        <v>4028</v>
      </c>
      <c r="U5820" s="15" t="s">
        <v>53</v>
      </c>
      <c r="V5820" s="15" t="s">
        <v>46345</v>
      </c>
      <c r="W5820" s="15" t="s">
        <v>338</v>
      </c>
      <c r="X5820" s="15" t="e">
        <f>_xlfn.XLOOKUP(_LOOKUP[[#This Row],[AdjusterMemberName]],_Adjuster[Adjuster Name],_Adjuster[Email],,0)</f>
        <v>#N/A</v>
      </c>
      <c r="Y5820" s="15" t="e">
        <f>_xlfn.XLOOKUP(_LOOKUP[[#This Row],[AdjusterMemberName]],_Adjuster[Adjuster Name],_Adjuster[Phone Number],,0)</f>
        <v>#N/A</v>
      </c>
      <c r="Z5820" s="15" t="s">
        <v>4029</v>
      </c>
      <c r="AA58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13358 Heather Lee St, Eastvale  CA 92880</v>
      </c>
      <c r="AB5820" s="15"/>
    </row>
    <row r="5821" spans="1:28" x14ac:dyDescent="0.3">
      <c r="A5821" s="14">
        <v>1</v>
      </c>
      <c r="B5821" s="14">
        <v>0</v>
      </c>
      <c r="C5821" s="15" t="s">
        <v>4199</v>
      </c>
      <c r="D5821" s="15" t="s">
        <v>4200</v>
      </c>
      <c r="E5821" s="15">
        <v>45184</v>
      </c>
      <c r="F5821" s="15" t="s">
        <v>4201</v>
      </c>
      <c r="G5821" s="15">
        <v>45133</v>
      </c>
      <c r="H5821" s="15">
        <v>45317</v>
      </c>
      <c r="I5821" s="15" t="s">
        <v>4202</v>
      </c>
      <c r="J5821" s="15" t="s">
        <v>4203</v>
      </c>
      <c r="K5821" s="15" t="s">
        <v>46836</v>
      </c>
      <c r="L5821" s="15" t="s">
        <v>536</v>
      </c>
      <c r="M5821" s="15" t="s">
        <v>639</v>
      </c>
      <c r="N5821" s="14">
        <v>2009</v>
      </c>
      <c r="O5821" s="15" t="s">
        <v>4204</v>
      </c>
      <c r="P5821" s="15" t="s">
        <v>106</v>
      </c>
      <c r="Q5821" s="15" t="s">
        <v>47120</v>
      </c>
      <c r="R5821" s="15" t="s">
        <v>1046</v>
      </c>
      <c r="S5821" s="15" t="s">
        <v>4205</v>
      </c>
      <c r="T5821" s="15" t="s">
        <v>4206</v>
      </c>
      <c r="U5821" s="15" t="s">
        <v>53</v>
      </c>
      <c r="V5821" s="15" t="s">
        <v>46835</v>
      </c>
      <c r="W5821" s="15" t="s">
        <v>338</v>
      </c>
      <c r="X5821" s="15" t="e">
        <f>_xlfn.XLOOKUP(_LOOKUP[[#This Row],[AdjusterMemberName]],_Adjuster[Adjuster Name],_Adjuster[Email],,0)</f>
        <v>#N/A</v>
      </c>
      <c r="Y5821" s="15" t="e">
        <f>_xlfn.XLOOKUP(_LOOKUP[[#This Row],[AdjusterMemberName]],_Adjuster[Adjuster Name],_Adjuster[Phone Number],,0)</f>
        <v>#N/A</v>
      </c>
      <c r="Z5821" s="15" t="s">
        <v>4207</v>
      </c>
      <c r="AA58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3093 Dos Rios Rd, Biggs  CA 95917</v>
      </c>
      <c r="AB5821" s="15"/>
    </row>
    <row r="5822" spans="1:28" x14ac:dyDescent="0.3">
      <c r="A5822" s="14">
        <v>1</v>
      </c>
      <c r="B5822" s="14">
        <v>1</v>
      </c>
      <c r="C5822" s="15" t="s">
        <v>4339</v>
      </c>
      <c r="D5822" s="15" t="s">
        <v>4339</v>
      </c>
      <c r="E5822" s="15">
        <v>45184</v>
      </c>
      <c r="F5822" s="15" t="s">
        <v>4340</v>
      </c>
      <c r="G5822" s="15">
        <v>45128</v>
      </c>
      <c r="H5822" s="15">
        <v>45312</v>
      </c>
      <c r="I5822" s="15" t="s">
        <v>4341</v>
      </c>
      <c r="J5822" s="15" t="s">
        <v>4342</v>
      </c>
      <c r="K5822" s="15" t="s">
        <v>46831</v>
      </c>
      <c r="L5822" s="15" t="s">
        <v>441</v>
      </c>
      <c r="M5822" s="15" t="s">
        <v>1126</v>
      </c>
      <c r="N5822" s="14">
        <v>2017</v>
      </c>
      <c r="O5822" s="15" t="s">
        <v>4343</v>
      </c>
      <c r="P5822" s="15" t="s">
        <v>106</v>
      </c>
      <c r="Q5822" s="15" t="s">
        <v>47081</v>
      </c>
      <c r="R5822" s="15" t="s">
        <v>4344</v>
      </c>
      <c r="S5822" s="15" t="s">
        <v>4345</v>
      </c>
      <c r="T5822" s="15" t="s">
        <v>2237</v>
      </c>
      <c r="U5822" s="15" t="s">
        <v>53</v>
      </c>
      <c r="V5822" s="15" t="s">
        <v>45384</v>
      </c>
      <c r="W5822" s="15" t="s">
        <v>338</v>
      </c>
      <c r="X5822" s="15" t="e">
        <f>_xlfn.XLOOKUP(_LOOKUP[[#This Row],[AdjusterMemberName]],_Adjuster[Adjuster Name],_Adjuster[Email],,0)</f>
        <v>#N/A</v>
      </c>
      <c r="Y5822" s="15" t="e">
        <f>_xlfn.XLOOKUP(_LOOKUP[[#This Row],[AdjusterMemberName]],_Adjuster[Adjuster Name],_Adjuster[Phone Number],,0)</f>
        <v>#N/A</v>
      </c>
      <c r="Z5822" s="15" t="s">
        <v>4346</v>
      </c>
      <c r="AA58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18400 Montezuma St Apt 9, Adelanto  CA 92301</v>
      </c>
      <c r="AB5822" s="15">
        <v>45222</v>
      </c>
    </row>
    <row r="5823" spans="1:28" x14ac:dyDescent="0.3">
      <c r="A5823" s="14">
        <v>1</v>
      </c>
      <c r="B5823" s="14">
        <v>1</v>
      </c>
      <c r="C5823" s="15" t="s">
        <v>4434</v>
      </c>
      <c r="D5823" s="15" t="s">
        <v>4434</v>
      </c>
      <c r="E5823" s="15">
        <v>45184</v>
      </c>
      <c r="F5823" s="15" t="s">
        <v>4435</v>
      </c>
      <c r="G5823" s="15">
        <v>45135</v>
      </c>
      <c r="H5823" s="15">
        <v>45319</v>
      </c>
      <c r="I5823" s="15" t="s">
        <v>4436</v>
      </c>
      <c r="J5823" s="15" t="s">
        <v>4437</v>
      </c>
      <c r="K5823" s="15" t="s">
        <v>45356</v>
      </c>
      <c r="L5823" s="15" t="s">
        <v>103</v>
      </c>
      <c r="M5823" s="15" t="s">
        <v>104</v>
      </c>
      <c r="N5823" s="14">
        <v>2000</v>
      </c>
      <c r="O5823" s="15" t="s">
        <v>4438</v>
      </c>
      <c r="P5823" s="15" t="s">
        <v>106</v>
      </c>
      <c r="Q5823" s="15" t="s">
        <v>47065</v>
      </c>
      <c r="R5823" s="15" t="s">
        <v>4439</v>
      </c>
      <c r="S5823" s="15" t="s">
        <v>4440</v>
      </c>
      <c r="T5823" s="15" t="s">
        <v>96</v>
      </c>
      <c r="U5823" s="15" t="s">
        <v>53</v>
      </c>
      <c r="V5823" s="15" t="s">
        <v>45731</v>
      </c>
      <c r="W5823" s="15" t="s">
        <v>850</v>
      </c>
      <c r="X5823" s="15" t="e">
        <f>_xlfn.XLOOKUP(_LOOKUP[[#This Row],[AdjusterMemberName]],_Adjuster[Adjuster Name],_Adjuster[Email],,0)</f>
        <v>#N/A</v>
      </c>
      <c r="Y5823" s="15" t="e">
        <f>_xlfn.XLOOKUP(_LOOKUP[[#This Row],[AdjusterMemberName]],_Adjuster[Adjuster Name],_Adjuster[Phone Number],,0)</f>
        <v>#N/A</v>
      </c>
      <c r="Z5823" s="15" t="s">
        <v>4441</v>
      </c>
      <c r="AA58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24221 Horton Ct, Moreno Valley  CA 92553</v>
      </c>
      <c r="AB5823" s="15"/>
    </row>
    <row r="5824" spans="1:28" x14ac:dyDescent="0.3">
      <c r="A5824" s="14">
        <v>0</v>
      </c>
      <c r="B5824" s="14">
        <v>0</v>
      </c>
      <c r="C5824" s="15" t="s">
        <v>5667</v>
      </c>
      <c r="D5824" s="15" t="s">
        <v>5668</v>
      </c>
      <c r="E5824" s="15">
        <v>45184</v>
      </c>
      <c r="F5824" s="15" t="s">
        <v>5669</v>
      </c>
      <c r="G5824" s="15"/>
      <c r="H5824" s="15"/>
      <c r="I5824" s="15" t="s">
        <v>5670</v>
      </c>
      <c r="J5824" s="15" t="s">
        <v>5671</v>
      </c>
      <c r="K5824" s="15" t="s">
        <v>45332</v>
      </c>
      <c r="L5824" s="15" t="s">
        <v>4824</v>
      </c>
      <c r="M5824" s="15" t="s">
        <v>5672</v>
      </c>
      <c r="N5824" s="14">
        <v>2012</v>
      </c>
      <c r="O5824" s="15" t="s">
        <v>1025</v>
      </c>
      <c r="P5824" s="15" t="s">
        <v>106</v>
      </c>
      <c r="Q5824" s="15"/>
      <c r="R5824" s="15"/>
      <c r="S5824" s="15"/>
      <c r="T5824" s="15"/>
      <c r="U5824" s="15"/>
      <c r="V5824" s="15"/>
      <c r="W5824" s="15" t="s">
        <v>1357</v>
      </c>
      <c r="X5824" s="15" t="str">
        <f>_xlfn.XLOOKUP(_LOOKUP[[#This Row],[AdjusterMemberName]],_Adjuster[Adjuster Name],_Adjuster[Email],,0)</f>
        <v>jRivera1@knightcompany.com</v>
      </c>
      <c r="Y5824" s="15" t="str">
        <f>_xlfn.XLOOKUP(_LOOKUP[[#This Row],[AdjusterMemberName]],_Adjuster[Adjuster Name],_Adjuster[Phone Number],,0)</f>
        <v>424-559-5239</v>
      </c>
      <c r="Z5824" s="15"/>
      <c r="AA5824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824" s="15"/>
    </row>
    <row r="5825" spans="1:28" x14ac:dyDescent="0.3">
      <c r="A5825" s="14">
        <v>1</v>
      </c>
      <c r="B5825" s="14">
        <v>1</v>
      </c>
      <c r="C5825" s="15" t="s">
        <v>6499</v>
      </c>
      <c r="D5825" s="15" t="s">
        <v>6499</v>
      </c>
      <c r="E5825" s="15">
        <v>45184</v>
      </c>
      <c r="F5825" s="15" t="s">
        <v>6500</v>
      </c>
      <c r="G5825" s="15">
        <v>45029</v>
      </c>
      <c r="H5825" s="15">
        <v>45212</v>
      </c>
      <c r="I5825" s="15" t="s">
        <v>6501</v>
      </c>
      <c r="J5825" s="15" t="s">
        <v>6502</v>
      </c>
      <c r="K5825" s="15" t="s">
        <v>45810</v>
      </c>
      <c r="L5825" s="15" t="s">
        <v>128</v>
      </c>
      <c r="M5825" s="15" t="s">
        <v>170</v>
      </c>
      <c r="N5825" s="14">
        <v>2018</v>
      </c>
      <c r="O5825" s="15" t="s">
        <v>6503</v>
      </c>
      <c r="P5825" s="15" t="s">
        <v>106</v>
      </c>
      <c r="Q5825" s="15" t="s">
        <v>119</v>
      </c>
      <c r="R5825" s="15" t="s">
        <v>345</v>
      </c>
      <c r="S5825" s="15" t="s">
        <v>6504</v>
      </c>
      <c r="T5825" s="15" t="s">
        <v>6505</v>
      </c>
      <c r="U5825" s="15" t="s">
        <v>53</v>
      </c>
      <c r="V5825" s="15" t="s">
        <v>45380</v>
      </c>
      <c r="W5825" s="15" t="s">
        <v>1357</v>
      </c>
      <c r="X5825" s="15" t="str">
        <f>_xlfn.XLOOKUP(_LOOKUP[[#This Row],[AdjusterMemberName]],_Adjuster[Adjuster Name],_Adjuster[Email],,0)</f>
        <v>jRivera1@knightcompany.com</v>
      </c>
      <c r="Y5825" s="15" t="str">
        <f>_xlfn.XLOOKUP(_LOOKUP[[#This Row],[AdjusterMemberName]],_Adjuster[Adjuster Name],_Adjuster[Phone Number],,0)</f>
        <v>424-559-5239</v>
      </c>
      <c r="Z5825" s="15" t="s">
        <v>6506</v>
      </c>
      <c r="AA58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30830 Carroll Ave, Hayward  CA 94544</v>
      </c>
      <c r="AB5825" s="15">
        <v>45153</v>
      </c>
    </row>
    <row r="5826" spans="1:28" x14ac:dyDescent="0.3">
      <c r="A5826" s="14">
        <v>1</v>
      </c>
      <c r="B5826" s="14">
        <v>1</v>
      </c>
      <c r="C5826" s="15" t="s">
        <v>3840</v>
      </c>
      <c r="D5826" s="15" t="s">
        <v>3840</v>
      </c>
      <c r="E5826" s="15">
        <v>45183</v>
      </c>
      <c r="F5826" s="15" t="s">
        <v>3841</v>
      </c>
      <c r="G5826" s="15">
        <v>45175</v>
      </c>
      <c r="H5826" s="15">
        <v>45357</v>
      </c>
      <c r="I5826" s="15" t="s">
        <v>3842</v>
      </c>
      <c r="J5826" s="15" t="s">
        <v>3843</v>
      </c>
      <c r="K5826" s="15" t="s">
        <v>46148</v>
      </c>
      <c r="L5826" s="15" t="s">
        <v>201</v>
      </c>
      <c r="M5826" s="15" t="s">
        <v>3844</v>
      </c>
      <c r="N5826" s="14">
        <v>2015</v>
      </c>
      <c r="O5826" s="15" t="s">
        <v>3845</v>
      </c>
      <c r="P5826" s="15" t="s">
        <v>106</v>
      </c>
      <c r="Q5826" s="15" t="s">
        <v>47019</v>
      </c>
      <c r="R5826" s="15" t="s">
        <v>3846</v>
      </c>
      <c r="S5826" s="15" t="s">
        <v>3847</v>
      </c>
      <c r="T5826" s="15" t="s">
        <v>253</v>
      </c>
      <c r="U5826" s="15" t="s">
        <v>53</v>
      </c>
      <c r="V5826" s="15" t="s">
        <v>45487</v>
      </c>
      <c r="W5826" s="15" t="s">
        <v>1544</v>
      </c>
      <c r="X5826" s="15" t="str">
        <f>_xlfn.XLOOKUP(_LOOKUP[[#This Row],[AdjusterMemberName]],_Adjuster[Adjuster Name],_Adjuster[Email],,0)</f>
        <v>CRodriguez5@knightcompany.com</v>
      </c>
      <c r="Y5826" s="15" t="str">
        <f>_xlfn.XLOOKUP(_LOOKUP[[#This Row],[AdjusterMemberName]],_Adjuster[Adjuster Name],_Adjuster[Phone Number],,0)</f>
        <v>323-456-1708</v>
      </c>
      <c r="Z5826" s="15" t="s">
        <v>3848</v>
      </c>
      <c r="AA58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3504 W 118Th Pl, Inglewood  CA 90303</v>
      </c>
      <c r="AB5826" s="15">
        <v>45334</v>
      </c>
    </row>
    <row r="5827" spans="1:28" x14ac:dyDescent="0.3">
      <c r="A5827" s="14">
        <v>1</v>
      </c>
      <c r="B5827" s="14">
        <v>1</v>
      </c>
      <c r="C5827" s="15" t="s">
        <v>5306</v>
      </c>
      <c r="D5827" s="15" t="s">
        <v>5306</v>
      </c>
      <c r="E5827" s="15">
        <v>45183</v>
      </c>
      <c r="F5827" s="15" t="s">
        <v>5307</v>
      </c>
      <c r="G5827" s="15">
        <v>45155</v>
      </c>
      <c r="H5827" s="15">
        <v>45339</v>
      </c>
      <c r="I5827" s="15" t="s">
        <v>5308</v>
      </c>
      <c r="J5827" s="15" t="s">
        <v>5309</v>
      </c>
      <c r="K5827" s="15" t="s">
        <v>45332</v>
      </c>
      <c r="L5827" s="15" t="s">
        <v>103</v>
      </c>
      <c r="M5827" s="15" t="s">
        <v>1336</v>
      </c>
      <c r="N5827" s="14">
        <v>2015</v>
      </c>
      <c r="O5827" s="15" t="s">
        <v>5310</v>
      </c>
      <c r="P5827" s="15" t="s">
        <v>106</v>
      </c>
      <c r="Q5827" s="15" t="s">
        <v>47078</v>
      </c>
      <c r="R5827" s="15" t="s">
        <v>336</v>
      </c>
      <c r="S5827" s="15" t="s">
        <v>5311</v>
      </c>
      <c r="T5827" s="15" t="s">
        <v>5312</v>
      </c>
      <c r="U5827" s="15" t="s">
        <v>53</v>
      </c>
      <c r="V5827" s="15" t="s">
        <v>45936</v>
      </c>
      <c r="W5827" s="15" t="s">
        <v>1624</v>
      </c>
      <c r="X5827" s="15" t="e">
        <f>_xlfn.XLOOKUP(_LOOKUP[[#This Row],[AdjusterMemberName]],_Adjuster[Adjuster Name],_Adjuster[Email],,0)</f>
        <v>#N/A</v>
      </c>
      <c r="Y5827" s="15" t="e">
        <f>_xlfn.XLOOKUP(_LOOKUP[[#This Row],[AdjusterMemberName]],_Adjuster[Adjuster Name],_Adjuster[Phone Number],,0)</f>
        <v>#N/A</v>
      </c>
      <c r="Z5827" s="15" t="s">
        <v>5313</v>
      </c>
      <c r="AA58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611 Piccolo, Irvine  CA 92620</v>
      </c>
      <c r="AB5827" s="15"/>
    </row>
    <row r="5828" spans="1:28" x14ac:dyDescent="0.3">
      <c r="A5828" s="14">
        <v>1</v>
      </c>
      <c r="B5828" s="14">
        <v>1</v>
      </c>
      <c r="C5828" s="15" t="s">
        <v>3791</v>
      </c>
      <c r="D5828" s="15" t="s">
        <v>3791</v>
      </c>
      <c r="E5828" s="15">
        <v>45182</v>
      </c>
      <c r="F5828" s="15" t="s">
        <v>3792</v>
      </c>
      <c r="G5828" s="15">
        <v>45086</v>
      </c>
      <c r="H5828" s="15">
        <v>45269</v>
      </c>
      <c r="I5828" s="15" t="s">
        <v>3793</v>
      </c>
      <c r="J5828" s="15" t="s">
        <v>3794</v>
      </c>
      <c r="K5828" s="15" t="s">
        <v>45472</v>
      </c>
      <c r="L5828" s="15" t="s">
        <v>128</v>
      </c>
      <c r="M5828" s="15" t="s">
        <v>170</v>
      </c>
      <c r="N5828" s="14">
        <v>2015</v>
      </c>
      <c r="O5828" s="15" t="s">
        <v>3795</v>
      </c>
      <c r="P5828" s="15" t="s">
        <v>106</v>
      </c>
      <c r="Q5828" s="15" t="s">
        <v>47078</v>
      </c>
      <c r="R5828" s="15" t="s">
        <v>162</v>
      </c>
      <c r="S5828" s="15" t="s">
        <v>3796</v>
      </c>
      <c r="T5828" s="15" t="s">
        <v>1431</v>
      </c>
      <c r="U5828" s="15" t="s">
        <v>53</v>
      </c>
      <c r="V5828" s="15" t="s">
        <v>45514</v>
      </c>
      <c r="W5828" s="15" t="s">
        <v>850</v>
      </c>
      <c r="X5828" s="15" t="e">
        <f>_xlfn.XLOOKUP(_LOOKUP[[#This Row],[AdjusterMemberName]],_Adjuster[Adjuster Name],_Adjuster[Email],,0)</f>
        <v>#N/A</v>
      </c>
      <c r="Y5828" s="15" t="e">
        <f>_xlfn.XLOOKUP(_LOOKUP[[#This Row],[AdjusterMemberName]],_Adjuster[Adjuster Name],_Adjuster[Phone Number],,0)</f>
        <v>#N/A</v>
      </c>
      <c r="Z5828" s="15" t="s">
        <v>3797</v>
      </c>
      <c r="AA58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12701 Muscatine St, Arleta  CA 91331</v>
      </c>
      <c r="AB5828" s="15"/>
    </row>
    <row r="5829" spans="1:28" x14ac:dyDescent="0.3">
      <c r="A5829" s="14">
        <v>1</v>
      </c>
      <c r="B5829" s="14">
        <v>1</v>
      </c>
      <c r="C5829" s="15" t="s">
        <v>3823</v>
      </c>
      <c r="D5829" s="15" t="s">
        <v>3823</v>
      </c>
      <c r="E5829" s="15">
        <v>45182</v>
      </c>
      <c r="F5829" s="15" t="s">
        <v>3824</v>
      </c>
      <c r="G5829" s="15">
        <v>45166</v>
      </c>
      <c r="H5829" s="15">
        <v>45350</v>
      </c>
      <c r="I5829" s="15" t="s">
        <v>3825</v>
      </c>
      <c r="J5829" s="15" t="s">
        <v>3826</v>
      </c>
      <c r="K5829" s="15" t="s">
        <v>45611</v>
      </c>
      <c r="L5829" s="15" t="s">
        <v>128</v>
      </c>
      <c r="M5829" s="15" t="s">
        <v>170</v>
      </c>
      <c r="N5829" s="14">
        <v>2020</v>
      </c>
      <c r="O5829" s="15" t="s">
        <v>3827</v>
      </c>
      <c r="P5829" s="15" t="s">
        <v>106</v>
      </c>
      <c r="Q5829" s="15" t="s">
        <v>47073</v>
      </c>
      <c r="R5829" s="15" t="s">
        <v>3828</v>
      </c>
      <c r="S5829" s="15" t="s">
        <v>3829</v>
      </c>
      <c r="T5829" s="15" t="s">
        <v>174</v>
      </c>
      <c r="U5829" s="15" t="s">
        <v>53</v>
      </c>
      <c r="V5829" s="15" t="s">
        <v>45469</v>
      </c>
      <c r="W5829" s="15" t="s">
        <v>338</v>
      </c>
      <c r="X5829" s="15" t="e">
        <f>_xlfn.XLOOKUP(_LOOKUP[[#This Row],[AdjusterMemberName]],_Adjuster[Adjuster Name],_Adjuster[Email],,0)</f>
        <v>#N/A</v>
      </c>
      <c r="Y5829" s="15" t="e">
        <f>_xlfn.XLOOKUP(_LOOKUP[[#This Row],[AdjusterMemberName]],_Adjuster[Adjuster Name],_Adjuster[Phone Number],,0)</f>
        <v>#N/A</v>
      </c>
      <c r="Z5829" s="15" t="s">
        <v>3830</v>
      </c>
      <c r="AA58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2252 Johnston St Unit 1, Los Angeles  CA 90031</v>
      </c>
      <c r="AB5829" s="15"/>
    </row>
    <row r="5830" spans="1:28" x14ac:dyDescent="0.3">
      <c r="A5830" s="14">
        <v>1</v>
      </c>
      <c r="B5830" s="14">
        <v>1</v>
      </c>
      <c r="C5830" s="15" t="s">
        <v>3831</v>
      </c>
      <c r="D5830" s="15" t="s">
        <v>3832</v>
      </c>
      <c r="E5830" s="15">
        <v>45182</v>
      </c>
      <c r="F5830" s="15" t="s">
        <v>3833</v>
      </c>
      <c r="G5830" s="15">
        <v>45167</v>
      </c>
      <c r="H5830" s="15">
        <v>45351</v>
      </c>
      <c r="I5830" s="15" t="s">
        <v>3834</v>
      </c>
      <c r="J5830" s="15" t="s">
        <v>3835</v>
      </c>
      <c r="K5830" s="15" t="s">
        <v>45506</v>
      </c>
      <c r="L5830" s="15" t="s">
        <v>103</v>
      </c>
      <c r="M5830" s="15" t="s">
        <v>104</v>
      </c>
      <c r="N5830" s="14">
        <v>2009</v>
      </c>
      <c r="O5830" s="15" t="s">
        <v>3836</v>
      </c>
      <c r="P5830" s="15" t="s">
        <v>106</v>
      </c>
      <c r="Q5830" s="15" t="s">
        <v>47019</v>
      </c>
      <c r="R5830" s="15" t="s">
        <v>345</v>
      </c>
      <c r="S5830" s="15" t="s">
        <v>3837</v>
      </c>
      <c r="T5830" s="15" t="s">
        <v>3838</v>
      </c>
      <c r="U5830" s="15" t="s">
        <v>53</v>
      </c>
      <c r="V5830" s="15" t="s">
        <v>45620</v>
      </c>
      <c r="W5830" s="15" t="s">
        <v>3114</v>
      </c>
      <c r="X5830" s="15" t="str">
        <f>_xlfn.XLOOKUP(_LOOKUP[[#This Row],[AdjusterMemberName]],_Adjuster[Adjuster Name],_Adjuster[Email],,0)</f>
        <v>eExmundo@knightcompany.com</v>
      </c>
      <c r="Y5830" s="15" t="str">
        <f>_xlfn.XLOOKUP(_LOOKUP[[#This Row],[AdjusterMemberName]],_Adjuster[Adjuster Name],_Adjuster[Phone Number],,0)</f>
        <v>424-559-5400</v>
      </c>
      <c r="Z5830" s="15" t="s">
        <v>3839</v>
      </c>
      <c r="AA58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10664 Oxnard St, North Hollywood  CA 91606</v>
      </c>
      <c r="AB5830" s="15">
        <v>45231</v>
      </c>
    </row>
    <row r="5831" spans="1:28" x14ac:dyDescent="0.3">
      <c r="A5831" s="14">
        <v>1</v>
      </c>
      <c r="B5831" s="14">
        <v>1</v>
      </c>
      <c r="C5831" s="15" t="s">
        <v>3865</v>
      </c>
      <c r="D5831" s="15" t="s">
        <v>3865</v>
      </c>
      <c r="E5831" s="15">
        <v>45182</v>
      </c>
      <c r="F5831" s="15" t="s">
        <v>3866</v>
      </c>
      <c r="G5831" s="15">
        <v>45169</v>
      </c>
      <c r="H5831" s="15">
        <v>45351</v>
      </c>
      <c r="I5831" s="15" t="s">
        <v>3867</v>
      </c>
      <c r="J5831" s="15" t="s">
        <v>3868</v>
      </c>
      <c r="K5831" s="15" t="s">
        <v>45388</v>
      </c>
      <c r="L5831" s="15" t="s">
        <v>281</v>
      </c>
      <c r="M5831" s="15" t="s">
        <v>282</v>
      </c>
      <c r="N5831" s="14">
        <v>2014</v>
      </c>
      <c r="O5831" s="15" t="s">
        <v>3869</v>
      </c>
      <c r="P5831" s="15" t="s">
        <v>106</v>
      </c>
      <c r="Q5831" s="15" t="s">
        <v>47006</v>
      </c>
      <c r="R5831" s="15" t="s">
        <v>3870</v>
      </c>
      <c r="S5831" s="15" t="s">
        <v>3871</v>
      </c>
      <c r="T5831" s="15" t="s">
        <v>174</v>
      </c>
      <c r="U5831" s="15" t="s">
        <v>53</v>
      </c>
      <c r="V5831" s="15" t="s">
        <v>45441</v>
      </c>
      <c r="W5831" s="15" t="s">
        <v>175</v>
      </c>
      <c r="X5831" s="15" t="e">
        <f>_xlfn.XLOOKUP(_LOOKUP[[#This Row],[AdjusterMemberName]],_Adjuster[Adjuster Name],_Adjuster[Email],,0)</f>
        <v>#N/A</v>
      </c>
      <c r="Y5831" s="15" t="e">
        <f>_xlfn.XLOOKUP(_LOOKUP[[#This Row],[AdjusterMemberName]],_Adjuster[Adjuster Name],_Adjuster[Phone Number],,0)</f>
        <v>#N/A</v>
      </c>
      <c r="Z5831" s="15" t="s">
        <v>3872</v>
      </c>
      <c r="AA58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1234 W 92Nd St Apt 3, Los Angeles  CA 90044</v>
      </c>
      <c r="AB5831" s="15">
        <v>45201</v>
      </c>
    </row>
    <row r="5832" spans="1:28" x14ac:dyDescent="0.3">
      <c r="A5832" s="14">
        <v>1</v>
      </c>
      <c r="B5832" s="14">
        <v>1</v>
      </c>
      <c r="C5832" s="15" t="s">
        <v>4415</v>
      </c>
      <c r="D5832" s="15" t="s">
        <v>4415</v>
      </c>
      <c r="E5832" s="15">
        <v>45182</v>
      </c>
      <c r="F5832" s="15" t="s">
        <v>4416</v>
      </c>
      <c r="G5832" s="15">
        <v>45086</v>
      </c>
      <c r="H5832" s="15">
        <v>45269</v>
      </c>
      <c r="I5832" s="15" t="s">
        <v>4417</v>
      </c>
      <c r="J5832" s="15" t="s">
        <v>4418</v>
      </c>
      <c r="K5832" s="15" t="s">
        <v>45506</v>
      </c>
      <c r="L5832" s="15" t="s">
        <v>441</v>
      </c>
      <c r="M5832" s="15" t="s">
        <v>1126</v>
      </c>
      <c r="N5832" s="14">
        <v>2019</v>
      </c>
      <c r="O5832" s="15" t="s">
        <v>4419</v>
      </c>
      <c r="P5832" s="15" t="s">
        <v>106</v>
      </c>
      <c r="Q5832" s="15" t="s">
        <v>47095</v>
      </c>
      <c r="R5832" s="15" t="s">
        <v>4420</v>
      </c>
      <c r="S5832" s="15" t="s">
        <v>4421</v>
      </c>
      <c r="T5832" s="15" t="s">
        <v>612</v>
      </c>
      <c r="U5832" s="15" t="s">
        <v>53</v>
      </c>
      <c r="V5832" s="15" t="s">
        <v>45659</v>
      </c>
      <c r="W5832" s="15" t="s">
        <v>850</v>
      </c>
      <c r="X5832" s="15" t="e">
        <f>_xlfn.XLOOKUP(_LOOKUP[[#This Row],[AdjusterMemberName]],_Adjuster[Adjuster Name],_Adjuster[Email],,0)</f>
        <v>#N/A</v>
      </c>
      <c r="Y5832" s="15" t="e">
        <f>_xlfn.XLOOKUP(_LOOKUP[[#This Row],[AdjusterMemberName]],_Adjuster[Adjuster Name],_Adjuster[Phone Number],,0)</f>
        <v>#N/A</v>
      </c>
      <c r="Z5832" s="15" t="s">
        <v>4422</v>
      </c>
      <c r="AA58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517 S 6Th St, Montebello  CA 90640</v>
      </c>
      <c r="AB5832" s="15"/>
    </row>
    <row r="5833" spans="1:28" x14ac:dyDescent="0.3">
      <c r="A5833" s="14">
        <v>1</v>
      </c>
      <c r="B5833" s="14">
        <v>1</v>
      </c>
      <c r="C5833" s="15" t="s">
        <v>3756</v>
      </c>
      <c r="D5833" s="15" t="s">
        <v>3757</v>
      </c>
      <c r="E5833" s="15">
        <v>45181</v>
      </c>
      <c r="F5833" s="15" t="s">
        <v>3758</v>
      </c>
      <c r="G5833" s="15">
        <v>45106</v>
      </c>
      <c r="H5833" s="15">
        <v>45289</v>
      </c>
      <c r="I5833" s="15" t="s">
        <v>3759</v>
      </c>
      <c r="J5833" s="15" t="s">
        <v>3760</v>
      </c>
      <c r="K5833" s="15" t="s">
        <v>45506</v>
      </c>
      <c r="L5833" s="15" t="s">
        <v>103</v>
      </c>
      <c r="M5833" s="15" t="s">
        <v>1523</v>
      </c>
      <c r="N5833" s="14">
        <v>2005</v>
      </c>
      <c r="O5833" s="15" t="s">
        <v>3761</v>
      </c>
      <c r="P5833" s="15" t="s">
        <v>106</v>
      </c>
      <c r="Q5833" s="15" t="s">
        <v>47061</v>
      </c>
      <c r="R5833" s="15" t="s">
        <v>650</v>
      </c>
      <c r="S5833" s="15" t="s">
        <v>3762</v>
      </c>
      <c r="T5833" s="15" t="s">
        <v>3763</v>
      </c>
      <c r="U5833" s="15" t="s">
        <v>53</v>
      </c>
      <c r="V5833" s="15" t="s">
        <v>46027</v>
      </c>
      <c r="W5833" s="15" t="s">
        <v>1624</v>
      </c>
      <c r="X5833" s="15" t="e">
        <f>_xlfn.XLOOKUP(_LOOKUP[[#This Row],[AdjusterMemberName]],_Adjuster[Adjuster Name],_Adjuster[Email],,0)</f>
        <v>#N/A</v>
      </c>
      <c r="Y5833" s="15" t="e">
        <f>_xlfn.XLOOKUP(_LOOKUP[[#This Row],[AdjusterMemberName]],_Adjuster[Adjuster Name],_Adjuster[Phone Number],,0)</f>
        <v>#N/A</v>
      </c>
      <c r="Z5833" s="15" t="s">
        <v>3764</v>
      </c>
      <c r="AA58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1942 Meyer Pl, Costa Mesa  CA 92627</v>
      </c>
      <c r="AB5833" s="15"/>
    </row>
    <row r="5834" spans="1:28" x14ac:dyDescent="0.3">
      <c r="A5834" s="14">
        <v>1</v>
      </c>
      <c r="B5834" s="14">
        <v>1</v>
      </c>
      <c r="C5834" s="15" t="s">
        <v>3783</v>
      </c>
      <c r="D5834" s="15" t="s">
        <v>3783</v>
      </c>
      <c r="E5834" s="15">
        <v>45181</v>
      </c>
      <c r="F5834" s="15" t="s">
        <v>3784</v>
      </c>
      <c r="G5834" s="15">
        <v>45097</v>
      </c>
      <c r="H5834" s="15">
        <v>45280</v>
      </c>
      <c r="I5834" s="15" t="s">
        <v>3785</v>
      </c>
      <c r="J5834" s="15" t="s">
        <v>3786</v>
      </c>
      <c r="K5834" s="15" t="s">
        <v>45611</v>
      </c>
      <c r="L5834" s="15" t="s">
        <v>139</v>
      </c>
      <c r="M5834" s="15" t="s">
        <v>678</v>
      </c>
      <c r="N5834" s="14">
        <v>2016</v>
      </c>
      <c r="O5834" s="15" t="s">
        <v>3787</v>
      </c>
      <c r="P5834" s="15" t="s">
        <v>106</v>
      </c>
      <c r="Q5834" s="15" t="s">
        <v>47095</v>
      </c>
      <c r="R5834" s="15" t="s">
        <v>3788</v>
      </c>
      <c r="S5834" s="15" t="s">
        <v>3789</v>
      </c>
      <c r="T5834" s="15" t="s">
        <v>652</v>
      </c>
      <c r="U5834" s="15" t="s">
        <v>53</v>
      </c>
      <c r="V5834" s="15" t="s">
        <v>46154</v>
      </c>
      <c r="W5834" s="15" t="s">
        <v>1624</v>
      </c>
      <c r="X5834" s="15" t="e">
        <f>_xlfn.XLOOKUP(_LOOKUP[[#This Row],[AdjusterMemberName]],_Adjuster[Adjuster Name],_Adjuster[Email],,0)</f>
        <v>#N/A</v>
      </c>
      <c r="Y5834" s="15" t="e">
        <f>_xlfn.XLOOKUP(_LOOKUP[[#This Row],[AdjusterMemberName]],_Adjuster[Adjuster Name],_Adjuster[Phone Number],,0)</f>
        <v>#N/A</v>
      </c>
      <c r="Z5834" s="15" t="s">
        <v>3790</v>
      </c>
      <c r="AA58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1498 Merced Ave, Merced  CA 95341</v>
      </c>
      <c r="AB5834" s="15"/>
    </row>
    <row r="5835" spans="1:28" x14ac:dyDescent="0.3">
      <c r="A5835" s="14">
        <v>1</v>
      </c>
      <c r="B5835" s="14">
        <v>1</v>
      </c>
      <c r="C5835" s="15" t="s">
        <v>4054</v>
      </c>
      <c r="D5835" s="15" t="s">
        <v>4054</v>
      </c>
      <c r="E5835" s="15">
        <v>45181</v>
      </c>
      <c r="F5835" s="15" t="s">
        <v>4055</v>
      </c>
      <c r="G5835" s="15">
        <v>45162</v>
      </c>
      <c r="H5835" s="15">
        <v>45346</v>
      </c>
      <c r="I5835" s="15" t="s">
        <v>4056</v>
      </c>
      <c r="J5835" s="15" t="s">
        <v>4057</v>
      </c>
      <c r="K5835" s="15" t="s">
        <v>45332</v>
      </c>
      <c r="L5835" s="15" t="s">
        <v>128</v>
      </c>
      <c r="M5835" s="15" t="s">
        <v>836</v>
      </c>
      <c r="N5835" s="14">
        <v>2019</v>
      </c>
      <c r="O5835" s="15" t="s">
        <v>4058</v>
      </c>
      <c r="P5835" s="15" t="s">
        <v>106</v>
      </c>
      <c r="Q5835" s="15" t="s">
        <v>47019</v>
      </c>
      <c r="R5835" s="15" t="s">
        <v>4059</v>
      </c>
      <c r="S5835" s="15" t="s">
        <v>4060</v>
      </c>
      <c r="T5835" s="15" t="s">
        <v>4061</v>
      </c>
      <c r="U5835" s="15" t="s">
        <v>53</v>
      </c>
      <c r="V5835" s="15" t="s">
        <v>46838</v>
      </c>
      <c r="W5835" s="15" t="s">
        <v>338</v>
      </c>
      <c r="X5835" s="15" t="e">
        <f>_xlfn.XLOOKUP(_LOOKUP[[#This Row],[AdjusterMemberName]],_Adjuster[Adjuster Name],_Adjuster[Email],,0)</f>
        <v>#N/A</v>
      </c>
      <c r="Y5835" s="15" t="e">
        <f>_xlfn.XLOOKUP(_LOOKUP[[#This Row],[AdjusterMemberName]],_Adjuster[Adjuster Name],_Adjuster[Phone Number],,0)</f>
        <v>#N/A</v>
      </c>
      <c r="Z5835" s="15" t="s">
        <v>4062</v>
      </c>
      <c r="AA58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775 Martin St, Glen Ellen  CA 95442</v>
      </c>
      <c r="AB5835" s="15"/>
    </row>
    <row r="5836" spans="1:28" x14ac:dyDescent="0.3">
      <c r="A5836" s="14">
        <v>1</v>
      </c>
      <c r="B5836" s="14">
        <v>1</v>
      </c>
      <c r="C5836" s="15" t="s">
        <v>7601</v>
      </c>
      <c r="D5836" s="15" t="s">
        <v>7601</v>
      </c>
      <c r="E5836" s="15">
        <v>45181</v>
      </c>
      <c r="F5836" s="15" t="s">
        <v>7602</v>
      </c>
      <c r="G5836" s="15">
        <v>45145</v>
      </c>
      <c r="H5836" s="15">
        <v>45329</v>
      </c>
      <c r="I5836" s="15" t="s">
        <v>7603</v>
      </c>
      <c r="J5836" s="15" t="s">
        <v>7604</v>
      </c>
      <c r="K5836" s="15" t="s">
        <v>45332</v>
      </c>
      <c r="L5836" s="15" t="s">
        <v>314</v>
      </c>
      <c r="M5836" s="15" t="s">
        <v>978</v>
      </c>
      <c r="N5836" s="14">
        <v>2018</v>
      </c>
      <c r="O5836" s="15" t="s">
        <v>7605</v>
      </c>
      <c r="P5836" s="15" t="s">
        <v>106</v>
      </c>
      <c r="Q5836" s="15" t="s">
        <v>47065</v>
      </c>
      <c r="R5836" s="15" t="s">
        <v>2006</v>
      </c>
      <c r="S5836" s="15" t="s">
        <v>7606</v>
      </c>
      <c r="T5836" s="15" t="s">
        <v>174</v>
      </c>
      <c r="U5836" s="15" t="s">
        <v>53</v>
      </c>
      <c r="V5836" s="15" t="s">
        <v>46784</v>
      </c>
      <c r="W5836" s="15" t="s">
        <v>264</v>
      </c>
      <c r="X5836" s="15" t="str">
        <f>_xlfn.XLOOKUP(_LOOKUP[[#This Row],[AdjusterMemberName]],_Adjuster[Adjuster Name],_Adjuster[Email],,0)</f>
        <v>sBonnevie@knightcompany.com</v>
      </c>
      <c r="Y5836" s="15" t="str">
        <f>_xlfn.XLOOKUP(_LOOKUP[[#This Row],[AdjusterMemberName]],_Adjuster[Adjuster Name],_Adjuster[Phone Number],,0)</f>
        <v>323-692-4064</v>
      </c>
      <c r="Z5836" s="15" t="s">
        <v>7607</v>
      </c>
      <c r="AA58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900 Weyburn Pl Apt 515, Los Angeles  CA 90024</v>
      </c>
      <c r="AB5836" s="15">
        <v>45209</v>
      </c>
    </row>
    <row r="5837" spans="1:28" x14ac:dyDescent="0.3">
      <c r="A5837" s="14">
        <v>1</v>
      </c>
      <c r="B5837" s="14">
        <v>1</v>
      </c>
      <c r="C5837" s="15" t="s">
        <v>3739</v>
      </c>
      <c r="D5837" s="15" t="s">
        <v>3739</v>
      </c>
      <c r="E5837" s="15">
        <v>45180</v>
      </c>
      <c r="F5837" s="15" t="s">
        <v>3740</v>
      </c>
      <c r="G5837" s="15">
        <v>45176</v>
      </c>
      <c r="H5837" s="15">
        <v>45358</v>
      </c>
      <c r="I5837" s="15" t="s">
        <v>3741</v>
      </c>
      <c r="J5837" s="15" t="s">
        <v>3742</v>
      </c>
      <c r="K5837" s="15" t="s">
        <v>45332</v>
      </c>
      <c r="L5837" s="15" t="s">
        <v>128</v>
      </c>
      <c r="M5837" s="15" t="s">
        <v>129</v>
      </c>
      <c r="N5837" s="14">
        <v>2020</v>
      </c>
      <c r="O5837" s="15" t="s">
        <v>3743</v>
      </c>
      <c r="P5837" s="15" t="s">
        <v>106</v>
      </c>
      <c r="Q5837" s="15" t="s">
        <v>47125</v>
      </c>
      <c r="R5837" s="15" t="s">
        <v>3744</v>
      </c>
      <c r="S5837" s="15" t="s">
        <v>3745</v>
      </c>
      <c r="T5837" s="15" t="s">
        <v>174</v>
      </c>
      <c r="U5837" s="15" t="s">
        <v>53</v>
      </c>
      <c r="V5837" s="15" t="s">
        <v>45351</v>
      </c>
      <c r="W5837" s="15" t="s">
        <v>175</v>
      </c>
      <c r="X5837" s="15" t="e">
        <f>_xlfn.XLOOKUP(_LOOKUP[[#This Row],[AdjusterMemberName]],_Adjuster[Adjuster Name],_Adjuster[Email],,0)</f>
        <v>#N/A</v>
      </c>
      <c r="Y5837" s="15" t="e">
        <f>_xlfn.XLOOKUP(_LOOKUP[[#This Row],[AdjusterMemberName]],_Adjuster[Adjuster Name],_Adjuster[Phone Number],,0)</f>
        <v>#N/A</v>
      </c>
      <c r="Z5837" s="15" t="s">
        <v>3746</v>
      </c>
      <c r="AA58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877 W 47Th St, Los Angeles  CA 90037</v>
      </c>
      <c r="AB5837" s="15">
        <v>45256</v>
      </c>
    </row>
    <row r="5838" spans="1:28" x14ac:dyDescent="0.3">
      <c r="A5838" s="14">
        <v>1</v>
      </c>
      <c r="B5838" s="14">
        <v>1</v>
      </c>
      <c r="C5838" s="15" t="s">
        <v>3774</v>
      </c>
      <c r="D5838" s="15" t="s">
        <v>3774</v>
      </c>
      <c r="E5838" s="15">
        <v>45180</v>
      </c>
      <c r="F5838" s="15" t="s">
        <v>3775</v>
      </c>
      <c r="G5838" s="15">
        <v>45169</v>
      </c>
      <c r="H5838" s="15">
        <v>45351</v>
      </c>
      <c r="I5838" s="15" t="s">
        <v>3776</v>
      </c>
      <c r="J5838" s="15" t="s">
        <v>3777</v>
      </c>
      <c r="K5838" s="15" t="s">
        <v>45407</v>
      </c>
      <c r="L5838" s="15" t="s">
        <v>139</v>
      </c>
      <c r="M5838" s="15" t="s">
        <v>249</v>
      </c>
      <c r="N5838" s="14">
        <v>2013</v>
      </c>
      <c r="O5838" s="15" t="s">
        <v>3778</v>
      </c>
      <c r="P5838" s="15" t="s">
        <v>106</v>
      </c>
      <c r="Q5838" s="15" t="s">
        <v>47121</v>
      </c>
      <c r="R5838" s="15" t="s">
        <v>3779</v>
      </c>
      <c r="S5838" s="15" t="s">
        <v>3780</v>
      </c>
      <c r="T5838" s="15" t="s">
        <v>3781</v>
      </c>
      <c r="U5838" s="15" t="s">
        <v>53</v>
      </c>
      <c r="V5838" s="15" t="s">
        <v>46470</v>
      </c>
      <c r="W5838" s="15" t="s">
        <v>175</v>
      </c>
      <c r="X5838" s="15" t="e">
        <f>_xlfn.XLOOKUP(_LOOKUP[[#This Row],[AdjusterMemberName]],_Adjuster[Adjuster Name],_Adjuster[Email],,0)</f>
        <v>#N/A</v>
      </c>
      <c r="Y5838" s="15" t="e">
        <f>_xlfn.XLOOKUP(_LOOKUP[[#This Row],[AdjusterMemberName]],_Adjuster[Adjuster Name],_Adjuster[Phone Number],,0)</f>
        <v>#N/A</v>
      </c>
      <c r="Z5838" s="15" t="s">
        <v>3782</v>
      </c>
      <c r="AA58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606 Sunset Ln, Taft  CA 93268</v>
      </c>
      <c r="AB5838" s="15"/>
    </row>
    <row r="5839" spans="1:28" x14ac:dyDescent="0.3">
      <c r="A5839" s="14">
        <v>1</v>
      </c>
      <c r="B5839" s="14">
        <v>1</v>
      </c>
      <c r="C5839" s="15" t="s">
        <v>3798</v>
      </c>
      <c r="D5839" s="15" t="s">
        <v>3798</v>
      </c>
      <c r="E5839" s="15">
        <v>45180</v>
      </c>
      <c r="F5839" s="15" t="s">
        <v>3799</v>
      </c>
      <c r="G5839" s="15">
        <v>45160</v>
      </c>
      <c r="H5839" s="15">
        <v>45344</v>
      </c>
      <c r="I5839" s="15" t="s">
        <v>3800</v>
      </c>
      <c r="J5839" s="15" t="s">
        <v>3801</v>
      </c>
      <c r="K5839" s="15" t="s">
        <v>45621</v>
      </c>
      <c r="L5839" s="15" t="s">
        <v>103</v>
      </c>
      <c r="M5839" s="15" t="s">
        <v>1336</v>
      </c>
      <c r="N5839" s="14">
        <v>2013</v>
      </c>
      <c r="O5839" s="15" t="s">
        <v>3802</v>
      </c>
      <c r="P5839" s="15" t="s">
        <v>106</v>
      </c>
      <c r="Q5839" s="15" t="s">
        <v>47095</v>
      </c>
      <c r="R5839" s="15" t="s">
        <v>3803</v>
      </c>
      <c r="S5839" s="15" t="s">
        <v>3804</v>
      </c>
      <c r="T5839" s="15" t="s">
        <v>894</v>
      </c>
      <c r="U5839" s="15" t="s">
        <v>53</v>
      </c>
      <c r="V5839" s="15" t="s">
        <v>46212</v>
      </c>
      <c r="W5839" s="15" t="s">
        <v>195</v>
      </c>
      <c r="X5839" s="15" t="e">
        <f>_xlfn.XLOOKUP(_LOOKUP[[#This Row],[AdjusterMemberName]],_Adjuster[Adjuster Name],_Adjuster[Email],,0)</f>
        <v>#N/A</v>
      </c>
      <c r="Y5839" s="15" t="e">
        <f>_xlfn.XLOOKUP(_LOOKUP[[#This Row],[AdjusterMemberName]],_Adjuster[Adjuster Name],_Adjuster[Phone Number],,0)</f>
        <v>#N/A</v>
      </c>
      <c r="Z5839" s="15" t="s">
        <v>3805</v>
      </c>
      <c r="AA58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5741 Bates St 137, San Diego  CA 92115</v>
      </c>
      <c r="AB5839" s="15"/>
    </row>
    <row r="5840" spans="1:28" x14ac:dyDescent="0.3">
      <c r="A5840" s="14">
        <v>1</v>
      </c>
      <c r="B5840" s="14">
        <v>1</v>
      </c>
      <c r="C5840" s="15" t="s">
        <v>3849</v>
      </c>
      <c r="D5840" s="15" t="s">
        <v>3849</v>
      </c>
      <c r="E5840" s="15">
        <v>45180</v>
      </c>
      <c r="F5840" s="15" t="s">
        <v>3850</v>
      </c>
      <c r="G5840" s="15">
        <v>45162</v>
      </c>
      <c r="H5840" s="15">
        <v>45346</v>
      </c>
      <c r="I5840" s="15" t="s">
        <v>3851</v>
      </c>
      <c r="J5840" s="15" t="s">
        <v>3852</v>
      </c>
      <c r="K5840" s="15" t="s">
        <v>45840</v>
      </c>
      <c r="L5840" s="15" t="s">
        <v>139</v>
      </c>
      <c r="M5840" s="15" t="s">
        <v>249</v>
      </c>
      <c r="N5840" s="14">
        <v>2012</v>
      </c>
      <c r="O5840" s="15" t="s">
        <v>3853</v>
      </c>
      <c r="P5840" s="15" t="s">
        <v>106</v>
      </c>
      <c r="Q5840" s="15" t="s">
        <v>47019</v>
      </c>
      <c r="R5840" s="15" t="s">
        <v>3854</v>
      </c>
      <c r="S5840" s="15" t="s">
        <v>3855</v>
      </c>
      <c r="T5840" s="15" t="s">
        <v>122</v>
      </c>
      <c r="U5840" s="15" t="s">
        <v>53</v>
      </c>
      <c r="V5840" s="15" t="s">
        <v>45548</v>
      </c>
      <c r="W5840" s="15" t="s">
        <v>850</v>
      </c>
      <c r="X5840" s="15" t="e">
        <f>_xlfn.XLOOKUP(_LOOKUP[[#This Row],[AdjusterMemberName]],_Adjuster[Adjuster Name],_Adjuster[Email],,0)</f>
        <v>#N/A</v>
      </c>
      <c r="Y5840" s="15" t="e">
        <f>_xlfn.XLOOKUP(_LOOKUP[[#This Row],[AdjusterMemberName]],_Adjuster[Adjuster Name],_Adjuster[Phone Number],,0)</f>
        <v>#N/A</v>
      </c>
      <c r="Z5840" s="15" t="s">
        <v>3856</v>
      </c>
      <c r="AA58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25775 Ford St , Hemet  CA 92544</v>
      </c>
      <c r="AB5840" s="15">
        <v>45195</v>
      </c>
    </row>
    <row r="5841" spans="1:28" x14ac:dyDescent="0.3">
      <c r="A5841" s="14">
        <v>1</v>
      </c>
      <c r="B5841" s="14">
        <v>1</v>
      </c>
      <c r="C5841" s="15" t="s">
        <v>6450</v>
      </c>
      <c r="D5841" s="15" t="s">
        <v>6450</v>
      </c>
      <c r="E5841" s="15">
        <v>45180</v>
      </c>
      <c r="F5841" s="15" t="s">
        <v>6451</v>
      </c>
      <c r="G5841" s="15">
        <v>45004</v>
      </c>
      <c r="H5841" s="15">
        <v>45188</v>
      </c>
      <c r="I5841" s="15" t="s">
        <v>6452</v>
      </c>
      <c r="J5841" s="15" t="s">
        <v>6453</v>
      </c>
      <c r="K5841" s="15" t="s">
        <v>45373</v>
      </c>
      <c r="L5841" s="15" t="s">
        <v>25</v>
      </c>
      <c r="M5841" s="15" t="s">
        <v>480</v>
      </c>
      <c r="N5841" s="14">
        <v>2016</v>
      </c>
      <c r="O5841" s="15" t="s">
        <v>6454</v>
      </c>
      <c r="P5841" s="15" t="s">
        <v>81</v>
      </c>
      <c r="Q5841" s="15" t="s">
        <v>119</v>
      </c>
      <c r="R5841" s="15" t="s">
        <v>6455</v>
      </c>
      <c r="S5841" s="15" t="s">
        <v>6456</v>
      </c>
      <c r="T5841" s="15" t="s">
        <v>308</v>
      </c>
      <c r="U5841" s="15" t="s">
        <v>53</v>
      </c>
      <c r="V5841" s="15" t="s">
        <v>45432</v>
      </c>
      <c r="W5841" s="15" t="s">
        <v>1357</v>
      </c>
      <c r="X5841" s="15" t="str">
        <f>_xlfn.XLOOKUP(_LOOKUP[[#This Row],[AdjusterMemberName]],_Adjuster[Adjuster Name],_Adjuster[Email],,0)</f>
        <v>jRivera1@knightcompany.com</v>
      </c>
      <c r="Y5841" s="15" t="str">
        <f>_xlfn.XLOOKUP(_LOOKUP[[#This Row],[AdjusterMemberName]],_Adjuster[Adjuster Name],_Adjuster[Phone Number],,0)</f>
        <v>424-559-5239</v>
      </c>
      <c r="Z5841" s="15" t="s">
        <v>6457</v>
      </c>
      <c r="AA58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10050 Gould St Apt 37, Riverside  CA 92503</v>
      </c>
      <c r="AB5841" s="15">
        <v>45170</v>
      </c>
    </row>
    <row r="5842" spans="1:28" x14ac:dyDescent="0.3">
      <c r="A5842" s="14">
        <v>1</v>
      </c>
      <c r="B5842" s="14">
        <v>1</v>
      </c>
      <c r="C5842" s="15" t="s">
        <v>3722</v>
      </c>
      <c r="D5842" s="15" t="s">
        <v>3722</v>
      </c>
      <c r="E5842" s="15">
        <v>45179</v>
      </c>
      <c r="F5842" s="15" t="s">
        <v>3723</v>
      </c>
      <c r="G5842" s="15">
        <v>45097</v>
      </c>
      <c r="H5842" s="15">
        <v>45280</v>
      </c>
      <c r="I5842" s="15" t="s">
        <v>3724</v>
      </c>
      <c r="J5842" s="15" t="s">
        <v>3725</v>
      </c>
      <c r="K5842" s="15" t="s">
        <v>45496</v>
      </c>
      <c r="L5842" s="15" t="s">
        <v>281</v>
      </c>
      <c r="M5842" s="15" t="s">
        <v>526</v>
      </c>
      <c r="N5842" s="14">
        <v>2023</v>
      </c>
      <c r="O5842" s="15" t="s">
        <v>3726</v>
      </c>
      <c r="P5842" s="15" t="s">
        <v>106</v>
      </c>
      <c r="Q5842" s="15" t="s">
        <v>47019</v>
      </c>
      <c r="R5842" s="15" t="s">
        <v>3727</v>
      </c>
      <c r="S5842" s="15" t="s">
        <v>3728</v>
      </c>
      <c r="T5842" s="15" t="s">
        <v>174</v>
      </c>
      <c r="U5842" s="15" t="s">
        <v>53</v>
      </c>
      <c r="V5842" s="15" t="s">
        <v>45425</v>
      </c>
      <c r="W5842" s="15" t="s">
        <v>3114</v>
      </c>
      <c r="X5842" s="15" t="str">
        <f>_xlfn.XLOOKUP(_LOOKUP[[#This Row],[AdjusterMemberName]],_Adjuster[Adjuster Name],_Adjuster[Email],,0)</f>
        <v>eExmundo@knightcompany.com</v>
      </c>
      <c r="Y5842" s="15" t="str">
        <f>_xlfn.XLOOKUP(_LOOKUP[[#This Row],[AdjusterMemberName]],_Adjuster[Adjuster Name],_Adjuster[Phone Number],,0)</f>
        <v>424-559-5400</v>
      </c>
      <c r="Z5842" s="15" t="s">
        <v>3729</v>
      </c>
      <c r="AA58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1615 W 36 Pl, Los Angeles  CA 90018</v>
      </c>
      <c r="AB5842" s="15"/>
    </row>
    <row r="5843" spans="1:28" x14ac:dyDescent="0.3">
      <c r="A5843" s="14">
        <v>1</v>
      </c>
      <c r="B5843" s="14">
        <v>0</v>
      </c>
      <c r="C5843" s="15" t="s">
        <v>3747</v>
      </c>
      <c r="D5843" s="15" t="s">
        <v>3748</v>
      </c>
      <c r="E5843" s="15">
        <v>45179</v>
      </c>
      <c r="F5843" s="15" t="s">
        <v>3749</v>
      </c>
      <c r="G5843" s="15">
        <v>45156</v>
      </c>
      <c r="H5843" s="15">
        <v>45340</v>
      </c>
      <c r="I5843" s="15" t="s">
        <v>3750</v>
      </c>
      <c r="J5843" s="15" t="s">
        <v>3751</v>
      </c>
      <c r="K5843" s="15" t="s">
        <v>45509</v>
      </c>
      <c r="L5843" s="15" t="s">
        <v>201</v>
      </c>
      <c r="M5843" s="15" t="s">
        <v>202</v>
      </c>
      <c r="N5843" s="14">
        <v>2015</v>
      </c>
      <c r="O5843" s="15" t="s">
        <v>3752</v>
      </c>
      <c r="P5843" s="15" t="s">
        <v>106</v>
      </c>
      <c r="Q5843" s="15" t="s">
        <v>47006</v>
      </c>
      <c r="R5843" s="15" t="s">
        <v>3753</v>
      </c>
      <c r="S5843" s="15" t="s">
        <v>3754</v>
      </c>
      <c r="T5843" s="15" t="s">
        <v>174</v>
      </c>
      <c r="U5843" s="15" t="s">
        <v>53</v>
      </c>
      <c r="V5843" s="15" t="s">
        <v>45441</v>
      </c>
      <c r="W5843" s="15" t="s">
        <v>264</v>
      </c>
      <c r="X5843" s="15" t="str">
        <f>_xlfn.XLOOKUP(_LOOKUP[[#This Row],[AdjusterMemberName]],_Adjuster[Adjuster Name],_Adjuster[Email],,0)</f>
        <v>sBonnevie@knightcompany.com</v>
      </c>
      <c r="Y5843" s="15" t="str">
        <f>_xlfn.XLOOKUP(_LOOKUP[[#This Row],[AdjusterMemberName]],_Adjuster[Adjuster Name],_Adjuster[Phone Number],,0)</f>
        <v>323-692-4064</v>
      </c>
      <c r="Z5843" s="15" t="s">
        <v>3755</v>
      </c>
      <c r="AA58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1203 W 129Th St, Los Angeles  CA 90044</v>
      </c>
      <c r="AB5843" s="15">
        <v>45189</v>
      </c>
    </row>
    <row r="5844" spans="1:28" x14ac:dyDescent="0.3">
      <c r="A5844" s="14">
        <v>1</v>
      </c>
      <c r="B5844" s="14">
        <v>1</v>
      </c>
      <c r="C5844" s="15" t="s">
        <v>3814</v>
      </c>
      <c r="D5844" s="15" t="s">
        <v>3814</v>
      </c>
      <c r="E5844" s="15">
        <v>45179</v>
      </c>
      <c r="F5844" s="15" t="s">
        <v>3815</v>
      </c>
      <c r="G5844" s="15">
        <v>45087</v>
      </c>
      <c r="H5844" s="15">
        <v>45270</v>
      </c>
      <c r="I5844" s="15" t="s">
        <v>3816</v>
      </c>
      <c r="J5844" s="15" t="s">
        <v>3817</v>
      </c>
      <c r="K5844" s="15" t="s">
        <v>45575</v>
      </c>
      <c r="L5844" s="15" t="s">
        <v>441</v>
      </c>
      <c r="M5844" s="15" t="s">
        <v>3818</v>
      </c>
      <c r="N5844" s="14">
        <v>2022</v>
      </c>
      <c r="O5844" s="15" t="s">
        <v>3819</v>
      </c>
      <c r="P5844" s="15" t="s">
        <v>106</v>
      </c>
      <c r="Q5844" s="15" t="s">
        <v>47006</v>
      </c>
      <c r="R5844" s="15" t="s">
        <v>3820</v>
      </c>
      <c r="S5844" s="15" t="s">
        <v>3821</v>
      </c>
      <c r="T5844" s="15" t="s">
        <v>133</v>
      </c>
      <c r="U5844" s="15" t="s">
        <v>53</v>
      </c>
      <c r="V5844" s="15" t="s">
        <v>46266</v>
      </c>
      <c r="W5844" s="15" t="s">
        <v>338</v>
      </c>
      <c r="X5844" s="15" t="e">
        <f>_xlfn.XLOOKUP(_LOOKUP[[#This Row],[AdjusterMemberName]],_Adjuster[Adjuster Name],_Adjuster[Email],,0)</f>
        <v>#N/A</v>
      </c>
      <c r="Y5844" s="15" t="e">
        <f>_xlfn.XLOOKUP(_LOOKUP[[#This Row],[AdjusterMemberName]],_Adjuster[Adjuster Name],_Adjuster[Phone Number],,0)</f>
        <v>#N/A</v>
      </c>
      <c r="Z5844" s="15" t="s">
        <v>3822</v>
      </c>
      <c r="AA58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2940 E Frontera St, Anaheim  CA 92806</v>
      </c>
      <c r="AB5844" s="15"/>
    </row>
    <row r="5845" spans="1:28" x14ac:dyDescent="0.3">
      <c r="A5845" s="14">
        <v>1</v>
      </c>
      <c r="B5845" s="14">
        <v>1</v>
      </c>
      <c r="C5845" s="15" t="s">
        <v>3906</v>
      </c>
      <c r="D5845" s="15" t="s">
        <v>3906</v>
      </c>
      <c r="E5845" s="15">
        <v>45179</v>
      </c>
      <c r="F5845" s="15" t="s">
        <v>3907</v>
      </c>
      <c r="G5845" s="15">
        <v>45126</v>
      </c>
      <c r="H5845" s="15">
        <v>45310</v>
      </c>
      <c r="I5845" s="15" t="s">
        <v>3908</v>
      </c>
      <c r="J5845" s="15" t="s">
        <v>3909</v>
      </c>
      <c r="K5845" s="15" t="s">
        <v>45332</v>
      </c>
      <c r="L5845" s="15" t="s">
        <v>25</v>
      </c>
      <c r="M5845" s="15" t="s">
        <v>2170</v>
      </c>
      <c r="N5845" s="14">
        <v>2009</v>
      </c>
      <c r="O5845" s="15" t="s">
        <v>3910</v>
      </c>
      <c r="P5845" s="15" t="s">
        <v>106</v>
      </c>
      <c r="Q5845" s="15" t="s">
        <v>47081</v>
      </c>
      <c r="R5845" s="15" t="s">
        <v>3911</v>
      </c>
      <c r="S5845" s="15" t="s">
        <v>3912</v>
      </c>
      <c r="T5845" s="15" t="s">
        <v>3913</v>
      </c>
      <c r="U5845" s="15" t="s">
        <v>53</v>
      </c>
      <c r="V5845" s="15" t="s">
        <v>46664</v>
      </c>
      <c r="W5845" s="15" t="s">
        <v>1624</v>
      </c>
      <c r="X5845" s="15" t="e">
        <f>_xlfn.XLOOKUP(_LOOKUP[[#This Row],[AdjusterMemberName]],_Adjuster[Adjuster Name],_Adjuster[Email],,0)</f>
        <v>#N/A</v>
      </c>
      <c r="Y5845" s="15" t="e">
        <f>_xlfn.XLOOKUP(_LOOKUP[[#This Row],[AdjusterMemberName]],_Adjuster[Adjuster Name],_Adjuster[Phone Number],,0)</f>
        <v>#N/A</v>
      </c>
      <c r="Z5845" s="15" t="s">
        <v>3914</v>
      </c>
      <c r="AA58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1626 Shepherd Dr, Paso Robles  CA 93446</v>
      </c>
      <c r="AB5845" s="15"/>
    </row>
    <row r="5846" spans="1:28" x14ac:dyDescent="0.3">
      <c r="A5846" s="14">
        <v>1</v>
      </c>
      <c r="B5846" s="14">
        <v>1</v>
      </c>
      <c r="C5846" s="15" t="s">
        <v>4648</v>
      </c>
      <c r="D5846" s="15" t="s">
        <v>6970</v>
      </c>
      <c r="E5846" s="15">
        <v>45179</v>
      </c>
      <c r="F5846" s="15" t="s">
        <v>4649</v>
      </c>
      <c r="G5846" s="15">
        <v>45124</v>
      </c>
      <c r="H5846" s="15">
        <v>45308</v>
      </c>
      <c r="I5846" s="15" t="s">
        <v>6971</v>
      </c>
      <c r="J5846" s="15" t="s">
        <v>6972</v>
      </c>
      <c r="K5846" s="15" t="s">
        <v>45517</v>
      </c>
      <c r="L5846" s="15" t="s">
        <v>441</v>
      </c>
      <c r="M5846" s="15" t="s">
        <v>579</v>
      </c>
      <c r="N5846" s="14">
        <v>2015</v>
      </c>
      <c r="O5846" s="15" t="s">
        <v>6973</v>
      </c>
      <c r="P5846" s="15" t="s">
        <v>106</v>
      </c>
      <c r="Q5846" s="15" t="s">
        <v>47019</v>
      </c>
      <c r="R5846" s="15" t="s">
        <v>6974</v>
      </c>
      <c r="S5846" s="15" t="s">
        <v>6975</v>
      </c>
      <c r="T5846" s="15" t="s">
        <v>3838</v>
      </c>
      <c r="U5846" s="15" t="s">
        <v>53</v>
      </c>
      <c r="V5846" s="15" t="s">
        <v>45620</v>
      </c>
      <c r="W5846" s="15" t="s">
        <v>3184</v>
      </c>
      <c r="X5846" s="15" t="str">
        <f>_xlfn.XLOOKUP(_LOOKUP[[#This Row],[AdjusterMemberName]],_Adjuster[Adjuster Name],_Adjuster[Email],,0)</f>
        <v>mQualls@knightcompany.com</v>
      </c>
      <c r="Y5846" s="15" t="str">
        <f>_xlfn.XLOOKUP(_LOOKUP[[#This Row],[AdjusterMemberName]],_Adjuster[Adjuster Name],_Adjuster[Phone Number],,0)</f>
        <v>424-559-5436</v>
      </c>
      <c r="Z5846" s="15" t="s">
        <v>6976</v>
      </c>
      <c r="AA58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6611 Gentry Ave , North Hollywood  CA 91606</v>
      </c>
      <c r="AB5846" s="15">
        <v>45202</v>
      </c>
    </row>
    <row r="5847" spans="1:28" x14ac:dyDescent="0.3">
      <c r="A5847" s="14">
        <v>1</v>
      </c>
      <c r="B5847" s="14">
        <v>1</v>
      </c>
      <c r="C5847" s="15" t="s">
        <v>3690</v>
      </c>
      <c r="D5847" s="15" t="s">
        <v>3690</v>
      </c>
      <c r="E5847" s="15">
        <v>45178</v>
      </c>
      <c r="F5847" s="15" t="s">
        <v>3691</v>
      </c>
      <c r="G5847" s="15">
        <v>45138</v>
      </c>
      <c r="H5847" s="15">
        <v>45322</v>
      </c>
      <c r="I5847" s="15" t="s">
        <v>3692</v>
      </c>
      <c r="J5847" s="15" t="s">
        <v>3693</v>
      </c>
      <c r="K5847" s="15" t="s">
        <v>45818</v>
      </c>
      <c r="L5847" s="15" t="s">
        <v>314</v>
      </c>
      <c r="M5847" s="15" t="s">
        <v>315</v>
      </c>
      <c r="N5847" s="14">
        <v>2017</v>
      </c>
      <c r="O5847" s="15" t="s">
        <v>3694</v>
      </c>
      <c r="P5847" s="15" t="s">
        <v>106</v>
      </c>
      <c r="Q5847" s="15" t="s">
        <v>47019</v>
      </c>
      <c r="R5847" s="15" t="s">
        <v>3695</v>
      </c>
      <c r="S5847" s="15" t="s">
        <v>3696</v>
      </c>
      <c r="T5847" s="15" t="s">
        <v>174</v>
      </c>
      <c r="U5847" s="15" t="s">
        <v>53</v>
      </c>
      <c r="V5847" s="15" t="s">
        <v>45979</v>
      </c>
      <c r="W5847" s="15" t="s">
        <v>850</v>
      </c>
      <c r="X5847" s="15" t="e">
        <f>_xlfn.XLOOKUP(_LOOKUP[[#This Row],[AdjusterMemberName]],_Adjuster[Adjuster Name],_Adjuster[Email],,0)</f>
        <v>#N/A</v>
      </c>
      <c r="Y5847" s="15" t="e">
        <f>_xlfn.XLOOKUP(_LOOKUP[[#This Row],[AdjusterMemberName]],_Adjuster[Adjuster Name],_Adjuster[Phone Number],,0)</f>
        <v>#N/A</v>
      </c>
      <c r="Z5847" s="15" t="s">
        <v>3697</v>
      </c>
      <c r="AA58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1424 W 58Th Pl, Los Angeles  CA 90047</v>
      </c>
      <c r="AB5847" s="15"/>
    </row>
    <row r="5848" spans="1:28" x14ac:dyDescent="0.3">
      <c r="A5848" s="14">
        <v>1</v>
      </c>
      <c r="B5848" s="14">
        <v>1</v>
      </c>
      <c r="C5848" s="15" t="s">
        <v>3698</v>
      </c>
      <c r="D5848" s="15" t="s">
        <v>3698</v>
      </c>
      <c r="E5848" s="15">
        <v>45178</v>
      </c>
      <c r="F5848" s="15" t="s">
        <v>3699</v>
      </c>
      <c r="G5848" s="15">
        <v>45170</v>
      </c>
      <c r="H5848" s="15">
        <v>45352</v>
      </c>
      <c r="I5848" s="15" t="s">
        <v>3700</v>
      </c>
      <c r="J5848" s="15" t="s">
        <v>3701</v>
      </c>
      <c r="K5848" s="15" t="s">
        <v>45646</v>
      </c>
      <c r="L5848" s="15" t="s">
        <v>25</v>
      </c>
      <c r="M5848" s="15" t="s">
        <v>480</v>
      </c>
      <c r="N5848" s="14">
        <v>2015</v>
      </c>
      <c r="O5848" s="15" t="s">
        <v>3702</v>
      </c>
      <c r="P5848" s="15" t="s">
        <v>106</v>
      </c>
      <c r="Q5848" s="15" t="s">
        <v>47092</v>
      </c>
      <c r="R5848" s="15" t="s">
        <v>3703</v>
      </c>
      <c r="S5848" s="15" t="s">
        <v>3704</v>
      </c>
      <c r="T5848" s="15" t="s">
        <v>96</v>
      </c>
      <c r="U5848" s="15" t="s">
        <v>53</v>
      </c>
      <c r="V5848" s="15" t="s">
        <v>45410</v>
      </c>
      <c r="W5848" s="15" t="s">
        <v>175</v>
      </c>
      <c r="X5848" s="15" t="e">
        <f>_xlfn.XLOOKUP(_LOOKUP[[#This Row],[AdjusterMemberName]],_Adjuster[Adjuster Name],_Adjuster[Email],,0)</f>
        <v>#N/A</v>
      </c>
      <c r="Y5848" s="15" t="e">
        <f>_xlfn.XLOOKUP(_LOOKUP[[#This Row],[AdjusterMemberName]],_Adjuster[Adjuster Name],_Adjuster[Phone Number],,0)</f>
        <v>#N/A</v>
      </c>
      <c r="Z5848" s="15" t="s">
        <v>3705</v>
      </c>
      <c r="AA58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23598 Lake Valley Dr, Moreno Valley  CA 92557</v>
      </c>
      <c r="AB5848" s="15"/>
    </row>
    <row r="5849" spans="1:28" x14ac:dyDescent="0.3">
      <c r="A5849" s="14">
        <v>1</v>
      </c>
      <c r="B5849" s="14">
        <v>1</v>
      </c>
      <c r="C5849" s="15" t="s">
        <v>3714</v>
      </c>
      <c r="D5849" s="15" t="s">
        <v>3714</v>
      </c>
      <c r="E5849" s="15">
        <v>45178</v>
      </c>
      <c r="F5849" s="15" t="s">
        <v>3715</v>
      </c>
      <c r="G5849" s="15">
        <v>45099</v>
      </c>
      <c r="H5849" s="15">
        <v>45282</v>
      </c>
      <c r="I5849" s="15" t="s">
        <v>3716</v>
      </c>
      <c r="J5849" s="15" t="s">
        <v>3717</v>
      </c>
      <c r="K5849" s="15" t="s">
        <v>45545</v>
      </c>
      <c r="L5849" s="15" t="s">
        <v>103</v>
      </c>
      <c r="M5849" s="15" t="s">
        <v>890</v>
      </c>
      <c r="N5849" s="14">
        <v>2019</v>
      </c>
      <c r="O5849" s="15" t="s">
        <v>3718</v>
      </c>
      <c r="P5849" s="15" t="s">
        <v>106</v>
      </c>
      <c r="Q5849" s="15" t="s">
        <v>47191</v>
      </c>
      <c r="R5849" s="15" t="s">
        <v>3719</v>
      </c>
      <c r="S5849" s="15" t="s">
        <v>3720</v>
      </c>
      <c r="T5849" s="15" t="s">
        <v>1067</v>
      </c>
      <c r="U5849" s="15" t="s">
        <v>53</v>
      </c>
      <c r="V5849" s="15" t="s">
        <v>45788</v>
      </c>
      <c r="W5849" s="15" t="s">
        <v>367</v>
      </c>
      <c r="X5849" s="15" t="str">
        <f>_xlfn.XLOOKUP(_LOOKUP[[#This Row],[AdjusterMemberName]],_Adjuster[Adjuster Name],_Adjuster[Email],,0)</f>
        <v>dHernandez4@knightcompany.com</v>
      </c>
      <c r="Y5849" s="15" t="str">
        <f>_xlfn.XLOOKUP(_LOOKUP[[#This Row],[AdjusterMemberName]],_Adjuster[Adjuster Name],_Adjuster[Phone Number],,0)</f>
        <v>323-315-7819</v>
      </c>
      <c r="Z5849" s="15" t="s">
        <v>3721</v>
      </c>
      <c r="AA58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 Onondaga Ave #12164, San Francisco  CA 94112</v>
      </c>
      <c r="AB5849" s="15"/>
    </row>
    <row r="5850" spans="1:28" x14ac:dyDescent="0.3">
      <c r="A5850" s="14">
        <v>1</v>
      </c>
      <c r="B5850" s="14">
        <v>1</v>
      </c>
      <c r="C5850" s="15" t="s">
        <v>3765</v>
      </c>
      <c r="D5850" s="15" t="s">
        <v>3765</v>
      </c>
      <c r="E5850" s="15">
        <v>45178</v>
      </c>
      <c r="F5850" s="15" t="s">
        <v>3766</v>
      </c>
      <c r="G5850" s="15">
        <v>45079</v>
      </c>
      <c r="H5850" s="15">
        <v>45262</v>
      </c>
      <c r="I5850" s="15" t="s">
        <v>3767</v>
      </c>
      <c r="J5850" s="15" t="s">
        <v>3768</v>
      </c>
      <c r="K5850" s="15" t="s">
        <v>45648</v>
      </c>
      <c r="L5850" s="15" t="s">
        <v>103</v>
      </c>
      <c r="M5850" s="15" t="s">
        <v>104</v>
      </c>
      <c r="N5850" s="14">
        <v>2007</v>
      </c>
      <c r="O5850" s="15" t="s">
        <v>3769</v>
      </c>
      <c r="P5850" s="15" t="s">
        <v>106</v>
      </c>
      <c r="Q5850" s="15" t="s">
        <v>47079</v>
      </c>
      <c r="R5850" s="15" t="s">
        <v>3770</v>
      </c>
      <c r="S5850" s="15" t="s">
        <v>3771</v>
      </c>
      <c r="T5850" s="15" t="s">
        <v>3772</v>
      </c>
      <c r="U5850" s="15" t="s">
        <v>53</v>
      </c>
      <c r="V5850" s="15" t="s">
        <v>46786</v>
      </c>
      <c r="W5850" s="15" t="s">
        <v>850</v>
      </c>
      <c r="X5850" s="15" t="e">
        <f>_xlfn.XLOOKUP(_LOOKUP[[#This Row],[AdjusterMemberName]],_Adjuster[Adjuster Name],_Adjuster[Email],,0)</f>
        <v>#N/A</v>
      </c>
      <c r="Y5850" s="15" t="e">
        <f>_xlfn.XLOOKUP(_LOOKUP[[#This Row],[AdjusterMemberName]],_Adjuster[Adjuster Name],_Adjuster[Phone Number],,0)</f>
        <v>#N/A</v>
      </c>
      <c r="Z5850" s="15" t="s">
        <v>3773</v>
      </c>
      <c r="AA58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230 Montecito Ave Apt 5, Monterey  CA 93940</v>
      </c>
      <c r="AB5850" s="15"/>
    </row>
    <row r="5851" spans="1:28" x14ac:dyDescent="0.3">
      <c r="A5851" s="14">
        <v>1</v>
      </c>
      <c r="B5851" s="14">
        <v>1</v>
      </c>
      <c r="C5851" s="15" t="s">
        <v>3890</v>
      </c>
      <c r="D5851" s="15" t="s">
        <v>3890</v>
      </c>
      <c r="E5851" s="15">
        <v>45178</v>
      </c>
      <c r="F5851" s="15" t="s">
        <v>3891</v>
      </c>
      <c r="G5851" s="15">
        <v>45169</v>
      </c>
      <c r="H5851" s="15">
        <v>45351</v>
      </c>
      <c r="I5851" s="15" t="s">
        <v>3892</v>
      </c>
      <c r="J5851" s="15" t="s">
        <v>3893</v>
      </c>
      <c r="K5851" s="15" t="s">
        <v>45373</v>
      </c>
      <c r="L5851" s="15" t="s">
        <v>128</v>
      </c>
      <c r="M5851" s="15" t="s">
        <v>129</v>
      </c>
      <c r="N5851" s="14">
        <v>2020</v>
      </c>
      <c r="O5851" s="15" t="s">
        <v>3894</v>
      </c>
      <c r="P5851" s="15" t="s">
        <v>106</v>
      </c>
      <c r="Q5851" s="15" t="s">
        <v>47065</v>
      </c>
      <c r="R5851" s="15" t="s">
        <v>120</v>
      </c>
      <c r="S5851" s="15" t="s">
        <v>3895</v>
      </c>
      <c r="T5851" s="15" t="s">
        <v>541</v>
      </c>
      <c r="U5851" s="15" t="s">
        <v>53</v>
      </c>
      <c r="V5851" s="15" t="s">
        <v>46840</v>
      </c>
      <c r="W5851" s="15" t="s">
        <v>1357</v>
      </c>
      <c r="X5851" s="15" t="str">
        <f>_xlfn.XLOOKUP(_LOOKUP[[#This Row],[AdjusterMemberName]],_Adjuster[Adjuster Name],_Adjuster[Email],,0)</f>
        <v>jRivera1@knightcompany.com</v>
      </c>
      <c r="Y5851" s="15" t="str">
        <f>_xlfn.XLOOKUP(_LOOKUP[[#This Row],[AdjusterMemberName]],_Adjuster[Adjuster Name],_Adjuster[Phone Number],,0)</f>
        <v>424-559-5239</v>
      </c>
      <c r="Z5851" s="15" t="s">
        <v>3896</v>
      </c>
      <c r="AA58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5002 Eastview Dr, Stockton  CA 95212</v>
      </c>
      <c r="AB5851" s="15"/>
    </row>
    <row r="5852" spans="1:28" x14ac:dyDescent="0.3">
      <c r="A5852" s="14">
        <v>1</v>
      </c>
      <c r="B5852" s="14">
        <v>1</v>
      </c>
      <c r="C5852" s="15" t="s">
        <v>3706</v>
      </c>
      <c r="D5852" s="15" t="s">
        <v>3706</v>
      </c>
      <c r="E5852" s="15">
        <v>45177</v>
      </c>
      <c r="F5852" s="15" t="s">
        <v>3707</v>
      </c>
      <c r="G5852" s="15">
        <v>45177</v>
      </c>
      <c r="H5852" s="15">
        <v>45359</v>
      </c>
      <c r="I5852" s="15" t="s">
        <v>3708</v>
      </c>
      <c r="J5852" s="15" t="s">
        <v>3709</v>
      </c>
      <c r="K5852" s="15" t="s">
        <v>45458</v>
      </c>
      <c r="L5852" s="15" t="s">
        <v>128</v>
      </c>
      <c r="M5852" s="15" t="s">
        <v>836</v>
      </c>
      <c r="N5852" s="14">
        <v>2011</v>
      </c>
      <c r="O5852" s="15" t="s">
        <v>3710</v>
      </c>
      <c r="P5852" s="15" t="s">
        <v>106</v>
      </c>
      <c r="Q5852" s="15" t="s">
        <v>47065</v>
      </c>
      <c r="R5852" s="15" t="s">
        <v>3711</v>
      </c>
      <c r="S5852" s="15" t="s">
        <v>3712</v>
      </c>
      <c r="T5852" s="15" t="s">
        <v>662</v>
      </c>
      <c r="U5852" s="15" t="s">
        <v>53</v>
      </c>
      <c r="V5852" s="15" t="s">
        <v>46841</v>
      </c>
      <c r="W5852" s="15" t="s">
        <v>195</v>
      </c>
      <c r="X5852" s="15" t="e">
        <f>_xlfn.XLOOKUP(_LOOKUP[[#This Row],[AdjusterMemberName]],_Adjuster[Adjuster Name],_Adjuster[Email],,0)</f>
        <v>#N/A</v>
      </c>
      <c r="Y5852" s="15" t="e">
        <f>_xlfn.XLOOKUP(_LOOKUP[[#This Row],[AdjusterMemberName]],_Adjuster[Adjuster Name],_Adjuster[Phone Number],,0)</f>
        <v>#N/A</v>
      </c>
      <c r="Z5852" s="15" t="s">
        <v>3713</v>
      </c>
      <c r="AA58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613 Walnut St, Petaluma  CA 94952</v>
      </c>
      <c r="AB5852" s="15">
        <v>45358</v>
      </c>
    </row>
    <row r="5853" spans="1:28" x14ac:dyDescent="0.3">
      <c r="A5853" s="14">
        <v>1</v>
      </c>
      <c r="B5853" s="14">
        <v>1</v>
      </c>
      <c r="C5853" s="15" t="s">
        <v>3730</v>
      </c>
      <c r="D5853" s="15" t="s">
        <v>3731</v>
      </c>
      <c r="E5853" s="15">
        <v>45177</v>
      </c>
      <c r="F5853" s="15" t="s">
        <v>3732</v>
      </c>
      <c r="G5853" s="15">
        <v>45133</v>
      </c>
      <c r="H5853" s="15">
        <v>45317</v>
      </c>
      <c r="I5853" s="15" t="s">
        <v>3733</v>
      </c>
      <c r="J5853" s="15" t="s">
        <v>3734</v>
      </c>
      <c r="K5853" s="15" t="s">
        <v>45554</v>
      </c>
      <c r="L5853" s="15" t="s">
        <v>103</v>
      </c>
      <c r="M5853" s="15" t="s">
        <v>304</v>
      </c>
      <c r="N5853" s="14">
        <v>2016</v>
      </c>
      <c r="O5853" s="15" t="s">
        <v>3735</v>
      </c>
      <c r="P5853" s="15" t="s">
        <v>106</v>
      </c>
      <c r="Q5853" s="15" t="s">
        <v>47019</v>
      </c>
      <c r="R5853" s="15" t="s">
        <v>3736</v>
      </c>
      <c r="S5853" s="15" t="s">
        <v>3737</v>
      </c>
      <c r="T5853" s="15" t="s">
        <v>821</v>
      </c>
      <c r="U5853" s="15" t="s">
        <v>53</v>
      </c>
      <c r="V5853" s="15" t="s">
        <v>45513</v>
      </c>
      <c r="W5853" s="15" t="s">
        <v>850</v>
      </c>
      <c r="X5853" s="15" t="e">
        <f>_xlfn.XLOOKUP(_LOOKUP[[#This Row],[AdjusterMemberName]],_Adjuster[Adjuster Name],_Adjuster[Email],,0)</f>
        <v>#N/A</v>
      </c>
      <c r="Y5853" s="15" t="e">
        <f>_xlfn.XLOOKUP(_LOOKUP[[#This Row],[AdjusterMemberName]],_Adjuster[Adjuster Name],_Adjuster[Phone Number],,0)</f>
        <v>#N/A</v>
      </c>
      <c r="Z5853" s="15" t="s">
        <v>3738</v>
      </c>
      <c r="AA58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14630 Saticoyst Apt 228, Van Nuys  CA 91405</v>
      </c>
      <c r="AB5853" s="15"/>
    </row>
    <row r="5854" spans="1:28" x14ac:dyDescent="0.3">
      <c r="A5854" s="14">
        <v>1</v>
      </c>
      <c r="B5854" s="14">
        <v>0</v>
      </c>
      <c r="C5854" s="15" t="s">
        <v>4266</v>
      </c>
      <c r="D5854" s="15" t="s">
        <v>4267</v>
      </c>
      <c r="E5854" s="15">
        <v>45177</v>
      </c>
      <c r="F5854" s="15" t="s">
        <v>4268</v>
      </c>
      <c r="G5854" s="15">
        <v>45159</v>
      </c>
      <c r="H5854" s="15">
        <v>45343</v>
      </c>
      <c r="I5854" s="15" t="s">
        <v>4269</v>
      </c>
      <c r="J5854" s="15" t="s">
        <v>4270</v>
      </c>
      <c r="K5854" s="15" t="s">
        <v>45855</v>
      </c>
      <c r="L5854" s="15" t="s">
        <v>441</v>
      </c>
      <c r="M5854" s="15" t="s">
        <v>1126</v>
      </c>
      <c r="N5854" s="14">
        <v>2014</v>
      </c>
      <c r="O5854" s="15" t="s">
        <v>4271</v>
      </c>
      <c r="P5854" s="15" t="s">
        <v>106</v>
      </c>
      <c r="Q5854" s="15" t="s">
        <v>47019</v>
      </c>
      <c r="R5854" s="15" t="s">
        <v>4272</v>
      </c>
      <c r="S5854" s="15" t="s">
        <v>4273</v>
      </c>
      <c r="T5854" s="15" t="s">
        <v>4274</v>
      </c>
      <c r="U5854" s="15" t="s">
        <v>53</v>
      </c>
      <c r="V5854" s="15" t="s">
        <v>45751</v>
      </c>
      <c r="W5854" s="15" t="s">
        <v>1357</v>
      </c>
      <c r="X5854" s="15" t="str">
        <f>_xlfn.XLOOKUP(_LOOKUP[[#This Row],[AdjusterMemberName]],_Adjuster[Adjuster Name],_Adjuster[Email],,0)</f>
        <v>jRivera1@knightcompany.com</v>
      </c>
      <c r="Y5854" s="15" t="str">
        <f>_xlfn.XLOOKUP(_LOOKUP[[#This Row],[AdjusterMemberName]],_Adjuster[Adjuster Name],_Adjuster[Phone Number],,0)</f>
        <v>424-559-5239</v>
      </c>
      <c r="Z5854" s="15" t="s">
        <v>4275</v>
      </c>
      <c r="AA58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2540 Peck Rd Apt 42, Monrovia  CA 91016</v>
      </c>
      <c r="AB5854" s="15">
        <v>45192</v>
      </c>
    </row>
    <row r="5855" spans="1:28" x14ac:dyDescent="0.3">
      <c r="A5855" s="14">
        <v>1</v>
      </c>
      <c r="B5855" s="14">
        <v>1</v>
      </c>
      <c r="C5855" s="15" t="s">
        <v>10980</v>
      </c>
      <c r="D5855" s="15" t="s">
        <v>10980</v>
      </c>
      <c r="E5855" s="15">
        <v>45177</v>
      </c>
      <c r="F5855" s="15" t="s">
        <v>10981</v>
      </c>
      <c r="G5855" s="15">
        <v>45145</v>
      </c>
      <c r="H5855" s="15">
        <v>45329</v>
      </c>
      <c r="I5855" s="15" t="s">
        <v>10982</v>
      </c>
      <c r="J5855" s="15" t="s">
        <v>10983</v>
      </c>
      <c r="K5855" s="15" t="s">
        <v>45761</v>
      </c>
      <c r="L5855" s="15" t="s">
        <v>139</v>
      </c>
      <c r="M5855" s="15" t="s">
        <v>1152</v>
      </c>
      <c r="N5855" s="14">
        <v>2007</v>
      </c>
      <c r="O5855" s="15" t="s">
        <v>10984</v>
      </c>
      <c r="P5855" s="15" t="s">
        <v>106</v>
      </c>
      <c r="Q5855" s="15" t="s">
        <v>47065</v>
      </c>
      <c r="R5855" s="15" t="s">
        <v>10985</v>
      </c>
      <c r="S5855" s="15" t="s">
        <v>10986</v>
      </c>
      <c r="T5855" s="15" t="s">
        <v>1834</v>
      </c>
      <c r="U5855" s="15" t="s">
        <v>53</v>
      </c>
      <c r="V5855" s="15" t="s">
        <v>45886</v>
      </c>
      <c r="W5855" s="15" t="s">
        <v>1889</v>
      </c>
      <c r="X5855" s="15" t="e">
        <f>_xlfn.XLOOKUP(_LOOKUP[[#This Row],[AdjusterMemberName]],_Adjuster[Adjuster Name],_Adjuster[Email],,0)</f>
        <v>#N/A</v>
      </c>
      <c r="Y5855" s="15" t="e">
        <f>_xlfn.XLOOKUP(_LOOKUP[[#This Row],[AdjusterMemberName]],_Adjuster[Adjuster Name],_Adjuster[Phone Number],,0)</f>
        <v>#N/A</v>
      </c>
      <c r="Z5855" s="15" t="s">
        <v>10987</v>
      </c>
      <c r="AA58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 Paramount Ave, Escondido  CA 92027</v>
      </c>
      <c r="AB5855" s="15">
        <v>45189</v>
      </c>
    </row>
    <row r="5856" spans="1:28" x14ac:dyDescent="0.3">
      <c r="A5856" s="14">
        <v>1</v>
      </c>
      <c r="B5856" s="14">
        <v>1</v>
      </c>
      <c r="C5856" s="15" t="s">
        <v>3639</v>
      </c>
      <c r="D5856" s="15" t="s">
        <v>3639</v>
      </c>
      <c r="E5856" s="15">
        <v>45176</v>
      </c>
      <c r="F5856" s="15" t="s">
        <v>3640</v>
      </c>
      <c r="G5856" s="15">
        <v>45173</v>
      </c>
      <c r="H5856" s="15">
        <v>45355</v>
      </c>
      <c r="I5856" s="15" t="s">
        <v>3641</v>
      </c>
      <c r="J5856" s="15" t="s">
        <v>629</v>
      </c>
      <c r="K5856" s="15" t="s">
        <v>45416</v>
      </c>
      <c r="L5856" s="15" t="s">
        <v>3642</v>
      </c>
      <c r="M5856" s="15" t="s">
        <v>3643</v>
      </c>
      <c r="N5856" s="14">
        <v>2012</v>
      </c>
      <c r="O5856" s="15" t="s">
        <v>3644</v>
      </c>
      <c r="P5856" s="15" t="s">
        <v>106</v>
      </c>
      <c r="Q5856" s="15" t="s">
        <v>47176</v>
      </c>
      <c r="R5856" s="15" t="s">
        <v>3645</v>
      </c>
      <c r="S5856" s="15" t="s">
        <v>3646</v>
      </c>
      <c r="T5856" s="15" t="s">
        <v>821</v>
      </c>
      <c r="U5856" s="15" t="s">
        <v>53</v>
      </c>
      <c r="V5856" s="15" t="s">
        <v>45616</v>
      </c>
      <c r="W5856" s="15" t="s">
        <v>850</v>
      </c>
      <c r="X5856" s="15" t="e">
        <f>_xlfn.XLOOKUP(_LOOKUP[[#This Row],[AdjusterMemberName]],_Adjuster[Adjuster Name],_Adjuster[Email],,0)</f>
        <v>#N/A</v>
      </c>
      <c r="Y5856" s="15" t="e">
        <f>_xlfn.XLOOKUP(_LOOKUP[[#This Row],[AdjusterMemberName]],_Adjuster[Adjuster Name],_Adjuster[Phone Number],,0)</f>
        <v>#N/A</v>
      </c>
      <c r="Z5856" s="15" t="s">
        <v>3647</v>
      </c>
      <c r="AA58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13141 Oxnard St 15, Van Nuys  CA 91401</v>
      </c>
      <c r="AB5856" s="15">
        <v>45288</v>
      </c>
    </row>
    <row r="5857" spans="1:28" x14ac:dyDescent="0.3">
      <c r="A5857" s="14">
        <v>1</v>
      </c>
      <c r="B5857" s="14">
        <v>1</v>
      </c>
      <c r="C5857" s="15" t="s">
        <v>3673</v>
      </c>
      <c r="D5857" s="15" t="s">
        <v>3673</v>
      </c>
      <c r="E5857" s="15">
        <v>45176</v>
      </c>
      <c r="F5857" s="15" t="s">
        <v>3674</v>
      </c>
      <c r="G5857" s="15">
        <v>45087</v>
      </c>
      <c r="H5857" s="15">
        <v>45270</v>
      </c>
      <c r="I5857" s="15" t="s">
        <v>3675</v>
      </c>
      <c r="J5857" s="15" t="s">
        <v>3676</v>
      </c>
      <c r="K5857" s="15" t="s">
        <v>46177</v>
      </c>
      <c r="L5857" s="15" t="s">
        <v>181</v>
      </c>
      <c r="M5857" s="15" t="s">
        <v>3677</v>
      </c>
      <c r="N5857" s="14">
        <v>2014</v>
      </c>
      <c r="O5857" s="15" t="s">
        <v>3678</v>
      </c>
      <c r="P5857" s="15" t="s">
        <v>106</v>
      </c>
      <c r="Q5857" s="15" t="s">
        <v>47095</v>
      </c>
      <c r="R5857" s="15" t="s">
        <v>3679</v>
      </c>
      <c r="S5857" s="15" t="s">
        <v>3680</v>
      </c>
      <c r="T5857" s="15" t="s">
        <v>840</v>
      </c>
      <c r="U5857" s="15" t="s">
        <v>53</v>
      </c>
      <c r="V5857" s="15" t="s">
        <v>45391</v>
      </c>
      <c r="W5857" s="15" t="s">
        <v>1186</v>
      </c>
      <c r="X5857" s="15" t="str">
        <f>_xlfn.XLOOKUP(_LOOKUP[[#This Row],[AdjusterMemberName]],_Adjuster[Adjuster Name],_Adjuster[Email],,0)</f>
        <v>sAkinleye@knightcompany.com</v>
      </c>
      <c r="Y5857" s="15" t="str">
        <f>_xlfn.XLOOKUP(_LOOKUP[[#This Row],[AdjusterMemberName]],_Adjuster[Adjuster Name],_Adjuster[Phone Number],,0)</f>
        <v>424-559-5280</v>
      </c>
      <c r="Z5857" s="15" t="s">
        <v>3681</v>
      </c>
      <c r="AA58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20331 Rimrock Rd Apt E, Apple Valley  CA 92307</v>
      </c>
      <c r="AB5857" s="15">
        <v>45212</v>
      </c>
    </row>
    <row r="5858" spans="1:28" x14ac:dyDescent="0.3">
      <c r="A5858" s="14">
        <v>1</v>
      </c>
      <c r="B5858" s="14">
        <v>1</v>
      </c>
      <c r="C5858" s="15" t="s">
        <v>5006</v>
      </c>
      <c r="D5858" s="15" t="s">
        <v>5006</v>
      </c>
      <c r="E5858" s="15">
        <v>45176</v>
      </c>
      <c r="F5858" s="15" t="s">
        <v>5007</v>
      </c>
      <c r="G5858" s="15">
        <v>45044</v>
      </c>
      <c r="H5858" s="15">
        <v>45227</v>
      </c>
      <c r="I5858" s="15" t="s">
        <v>5008</v>
      </c>
      <c r="J5858" s="15" t="s">
        <v>5009</v>
      </c>
      <c r="K5858" s="15" t="s">
        <v>45388</v>
      </c>
      <c r="L5858" s="15" t="s">
        <v>128</v>
      </c>
      <c r="M5858" s="15" t="s">
        <v>2179</v>
      </c>
      <c r="N5858" s="14">
        <v>2023</v>
      </c>
      <c r="O5858" s="15" t="s">
        <v>5010</v>
      </c>
      <c r="P5858" s="15" t="s">
        <v>106</v>
      </c>
      <c r="Q5858" s="15" t="s">
        <v>47019</v>
      </c>
      <c r="R5858" s="15" t="s">
        <v>5011</v>
      </c>
      <c r="S5858" s="15" t="s">
        <v>5012</v>
      </c>
      <c r="T5858" s="15" t="s">
        <v>174</v>
      </c>
      <c r="U5858" s="15" t="s">
        <v>53</v>
      </c>
      <c r="V5858" s="15" t="s">
        <v>45367</v>
      </c>
      <c r="W5858" s="15" t="s">
        <v>1357</v>
      </c>
      <c r="X5858" s="15" t="str">
        <f>_xlfn.XLOOKUP(_LOOKUP[[#This Row],[AdjusterMemberName]],_Adjuster[Adjuster Name],_Adjuster[Email],,0)</f>
        <v>jRivera1@knightcompany.com</v>
      </c>
      <c r="Y5858" s="15" t="str">
        <f>_xlfn.XLOOKUP(_LOOKUP[[#This Row],[AdjusterMemberName]],_Adjuster[Adjuster Name],_Adjuster[Phone Number],,0)</f>
        <v>424-559-5239</v>
      </c>
      <c r="Z5858" s="15" t="s">
        <v>5013</v>
      </c>
      <c r="AA58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5612 S Compton Ave Apt 5, Los Angeles  CA 90011</v>
      </c>
      <c r="AB5858" s="15"/>
    </row>
    <row r="5859" spans="1:28" x14ac:dyDescent="0.3">
      <c r="A5859" s="14">
        <v>1</v>
      </c>
      <c r="B5859" s="14">
        <v>1</v>
      </c>
      <c r="C5859" s="15" t="s">
        <v>3603</v>
      </c>
      <c r="D5859" s="15" t="s">
        <v>3604</v>
      </c>
      <c r="E5859" s="15">
        <v>45175</v>
      </c>
      <c r="F5859" s="15" t="s">
        <v>3605</v>
      </c>
      <c r="G5859" s="15">
        <v>45084</v>
      </c>
      <c r="H5859" s="15">
        <v>45267</v>
      </c>
      <c r="I5859" s="15" t="s">
        <v>3606</v>
      </c>
      <c r="J5859" s="15" t="s">
        <v>3607</v>
      </c>
      <c r="K5859" s="15" t="s">
        <v>45763</v>
      </c>
      <c r="L5859" s="15" t="s">
        <v>128</v>
      </c>
      <c r="M5859" s="15" t="s">
        <v>2179</v>
      </c>
      <c r="N5859" s="14">
        <v>2020</v>
      </c>
      <c r="O5859" s="15" t="s">
        <v>3608</v>
      </c>
      <c r="P5859" s="15" t="s">
        <v>106</v>
      </c>
      <c r="Q5859" s="15" t="s">
        <v>47120</v>
      </c>
      <c r="R5859" s="15" t="s">
        <v>3609</v>
      </c>
      <c r="S5859" s="15" t="s">
        <v>3610</v>
      </c>
      <c r="T5859" s="15" t="s">
        <v>174</v>
      </c>
      <c r="U5859" s="15" t="s">
        <v>53</v>
      </c>
      <c r="V5859" s="15" t="s">
        <v>45367</v>
      </c>
      <c r="W5859" s="15" t="s">
        <v>850</v>
      </c>
      <c r="X5859" s="15" t="e">
        <f>_xlfn.XLOOKUP(_LOOKUP[[#This Row],[AdjusterMemberName]],_Adjuster[Adjuster Name],_Adjuster[Email],,0)</f>
        <v>#N/A</v>
      </c>
      <c r="Y5859" s="15" t="e">
        <f>_xlfn.XLOOKUP(_LOOKUP[[#This Row],[AdjusterMemberName]],_Adjuster[Adjuster Name],_Adjuster[Phone Number],,0)</f>
        <v>#N/A</v>
      </c>
      <c r="Z5859" s="15" t="s">
        <v>3611</v>
      </c>
      <c r="AA58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1420 E 49Th St, Los Angeles  CA 90011</v>
      </c>
      <c r="AB5859" s="15"/>
    </row>
    <row r="5860" spans="1:28" x14ac:dyDescent="0.3">
      <c r="A5860" s="14">
        <v>1</v>
      </c>
      <c r="B5860" s="14">
        <v>1</v>
      </c>
      <c r="C5860" s="15" t="s">
        <v>4115</v>
      </c>
      <c r="D5860" s="15" t="s">
        <v>4115</v>
      </c>
      <c r="E5860" s="15">
        <v>45175</v>
      </c>
      <c r="F5860" s="15" t="s">
        <v>4116</v>
      </c>
      <c r="G5860" s="15">
        <v>45113</v>
      </c>
      <c r="H5860" s="15">
        <v>45297</v>
      </c>
      <c r="I5860" s="15" t="s">
        <v>4117</v>
      </c>
      <c r="J5860" s="15" t="s">
        <v>4118</v>
      </c>
      <c r="K5860" s="15" t="s">
        <v>45590</v>
      </c>
      <c r="L5860" s="15" t="s">
        <v>128</v>
      </c>
      <c r="M5860" s="15" t="s">
        <v>129</v>
      </c>
      <c r="N5860" s="14">
        <v>2018</v>
      </c>
      <c r="O5860" s="15" t="s">
        <v>4119</v>
      </c>
      <c r="P5860" s="15" t="s">
        <v>106</v>
      </c>
      <c r="Q5860" s="15" t="s">
        <v>47125</v>
      </c>
      <c r="R5860" s="15" t="s">
        <v>4120</v>
      </c>
      <c r="S5860" s="15" t="s">
        <v>4121</v>
      </c>
      <c r="T5860" s="15" t="s">
        <v>530</v>
      </c>
      <c r="U5860" s="15" t="s">
        <v>53</v>
      </c>
      <c r="V5860" s="15" t="s">
        <v>45603</v>
      </c>
      <c r="W5860" s="15" t="s">
        <v>850</v>
      </c>
      <c r="X5860" s="15" t="e">
        <f>_xlfn.XLOOKUP(_LOOKUP[[#This Row],[AdjusterMemberName]],_Adjuster[Adjuster Name],_Adjuster[Email],,0)</f>
        <v>#N/A</v>
      </c>
      <c r="Y5860" s="15" t="e">
        <f>_xlfn.XLOOKUP(_LOOKUP[[#This Row],[AdjusterMemberName]],_Adjuster[Adjuster Name],_Adjuster[Phone Number],,0)</f>
        <v>#N/A</v>
      </c>
      <c r="Z5860" s="15" t="s">
        <v>4122</v>
      </c>
      <c r="AA58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12751 Mariposa Rd Spc 40, Victorville  CA 92395</v>
      </c>
      <c r="AB5860" s="15">
        <v>45207</v>
      </c>
    </row>
    <row r="5861" spans="1:28" x14ac:dyDescent="0.3">
      <c r="A5861" s="14">
        <v>1</v>
      </c>
      <c r="B5861" s="14">
        <v>1</v>
      </c>
      <c r="C5861" s="15" t="s">
        <v>5376</v>
      </c>
      <c r="D5861" s="15" t="s">
        <v>5376</v>
      </c>
      <c r="E5861" s="15">
        <v>45175</v>
      </c>
      <c r="F5861" s="15" t="s">
        <v>5377</v>
      </c>
      <c r="G5861" s="15">
        <v>45156</v>
      </c>
      <c r="H5861" s="15">
        <v>45340</v>
      </c>
      <c r="I5861" s="15" t="s">
        <v>5378</v>
      </c>
      <c r="J5861" s="15" t="s">
        <v>5379</v>
      </c>
      <c r="K5861" s="15" t="s">
        <v>45872</v>
      </c>
      <c r="L5861" s="15" t="s">
        <v>103</v>
      </c>
      <c r="M5861" s="15" t="s">
        <v>104</v>
      </c>
      <c r="N5861" s="14">
        <v>2009</v>
      </c>
      <c r="O5861" s="15" t="s">
        <v>5380</v>
      </c>
      <c r="P5861" s="15" t="s">
        <v>106</v>
      </c>
      <c r="Q5861" s="15" t="s">
        <v>47065</v>
      </c>
      <c r="R5861" s="15" t="s">
        <v>5381</v>
      </c>
      <c r="S5861" s="15" t="s">
        <v>5382</v>
      </c>
      <c r="T5861" s="15" t="s">
        <v>643</v>
      </c>
      <c r="U5861" s="15" t="s">
        <v>53</v>
      </c>
      <c r="V5861" s="15" t="s">
        <v>45799</v>
      </c>
      <c r="W5861" s="15" t="s">
        <v>1889</v>
      </c>
      <c r="X5861" s="15" t="e">
        <f>_xlfn.XLOOKUP(_LOOKUP[[#This Row],[AdjusterMemberName]],_Adjuster[Adjuster Name],_Adjuster[Email],,0)</f>
        <v>#N/A</v>
      </c>
      <c r="Y5861" s="15" t="e">
        <f>_xlfn.XLOOKUP(_LOOKUP[[#This Row],[AdjusterMemberName]],_Adjuster[Adjuster Name],_Adjuster[Phone Number],,0)</f>
        <v>#N/A</v>
      </c>
      <c r="Z5861" s="15" t="s">
        <v>5383</v>
      </c>
      <c r="AA58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1620 Apple Dr, Concord  CA 94518</v>
      </c>
      <c r="AB5861" s="15"/>
    </row>
    <row r="5862" spans="1:28" x14ac:dyDescent="0.3">
      <c r="A5862" s="14">
        <v>1</v>
      </c>
      <c r="B5862" s="14">
        <v>1</v>
      </c>
      <c r="C5862" s="15" t="s">
        <v>3586</v>
      </c>
      <c r="D5862" s="15" t="s">
        <v>3587</v>
      </c>
      <c r="E5862" s="15">
        <v>45174</v>
      </c>
      <c r="F5862" s="15" t="s">
        <v>3588</v>
      </c>
      <c r="G5862" s="15">
        <v>45167</v>
      </c>
      <c r="H5862" s="15">
        <v>45351</v>
      </c>
      <c r="I5862" s="15" t="s">
        <v>3589</v>
      </c>
      <c r="J5862" s="15" t="s">
        <v>3590</v>
      </c>
      <c r="K5862" s="15" t="s">
        <v>45638</v>
      </c>
      <c r="L5862" s="15" t="s">
        <v>91</v>
      </c>
      <c r="M5862" s="15" t="s">
        <v>352</v>
      </c>
      <c r="N5862" s="14">
        <v>2017</v>
      </c>
      <c r="O5862" s="15" t="s">
        <v>3591</v>
      </c>
      <c r="P5862" s="15" t="s">
        <v>106</v>
      </c>
      <c r="Q5862" s="15" t="s">
        <v>47006</v>
      </c>
      <c r="R5862" s="15" t="s">
        <v>345</v>
      </c>
      <c r="S5862" s="15" t="s">
        <v>3592</v>
      </c>
      <c r="T5862" s="15" t="s">
        <v>3593</v>
      </c>
      <c r="U5862" s="15" t="s">
        <v>53</v>
      </c>
      <c r="V5862" s="15" t="s">
        <v>46205</v>
      </c>
      <c r="W5862" s="15" t="s">
        <v>1658</v>
      </c>
      <c r="X5862" s="15" t="str">
        <f>_xlfn.XLOOKUP(_LOOKUP[[#This Row],[AdjusterMemberName]],_Adjuster[Adjuster Name],_Adjuster[Email],,0)</f>
        <v>RDavila@knightcompany.com</v>
      </c>
      <c r="Y5862" s="15" t="str">
        <f>_xlfn.XLOOKUP(_LOOKUP[[#This Row],[AdjusterMemberName]],_Adjuster[Adjuster Name],_Adjuster[Phone Number],,0)</f>
        <v>424-559-5663</v>
      </c>
      <c r="Z5862" s="15" t="s">
        <v>3594</v>
      </c>
      <c r="AA58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26216 Monterey Ln, Laguna Hills  CA 92653</v>
      </c>
      <c r="AB5862" s="15"/>
    </row>
    <row r="5863" spans="1:28" x14ac:dyDescent="0.3">
      <c r="A5863" s="14">
        <v>1</v>
      </c>
      <c r="B5863" s="14">
        <v>1</v>
      </c>
      <c r="C5863" s="15" t="s">
        <v>3682</v>
      </c>
      <c r="D5863" s="15" t="s">
        <v>3682</v>
      </c>
      <c r="E5863" s="15">
        <v>45174</v>
      </c>
      <c r="F5863" s="15" t="s">
        <v>3683</v>
      </c>
      <c r="G5863" s="15">
        <v>45127</v>
      </c>
      <c r="H5863" s="15">
        <v>45311</v>
      </c>
      <c r="I5863" s="15" t="s">
        <v>3684</v>
      </c>
      <c r="J5863" s="15" t="s">
        <v>3685</v>
      </c>
      <c r="K5863" s="15" t="s">
        <v>45805</v>
      </c>
      <c r="L5863" s="15" t="s">
        <v>441</v>
      </c>
      <c r="M5863" s="15" t="s">
        <v>579</v>
      </c>
      <c r="N5863" s="14">
        <v>2015</v>
      </c>
      <c r="O5863" s="15" t="s">
        <v>3686</v>
      </c>
      <c r="P5863" s="15" t="s">
        <v>106</v>
      </c>
      <c r="Q5863" s="15" t="s">
        <v>47019</v>
      </c>
      <c r="R5863" s="15" t="s">
        <v>3687</v>
      </c>
      <c r="S5863" s="15" t="s">
        <v>3688</v>
      </c>
      <c r="T5863" s="15" t="s">
        <v>174</v>
      </c>
      <c r="U5863" s="15" t="s">
        <v>53</v>
      </c>
      <c r="V5863" s="15" t="s">
        <v>45474</v>
      </c>
      <c r="W5863" s="15" t="s">
        <v>264</v>
      </c>
      <c r="X5863" s="15" t="str">
        <f>_xlfn.XLOOKUP(_LOOKUP[[#This Row],[AdjusterMemberName]],_Adjuster[Adjuster Name],_Adjuster[Email],,0)</f>
        <v>sBonnevie@knightcompany.com</v>
      </c>
      <c r="Y5863" s="15" t="str">
        <f>_xlfn.XLOOKUP(_LOOKUP[[#This Row],[AdjusterMemberName]],_Adjuster[Adjuster Name],_Adjuster[Phone Number],,0)</f>
        <v>323-692-4064</v>
      </c>
      <c r="Z5863" s="15" t="s">
        <v>3689</v>
      </c>
      <c r="AA58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1583 1/2 W 51St St, Los Angeles  CA 90062</v>
      </c>
      <c r="AB5863" s="15">
        <v>45191</v>
      </c>
    </row>
    <row r="5864" spans="1:28" x14ac:dyDescent="0.3">
      <c r="A5864" s="14">
        <v>1</v>
      </c>
      <c r="B5864" s="14">
        <v>1</v>
      </c>
      <c r="C5864" s="15" t="s">
        <v>4399</v>
      </c>
      <c r="D5864" s="15" t="s">
        <v>4399</v>
      </c>
      <c r="E5864" s="15">
        <v>45174</v>
      </c>
      <c r="F5864" s="15" t="s">
        <v>4400</v>
      </c>
      <c r="G5864" s="15">
        <v>44988</v>
      </c>
      <c r="H5864" s="15">
        <v>45172</v>
      </c>
      <c r="I5864" s="15" t="s">
        <v>4401</v>
      </c>
      <c r="J5864" s="15" t="s">
        <v>4402</v>
      </c>
      <c r="K5864" s="15" t="s">
        <v>45955</v>
      </c>
      <c r="L5864" s="15" t="s">
        <v>441</v>
      </c>
      <c r="M5864" s="15" t="s">
        <v>579</v>
      </c>
      <c r="N5864" s="14">
        <v>2011</v>
      </c>
      <c r="O5864" s="15" t="s">
        <v>4403</v>
      </c>
      <c r="P5864" s="15" t="s">
        <v>106</v>
      </c>
      <c r="Q5864" s="15" t="s">
        <v>119</v>
      </c>
      <c r="R5864" s="15" t="s">
        <v>1419</v>
      </c>
      <c r="S5864" s="15" t="s">
        <v>4404</v>
      </c>
      <c r="T5864" s="15" t="s">
        <v>840</v>
      </c>
      <c r="U5864" s="15" t="s">
        <v>53</v>
      </c>
      <c r="V5864" s="15" t="s">
        <v>45391</v>
      </c>
      <c r="W5864" s="15" t="s">
        <v>850</v>
      </c>
      <c r="X5864" s="15" t="e">
        <f>_xlfn.XLOOKUP(_LOOKUP[[#This Row],[AdjusterMemberName]],_Adjuster[Adjuster Name],_Adjuster[Email],,0)</f>
        <v>#N/A</v>
      </c>
      <c r="Y5864" s="15" t="e">
        <f>_xlfn.XLOOKUP(_LOOKUP[[#This Row],[AdjusterMemberName]],_Adjuster[Adjuster Name],_Adjuster[Phone Number],,0)</f>
        <v>#N/A</v>
      </c>
      <c r="Z5864" s="15" t="s">
        <v>4405</v>
      </c>
      <c r="AA58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20315 Thunderbird Rd Apt 1, Apple Valley  CA 92307</v>
      </c>
      <c r="AB5864" s="15"/>
    </row>
    <row r="5865" spans="1:28" x14ac:dyDescent="0.3">
      <c r="A5865" s="14">
        <v>1</v>
      </c>
      <c r="B5865" s="14">
        <v>1</v>
      </c>
      <c r="C5865" s="15" t="s">
        <v>3542</v>
      </c>
      <c r="D5865" s="15" t="s">
        <v>3542</v>
      </c>
      <c r="E5865" s="15">
        <v>45173</v>
      </c>
      <c r="F5865" s="15" t="s">
        <v>3543</v>
      </c>
      <c r="G5865" s="15">
        <v>45163</v>
      </c>
      <c r="H5865" s="15">
        <v>45347</v>
      </c>
      <c r="I5865" s="15" t="s">
        <v>3544</v>
      </c>
      <c r="J5865" s="15" t="s">
        <v>3545</v>
      </c>
      <c r="K5865" s="15" t="s">
        <v>45341</v>
      </c>
      <c r="L5865" s="15" t="s">
        <v>281</v>
      </c>
      <c r="M5865" s="15" t="s">
        <v>3546</v>
      </c>
      <c r="N5865" s="14">
        <v>2009</v>
      </c>
      <c r="O5865" s="15" t="s">
        <v>3547</v>
      </c>
      <c r="P5865" s="15" t="s">
        <v>106</v>
      </c>
      <c r="Q5865" s="15" t="s">
        <v>47125</v>
      </c>
      <c r="R5865" s="15" t="s">
        <v>3548</v>
      </c>
      <c r="S5865" s="15" t="s">
        <v>3549</v>
      </c>
      <c r="T5865" s="15" t="s">
        <v>2543</v>
      </c>
      <c r="U5865" s="15" t="s">
        <v>53</v>
      </c>
      <c r="V5865" s="15" t="s">
        <v>45461</v>
      </c>
      <c r="W5865" s="15" t="s">
        <v>367</v>
      </c>
      <c r="X5865" s="15" t="str">
        <f>_xlfn.XLOOKUP(_LOOKUP[[#This Row],[AdjusterMemberName]],_Adjuster[Adjuster Name],_Adjuster[Email],,0)</f>
        <v>dHernandez4@knightcompany.com</v>
      </c>
      <c r="Y5865" s="15" t="str">
        <f>_xlfn.XLOOKUP(_LOOKUP[[#This Row],[AdjusterMemberName]],_Adjuster[Adjuster Name],_Adjuster[Phone Number],,0)</f>
        <v>323-315-7819</v>
      </c>
      <c r="Z5865" s="15" t="s">
        <v>3550</v>
      </c>
      <c r="AA58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 Exeter St, San Francisco  CA 94124</v>
      </c>
      <c r="AB5865" s="15">
        <v>45289</v>
      </c>
    </row>
    <row r="5866" spans="1:28" x14ac:dyDescent="0.3">
      <c r="A5866" s="14">
        <v>1</v>
      </c>
      <c r="B5866" s="14">
        <v>1</v>
      </c>
      <c r="C5866" s="15" t="s">
        <v>3551</v>
      </c>
      <c r="D5866" s="15" t="s">
        <v>3551</v>
      </c>
      <c r="E5866" s="15">
        <v>45173</v>
      </c>
      <c r="F5866" s="15" t="s">
        <v>3552</v>
      </c>
      <c r="G5866" s="15">
        <v>45170</v>
      </c>
      <c r="H5866" s="15">
        <v>45352</v>
      </c>
      <c r="I5866" s="15" t="s">
        <v>3553</v>
      </c>
      <c r="J5866" s="15" t="s">
        <v>3554</v>
      </c>
      <c r="K5866" s="15" t="s">
        <v>45332</v>
      </c>
      <c r="L5866" s="15" t="s">
        <v>3028</v>
      </c>
      <c r="M5866" s="15" t="s">
        <v>3029</v>
      </c>
      <c r="N5866" s="14">
        <v>2007</v>
      </c>
      <c r="O5866" s="15" t="s">
        <v>3555</v>
      </c>
      <c r="P5866" s="15" t="s">
        <v>106</v>
      </c>
      <c r="Q5866" s="15" t="s">
        <v>47019</v>
      </c>
      <c r="R5866" s="15" t="s">
        <v>3556</v>
      </c>
      <c r="S5866" s="15" t="s">
        <v>3557</v>
      </c>
      <c r="T5866" s="15" t="s">
        <v>2431</v>
      </c>
      <c r="U5866" s="15" t="s">
        <v>53</v>
      </c>
      <c r="V5866" s="15" t="s">
        <v>45727</v>
      </c>
      <c r="W5866" s="15" t="s">
        <v>195</v>
      </c>
      <c r="X5866" s="15" t="e">
        <f>_xlfn.XLOOKUP(_LOOKUP[[#This Row],[AdjusterMemberName]],_Adjuster[Adjuster Name],_Adjuster[Email],,0)</f>
        <v>#N/A</v>
      </c>
      <c r="Y5866" s="15" t="e">
        <f>_xlfn.XLOOKUP(_LOOKUP[[#This Row],[AdjusterMemberName]],_Adjuster[Adjuster Name],_Adjuster[Phone Number],,0)</f>
        <v>#N/A</v>
      </c>
      <c r="Z5866" s="15" t="s">
        <v>3558</v>
      </c>
      <c r="AA58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235 W Grove St Apt F08, Pomona  CA 91767</v>
      </c>
      <c r="AB5866" s="15"/>
    </row>
    <row r="5867" spans="1:28" x14ac:dyDescent="0.3">
      <c r="A5867" s="14">
        <v>1</v>
      </c>
      <c r="B5867" s="14">
        <v>1</v>
      </c>
      <c r="C5867" s="15" t="s">
        <v>4012</v>
      </c>
      <c r="D5867" s="15" t="s">
        <v>4012</v>
      </c>
      <c r="E5867" s="15">
        <v>45173</v>
      </c>
      <c r="F5867" s="15" t="s">
        <v>4013</v>
      </c>
      <c r="G5867" s="15">
        <v>45155</v>
      </c>
      <c r="H5867" s="15">
        <v>45339</v>
      </c>
      <c r="I5867" s="15" t="s">
        <v>4014</v>
      </c>
      <c r="J5867" s="15" t="s">
        <v>4015</v>
      </c>
      <c r="K5867" s="15" t="s">
        <v>45943</v>
      </c>
      <c r="L5867" s="15" t="s">
        <v>103</v>
      </c>
      <c r="M5867" s="15" t="s">
        <v>104</v>
      </c>
      <c r="N5867" s="14">
        <v>2015</v>
      </c>
      <c r="O5867" s="15" t="s">
        <v>4016</v>
      </c>
      <c r="P5867" s="15" t="s">
        <v>106</v>
      </c>
      <c r="Q5867" s="15" t="s">
        <v>47065</v>
      </c>
      <c r="R5867" s="15" t="s">
        <v>4017</v>
      </c>
      <c r="S5867" s="15" t="s">
        <v>4018</v>
      </c>
      <c r="T5867" s="15" t="s">
        <v>4019</v>
      </c>
      <c r="U5867" s="15" t="s">
        <v>53</v>
      </c>
      <c r="V5867" s="15" t="s">
        <v>46839</v>
      </c>
      <c r="W5867" s="15" t="s">
        <v>1186</v>
      </c>
      <c r="X5867" s="15" t="str">
        <f>_xlfn.XLOOKUP(_LOOKUP[[#This Row],[AdjusterMemberName]],_Adjuster[Adjuster Name],_Adjuster[Email],,0)</f>
        <v>sAkinleye@knightcompany.com</v>
      </c>
      <c r="Y5867" s="15" t="str">
        <f>_xlfn.XLOOKUP(_LOOKUP[[#This Row],[AdjusterMemberName]],_Adjuster[Adjuster Name],_Adjuster[Phone Number],,0)</f>
        <v>424-559-5280</v>
      </c>
      <c r="Z5867" s="15" t="s">
        <v>4020</v>
      </c>
      <c r="AA58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46390 Alamosa Rd, Newberry Springs  CA 92365</v>
      </c>
      <c r="AB5867" s="15">
        <v>45188</v>
      </c>
    </row>
    <row r="5868" spans="1:28" x14ac:dyDescent="0.3">
      <c r="A5868" s="14">
        <v>1</v>
      </c>
      <c r="B5868" s="14">
        <v>1</v>
      </c>
      <c r="C5868" s="15" t="s">
        <v>5207</v>
      </c>
      <c r="D5868" s="15" t="s">
        <v>5207</v>
      </c>
      <c r="E5868" s="15">
        <v>45173</v>
      </c>
      <c r="F5868" s="15" t="s">
        <v>5208</v>
      </c>
      <c r="G5868" s="15">
        <v>45163</v>
      </c>
      <c r="H5868" s="15">
        <v>45347</v>
      </c>
      <c r="I5868" s="15" t="s">
        <v>5209</v>
      </c>
      <c r="J5868" s="15" t="s">
        <v>5210</v>
      </c>
      <c r="K5868" s="15" t="s">
        <v>45332</v>
      </c>
      <c r="L5868" s="15" t="s">
        <v>103</v>
      </c>
      <c r="M5868" s="15" t="s">
        <v>1523</v>
      </c>
      <c r="N5868" s="14">
        <v>2009</v>
      </c>
      <c r="O5868" s="15" t="s">
        <v>5211</v>
      </c>
      <c r="P5868" s="15" t="s">
        <v>106</v>
      </c>
      <c r="Q5868" s="15" t="s">
        <v>47125</v>
      </c>
      <c r="R5868" s="15" t="s">
        <v>5212</v>
      </c>
      <c r="S5868" s="15" t="s">
        <v>5213</v>
      </c>
      <c r="T5868" s="15" t="s">
        <v>1721</v>
      </c>
      <c r="U5868" s="15" t="s">
        <v>53</v>
      </c>
      <c r="V5868" s="15" t="s">
        <v>46262</v>
      </c>
      <c r="W5868" s="15" t="s">
        <v>1357</v>
      </c>
      <c r="X5868" s="15" t="str">
        <f>_xlfn.XLOOKUP(_LOOKUP[[#This Row],[AdjusterMemberName]],_Adjuster[Adjuster Name],_Adjuster[Email],,0)</f>
        <v>jRivera1@knightcompany.com</v>
      </c>
      <c r="Y5868" s="15" t="str">
        <f>_xlfn.XLOOKUP(_LOOKUP[[#This Row],[AdjusterMemberName]],_Adjuster[Adjuster Name],_Adjuster[Phone Number],,0)</f>
        <v>424-559-5239</v>
      </c>
      <c r="Z5868" s="15" t="s">
        <v>5214</v>
      </c>
      <c r="AA58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303 Pine Ave #8, South San Francisco  CA 94080</v>
      </c>
      <c r="AB5868" s="15"/>
    </row>
    <row r="5869" spans="1:28" x14ac:dyDescent="0.3">
      <c r="A5869" s="14">
        <v>1</v>
      </c>
      <c r="B5869" s="14">
        <v>0</v>
      </c>
      <c r="C5869" s="15" t="s">
        <v>8161</v>
      </c>
      <c r="D5869" s="15" t="s">
        <v>8162</v>
      </c>
      <c r="E5869" s="15">
        <v>45173</v>
      </c>
      <c r="F5869" s="15" t="s">
        <v>8163</v>
      </c>
      <c r="G5869" s="15">
        <v>45047</v>
      </c>
      <c r="H5869" s="15">
        <v>45231</v>
      </c>
      <c r="I5869" s="15" t="s">
        <v>8164</v>
      </c>
      <c r="J5869" s="15" t="s">
        <v>8165</v>
      </c>
      <c r="K5869" s="15" t="s">
        <v>46070</v>
      </c>
      <c r="L5869" s="15" t="s">
        <v>25</v>
      </c>
      <c r="M5869" s="15" t="s">
        <v>8166</v>
      </c>
      <c r="N5869" s="14">
        <v>2008</v>
      </c>
      <c r="O5869" s="15" t="s">
        <v>8167</v>
      </c>
      <c r="P5869" s="15" t="s">
        <v>106</v>
      </c>
      <c r="Q5869" s="15" t="s">
        <v>119</v>
      </c>
      <c r="R5869" s="15" t="s">
        <v>2579</v>
      </c>
      <c r="S5869" s="15" t="s">
        <v>8168</v>
      </c>
      <c r="T5869" s="15" t="s">
        <v>174</v>
      </c>
      <c r="U5869" s="15" t="s">
        <v>53</v>
      </c>
      <c r="V5869" s="15" t="s">
        <v>45529</v>
      </c>
      <c r="W5869" s="15" t="s">
        <v>850</v>
      </c>
      <c r="X5869" s="15" t="e">
        <f>_xlfn.XLOOKUP(_LOOKUP[[#This Row],[AdjusterMemberName]],_Adjuster[Adjuster Name],_Adjuster[Email],,0)</f>
        <v>#N/A</v>
      </c>
      <c r="Y5869" s="15" t="e">
        <f>_xlfn.XLOOKUP(_LOOKUP[[#This Row],[AdjusterMemberName]],_Adjuster[Adjuster Name],_Adjuster[Phone Number],,0)</f>
        <v>#N/A</v>
      </c>
      <c r="Z5869" s="15" t="s">
        <v>8169</v>
      </c>
      <c r="AA58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10023 Grape St, Los Angeles  CA 90002</v>
      </c>
      <c r="AB5869" s="15">
        <v>45111</v>
      </c>
    </row>
    <row r="5870" spans="1:28" x14ac:dyDescent="0.3">
      <c r="A5870" s="14">
        <v>1</v>
      </c>
      <c r="B5870" s="14">
        <v>1</v>
      </c>
      <c r="C5870" s="15" t="s">
        <v>3498</v>
      </c>
      <c r="D5870" s="15" t="s">
        <v>3498</v>
      </c>
      <c r="E5870" s="15">
        <v>45172</v>
      </c>
      <c r="F5870" s="15" t="s">
        <v>3499</v>
      </c>
      <c r="G5870" s="15">
        <v>45128</v>
      </c>
      <c r="H5870" s="15">
        <v>45312</v>
      </c>
      <c r="I5870" s="15" t="s">
        <v>3500</v>
      </c>
      <c r="J5870" s="15" t="s">
        <v>3501</v>
      </c>
      <c r="K5870" s="15" t="s">
        <v>45605</v>
      </c>
      <c r="L5870" s="15" t="s">
        <v>128</v>
      </c>
      <c r="M5870" s="15" t="s">
        <v>170</v>
      </c>
      <c r="N5870" s="14">
        <v>2001</v>
      </c>
      <c r="O5870" s="15" t="s">
        <v>3502</v>
      </c>
      <c r="P5870" s="15" t="s">
        <v>106</v>
      </c>
      <c r="Q5870" s="15" t="s">
        <v>47061</v>
      </c>
      <c r="R5870" s="15" t="s">
        <v>3503</v>
      </c>
      <c r="S5870" s="15" t="s">
        <v>3504</v>
      </c>
      <c r="T5870" s="15" t="s">
        <v>503</v>
      </c>
      <c r="U5870" s="15" t="s">
        <v>53</v>
      </c>
      <c r="V5870" s="15" t="s">
        <v>46707</v>
      </c>
      <c r="W5870" s="15" t="s">
        <v>54</v>
      </c>
      <c r="X5870" s="15" t="str">
        <f>_xlfn.XLOOKUP(_LOOKUP[[#This Row],[AdjusterMemberName]],_Adjuster[Adjuster Name],_Adjuster[Email],,0)</f>
        <v>JRubalcava@knightcompany.com</v>
      </c>
      <c r="Y5870" s="15" t="str">
        <f>_xlfn.XLOOKUP(_LOOKUP[[#This Row],[AdjusterMemberName]],_Adjuster[Adjuster Name],_Adjuster[Phone Number],,0)</f>
        <v>424-559-5420</v>
      </c>
      <c r="Z5870" s="15" t="s">
        <v>3505</v>
      </c>
      <c r="AA58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3630 Morse Ave, Sacramento  CA 95821</v>
      </c>
      <c r="AB5870" s="15">
        <v>45192</v>
      </c>
    </row>
    <row r="5871" spans="1:28" x14ac:dyDescent="0.3">
      <c r="A5871" s="14">
        <v>1</v>
      </c>
      <c r="B5871" s="14">
        <v>1</v>
      </c>
      <c r="C5871" s="15" t="s">
        <v>3506</v>
      </c>
      <c r="D5871" s="15" t="s">
        <v>3506</v>
      </c>
      <c r="E5871" s="15">
        <v>45172</v>
      </c>
      <c r="F5871" s="15" t="s">
        <v>3507</v>
      </c>
      <c r="G5871" s="15">
        <v>45125</v>
      </c>
      <c r="H5871" s="15">
        <v>45309</v>
      </c>
      <c r="I5871" s="15" t="s">
        <v>3508</v>
      </c>
      <c r="J5871" s="15" t="s">
        <v>3509</v>
      </c>
      <c r="K5871" s="15" t="s">
        <v>46137</v>
      </c>
      <c r="L5871" s="15" t="s">
        <v>128</v>
      </c>
      <c r="M5871" s="15" t="s">
        <v>836</v>
      </c>
      <c r="N5871" s="14">
        <v>2023</v>
      </c>
      <c r="O5871" s="15" t="s">
        <v>3510</v>
      </c>
      <c r="P5871" s="15" t="s">
        <v>106</v>
      </c>
      <c r="Q5871" s="15" t="s">
        <v>47128</v>
      </c>
      <c r="R5871" s="15" t="s">
        <v>3511</v>
      </c>
      <c r="S5871" s="15" t="s">
        <v>3512</v>
      </c>
      <c r="T5871" s="15" t="s">
        <v>174</v>
      </c>
      <c r="U5871" s="15" t="s">
        <v>53</v>
      </c>
      <c r="V5871" s="15" t="s">
        <v>45412</v>
      </c>
      <c r="W5871" s="15" t="s">
        <v>175</v>
      </c>
      <c r="X5871" s="15" t="e">
        <f>_xlfn.XLOOKUP(_LOOKUP[[#This Row],[AdjusterMemberName]],_Adjuster[Adjuster Name],_Adjuster[Email],,0)</f>
        <v>#N/A</v>
      </c>
      <c r="Y5871" s="15" t="e">
        <f>_xlfn.XLOOKUP(_LOOKUP[[#This Row],[AdjusterMemberName]],_Adjuster[Adjuster Name],_Adjuster[Phone Number],,0)</f>
        <v>#N/A</v>
      </c>
      <c r="Z5871" s="15" t="s">
        <v>3513</v>
      </c>
      <c r="AA58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1352 W 36Th St #5, Los Angeles  CA 90007</v>
      </c>
      <c r="AB5871" s="15"/>
    </row>
    <row r="5872" spans="1:28" x14ac:dyDescent="0.3">
      <c r="A5872" s="14">
        <v>1</v>
      </c>
      <c r="B5872" s="14">
        <v>1</v>
      </c>
      <c r="C5872" s="15" t="s">
        <v>3567</v>
      </c>
      <c r="D5872" s="15" t="s">
        <v>3567</v>
      </c>
      <c r="E5872" s="15">
        <v>45172</v>
      </c>
      <c r="F5872" s="15" t="s">
        <v>3568</v>
      </c>
      <c r="G5872" s="15">
        <v>45170</v>
      </c>
      <c r="H5872" s="15">
        <v>45352</v>
      </c>
      <c r="I5872" s="15" t="s">
        <v>3569</v>
      </c>
      <c r="J5872" s="15" t="s">
        <v>3570</v>
      </c>
      <c r="K5872" s="15" t="s">
        <v>45388</v>
      </c>
      <c r="L5872" s="15" t="s">
        <v>270</v>
      </c>
      <c r="M5872" s="15" t="s">
        <v>3571</v>
      </c>
      <c r="N5872" s="14">
        <v>2003</v>
      </c>
      <c r="O5872" s="15" t="s">
        <v>3572</v>
      </c>
      <c r="P5872" s="15" t="s">
        <v>106</v>
      </c>
      <c r="Q5872" s="15" t="s">
        <v>47065</v>
      </c>
      <c r="R5872" s="15" t="s">
        <v>3573</v>
      </c>
      <c r="S5872" s="15" t="s">
        <v>3574</v>
      </c>
      <c r="T5872" s="15" t="s">
        <v>286</v>
      </c>
      <c r="U5872" s="15" t="s">
        <v>53</v>
      </c>
      <c r="V5872" s="15" t="s">
        <v>45475</v>
      </c>
      <c r="W5872" s="15" t="s">
        <v>1624</v>
      </c>
      <c r="X5872" s="15" t="e">
        <f>_xlfn.XLOOKUP(_LOOKUP[[#This Row],[AdjusterMemberName]],_Adjuster[Adjuster Name],_Adjuster[Email],,0)</f>
        <v>#N/A</v>
      </c>
      <c r="Y5872" s="15" t="e">
        <f>_xlfn.XLOOKUP(_LOOKUP[[#This Row],[AdjusterMemberName]],_Adjuster[Adjuster Name],_Adjuster[Phone Number],,0)</f>
        <v>#N/A</v>
      </c>
      <c r="Z5872" s="15" t="s">
        <v>3575</v>
      </c>
      <c r="AA58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1100 Elm Ave Apt 110, Long Beach  CA 90813</v>
      </c>
      <c r="AB5872" s="15"/>
    </row>
    <row r="5873" spans="1:28" x14ac:dyDescent="0.3">
      <c r="A5873" s="14">
        <v>1</v>
      </c>
      <c r="B5873" s="14">
        <v>0</v>
      </c>
      <c r="C5873" s="15" t="s">
        <v>4080</v>
      </c>
      <c r="D5873" s="15" t="s">
        <v>4081</v>
      </c>
      <c r="E5873" s="15">
        <v>45172</v>
      </c>
      <c r="F5873" s="15" t="s">
        <v>4082</v>
      </c>
      <c r="G5873" s="15">
        <v>45128</v>
      </c>
      <c r="H5873" s="15">
        <v>45312</v>
      </c>
      <c r="I5873" s="15" t="s">
        <v>4083</v>
      </c>
      <c r="J5873" s="15" t="s">
        <v>4084</v>
      </c>
      <c r="K5873" s="15" t="s">
        <v>45879</v>
      </c>
      <c r="L5873" s="15" t="s">
        <v>103</v>
      </c>
      <c r="M5873" s="15" t="s">
        <v>104</v>
      </c>
      <c r="N5873" s="14">
        <v>2008</v>
      </c>
      <c r="O5873" s="15" t="s">
        <v>4085</v>
      </c>
      <c r="P5873" s="15" t="s">
        <v>106</v>
      </c>
      <c r="Q5873" s="15" t="s">
        <v>47125</v>
      </c>
      <c r="R5873" s="15" t="s">
        <v>4086</v>
      </c>
      <c r="S5873" s="15" t="s">
        <v>4087</v>
      </c>
      <c r="T5873" s="15" t="s">
        <v>1067</v>
      </c>
      <c r="U5873" s="15" t="s">
        <v>53</v>
      </c>
      <c r="V5873" s="15" t="s">
        <v>46288</v>
      </c>
      <c r="W5873" s="15" t="s">
        <v>850</v>
      </c>
      <c r="X5873" s="15" t="e">
        <f>_xlfn.XLOOKUP(_LOOKUP[[#This Row],[AdjusterMemberName]],_Adjuster[Adjuster Name],_Adjuster[Email],,0)</f>
        <v>#N/A</v>
      </c>
      <c r="Y5873" s="15" t="e">
        <f>_xlfn.XLOOKUP(_LOOKUP[[#This Row],[AdjusterMemberName]],_Adjuster[Adjuster Name],_Adjuster[Phone Number],,0)</f>
        <v>#N/A</v>
      </c>
      <c r="Z5873" s="15" t="s">
        <v>4088</v>
      </c>
      <c r="AA58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125 Coronado Ave #121, Daly City  CA 94015</v>
      </c>
      <c r="AB5873" s="15">
        <v>45283</v>
      </c>
    </row>
    <row r="5874" spans="1:28" x14ac:dyDescent="0.3">
      <c r="A5874" s="14">
        <v>1</v>
      </c>
      <c r="B5874" s="14">
        <v>1</v>
      </c>
      <c r="C5874" s="15" t="s">
        <v>3523</v>
      </c>
      <c r="D5874" s="15" t="s">
        <v>3523</v>
      </c>
      <c r="E5874" s="15">
        <v>45171</v>
      </c>
      <c r="F5874" s="15" t="s">
        <v>3524</v>
      </c>
      <c r="G5874" s="15">
        <v>45141</v>
      </c>
      <c r="H5874" s="15">
        <v>45325</v>
      </c>
      <c r="I5874" s="15" t="s">
        <v>3525</v>
      </c>
      <c r="J5874" s="15" t="s">
        <v>3526</v>
      </c>
      <c r="K5874" s="15" t="s">
        <v>45332</v>
      </c>
      <c r="L5874" s="15" t="s">
        <v>281</v>
      </c>
      <c r="M5874" s="15" t="s">
        <v>3527</v>
      </c>
      <c r="N5874" s="14">
        <v>2019</v>
      </c>
      <c r="O5874" s="15" t="s">
        <v>3528</v>
      </c>
      <c r="P5874" s="15" t="s">
        <v>106</v>
      </c>
      <c r="Q5874" s="15" t="s">
        <v>47019</v>
      </c>
      <c r="R5874" s="15" t="s">
        <v>3529</v>
      </c>
      <c r="S5874" s="15" t="s">
        <v>3530</v>
      </c>
      <c r="T5874" s="15" t="s">
        <v>3531</v>
      </c>
      <c r="U5874" s="15" t="s">
        <v>53</v>
      </c>
      <c r="V5874" s="15" t="s">
        <v>45884</v>
      </c>
      <c r="W5874" s="15" t="s">
        <v>850</v>
      </c>
      <c r="X5874" s="15" t="e">
        <f>_xlfn.XLOOKUP(_LOOKUP[[#This Row],[AdjusterMemberName]],_Adjuster[Adjuster Name],_Adjuster[Email],,0)</f>
        <v>#N/A</v>
      </c>
      <c r="Y5874" s="15" t="e">
        <f>_xlfn.XLOOKUP(_LOOKUP[[#This Row],[AdjusterMemberName]],_Adjuster[Adjuster Name],_Adjuster[Phone Number],,0)</f>
        <v>#N/A</v>
      </c>
      <c r="Z5874" s="15" t="s">
        <v>3532</v>
      </c>
      <c r="AA58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20015 Scobey Ave, Carson  CA 90746</v>
      </c>
      <c r="AB5874" s="15"/>
    </row>
    <row r="5875" spans="1:28" x14ac:dyDescent="0.3">
      <c r="A5875" s="14">
        <v>1</v>
      </c>
      <c r="B5875" s="14">
        <v>1</v>
      </c>
      <c r="C5875" s="15" t="s">
        <v>3533</v>
      </c>
      <c r="D5875" s="15" t="s">
        <v>3533</v>
      </c>
      <c r="E5875" s="15">
        <v>45171</v>
      </c>
      <c r="F5875" s="15" t="s">
        <v>3534</v>
      </c>
      <c r="G5875" s="15">
        <v>45168</v>
      </c>
      <c r="H5875" s="15">
        <v>45351</v>
      </c>
      <c r="I5875" s="15" t="s">
        <v>3535</v>
      </c>
      <c r="J5875" s="15" t="s">
        <v>3536</v>
      </c>
      <c r="K5875" s="15" t="s">
        <v>45590</v>
      </c>
      <c r="L5875" s="15" t="s">
        <v>103</v>
      </c>
      <c r="M5875" s="15" t="s">
        <v>104</v>
      </c>
      <c r="N5875" s="14">
        <v>2007</v>
      </c>
      <c r="O5875" s="15" t="s">
        <v>3537</v>
      </c>
      <c r="P5875" s="15" t="s">
        <v>106</v>
      </c>
      <c r="Q5875" s="15" t="s">
        <v>47120</v>
      </c>
      <c r="R5875" s="15" t="s">
        <v>3538</v>
      </c>
      <c r="S5875" s="15" t="s">
        <v>3539</v>
      </c>
      <c r="T5875" s="15" t="s">
        <v>3540</v>
      </c>
      <c r="U5875" s="15" t="s">
        <v>53</v>
      </c>
      <c r="V5875" s="15" t="s">
        <v>45340</v>
      </c>
      <c r="W5875" s="15" t="s">
        <v>195</v>
      </c>
      <c r="X5875" s="15" t="e">
        <f>_xlfn.XLOOKUP(_LOOKUP[[#This Row],[AdjusterMemberName]],_Adjuster[Adjuster Name],_Adjuster[Email],,0)</f>
        <v>#N/A</v>
      </c>
      <c r="Y5875" s="15" t="e">
        <f>_xlfn.XLOOKUP(_LOOKUP[[#This Row],[AdjusterMemberName]],_Adjuster[Adjuster Name],_Adjuster[Phone Number],,0)</f>
        <v>#N/A</v>
      </c>
      <c r="Z5875" s="15" t="s">
        <v>3541</v>
      </c>
      <c r="AA58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2522 New Ave, Rosemead  CA 91770</v>
      </c>
      <c r="AB5875" s="15">
        <v>45201</v>
      </c>
    </row>
    <row r="5876" spans="1:28" x14ac:dyDescent="0.3">
      <c r="A5876" s="14">
        <v>1</v>
      </c>
      <c r="B5876" s="14">
        <v>1</v>
      </c>
      <c r="C5876" s="15" t="s">
        <v>3622</v>
      </c>
      <c r="D5876" s="15" t="s">
        <v>3622</v>
      </c>
      <c r="E5876" s="15">
        <v>45171</v>
      </c>
      <c r="F5876" s="15" t="s">
        <v>3623</v>
      </c>
      <c r="G5876" s="15">
        <v>45119</v>
      </c>
      <c r="H5876" s="15">
        <v>45303</v>
      </c>
      <c r="I5876" s="15" t="s">
        <v>3624</v>
      </c>
      <c r="J5876" s="15" t="s">
        <v>3625</v>
      </c>
      <c r="K5876" s="15" t="s">
        <v>45358</v>
      </c>
      <c r="L5876" s="15" t="s">
        <v>128</v>
      </c>
      <c r="M5876" s="15" t="s">
        <v>170</v>
      </c>
      <c r="N5876" s="14">
        <v>2017</v>
      </c>
      <c r="O5876" s="15" t="s">
        <v>3626</v>
      </c>
      <c r="P5876" s="15" t="s">
        <v>106</v>
      </c>
      <c r="Q5876" s="15" t="s">
        <v>47117</v>
      </c>
      <c r="R5876" s="15" t="s">
        <v>3627</v>
      </c>
      <c r="S5876" s="15" t="s">
        <v>3628</v>
      </c>
      <c r="T5876" s="15" t="s">
        <v>3629</v>
      </c>
      <c r="U5876" s="15" t="s">
        <v>53</v>
      </c>
      <c r="V5876" s="15" t="s">
        <v>46842</v>
      </c>
      <c r="W5876" s="15" t="s">
        <v>1624</v>
      </c>
      <c r="X5876" s="15" t="e">
        <f>_xlfn.XLOOKUP(_LOOKUP[[#This Row],[AdjusterMemberName]],_Adjuster[Adjuster Name],_Adjuster[Email],,0)</f>
        <v>#N/A</v>
      </c>
      <c r="Y5876" s="15" t="e">
        <f>_xlfn.XLOOKUP(_LOOKUP[[#This Row],[AdjusterMemberName]],_Adjuster[Adjuster Name],_Adjuster[Phone Number],,0)</f>
        <v>#N/A</v>
      </c>
      <c r="Z5876" s="15" t="s">
        <v>3630</v>
      </c>
      <c r="AA58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661 N Paha Ln, Bishop  CA 93514</v>
      </c>
      <c r="AB5876" s="15"/>
    </row>
    <row r="5877" spans="1:28" x14ac:dyDescent="0.3">
      <c r="A5877" s="14">
        <v>1</v>
      </c>
      <c r="B5877" s="14">
        <v>0</v>
      </c>
      <c r="C5877" s="15" t="s">
        <v>3614</v>
      </c>
      <c r="D5877" s="15" t="s">
        <v>4423</v>
      </c>
      <c r="E5877" s="15">
        <v>45171</v>
      </c>
      <c r="F5877" s="15" t="s">
        <v>3615</v>
      </c>
      <c r="G5877" s="15">
        <v>45145</v>
      </c>
      <c r="H5877" s="15">
        <v>45329</v>
      </c>
      <c r="I5877" s="15" t="s">
        <v>4424</v>
      </c>
      <c r="J5877" s="15" t="s">
        <v>4425</v>
      </c>
      <c r="K5877" s="15" t="s">
        <v>45589</v>
      </c>
      <c r="L5877" s="15" t="s">
        <v>128</v>
      </c>
      <c r="M5877" s="15" t="s">
        <v>170</v>
      </c>
      <c r="N5877" s="14">
        <v>2017</v>
      </c>
      <c r="O5877" s="15" t="s">
        <v>3618</v>
      </c>
      <c r="P5877" s="15" t="s">
        <v>106</v>
      </c>
      <c r="Q5877" s="15" t="s">
        <v>47120</v>
      </c>
      <c r="R5877" s="15" t="s">
        <v>3619</v>
      </c>
      <c r="S5877" s="15" t="s">
        <v>3620</v>
      </c>
      <c r="T5877" s="15" t="s">
        <v>2237</v>
      </c>
      <c r="U5877" s="15" t="s">
        <v>53</v>
      </c>
      <c r="V5877" s="15" t="s">
        <v>45384</v>
      </c>
      <c r="W5877" s="15" t="s">
        <v>1544</v>
      </c>
      <c r="X5877" s="15" t="str">
        <f>_xlfn.XLOOKUP(_LOOKUP[[#This Row],[AdjusterMemberName]],_Adjuster[Adjuster Name],_Adjuster[Email],,0)</f>
        <v>CRodriguez5@knightcompany.com</v>
      </c>
      <c r="Y5877" s="15" t="str">
        <f>_xlfn.XLOOKUP(_LOOKUP[[#This Row],[AdjusterMemberName]],_Adjuster[Adjuster Name],_Adjuster[Phone Number],,0)</f>
        <v>323-456-1708</v>
      </c>
      <c r="Z5877" s="15" t="s">
        <v>3621</v>
      </c>
      <c r="AA58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14603 Torrey Way, Adelanto  CA 92301</v>
      </c>
      <c r="AB5877" s="15">
        <v>45178</v>
      </c>
    </row>
    <row r="5878" spans="1:28" x14ac:dyDescent="0.3">
      <c r="A5878" s="14">
        <v>1</v>
      </c>
      <c r="B5878" s="14">
        <v>1</v>
      </c>
      <c r="C5878" s="15" t="s">
        <v>3481</v>
      </c>
      <c r="D5878" s="15" t="s">
        <v>3482</v>
      </c>
      <c r="E5878" s="15">
        <v>45170</v>
      </c>
      <c r="F5878" s="15" t="s">
        <v>3483</v>
      </c>
      <c r="G5878" s="15">
        <v>45169</v>
      </c>
      <c r="H5878" s="15">
        <v>45351</v>
      </c>
      <c r="I5878" s="15" t="s">
        <v>3484</v>
      </c>
      <c r="J5878" s="15" t="s">
        <v>3485</v>
      </c>
      <c r="K5878" s="15" t="s">
        <v>45506</v>
      </c>
      <c r="L5878" s="15" t="s">
        <v>25</v>
      </c>
      <c r="M5878" s="15" t="s">
        <v>373</v>
      </c>
      <c r="N5878" s="14">
        <v>2016</v>
      </c>
      <c r="O5878" s="15" t="s">
        <v>3486</v>
      </c>
      <c r="P5878" s="15" t="s">
        <v>106</v>
      </c>
      <c r="Q5878" s="15" t="s">
        <v>47081</v>
      </c>
      <c r="R5878" s="15" t="s">
        <v>3487</v>
      </c>
      <c r="S5878" s="15" t="s">
        <v>3488</v>
      </c>
      <c r="T5878" s="15" t="s">
        <v>109</v>
      </c>
      <c r="U5878" s="15" t="s">
        <v>53</v>
      </c>
      <c r="V5878" s="15" t="s">
        <v>45632</v>
      </c>
      <c r="W5878" s="15" t="s">
        <v>850</v>
      </c>
      <c r="X5878" s="15" t="e">
        <f>_xlfn.XLOOKUP(_LOOKUP[[#This Row],[AdjusterMemberName]],_Adjuster[Adjuster Name],_Adjuster[Email],,0)</f>
        <v>#N/A</v>
      </c>
      <c r="Y5878" s="15" t="e">
        <f>_xlfn.XLOOKUP(_LOOKUP[[#This Row],[AdjusterMemberName]],_Adjuster[Adjuster Name],_Adjuster[Phone Number],,0)</f>
        <v>#N/A</v>
      </c>
      <c r="Z5878" s="15" t="s">
        <v>3489</v>
      </c>
      <c r="AA58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41410 Juniper St Unit 621, Murrieta  CA 92562</v>
      </c>
      <c r="AB5878" s="15">
        <v>45241</v>
      </c>
    </row>
    <row r="5879" spans="1:28" x14ac:dyDescent="0.3">
      <c r="A5879" s="14">
        <v>1</v>
      </c>
      <c r="B5879" s="14">
        <v>1</v>
      </c>
      <c r="C5879" s="15" t="s">
        <v>3559</v>
      </c>
      <c r="D5879" s="15" t="s">
        <v>3559</v>
      </c>
      <c r="E5879" s="15">
        <v>45170</v>
      </c>
      <c r="F5879" s="15" t="s">
        <v>3560</v>
      </c>
      <c r="G5879" s="15">
        <v>45152</v>
      </c>
      <c r="H5879" s="15">
        <v>45336</v>
      </c>
      <c r="I5879" s="15" t="s">
        <v>3561</v>
      </c>
      <c r="J5879" s="15" t="s">
        <v>3562</v>
      </c>
      <c r="K5879" s="15" t="s">
        <v>45509</v>
      </c>
      <c r="L5879" s="15" t="s">
        <v>128</v>
      </c>
      <c r="M5879" s="15" t="s">
        <v>129</v>
      </c>
      <c r="N5879" s="14">
        <v>2023</v>
      </c>
      <c r="O5879" s="15" t="s">
        <v>3563</v>
      </c>
      <c r="P5879" s="15" t="s">
        <v>106</v>
      </c>
      <c r="Q5879" s="15" t="s">
        <v>47079</v>
      </c>
      <c r="R5879" s="15" t="s">
        <v>1237</v>
      </c>
      <c r="S5879" s="15" t="s">
        <v>3564</v>
      </c>
      <c r="T5879" s="15" t="s">
        <v>3565</v>
      </c>
      <c r="U5879" s="15" t="s">
        <v>53</v>
      </c>
      <c r="V5879" s="15" t="s">
        <v>45338</v>
      </c>
      <c r="W5879" s="15" t="s">
        <v>264</v>
      </c>
      <c r="X5879" s="15" t="str">
        <f>_xlfn.XLOOKUP(_LOOKUP[[#This Row],[AdjusterMemberName]],_Adjuster[Adjuster Name],_Adjuster[Email],,0)</f>
        <v>sBonnevie@knightcompany.com</v>
      </c>
      <c r="Y5879" s="15" t="str">
        <f>_xlfn.XLOOKUP(_LOOKUP[[#This Row],[AdjusterMemberName]],_Adjuster[Adjuster Name],_Adjuster[Phone Number],,0)</f>
        <v>323-692-4064</v>
      </c>
      <c r="Z5879" s="15" t="s">
        <v>3566</v>
      </c>
      <c r="AA58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5515 Everett Ave, Maywood  CA 90270</v>
      </c>
      <c r="AB5879" s="15">
        <v>45226</v>
      </c>
    </row>
    <row r="5880" spans="1:28" x14ac:dyDescent="0.3">
      <c r="A5880" s="14">
        <v>1</v>
      </c>
      <c r="B5880" s="14">
        <v>1</v>
      </c>
      <c r="C5880" s="15" t="s">
        <v>2285</v>
      </c>
      <c r="D5880" s="15" t="s">
        <v>2285</v>
      </c>
      <c r="E5880" s="15">
        <v>45170</v>
      </c>
      <c r="F5880" s="15" t="s">
        <v>2286</v>
      </c>
      <c r="G5880" s="15">
        <v>45117</v>
      </c>
      <c r="H5880" s="15">
        <v>45301</v>
      </c>
      <c r="I5880" s="15" t="s">
        <v>3612</v>
      </c>
      <c r="J5880" s="15" t="s">
        <v>3613</v>
      </c>
      <c r="K5880" s="15" t="s">
        <v>45968</v>
      </c>
      <c r="L5880" s="15" t="s">
        <v>103</v>
      </c>
      <c r="M5880" s="15" t="s">
        <v>104</v>
      </c>
      <c r="N5880" s="14">
        <v>2023</v>
      </c>
      <c r="O5880" s="15" t="s">
        <v>2289</v>
      </c>
      <c r="P5880" s="15" t="s">
        <v>106</v>
      </c>
      <c r="Q5880" s="15" t="s">
        <v>47079</v>
      </c>
      <c r="R5880" s="15" t="s">
        <v>2290</v>
      </c>
      <c r="S5880" s="15" t="s">
        <v>2291</v>
      </c>
      <c r="T5880" s="15" t="s">
        <v>2292</v>
      </c>
      <c r="U5880" s="15" t="s">
        <v>53</v>
      </c>
      <c r="V5880" s="15" t="s">
        <v>46257</v>
      </c>
      <c r="W5880" s="15" t="s">
        <v>1624</v>
      </c>
      <c r="X5880" s="15" t="e">
        <f>_xlfn.XLOOKUP(_LOOKUP[[#This Row],[AdjusterMemberName]],_Adjuster[Adjuster Name],_Adjuster[Email],,0)</f>
        <v>#N/A</v>
      </c>
      <c r="Y5880" s="15" t="e">
        <f>_xlfn.XLOOKUP(_LOOKUP[[#This Row],[AdjusterMemberName]],_Adjuster[Adjuster Name],_Adjuster[Phone Number],,0)</f>
        <v>#N/A</v>
      </c>
      <c r="Z5880" s="15" t="s">
        <v>2293</v>
      </c>
      <c r="AA58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3584 Rutledge Cmn, Fremont  CA 94538</v>
      </c>
      <c r="AB5880" s="15">
        <v>45212</v>
      </c>
    </row>
    <row r="5881" spans="1:28" x14ac:dyDescent="0.3">
      <c r="A5881" s="14">
        <v>1</v>
      </c>
      <c r="B5881" s="14">
        <v>1</v>
      </c>
      <c r="C5881" s="15" t="s">
        <v>4045</v>
      </c>
      <c r="D5881" s="15" t="s">
        <v>4045</v>
      </c>
      <c r="E5881" s="15">
        <v>45170</v>
      </c>
      <c r="F5881" s="15" t="s">
        <v>4046</v>
      </c>
      <c r="G5881" s="15">
        <v>45093</v>
      </c>
      <c r="H5881" s="15">
        <v>45276</v>
      </c>
      <c r="I5881" s="15" t="s">
        <v>4047</v>
      </c>
      <c r="J5881" s="15" t="s">
        <v>4048</v>
      </c>
      <c r="K5881" s="15" t="s">
        <v>46766</v>
      </c>
      <c r="L5881" s="15" t="s">
        <v>128</v>
      </c>
      <c r="M5881" s="15" t="s">
        <v>129</v>
      </c>
      <c r="N5881" s="14">
        <v>2015</v>
      </c>
      <c r="O5881" s="15" t="s">
        <v>4049</v>
      </c>
      <c r="P5881" s="15" t="s">
        <v>106</v>
      </c>
      <c r="Q5881" s="15" t="s">
        <v>119</v>
      </c>
      <c r="R5881" s="15" t="s">
        <v>4050</v>
      </c>
      <c r="S5881" s="15" t="s">
        <v>4051</v>
      </c>
      <c r="T5881" s="15" t="s">
        <v>4052</v>
      </c>
      <c r="U5881" s="15" t="s">
        <v>53</v>
      </c>
      <c r="V5881" s="15" t="s">
        <v>46099</v>
      </c>
      <c r="W5881" s="15" t="s">
        <v>850</v>
      </c>
      <c r="X5881" s="15" t="e">
        <f>_xlfn.XLOOKUP(_LOOKUP[[#This Row],[AdjusterMemberName]],_Adjuster[Adjuster Name],_Adjuster[Email],,0)</f>
        <v>#N/A</v>
      </c>
      <c r="Y5881" s="15" t="e">
        <f>_xlfn.XLOOKUP(_LOOKUP[[#This Row],[AdjusterMemberName]],_Adjuster[Adjuster Name],_Adjuster[Phone Number],,0)</f>
        <v>#N/A</v>
      </c>
      <c r="Z5881" s="15" t="s">
        <v>4053</v>
      </c>
      <c r="AA58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873 Coyote Dr, Walnut  CA 91789</v>
      </c>
      <c r="AB5881" s="15">
        <v>45156</v>
      </c>
    </row>
    <row r="5882" spans="1:28" x14ac:dyDescent="0.3">
      <c r="A5882" s="14">
        <v>1</v>
      </c>
      <c r="B5882" s="14">
        <v>1</v>
      </c>
      <c r="C5882" s="15" t="s">
        <v>3463</v>
      </c>
      <c r="D5882" s="15" t="s">
        <v>3463</v>
      </c>
      <c r="E5882" s="15">
        <v>45169</v>
      </c>
      <c r="F5882" s="15" t="s">
        <v>3464</v>
      </c>
      <c r="G5882" s="15">
        <v>45167</v>
      </c>
      <c r="H5882" s="15">
        <v>45351</v>
      </c>
      <c r="I5882" s="15" t="s">
        <v>3465</v>
      </c>
      <c r="J5882" s="15" t="s">
        <v>3466</v>
      </c>
      <c r="K5882" s="15" t="s">
        <v>45506</v>
      </c>
      <c r="L5882" s="15" t="s">
        <v>181</v>
      </c>
      <c r="M5882" s="15" t="s">
        <v>2118</v>
      </c>
      <c r="N5882" s="14">
        <v>2010</v>
      </c>
      <c r="O5882" s="15" t="s">
        <v>3467</v>
      </c>
      <c r="P5882" s="15" t="s">
        <v>106</v>
      </c>
      <c r="Q5882" s="15" t="s">
        <v>47061</v>
      </c>
      <c r="R5882" s="15" t="s">
        <v>3468</v>
      </c>
      <c r="S5882" s="15" t="s">
        <v>3469</v>
      </c>
      <c r="T5882" s="15" t="s">
        <v>3470</v>
      </c>
      <c r="U5882" s="15" t="s">
        <v>53</v>
      </c>
      <c r="V5882" s="15" t="s">
        <v>46051</v>
      </c>
      <c r="W5882" s="15" t="s">
        <v>850</v>
      </c>
      <c r="X5882" s="15" t="e">
        <f>_xlfn.XLOOKUP(_LOOKUP[[#This Row],[AdjusterMemberName]],_Adjuster[Adjuster Name],_Adjuster[Email],,0)</f>
        <v>#N/A</v>
      </c>
      <c r="Y5882" s="15" t="e">
        <f>_xlfn.XLOOKUP(_LOOKUP[[#This Row],[AdjusterMemberName]],_Adjuster[Adjuster Name],_Adjuster[Phone Number],,0)</f>
        <v>#N/A</v>
      </c>
      <c r="Z5882" s="15" t="s">
        <v>3471</v>
      </c>
      <c r="AA58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15281 Oak St, Delhi  CA 95315</v>
      </c>
      <c r="AB5882" s="15"/>
    </row>
    <row r="5883" spans="1:28" x14ac:dyDescent="0.3">
      <c r="A5883" s="14">
        <v>1</v>
      </c>
      <c r="B5883" s="14">
        <v>1</v>
      </c>
      <c r="C5883" s="15" t="s">
        <v>3514</v>
      </c>
      <c r="D5883" s="15" t="s">
        <v>3514</v>
      </c>
      <c r="E5883" s="15">
        <v>45169</v>
      </c>
      <c r="F5883" s="15" t="s">
        <v>3515</v>
      </c>
      <c r="G5883" s="15">
        <v>45126</v>
      </c>
      <c r="H5883" s="15">
        <v>45310</v>
      </c>
      <c r="I5883" s="15" t="s">
        <v>3516</v>
      </c>
      <c r="J5883" s="15" t="s">
        <v>3517</v>
      </c>
      <c r="K5883" s="15" t="s">
        <v>45940</v>
      </c>
      <c r="L5883" s="15" t="s">
        <v>103</v>
      </c>
      <c r="M5883" s="15" t="s">
        <v>104</v>
      </c>
      <c r="N5883" s="14">
        <v>2022</v>
      </c>
      <c r="O5883" s="15" t="s">
        <v>3518</v>
      </c>
      <c r="P5883" s="15" t="s">
        <v>106</v>
      </c>
      <c r="Q5883" s="15" t="s">
        <v>47129</v>
      </c>
      <c r="R5883" s="15" t="s">
        <v>3519</v>
      </c>
      <c r="S5883" s="15" t="s">
        <v>3520</v>
      </c>
      <c r="T5883" s="15" t="s">
        <v>3521</v>
      </c>
      <c r="U5883" s="15" t="s">
        <v>53</v>
      </c>
      <c r="V5883" s="15" t="s">
        <v>45362</v>
      </c>
      <c r="W5883" s="15" t="s">
        <v>367</v>
      </c>
      <c r="X5883" s="15" t="str">
        <f>_xlfn.XLOOKUP(_LOOKUP[[#This Row],[AdjusterMemberName]],_Adjuster[Adjuster Name],_Adjuster[Email],,0)</f>
        <v>dHernandez4@knightcompany.com</v>
      </c>
      <c r="Y5883" s="15" t="str">
        <f>_xlfn.XLOOKUP(_LOOKUP[[#This Row],[AdjusterMemberName]],_Adjuster[Adjuster Name],_Adjuster[Phone Number],,0)</f>
        <v>323-315-7819</v>
      </c>
      <c r="Z5883" s="15" t="s">
        <v>3522</v>
      </c>
      <c r="AA58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12778 S Mccall Ave , Selma  CA 93662</v>
      </c>
      <c r="AB5883" s="15"/>
    </row>
    <row r="5884" spans="1:28" x14ac:dyDescent="0.3">
      <c r="A5884" s="14">
        <v>1</v>
      </c>
      <c r="B5884" s="14">
        <v>1</v>
      </c>
      <c r="C5884" s="15" t="s">
        <v>3614</v>
      </c>
      <c r="D5884" s="15" t="s">
        <v>3614</v>
      </c>
      <c r="E5884" s="15">
        <v>45169</v>
      </c>
      <c r="F5884" s="15" t="s">
        <v>3615</v>
      </c>
      <c r="G5884" s="15">
        <v>45145</v>
      </c>
      <c r="H5884" s="15">
        <v>45329</v>
      </c>
      <c r="I5884" s="15" t="s">
        <v>3616</v>
      </c>
      <c r="J5884" s="15" t="s">
        <v>3617</v>
      </c>
      <c r="K5884" s="15" t="s">
        <v>45589</v>
      </c>
      <c r="L5884" s="15" t="s">
        <v>128</v>
      </c>
      <c r="M5884" s="15" t="s">
        <v>170</v>
      </c>
      <c r="N5884" s="14">
        <v>2017</v>
      </c>
      <c r="O5884" s="15" t="s">
        <v>3618</v>
      </c>
      <c r="P5884" s="15" t="s">
        <v>106</v>
      </c>
      <c r="Q5884" s="15" t="s">
        <v>47120</v>
      </c>
      <c r="R5884" s="15" t="s">
        <v>3619</v>
      </c>
      <c r="S5884" s="15" t="s">
        <v>3620</v>
      </c>
      <c r="T5884" s="15" t="s">
        <v>2237</v>
      </c>
      <c r="U5884" s="15" t="s">
        <v>53</v>
      </c>
      <c r="V5884" s="15" t="s">
        <v>45384</v>
      </c>
      <c r="W5884" s="15" t="s">
        <v>850</v>
      </c>
      <c r="X5884" s="15" t="e">
        <f>_xlfn.XLOOKUP(_LOOKUP[[#This Row],[AdjusterMemberName]],_Adjuster[Adjuster Name],_Adjuster[Email],,0)</f>
        <v>#N/A</v>
      </c>
      <c r="Y5884" s="15" t="e">
        <f>_xlfn.XLOOKUP(_LOOKUP[[#This Row],[AdjusterMemberName]],_Adjuster[Adjuster Name],_Adjuster[Phone Number],,0)</f>
        <v>#N/A</v>
      </c>
      <c r="Z5884" s="15" t="s">
        <v>3621</v>
      </c>
      <c r="AA58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14603 Torrey Way, Adelanto  CA 92301</v>
      </c>
      <c r="AB5884" s="15">
        <v>45178</v>
      </c>
    </row>
    <row r="5885" spans="1:28" x14ac:dyDescent="0.3">
      <c r="A5885" s="14">
        <v>1</v>
      </c>
      <c r="B5885" s="14">
        <v>1</v>
      </c>
      <c r="C5885" s="15" t="s">
        <v>1589</v>
      </c>
      <c r="D5885" s="15" t="s">
        <v>1589</v>
      </c>
      <c r="E5885" s="15">
        <v>45169</v>
      </c>
      <c r="F5885" s="15" t="s">
        <v>1591</v>
      </c>
      <c r="G5885" s="15">
        <v>45071</v>
      </c>
      <c r="H5885" s="15">
        <v>45255</v>
      </c>
      <c r="I5885" s="15" t="s">
        <v>3992</v>
      </c>
      <c r="J5885" s="15" t="s">
        <v>3993</v>
      </c>
      <c r="K5885" s="15" t="s">
        <v>45332</v>
      </c>
      <c r="L5885" s="15" t="s">
        <v>103</v>
      </c>
      <c r="M5885" s="15" t="s">
        <v>2946</v>
      </c>
      <c r="N5885" s="14">
        <v>2018</v>
      </c>
      <c r="O5885" s="15" t="s">
        <v>3994</v>
      </c>
      <c r="P5885" s="15" t="s">
        <v>106</v>
      </c>
      <c r="Q5885" s="15" t="s">
        <v>47139</v>
      </c>
      <c r="R5885" s="15" t="s">
        <v>1595</v>
      </c>
      <c r="S5885" s="15" t="s">
        <v>1596</v>
      </c>
      <c r="T5885" s="15" t="s">
        <v>1366</v>
      </c>
      <c r="U5885" s="15" t="s">
        <v>53</v>
      </c>
      <c r="V5885" s="15" t="s">
        <v>45671</v>
      </c>
      <c r="W5885" s="15" t="s">
        <v>1624</v>
      </c>
      <c r="X5885" s="15" t="e">
        <f>_xlfn.XLOOKUP(_LOOKUP[[#This Row],[AdjusterMemberName]],_Adjuster[Adjuster Name],_Adjuster[Email],,0)</f>
        <v>#N/A</v>
      </c>
      <c r="Y5885" s="15" t="e">
        <f>_xlfn.XLOOKUP(_LOOKUP[[#This Row],[AdjusterMemberName]],_Adjuster[Adjuster Name],_Adjuster[Phone Number],,0)</f>
        <v>#N/A</v>
      </c>
      <c r="Z5885" s="15" t="s">
        <v>1597</v>
      </c>
      <c r="AA58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360 Falmouth Ct Apt 108, Corona  CA 92879</v>
      </c>
      <c r="AB5885" s="15"/>
    </row>
    <row r="5886" spans="1:28" x14ac:dyDescent="0.3">
      <c r="A5886" s="14">
        <v>1</v>
      </c>
      <c r="B5886" s="14">
        <v>1</v>
      </c>
      <c r="C5886" s="15" t="s">
        <v>11393</v>
      </c>
      <c r="D5886" s="15" t="s">
        <v>11393</v>
      </c>
      <c r="E5886" s="15">
        <v>45169</v>
      </c>
      <c r="F5886" s="15" t="s">
        <v>11394</v>
      </c>
      <c r="G5886" s="15">
        <v>45100</v>
      </c>
      <c r="H5886" s="15">
        <v>45283</v>
      </c>
      <c r="I5886" s="15" t="s">
        <v>11395</v>
      </c>
      <c r="J5886" s="15" t="s">
        <v>11396</v>
      </c>
      <c r="K5886" s="15" t="s">
        <v>46719</v>
      </c>
      <c r="L5886" s="15" t="s">
        <v>128</v>
      </c>
      <c r="M5886" s="15" t="s">
        <v>2179</v>
      </c>
      <c r="N5886" s="14">
        <v>2013</v>
      </c>
      <c r="O5886" s="15" t="s">
        <v>11397</v>
      </c>
      <c r="P5886" s="15" t="s">
        <v>106</v>
      </c>
      <c r="Q5886" s="15" t="s">
        <v>119</v>
      </c>
      <c r="R5886" s="15" t="s">
        <v>11398</v>
      </c>
      <c r="S5886" s="15" t="s">
        <v>11399</v>
      </c>
      <c r="T5886" s="15" t="s">
        <v>3565</v>
      </c>
      <c r="U5886" s="15" t="s">
        <v>53</v>
      </c>
      <c r="V5886" s="15" t="s">
        <v>45338</v>
      </c>
      <c r="W5886" s="15" t="s">
        <v>367</v>
      </c>
      <c r="X5886" s="15" t="str">
        <f>_xlfn.XLOOKUP(_LOOKUP[[#This Row],[AdjusterMemberName]],_Adjuster[Adjuster Name],_Adjuster[Email],,0)</f>
        <v>dHernandez4@knightcompany.com</v>
      </c>
      <c r="Y5886" s="15" t="str">
        <f>_xlfn.XLOOKUP(_LOOKUP[[#This Row],[AdjusterMemberName]],_Adjuster[Adjuster Name],_Adjuster[Phone Number],,0)</f>
        <v>323-315-7819</v>
      </c>
      <c r="Z5886" s="15" t="s">
        <v>11400</v>
      </c>
      <c r="AA58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3822 E 58Th St Apt A, Maywood  CA 90270</v>
      </c>
      <c r="AB5886" s="15">
        <v>45133</v>
      </c>
    </row>
    <row r="5887" spans="1:28" x14ac:dyDescent="0.3">
      <c r="A5887" s="14">
        <v>1</v>
      </c>
      <c r="B5887" s="14">
        <v>0</v>
      </c>
      <c r="C5887" s="15" t="s">
        <v>4911</v>
      </c>
      <c r="D5887" s="15" t="s">
        <v>15686</v>
      </c>
      <c r="E5887" s="15">
        <v>45169</v>
      </c>
      <c r="F5887" s="15" t="s">
        <v>4913</v>
      </c>
      <c r="G5887" s="15">
        <v>45086</v>
      </c>
      <c r="H5887" s="15">
        <v>45269</v>
      </c>
      <c r="I5887" s="15" t="s">
        <v>15687</v>
      </c>
      <c r="J5887" s="15" t="s">
        <v>15688</v>
      </c>
      <c r="K5887" s="15" t="s">
        <v>45477</v>
      </c>
      <c r="L5887" s="15" t="s">
        <v>292</v>
      </c>
      <c r="M5887" s="15" t="s">
        <v>1035</v>
      </c>
      <c r="N5887" s="14">
        <v>2006</v>
      </c>
      <c r="O5887" s="15" t="s">
        <v>4916</v>
      </c>
      <c r="P5887" s="15" t="s">
        <v>106</v>
      </c>
      <c r="Q5887" s="15" t="s">
        <v>47125</v>
      </c>
      <c r="R5887" s="15" t="s">
        <v>4917</v>
      </c>
      <c r="S5887" s="15" t="s">
        <v>4918</v>
      </c>
      <c r="T5887" s="15" t="s">
        <v>2228</v>
      </c>
      <c r="U5887" s="15" t="s">
        <v>53</v>
      </c>
      <c r="V5887" s="15" t="s">
        <v>45484</v>
      </c>
      <c r="W5887" s="15" t="s">
        <v>3184</v>
      </c>
      <c r="X5887" s="15" t="str">
        <f>_xlfn.XLOOKUP(_LOOKUP[[#This Row],[AdjusterMemberName]],_Adjuster[Adjuster Name],_Adjuster[Email],,0)</f>
        <v>mQualls@knightcompany.com</v>
      </c>
      <c r="Y5887" s="15" t="str">
        <f>_xlfn.XLOOKUP(_LOOKUP[[#This Row],[AdjusterMemberName]],_Adjuster[Adjuster Name],_Adjuster[Phone Number],,0)</f>
        <v>424-559-5436</v>
      </c>
      <c r="Z5887" s="15" t="s">
        <v>4919</v>
      </c>
      <c r="AA58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117 S Grannada Ave Apt 4, Alhambra  CA 91801</v>
      </c>
      <c r="AB5887" s="15"/>
    </row>
    <row r="5888" spans="1:28" x14ac:dyDescent="0.3">
      <c r="A5888" s="14">
        <v>1</v>
      </c>
      <c r="B5888" s="14">
        <v>1</v>
      </c>
      <c r="C5888" s="15" t="s">
        <v>3430</v>
      </c>
      <c r="D5888" s="15" t="s">
        <v>3430</v>
      </c>
      <c r="E5888" s="15">
        <v>45168</v>
      </c>
      <c r="F5888" s="15" t="s">
        <v>3431</v>
      </c>
      <c r="G5888" s="15">
        <v>45066</v>
      </c>
      <c r="H5888" s="15">
        <v>45250</v>
      </c>
      <c r="I5888" s="15" t="s">
        <v>3432</v>
      </c>
      <c r="J5888" s="15" t="s">
        <v>3433</v>
      </c>
      <c r="K5888" s="15" t="s">
        <v>45471</v>
      </c>
      <c r="L5888" s="15" t="s">
        <v>128</v>
      </c>
      <c r="M5888" s="15" t="s">
        <v>129</v>
      </c>
      <c r="N5888" s="14">
        <v>2016</v>
      </c>
      <c r="O5888" s="15" t="s">
        <v>3434</v>
      </c>
      <c r="P5888" s="15" t="s">
        <v>106</v>
      </c>
      <c r="Q5888" s="15" t="s">
        <v>47019</v>
      </c>
      <c r="R5888" s="15" t="s">
        <v>3435</v>
      </c>
      <c r="S5888" s="15" t="s">
        <v>3436</v>
      </c>
      <c r="T5888" s="15" t="s">
        <v>530</v>
      </c>
      <c r="U5888" s="15" t="s">
        <v>53</v>
      </c>
      <c r="V5888" s="15" t="s">
        <v>45858</v>
      </c>
      <c r="W5888" s="15" t="s">
        <v>850</v>
      </c>
      <c r="X5888" s="15" t="e">
        <f>_xlfn.XLOOKUP(_LOOKUP[[#This Row],[AdjusterMemberName]],_Adjuster[Adjuster Name],_Adjuster[Email],,0)</f>
        <v>#N/A</v>
      </c>
      <c r="Y5888" s="15" t="e">
        <f>_xlfn.XLOOKUP(_LOOKUP[[#This Row],[AdjusterMemberName]],_Adjuster[Adjuster Name],_Adjuster[Phone Number],,0)</f>
        <v>#N/A</v>
      </c>
      <c r="Z5888" s="15" t="s">
        <v>3437</v>
      </c>
      <c r="AA58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13210 Morning Sky Ct, Victorville  CA 92392</v>
      </c>
      <c r="AB5888" s="15"/>
    </row>
    <row r="5889" spans="1:28" x14ac:dyDescent="0.3">
      <c r="A5889" s="14">
        <v>1</v>
      </c>
      <c r="B5889" s="14">
        <v>1</v>
      </c>
      <c r="C5889" s="15" t="s">
        <v>3438</v>
      </c>
      <c r="D5889" s="15" t="s">
        <v>3438</v>
      </c>
      <c r="E5889" s="15">
        <v>45168</v>
      </c>
      <c r="F5889" s="15" t="s">
        <v>3439</v>
      </c>
      <c r="G5889" s="15">
        <v>45088</v>
      </c>
      <c r="H5889" s="15">
        <v>45271</v>
      </c>
      <c r="I5889" s="15" t="s">
        <v>3440</v>
      </c>
      <c r="J5889" s="15" t="s">
        <v>3441</v>
      </c>
      <c r="K5889" s="15" t="s">
        <v>45663</v>
      </c>
      <c r="L5889" s="15" t="s">
        <v>270</v>
      </c>
      <c r="M5889" s="15" t="s">
        <v>2388</v>
      </c>
      <c r="N5889" s="14">
        <v>2016</v>
      </c>
      <c r="O5889" s="15" t="s">
        <v>3442</v>
      </c>
      <c r="P5889" s="15" t="s">
        <v>106</v>
      </c>
      <c r="Q5889" s="15" t="s">
        <v>47079</v>
      </c>
      <c r="R5889" s="15" t="s">
        <v>3443</v>
      </c>
      <c r="S5889" s="15" t="s">
        <v>3444</v>
      </c>
      <c r="T5889" s="15" t="s">
        <v>133</v>
      </c>
      <c r="U5889" s="15" t="s">
        <v>53</v>
      </c>
      <c r="V5889" s="15" t="s">
        <v>46198</v>
      </c>
      <c r="W5889" s="15" t="s">
        <v>850</v>
      </c>
      <c r="X5889" s="15" t="e">
        <f>_xlfn.XLOOKUP(_LOOKUP[[#This Row],[AdjusterMemberName]],_Adjuster[Adjuster Name],_Adjuster[Email],,0)</f>
        <v>#N/A</v>
      </c>
      <c r="Y5889" s="15" t="e">
        <f>_xlfn.XLOOKUP(_LOOKUP[[#This Row],[AdjusterMemberName]],_Adjuster[Adjuster Name],_Adjuster[Phone Number],,0)</f>
        <v>#N/A</v>
      </c>
      <c r="Z5889" s="15" t="s">
        <v>3445</v>
      </c>
      <c r="AA58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517 E Sycamore St Apt A1, Anaheim  CA 92805</v>
      </c>
      <c r="AB5889" s="15">
        <v>45179</v>
      </c>
    </row>
    <row r="5890" spans="1:28" x14ac:dyDescent="0.3">
      <c r="A5890" s="14">
        <v>1</v>
      </c>
      <c r="B5890" s="14">
        <v>1</v>
      </c>
      <c r="C5890" s="15" t="s">
        <v>3454</v>
      </c>
      <c r="D5890" s="15" t="s">
        <v>3454</v>
      </c>
      <c r="E5890" s="15">
        <v>45168</v>
      </c>
      <c r="F5890" s="15" t="s">
        <v>3455</v>
      </c>
      <c r="G5890" s="15">
        <v>45168</v>
      </c>
      <c r="H5890" s="15">
        <v>45351</v>
      </c>
      <c r="I5890" s="15" t="s">
        <v>3456</v>
      </c>
      <c r="J5890" s="15" t="s">
        <v>3457</v>
      </c>
      <c r="K5890" s="15" t="s">
        <v>45356</v>
      </c>
      <c r="L5890" s="15" t="s">
        <v>91</v>
      </c>
      <c r="M5890" s="15" t="s">
        <v>92</v>
      </c>
      <c r="N5890" s="14">
        <v>2016</v>
      </c>
      <c r="O5890" s="15" t="s">
        <v>3458</v>
      </c>
      <c r="P5890" s="15" t="s">
        <v>106</v>
      </c>
      <c r="Q5890" s="15" t="s">
        <v>47006</v>
      </c>
      <c r="R5890" s="15" t="s">
        <v>3459</v>
      </c>
      <c r="S5890" s="15" t="s">
        <v>3460</v>
      </c>
      <c r="T5890" s="15" t="s">
        <v>3461</v>
      </c>
      <c r="U5890" s="15" t="s">
        <v>53</v>
      </c>
      <c r="V5890" s="15" t="s">
        <v>46843</v>
      </c>
      <c r="W5890" s="15" t="s">
        <v>850</v>
      </c>
      <c r="X5890" s="15" t="e">
        <f>_xlfn.XLOOKUP(_LOOKUP[[#This Row],[AdjusterMemberName]],_Adjuster[Adjuster Name],_Adjuster[Email],,0)</f>
        <v>#N/A</v>
      </c>
      <c r="Y5890" s="15" t="e">
        <f>_xlfn.XLOOKUP(_LOOKUP[[#This Row],[AdjusterMemberName]],_Adjuster[Adjuster Name],_Adjuster[Phone Number],,0)</f>
        <v>#N/A</v>
      </c>
      <c r="Z5890" s="15" t="s">
        <v>3462</v>
      </c>
      <c r="AA58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7332 Marilyn Way, Portola  CA 96122</v>
      </c>
      <c r="AB5890" s="15"/>
    </row>
    <row r="5891" spans="1:28" x14ac:dyDescent="0.3">
      <c r="A5891" s="14">
        <v>1</v>
      </c>
      <c r="B5891" s="14">
        <v>1</v>
      </c>
      <c r="C5891" s="15" t="s">
        <v>3490</v>
      </c>
      <c r="D5891" s="15" t="s">
        <v>3490</v>
      </c>
      <c r="E5891" s="15">
        <v>45168</v>
      </c>
      <c r="F5891" s="15" t="s">
        <v>3491</v>
      </c>
      <c r="G5891" s="15">
        <v>45150</v>
      </c>
      <c r="H5891" s="15">
        <v>45334</v>
      </c>
      <c r="I5891" s="15" t="s">
        <v>3492</v>
      </c>
      <c r="J5891" s="15" t="s">
        <v>3493</v>
      </c>
      <c r="K5891" s="15" t="s">
        <v>45506</v>
      </c>
      <c r="L5891" s="15" t="s">
        <v>314</v>
      </c>
      <c r="M5891" s="15" t="s">
        <v>1640</v>
      </c>
      <c r="N5891" s="14">
        <v>2012</v>
      </c>
      <c r="O5891" s="15" t="s">
        <v>3494</v>
      </c>
      <c r="P5891" s="15" t="s">
        <v>106</v>
      </c>
      <c r="Q5891" s="15" t="s">
        <v>47019</v>
      </c>
      <c r="R5891" s="15" t="s">
        <v>3495</v>
      </c>
      <c r="S5891" s="15" t="s">
        <v>3496</v>
      </c>
      <c r="T5891" s="15" t="s">
        <v>2373</v>
      </c>
      <c r="U5891" s="15" t="s">
        <v>53</v>
      </c>
      <c r="V5891" s="15" t="s">
        <v>46249</v>
      </c>
      <c r="W5891" s="15" t="s">
        <v>1624</v>
      </c>
      <c r="X5891" s="15" t="e">
        <f>_xlfn.XLOOKUP(_LOOKUP[[#This Row],[AdjusterMemberName]],_Adjuster[Adjuster Name],_Adjuster[Email],,0)</f>
        <v>#N/A</v>
      </c>
      <c r="Y5891" s="15" t="e">
        <f>_xlfn.XLOOKUP(_LOOKUP[[#This Row],[AdjusterMemberName]],_Adjuster[Adjuster Name],_Adjuster[Phone Number],,0)</f>
        <v>#N/A</v>
      </c>
      <c r="Z5891" s="15" t="s">
        <v>3497</v>
      </c>
      <c r="AA58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17015 Crenshaw Blvd, Torrance  CA 90504</v>
      </c>
      <c r="AB5891" s="15">
        <v>45254</v>
      </c>
    </row>
    <row r="5892" spans="1:28" x14ac:dyDescent="0.3">
      <c r="A5892" s="14">
        <v>1</v>
      </c>
      <c r="B5892" s="14">
        <v>0</v>
      </c>
      <c r="C5892" s="15" t="s">
        <v>3873</v>
      </c>
      <c r="D5892" s="15" t="s">
        <v>3874</v>
      </c>
      <c r="E5892" s="15">
        <v>45168</v>
      </c>
      <c r="F5892" s="15" t="s">
        <v>3875</v>
      </c>
      <c r="G5892" s="15">
        <v>45087</v>
      </c>
      <c r="H5892" s="15">
        <v>45270</v>
      </c>
      <c r="I5892" s="15" t="s">
        <v>3876</v>
      </c>
      <c r="J5892" s="15" t="s">
        <v>3877</v>
      </c>
      <c r="K5892" s="15" t="s">
        <v>45509</v>
      </c>
      <c r="L5892" s="15" t="s">
        <v>441</v>
      </c>
      <c r="M5892" s="15" t="s">
        <v>579</v>
      </c>
      <c r="N5892" s="14">
        <v>2015</v>
      </c>
      <c r="O5892" s="15" t="s">
        <v>3878</v>
      </c>
      <c r="P5892" s="15" t="s">
        <v>106</v>
      </c>
      <c r="Q5892" s="15" t="s">
        <v>47019</v>
      </c>
      <c r="R5892" s="15" t="s">
        <v>3879</v>
      </c>
      <c r="S5892" s="15" t="s">
        <v>3880</v>
      </c>
      <c r="T5892" s="15" t="s">
        <v>2683</v>
      </c>
      <c r="U5892" s="15" t="s">
        <v>53</v>
      </c>
      <c r="V5892" s="15" t="s">
        <v>46538</v>
      </c>
      <c r="W5892" s="15" t="s">
        <v>338</v>
      </c>
      <c r="X5892" s="15" t="e">
        <f>_xlfn.XLOOKUP(_LOOKUP[[#This Row],[AdjusterMemberName]],_Adjuster[Adjuster Name],_Adjuster[Email],,0)</f>
        <v>#N/A</v>
      </c>
      <c r="Y5892" s="15" t="e">
        <f>_xlfn.XLOOKUP(_LOOKUP[[#This Row],[AdjusterMemberName]],_Adjuster[Adjuster Name],_Adjuster[Phone Number],,0)</f>
        <v>#N/A</v>
      </c>
      <c r="Z5892" s="15" t="s">
        <v>3881</v>
      </c>
      <c r="AA58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10327 Quill Ave, Sunland  CA 91040</v>
      </c>
      <c r="AB5892" s="15">
        <v>45254</v>
      </c>
    </row>
    <row r="5893" spans="1:28" x14ac:dyDescent="0.3">
      <c r="A5893" s="14">
        <v>1</v>
      </c>
      <c r="B5893" s="14">
        <v>1</v>
      </c>
      <c r="C5893" s="15" t="s">
        <v>4284</v>
      </c>
      <c r="D5893" s="15" t="s">
        <v>4285</v>
      </c>
      <c r="E5893" s="15">
        <v>45168</v>
      </c>
      <c r="F5893" s="15" t="s">
        <v>4286</v>
      </c>
      <c r="G5893" s="15">
        <v>45064</v>
      </c>
      <c r="H5893" s="15">
        <v>45248</v>
      </c>
      <c r="I5893" s="15" t="s">
        <v>4287</v>
      </c>
      <c r="J5893" s="15" t="s">
        <v>4288</v>
      </c>
      <c r="K5893" s="15" t="s">
        <v>46108</v>
      </c>
      <c r="L5893" s="15" t="s">
        <v>91</v>
      </c>
      <c r="M5893" s="15" t="s">
        <v>352</v>
      </c>
      <c r="N5893" s="14">
        <v>2016</v>
      </c>
      <c r="O5893" s="15" t="s">
        <v>4289</v>
      </c>
      <c r="P5893" s="15" t="s">
        <v>106</v>
      </c>
      <c r="Q5893" s="15" t="s">
        <v>47006</v>
      </c>
      <c r="R5893" s="15" t="s">
        <v>753</v>
      </c>
      <c r="S5893" s="15" t="s">
        <v>4290</v>
      </c>
      <c r="T5893" s="15" t="s">
        <v>727</v>
      </c>
      <c r="U5893" s="15" t="s">
        <v>53</v>
      </c>
      <c r="V5893" s="15" t="s">
        <v>45574</v>
      </c>
      <c r="W5893" s="15" t="s">
        <v>1624</v>
      </c>
      <c r="X5893" s="15" t="e">
        <f>_xlfn.XLOOKUP(_LOOKUP[[#This Row],[AdjusterMemberName]],_Adjuster[Adjuster Name],_Adjuster[Email],,0)</f>
        <v>#N/A</v>
      </c>
      <c r="Y5893" s="15" t="e">
        <f>_xlfn.XLOOKUP(_LOOKUP[[#This Row],[AdjusterMemberName]],_Adjuster[Adjuster Name],_Adjuster[Phone Number],,0)</f>
        <v>#N/A</v>
      </c>
      <c r="Z5893" s="15" t="s">
        <v>4291</v>
      </c>
      <c r="AA58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2336 Weston Ct, Antioch  CA 94531</v>
      </c>
      <c r="AB5893" s="15"/>
    </row>
    <row r="5894" spans="1:28" x14ac:dyDescent="0.3">
      <c r="A5894" s="14">
        <v>1</v>
      </c>
      <c r="B5894" s="14">
        <v>1</v>
      </c>
      <c r="C5894" s="15" t="s">
        <v>16302</v>
      </c>
      <c r="D5894" s="15" t="s">
        <v>16302</v>
      </c>
      <c r="E5894" s="15">
        <v>45168</v>
      </c>
      <c r="F5894" s="15" t="s">
        <v>16303</v>
      </c>
      <c r="G5894" s="15">
        <v>45146</v>
      </c>
      <c r="H5894" s="15">
        <v>45330</v>
      </c>
      <c r="I5894" s="15" t="s">
        <v>16304</v>
      </c>
      <c r="J5894" s="15" t="s">
        <v>16305</v>
      </c>
      <c r="K5894" s="15" t="s">
        <v>45505</v>
      </c>
      <c r="L5894" s="15" t="s">
        <v>292</v>
      </c>
      <c r="M5894" s="15" t="s">
        <v>1035</v>
      </c>
      <c r="N5894" s="14">
        <v>2007</v>
      </c>
      <c r="O5894" s="15" t="s">
        <v>16306</v>
      </c>
      <c r="P5894" s="15" t="s">
        <v>106</v>
      </c>
      <c r="Q5894" s="15" t="s">
        <v>47065</v>
      </c>
      <c r="R5894" s="15" t="s">
        <v>16307</v>
      </c>
      <c r="S5894" s="15" t="s">
        <v>16308</v>
      </c>
      <c r="T5894" s="15" t="s">
        <v>16309</v>
      </c>
      <c r="U5894" s="15" t="s">
        <v>53</v>
      </c>
      <c r="V5894" s="15" t="s">
        <v>46202</v>
      </c>
      <c r="W5894" s="15" t="s">
        <v>1889</v>
      </c>
      <c r="X5894" s="15" t="e">
        <f>_xlfn.XLOOKUP(_LOOKUP[[#This Row],[AdjusterMemberName]],_Adjuster[Adjuster Name],_Adjuster[Email],,0)</f>
        <v>#N/A</v>
      </c>
      <c r="Y5894" s="15" t="e">
        <f>_xlfn.XLOOKUP(_LOOKUP[[#This Row],[AdjusterMemberName]],_Adjuster[Adjuster Name],_Adjuster[Phone Number],,0)</f>
        <v>#N/A</v>
      </c>
      <c r="Z5894" s="15" t="s">
        <v>16310</v>
      </c>
      <c r="AA58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5736 Cardale St, Lakewood  CA 90713</v>
      </c>
      <c r="AB5894" s="15"/>
    </row>
    <row r="5895" spans="1:28" x14ac:dyDescent="0.3">
      <c r="A5895" s="14">
        <v>1</v>
      </c>
      <c r="B5895" s="14">
        <v>0</v>
      </c>
      <c r="C5895" s="15" t="s">
        <v>3806</v>
      </c>
      <c r="D5895" s="15" t="s">
        <v>3807</v>
      </c>
      <c r="E5895" s="15">
        <v>45167</v>
      </c>
      <c r="F5895" s="15" t="s">
        <v>3808</v>
      </c>
      <c r="G5895" s="15">
        <v>45142</v>
      </c>
      <c r="H5895" s="15">
        <v>45326</v>
      </c>
      <c r="I5895" s="15" t="s">
        <v>3809</v>
      </c>
      <c r="J5895" s="15" t="s">
        <v>3810</v>
      </c>
      <c r="K5895" s="15" t="s">
        <v>45646</v>
      </c>
      <c r="L5895" s="15" t="s">
        <v>430</v>
      </c>
      <c r="M5895" s="15" t="s">
        <v>599</v>
      </c>
      <c r="N5895" s="14">
        <v>2021</v>
      </c>
      <c r="O5895" s="15" t="s">
        <v>3811</v>
      </c>
      <c r="P5895" s="15" t="s">
        <v>106</v>
      </c>
      <c r="Q5895" s="15" t="s">
        <v>47124</v>
      </c>
      <c r="R5895" s="15" t="s">
        <v>162</v>
      </c>
      <c r="S5895" s="15" t="s">
        <v>3812</v>
      </c>
      <c r="T5895" s="15" t="s">
        <v>3342</v>
      </c>
      <c r="U5895" s="15" t="s">
        <v>53</v>
      </c>
      <c r="V5895" s="15" t="s">
        <v>45720</v>
      </c>
      <c r="W5895" s="15" t="s">
        <v>850</v>
      </c>
      <c r="X5895" s="15" t="e">
        <f>_xlfn.XLOOKUP(_LOOKUP[[#This Row],[AdjusterMemberName]],_Adjuster[Adjuster Name],_Adjuster[Email],,0)</f>
        <v>#N/A</v>
      </c>
      <c r="Y5895" s="15" t="e">
        <f>_xlfn.XLOOKUP(_LOOKUP[[#This Row],[AdjusterMemberName]],_Adjuster[Adjuster Name],_Adjuster[Phone Number],,0)</f>
        <v>#N/A</v>
      </c>
      <c r="Z5895" s="15" t="s">
        <v>3813</v>
      </c>
      <c r="AA58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6130 Camino Real Spc 130, Jurupa Valley  CA 92509</v>
      </c>
      <c r="AB5895" s="15">
        <v>45236</v>
      </c>
    </row>
    <row r="5896" spans="1:28" x14ac:dyDescent="0.3">
      <c r="A5896" s="14">
        <v>0</v>
      </c>
      <c r="B5896" s="14">
        <v>0</v>
      </c>
      <c r="C5896" s="15" t="s">
        <v>11196</v>
      </c>
      <c r="D5896" s="15" t="s">
        <v>11197</v>
      </c>
      <c r="E5896" s="15">
        <v>45167</v>
      </c>
      <c r="F5896" s="15" t="s">
        <v>11198</v>
      </c>
      <c r="G5896" s="15"/>
      <c r="H5896" s="15"/>
      <c r="I5896" s="15" t="s">
        <v>11199</v>
      </c>
      <c r="J5896" s="15" t="s">
        <v>11200</v>
      </c>
      <c r="K5896" s="15" t="s">
        <v>45496</v>
      </c>
      <c r="L5896" s="15" t="s">
        <v>10159</v>
      </c>
      <c r="M5896" s="15" t="s">
        <v>723</v>
      </c>
      <c r="N5896" s="14">
        <v>2018</v>
      </c>
      <c r="O5896" s="15" t="s">
        <v>11201</v>
      </c>
      <c r="P5896" s="15" t="s">
        <v>106</v>
      </c>
      <c r="Q5896" s="15"/>
      <c r="R5896" s="15"/>
      <c r="S5896" s="15"/>
      <c r="T5896" s="15"/>
      <c r="U5896" s="15"/>
      <c r="V5896" s="15"/>
      <c r="W5896" s="15" t="s">
        <v>1658</v>
      </c>
      <c r="X5896" s="15" t="str">
        <f>_xlfn.XLOOKUP(_LOOKUP[[#This Row],[AdjusterMemberName]],_Adjuster[Adjuster Name],_Adjuster[Email],,0)</f>
        <v>RDavila@knightcompany.com</v>
      </c>
      <c r="Y5896" s="15" t="str">
        <f>_xlfn.XLOOKUP(_LOOKUP[[#This Row],[AdjusterMemberName]],_Adjuster[Adjuster Name],_Adjuster[Phone Number],,0)</f>
        <v>424-559-5663</v>
      </c>
      <c r="Z5896" s="15"/>
      <c r="AA5896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896" s="15"/>
    </row>
    <row r="5897" spans="1:28" x14ac:dyDescent="0.3">
      <c r="A5897" s="14">
        <v>1</v>
      </c>
      <c r="B5897" s="14">
        <v>1</v>
      </c>
      <c r="C5897" s="15" t="s">
        <v>3406</v>
      </c>
      <c r="D5897" s="15" t="s">
        <v>3406</v>
      </c>
      <c r="E5897" s="15">
        <v>45166</v>
      </c>
      <c r="F5897" s="15" t="s">
        <v>3407</v>
      </c>
      <c r="G5897" s="15">
        <v>45131</v>
      </c>
      <c r="H5897" s="15">
        <v>45315</v>
      </c>
      <c r="I5897" s="15" t="s">
        <v>3408</v>
      </c>
      <c r="J5897" s="15" t="s">
        <v>3409</v>
      </c>
      <c r="K5897" s="15" t="s">
        <v>45888</v>
      </c>
      <c r="L5897" s="15" t="s">
        <v>229</v>
      </c>
      <c r="M5897" s="15" t="s">
        <v>230</v>
      </c>
      <c r="N5897" s="14">
        <v>2013</v>
      </c>
      <c r="O5897" s="15" t="s">
        <v>3410</v>
      </c>
      <c r="P5897" s="15" t="s">
        <v>106</v>
      </c>
      <c r="Q5897" s="15" t="s">
        <v>47019</v>
      </c>
      <c r="R5897" s="15" t="s">
        <v>3411</v>
      </c>
      <c r="S5897" s="15" t="s">
        <v>3412</v>
      </c>
      <c r="T5897" s="15" t="s">
        <v>424</v>
      </c>
      <c r="U5897" s="15" t="s">
        <v>53</v>
      </c>
      <c r="V5897" s="15" t="s">
        <v>46084</v>
      </c>
      <c r="W5897" s="15" t="s">
        <v>175</v>
      </c>
      <c r="X5897" s="15" t="e">
        <f>_xlfn.XLOOKUP(_LOOKUP[[#This Row],[AdjusterMemberName]],_Adjuster[Adjuster Name],_Adjuster[Email],,0)</f>
        <v>#N/A</v>
      </c>
      <c r="Y5897" s="15" t="e">
        <f>_xlfn.XLOOKUP(_LOOKUP[[#This Row],[AdjusterMemberName]],_Adjuster[Adjuster Name],_Adjuster[Phone Number],,0)</f>
        <v>#N/A</v>
      </c>
      <c r="Z5897" s="15" t="s">
        <v>3413</v>
      </c>
      <c r="AA58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1274 W 27Th St, San Bernardino  CA 92405</v>
      </c>
      <c r="AB5897" s="15">
        <v>45176</v>
      </c>
    </row>
    <row r="5898" spans="1:28" x14ac:dyDescent="0.3">
      <c r="A5898" s="14">
        <v>1</v>
      </c>
      <c r="B5898" s="14">
        <v>1</v>
      </c>
      <c r="C5898" s="15" t="s">
        <v>3472</v>
      </c>
      <c r="D5898" s="15" t="s">
        <v>3473</v>
      </c>
      <c r="E5898" s="15">
        <v>45166</v>
      </c>
      <c r="F5898" s="15" t="s">
        <v>3474</v>
      </c>
      <c r="G5898" s="15">
        <v>45047</v>
      </c>
      <c r="H5898" s="15">
        <v>45231</v>
      </c>
      <c r="I5898" s="15" t="s">
        <v>3475</v>
      </c>
      <c r="J5898" s="15" t="s">
        <v>3476</v>
      </c>
      <c r="K5898" s="15" t="s">
        <v>45356</v>
      </c>
      <c r="L5898" s="15" t="s">
        <v>139</v>
      </c>
      <c r="M5898" s="15" t="s">
        <v>249</v>
      </c>
      <c r="N5898" s="14">
        <v>2012</v>
      </c>
      <c r="O5898" s="15" t="s">
        <v>3477</v>
      </c>
      <c r="P5898" s="15" t="s">
        <v>106</v>
      </c>
      <c r="Q5898" s="15" t="s">
        <v>47095</v>
      </c>
      <c r="R5898" s="15" t="s">
        <v>3478</v>
      </c>
      <c r="S5898" s="15" t="s">
        <v>3479</v>
      </c>
      <c r="T5898" s="15" t="s">
        <v>971</v>
      </c>
      <c r="U5898" s="15" t="s">
        <v>53</v>
      </c>
      <c r="V5898" s="15" t="s">
        <v>45438</v>
      </c>
      <c r="W5898" s="15" t="s">
        <v>3307</v>
      </c>
      <c r="X5898" s="15" t="e">
        <f>_xlfn.XLOOKUP(_LOOKUP[[#This Row],[AdjusterMemberName]],_Adjuster[Adjuster Name],_Adjuster[Email],,0)</f>
        <v>#N/A</v>
      </c>
      <c r="Y5898" s="15" t="e">
        <f>_xlfn.XLOOKUP(_LOOKUP[[#This Row],[AdjusterMemberName]],_Adjuster[Adjuster Name],_Adjuster[Phone Number],,0)</f>
        <v>#N/A</v>
      </c>
      <c r="Z5898" s="15" t="s">
        <v>3480</v>
      </c>
      <c r="AA58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17295 Anthony Ave, Lake Elsinore  CA 92530</v>
      </c>
      <c r="AB5898" s="15">
        <v>45177</v>
      </c>
    </row>
    <row r="5899" spans="1:28" x14ac:dyDescent="0.3">
      <c r="A5899" s="14">
        <v>1</v>
      </c>
      <c r="B5899" s="14">
        <v>1</v>
      </c>
      <c r="C5899" s="15" t="s">
        <v>3595</v>
      </c>
      <c r="D5899" s="15" t="s">
        <v>3595</v>
      </c>
      <c r="E5899" s="15">
        <v>45166</v>
      </c>
      <c r="F5899" s="15" t="s">
        <v>3596</v>
      </c>
      <c r="G5899" s="15">
        <v>44988</v>
      </c>
      <c r="H5899" s="15">
        <v>45172</v>
      </c>
      <c r="I5899" s="15" t="s">
        <v>3597</v>
      </c>
      <c r="J5899" s="15" t="s">
        <v>3598</v>
      </c>
      <c r="K5899" s="15" t="s">
        <v>45332</v>
      </c>
      <c r="L5899" s="15" t="s">
        <v>103</v>
      </c>
      <c r="M5899" s="15" t="s">
        <v>1503</v>
      </c>
      <c r="N5899" s="14">
        <v>2018</v>
      </c>
      <c r="O5899" s="15" t="s">
        <v>3599</v>
      </c>
      <c r="P5899" s="15" t="s">
        <v>106</v>
      </c>
      <c r="Q5899" s="15" t="s">
        <v>47019</v>
      </c>
      <c r="R5899" s="15" t="s">
        <v>3600</v>
      </c>
      <c r="S5899" s="15" t="s">
        <v>3601</v>
      </c>
      <c r="T5899" s="15" t="s">
        <v>3331</v>
      </c>
      <c r="U5899" s="15" t="s">
        <v>53</v>
      </c>
      <c r="V5899" s="15" t="s">
        <v>46042</v>
      </c>
      <c r="W5899" s="15" t="s">
        <v>1624</v>
      </c>
      <c r="X5899" s="15" t="e">
        <f>_xlfn.XLOOKUP(_LOOKUP[[#This Row],[AdjusterMemberName]],_Adjuster[Adjuster Name],_Adjuster[Email],,0)</f>
        <v>#N/A</v>
      </c>
      <c r="Y5899" s="15" t="e">
        <f>_xlfn.XLOOKUP(_LOOKUP[[#This Row],[AdjusterMemberName]],_Adjuster[Adjuster Name],_Adjuster[Phone Number],,0)</f>
        <v>#N/A</v>
      </c>
      <c r="Z5899" s="15" t="s">
        <v>3602</v>
      </c>
      <c r="AA58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665 E 5Th St, San Jacinto  CA 92583</v>
      </c>
      <c r="AB5899" s="15"/>
    </row>
    <row r="5900" spans="1:28" x14ac:dyDescent="0.3">
      <c r="A5900" s="14">
        <v>1</v>
      </c>
      <c r="B5900" s="14">
        <v>1</v>
      </c>
      <c r="C5900" s="15" t="s">
        <v>3631</v>
      </c>
      <c r="D5900" s="15" t="s">
        <v>3631</v>
      </c>
      <c r="E5900" s="15">
        <v>45166</v>
      </c>
      <c r="F5900" s="15" t="s">
        <v>3632</v>
      </c>
      <c r="G5900" s="15">
        <v>45117</v>
      </c>
      <c r="H5900" s="15">
        <v>45301</v>
      </c>
      <c r="I5900" s="15" t="s">
        <v>3633</v>
      </c>
      <c r="J5900" s="15" t="s">
        <v>3634</v>
      </c>
      <c r="K5900" s="15" t="s">
        <v>45448</v>
      </c>
      <c r="L5900" s="15" t="s">
        <v>103</v>
      </c>
      <c r="M5900" s="15" t="s">
        <v>104</v>
      </c>
      <c r="N5900" s="14">
        <v>2014</v>
      </c>
      <c r="O5900" s="15" t="s">
        <v>3635</v>
      </c>
      <c r="P5900" s="15" t="s">
        <v>106</v>
      </c>
      <c r="Q5900" s="15" t="s">
        <v>47019</v>
      </c>
      <c r="R5900" s="15" t="s">
        <v>3636</v>
      </c>
      <c r="S5900" s="15" t="s">
        <v>3637</v>
      </c>
      <c r="T5900" s="15" t="s">
        <v>2320</v>
      </c>
      <c r="U5900" s="15" t="s">
        <v>53</v>
      </c>
      <c r="V5900" s="15" t="s">
        <v>46473</v>
      </c>
      <c r="W5900" s="15" t="s">
        <v>195</v>
      </c>
      <c r="X5900" s="15" t="e">
        <f>_xlfn.XLOOKUP(_LOOKUP[[#This Row],[AdjusterMemberName]],_Adjuster[Adjuster Name],_Adjuster[Email],,0)</f>
        <v>#N/A</v>
      </c>
      <c r="Y5900" s="15" t="e">
        <f>_xlfn.XLOOKUP(_LOOKUP[[#This Row],[AdjusterMemberName]],_Adjuster[Adjuster Name],_Adjuster[Phone Number],,0)</f>
        <v>#N/A</v>
      </c>
      <c r="Z5900" s="15" t="s">
        <v>3638</v>
      </c>
      <c r="AA59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10554 Bruceville Rd, Elk Grove  CA 95757</v>
      </c>
      <c r="AB5900" s="15"/>
    </row>
    <row r="5901" spans="1:28" x14ac:dyDescent="0.3">
      <c r="A5901" s="14">
        <v>1</v>
      </c>
      <c r="B5901" s="14">
        <v>1</v>
      </c>
      <c r="C5901" s="15" t="s">
        <v>3958</v>
      </c>
      <c r="D5901" s="15" t="s">
        <v>3958</v>
      </c>
      <c r="E5901" s="15">
        <v>45166</v>
      </c>
      <c r="F5901" s="15" t="s">
        <v>3959</v>
      </c>
      <c r="G5901" s="15">
        <v>45120</v>
      </c>
      <c r="H5901" s="15">
        <v>45304</v>
      </c>
      <c r="I5901" s="15" t="s">
        <v>3960</v>
      </c>
      <c r="J5901" s="15" t="s">
        <v>3961</v>
      </c>
      <c r="K5901" s="15" t="s">
        <v>45605</v>
      </c>
      <c r="L5901" s="15" t="s">
        <v>314</v>
      </c>
      <c r="M5901" s="15" t="s">
        <v>315</v>
      </c>
      <c r="N5901" s="14">
        <v>2018</v>
      </c>
      <c r="O5901" s="15" t="s">
        <v>3962</v>
      </c>
      <c r="P5901" s="15" t="s">
        <v>106</v>
      </c>
      <c r="Q5901" s="15" t="s">
        <v>47006</v>
      </c>
      <c r="R5901" s="15" t="s">
        <v>3963</v>
      </c>
      <c r="S5901" s="15" t="s">
        <v>3964</v>
      </c>
      <c r="T5901" s="15" t="s">
        <v>174</v>
      </c>
      <c r="U5901" s="15" t="s">
        <v>53</v>
      </c>
      <c r="V5901" s="15" t="s">
        <v>45415</v>
      </c>
      <c r="W5901" s="15" t="s">
        <v>850</v>
      </c>
      <c r="X5901" s="15" t="e">
        <f>_xlfn.XLOOKUP(_LOOKUP[[#This Row],[AdjusterMemberName]],_Adjuster[Adjuster Name],_Adjuster[Email],,0)</f>
        <v>#N/A</v>
      </c>
      <c r="Y5901" s="15" t="e">
        <f>_xlfn.XLOOKUP(_LOOKUP[[#This Row],[AdjusterMemberName]],_Adjuster[Adjuster Name],_Adjuster[Phone Number],,0)</f>
        <v>#N/A</v>
      </c>
      <c r="Z5901" s="15" t="s">
        <v>3965</v>
      </c>
      <c r="AA59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3789 S Budlong Ave Apt 3 , Los Angeles  CA 90007</v>
      </c>
      <c r="AB5901" s="15">
        <v>45275</v>
      </c>
    </row>
    <row r="5902" spans="1:28" x14ac:dyDescent="0.3">
      <c r="A5902" s="14">
        <v>1</v>
      </c>
      <c r="B5902" s="14">
        <v>1</v>
      </c>
      <c r="C5902" s="15" t="s">
        <v>6875</v>
      </c>
      <c r="D5902" s="15" t="s">
        <v>6876</v>
      </c>
      <c r="E5902" s="15">
        <v>45166</v>
      </c>
      <c r="F5902" s="15" t="s">
        <v>6877</v>
      </c>
      <c r="G5902" s="15">
        <v>45156</v>
      </c>
      <c r="H5902" s="15">
        <v>45340</v>
      </c>
      <c r="I5902" s="15" t="s">
        <v>6878</v>
      </c>
      <c r="J5902" s="15" t="s">
        <v>6879</v>
      </c>
      <c r="K5902" s="15" t="s">
        <v>45890</v>
      </c>
      <c r="L5902" s="15" t="s">
        <v>687</v>
      </c>
      <c r="M5902" s="15" t="s">
        <v>2261</v>
      </c>
      <c r="N5902" s="14">
        <v>2017</v>
      </c>
      <c r="O5902" s="15" t="s">
        <v>6880</v>
      </c>
      <c r="P5902" s="15" t="s">
        <v>106</v>
      </c>
      <c r="Q5902" s="15" t="s">
        <v>47019</v>
      </c>
      <c r="R5902" s="15" t="s">
        <v>6881</v>
      </c>
      <c r="S5902" s="15" t="s">
        <v>6882</v>
      </c>
      <c r="T5902" s="15" t="s">
        <v>2373</v>
      </c>
      <c r="U5902" s="15" t="s">
        <v>53</v>
      </c>
      <c r="V5902" s="15" t="s">
        <v>45844</v>
      </c>
      <c r="W5902" s="15" t="s">
        <v>367</v>
      </c>
      <c r="X5902" s="15" t="str">
        <f>_xlfn.XLOOKUP(_LOOKUP[[#This Row],[AdjusterMemberName]],_Adjuster[Adjuster Name],_Adjuster[Email],,0)</f>
        <v>dHernandez4@knightcompany.com</v>
      </c>
      <c r="Y5902" s="15" t="str">
        <f>_xlfn.XLOOKUP(_LOOKUP[[#This Row],[AdjusterMemberName]],_Adjuster[Adjuster Name],_Adjuster[Phone Number],,0)</f>
        <v>323-315-7819</v>
      </c>
      <c r="Z5902" s="15" t="s">
        <v>6883</v>
      </c>
      <c r="AA59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23225 Marigold Ave, Torrance  CA 90502</v>
      </c>
      <c r="AB5902" s="15">
        <v>45229</v>
      </c>
    </row>
    <row r="5903" spans="1:28" x14ac:dyDescent="0.3">
      <c r="A5903" s="14">
        <v>1</v>
      </c>
      <c r="B5903" s="14">
        <v>1</v>
      </c>
      <c r="C5903" s="15" t="s">
        <v>3325</v>
      </c>
      <c r="D5903" s="15" t="s">
        <v>3325</v>
      </c>
      <c r="E5903" s="15">
        <v>45165</v>
      </c>
      <c r="F5903" s="15" t="s">
        <v>3326</v>
      </c>
      <c r="G5903" s="15">
        <v>45142</v>
      </c>
      <c r="H5903" s="15">
        <v>45326</v>
      </c>
      <c r="I5903" s="15" t="s">
        <v>3327</v>
      </c>
      <c r="J5903" s="15" t="s">
        <v>3328</v>
      </c>
      <c r="K5903" s="15" t="s">
        <v>45327</v>
      </c>
      <c r="L5903" s="15" t="s">
        <v>201</v>
      </c>
      <c r="M5903" s="15" t="s">
        <v>2529</v>
      </c>
      <c r="N5903" s="14">
        <v>2019</v>
      </c>
      <c r="O5903" s="15" t="s">
        <v>3329</v>
      </c>
      <c r="P5903" s="15" t="s">
        <v>106</v>
      </c>
      <c r="Q5903" s="15" t="s">
        <v>47006</v>
      </c>
      <c r="R5903" s="15" t="s">
        <v>2510</v>
      </c>
      <c r="S5903" s="15" t="s">
        <v>3330</v>
      </c>
      <c r="T5903" s="15" t="s">
        <v>3331</v>
      </c>
      <c r="U5903" s="15" t="s">
        <v>53</v>
      </c>
      <c r="V5903" s="15" t="s">
        <v>46042</v>
      </c>
      <c r="W5903" s="15" t="s">
        <v>1624</v>
      </c>
      <c r="X5903" s="15" t="e">
        <f>_xlfn.XLOOKUP(_LOOKUP[[#This Row],[AdjusterMemberName]],_Adjuster[Adjuster Name],_Adjuster[Email],,0)</f>
        <v>#N/A</v>
      </c>
      <c r="Y5903" s="15" t="e">
        <f>_xlfn.XLOOKUP(_LOOKUP[[#This Row],[AdjusterMemberName]],_Adjuster[Adjuster Name],_Adjuster[Phone Number],,0)</f>
        <v>#N/A</v>
      </c>
      <c r="Z5903" s="15" t="s">
        <v>3332</v>
      </c>
      <c r="AA59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1646 Monterey Way, San Jacinto  CA 92583</v>
      </c>
      <c r="AB5903" s="15">
        <v>45186</v>
      </c>
    </row>
    <row r="5904" spans="1:28" x14ac:dyDescent="0.3">
      <c r="A5904" s="14">
        <v>1</v>
      </c>
      <c r="B5904" s="14">
        <v>1</v>
      </c>
      <c r="C5904" s="15" t="s">
        <v>3344</v>
      </c>
      <c r="D5904" s="15" t="s">
        <v>3344</v>
      </c>
      <c r="E5904" s="15">
        <v>45165</v>
      </c>
      <c r="F5904" s="15" t="s">
        <v>3345</v>
      </c>
      <c r="G5904" s="15">
        <v>45098</v>
      </c>
      <c r="H5904" s="15">
        <v>45281</v>
      </c>
      <c r="I5904" s="15" t="s">
        <v>3346</v>
      </c>
      <c r="J5904" s="15" t="s">
        <v>3347</v>
      </c>
      <c r="K5904" s="15" t="s">
        <v>45604</v>
      </c>
      <c r="L5904" s="15" t="s">
        <v>536</v>
      </c>
      <c r="M5904" s="15" t="s">
        <v>639</v>
      </c>
      <c r="N5904" s="14">
        <v>2012</v>
      </c>
      <c r="O5904" s="15" t="s">
        <v>3348</v>
      </c>
      <c r="P5904" s="15" t="s">
        <v>106</v>
      </c>
      <c r="Q5904" s="15" t="s">
        <v>47102</v>
      </c>
      <c r="R5904" s="15" t="s">
        <v>3349</v>
      </c>
      <c r="S5904" s="15" t="s">
        <v>3350</v>
      </c>
      <c r="T5904" s="15" t="s">
        <v>530</v>
      </c>
      <c r="U5904" s="15" t="s">
        <v>53</v>
      </c>
      <c r="V5904" s="15" t="s">
        <v>45858</v>
      </c>
      <c r="W5904" s="15" t="s">
        <v>850</v>
      </c>
      <c r="X5904" s="15" t="e">
        <f>_xlfn.XLOOKUP(_LOOKUP[[#This Row],[AdjusterMemberName]],_Adjuster[Adjuster Name],_Adjuster[Email],,0)</f>
        <v>#N/A</v>
      </c>
      <c r="Y5904" s="15" t="e">
        <f>_xlfn.XLOOKUP(_LOOKUP[[#This Row],[AdjusterMemberName]],_Adjuster[Adjuster Name],_Adjuster[Phone Number],,0)</f>
        <v>#N/A</v>
      </c>
      <c r="Z5904" s="15" t="s">
        <v>3351</v>
      </c>
      <c r="AA59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13186 Roundoak Way, Victorville  CA 92392</v>
      </c>
      <c r="AB5904" s="15">
        <v>45243</v>
      </c>
    </row>
    <row r="5905" spans="1:28" x14ac:dyDescent="0.3">
      <c r="A5905" s="14">
        <v>1</v>
      </c>
      <c r="B5905" s="14">
        <v>1</v>
      </c>
      <c r="C5905" s="15" t="s">
        <v>3387</v>
      </c>
      <c r="D5905" s="15" t="s">
        <v>3387</v>
      </c>
      <c r="E5905" s="15">
        <v>45165</v>
      </c>
      <c r="F5905" s="15" t="s">
        <v>3388</v>
      </c>
      <c r="G5905" s="15">
        <v>45066</v>
      </c>
      <c r="H5905" s="15">
        <v>45250</v>
      </c>
      <c r="I5905" s="15" t="s">
        <v>3389</v>
      </c>
      <c r="J5905" s="15" t="s">
        <v>3390</v>
      </c>
      <c r="K5905" s="15" t="s">
        <v>46095</v>
      </c>
      <c r="L5905" s="15" t="s">
        <v>536</v>
      </c>
      <c r="M5905" s="15" t="s">
        <v>3391</v>
      </c>
      <c r="N5905" s="14">
        <v>2016</v>
      </c>
      <c r="O5905" s="15" t="s">
        <v>3392</v>
      </c>
      <c r="P5905" s="15" t="s">
        <v>106</v>
      </c>
      <c r="Q5905" s="15" t="s">
        <v>47095</v>
      </c>
      <c r="R5905" s="15" t="s">
        <v>3393</v>
      </c>
      <c r="S5905" s="15" t="s">
        <v>3394</v>
      </c>
      <c r="T5905" s="15" t="s">
        <v>174</v>
      </c>
      <c r="U5905" s="15" t="s">
        <v>53</v>
      </c>
      <c r="V5905" s="15" t="s">
        <v>45979</v>
      </c>
      <c r="W5905" s="15" t="s">
        <v>175</v>
      </c>
      <c r="X5905" s="15" t="e">
        <f>_xlfn.XLOOKUP(_LOOKUP[[#This Row],[AdjusterMemberName]],_Adjuster[Adjuster Name],_Adjuster[Email],,0)</f>
        <v>#N/A</v>
      </c>
      <c r="Y5905" s="15" t="e">
        <f>_xlfn.XLOOKUP(_LOOKUP[[#This Row],[AdjusterMemberName]],_Adjuster[Adjuster Name],_Adjuster[Phone Number],,0)</f>
        <v>#N/A</v>
      </c>
      <c r="Z5905" s="15" t="s">
        <v>3395</v>
      </c>
      <c r="AA59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1606 W Century Blvd Apt 1, Los Angeles  CA 90047</v>
      </c>
      <c r="AB5905" s="15">
        <v>45191</v>
      </c>
    </row>
    <row r="5906" spans="1:28" x14ac:dyDescent="0.3">
      <c r="A5906" s="14">
        <v>1</v>
      </c>
      <c r="B5906" s="14">
        <v>1</v>
      </c>
      <c r="C5906" s="15" t="s">
        <v>3352</v>
      </c>
      <c r="D5906" s="15" t="s">
        <v>3352</v>
      </c>
      <c r="E5906" s="15">
        <v>45164</v>
      </c>
      <c r="F5906" s="15" t="s">
        <v>3353</v>
      </c>
      <c r="G5906" s="15">
        <v>45159</v>
      </c>
      <c r="H5906" s="15">
        <v>45343</v>
      </c>
      <c r="I5906" s="15" t="s">
        <v>3354</v>
      </c>
      <c r="J5906" s="15" t="s">
        <v>3355</v>
      </c>
      <c r="K5906" s="15" t="s">
        <v>45424</v>
      </c>
      <c r="L5906" s="15" t="s">
        <v>103</v>
      </c>
      <c r="M5906" s="15" t="s">
        <v>3356</v>
      </c>
      <c r="N5906" s="14">
        <v>2019</v>
      </c>
      <c r="O5906" s="15" t="s">
        <v>3357</v>
      </c>
      <c r="P5906" s="15" t="s">
        <v>106</v>
      </c>
      <c r="Q5906" s="15" t="s">
        <v>47079</v>
      </c>
      <c r="R5906" s="15" t="s">
        <v>3358</v>
      </c>
      <c r="S5906" s="15" t="s">
        <v>3359</v>
      </c>
      <c r="T5906" s="15" t="s">
        <v>821</v>
      </c>
      <c r="U5906" s="15" t="s">
        <v>53</v>
      </c>
      <c r="V5906" s="15" t="s">
        <v>45616</v>
      </c>
      <c r="W5906" s="15" t="s">
        <v>367</v>
      </c>
      <c r="X5906" s="15" t="str">
        <f>_xlfn.XLOOKUP(_LOOKUP[[#This Row],[AdjusterMemberName]],_Adjuster[Adjuster Name],_Adjuster[Email],,0)</f>
        <v>dHernandez4@knightcompany.com</v>
      </c>
      <c r="Y5906" s="15" t="str">
        <f>_xlfn.XLOOKUP(_LOOKUP[[#This Row],[AdjusterMemberName]],_Adjuster[Adjuster Name],_Adjuster[Phone Number],,0)</f>
        <v>323-315-7819</v>
      </c>
      <c r="Z5906" s="15" t="s">
        <v>3360</v>
      </c>
      <c r="AA59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4827 Live Oak St, Bell Gardens  CA 90201</v>
      </c>
      <c r="AB5906" s="15"/>
    </row>
    <row r="5907" spans="1:28" x14ac:dyDescent="0.3">
      <c r="A5907" s="14">
        <v>1</v>
      </c>
      <c r="B5907" s="14">
        <v>1</v>
      </c>
      <c r="C5907" s="15" t="s">
        <v>3361</v>
      </c>
      <c r="D5907" s="15" t="s">
        <v>3361</v>
      </c>
      <c r="E5907" s="15">
        <v>45164</v>
      </c>
      <c r="F5907" s="15" t="s">
        <v>3362</v>
      </c>
      <c r="G5907" s="15">
        <v>45163</v>
      </c>
      <c r="H5907" s="15">
        <v>45347</v>
      </c>
      <c r="I5907" s="15" t="s">
        <v>3363</v>
      </c>
      <c r="J5907" s="15" t="s">
        <v>3364</v>
      </c>
      <c r="K5907" s="15" t="s">
        <v>45397</v>
      </c>
      <c r="L5907" s="15" t="s">
        <v>128</v>
      </c>
      <c r="M5907" s="15" t="s">
        <v>909</v>
      </c>
      <c r="N5907" s="14">
        <v>2024</v>
      </c>
      <c r="O5907" s="15" t="s">
        <v>3365</v>
      </c>
      <c r="P5907" s="15" t="s">
        <v>106</v>
      </c>
      <c r="Q5907" s="15" t="s">
        <v>47079</v>
      </c>
      <c r="R5907" s="15" t="s">
        <v>3366</v>
      </c>
      <c r="S5907" s="15" t="s">
        <v>3367</v>
      </c>
      <c r="T5907" s="15" t="s">
        <v>174</v>
      </c>
      <c r="U5907" s="15" t="s">
        <v>53</v>
      </c>
      <c r="V5907" s="15" t="s">
        <v>45408</v>
      </c>
      <c r="W5907" s="15" t="s">
        <v>175</v>
      </c>
      <c r="X5907" s="15" t="e">
        <f>_xlfn.XLOOKUP(_LOOKUP[[#This Row],[AdjusterMemberName]],_Adjuster[Adjuster Name],_Adjuster[Email],,0)</f>
        <v>#N/A</v>
      </c>
      <c r="Y5907" s="15" t="e">
        <f>_xlfn.XLOOKUP(_LOOKUP[[#This Row],[AdjusterMemberName]],_Adjuster[Adjuster Name],_Adjuster[Phone Number],,0)</f>
        <v>#N/A</v>
      </c>
      <c r="Z5907" s="15" t="s">
        <v>3368</v>
      </c>
      <c r="AA59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601 E 2Nd St Apt 222, Los Angeles  CA 90012</v>
      </c>
      <c r="AB5907" s="15"/>
    </row>
    <row r="5908" spans="1:28" x14ac:dyDescent="0.3">
      <c r="A5908" s="14">
        <v>1</v>
      </c>
      <c r="B5908" s="14">
        <v>1</v>
      </c>
      <c r="C5908" s="15" t="s">
        <v>3369</v>
      </c>
      <c r="D5908" s="15" t="s">
        <v>3369</v>
      </c>
      <c r="E5908" s="15">
        <v>45164</v>
      </c>
      <c r="F5908" s="15" t="s">
        <v>3370</v>
      </c>
      <c r="G5908" s="15">
        <v>44993</v>
      </c>
      <c r="H5908" s="15">
        <v>45177</v>
      </c>
      <c r="I5908" s="15" t="s">
        <v>3371</v>
      </c>
      <c r="J5908" s="15" t="s">
        <v>3372</v>
      </c>
      <c r="K5908" s="15" t="s">
        <v>45386</v>
      </c>
      <c r="L5908" s="15" t="s">
        <v>281</v>
      </c>
      <c r="M5908" s="15" t="s">
        <v>282</v>
      </c>
      <c r="N5908" s="14">
        <v>2015</v>
      </c>
      <c r="O5908" s="15" t="s">
        <v>3373</v>
      </c>
      <c r="P5908" s="15" t="s">
        <v>106</v>
      </c>
      <c r="Q5908" s="15" t="s">
        <v>47061</v>
      </c>
      <c r="R5908" s="15" t="s">
        <v>3374</v>
      </c>
      <c r="S5908" s="15" t="s">
        <v>3375</v>
      </c>
      <c r="T5908" s="15" t="s">
        <v>109</v>
      </c>
      <c r="U5908" s="15" t="s">
        <v>53</v>
      </c>
      <c r="V5908" s="15" t="s">
        <v>45418</v>
      </c>
      <c r="W5908" s="15" t="s">
        <v>1624</v>
      </c>
      <c r="X5908" s="15" t="e">
        <f>_xlfn.XLOOKUP(_LOOKUP[[#This Row],[AdjusterMemberName]],_Adjuster[Adjuster Name],_Adjuster[Email],,0)</f>
        <v>#N/A</v>
      </c>
      <c r="Y5908" s="15" t="e">
        <f>_xlfn.XLOOKUP(_LOOKUP[[#This Row],[AdjusterMemberName]],_Adjuster[Adjuster Name],_Adjuster[Phone Number],,0)</f>
        <v>#N/A</v>
      </c>
      <c r="Z5908" s="15" t="s">
        <v>3376</v>
      </c>
      <c r="AA59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37430 Mary Pl, Murrieta  CA 92563</v>
      </c>
      <c r="AB5908" s="15"/>
    </row>
    <row r="5909" spans="1:28" x14ac:dyDescent="0.3">
      <c r="A5909" s="14">
        <v>1</v>
      </c>
      <c r="B5909" s="14">
        <v>1</v>
      </c>
      <c r="C5909" s="15" t="s">
        <v>3377</v>
      </c>
      <c r="D5909" s="15" t="s">
        <v>3378</v>
      </c>
      <c r="E5909" s="15">
        <v>45164</v>
      </c>
      <c r="F5909" s="15" t="s">
        <v>3379</v>
      </c>
      <c r="G5909" s="15">
        <v>45148</v>
      </c>
      <c r="H5909" s="15">
        <v>45332</v>
      </c>
      <c r="I5909" s="15" t="s">
        <v>3380</v>
      </c>
      <c r="J5909" s="15" t="s">
        <v>3381</v>
      </c>
      <c r="K5909" s="15" t="s">
        <v>45545</v>
      </c>
      <c r="L5909" s="15" t="s">
        <v>314</v>
      </c>
      <c r="M5909" s="15" t="s">
        <v>978</v>
      </c>
      <c r="N5909" s="14">
        <v>2014</v>
      </c>
      <c r="O5909" s="15" t="s">
        <v>3382</v>
      </c>
      <c r="P5909" s="15" t="s">
        <v>106</v>
      </c>
      <c r="Q5909" s="15" t="s">
        <v>47095</v>
      </c>
      <c r="R5909" s="15" t="s">
        <v>3383</v>
      </c>
      <c r="S5909" s="15" t="s">
        <v>3384</v>
      </c>
      <c r="T5909" s="15" t="s">
        <v>3385</v>
      </c>
      <c r="U5909" s="15" t="s">
        <v>53</v>
      </c>
      <c r="V5909" s="15" t="s">
        <v>46845</v>
      </c>
      <c r="W5909" s="15" t="s">
        <v>850</v>
      </c>
      <c r="X5909" s="15" t="e">
        <f>_xlfn.XLOOKUP(_LOOKUP[[#This Row],[AdjusterMemberName]],_Adjuster[Adjuster Name],_Adjuster[Email],,0)</f>
        <v>#N/A</v>
      </c>
      <c r="Y5909" s="15" t="e">
        <f>_xlfn.XLOOKUP(_LOOKUP[[#This Row],[AdjusterMemberName]],_Adjuster[Adjuster Name],_Adjuster[Phone Number],,0)</f>
        <v>#N/A</v>
      </c>
      <c r="Z5909" s="15" t="s">
        <v>3386</v>
      </c>
      <c r="AA59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36535 Church Dr, Traver  CA 93673</v>
      </c>
      <c r="AB5909" s="15"/>
    </row>
    <row r="5910" spans="1:28" x14ac:dyDescent="0.3">
      <c r="A5910" s="14">
        <v>1</v>
      </c>
      <c r="B5910" s="14">
        <v>0</v>
      </c>
      <c r="C5910" s="15" t="s">
        <v>3396</v>
      </c>
      <c r="D5910" s="15" t="s">
        <v>3397</v>
      </c>
      <c r="E5910" s="15">
        <v>45164</v>
      </c>
      <c r="F5910" s="15" t="s">
        <v>3398</v>
      </c>
      <c r="G5910" s="15">
        <v>45135</v>
      </c>
      <c r="H5910" s="15">
        <v>45319</v>
      </c>
      <c r="I5910" s="15" t="s">
        <v>3399</v>
      </c>
      <c r="J5910" s="15" t="s">
        <v>3400</v>
      </c>
      <c r="K5910" s="15" t="s">
        <v>45358</v>
      </c>
      <c r="L5910" s="15" t="s">
        <v>181</v>
      </c>
      <c r="M5910" s="15" t="s">
        <v>779</v>
      </c>
      <c r="N5910" s="14">
        <v>2004</v>
      </c>
      <c r="O5910" s="15" t="s">
        <v>3401</v>
      </c>
      <c r="P5910" s="15" t="s">
        <v>106</v>
      </c>
      <c r="Q5910" s="15" t="s">
        <v>47061</v>
      </c>
      <c r="R5910" s="15" t="s">
        <v>3402</v>
      </c>
      <c r="S5910" s="15" t="s">
        <v>3403</v>
      </c>
      <c r="T5910" s="15" t="s">
        <v>3404</v>
      </c>
      <c r="U5910" s="15" t="s">
        <v>53</v>
      </c>
      <c r="V5910" s="15" t="s">
        <v>46844</v>
      </c>
      <c r="W5910" s="15" t="s">
        <v>54</v>
      </c>
      <c r="X5910" s="15" t="str">
        <f>_xlfn.XLOOKUP(_LOOKUP[[#This Row],[AdjusterMemberName]],_Adjuster[Adjuster Name],_Adjuster[Email],,0)</f>
        <v>JRubalcava@knightcompany.com</v>
      </c>
      <c r="Y5910" s="15" t="str">
        <f>_xlfn.XLOOKUP(_LOOKUP[[#This Row],[AdjusterMemberName]],_Adjuster[Adjuster Name],_Adjuster[Phone Number],,0)</f>
        <v>424-559-5420</v>
      </c>
      <c r="Z5910" s="15" t="s">
        <v>3405</v>
      </c>
      <c r="AA59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3342 Cerritos Ave Apt 302, Los Alamitos  CA 90720</v>
      </c>
      <c r="AB5910" s="15"/>
    </row>
    <row r="5911" spans="1:28" x14ac:dyDescent="0.3">
      <c r="A5911" s="14">
        <v>1</v>
      </c>
      <c r="B5911" s="14">
        <v>1</v>
      </c>
      <c r="C5911" s="15" t="s">
        <v>3897</v>
      </c>
      <c r="D5911" s="15" t="s">
        <v>3897</v>
      </c>
      <c r="E5911" s="15">
        <v>45164</v>
      </c>
      <c r="F5911" s="15" t="s">
        <v>3898</v>
      </c>
      <c r="G5911" s="15">
        <v>45099</v>
      </c>
      <c r="H5911" s="15">
        <v>45282</v>
      </c>
      <c r="I5911" s="15" t="s">
        <v>3899</v>
      </c>
      <c r="J5911" s="15" t="s">
        <v>3900</v>
      </c>
      <c r="K5911" s="15" t="s">
        <v>45332</v>
      </c>
      <c r="L5911" s="15" t="s">
        <v>314</v>
      </c>
      <c r="M5911" s="15" t="s">
        <v>315</v>
      </c>
      <c r="N5911" s="14">
        <v>2018</v>
      </c>
      <c r="O5911" s="15" t="s">
        <v>3901</v>
      </c>
      <c r="P5911" s="15" t="s">
        <v>106</v>
      </c>
      <c r="Q5911" s="15" t="s">
        <v>47006</v>
      </c>
      <c r="R5911" s="15" t="s">
        <v>3902</v>
      </c>
      <c r="S5911" s="15" t="s">
        <v>3903</v>
      </c>
      <c r="T5911" s="15" t="s">
        <v>3904</v>
      </c>
      <c r="U5911" s="15" t="s">
        <v>53</v>
      </c>
      <c r="V5911" s="15" t="s">
        <v>45821</v>
      </c>
      <c r="W5911" s="15" t="s">
        <v>3114</v>
      </c>
      <c r="X5911" s="15" t="str">
        <f>_xlfn.XLOOKUP(_LOOKUP[[#This Row],[AdjusterMemberName]],_Adjuster[Adjuster Name],_Adjuster[Email],,0)</f>
        <v>eExmundo@knightcompany.com</v>
      </c>
      <c r="Y5911" s="15" t="str">
        <f>_xlfn.XLOOKUP(_LOOKUP[[#This Row],[AdjusterMemberName]],_Adjuster[Adjuster Name],_Adjuster[Phone Number],,0)</f>
        <v>424-559-5400</v>
      </c>
      <c r="Z5911" s="15" t="s">
        <v>3905</v>
      </c>
      <c r="AA59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1645 S East Ave Apt 5, Reedley  CA 93654</v>
      </c>
      <c r="AB5911" s="15"/>
    </row>
    <row r="5912" spans="1:28" x14ac:dyDescent="0.3">
      <c r="A5912" s="14">
        <v>1</v>
      </c>
      <c r="B5912" s="14">
        <v>1</v>
      </c>
      <c r="C5912" s="15" t="s">
        <v>4030</v>
      </c>
      <c r="D5912" s="15" t="s">
        <v>4030</v>
      </c>
      <c r="E5912" s="15">
        <v>45164</v>
      </c>
      <c r="F5912" s="15" t="s">
        <v>4031</v>
      </c>
      <c r="G5912" s="15">
        <v>45148</v>
      </c>
      <c r="H5912" s="15">
        <v>45332</v>
      </c>
      <c r="I5912" s="15" t="s">
        <v>4032</v>
      </c>
      <c r="J5912" s="15" t="s">
        <v>4033</v>
      </c>
      <c r="K5912" s="15" t="s">
        <v>45332</v>
      </c>
      <c r="L5912" s="15" t="s">
        <v>103</v>
      </c>
      <c r="M5912" s="15" t="s">
        <v>304</v>
      </c>
      <c r="N5912" s="14">
        <v>2021</v>
      </c>
      <c r="O5912" s="15" t="s">
        <v>4034</v>
      </c>
      <c r="P5912" s="15" t="s">
        <v>106</v>
      </c>
      <c r="Q5912" s="15" t="s">
        <v>47006</v>
      </c>
      <c r="R5912" s="15" t="s">
        <v>4035</v>
      </c>
      <c r="S5912" s="15" t="s">
        <v>4036</v>
      </c>
      <c r="T5912" s="15" t="s">
        <v>572</v>
      </c>
      <c r="U5912" s="15" t="s">
        <v>53</v>
      </c>
      <c r="V5912" s="15" t="s">
        <v>45492</v>
      </c>
      <c r="W5912" s="15" t="s">
        <v>1357</v>
      </c>
      <c r="X5912" s="15" t="str">
        <f>_xlfn.XLOOKUP(_LOOKUP[[#This Row],[AdjusterMemberName]],_Adjuster[Adjuster Name],_Adjuster[Email],,0)</f>
        <v>jRivera1@knightcompany.com</v>
      </c>
      <c r="Y5912" s="15" t="str">
        <f>_xlfn.XLOOKUP(_LOOKUP[[#This Row],[AdjusterMemberName]],_Adjuster[Adjuster Name],_Adjuster[Phone Number],,0)</f>
        <v>424-559-5239</v>
      </c>
      <c r="Z5912" s="15" t="s">
        <v>4037</v>
      </c>
      <c r="AA59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1409 Evadonna Rd , Bakersfield  CA 93307</v>
      </c>
      <c r="AB5912" s="15"/>
    </row>
    <row r="5913" spans="1:28" x14ac:dyDescent="0.3">
      <c r="A5913" s="14">
        <v>1</v>
      </c>
      <c r="B5913" s="14">
        <v>1</v>
      </c>
      <c r="C5913" s="15" t="s">
        <v>3317</v>
      </c>
      <c r="D5913" s="15" t="s">
        <v>3317</v>
      </c>
      <c r="E5913" s="15">
        <v>45163</v>
      </c>
      <c r="F5913" s="15" t="s">
        <v>3318</v>
      </c>
      <c r="G5913" s="15">
        <v>45160</v>
      </c>
      <c r="H5913" s="15">
        <v>45344</v>
      </c>
      <c r="I5913" s="15" t="s">
        <v>3319</v>
      </c>
      <c r="J5913" s="15" t="s">
        <v>3320</v>
      </c>
      <c r="K5913" s="15" t="s">
        <v>46179</v>
      </c>
      <c r="L5913" s="15" t="s">
        <v>139</v>
      </c>
      <c r="M5913" s="15" t="s">
        <v>1372</v>
      </c>
      <c r="N5913" s="14">
        <v>2014</v>
      </c>
      <c r="O5913" s="15" t="s">
        <v>3321</v>
      </c>
      <c r="P5913" s="15" t="s">
        <v>106</v>
      </c>
      <c r="Q5913" s="15" t="s">
        <v>47079</v>
      </c>
      <c r="R5913" s="15" t="s">
        <v>3322</v>
      </c>
      <c r="S5913" s="15" t="s">
        <v>3323</v>
      </c>
      <c r="T5913" s="15" t="s">
        <v>530</v>
      </c>
      <c r="U5913" s="15" t="s">
        <v>53</v>
      </c>
      <c r="V5913" s="15" t="s">
        <v>45603</v>
      </c>
      <c r="W5913" s="15" t="s">
        <v>264</v>
      </c>
      <c r="X5913" s="15" t="str">
        <f>_xlfn.XLOOKUP(_LOOKUP[[#This Row],[AdjusterMemberName]],_Adjuster[Adjuster Name],_Adjuster[Email],,0)</f>
        <v>sBonnevie@knightcompany.com</v>
      </c>
      <c r="Y5913" s="15" t="str">
        <f>_xlfn.XLOOKUP(_LOOKUP[[#This Row],[AdjusterMemberName]],_Adjuster[Adjuster Name],_Adjuster[Phone Number],,0)</f>
        <v>323-692-4064</v>
      </c>
      <c r="Z5913" s="15" t="s">
        <v>3324</v>
      </c>
      <c r="AA59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14200 Rodero Dr 204, Victorville  CA 92395</v>
      </c>
      <c r="AB5913" s="15">
        <v>45226</v>
      </c>
    </row>
    <row r="5914" spans="1:28" x14ac:dyDescent="0.3">
      <c r="A5914" s="14">
        <v>1</v>
      </c>
      <c r="B5914" s="14">
        <v>1</v>
      </c>
      <c r="C5914" s="15" t="s">
        <v>2498</v>
      </c>
      <c r="D5914" s="15" t="s">
        <v>2498</v>
      </c>
      <c r="E5914" s="15">
        <v>45163</v>
      </c>
      <c r="F5914" s="15" t="s">
        <v>2499</v>
      </c>
      <c r="G5914" s="15">
        <v>45115</v>
      </c>
      <c r="H5914" s="15">
        <v>45299</v>
      </c>
      <c r="I5914" s="15" t="s">
        <v>3333</v>
      </c>
      <c r="J5914" s="15" t="s">
        <v>3334</v>
      </c>
      <c r="K5914" s="15" t="s">
        <v>45429</v>
      </c>
      <c r="L5914" s="15" t="s">
        <v>139</v>
      </c>
      <c r="M5914" s="15" t="s">
        <v>697</v>
      </c>
      <c r="N5914" s="14">
        <v>2016</v>
      </c>
      <c r="O5914" s="15" t="s">
        <v>2502</v>
      </c>
      <c r="P5914" s="15" t="s">
        <v>106</v>
      </c>
      <c r="Q5914" s="15" t="s">
        <v>47079</v>
      </c>
      <c r="R5914" s="15" t="s">
        <v>2190</v>
      </c>
      <c r="S5914" s="15" t="s">
        <v>2503</v>
      </c>
      <c r="T5914" s="15" t="s">
        <v>174</v>
      </c>
      <c r="U5914" s="15" t="s">
        <v>53</v>
      </c>
      <c r="V5914" s="15" t="s">
        <v>45662</v>
      </c>
      <c r="W5914" s="15" t="s">
        <v>850</v>
      </c>
      <c r="X5914" s="15" t="e">
        <f>_xlfn.XLOOKUP(_LOOKUP[[#This Row],[AdjusterMemberName]],_Adjuster[Adjuster Name],_Adjuster[Email],,0)</f>
        <v>#N/A</v>
      </c>
      <c r="Y5914" s="15" t="e">
        <f>_xlfn.XLOOKUP(_LOOKUP[[#This Row],[AdjusterMemberName]],_Adjuster[Adjuster Name],_Adjuster[Phone Number],,0)</f>
        <v>#N/A</v>
      </c>
      <c r="Z5914" s="15" t="s">
        <v>2504</v>
      </c>
      <c r="AA59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4467 Dunham St, Los Angeles  CA 90023</v>
      </c>
      <c r="AB5914" s="15">
        <v>45209</v>
      </c>
    </row>
    <row r="5915" spans="1:28" x14ac:dyDescent="0.3">
      <c r="A5915" s="14">
        <v>1</v>
      </c>
      <c r="B5915" s="14">
        <v>1</v>
      </c>
      <c r="C5915" s="15" t="s">
        <v>3335</v>
      </c>
      <c r="D5915" s="15" t="s">
        <v>3335</v>
      </c>
      <c r="E5915" s="15">
        <v>45163</v>
      </c>
      <c r="F5915" s="15" t="s">
        <v>3336</v>
      </c>
      <c r="G5915" s="15">
        <v>45134</v>
      </c>
      <c r="H5915" s="15">
        <v>45318</v>
      </c>
      <c r="I5915" s="15" t="s">
        <v>3337</v>
      </c>
      <c r="J5915" s="15" t="s">
        <v>3338</v>
      </c>
      <c r="K5915" s="15" t="s">
        <v>45646</v>
      </c>
      <c r="L5915" s="15" t="s">
        <v>314</v>
      </c>
      <c r="M5915" s="15" t="s">
        <v>978</v>
      </c>
      <c r="N5915" s="14">
        <v>2016</v>
      </c>
      <c r="O5915" s="15" t="s">
        <v>3339</v>
      </c>
      <c r="P5915" s="15" t="s">
        <v>106</v>
      </c>
      <c r="Q5915" s="15" t="s">
        <v>47092</v>
      </c>
      <c r="R5915" s="15" t="s">
        <v>3340</v>
      </c>
      <c r="S5915" s="15" t="s">
        <v>3341</v>
      </c>
      <c r="T5915" s="15" t="s">
        <v>3342</v>
      </c>
      <c r="U5915" s="15" t="s">
        <v>53</v>
      </c>
      <c r="V5915" s="15" t="s">
        <v>45720</v>
      </c>
      <c r="W5915" s="15" t="s">
        <v>264</v>
      </c>
      <c r="X5915" s="15" t="str">
        <f>_xlfn.XLOOKUP(_LOOKUP[[#This Row],[AdjusterMemberName]],_Adjuster[Adjuster Name],_Adjuster[Email],,0)</f>
        <v>sBonnevie@knightcompany.com</v>
      </c>
      <c r="Y5915" s="15" t="str">
        <f>_xlfn.XLOOKUP(_LOOKUP[[#This Row],[AdjusterMemberName]],_Adjuster[Adjuster Name],_Adjuster[Phone Number],,0)</f>
        <v>323-692-4064</v>
      </c>
      <c r="Z5915" s="15" t="s">
        <v>3343</v>
      </c>
      <c r="AA59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5553 Montero Dr, Jurupa Valley  CA 92509</v>
      </c>
      <c r="AB5915" s="15">
        <v>45258</v>
      </c>
    </row>
    <row r="5916" spans="1:28" x14ac:dyDescent="0.3">
      <c r="A5916" s="14">
        <v>1</v>
      </c>
      <c r="B5916" s="14">
        <v>1</v>
      </c>
      <c r="C5916" s="15" t="s">
        <v>3271</v>
      </c>
      <c r="D5916" s="15" t="s">
        <v>3271</v>
      </c>
      <c r="E5916" s="15">
        <v>45162</v>
      </c>
      <c r="F5916" s="15" t="s">
        <v>3272</v>
      </c>
      <c r="G5916" s="15">
        <v>45124</v>
      </c>
      <c r="H5916" s="15">
        <v>45308</v>
      </c>
      <c r="I5916" s="15" t="s">
        <v>3273</v>
      </c>
      <c r="J5916" s="15" t="s">
        <v>3274</v>
      </c>
      <c r="K5916" s="15" t="s">
        <v>45846</v>
      </c>
      <c r="L5916" s="15" t="s">
        <v>229</v>
      </c>
      <c r="M5916" s="15" t="s">
        <v>3275</v>
      </c>
      <c r="N5916" s="14">
        <v>2007</v>
      </c>
      <c r="O5916" s="15" t="s">
        <v>3276</v>
      </c>
      <c r="P5916" s="15" t="s">
        <v>106</v>
      </c>
      <c r="Q5916" s="15" t="s">
        <v>47019</v>
      </c>
      <c r="R5916" s="15" t="s">
        <v>3277</v>
      </c>
      <c r="S5916" s="15" t="s">
        <v>3278</v>
      </c>
      <c r="T5916" s="15" t="s">
        <v>133</v>
      </c>
      <c r="U5916" s="15" t="s">
        <v>53</v>
      </c>
      <c r="V5916" s="15" t="s">
        <v>46198</v>
      </c>
      <c r="W5916" s="15" t="s">
        <v>175</v>
      </c>
      <c r="X5916" s="15" t="e">
        <f>_xlfn.XLOOKUP(_LOOKUP[[#This Row],[AdjusterMemberName]],_Adjuster[Adjuster Name],_Adjuster[Email],,0)</f>
        <v>#N/A</v>
      </c>
      <c r="Y5916" s="15" t="e">
        <f>_xlfn.XLOOKUP(_LOOKUP[[#This Row],[AdjusterMemberName]],_Adjuster[Adjuster Name],_Adjuster[Phone Number],,0)</f>
        <v>#N/A</v>
      </c>
      <c r="Z5916" s="15" t="s">
        <v>3279</v>
      </c>
      <c r="AA59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610 W Broadway Apt 101, Anaheim  CA 92805</v>
      </c>
      <c r="AB5916" s="15">
        <v>45234</v>
      </c>
    </row>
    <row r="5917" spans="1:28" x14ac:dyDescent="0.3">
      <c r="A5917" s="14">
        <v>1</v>
      </c>
      <c r="B5917" s="14">
        <v>1</v>
      </c>
      <c r="C5917" s="15" t="s">
        <v>3423</v>
      </c>
      <c r="D5917" s="15" t="s">
        <v>3423</v>
      </c>
      <c r="E5917" s="15">
        <v>45162</v>
      </c>
      <c r="F5917" s="15" t="s">
        <v>3424</v>
      </c>
      <c r="G5917" s="15">
        <v>45086</v>
      </c>
      <c r="H5917" s="15">
        <v>45269</v>
      </c>
      <c r="I5917" s="15" t="s">
        <v>3425</v>
      </c>
      <c r="J5917" s="15" t="s">
        <v>3426</v>
      </c>
      <c r="K5917" s="15" t="s">
        <v>45520</v>
      </c>
      <c r="L5917" s="15" t="s">
        <v>25</v>
      </c>
      <c r="M5917" s="15" t="s">
        <v>373</v>
      </c>
      <c r="N5917" s="14">
        <v>2003</v>
      </c>
      <c r="O5917" s="15" t="s">
        <v>3427</v>
      </c>
      <c r="P5917" s="15" t="s">
        <v>106</v>
      </c>
      <c r="Q5917" s="15" t="s">
        <v>47006</v>
      </c>
      <c r="R5917" s="15" t="s">
        <v>2190</v>
      </c>
      <c r="S5917" s="15" t="s">
        <v>3428</v>
      </c>
      <c r="T5917" s="15" t="s">
        <v>404</v>
      </c>
      <c r="U5917" s="15" t="s">
        <v>53</v>
      </c>
      <c r="V5917" s="15" t="s">
        <v>45417</v>
      </c>
      <c r="W5917" s="15" t="s">
        <v>850</v>
      </c>
      <c r="X5917" s="15" t="e">
        <f>_xlfn.XLOOKUP(_LOOKUP[[#This Row],[AdjusterMemberName]],_Adjuster[Adjuster Name],_Adjuster[Email],,0)</f>
        <v>#N/A</v>
      </c>
      <c r="Y5917" s="15" t="e">
        <f>_xlfn.XLOOKUP(_LOOKUP[[#This Row],[AdjusterMemberName]],_Adjuster[Adjuster Name],_Adjuster[Phone Number],,0)</f>
        <v>#N/A</v>
      </c>
      <c r="Z5917" s="15" t="s">
        <v>3429</v>
      </c>
      <c r="AA59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1235 E Avenue R6, Palmdale  CA 93550</v>
      </c>
      <c r="AB5917" s="15">
        <v>45212</v>
      </c>
    </row>
    <row r="5918" spans="1:28" x14ac:dyDescent="0.3">
      <c r="A5918" s="14">
        <v>1</v>
      </c>
      <c r="B5918" s="14">
        <v>1</v>
      </c>
      <c r="C5918" s="15" t="s">
        <v>5048</v>
      </c>
      <c r="D5918" s="15" t="s">
        <v>5048</v>
      </c>
      <c r="E5918" s="15">
        <v>45162</v>
      </c>
      <c r="F5918" s="15" t="s">
        <v>5049</v>
      </c>
      <c r="G5918" s="15">
        <v>45099</v>
      </c>
      <c r="H5918" s="15">
        <v>45282</v>
      </c>
      <c r="I5918" s="15" t="s">
        <v>5050</v>
      </c>
      <c r="J5918" s="15" t="s">
        <v>4265</v>
      </c>
      <c r="K5918" s="15" t="s">
        <v>45332</v>
      </c>
      <c r="L5918" s="15" t="s">
        <v>25</v>
      </c>
      <c r="M5918" s="15" t="s">
        <v>557</v>
      </c>
      <c r="N5918" s="14">
        <v>2016</v>
      </c>
      <c r="O5918" s="15" t="s">
        <v>5051</v>
      </c>
      <c r="P5918" s="15" t="s">
        <v>106</v>
      </c>
      <c r="Q5918" s="15" t="s">
        <v>47065</v>
      </c>
      <c r="R5918" s="15" t="s">
        <v>162</v>
      </c>
      <c r="S5918" s="15" t="s">
        <v>5052</v>
      </c>
      <c r="T5918" s="15" t="s">
        <v>174</v>
      </c>
      <c r="U5918" s="15" t="s">
        <v>53</v>
      </c>
      <c r="V5918" s="15" t="s">
        <v>45614</v>
      </c>
      <c r="W5918" s="15" t="s">
        <v>1624</v>
      </c>
      <c r="X5918" s="15" t="e">
        <f>_xlfn.XLOOKUP(_LOOKUP[[#This Row],[AdjusterMemberName]],_Adjuster[Adjuster Name],_Adjuster[Email],,0)</f>
        <v>#N/A</v>
      </c>
      <c r="Y5918" s="15" t="e">
        <f>_xlfn.XLOOKUP(_LOOKUP[[#This Row],[AdjusterMemberName]],_Adjuster[Adjuster Name],_Adjuster[Phone Number],,0)</f>
        <v>#N/A</v>
      </c>
      <c r="Z5918" s="15" t="s">
        <v>5053</v>
      </c>
      <c r="AA59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1550 W 2Nd St, Los Angeles  CA 90026</v>
      </c>
      <c r="AB5918" s="15"/>
    </row>
    <row r="5919" spans="1:28" x14ac:dyDescent="0.3">
      <c r="A5919" s="14">
        <v>1</v>
      </c>
      <c r="B5919" s="14">
        <v>1</v>
      </c>
      <c r="C5919" s="15" t="s">
        <v>3186</v>
      </c>
      <c r="D5919" s="15" t="s">
        <v>3186</v>
      </c>
      <c r="E5919" s="15">
        <v>45161</v>
      </c>
      <c r="F5919" s="15" t="s">
        <v>3187</v>
      </c>
      <c r="G5919" s="15">
        <v>45091</v>
      </c>
      <c r="H5919" s="15">
        <v>45274</v>
      </c>
      <c r="I5919" s="15" t="s">
        <v>3188</v>
      </c>
      <c r="J5919" s="15" t="s">
        <v>2696</v>
      </c>
      <c r="K5919" s="15" t="s">
        <v>45477</v>
      </c>
      <c r="L5919" s="15" t="s">
        <v>25</v>
      </c>
      <c r="M5919" s="15" t="s">
        <v>79</v>
      </c>
      <c r="N5919" s="14">
        <v>2005</v>
      </c>
      <c r="O5919" s="15" t="s">
        <v>3189</v>
      </c>
      <c r="P5919" s="15" t="s">
        <v>106</v>
      </c>
      <c r="Q5919" s="15" t="s">
        <v>47061</v>
      </c>
      <c r="R5919" s="15" t="s">
        <v>2900</v>
      </c>
      <c r="S5919" s="15" t="s">
        <v>3190</v>
      </c>
      <c r="T5919" s="15" t="s">
        <v>174</v>
      </c>
      <c r="U5919" s="15" t="s">
        <v>53</v>
      </c>
      <c r="V5919" s="15" t="s">
        <v>45337</v>
      </c>
      <c r="W5919" s="15" t="s">
        <v>175</v>
      </c>
      <c r="X5919" s="15" t="e">
        <f>_xlfn.XLOOKUP(_LOOKUP[[#This Row],[AdjusterMemberName]],_Adjuster[Adjuster Name],_Adjuster[Email],,0)</f>
        <v>#N/A</v>
      </c>
      <c r="Y5919" s="15" t="e">
        <f>_xlfn.XLOOKUP(_LOOKUP[[#This Row],[AdjusterMemberName]],_Adjuster[Adjuster Name],_Adjuster[Phone Number],,0)</f>
        <v>#N/A</v>
      </c>
      <c r="Z5919" s="15" t="s">
        <v>3191</v>
      </c>
      <c r="AA59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113 S Occidental Blvd, Los Angeles  CA 90057</v>
      </c>
      <c r="AB5919" s="15"/>
    </row>
    <row r="5920" spans="1:28" x14ac:dyDescent="0.3">
      <c r="A5920" s="14">
        <v>1</v>
      </c>
      <c r="B5920" s="14">
        <v>1</v>
      </c>
      <c r="C5920" s="15" t="s">
        <v>3202</v>
      </c>
      <c r="D5920" s="15" t="s">
        <v>3202</v>
      </c>
      <c r="E5920" s="15">
        <v>45161</v>
      </c>
      <c r="F5920" s="15" t="s">
        <v>3203</v>
      </c>
      <c r="G5920" s="15">
        <v>45080</v>
      </c>
      <c r="H5920" s="15">
        <v>45263</v>
      </c>
      <c r="I5920" s="15" t="s">
        <v>3204</v>
      </c>
      <c r="J5920" s="15" t="s">
        <v>3205</v>
      </c>
      <c r="K5920" s="15" t="s">
        <v>46148</v>
      </c>
      <c r="L5920" s="15" t="s">
        <v>201</v>
      </c>
      <c r="M5920" s="15" t="s">
        <v>3206</v>
      </c>
      <c r="N5920" s="14">
        <v>2016</v>
      </c>
      <c r="O5920" s="15" t="s">
        <v>3207</v>
      </c>
      <c r="P5920" s="15" t="s">
        <v>106</v>
      </c>
      <c r="Q5920" s="15" t="s">
        <v>47079</v>
      </c>
      <c r="R5920" s="15" t="s">
        <v>3208</v>
      </c>
      <c r="S5920" s="15" t="s">
        <v>3209</v>
      </c>
      <c r="T5920" s="15" t="s">
        <v>164</v>
      </c>
      <c r="U5920" s="15" t="s">
        <v>53</v>
      </c>
      <c r="V5920" s="15" t="s">
        <v>46295</v>
      </c>
      <c r="W5920" s="15" t="s">
        <v>1186</v>
      </c>
      <c r="X5920" s="15" t="str">
        <f>_xlfn.XLOOKUP(_LOOKUP[[#This Row],[AdjusterMemberName]],_Adjuster[Adjuster Name],_Adjuster[Email],,0)</f>
        <v>sAkinleye@knightcompany.com</v>
      </c>
      <c r="Y5920" s="15" t="str">
        <f>_xlfn.XLOOKUP(_LOOKUP[[#This Row],[AdjusterMemberName]],_Adjuster[Adjuster Name],_Adjuster[Phone Number],,0)</f>
        <v>424-559-5280</v>
      </c>
      <c r="Z5920" s="15" t="s">
        <v>3210</v>
      </c>
      <c r="AA59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4669 E Alamos Ave Apt 117, Fresno  CA 93726</v>
      </c>
      <c r="AB5920" s="15">
        <v>45205</v>
      </c>
    </row>
    <row r="5921" spans="1:28" x14ac:dyDescent="0.3">
      <c r="A5921" s="14">
        <v>1</v>
      </c>
      <c r="B5921" s="14">
        <v>1</v>
      </c>
      <c r="C5921" s="15" t="s">
        <v>3211</v>
      </c>
      <c r="D5921" s="15" t="s">
        <v>3211</v>
      </c>
      <c r="E5921" s="15">
        <v>45161</v>
      </c>
      <c r="F5921" s="15" t="s">
        <v>3212</v>
      </c>
      <c r="G5921" s="15">
        <v>45155</v>
      </c>
      <c r="H5921" s="15">
        <v>45339</v>
      </c>
      <c r="I5921" s="15" t="s">
        <v>3213</v>
      </c>
      <c r="J5921" s="15" t="s">
        <v>3214</v>
      </c>
      <c r="K5921" s="15" t="s">
        <v>45505</v>
      </c>
      <c r="L5921" s="15" t="s">
        <v>116</v>
      </c>
      <c r="M5921" s="15" t="s">
        <v>1550</v>
      </c>
      <c r="N5921" s="14">
        <v>2015</v>
      </c>
      <c r="O5921" s="15" t="s">
        <v>3215</v>
      </c>
      <c r="P5921" s="15" t="s">
        <v>106</v>
      </c>
      <c r="Q5921" s="15" t="s">
        <v>47019</v>
      </c>
      <c r="R5921" s="15" t="s">
        <v>3216</v>
      </c>
      <c r="S5921" s="15" t="s">
        <v>3217</v>
      </c>
      <c r="T5921" s="15" t="s">
        <v>1456</v>
      </c>
      <c r="U5921" s="15" t="s">
        <v>53</v>
      </c>
      <c r="V5921" s="15" t="s">
        <v>45986</v>
      </c>
      <c r="W5921" s="15" t="s">
        <v>850</v>
      </c>
      <c r="X5921" s="15" t="e">
        <f>_xlfn.XLOOKUP(_LOOKUP[[#This Row],[AdjusterMemberName]],_Adjuster[Adjuster Name],_Adjuster[Email],,0)</f>
        <v>#N/A</v>
      </c>
      <c r="Y5921" s="15" t="e">
        <f>_xlfn.XLOOKUP(_LOOKUP[[#This Row],[AdjusterMemberName]],_Adjuster[Adjuster Name],_Adjuster[Phone Number],,0)</f>
        <v>#N/A</v>
      </c>
      <c r="Z5921" s="15" t="s">
        <v>3218</v>
      </c>
      <c r="AA59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26945 9Th Ave, Highland  CA 92346</v>
      </c>
      <c r="AB5921" s="15">
        <v>45310</v>
      </c>
    </row>
    <row r="5922" spans="1:28" x14ac:dyDescent="0.3">
      <c r="A5922" s="14">
        <v>1</v>
      </c>
      <c r="B5922" s="14">
        <v>1</v>
      </c>
      <c r="C5922" s="15" t="s">
        <v>3228</v>
      </c>
      <c r="D5922" s="15" t="s">
        <v>3229</v>
      </c>
      <c r="E5922" s="15">
        <v>45161</v>
      </c>
      <c r="F5922" s="15" t="s">
        <v>3230</v>
      </c>
      <c r="G5922" s="15">
        <v>45116</v>
      </c>
      <c r="H5922" s="15">
        <v>45300</v>
      </c>
      <c r="I5922" s="15" t="s">
        <v>3231</v>
      </c>
      <c r="J5922" s="15" t="s">
        <v>3232</v>
      </c>
      <c r="K5922" s="15" t="s">
        <v>45339</v>
      </c>
      <c r="L5922" s="15" t="s">
        <v>103</v>
      </c>
      <c r="M5922" s="15" t="s">
        <v>104</v>
      </c>
      <c r="N5922" s="14">
        <v>2022</v>
      </c>
      <c r="O5922" s="15" t="s">
        <v>3233</v>
      </c>
      <c r="P5922" s="15" t="s">
        <v>106</v>
      </c>
      <c r="Q5922" s="15" t="s">
        <v>47019</v>
      </c>
      <c r="R5922" s="15" t="s">
        <v>3234</v>
      </c>
      <c r="S5922" s="15" t="s">
        <v>3235</v>
      </c>
      <c r="T5922" s="15" t="s">
        <v>2089</v>
      </c>
      <c r="U5922" s="15" t="s">
        <v>53</v>
      </c>
      <c r="V5922" s="15" t="s">
        <v>46232</v>
      </c>
      <c r="W5922" s="15" t="s">
        <v>1624</v>
      </c>
      <c r="X5922" s="15" t="e">
        <f>_xlfn.XLOOKUP(_LOOKUP[[#This Row],[AdjusterMemberName]],_Adjuster[Adjuster Name],_Adjuster[Email],,0)</f>
        <v>#N/A</v>
      </c>
      <c r="Y5922" s="15" t="e">
        <f>_xlfn.XLOOKUP(_LOOKUP[[#This Row],[AdjusterMemberName]],_Adjuster[Adjuster Name],_Adjuster[Phone Number],,0)</f>
        <v>#N/A</v>
      </c>
      <c r="Z5922" s="15" t="s">
        <v>3236</v>
      </c>
      <c r="AA59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6161 Coral Pink Cir, Woodland Hills  CA 91367</v>
      </c>
      <c r="AB5922" s="15"/>
    </row>
    <row r="5923" spans="1:28" x14ac:dyDescent="0.3">
      <c r="A5923" s="14">
        <v>1</v>
      </c>
      <c r="B5923" s="14">
        <v>0</v>
      </c>
      <c r="C5923" s="15" t="s">
        <v>3237</v>
      </c>
      <c r="D5923" s="15" t="s">
        <v>3238</v>
      </c>
      <c r="E5923" s="15">
        <v>45161</v>
      </c>
      <c r="F5923" s="15" t="s">
        <v>3239</v>
      </c>
      <c r="G5923" s="15">
        <v>45009</v>
      </c>
      <c r="H5923" s="15">
        <v>45193</v>
      </c>
      <c r="I5923" s="15" t="s">
        <v>3240</v>
      </c>
      <c r="J5923" s="15" t="s">
        <v>3241</v>
      </c>
      <c r="K5923" s="15" t="s">
        <v>45506</v>
      </c>
      <c r="L5923" s="15" t="s">
        <v>150</v>
      </c>
      <c r="M5923" s="15" t="s">
        <v>151</v>
      </c>
      <c r="N5923" s="14">
        <v>2014</v>
      </c>
      <c r="O5923" s="15" t="s">
        <v>3242</v>
      </c>
      <c r="P5923" s="15" t="s">
        <v>106</v>
      </c>
      <c r="Q5923" s="15" t="s">
        <v>47097</v>
      </c>
      <c r="R5923" s="15" t="s">
        <v>3243</v>
      </c>
      <c r="S5923" s="15" t="s">
        <v>3244</v>
      </c>
      <c r="T5923" s="15" t="s">
        <v>2950</v>
      </c>
      <c r="U5923" s="15" t="s">
        <v>53</v>
      </c>
      <c r="V5923" s="15" t="s">
        <v>45514</v>
      </c>
      <c r="W5923" s="15" t="s">
        <v>367</v>
      </c>
      <c r="X5923" s="15" t="str">
        <f>_xlfn.XLOOKUP(_LOOKUP[[#This Row],[AdjusterMemberName]],_Adjuster[Adjuster Name],_Adjuster[Email],,0)</f>
        <v>dHernandez4@knightcompany.com</v>
      </c>
      <c r="Y5923" s="15" t="str">
        <f>_xlfn.XLOOKUP(_LOOKUP[[#This Row],[AdjusterMemberName]],_Adjuster[Adjuster Name],_Adjuster[Phone Number],,0)</f>
        <v>323-315-7819</v>
      </c>
      <c r="Z5923" s="15" t="s">
        <v>3245</v>
      </c>
      <c r="AA59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12701 Montford St, Pacoima  CA 91331</v>
      </c>
      <c r="AB5923" s="15"/>
    </row>
    <row r="5924" spans="1:28" x14ac:dyDescent="0.3">
      <c r="A5924" s="14">
        <v>1</v>
      </c>
      <c r="B5924" s="14">
        <v>1</v>
      </c>
      <c r="C5924" s="15" t="s">
        <v>3289</v>
      </c>
      <c r="D5924" s="15" t="s">
        <v>3289</v>
      </c>
      <c r="E5924" s="15">
        <v>45161</v>
      </c>
      <c r="F5924" s="15" t="s">
        <v>3290</v>
      </c>
      <c r="G5924" s="15">
        <v>45158</v>
      </c>
      <c r="H5924" s="15">
        <v>45342</v>
      </c>
      <c r="I5924" s="15" t="s">
        <v>3291</v>
      </c>
      <c r="J5924" s="15" t="s">
        <v>3292</v>
      </c>
      <c r="K5924" s="15" t="s">
        <v>45329</v>
      </c>
      <c r="L5924" s="15" t="s">
        <v>128</v>
      </c>
      <c r="M5924" s="15" t="s">
        <v>129</v>
      </c>
      <c r="N5924" s="14">
        <v>2016</v>
      </c>
      <c r="O5924" s="15" t="s">
        <v>3293</v>
      </c>
      <c r="P5924" s="15" t="s">
        <v>106</v>
      </c>
      <c r="Q5924" s="15" t="s">
        <v>47019</v>
      </c>
      <c r="R5924" s="15" t="s">
        <v>3294</v>
      </c>
      <c r="S5924" s="15" t="s">
        <v>3295</v>
      </c>
      <c r="T5924" s="15" t="s">
        <v>3296</v>
      </c>
      <c r="U5924" s="15" t="s">
        <v>53</v>
      </c>
      <c r="V5924" s="15" t="s">
        <v>45819</v>
      </c>
      <c r="W5924" s="15" t="s">
        <v>264</v>
      </c>
      <c r="X5924" s="15" t="str">
        <f>_xlfn.XLOOKUP(_LOOKUP[[#This Row],[AdjusterMemberName]],_Adjuster[Adjuster Name],_Adjuster[Email],,0)</f>
        <v>sBonnevie@knightcompany.com</v>
      </c>
      <c r="Y5924" s="15" t="str">
        <f>_xlfn.XLOOKUP(_LOOKUP[[#This Row],[AdjusterMemberName]],_Adjuster[Adjuster Name],_Adjuster[Phone Number],,0)</f>
        <v>323-692-4064</v>
      </c>
      <c r="Z5924" s="15" t="s">
        <v>3297</v>
      </c>
      <c r="AA59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4819 E Colonia De Los Pinos B7, East Los Angeles  CA 90022</v>
      </c>
      <c r="AB5924" s="15">
        <v>45191</v>
      </c>
    </row>
    <row r="5925" spans="1:28" x14ac:dyDescent="0.3">
      <c r="A5925" s="14">
        <v>1</v>
      </c>
      <c r="B5925" s="14">
        <v>1</v>
      </c>
      <c r="C5925" s="15" t="s">
        <v>3144</v>
      </c>
      <c r="D5925" s="15" t="s">
        <v>3144</v>
      </c>
      <c r="E5925" s="15">
        <v>45160</v>
      </c>
      <c r="F5925" s="15" t="s">
        <v>3145</v>
      </c>
      <c r="G5925" s="15">
        <v>45017</v>
      </c>
      <c r="H5925" s="15">
        <v>45200</v>
      </c>
      <c r="I5925" s="15" t="s">
        <v>3146</v>
      </c>
      <c r="J5925" s="15" t="s">
        <v>3147</v>
      </c>
      <c r="K5925" s="15" t="s">
        <v>45604</v>
      </c>
      <c r="L5925" s="15" t="s">
        <v>150</v>
      </c>
      <c r="M5925" s="15" t="s">
        <v>687</v>
      </c>
      <c r="N5925" s="14">
        <v>2003</v>
      </c>
      <c r="O5925" s="15" t="s">
        <v>3148</v>
      </c>
      <c r="P5925" s="15" t="s">
        <v>106</v>
      </c>
      <c r="Q5925" s="15" t="s">
        <v>47095</v>
      </c>
      <c r="R5925" s="15" t="s">
        <v>3149</v>
      </c>
      <c r="S5925" s="15" t="s">
        <v>3150</v>
      </c>
      <c r="T5925" s="15" t="s">
        <v>3151</v>
      </c>
      <c r="U5925" s="15" t="s">
        <v>53</v>
      </c>
      <c r="V5925" s="15" t="s">
        <v>45654</v>
      </c>
      <c r="W5925" s="15" t="s">
        <v>1624</v>
      </c>
      <c r="X5925" s="15" t="e">
        <f>_xlfn.XLOOKUP(_LOOKUP[[#This Row],[AdjusterMemberName]],_Adjuster[Adjuster Name],_Adjuster[Email],,0)</f>
        <v>#N/A</v>
      </c>
      <c r="Y5925" s="15" t="e">
        <f>_xlfn.XLOOKUP(_LOOKUP[[#This Row],[AdjusterMemberName]],_Adjuster[Adjuster Name],_Adjuster[Phone Number],,0)</f>
        <v>#N/A</v>
      </c>
      <c r="Z5925" s="15" t="s">
        <v>3152</v>
      </c>
      <c r="AA59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545 Cherokee Ct, Salinas  CA 93906</v>
      </c>
      <c r="AB5925" s="15"/>
    </row>
    <row r="5926" spans="1:28" x14ac:dyDescent="0.3">
      <c r="A5926" s="14">
        <v>1</v>
      </c>
      <c r="B5926" s="14">
        <v>1</v>
      </c>
      <c r="C5926" s="15" t="s">
        <v>3153</v>
      </c>
      <c r="D5926" s="15" t="s">
        <v>3153</v>
      </c>
      <c r="E5926" s="15">
        <v>45160</v>
      </c>
      <c r="F5926" s="15" t="s">
        <v>3154</v>
      </c>
      <c r="G5926" s="15">
        <v>45134</v>
      </c>
      <c r="H5926" s="15">
        <v>45318</v>
      </c>
      <c r="I5926" s="15" t="s">
        <v>3155</v>
      </c>
      <c r="J5926" s="15" t="s">
        <v>3156</v>
      </c>
      <c r="K5926" s="15" t="s">
        <v>45424</v>
      </c>
      <c r="L5926" s="15" t="s">
        <v>103</v>
      </c>
      <c r="M5926" s="15" t="s">
        <v>1503</v>
      </c>
      <c r="N5926" s="14">
        <v>2021</v>
      </c>
      <c r="O5926" s="15" t="s">
        <v>3157</v>
      </c>
      <c r="P5926" s="15" t="s">
        <v>106</v>
      </c>
      <c r="Q5926" s="15" t="s">
        <v>47006</v>
      </c>
      <c r="R5926" s="15" t="s">
        <v>3158</v>
      </c>
      <c r="S5926" s="15" t="s">
        <v>3159</v>
      </c>
      <c r="T5926" s="15" t="s">
        <v>174</v>
      </c>
      <c r="U5926" s="15" t="s">
        <v>53</v>
      </c>
      <c r="V5926" s="15" t="s">
        <v>45841</v>
      </c>
      <c r="W5926" s="15" t="s">
        <v>850</v>
      </c>
      <c r="X5926" s="15" t="e">
        <f>_xlfn.XLOOKUP(_LOOKUP[[#This Row],[AdjusterMemberName]],_Adjuster[Adjuster Name],_Adjuster[Email],,0)</f>
        <v>#N/A</v>
      </c>
      <c r="Y5926" s="15" t="e">
        <f>_xlfn.XLOOKUP(_LOOKUP[[#This Row],[AdjusterMemberName]],_Adjuster[Adjuster Name],_Adjuster[Phone Number],,0)</f>
        <v>#N/A</v>
      </c>
      <c r="Z5926" s="15" t="s">
        <v>3160</v>
      </c>
      <c r="AA59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5533 Alhambra St, Los Angeles  CA 90032</v>
      </c>
      <c r="AB5926" s="15">
        <v>45289</v>
      </c>
    </row>
    <row r="5927" spans="1:28" x14ac:dyDescent="0.3">
      <c r="A5927" s="14">
        <v>1</v>
      </c>
      <c r="B5927" s="14">
        <v>1</v>
      </c>
      <c r="C5927" s="15" t="s">
        <v>17974</v>
      </c>
      <c r="D5927" s="15" t="s">
        <v>17974</v>
      </c>
      <c r="E5927" s="15">
        <v>45160</v>
      </c>
      <c r="F5927" s="15" t="s">
        <v>17975</v>
      </c>
      <c r="G5927" s="15">
        <v>45072</v>
      </c>
      <c r="H5927" s="15">
        <v>45256</v>
      </c>
      <c r="I5927" s="15" t="s">
        <v>17976</v>
      </c>
      <c r="J5927" s="15" t="s">
        <v>17977</v>
      </c>
      <c r="K5927" s="15" t="s">
        <v>45892</v>
      </c>
      <c r="L5927" s="15" t="s">
        <v>128</v>
      </c>
      <c r="M5927" s="15" t="s">
        <v>129</v>
      </c>
      <c r="N5927" s="14">
        <v>2006</v>
      </c>
      <c r="O5927" s="15" t="s">
        <v>17978</v>
      </c>
      <c r="P5927" s="15" t="s">
        <v>106</v>
      </c>
      <c r="Q5927" s="15" t="s">
        <v>47065</v>
      </c>
      <c r="R5927" s="15" t="s">
        <v>17979</v>
      </c>
      <c r="S5927" s="15" t="s">
        <v>17980</v>
      </c>
      <c r="T5927" s="15" t="s">
        <v>404</v>
      </c>
      <c r="U5927" s="15" t="s">
        <v>53</v>
      </c>
      <c r="V5927" s="15" t="s">
        <v>45417</v>
      </c>
      <c r="W5927" s="15" t="s">
        <v>367</v>
      </c>
      <c r="X5927" s="15" t="str">
        <f>_xlfn.XLOOKUP(_LOOKUP[[#This Row],[AdjusterMemberName]],_Adjuster[Adjuster Name],_Adjuster[Email],,0)</f>
        <v>dHernandez4@knightcompany.com</v>
      </c>
      <c r="Y5927" s="15" t="str">
        <f>_xlfn.XLOOKUP(_LOOKUP[[#This Row],[AdjusterMemberName]],_Adjuster[Adjuster Name],_Adjuster[Phone Number],,0)</f>
        <v>323-315-7819</v>
      </c>
      <c r="Z5927" s="15" t="s">
        <v>17981</v>
      </c>
      <c r="AA59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38220 11Th St E Apt 5, Palmdale  CA 93550</v>
      </c>
      <c r="AB5927" s="15"/>
    </row>
    <row r="5928" spans="1:28" x14ac:dyDescent="0.3">
      <c r="A5928" s="14">
        <v>1</v>
      </c>
      <c r="B5928" s="14">
        <v>1</v>
      </c>
      <c r="C5928" s="15" t="s">
        <v>3161</v>
      </c>
      <c r="D5928" s="15" t="s">
        <v>3161</v>
      </c>
      <c r="E5928" s="15">
        <v>45159</v>
      </c>
      <c r="F5928" s="15" t="s">
        <v>3162</v>
      </c>
      <c r="G5928" s="15">
        <v>45089</v>
      </c>
      <c r="H5928" s="15">
        <v>45272</v>
      </c>
      <c r="I5928" s="15" t="s">
        <v>3163</v>
      </c>
      <c r="J5928" s="15" t="s">
        <v>3164</v>
      </c>
      <c r="K5928" s="15" t="s">
        <v>45332</v>
      </c>
      <c r="L5928" s="15" t="s">
        <v>270</v>
      </c>
      <c r="M5928" s="15" t="s">
        <v>1961</v>
      </c>
      <c r="N5928" s="14">
        <v>2014</v>
      </c>
      <c r="O5928" s="15" t="s">
        <v>3165</v>
      </c>
      <c r="P5928" s="15" t="s">
        <v>106</v>
      </c>
      <c r="Q5928" s="15" t="s">
        <v>47095</v>
      </c>
      <c r="R5928" s="15" t="s">
        <v>931</v>
      </c>
      <c r="S5928" s="15" t="s">
        <v>3166</v>
      </c>
      <c r="T5928" s="15" t="s">
        <v>1275</v>
      </c>
      <c r="U5928" s="15" t="s">
        <v>53</v>
      </c>
      <c r="V5928" s="15" t="s">
        <v>45634</v>
      </c>
      <c r="W5928" s="15" t="s">
        <v>1889</v>
      </c>
      <c r="X5928" s="15" t="e">
        <f>_xlfn.XLOOKUP(_LOOKUP[[#This Row],[AdjusterMemberName]],_Adjuster[Adjuster Name],_Adjuster[Email],,0)</f>
        <v>#N/A</v>
      </c>
      <c r="Y5928" s="15" t="e">
        <f>_xlfn.XLOOKUP(_LOOKUP[[#This Row],[AdjusterMemberName]],_Adjuster[Adjuster Name],_Adjuster[Phone Number],,0)</f>
        <v>#N/A</v>
      </c>
      <c r="Z5928" s="15" t="s">
        <v>3167</v>
      </c>
      <c r="AA59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1401 Magnolia Ave, Long Beach  CA 90813</v>
      </c>
      <c r="AB5928" s="15">
        <v>45264</v>
      </c>
    </row>
    <row r="5929" spans="1:28" x14ac:dyDescent="0.3">
      <c r="A5929" s="14">
        <v>1</v>
      </c>
      <c r="B5929" s="14">
        <v>1</v>
      </c>
      <c r="C5929" s="15" t="s">
        <v>3192</v>
      </c>
      <c r="D5929" s="15" t="s">
        <v>3192</v>
      </c>
      <c r="E5929" s="15">
        <v>45159</v>
      </c>
      <c r="F5929" s="15" t="s">
        <v>3193</v>
      </c>
      <c r="G5929" s="15">
        <v>45148</v>
      </c>
      <c r="H5929" s="15">
        <v>45332</v>
      </c>
      <c r="I5929" s="15" t="s">
        <v>3194</v>
      </c>
      <c r="J5929" s="15" t="s">
        <v>3195</v>
      </c>
      <c r="K5929" s="15" t="s">
        <v>45336</v>
      </c>
      <c r="L5929" s="15" t="s">
        <v>419</v>
      </c>
      <c r="M5929" s="15" t="s">
        <v>3196</v>
      </c>
      <c r="N5929" s="14">
        <v>2010</v>
      </c>
      <c r="O5929" s="15" t="s">
        <v>3197</v>
      </c>
      <c r="P5929" s="15" t="s">
        <v>106</v>
      </c>
      <c r="Q5929" s="15" t="s">
        <v>47065</v>
      </c>
      <c r="R5929" s="15" t="s">
        <v>3198</v>
      </c>
      <c r="S5929" s="15" t="s">
        <v>3199</v>
      </c>
      <c r="T5929" s="15" t="s">
        <v>3200</v>
      </c>
      <c r="U5929" s="15" t="s">
        <v>53</v>
      </c>
      <c r="V5929" s="15" t="s">
        <v>45599</v>
      </c>
      <c r="W5929" s="15" t="s">
        <v>850</v>
      </c>
      <c r="X5929" s="15" t="e">
        <f>_xlfn.XLOOKUP(_LOOKUP[[#This Row],[AdjusterMemberName]],_Adjuster[Adjuster Name],_Adjuster[Email],,0)</f>
        <v>#N/A</v>
      </c>
      <c r="Y5929" s="15" t="e">
        <f>_xlfn.XLOOKUP(_LOOKUP[[#This Row],[AdjusterMemberName]],_Adjuster[Adjuster Name],_Adjuster[Phone Number],,0)</f>
        <v>#N/A</v>
      </c>
      <c r="Z5929" s="15" t="s">
        <v>3201</v>
      </c>
      <c r="AA59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2840 Frederick St, Glassell Park  CA 90065</v>
      </c>
      <c r="AB5929" s="15"/>
    </row>
    <row r="5930" spans="1:28" x14ac:dyDescent="0.3">
      <c r="A5930" s="14">
        <v>1</v>
      </c>
      <c r="B5930" s="14">
        <v>1</v>
      </c>
      <c r="C5930" s="15" t="s">
        <v>1874</v>
      </c>
      <c r="D5930" s="15" t="s">
        <v>1874</v>
      </c>
      <c r="E5930" s="15">
        <v>45158</v>
      </c>
      <c r="F5930" s="15" t="s">
        <v>1875</v>
      </c>
      <c r="G5930" s="15">
        <v>45042</v>
      </c>
      <c r="H5930" s="15">
        <v>45225</v>
      </c>
      <c r="I5930" s="15" t="s">
        <v>3084</v>
      </c>
      <c r="J5930" s="15" t="s">
        <v>3085</v>
      </c>
      <c r="K5930" s="15" t="s">
        <v>46849</v>
      </c>
      <c r="L5930" s="15" t="s">
        <v>128</v>
      </c>
      <c r="M5930" s="15" t="s">
        <v>170</v>
      </c>
      <c r="N5930" s="14">
        <v>2022</v>
      </c>
      <c r="O5930" s="15" t="s">
        <v>1878</v>
      </c>
      <c r="P5930" s="15" t="s">
        <v>106</v>
      </c>
      <c r="Q5930" s="15" t="s">
        <v>47019</v>
      </c>
      <c r="R5930" s="15" t="s">
        <v>162</v>
      </c>
      <c r="S5930" s="15" t="s">
        <v>1879</v>
      </c>
      <c r="T5930" s="15" t="s">
        <v>1067</v>
      </c>
      <c r="U5930" s="15" t="s">
        <v>53</v>
      </c>
      <c r="V5930" s="15" t="s">
        <v>45577</v>
      </c>
      <c r="W5930" s="15" t="s">
        <v>850</v>
      </c>
      <c r="X5930" s="15" t="e">
        <f>_xlfn.XLOOKUP(_LOOKUP[[#This Row],[AdjusterMemberName]],_Adjuster[Adjuster Name],_Adjuster[Email],,0)</f>
        <v>#N/A</v>
      </c>
      <c r="Y5930" s="15" t="e">
        <f>_xlfn.XLOOKUP(_LOOKUP[[#This Row],[AdjusterMemberName]],_Adjuster[Adjuster Name],_Adjuster[Phone Number],,0)</f>
        <v>#N/A</v>
      </c>
      <c r="Z5930" s="15" t="s">
        <v>1880</v>
      </c>
      <c r="AA59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3216 17Th St, San Francisco  CA 94110</v>
      </c>
      <c r="AB5930" s="15"/>
    </row>
    <row r="5931" spans="1:28" x14ac:dyDescent="0.3">
      <c r="A5931" s="14">
        <v>0</v>
      </c>
      <c r="B5931" s="14">
        <v>1</v>
      </c>
      <c r="C5931" s="15" t="s">
        <v>3116</v>
      </c>
      <c r="D5931" s="15" t="s">
        <v>3116</v>
      </c>
      <c r="E5931" s="15">
        <v>45158</v>
      </c>
      <c r="F5931" s="15" t="s">
        <v>3117</v>
      </c>
      <c r="G5931" s="15"/>
      <c r="H5931" s="15"/>
      <c r="I5931" s="15" t="s">
        <v>3118</v>
      </c>
      <c r="J5931" s="15" t="s">
        <v>3119</v>
      </c>
      <c r="K5931" s="15" t="s">
        <v>45943</v>
      </c>
      <c r="L5931" s="15" t="s">
        <v>333</v>
      </c>
      <c r="M5931" s="15" t="s">
        <v>3120</v>
      </c>
      <c r="N5931" s="14">
        <v>2000</v>
      </c>
      <c r="O5931" s="15" t="s">
        <v>629</v>
      </c>
      <c r="P5931" s="15" t="s">
        <v>106</v>
      </c>
      <c r="Q5931" s="15"/>
      <c r="R5931" s="15"/>
      <c r="S5931" s="15"/>
      <c r="T5931" s="15"/>
      <c r="U5931" s="15"/>
      <c r="V5931" s="15"/>
      <c r="W5931" s="15" t="s">
        <v>195</v>
      </c>
      <c r="X5931" s="15" t="e">
        <f>_xlfn.XLOOKUP(_LOOKUP[[#This Row],[AdjusterMemberName]],_Adjuster[Adjuster Name],_Adjuster[Email],,0)</f>
        <v>#N/A</v>
      </c>
      <c r="Y5931" s="15" t="e">
        <f>_xlfn.XLOOKUP(_LOOKUP[[#This Row],[AdjusterMemberName]],_Adjuster[Adjuster Name],_Adjuster[Phone Number],,0)</f>
        <v>#N/A</v>
      </c>
      <c r="Z5931" s="15"/>
      <c r="AA5931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931" s="15"/>
    </row>
    <row r="5932" spans="1:28" x14ac:dyDescent="0.3">
      <c r="A5932" s="14">
        <v>1</v>
      </c>
      <c r="B5932" s="14">
        <v>1</v>
      </c>
      <c r="C5932" s="15" t="s">
        <v>3168</v>
      </c>
      <c r="D5932" s="15" t="s">
        <v>3168</v>
      </c>
      <c r="E5932" s="15">
        <v>45158</v>
      </c>
      <c r="F5932" s="15" t="s">
        <v>3169</v>
      </c>
      <c r="G5932" s="15">
        <v>45075</v>
      </c>
      <c r="H5932" s="15">
        <v>45259</v>
      </c>
      <c r="I5932" s="15" t="s">
        <v>3170</v>
      </c>
      <c r="J5932" s="15" t="s">
        <v>3171</v>
      </c>
      <c r="K5932" s="15" t="s">
        <v>45696</v>
      </c>
      <c r="L5932" s="15" t="s">
        <v>270</v>
      </c>
      <c r="M5932" s="15" t="s">
        <v>3172</v>
      </c>
      <c r="N5932" s="14">
        <v>2016</v>
      </c>
      <c r="O5932" s="15" t="s">
        <v>3173</v>
      </c>
      <c r="P5932" s="15" t="s">
        <v>106</v>
      </c>
      <c r="Q5932" s="15" t="s">
        <v>47120</v>
      </c>
      <c r="R5932" s="15" t="s">
        <v>3174</v>
      </c>
      <c r="S5932" s="15" t="s">
        <v>3175</v>
      </c>
      <c r="T5932" s="15" t="s">
        <v>755</v>
      </c>
      <c r="U5932" s="15" t="s">
        <v>53</v>
      </c>
      <c r="V5932" s="15" t="s">
        <v>45740</v>
      </c>
      <c r="W5932" s="15" t="s">
        <v>175</v>
      </c>
      <c r="X5932" s="15" t="e">
        <f>_xlfn.XLOOKUP(_LOOKUP[[#This Row],[AdjusterMemberName]],_Adjuster[Adjuster Name],_Adjuster[Email],,0)</f>
        <v>#N/A</v>
      </c>
      <c r="Y5932" s="15" t="e">
        <f>_xlfn.XLOOKUP(_LOOKUP[[#This Row],[AdjusterMemberName]],_Adjuster[Adjuster Name],_Adjuster[Phone Number],,0)</f>
        <v>#N/A</v>
      </c>
      <c r="Z5932" s="15" t="s">
        <v>3176</v>
      </c>
      <c r="AA59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1421 Faircliff St, Beaumont  CA 92223</v>
      </c>
      <c r="AB5932" s="15">
        <v>45200</v>
      </c>
    </row>
    <row r="5933" spans="1:28" x14ac:dyDescent="0.3">
      <c r="A5933" s="14">
        <v>1</v>
      </c>
      <c r="B5933" s="14">
        <v>1</v>
      </c>
      <c r="C5933" s="15" t="s">
        <v>3280</v>
      </c>
      <c r="D5933" s="15" t="s">
        <v>3280</v>
      </c>
      <c r="E5933" s="15">
        <v>45158</v>
      </c>
      <c r="F5933" s="15" t="s">
        <v>3281</v>
      </c>
      <c r="G5933" s="15">
        <v>45156</v>
      </c>
      <c r="H5933" s="15">
        <v>45340</v>
      </c>
      <c r="I5933" s="15" t="s">
        <v>3282</v>
      </c>
      <c r="J5933" s="15" t="s">
        <v>3283</v>
      </c>
      <c r="K5933" s="15" t="s">
        <v>45369</v>
      </c>
      <c r="L5933" s="15" t="s">
        <v>441</v>
      </c>
      <c r="M5933" s="15" t="s">
        <v>3284</v>
      </c>
      <c r="N5933" s="14">
        <v>2015</v>
      </c>
      <c r="O5933" s="15" t="s">
        <v>3285</v>
      </c>
      <c r="P5933" s="15" t="s">
        <v>106</v>
      </c>
      <c r="Q5933" s="15" t="s">
        <v>47079</v>
      </c>
      <c r="R5933" s="15" t="s">
        <v>2110</v>
      </c>
      <c r="S5933" s="15" t="s">
        <v>3286</v>
      </c>
      <c r="T5933" s="15" t="s">
        <v>3287</v>
      </c>
      <c r="U5933" s="15" t="s">
        <v>53</v>
      </c>
      <c r="V5933" s="15" t="s">
        <v>46846</v>
      </c>
      <c r="W5933" s="15" t="s">
        <v>850</v>
      </c>
      <c r="X5933" s="15" t="e">
        <f>_xlfn.XLOOKUP(_LOOKUP[[#This Row],[AdjusterMemberName]],_Adjuster[Adjuster Name],_Adjuster[Email],,0)</f>
        <v>#N/A</v>
      </c>
      <c r="Y5933" s="15" t="e">
        <f>_xlfn.XLOOKUP(_LOOKUP[[#This Row],[AdjusterMemberName]],_Adjuster[Adjuster Name],_Adjuster[Phone Number],,0)</f>
        <v>#N/A</v>
      </c>
      <c r="Z5933" s="15" t="s">
        <v>3288</v>
      </c>
      <c r="AA59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5643 Pickering Ave, Whittier  CA 90601</v>
      </c>
      <c r="AB5933" s="15">
        <v>45202</v>
      </c>
    </row>
    <row r="5934" spans="1:28" x14ac:dyDescent="0.3">
      <c r="A5934" s="14">
        <v>1</v>
      </c>
      <c r="B5934" s="14">
        <v>1</v>
      </c>
      <c r="C5934" s="15" t="s">
        <v>4699</v>
      </c>
      <c r="D5934" s="15" t="s">
        <v>4699</v>
      </c>
      <c r="E5934" s="15">
        <v>45158</v>
      </c>
      <c r="F5934" s="15" t="s">
        <v>4700</v>
      </c>
      <c r="G5934" s="15">
        <v>44970</v>
      </c>
      <c r="H5934" s="15">
        <v>45151</v>
      </c>
      <c r="I5934" s="15" t="s">
        <v>4701</v>
      </c>
      <c r="J5934" s="15" t="s">
        <v>4702</v>
      </c>
      <c r="K5934" s="15" t="s">
        <v>45691</v>
      </c>
      <c r="L5934" s="15" t="s">
        <v>1261</v>
      </c>
      <c r="M5934" s="15" t="s">
        <v>4703</v>
      </c>
      <c r="N5934" s="14">
        <v>2011</v>
      </c>
      <c r="O5934" s="15" t="s">
        <v>4704</v>
      </c>
      <c r="P5934" s="15" t="s">
        <v>106</v>
      </c>
      <c r="Q5934" s="15" t="s">
        <v>119</v>
      </c>
      <c r="R5934" s="15" t="s">
        <v>4705</v>
      </c>
      <c r="S5934" s="15" t="s">
        <v>4706</v>
      </c>
      <c r="T5934" s="15" t="s">
        <v>4707</v>
      </c>
      <c r="U5934" s="15" t="s">
        <v>53</v>
      </c>
      <c r="V5934" s="15" t="s">
        <v>46351</v>
      </c>
      <c r="W5934" s="15" t="s">
        <v>850</v>
      </c>
      <c r="X5934" s="15" t="e">
        <f>_xlfn.XLOOKUP(_LOOKUP[[#This Row],[AdjusterMemberName]],_Adjuster[Adjuster Name],_Adjuster[Email],,0)</f>
        <v>#N/A</v>
      </c>
      <c r="Y5934" s="15" t="e">
        <f>_xlfn.XLOOKUP(_LOOKUP[[#This Row],[AdjusterMemberName]],_Adjuster[Adjuster Name],_Adjuster[Phone Number],,0)</f>
        <v>#N/A</v>
      </c>
      <c r="Z5934" s="15" t="s">
        <v>4708</v>
      </c>
      <c r="AA59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23332 La Vaca St, Lake Forest  CA 92630</v>
      </c>
      <c r="AB5934" s="15">
        <v>45110</v>
      </c>
    </row>
    <row r="5935" spans="1:28" x14ac:dyDescent="0.3">
      <c r="A5935" s="14">
        <v>1</v>
      </c>
      <c r="B5935" s="14">
        <v>1</v>
      </c>
      <c r="C5935" s="15" t="s">
        <v>3076</v>
      </c>
      <c r="D5935" s="15" t="s">
        <v>3076</v>
      </c>
      <c r="E5935" s="15">
        <v>45157</v>
      </c>
      <c r="F5935" s="15" t="s">
        <v>3077</v>
      </c>
      <c r="G5935" s="15">
        <v>44987</v>
      </c>
      <c r="H5935" s="15">
        <v>45171</v>
      </c>
      <c r="I5935" s="15" t="s">
        <v>3078</v>
      </c>
      <c r="J5935" s="15" t="s">
        <v>3079</v>
      </c>
      <c r="K5935" s="15" t="s">
        <v>45528</v>
      </c>
      <c r="L5935" s="15" t="s">
        <v>128</v>
      </c>
      <c r="M5935" s="15" t="s">
        <v>170</v>
      </c>
      <c r="N5935" s="14">
        <v>2018</v>
      </c>
      <c r="O5935" s="15" t="s">
        <v>3080</v>
      </c>
      <c r="P5935" s="15" t="s">
        <v>106</v>
      </c>
      <c r="Q5935" s="15" t="s">
        <v>47065</v>
      </c>
      <c r="R5935" s="15" t="s">
        <v>3081</v>
      </c>
      <c r="S5935" s="15" t="s">
        <v>3082</v>
      </c>
      <c r="T5935" s="15" t="s">
        <v>894</v>
      </c>
      <c r="U5935" s="15" t="s">
        <v>53</v>
      </c>
      <c r="V5935" s="15" t="s">
        <v>46850</v>
      </c>
      <c r="W5935" s="15" t="s">
        <v>175</v>
      </c>
      <c r="X5935" s="15" t="e">
        <f>_xlfn.XLOOKUP(_LOOKUP[[#This Row],[AdjusterMemberName]],_Adjuster[Adjuster Name],_Adjuster[Email],,0)</f>
        <v>#N/A</v>
      </c>
      <c r="Y5935" s="15" t="e">
        <f>_xlfn.XLOOKUP(_LOOKUP[[#This Row],[AdjusterMemberName]],_Adjuster[Adjuster Name],_Adjuster[Phone Number],,0)</f>
        <v>#N/A</v>
      </c>
      <c r="Z5935" s="15" t="s">
        <v>3083</v>
      </c>
      <c r="AA59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2954 Bonita Mesa Rd, Bonita  CA 91902</v>
      </c>
      <c r="AB5935" s="15"/>
    </row>
    <row r="5936" spans="1:28" x14ac:dyDescent="0.3">
      <c r="A5936" s="14">
        <v>1</v>
      </c>
      <c r="B5936" s="14">
        <v>0</v>
      </c>
      <c r="C5936" s="15" t="s">
        <v>3097</v>
      </c>
      <c r="D5936" s="15" t="s">
        <v>3098</v>
      </c>
      <c r="E5936" s="15">
        <v>45157</v>
      </c>
      <c r="F5936" s="15" t="s">
        <v>3099</v>
      </c>
      <c r="G5936" s="15">
        <v>44996</v>
      </c>
      <c r="H5936" s="15">
        <v>45180</v>
      </c>
      <c r="I5936" s="15" t="s">
        <v>3100</v>
      </c>
      <c r="J5936" s="15" t="s">
        <v>3101</v>
      </c>
      <c r="K5936" s="15" t="s">
        <v>45968</v>
      </c>
      <c r="L5936" s="15" t="s">
        <v>128</v>
      </c>
      <c r="M5936" s="15" t="s">
        <v>129</v>
      </c>
      <c r="N5936" s="14">
        <v>2013</v>
      </c>
      <c r="O5936" s="15" t="s">
        <v>3102</v>
      </c>
      <c r="P5936" s="15" t="s">
        <v>106</v>
      </c>
      <c r="Q5936" s="15" t="s">
        <v>47006</v>
      </c>
      <c r="R5936" s="15" t="s">
        <v>3103</v>
      </c>
      <c r="S5936" s="15" t="s">
        <v>3104</v>
      </c>
      <c r="T5936" s="15" t="s">
        <v>612</v>
      </c>
      <c r="U5936" s="15" t="s">
        <v>53</v>
      </c>
      <c r="V5936" s="15" t="s">
        <v>45659</v>
      </c>
      <c r="W5936" s="15" t="s">
        <v>367</v>
      </c>
      <c r="X5936" s="15" t="str">
        <f>_xlfn.XLOOKUP(_LOOKUP[[#This Row],[AdjusterMemberName]],_Adjuster[Adjuster Name],_Adjuster[Email],,0)</f>
        <v>dHernandez4@knightcompany.com</v>
      </c>
      <c r="Y5936" s="15" t="str">
        <f>_xlfn.XLOOKUP(_LOOKUP[[#This Row],[AdjusterMemberName]],_Adjuster[Adjuster Name],_Adjuster[Phone Number],,0)</f>
        <v>323-315-7819</v>
      </c>
      <c r="Z5936" s="15" t="s">
        <v>3105</v>
      </c>
      <c r="AA59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117 N 4Th St Apt A, Montebello  CA 90640</v>
      </c>
      <c r="AB5936" s="15"/>
    </row>
    <row r="5937" spans="1:28" x14ac:dyDescent="0.3">
      <c r="A5937" s="14">
        <v>1</v>
      </c>
      <c r="B5937" s="14">
        <v>1</v>
      </c>
      <c r="C5937" s="15" t="s">
        <v>3068</v>
      </c>
      <c r="D5937" s="15" t="s">
        <v>3068</v>
      </c>
      <c r="E5937" s="15">
        <v>45156</v>
      </c>
      <c r="F5937" s="15" t="s">
        <v>3069</v>
      </c>
      <c r="G5937" s="15">
        <v>45121</v>
      </c>
      <c r="H5937" s="15">
        <v>45305</v>
      </c>
      <c r="I5937" s="15" t="s">
        <v>3070</v>
      </c>
      <c r="J5937" s="15" t="s">
        <v>3071</v>
      </c>
      <c r="K5937" s="15" t="s">
        <v>45339</v>
      </c>
      <c r="L5937" s="15" t="s">
        <v>103</v>
      </c>
      <c r="M5937" s="15" t="s">
        <v>304</v>
      </c>
      <c r="N5937" s="14">
        <v>2023</v>
      </c>
      <c r="O5937" s="15" t="s">
        <v>3072</v>
      </c>
      <c r="P5937" s="15" t="s">
        <v>106</v>
      </c>
      <c r="Q5937" s="15" t="s">
        <v>47019</v>
      </c>
      <c r="R5937" s="15" t="s">
        <v>3073</v>
      </c>
      <c r="S5937" s="15" t="s">
        <v>3074</v>
      </c>
      <c r="T5937" s="15" t="s">
        <v>821</v>
      </c>
      <c r="U5937" s="15" t="s">
        <v>53</v>
      </c>
      <c r="V5937" s="15" t="s">
        <v>45349</v>
      </c>
      <c r="W5937" s="15" t="s">
        <v>195</v>
      </c>
      <c r="X5937" s="15" t="e">
        <f>_xlfn.XLOOKUP(_LOOKUP[[#This Row],[AdjusterMemberName]],_Adjuster[Adjuster Name],_Adjuster[Email],,0)</f>
        <v>#N/A</v>
      </c>
      <c r="Y5937" s="15" t="e">
        <f>_xlfn.XLOOKUP(_LOOKUP[[#This Row],[AdjusterMemberName]],_Adjuster[Adjuster Name],_Adjuster[Phone Number],,0)</f>
        <v>#N/A</v>
      </c>
      <c r="Z5937" s="15" t="s">
        <v>3075</v>
      </c>
      <c r="AA59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14959 Vanowen, Van Nuys  CA 91405</v>
      </c>
      <c r="AB5937" s="15">
        <v>45215</v>
      </c>
    </row>
    <row r="5938" spans="1:28" x14ac:dyDescent="0.3">
      <c r="A5938" s="14">
        <v>1</v>
      </c>
      <c r="B5938" s="14">
        <v>1</v>
      </c>
      <c r="C5938" s="15" t="s">
        <v>3106</v>
      </c>
      <c r="D5938" s="15" t="s">
        <v>3106</v>
      </c>
      <c r="E5938" s="15">
        <v>45156</v>
      </c>
      <c r="F5938" s="15" t="s">
        <v>3107</v>
      </c>
      <c r="G5938" s="15">
        <v>45150</v>
      </c>
      <c r="H5938" s="15">
        <v>45334</v>
      </c>
      <c r="I5938" s="15" t="s">
        <v>3108</v>
      </c>
      <c r="J5938" s="15" t="s">
        <v>3109</v>
      </c>
      <c r="K5938" s="15" t="s">
        <v>45635</v>
      </c>
      <c r="L5938" s="15" t="s">
        <v>281</v>
      </c>
      <c r="M5938" s="15" t="s">
        <v>282</v>
      </c>
      <c r="N5938" s="14">
        <v>2016</v>
      </c>
      <c r="O5938" s="15" t="s">
        <v>3110</v>
      </c>
      <c r="P5938" s="15" t="s">
        <v>106</v>
      </c>
      <c r="Q5938" s="15" t="s">
        <v>47095</v>
      </c>
      <c r="R5938" s="15" t="s">
        <v>3111</v>
      </c>
      <c r="S5938" s="15" t="s">
        <v>3112</v>
      </c>
      <c r="T5938" s="15" t="s">
        <v>3113</v>
      </c>
      <c r="U5938" s="15" t="s">
        <v>53</v>
      </c>
      <c r="V5938" s="15" t="s">
        <v>46847</v>
      </c>
      <c r="W5938" s="15" t="s">
        <v>3114</v>
      </c>
      <c r="X5938" s="15" t="str">
        <f>_xlfn.XLOOKUP(_LOOKUP[[#This Row],[AdjusterMemberName]],_Adjuster[Adjuster Name],_Adjuster[Email],,0)</f>
        <v>eExmundo@knightcompany.com</v>
      </c>
      <c r="Y5938" s="15" t="str">
        <f>_xlfn.XLOOKUP(_LOOKUP[[#This Row],[AdjusterMemberName]],_Adjuster[Adjuster Name],_Adjuster[Phone Number],,0)</f>
        <v>424-559-5400</v>
      </c>
      <c r="Z5938" s="15" t="s">
        <v>3115</v>
      </c>
      <c r="AA59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67075 Hwy 111 Spc 81, Mecca  CA 92254</v>
      </c>
      <c r="AB5938" s="15">
        <v>45185</v>
      </c>
    </row>
    <row r="5939" spans="1:28" x14ac:dyDescent="0.3">
      <c r="A5939" s="14">
        <v>1</v>
      </c>
      <c r="B5939" s="14">
        <v>1</v>
      </c>
      <c r="C5939" s="15" t="s">
        <v>3121</v>
      </c>
      <c r="D5939" s="15" t="s">
        <v>3121</v>
      </c>
      <c r="E5939" s="15">
        <v>45156</v>
      </c>
      <c r="F5939" s="15" t="s">
        <v>3122</v>
      </c>
      <c r="G5939" s="15">
        <v>45059</v>
      </c>
      <c r="H5939" s="15">
        <v>45243</v>
      </c>
      <c r="I5939" s="15" t="s">
        <v>3123</v>
      </c>
      <c r="J5939" s="15" t="s">
        <v>3124</v>
      </c>
      <c r="K5939" s="15" t="s">
        <v>45339</v>
      </c>
      <c r="L5939" s="15" t="s">
        <v>441</v>
      </c>
      <c r="M5939" s="15" t="s">
        <v>517</v>
      </c>
      <c r="N5939" s="14">
        <v>2006</v>
      </c>
      <c r="O5939" s="15" t="s">
        <v>3125</v>
      </c>
      <c r="P5939" s="15" t="s">
        <v>106</v>
      </c>
      <c r="Q5939" s="15" t="s">
        <v>47125</v>
      </c>
      <c r="R5939" s="15" t="s">
        <v>3126</v>
      </c>
      <c r="S5939" s="15" t="s">
        <v>3127</v>
      </c>
      <c r="T5939" s="15" t="s">
        <v>1067</v>
      </c>
      <c r="U5939" s="15" t="s">
        <v>53</v>
      </c>
      <c r="V5939" s="15" t="s">
        <v>46432</v>
      </c>
      <c r="W5939" s="15" t="s">
        <v>850</v>
      </c>
      <c r="X5939" s="15" t="e">
        <f>_xlfn.XLOOKUP(_LOOKUP[[#This Row],[AdjusterMemberName]],_Adjuster[Adjuster Name],_Adjuster[Email],,0)</f>
        <v>#N/A</v>
      </c>
      <c r="Y5939" s="15" t="e">
        <f>_xlfn.XLOOKUP(_LOOKUP[[#This Row],[AdjusterMemberName]],_Adjuster[Adjuster Name],_Adjuster[Phone Number],,0)</f>
        <v>#N/A</v>
      </c>
      <c r="Z5939" s="15" t="s">
        <v>3128</v>
      </c>
      <c r="AA59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 8Th St #702, San Francisco  CA 94103</v>
      </c>
      <c r="AB5939" s="15"/>
    </row>
    <row r="5940" spans="1:28" x14ac:dyDescent="0.3">
      <c r="A5940" s="14">
        <v>1</v>
      </c>
      <c r="B5940" s="14">
        <v>1</v>
      </c>
      <c r="C5940" s="15" t="s">
        <v>3129</v>
      </c>
      <c r="D5940" s="15" t="s">
        <v>3129</v>
      </c>
      <c r="E5940" s="15">
        <v>45156</v>
      </c>
      <c r="F5940" s="15" t="s">
        <v>3130</v>
      </c>
      <c r="G5940" s="15">
        <v>45006</v>
      </c>
      <c r="H5940" s="15">
        <v>45190</v>
      </c>
      <c r="I5940" s="15" t="s">
        <v>3131</v>
      </c>
      <c r="J5940" s="15" t="s">
        <v>3132</v>
      </c>
      <c r="K5940" s="15" t="s">
        <v>45332</v>
      </c>
      <c r="L5940" s="15" t="s">
        <v>128</v>
      </c>
      <c r="M5940" s="15" t="s">
        <v>129</v>
      </c>
      <c r="N5940" s="14">
        <v>2013</v>
      </c>
      <c r="O5940" s="15" t="s">
        <v>3133</v>
      </c>
      <c r="P5940" s="15" t="s">
        <v>106</v>
      </c>
      <c r="Q5940" s="15" t="s">
        <v>47019</v>
      </c>
      <c r="R5940" s="15" t="s">
        <v>3134</v>
      </c>
      <c r="S5940" s="15" t="s">
        <v>3135</v>
      </c>
      <c r="T5940" s="15" t="s">
        <v>572</v>
      </c>
      <c r="U5940" s="15" t="s">
        <v>53</v>
      </c>
      <c r="V5940" s="15" t="s">
        <v>45492</v>
      </c>
      <c r="W5940" s="15" t="s">
        <v>264</v>
      </c>
      <c r="X5940" s="15" t="str">
        <f>_xlfn.XLOOKUP(_LOOKUP[[#This Row],[AdjusterMemberName]],_Adjuster[Adjuster Name],_Adjuster[Email],,0)</f>
        <v>sBonnevie@knightcompany.com</v>
      </c>
      <c r="Y5940" s="15" t="str">
        <f>_xlfn.XLOOKUP(_LOOKUP[[#This Row],[AdjusterMemberName]],_Adjuster[Adjuster Name],_Adjuster[Phone Number],,0)</f>
        <v>323-692-4064</v>
      </c>
      <c r="Z5940" s="15" t="s">
        <v>3136</v>
      </c>
      <c r="AA59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3425 Horne St, Bakersfield  CA 93307</v>
      </c>
      <c r="AB5940" s="15"/>
    </row>
    <row r="5941" spans="1:28" x14ac:dyDescent="0.3">
      <c r="A5941" s="14">
        <v>1</v>
      </c>
      <c r="B5941" s="14">
        <v>1</v>
      </c>
      <c r="C5941" s="15" t="s">
        <v>3137</v>
      </c>
      <c r="D5941" s="15" t="s">
        <v>3137</v>
      </c>
      <c r="E5941" s="15">
        <v>45156</v>
      </c>
      <c r="F5941" s="15" t="s">
        <v>3138</v>
      </c>
      <c r="G5941" s="15">
        <v>45067</v>
      </c>
      <c r="H5941" s="15">
        <v>45251</v>
      </c>
      <c r="I5941" s="15" t="s">
        <v>3139</v>
      </c>
      <c r="J5941" s="15" t="s">
        <v>3140</v>
      </c>
      <c r="K5941" s="15" t="s">
        <v>45509</v>
      </c>
      <c r="L5941" s="15" t="s">
        <v>128</v>
      </c>
      <c r="M5941" s="15" t="s">
        <v>170</v>
      </c>
      <c r="N5941" s="14">
        <v>2023</v>
      </c>
      <c r="O5941" s="15" t="s">
        <v>3141</v>
      </c>
      <c r="P5941" s="15" t="s">
        <v>106</v>
      </c>
      <c r="Q5941" s="15" t="s">
        <v>47079</v>
      </c>
      <c r="R5941" s="15" t="s">
        <v>3057</v>
      </c>
      <c r="S5941" s="15" t="s">
        <v>3142</v>
      </c>
      <c r="T5941" s="15" t="s">
        <v>253</v>
      </c>
      <c r="U5941" s="15" t="s">
        <v>53</v>
      </c>
      <c r="V5941" s="15" t="s">
        <v>45420</v>
      </c>
      <c r="W5941" s="15" t="s">
        <v>850</v>
      </c>
      <c r="X5941" s="15" t="e">
        <f>_xlfn.XLOOKUP(_LOOKUP[[#This Row],[AdjusterMemberName]],_Adjuster[Adjuster Name],_Adjuster[Email],,0)</f>
        <v>#N/A</v>
      </c>
      <c r="Y5941" s="15" t="e">
        <f>_xlfn.XLOOKUP(_LOOKUP[[#This Row],[AdjusterMemberName]],_Adjuster[Adjuster Name],_Adjuster[Phone Number],,0)</f>
        <v>#N/A</v>
      </c>
      <c r="Z5941" s="15" t="s">
        <v>3143</v>
      </c>
      <c r="AA59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11009 S Grevillea Ave Apt 5, Inglewood  CA 90304</v>
      </c>
      <c r="AB5941" s="15"/>
    </row>
    <row r="5942" spans="1:28" x14ac:dyDescent="0.3">
      <c r="A5942" s="14">
        <v>1</v>
      </c>
      <c r="B5942" s="14">
        <v>1</v>
      </c>
      <c r="C5942" s="15" t="s">
        <v>3219</v>
      </c>
      <c r="D5942" s="15" t="s">
        <v>3219</v>
      </c>
      <c r="E5942" s="15">
        <v>45156</v>
      </c>
      <c r="F5942" s="15" t="s">
        <v>3220</v>
      </c>
      <c r="G5942" s="15">
        <v>45049</v>
      </c>
      <c r="H5942" s="15">
        <v>45233</v>
      </c>
      <c r="I5942" s="15" t="s">
        <v>3221</v>
      </c>
      <c r="J5942" s="15" t="s">
        <v>3222</v>
      </c>
      <c r="K5942" s="15" t="s">
        <v>45442</v>
      </c>
      <c r="L5942" s="15" t="s">
        <v>229</v>
      </c>
      <c r="M5942" s="15" t="s">
        <v>3223</v>
      </c>
      <c r="N5942" s="14">
        <v>2011</v>
      </c>
      <c r="O5942" s="15" t="s">
        <v>3224</v>
      </c>
      <c r="P5942" s="15" t="s">
        <v>106</v>
      </c>
      <c r="Q5942" s="15" t="s">
        <v>47006</v>
      </c>
      <c r="R5942" s="15" t="s">
        <v>3225</v>
      </c>
      <c r="S5942" s="15" t="s">
        <v>3226</v>
      </c>
      <c r="T5942" s="15" t="s">
        <v>174</v>
      </c>
      <c r="U5942" s="15" t="s">
        <v>53</v>
      </c>
      <c r="V5942" s="15" t="s">
        <v>45537</v>
      </c>
      <c r="W5942" s="15" t="s">
        <v>264</v>
      </c>
      <c r="X5942" s="15" t="str">
        <f>_xlfn.XLOOKUP(_LOOKUP[[#This Row],[AdjusterMemberName]],_Adjuster[Adjuster Name],_Adjuster[Email],,0)</f>
        <v>sBonnevie@knightcompany.com</v>
      </c>
      <c r="Y5942" s="15" t="str">
        <f>_xlfn.XLOOKUP(_LOOKUP[[#This Row],[AdjusterMemberName]],_Adjuster[Adjuster Name],_Adjuster[Phone Number],,0)</f>
        <v>323-692-4064</v>
      </c>
      <c r="Z5942" s="15" t="s">
        <v>3227</v>
      </c>
      <c r="AA59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2199 Cambridge St, Los Angeles  CA 90006</v>
      </c>
      <c r="AB5942" s="15"/>
    </row>
    <row r="5943" spans="1:28" x14ac:dyDescent="0.3">
      <c r="A5943" s="14">
        <v>1</v>
      </c>
      <c r="B5943" s="14">
        <v>1</v>
      </c>
      <c r="C5943" s="15" t="s">
        <v>6733</v>
      </c>
      <c r="D5943" s="15" t="s">
        <v>6733</v>
      </c>
      <c r="E5943" s="15">
        <v>45156</v>
      </c>
      <c r="F5943" s="15" t="s">
        <v>6734</v>
      </c>
      <c r="G5943" s="15">
        <v>44725</v>
      </c>
      <c r="H5943" s="15">
        <v>44908</v>
      </c>
      <c r="I5943" s="15" t="s">
        <v>6735</v>
      </c>
      <c r="J5943" s="15" t="s">
        <v>6736</v>
      </c>
      <c r="K5943" s="15" t="s">
        <v>45373</v>
      </c>
      <c r="L5943" s="15" t="s">
        <v>441</v>
      </c>
      <c r="M5943" s="15" t="s">
        <v>2864</v>
      </c>
      <c r="N5943" s="14">
        <v>2021</v>
      </c>
      <c r="O5943" s="15" t="s">
        <v>6737</v>
      </c>
      <c r="P5943" s="15" t="s">
        <v>106</v>
      </c>
      <c r="Q5943" s="15" t="s">
        <v>119</v>
      </c>
      <c r="R5943" s="15" t="s">
        <v>6738</v>
      </c>
      <c r="S5943" s="15" t="s">
        <v>6739</v>
      </c>
      <c r="T5943" s="15" t="s">
        <v>385</v>
      </c>
      <c r="U5943" s="15" t="s">
        <v>53</v>
      </c>
      <c r="V5943" s="15" t="s">
        <v>45518</v>
      </c>
      <c r="W5943" s="15" t="s">
        <v>264</v>
      </c>
      <c r="X5943" s="15" t="str">
        <f>_xlfn.XLOOKUP(_LOOKUP[[#This Row],[AdjusterMemberName]],_Adjuster[Adjuster Name],_Adjuster[Email],,0)</f>
        <v>sBonnevie@knightcompany.com</v>
      </c>
      <c r="Y5943" s="15" t="str">
        <f>_xlfn.XLOOKUP(_LOOKUP[[#This Row],[AdjusterMemberName]],_Adjuster[Adjuster Name],_Adjuster[Phone Number],,0)</f>
        <v>323-692-4064</v>
      </c>
      <c r="Z5943" s="15" t="s">
        <v>6740</v>
      </c>
      <c r="AA59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2528 Edwards Ave Apt 4, El Monte  CA 91733</v>
      </c>
      <c r="AB5943" s="15">
        <v>44880</v>
      </c>
    </row>
    <row r="5944" spans="1:28" x14ac:dyDescent="0.3">
      <c r="A5944" s="14">
        <v>1</v>
      </c>
      <c r="B5944" s="14">
        <v>1</v>
      </c>
      <c r="C5944" s="15" t="s">
        <v>3051</v>
      </c>
      <c r="D5944" s="15" t="s">
        <v>3051</v>
      </c>
      <c r="E5944" s="15">
        <v>45155</v>
      </c>
      <c r="F5944" s="15" t="s">
        <v>3052</v>
      </c>
      <c r="G5944" s="15">
        <v>45098</v>
      </c>
      <c r="H5944" s="15">
        <v>45281</v>
      </c>
      <c r="I5944" s="15" t="s">
        <v>3053</v>
      </c>
      <c r="J5944" s="15" t="s">
        <v>3054</v>
      </c>
      <c r="K5944" s="15" t="s">
        <v>45509</v>
      </c>
      <c r="L5944" s="15" t="s">
        <v>91</v>
      </c>
      <c r="M5944" s="15" t="s">
        <v>3055</v>
      </c>
      <c r="N5944" s="14">
        <v>2005</v>
      </c>
      <c r="O5944" s="15" t="s">
        <v>3056</v>
      </c>
      <c r="P5944" s="15" t="s">
        <v>106</v>
      </c>
      <c r="Q5944" s="15" t="s">
        <v>47081</v>
      </c>
      <c r="R5944" s="15" t="s">
        <v>3057</v>
      </c>
      <c r="S5944" s="15" t="s">
        <v>3058</v>
      </c>
      <c r="T5944" s="15" t="s">
        <v>1100</v>
      </c>
      <c r="U5944" s="15" t="s">
        <v>53</v>
      </c>
      <c r="V5944" s="15" t="s">
        <v>45649</v>
      </c>
      <c r="W5944" s="15" t="s">
        <v>850</v>
      </c>
      <c r="X5944" s="15" t="e">
        <f>_xlfn.XLOOKUP(_LOOKUP[[#This Row],[AdjusterMemberName]],_Adjuster[Adjuster Name],_Adjuster[Email],,0)</f>
        <v>#N/A</v>
      </c>
      <c r="Y5944" s="15" t="e">
        <f>_xlfn.XLOOKUP(_LOOKUP[[#This Row],[AdjusterMemberName]],_Adjuster[Adjuster Name],_Adjuster[Phone Number],,0)</f>
        <v>#N/A</v>
      </c>
      <c r="Z5944" s="15" t="s">
        <v>3059</v>
      </c>
      <c r="AA59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34181 Townsend Rd, Barstow  CA 92311</v>
      </c>
      <c r="AB5944" s="15"/>
    </row>
    <row r="5945" spans="1:28" x14ac:dyDescent="0.3">
      <c r="A5945" s="14">
        <v>1</v>
      </c>
      <c r="B5945" s="14">
        <v>1</v>
      </c>
      <c r="C5945" s="15" t="s">
        <v>3177</v>
      </c>
      <c r="D5945" s="15" t="s">
        <v>3177</v>
      </c>
      <c r="E5945" s="15">
        <v>45155</v>
      </c>
      <c r="F5945" s="15" t="s">
        <v>3178</v>
      </c>
      <c r="G5945" s="15">
        <v>45145</v>
      </c>
      <c r="H5945" s="15">
        <v>45329</v>
      </c>
      <c r="I5945" s="15" t="s">
        <v>3179</v>
      </c>
      <c r="J5945" s="15" t="s">
        <v>3180</v>
      </c>
      <c r="K5945" s="15" t="s">
        <v>45416</v>
      </c>
      <c r="L5945" s="15" t="s">
        <v>987</v>
      </c>
      <c r="M5945" s="15" t="s">
        <v>1668</v>
      </c>
      <c r="N5945" s="14">
        <v>2014</v>
      </c>
      <c r="O5945" s="15" t="s">
        <v>3181</v>
      </c>
      <c r="P5945" s="15" t="s">
        <v>106</v>
      </c>
      <c r="Q5945" s="15" t="s">
        <v>47006</v>
      </c>
      <c r="R5945" s="15" t="s">
        <v>3182</v>
      </c>
      <c r="S5945" s="15" t="s">
        <v>3183</v>
      </c>
      <c r="T5945" s="15" t="s">
        <v>672</v>
      </c>
      <c r="U5945" s="15" t="s">
        <v>53</v>
      </c>
      <c r="V5945" s="15" t="s">
        <v>45553</v>
      </c>
      <c r="W5945" s="15" t="s">
        <v>3184</v>
      </c>
      <c r="X5945" s="15" t="str">
        <f>_xlfn.XLOOKUP(_LOOKUP[[#This Row],[AdjusterMemberName]],_Adjuster[Adjuster Name],_Adjuster[Email],,0)</f>
        <v>mQualls@knightcompany.com</v>
      </c>
      <c r="Y5945" s="15" t="str">
        <f>_xlfn.XLOOKUP(_LOOKUP[[#This Row],[AdjusterMemberName]],_Adjuster[Adjuster Name],_Adjuster[Phone Number],,0)</f>
        <v>424-559-5436</v>
      </c>
      <c r="Z5945" s="15" t="s">
        <v>3185</v>
      </c>
      <c r="AA59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7528 Canby Ave Apt 107, Reseda  CA 91335</v>
      </c>
      <c r="AB5945" s="15"/>
    </row>
    <row r="5946" spans="1:28" x14ac:dyDescent="0.3">
      <c r="A5946" s="14">
        <v>1</v>
      </c>
      <c r="B5946" s="14">
        <v>1</v>
      </c>
      <c r="C5946" s="15" t="s">
        <v>2917</v>
      </c>
      <c r="D5946" s="15" t="s">
        <v>2917</v>
      </c>
      <c r="E5946" s="15">
        <v>45154</v>
      </c>
      <c r="F5946" s="15" t="s">
        <v>2918</v>
      </c>
      <c r="G5946" s="15">
        <v>45149</v>
      </c>
      <c r="H5946" s="15">
        <v>45333</v>
      </c>
      <c r="I5946" s="15" t="s">
        <v>2919</v>
      </c>
      <c r="J5946" s="15" t="s">
        <v>2920</v>
      </c>
      <c r="K5946" s="15" t="s">
        <v>45493</v>
      </c>
      <c r="L5946" s="15" t="s">
        <v>201</v>
      </c>
      <c r="M5946" s="15" t="s">
        <v>202</v>
      </c>
      <c r="N5946" s="14">
        <v>2016</v>
      </c>
      <c r="O5946" s="15" t="s">
        <v>2921</v>
      </c>
      <c r="P5946" s="15" t="s">
        <v>106</v>
      </c>
      <c r="Q5946" s="15" t="s">
        <v>47006</v>
      </c>
      <c r="R5946" s="15" t="s">
        <v>2922</v>
      </c>
      <c r="S5946" s="15" t="s">
        <v>2923</v>
      </c>
      <c r="T5946" s="15" t="s">
        <v>174</v>
      </c>
      <c r="U5946" s="15" t="s">
        <v>53</v>
      </c>
      <c r="V5946" s="15" t="s">
        <v>45441</v>
      </c>
      <c r="W5946" s="15" t="s">
        <v>850</v>
      </c>
      <c r="X5946" s="15" t="e">
        <f>_xlfn.XLOOKUP(_LOOKUP[[#This Row],[AdjusterMemberName]],_Adjuster[Adjuster Name],_Adjuster[Email],,0)</f>
        <v>#N/A</v>
      </c>
      <c r="Y5946" s="15" t="e">
        <f>_xlfn.XLOOKUP(_LOOKUP[[#This Row],[AdjusterMemberName]],_Adjuster[Adjuster Name],_Adjuster[Phone Number],,0)</f>
        <v>#N/A</v>
      </c>
      <c r="Z5946" s="15" t="s">
        <v>2924</v>
      </c>
      <c r="AA59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811 W 97Th St Apt 9, Los Angeles  CA 90044</v>
      </c>
      <c r="AB5946" s="15">
        <v>45182</v>
      </c>
    </row>
    <row r="5947" spans="1:28" x14ac:dyDescent="0.3">
      <c r="A5947" s="14">
        <v>1</v>
      </c>
      <c r="B5947" s="14">
        <v>0</v>
      </c>
      <c r="C5947" s="15" t="s">
        <v>2967</v>
      </c>
      <c r="D5947" s="15" t="s">
        <v>2968</v>
      </c>
      <c r="E5947" s="15">
        <v>45154</v>
      </c>
      <c r="F5947" s="15" t="s">
        <v>2969</v>
      </c>
      <c r="G5947" s="15">
        <v>45149</v>
      </c>
      <c r="H5947" s="15">
        <v>45333</v>
      </c>
      <c r="I5947" s="15" t="s">
        <v>2970</v>
      </c>
      <c r="J5947" s="15" t="s">
        <v>2971</v>
      </c>
      <c r="K5947" s="15" t="s">
        <v>45422</v>
      </c>
      <c r="L5947" s="15" t="s">
        <v>25</v>
      </c>
      <c r="M5947" s="15" t="s">
        <v>480</v>
      </c>
      <c r="N5947" s="14">
        <v>2019</v>
      </c>
      <c r="O5947" s="15" t="s">
        <v>2972</v>
      </c>
      <c r="P5947" s="15" t="s">
        <v>106</v>
      </c>
      <c r="Q5947" s="15" t="s">
        <v>47168</v>
      </c>
      <c r="R5947" s="15" t="s">
        <v>2973</v>
      </c>
      <c r="S5947" s="15" t="s">
        <v>2974</v>
      </c>
      <c r="T5947" s="15" t="s">
        <v>1721</v>
      </c>
      <c r="U5947" s="15" t="s">
        <v>53</v>
      </c>
      <c r="V5947" s="15" t="s">
        <v>46262</v>
      </c>
      <c r="W5947" s="15" t="s">
        <v>264</v>
      </c>
      <c r="X5947" s="15" t="str">
        <f>_xlfn.XLOOKUP(_LOOKUP[[#This Row],[AdjusterMemberName]],_Adjuster[Adjuster Name],_Adjuster[Email],,0)</f>
        <v>sBonnevie@knightcompany.com</v>
      </c>
      <c r="Y5947" s="15" t="str">
        <f>_xlfn.XLOOKUP(_LOOKUP[[#This Row],[AdjusterMemberName]],_Adjuster[Adjuster Name],_Adjuster[Phone Number],,0)</f>
        <v>323-692-4064</v>
      </c>
      <c r="Z5947" s="15" t="s">
        <v>2975</v>
      </c>
      <c r="AA59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237 Armour Ave #2, South San Francisco  CA 94080</v>
      </c>
      <c r="AB5947" s="15">
        <v>45214</v>
      </c>
    </row>
    <row r="5948" spans="1:28" x14ac:dyDescent="0.3">
      <c r="A5948" s="14">
        <v>1</v>
      </c>
      <c r="B5948" s="14">
        <v>1</v>
      </c>
      <c r="C5948" s="15" t="s">
        <v>2976</v>
      </c>
      <c r="D5948" s="15" t="s">
        <v>2977</v>
      </c>
      <c r="E5948" s="15">
        <v>45154</v>
      </c>
      <c r="F5948" s="15" t="s">
        <v>2978</v>
      </c>
      <c r="G5948" s="15">
        <v>45138</v>
      </c>
      <c r="H5948" s="15">
        <v>45322</v>
      </c>
      <c r="I5948" s="15" t="s">
        <v>2979</v>
      </c>
      <c r="J5948" s="15" t="s">
        <v>2980</v>
      </c>
      <c r="K5948" s="15" t="s">
        <v>46852</v>
      </c>
      <c r="L5948" s="15" t="s">
        <v>281</v>
      </c>
      <c r="M5948" s="15" t="s">
        <v>526</v>
      </c>
      <c r="N5948" s="14">
        <v>2019</v>
      </c>
      <c r="O5948" s="15" t="s">
        <v>2981</v>
      </c>
      <c r="P5948" s="15" t="s">
        <v>106</v>
      </c>
      <c r="Q5948" s="15" t="s">
        <v>47092</v>
      </c>
      <c r="R5948" s="15" t="s">
        <v>2982</v>
      </c>
      <c r="S5948" s="15" t="s">
        <v>2983</v>
      </c>
      <c r="T5948" s="15" t="s">
        <v>96</v>
      </c>
      <c r="U5948" s="15" t="s">
        <v>53</v>
      </c>
      <c r="V5948" s="15" t="s">
        <v>45410</v>
      </c>
      <c r="W5948" s="15" t="s">
        <v>367</v>
      </c>
      <c r="X5948" s="15" t="str">
        <f>_xlfn.XLOOKUP(_LOOKUP[[#This Row],[AdjusterMemberName]],_Adjuster[Adjuster Name],_Adjuster[Email],,0)</f>
        <v>dHernandez4@knightcompany.com</v>
      </c>
      <c r="Y5948" s="15" t="str">
        <f>_xlfn.XLOOKUP(_LOOKUP[[#This Row],[AdjusterMemberName]],_Adjuster[Adjuster Name],_Adjuster[Phone Number],,0)</f>
        <v>323-315-7819</v>
      </c>
      <c r="Z5948" s="15" t="s">
        <v>2984</v>
      </c>
      <c r="AA59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10186 Beachcomber St, Moreno Valley  CA 92557</v>
      </c>
      <c r="AB5948" s="15"/>
    </row>
    <row r="5949" spans="1:28" x14ac:dyDescent="0.3">
      <c r="A5949" s="14">
        <v>1</v>
      </c>
      <c r="B5949" s="14">
        <v>1</v>
      </c>
      <c r="C5949" s="15" t="s">
        <v>6343</v>
      </c>
      <c r="D5949" s="15" t="s">
        <v>6344</v>
      </c>
      <c r="E5949" s="15">
        <v>45154</v>
      </c>
      <c r="F5949" s="15" t="s">
        <v>6345</v>
      </c>
      <c r="G5949" s="15">
        <v>45071</v>
      </c>
      <c r="H5949" s="15">
        <v>45255</v>
      </c>
      <c r="I5949" s="15" t="s">
        <v>6346</v>
      </c>
      <c r="J5949" s="15" t="s">
        <v>6347</v>
      </c>
      <c r="K5949" s="15" t="s">
        <v>45477</v>
      </c>
      <c r="L5949" s="15" t="s">
        <v>103</v>
      </c>
      <c r="M5949" s="15" t="s">
        <v>1336</v>
      </c>
      <c r="N5949" s="14">
        <v>2018</v>
      </c>
      <c r="O5949" s="15" t="s">
        <v>6348</v>
      </c>
      <c r="P5949" s="15" t="s">
        <v>81</v>
      </c>
      <c r="Q5949" s="15" t="s">
        <v>47079</v>
      </c>
      <c r="R5949" s="15" t="s">
        <v>6349</v>
      </c>
      <c r="S5949" s="15" t="s">
        <v>6350</v>
      </c>
      <c r="T5949" s="15" t="s">
        <v>6351</v>
      </c>
      <c r="U5949" s="15" t="s">
        <v>53</v>
      </c>
      <c r="V5949" s="15" t="s">
        <v>46733</v>
      </c>
      <c r="W5949" s="15" t="s">
        <v>1357</v>
      </c>
      <c r="X5949" s="15" t="str">
        <f>_xlfn.XLOOKUP(_LOOKUP[[#This Row],[AdjusterMemberName]],_Adjuster[Adjuster Name],_Adjuster[Email],,0)</f>
        <v>jRivera1@knightcompany.com</v>
      </c>
      <c r="Y5949" s="15" t="str">
        <f>_xlfn.XLOOKUP(_LOOKUP[[#This Row],[AdjusterMemberName]],_Adjuster[Adjuster Name],_Adjuster[Phone Number],,0)</f>
        <v>424-559-5239</v>
      </c>
      <c r="Z5949" s="15" t="s">
        <v>6352</v>
      </c>
      <c r="AA59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4607 Willis Ave Apt 27, Sherman Oaks  CA 91403</v>
      </c>
      <c r="AB5949" s="15"/>
    </row>
    <row r="5950" spans="1:28" x14ac:dyDescent="0.3">
      <c r="A5950" s="14">
        <v>1</v>
      </c>
      <c r="B5950" s="14">
        <v>1</v>
      </c>
      <c r="C5950" s="15" t="s">
        <v>2870</v>
      </c>
      <c r="D5950" s="15" t="s">
        <v>2870</v>
      </c>
      <c r="E5950" s="15">
        <v>45153</v>
      </c>
      <c r="F5950" s="15" t="s">
        <v>2871</v>
      </c>
      <c r="G5950" s="15">
        <v>45094</v>
      </c>
      <c r="H5950" s="15">
        <v>45277</v>
      </c>
      <c r="I5950" s="15" t="s">
        <v>2872</v>
      </c>
      <c r="J5950" s="15" t="s">
        <v>2873</v>
      </c>
      <c r="K5950" s="15" t="s">
        <v>45493</v>
      </c>
      <c r="L5950" s="15" t="s">
        <v>139</v>
      </c>
      <c r="M5950" s="15" t="s">
        <v>620</v>
      </c>
      <c r="N5950" s="14">
        <v>2016</v>
      </c>
      <c r="O5950" s="15" t="s">
        <v>2874</v>
      </c>
      <c r="P5950" s="15" t="s">
        <v>106</v>
      </c>
      <c r="Q5950" s="15" t="s">
        <v>47095</v>
      </c>
      <c r="R5950" s="15" t="s">
        <v>2875</v>
      </c>
      <c r="S5950" s="15" t="s">
        <v>2876</v>
      </c>
      <c r="T5950" s="15" t="s">
        <v>2877</v>
      </c>
      <c r="U5950" s="15" t="s">
        <v>53</v>
      </c>
      <c r="V5950" s="15" t="s">
        <v>46002</v>
      </c>
      <c r="W5950" s="15" t="s">
        <v>195</v>
      </c>
      <c r="X5950" s="15" t="e">
        <f>_xlfn.XLOOKUP(_LOOKUP[[#This Row],[AdjusterMemberName]],_Adjuster[Adjuster Name],_Adjuster[Email],,0)</f>
        <v>#N/A</v>
      </c>
      <c r="Y5950" s="15" t="e">
        <f>_xlfn.XLOOKUP(_LOOKUP[[#This Row],[AdjusterMemberName]],_Adjuster[Adjuster Name],_Adjuster[Phone Number],,0)</f>
        <v>#N/A</v>
      </c>
      <c r="Z5950" s="15" t="s">
        <v>2878</v>
      </c>
      <c r="AA59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13615 Cerise Ave Apt 7, Hawthorne  CA 90250</v>
      </c>
      <c r="AB5950" s="15">
        <v>45219</v>
      </c>
    </row>
    <row r="5951" spans="1:28" x14ac:dyDescent="0.3">
      <c r="A5951" s="14">
        <v>1</v>
      </c>
      <c r="B5951" s="14">
        <v>1</v>
      </c>
      <c r="C5951" s="15" t="s">
        <v>2879</v>
      </c>
      <c r="D5951" s="15" t="s">
        <v>2879</v>
      </c>
      <c r="E5951" s="15">
        <v>45153</v>
      </c>
      <c r="F5951" s="15" t="s">
        <v>2880</v>
      </c>
      <c r="G5951" s="15">
        <v>45150</v>
      </c>
      <c r="H5951" s="15">
        <v>45334</v>
      </c>
      <c r="I5951" s="15" t="s">
        <v>2881</v>
      </c>
      <c r="J5951" s="15" t="s">
        <v>2882</v>
      </c>
      <c r="K5951" s="15" t="s">
        <v>45354</v>
      </c>
      <c r="L5951" s="15" t="s">
        <v>201</v>
      </c>
      <c r="M5951" s="15" t="s">
        <v>202</v>
      </c>
      <c r="N5951" s="14">
        <v>2010</v>
      </c>
      <c r="O5951" s="15" t="s">
        <v>2883</v>
      </c>
      <c r="P5951" s="15" t="s">
        <v>106</v>
      </c>
      <c r="Q5951" s="15" t="s">
        <v>47019</v>
      </c>
      <c r="R5951" s="15" t="s">
        <v>2884</v>
      </c>
      <c r="S5951" s="15" t="s">
        <v>2885</v>
      </c>
      <c r="T5951" s="15" t="s">
        <v>174</v>
      </c>
      <c r="U5951" s="15" t="s">
        <v>53</v>
      </c>
      <c r="V5951" s="15" t="s">
        <v>45742</v>
      </c>
      <c r="W5951" s="15" t="s">
        <v>1624</v>
      </c>
      <c r="X5951" s="15" t="e">
        <f>_xlfn.XLOOKUP(_LOOKUP[[#This Row],[AdjusterMemberName]],_Adjuster[Adjuster Name],_Adjuster[Email],,0)</f>
        <v>#N/A</v>
      </c>
      <c r="Y5951" s="15" t="e">
        <f>_xlfn.XLOOKUP(_LOOKUP[[#This Row],[AdjusterMemberName]],_Adjuster[Adjuster Name],_Adjuster[Phone Number],,0)</f>
        <v>#N/A</v>
      </c>
      <c r="Z5951" s="15" t="s">
        <v>2886</v>
      </c>
      <c r="AA59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1200 S Grand Ave Apt 532, Los Angeles  CA 90015</v>
      </c>
      <c r="AB5951" s="15">
        <v>45219</v>
      </c>
    </row>
    <row r="5952" spans="1:28" x14ac:dyDescent="0.3">
      <c r="A5952" s="14">
        <v>1</v>
      </c>
      <c r="B5952" s="14">
        <v>1</v>
      </c>
      <c r="C5952" s="15" t="s">
        <v>2887</v>
      </c>
      <c r="D5952" s="15" t="s">
        <v>2887</v>
      </c>
      <c r="E5952" s="15">
        <v>45153</v>
      </c>
      <c r="F5952" s="15" t="s">
        <v>2888</v>
      </c>
      <c r="G5952" s="15">
        <v>45100</v>
      </c>
      <c r="H5952" s="15">
        <v>45283</v>
      </c>
      <c r="I5952" s="15" t="s">
        <v>2889</v>
      </c>
      <c r="J5952" s="15" t="s">
        <v>2890</v>
      </c>
      <c r="K5952" s="15" t="s">
        <v>45940</v>
      </c>
      <c r="L5952" s="15" t="s">
        <v>128</v>
      </c>
      <c r="M5952" s="15" t="s">
        <v>2179</v>
      </c>
      <c r="N5952" s="14">
        <v>2009</v>
      </c>
      <c r="O5952" s="15" t="s">
        <v>2891</v>
      </c>
      <c r="P5952" s="15" t="s">
        <v>106</v>
      </c>
      <c r="Q5952" s="15" t="s">
        <v>47019</v>
      </c>
      <c r="R5952" s="15" t="s">
        <v>2892</v>
      </c>
      <c r="S5952" s="15" t="s">
        <v>2893</v>
      </c>
      <c r="T5952" s="15" t="s">
        <v>1421</v>
      </c>
      <c r="U5952" s="15" t="s">
        <v>53</v>
      </c>
      <c r="V5952" s="15" t="s">
        <v>45644</v>
      </c>
      <c r="W5952" s="15" t="s">
        <v>850</v>
      </c>
      <c r="X5952" s="15" t="e">
        <f>_xlfn.XLOOKUP(_LOOKUP[[#This Row],[AdjusterMemberName]],_Adjuster[Adjuster Name],_Adjuster[Email],,0)</f>
        <v>#N/A</v>
      </c>
      <c r="Y5952" s="15" t="e">
        <f>_xlfn.XLOOKUP(_LOOKUP[[#This Row],[AdjusterMemberName]],_Adjuster[Adjuster Name],_Adjuster[Phone Number],,0)</f>
        <v>#N/A</v>
      </c>
      <c r="Z5952" s="15" t="s">
        <v>2894</v>
      </c>
      <c r="AA59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2168 Fountain Square Ave, Manteca  CA 95337</v>
      </c>
      <c r="AB5952" s="15">
        <v>45194</v>
      </c>
    </row>
    <row r="5953" spans="1:28" x14ac:dyDescent="0.3">
      <c r="A5953" s="14">
        <v>1</v>
      </c>
      <c r="B5953" s="14">
        <v>1</v>
      </c>
      <c r="C5953" s="15" t="s">
        <v>2925</v>
      </c>
      <c r="D5953" s="15" t="s">
        <v>2925</v>
      </c>
      <c r="E5953" s="15">
        <v>45153</v>
      </c>
      <c r="F5953" s="15" t="s">
        <v>2926</v>
      </c>
      <c r="G5953" s="15">
        <v>45150</v>
      </c>
      <c r="H5953" s="15">
        <v>45334</v>
      </c>
      <c r="I5953" s="15" t="s">
        <v>2927</v>
      </c>
      <c r="J5953" s="15" t="s">
        <v>2928</v>
      </c>
      <c r="K5953" s="15" t="s">
        <v>46179</v>
      </c>
      <c r="L5953" s="15" t="s">
        <v>128</v>
      </c>
      <c r="M5953" s="15" t="s">
        <v>129</v>
      </c>
      <c r="N5953" s="14">
        <v>2016</v>
      </c>
      <c r="O5953" s="15" t="s">
        <v>2929</v>
      </c>
      <c r="P5953" s="15" t="s">
        <v>106</v>
      </c>
      <c r="Q5953" s="15" t="s">
        <v>47019</v>
      </c>
      <c r="R5953" s="15" t="s">
        <v>2930</v>
      </c>
      <c r="S5953" s="15" t="s">
        <v>2931</v>
      </c>
      <c r="T5953" s="15" t="s">
        <v>174</v>
      </c>
      <c r="U5953" s="15" t="s">
        <v>53</v>
      </c>
      <c r="V5953" s="15" t="s">
        <v>45400</v>
      </c>
      <c r="W5953" s="15" t="s">
        <v>195</v>
      </c>
      <c r="X5953" s="15" t="e">
        <f>_xlfn.XLOOKUP(_LOOKUP[[#This Row],[AdjusterMemberName]],_Adjuster[Adjuster Name],_Adjuster[Email],,0)</f>
        <v>#N/A</v>
      </c>
      <c r="Y5953" s="15" t="e">
        <f>_xlfn.XLOOKUP(_LOOKUP[[#This Row],[AdjusterMemberName]],_Adjuster[Adjuster Name],_Adjuster[Phone Number],,0)</f>
        <v>#N/A</v>
      </c>
      <c r="Z5953" s="15" t="s">
        <v>2932</v>
      </c>
      <c r="AA59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210 Hamlet St Apt 306, Los Angeles  CA 90042</v>
      </c>
      <c r="AB5953" s="15">
        <v>45185</v>
      </c>
    </row>
    <row r="5954" spans="1:28" x14ac:dyDescent="0.3">
      <c r="A5954" s="14">
        <v>1</v>
      </c>
      <c r="B5954" s="14">
        <v>1</v>
      </c>
      <c r="C5954" s="15" t="s">
        <v>2942</v>
      </c>
      <c r="D5954" s="15" t="s">
        <v>2942</v>
      </c>
      <c r="E5954" s="15">
        <v>45153</v>
      </c>
      <c r="F5954" s="15" t="s">
        <v>2943</v>
      </c>
      <c r="G5954" s="15">
        <v>44995</v>
      </c>
      <c r="H5954" s="15">
        <v>45179</v>
      </c>
      <c r="I5954" s="15" t="s">
        <v>2944</v>
      </c>
      <c r="J5954" s="15" t="s">
        <v>2945</v>
      </c>
      <c r="K5954" s="15" t="s">
        <v>45481</v>
      </c>
      <c r="L5954" s="15" t="s">
        <v>103</v>
      </c>
      <c r="M5954" s="15" t="s">
        <v>2946</v>
      </c>
      <c r="N5954" s="14">
        <v>2014</v>
      </c>
      <c r="O5954" s="15" t="s">
        <v>2947</v>
      </c>
      <c r="P5954" s="15" t="s">
        <v>106</v>
      </c>
      <c r="Q5954" s="15" t="s">
        <v>47065</v>
      </c>
      <c r="R5954" s="15" t="s">
        <v>2948</v>
      </c>
      <c r="S5954" s="15" t="s">
        <v>2949</v>
      </c>
      <c r="T5954" s="15" t="s">
        <v>2950</v>
      </c>
      <c r="U5954" s="15" t="s">
        <v>53</v>
      </c>
      <c r="V5954" s="15" t="s">
        <v>45514</v>
      </c>
      <c r="W5954" s="15" t="s">
        <v>175</v>
      </c>
      <c r="X5954" s="15" t="e">
        <f>_xlfn.XLOOKUP(_LOOKUP[[#This Row],[AdjusterMemberName]],_Adjuster[Adjuster Name],_Adjuster[Email],,0)</f>
        <v>#N/A</v>
      </c>
      <c r="Y5954" s="15" t="e">
        <f>_xlfn.XLOOKUP(_LOOKUP[[#This Row],[AdjusterMemberName]],_Adjuster[Adjuster Name],_Adjuster[Phone Number],,0)</f>
        <v>#N/A</v>
      </c>
      <c r="Z5954" s="15" t="s">
        <v>2951</v>
      </c>
      <c r="AA59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14718 Sylvan St Apt 201, Van Nuys  CA 91411</v>
      </c>
      <c r="AB5954" s="15"/>
    </row>
    <row r="5955" spans="1:28" x14ac:dyDescent="0.3">
      <c r="A5955" s="14">
        <v>1</v>
      </c>
      <c r="B5955" s="14">
        <v>0</v>
      </c>
      <c r="C5955" s="15" t="s">
        <v>2952</v>
      </c>
      <c r="D5955" s="15" t="s">
        <v>2953</v>
      </c>
      <c r="E5955" s="15">
        <v>45153</v>
      </c>
      <c r="F5955" s="15" t="s">
        <v>2954</v>
      </c>
      <c r="G5955" s="15">
        <v>45133</v>
      </c>
      <c r="H5955" s="15">
        <v>45317</v>
      </c>
      <c r="I5955" s="15" t="s">
        <v>2955</v>
      </c>
      <c r="J5955" s="15" t="s">
        <v>2956</v>
      </c>
      <c r="K5955" s="15" t="s">
        <v>45356</v>
      </c>
      <c r="L5955" s="15" t="s">
        <v>281</v>
      </c>
      <c r="M5955" s="15" t="s">
        <v>282</v>
      </c>
      <c r="N5955" s="14">
        <v>2016</v>
      </c>
      <c r="O5955" s="15" t="s">
        <v>2957</v>
      </c>
      <c r="P5955" s="15" t="s">
        <v>106</v>
      </c>
      <c r="Q5955" s="15" t="s">
        <v>47116</v>
      </c>
      <c r="R5955" s="15" t="s">
        <v>2958</v>
      </c>
      <c r="S5955" s="15" t="s">
        <v>2959</v>
      </c>
      <c r="T5955" s="15" t="s">
        <v>2431</v>
      </c>
      <c r="U5955" s="15" t="s">
        <v>53</v>
      </c>
      <c r="V5955" s="15" t="s">
        <v>45727</v>
      </c>
      <c r="W5955" s="15" t="s">
        <v>1357</v>
      </c>
      <c r="X5955" s="15" t="str">
        <f>_xlfn.XLOOKUP(_LOOKUP[[#This Row],[AdjusterMemberName]],_Adjuster[Adjuster Name],_Adjuster[Email],,0)</f>
        <v>jRivera1@knightcompany.com</v>
      </c>
      <c r="Y5955" s="15" t="str">
        <f>_xlfn.XLOOKUP(_LOOKUP[[#This Row],[AdjusterMemberName]],_Adjuster[Adjuster Name],_Adjuster[Phone Number],,0)</f>
        <v>424-559-5239</v>
      </c>
      <c r="Z5955" s="15" t="s">
        <v>2960</v>
      </c>
      <c r="AA59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394 N Mountain View Ave Apt 5, Pomona  CA 91767</v>
      </c>
      <c r="AB5955" s="15">
        <v>45177</v>
      </c>
    </row>
    <row r="5956" spans="1:28" x14ac:dyDescent="0.3">
      <c r="A5956" s="14">
        <v>0</v>
      </c>
      <c r="B5956" s="14">
        <v>0</v>
      </c>
      <c r="C5956" s="15" t="s">
        <v>2961</v>
      </c>
      <c r="D5956" s="15" t="s">
        <v>2962</v>
      </c>
      <c r="E5956" s="15">
        <v>45153</v>
      </c>
      <c r="F5956" s="15" t="s">
        <v>2963</v>
      </c>
      <c r="G5956" s="15"/>
      <c r="H5956" s="15"/>
      <c r="I5956" s="15" t="s">
        <v>2964</v>
      </c>
      <c r="J5956" s="15" t="s">
        <v>2965</v>
      </c>
      <c r="K5956" s="15" t="s">
        <v>45332</v>
      </c>
      <c r="L5956" s="15" t="s">
        <v>139</v>
      </c>
      <c r="M5956" s="15" t="s">
        <v>2966</v>
      </c>
      <c r="N5956" s="14">
        <v>2023</v>
      </c>
      <c r="O5956" s="15" t="s">
        <v>1025</v>
      </c>
      <c r="P5956" s="15" t="s">
        <v>106</v>
      </c>
      <c r="Q5956" s="15"/>
      <c r="R5956" s="15"/>
      <c r="S5956" s="15"/>
      <c r="T5956" s="15"/>
      <c r="U5956" s="15"/>
      <c r="V5956" s="15"/>
      <c r="W5956" s="15" t="s">
        <v>1624</v>
      </c>
      <c r="X5956" s="15" t="e">
        <f>_xlfn.XLOOKUP(_LOOKUP[[#This Row],[AdjusterMemberName]],_Adjuster[Adjuster Name],_Adjuster[Email],,0)</f>
        <v>#N/A</v>
      </c>
      <c r="Y5956" s="15" t="e">
        <f>_xlfn.XLOOKUP(_LOOKUP[[#This Row],[AdjusterMemberName]],_Adjuster[Adjuster Name],_Adjuster[Phone Number],,0)</f>
        <v>#N/A</v>
      </c>
      <c r="Z5956" s="15"/>
      <c r="AA5956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956" s="15"/>
    </row>
    <row r="5957" spans="1:28" x14ac:dyDescent="0.3">
      <c r="A5957" s="14">
        <v>1</v>
      </c>
      <c r="B5957" s="14">
        <v>1</v>
      </c>
      <c r="C5957" s="15" t="s">
        <v>3012</v>
      </c>
      <c r="D5957" s="15" t="s">
        <v>3012</v>
      </c>
      <c r="E5957" s="15">
        <v>45153</v>
      </c>
      <c r="F5957" s="15" t="s">
        <v>3013</v>
      </c>
      <c r="G5957" s="15">
        <v>45143</v>
      </c>
      <c r="H5957" s="15">
        <v>45327</v>
      </c>
      <c r="I5957" s="15" t="s">
        <v>3014</v>
      </c>
      <c r="J5957" s="15" t="s">
        <v>3015</v>
      </c>
      <c r="K5957" s="15" t="s">
        <v>45332</v>
      </c>
      <c r="L5957" s="15" t="s">
        <v>91</v>
      </c>
      <c r="M5957" s="15" t="s">
        <v>3016</v>
      </c>
      <c r="N5957" s="14">
        <v>2013</v>
      </c>
      <c r="O5957" s="15" t="s">
        <v>3017</v>
      </c>
      <c r="P5957" s="15" t="s">
        <v>106</v>
      </c>
      <c r="Q5957" s="15" t="s">
        <v>47006</v>
      </c>
      <c r="R5957" s="15" t="s">
        <v>3018</v>
      </c>
      <c r="S5957" s="15" t="s">
        <v>3019</v>
      </c>
      <c r="T5957" s="15" t="s">
        <v>3020</v>
      </c>
      <c r="U5957" s="15" t="s">
        <v>53</v>
      </c>
      <c r="V5957" s="15" t="s">
        <v>46463</v>
      </c>
      <c r="W5957" s="15" t="s">
        <v>367</v>
      </c>
      <c r="X5957" s="15" t="str">
        <f>_xlfn.XLOOKUP(_LOOKUP[[#This Row],[AdjusterMemberName]],_Adjuster[Adjuster Name],_Adjuster[Email],,0)</f>
        <v>dHernandez4@knightcompany.com</v>
      </c>
      <c r="Y5957" s="15" t="str">
        <f>_xlfn.XLOOKUP(_LOOKUP[[#This Row],[AdjusterMemberName]],_Adjuster[Adjuster Name],_Adjuster[Phone Number],,0)</f>
        <v>323-315-7819</v>
      </c>
      <c r="Z5957" s="15" t="s">
        <v>3021</v>
      </c>
      <c r="AA59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997 Ann Arbor Ave, Ventura  CA 93004</v>
      </c>
      <c r="AB5957" s="15">
        <v>45177</v>
      </c>
    </row>
    <row r="5958" spans="1:28" x14ac:dyDescent="0.3">
      <c r="A5958" s="14">
        <v>1</v>
      </c>
      <c r="B5958" s="14">
        <v>1</v>
      </c>
      <c r="C5958" s="15" t="s">
        <v>3256</v>
      </c>
      <c r="D5958" s="15" t="s">
        <v>3256</v>
      </c>
      <c r="E5958" s="15">
        <v>45153</v>
      </c>
      <c r="F5958" s="15" t="s">
        <v>3257</v>
      </c>
      <c r="G5958" s="15">
        <v>45054</v>
      </c>
      <c r="H5958" s="15">
        <v>45238</v>
      </c>
      <c r="I5958" s="15" t="s">
        <v>3258</v>
      </c>
      <c r="J5958" s="15" t="s">
        <v>3259</v>
      </c>
      <c r="K5958" s="15" t="s">
        <v>45369</v>
      </c>
      <c r="L5958" s="15" t="s">
        <v>806</v>
      </c>
      <c r="M5958" s="15" t="s">
        <v>1026</v>
      </c>
      <c r="N5958" s="14">
        <v>2007</v>
      </c>
      <c r="O5958" s="15" t="s">
        <v>3260</v>
      </c>
      <c r="P5958" s="15" t="s">
        <v>106</v>
      </c>
      <c r="Q5958" s="15" t="s">
        <v>119</v>
      </c>
      <c r="R5958" s="15" t="s">
        <v>2579</v>
      </c>
      <c r="S5958" s="15" t="s">
        <v>3261</v>
      </c>
      <c r="T5958" s="15" t="s">
        <v>503</v>
      </c>
      <c r="U5958" s="15" t="s">
        <v>53</v>
      </c>
      <c r="V5958" s="15" t="s">
        <v>45997</v>
      </c>
      <c r="W5958" s="15" t="s">
        <v>195</v>
      </c>
      <c r="X5958" s="15" t="e">
        <f>_xlfn.XLOOKUP(_LOOKUP[[#This Row],[AdjusterMemberName]],_Adjuster[Adjuster Name],_Adjuster[Email],,0)</f>
        <v>#N/A</v>
      </c>
      <c r="Y5958" s="15" t="e">
        <f>_xlfn.XLOOKUP(_LOOKUP[[#This Row],[AdjusterMemberName]],_Adjuster[Adjuster Name],_Adjuster[Phone Number],,0)</f>
        <v>#N/A</v>
      </c>
      <c r="Z5958" s="15" t="s">
        <v>3262</v>
      </c>
      <c r="AA59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2710 Stonecreek Dr Apt 181, Sacramento  CA 95833</v>
      </c>
      <c r="AB5958" s="15">
        <v>45118</v>
      </c>
    </row>
    <row r="5959" spans="1:28" x14ac:dyDescent="0.3">
      <c r="A5959" s="14">
        <v>1</v>
      </c>
      <c r="B5959" s="14">
        <v>1</v>
      </c>
      <c r="C5959" s="15" t="s">
        <v>2860</v>
      </c>
      <c r="D5959" s="15" t="s">
        <v>2860</v>
      </c>
      <c r="E5959" s="15">
        <v>45152</v>
      </c>
      <c r="F5959" s="15" t="s">
        <v>2861</v>
      </c>
      <c r="G5959" s="15">
        <v>45133</v>
      </c>
      <c r="H5959" s="15">
        <v>45317</v>
      </c>
      <c r="I5959" s="15" t="s">
        <v>2862</v>
      </c>
      <c r="J5959" s="15" t="s">
        <v>2863</v>
      </c>
      <c r="K5959" s="15" t="s">
        <v>45334</v>
      </c>
      <c r="L5959" s="15" t="s">
        <v>441</v>
      </c>
      <c r="M5959" s="15" t="s">
        <v>2864</v>
      </c>
      <c r="N5959" s="14">
        <v>2020</v>
      </c>
      <c r="O5959" s="15" t="s">
        <v>2865</v>
      </c>
      <c r="P5959" s="15" t="s">
        <v>106</v>
      </c>
      <c r="Q5959" s="15" t="s">
        <v>47120</v>
      </c>
      <c r="R5959" s="15" t="s">
        <v>2866</v>
      </c>
      <c r="S5959" s="15" t="s">
        <v>2867</v>
      </c>
      <c r="T5959" s="15" t="s">
        <v>2868</v>
      </c>
      <c r="U5959" s="15" t="s">
        <v>53</v>
      </c>
      <c r="V5959" s="15" t="s">
        <v>46102</v>
      </c>
      <c r="W5959" s="15" t="s">
        <v>850</v>
      </c>
      <c r="X5959" s="15" t="e">
        <f>_xlfn.XLOOKUP(_LOOKUP[[#This Row],[AdjusterMemberName]],_Adjuster[Adjuster Name],_Adjuster[Email],,0)</f>
        <v>#N/A</v>
      </c>
      <c r="Y5959" s="15" t="e">
        <f>_xlfn.XLOOKUP(_LOOKUP[[#This Row],[AdjusterMemberName]],_Adjuster[Adjuster Name],_Adjuster[Phone Number],,0)</f>
        <v>#N/A</v>
      </c>
      <c r="Z5959" s="15" t="s">
        <v>2869</v>
      </c>
      <c r="AA59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18605 Arline Ave Unit C, Artesia  CA 90701</v>
      </c>
      <c r="AB5959" s="15">
        <v>45198</v>
      </c>
    </row>
    <row r="5960" spans="1:28" x14ac:dyDescent="0.3">
      <c r="A5960" s="14">
        <v>1</v>
      </c>
      <c r="B5960" s="14">
        <v>1</v>
      </c>
      <c r="C5960" s="15" t="s">
        <v>2985</v>
      </c>
      <c r="D5960" s="15" t="s">
        <v>2985</v>
      </c>
      <c r="E5960" s="15">
        <v>45152</v>
      </c>
      <c r="F5960" s="15" t="s">
        <v>2986</v>
      </c>
      <c r="G5960" s="15">
        <v>45149</v>
      </c>
      <c r="H5960" s="15">
        <v>45333</v>
      </c>
      <c r="I5960" s="15" t="s">
        <v>2987</v>
      </c>
      <c r="J5960" s="15" t="s">
        <v>2988</v>
      </c>
      <c r="K5960" s="15" t="s">
        <v>45509</v>
      </c>
      <c r="L5960" s="15" t="s">
        <v>229</v>
      </c>
      <c r="M5960" s="15" t="s">
        <v>2989</v>
      </c>
      <c r="N5960" s="14">
        <v>2015</v>
      </c>
      <c r="O5960" s="15" t="s">
        <v>2990</v>
      </c>
      <c r="P5960" s="15" t="s">
        <v>106</v>
      </c>
      <c r="Q5960" s="15" t="s">
        <v>47019</v>
      </c>
      <c r="R5960" s="15" t="s">
        <v>2991</v>
      </c>
      <c r="S5960" s="15" t="s">
        <v>2992</v>
      </c>
      <c r="T5960" s="15" t="s">
        <v>174</v>
      </c>
      <c r="U5960" s="15" t="s">
        <v>53</v>
      </c>
      <c r="V5960" s="15" t="s">
        <v>45367</v>
      </c>
      <c r="W5960" s="15" t="s">
        <v>1624</v>
      </c>
      <c r="X5960" s="15" t="e">
        <f>_xlfn.XLOOKUP(_LOOKUP[[#This Row],[AdjusterMemberName]],_Adjuster[Adjuster Name],_Adjuster[Email],,0)</f>
        <v>#N/A</v>
      </c>
      <c r="Y5960" s="15" t="e">
        <f>_xlfn.XLOOKUP(_LOOKUP[[#This Row],[AdjusterMemberName]],_Adjuster[Adjuster Name],_Adjuster[Phone Number],,0)</f>
        <v>#N/A</v>
      </c>
      <c r="Z5960" s="15" t="s">
        <v>2993</v>
      </c>
      <c r="AA59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942 E 53Rd St, Los Angeles  CA 90011</v>
      </c>
      <c r="AB5960" s="15"/>
    </row>
    <row r="5961" spans="1:28" x14ac:dyDescent="0.3">
      <c r="A5961" s="14">
        <v>1</v>
      </c>
      <c r="B5961" s="14">
        <v>1</v>
      </c>
      <c r="C5961" s="15" t="s">
        <v>3309</v>
      </c>
      <c r="D5961" s="15" t="s">
        <v>3309</v>
      </c>
      <c r="E5961" s="15">
        <v>45152</v>
      </c>
      <c r="F5961" s="15" t="s">
        <v>3310</v>
      </c>
      <c r="G5961" s="15">
        <v>45016</v>
      </c>
      <c r="H5961" s="15">
        <v>45199</v>
      </c>
      <c r="I5961" s="15" t="s">
        <v>3311</v>
      </c>
      <c r="J5961" s="15" t="s">
        <v>3312</v>
      </c>
      <c r="K5961" s="15" t="s">
        <v>45345</v>
      </c>
      <c r="L5961" s="15" t="s">
        <v>314</v>
      </c>
      <c r="M5961" s="15" t="s">
        <v>3313</v>
      </c>
      <c r="N5961" s="14">
        <v>2021</v>
      </c>
      <c r="O5961" s="15" t="s">
        <v>3314</v>
      </c>
      <c r="P5961" s="15" t="s">
        <v>106</v>
      </c>
      <c r="Q5961" s="15" t="s">
        <v>47093</v>
      </c>
      <c r="R5961" s="15" t="s">
        <v>2579</v>
      </c>
      <c r="S5961" s="15" t="s">
        <v>3315</v>
      </c>
      <c r="T5961" s="15" t="s">
        <v>253</v>
      </c>
      <c r="U5961" s="15" t="s">
        <v>53</v>
      </c>
      <c r="V5961" s="15" t="s">
        <v>45487</v>
      </c>
      <c r="W5961" s="15" t="s">
        <v>1624</v>
      </c>
      <c r="X5961" s="15" t="e">
        <f>_xlfn.XLOOKUP(_LOOKUP[[#This Row],[AdjusterMemberName]],_Adjuster[Adjuster Name],_Adjuster[Email],,0)</f>
        <v>#N/A</v>
      </c>
      <c r="Y5961" s="15" t="e">
        <f>_xlfn.XLOOKUP(_LOOKUP[[#This Row],[AdjusterMemberName]],_Adjuster[Adjuster Name],_Adjuster[Phone Number],,0)</f>
        <v>#N/A</v>
      </c>
      <c r="Z5961" s="15" t="s">
        <v>3316</v>
      </c>
      <c r="AA59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10242 Darby Ave, Inglewood  CA 90303</v>
      </c>
      <c r="AB5961" s="15"/>
    </row>
    <row r="5962" spans="1:28" x14ac:dyDescent="0.3">
      <c r="A5962" s="14">
        <v>1</v>
      </c>
      <c r="B5962" s="14">
        <v>1</v>
      </c>
      <c r="C5962" s="15" t="s">
        <v>3915</v>
      </c>
      <c r="D5962" s="15" t="s">
        <v>3916</v>
      </c>
      <c r="E5962" s="15">
        <v>45152</v>
      </c>
      <c r="F5962" s="15" t="s">
        <v>3917</v>
      </c>
      <c r="G5962" s="15">
        <v>45040</v>
      </c>
      <c r="H5962" s="15">
        <v>45223</v>
      </c>
      <c r="I5962" s="15" t="s">
        <v>3918</v>
      </c>
      <c r="J5962" s="15" t="s">
        <v>3919</v>
      </c>
      <c r="K5962" s="15" t="s">
        <v>45332</v>
      </c>
      <c r="L5962" s="15" t="s">
        <v>103</v>
      </c>
      <c r="M5962" s="15" t="s">
        <v>1503</v>
      </c>
      <c r="N5962" s="14">
        <v>2017</v>
      </c>
      <c r="O5962" s="15" t="s">
        <v>3920</v>
      </c>
      <c r="P5962" s="15" t="s">
        <v>106</v>
      </c>
      <c r="Q5962" s="15" t="s">
        <v>47019</v>
      </c>
      <c r="R5962" s="15" t="s">
        <v>3921</v>
      </c>
      <c r="S5962" s="15" t="s">
        <v>3922</v>
      </c>
      <c r="T5962" s="15" t="s">
        <v>308</v>
      </c>
      <c r="U5962" s="15" t="s">
        <v>53</v>
      </c>
      <c r="V5962" s="15" t="s">
        <v>45432</v>
      </c>
      <c r="W5962" s="15" t="s">
        <v>850</v>
      </c>
      <c r="X5962" s="15" t="e">
        <f>_xlfn.XLOOKUP(_LOOKUP[[#This Row],[AdjusterMemberName]],_Adjuster[Adjuster Name],_Adjuster[Email],,0)</f>
        <v>#N/A</v>
      </c>
      <c r="Y5962" s="15" t="e">
        <f>_xlfn.XLOOKUP(_LOOKUP[[#This Row],[AdjusterMemberName]],_Adjuster[Adjuster Name],_Adjuster[Phone Number],,0)</f>
        <v>#N/A</v>
      </c>
      <c r="Z5962" s="15" t="s">
        <v>3923</v>
      </c>
      <c r="AA59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1313 Abbey Pines Dr, Perris  CA 92571</v>
      </c>
      <c r="AB5962" s="15"/>
    </row>
    <row r="5963" spans="1:28" x14ac:dyDescent="0.3">
      <c r="A5963" s="14">
        <v>1</v>
      </c>
      <c r="B5963" s="14">
        <v>1</v>
      </c>
      <c r="C5963" s="15" t="s">
        <v>2832</v>
      </c>
      <c r="D5963" s="15" t="s">
        <v>2832</v>
      </c>
      <c r="E5963" s="15">
        <v>45151</v>
      </c>
      <c r="F5963" s="15" t="s">
        <v>2833</v>
      </c>
      <c r="G5963" s="15">
        <v>45134</v>
      </c>
      <c r="H5963" s="15">
        <v>45318</v>
      </c>
      <c r="I5963" s="15" t="s">
        <v>2834</v>
      </c>
      <c r="J5963" s="15" t="s">
        <v>2835</v>
      </c>
      <c r="K5963" s="15" t="s">
        <v>45846</v>
      </c>
      <c r="L5963" s="15" t="s">
        <v>91</v>
      </c>
      <c r="M5963" s="15" t="s">
        <v>2836</v>
      </c>
      <c r="N5963" s="14">
        <v>2017</v>
      </c>
      <c r="O5963" s="15" t="s">
        <v>2837</v>
      </c>
      <c r="P5963" s="15" t="s">
        <v>106</v>
      </c>
      <c r="Q5963" s="15" t="s">
        <v>47130</v>
      </c>
      <c r="R5963" s="15" t="s">
        <v>2838</v>
      </c>
      <c r="S5963" s="15" t="s">
        <v>2839</v>
      </c>
      <c r="T5963" s="15" t="s">
        <v>174</v>
      </c>
      <c r="U5963" s="15" t="s">
        <v>53</v>
      </c>
      <c r="V5963" s="15" t="s">
        <v>45770</v>
      </c>
      <c r="W5963" s="15" t="s">
        <v>850</v>
      </c>
      <c r="X5963" s="15" t="e">
        <f>_xlfn.XLOOKUP(_LOOKUP[[#This Row],[AdjusterMemberName]],_Adjuster[Adjuster Name],_Adjuster[Email],,0)</f>
        <v>#N/A</v>
      </c>
      <c r="Y5963" s="15" t="e">
        <f>_xlfn.XLOOKUP(_LOOKUP[[#This Row],[AdjusterMemberName]],_Adjuster[Adjuster Name],_Adjuster[Phone Number],,0)</f>
        <v>#N/A</v>
      </c>
      <c r="Z5963" s="15" t="s">
        <v>2840</v>
      </c>
      <c r="AA59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4311 E 4Th St , Los Angeles  CA 90022</v>
      </c>
      <c r="AB5963" s="15"/>
    </row>
    <row r="5964" spans="1:28" x14ac:dyDescent="0.3">
      <c r="A5964" s="14">
        <v>1</v>
      </c>
      <c r="B5964" s="14">
        <v>1</v>
      </c>
      <c r="C5964" s="15" t="s">
        <v>2849</v>
      </c>
      <c r="D5964" s="15" t="s">
        <v>2849</v>
      </c>
      <c r="E5964" s="15">
        <v>45151</v>
      </c>
      <c r="F5964" s="15" t="s">
        <v>2850</v>
      </c>
      <c r="G5964" s="15">
        <v>45132</v>
      </c>
      <c r="H5964" s="15">
        <v>45316</v>
      </c>
      <c r="I5964" s="15" t="s">
        <v>2851</v>
      </c>
      <c r="J5964" s="15" t="s">
        <v>2852</v>
      </c>
      <c r="K5964" s="15" t="s">
        <v>46144</v>
      </c>
      <c r="L5964" s="15" t="s">
        <v>139</v>
      </c>
      <c r="M5964" s="15" t="s">
        <v>1152</v>
      </c>
      <c r="N5964" s="14">
        <v>2007</v>
      </c>
      <c r="O5964" s="15" t="s">
        <v>2853</v>
      </c>
      <c r="P5964" s="15" t="s">
        <v>106</v>
      </c>
      <c r="Q5964" s="15" t="s">
        <v>47065</v>
      </c>
      <c r="R5964" s="15" t="s">
        <v>2854</v>
      </c>
      <c r="S5964" s="15" t="s">
        <v>2855</v>
      </c>
      <c r="T5964" s="15" t="s">
        <v>746</v>
      </c>
      <c r="U5964" s="15" t="s">
        <v>53</v>
      </c>
      <c r="V5964" s="15" t="s">
        <v>46203</v>
      </c>
      <c r="W5964" s="15" t="s">
        <v>175</v>
      </c>
      <c r="X5964" s="15" t="e">
        <f>_xlfn.XLOOKUP(_LOOKUP[[#This Row],[AdjusterMemberName]],_Adjuster[Adjuster Name],_Adjuster[Email],,0)</f>
        <v>#N/A</v>
      </c>
      <c r="Y5964" s="15" t="e">
        <f>_xlfn.XLOOKUP(_LOOKUP[[#This Row],[AdjusterMemberName]],_Adjuster[Adjuster Name],_Adjuster[Phone Number],,0)</f>
        <v>#N/A</v>
      </c>
      <c r="Z5964" s="15" t="s">
        <v>2856</v>
      </c>
      <c r="AA59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9050 Carron Dr, Pico Rivera  CA 90660</v>
      </c>
      <c r="AB5964" s="15">
        <v>45268</v>
      </c>
    </row>
    <row r="5965" spans="1:28" x14ac:dyDescent="0.3">
      <c r="A5965" s="14">
        <v>1</v>
      </c>
      <c r="B5965" s="14">
        <v>1</v>
      </c>
      <c r="C5965" s="15" t="s">
        <v>2895</v>
      </c>
      <c r="D5965" s="15" t="s">
        <v>2895</v>
      </c>
      <c r="E5965" s="15">
        <v>45151</v>
      </c>
      <c r="F5965" s="15" t="s">
        <v>2896</v>
      </c>
      <c r="G5965" s="15">
        <v>45083</v>
      </c>
      <c r="H5965" s="15">
        <v>45266</v>
      </c>
      <c r="I5965" s="15" t="s">
        <v>2897</v>
      </c>
      <c r="J5965" s="15" t="s">
        <v>2898</v>
      </c>
      <c r="K5965" s="15" t="s">
        <v>45489</v>
      </c>
      <c r="L5965" s="15" t="s">
        <v>116</v>
      </c>
      <c r="M5965" s="15" t="s">
        <v>1550</v>
      </c>
      <c r="N5965" s="14">
        <v>2020</v>
      </c>
      <c r="O5965" s="15" t="s">
        <v>2899</v>
      </c>
      <c r="P5965" s="15" t="s">
        <v>106</v>
      </c>
      <c r="Q5965" s="15" t="s">
        <v>47061</v>
      </c>
      <c r="R5965" s="15" t="s">
        <v>2900</v>
      </c>
      <c r="S5965" s="15" t="s">
        <v>2901</v>
      </c>
      <c r="T5965" s="15" t="s">
        <v>1366</v>
      </c>
      <c r="U5965" s="15" t="s">
        <v>53</v>
      </c>
      <c r="V5965" s="15" t="s">
        <v>46130</v>
      </c>
      <c r="W5965" s="15" t="s">
        <v>850</v>
      </c>
      <c r="X5965" s="15" t="e">
        <f>_xlfn.XLOOKUP(_LOOKUP[[#This Row],[AdjusterMemberName]],_Adjuster[Adjuster Name],_Adjuster[Email],,0)</f>
        <v>#N/A</v>
      </c>
      <c r="Y5965" s="15" t="e">
        <f>_xlfn.XLOOKUP(_LOOKUP[[#This Row],[AdjusterMemberName]],_Adjuster[Adjuster Name],_Adjuster[Phone Number],,0)</f>
        <v>#N/A</v>
      </c>
      <c r="Z5965" s="15" t="s">
        <v>2902</v>
      </c>
      <c r="AA59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830 Wyval Ave, Corona  CA 92882</v>
      </c>
      <c r="AB5965" s="15">
        <v>45219</v>
      </c>
    </row>
    <row r="5966" spans="1:28" x14ac:dyDescent="0.3">
      <c r="A5966" s="14">
        <v>0</v>
      </c>
      <c r="B5966" s="14">
        <v>1</v>
      </c>
      <c r="C5966" s="15" t="s">
        <v>2911</v>
      </c>
      <c r="D5966" s="15" t="s">
        <v>2911</v>
      </c>
      <c r="E5966" s="15">
        <v>45151</v>
      </c>
      <c r="F5966" s="15" t="s">
        <v>2912</v>
      </c>
      <c r="G5966" s="15"/>
      <c r="H5966" s="15"/>
      <c r="I5966" s="15" t="s">
        <v>2913</v>
      </c>
      <c r="J5966" s="15" t="s">
        <v>2914</v>
      </c>
      <c r="K5966" s="15" t="s">
        <v>46853</v>
      </c>
      <c r="L5966" s="15" t="s">
        <v>229</v>
      </c>
      <c r="M5966" s="15" t="s">
        <v>2915</v>
      </c>
      <c r="N5966" s="14">
        <v>2019</v>
      </c>
      <c r="O5966" s="15" t="s">
        <v>2916</v>
      </c>
      <c r="P5966" s="15" t="s">
        <v>106</v>
      </c>
      <c r="Q5966" s="15"/>
      <c r="R5966" s="15"/>
      <c r="S5966" s="15"/>
      <c r="T5966" s="15"/>
      <c r="U5966" s="15"/>
      <c r="V5966" s="15"/>
      <c r="W5966" s="15" t="s">
        <v>195</v>
      </c>
      <c r="X5966" s="15" t="e">
        <f>_xlfn.XLOOKUP(_LOOKUP[[#This Row],[AdjusterMemberName]],_Adjuster[Adjuster Name],_Adjuster[Email],,0)</f>
        <v>#N/A</v>
      </c>
      <c r="Y5966" s="15" t="e">
        <f>_xlfn.XLOOKUP(_LOOKUP[[#This Row],[AdjusterMemberName]],_Adjuster[Adjuster Name],_Adjuster[Phone Number],,0)</f>
        <v>#N/A</v>
      </c>
      <c r="Z5966" s="15"/>
      <c r="AA5966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5966" s="15"/>
    </row>
    <row r="5967" spans="1:28" x14ac:dyDescent="0.3">
      <c r="A5967" s="14">
        <v>1</v>
      </c>
      <c r="B5967" s="14">
        <v>1</v>
      </c>
      <c r="C5967" s="15" t="s">
        <v>3414</v>
      </c>
      <c r="D5967" s="15" t="s">
        <v>3414</v>
      </c>
      <c r="E5967" s="15">
        <v>45151</v>
      </c>
      <c r="F5967" s="15" t="s">
        <v>3415</v>
      </c>
      <c r="G5967" s="15">
        <v>45049</v>
      </c>
      <c r="H5967" s="15">
        <v>45233</v>
      </c>
      <c r="I5967" s="15" t="s">
        <v>3416</v>
      </c>
      <c r="J5967" s="15" t="s">
        <v>3417</v>
      </c>
      <c r="K5967" s="15" t="s">
        <v>45506</v>
      </c>
      <c r="L5967" s="15" t="s">
        <v>25</v>
      </c>
      <c r="M5967" s="15" t="s">
        <v>3418</v>
      </c>
      <c r="N5967" s="14">
        <v>2008</v>
      </c>
      <c r="O5967" s="15" t="s">
        <v>3419</v>
      </c>
      <c r="P5967" s="15" t="s">
        <v>106</v>
      </c>
      <c r="Q5967" s="15" t="s">
        <v>47065</v>
      </c>
      <c r="R5967" s="15" t="s">
        <v>3420</v>
      </c>
      <c r="S5967" s="15" t="s">
        <v>3421</v>
      </c>
      <c r="T5967" s="15" t="s">
        <v>2617</v>
      </c>
      <c r="U5967" s="15" t="s">
        <v>53</v>
      </c>
      <c r="V5967" s="15" t="s">
        <v>45490</v>
      </c>
      <c r="W5967" s="15" t="s">
        <v>195</v>
      </c>
      <c r="X5967" s="15" t="e">
        <f>_xlfn.XLOOKUP(_LOOKUP[[#This Row],[AdjusterMemberName]],_Adjuster[Adjuster Name],_Adjuster[Email],,0)</f>
        <v>#N/A</v>
      </c>
      <c r="Y5967" s="15" t="e">
        <f>_xlfn.XLOOKUP(_LOOKUP[[#This Row],[AdjusterMemberName]],_Adjuster[Adjuster Name],_Adjuster[Phone Number],,0)</f>
        <v>#N/A</v>
      </c>
      <c r="Z5967" s="15" t="s">
        <v>3422</v>
      </c>
      <c r="AA59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7354 Kelvin Ave , Winnetka  CA 91306</v>
      </c>
      <c r="AB5967" s="15">
        <v>45185</v>
      </c>
    </row>
    <row r="5968" spans="1:28" x14ac:dyDescent="0.3">
      <c r="A5968" s="14">
        <v>1</v>
      </c>
      <c r="B5968" s="14">
        <v>1</v>
      </c>
      <c r="C5968" s="15" t="s">
        <v>3035</v>
      </c>
      <c r="D5968" s="15" t="s">
        <v>3035</v>
      </c>
      <c r="E5968" s="15">
        <v>45150</v>
      </c>
      <c r="F5968" s="15" t="s">
        <v>3036</v>
      </c>
      <c r="G5968" s="15">
        <v>45098</v>
      </c>
      <c r="H5968" s="15">
        <v>45281</v>
      </c>
      <c r="I5968" s="15" t="s">
        <v>3037</v>
      </c>
      <c r="J5968" s="15" t="s">
        <v>3038</v>
      </c>
      <c r="K5968" s="15" t="s">
        <v>45604</v>
      </c>
      <c r="L5968" s="15" t="s">
        <v>103</v>
      </c>
      <c r="M5968" s="15" t="s">
        <v>890</v>
      </c>
      <c r="N5968" s="14">
        <v>2007</v>
      </c>
      <c r="O5968" s="15" t="s">
        <v>3039</v>
      </c>
      <c r="P5968" s="15" t="s">
        <v>106</v>
      </c>
      <c r="Q5968" s="15" t="s">
        <v>47006</v>
      </c>
      <c r="R5968" s="15" t="s">
        <v>3040</v>
      </c>
      <c r="S5968" s="15" t="s">
        <v>3041</v>
      </c>
      <c r="T5968" s="15" t="s">
        <v>174</v>
      </c>
      <c r="U5968" s="15" t="s">
        <v>53</v>
      </c>
      <c r="V5968" s="15" t="s">
        <v>45425</v>
      </c>
      <c r="W5968" s="15" t="s">
        <v>850</v>
      </c>
      <c r="X5968" s="15" t="e">
        <f>_xlfn.XLOOKUP(_LOOKUP[[#This Row],[AdjusterMemberName]],_Adjuster[Adjuster Name],_Adjuster[Email],,0)</f>
        <v>#N/A</v>
      </c>
      <c r="Y5968" s="15" t="e">
        <f>_xlfn.XLOOKUP(_LOOKUP[[#This Row],[AdjusterMemberName]],_Adjuster[Adjuster Name],_Adjuster[Phone Number],,0)</f>
        <v>#N/A</v>
      </c>
      <c r="Z5968" s="15" t="s">
        <v>3042</v>
      </c>
      <c r="AA59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3446 11Th Ave, Los Angeles  CA 90018</v>
      </c>
      <c r="AB5968" s="15"/>
    </row>
    <row r="5969" spans="1:28" x14ac:dyDescent="0.3">
      <c r="A5969" s="14">
        <v>1</v>
      </c>
      <c r="B5969" s="14">
        <v>1</v>
      </c>
      <c r="C5969" s="15" t="s">
        <v>2793</v>
      </c>
      <c r="D5969" s="15" t="s">
        <v>2793</v>
      </c>
      <c r="E5969" s="15">
        <v>45149</v>
      </c>
      <c r="F5969" s="15" t="s">
        <v>2794</v>
      </c>
      <c r="G5969" s="15">
        <v>45054</v>
      </c>
      <c r="H5969" s="15">
        <v>45238</v>
      </c>
      <c r="I5969" s="15" t="s">
        <v>2795</v>
      </c>
      <c r="J5969" s="15" t="s">
        <v>2796</v>
      </c>
      <c r="K5969" s="15" t="s">
        <v>45460</v>
      </c>
      <c r="L5969" s="15" t="s">
        <v>281</v>
      </c>
      <c r="M5969" s="15" t="s">
        <v>282</v>
      </c>
      <c r="N5969" s="14">
        <v>2015</v>
      </c>
      <c r="O5969" s="15" t="s">
        <v>2797</v>
      </c>
      <c r="P5969" s="15" t="s">
        <v>106</v>
      </c>
      <c r="Q5969" s="15" t="s">
        <v>47079</v>
      </c>
      <c r="R5969" s="15" t="s">
        <v>901</v>
      </c>
      <c r="S5969" s="15" t="s">
        <v>2798</v>
      </c>
      <c r="T5969" s="15" t="s">
        <v>109</v>
      </c>
      <c r="U5969" s="15" t="s">
        <v>53</v>
      </c>
      <c r="V5969" s="15" t="s">
        <v>45632</v>
      </c>
      <c r="W5969" s="15" t="s">
        <v>175</v>
      </c>
      <c r="X5969" s="15" t="e">
        <f>_xlfn.XLOOKUP(_LOOKUP[[#This Row],[AdjusterMemberName]],_Adjuster[Adjuster Name],_Adjuster[Email],,0)</f>
        <v>#N/A</v>
      </c>
      <c r="Y5969" s="15" t="e">
        <f>_xlfn.XLOOKUP(_LOOKUP[[#This Row],[AdjusterMemberName]],_Adjuster[Adjuster Name],_Adjuster[Phone Number],,0)</f>
        <v>#N/A</v>
      </c>
      <c r="Z5969" s="15" t="s">
        <v>2799</v>
      </c>
      <c r="AA59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40125 Los Alamos Rd Apt F252, Murrieta  CA 92562</v>
      </c>
      <c r="AB5969" s="15"/>
    </row>
    <row r="5970" spans="1:28" x14ac:dyDescent="0.3">
      <c r="A5970" s="14">
        <v>1</v>
      </c>
      <c r="B5970" s="14">
        <v>1</v>
      </c>
      <c r="C5970" s="15" t="s">
        <v>2994</v>
      </c>
      <c r="D5970" s="15" t="s">
        <v>2995</v>
      </c>
      <c r="E5970" s="15">
        <v>45149</v>
      </c>
      <c r="F5970" s="15" t="s">
        <v>2996</v>
      </c>
      <c r="G5970" s="15">
        <v>45131</v>
      </c>
      <c r="H5970" s="15">
        <v>45315</v>
      </c>
      <c r="I5970" s="15" t="s">
        <v>2997</v>
      </c>
      <c r="J5970" s="15" t="s">
        <v>2998</v>
      </c>
      <c r="K5970" s="15" t="s">
        <v>45481</v>
      </c>
      <c r="L5970" s="15" t="s">
        <v>314</v>
      </c>
      <c r="M5970" s="15" t="s">
        <v>315</v>
      </c>
      <c r="N5970" s="14">
        <v>2019</v>
      </c>
      <c r="O5970" s="15" t="s">
        <v>2999</v>
      </c>
      <c r="P5970" s="15" t="s">
        <v>106</v>
      </c>
      <c r="Q5970" s="15" t="s">
        <v>47006</v>
      </c>
      <c r="R5970" s="15" t="s">
        <v>3000</v>
      </c>
      <c r="S5970" s="15" t="s">
        <v>3001</v>
      </c>
      <c r="T5970" s="15" t="s">
        <v>174</v>
      </c>
      <c r="U5970" s="15" t="s">
        <v>53</v>
      </c>
      <c r="V5970" s="15" t="s">
        <v>45560</v>
      </c>
      <c r="W5970" s="15" t="s">
        <v>195</v>
      </c>
      <c r="X5970" s="15" t="e">
        <f>_xlfn.XLOOKUP(_LOOKUP[[#This Row],[AdjusterMemberName]],_Adjuster[Adjuster Name],_Adjuster[Email],,0)</f>
        <v>#N/A</v>
      </c>
      <c r="Y5970" s="15" t="e">
        <f>_xlfn.XLOOKUP(_LOOKUP[[#This Row],[AdjusterMemberName]],_Adjuster[Adjuster Name],_Adjuster[Phone Number],,0)</f>
        <v>#N/A</v>
      </c>
      <c r="Z5970" s="15" t="s">
        <v>3002</v>
      </c>
      <c r="AA59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206 S Cummings St, Los Angeles  CA 90033</v>
      </c>
      <c r="AB5970" s="15">
        <v>45164</v>
      </c>
    </row>
    <row r="5971" spans="1:28" x14ac:dyDescent="0.3">
      <c r="A5971" s="14">
        <v>1</v>
      </c>
      <c r="B5971" s="14">
        <v>1</v>
      </c>
      <c r="C5971" s="15" t="s">
        <v>2742</v>
      </c>
      <c r="D5971" s="15" t="s">
        <v>2742</v>
      </c>
      <c r="E5971" s="15">
        <v>45148</v>
      </c>
      <c r="F5971" s="15" t="s">
        <v>2743</v>
      </c>
      <c r="G5971" s="15">
        <v>45021</v>
      </c>
      <c r="H5971" s="15">
        <v>45204</v>
      </c>
      <c r="I5971" s="15" t="s">
        <v>2744</v>
      </c>
      <c r="J5971" s="15" t="s">
        <v>2745</v>
      </c>
      <c r="K5971" s="15" t="s">
        <v>45472</v>
      </c>
      <c r="L5971" s="15" t="s">
        <v>150</v>
      </c>
      <c r="M5971" s="15" t="s">
        <v>2746</v>
      </c>
      <c r="N5971" s="14">
        <v>1998</v>
      </c>
      <c r="O5971" s="15" t="s">
        <v>2747</v>
      </c>
      <c r="P5971" s="15" t="s">
        <v>106</v>
      </c>
      <c r="Q5971" s="15" t="s">
        <v>47061</v>
      </c>
      <c r="R5971" s="15" t="s">
        <v>2748</v>
      </c>
      <c r="S5971" s="15" t="s">
        <v>2749</v>
      </c>
      <c r="T5971" s="15" t="s">
        <v>2750</v>
      </c>
      <c r="U5971" s="15" t="s">
        <v>53</v>
      </c>
      <c r="V5971" s="15" t="s">
        <v>45681</v>
      </c>
      <c r="W5971" s="15" t="s">
        <v>175</v>
      </c>
      <c r="X5971" s="15" t="e">
        <f>_xlfn.XLOOKUP(_LOOKUP[[#This Row],[AdjusterMemberName]],_Adjuster[Adjuster Name],_Adjuster[Email],,0)</f>
        <v>#N/A</v>
      </c>
      <c r="Y5971" s="15" t="e">
        <f>_xlfn.XLOOKUP(_LOOKUP[[#This Row],[AdjusterMemberName]],_Adjuster[Adjuster Name],_Adjuster[Phone Number],,0)</f>
        <v>#N/A</v>
      </c>
      <c r="Z5971" s="15" t="s">
        <v>2751</v>
      </c>
      <c r="AA59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13102 Dana Vista St, Poway  CA 92064</v>
      </c>
      <c r="AB5971" s="15"/>
    </row>
    <row r="5972" spans="1:28" x14ac:dyDescent="0.3">
      <c r="A5972" s="14">
        <v>1</v>
      </c>
      <c r="B5972" s="14">
        <v>1</v>
      </c>
      <c r="C5972" s="15" t="s">
        <v>2783</v>
      </c>
      <c r="D5972" s="15" t="s">
        <v>2783</v>
      </c>
      <c r="E5972" s="15">
        <v>45148</v>
      </c>
      <c r="F5972" s="15" t="s">
        <v>2784</v>
      </c>
      <c r="G5972" s="15">
        <v>45116</v>
      </c>
      <c r="H5972" s="15">
        <v>45300</v>
      </c>
      <c r="I5972" s="15" t="s">
        <v>2785</v>
      </c>
      <c r="J5972" s="15" t="s">
        <v>2786</v>
      </c>
      <c r="K5972" s="15" t="s">
        <v>45336</v>
      </c>
      <c r="L5972" s="15" t="s">
        <v>139</v>
      </c>
      <c r="M5972" s="15" t="s">
        <v>1219</v>
      </c>
      <c r="N5972" s="14">
        <v>2014</v>
      </c>
      <c r="O5972" s="15" t="s">
        <v>2787</v>
      </c>
      <c r="P5972" s="15" t="s">
        <v>106</v>
      </c>
      <c r="Q5972" s="15" t="s">
        <v>47176</v>
      </c>
      <c r="R5972" s="15" t="s">
        <v>2024</v>
      </c>
      <c r="S5972" s="15" t="s">
        <v>2788</v>
      </c>
      <c r="T5972" s="15" t="s">
        <v>2789</v>
      </c>
      <c r="U5972" s="15" t="s">
        <v>53</v>
      </c>
      <c r="V5972" s="15" t="s">
        <v>46854</v>
      </c>
      <c r="W5972" s="15" t="s">
        <v>175</v>
      </c>
      <c r="X5972" s="15" t="e">
        <f>_xlfn.XLOOKUP(_LOOKUP[[#This Row],[AdjusterMemberName]],_Adjuster[Adjuster Name],_Adjuster[Email],,0)</f>
        <v>#N/A</v>
      </c>
      <c r="Y5972" s="15" t="e">
        <f>_xlfn.XLOOKUP(_LOOKUP[[#This Row],[AdjusterMemberName]],_Adjuster[Adjuster Name],_Adjuster[Phone Number],,0)</f>
        <v>#N/A</v>
      </c>
      <c r="Z5972" s="15" t="s">
        <v>2790</v>
      </c>
      <c r="AA59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6516 Sierra Ave, Inyokern  CA 93527</v>
      </c>
      <c r="AB5972" s="15"/>
    </row>
    <row r="5973" spans="1:28" x14ac:dyDescent="0.3">
      <c r="A5973" s="14">
        <v>1</v>
      </c>
      <c r="B5973" s="14">
        <v>1</v>
      </c>
      <c r="C5973" s="15" t="s">
        <v>3023</v>
      </c>
      <c r="D5973" s="15" t="s">
        <v>3024</v>
      </c>
      <c r="E5973" s="15">
        <v>45148</v>
      </c>
      <c r="F5973" s="15" t="s">
        <v>3025</v>
      </c>
      <c r="G5973" s="15">
        <v>44989</v>
      </c>
      <c r="H5973" s="15">
        <v>45173</v>
      </c>
      <c r="I5973" s="15" t="s">
        <v>3026</v>
      </c>
      <c r="J5973" s="15" t="s">
        <v>3027</v>
      </c>
      <c r="K5973" s="15" t="s">
        <v>45732</v>
      </c>
      <c r="L5973" s="15" t="s">
        <v>3028</v>
      </c>
      <c r="M5973" s="15" t="s">
        <v>3029</v>
      </c>
      <c r="N5973" s="14">
        <v>2006</v>
      </c>
      <c r="O5973" s="15" t="s">
        <v>3030</v>
      </c>
      <c r="P5973" s="15" t="s">
        <v>106</v>
      </c>
      <c r="Q5973" s="15" t="s">
        <v>47065</v>
      </c>
      <c r="R5973" s="15" t="s">
        <v>3031</v>
      </c>
      <c r="S5973" s="15" t="s">
        <v>3032</v>
      </c>
      <c r="T5973" s="15" t="s">
        <v>3033</v>
      </c>
      <c r="U5973" s="15" t="s">
        <v>53</v>
      </c>
      <c r="V5973" s="15" t="s">
        <v>45867</v>
      </c>
      <c r="W5973" s="15" t="s">
        <v>850</v>
      </c>
      <c r="X5973" s="15" t="e">
        <f>_xlfn.XLOOKUP(_LOOKUP[[#This Row],[AdjusterMemberName]],_Adjuster[Adjuster Name],_Adjuster[Email],,0)</f>
        <v>#N/A</v>
      </c>
      <c r="Y5973" s="15" t="e">
        <f>_xlfn.XLOOKUP(_LOOKUP[[#This Row],[AdjusterMemberName]],_Adjuster[Adjuster Name],_Adjuster[Phone Number],,0)</f>
        <v>#N/A</v>
      </c>
      <c r="Z5973" s="15" t="s">
        <v>3034</v>
      </c>
      <c r="AA59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4225 Branam Rd, Merced  CA 95348</v>
      </c>
      <c r="AB5973" s="15"/>
    </row>
    <row r="5974" spans="1:28" x14ac:dyDescent="0.3">
      <c r="A5974" s="14">
        <v>1</v>
      </c>
      <c r="B5974" s="14">
        <v>1</v>
      </c>
      <c r="C5974" s="15" t="s">
        <v>3043</v>
      </c>
      <c r="D5974" s="15" t="s">
        <v>3043</v>
      </c>
      <c r="E5974" s="15">
        <v>45148</v>
      </c>
      <c r="F5974" s="15" t="s">
        <v>3044</v>
      </c>
      <c r="G5974" s="15">
        <v>44980</v>
      </c>
      <c r="H5974" s="15">
        <v>45161</v>
      </c>
      <c r="I5974" s="15" t="s">
        <v>3045</v>
      </c>
      <c r="J5974" s="15" t="s">
        <v>3046</v>
      </c>
      <c r="K5974" s="15" t="s">
        <v>46851</v>
      </c>
      <c r="L5974" s="15" t="s">
        <v>281</v>
      </c>
      <c r="M5974" s="15" t="s">
        <v>526</v>
      </c>
      <c r="N5974" s="14">
        <v>2023</v>
      </c>
      <c r="O5974" s="15" t="s">
        <v>3047</v>
      </c>
      <c r="P5974" s="15" t="s">
        <v>106</v>
      </c>
      <c r="Q5974" s="15" t="s">
        <v>47019</v>
      </c>
      <c r="R5974" s="15" t="s">
        <v>3048</v>
      </c>
      <c r="S5974" s="15" t="s">
        <v>3049</v>
      </c>
      <c r="T5974" s="15" t="s">
        <v>174</v>
      </c>
      <c r="U5974" s="15" t="s">
        <v>53</v>
      </c>
      <c r="V5974" s="15" t="s">
        <v>46097</v>
      </c>
      <c r="W5974" s="15" t="s">
        <v>367</v>
      </c>
      <c r="X5974" s="15" t="str">
        <f>_xlfn.XLOOKUP(_LOOKUP[[#This Row],[AdjusterMemberName]],_Adjuster[Adjuster Name],_Adjuster[Email],,0)</f>
        <v>dHernandez4@knightcompany.com</v>
      </c>
      <c r="Y5974" s="15" t="str">
        <f>_xlfn.XLOOKUP(_LOOKUP[[#This Row],[AdjusterMemberName]],_Adjuster[Adjuster Name],_Adjuster[Phone Number],,0)</f>
        <v>323-315-7819</v>
      </c>
      <c r="Z5974" s="15" t="s">
        <v>3050</v>
      </c>
      <c r="AA59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9837 Tabor Street Apartment 14, Los Angeles  CA 90034</v>
      </c>
      <c r="AB5974" s="15"/>
    </row>
    <row r="5975" spans="1:28" x14ac:dyDescent="0.3">
      <c r="A5975" s="14">
        <v>1</v>
      </c>
      <c r="B5975" s="14">
        <v>1</v>
      </c>
      <c r="C5975" s="15" t="s">
        <v>2705</v>
      </c>
      <c r="D5975" s="15" t="s">
        <v>2705</v>
      </c>
      <c r="E5975" s="15">
        <v>45147</v>
      </c>
      <c r="F5975" s="15" t="s">
        <v>2706</v>
      </c>
      <c r="G5975" s="15">
        <v>45099</v>
      </c>
      <c r="H5975" s="15">
        <v>45282</v>
      </c>
      <c r="I5975" s="15" t="s">
        <v>2707</v>
      </c>
      <c r="J5975" s="15" t="s">
        <v>2708</v>
      </c>
      <c r="K5975" s="15" t="s">
        <v>45434</v>
      </c>
      <c r="L5975" s="15" t="s">
        <v>441</v>
      </c>
      <c r="M5975" s="15" t="s">
        <v>579</v>
      </c>
      <c r="N5975" s="14">
        <v>2016</v>
      </c>
      <c r="O5975" s="15" t="s">
        <v>2709</v>
      </c>
      <c r="P5975" s="15" t="s">
        <v>106</v>
      </c>
      <c r="Q5975" s="15" t="s">
        <v>47095</v>
      </c>
      <c r="R5975" s="15" t="s">
        <v>2710</v>
      </c>
      <c r="S5975" s="15" t="s">
        <v>2711</v>
      </c>
      <c r="T5975" s="15" t="s">
        <v>1138</v>
      </c>
      <c r="U5975" s="15" t="s">
        <v>53</v>
      </c>
      <c r="V5975" s="15" t="s">
        <v>45366</v>
      </c>
      <c r="W5975" s="15" t="s">
        <v>175</v>
      </c>
      <c r="X5975" s="15" t="e">
        <f>_xlfn.XLOOKUP(_LOOKUP[[#This Row],[AdjusterMemberName]],_Adjuster[Adjuster Name],_Adjuster[Email],,0)</f>
        <v>#N/A</v>
      </c>
      <c r="Y5975" s="15" t="e">
        <f>_xlfn.XLOOKUP(_LOOKUP[[#This Row],[AdjusterMemberName]],_Adjuster[Adjuster Name],_Adjuster[Phone Number],,0)</f>
        <v>#N/A</v>
      </c>
      <c r="Z5975" s="15" t="s">
        <v>2712</v>
      </c>
      <c r="AA59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7924 Woodman Ave Unit 42, Panorama City  CA 91402</v>
      </c>
      <c r="AB5975" s="15">
        <v>45163</v>
      </c>
    </row>
    <row r="5976" spans="1:28" x14ac:dyDescent="0.3">
      <c r="A5976" s="14">
        <v>1</v>
      </c>
      <c r="B5976" s="14">
        <v>1</v>
      </c>
      <c r="C5976" s="15" t="s">
        <v>2733</v>
      </c>
      <c r="D5976" s="15" t="s">
        <v>2734</v>
      </c>
      <c r="E5976" s="15">
        <v>45147</v>
      </c>
      <c r="F5976" s="15" t="s">
        <v>2735</v>
      </c>
      <c r="G5976" s="15">
        <v>44978</v>
      </c>
      <c r="H5976" s="15">
        <v>45159</v>
      </c>
      <c r="I5976" s="15" t="s">
        <v>2736</v>
      </c>
      <c r="J5976" s="15" t="s">
        <v>2737</v>
      </c>
      <c r="K5976" s="15" t="s">
        <v>45554</v>
      </c>
      <c r="L5976" s="15" t="s">
        <v>103</v>
      </c>
      <c r="M5976" s="15" t="s">
        <v>104</v>
      </c>
      <c r="N5976" s="14">
        <v>2017</v>
      </c>
      <c r="O5976" s="15" t="s">
        <v>2738</v>
      </c>
      <c r="P5976" s="15" t="s">
        <v>106</v>
      </c>
      <c r="Q5976" s="15" t="s">
        <v>47079</v>
      </c>
      <c r="R5976" s="15" t="s">
        <v>2739</v>
      </c>
      <c r="S5976" s="15" t="s">
        <v>2740</v>
      </c>
      <c r="T5976" s="15" t="s">
        <v>96</v>
      </c>
      <c r="U5976" s="15" t="s">
        <v>53</v>
      </c>
      <c r="V5976" s="15" t="s">
        <v>45731</v>
      </c>
      <c r="W5976" s="15" t="s">
        <v>1357</v>
      </c>
      <c r="X5976" s="15" t="str">
        <f>_xlfn.XLOOKUP(_LOOKUP[[#This Row],[AdjusterMemberName]],_Adjuster[Adjuster Name],_Adjuster[Email],,0)</f>
        <v>jRivera1@knightcompany.com</v>
      </c>
      <c r="Y5976" s="15" t="str">
        <f>_xlfn.XLOOKUP(_LOOKUP[[#This Row],[AdjusterMemberName]],_Adjuster[Adjuster Name],_Adjuster[Phone Number],,0)</f>
        <v>424-559-5239</v>
      </c>
      <c r="Z5976" s="15" t="s">
        <v>2741</v>
      </c>
      <c r="AA59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13612 Player Ct, Moreno Valley  CA 92553</v>
      </c>
      <c r="AB5976" s="15"/>
    </row>
    <row r="5977" spans="1:28" x14ac:dyDescent="0.3">
      <c r="A5977" s="14">
        <v>1</v>
      </c>
      <c r="B5977" s="14">
        <v>1</v>
      </c>
      <c r="C5977" s="15" t="s">
        <v>2767</v>
      </c>
      <c r="D5977" s="15" t="s">
        <v>2767</v>
      </c>
      <c r="E5977" s="15">
        <v>45147</v>
      </c>
      <c r="F5977" s="15" t="s">
        <v>2768</v>
      </c>
      <c r="G5977" s="15">
        <v>45140</v>
      </c>
      <c r="H5977" s="15">
        <v>45324</v>
      </c>
      <c r="I5977" s="15" t="s">
        <v>2769</v>
      </c>
      <c r="J5977" s="15" t="s">
        <v>2770</v>
      </c>
      <c r="K5977" s="15" t="s">
        <v>45892</v>
      </c>
      <c r="L5977" s="15" t="s">
        <v>103</v>
      </c>
      <c r="M5977" s="15" t="s">
        <v>890</v>
      </c>
      <c r="N5977" s="14">
        <v>2016</v>
      </c>
      <c r="O5977" s="15" t="s">
        <v>2771</v>
      </c>
      <c r="P5977" s="15" t="s">
        <v>106</v>
      </c>
      <c r="Q5977" s="15" t="s">
        <v>47065</v>
      </c>
      <c r="R5977" s="15" t="s">
        <v>2772</v>
      </c>
      <c r="S5977" s="15" t="s">
        <v>2773</v>
      </c>
      <c r="T5977" s="15" t="s">
        <v>1834</v>
      </c>
      <c r="U5977" s="15" t="s">
        <v>53</v>
      </c>
      <c r="V5977" s="15" t="s">
        <v>45607</v>
      </c>
      <c r="W5977" s="15" t="s">
        <v>850</v>
      </c>
      <c r="X5977" s="15" t="e">
        <f>_xlfn.XLOOKUP(_LOOKUP[[#This Row],[AdjusterMemberName]],_Adjuster[Adjuster Name],_Adjuster[Email],,0)</f>
        <v>#N/A</v>
      </c>
      <c r="Y5977" s="15" t="e">
        <f>_xlfn.XLOOKUP(_LOOKUP[[#This Row],[AdjusterMemberName]],_Adjuster[Adjuster Name],_Adjuster[Phone Number],,0)</f>
        <v>#N/A</v>
      </c>
      <c r="Z5977" s="15" t="s">
        <v>2774</v>
      </c>
      <c r="AA59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927 W 15Th Ave, Escondido  CA 92025</v>
      </c>
      <c r="AB5977" s="15">
        <v>45173</v>
      </c>
    </row>
    <row r="5978" spans="1:28" x14ac:dyDescent="0.3">
      <c r="A5978" s="14">
        <v>1</v>
      </c>
      <c r="B5978" s="14">
        <v>1</v>
      </c>
      <c r="C5978" s="15" t="s">
        <v>2809</v>
      </c>
      <c r="D5978" s="15" t="s">
        <v>2809</v>
      </c>
      <c r="E5978" s="15">
        <v>45147</v>
      </c>
      <c r="F5978" s="15" t="s">
        <v>2810</v>
      </c>
      <c r="G5978" s="15">
        <v>45120</v>
      </c>
      <c r="H5978" s="15">
        <v>45304</v>
      </c>
      <c r="I5978" s="15" t="s">
        <v>2811</v>
      </c>
      <c r="J5978" s="15" t="s">
        <v>2812</v>
      </c>
      <c r="K5978" s="15" t="s">
        <v>45332</v>
      </c>
      <c r="L5978" s="15" t="s">
        <v>103</v>
      </c>
      <c r="M5978" s="15" t="s">
        <v>890</v>
      </c>
      <c r="N5978" s="14">
        <v>2022</v>
      </c>
      <c r="O5978" s="15" t="s">
        <v>2813</v>
      </c>
      <c r="P5978" s="15" t="s">
        <v>106</v>
      </c>
      <c r="Q5978" s="15" t="s">
        <v>47019</v>
      </c>
      <c r="R5978" s="15" t="s">
        <v>2814</v>
      </c>
      <c r="S5978" s="15" t="s">
        <v>2815</v>
      </c>
      <c r="T5978" s="15" t="s">
        <v>1834</v>
      </c>
      <c r="U5978" s="15" t="s">
        <v>53</v>
      </c>
      <c r="V5978" s="15" t="s">
        <v>45607</v>
      </c>
      <c r="W5978" s="15" t="s">
        <v>850</v>
      </c>
      <c r="X5978" s="15" t="e">
        <f>_xlfn.XLOOKUP(_LOOKUP[[#This Row],[AdjusterMemberName]],_Adjuster[Adjuster Name],_Adjuster[Email],,0)</f>
        <v>#N/A</v>
      </c>
      <c r="Y5978" s="15" t="e">
        <f>_xlfn.XLOOKUP(_LOOKUP[[#This Row],[AdjusterMemberName]],_Adjuster[Adjuster Name],_Adjuster[Phone Number],,0)</f>
        <v>#N/A</v>
      </c>
      <c r="Z5978" s="15" t="s">
        <v>2816</v>
      </c>
      <c r="AA59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606 N Grape St Apt 3, Escondido  CA 92025</v>
      </c>
      <c r="AB5978" s="15"/>
    </row>
    <row r="5979" spans="1:28" x14ac:dyDescent="0.3">
      <c r="A5979" s="14">
        <v>1</v>
      </c>
      <c r="B5979" s="14">
        <v>1</v>
      </c>
      <c r="C5979" s="15" t="s">
        <v>2841</v>
      </c>
      <c r="D5979" s="15" t="s">
        <v>2841</v>
      </c>
      <c r="E5979" s="15">
        <v>45147</v>
      </c>
      <c r="F5979" s="15" t="s">
        <v>2842</v>
      </c>
      <c r="G5979" s="15">
        <v>44986</v>
      </c>
      <c r="H5979" s="15">
        <v>45170</v>
      </c>
      <c r="I5979" s="15" t="s">
        <v>2843</v>
      </c>
      <c r="J5979" s="15" t="s">
        <v>2844</v>
      </c>
      <c r="K5979" s="15" t="s">
        <v>45332</v>
      </c>
      <c r="L5979" s="15" t="s">
        <v>139</v>
      </c>
      <c r="M5979" s="15" t="s">
        <v>1219</v>
      </c>
      <c r="N5979" s="14">
        <v>2017</v>
      </c>
      <c r="O5979" s="15" t="s">
        <v>2845</v>
      </c>
      <c r="P5979" s="15" t="s">
        <v>106</v>
      </c>
      <c r="Q5979" s="15" t="s">
        <v>47019</v>
      </c>
      <c r="R5979" s="15" t="s">
        <v>273</v>
      </c>
      <c r="S5979" s="15" t="s">
        <v>2846</v>
      </c>
      <c r="T5979" s="15" t="s">
        <v>2847</v>
      </c>
      <c r="U5979" s="15" t="s">
        <v>53</v>
      </c>
      <c r="V5979" s="15" t="s">
        <v>45672</v>
      </c>
      <c r="W5979" s="15" t="s">
        <v>1624</v>
      </c>
      <c r="X5979" s="15" t="e">
        <f>_xlfn.XLOOKUP(_LOOKUP[[#This Row],[AdjusterMemberName]],_Adjuster[Adjuster Name],_Adjuster[Email],,0)</f>
        <v>#N/A</v>
      </c>
      <c r="Y5979" s="15" t="e">
        <f>_xlfn.XLOOKUP(_LOOKUP[[#This Row],[AdjusterMemberName]],_Adjuster[Adjuster Name],_Adjuster[Phone Number],,0)</f>
        <v>#N/A</v>
      </c>
      <c r="Z5979" s="15" t="s">
        <v>2848</v>
      </c>
      <c r="AA59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1130 E Alosta Ave Unit E106, Azusa  CA 91702</v>
      </c>
      <c r="AB5979" s="15"/>
    </row>
    <row r="5980" spans="1:28" x14ac:dyDescent="0.3">
      <c r="A5980" s="14">
        <v>1</v>
      </c>
      <c r="B5980" s="14">
        <v>1</v>
      </c>
      <c r="C5980" s="15" t="s">
        <v>3060</v>
      </c>
      <c r="D5980" s="15" t="s">
        <v>3061</v>
      </c>
      <c r="E5980" s="15">
        <v>45147</v>
      </c>
      <c r="F5980" s="15" t="s">
        <v>3062</v>
      </c>
      <c r="G5980" s="15">
        <v>44998</v>
      </c>
      <c r="H5980" s="15">
        <v>45182</v>
      </c>
      <c r="I5980" s="15" t="s">
        <v>3063</v>
      </c>
      <c r="J5980" s="15" t="s">
        <v>3064</v>
      </c>
      <c r="K5980" s="15" t="s">
        <v>45416</v>
      </c>
      <c r="L5980" s="15" t="s">
        <v>281</v>
      </c>
      <c r="M5980" s="15" t="s">
        <v>282</v>
      </c>
      <c r="N5980" s="14">
        <v>2013</v>
      </c>
      <c r="O5980" s="15" t="s">
        <v>3065</v>
      </c>
      <c r="P5980" s="15" t="s">
        <v>106</v>
      </c>
      <c r="Q5980" s="15" t="s">
        <v>47019</v>
      </c>
      <c r="R5980" s="15" t="s">
        <v>2579</v>
      </c>
      <c r="S5980" s="15" t="s">
        <v>3066</v>
      </c>
      <c r="T5980" s="15" t="s">
        <v>424</v>
      </c>
      <c r="U5980" s="15" t="s">
        <v>53</v>
      </c>
      <c r="V5980" s="15" t="s">
        <v>46084</v>
      </c>
      <c r="W5980" s="15" t="s">
        <v>850</v>
      </c>
      <c r="X5980" s="15" t="e">
        <f>_xlfn.XLOOKUP(_LOOKUP[[#This Row],[AdjusterMemberName]],_Adjuster[Adjuster Name],_Adjuster[Email],,0)</f>
        <v>#N/A</v>
      </c>
      <c r="Y5980" s="15" t="e">
        <f>_xlfn.XLOOKUP(_LOOKUP[[#This Row],[AdjusterMemberName]],_Adjuster[Adjuster Name],_Adjuster[Phone Number],,0)</f>
        <v>#N/A</v>
      </c>
      <c r="Z5980" s="15" t="s">
        <v>3067</v>
      </c>
      <c r="AA59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881 W 17Th St, San Bernardino  CA 92405</v>
      </c>
      <c r="AB5980" s="15"/>
    </row>
    <row r="5981" spans="1:28" x14ac:dyDescent="0.3">
      <c r="A5981" s="14">
        <v>1</v>
      </c>
      <c r="B5981" s="14">
        <v>1</v>
      </c>
      <c r="C5981" s="15" t="s">
        <v>2644</v>
      </c>
      <c r="D5981" s="15" t="s">
        <v>2644</v>
      </c>
      <c r="E5981" s="15">
        <v>45146</v>
      </c>
      <c r="F5981" s="15" t="s">
        <v>2645</v>
      </c>
      <c r="G5981" s="15">
        <v>45014</v>
      </c>
      <c r="H5981" s="15">
        <v>45198</v>
      </c>
      <c r="I5981" s="15" t="s">
        <v>2646</v>
      </c>
      <c r="J5981" s="15" t="s">
        <v>2647</v>
      </c>
      <c r="K5981" s="15" t="s">
        <v>45604</v>
      </c>
      <c r="L5981" s="15" t="s">
        <v>150</v>
      </c>
      <c r="M5981" s="15" t="s">
        <v>151</v>
      </c>
      <c r="N5981" s="14">
        <v>2015</v>
      </c>
      <c r="O5981" s="15" t="s">
        <v>2648</v>
      </c>
      <c r="P5981" s="15" t="s">
        <v>106</v>
      </c>
      <c r="Q5981" s="15" t="s">
        <v>47019</v>
      </c>
      <c r="R5981" s="15" t="s">
        <v>2649</v>
      </c>
      <c r="S5981" s="15" t="s">
        <v>2650</v>
      </c>
      <c r="T5981" s="15" t="s">
        <v>2651</v>
      </c>
      <c r="U5981" s="15" t="s">
        <v>53</v>
      </c>
      <c r="V5981" s="15" t="s">
        <v>45705</v>
      </c>
      <c r="W5981" s="15" t="s">
        <v>175</v>
      </c>
      <c r="X5981" s="15" t="e">
        <f>_xlfn.XLOOKUP(_LOOKUP[[#This Row],[AdjusterMemberName]],_Adjuster[Adjuster Name],_Adjuster[Email],,0)</f>
        <v>#N/A</v>
      </c>
      <c r="Y5981" s="15" t="e">
        <f>_xlfn.XLOOKUP(_LOOKUP[[#This Row],[AdjusterMemberName]],_Adjuster[Adjuster Name],_Adjuster[Phone Number],,0)</f>
        <v>#N/A</v>
      </c>
      <c r="Z5981" s="15" t="s">
        <v>2652</v>
      </c>
      <c r="AA59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1064 Elm St, Livermore  CA 94551</v>
      </c>
      <c r="AB5981" s="15"/>
    </row>
    <row r="5982" spans="1:28" x14ac:dyDescent="0.3">
      <c r="A5982" s="14">
        <v>1</v>
      </c>
      <c r="B5982" s="14">
        <v>0</v>
      </c>
      <c r="C5982" s="15" t="s">
        <v>565</v>
      </c>
      <c r="D5982" s="15" t="s">
        <v>2694</v>
      </c>
      <c r="E5982" s="15">
        <v>45146</v>
      </c>
      <c r="F5982" s="15" t="s">
        <v>566</v>
      </c>
      <c r="G5982" s="15">
        <v>45005</v>
      </c>
      <c r="H5982" s="15">
        <v>45189</v>
      </c>
      <c r="I5982" s="15" t="s">
        <v>2695</v>
      </c>
      <c r="J5982" s="15" t="s">
        <v>2696</v>
      </c>
      <c r="K5982" s="15" t="s">
        <v>45332</v>
      </c>
      <c r="L5982" s="15" t="s">
        <v>128</v>
      </c>
      <c r="M5982" s="15" t="s">
        <v>170</v>
      </c>
      <c r="N5982" s="14">
        <v>2016</v>
      </c>
      <c r="O5982" s="15" t="s">
        <v>569</v>
      </c>
      <c r="P5982" s="15" t="s">
        <v>106</v>
      </c>
      <c r="Q5982" s="15" t="s">
        <v>47095</v>
      </c>
      <c r="R5982" s="15" t="s">
        <v>570</v>
      </c>
      <c r="S5982" s="15" t="s">
        <v>571</v>
      </c>
      <c r="T5982" s="15" t="s">
        <v>572</v>
      </c>
      <c r="U5982" s="15" t="s">
        <v>53</v>
      </c>
      <c r="V5982" s="15" t="s">
        <v>46056</v>
      </c>
      <c r="W5982" s="15" t="s">
        <v>195</v>
      </c>
      <c r="X5982" s="15" t="e">
        <f>_xlfn.XLOOKUP(_LOOKUP[[#This Row],[AdjusterMemberName]],_Adjuster[Adjuster Name],_Adjuster[Email],,0)</f>
        <v>#N/A</v>
      </c>
      <c r="Y5982" s="15" t="e">
        <f>_xlfn.XLOOKUP(_LOOKUP[[#This Row],[AdjusterMemberName]],_Adjuster[Adjuster Name],_Adjuster[Phone Number],,0)</f>
        <v>#N/A</v>
      </c>
      <c r="Z5982" s="15" t="s">
        <v>573</v>
      </c>
      <c r="AA59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2004 Virginia St, Bakersfield  CA 93305</v>
      </c>
      <c r="AB5982" s="15"/>
    </row>
    <row r="5983" spans="1:28" x14ac:dyDescent="0.3">
      <c r="A5983" s="14">
        <v>1</v>
      </c>
      <c r="B5983" s="14">
        <v>1</v>
      </c>
      <c r="C5983" s="15" t="s">
        <v>2697</v>
      </c>
      <c r="D5983" s="15" t="s">
        <v>2697</v>
      </c>
      <c r="E5983" s="15">
        <v>45146</v>
      </c>
      <c r="F5983" s="15" t="s">
        <v>2698</v>
      </c>
      <c r="G5983" s="15">
        <v>44993</v>
      </c>
      <c r="H5983" s="15">
        <v>45177</v>
      </c>
      <c r="I5983" s="15" t="s">
        <v>2699</v>
      </c>
      <c r="J5983" s="15" t="s">
        <v>2700</v>
      </c>
      <c r="K5983" s="15" t="s">
        <v>45646</v>
      </c>
      <c r="L5983" s="15" t="s">
        <v>103</v>
      </c>
      <c r="M5983" s="15" t="s">
        <v>304</v>
      </c>
      <c r="N5983" s="14">
        <v>2020</v>
      </c>
      <c r="O5983" s="15" t="s">
        <v>2701</v>
      </c>
      <c r="P5983" s="15" t="s">
        <v>106</v>
      </c>
      <c r="Q5983" s="15" t="s">
        <v>47061</v>
      </c>
      <c r="R5983" s="15" t="s">
        <v>2702</v>
      </c>
      <c r="S5983" s="15" t="s">
        <v>2703</v>
      </c>
      <c r="T5983" s="15" t="s">
        <v>308</v>
      </c>
      <c r="U5983" s="15" t="s">
        <v>53</v>
      </c>
      <c r="V5983" s="15" t="s">
        <v>45398</v>
      </c>
      <c r="W5983" s="15" t="s">
        <v>1624</v>
      </c>
      <c r="X5983" s="15" t="e">
        <f>_xlfn.XLOOKUP(_LOOKUP[[#This Row],[AdjusterMemberName]],_Adjuster[Adjuster Name],_Adjuster[Email],,0)</f>
        <v>#N/A</v>
      </c>
      <c r="Y5983" s="15" t="e">
        <f>_xlfn.XLOOKUP(_LOOKUP[[#This Row],[AdjusterMemberName]],_Adjuster[Adjuster Name],_Adjuster[Phone Number],,0)</f>
        <v>#N/A</v>
      </c>
      <c r="Z5983" s="15" t="s">
        <v>2704</v>
      </c>
      <c r="AA59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4770 Park Ave, Riverside  CA 92507</v>
      </c>
      <c r="AB5983" s="15"/>
    </row>
    <row r="5984" spans="1:28" x14ac:dyDescent="0.3">
      <c r="A5984" s="14">
        <v>1</v>
      </c>
      <c r="B5984" s="14">
        <v>1</v>
      </c>
      <c r="C5984" s="15" t="s">
        <v>2752</v>
      </c>
      <c r="D5984" s="15" t="s">
        <v>2752</v>
      </c>
      <c r="E5984" s="15">
        <v>45146</v>
      </c>
      <c r="F5984" s="15" t="s">
        <v>2753</v>
      </c>
      <c r="G5984" s="15">
        <v>44987</v>
      </c>
      <c r="H5984" s="15">
        <v>45171</v>
      </c>
      <c r="I5984" s="15" t="s">
        <v>2754</v>
      </c>
      <c r="J5984" s="15" t="s">
        <v>2755</v>
      </c>
      <c r="K5984" s="15" t="s">
        <v>45386</v>
      </c>
      <c r="L5984" s="15" t="s">
        <v>128</v>
      </c>
      <c r="M5984" s="15" t="s">
        <v>170</v>
      </c>
      <c r="N5984" s="14">
        <v>2020</v>
      </c>
      <c r="O5984" s="15" t="s">
        <v>2756</v>
      </c>
      <c r="P5984" s="15" t="s">
        <v>106</v>
      </c>
      <c r="Q5984" s="15" t="s">
        <v>47019</v>
      </c>
      <c r="R5984" s="15" t="s">
        <v>2579</v>
      </c>
      <c r="S5984" s="15" t="s">
        <v>2757</v>
      </c>
      <c r="T5984" s="15" t="s">
        <v>356</v>
      </c>
      <c r="U5984" s="15" t="s">
        <v>53</v>
      </c>
      <c r="V5984" s="15" t="s">
        <v>45405</v>
      </c>
      <c r="W5984" s="15" t="s">
        <v>264</v>
      </c>
      <c r="X5984" s="15" t="str">
        <f>_xlfn.XLOOKUP(_LOOKUP[[#This Row],[AdjusterMemberName]],_Adjuster[Adjuster Name],_Adjuster[Email],,0)</f>
        <v>sBonnevie@knightcompany.com</v>
      </c>
      <c r="Y5984" s="15" t="str">
        <f>_xlfn.XLOOKUP(_LOOKUP[[#This Row],[AdjusterMemberName]],_Adjuster[Adjuster Name],_Adjuster[Phone Number],,0)</f>
        <v>323-692-4064</v>
      </c>
      <c r="Z5984" s="15" t="s">
        <v>2758</v>
      </c>
      <c r="AA59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3643 Mustang Dr, Ontario  CA 91761</v>
      </c>
      <c r="AB5984" s="15"/>
    </row>
    <row r="5985" spans="1:28" x14ac:dyDescent="0.3">
      <c r="A5985" s="14">
        <v>1</v>
      </c>
      <c r="B5985" s="14">
        <v>1</v>
      </c>
      <c r="C5985" s="15" t="s">
        <v>2775</v>
      </c>
      <c r="D5985" s="15" t="s">
        <v>2775</v>
      </c>
      <c r="E5985" s="15">
        <v>45146</v>
      </c>
      <c r="F5985" s="15" t="s">
        <v>2776</v>
      </c>
      <c r="G5985" s="15">
        <v>44992</v>
      </c>
      <c r="H5985" s="15">
        <v>45176</v>
      </c>
      <c r="I5985" s="15" t="s">
        <v>2777</v>
      </c>
      <c r="J5985" s="15" t="s">
        <v>2778</v>
      </c>
      <c r="K5985" s="15" t="s">
        <v>45332</v>
      </c>
      <c r="L5985" s="15" t="s">
        <v>314</v>
      </c>
      <c r="M5985" s="15" t="s">
        <v>1409</v>
      </c>
      <c r="N5985" s="14">
        <v>2015</v>
      </c>
      <c r="O5985" s="15" t="s">
        <v>2779</v>
      </c>
      <c r="P5985" s="15" t="s">
        <v>106</v>
      </c>
      <c r="Q5985" s="15" t="s">
        <v>47061</v>
      </c>
      <c r="R5985" s="15" t="s">
        <v>2780</v>
      </c>
      <c r="S5985" s="15" t="s">
        <v>2781</v>
      </c>
      <c r="T5985" s="15" t="s">
        <v>530</v>
      </c>
      <c r="U5985" s="15" t="s">
        <v>53</v>
      </c>
      <c r="V5985" s="15" t="s">
        <v>45462</v>
      </c>
      <c r="W5985" s="15" t="s">
        <v>195</v>
      </c>
      <c r="X5985" s="15" t="e">
        <f>_xlfn.XLOOKUP(_LOOKUP[[#This Row],[AdjusterMemberName]],_Adjuster[Adjuster Name],_Adjuster[Email],,0)</f>
        <v>#N/A</v>
      </c>
      <c r="Y5985" s="15" t="e">
        <f>_xlfn.XLOOKUP(_LOOKUP[[#This Row],[AdjusterMemberName]],_Adjuster[Adjuster Name],_Adjuster[Phone Number],,0)</f>
        <v>#N/A</v>
      </c>
      <c r="Z5985" s="15" t="s">
        <v>2782</v>
      </c>
      <c r="AA59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15449 Morada Rd Apt A, Victorville  CA 92394</v>
      </c>
      <c r="AB5985" s="15"/>
    </row>
    <row r="5986" spans="1:28" x14ac:dyDescent="0.3">
      <c r="A5986" s="14">
        <v>1</v>
      </c>
      <c r="B5986" s="14">
        <v>1</v>
      </c>
      <c r="C5986" s="15" t="s">
        <v>3298</v>
      </c>
      <c r="D5986" s="15" t="s">
        <v>3298</v>
      </c>
      <c r="E5986" s="15">
        <v>45146</v>
      </c>
      <c r="F5986" s="15" t="s">
        <v>3299</v>
      </c>
      <c r="G5986" s="15">
        <v>45030</v>
      </c>
      <c r="H5986" s="15">
        <v>45213</v>
      </c>
      <c r="I5986" s="15" t="s">
        <v>3300</v>
      </c>
      <c r="J5986" s="15" t="s">
        <v>3301</v>
      </c>
      <c r="K5986" s="15" t="s">
        <v>45334</v>
      </c>
      <c r="L5986" s="15" t="s">
        <v>103</v>
      </c>
      <c r="M5986" s="15" t="s">
        <v>3302</v>
      </c>
      <c r="N5986" s="14">
        <v>2005</v>
      </c>
      <c r="O5986" s="15" t="s">
        <v>3303</v>
      </c>
      <c r="P5986" s="15" t="s">
        <v>106</v>
      </c>
      <c r="Q5986" s="15" t="s">
        <v>47137</v>
      </c>
      <c r="R5986" s="15" t="s">
        <v>3304</v>
      </c>
      <c r="S5986" s="15" t="s">
        <v>3305</v>
      </c>
      <c r="T5986" s="15" t="s">
        <v>3306</v>
      </c>
      <c r="U5986" s="15" t="s">
        <v>53</v>
      </c>
      <c r="V5986" s="15" t="s">
        <v>46156</v>
      </c>
      <c r="W5986" s="15" t="s">
        <v>3307</v>
      </c>
      <c r="X5986" s="15" t="e">
        <f>_xlfn.XLOOKUP(_LOOKUP[[#This Row],[AdjusterMemberName]],_Adjuster[Adjuster Name],_Adjuster[Email],,0)</f>
        <v>#N/A</v>
      </c>
      <c r="Y5986" s="15" t="e">
        <f>_xlfn.XLOOKUP(_LOOKUP[[#This Row],[AdjusterMemberName]],_Adjuster[Adjuster Name],_Adjuster[Phone Number],,0)</f>
        <v>#N/A</v>
      </c>
      <c r="Z5986" s="15" t="s">
        <v>3308</v>
      </c>
      <c r="AA59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1788 Hammonton Smartville Rd Apt B, Marysville  CA 95901</v>
      </c>
      <c r="AB5986" s="15">
        <v>45159</v>
      </c>
    </row>
    <row r="5987" spans="1:28" x14ac:dyDescent="0.3">
      <c r="A5987" s="14">
        <v>1</v>
      </c>
      <c r="B5987" s="14">
        <v>1</v>
      </c>
      <c r="C5987" s="15" t="s">
        <v>2653</v>
      </c>
      <c r="D5987" s="15" t="s">
        <v>2653</v>
      </c>
      <c r="E5987" s="15">
        <v>45145</v>
      </c>
      <c r="F5987" s="15" t="s">
        <v>2654</v>
      </c>
      <c r="G5987" s="15">
        <v>45108</v>
      </c>
      <c r="H5987" s="15">
        <v>45292</v>
      </c>
      <c r="I5987" s="15" t="s">
        <v>2655</v>
      </c>
      <c r="J5987" s="15" t="s">
        <v>2656</v>
      </c>
      <c r="K5987" s="15" t="s">
        <v>45944</v>
      </c>
      <c r="L5987" s="15" t="s">
        <v>201</v>
      </c>
      <c r="M5987" s="15" t="s">
        <v>2657</v>
      </c>
      <c r="N5987" s="14">
        <v>2015</v>
      </c>
      <c r="O5987" s="15" t="s">
        <v>2658</v>
      </c>
      <c r="P5987" s="15" t="s">
        <v>106</v>
      </c>
      <c r="Q5987" s="15" t="s">
        <v>47154</v>
      </c>
      <c r="R5987" s="15" t="s">
        <v>2273</v>
      </c>
      <c r="S5987" s="15" t="s">
        <v>2659</v>
      </c>
      <c r="T5987" s="15" t="s">
        <v>424</v>
      </c>
      <c r="U5987" s="15" t="s">
        <v>53</v>
      </c>
      <c r="V5987" s="15" t="s">
        <v>45717</v>
      </c>
      <c r="W5987" s="15" t="s">
        <v>175</v>
      </c>
      <c r="X5987" s="15" t="e">
        <f>_xlfn.XLOOKUP(_LOOKUP[[#This Row],[AdjusterMemberName]],_Adjuster[Adjuster Name],_Adjuster[Email],,0)</f>
        <v>#N/A</v>
      </c>
      <c r="Y5987" s="15" t="e">
        <f>_xlfn.XLOOKUP(_LOOKUP[[#This Row],[AdjusterMemberName]],_Adjuster[Adjuster Name],_Adjuster[Phone Number],,0)</f>
        <v>#N/A</v>
      </c>
      <c r="Z5987" s="15" t="s">
        <v>2660</v>
      </c>
      <c r="AA59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2138 Wall Ave, San Bernardino  CA 92404</v>
      </c>
      <c r="AB5987" s="15">
        <v>45171</v>
      </c>
    </row>
    <row r="5988" spans="1:28" x14ac:dyDescent="0.3">
      <c r="A5988" s="14">
        <v>1</v>
      </c>
      <c r="B5988" s="14">
        <v>1</v>
      </c>
      <c r="C5988" s="15" t="s">
        <v>2661</v>
      </c>
      <c r="D5988" s="15" t="s">
        <v>2661</v>
      </c>
      <c r="E5988" s="15">
        <v>45145</v>
      </c>
      <c r="F5988" s="15" t="s">
        <v>2662</v>
      </c>
      <c r="G5988" s="15">
        <v>45084</v>
      </c>
      <c r="H5988" s="15">
        <v>45267</v>
      </c>
      <c r="I5988" s="15" t="s">
        <v>2663</v>
      </c>
      <c r="J5988" s="15" t="s">
        <v>2664</v>
      </c>
      <c r="K5988" s="15" t="s">
        <v>45777</v>
      </c>
      <c r="L5988" s="15" t="s">
        <v>201</v>
      </c>
      <c r="M5988" s="15" t="s">
        <v>1778</v>
      </c>
      <c r="N5988" s="14">
        <v>2016</v>
      </c>
      <c r="O5988" s="15" t="s">
        <v>2665</v>
      </c>
      <c r="P5988" s="15" t="s">
        <v>106</v>
      </c>
      <c r="Q5988" s="15" t="s">
        <v>47006</v>
      </c>
      <c r="R5988" s="15" t="s">
        <v>82</v>
      </c>
      <c r="S5988" s="15" t="s">
        <v>2666</v>
      </c>
      <c r="T5988" s="15" t="s">
        <v>2373</v>
      </c>
      <c r="U5988" s="15" t="s">
        <v>53</v>
      </c>
      <c r="V5988" s="15" t="s">
        <v>46855</v>
      </c>
      <c r="W5988" s="15" t="s">
        <v>175</v>
      </c>
      <c r="X5988" s="15" t="e">
        <f>_xlfn.XLOOKUP(_LOOKUP[[#This Row],[AdjusterMemberName]],_Adjuster[Adjuster Name],_Adjuster[Email],,0)</f>
        <v>#N/A</v>
      </c>
      <c r="Y5988" s="15" t="e">
        <f>_xlfn.XLOOKUP(_LOOKUP[[#This Row],[AdjusterMemberName]],_Adjuster[Adjuster Name],_Adjuster[Phone Number],,0)</f>
        <v>#N/A</v>
      </c>
      <c r="Z5988" s="15" t="s">
        <v>2667</v>
      </c>
      <c r="AA59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3711 W 230Th St, Torrance  CA 90505</v>
      </c>
      <c r="AB5988" s="15">
        <v>45219</v>
      </c>
    </row>
    <row r="5989" spans="1:28" x14ac:dyDescent="0.3">
      <c r="A5989" s="14">
        <v>1</v>
      </c>
      <c r="B5989" s="14">
        <v>1</v>
      </c>
      <c r="C5989" s="15" t="s">
        <v>4544</v>
      </c>
      <c r="D5989" s="15" t="s">
        <v>4545</v>
      </c>
      <c r="E5989" s="15">
        <v>45145</v>
      </c>
      <c r="F5989" s="15" t="s">
        <v>4546</v>
      </c>
      <c r="G5989" s="15">
        <v>45078</v>
      </c>
      <c r="H5989" s="15">
        <v>45261</v>
      </c>
      <c r="I5989" s="15" t="s">
        <v>4547</v>
      </c>
      <c r="J5989" s="15" t="s">
        <v>4548</v>
      </c>
      <c r="K5989" s="15" t="s">
        <v>45329</v>
      </c>
      <c r="L5989" s="15" t="s">
        <v>91</v>
      </c>
      <c r="M5989" s="15" t="s">
        <v>4549</v>
      </c>
      <c r="N5989" s="14">
        <v>2021</v>
      </c>
      <c r="O5989" s="15" t="s">
        <v>4550</v>
      </c>
      <c r="P5989" s="15" t="s">
        <v>106</v>
      </c>
      <c r="Q5989" s="15" t="s">
        <v>47006</v>
      </c>
      <c r="R5989" s="15" t="s">
        <v>4551</v>
      </c>
      <c r="S5989" s="15" t="s">
        <v>4552</v>
      </c>
      <c r="T5989" s="15" t="s">
        <v>4553</v>
      </c>
      <c r="U5989" s="15" t="s">
        <v>53</v>
      </c>
      <c r="V5989" s="15" t="s">
        <v>45562</v>
      </c>
      <c r="W5989" s="15" t="s">
        <v>850</v>
      </c>
      <c r="X5989" s="15" t="e">
        <f>_xlfn.XLOOKUP(_LOOKUP[[#This Row],[AdjusterMemberName]],_Adjuster[Adjuster Name],_Adjuster[Email],,0)</f>
        <v>#N/A</v>
      </c>
      <c r="Y5989" s="15" t="e">
        <f>_xlfn.XLOOKUP(_LOOKUP[[#This Row],[AdjusterMemberName]],_Adjuster[Adjuster Name],_Adjuster[Phone Number],,0)</f>
        <v>#N/A</v>
      </c>
      <c r="Z5989" s="15" t="s">
        <v>4554</v>
      </c>
      <c r="AA59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1053 N Cheyenne, Orange  CA 92869</v>
      </c>
      <c r="AB5989" s="15">
        <v>45254</v>
      </c>
    </row>
    <row r="5990" spans="1:28" x14ac:dyDescent="0.3">
      <c r="A5990" s="14">
        <v>1</v>
      </c>
      <c r="B5990" s="14">
        <v>1</v>
      </c>
      <c r="C5990" s="15" t="s">
        <v>2775</v>
      </c>
      <c r="D5990" s="15" t="s">
        <v>2775</v>
      </c>
      <c r="E5990" s="15">
        <v>45145</v>
      </c>
      <c r="F5990" s="15" t="s">
        <v>2776</v>
      </c>
      <c r="G5990" s="15">
        <v>44992</v>
      </c>
      <c r="H5990" s="15">
        <v>45176</v>
      </c>
      <c r="I5990" s="15" t="s">
        <v>6481</v>
      </c>
      <c r="J5990" s="15" t="s">
        <v>6482</v>
      </c>
      <c r="K5990" s="15" t="s">
        <v>45356</v>
      </c>
      <c r="L5990" s="15" t="s">
        <v>314</v>
      </c>
      <c r="M5990" s="15" t="s">
        <v>1409</v>
      </c>
      <c r="N5990" s="14">
        <v>2015</v>
      </c>
      <c r="O5990" s="15" t="s">
        <v>2779</v>
      </c>
      <c r="P5990" s="15" t="s">
        <v>106</v>
      </c>
      <c r="Q5990" s="15" t="s">
        <v>47061</v>
      </c>
      <c r="R5990" s="15" t="s">
        <v>2780</v>
      </c>
      <c r="S5990" s="15" t="s">
        <v>2781</v>
      </c>
      <c r="T5990" s="15" t="s">
        <v>530</v>
      </c>
      <c r="U5990" s="15" t="s">
        <v>53</v>
      </c>
      <c r="V5990" s="15" t="s">
        <v>45462</v>
      </c>
      <c r="W5990" s="15" t="s">
        <v>338</v>
      </c>
      <c r="X5990" s="15" t="e">
        <f>_xlfn.XLOOKUP(_LOOKUP[[#This Row],[AdjusterMemberName]],_Adjuster[Adjuster Name],_Adjuster[Email],,0)</f>
        <v>#N/A</v>
      </c>
      <c r="Y5990" s="15" t="e">
        <f>_xlfn.XLOOKUP(_LOOKUP[[#This Row],[AdjusterMemberName]],_Adjuster[Adjuster Name],_Adjuster[Phone Number],,0)</f>
        <v>#N/A</v>
      </c>
      <c r="Z5990" s="15" t="s">
        <v>2782</v>
      </c>
      <c r="AA59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15449 Morada Rd Apt A, Victorville  CA 92394</v>
      </c>
      <c r="AB5990" s="15"/>
    </row>
    <row r="5991" spans="1:28" x14ac:dyDescent="0.3">
      <c r="A5991" s="14">
        <v>1</v>
      </c>
      <c r="B5991" s="14">
        <v>1</v>
      </c>
      <c r="C5991" s="15" t="s">
        <v>2556</v>
      </c>
      <c r="D5991" s="15" t="s">
        <v>2556</v>
      </c>
      <c r="E5991" s="15">
        <v>45144</v>
      </c>
      <c r="F5991" s="15" t="s">
        <v>2557</v>
      </c>
      <c r="G5991" s="15">
        <v>45101</v>
      </c>
      <c r="H5991" s="15">
        <v>45284</v>
      </c>
      <c r="I5991" s="15" t="s">
        <v>2558</v>
      </c>
      <c r="J5991" s="15" t="s">
        <v>2559</v>
      </c>
      <c r="K5991" s="15" t="s">
        <v>45496</v>
      </c>
      <c r="L5991" s="15" t="s">
        <v>150</v>
      </c>
      <c r="M5991" s="15" t="s">
        <v>630</v>
      </c>
      <c r="N5991" s="14">
        <v>2015</v>
      </c>
      <c r="O5991" s="15" t="s">
        <v>2560</v>
      </c>
      <c r="P5991" s="15" t="s">
        <v>106</v>
      </c>
      <c r="Q5991" s="15" t="s">
        <v>47195</v>
      </c>
      <c r="R5991" s="15" t="s">
        <v>2561</v>
      </c>
      <c r="S5991" s="15" t="s">
        <v>2562</v>
      </c>
      <c r="T5991" s="15" t="s">
        <v>2563</v>
      </c>
      <c r="U5991" s="15" t="s">
        <v>53</v>
      </c>
      <c r="V5991" s="15" t="s">
        <v>46792</v>
      </c>
      <c r="W5991" s="15" t="s">
        <v>1624</v>
      </c>
      <c r="X5991" s="15" t="e">
        <f>_xlfn.XLOOKUP(_LOOKUP[[#This Row],[AdjusterMemberName]],_Adjuster[Adjuster Name],_Adjuster[Email],,0)</f>
        <v>#N/A</v>
      </c>
      <c r="Y5991" s="15" t="e">
        <f>_xlfn.XLOOKUP(_LOOKUP[[#This Row],[AdjusterMemberName]],_Adjuster[Adjuster Name],_Adjuster[Phone Number],,0)</f>
        <v>#N/A</v>
      </c>
      <c r="Z5991" s="15" t="s">
        <v>2564</v>
      </c>
      <c r="AA59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2725 Pavilion Pkwy Apt 6219, Tracy  CA 95304</v>
      </c>
      <c r="AB5991" s="15"/>
    </row>
    <row r="5992" spans="1:28" x14ac:dyDescent="0.3">
      <c r="A5992" s="14">
        <v>1</v>
      </c>
      <c r="B5992" s="14">
        <v>1</v>
      </c>
      <c r="C5992" s="15" t="s">
        <v>2601</v>
      </c>
      <c r="D5992" s="15" t="s">
        <v>2601</v>
      </c>
      <c r="E5992" s="15">
        <v>45144</v>
      </c>
      <c r="F5992" s="15" t="s">
        <v>2602</v>
      </c>
      <c r="G5992" s="15">
        <v>45114</v>
      </c>
      <c r="H5992" s="15">
        <v>45298</v>
      </c>
      <c r="I5992" s="15" t="s">
        <v>2603</v>
      </c>
      <c r="J5992" s="15" t="s">
        <v>2604</v>
      </c>
      <c r="K5992" s="15" t="s">
        <v>45756</v>
      </c>
      <c r="L5992" s="15" t="s">
        <v>430</v>
      </c>
      <c r="M5992" s="15" t="s">
        <v>2605</v>
      </c>
      <c r="N5992" s="14">
        <v>2014</v>
      </c>
      <c r="O5992" s="15" t="s">
        <v>2606</v>
      </c>
      <c r="P5992" s="15" t="s">
        <v>106</v>
      </c>
      <c r="Q5992" s="15" t="s">
        <v>47092</v>
      </c>
      <c r="R5992" s="15" t="s">
        <v>2607</v>
      </c>
      <c r="S5992" s="15" t="s">
        <v>2608</v>
      </c>
      <c r="T5992" s="15" t="s">
        <v>122</v>
      </c>
      <c r="U5992" s="15" t="s">
        <v>53</v>
      </c>
      <c r="V5992" s="15" t="s">
        <v>45548</v>
      </c>
      <c r="W5992" s="15" t="s">
        <v>175</v>
      </c>
      <c r="X5992" s="15" t="e">
        <f>_xlfn.XLOOKUP(_LOOKUP[[#This Row],[AdjusterMemberName]],_Adjuster[Adjuster Name],_Adjuster[Email],,0)</f>
        <v>#N/A</v>
      </c>
      <c r="Y5992" s="15" t="e">
        <f>_xlfn.XLOOKUP(_LOOKUP[[#This Row],[AdjusterMemberName]],_Adjuster[Adjuster Name],_Adjuster[Phone Number],,0)</f>
        <v>#N/A</v>
      </c>
      <c r="Z5992" s="15" t="s">
        <v>2609</v>
      </c>
      <c r="AA59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3800 W Devonshire Ave Apt H197, Hemet  CA 92545</v>
      </c>
      <c r="AB5992" s="15"/>
    </row>
    <row r="5993" spans="1:28" x14ac:dyDescent="0.3">
      <c r="A5993" s="14">
        <v>1</v>
      </c>
      <c r="B5993" s="14">
        <v>1</v>
      </c>
      <c r="C5993" s="15" t="s">
        <v>2636</v>
      </c>
      <c r="D5993" s="15" t="s">
        <v>2636</v>
      </c>
      <c r="E5993" s="15">
        <v>45144</v>
      </c>
      <c r="F5993" s="15" t="s">
        <v>2637</v>
      </c>
      <c r="G5993" s="15">
        <v>45117</v>
      </c>
      <c r="H5993" s="15">
        <v>45301</v>
      </c>
      <c r="I5993" s="15" t="s">
        <v>2638</v>
      </c>
      <c r="J5993" s="15" t="s">
        <v>2639</v>
      </c>
      <c r="K5993" s="15" t="s">
        <v>45940</v>
      </c>
      <c r="L5993" s="15" t="s">
        <v>103</v>
      </c>
      <c r="M5993" s="15" t="s">
        <v>1503</v>
      </c>
      <c r="N5993" s="14">
        <v>2010</v>
      </c>
      <c r="O5993" s="15" t="s">
        <v>2640</v>
      </c>
      <c r="P5993" s="15" t="s">
        <v>106</v>
      </c>
      <c r="Q5993" s="15" t="s">
        <v>47097</v>
      </c>
      <c r="R5993" s="15" t="s">
        <v>2641</v>
      </c>
      <c r="S5993" s="15" t="s">
        <v>2642</v>
      </c>
      <c r="T5993" s="15" t="s">
        <v>174</v>
      </c>
      <c r="U5993" s="15" t="s">
        <v>53</v>
      </c>
      <c r="V5993" s="15" t="s">
        <v>45441</v>
      </c>
      <c r="W5993" s="15" t="s">
        <v>195</v>
      </c>
      <c r="X5993" s="15" t="e">
        <f>_xlfn.XLOOKUP(_LOOKUP[[#This Row],[AdjusterMemberName]],_Adjuster[Adjuster Name],_Adjuster[Email],,0)</f>
        <v>#N/A</v>
      </c>
      <c r="Y5993" s="15" t="e">
        <f>_xlfn.XLOOKUP(_LOOKUP[[#This Row],[AdjusterMemberName]],_Adjuster[Adjuster Name],_Adjuster[Phone Number],,0)</f>
        <v>#N/A</v>
      </c>
      <c r="Z5993" s="15" t="s">
        <v>2643</v>
      </c>
      <c r="AA59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1040 W 75Th St , Los Angeles  CA 90044</v>
      </c>
      <c r="AB5993" s="15">
        <v>45221</v>
      </c>
    </row>
    <row r="5994" spans="1:28" x14ac:dyDescent="0.3">
      <c r="A5994" s="14">
        <v>1</v>
      </c>
      <c r="B5994" s="14">
        <v>1</v>
      </c>
      <c r="C5994" s="15" t="s">
        <v>2668</v>
      </c>
      <c r="D5994" s="15" t="s">
        <v>2668</v>
      </c>
      <c r="E5994" s="15">
        <v>45144</v>
      </c>
      <c r="F5994" s="15" t="s">
        <v>2669</v>
      </c>
      <c r="G5994" s="15">
        <v>44999</v>
      </c>
      <c r="H5994" s="15">
        <v>45183</v>
      </c>
      <c r="I5994" s="15" t="s">
        <v>2670</v>
      </c>
      <c r="J5994" s="15" t="s">
        <v>2671</v>
      </c>
      <c r="K5994" s="15" t="s">
        <v>45506</v>
      </c>
      <c r="L5994" s="15" t="s">
        <v>139</v>
      </c>
      <c r="M5994" s="15" t="s">
        <v>140</v>
      </c>
      <c r="N5994" s="14">
        <v>2019</v>
      </c>
      <c r="O5994" s="15" t="s">
        <v>2672</v>
      </c>
      <c r="P5994" s="15" t="s">
        <v>106</v>
      </c>
      <c r="Q5994" s="15" t="s">
        <v>47061</v>
      </c>
      <c r="R5994" s="15" t="s">
        <v>2673</v>
      </c>
      <c r="S5994" s="15" t="s">
        <v>2674</v>
      </c>
      <c r="T5994" s="15" t="s">
        <v>2449</v>
      </c>
      <c r="U5994" s="15" t="s">
        <v>53</v>
      </c>
      <c r="V5994" s="15" t="s">
        <v>45503</v>
      </c>
      <c r="W5994" s="15" t="s">
        <v>1624</v>
      </c>
      <c r="X5994" s="15" t="e">
        <f>_xlfn.XLOOKUP(_LOOKUP[[#This Row],[AdjusterMemberName]],_Adjuster[Adjuster Name],_Adjuster[Email],,0)</f>
        <v>#N/A</v>
      </c>
      <c r="Y5994" s="15" t="e">
        <f>_xlfn.XLOOKUP(_LOOKUP[[#This Row],[AdjusterMemberName]],_Adjuster[Adjuster Name],_Adjuster[Phone Number],,0)</f>
        <v>#N/A</v>
      </c>
      <c r="Z5994" s="15" t="s">
        <v>2675</v>
      </c>
      <c r="AA59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5406 N Charlotte Ave, San Gabriel  CA 91776</v>
      </c>
      <c r="AB5994" s="15"/>
    </row>
    <row r="5995" spans="1:28" x14ac:dyDescent="0.3">
      <c r="A5995" s="14">
        <v>1</v>
      </c>
      <c r="B5995" s="14">
        <v>1</v>
      </c>
      <c r="C5995" s="15" t="s">
        <v>2759</v>
      </c>
      <c r="D5995" s="15" t="s">
        <v>2759</v>
      </c>
      <c r="E5995" s="15">
        <v>45144</v>
      </c>
      <c r="F5995" s="15" t="s">
        <v>2760</v>
      </c>
      <c r="G5995" s="15">
        <v>45139</v>
      </c>
      <c r="H5995" s="15">
        <v>45323</v>
      </c>
      <c r="I5995" s="15" t="s">
        <v>2761</v>
      </c>
      <c r="J5995" s="15" t="s">
        <v>2762</v>
      </c>
      <c r="K5995" s="15" t="s">
        <v>45624</v>
      </c>
      <c r="L5995" s="15" t="s">
        <v>139</v>
      </c>
      <c r="M5995" s="15" t="s">
        <v>1219</v>
      </c>
      <c r="N5995" s="14">
        <v>2020</v>
      </c>
      <c r="O5995" s="15" t="s">
        <v>2763</v>
      </c>
      <c r="P5995" s="15" t="s">
        <v>106</v>
      </c>
      <c r="Q5995" s="15" t="s">
        <v>47093</v>
      </c>
      <c r="R5995" s="15" t="s">
        <v>2764</v>
      </c>
      <c r="S5995" s="15" t="s">
        <v>2765</v>
      </c>
      <c r="T5995" s="15" t="s">
        <v>174</v>
      </c>
      <c r="U5995" s="15" t="s">
        <v>53</v>
      </c>
      <c r="V5995" s="15" t="s">
        <v>45565</v>
      </c>
      <c r="W5995" s="15" t="s">
        <v>850</v>
      </c>
      <c r="X5995" s="15" t="e">
        <f>_xlfn.XLOOKUP(_LOOKUP[[#This Row],[AdjusterMemberName]],_Adjuster[Adjuster Name],_Adjuster[Email],,0)</f>
        <v>#N/A</v>
      </c>
      <c r="Y5995" s="15" t="e">
        <f>_xlfn.XLOOKUP(_LOOKUP[[#This Row],[AdjusterMemberName]],_Adjuster[Adjuster Name],_Adjuster[Phone Number],,0)</f>
        <v>#N/A</v>
      </c>
      <c r="Z5995" s="15" t="s">
        <v>2766</v>
      </c>
      <c r="AA59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432 S New Hampshire Ave Apt 411, Los Angeles  CA 90020</v>
      </c>
      <c r="AB5995" s="15"/>
    </row>
    <row r="5996" spans="1:28" x14ac:dyDescent="0.3">
      <c r="A5996" s="14">
        <v>1</v>
      </c>
      <c r="B5996" s="14">
        <v>1</v>
      </c>
      <c r="C5996" s="15" t="s">
        <v>3003</v>
      </c>
      <c r="D5996" s="15" t="s">
        <v>3003</v>
      </c>
      <c r="E5996" s="15">
        <v>45144</v>
      </c>
      <c r="F5996" s="15" t="s">
        <v>3004</v>
      </c>
      <c r="G5996" s="15">
        <v>45142</v>
      </c>
      <c r="H5996" s="15">
        <v>45326</v>
      </c>
      <c r="I5996" s="15" t="s">
        <v>3005</v>
      </c>
      <c r="J5996" s="15" t="s">
        <v>3006</v>
      </c>
      <c r="K5996" s="15" t="s">
        <v>45506</v>
      </c>
      <c r="L5996" s="15" t="s">
        <v>128</v>
      </c>
      <c r="M5996" s="15" t="s">
        <v>170</v>
      </c>
      <c r="N5996" s="14">
        <v>2009</v>
      </c>
      <c r="O5996" s="15" t="s">
        <v>3007</v>
      </c>
      <c r="P5996" s="15" t="s">
        <v>106</v>
      </c>
      <c r="Q5996" s="15" t="s">
        <v>47065</v>
      </c>
      <c r="R5996" s="15" t="s">
        <v>3008</v>
      </c>
      <c r="S5996" s="15" t="s">
        <v>3009</v>
      </c>
      <c r="T5996" s="15" t="s">
        <v>3010</v>
      </c>
      <c r="U5996" s="15" t="s">
        <v>53</v>
      </c>
      <c r="V5996" s="15" t="s">
        <v>45393</v>
      </c>
      <c r="W5996" s="15" t="s">
        <v>850</v>
      </c>
      <c r="X5996" s="15" t="e">
        <f>_xlfn.XLOOKUP(_LOOKUP[[#This Row],[AdjusterMemberName]],_Adjuster[Adjuster Name],_Adjuster[Email],,0)</f>
        <v>#N/A</v>
      </c>
      <c r="Y5996" s="15" t="e">
        <f>_xlfn.XLOOKUP(_LOOKUP[[#This Row],[AdjusterMemberName]],_Adjuster[Adjuster Name],_Adjuster[Phone Number],,0)</f>
        <v>#N/A</v>
      </c>
      <c r="Z5996" s="15" t="s">
        <v>3011</v>
      </c>
      <c r="AA59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21501 Gresham St Apt 501, Canoga Park  CA 91304</v>
      </c>
      <c r="AB5996" s="15">
        <v>45235</v>
      </c>
    </row>
    <row r="5997" spans="1:28" x14ac:dyDescent="0.3">
      <c r="A5997" s="14">
        <v>1</v>
      </c>
      <c r="B5997" s="14">
        <v>1</v>
      </c>
      <c r="C5997" s="15" t="s">
        <v>2565</v>
      </c>
      <c r="D5997" s="15" t="s">
        <v>2565</v>
      </c>
      <c r="E5997" s="15">
        <v>45143</v>
      </c>
      <c r="F5997" s="15" t="s">
        <v>2566</v>
      </c>
      <c r="G5997" s="15">
        <v>45067</v>
      </c>
      <c r="H5997" s="15">
        <v>45251</v>
      </c>
      <c r="I5997" s="15" t="s">
        <v>2567</v>
      </c>
      <c r="J5997" s="15" t="s">
        <v>2568</v>
      </c>
      <c r="K5997" s="15" t="s">
        <v>46333</v>
      </c>
      <c r="L5997" s="15" t="s">
        <v>128</v>
      </c>
      <c r="M5997" s="15" t="s">
        <v>129</v>
      </c>
      <c r="N5997" s="14">
        <v>2019</v>
      </c>
      <c r="O5997" s="15" t="s">
        <v>2569</v>
      </c>
      <c r="P5997" s="15" t="s">
        <v>106</v>
      </c>
      <c r="Q5997" s="15" t="s">
        <v>47120</v>
      </c>
      <c r="R5997" s="15" t="s">
        <v>2570</v>
      </c>
      <c r="S5997" s="15" t="s">
        <v>2571</v>
      </c>
      <c r="T5997" s="15" t="s">
        <v>174</v>
      </c>
      <c r="U5997" s="15" t="s">
        <v>53</v>
      </c>
      <c r="V5997" s="15" t="s">
        <v>45537</v>
      </c>
      <c r="W5997" s="15" t="s">
        <v>195</v>
      </c>
      <c r="X5997" s="15" t="e">
        <f>_xlfn.XLOOKUP(_LOOKUP[[#This Row],[AdjusterMemberName]],_Adjuster[Adjuster Name],_Adjuster[Email],,0)</f>
        <v>#N/A</v>
      </c>
      <c r="Y5997" s="15" t="e">
        <f>_xlfn.XLOOKUP(_LOOKUP[[#This Row],[AdjusterMemberName]],_Adjuster[Adjuster Name],_Adjuster[Phone Number],,0)</f>
        <v>#N/A</v>
      </c>
      <c r="Z5997" s="15" t="s">
        <v>2572</v>
      </c>
      <c r="AA59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1021 S Park View St Apt 207, Los Angeles  CA 90006</v>
      </c>
      <c r="AB5997" s="15"/>
    </row>
    <row r="5998" spans="1:28" x14ac:dyDescent="0.3">
      <c r="A5998" s="14">
        <v>1</v>
      </c>
      <c r="B5998" s="14">
        <v>1</v>
      </c>
      <c r="C5998" s="15" t="s">
        <v>2573</v>
      </c>
      <c r="D5998" s="15" t="s">
        <v>2573</v>
      </c>
      <c r="E5998" s="15">
        <v>45143</v>
      </c>
      <c r="F5998" s="15" t="s">
        <v>2574</v>
      </c>
      <c r="G5998" s="15">
        <v>45082</v>
      </c>
      <c r="H5998" s="15">
        <v>45265</v>
      </c>
      <c r="I5998" s="15" t="s">
        <v>2575</v>
      </c>
      <c r="J5998" s="15" t="s">
        <v>2576</v>
      </c>
      <c r="K5998" s="15" t="s">
        <v>45329</v>
      </c>
      <c r="L5998" s="15" t="s">
        <v>1493</v>
      </c>
      <c r="M5998" s="15" t="s">
        <v>2577</v>
      </c>
      <c r="N5998" s="14">
        <v>2015</v>
      </c>
      <c r="O5998" s="15" t="s">
        <v>2578</v>
      </c>
      <c r="P5998" s="15" t="s">
        <v>106</v>
      </c>
      <c r="Q5998" s="15" t="s">
        <v>47019</v>
      </c>
      <c r="R5998" s="15" t="s">
        <v>2579</v>
      </c>
      <c r="S5998" s="15" t="s">
        <v>2580</v>
      </c>
      <c r="T5998" s="15" t="s">
        <v>2581</v>
      </c>
      <c r="U5998" s="15" t="s">
        <v>53</v>
      </c>
      <c r="V5998" s="15" t="s">
        <v>46320</v>
      </c>
      <c r="W5998" s="15" t="s">
        <v>264</v>
      </c>
      <c r="X5998" s="15" t="str">
        <f>_xlfn.XLOOKUP(_LOOKUP[[#This Row],[AdjusterMemberName]],_Adjuster[Adjuster Name],_Adjuster[Email],,0)</f>
        <v>sBonnevie@knightcompany.com</v>
      </c>
      <c r="Y5998" s="15" t="str">
        <f>_xlfn.XLOOKUP(_LOOKUP[[#This Row],[AdjusterMemberName]],_Adjuster[Adjuster Name],_Adjuster[Phone Number],,0)</f>
        <v>323-692-4064</v>
      </c>
      <c r="Z5998" s="15" t="s">
        <v>2582</v>
      </c>
      <c r="AA59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10801 Lemon Ave Apt 1515, Rancho Cucamonga  CA 91737</v>
      </c>
      <c r="AB5998" s="15">
        <v>45177</v>
      </c>
    </row>
    <row r="5999" spans="1:28" x14ac:dyDescent="0.3">
      <c r="A5999" s="14">
        <v>1</v>
      </c>
      <c r="B5999" s="14">
        <v>1</v>
      </c>
      <c r="C5999" s="15" t="s">
        <v>2583</v>
      </c>
      <c r="D5999" s="15" t="s">
        <v>2583</v>
      </c>
      <c r="E5999" s="15">
        <v>45143</v>
      </c>
      <c r="F5999" s="15" t="s">
        <v>2584</v>
      </c>
      <c r="G5999" s="15">
        <v>45085</v>
      </c>
      <c r="H5999" s="15">
        <v>45268</v>
      </c>
      <c r="I5999" s="15" t="s">
        <v>2585</v>
      </c>
      <c r="J5999" s="15" t="s">
        <v>2586</v>
      </c>
      <c r="K5999" s="15" t="s">
        <v>46856</v>
      </c>
      <c r="L5999" s="15" t="s">
        <v>25</v>
      </c>
      <c r="M5999" s="15" t="s">
        <v>373</v>
      </c>
      <c r="N5999" s="14">
        <v>2006</v>
      </c>
      <c r="O5999" s="15" t="s">
        <v>2587</v>
      </c>
      <c r="P5999" s="15" t="s">
        <v>106</v>
      </c>
      <c r="Q5999" s="15" t="s">
        <v>47061</v>
      </c>
      <c r="R5999" s="15" t="s">
        <v>2588</v>
      </c>
      <c r="S5999" s="15" t="s">
        <v>2589</v>
      </c>
      <c r="T5999" s="15" t="s">
        <v>174</v>
      </c>
      <c r="U5999" s="15" t="s">
        <v>53</v>
      </c>
      <c r="V5999" s="15" t="s">
        <v>45412</v>
      </c>
      <c r="W5999" s="15" t="s">
        <v>175</v>
      </c>
      <c r="X5999" s="15" t="e">
        <f>_xlfn.XLOOKUP(_LOOKUP[[#This Row],[AdjusterMemberName]],_Adjuster[Adjuster Name],_Adjuster[Email],,0)</f>
        <v>#N/A</v>
      </c>
      <c r="Y5999" s="15" t="e">
        <f>_xlfn.XLOOKUP(_LOOKUP[[#This Row],[AdjusterMemberName]],_Adjuster[Adjuster Name],_Adjuster[Phone Number],,0)</f>
        <v>#N/A</v>
      </c>
      <c r="Z5999" s="15" t="s">
        <v>2590</v>
      </c>
      <c r="AA59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11107 S Broadway Apt 3, Los Angeles  CA 90061</v>
      </c>
      <c r="AB5999" s="15"/>
    </row>
    <row r="6000" spans="1:28" x14ac:dyDescent="0.3">
      <c r="A6000" s="14">
        <v>1</v>
      </c>
      <c r="B6000" s="14">
        <v>1</v>
      </c>
      <c r="C6000" s="15" t="s">
        <v>2591</v>
      </c>
      <c r="D6000" s="15" t="s">
        <v>2592</v>
      </c>
      <c r="E6000" s="15">
        <v>45143</v>
      </c>
      <c r="F6000" s="15" t="s">
        <v>2593</v>
      </c>
      <c r="G6000" s="15">
        <v>45080</v>
      </c>
      <c r="H6000" s="15">
        <v>45263</v>
      </c>
      <c r="I6000" s="15" t="s">
        <v>2594</v>
      </c>
      <c r="J6000" s="15" t="s">
        <v>2595</v>
      </c>
      <c r="K6000" s="15" t="s">
        <v>45332</v>
      </c>
      <c r="L6000" s="15" t="s">
        <v>292</v>
      </c>
      <c r="M6000" s="15" t="s">
        <v>2596</v>
      </c>
      <c r="N6000" s="14">
        <v>2003</v>
      </c>
      <c r="O6000" s="15" t="s">
        <v>2597</v>
      </c>
      <c r="P6000" s="15" t="s">
        <v>106</v>
      </c>
      <c r="Q6000" s="15" t="s">
        <v>47019</v>
      </c>
      <c r="R6000" s="15" t="s">
        <v>2598</v>
      </c>
      <c r="S6000" s="15" t="s">
        <v>2599</v>
      </c>
      <c r="T6000" s="15" t="s">
        <v>1964</v>
      </c>
      <c r="U6000" s="15" t="s">
        <v>53</v>
      </c>
      <c r="V6000" s="15" t="s">
        <v>45852</v>
      </c>
      <c r="W6000" s="15" t="s">
        <v>195</v>
      </c>
      <c r="X6000" s="15" t="e">
        <f>_xlfn.XLOOKUP(_LOOKUP[[#This Row],[AdjusterMemberName]],_Adjuster[Adjuster Name],_Adjuster[Email],,0)</f>
        <v>#N/A</v>
      </c>
      <c r="Y6000" s="15" t="e">
        <f>_xlfn.XLOOKUP(_LOOKUP[[#This Row],[AdjusterMemberName]],_Adjuster[Adjuster Name],_Adjuster[Phone Number],,0)</f>
        <v>#N/A</v>
      </c>
      <c r="Z6000" s="15" t="s">
        <v>2600</v>
      </c>
      <c r="AA60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12501 Old River School Rd, Downey  CA 90242</v>
      </c>
      <c r="AB6000" s="15"/>
    </row>
    <row r="6001" spans="1:28" x14ac:dyDescent="0.3">
      <c r="A6001" s="14">
        <v>1</v>
      </c>
      <c r="B6001" s="14">
        <v>1</v>
      </c>
      <c r="C6001" s="15" t="s">
        <v>2725</v>
      </c>
      <c r="D6001" s="15" t="s">
        <v>2725</v>
      </c>
      <c r="E6001" s="15">
        <v>45143</v>
      </c>
      <c r="F6001" s="15" t="s">
        <v>2726</v>
      </c>
      <c r="G6001" s="15">
        <v>45071</v>
      </c>
      <c r="H6001" s="15">
        <v>45255</v>
      </c>
      <c r="I6001" s="15" t="s">
        <v>2727</v>
      </c>
      <c r="J6001" s="15" t="s">
        <v>2728</v>
      </c>
      <c r="K6001" s="15" t="s">
        <v>45752</v>
      </c>
      <c r="L6001" s="15" t="s">
        <v>103</v>
      </c>
      <c r="M6001" s="15" t="s">
        <v>104</v>
      </c>
      <c r="N6001" s="14">
        <v>2015</v>
      </c>
      <c r="O6001" s="15" t="s">
        <v>2729</v>
      </c>
      <c r="P6001" s="15" t="s">
        <v>106</v>
      </c>
      <c r="Q6001" s="15" t="s">
        <v>47158</v>
      </c>
      <c r="R6001" s="15" t="s">
        <v>2730</v>
      </c>
      <c r="S6001" s="15" t="s">
        <v>2731</v>
      </c>
      <c r="T6001" s="15" t="s">
        <v>1834</v>
      </c>
      <c r="U6001" s="15" t="s">
        <v>53</v>
      </c>
      <c r="V6001" s="15" t="s">
        <v>45607</v>
      </c>
      <c r="W6001" s="15" t="s">
        <v>1624</v>
      </c>
      <c r="X6001" s="15" t="e">
        <f>_xlfn.XLOOKUP(_LOOKUP[[#This Row],[AdjusterMemberName]],_Adjuster[Adjuster Name],_Adjuster[Email],,0)</f>
        <v>#N/A</v>
      </c>
      <c r="Y6001" s="15" t="e">
        <f>_xlfn.XLOOKUP(_LOOKUP[[#This Row],[AdjusterMemberName]],_Adjuster[Adjuster Name],_Adjuster[Phone Number],,0)</f>
        <v>#N/A</v>
      </c>
      <c r="Z6001" s="15" t="s">
        <v>2732</v>
      </c>
      <c r="AA60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108 W Vermont Ave, Escondido  CA 92025</v>
      </c>
      <c r="AB6001" s="15"/>
    </row>
    <row r="6002" spans="1:28" x14ac:dyDescent="0.3">
      <c r="A6002" s="14">
        <v>1</v>
      </c>
      <c r="B6002" s="14">
        <v>1</v>
      </c>
      <c r="C6002" s="15" t="s">
        <v>774</v>
      </c>
      <c r="D6002" s="15" t="s">
        <v>775</v>
      </c>
      <c r="E6002" s="15">
        <v>45143</v>
      </c>
      <c r="F6002" s="15" t="s">
        <v>776</v>
      </c>
      <c r="G6002" s="15">
        <v>44985</v>
      </c>
      <c r="H6002" s="15">
        <v>45166</v>
      </c>
      <c r="I6002" s="15" t="s">
        <v>2791</v>
      </c>
      <c r="J6002" s="15" t="s">
        <v>2792</v>
      </c>
      <c r="K6002" s="15" t="s">
        <v>45332</v>
      </c>
      <c r="L6002" s="15" t="s">
        <v>181</v>
      </c>
      <c r="M6002" s="15" t="s">
        <v>779</v>
      </c>
      <c r="N6002" s="14">
        <v>2011</v>
      </c>
      <c r="O6002" s="15" t="s">
        <v>780</v>
      </c>
      <c r="P6002" s="15" t="s">
        <v>106</v>
      </c>
      <c r="Q6002" s="15" t="s">
        <v>47061</v>
      </c>
      <c r="R6002" s="15" t="s">
        <v>781</v>
      </c>
      <c r="S6002" s="15" t="s">
        <v>782</v>
      </c>
      <c r="T6002" s="15" t="s">
        <v>783</v>
      </c>
      <c r="U6002" s="15" t="s">
        <v>53</v>
      </c>
      <c r="V6002" s="15" t="s">
        <v>46422</v>
      </c>
      <c r="W6002" s="15" t="s">
        <v>264</v>
      </c>
      <c r="X6002" s="15" t="str">
        <f>_xlfn.XLOOKUP(_LOOKUP[[#This Row],[AdjusterMemberName]],_Adjuster[Adjuster Name],_Adjuster[Email],,0)</f>
        <v>sBonnevie@knightcompany.com</v>
      </c>
      <c r="Y6002" s="15" t="str">
        <f>_xlfn.XLOOKUP(_LOOKUP[[#This Row],[AdjusterMemberName]],_Adjuster[Adjuster Name],_Adjuster[Phone Number],,0)</f>
        <v>323-692-4064</v>
      </c>
      <c r="Z6002" s="15" t="s">
        <v>784</v>
      </c>
      <c r="AA60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22322 Seine Ave, Hawaiian Gardens  CA 90716</v>
      </c>
      <c r="AB6002" s="15"/>
    </row>
    <row r="6003" spans="1:28" x14ac:dyDescent="0.3">
      <c r="A6003" s="14">
        <v>1</v>
      </c>
      <c r="B6003" s="14">
        <v>1</v>
      </c>
      <c r="C6003" s="15" t="s">
        <v>2800</v>
      </c>
      <c r="D6003" s="15" t="s">
        <v>2801</v>
      </c>
      <c r="E6003" s="15">
        <v>45143</v>
      </c>
      <c r="F6003" s="15" t="s">
        <v>2802</v>
      </c>
      <c r="G6003" s="15">
        <v>45030</v>
      </c>
      <c r="H6003" s="15">
        <v>45213</v>
      </c>
      <c r="I6003" s="15" t="s">
        <v>2803</v>
      </c>
      <c r="J6003" s="15" t="s">
        <v>2804</v>
      </c>
      <c r="K6003" s="15" t="s">
        <v>46293</v>
      </c>
      <c r="L6003" s="15" t="s">
        <v>536</v>
      </c>
      <c r="M6003" s="15" t="s">
        <v>2039</v>
      </c>
      <c r="N6003" s="14">
        <v>2011</v>
      </c>
      <c r="O6003" s="15" t="s">
        <v>2805</v>
      </c>
      <c r="P6003" s="15" t="s">
        <v>106</v>
      </c>
      <c r="Q6003" s="15" t="s">
        <v>47061</v>
      </c>
      <c r="R6003" s="15" t="s">
        <v>2806</v>
      </c>
      <c r="S6003" s="15" t="s">
        <v>2807</v>
      </c>
      <c r="T6003" s="15" t="s">
        <v>811</v>
      </c>
      <c r="U6003" s="15" t="s">
        <v>53</v>
      </c>
      <c r="V6003" s="15" t="s">
        <v>45558</v>
      </c>
      <c r="W6003" s="15" t="s">
        <v>1624</v>
      </c>
      <c r="X6003" s="15" t="e">
        <f>_xlfn.XLOOKUP(_LOOKUP[[#This Row],[AdjusterMemberName]],_Adjuster[Adjuster Name],_Adjuster[Email],,0)</f>
        <v>#N/A</v>
      </c>
      <c r="Y6003" s="15" t="e">
        <f>_xlfn.XLOOKUP(_LOOKUP[[#This Row],[AdjusterMemberName]],_Adjuster[Adjuster Name],_Adjuster[Phone Number],,0)</f>
        <v>#N/A</v>
      </c>
      <c r="Z6003" s="15" t="s">
        <v>2808</v>
      </c>
      <c r="AA60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21965 Old Elsinore Rd, Perris  CA 92570</v>
      </c>
      <c r="AB6003" s="15"/>
    </row>
    <row r="6004" spans="1:28" x14ac:dyDescent="0.3">
      <c r="A6004" s="14">
        <v>1</v>
      </c>
      <c r="B6004" s="14">
        <v>1</v>
      </c>
      <c r="C6004" s="15" t="s">
        <v>2903</v>
      </c>
      <c r="D6004" s="15" t="s">
        <v>2903</v>
      </c>
      <c r="E6004" s="15">
        <v>45143</v>
      </c>
      <c r="F6004" s="15" t="s">
        <v>2904</v>
      </c>
      <c r="G6004" s="15">
        <v>45141</v>
      </c>
      <c r="H6004" s="15">
        <v>45325</v>
      </c>
      <c r="I6004" s="15" t="s">
        <v>2905</v>
      </c>
      <c r="J6004" s="15" t="s">
        <v>2906</v>
      </c>
      <c r="K6004" s="15" t="s">
        <v>45332</v>
      </c>
      <c r="L6004" s="15" t="s">
        <v>281</v>
      </c>
      <c r="M6004" s="15" t="s">
        <v>282</v>
      </c>
      <c r="N6004" s="14">
        <v>2018</v>
      </c>
      <c r="O6004" s="15" t="s">
        <v>2907</v>
      </c>
      <c r="P6004" s="15" t="s">
        <v>106</v>
      </c>
      <c r="Q6004" s="15" t="s">
        <v>47168</v>
      </c>
      <c r="R6004" s="15" t="s">
        <v>2908</v>
      </c>
      <c r="S6004" s="15" t="s">
        <v>2909</v>
      </c>
      <c r="T6004" s="15" t="s">
        <v>592</v>
      </c>
      <c r="U6004" s="15" t="s">
        <v>53</v>
      </c>
      <c r="V6004" s="15" t="s">
        <v>45376</v>
      </c>
      <c r="W6004" s="15" t="s">
        <v>175</v>
      </c>
      <c r="X6004" s="15" t="e">
        <f>_xlfn.XLOOKUP(_LOOKUP[[#This Row],[AdjusterMemberName]],_Adjuster[Adjuster Name],_Adjuster[Email],,0)</f>
        <v>#N/A</v>
      </c>
      <c r="Y6004" s="15" t="e">
        <f>_xlfn.XLOOKUP(_LOOKUP[[#This Row],[AdjusterMemberName]],_Adjuster[Adjuster Name],_Adjuster[Phone Number],,0)</f>
        <v>#N/A</v>
      </c>
      <c r="Z6004" s="15" t="s">
        <v>2910</v>
      </c>
      <c r="AA60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16576 Sultana St 412, Hesperia  CA 92345</v>
      </c>
      <c r="AB6004" s="15">
        <v>45174</v>
      </c>
    </row>
    <row r="6005" spans="1:28" x14ac:dyDescent="0.3">
      <c r="A6005" s="14">
        <v>1</v>
      </c>
      <c r="B6005" s="14">
        <v>1</v>
      </c>
      <c r="C6005" s="15" t="s">
        <v>2461</v>
      </c>
      <c r="D6005" s="15" t="s">
        <v>2462</v>
      </c>
      <c r="E6005" s="15">
        <v>45143</v>
      </c>
      <c r="F6005" s="15" t="s">
        <v>2463</v>
      </c>
      <c r="G6005" s="15">
        <v>45068</v>
      </c>
      <c r="H6005" s="15">
        <v>45252</v>
      </c>
      <c r="I6005" s="15" t="s">
        <v>5296</v>
      </c>
      <c r="J6005" s="15" t="s">
        <v>5297</v>
      </c>
      <c r="K6005" s="15" t="s">
        <v>46329</v>
      </c>
      <c r="L6005" s="15" t="s">
        <v>314</v>
      </c>
      <c r="M6005" s="15" t="s">
        <v>2466</v>
      </c>
      <c r="N6005" s="14">
        <v>2019</v>
      </c>
      <c r="O6005" s="15" t="s">
        <v>2467</v>
      </c>
      <c r="P6005" s="15" t="s">
        <v>106</v>
      </c>
      <c r="Q6005" s="15" t="s">
        <v>119</v>
      </c>
      <c r="R6005" s="15" t="s">
        <v>2468</v>
      </c>
      <c r="S6005" s="15" t="s">
        <v>2469</v>
      </c>
      <c r="T6005" s="15" t="s">
        <v>2470</v>
      </c>
      <c r="U6005" s="15" t="s">
        <v>53</v>
      </c>
      <c r="V6005" s="15" t="s">
        <v>45829</v>
      </c>
      <c r="W6005" s="15" t="s">
        <v>850</v>
      </c>
      <c r="X6005" s="15" t="e">
        <f>_xlfn.XLOOKUP(_LOOKUP[[#This Row],[AdjusterMemberName]],_Adjuster[Adjuster Name],_Adjuster[Email],,0)</f>
        <v>#N/A</v>
      </c>
      <c r="Y6005" s="15" t="e">
        <f>_xlfn.XLOOKUP(_LOOKUP[[#This Row],[AdjusterMemberName]],_Adjuster[Adjuster Name],_Adjuster[Phone Number],,0)</f>
        <v>#N/A</v>
      </c>
      <c r="Z6005" s="15" t="s">
        <v>2471</v>
      </c>
      <c r="AA60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48560 Sunnybrook Cir, Aguanga  CA 92536</v>
      </c>
      <c r="AB6005" s="15">
        <v>45101</v>
      </c>
    </row>
    <row r="6006" spans="1:28" x14ac:dyDescent="0.3">
      <c r="A6006" s="14">
        <v>1</v>
      </c>
      <c r="B6006" s="14">
        <v>1</v>
      </c>
      <c r="C6006" s="15" t="s">
        <v>2676</v>
      </c>
      <c r="D6006" s="15" t="s">
        <v>2676</v>
      </c>
      <c r="E6006" s="15">
        <v>45142</v>
      </c>
      <c r="F6006" s="15" t="s">
        <v>2677</v>
      </c>
      <c r="G6006" s="15">
        <v>45084</v>
      </c>
      <c r="H6006" s="15">
        <v>45267</v>
      </c>
      <c r="I6006" s="15" t="s">
        <v>2678</v>
      </c>
      <c r="J6006" s="15" t="s">
        <v>2679</v>
      </c>
      <c r="K6006" s="15" t="s">
        <v>46851</v>
      </c>
      <c r="L6006" s="15" t="s">
        <v>103</v>
      </c>
      <c r="M6006" s="15" t="s">
        <v>890</v>
      </c>
      <c r="N6006" s="14">
        <v>2014</v>
      </c>
      <c r="O6006" s="15" t="s">
        <v>2680</v>
      </c>
      <c r="P6006" s="15" t="s">
        <v>106</v>
      </c>
      <c r="Q6006" s="15" t="s">
        <v>47073</v>
      </c>
      <c r="R6006" s="15" t="s">
        <v>2681</v>
      </c>
      <c r="S6006" s="15" t="s">
        <v>2682</v>
      </c>
      <c r="T6006" s="15" t="s">
        <v>2683</v>
      </c>
      <c r="U6006" s="15" t="s">
        <v>53</v>
      </c>
      <c r="V6006" s="15" t="s">
        <v>46538</v>
      </c>
      <c r="W6006" s="15" t="s">
        <v>264</v>
      </c>
      <c r="X6006" s="15" t="str">
        <f>_xlfn.XLOOKUP(_LOOKUP[[#This Row],[AdjusterMemberName]],_Adjuster[Adjuster Name],_Adjuster[Email],,0)</f>
        <v>sBonnevie@knightcompany.com</v>
      </c>
      <c r="Y6006" s="15" t="str">
        <f>_xlfn.XLOOKUP(_LOOKUP[[#This Row],[AdjusterMemberName]],_Adjuster[Adjuster Name],_Adjuster[Phone Number],,0)</f>
        <v>323-692-4064</v>
      </c>
      <c r="Z6006" s="15" t="s">
        <v>2684</v>
      </c>
      <c r="AA60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8172 De Garmo Ave, Sun Valley  CA 91352</v>
      </c>
      <c r="AB6006" s="15"/>
    </row>
    <row r="6007" spans="1:28" x14ac:dyDescent="0.3">
      <c r="A6007" s="14">
        <v>1</v>
      </c>
      <c r="B6007" s="14">
        <v>1</v>
      </c>
      <c r="C6007" s="15" t="s">
        <v>2933</v>
      </c>
      <c r="D6007" s="15" t="s">
        <v>2933</v>
      </c>
      <c r="E6007" s="15">
        <v>45142</v>
      </c>
      <c r="F6007" s="15" t="s">
        <v>2934</v>
      </c>
      <c r="G6007" s="15">
        <v>45142</v>
      </c>
      <c r="H6007" s="15">
        <v>45326</v>
      </c>
      <c r="I6007" s="15" t="s">
        <v>2935</v>
      </c>
      <c r="J6007" s="15" t="s">
        <v>2936</v>
      </c>
      <c r="K6007" s="15" t="s">
        <v>45397</v>
      </c>
      <c r="L6007" s="15" t="s">
        <v>441</v>
      </c>
      <c r="M6007" s="15" t="s">
        <v>1532</v>
      </c>
      <c r="N6007" s="14">
        <v>2019</v>
      </c>
      <c r="O6007" s="15" t="s">
        <v>2937</v>
      </c>
      <c r="P6007" s="15" t="s">
        <v>106</v>
      </c>
      <c r="Q6007" s="15" t="s">
        <v>47019</v>
      </c>
      <c r="R6007" s="15" t="s">
        <v>2938</v>
      </c>
      <c r="S6007" s="15" t="s">
        <v>2939</v>
      </c>
      <c r="T6007" s="15" t="s">
        <v>2940</v>
      </c>
      <c r="U6007" s="15" t="s">
        <v>53</v>
      </c>
      <c r="V6007" s="15" t="s">
        <v>46292</v>
      </c>
      <c r="W6007" s="15" t="s">
        <v>1624</v>
      </c>
      <c r="X6007" s="15" t="e">
        <f>_xlfn.XLOOKUP(_LOOKUP[[#This Row],[AdjusterMemberName]],_Adjuster[Adjuster Name],_Adjuster[Email],,0)</f>
        <v>#N/A</v>
      </c>
      <c r="Y6007" s="15" t="e">
        <f>_xlfn.XLOOKUP(_LOOKUP[[#This Row],[AdjusterMemberName]],_Adjuster[Adjuster Name],_Adjuster[Phone Number],,0)</f>
        <v>#N/A</v>
      </c>
      <c r="Z6007" s="15" t="s">
        <v>2941</v>
      </c>
      <c r="AA60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1753 Fair Oaks Ave, Pasadena  CA 91103</v>
      </c>
      <c r="AB6007" s="15"/>
    </row>
    <row r="6008" spans="1:28" x14ac:dyDescent="0.3">
      <c r="A6008" s="14">
        <v>1</v>
      </c>
      <c r="B6008" s="14">
        <v>1</v>
      </c>
      <c r="C6008" s="15" t="s">
        <v>2725</v>
      </c>
      <c r="D6008" s="15" t="s">
        <v>2725</v>
      </c>
      <c r="E6008" s="15">
        <v>45142</v>
      </c>
      <c r="F6008" s="15" t="s">
        <v>2726</v>
      </c>
      <c r="G6008" s="15">
        <v>45071</v>
      </c>
      <c r="H6008" s="15">
        <v>45255</v>
      </c>
      <c r="I6008" s="15" t="s">
        <v>3022</v>
      </c>
      <c r="J6008" s="15" t="s">
        <v>2728</v>
      </c>
      <c r="K6008" s="15" t="s">
        <v>45397</v>
      </c>
      <c r="L6008" s="15" t="s">
        <v>103</v>
      </c>
      <c r="M6008" s="15" t="s">
        <v>104</v>
      </c>
      <c r="N6008" s="14">
        <v>2015</v>
      </c>
      <c r="O6008" s="15" t="s">
        <v>2729</v>
      </c>
      <c r="P6008" s="15" t="s">
        <v>106</v>
      </c>
      <c r="Q6008" s="15" t="s">
        <v>47158</v>
      </c>
      <c r="R6008" s="15" t="s">
        <v>2730</v>
      </c>
      <c r="S6008" s="15" t="s">
        <v>2731</v>
      </c>
      <c r="T6008" s="15" t="s">
        <v>1834</v>
      </c>
      <c r="U6008" s="15" t="s">
        <v>53</v>
      </c>
      <c r="V6008" s="15" t="s">
        <v>45607</v>
      </c>
      <c r="W6008" s="15" t="s">
        <v>1624</v>
      </c>
      <c r="X6008" s="15" t="e">
        <f>_xlfn.XLOOKUP(_LOOKUP[[#This Row],[AdjusterMemberName]],_Adjuster[Adjuster Name],_Adjuster[Email],,0)</f>
        <v>#N/A</v>
      </c>
      <c r="Y6008" s="15" t="e">
        <f>_xlfn.XLOOKUP(_LOOKUP[[#This Row],[AdjusterMemberName]],_Adjuster[Adjuster Name],_Adjuster[Phone Number],,0)</f>
        <v>#N/A</v>
      </c>
      <c r="Z6008" s="15" t="s">
        <v>2732</v>
      </c>
      <c r="AA60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108 W Vermont Ave, Escondido  CA 92025</v>
      </c>
      <c r="AB6008" s="15"/>
    </row>
    <row r="6009" spans="1:28" x14ac:dyDescent="0.3">
      <c r="A6009" s="14">
        <v>1</v>
      </c>
      <c r="B6009" s="14">
        <v>1</v>
      </c>
      <c r="C6009" s="15" t="s">
        <v>2505</v>
      </c>
      <c r="D6009" s="15" t="s">
        <v>2505</v>
      </c>
      <c r="E6009" s="15">
        <v>45141</v>
      </c>
      <c r="F6009" s="15" t="s">
        <v>2506</v>
      </c>
      <c r="G6009" s="15">
        <v>45135</v>
      </c>
      <c r="H6009" s="15">
        <v>45319</v>
      </c>
      <c r="I6009" s="15" t="s">
        <v>2507</v>
      </c>
      <c r="J6009" s="15" t="s">
        <v>2508</v>
      </c>
      <c r="K6009" s="15" t="s">
        <v>45604</v>
      </c>
      <c r="L6009" s="15" t="s">
        <v>441</v>
      </c>
      <c r="M6009" s="15" t="s">
        <v>579</v>
      </c>
      <c r="N6009" s="14">
        <v>2017</v>
      </c>
      <c r="O6009" s="15" t="s">
        <v>2509</v>
      </c>
      <c r="P6009" s="15" t="s">
        <v>106</v>
      </c>
      <c r="Q6009" s="15" t="s">
        <v>47006</v>
      </c>
      <c r="R6009" s="15" t="s">
        <v>2510</v>
      </c>
      <c r="S6009" s="15" t="s">
        <v>2511</v>
      </c>
      <c r="T6009" s="15" t="s">
        <v>174</v>
      </c>
      <c r="U6009" s="15" t="s">
        <v>53</v>
      </c>
      <c r="V6009" s="15" t="s">
        <v>45508</v>
      </c>
      <c r="W6009" s="15" t="s">
        <v>264</v>
      </c>
      <c r="X6009" s="15" t="str">
        <f>_xlfn.XLOOKUP(_LOOKUP[[#This Row],[AdjusterMemberName]],_Adjuster[Adjuster Name],_Adjuster[Email],,0)</f>
        <v>sBonnevie@knightcompany.com</v>
      </c>
      <c r="Y6009" s="15" t="str">
        <f>_xlfn.XLOOKUP(_LOOKUP[[#This Row],[AdjusterMemberName]],_Adjuster[Adjuster Name],_Adjuster[Phone Number],,0)</f>
        <v>323-692-4064</v>
      </c>
      <c r="Z6009" s="15" t="s">
        <v>2512</v>
      </c>
      <c r="AA60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10961 1/2 Hickory St, Los Angeles  CA 90059</v>
      </c>
      <c r="AB6009" s="15">
        <v>45168</v>
      </c>
    </row>
    <row r="6010" spans="1:28" x14ac:dyDescent="0.3">
      <c r="A6010" s="14">
        <v>1</v>
      </c>
      <c r="B6010" s="14">
        <v>1</v>
      </c>
      <c r="C6010" s="15" t="s">
        <v>2545</v>
      </c>
      <c r="D6010" s="15" t="s">
        <v>2546</v>
      </c>
      <c r="E6010" s="15">
        <v>45141</v>
      </c>
      <c r="F6010" s="15" t="s">
        <v>2547</v>
      </c>
      <c r="G6010" s="15">
        <v>45058</v>
      </c>
      <c r="H6010" s="15">
        <v>45242</v>
      </c>
      <c r="I6010" s="15" t="s">
        <v>2548</v>
      </c>
      <c r="J6010" s="15" t="s">
        <v>2549</v>
      </c>
      <c r="K6010" s="15" t="s">
        <v>45407</v>
      </c>
      <c r="L6010" s="15" t="s">
        <v>128</v>
      </c>
      <c r="M6010" s="15" t="s">
        <v>2550</v>
      </c>
      <c r="N6010" s="14">
        <v>2021</v>
      </c>
      <c r="O6010" s="15" t="s">
        <v>2551</v>
      </c>
      <c r="P6010" s="15" t="s">
        <v>106</v>
      </c>
      <c r="Q6010" s="15" t="s">
        <v>47097</v>
      </c>
      <c r="R6010" s="15" t="s">
        <v>2552</v>
      </c>
      <c r="S6010" s="15" t="s">
        <v>2553</v>
      </c>
      <c r="T6010" s="15" t="s">
        <v>2554</v>
      </c>
      <c r="U6010" s="15" t="s">
        <v>53</v>
      </c>
      <c r="V6010" s="15" t="s">
        <v>45716</v>
      </c>
      <c r="W6010" s="15" t="s">
        <v>1624</v>
      </c>
      <c r="X6010" s="15" t="e">
        <f>_xlfn.XLOOKUP(_LOOKUP[[#This Row],[AdjusterMemberName]],_Adjuster[Adjuster Name],_Adjuster[Email],,0)</f>
        <v>#N/A</v>
      </c>
      <c r="Y6010" s="15" t="e">
        <f>_xlfn.XLOOKUP(_LOOKUP[[#This Row],[AdjusterMemberName]],_Adjuster[Adjuster Name],_Adjuster[Phone Number],,0)</f>
        <v>#N/A</v>
      </c>
      <c r="Z6010" s="15" t="s">
        <v>2555</v>
      </c>
      <c r="AA60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1280 W Conejo Ave, Caruthers  CA 93609</v>
      </c>
      <c r="AB6010" s="15"/>
    </row>
    <row r="6011" spans="1:28" x14ac:dyDescent="0.3">
      <c r="A6011" s="14">
        <v>1</v>
      </c>
      <c r="B6011" s="14">
        <v>1</v>
      </c>
      <c r="C6011" s="15" t="s">
        <v>2620</v>
      </c>
      <c r="D6011" s="15" t="s">
        <v>2620</v>
      </c>
      <c r="E6011" s="15">
        <v>45141</v>
      </c>
      <c r="F6011" s="15" t="s">
        <v>2621</v>
      </c>
      <c r="G6011" s="15">
        <v>45103</v>
      </c>
      <c r="H6011" s="15">
        <v>45286</v>
      </c>
      <c r="I6011" s="15" t="s">
        <v>2622</v>
      </c>
      <c r="J6011" s="15" t="s">
        <v>2623</v>
      </c>
      <c r="K6011" s="15" t="s">
        <v>45568</v>
      </c>
      <c r="L6011" s="15" t="s">
        <v>281</v>
      </c>
      <c r="M6011" s="15" t="s">
        <v>282</v>
      </c>
      <c r="N6011" s="14">
        <v>2018</v>
      </c>
      <c r="O6011" s="15" t="s">
        <v>2624</v>
      </c>
      <c r="P6011" s="15" t="s">
        <v>106</v>
      </c>
      <c r="Q6011" s="15" t="s">
        <v>47019</v>
      </c>
      <c r="R6011" s="15" t="s">
        <v>2625</v>
      </c>
      <c r="S6011" s="15" t="s">
        <v>2626</v>
      </c>
      <c r="T6011" s="15" t="s">
        <v>1738</v>
      </c>
      <c r="U6011" s="15" t="s">
        <v>53</v>
      </c>
      <c r="V6011" s="15" t="s">
        <v>46089</v>
      </c>
      <c r="W6011" s="15" t="s">
        <v>175</v>
      </c>
      <c r="X6011" s="15" t="e">
        <f>_xlfn.XLOOKUP(_LOOKUP[[#This Row],[AdjusterMemberName]],_Adjuster[Adjuster Name],_Adjuster[Email],,0)</f>
        <v>#N/A</v>
      </c>
      <c r="Y6011" s="15" t="e">
        <f>_xlfn.XLOOKUP(_LOOKUP[[#This Row],[AdjusterMemberName]],_Adjuster[Adjuster Name],_Adjuster[Phone Number],,0)</f>
        <v>#N/A</v>
      </c>
      <c r="Z6011" s="15" t="s">
        <v>2627</v>
      </c>
      <c r="AA60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1139 Western Ave Apt 4, Glendale  CA 91201</v>
      </c>
      <c r="AB6011" s="15">
        <v>45177</v>
      </c>
    </row>
    <row r="6012" spans="1:28" x14ac:dyDescent="0.3">
      <c r="A6012" s="14">
        <v>1</v>
      </c>
      <c r="B6012" s="14">
        <v>1</v>
      </c>
      <c r="C6012" s="15" t="s">
        <v>2628</v>
      </c>
      <c r="D6012" s="15" t="s">
        <v>2628</v>
      </c>
      <c r="E6012" s="15">
        <v>45141</v>
      </c>
      <c r="F6012" s="15" t="s">
        <v>2629</v>
      </c>
      <c r="G6012" s="15">
        <v>45128</v>
      </c>
      <c r="H6012" s="15">
        <v>45312</v>
      </c>
      <c r="I6012" s="15" t="s">
        <v>2630</v>
      </c>
      <c r="J6012" s="15" t="s">
        <v>2631</v>
      </c>
      <c r="K6012" s="15" t="s">
        <v>45336</v>
      </c>
      <c r="L6012" s="15" t="s">
        <v>116</v>
      </c>
      <c r="M6012" s="15" t="s">
        <v>117</v>
      </c>
      <c r="N6012" s="14">
        <v>2013</v>
      </c>
      <c r="O6012" s="15" t="s">
        <v>2632</v>
      </c>
      <c r="P6012" s="15" t="s">
        <v>106</v>
      </c>
      <c r="Q6012" s="15" t="s">
        <v>47006</v>
      </c>
      <c r="R6012" s="15" t="s">
        <v>2633</v>
      </c>
      <c r="S6012" s="15" t="s">
        <v>2634</v>
      </c>
      <c r="T6012" s="15" t="s">
        <v>1275</v>
      </c>
      <c r="U6012" s="15" t="s">
        <v>53</v>
      </c>
      <c r="V6012" s="15" t="s">
        <v>45634</v>
      </c>
      <c r="W6012" s="15" t="s">
        <v>195</v>
      </c>
      <c r="X6012" s="15" t="e">
        <f>_xlfn.XLOOKUP(_LOOKUP[[#This Row],[AdjusterMemberName]],_Adjuster[Adjuster Name],_Adjuster[Email],,0)</f>
        <v>#N/A</v>
      </c>
      <c r="Y6012" s="15" t="e">
        <f>_xlfn.XLOOKUP(_LOOKUP[[#This Row],[AdjusterMemberName]],_Adjuster[Adjuster Name],_Adjuster[Phone Number],,0)</f>
        <v>#N/A</v>
      </c>
      <c r="Z6012" s="15" t="s">
        <v>2635</v>
      </c>
      <c r="AA60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9423 Flower St Apt 15, Bellflower  CA 90706</v>
      </c>
      <c r="AB6012" s="15"/>
    </row>
    <row r="6013" spans="1:28" x14ac:dyDescent="0.3">
      <c r="A6013" s="14">
        <v>1</v>
      </c>
      <c r="B6013" s="14">
        <v>1</v>
      </c>
      <c r="C6013" s="15" t="s">
        <v>2685</v>
      </c>
      <c r="D6013" s="15" t="s">
        <v>2685</v>
      </c>
      <c r="E6013" s="15">
        <v>45141</v>
      </c>
      <c r="F6013" s="15" t="s">
        <v>2686</v>
      </c>
      <c r="G6013" s="15">
        <v>45116</v>
      </c>
      <c r="H6013" s="15">
        <v>45300</v>
      </c>
      <c r="I6013" s="15" t="s">
        <v>2687</v>
      </c>
      <c r="J6013" s="15" t="s">
        <v>2688</v>
      </c>
      <c r="K6013" s="15" t="s">
        <v>45336</v>
      </c>
      <c r="L6013" s="15" t="s">
        <v>314</v>
      </c>
      <c r="M6013" s="15" t="s">
        <v>978</v>
      </c>
      <c r="N6013" s="14">
        <v>2017</v>
      </c>
      <c r="O6013" s="15" t="s">
        <v>2689</v>
      </c>
      <c r="P6013" s="15" t="s">
        <v>106</v>
      </c>
      <c r="Q6013" s="15" t="s">
        <v>47019</v>
      </c>
      <c r="R6013" s="15" t="s">
        <v>2690</v>
      </c>
      <c r="S6013" s="15" t="s">
        <v>2691</v>
      </c>
      <c r="T6013" s="15" t="s">
        <v>2692</v>
      </c>
      <c r="U6013" s="15" t="s">
        <v>53</v>
      </c>
      <c r="V6013" s="15" t="s">
        <v>45518</v>
      </c>
      <c r="W6013" s="15" t="s">
        <v>367</v>
      </c>
      <c r="X6013" s="15" t="str">
        <f>_xlfn.XLOOKUP(_LOOKUP[[#This Row],[AdjusterMemberName]],_Adjuster[Adjuster Name],_Adjuster[Email],,0)</f>
        <v>dHernandez4@knightcompany.com</v>
      </c>
      <c r="Y6013" s="15" t="str">
        <f>_xlfn.XLOOKUP(_LOOKUP[[#This Row],[AdjusterMemberName]],_Adjuster[Adjuster Name],_Adjuster[Phone Number],,0)</f>
        <v>323-315-7819</v>
      </c>
      <c r="Z6013" s="15" t="s">
        <v>2693</v>
      </c>
      <c r="AA60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3729 Gibson Rd Apt 22 , El Monte  CA 91731</v>
      </c>
      <c r="AB6013" s="15"/>
    </row>
    <row r="6014" spans="1:28" x14ac:dyDescent="0.3">
      <c r="A6014" s="14">
        <v>1</v>
      </c>
      <c r="B6014" s="14">
        <v>1</v>
      </c>
      <c r="C6014" s="15" t="s">
        <v>2824</v>
      </c>
      <c r="D6014" s="15" t="s">
        <v>2824</v>
      </c>
      <c r="E6014" s="15">
        <v>45141</v>
      </c>
      <c r="F6014" s="15" t="s">
        <v>2825</v>
      </c>
      <c r="G6014" s="15">
        <v>45065</v>
      </c>
      <c r="H6014" s="15">
        <v>45249</v>
      </c>
      <c r="I6014" s="15" t="s">
        <v>2826</v>
      </c>
      <c r="J6014" s="15" t="s">
        <v>2827</v>
      </c>
      <c r="K6014" s="15" t="s">
        <v>45388</v>
      </c>
      <c r="L6014" s="15" t="s">
        <v>128</v>
      </c>
      <c r="M6014" s="15" t="s">
        <v>836</v>
      </c>
      <c r="N6014" s="14">
        <v>2011</v>
      </c>
      <c r="O6014" s="15" t="s">
        <v>2828</v>
      </c>
      <c r="P6014" s="15" t="s">
        <v>106</v>
      </c>
      <c r="Q6014" s="15" t="s">
        <v>47097</v>
      </c>
      <c r="R6014" s="15" t="s">
        <v>2829</v>
      </c>
      <c r="S6014" s="15" t="s">
        <v>2830</v>
      </c>
      <c r="T6014" s="15" t="s">
        <v>1266</v>
      </c>
      <c r="U6014" s="15" t="s">
        <v>53</v>
      </c>
      <c r="V6014" s="15" t="s">
        <v>45797</v>
      </c>
      <c r="W6014" s="15" t="s">
        <v>850</v>
      </c>
      <c r="X6014" s="15" t="e">
        <f>_xlfn.XLOOKUP(_LOOKUP[[#This Row],[AdjusterMemberName]],_Adjuster[Adjuster Name],_Adjuster[Email],,0)</f>
        <v>#N/A</v>
      </c>
      <c r="Y6014" s="15" t="e">
        <f>_xlfn.XLOOKUP(_LOOKUP[[#This Row],[AdjusterMemberName]],_Adjuster[Adjuster Name],_Adjuster[Phone Number],,0)</f>
        <v>#N/A</v>
      </c>
      <c r="Z6014" s="15" t="s">
        <v>2831</v>
      </c>
      <c r="AA60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3544 Brenton Ave Apt E, Lynwood  CA 90262</v>
      </c>
      <c r="AB6014" s="15">
        <v>45191</v>
      </c>
    </row>
    <row r="6015" spans="1:28" x14ac:dyDescent="0.3">
      <c r="A6015" s="14">
        <v>1</v>
      </c>
      <c r="B6015" s="14">
        <v>1</v>
      </c>
      <c r="C6015" s="15" t="s">
        <v>2472</v>
      </c>
      <c r="D6015" s="15" t="s">
        <v>2472</v>
      </c>
      <c r="E6015" s="15">
        <v>45140</v>
      </c>
      <c r="F6015" s="15" t="s">
        <v>2473</v>
      </c>
      <c r="G6015" s="15">
        <v>45096</v>
      </c>
      <c r="H6015" s="15">
        <v>45279</v>
      </c>
      <c r="I6015" s="15" t="s">
        <v>2474</v>
      </c>
      <c r="J6015" s="15" t="s">
        <v>2475</v>
      </c>
      <c r="K6015" s="15" t="s">
        <v>45354</v>
      </c>
      <c r="L6015" s="15" t="s">
        <v>2476</v>
      </c>
      <c r="M6015" s="15" t="s">
        <v>2477</v>
      </c>
      <c r="N6015" s="14">
        <v>2019</v>
      </c>
      <c r="O6015" s="15" t="s">
        <v>2478</v>
      </c>
      <c r="P6015" s="15" t="s">
        <v>106</v>
      </c>
      <c r="Q6015" s="15" t="s">
        <v>47019</v>
      </c>
      <c r="R6015" s="15" t="s">
        <v>2479</v>
      </c>
      <c r="S6015" s="15" t="s">
        <v>2480</v>
      </c>
      <c r="T6015" s="15" t="s">
        <v>174</v>
      </c>
      <c r="U6015" s="15" t="s">
        <v>53</v>
      </c>
      <c r="V6015" s="15" t="s">
        <v>45529</v>
      </c>
      <c r="W6015" s="15" t="s">
        <v>175</v>
      </c>
      <c r="X6015" s="15" t="e">
        <f>_xlfn.XLOOKUP(_LOOKUP[[#This Row],[AdjusterMemberName]],_Adjuster[Adjuster Name],_Adjuster[Email],,0)</f>
        <v>#N/A</v>
      </c>
      <c r="Y6015" s="15" t="e">
        <f>_xlfn.XLOOKUP(_LOOKUP[[#This Row],[AdjusterMemberName]],_Adjuster[Adjuster Name],_Adjuster[Phone Number],,0)</f>
        <v>#N/A</v>
      </c>
      <c r="Z6015" s="15" t="s">
        <v>2481</v>
      </c>
      <c r="AA60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9001 S Central Ave Apt A, Los Angeles  CA 90002</v>
      </c>
      <c r="AB6015" s="15">
        <v>45159</v>
      </c>
    </row>
    <row r="6016" spans="1:28" x14ac:dyDescent="0.3">
      <c r="A6016" s="14">
        <v>1</v>
      </c>
      <c r="B6016" s="14">
        <v>1</v>
      </c>
      <c r="C6016" s="15" t="s">
        <v>135</v>
      </c>
      <c r="D6016" s="15" t="s">
        <v>135</v>
      </c>
      <c r="E6016" s="15">
        <v>45140</v>
      </c>
      <c r="F6016" s="15" t="s">
        <v>2522</v>
      </c>
      <c r="G6016" s="15">
        <v>45030</v>
      </c>
      <c r="H6016" s="15">
        <v>45213</v>
      </c>
      <c r="I6016" s="15" t="s">
        <v>2523</v>
      </c>
      <c r="J6016" s="15" t="s">
        <v>2524</v>
      </c>
      <c r="K6016" s="15" t="s">
        <v>46179</v>
      </c>
      <c r="L6016" s="15" t="s">
        <v>139</v>
      </c>
      <c r="M6016" s="15" t="s">
        <v>140</v>
      </c>
      <c r="N6016" s="14">
        <v>2008</v>
      </c>
      <c r="O6016" s="15" t="s">
        <v>141</v>
      </c>
      <c r="P6016" s="15" t="s">
        <v>106</v>
      </c>
      <c r="Q6016" s="15" t="s">
        <v>47061</v>
      </c>
      <c r="R6016" s="15" t="s">
        <v>142</v>
      </c>
      <c r="S6016" s="15" t="s">
        <v>143</v>
      </c>
      <c r="T6016" s="15" t="s">
        <v>144</v>
      </c>
      <c r="U6016" s="15" t="s">
        <v>53</v>
      </c>
      <c r="V6016" s="15" t="s">
        <v>46857</v>
      </c>
      <c r="W6016" s="15" t="s">
        <v>175</v>
      </c>
      <c r="X6016" s="15" t="e">
        <f>_xlfn.XLOOKUP(_LOOKUP[[#This Row],[AdjusterMemberName]],_Adjuster[Adjuster Name],_Adjuster[Email],,0)</f>
        <v>#N/A</v>
      </c>
      <c r="Y6016" s="15" t="e">
        <f>_xlfn.XLOOKUP(_LOOKUP[[#This Row],[AdjusterMemberName]],_Adjuster[Adjuster Name],_Adjuster[Phone Number],,0)</f>
        <v>#N/A</v>
      </c>
      <c r="Z6016" s="15" t="s">
        <v>145</v>
      </c>
      <c r="AA60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3676 Waterbury Ct Apt 4, San Jose  CA 95117</v>
      </c>
      <c r="AB6016" s="15">
        <v>45142</v>
      </c>
    </row>
    <row r="6017" spans="1:28" x14ac:dyDescent="0.3">
      <c r="A6017" s="14">
        <v>1</v>
      </c>
      <c r="B6017" s="14">
        <v>1</v>
      </c>
      <c r="C6017" s="15" t="s">
        <v>2417</v>
      </c>
      <c r="D6017" s="15" t="s">
        <v>2417</v>
      </c>
      <c r="E6017" s="15">
        <v>45138</v>
      </c>
      <c r="F6017" s="15" t="s">
        <v>2418</v>
      </c>
      <c r="G6017" s="15">
        <v>44979</v>
      </c>
      <c r="H6017" s="15">
        <v>45160</v>
      </c>
      <c r="I6017" s="15" t="s">
        <v>2419</v>
      </c>
      <c r="J6017" s="15" t="s">
        <v>2420</v>
      </c>
      <c r="K6017" s="15" t="s">
        <v>45458</v>
      </c>
      <c r="L6017" s="15" t="s">
        <v>116</v>
      </c>
      <c r="M6017" s="15" t="s">
        <v>2421</v>
      </c>
      <c r="N6017" s="14">
        <v>2012</v>
      </c>
      <c r="O6017" s="15" t="s">
        <v>2422</v>
      </c>
      <c r="P6017" s="15" t="s">
        <v>106</v>
      </c>
      <c r="Q6017" s="15" t="s">
        <v>119</v>
      </c>
      <c r="R6017" s="15" t="s">
        <v>1762</v>
      </c>
      <c r="S6017" s="15" t="s">
        <v>2423</v>
      </c>
      <c r="T6017" s="15" t="s">
        <v>530</v>
      </c>
      <c r="U6017" s="15" t="s">
        <v>53</v>
      </c>
      <c r="V6017" s="15" t="s">
        <v>45858</v>
      </c>
      <c r="W6017" s="15" t="s">
        <v>175</v>
      </c>
      <c r="X6017" s="15" t="e">
        <f>_xlfn.XLOOKUP(_LOOKUP[[#This Row],[AdjusterMemberName]],_Adjuster[Adjuster Name],_Adjuster[Email],,0)</f>
        <v>#N/A</v>
      </c>
      <c r="Y6017" s="15" t="e">
        <f>_xlfn.XLOOKUP(_LOOKUP[[#This Row],[AdjusterMemberName]],_Adjuster[Adjuster Name],_Adjuster[Phone Number],,0)</f>
        <v>#N/A</v>
      </c>
      <c r="Z6017" s="15" t="s">
        <v>2424</v>
      </c>
      <c r="AA60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14374 Borego Rd Apt 815, Victorville  CA 92392</v>
      </c>
      <c r="AB6017" s="15">
        <v>45103</v>
      </c>
    </row>
    <row r="6018" spans="1:28" x14ac:dyDescent="0.3">
      <c r="A6018" s="14">
        <v>1</v>
      </c>
      <c r="B6018" s="14">
        <v>1</v>
      </c>
      <c r="C6018" s="15" t="s">
        <v>2425</v>
      </c>
      <c r="D6018" s="15" t="s">
        <v>2425</v>
      </c>
      <c r="E6018" s="15">
        <v>45138</v>
      </c>
      <c r="F6018" s="15" t="s">
        <v>2426</v>
      </c>
      <c r="G6018" s="15">
        <v>45015</v>
      </c>
      <c r="H6018" s="15">
        <v>45199</v>
      </c>
      <c r="I6018" s="15" t="s">
        <v>2427</v>
      </c>
      <c r="J6018" s="15" t="s">
        <v>2428</v>
      </c>
      <c r="K6018" s="15" t="s">
        <v>45646</v>
      </c>
      <c r="L6018" s="15" t="s">
        <v>281</v>
      </c>
      <c r="M6018" s="15" t="s">
        <v>282</v>
      </c>
      <c r="N6018" s="14">
        <v>2020</v>
      </c>
      <c r="O6018" s="15" t="s">
        <v>2429</v>
      </c>
      <c r="P6018" s="15" t="s">
        <v>106</v>
      </c>
      <c r="Q6018" s="15" t="s">
        <v>47079</v>
      </c>
      <c r="R6018" s="15" t="s">
        <v>931</v>
      </c>
      <c r="S6018" s="15" t="s">
        <v>2430</v>
      </c>
      <c r="T6018" s="15" t="s">
        <v>2431</v>
      </c>
      <c r="U6018" s="15" t="s">
        <v>53</v>
      </c>
      <c r="V6018" s="15" t="s">
        <v>45727</v>
      </c>
      <c r="W6018" s="15" t="s">
        <v>264</v>
      </c>
      <c r="X6018" s="15" t="str">
        <f>_xlfn.XLOOKUP(_LOOKUP[[#This Row],[AdjusterMemberName]],_Adjuster[Adjuster Name],_Adjuster[Email],,0)</f>
        <v>sBonnevie@knightcompany.com</v>
      </c>
      <c r="Y6018" s="15" t="str">
        <f>_xlfn.XLOOKUP(_LOOKUP[[#This Row],[AdjusterMemberName]],_Adjuster[Adjuster Name],_Adjuster[Phone Number],,0)</f>
        <v>323-692-4064</v>
      </c>
      <c r="Z6018" s="15" t="s">
        <v>2432</v>
      </c>
      <c r="AA60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1364 Edgehill Dr, Pomona  CA 91767</v>
      </c>
      <c r="AB6018" s="15">
        <v>45180</v>
      </c>
    </row>
    <row r="6019" spans="1:28" x14ac:dyDescent="0.3">
      <c r="A6019" s="14">
        <v>1</v>
      </c>
      <c r="B6019" s="14">
        <v>1</v>
      </c>
      <c r="C6019" s="15" t="s">
        <v>2433</v>
      </c>
      <c r="D6019" s="15" t="s">
        <v>2434</v>
      </c>
      <c r="E6019" s="15">
        <v>45138</v>
      </c>
      <c r="F6019" s="15" t="s">
        <v>2435</v>
      </c>
      <c r="G6019" s="15">
        <v>45099</v>
      </c>
      <c r="H6019" s="15">
        <v>45282</v>
      </c>
      <c r="I6019" s="15" t="s">
        <v>2436</v>
      </c>
      <c r="J6019" s="15" t="s">
        <v>2437</v>
      </c>
      <c r="K6019" s="15" t="s">
        <v>45369</v>
      </c>
      <c r="L6019" s="15" t="s">
        <v>103</v>
      </c>
      <c r="M6019" s="15" t="s">
        <v>304</v>
      </c>
      <c r="N6019" s="14">
        <v>2023</v>
      </c>
      <c r="O6019" s="15" t="s">
        <v>2438</v>
      </c>
      <c r="P6019" s="15" t="s">
        <v>106</v>
      </c>
      <c r="Q6019" s="15" t="s">
        <v>47006</v>
      </c>
      <c r="R6019" s="15" t="s">
        <v>2439</v>
      </c>
      <c r="S6019" s="15" t="s">
        <v>2440</v>
      </c>
      <c r="T6019" s="15" t="s">
        <v>174</v>
      </c>
      <c r="U6019" s="15" t="s">
        <v>53</v>
      </c>
      <c r="V6019" s="15" t="s">
        <v>45537</v>
      </c>
      <c r="W6019" s="15" t="s">
        <v>1624</v>
      </c>
      <c r="X6019" s="15" t="e">
        <f>_xlfn.XLOOKUP(_LOOKUP[[#This Row],[AdjusterMemberName]],_Adjuster[Adjuster Name],_Adjuster[Email],,0)</f>
        <v>#N/A</v>
      </c>
      <c r="Y6019" s="15" t="e">
        <f>_xlfn.XLOOKUP(_LOOKUP[[#This Row],[AdjusterMemberName]],_Adjuster[Adjuster Name],_Adjuster[Phone Number],,0)</f>
        <v>#N/A</v>
      </c>
      <c r="Z6019" s="15" t="s">
        <v>2441</v>
      </c>
      <c r="AA60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959 S Ardmore Ave # 509, Los Angeles  CA 90006</v>
      </c>
      <c r="AB6019" s="15"/>
    </row>
    <row r="6020" spans="1:28" x14ac:dyDescent="0.3">
      <c r="A6020" s="14">
        <v>1</v>
      </c>
      <c r="B6020" s="14">
        <v>1</v>
      </c>
      <c r="C6020" s="15" t="s">
        <v>2451</v>
      </c>
      <c r="D6020" s="15" t="s">
        <v>2451</v>
      </c>
      <c r="E6020" s="15">
        <v>45138</v>
      </c>
      <c r="F6020" s="15" t="s">
        <v>2452</v>
      </c>
      <c r="G6020" s="15">
        <v>45033</v>
      </c>
      <c r="H6020" s="15">
        <v>45216</v>
      </c>
      <c r="I6020" s="15" t="s">
        <v>2453</v>
      </c>
      <c r="J6020" s="15" t="s">
        <v>2454</v>
      </c>
      <c r="K6020" s="15" t="s">
        <v>45509</v>
      </c>
      <c r="L6020" s="15" t="s">
        <v>2306</v>
      </c>
      <c r="M6020" s="15" t="s">
        <v>2455</v>
      </c>
      <c r="N6020" s="14">
        <v>2014</v>
      </c>
      <c r="O6020" s="15" t="s">
        <v>2456</v>
      </c>
      <c r="P6020" s="15" t="s">
        <v>106</v>
      </c>
      <c r="Q6020" s="15" t="s">
        <v>47065</v>
      </c>
      <c r="R6020" s="15" t="s">
        <v>2457</v>
      </c>
      <c r="S6020" s="15" t="s">
        <v>2458</v>
      </c>
      <c r="T6020" s="15" t="s">
        <v>2459</v>
      </c>
      <c r="U6020" s="15" t="s">
        <v>53</v>
      </c>
      <c r="V6020" s="15" t="s">
        <v>46649</v>
      </c>
      <c r="W6020" s="15" t="s">
        <v>1624</v>
      </c>
      <c r="X6020" s="15" t="e">
        <f>_xlfn.XLOOKUP(_LOOKUP[[#This Row],[AdjusterMemberName]],_Adjuster[Adjuster Name],_Adjuster[Email],,0)</f>
        <v>#N/A</v>
      </c>
      <c r="Y6020" s="15" t="e">
        <f>_xlfn.XLOOKUP(_LOOKUP[[#This Row],[AdjusterMemberName]],_Adjuster[Adjuster Name],_Adjuster[Phone Number],,0)</f>
        <v>#N/A</v>
      </c>
      <c r="Z6020" s="15" t="s">
        <v>2460</v>
      </c>
      <c r="AA60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1203 Stonehenge Dr, San Dimas  CA 91773</v>
      </c>
      <c r="AB6020" s="15"/>
    </row>
    <row r="6021" spans="1:28" x14ac:dyDescent="0.3">
      <c r="A6021" s="14">
        <v>1</v>
      </c>
      <c r="B6021" s="14">
        <v>1</v>
      </c>
      <c r="C6021" s="15" t="s">
        <v>2490</v>
      </c>
      <c r="D6021" s="15" t="s">
        <v>2490</v>
      </c>
      <c r="E6021" s="15">
        <v>45138</v>
      </c>
      <c r="F6021" s="15" t="s">
        <v>2491</v>
      </c>
      <c r="G6021" s="15">
        <v>45051</v>
      </c>
      <c r="H6021" s="15">
        <v>45235</v>
      </c>
      <c r="I6021" s="15" t="s">
        <v>2492</v>
      </c>
      <c r="J6021" s="15" t="s">
        <v>2493</v>
      </c>
      <c r="K6021" s="15" t="s">
        <v>45545</v>
      </c>
      <c r="L6021" s="15" t="s">
        <v>2306</v>
      </c>
      <c r="M6021" s="15" t="s">
        <v>2494</v>
      </c>
      <c r="N6021" s="14">
        <v>2015</v>
      </c>
      <c r="O6021" s="15" t="s">
        <v>2495</v>
      </c>
      <c r="P6021" s="15" t="s">
        <v>106</v>
      </c>
      <c r="Q6021" s="15" t="s">
        <v>47061</v>
      </c>
      <c r="R6021" s="15" t="s">
        <v>2110</v>
      </c>
      <c r="S6021" s="15" t="s">
        <v>2496</v>
      </c>
      <c r="T6021" s="15" t="s">
        <v>144</v>
      </c>
      <c r="U6021" s="15" t="s">
        <v>53</v>
      </c>
      <c r="V6021" s="15" t="s">
        <v>45488</v>
      </c>
      <c r="W6021" s="15" t="s">
        <v>195</v>
      </c>
      <c r="X6021" s="15" t="e">
        <f>_xlfn.XLOOKUP(_LOOKUP[[#This Row],[AdjusterMemberName]],_Adjuster[Adjuster Name],_Adjuster[Email],,0)</f>
        <v>#N/A</v>
      </c>
      <c r="Y6021" s="15" t="e">
        <f>_xlfn.XLOOKUP(_LOOKUP[[#This Row],[AdjusterMemberName]],_Adjuster[Adjuster Name],_Adjuster[Phone Number],,0)</f>
        <v>#N/A</v>
      </c>
      <c r="Z6021" s="15" t="s">
        <v>2497</v>
      </c>
      <c r="AA60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4390 Silverberry Dr, San Jose  CA 95136</v>
      </c>
      <c r="AB6021" s="15"/>
    </row>
    <row r="6022" spans="1:28" x14ac:dyDescent="0.3">
      <c r="A6022" s="14">
        <v>1</v>
      </c>
      <c r="B6022" s="14">
        <v>1</v>
      </c>
      <c r="C6022" s="15" t="s">
        <v>2513</v>
      </c>
      <c r="D6022" s="15" t="s">
        <v>2513</v>
      </c>
      <c r="E6022" s="15">
        <v>45138</v>
      </c>
      <c r="F6022" s="15" t="s">
        <v>2514</v>
      </c>
      <c r="G6022" s="15">
        <v>45082</v>
      </c>
      <c r="H6022" s="15">
        <v>45265</v>
      </c>
      <c r="I6022" s="15" t="s">
        <v>2515</v>
      </c>
      <c r="J6022" s="15" t="s">
        <v>2516</v>
      </c>
      <c r="K6022" s="15" t="s">
        <v>45407</v>
      </c>
      <c r="L6022" s="15" t="s">
        <v>419</v>
      </c>
      <c r="M6022" s="15" t="s">
        <v>2517</v>
      </c>
      <c r="N6022" s="14">
        <v>2017</v>
      </c>
      <c r="O6022" s="15" t="s">
        <v>2518</v>
      </c>
      <c r="P6022" s="15" t="s">
        <v>106</v>
      </c>
      <c r="Q6022" s="15" t="s">
        <v>47137</v>
      </c>
      <c r="R6022" s="15" t="s">
        <v>2519</v>
      </c>
      <c r="S6022" s="15" t="s">
        <v>2520</v>
      </c>
      <c r="T6022" s="15" t="s">
        <v>308</v>
      </c>
      <c r="U6022" s="15" t="s">
        <v>53</v>
      </c>
      <c r="V6022" s="15" t="s">
        <v>46112</v>
      </c>
      <c r="W6022" s="15" t="s">
        <v>175</v>
      </c>
      <c r="X6022" s="15" t="e">
        <f>_xlfn.XLOOKUP(_LOOKUP[[#This Row],[AdjusterMemberName]],_Adjuster[Adjuster Name],_Adjuster[Email],,0)</f>
        <v>#N/A</v>
      </c>
      <c r="Y6022" s="15" t="e">
        <f>_xlfn.XLOOKUP(_LOOKUP[[#This Row],[AdjusterMemberName]],_Adjuster[Adjuster Name],_Adjuster[Phone Number],,0)</f>
        <v>#N/A</v>
      </c>
      <c r="Z6022" s="15" t="s">
        <v>2521</v>
      </c>
      <c r="AA60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3476 Poplar St, Riverside  CA 92501</v>
      </c>
      <c r="AB6022" s="15"/>
    </row>
    <row r="6023" spans="1:28" x14ac:dyDescent="0.3">
      <c r="A6023" s="14">
        <v>1</v>
      </c>
      <c r="B6023" s="14">
        <v>0</v>
      </c>
      <c r="C6023" s="15" t="s">
        <v>2365</v>
      </c>
      <c r="D6023" s="15" t="s">
        <v>2366</v>
      </c>
      <c r="E6023" s="15">
        <v>45137</v>
      </c>
      <c r="F6023" s="15" t="s">
        <v>2367</v>
      </c>
      <c r="G6023" s="15">
        <v>45063</v>
      </c>
      <c r="H6023" s="15">
        <v>45247</v>
      </c>
      <c r="I6023" s="15" t="s">
        <v>2368</v>
      </c>
      <c r="J6023" s="15" t="s">
        <v>2369</v>
      </c>
      <c r="K6023" s="15" t="s">
        <v>45489</v>
      </c>
      <c r="L6023" s="15" t="s">
        <v>25</v>
      </c>
      <c r="M6023" s="15" t="s">
        <v>373</v>
      </c>
      <c r="N6023" s="14">
        <v>2015</v>
      </c>
      <c r="O6023" s="15" t="s">
        <v>2370</v>
      </c>
      <c r="P6023" s="15" t="s">
        <v>106</v>
      </c>
      <c r="Q6023" s="15" t="s">
        <v>47019</v>
      </c>
      <c r="R6023" s="15" t="s">
        <v>2371</v>
      </c>
      <c r="S6023" s="15" t="s">
        <v>2372</v>
      </c>
      <c r="T6023" s="15" t="s">
        <v>2373</v>
      </c>
      <c r="U6023" s="15" t="s">
        <v>53</v>
      </c>
      <c r="V6023" s="15" t="s">
        <v>46553</v>
      </c>
      <c r="W6023" s="15" t="s">
        <v>1624</v>
      </c>
      <c r="X6023" s="15" t="e">
        <f>_xlfn.XLOOKUP(_LOOKUP[[#This Row],[AdjusterMemberName]],_Adjuster[Adjuster Name],_Adjuster[Email],,0)</f>
        <v>#N/A</v>
      </c>
      <c r="Y6023" s="15" t="e">
        <f>_xlfn.XLOOKUP(_LOOKUP[[#This Row],[AdjusterMemberName]],_Adjuster[Adjuster Name],_Adjuster[Phone Number],,0)</f>
        <v>#N/A</v>
      </c>
      <c r="Z6023" s="15" t="s">
        <v>2374</v>
      </c>
      <c r="AA60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1415 W 224Th St Apt 9, Torrance  CA 90501</v>
      </c>
      <c r="AB6023" s="15"/>
    </row>
    <row r="6024" spans="1:28" x14ac:dyDescent="0.3">
      <c r="A6024" s="14">
        <v>1</v>
      </c>
      <c r="B6024" s="14">
        <v>1</v>
      </c>
      <c r="C6024" s="15" t="s">
        <v>2400</v>
      </c>
      <c r="D6024" s="15" t="s">
        <v>1387</v>
      </c>
      <c r="E6024" s="15">
        <v>45137</v>
      </c>
      <c r="F6024" s="15" t="s">
        <v>2401</v>
      </c>
      <c r="G6024" s="15">
        <v>45090</v>
      </c>
      <c r="H6024" s="15">
        <v>45273</v>
      </c>
      <c r="I6024" s="15" t="s">
        <v>2402</v>
      </c>
      <c r="J6024" s="15" t="s">
        <v>2403</v>
      </c>
      <c r="K6024" s="15" t="s">
        <v>45442</v>
      </c>
      <c r="L6024" s="15" t="s">
        <v>139</v>
      </c>
      <c r="M6024" s="15" t="s">
        <v>470</v>
      </c>
      <c r="N6024" s="14">
        <v>2022</v>
      </c>
      <c r="O6024" s="15" t="s">
        <v>2404</v>
      </c>
      <c r="P6024" s="15" t="s">
        <v>106</v>
      </c>
      <c r="Q6024" s="15" t="s">
        <v>47092</v>
      </c>
      <c r="R6024" s="15" t="s">
        <v>2405</v>
      </c>
      <c r="S6024" s="15" t="s">
        <v>2406</v>
      </c>
      <c r="T6024" s="15" t="s">
        <v>424</v>
      </c>
      <c r="U6024" s="15" t="s">
        <v>53</v>
      </c>
      <c r="V6024" s="15" t="s">
        <v>45717</v>
      </c>
      <c r="W6024" s="15" t="s">
        <v>367</v>
      </c>
      <c r="X6024" s="15" t="str">
        <f>_xlfn.XLOOKUP(_LOOKUP[[#This Row],[AdjusterMemberName]],_Adjuster[Adjuster Name],_Adjuster[Email],,0)</f>
        <v>dHernandez4@knightcompany.com</v>
      </c>
      <c r="Y6024" s="15" t="str">
        <f>_xlfn.XLOOKUP(_LOOKUP[[#This Row],[AdjusterMemberName]],_Adjuster[Adjuster Name],_Adjuster[Phone Number],,0)</f>
        <v>323-315-7819</v>
      </c>
      <c r="Z6024" s="15" t="s">
        <v>2407</v>
      </c>
      <c r="AA60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7240 Tippecanoe Ave, San Bernardino  CA 92404</v>
      </c>
      <c r="AB6024" s="15"/>
    </row>
    <row r="6025" spans="1:28" x14ac:dyDescent="0.3">
      <c r="A6025" s="14">
        <v>1</v>
      </c>
      <c r="B6025" s="14">
        <v>1</v>
      </c>
      <c r="C6025" s="15" t="s">
        <v>2408</v>
      </c>
      <c r="D6025" s="15" t="s">
        <v>2408</v>
      </c>
      <c r="E6025" s="15">
        <v>45137</v>
      </c>
      <c r="F6025" s="15" t="s">
        <v>2409</v>
      </c>
      <c r="G6025" s="15">
        <v>45118</v>
      </c>
      <c r="H6025" s="15">
        <v>45302</v>
      </c>
      <c r="I6025" s="15" t="s">
        <v>2410</v>
      </c>
      <c r="J6025" s="15" t="s">
        <v>2411</v>
      </c>
      <c r="K6025" s="15" t="s">
        <v>45646</v>
      </c>
      <c r="L6025" s="15" t="s">
        <v>292</v>
      </c>
      <c r="M6025" s="15" t="s">
        <v>2412</v>
      </c>
      <c r="N6025" s="14">
        <v>2020</v>
      </c>
      <c r="O6025" s="15" t="s">
        <v>2413</v>
      </c>
      <c r="P6025" s="15" t="s">
        <v>106</v>
      </c>
      <c r="Q6025" s="15" t="s">
        <v>47019</v>
      </c>
      <c r="R6025" s="15" t="s">
        <v>2414</v>
      </c>
      <c r="S6025" s="15" t="s">
        <v>2415</v>
      </c>
      <c r="T6025" s="15" t="s">
        <v>327</v>
      </c>
      <c r="U6025" s="15" t="s">
        <v>53</v>
      </c>
      <c r="V6025" s="15" t="s">
        <v>45527</v>
      </c>
      <c r="W6025" s="15" t="s">
        <v>1624</v>
      </c>
      <c r="X6025" s="15" t="e">
        <f>_xlfn.XLOOKUP(_LOOKUP[[#This Row],[AdjusterMemberName]],_Adjuster[Adjuster Name],_Adjuster[Email],,0)</f>
        <v>#N/A</v>
      </c>
      <c r="Y6025" s="15" t="e">
        <f>_xlfn.XLOOKUP(_LOOKUP[[#This Row],[AdjusterMemberName]],_Adjuster[Adjuster Name],_Adjuster[Phone Number],,0)</f>
        <v>#N/A</v>
      </c>
      <c r="Z6025" s="15" t="s">
        <v>2416</v>
      </c>
      <c r="AA60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3609 Independence Ave, South Gate  CA 90280</v>
      </c>
      <c r="AB6025" s="15">
        <v>45159</v>
      </c>
    </row>
    <row r="6026" spans="1:28" x14ac:dyDescent="0.3">
      <c r="A6026" s="14">
        <v>1</v>
      </c>
      <c r="B6026" s="14">
        <v>1</v>
      </c>
      <c r="C6026" s="15" t="s">
        <v>2610</v>
      </c>
      <c r="D6026" s="15" t="s">
        <v>2610</v>
      </c>
      <c r="E6026" s="15">
        <v>45137</v>
      </c>
      <c r="F6026" s="15" t="s">
        <v>2611</v>
      </c>
      <c r="G6026" s="15">
        <v>45135</v>
      </c>
      <c r="H6026" s="15">
        <v>45319</v>
      </c>
      <c r="I6026" s="15" t="s">
        <v>2612</v>
      </c>
      <c r="J6026" s="15" t="s">
        <v>2613</v>
      </c>
      <c r="K6026" s="15" t="s">
        <v>46489</v>
      </c>
      <c r="L6026" s="15" t="s">
        <v>25</v>
      </c>
      <c r="M6026" s="15" t="s">
        <v>373</v>
      </c>
      <c r="N6026" s="14">
        <v>2016</v>
      </c>
      <c r="O6026" s="15" t="s">
        <v>2614</v>
      </c>
      <c r="P6026" s="15" t="s">
        <v>106</v>
      </c>
      <c r="Q6026" s="15" t="s">
        <v>47019</v>
      </c>
      <c r="R6026" s="15" t="s">
        <v>2615</v>
      </c>
      <c r="S6026" s="15" t="s">
        <v>2616</v>
      </c>
      <c r="T6026" s="15" t="s">
        <v>2617</v>
      </c>
      <c r="U6026" s="15" t="s">
        <v>53</v>
      </c>
      <c r="V6026" s="15" t="s">
        <v>45490</v>
      </c>
      <c r="W6026" s="15" t="s">
        <v>2618</v>
      </c>
      <c r="X6026" s="15" t="str">
        <f>_xlfn.XLOOKUP(_LOOKUP[[#This Row],[AdjusterMemberName]],_Adjuster[Adjuster Name],_Adjuster[Email],,0)</f>
        <v>Canglim@knightcompany.com</v>
      </c>
      <c r="Y6026" s="15" t="str">
        <f>_xlfn.XLOOKUP(_LOOKUP[[#This Row],[AdjusterMemberName]],_Adjuster[Adjuster Name],_Adjuster[Phone Number],,0)</f>
        <v>323-456-1707</v>
      </c>
      <c r="Z6026" s="15" t="s">
        <v>2619</v>
      </c>
      <c r="AA60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20528 Heartland St Apt 5, Winnetka  CA 91306</v>
      </c>
      <c r="AB6026" s="15">
        <v>45168</v>
      </c>
    </row>
    <row r="6027" spans="1:28" x14ac:dyDescent="0.3">
      <c r="A6027" s="14">
        <v>1</v>
      </c>
      <c r="B6027" s="14">
        <v>1</v>
      </c>
      <c r="C6027" s="15" t="s">
        <v>2713</v>
      </c>
      <c r="D6027" s="15" t="s">
        <v>2713</v>
      </c>
      <c r="E6027" s="15">
        <v>45137</v>
      </c>
      <c r="F6027" s="15" t="s">
        <v>2714</v>
      </c>
      <c r="G6027" s="15">
        <v>45015</v>
      </c>
      <c r="H6027" s="15">
        <v>45199</v>
      </c>
      <c r="I6027" s="15" t="s">
        <v>2715</v>
      </c>
      <c r="J6027" s="15" t="s">
        <v>2716</v>
      </c>
      <c r="K6027" s="15" t="s">
        <v>45332</v>
      </c>
      <c r="L6027" s="15" t="s">
        <v>25</v>
      </c>
      <c r="M6027" s="15" t="s">
        <v>480</v>
      </c>
      <c r="N6027" s="14">
        <v>2016</v>
      </c>
      <c r="O6027" s="15" t="s">
        <v>2717</v>
      </c>
      <c r="P6027" s="15" t="s">
        <v>106</v>
      </c>
      <c r="Q6027" s="15" t="s">
        <v>47095</v>
      </c>
      <c r="R6027" s="15" t="s">
        <v>82</v>
      </c>
      <c r="S6027" s="15" t="s">
        <v>2718</v>
      </c>
      <c r="T6027" s="15" t="s">
        <v>830</v>
      </c>
      <c r="U6027" s="15" t="s">
        <v>53</v>
      </c>
      <c r="V6027" s="15" t="s">
        <v>45905</v>
      </c>
      <c r="W6027" s="15" t="s">
        <v>1624</v>
      </c>
      <c r="X6027" s="15" t="e">
        <f>_xlfn.XLOOKUP(_LOOKUP[[#This Row],[AdjusterMemberName]],_Adjuster[Adjuster Name],_Adjuster[Email],,0)</f>
        <v>#N/A</v>
      </c>
      <c r="Y6027" s="15" t="e">
        <f>_xlfn.XLOOKUP(_LOOKUP[[#This Row],[AdjusterMemberName]],_Adjuster[Adjuster Name],_Adjuster[Phone Number],,0)</f>
        <v>#N/A</v>
      </c>
      <c r="Z6027" s="15" t="s">
        <v>2719</v>
      </c>
      <c r="AA60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420 E 17Th St Apt A, Oakland  CA 94606</v>
      </c>
      <c r="AB6027" s="15">
        <v>45140</v>
      </c>
    </row>
    <row r="6028" spans="1:28" x14ac:dyDescent="0.3">
      <c r="A6028" s="14">
        <v>1</v>
      </c>
      <c r="B6028" s="14">
        <v>1</v>
      </c>
      <c r="C6028" s="15" t="s">
        <v>2331</v>
      </c>
      <c r="D6028" s="15" t="s">
        <v>2332</v>
      </c>
      <c r="E6028" s="15">
        <v>45135</v>
      </c>
      <c r="F6028" s="15" t="s">
        <v>2333</v>
      </c>
      <c r="G6028" s="15">
        <v>45085</v>
      </c>
      <c r="H6028" s="15">
        <v>45268</v>
      </c>
      <c r="I6028" s="15" t="s">
        <v>2334</v>
      </c>
      <c r="J6028" s="15" t="s">
        <v>2335</v>
      </c>
      <c r="K6028" s="15" t="s">
        <v>45642</v>
      </c>
      <c r="L6028" s="15" t="s">
        <v>128</v>
      </c>
      <c r="M6028" s="15" t="s">
        <v>170</v>
      </c>
      <c r="N6028" s="14">
        <v>2011</v>
      </c>
      <c r="O6028" s="15" t="s">
        <v>2336</v>
      </c>
      <c r="P6028" s="15" t="s">
        <v>106</v>
      </c>
      <c r="Q6028" s="15" t="s">
        <v>47061</v>
      </c>
      <c r="R6028" s="15" t="s">
        <v>2337</v>
      </c>
      <c r="S6028" s="15" t="s">
        <v>2338</v>
      </c>
      <c r="T6028" s="15" t="s">
        <v>356</v>
      </c>
      <c r="U6028" s="15" t="s">
        <v>53</v>
      </c>
      <c r="V6028" s="15" t="s">
        <v>46260</v>
      </c>
      <c r="W6028" s="15" t="s">
        <v>54</v>
      </c>
      <c r="X6028" s="15" t="str">
        <f>_xlfn.XLOOKUP(_LOOKUP[[#This Row],[AdjusterMemberName]],_Adjuster[Adjuster Name],_Adjuster[Email],,0)</f>
        <v>JRubalcava@knightcompany.com</v>
      </c>
      <c r="Y6028" s="15" t="str">
        <f>_xlfn.XLOOKUP(_LOOKUP[[#This Row],[AdjusterMemberName]],_Adjuster[Adjuster Name],_Adjuster[Phone Number],,0)</f>
        <v>424-559-5420</v>
      </c>
      <c r="Z6028" s="15" t="s">
        <v>2339</v>
      </c>
      <c r="AA60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202 N Allyn Ave Spc 13, Ontario  CA 91764</v>
      </c>
      <c r="AB6028" s="15"/>
    </row>
    <row r="6029" spans="1:28" x14ac:dyDescent="0.3">
      <c r="A6029" s="14">
        <v>1</v>
      </c>
      <c r="B6029" s="14">
        <v>1</v>
      </c>
      <c r="C6029" s="15" t="s">
        <v>2348</v>
      </c>
      <c r="D6029" s="15" t="s">
        <v>2348</v>
      </c>
      <c r="E6029" s="15">
        <v>45135</v>
      </c>
      <c r="F6029" s="15" t="s">
        <v>2349</v>
      </c>
      <c r="G6029" s="15">
        <v>45072</v>
      </c>
      <c r="H6029" s="15">
        <v>45256</v>
      </c>
      <c r="I6029" s="15" t="s">
        <v>2350</v>
      </c>
      <c r="J6029" s="15" t="s">
        <v>2351</v>
      </c>
      <c r="K6029" s="15" t="s">
        <v>45354</v>
      </c>
      <c r="L6029" s="15" t="s">
        <v>91</v>
      </c>
      <c r="M6029" s="15" t="s">
        <v>2352</v>
      </c>
      <c r="N6029" s="14">
        <v>2019</v>
      </c>
      <c r="O6029" s="15" t="s">
        <v>2353</v>
      </c>
      <c r="P6029" s="15" t="s">
        <v>106</v>
      </c>
      <c r="Q6029" s="15" t="s">
        <v>47019</v>
      </c>
      <c r="R6029" s="15" t="s">
        <v>2354</v>
      </c>
      <c r="S6029" s="15" t="s">
        <v>2355</v>
      </c>
      <c r="T6029" s="15" t="s">
        <v>96</v>
      </c>
      <c r="U6029" s="15" t="s">
        <v>53</v>
      </c>
      <c r="V6029" s="15" t="s">
        <v>45731</v>
      </c>
      <c r="W6029" s="15" t="s">
        <v>1624</v>
      </c>
      <c r="X6029" s="15" t="e">
        <f>_xlfn.XLOOKUP(_LOOKUP[[#This Row],[AdjusterMemberName]],_Adjuster[Adjuster Name],_Adjuster[Email],,0)</f>
        <v>#N/A</v>
      </c>
      <c r="Y6029" s="15" t="e">
        <f>_xlfn.XLOOKUP(_LOOKUP[[#This Row],[AdjusterMemberName]],_Adjuster[Adjuster Name],_Adjuster[Phone Number],,0)</f>
        <v>#N/A</v>
      </c>
      <c r="Z6029" s="15" t="s">
        <v>2356</v>
      </c>
      <c r="AA60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25445 Sunnymead Blvd Apt 107, Moreno Valley  CA 92553</v>
      </c>
      <c r="AB6029" s="15">
        <v>45166</v>
      </c>
    </row>
    <row r="6030" spans="1:28" x14ac:dyDescent="0.3">
      <c r="A6030" s="14">
        <v>1</v>
      </c>
      <c r="B6030" s="14">
        <v>1</v>
      </c>
      <c r="C6030" s="15" t="s">
        <v>2375</v>
      </c>
      <c r="D6030" s="15" t="s">
        <v>2375</v>
      </c>
      <c r="E6030" s="15">
        <v>45135</v>
      </c>
      <c r="F6030" s="15" t="s">
        <v>2376</v>
      </c>
      <c r="G6030" s="15">
        <v>45063</v>
      </c>
      <c r="H6030" s="15">
        <v>45247</v>
      </c>
      <c r="I6030" s="15" t="s">
        <v>2377</v>
      </c>
      <c r="J6030" s="15" t="s">
        <v>2378</v>
      </c>
      <c r="K6030" s="15" t="s">
        <v>45561</v>
      </c>
      <c r="L6030" s="15" t="s">
        <v>128</v>
      </c>
      <c r="M6030" s="15" t="s">
        <v>909</v>
      </c>
      <c r="N6030" s="14">
        <v>2019</v>
      </c>
      <c r="O6030" s="15" t="s">
        <v>2379</v>
      </c>
      <c r="P6030" s="15" t="s">
        <v>106</v>
      </c>
      <c r="Q6030" s="15" t="s">
        <v>47065</v>
      </c>
      <c r="R6030" s="15" t="s">
        <v>2380</v>
      </c>
      <c r="S6030" s="15" t="s">
        <v>2381</v>
      </c>
      <c r="T6030" s="15" t="s">
        <v>286</v>
      </c>
      <c r="U6030" s="15" t="s">
        <v>53</v>
      </c>
      <c r="V6030" s="15" t="s">
        <v>45606</v>
      </c>
      <c r="W6030" s="15" t="s">
        <v>195</v>
      </c>
      <c r="X6030" s="15" t="e">
        <f>_xlfn.XLOOKUP(_LOOKUP[[#This Row],[AdjusterMemberName]],_Adjuster[Adjuster Name],_Adjuster[Email],,0)</f>
        <v>#N/A</v>
      </c>
      <c r="Y6030" s="15" t="e">
        <f>_xlfn.XLOOKUP(_LOOKUP[[#This Row],[AdjusterMemberName]],_Adjuster[Adjuster Name],_Adjuster[Phone Number],,0)</f>
        <v>#N/A</v>
      </c>
      <c r="Z6030" s="15" t="s">
        <v>2382</v>
      </c>
      <c r="AA60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5219 Locust Ave, Long Beach  CA 90805</v>
      </c>
      <c r="AB6030" s="15"/>
    </row>
    <row r="6031" spans="1:28" x14ac:dyDescent="0.3">
      <c r="A6031" s="14">
        <v>1</v>
      </c>
      <c r="B6031" s="14">
        <v>1</v>
      </c>
      <c r="C6031" s="15" t="s">
        <v>2383</v>
      </c>
      <c r="D6031" s="15" t="s">
        <v>2384</v>
      </c>
      <c r="E6031" s="15">
        <v>45135</v>
      </c>
      <c r="F6031" s="15" t="s">
        <v>2385</v>
      </c>
      <c r="G6031" s="15">
        <v>45059</v>
      </c>
      <c r="H6031" s="15">
        <v>45243</v>
      </c>
      <c r="I6031" s="15" t="s">
        <v>2386</v>
      </c>
      <c r="J6031" s="15" t="s">
        <v>2387</v>
      </c>
      <c r="K6031" s="15" t="s">
        <v>45568</v>
      </c>
      <c r="L6031" s="15" t="s">
        <v>270</v>
      </c>
      <c r="M6031" s="15" t="s">
        <v>2388</v>
      </c>
      <c r="N6031" s="14">
        <v>2020</v>
      </c>
      <c r="O6031" s="15" t="s">
        <v>2389</v>
      </c>
      <c r="P6031" s="15" t="s">
        <v>106</v>
      </c>
      <c r="Q6031" s="15" t="s">
        <v>47006</v>
      </c>
      <c r="R6031" s="15" t="s">
        <v>2024</v>
      </c>
      <c r="S6031" s="15" t="s">
        <v>2390</v>
      </c>
      <c r="T6031" s="15" t="s">
        <v>592</v>
      </c>
      <c r="U6031" s="15" t="s">
        <v>53</v>
      </c>
      <c r="V6031" s="15" t="s">
        <v>45376</v>
      </c>
      <c r="W6031" s="15" t="s">
        <v>1624</v>
      </c>
      <c r="X6031" s="15" t="e">
        <f>_xlfn.XLOOKUP(_LOOKUP[[#This Row],[AdjusterMemberName]],_Adjuster[Adjuster Name],_Adjuster[Email],,0)</f>
        <v>#N/A</v>
      </c>
      <c r="Y6031" s="15" t="e">
        <f>_xlfn.XLOOKUP(_LOOKUP[[#This Row],[AdjusterMemberName]],_Adjuster[Adjuster Name],_Adjuster[Phone Number],,0)</f>
        <v>#N/A</v>
      </c>
      <c r="Z6031" s="15" t="s">
        <v>2391</v>
      </c>
      <c r="AA60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8632 C Ave Apt 136, Hesperia  CA 92345</v>
      </c>
      <c r="AB6031" s="15"/>
    </row>
    <row r="6032" spans="1:28" x14ac:dyDescent="0.3">
      <c r="A6032" s="14">
        <v>1</v>
      </c>
      <c r="B6032" s="14">
        <v>1</v>
      </c>
      <c r="C6032" s="15" t="s">
        <v>2482</v>
      </c>
      <c r="D6032" s="15" t="s">
        <v>2482</v>
      </c>
      <c r="E6032" s="15">
        <v>45135</v>
      </c>
      <c r="F6032" s="15" t="s">
        <v>2483</v>
      </c>
      <c r="G6032" s="15">
        <v>45129</v>
      </c>
      <c r="H6032" s="15">
        <v>45313</v>
      </c>
      <c r="I6032" s="15" t="s">
        <v>2484</v>
      </c>
      <c r="J6032" s="15" t="s">
        <v>2485</v>
      </c>
      <c r="K6032" s="15" t="s">
        <v>45748</v>
      </c>
      <c r="L6032" s="15" t="s">
        <v>139</v>
      </c>
      <c r="M6032" s="15" t="s">
        <v>1152</v>
      </c>
      <c r="N6032" s="14">
        <v>2007</v>
      </c>
      <c r="O6032" s="15" t="s">
        <v>2486</v>
      </c>
      <c r="P6032" s="15" t="s">
        <v>106</v>
      </c>
      <c r="Q6032" s="15" t="s">
        <v>47019</v>
      </c>
      <c r="R6032" s="15" t="s">
        <v>2190</v>
      </c>
      <c r="S6032" s="15" t="s">
        <v>2487</v>
      </c>
      <c r="T6032" s="15" t="s">
        <v>2488</v>
      </c>
      <c r="U6032" s="15" t="s">
        <v>53</v>
      </c>
      <c r="V6032" s="15" t="s">
        <v>45571</v>
      </c>
      <c r="W6032" s="15" t="s">
        <v>264</v>
      </c>
      <c r="X6032" s="15" t="str">
        <f>_xlfn.XLOOKUP(_LOOKUP[[#This Row],[AdjusterMemberName]],_Adjuster[Adjuster Name],_Adjuster[Email],,0)</f>
        <v>sBonnevie@knightcompany.com</v>
      </c>
      <c r="Y6032" s="15" t="str">
        <f>_xlfn.XLOOKUP(_LOOKUP[[#This Row],[AdjusterMemberName]],_Adjuster[Adjuster Name],_Adjuster[Phone Number],,0)</f>
        <v>323-692-4064</v>
      </c>
      <c r="Z6032" s="15" t="s">
        <v>2489</v>
      </c>
      <c r="AA60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23830 Newhall Ave Spc 33, Newhall  CA 91321</v>
      </c>
      <c r="AB6032" s="15">
        <v>45259</v>
      </c>
    </row>
    <row r="6033" spans="1:28" x14ac:dyDescent="0.3">
      <c r="A6033" s="14">
        <v>1</v>
      </c>
      <c r="B6033" s="14">
        <v>1</v>
      </c>
      <c r="C6033" s="15" t="s">
        <v>4139</v>
      </c>
      <c r="D6033" s="15" t="s">
        <v>4139</v>
      </c>
      <c r="E6033" s="15">
        <v>45135</v>
      </c>
      <c r="F6033" s="15" t="s">
        <v>4140</v>
      </c>
      <c r="G6033" s="15">
        <v>45086</v>
      </c>
      <c r="H6033" s="15">
        <v>45269</v>
      </c>
      <c r="I6033" s="15" t="s">
        <v>8306</v>
      </c>
      <c r="J6033" s="15" t="s">
        <v>8307</v>
      </c>
      <c r="K6033" s="15" t="s">
        <v>45493</v>
      </c>
      <c r="L6033" s="15" t="s">
        <v>281</v>
      </c>
      <c r="M6033" s="15" t="s">
        <v>4143</v>
      </c>
      <c r="N6033" s="14">
        <v>2021</v>
      </c>
      <c r="O6033" s="15" t="s">
        <v>4144</v>
      </c>
      <c r="P6033" s="15" t="s">
        <v>106</v>
      </c>
      <c r="Q6033" s="15" t="s">
        <v>47006</v>
      </c>
      <c r="R6033" s="15" t="s">
        <v>4145</v>
      </c>
      <c r="S6033" s="15" t="s">
        <v>4146</v>
      </c>
      <c r="T6033" s="15" t="s">
        <v>4147</v>
      </c>
      <c r="U6033" s="15" t="s">
        <v>53</v>
      </c>
      <c r="V6033" s="15" t="s">
        <v>46029</v>
      </c>
      <c r="W6033" s="15" t="s">
        <v>850</v>
      </c>
      <c r="X6033" s="15" t="e">
        <f>_xlfn.XLOOKUP(_LOOKUP[[#This Row],[AdjusterMemberName]],_Adjuster[Adjuster Name],_Adjuster[Email],,0)</f>
        <v>#N/A</v>
      </c>
      <c r="Y6033" s="15" t="e">
        <f>_xlfn.XLOOKUP(_LOOKUP[[#This Row],[AdjusterMemberName]],_Adjuster[Adjuster Name],_Adjuster[Phone Number],,0)</f>
        <v>#N/A</v>
      </c>
      <c r="Z6033" s="15" t="s">
        <v>4148</v>
      </c>
      <c r="AA60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5486 Kinston Ave, Culver City  CA 90230</v>
      </c>
      <c r="AB6033" s="15"/>
    </row>
    <row r="6034" spans="1:28" x14ac:dyDescent="0.3">
      <c r="A6034" s="14">
        <v>1</v>
      </c>
      <c r="B6034" s="14">
        <v>1</v>
      </c>
      <c r="C6034" s="15" t="s">
        <v>2322</v>
      </c>
      <c r="D6034" s="15" t="s">
        <v>2323</v>
      </c>
      <c r="E6034" s="15">
        <v>45134</v>
      </c>
      <c r="F6034" s="15" t="s">
        <v>2324</v>
      </c>
      <c r="G6034" s="15">
        <v>45078</v>
      </c>
      <c r="H6034" s="15">
        <v>45261</v>
      </c>
      <c r="I6034" s="15" t="s">
        <v>2325</v>
      </c>
      <c r="J6034" s="15" t="s">
        <v>2326</v>
      </c>
      <c r="K6034" s="15" t="s">
        <v>45638</v>
      </c>
      <c r="L6034" s="15" t="s">
        <v>139</v>
      </c>
      <c r="M6034" s="15" t="s">
        <v>797</v>
      </c>
      <c r="N6034" s="14">
        <v>2016</v>
      </c>
      <c r="O6034" s="15" t="s">
        <v>2327</v>
      </c>
      <c r="P6034" s="15" t="s">
        <v>106</v>
      </c>
      <c r="Q6034" s="15" t="s">
        <v>47092</v>
      </c>
      <c r="R6034" s="15" t="s">
        <v>2328</v>
      </c>
      <c r="S6034" s="15" t="s">
        <v>2329</v>
      </c>
      <c r="T6034" s="15" t="s">
        <v>971</v>
      </c>
      <c r="U6034" s="15" t="s">
        <v>53</v>
      </c>
      <c r="V6034" s="15" t="s">
        <v>45625</v>
      </c>
      <c r="W6034" s="15" t="s">
        <v>1624</v>
      </c>
      <c r="X6034" s="15" t="e">
        <f>_xlfn.XLOOKUP(_LOOKUP[[#This Row],[AdjusterMemberName]],_Adjuster[Adjuster Name],_Adjuster[Email],,0)</f>
        <v>#N/A</v>
      </c>
      <c r="Y6034" s="15" t="e">
        <f>_xlfn.XLOOKUP(_LOOKUP[[#This Row],[AdjusterMemberName]],_Adjuster[Adjuster Name],_Adjuster[Phone Number],,0)</f>
        <v>#N/A</v>
      </c>
      <c r="Z6034" s="15" t="s">
        <v>2330</v>
      </c>
      <c r="AA60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32453 Silver Crk , Lake Elsinore  CA 92532</v>
      </c>
      <c r="AB6034" s="15"/>
    </row>
    <row r="6035" spans="1:28" x14ac:dyDescent="0.3">
      <c r="A6035" s="14">
        <v>1</v>
      </c>
      <c r="B6035" s="14">
        <v>1</v>
      </c>
      <c r="C6035" s="15" t="s">
        <v>2340</v>
      </c>
      <c r="D6035" s="15" t="s">
        <v>2340</v>
      </c>
      <c r="E6035" s="15">
        <v>45134</v>
      </c>
      <c r="F6035" s="15" t="s">
        <v>2341</v>
      </c>
      <c r="G6035" s="15">
        <v>45036</v>
      </c>
      <c r="H6035" s="15">
        <v>45219</v>
      </c>
      <c r="I6035" s="15" t="s">
        <v>2342</v>
      </c>
      <c r="J6035" s="15" t="s">
        <v>2343</v>
      </c>
      <c r="K6035" s="15" t="s">
        <v>45416</v>
      </c>
      <c r="L6035" s="15" t="s">
        <v>128</v>
      </c>
      <c r="M6035" s="15" t="s">
        <v>129</v>
      </c>
      <c r="N6035" s="14">
        <v>2023</v>
      </c>
      <c r="O6035" s="15" t="s">
        <v>2344</v>
      </c>
      <c r="P6035" s="15" t="s">
        <v>106</v>
      </c>
      <c r="Q6035" s="15" t="s">
        <v>47192</v>
      </c>
      <c r="R6035" s="15" t="s">
        <v>2345</v>
      </c>
      <c r="S6035" s="15" t="s">
        <v>2346</v>
      </c>
      <c r="T6035" s="15" t="s">
        <v>903</v>
      </c>
      <c r="U6035" s="15" t="s">
        <v>53</v>
      </c>
      <c r="V6035" s="15" t="s">
        <v>45697</v>
      </c>
      <c r="W6035" s="15" t="s">
        <v>1624</v>
      </c>
      <c r="X6035" s="15" t="e">
        <f>_xlfn.XLOOKUP(_LOOKUP[[#This Row],[AdjusterMemberName]],_Adjuster[Adjuster Name],_Adjuster[Email],,0)</f>
        <v>#N/A</v>
      </c>
      <c r="Y6035" s="15" t="e">
        <f>_xlfn.XLOOKUP(_LOOKUP[[#This Row],[AdjusterMemberName]],_Adjuster[Adjuster Name],_Adjuster[Phone Number],,0)</f>
        <v>#N/A</v>
      </c>
      <c r="Z6035" s="15" t="s">
        <v>2347</v>
      </c>
      <c r="AA60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541 Belden Ave, Camarillo  CA 93010</v>
      </c>
      <c r="AB6035" s="15"/>
    </row>
    <row r="6036" spans="1:28" x14ac:dyDescent="0.3">
      <c r="A6036" s="14">
        <v>1</v>
      </c>
      <c r="B6036" s="14">
        <v>1</v>
      </c>
      <c r="C6036" s="15" t="s">
        <v>2357</v>
      </c>
      <c r="D6036" s="15" t="s">
        <v>2357</v>
      </c>
      <c r="E6036" s="15">
        <v>45134</v>
      </c>
      <c r="F6036" s="15" t="s">
        <v>2358</v>
      </c>
      <c r="G6036" s="15">
        <v>45126</v>
      </c>
      <c r="H6036" s="15">
        <v>45310</v>
      </c>
      <c r="I6036" s="15" t="s">
        <v>2359</v>
      </c>
      <c r="J6036" s="15" t="s">
        <v>2360</v>
      </c>
      <c r="K6036" s="15" t="s">
        <v>45332</v>
      </c>
      <c r="L6036" s="15" t="s">
        <v>103</v>
      </c>
      <c r="M6036" s="15" t="s">
        <v>304</v>
      </c>
      <c r="N6036" s="14">
        <v>2020</v>
      </c>
      <c r="O6036" s="15" t="s">
        <v>2361</v>
      </c>
      <c r="P6036" s="15" t="s">
        <v>106</v>
      </c>
      <c r="Q6036" s="15" t="s">
        <v>47019</v>
      </c>
      <c r="R6036" s="15" t="s">
        <v>2362</v>
      </c>
      <c r="S6036" s="15" t="s">
        <v>2363</v>
      </c>
      <c r="T6036" s="15" t="s">
        <v>2072</v>
      </c>
      <c r="U6036" s="15" t="s">
        <v>53</v>
      </c>
      <c r="V6036" s="15" t="s">
        <v>45733</v>
      </c>
      <c r="W6036" s="15" t="s">
        <v>264</v>
      </c>
      <c r="X6036" s="15" t="str">
        <f>_xlfn.XLOOKUP(_LOOKUP[[#This Row],[AdjusterMemberName]],_Adjuster[Adjuster Name],_Adjuster[Email],,0)</f>
        <v>sBonnevie@knightcompany.com</v>
      </c>
      <c r="Y6036" s="15" t="str">
        <f>_xlfn.XLOOKUP(_LOOKUP[[#This Row],[AdjusterMemberName]],_Adjuster[Adjuster Name],_Adjuster[Phone Number],,0)</f>
        <v>323-692-4064</v>
      </c>
      <c r="Z6036" s="15" t="s">
        <v>2364</v>
      </c>
      <c r="AA60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16007 Merrill Ave Apt 86, Fontana  CA 92335</v>
      </c>
      <c r="AB6036" s="15">
        <v>45234</v>
      </c>
    </row>
    <row r="6037" spans="1:28" x14ac:dyDescent="0.3">
      <c r="A6037" s="14">
        <v>1</v>
      </c>
      <c r="B6037" s="14">
        <v>1</v>
      </c>
      <c r="C6037" s="15" t="s">
        <v>2442</v>
      </c>
      <c r="D6037" s="15" t="s">
        <v>2442</v>
      </c>
      <c r="E6037" s="15">
        <v>45134</v>
      </c>
      <c r="F6037" s="15" t="s">
        <v>2443</v>
      </c>
      <c r="G6037" s="15">
        <v>45077</v>
      </c>
      <c r="H6037" s="15">
        <v>45260</v>
      </c>
      <c r="I6037" s="15" t="s">
        <v>2444</v>
      </c>
      <c r="J6037" s="15" t="s">
        <v>2445</v>
      </c>
      <c r="K6037" s="15" t="s">
        <v>45388</v>
      </c>
      <c r="L6037" s="15" t="s">
        <v>103</v>
      </c>
      <c r="M6037" s="15" t="s">
        <v>104</v>
      </c>
      <c r="N6037" s="14">
        <v>2007</v>
      </c>
      <c r="O6037" s="15" t="s">
        <v>2446</v>
      </c>
      <c r="P6037" s="15" t="s">
        <v>106</v>
      </c>
      <c r="Q6037" s="15" t="s">
        <v>47061</v>
      </c>
      <c r="R6037" s="15" t="s">
        <v>2447</v>
      </c>
      <c r="S6037" s="15" t="s">
        <v>2448</v>
      </c>
      <c r="T6037" s="15" t="s">
        <v>2449</v>
      </c>
      <c r="U6037" s="15" t="s">
        <v>53</v>
      </c>
      <c r="V6037" s="15" t="s">
        <v>45503</v>
      </c>
      <c r="W6037" s="15" t="s">
        <v>1624</v>
      </c>
      <c r="X6037" s="15" t="e">
        <f>_xlfn.XLOOKUP(_LOOKUP[[#This Row],[AdjusterMemberName]],_Adjuster[Adjuster Name],_Adjuster[Email],,0)</f>
        <v>#N/A</v>
      </c>
      <c r="Y6037" s="15" t="e">
        <f>_xlfn.XLOOKUP(_LOOKUP[[#This Row],[AdjusterMemberName]],_Adjuster[Adjuster Name],_Adjuster[Phone Number],,0)</f>
        <v>#N/A</v>
      </c>
      <c r="Z6037" s="15" t="s">
        <v>2450</v>
      </c>
      <c r="AA60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617 E Saxon Ave San Gabriel, Ca 91776, San Gabriel  CA 91776</v>
      </c>
      <c r="AB6037" s="15">
        <v>45238</v>
      </c>
    </row>
    <row r="6038" spans="1:28" x14ac:dyDescent="0.3">
      <c r="A6038" s="14">
        <v>1</v>
      </c>
      <c r="B6038" s="14">
        <v>1</v>
      </c>
      <c r="C6038" s="15" t="s">
        <v>2461</v>
      </c>
      <c r="D6038" s="15" t="s">
        <v>2462</v>
      </c>
      <c r="E6038" s="15">
        <v>45134</v>
      </c>
      <c r="F6038" s="15" t="s">
        <v>2463</v>
      </c>
      <c r="G6038" s="15">
        <v>45068</v>
      </c>
      <c r="H6038" s="15">
        <v>45252</v>
      </c>
      <c r="I6038" s="15" t="s">
        <v>2464</v>
      </c>
      <c r="J6038" s="15" t="s">
        <v>2465</v>
      </c>
      <c r="K6038" s="15" t="s">
        <v>46627</v>
      </c>
      <c r="L6038" s="15" t="s">
        <v>314</v>
      </c>
      <c r="M6038" s="15" t="s">
        <v>2466</v>
      </c>
      <c r="N6038" s="14">
        <v>2019</v>
      </c>
      <c r="O6038" s="15" t="s">
        <v>2467</v>
      </c>
      <c r="P6038" s="15" t="s">
        <v>106</v>
      </c>
      <c r="Q6038" s="15" t="s">
        <v>119</v>
      </c>
      <c r="R6038" s="15" t="s">
        <v>2468</v>
      </c>
      <c r="S6038" s="15" t="s">
        <v>2469</v>
      </c>
      <c r="T6038" s="15" t="s">
        <v>2470</v>
      </c>
      <c r="U6038" s="15" t="s">
        <v>53</v>
      </c>
      <c r="V6038" s="15" t="s">
        <v>45829</v>
      </c>
      <c r="W6038" s="15" t="s">
        <v>195</v>
      </c>
      <c r="X6038" s="15" t="e">
        <f>_xlfn.XLOOKUP(_LOOKUP[[#This Row],[AdjusterMemberName]],_Adjuster[Adjuster Name],_Adjuster[Email],,0)</f>
        <v>#N/A</v>
      </c>
      <c r="Y6038" s="15" t="e">
        <f>_xlfn.XLOOKUP(_LOOKUP[[#This Row],[AdjusterMemberName]],_Adjuster[Adjuster Name],_Adjuster[Phone Number],,0)</f>
        <v>#N/A</v>
      </c>
      <c r="Z6038" s="15" t="s">
        <v>2471</v>
      </c>
      <c r="AA60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48560 Sunnybrook Cir, Aguanga  CA 92536</v>
      </c>
      <c r="AB6038" s="15">
        <v>45101</v>
      </c>
    </row>
    <row r="6039" spans="1:28" x14ac:dyDescent="0.3">
      <c r="A6039" s="14">
        <v>0</v>
      </c>
      <c r="B6039" s="14">
        <v>1</v>
      </c>
      <c r="C6039" s="15" t="s">
        <v>2720</v>
      </c>
      <c r="D6039" s="15" t="s">
        <v>2721</v>
      </c>
      <c r="E6039" s="15">
        <v>45134</v>
      </c>
      <c r="F6039" s="15" t="s">
        <v>2722</v>
      </c>
      <c r="G6039" s="15"/>
      <c r="H6039" s="15"/>
      <c r="I6039" s="15" t="s">
        <v>2723</v>
      </c>
      <c r="J6039" s="15" t="s">
        <v>2724</v>
      </c>
      <c r="K6039" s="15" t="s">
        <v>45332</v>
      </c>
      <c r="L6039" s="15" t="s">
        <v>1025</v>
      </c>
      <c r="M6039" s="15" t="s">
        <v>1025</v>
      </c>
      <c r="N6039" s="14">
        <v>2000</v>
      </c>
      <c r="O6039" s="15" t="s">
        <v>1025</v>
      </c>
      <c r="P6039" s="15" t="s">
        <v>106</v>
      </c>
      <c r="Q6039" s="15"/>
      <c r="R6039" s="15"/>
      <c r="S6039" s="15"/>
      <c r="T6039" s="15"/>
      <c r="U6039" s="15"/>
      <c r="V6039" s="15"/>
      <c r="W6039" s="15" t="s">
        <v>367</v>
      </c>
      <c r="X6039" s="15" t="str">
        <f>_xlfn.XLOOKUP(_LOOKUP[[#This Row],[AdjusterMemberName]],_Adjuster[Adjuster Name],_Adjuster[Email],,0)</f>
        <v>dHernandez4@knightcompany.com</v>
      </c>
      <c r="Y6039" s="15" t="str">
        <f>_xlfn.XLOOKUP(_LOOKUP[[#This Row],[AdjusterMemberName]],_Adjuster[Adjuster Name],_Adjuster[Phone Number],,0)</f>
        <v>323-315-7819</v>
      </c>
      <c r="Z6039" s="15"/>
      <c r="AA6039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6039" s="15"/>
    </row>
    <row r="6040" spans="1:28" x14ac:dyDescent="0.3">
      <c r="A6040" s="14">
        <v>1</v>
      </c>
      <c r="B6040" s="14">
        <v>1</v>
      </c>
      <c r="C6040" s="15" t="s">
        <v>4107</v>
      </c>
      <c r="D6040" s="15" t="s">
        <v>4107</v>
      </c>
      <c r="E6040" s="15">
        <v>45134</v>
      </c>
      <c r="F6040" s="15" t="s">
        <v>4108</v>
      </c>
      <c r="G6040" s="15">
        <v>45052</v>
      </c>
      <c r="H6040" s="15">
        <v>45236</v>
      </c>
      <c r="I6040" s="15" t="s">
        <v>4109</v>
      </c>
      <c r="J6040" s="15" t="s">
        <v>4110</v>
      </c>
      <c r="K6040" s="15" t="s">
        <v>45332</v>
      </c>
      <c r="L6040" s="15" t="s">
        <v>430</v>
      </c>
      <c r="M6040" s="15" t="s">
        <v>2605</v>
      </c>
      <c r="N6040" s="14">
        <v>2021</v>
      </c>
      <c r="O6040" s="15" t="s">
        <v>4111</v>
      </c>
      <c r="P6040" s="15" t="s">
        <v>106</v>
      </c>
      <c r="Q6040" s="15" t="s">
        <v>47120</v>
      </c>
      <c r="R6040" s="15" t="s">
        <v>4112</v>
      </c>
      <c r="S6040" s="15" t="s">
        <v>4113</v>
      </c>
      <c r="T6040" s="15" t="s">
        <v>174</v>
      </c>
      <c r="U6040" s="15" t="s">
        <v>53</v>
      </c>
      <c r="V6040" s="15" t="s">
        <v>45742</v>
      </c>
      <c r="W6040" s="15" t="s">
        <v>3307</v>
      </c>
      <c r="X6040" s="15" t="e">
        <f>_xlfn.XLOOKUP(_LOOKUP[[#This Row],[AdjusterMemberName]],_Adjuster[Adjuster Name],_Adjuster[Email],,0)</f>
        <v>#N/A</v>
      </c>
      <c r="Y6040" s="15" t="e">
        <f>_xlfn.XLOOKUP(_LOOKUP[[#This Row],[AdjusterMemberName]],_Adjuster[Adjuster Name],_Adjuster[Phone Number],,0)</f>
        <v>#N/A</v>
      </c>
      <c r="Z6040" s="15" t="s">
        <v>4114</v>
      </c>
      <c r="AA60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1500 S Grand Ave Apt 201, Los Angeles  CA 90015</v>
      </c>
      <c r="AB6040" s="15">
        <v>45177</v>
      </c>
    </row>
    <row r="6041" spans="1:28" x14ac:dyDescent="0.3">
      <c r="A6041" s="14">
        <v>1</v>
      </c>
      <c r="B6041" s="14">
        <v>1</v>
      </c>
      <c r="C6041" s="15" t="s">
        <v>2257</v>
      </c>
      <c r="D6041" s="15" t="s">
        <v>2257</v>
      </c>
      <c r="E6041" s="15">
        <v>45133</v>
      </c>
      <c r="F6041" s="15" t="s">
        <v>2258</v>
      </c>
      <c r="G6041" s="15">
        <v>45070</v>
      </c>
      <c r="H6041" s="15">
        <v>45254</v>
      </c>
      <c r="I6041" s="15" t="s">
        <v>2259</v>
      </c>
      <c r="J6041" s="15" t="s">
        <v>2260</v>
      </c>
      <c r="K6041" s="15" t="s">
        <v>46416</v>
      </c>
      <c r="L6041" s="15" t="s">
        <v>687</v>
      </c>
      <c r="M6041" s="15" t="s">
        <v>2261</v>
      </c>
      <c r="N6041" s="14">
        <v>2013</v>
      </c>
      <c r="O6041" s="15" t="s">
        <v>2262</v>
      </c>
      <c r="P6041" s="15" t="s">
        <v>106</v>
      </c>
      <c r="Q6041" s="15" t="s">
        <v>47129</v>
      </c>
      <c r="R6041" s="15" t="s">
        <v>2263</v>
      </c>
      <c r="S6041" s="15" t="s">
        <v>2264</v>
      </c>
      <c r="T6041" s="15" t="s">
        <v>2265</v>
      </c>
      <c r="U6041" s="15" t="s">
        <v>53</v>
      </c>
      <c r="V6041" s="15" t="s">
        <v>46477</v>
      </c>
      <c r="W6041" s="15" t="s">
        <v>1624</v>
      </c>
      <c r="X6041" s="15" t="e">
        <f>_xlfn.XLOOKUP(_LOOKUP[[#This Row],[AdjusterMemberName]],_Adjuster[Adjuster Name],_Adjuster[Email],,0)</f>
        <v>#N/A</v>
      </c>
      <c r="Y6041" s="15" t="e">
        <f>_xlfn.XLOOKUP(_LOOKUP[[#This Row],[AdjusterMemberName]],_Adjuster[Adjuster Name],_Adjuster[Phone Number],,0)</f>
        <v>#N/A</v>
      </c>
      <c r="Z6041" s="15" t="s">
        <v>2266</v>
      </c>
      <c r="AA60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26719 S El Dorado Ave, Coalinga  CA 93210</v>
      </c>
      <c r="AB6041" s="15"/>
    </row>
    <row r="6042" spans="1:28" x14ac:dyDescent="0.3">
      <c r="A6042" s="14">
        <v>1</v>
      </c>
      <c r="B6042" s="14">
        <v>0</v>
      </c>
      <c r="C6042" s="15" t="s">
        <v>2267</v>
      </c>
      <c r="D6042" s="15" t="s">
        <v>2268</v>
      </c>
      <c r="E6042" s="15">
        <v>45133</v>
      </c>
      <c r="F6042" s="15" t="s">
        <v>2269</v>
      </c>
      <c r="G6042" s="15">
        <v>45131</v>
      </c>
      <c r="H6042" s="15">
        <v>45315</v>
      </c>
      <c r="I6042" s="15" t="s">
        <v>2270</v>
      </c>
      <c r="J6042" s="15" t="s">
        <v>2271</v>
      </c>
      <c r="K6042" s="15" t="s">
        <v>45517</v>
      </c>
      <c r="L6042" s="15" t="s">
        <v>103</v>
      </c>
      <c r="M6042" s="15" t="s">
        <v>104</v>
      </c>
      <c r="N6042" s="14">
        <v>2015</v>
      </c>
      <c r="O6042" s="15" t="s">
        <v>2272</v>
      </c>
      <c r="P6042" s="15" t="s">
        <v>106</v>
      </c>
      <c r="Q6042" s="15" t="s">
        <v>47006</v>
      </c>
      <c r="R6042" s="15" t="s">
        <v>2273</v>
      </c>
      <c r="S6042" s="15" t="s">
        <v>2274</v>
      </c>
      <c r="T6042" s="15" t="s">
        <v>214</v>
      </c>
      <c r="U6042" s="15" t="s">
        <v>53</v>
      </c>
      <c r="V6042" s="15" t="s">
        <v>46552</v>
      </c>
      <c r="W6042" s="15" t="s">
        <v>1658</v>
      </c>
      <c r="X6042" s="15" t="str">
        <f>_xlfn.XLOOKUP(_LOOKUP[[#This Row],[AdjusterMemberName]],_Adjuster[Adjuster Name],_Adjuster[Email],,0)</f>
        <v>RDavila@knightcompany.com</v>
      </c>
      <c r="Y6042" s="15" t="str">
        <f>_xlfn.XLOOKUP(_LOOKUP[[#This Row],[AdjusterMemberName]],_Adjuster[Adjuster Name],_Adjuster[Phone Number],,0)</f>
        <v>424-559-5663</v>
      </c>
      <c r="Z6042" s="15" t="s">
        <v>2275</v>
      </c>
      <c r="AA60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126 Byron St, Vallejo  CA 94590</v>
      </c>
      <c r="AB6042" s="15">
        <v>45175</v>
      </c>
    </row>
    <row r="6043" spans="1:28" x14ac:dyDescent="0.3">
      <c r="A6043" s="14">
        <v>1</v>
      </c>
      <c r="B6043" s="14">
        <v>1</v>
      </c>
      <c r="C6043" s="15" t="s">
        <v>2276</v>
      </c>
      <c r="D6043" s="15" t="s">
        <v>2277</v>
      </c>
      <c r="E6043" s="15">
        <v>45133</v>
      </c>
      <c r="F6043" s="15" t="s">
        <v>2278</v>
      </c>
      <c r="G6043" s="15">
        <v>45070</v>
      </c>
      <c r="H6043" s="15">
        <v>45254</v>
      </c>
      <c r="I6043" s="15" t="s">
        <v>2279</v>
      </c>
      <c r="J6043" s="15" t="s">
        <v>2280</v>
      </c>
      <c r="K6043" s="15" t="s">
        <v>45373</v>
      </c>
      <c r="L6043" s="15" t="s">
        <v>314</v>
      </c>
      <c r="M6043" s="15" t="s">
        <v>978</v>
      </c>
      <c r="N6043" s="14">
        <v>2013</v>
      </c>
      <c r="O6043" s="15" t="s">
        <v>2281</v>
      </c>
      <c r="P6043" s="15" t="s">
        <v>106</v>
      </c>
      <c r="Q6043" s="15" t="s">
        <v>47019</v>
      </c>
      <c r="R6043" s="15" t="s">
        <v>2282</v>
      </c>
      <c r="S6043" s="15" t="s">
        <v>2283</v>
      </c>
      <c r="T6043" s="15" t="s">
        <v>96</v>
      </c>
      <c r="U6043" s="15" t="s">
        <v>53</v>
      </c>
      <c r="V6043" s="15" t="s">
        <v>45410</v>
      </c>
      <c r="W6043" s="15" t="s">
        <v>175</v>
      </c>
      <c r="X6043" s="15" t="e">
        <f>_xlfn.XLOOKUP(_LOOKUP[[#This Row],[AdjusterMemberName]],_Adjuster[Adjuster Name],_Adjuster[Email],,0)</f>
        <v>#N/A</v>
      </c>
      <c r="Y6043" s="15" t="e">
        <f>_xlfn.XLOOKUP(_LOOKUP[[#This Row],[AdjusterMemberName]],_Adjuster[Adjuster Name],_Adjuster[Phone Number],,0)</f>
        <v>#N/A</v>
      </c>
      <c r="Z6043" s="15" t="s">
        <v>2284</v>
      </c>
      <c r="AA60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23630 Airosa Pl, Moreno Valley  CA 92557</v>
      </c>
      <c r="AB6043" s="15"/>
    </row>
    <row r="6044" spans="1:28" x14ac:dyDescent="0.3">
      <c r="A6044" s="14">
        <v>1</v>
      </c>
      <c r="B6044" s="14">
        <v>1</v>
      </c>
      <c r="C6044" s="15" t="s">
        <v>2285</v>
      </c>
      <c r="D6044" s="15" t="s">
        <v>2285</v>
      </c>
      <c r="E6044" s="15">
        <v>45133</v>
      </c>
      <c r="F6044" s="15" t="s">
        <v>2286</v>
      </c>
      <c r="G6044" s="15">
        <v>45117</v>
      </c>
      <c r="H6044" s="15">
        <v>45301</v>
      </c>
      <c r="I6044" s="15" t="s">
        <v>2287</v>
      </c>
      <c r="J6044" s="15" t="s">
        <v>2288</v>
      </c>
      <c r="K6044" s="15" t="s">
        <v>45365</v>
      </c>
      <c r="L6044" s="15" t="s">
        <v>103</v>
      </c>
      <c r="M6044" s="15" t="s">
        <v>104</v>
      </c>
      <c r="N6044" s="14">
        <v>2023</v>
      </c>
      <c r="O6044" s="15" t="s">
        <v>2289</v>
      </c>
      <c r="P6044" s="15" t="s">
        <v>106</v>
      </c>
      <c r="Q6044" s="15" t="s">
        <v>47079</v>
      </c>
      <c r="R6044" s="15" t="s">
        <v>2290</v>
      </c>
      <c r="S6044" s="15" t="s">
        <v>2291</v>
      </c>
      <c r="T6044" s="15" t="s">
        <v>2292</v>
      </c>
      <c r="U6044" s="15" t="s">
        <v>53</v>
      </c>
      <c r="V6044" s="15" t="s">
        <v>46257</v>
      </c>
      <c r="W6044" s="15" t="s">
        <v>175</v>
      </c>
      <c r="X6044" s="15" t="e">
        <f>_xlfn.XLOOKUP(_LOOKUP[[#This Row],[AdjusterMemberName]],_Adjuster[Adjuster Name],_Adjuster[Email],,0)</f>
        <v>#N/A</v>
      </c>
      <c r="Y6044" s="15" t="e">
        <f>_xlfn.XLOOKUP(_LOOKUP[[#This Row],[AdjusterMemberName]],_Adjuster[Adjuster Name],_Adjuster[Phone Number],,0)</f>
        <v>#N/A</v>
      </c>
      <c r="Z6044" s="15" t="s">
        <v>2293</v>
      </c>
      <c r="AA60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3584 Rutledge Cmn, Fremont  CA 94538</v>
      </c>
      <c r="AB6044" s="15">
        <v>45212</v>
      </c>
    </row>
    <row r="6045" spans="1:28" x14ac:dyDescent="0.3">
      <c r="A6045" s="14">
        <v>1</v>
      </c>
      <c r="B6045" s="14">
        <v>1</v>
      </c>
      <c r="C6045" s="15" t="s">
        <v>2294</v>
      </c>
      <c r="D6045" s="15" t="s">
        <v>2294</v>
      </c>
      <c r="E6045" s="15">
        <v>45133</v>
      </c>
      <c r="F6045" s="15" t="s">
        <v>2295</v>
      </c>
      <c r="G6045" s="15">
        <v>45057</v>
      </c>
      <c r="H6045" s="15">
        <v>45241</v>
      </c>
      <c r="I6045" s="15" t="s">
        <v>2296</v>
      </c>
      <c r="J6045" s="15" t="s">
        <v>2297</v>
      </c>
      <c r="K6045" s="15" t="s">
        <v>45407</v>
      </c>
      <c r="L6045" s="15" t="s">
        <v>441</v>
      </c>
      <c r="M6045" s="15" t="s">
        <v>1126</v>
      </c>
      <c r="N6045" s="14">
        <v>2020</v>
      </c>
      <c r="O6045" s="15" t="s">
        <v>2298</v>
      </c>
      <c r="P6045" s="15" t="s">
        <v>106</v>
      </c>
      <c r="Q6045" s="15" t="s">
        <v>47006</v>
      </c>
      <c r="R6045" s="15" t="s">
        <v>2299</v>
      </c>
      <c r="S6045" s="15" t="s">
        <v>2300</v>
      </c>
      <c r="T6045" s="15" t="s">
        <v>144</v>
      </c>
      <c r="U6045" s="15" t="s">
        <v>53</v>
      </c>
      <c r="V6045" s="15" t="s">
        <v>45960</v>
      </c>
      <c r="W6045" s="15" t="s">
        <v>175</v>
      </c>
      <c r="X6045" s="15" t="e">
        <f>_xlfn.XLOOKUP(_LOOKUP[[#This Row],[AdjusterMemberName]],_Adjuster[Adjuster Name],_Adjuster[Email],,0)</f>
        <v>#N/A</v>
      </c>
      <c r="Y6045" s="15" t="e">
        <f>_xlfn.XLOOKUP(_LOOKUP[[#This Row],[AdjusterMemberName]],_Adjuster[Adjuster Name],_Adjuster[Phone Number],,0)</f>
        <v>#N/A</v>
      </c>
      <c r="Z6045" s="15" t="s">
        <v>2301</v>
      </c>
      <c r="AA60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500 Race St Apt 3331, San Jose  CA 95126</v>
      </c>
      <c r="AB6045" s="15">
        <v>45153</v>
      </c>
    </row>
    <row r="6046" spans="1:28" x14ac:dyDescent="0.3">
      <c r="A6046" s="14">
        <v>1</v>
      </c>
      <c r="B6046" s="14">
        <v>1</v>
      </c>
      <c r="C6046" s="15" t="s">
        <v>2302</v>
      </c>
      <c r="D6046" s="15" t="s">
        <v>2302</v>
      </c>
      <c r="E6046" s="15">
        <v>45133</v>
      </c>
      <c r="F6046" s="15" t="s">
        <v>2303</v>
      </c>
      <c r="G6046" s="15">
        <v>45133</v>
      </c>
      <c r="H6046" s="15">
        <v>45317</v>
      </c>
      <c r="I6046" s="15" t="s">
        <v>2304</v>
      </c>
      <c r="J6046" s="15" t="s">
        <v>2305</v>
      </c>
      <c r="K6046" s="15" t="s">
        <v>45505</v>
      </c>
      <c r="L6046" s="15" t="s">
        <v>2306</v>
      </c>
      <c r="M6046" s="15" t="s">
        <v>2307</v>
      </c>
      <c r="N6046" s="14">
        <v>2006</v>
      </c>
      <c r="O6046" s="15" t="s">
        <v>2308</v>
      </c>
      <c r="P6046" s="15" t="s">
        <v>106</v>
      </c>
      <c r="Q6046" s="15" t="s">
        <v>47061</v>
      </c>
      <c r="R6046" s="15" t="s">
        <v>2309</v>
      </c>
      <c r="S6046" s="15" t="s">
        <v>2310</v>
      </c>
      <c r="T6046" s="15" t="s">
        <v>1738</v>
      </c>
      <c r="U6046" s="15" t="s">
        <v>53</v>
      </c>
      <c r="V6046" s="15" t="s">
        <v>45544</v>
      </c>
      <c r="W6046" s="15" t="s">
        <v>195</v>
      </c>
      <c r="X6046" s="15" t="e">
        <f>_xlfn.XLOOKUP(_LOOKUP[[#This Row],[AdjusterMemberName]],_Adjuster[Adjuster Name],_Adjuster[Email],,0)</f>
        <v>#N/A</v>
      </c>
      <c r="Y6046" s="15" t="e">
        <f>_xlfn.XLOOKUP(_LOOKUP[[#This Row],[AdjusterMemberName]],_Adjuster[Adjuster Name],_Adjuster[Phone Number],,0)</f>
        <v>#N/A</v>
      </c>
      <c r="Z6046" s="15" t="s">
        <v>2311</v>
      </c>
      <c r="AA60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402 E Palmer Ave , Glendale  CA 91205</v>
      </c>
      <c r="AB6046" s="15">
        <v>45198</v>
      </c>
    </row>
    <row r="6047" spans="1:28" x14ac:dyDescent="0.3">
      <c r="A6047" s="14">
        <v>1</v>
      </c>
      <c r="B6047" s="14">
        <v>1</v>
      </c>
      <c r="C6047" s="15" t="s">
        <v>2222</v>
      </c>
      <c r="D6047" s="15" t="s">
        <v>2222</v>
      </c>
      <c r="E6047" s="15">
        <v>45132</v>
      </c>
      <c r="F6047" s="15" t="s">
        <v>2223</v>
      </c>
      <c r="G6047" s="15">
        <v>45080</v>
      </c>
      <c r="H6047" s="15">
        <v>45263</v>
      </c>
      <c r="I6047" s="15" t="s">
        <v>2224</v>
      </c>
      <c r="J6047" s="15" t="s">
        <v>2225</v>
      </c>
      <c r="K6047" s="15" t="s">
        <v>45373</v>
      </c>
      <c r="L6047" s="15" t="s">
        <v>314</v>
      </c>
      <c r="M6047" s="15" t="s">
        <v>1301</v>
      </c>
      <c r="N6047" s="14">
        <v>2007</v>
      </c>
      <c r="O6047" s="15" t="s">
        <v>2226</v>
      </c>
      <c r="P6047" s="15" t="s">
        <v>106</v>
      </c>
      <c r="Q6047" s="15" t="s">
        <v>47061</v>
      </c>
      <c r="R6047" s="15" t="s">
        <v>306</v>
      </c>
      <c r="S6047" s="15" t="s">
        <v>2227</v>
      </c>
      <c r="T6047" s="15" t="s">
        <v>2228</v>
      </c>
      <c r="U6047" s="15" t="s">
        <v>53</v>
      </c>
      <c r="V6047" s="15" t="s">
        <v>46327</v>
      </c>
      <c r="W6047" s="15" t="s">
        <v>175</v>
      </c>
      <c r="X6047" s="15" t="e">
        <f>_xlfn.XLOOKUP(_LOOKUP[[#This Row],[AdjusterMemberName]],_Adjuster[Adjuster Name],_Adjuster[Email],,0)</f>
        <v>#N/A</v>
      </c>
      <c r="Y6047" s="15" t="e">
        <f>_xlfn.XLOOKUP(_LOOKUP[[#This Row],[AdjusterMemberName]],_Adjuster[Adjuster Name],_Adjuster[Phone Number],,0)</f>
        <v>#N/A</v>
      </c>
      <c r="Z6047" s="15" t="s">
        <v>2229</v>
      </c>
      <c r="AA60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1016 Benito Ave Apt D, Alhambra  CA 91803</v>
      </c>
      <c r="AB6047" s="15"/>
    </row>
    <row r="6048" spans="1:28" x14ac:dyDescent="0.3">
      <c r="A6048" s="14">
        <v>0</v>
      </c>
      <c r="B6048" s="14">
        <v>1</v>
      </c>
      <c r="C6048" s="15" t="s">
        <v>2194</v>
      </c>
      <c r="D6048" s="15" t="s">
        <v>2195</v>
      </c>
      <c r="E6048" s="15">
        <v>45131</v>
      </c>
      <c r="F6048" s="15" t="s">
        <v>2196</v>
      </c>
      <c r="G6048" s="15">
        <v>45037</v>
      </c>
      <c r="H6048" s="15">
        <v>45220</v>
      </c>
      <c r="I6048" s="15" t="s">
        <v>2197</v>
      </c>
      <c r="J6048" s="15" t="s">
        <v>2198</v>
      </c>
      <c r="K6048" s="15" t="s">
        <v>45442</v>
      </c>
      <c r="L6048" s="15" t="s">
        <v>2199</v>
      </c>
      <c r="M6048" s="15" t="s">
        <v>2200</v>
      </c>
      <c r="N6048" s="14">
        <v>2015</v>
      </c>
      <c r="O6048" s="15" t="s">
        <v>2201</v>
      </c>
      <c r="P6048" s="15" t="s">
        <v>106</v>
      </c>
      <c r="Q6048" s="15" t="s">
        <v>119</v>
      </c>
      <c r="R6048" s="15" t="s">
        <v>2202</v>
      </c>
      <c r="S6048" s="15" t="s">
        <v>2203</v>
      </c>
      <c r="T6048" s="15" t="s">
        <v>356</v>
      </c>
      <c r="U6048" s="15" t="s">
        <v>53</v>
      </c>
      <c r="V6048" s="15" t="s">
        <v>45405</v>
      </c>
      <c r="W6048" s="15" t="s">
        <v>1624</v>
      </c>
      <c r="X6048" s="15" t="e">
        <f>_xlfn.XLOOKUP(_LOOKUP[[#This Row],[AdjusterMemberName]],_Adjuster[Adjuster Name],_Adjuster[Email],,0)</f>
        <v>#N/A</v>
      </c>
      <c r="Y6048" s="15" t="e">
        <f>_xlfn.XLOOKUP(_LOOKUP[[#This Row],[AdjusterMemberName]],_Adjuster[Adjuster Name],_Adjuster[Phone Number],,0)</f>
        <v>#N/A</v>
      </c>
      <c r="Z6048" s="15" t="s">
        <v>2204</v>
      </c>
      <c r="AA60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4711 S Witon Pl , Los Angeles  CA 90062</v>
      </c>
      <c r="AB6048" s="15"/>
    </row>
    <row r="6049" spans="1:28" x14ac:dyDescent="0.3">
      <c r="A6049" s="14">
        <v>1</v>
      </c>
      <c r="B6049" s="14">
        <v>1</v>
      </c>
      <c r="C6049" s="15" t="s">
        <v>3086</v>
      </c>
      <c r="D6049" s="15" t="s">
        <v>3087</v>
      </c>
      <c r="E6049" s="15">
        <v>45131</v>
      </c>
      <c r="F6049" s="15" t="s">
        <v>3088</v>
      </c>
      <c r="G6049" s="15">
        <v>45027</v>
      </c>
      <c r="H6049" s="15">
        <v>45210</v>
      </c>
      <c r="I6049" s="15" t="s">
        <v>3089</v>
      </c>
      <c r="J6049" s="15" t="s">
        <v>3090</v>
      </c>
      <c r="K6049" s="15" t="s">
        <v>45332</v>
      </c>
      <c r="L6049" s="15" t="s">
        <v>1261</v>
      </c>
      <c r="M6049" s="15" t="s">
        <v>3091</v>
      </c>
      <c r="N6049" s="14">
        <v>2014</v>
      </c>
      <c r="O6049" s="15" t="s">
        <v>3092</v>
      </c>
      <c r="P6049" s="15" t="s">
        <v>106</v>
      </c>
      <c r="Q6049" s="15" t="s">
        <v>47065</v>
      </c>
      <c r="R6049" s="15" t="s">
        <v>3093</v>
      </c>
      <c r="S6049" s="15" t="s">
        <v>3094</v>
      </c>
      <c r="T6049" s="15" t="s">
        <v>3095</v>
      </c>
      <c r="U6049" s="15" t="s">
        <v>53</v>
      </c>
      <c r="V6049" s="15" t="s">
        <v>46848</v>
      </c>
      <c r="W6049" s="15" t="s">
        <v>195</v>
      </c>
      <c r="X6049" s="15" t="e">
        <f>_xlfn.XLOOKUP(_LOOKUP[[#This Row],[AdjusterMemberName]],_Adjuster[Adjuster Name],_Adjuster[Email],,0)</f>
        <v>#N/A</v>
      </c>
      <c r="Y6049" s="15" t="e">
        <f>_xlfn.XLOOKUP(_LOOKUP[[#This Row],[AdjusterMemberName]],_Adjuster[Adjuster Name],_Adjuster[Phone Number],,0)</f>
        <v>#N/A</v>
      </c>
      <c r="Z6049" s="15" t="s">
        <v>3096</v>
      </c>
      <c r="AA60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1105 Camino Del Mar Ste B, Del Mar  CA 92014</v>
      </c>
      <c r="AB6049" s="15">
        <v>45185</v>
      </c>
    </row>
    <row r="6050" spans="1:28" x14ac:dyDescent="0.3">
      <c r="A6050" s="14">
        <v>1</v>
      </c>
      <c r="B6050" s="14">
        <v>1</v>
      </c>
      <c r="C6050" s="15" t="s">
        <v>2156</v>
      </c>
      <c r="D6050" s="15" t="s">
        <v>2157</v>
      </c>
      <c r="E6050" s="15">
        <v>45130</v>
      </c>
      <c r="F6050" s="15" t="s">
        <v>2158</v>
      </c>
      <c r="G6050" s="15">
        <v>45086</v>
      </c>
      <c r="H6050" s="15">
        <v>45269</v>
      </c>
      <c r="I6050" s="15" t="s">
        <v>2159</v>
      </c>
      <c r="J6050" s="15" t="s">
        <v>2160</v>
      </c>
      <c r="K6050" s="15" t="s">
        <v>45486</v>
      </c>
      <c r="L6050" s="15" t="s">
        <v>103</v>
      </c>
      <c r="M6050" s="15" t="s">
        <v>104</v>
      </c>
      <c r="N6050" s="14">
        <v>2008</v>
      </c>
      <c r="O6050" s="15" t="s">
        <v>2161</v>
      </c>
      <c r="P6050" s="15" t="s">
        <v>106</v>
      </c>
      <c r="Q6050" s="15" t="s">
        <v>47125</v>
      </c>
      <c r="R6050" s="15" t="s">
        <v>2162</v>
      </c>
      <c r="S6050" s="15" t="s">
        <v>2163</v>
      </c>
      <c r="T6050" s="15" t="s">
        <v>1721</v>
      </c>
      <c r="U6050" s="15" t="s">
        <v>53</v>
      </c>
      <c r="V6050" s="15" t="s">
        <v>46262</v>
      </c>
      <c r="W6050" s="15" t="s">
        <v>175</v>
      </c>
      <c r="X6050" s="15" t="e">
        <f>_xlfn.XLOOKUP(_LOOKUP[[#This Row],[AdjusterMemberName]],_Adjuster[Adjuster Name],_Adjuster[Email],,0)</f>
        <v>#N/A</v>
      </c>
      <c r="Y6050" s="15" t="e">
        <f>_xlfn.XLOOKUP(_LOOKUP[[#This Row],[AdjusterMemberName]],_Adjuster[Adjuster Name],_Adjuster[Phone Number],,0)</f>
        <v>#N/A</v>
      </c>
      <c r="Z6050" s="15" t="s">
        <v>2164</v>
      </c>
      <c r="AA60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234 Pine Ave, South San Francisco  CA 94080</v>
      </c>
      <c r="AB6050" s="15"/>
    </row>
    <row r="6051" spans="1:28" x14ac:dyDescent="0.3">
      <c r="A6051" s="14">
        <v>1</v>
      </c>
      <c r="B6051" s="14">
        <v>1</v>
      </c>
      <c r="C6051" s="15" t="s">
        <v>2175</v>
      </c>
      <c r="D6051" s="15" t="s">
        <v>2175</v>
      </c>
      <c r="E6051" s="15">
        <v>45130</v>
      </c>
      <c r="F6051" s="15" t="s">
        <v>2176</v>
      </c>
      <c r="G6051" s="15">
        <v>45002</v>
      </c>
      <c r="H6051" s="15">
        <v>45186</v>
      </c>
      <c r="I6051" s="15" t="s">
        <v>2177</v>
      </c>
      <c r="J6051" s="15" t="s">
        <v>2178</v>
      </c>
      <c r="K6051" s="15" t="s">
        <v>45917</v>
      </c>
      <c r="L6051" s="15" t="s">
        <v>128</v>
      </c>
      <c r="M6051" s="15" t="s">
        <v>2179</v>
      </c>
      <c r="N6051" s="14">
        <v>2006</v>
      </c>
      <c r="O6051" s="15" t="s">
        <v>2180</v>
      </c>
      <c r="P6051" s="15" t="s">
        <v>106</v>
      </c>
      <c r="Q6051" s="15" t="s">
        <v>47065</v>
      </c>
      <c r="R6051" s="15" t="s">
        <v>2181</v>
      </c>
      <c r="S6051" s="15" t="s">
        <v>2182</v>
      </c>
      <c r="T6051" s="15" t="s">
        <v>308</v>
      </c>
      <c r="U6051" s="15" t="s">
        <v>53</v>
      </c>
      <c r="V6051" s="15" t="s">
        <v>45530</v>
      </c>
      <c r="W6051" s="15" t="s">
        <v>367</v>
      </c>
      <c r="X6051" s="15" t="str">
        <f>_xlfn.XLOOKUP(_LOOKUP[[#This Row],[AdjusterMemberName]],_Adjuster[Adjuster Name],_Adjuster[Email],,0)</f>
        <v>dHernandez4@knightcompany.com</v>
      </c>
      <c r="Y6051" s="15" t="str">
        <f>_xlfn.XLOOKUP(_LOOKUP[[#This Row],[AdjusterMemberName]],_Adjuster[Adjuster Name],_Adjuster[Phone Number],,0)</f>
        <v>323-315-7819</v>
      </c>
      <c r="Z6051" s="15" t="s">
        <v>2183</v>
      </c>
      <c r="AA60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7345 Lydia Ave, Riverside  CA 92504</v>
      </c>
      <c r="AB6051" s="15"/>
    </row>
    <row r="6052" spans="1:28" x14ac:dyDescent="0.3">
      <c r="A6052" s="14">
        <v>1</v>
      </c>
      <c r="B6052" s="14">
        <v>0</v>
      </c>
      <c r="C6052" s="15" t="s">
        <v>2213</v>
      </c>
      <c r="D6052" s="15" t="s">
        <v>2214</v>
      </c>
      <c r="E6052" s="15">
        <v>45130</v>
      </c>
      <c r="F6052" s="15" t="s">
        <v>2215</v>
      </c>
      <c r="G6052" s="15">
        <v>45078</v>
      </c>
      <c r="H6052" s="15">
        <v>45261</v>
      </c>
      <c r="I6052" s="15" t="s">
        <v>2216</v>
      </c>
      <c r="J6052" s="15" t="s">
        <v>2217</v>
      </c>
      <c r="K6052" s="15" t="s">
        <v>46197</v>
      </c>
      <c r="L6052" s="15" t="s">
        <v>270</v>
      </c>
      <c r="M6052" s="15" t="s">
        <v>452</v>
      </c>
      <c r="N6052" s="14">
        <v>2023</v>
      </c>
      <c r="O6052" s="15" t="s">
        <v>2218</v>
      </c>
      <c r="P6052" s="15" t="s">
        <v>106</v>
      </c>
      <c r="Q6052" s="15" t="s">
        <v>47081</v>
      </c>
      <c r="R6052" s="15" t="s">
        <v>2219</v>
      </c>
      <c r="S6052" s="15" t="s">
        <v>2220</v>
      </c>
      <c r="T6052" s="15" t="s">
        <v>1255</v>
      </c>
      <c r="U6052" s="15" t="s">
        <v>53</v>
      </c>
      <c r="V6052" s="15" t="s">
        <v>45368</v>
      </c>
      <c r="W6052" s="15" t="s">
        <v>264</v>
      </c>
      <c r="X6052" s="15" t="str">
        <f>_xlfn.XLOOKUP(_LOOKUP[[#This Row],[AdjusterMemberName]],_Adjuster[Adjuster Name],_Adjuster[Email],,0)</f>
        <v>sBonnevie@knightcompany.com</v>
      </c>
      <c r="Y6052" s="15" t="str">
        <f>_xlfn.XLOOKUP(_LOOKUP[[#This Row],[AdjusterMemberName]],_Adjuster[Adjuster Name],_Adjuster[Phone Number],,0)</f>
        <v>323-692-4064</v>
      </c>
      <c r="Z6052" s="15" t="s">
        <v>2221</v>
      </c>
      <c r="AA60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12040 Sheldon St, Sun Valley  CA 91352</v>
      </c>
      <c r="AB6052" s="15"/>
    </row>
    <row r="6053" spans="1:28" x14ac:dyDescent="0.3">
      <c r="A6053" s="14">
        <v>1</v>
      </c>
      <c r="B6053" s="14">
        <v>1</v>
      </c>
      <c r="C6053" s="15" t="s">
        <v>2122</v>
      </c>
      <c r="D6053" s="15" t="s">
        <v>2122</v>
      </c>
      <c r="E6053" s="15">
        <v>45129</v>
      </c>
      <c r="F6053" s="15" t="s">
        <v>2123</v>
      </c>
      <c r="G6053" s="15">
        <v>45106</v>
      </c>
      <c r="H6053" s="15">
        <v>45289</v>
      </c>
      <c r="I6053" s="15" t="s">
        <v>2124</v>
      </c>
      <c r="J6053" s="15" t="s">
        <v>2125</v>
      </c>
      <c r="K6053" s="15" t="s">
        <v>45642</v>
      </c>
      <c r="L6053" s="15" t="s">
        <v>314</v>
      </c>
      <c r="M6053" s="15" t="s">
        <v>978</v>
      </c>
      <c r="N6053" s="14">
        <v>2020</v>
      </c>
      <c r="O6053" s="15" t="s">
        <v>2126</v>
      </c>
      <c r="P6053" s="15" t="s">
        <v>106</v>
      </c>
      <c r="Q6053" s="15" t="s">
        <v>47019</v>
      </c>
      <c r="R6053" s="15" t="s">
        <v>2127</v>
      </c>
      <c r="S6053" s="15" t="s">
        <v>2128</v>
      </c>
      <c r="T6053" s="15" t="s">
        <v>2129</v>
      </c>
      <c r="U6053" s="15" t="s">
        <v>53</v>
      </c>
      <c r="V6053" s="15" t="s">
        <v>45636</v>
      </c>
      <c r="W6053" s="15" t="s">
        <v>175</v>
      </c>
      <c r="X6053" s="15" t="e">
        <f>_xlfn.XLOOKUP(_LOOKUP[[#This Row],[AdjusterMemberName]],_Adjuster[Adjuster Name],_Adjuster[Email],,0)</f>
        <v>#N/A</v>
      </c>
      <c r="Y6053" s="15" t="e">
        <f>_xlfn.XLOOKUP(_LOOKUP[[#This Row],[AdjusterMemberName]],_Adjuster[Adjuster Name],_Adjuster[Phone Number],,0)</f>
        <v>#N/A</v>
      </c>
      <c r="Z6053" s="15" t="s">
        <v>2130</v>
      </c>
      <c r="AA60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, Mission Viejo  CA 92692</v>
      </c>
      <c r="AB6053" s="15">
        <v>45170</v>
      </c>
    </row>
    <row r="6054" spans="1:28" x14ac:dyDescent="0.3">
      <c r="A6054" s="14">
        <v>1</v>
      </c>
      <c r="B6054" s="14">
        <v>0</v>
      </c>
      <c r="C6054" s="15" t="s">
        <v>2131</v>
      </c>
      <c r="D6054" s="15" t="s">
        <v>2132</v>
      </c>
      <c r="E6054" s="15">
        <v>45129</v>
      </c>
      <c r="F6054" s="15" t="s">
        <v>2133</v>
      </c>
      <c r="G6054" s="15">
        <v>45122</v>
      </c>
      <c r="H6054" s="15">
        <v>45306</v>
      </c>
      <c r="I6054" s="15" t="s">
        <v>2134</v>
      </c>
      <c r="J6054" s="15" t="s">
        <v>2135</v>
      </c>
      <c r="K6054" s="15" t="s">
        <v>45339</v>
      </c>
      <c r="L6054" s="15" t="s">
        <v>128</v>
      </c>
      <c r="M6054" s="15" t="s">
        <v>129</v>
      </c>
      <c r="N6054" s="14">
        <v>2023</v>
      </c>
      <c r="O6054" s="15" t="s">
        <v>2136</v>
      </c>
      <c r="P6054" s="15" t="s">
        <v>106</v>
      </c>
      <c r="Q6054" s="15" t="s">
        <v>47019</v>
      </c>
      <c r="R6054" s="15" t="s">
        <v>2137</v>
      </c>
      <c r="S6054" s="15" t="s">
        <v>2138</v>
      </c>
      <c r="T6054" s="15" t="s">
        <v>821</v>
      </c>
      <c r="U6054" s="15" t="s">
        <v>53</v>
      </c>
      <c r="V6054" s="15" t="s">
        <v>45513</v>
      </c>
      <c r="W6054" s="15" t="s">
        <v>195</v>
      </c>
      <c r="X6054" s="15" t="e">
        <f>_xlfn.XLOOKUP(_LOOKUP[[#This Row],[AdjusterMemberName]],_Adjuster[Adjuster Name],_Adjuster[Email],,0)</f>
        <v>#N/A</v>
      </c>
      <c r="Y6054" s="15" t="e">
        <f>_xlfn.XLOOKUP(_LOOKUP[[#This Row],[AdjusterMemberName]],_Adjuster[Adjuster Name],_Adjuster[Phone Number],,0)</f>
        <v>#N/A</v>
      </c>
      <c r="Z6054" s="15" t="s">
        <v>2139</v>
      </c>
      <c r="AA60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15915 Sherman Way Apt 6 , Van Nuys  CA 91406</v>
      </c>
      <c r="AB6054" s="15"/>
    </row>
    <row r="6055" spans="1:28" x14ac:dyDescent="0.3">
      <c r="A6055" s="14">
        <v>1</v>
      </c>
      <c r="B6055" s="14">
        <v>1</v>
      </c>
      <c r="C6055" s="15" t="s">
        <v>2140</v>
      </c>
      <c r="D6055" s="15" t="s">
        <v>2140</v>
      </c>
      <c r="E6055" s="15">
        <v>45129</v>
      </c>
      <c r="F6055" s="15" t="s">
        <v>2141</v>
      </c>
      <c r="G6055" s="15">
        <v>44988</v>
      </c>
      <c r="H6055" s="15">
        <v>45172</v>
      </c>
      <c r="I6055" s="15" t="s">
        <v>2142</v>
      </c>
      <c r="J6055" s="15" t="s">
        <v>2143</v>
      </c>
      <c r="K6055" s="15" t="s">
        <v>45590</v>
      </c>
      <c r="L6055" s="15" t="s">
        <v>281</v>
      </c>
      <c r="M6055" s="15" t="s">
        <v>526</v>
      </c>
      <c r="N6055" s="14">
        <v>2022</v>
      </c>
      <c r="O6055" s="15" t="s">
        <v>2144</v>
      </c>
      <c r="P6055" s="15" t="s">
        <v>106</v>
      </c>
      <c r="Q6055" s="15" t="s">
        <v>47019</v>
      </c>
      <c r="R6055" s="15" t="s">
        <v>1928</v>
      </c>
      <c r="S6055" s="15" t="s">
        <v>2145</v>
      </c>
      <c r="T6055" s="15" t="s">
        <v>2146</v>
      </c>
      <c r="U6055" s="15" t="s">
        <v>53</v>
      </c>
      <c r="V6055" s="15" t="s">
        <v>46020</v>
      </c>
      <c r="W6055" s="15" t="s">
        <v>1624</v>
      </c>
      <c r="X6055" s="15" t="e">
        <f>_xlfn.XLOOKUP(_LOOKUP[[#This Row],[AdjusterMemberName]],_Adjuster[Adjuster Name],_Adjuster[Email],,0)</f>
        <v>#N/A</v>
      </c>
      <c r="Y6055" s="15" t="e">
        <f>_xlfn.XLOOKUP(_LOOKUP[[#This Row],[AdjusterMemberName]],_Adjuster[Adjuster Name],_Adjuster[Phone Number],,0)</f>
        <v>#N/A</v>
      </c>
      <c r="Z6055" s="15" t="s">
        <v>2147</v>
      </c>
      <c r="AA60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1801 Hot Springs Mountain Rd, Warner Springs  CA 92086</v>
      </c>
      <c r="AB6055" s="15">
        <v>45159</v>
      </c>
    </row>
    <row r="6056" spans="1:28" x14ac:dyDescent="0.3">
      <c r="A6056" s="14">
        <v>1</v>
      </c>
      <c r="B6056" s="14">
        <v>1</v>
      </c>
      <c r="C6056" s="15" t="s">
        <v>2148</v>
      </c>
      <c r="D6056" s="15" t="s">
        <v>2148</v>
      </c>
      <c r="E6056" s="15">
        <v>45129</v>
      </c>
      <c r="F6056" s="15" t="s">
        <v>2149</v>
      </c>
      <c r="G6056" s="15">
        <v>45100</v>
      </c>
      <c r="H6056" s="15">
        <v>45283</v>
      </c>
      <c r="I6056" s="15" t="s">
        <v>2150</v>
      </c>
      <c r="J6056" s="15" t="s">
        <v>2151</v>
      </c>
      <c r="K6056" s="15" t="s">
        <v>45332</v>
      </c>
      <c r="L6056" s="15" t="s">
        <v>441</v>
      </c>
      <c r="M6056" s="15" t="s">
        <v>1126</v>
      </c>
      <c r="N6056" s="14">
        <v>2020</v>
      </c>
      <c r="O6056" s="15" t="s">
        <v>2152</v>
      </c>
      <c r="P6056" s="15" t="s">
        <v>106</v>
      </c>
      <c r="Q6056" s="15" t="s">
        <v>47079</v>
      </c>
      <c r="R6056" s="15" t="s">
        <v>2153</v>
      </c>
      <c r="S6056" s="15" t="s">
        <v>2154</v>
      </c>
      <c r="T6056" s="15" t="s">
        <v>1156</v>
      </c>
      <c r="U6056" s="15" t="s">
        <v>53</v>
      </c>
      <c r="V6056" s="15" t="s">
        <v>46047</v>
      </c>
      <c r="W6056" s="15" t="s">
        <v>195</v>
      </c>
      <c r="X6056" s="15" t="e">
        <f>_xlfn.XLOOKUP(_LOOKUP[[#This Row],[AdjusterMemberName]],_Adjuster[Adjuster Name],_Adjuster[Email],,0)</f>
        <v>#N/A</v>
      </c>
      <c r="Y6056" s="15" t="e">
        <f>_xlfn.XLOOKUP(_LOOKUP[[#This Row],[AdjusterMemberName]],_Adjuster[Adjuster Name],_Adjuster[Phone Number],,0)</f>
        <v>#N/A</v>
      </c>
      <c r="Z6056" s="15" t="s">
        <v>2155</v>
      </c>
      <c r="AA60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1435 167Th Ave Apt 21, San Leandro  CA 94578</v>
      </c>
      <c r="AB6056" s="15"/>
    </row>
    <row r="6057" spans="1:28" x14ac:dyDescent="0.3">
      <c r="A6057" s="14">
        <v>1</v>
      </c>
      <c r="B6057" s="14">
        <v>1</v>
      </c>
      <c r="C6057" s="15" t="s">
        <v>2165</v>
      </c>
      <c r="D6057" s="15" t="s">
        <v>2166</v>
      </c>
      <c r="E6057" s="15">
        <v>45129</v>
      </c>
      <c r="F6057" s="15" t="s">
        <v>2167</v>
      </c>
      <c r="G6057" s="15">
        <v>45078</v>
      </c>
      <c r="H6057" s="15">
        <v>45261</v>
      </c>
      <c r="I6057" s="15" t="s">
        <v>2168</v>
      </c>
      <c r="J6057" s="15" t="s">
        <v>2169</v>
      </c>
      <c r="K6057" s="15" t="s">
        <v>46193</v>
      </c>
      <c r="L6057" s="15" t="s">
        <v>25</v>
      </c>
      <c r="M6057" s="15" t="s">
        <v>2170</v>
      </c>
      <c r="N6057" s="14">
        <v>2016</v>
      </c>
      <c r="O6057" s="15" t="s">
        <v>2171</v>
      </c>
      <c r="P6057" s="15" t="s">
        <v>106</v>
      </c>
      <c r="Q6057" s="15" t="s">
        <v>47019</v>
      </c>
      <c r="R6057" s="15" t="s">
        <v>2172</v>
      </c>
      <c r="S6057" s="15" t="s">
        <v>2173</v>
      </c>
      <c r="T6057" s="15" t="s">
        <v>572</v>
      </c>
      <c r="U6057" s="15" t="s">
        <v>53</v>
      </c>
      <c r="V6057" s="15" t="s">
        <v>45754</v>
      </c>
      <c r="W6057" s="15" t="s">
        <v>195</v>
      </c>
      <c r="X6057" s="15" t="e">
        <f>_xlfn.XLOOKUP(_LOOKUP[[#This Row],[AdjusterMemberName]],_Adjuster[Adjuster Name],_Adjuster[Email],,0)</f>
        <v>#N/A</v>
      </c>
      <c r="Y6057" s="15" t="e">
        <f>_xlfn.XLOOKUP(_LOOKUP[[#This Row],[AdjusterMemberName]],_Adjuster[Adjuster Name],_Adjuster[Phone Number],,0)</f>
        <v>#N/A</v>
      </c>
      <c r="Z6057" s="15" t="s">
        <v>2174</v>
      </c>
      <c r="AA60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4116 Real Rd, Bakersfield  CA 93313</v>
      </c>
      <c r="AB6057" s="15">
        <v>45172</v>
      </c>
    </row>
    <row r="6058" spans="1:28" x14ac:dyDescent="0.3">
      <c r="A6058" s="14">
        <v>1</v>
      </c>
      <c r="B6058" s="14">
        <v>1</v>
      </c>
      <c r="C6058" s="15" t="s">
        <v>2239</v>
      </c>
      <c r="D6058" s="15" t="s">
        <v>2240</v>
      </c>
      <c r="E6058" s="15">
        <v>45129</v>
      </c>
      <c r="F6058" s="15" t="s">
        <v>2241</v>
      </c>
      <c r="G6058" s="15">
        <v>45072</v>
      </c>
      <c r="H6058" s="15">
        <v>45256</v>
      </c>
      <c r="I6058" s="15" t="s">
        <v>2242</v>
      </c>
      <c r="J6058" s="15" t="s">
        <v>2243</v>
      </c>
      <c r="K6058" s="15" t="s">
        <v>46092</v>
      </c>
      <c r="L6058" s="15" t="s">
        <v>150</v>
      </c>
      <c r="M6058" s="15" t="s">
        <v>2244</v>
      </c>
      <c r="N6058" s="14">
        <v>2009</v>
      </c>
      <c r="O6058" s="15" t="s">
        <v>2245</v>
      </c>
      <c r="P6058" s="15" t="s">
        <v>106</v>
      </c>
      <c r="Q6058" s="15" t="s">
        <v>47061</v>
      </c>
      <c r="R6058" s="15" t="s">
        <v>2246</v>
      </c>
      <c r="S6058" s="15" t="s">
        <v>2247</v>
      </c>
      <c r="T6058" s="15" t="s">
        <v>530</v>
      </c>
      <c r="U6058" s="15" t="s">
        <v>53</v>
      </c>
      <c r="V6058" s="15" t="s">
        <v>45462</v>
      </c>
      <c r="W6058" s="15" t="s">
        <v>1624</v>
      </c>
      <c r="X6058" s="15" t="e">
        <f>_xlfn.XLOOKUP(_LOOKUP[[#This Row],[AdjusterMemberName]],_Adjuster[Adjuster Name],_Adjuster[Email],,0)</f>
        <v>#N/A</v>
      </c>
      <c r="Y6058" s="15" t="e">
        <f>_xlfn.XLOOKUP(_LOOKUP[[#This Row],[AdjusterMemberName]],_Adjuster[Adjuster Name],_Adjuster[Phone Number],,0)</f>
        <v>#N/A</v>
      </c>
      <c r="Z6058" s="15" t="s">
        <v>2248</v>
      </c>
      <c r="AA60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15849 Village Dr, Victorville  CA 92394</v>
      </c>
      <c r="AB6058" s="15"/>
    </row>
    <row r="6059" spans="1:28" x14ac:dyDescent="0.3">
      <c r="A6059" s="14">
        <v>1</v>
      </c>
      <c r="B6059" s="14">
        <v>1</v>
      </c>
      <c r="C6059" s="15" t="s">
        <v>2392</v>
      </c>
      <c r="D6059" s="15" t="s">
        <v>2392</v>
      </c>
      <c r="E6059" s="15">
        <v>45129</v>
      </c>
      <c r="F6059" s="15" t="s">
        <v>2393</v>
      </c>
      <c r="G6059" s="15">
        <v>45105</v>
      </c>
      <c r="H6059" s="15">
        <v>45288</v>
      </c>
      <c r="I6059" s="15" t="s">
        <v>2394</v>
      </c>
      <c r="J6059" s="15" t="s">
        <v>2395</v>
      </c>
      <c r="K6059" s="15" t="s">
        <v>46858</v>
      </c>
      <c r="L6059" s="15" t="s">
        <v>91</v>
      </c>
      <c r="M6059" s="15" t="s">
        <v>2352</v>
      </c>
      <c r="N6059" s="14">
        <v>2014</v>
      </c>
      <c r="O6059" s="15" t="s">
        <v>2396</v>
      </c>
      <c r="P6059" s="15" t="s">
        <v>106</v>
      </c>
      <c r="Q6059" s="15" t="s">
        <v>47065</v>
      </c>
      <c r="R6059" s="15" t="s">
        <v>2397</v>
      </c>
      <c r="S6059" s="15" t="s">
        <v>2398</v>
      </c>
      <c r="T6059" s="15" t="s">
        <v>624</v>
      </c>
      <c r="U6059" s="15" t="s">
        <v>53</v>
      </c>
      <c r="V6059" s="15" t="s">
        <v>46174</v>
      </c>
      <c r="W6059" s="15" t="s">
        <v>175</v>
      </c>
      <c r="X6059" s="15" t="e">
        <f>_xlfn.XLOOKUP(_LOOKUP[[#This Row],[AdjusterMemberName]],_Adjuster[Adjuster Name],_Adjuster[Email],,0)</f>
        <v>#N/A</v>
      </c>
      <c r="Y6059" s="15" t="e">
        <f>_xlfn.XLOOKUP(_LOOKUP[[#This Row],[AdjusterMemberName]],_Adjuster[Adjuster Name],_Adjuster[Phone Number],,0)</f>
        <v>#N/A</v>
      </c>
      <c r="Z6059" s="15" t="s">
        <v>2399</v>
      </c>
      <c r="AA60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44045 15Th St W Apt 3, Lancaster  CA 93534</v>
      </c>
      <c r="AB6059" s="15">
        <v>45138</v>
      </c>
    </row>
    <row r="6060" spans="1:28" x14ac:dyDescent="0.3">
      <c r="A6060" s="14">
        <v>1</v>
      </c>
      <c r="B6060" s="14">
        <v>1</v>
      </c>
      <c r="C6060" s="15" t="s">
        <v>2498</v>
      </c>
      <c r="D6060" s="15" t="s">
        <v>2498</v>
      </c>
      <c r="E6060" s="15">
        <v>45129</v>
      </c>
      <c r="F6060" s="15" t="s">
        <v>2499</v>
      </c>
      <c r="G6060" s="15">
        <v>45115</v>
      </c>
      <c r="H6060" s="15">
        <v>45299</v>
      </c>
      <c r="I6060" s="15" t="s">
        <v>2500</v>
      </c>
      <c r="J6060" s="15" t="s">
        <v>2501</v>
      </c>
      <c r="K6060" s="15" t="s">
        <v>45332</v>
      </c>
      <c r="L6060" s="15" t="s">
        <v>139</v>
      </c>
      <c r="M6060" s="15" t="s">
        <v>697</v>
      </c>
      <c r="N6060" s="14">
        <v>2016</v>
      </c>
      <c r="O6060" s="15" t="s">
        <v>2502</v>
      </c>
      <c r="P6060" s="15" t="s">
        <v>106</v>
      </c>
      <c r="Q6060" s="15" t="s">
        <v>47079</v>
      </c>
      <c r="R6060" s="15" t="s">
        <v>2190</v>
      </c>
      <c r="S6060" s="15" t="s">
        <v>2503</v>
      </c>
      <c r="T6060" s="15" t="s">
        <v>174</v>
      </c>
      <c r="U6060" s="15" t="s">
        <v>53</v>
      </c>
      <c r="V6060" s="15" t="s">
        <v>45662</v>
      </c>
      <c r="W6060" s="15" t="s">
        <v>1624</v>
      </c>
      <c r="X6060" s="15" t="e">
        <f>_xlfn.XLOOKUP(_LOOKUP[[#This Row],[AdjusterMemberName]],_Adjuster[Adjuster Name],_Adjuster[Email],,0)</f>
        <v>#N/A</v>
      </c>
      <c r="Y6060" s="15" t="e">
        <f>_xlfn.XLOOKUP(_LOOKUP[[#This Row],[AdjusterMemberName]],_Adjuster[Adjuster Name],_Adjuster[Phone Number],,0)</f>
        <v>#N/A</v>
      </c>
      <c r="Z6060" s="15" t="s">
        <v>2504</v>
      </c>
      <c r="AA60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4467 Dunham St, Los Angeles  CA 90023</v>
      </c>
      <c r="AB6060" s="15">
        <v>45209</v>
      </c>
    </row>
    <row r="6061" spans="1:28" x14ac:dyDescent="0.3">
      <c r="A6061" s="14">
        <v>1</v>
      </c>
      <c r="B6061" s="14">
        <v>1</v>
      </c>
      <c r="C6061" s="15" t="s">
        <v>3246</v>
      </c>
      <c r="D6061" s="15" t="s">
        <v>3247</v>
      </c>
      <c r="E6061" s="15">
        <v>45129</v>
      </c>
      <c r="F6061" s="15" t="s">
        <v>3248</v>
      </c>
      <c r="G6061" s="15">
        <v>45082</v>
      </c>
      <c r="H6061" s="15">
        <v>45265</v>
      </c>
      <c r="I6061" s="15" t="s">
        <v>3249</v>
      </c>
      <c r="J6061" s="15" t="s">
        <v>3250</v>
      </c>
      <c r="K6061" s="15" t="s">
        <v>46441</v>
      </c>
      <c r="L6061" s="15" t="s">
        <v>139</v>
      </c>
      <c r="M6061" s="15" t="s">
        <v>470</v>
      </c>
      <c r="N6061" s="14">
        <v>2021</v>
      </c>
      <c r="O6061" s="15" t="s">
        <v>3251</v>
      </c>
      <c r="P6061" s="15" t="s">
        <v>106</v>
      </c>
      <c r="Q6061" s="15" t="s">
        <v>47019</v>
      </c>
      <c r="R6061" s="15" t="s">
        <v>3252</v>
      </c>
      <c r="S6061" s="15" t="s">
        <v>3253</v>
      </c>
      <c r="T6061" s="15" t="s">
        <v>3254</v>
      </c>
      <c r="U6061" s="15" t="s">
        <v>53</v>
      </c>
      <c r="V6061" s="15" t="s">
        <v>46461</v>
      </c>
      <c r="W6061" s="15" t="s">
        <v>54</v>
      </c>
      <c r="X6061" s="15" t="str">
        <f>_xlfn.XLOOKUP(_LOOKUP[[#This Row],[AdjusterMemberName]],_Adjuster[Adjuster Name],_Adjuster[Email],,0)</f>
        <v>JRubalcava@knightcompany.com</v>
      </c>
      <c r="Y6061" s="15" t="str">
        <f>_xlfn.XLOOKUP(_LOOKUP[[#This Row],[AdjusterMemberName]],_Adjuster[Adjuster Name],_Adjuster[Phone Number],,0)</f>
        <v>424-559-5420</v>
      </c>
      <c r="Z6061" s="15" t="s">
        <v>3255</v>
      </c>
      <c r="AA60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275A Creelman Ln, Ramona  CA 92065</v>
      </c>
      <c r="AB6061" s="15"/>
    </row>
    <row r="6062" spans="1:28" x14ac:dyDescent="0.3">
      <c r="A6062" s="14">
        <v>1</v>
      </c>
      <c r="B6062" s="14">
        <v>1</v>
      </c>
      <c r="C6062" s="15" t="s">
        <v>3882</v>
      </c>
      <c r="D6062" s="15" t="s">
        <v>3882</v>
      </c>
      <c r="E6062" s="15">
        <v>45129</v>
      </c>
      <c r="F6062" s="15" t="s">
        <v>3883</v>
      </c>
      <c r="G6062" s="15">
        <v>45005</v>
      </c>
      <c r="H6062" s="15">
        <v>45189</v>
      </c>
      <c r="I6062" s="15" t="s">
        <v>3884</v>
      </c>
      <c r="J6062" s="15" t="s">
        <v>629</v>
      </c>
      <c r="K6062" s="15" t="s">
        <v>45332</v>
      </c>
      <c r="L6062" s="15" t="s">
        <v>139</v>
      </c>
      <c r="M6062" s="15" t="s">
        <v>470</v>
      </c>
      <c r="N6062" s="14">
        <v>2014</v>
      </c>
      <c r="O6062" s="15" t="s">
        <v>3885</v>
      </c>
      <c r="P6062" s="15" t="s">
        <v>106</v>
      </c>
      <c r="Q6062" s="15" t="s">
        <v>47081</v>
      </c>
      <c r="R6062" s="15" t="s">
        <v>3886</v>
      </c>
      <c r="S6062" s="15" t="s">
        <v>3887</v>
      </c>
      <c r="T6062" s="15" t="s">
        <v>3888</v>
      </c>
      <c r="U6062" s="15" t="s">
        <v>53</v>
      </c>
      <c r="V6062" s="15" t="s">
        <v>46482</v>
      </c>
      <c r="W6062" s="15" t="s">
        <v>338</v>
      </c>
      <c r="X6062" s="15" t="e">
        <f>_xlfn.XLOOKUP(_LOOKUP[[#This Row],[AdjusterMemberName]],_Adjuster[Adjuster Name],_Adjuster[Email],,0)</f>
        <v>#N/A</v>
      </c>
      <c r="Y6062" s="15" t="e">
        <f>_xlfn.XLOOKUP(_LOOKUP[[#This Row],[AdjusterMemberName]],_Adjuster[Adjuster Name],_Adjuster[Phone Number],,0)</f>
        <v>#N/A</v>
      </c>
      <c r="Z6062" s="15" t="s">
        <v>3889</v>
      </c>
      <c r="AA60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1548 2Nd St, Livingston  CA 95334</v>
      </c>
      <c r="AB6062" s="15"/>
    </row>
    <row r="6063" spans="1:28" x14ac:dyDescent="0.3">
      <c r="A6063" s="14">
        <v>1</v>
      </c>
      <c r="B6063" s="14">
        <v>0</v>
      </c>
      <c r="C6063" s="15" t="s">
        <v>2113</v>
      </c>
      <c r="D6063" s="15" t="s">
        <v>2114</v>
      </c>
      <c r="E6063" s="15">
        <v>45128</v>
      </c>
      <c r="F6063" s="15" t="s">
        <v>2115</v>
      </c>
      <c r="G6063" s="15">
        <v>44967</v>
      </c>
      <c r="H6063" s="15">
        <v>45148</v>
      </c>
      <c r="I6063" s="15" t="s">
        <v>2116</v>
      </c>
      <c r="J6063" s="15" t="s">
        <v>2117</v>
      </c>
      <c r="K6063" s="15" t="s">
        <v>46859</v>
      </c>
      <c r="L6063" s="15" t="s">
        <v>181</v>
      </c>
      <c r="M6063" s="15" t="s">
        <v>2118</v>
      </c>
      <c r="N6063" s="14">
        <v>2020</v>
      </c>
      <c r="O6063" s="15" t="s">
        <v>2119</v>
      </c>
      <c r="P6063" s="15" t="s">
        <v>106</v>
      </c>
      <c r="Q6063" s="15" t="s">
        <v>47129</v>
      </c>
      <c r="R6063" s="15" t="s">
        <v>781</v>
      </c>
      <c r="S6063" s="15" t="s">
        <v>2120</v>
      </c>
      <c r="T6063" s="15" t="s">
        <v>164</v>
      </c>
      <c r="U6063" s="15" t="s">
        <v>53</v>
      </c>
      <c r="V6063" s="15" t="s">
        <v>45579</v>
      </c>
      <c r="W6063" s="15" t="s">
        <v>195</v>
      </c>
      <c r="X6063" s="15" t="e">
        <f>_xlfn.XLOOKUP(_LOOKUP[[#This Row],[AdjusterMemberName]],_Adjuster[Adjuster Name],_Adjuster[Email],,0)</f>
        <v>#N/A</v>
      </c>
      <c r="Y6063" s="15" t="e">
        <f>_xlfn.XLOOKUP(_LOOKUP[[#This Row],[AdjusterMemberName]],_Adjuster[Adjuster Name],_Adjuster[Phone Number],,0)</f>
        <v>#N/A</v>
      </c>
      <c r="Z6063" s="15" t="s">
        <v>2121</v>
      </c>
      <c r="AA60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5018 E El Monte Way Apt 203, Fresno  CA 93727</v>
      </c>
      <c r="AB6063" s="15"/>
    </row>
    <row r="6064" spans="1:28" x14ac:dyDescent="0.3">
      <c r="A6064" s="14">
        <v>1</v>
      </c>
      <c r="B6064" s="14">
        <v>1</v>
      </c>
      <c r="C6064" s="15" t="s">
        <v>2184</v>
      </c>
      <c r="D6064" s="15" t="s">
        <v>2184</v>
      </c>
      <c r="E6064" s="15">
        <v>45128</v>
      </c>
      <c r="F6064" s="15" t="s">
        <v>2185</v>
      </c>
      <c r="G6064" s="15">
        <v>44972</v>
      </c>
      <c r="H6064" s="15">
        <v>45153</v>
      </c>
      <c r="I6064" s="15" t="s">
        <v>2186</v>
      </c>
      <c r="J6064" s="15" t="s">
        <v>2187</v>
      </c>
      <c r="K6064" s="15" t="s">
        <v>45646</v>
      </c>
      <c r="L6064" s="15" t="s">
        <v>103</v>
      </c>
      <c r="M6064" s="15" t="s">
        <v>2188</v>
      </c>
      <c r="N6064" s="14">
        <v>2013</v>
      </c>
      <c r="O6064" s="15" t="s">
        <v>2189</v>
      </c>
      <c r="P6064" s="15" t="s">
        <v>106</v>
      </c>
      <c r="Q6064" s="15" t="s">
        <v>47019</v>
      </c>
      <c r="R6064" s="15" t="s">
        <v>2190</v>
      </c>
      <c r="S6064" s="15" t="s">
        <v>2191</v>
      </c>
      <c r="T6064" s="15" t="s">
        <v>2192</v>
      </c>
      <c r="U6064" s="15" t="s">
        <v>53</v>
      </c>
      <c r="V6064" s="15" t="s">
        <v>46131</v>
      </c>
      <c r="W6064" s="15" t="s">
        <v>264</v>
      </c>
      <c r="X6064" s="15" t="str">
        <f>_xlfn.XLOOKUP(_LOOKUP[[#This Row],[AdjusterMemberName]],_Adjuster[Adjuster Name],_Adjuster[Email],,0)</f>
        <v>sBonnevie@knightcompany.com</v>
      </c>
      <c r="Y6064" s="15" t="str">
        <f>_xlfn.XLOOKUP(_LOOKUP[[#This Row],[AdjusterMemberName]],_Adjuster[Adjuster Name],_Adjuster[Phone Number],,0)</f>
        <v>323-692-4064</v>
      </c>
      <c r="Z6064" s="15" t="s">
        <v>2193</v>
      </c>
      <c r="AA60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562 Washington Ave, Yuba City  CA 95991</v>
      </c>
      <c r="AB6064" s="15"/>
    </row>
    <row r="6065" spans="1:28" x14ac:dyDescent="0.3">
      <c r="A6065" s="14">
        <v>1</v>
      </c>
      <c r="B6065" s="14">
        <v>1</v>
      </c>
      <c r="C6065" s="15" t="s">
        <v>2205</v>
      </c>
      <c r="D6065" s="15" t="s">
        <v>2205</v>
      </c>
      <c r="E6065" s="15">
        <v>45128</v>
      </c>
      <c r="F6065" s="15" t="s">
        <v>2206</v>
      </c>
      <c r="G6065" s="15">
        <v>45120</v>
      </c>
      <c r="H6065" s="15">
        <v>45304</v>
      </c>
      <c r="I6065" s="15" t="s">
        <v>2207</v>
      </c>
      <c r="J6065" s="15" t="s">
        <v>2208</v>
      </c>
      <c r="K6065" s="15" t="s">
        <v>45336</v>
      </c>
      <c r="L6065" s="15" t="s">
        <v>281</v>
      </c>
      <c r="M6065" s="15" t="s">
        <v>282</v>
      </c>
      <c r="N6065" s="14">
        <v>2013</v>
      </c>
      <c r="O6065" s="15" t="s">
        <v>2209</v>
      </c>
      <c r="P6065" s="15" t="s">
        <v>106</v>
      </c>
      <c r="Q6065" s="15" t="s">
        <v>47019</v>
      </c>
      <c r="R6065" s="15" t="s">
        <v>2210</v>
      </c>
      <c r="S6065" s="15" t="s">
        <v>2211</v>
      </c>
      <c r="T6065" s="15" t="s">
        <v>1120</v>
      </c>
      <c r="U6065" s="15" t="s">
        <v>53</v>
      </c>
      <c r="V6065" s="15" t="s">
        <v>45428</v>
      </c>
      <c r="W6065" s="15" t="s">
        <v>175</v>
      </c>
      <c r="X6065" s="15" t="e">
        <f>_xlfn.XLOOKUP(_LOOKUP[[#This Row],[AdjusterMemberName]],_Adjuster[Adjuster Name],_Adjuster[Email],,0)</f>
        <v>#N/A</v>
      </c>
      <c r="Y6065" s="15" t="e">
        <f>_xlfn.XLOOKUP(_LOOKUP[[#This Row],[AdjusterMemberName]],_Adjuster[Adjuster Name],_Adjuster[Phone Number],,0)</f>
        <v>#N/A</v>
      </c>
      <c r="Z6065" s="15" t="s">
        <v>2212</v>
      </c>
      <c r="AA60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, Colton  CA 92324</v>
      </c>
      <c r="AB6065" s="15">
        <v>45255</v>
      </c>
    </row>
    <row r="6066" spans="1:28" x14ac:dyDescent="0.3">
      <c r="A6066" s="14">
        <v>1</v>
      </c>
      <c r="B6066" s="14">
        <v>1</v>
      </c>
      <c r="C6066" s="15" t="s">
        <v>2230</v>
      </c>
      <c r="D6066" s="15" t="s">
        <v>2230</v>
      </c>
      <c r="E6066" s="15">
        <v>45128</v>
      </c>
      <c r="F6066" s="15" t="s">
        <v>2231</v>
      </c>
      <c r="G6066" s="15">
        <v>45035</v>
      </c>
      <c r="H6066" s="15">
        <v>45218</v>
      </c>
      <c r="I6066" s="15" t="s">
        <v>2232</v>
      </c>
      <c r="J6066" s="15" t="s">
        <v>2233</v>
      </c>
      <c r="K6066" s="15" t="s">
        <v>45803</v>
      </c>
      <c r="L6066" s="15" t="s">
        <v>139</v>
      </c>
      <c r="M6066" s="15" t="s">
        <v>678</v>
      </c>
      <c r="N6066" s="14">
        <v>2023</v>
      </c>
      <c r="O6066" s="15" t="s">
        <v>2234</v>
      </c>
      <c r="P6066" s="15" t="s">
        <v>106</v>
      </c>
      <c r="Q6066" s="15" t="s">
        <v>47006</v>
      </c>
      <c r="R6066" s="15" t="s">
        <v>2235</v>
      </c>
      <c r="S6066" s="15" t="s">
        <v>2236</v>
      </c>
      <c r="T6066" s="15" t="s">
        <v>2237</v>
      </c>
      <c r="U6066" s="15" t="s">
        <v>53</v>
      </c>
      <c r="V6066" s="15" t="s">
        <v>45384</v>
      </c>
      <c r="W6066" s="15" t="s">
        <v>195</v>
      </c>
      <c r="X6066" s="15" t="e">
        <f>_xlfn.XLOOKUP(_LOOKUP[[#This Row],[AdjusterMemberName]],_Adjuster[Adjuster Name],_Adjuster[Email],,0)</f>
        <v>#N/A</v>
      </c>
      <c r="Y6066" s="15" t="e">
        <f>_xlfn.XLOOKUP(_LOOKUP[[#This Row],[AdjusterMemberName]],_Adjuster[Adjuster Name],_Adjuster[Phone Number],,0)</f>
        <v>#N/A</v>
      </c>
      <c r="Z6066" s="15" t="s">
        <v>2238</v>
      </c>
      <c r="AA60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11559 Star St, Adelanto  CA 92301</v>
      </c>
      <c r="AB6066" s="15"/>
    </row>
    <row r="6067" spans="1:28" x14ac:dyDescent="0.3">
      <c r="A6067" s="14">
        <v>0</v>
      </c>
      <c r="B6067" s="14">
        <v>1</v>
      </c>
      <c r="C6067" s="15" t="s">
        <v>1528</v>
      </c>
      <c r="D6067" s="15" t="s">
        <v>1528</v>
      </c>
      <c r="E6067" s="15">
        <v>45128</v>
      </c>
      <c r="F6067" s="15" t="s">
        <v>1529</v>
      </c>
      <c r="G6067" s="15"/>
      <c r="H6067" s="15"/>
      <c r="I6067" s="15" t="s">
        <v>2857</v>
      </c>
      <c r="J6067" s="15" t="s">
        <v>2858</v>
      </c>
      <c r="K6067" s="15" t="s">
        <v>45341</v>
      </c>
      <c r="L6067" s="15" t="s">
        <v>229</v>
      </c>
      <c r="M6067" s="15" t="s">
        <v>723</v>
      </c>
      <c r="N6067" s="14">
        <v>2014</v>
      </c>
      <c r="O6067" s="15" t="s">
        <v>2859</v>
      </c>
      <c r="P6067" s="15" t="s">
        <v>106</v>
      </c>
      <c r="Q6067" s="15"/>
      <c r="R6067" s="15"/>
      <c r="S6067" s="15"/>
      <c r="T6067" s="15"/>
      <c r="U6067" s="15"/>
      <c r="V6067" s="15"/>
      <c r="W6067" s="15" t="s">
        <v>338</v>
      </c>
      <c r="X6067" s="15" t="e">
        <f>_xlfn.XLOOKUP(_LOOKUP[[#This Row],[AdjusterMemberName]],_Adjuster[Adjuster Name],_Adjuster[Email],,0)</f>
        <v>#N/A</v>
      </c>
      <c r="Y6067" s="15" t="e">
        <f>_xlfn.XLOOKUP(_LOOKUP[[#This Row],[AdjusterMemberName]],_Adjuster[Adjuster Name],_Adjuster[Phone Number],,0)</f>
        <v>#N/A</v>
      </c>
      <c r="Z6067" s="15"/>
      <c r="AA6067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6067" s="15"/>
    </row>
    <row r="6068" spans="1:28" x14ac:dyDescent="0.3">
      <c r="A6068" s="14">
        <v>1</v>
      </c>
      <c r="B6068" s="14">
        <v>1</v>
      </c>
      <c r="C6068" s="15" t="s">
        <v>2091</v>
      </c>
      <c r="D6068" s="15" t="s">
        <v>2092</v>
      </c>
      <c r="E6068" s="15">
        <v>45127</v>
      </c>
      <c r="F6068" s="15" t="s">
        <v>2093</v>
      </c>
      <c r="G6068" s="15">
        <v>44995</v>
      </c>
      <c r="H6068" s="15">
        <v>45179</v>
      </c>
      <c r="I6068" s="15" t="s">
        <v>2094</v>
      </c>
      <c r="J6068" s="15" t="s">
        <v>2095</v>
      </c>
      <c r="K6068" s="15" t="s">
        <v>45818</v>
      </c>
      <c r="L6068" s="15" t="s">
        <v>441</v>
      </c>
      <c r="M6068" s="15" t="s">
        <v>442</v>
      </c>
      <c r="N6068" s="14">
        <v>2018</v>
      </c>
      <c r="O6068" s="15" t="s">
        <v>2096</v>
      </c>
      <c r="P6068" s="15" t="s">
        <v>106</v>
      </c>
      <c r="Q6068" s="15" t="s">
        <v>47078</v>
      </c>
      <c r="R6068" s="15" t="s">
        <v>2097</v>
      </c>
      <c r="S6068" s="15" t="s">
        <v>2098</v>
      </c>
      <c r="T6068" s="15" t="s">
        <v>1872</v>
      </c>
      <c r="U6068" s="15" t="s">
        <v>53</v>
      </c>
      <c r="V6068" s="15" t="s">
        <v>45806</v>
      </c>
      <c r="W6068" s="15" t="s">
        <v>195</v>
      </c>
      <c r="X6068" s="15" t="e">
        <f>_xlfn.XLOOKUP(_LOOKUP[[#This Row],[AdjusterMemberName]],_Adjuster[Adjuster Name],_Adjuster[Email],,0)</f>
        <v>#N/A</v>
      </c>
      <c r="Y6068" s="15" t="e">
        <f>_xlfn.XLOOKUP(_LOOKUP[[#This Row],[AdjusterMemberName]],_Adjuster[Adjuster Name],_Adjuster[Phone Number],,0)</f>
        <v>#N/A</v>
      </c>
      <c r="Z6068" s="15" t="s">
        <v>2099</v>
      </c>
      <c r="AA60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137 Marcus Ave, Richmond  CA 94801</v>
      </c>
      <c r="AB6068" s="15"/>
    </row>
    <row r="6069" spans="1:28" x14ac:dyDescent="0.3">
      <c r="A6069" s="14">
        <v>1</v>
      </c>
      <c r="B6069" s="14">
        <v>1</v>
      </c>
      <c r="C6069" s="15" t="s">
        <v>2105</v>
      </c>
      <c r="D6069" s="15" t="s">
        <v>2105</v>
      </c>
      <c r="E6069" s="15">
        <v>45127</v>
      </c>
      <c r="F6069" s="15" t="s">
        <v>2106</v>
      </c>
      <c r="G6069" s="15">
        <v>45117</v>
      </c>
      <c r="H6069" s="15">
        <v>45301</v>
      </c>
      <c r="I6069" s="15" t="s">
        <v>2107</v>
      </c>
      <c r="J6069" s="15" t="s">
        <v>2108</v>
      </c>
      <c r="K6069" s="15" t="s">
        <v>45735</v>
      </c>
      <c r="L6069" s="15" t="s">
        <v>128</v>
      </c>
      <c r="M6069" s="15" t="s">
        <v>1064</v>
      </c>
      <c r="N6069" s="14">
        <v>2010</v>
      </c>
      <c r="O6069" s="15" t="s">
        <v>2109</v>
      </c>
      <c r="P6069" s="15" t="s">
        <v>106</v>
      </c>
      <c r="Q6069" s="15" t="s">
        <v>47125</v>
      </c>
      <c r="R6069" s="15" t="s">
        <v>2110</v>
      </c>
      <c r="S6069" s="15" t="s">
        <v>2111</v>
      </c>
      <c r="T6069" s="15" t="s">
        <v>174</v>
      </c>
      <c r="U6069" s="15" t="s">
        <v>53</v>
      </c>
      <c r="V6069" s="15" t="s">
        <v>45474</v>
      </c>
      <c r="W6069" s="15" t="s">
        <v>195</v>
      </c>
      <c r="X6069" s="15" t="e">
        <f>_xlfn.XLOOKUP(_LOOKUP[[#This Row],[AdjusterMemberName]],_Adjuster[Adjuster Name],_Adjuster[Email],,0)</f>
        <v>#N/A</v>
      </c>
      <c r="Y6069" s="15" t="e">
        <f>_xlfn.XLOOKUP(_LOOKUP[[#This Row],[AdjusterMemberName]],_Adjuster[Adjuster Name],_Adjuster[Phone Number],,0)</f>
        <v>#N/A</v>
      </c>
      <c r="Z6069" s="15" t="s">
        <v>2112</v>
      </c>
      <c r="AA60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1734 W 56Th St, Los Angeles  CA 90062</v>
      </c>
      <c r="AB6069" s="15"/>
    </row>
    <row r="6070" spans="1:28" x14ac:dyDescent="0.3">
      <c r="A6070" s="14">
        <v>1</v>
      </c>
      <c r="B6070" s="14">
        <v>1</v>
      </c>
      <c r="C6070" s="15" t="s">
        <v>2074</v>
      </c>
      <c r="D6070" s="15" t="s">
        <v>2074</v>
      </c>
      <c r="E6070" s="15">
        <v>45126</v>
      </c>
      <c r="F6070" s="15" t="s">
        <v>2075</v>
      </c>
      <c r="G6070" s="15">
        <v>45094</v>
      </c>
      <c r="H6070" s="15">
        <v>45277</v>
      </c>
      <c r="I6070" s="15" t="s">
        <v>2076</v>
      </c>
      <c r="J6070" s="15" t="s">
        <v>2077</v>
      </c>
      <c r="K6070" s="15" t="s">
        <v>45568</v>
      </c>
      <c r="L6070" s="15" t="s">
        <v>139</v>
      </c>
      <c r="M6070" s="15" t="s">
        <v>1219</v>
      </c>
      <c r="N6070" s="14">
        <v>2014</v>
      </c>
      <c r="O6070" s="15" t="s">
        <v>2078</v>
      </c>
      <c r="P6070" s="15" t="s">
        <v>106</v>
      </c>
      <c r="Q6070" s="15" t="s">
        <v>47019</v>
      </c>
      <c r="R6070" s="15" t="s">
        <v>2079</v>
      </c>
      <c r="S6070" s="15" t="s">
        <v>2080</v>
      </c>
      <c r="T6070" s="15" t="s">
        <v>286</v>
      </c>
      <c r="U6070" s="15" t="s">
        <v>53</v>
      </c>
      <c r="V6070" s="15" t="s">
        <v>45658</v>
      </c>
      <c r="W6070" s="15" t="s">
        <v>175</v>
      </c>
      <c r="X6070" s="15" t="e">
        <f>_xlfn.XLOOKUP(_LOOKUP[[#This Row],[AdjusterMemberName]],_Adjuster[Adjuster Name],_Adjuster[Email],,0)</f>
        <v>#N/A</v>
      </c>
      <c r="Y6070" s="15" t="e">
        <f>_xlfn.XLOOKUP(_LOOKUP[[#This Row],[AdjusterMemberName]],_Adjuster[Adjuster Name],_Adjuster[Phone Number],,0)</f>
        <v>#N/A</v>
      </c>
      <c r="Z6070" s="15" t="s">
        <v>2081</v>
      </c>
      <c r="AA60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3265 Santa Fe Ave Apt 58, Long Beach  CA 90810</v>
      </c>
      <c r="AB6070" s="15"/>
    </row>
    <row r="6071" spans="1:28" x14ac:dyDescent="0.3">
      <c r="A6071" s="14">
        <v>1</v>
      </c>
      <c r="B6071" s="14">
        <v>1</v>
      </c>
      <c r="C6071" s="15" t="s">
        <v>1359</v>
      </c>
      <c r="D6071" s="15" t="s">
        <v>1359</v>
      </c>
      <c r="E6071" s="15">
        <v>45126</v>
      </c>
      <c r="F6071" s="15" t="s">
        <v>1360</v>
      </c>
      <c r="G6071" s="15">
        <v>44989</v>
      </c>
      <c r="H6071" s="15">
        <v>45173</v>
      </c>
      <c r="I6071" s="15" t="s">
        <v>2102</v>
      </c>
      <c r="J6071" s="15" t="s">
        <v>2103</v>
      </c>
      <c r="K6071" s="15" t="s">
        <v>45329</v>
      </c>
      <c r="L6071" s="15" t="s">
        <v>25</v>
      </c>
      <c r="M6071" s="15" t="s">
        <v>1896</v>
      </c>
      <c r="N6071" s="14">
        <v>2002</v>
      </c>
      <c r="O6071" s="15" t="s">
        <v>2104</v>
      </c>
      <c r="P6071" s="15" t="s">
        <v>106</v>
      </c>
      <c r="Q6071" s="15" t="s">
        <v>47065</v>
      </c>
      <c r="R6071" s="15" t="s">
        <v>1364</v>
      </c>
      <c r="S6071" s="15" t="s">
        <v>1365</v>
      </c>
      <c r="T6071" s="15" t="s">
        <v>1366</v>
      </c>
      <c r="U6071" s="15" t="s">
        <v>53</v>
      </c>
      <c r="V6071" s="15" t="s">
        <v>46085</v>
      </c>
      <c r="W6071" s="15" t="s">
        <v>1624</v>
      </c>
      <c r="X6071" s="15" t="e">
        <f>_xlfn.XLOOKUP(_LOOKUP[[#This Row],[AdjusterMemberName]],_Adjuster[Adjuster Name],_Adjuster[Email],,0)</f>
        <v>#N/A</v>
      </c>
      <c r="Y6071" s="15" t="e">
        <f>_xlfn.XLOOKUP(_LOOKUP[[#This Row],[AdjusterMemberName]],_Adjuster[Adjuster Name],_Adjuster[Phone Number],,0)</f>
        <v>#N/A</v>
      </c>
      <c r="Z6071" s="15" t="s">
        <v>1367</v>
      </c>
      <c r="AA60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19436 Quebec Ave, Corona  CA 92881</v>
      </c>
      <c r="AB6071" s="15"/>
    </row>
    <row r="6072" spans="1:28" x14ac:dyDescent="0.3">
      <c r="A6072" s="14">
        <v>1</v>
      </c>
      <c r="B6072" s="14">
        <v>1</v>
      </c>
      <c r="C6072" s="15" t="s">
        <v>5054</v>
      </c>
      <c r="D6072" s="15" t="s">
        <v>5055</v>
      </c>
      <c r="E6072" s="15">
        <v>45126</v>
      </c>
      <c r="F6072" s="15" t="s">
        <v>5056</v>
      </c>
      <c r="G6072" s="15">
        <v>45009</v>
      </c>
      <c r="H6072" s="15">
        <v>45193</v>
      </c>
      <c r="I6072" s="15" t="s">
        <v>5057</v>
      </c>
      <c r="J6072" s="15" t="s">
        <v>5058</v>
      </c>
      <c r="K6072" s="15" t="s">
        <v>45892</v>
      </c>
      <c r="L6072" s="15" t="s">
        <v>270</v>
      </c>
      <c r="M6072" s="15" t="s">
        <v>271</v>
      </c>
      <c r="N6072" s="14">
        <v>2004</v>
      </c>
      <c r="O6072" s="15" t="s">
        <v>5059</v>
      </c>
      <c r="P6072" s="15" t="s">
        <v>106</v>
      </c>
      <c r="Q6072" s="15" t="s">
        <v>47081</v>
      </c>
      <c r="R6072" s="15" t="s">
        <v>5060</v>
      </c>
      <c r="S6072" s="15" t="s">
        <v>5061</v>
      </c>
      <c r="T6072" s="15" t="s">
        <v>530</v>
      </c>
      <c r="U6072" s="15" t="s">
        <v>53</v>
      </c>
      <c r="V6072" s="15" t="s">
        <v>45462</v>
      </c>
      <c r="W6072" s="15" t="s">
        <v>367</v>
      </c>
      <c r="X6072" s="15" t="str">
        <f>_xlfn.XLOOKUP(_LOOKUP[[#This Row],[AdjusterMemberName]],_Adjuster[Adjuster Name],_Adjuster[Email],,0)</f>
        <v>dHernandez4@knightcompany.com</v>
      </c>
      <c r="Y6072" s="15" t="str">
        <f>_xlfn.XLOOKUP(_LOOKUP[[#This Row],[AdjusterMemberName]],_Adjuster[Adjuster Name],_Adjuster[Phone Number],,0)</f>
        <v>323-315-7819</v>
      </c>
      <c r="Z6072" s="15" t="s">
        <v>5062</v>
      </c>
      <c r="AA60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16243 Vasquez Ave Apt 8, Victorville  CA 92394</v>
      </c>
      <c r="AB6072" s="15"/>
    </row>
    <row r="6073" spans="1:28" x14ac:dyDescent="0.3">
      <c r="A6073" s="14">
        <v>1</v>
      </c>
      <c r="B6073" s="14">
        <v>1</v>
      </c>
      <c r="C6073" s="15" t="s">
        <v>6118</v>
      </c>
      <c r="D6073" s="15" t="s">
        <v>6119</v>
      </c>
      <c r="E6073" s="15">
        <v>45126</v>
      </c>
      <c r="F6073" s="15" t="s">
        <v>6120</v>
      </c>
      <c r="G6073" s="15">
        <v>45126</v>
      </c>
      <c r="H6073" s="15">
        <v>45310</v>
      </c>
      <c r="I6073" s="15" t="s">
        <v>6121</v>
      </c>
      <c r="J6073" s="15" t="s">
        <v>6122</v>
      </c>
      <c r="K6073" s="15" t="s">
        <v>45554</v>
      </c>
      <c r="L6073" s="15" t="s">
        <v>229</v>
      </c>
      <c r="M6073" s="15" t="s">
        <v>230</v>
      </c>
      <c r="N6073" s="14">
        <v>2013</v>
      </c>
      <c r="O6073" s="15" t="s">
        <v>6123</v>
      </c>
      <c r="P6073" s="15" t="s">
        <v>106</v>
      </c>
      <c r="Q6073" s="15" t="s">
        <v>47061</v>
      </c>
      <c r="R6073" s="15" t="s">
        <v>6124</v>
      </c>
      <c r="S6073" s="15" t="s">
        <v>6125</v>
      </c>
      <c r="T6073" s="15" t="s">
        <v>4967</v>
      </c>
      <c r="U6073" s="15" t="s">
        <v>53</v>
      </c>
      <c r="V6073" s="15" t="s">
        <v>45436</v>
      </c>
      <c r="W6073" s="15" t="s">
        <v>367</v>
      </c>
      <c r="X6073" s="15" t="str">
        <f>_xlfn.XLOOKUP(_LOOKUP[[#This Row],[AdjusterMemberName]],_Adjuster[Adjuster Name],_Adjuster[Email],,0)</f>
        <v>dHernandez4@knightcompany.com</v>
      </c>
      <c r="Y6073" s="15" t="str">
        <f>_xlfn.XLOOKUP(_LOOKUP[[#This Row],[AdjusterMemberName]],_Adjuster[Adjuster Name],_Adjuster[Phone Number],,0)</f>
        <v>323-315-7819</v>
      </c>
      <c r="Z6073" s="15" t="s">
        <v>6126</v>
      </c>
      <c r="AA60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4712 Florence Ave Apt A, Bell Gardens  CA 90201</v>
      </c>
      <c r="AB6073" s="15"/>
    </row>
    <row r="6074" spans="1:28" x14ac:dyDescent="0.3">
      <c r="A6074" s="14">
        <v>1</v>
      </c>
      <c r="B6074" s="14">
        <v>1</v>
      </c>
      <c r="C6074" s="15" t="s">
        <v>2063</v>
      </c>
      <c r="D6074" s="15" t="s">
        <v>2064</v>
      </c>
      <c r="E6074" s="15">
        <v>45125</v>
      </c>
      <c r="F6074" s="15" t="s">
        <v>2065</v>
      </c>
      <c r="G6074" s="15">
        <v>44990</v>
      </c>
      <c r="H6074" s="15">
        <v>45174</v>
      </c>
      <c r="I6074" s="15" t="s">
        <v>2066</v>
      </c>
      <c r="J6074" s="15" t="s">
        <v>2067</v>
      </c>
      <c r="K6074" s="15" t="s">
        <v>45356</v>
      </c>
      <c r="L6074" s="15" t="s">
        <v>103</v>
      </c>
      <c r="M6074" s="15" t="s">
        <v>2068</v>
      </c>
      <c r="N6074" s="14">
        <v>2008</v>
      </c>
      <c r="O6074" s="15" t="s">
        <v>2069</v>
      </c>
      <c r="P6074" s="15" t="s">
        <v>106</v>
      </c>
      <c r="Q6074" s="15" t="s">
        <v>47019</v>
      </c>
      <c r="R6074" s="15" t="s">
        <v>2070</v>
      </c>
      <c r="S6074" s="15" t="s">
        <v>2071</v>
      </c>
      <c r="T6074" s="15" t="s">
        <v>2072</v>
      </c>
      <c r="U6074" s="15" t="s">
        <v>53</v>
      </c>
      <c r="V6074" s="15" t="s">
        <v>45733</v>
      </c>
      <c r="W6074" s="15" t="s">
        <v>195</v>
      </c>
      <c r="X6074" s="15" t="e">
        <f>_xlfn.XLOOKUP(_LOOKUP[[#This Row],[AdjusterMemberName]],_Adjuster[Adjuster Name],_Adjuster[Email],,0)</f>
        <v>#N/A</v>
      </c>
      <c r="Y6074" s="15" t="e">
        <f>_xlfn.XLOOKUP(_LOOKUP[[#This Row],[AdjusterMemberName]],_Adjuster[Adjuster Name],_Adjuster[Phone Number],,0)</f>
        <v>#N/A</v>
      </c>
      <c r="Z6074" s="15" t="s">
        <v>2073</v>
      </c>
      <c r="AA60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8429 Laurelave, Fontana  CA 92335</v>
      </c>
      <c r="AB6074" s="15"/>
    </row>
    <row r="6075" spans="1:28" x14ac:dyDescent="0.3">
      <c r="A6075" s="14">
        <v>1</v>
      </c>
      <c r="B6075" s="14">
        <v>1</v>
      </c>
      <c r="C6075" s="15" t="s">
        <v>2082</v>
      </c>
      <c r="D6075" s="15" t="s">
        <v>2082</v>
      </c>
      <c r="E6075" s="15">
        <v>45125</v>
      </c>
      <c r="F6075" s="15" t="s">
        <v>2083</v>
      </c>
      <c r="G6075" s="15">
        <v>45113</v>
      </c>
      <c r="H6075" s="15">
        <v>45297</v>
      </c>
      <c r="I6075" s="15" t="s">
        <v>2084</v>
      </c>
      <c r="J6075" s="15" t="s">
        <v>2085</v>
      </c>
      <c r="K6075" s="15" t="s">
        <v>45332</v>
      </c>
      <c r="L6075" s="15" t="s">
        <v>103</v>
      </c>
      <c r="M6075" s="15" t="s">
        <v>1336</v>
      </c>
      <c r="N6075" s="14">
        <v>2015</v>
      </c>
      <c r="O6075" s="15" t="s">
        <v>2086</v>
      </c>
      <c r="P6075" s="15" t="s">
        <v>106</v>
      </c>
      <c r="Q6075" s="15" t="s">
        <v>47019</v>
      </c>
      <c r="R6075" s="15" t="s">
        <v>2087</v>
      </c>
      <c r="S6075" s="15" t="s">
        <v>2088</v>
      </c>
      <c r="T6075" s="15" t="s">
        <v>2089</v>
      </c>
      <c r="U6075" s="15" t="s">
        <v>53</v>
      </c>
      <c r="V6075" s="15" t="s">
        <v>46317</v>
      </c>
      <c r="W6075" s="15" t="s">
        <v>175</v>
      </c>
      <c r="X6075" s="15" t="e">
        <f>_xlfn.XLOOKUP(_LOOKUP[[#This Row],[AdjusterMemberName]],_Adjuster[Adjuster Name],_Adjuster[Email],,0)</f>
        <v>#N/A</v>
      </c>
      <c r="Y6075" s="15" t="e">
        <f>_xlfn.XLOOKUP(_LOOKUP[[#This Row],[AdjusterMemberName]],_Adjuster[Adjuster Name],_Adjuster[Phone Number],,0)</f>
        <v>#N/A</v>
      </c>
      <c r="Z6075" s="15" t="s">
        <v>2090</v>
      </c>
      <c r="AA60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5099 Catalon Ave, Woodland Hills  CA 91364</v>
      </c>
      <c r="AB6075" s="15"/>
    </row>
    <row r="6076" spans="1:28" x14ac:dyDescent="0.3">
      <c r="A6076" s="14">
        <v>1</v>
      </c>
      <c r="B6076" s="14">
        <v>1</v>
      </c>
      <c r="C6076" s="15" t="s">
        <v>5918</v>
      </c>
      <c r="D6076" s="15" t="s">
        <v>5918</v>
      </c>
      <c r="E6076" s="15">
        <v>45125</v>
      </c>
      <c r="F6076" s="15" t="s">
        <v>5919</v>
      </c>
      <c r="G6076" s="15">
        <v>45065</v>
      </c>
      <c r="H6076" s="15">
        <v>45249</v>
      </c>
      <c r="I6076" s="15" t="s">
        <v>5920</v>
      </c>
      <c r="J6076" s="15" t="s">
        <v>5921</v>
      </c>
      <c r="K6076" s="15" t="s">
        <v>45750</v>
      </c>
      <c r="L6076" s="15" t="s">
        <v>139</v>
      </c>
      <c r="M6076" s="15" t="s">
        <v>470</v>
      </c>
      <c r="N6076" s="14">
        <v>2015</v>
      </c>
      <c r="O6076" s="15" t="s">
        <v>5922</v>
      </c>
      <c r="P6076" s="15" t="s">
        <v>81</v>
      </c>
      <c r="Q6076" s="15" t="s">
        <v>47019</v>
      </c>
      <c r="R6076" s="15" t="s">
        <v>5923</v>
      </c>
      <c r="S6076" s="15" t="s">
        <v>5924</v>
      </c>
      <c r="T6076" s="15" t="s">
        <v>5164</v>
      </c>
      <c r="U6076" s="15" t="s">
        <v>53</v>
      </c>
      <c r="V6076" s="15" t="s">
        <v>45423</v>
      </c>
      <c r="W6076" s="15" t="s">
        <v>338</v>
      </c>
      <c r="X6076" s="15" t="e">
        <f>_xlfn.XLOOKUP(_LOOKUP[[#This Row],[AdjusterMemberName]],_Adjuster[Adjuster Name],_Adjuster[Email],,0)</f>
        <v>#N/A</v>
      </c>
      <c r="Y6076" s="15" t="e">
        <f>_xlfn.XLOOKUP(_LOOKUP[[#This Row],[AdjusterMemberName]],_Adjuster[Adjuster Name],_Adjuster[Phone Number],,0)</f>
        <v>#N/A</v>
      </c>
      <c r="Z6076" s="15" t="s">
        <v>5925</v>
      </c>
      <c r="AA60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18540 Soledad Canyon Rd Spc 140, Canyon Country  CA 91351</v>
      </c>
      <c r="AB6076" s="15"/>
    </row>
    <row r="6077" spans="1:28" x14ac:dyDescent="0.3">
      <c r="A6077" s="14">
        <v>1</v>
      </c>
      <c r="B6077" s="14">
        <v>1</v>
      </c>
      <c r="C6077" s="15" t="s">
        <v>2035</v>
      </c>
      <c r="D6077" s="15" t="s">
        <v>2035</v>
      </c>
      <c r="E6077" s="15">
        <v>45124</v>
      </c>
      <c r="F6077" s="15" t="s">
        <v>2036</v>
      </c>
      <c r="G6077" s="15">
        <v>45050</v>
      </c>
      <c r="H6077" s="15">
        <v>45234</v>
      </c>
      <c r="I6077" s="15" t="s">
        <v>2037</v>
      </c>
      <c r="J6077" s="15" t="s">
        <v>2038</v>
      </c>
      <c r="K6077" s="15" t="s">
        <v>45696</v>
      </c>
      <c r="L6077" s="15" t="s">
        <v>536</v>
      </c>
      <c r="M6077" s="15" t="s">
        <v>2039</v>
      </c>
      <c r="N6077" s="14">
        <v>2018</v>
      </c>
      <c r="O6077" s="15" t="s">
        <v>2040</v>
      </c>
      <c r="P6077" s="15" t="s">
        <v>106</v>
      </c>
      <c r="Q6077" s="15" t="s">
        <v>47079</v>
      </c>
      <c r="R6077" s="15" t="s">
        <v>2041</v>
      </c>
      <c r="S6077" s="15" t="s">
        <v>2042</v>
      </c>
      <c r="T6077" s="15" t="s">
        <v>2043</v>
      </c>
      <c r="U6077" s="15" t="s">
        <v>53</v>
      </c>
      <c r="V6077" s="15" t="s">
        <v>46038</v>
      </c>
      <c r="W6077" s="15" t="s">
        <v>175</v>
      </c>
      <c r="X6077" s="15" t="e">
        <f>_xlfn.XLOOKUP(_LOOKUP[[#This Row],[AdjusterMemberName]],_Adjuster[Adjuster Name],_Adjuster[Email],,0)</f>
        <v>#N/A</v>
      </c>
      <c r="Y6077" s="15" t="e">
        <f>_xlfn.XLOOKUP(_LOOKUP[[#This Row],[AdjusterMemberName]],_Adjuster[Adjuster Name],_Adjuster[Phone Number],,0)</f>
        <v>#N/A</v>
      </c>
      <c r="Z6077" s="15" t="s">
        <v>2044</v>
      </c>
      <c r="AA60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9835 Orr And Day Rd, Santa Fe Springs  CA 90670</v>
      </c>
      <c r="AB6077" s="15">
        <v>45207</v>
      </c>
    </row>
    <row r="6078" spans="1:28" x14ac:dyDescent="0.3">
      <c r="A6078" s="14">
        <v>1</v>
      </c>
      <c r="B6078" s="14">
        <v>1</v>
      </c>
      <c r="C6078" s="15" t="s">
        <v>2525</v>
      </c>
      <c r="D6078" s="15" t="s">
        <v>2525</v>
      </c>
      <c r="E6078" s="15">
        <v>45124</v>
      </c>
      <c r="F6078" s="15" t="s">
        <v>2526</v>
      </c>
      <c r="G6078" s="15">
        <v>45093</v>
      </c>
      <c r="H6078" s="15">
        <v>45276</v>
      </c>
      <c r="I6078" s="15" t="s">
        <v>2527</v>
      </c>
      <c r="J6078" s="15" t="s">
        <v>2528</v>
      </c>
      <c r="K6078" s="15" t="s">
        <v>45329</v>
      </c>
      <c r="L6078" s="15" t="s">
        <v>201</v>
      </c>
      <c r="M6078" s="15" t="s">
        <v>2529</v>
      </c>
      <c r="N6078" s="14">
        <v>2019</v>
      </c>
      <c r="O6078" s="15" t="s">
        <v>2530</v>
      </c>
      <c r="P6078" s="15" t="s">
        <v>106</v>
      </c>
      <c r="Q6078" s="15" t="s">
        <v>47019</v>
      </c>
      <c r="R6078" s="15" t="s">
        <v>2531</v>
      </c>
      <c r="S6078" s="15" t="s">
        <v>2532</v>
      </c>
      <c r="T6078" s="15" t="s">
        <v>2533</v>
      </c>
      <c r="U6078" s="15" t="s">
        <v>53</v>
      </c>
      <c r="V6078" s="15" t="s">
        <v>45667</v>
      </c>
      <c r="W6078" s="15" t="s">
        <v>367</v>
      </c>
      <c r="X6078" s="15" t="str">
        <f>_xlfn.XLOOKUP(_LOOKUP[[#This Row],[AdjusterMemberName]],_Adjuster[Adjuster Name],_Adjuster[Email],,0)</f>
        <v>dHernandez4@knightcompany.com</v>
      </c>
      <c r="Y6078" s="15" t="str">
        <f>_xlfn.XLOOKUP(_LOOKUP[[#This Row],[AdjusterMemberName]],_Adjuster[Adjuster Name],_Adjuster[Phone Number],,0)</f>
        <v>323-315-7819</v>
      </c>
      <c r="Z6078" s="15" t="s">
        <v>2534</v>
      </c>
      <c r="AA60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4321 E 61St St, Huntington Park  CA 90255</v>
      </c>
      <c r="AB6078" s="15">
        <v>45167</v>
      </c>
    </row>
    <row r="6079" spans="1:28" x14ac:dyDescent="0.3">
      <c r="A6079" s="14">
        <v>1</v>
      </c>
      <c r="B6079" s="14">
        <v>1</v>
      </c>
      <c r="C6079" s="15" t="s">
        <v>1999</v>
      </c>
      <c r="D6079" s="15" t="s">
        <v>1999</v>
      </c>
      <c r="E6079" s="15">
        <v>45123</v>
      </c>
      <c r="F6079" s="15" t="s">
        <v>2000</v>
      </c>
      <c r="G6079" s="15">
        <v>45055</v>
      </c>
      <c r="H6079" s="15">
        <v>45239</v>
      </c>
      <c r="I6079" s="15" t="s">
        <v>2001</v>
      </c>
      <c r="J6079" s="15" t="s">
        <v>2002</v>
      </c>
      <c r="K6079" s="15" t="s">
        <v>45805</v>
      </c>
      <c r="L6079" s="15" t="s">
        <v>2003</v>
      </c>
      <c r="M6079" s="15" t="s">
        <v>2004</v>
      </c>
      <c r="N6079" s="14">
        <v>2017</v>
      </c>
      <c r="O6079" s="15" t="s">
        <v>2005</v>
      </c>
      <c r="P6079" s="15" t="s">
        <v>1273</v>
      </c>
      <c r="Q6079" s="15" t="s">
        <v>119</v>
      </c>
      <c r="R6079" s="15" t="s">
        <v>2006</v>
      </c>
      <c r="S6079" s="15" t="s">
        <v>2007</v>
      </c>
      <c r="T6079" s="15" t="s">
        <v>174</v>
      </c>
      <c r="U6079" s="15" t="s">
        <v>53</v>
      </c>
      <c r="V6079" s="15" t="s">
        <v>45516</v>
      </c>
      <c r="W6079" s="15" t="s">
        <v>264</v>
      </c>
      <c r="X6079" s="15" t="str">
        <f>_xlfn.XLOOKUP(_LOOKUP[[#This Row],[AdjusterMemberName]],_Adjuster[Adjuster Name],_Adjuster[Email],,0)</f>
        <v>sBonnevie@knightcompany.com</v>
      </c>
      <c r="Y6079" s="15" t="str">
        <f>_xlfn.XLOOKUP(_LOOKUP[[#This Row],[AdjusterMemberName]],_Adjuster[Adjuster Name],_Adjuster[Phone Number],,0)</f>
        <v>323-692-4064</v>
      </c>
      <c r="Z6079" s="15" t="s">
        <v>2008</v>
      </c>
      <c r="AA60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1843 N Cherokee Ave Apt 305, Los Angeles  CA 90028</v>
      </c>
      <c r="AB6079" s="15">
        <v>45088</v>
      </c>
    </row>
    <row r="6080" spans="1:28" x14ac:dyDescent="0.3">
      <c r="A6080" s="14">
        <v>1</v>
      </c>
      <c r="B6080" s="14">
        <v>1</v>
      </c>
      <c r="C6080" s="15" t="s">
        <v>2009</v>
      </c>
      <c r="D6080" s="15" t="s">
        <v>2009</v>
      </c>
      <c r="E6080" s="15">
        <v>45122</v>
      </c>
      <c r="F6080" s="15" t="s">
        <v>2010</v>
      </c>
      <c r="G6080" s="15">
        <v>45067</v>
      </c>
      <c r="H6080" s="15">
        <v>45251</v>
      </c>
      <c r="I6080" s="15" t="s">
        <v>2011</v>
      </c>
      <c r="J6080" s="15" t="s">
        <v>2012</v>
      </c>
      <c r="K6080" s="15" t="s">
        <v>46861</v>
      </c>
      <c r="L6080" s="15" t="s">
        <v>128</v>
      </c>
      <c r="M6080" s="15" t="s">
        <v>170</v>
      </c>
      <c r="N6080" s="14">
        <v>2014</v>
      </c>
      <c r="O6080" s="15" t="s">
        <v>2013</v>
      </c>
      <c r="P6080" s="15" t="s">
        <v>106</v>
      </c>
      <c r="Q6080" s="15" t="s">
        <v>47006</v>
      </c>
      <c r="R6080" s="15" t="s">
        <v>2014</v>
      </c>
      <c r="S6080" s="15" t="s">
        <v>2015</v>
      </c>
      <c r="T6080" s="15" t="s">
        <v>144</v>
      </c>
      <c r="U6080" s="15" t="s">
        <v>53</v>
      </c>
      <c r="V6080" s="15" t="s">
        <v>45478</v>
      </c>
      <c r="W6080" s="15" t="s">
        <v>1624</v>
      </c>
      <c r="X6080" s="15" t="e">
        <f>_xlfn.XLOOKUP(_LOOKUP[[#This Row],[AdjusterMemberName]],_Adjuster[Adjuster Name],_Adjuster[Email],,0)</f>
        <v>#N/A</v>
      </c>
      <c r="Y6080" s="15" t="e">
        <f>_xlfn.XLOOKUP(_LOOKUP[[#This Row],[AdjusterMemberName]],_Adjuster[Adjuster Name],_Adjuster[Phone Number],,0)</f>
        <v>#N/A</v>
      </c>
      <c r="Z6080" s="15" t="s">
        <v>2016</v>
      </c>
      <c r="AA60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1629 Honeysuckle Dr, San Jose  CA 95122</v>
      </c>
      <c r="AB6080" s="15">
        <v>45192</v>
      </c>
    </row>
    <row r="6081" spans="1:28" x14ac:dyDescent="0.3">
      <c r="A6081" s="14">
        <v>1</v>
      </c>
      <c r="B6081" s="14">
        <v>1</v>
      </c>
      <c r="C6081" s="15" t="s">
        <v>2027</v>
      </c>
      <c r="D6081" s="15" t="s">
        <v>2027</v>
      </c>
      <c r="E6081" s="15">
        <v>45122</v>
      </c>
      <c r="F6081" s="15" t="s">
        <v>2028</v>
      </c>
      <c r="G6081" s="15">
        <v>45088</v>
      </c>
      <c r="H6081" s="15">
        <v>45271</v>
      </c>
      <c r="I6081" s="15" t="s">
        <v>2029</v>
      </c>
      <c r="J6081" s="15" t="s">
        <v>2030</v>
      </c>
      <c r="K6081" s="15" t="s">
        <v>45356</v>
      </c>
      <c r="L6081" s="15" t="s">
        <v>128</v>
      </c>
      <c r="M6081" s="15" t="s">
        <v>129</v>
      </c>
      <c r="N6081" s="14">
        <v>2015</v>
      </c>
      <c r="O6081" s="15" t="s">
        <v>2031</v>
      </c>
      <c r="P6081" s="15" t="s">
        <v>106</v>
      </c>
      <c r="Q6081" s="15" t="s">
        <v>47019</v>
      </c>
      <c r="R6081" s="15" t="s">
        <v>2032</v>
      </c>
      <c r="S6081" s="15" t="s">
        <v>2033</v>
      </c>
      <c r="T6081" s="15" t="s">
        <v>174</v>
      </c>
      <c r="U6081" s="15" t="s">
        <v>53</v>
      </c>
      <c r="V6081" s="15" t="s">
        <v>45474</v>
      </c>
      <c r="W6081" s="15" t="s">
        <v>54</v>
      </c>
      <c r="X6081" s="15" t="str">
        <f>_xlfn.XLOOKUP(_LOOKUP[[#This Row],[AdjusterMemberName]],_Adjuster[Adjuster Name],_Adjuster[Email],,0)</f>
        <v>JRubalcava@knightcompany.com</v>
      </c>
      <c r="Y6081" s="15" t="str">
        <f>_xlfn.XLOOKUP(_LOOKUP[[#This Row],[AdjusterMemberName]],_Adjuster[Adjuster Name],_Adjuster[Phone Number],,0)</f>
        <v>424-559-5420</v>
      </c>
      <c r="Z6081" s="15" t="s">
        <v>2034</v>
      </c>
      <c r="AA60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3978 Denker Ave, Los Angeles  CA 90062</v>
      </c>
      <c r="AB6081" s="15">
        <v>45204</v>
      </c>
    </row>
    <row r="6082" spans="1:28" x14ac:dyDescent="0.3">
      <c r="A6082" s="14">
        <v>1</v>
      </c>
      <c r="B6082" s="14">
        <v>1</v>
      </c>
      <c r="C6082" s="15" t="s">
        <v>1891</v>
      </c>
      <c r="D6082" s="15" t="s">
        <v>1891</v>
      </c>
      <c r="E6082" s="15">
        <v>45122</v>
      </c>
      <c r="F6082" s="15" t="s">
        <v>1893</v>
      </c>
      <c r="G6082" s="15">
        <v>45082</v>
      </c>
      <c r="H6082" s="15">
        <v>45265</v>
      </c>
      <c r="I6082" s="15" t="s">
        <v>2100</v>
      </c>
      <c r="J6082" s="15" t="s">
        <v>2101</v>
      </c>
      <c r="K6082" s="15" t="s">
        <v>46860</v>
      </c>
      <c r="L6082" s="15" t="s">
        <v>25</v>
      </c>
      <c r="M6082" s="15" t="s">
        <v>1896</v>
      </c>
      <c r="N6082" s="14">
        <v>2017</v>
      </c>
      <c r="O6082" s="15" t="s">
        <v>1897</v>
      </c>
      <c r="P6082" s="15" t="s">
        <v>106</v>
      </c>
      <c r="Q6082" s="15" t="s">
        <v>47065</v>
      </c>
      <c r="R6082" s="15" t="s">
        <v>1898</v>
      </c>
      <c r="S6082" s="15" t="s">
        <v>1899</v>
      </c>
      <c r="T6082" s="15" t="s">
        <v>174</v>
      </c>
      <c r="U6082" s="15" t="s">
        <v>53</v>
      </c>
      <c r="V6082" s="15" t="s">
        <v>45694</v>
      </c>
      <c r="W6082" s="15" t="s">
        <v>1624</v>
      </c>
      <c r="X6082" s="15" t="e">
        <f>_xlfn.XLOOKUP(_LOOKUP[[#This Row],[AdjusterMemberName]],_Adjuster[Adjuster Name],_Adjuster[Email],,0)</f>
        <v>#N/A</v>
      </c>
      <c r="Y6082" s="15" t="e">
        <f>_xlfn.XLOOKUP(_LOOKUP[[#This Row],[AdjusterMemberName]],_Adjuster[Adjuster Name],_Adjuster[Phone Number],,0)</f>
        <v>#N/A</v>
      </c>
      <c r="Z6082" s="15" t="s">
        <v>1900</v>
      </c>
      <c r="AA60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648 E 76Th Pl, Los Angeles  CA 90001</v>
      </c>
      <c r="AB6082" s="15"/>
    </row>
    <row r="6083" spans="1:28" x14ac:dyDescent="0.3">
      <c r="A6083" s="14">
        <v>0</v>
      </c>
      <c r="B6083" s="14">
        <v>1</v>
      </c>
      <c r="C6083" s="15" t="s">
        <v>2817</v>
      </c>
      <c r="D6083" s="15" t="s">
        <v>2817</v>
      </c>
      <c r="E6083" s="15">
        <v>45122</v>
      </c>
      <c r="F6083" s="15" t="s">
        <v>2818</v>
      </c>
      <c r="G6083" s="15"/>
      <c r="H6083" s="15"/>
      <c r="I6083" s="15" t="s">
        <v>2819</v>
      </c>
      <c r="J6083" s="15" t="s">
        <v>2820</v>
      </c>
      <c r="K6083" s="15" t="s">
        <v>45329</v>
      </c>
      <c r="L6083" s="15" t="s">
        <v>2821</v>
      </c>
      <c r="M6083" s="15" t="s">
        <v>2822</v>
      </c>
      <c r="N6083" s="14">
        <v>2023</v>
      </c>
      <c r="O6083" s="15" t="s">
        <v>2823</v>
      </c>
      <c r="P6083" s="15" t="s">
        <v>106</v>
      </c>
      <c r="Q6083" s="15"/>
      <c r="R6083" s="15"/>
      <c r="S6083" s="15"/>
      <c r="T6083" s="15"/>
      <c r="U6083" s="15"/>
      <c r="V6083" s="15"/>
      <c r="W6083" s="15" t="s">
        <v>195</v>
      </c>
      <c r="X6083" s="15" t="e">
        <f>_xlfn.XLOOKUP(_LOOKUP[[#This Row],[AdjusterMemberName]],_Adjuster[Adjuster Name],_Adjuster[Email],,0)</f>
        <v>#N/A</v>
      </c>
      <c r="Y6083" s="15" t="e">
        <f>_xlfn.XLOOKUP(_LOOKUP[[#This Row],[AdjusterMemberName]],_Adjuster[Adjuster Name],_Adjuster[Phone Number],,0)</f>
        <v>#N/A</v>
      </c>
      <c r="Z6083" s="15"/>
      <c r="AA6083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6083" s="15"/>
    </row>
    <row r="6084" spans="1:28" x14ac:dyDescent="0.3">
      <c r="A6084" s="14">
        <v>1</v>
      </c>
      <c r="B6084" s="14">
        <v>1</v>
      </c>
      <c r="C6084" s="15" t="s">
        <v>3263</v>
      </c>
      <c r="D6084" s="15" t="s">
        <v>3263</v>
      </c>
      <c r="E6084" s="15">
        <v>45122</v>
      </c>
      <c r="F6084" s="15" t="s">
        <v>3264</v>
      </c>
      <c r="G6084" s="15">
        <v>45068</v>
      </c>
      <c r="H6084" s="15">
        <v>45252</v>
      </c>
      <c r="I6084" s="15" t="s">
        <v>3265</v>
      </c>
      <c r="J6084" s="15" t="s">
        <v>3266</v>
      </c>
      <c r="K6084" s="15" t="s">
        <v>45332</v>
      </c>
      <c r="L6084" s="15" t="s">
        <v>25</v>
      </c>
      <c r="M6084" s="15" t="s">
        <v>480</v>
      </c>
      <c r="N6084" s="14">
        <v>2017</v>
      </c>
      <c r="O6084" s="15" t="s">
        <v>3267</v>
      </c>
      <c r="P6084" s="15" t="s">
        <v>106</v>
      </c>
      <c r="Q6084" s="15" t="s">
        <v>47019</v>
      </c>
      <c r="R6084" s="15" t="s">
        <v>3268</v>
      </c>
      <c r="S6084" s="15" t="s">
        <v>3269</v>
      </c>
      <c r="T6084" s="15" t="s">
        <v>1431</v>
      </c>
      <c r="U6084" s="15" t="s">
        <v>53</v>
      </c>
      <c r="V6084" s="15" t="s">
        <v>45514</v>
      </c>
      <c r="W6084" s="15" t="s">
        <v>850</v>
      </c>
      <c r="X6084" s="15" t="e">
        <f>_xlfn.XLOOKUP(_LOOKUP[[#This Row],[AdjusterMemberName]],_Adjuster[Adjuster Name],_Adjuster[Email],,0)</f>
        <v>#N/A</v>
      </c>
      <c r="Y6084" s="15" t="e">
        <f>_xlfn.XLOOKUP(_LOOKUP[[#This Row],[AdjusterMemberName]],_Adjuster[Adjuster Name],_Adjuster[Phone Number],,0)</f>
        <v>#N/A</v>
      </c>
      <c r="Z6084" s="15" t="s">
        <v>3270</v>
      </c>
      <c r="AA60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13823 Montague St, Arleta  CA 91331</v>
      </c>
      <c r="AB6084" s="15"/>
    </row>
    <row r="6085" spans="1:28" x14ac:dyDescent="0.3">
      <c r="A6085" s="14">
        <v>1</v>
      </c>
      <c r="B6085" s="14">
        <v>1</v>
      </c>
      <c r="C6085" s="15" t="s">
        <v>1975</v>
      </c>
      <c r="D6085" s="15" t="s">
        <v>1975</v>
      </c>
      <c r="E6085" s="15">
        <v>45121</v>
      </c>
      <c r="F6085" s="15" t="s">
        <v>1976</v>
      </c>
      <c r="G6085" s="15">
        <v>45051</v>
      </c>
      <c r="H6085" s="15">
        <v>45235</v>
      </c>
      <c r="I6085" s="15" t="s">
        <v>1977</v>
      </c>
      <c r="J6085" s="15" t="s">
        <v>1978</v>
      </c>
      <c r="K6085" s="15" t="s">
        <v>45330</v>
      </c>
      <c r="L6085" s="15" t="s">
        <v>128</v>
      </c>
      <c r="M6085" s="15" t="s">
        <v>129</v>
      </c>
      <c r="N6085" s="14">
        <v>2013</v>
      </c>
      <c r="O6085" s="15" t="s">
        <v>1979</v>
      </c>
      <c r="P6085" s="15" t="s">
        <v>106</v>
      </c>
      <c r="Q6085" s="15" t="s">
        <v>47019</v>
      </c>
      <c r="R6085" s="15" t="s">
        <v>1980</v>
      </c>
      <c r="S6085" s="15" t="s">
        <v>1981</v>
      </c>
      <c r="T6085" s="15" t="s">
        <v>174</v>
      </c>
      <c r="U6085" s="15" t="s">
        <v>53</v>
      </c>
      <c r="V6085" s="15" t="s">
        <v>45469</v>
      </c>
      <c r="W6085" s="15" t="s">
        <v>850</v>
      </c>
      <c r="X6085" s="15" t="e">
        <f>_xlfn.XLOOKUP(_LOOKUP[[#This Row],[AdjusterMemberName]],_Adjuster[Adjuster Name],_Adjuster[Email],,0)</f>
        <v>#N/A</v>
      </c>
      <c r="Y6085" s="15" t="e">
        <f>_xlfn.XLOOKUP(_LOOKUP[[#This Row],[AdjusterMemberName]],_Adjuster[Adjuster Name],_Adjuster[Phone Number],,0)</f>
        <v>#N/A</v>
      </c>
      <c r="Z6085" s="15" t="s">
        <v>1982</v>
      </c>
      <c r="AA60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149 N Avenue 25, Los Angeles  CA 90031</v>
      </c>
      <c r="AB6085" s="15"/>
    </row>
    <row r="6086" spans="1:28" x14ac:dyDescent="0.3">
      <c r="A6086" s="14">
        <v>1</v>
      </c>
      <c r="B6086" s="14">
        <v>1</v>
      </c>
      <c r="C6086" s="15" t="s">
        <v>1983</v>
      </c>
      <c r="D6086" s="15" t="s">
        <v>1984</v>
      </c>
      <c r="E6086" s="15">
        <v>45121</v>
      </c>
      <c r="F6086" s="15" t="s">
        <v>1985</v>
      </c>
      <c r="G6086" s="15">
        <v>44984</v>
      </c>
      <c r="H6086" s="15">
        <v>45165</v>
      </c>
      <c r="I6086" s="15" t="s">
        <v>1986</v>
      </c>
      <c r="J6086" s="15" t="s">
        <v>1987</v>
      </c>
      <c r="K6086" s="15" t="s">
        <v>45767</v>
      </c>
      <c r="L6086" s="15" t="s">
        <v>150</v>
      </c>
      <c r="M6086" s="15" t="s">
        <v>588</v>
      </c>
      <c r="N6086" s="14">
        <v>2018</v>
      </c>
      <c r="O6086" s="15" t="s">
        <v>1988</v>
      </c>
      <c r="P6086" s="15" t="s">
        <v>106</v>
      </c>
      <c r="Q6086" s="15" t="s">
        <v>47006</v>
      </c>
      <c r="R6086" s="15" t="s">
        <v>1989</v>
      </c>
      <c r="S6086" s="15" t="s">
        <v>1990</v>
      </c>
      <c r="T6086" s="15" t="s">
        <v>424</v>
      </c>
      <c r="U6086" s="15" t="s">
        <v>53</v>
      </c>
      <c r="V6086" s="15" t="s">
        <v>45447</v>
      </c>
      <c r="W6086" s="15" t="s">
        <v>175</v>
      </c>
      <c r="X6086" s="15" t="e">
        <f>_xlfn.XLOOKUP(_LOOKUP[[#This Row],[AdjusterMemberName]],_Adjuster[Adjuster Name],_Adjuster[Email],,0)</f>
        <v>#N/A</v>
      </c>
      <c r="Y6086" s="15" t="e">
        <f>_xlfn.XLOOKUP(_LOOKUP[[#This Row],[AdjusterMemberName]],_Adjuster[Adjuster Name],_Adjuster[Phone Number],,0)</f>
        <v>#N/A</v>
      </c>
      <c r="Z6086" s="15" t="s">
        <v>1991</v>
      </c>
      <c r="AA60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975 W 6Th St, San Bernardino  CA 92411</v>
      </c>
      <c r="AB6086" s="15"/>
    </row>
    <row r="6087" spans="1:28" x14ac:dyDescent="0.3">
      <c r="A6087" s="14">
        <v>1</v>
      </c>
      <c r="B6087" s="14">
        <v>1</v>
      </c>
      <c r="C6087" s="15" t="s">
        <v>1992</v>
      </c>
      <c r="D6087" s="15" t="s">
        <v>1992</v>
      </c>
      <c r="E6087" s="15">
        <v>45121</v>
      </c>
      <c r="F6087" s="15" t="s">
        <v>1993</v>
      </c>
      <c r="G6087" s="15">
        <v>45043</v>
      </c>
      <c r="H6087" s="15">
        <v>45226</v>
      </c>
      <c r="I6087" s="15" t="s">
        <v>1994</v>
      </c>
      <c r="J6087" s="15" t="s">
        <v>1995</v>
      </c>
      <c r="K6087" s="15" t="s">
        <v>45444</v>
      </c>
      <c r="L6087" s="15" t="s">
        <v>281</v>
      </c>
      <c r="M6087" s="15" t="s">
        <v>282</v>
      </c>
      <c r="N6087" s="14">
        <v>2018</v>
      </c>
      <c r="O6087" s="15" t="s">
        <v>1996</v>
      </c>
      <c r="P6087" s="15" t="s">
        <v>106</v>
      </c>
      <c r="Q6087" s="15" t="s">
        <v>47117</v>
      </c>
      <c r="R6087" s="15" t="s">
        <v>153</v>
      </c>
      <c r="S6087" s="15" t="s">
        <v>1997</v>
      </c>
      <c r="T6087" s="15" t="s">
        <v>503</v>
      </c>
      <c r="U6087" s="15" t="s">
        <v>53</v>
      </c>
      <c r="V6087" s="15" t="s">
        <v>46862</v>
      </c>
      <c r="W6087" s="15" t="s">
        <v>175</v>
      </c>
      <c r="X6087" s="15" t="e">
        <f>_xlfn.XLOOKUP(_LOOKUP[[#This Row],[AdjusterMemberName]],_Adjuster[Adjuster Name],_Adjuster[Email],,0)</f>
        <v>#N/A</v>
      </c>
      <c r="Y6087" s="15" t="e">
        <f>_xlfn.XLOOKUP(_LOOKUP[[#This Row],[AdjusterMemberName]],_Adjuster[Adjuster Name],_Adjuster[Phone Number],,0)</f>
        <v>#N/A</v>
      </c>
      <c r="Z6087" s="15" t="s">
        <v>1998</v>
      </c>
      <c r="AA60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1417 Topaz Way, Sacramento  CA 95864</v>
      </c>
      <c r="AB6087" s="15"/>
    </row>
    <row r="6088" spans="1:28" x14ac:dyDescent="0.3">
      <c r="A6088" s="14">
        <v>1</v>
      </c>
      <c r="B6088" s="14">
        <v>0</v>
      </c>
      <c r="C6088" s="15" t="s">
        <v>2017</v>
      </c>
      <c r="D6088" s="15" t="s">
        <v>2018</v>
      </c>
      <c r="E6088" s="15">
        <v>45121</v>
      </c>
      <c r="F6088" s="15" t="s">
        <v>2019</v>
      </c>
      <c r="G6088" s="15">
        <v>45092</v>
      </c>
      <c r="H6088" s="15">
        <v>45275</v>
      </c>
      <c r="I6088" s="15" t="s">
        <v>2020</v>
      </c>
      <c r="J6088" s="15" t="s">
        <v>2021</v>
      </c>
      <c r="K6088" s="15" t="s">
        <v>45642</v>
      </c>
      <c r="L6088" s="15" t="s">
        <v>1452</v>
      </c>
      <c r="M6088" s="15" t="s">
        <v>2022</v>
      </c>
      <c r="N6088" s="14">
        <v>2019</v>
      </c>
      <c r="O6088" s="15" t="s">
        <v>2023</v>
      </c>
      <c r="P6088" s="15" t="s">
        <v>106</v>
      </c>
      <c r="Q6088" s="15" t="s">
        <v>47079</v>
      </c>
      <c r="R6088" s="15" t="s">
        <v>2024</v>
      </c>
      <c r="S6088" s="15" t="s">
        <v>2025</v>
      </c>
      <c r="T6088" s="15" t="s">
        <v>356</v>
      </c>
      <c r="U6088" s="15" t="s">
        <v>53</v>
      </c>
      <c r="V6088" s="15" t="s">
        <v>45843</v>
      </c>
      <c r="W6088" s="15" t="s">
        <v>367</v>
      </c>
      <c r="X6088" s="15" t="str">
        <f>_xlfn.XLOOKUP(_LOOKUP[[#This Row],[AdjusterMemberName]],_Adjuster[Adjuster Name],_Adjuster[Email],,0)</f>
        <v>dHernandez4@knightcompany.com</v>
      </c>
      <c r="Y6088" s="15" t="str">
        <f>_xlfn.XLOOKUP(_LOOKUP[[#This Row],[AdjusterMemberName]],_Adjuster[Adjuster Name],_Adjuster[Phone Number],,0)</f>
        <v>323-315-7819</v>
      </c>
      <c r="Z6088" s="15" t="s">
        <v>2026</v>
      </c>
      <c r="AA60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3215 E Denali Dr, Ontario  CA 91762</v>
      </c>
      <c r="AB6088" s="15">
        <v>45156</v>
      </c>
    </row>
    <row r="6089" spans="1:28" x14ac:dyDescent="0.3">
      <c r="A6089" s="14">
        <v>1</v>
      </c>
      <c r="B6089" s="14">
        <v>1</v>
      </c>
      <c r="C6089" s="15" t="s">
        <v>2045</v>
      </c>
      <c r="D6089" s="15" t="s">
        <v>2045</v>
      </c>
      <c r="E6089" s="15">
        <v>45120</v>
      </c>
      <c r="F6089" s="15" t="s">
        <v>2046</v>
      </c>
      <c r="G6089" s="15">
        <v>44949</v>
      </c>
      <c r="H6089" s="15">
        <v>45130</v>
      </c>
      <c r="I6089" s="15" t="s">
        <v>2047</v>
      </c>
      <c r="J6089" s="15" t="s">
        <v>2048</v>
      </c>
      <c r="K6089" s="15" t="s">
        <v>45493</v>
      </c>
      <c r="L6089" s="15" t="s">
        <v>139</v>
      </c>
      <c r="M6089" s="15" t="s">
        <v>470</v>
      </c>
      <c r="N6089" s="14">
        <v>2013</v>
      </c>
      <c r="O6089" s="15" t="s">
        <v>2049</v>
      </c>
      <c r="P6089" s="15" t="s">
        <v>106</v>
      </c>
      <c r="Q6089" s="15" t="s">
        <v>47111</v>
      </c>
      <c r="R6089" s="15" t="s">
        <v>2050</v>
      </c>
      <c r="S6089" s="15" t="s">
        <v>2051</v>
      </c>
      <c r="T6089" s="15" t="s">
        <v>2052</v>
      </c>
      <c r="U6089" s="15" t="s">
        <v>53</v>
      </c>
      <c r="V6089" s="15" t="s">
        <v>46650</v>
      </c>
      <c r="W6089" s="15" t="s">
        <v>367</v>
      </c>
      <c r="X6089" s="15" t="str">
        <f>_xlfn.XLOOKUP(_LOOKUP[[#This Row],[AdjusterMemberName]],_Adjuster[Adjuster Name],_Adjuster[Email],,0)</f>
        <v>dHernandez4@knightcompany.com</v>
      </c>
      <c r="Y6089" s="15" t="str">
        <f>_xlfn.XLOOKUP(_LOOKUP[[#This Row],[AdjusterMemberName]],_Adjuster[Adjuster Name],_Adjuster[Phone Number],,0)</f>
        <v>323-315-7819</v>
      </c>
      <c r="Z6089" s="15" t="s">
        <v>2053</v>
      </c>
      <c r="AA60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26331 Avenue 96, Terra Bella  CA 93270</v>
      </c>
      <c r="AB6089" s="15"/>
    </row>
    <row r="6090" spans="1:28" x14ac:dyDescent="0.3">
      <c r="A6090" s="14">
        <v>1</v>
      </c>
      <c r="B6090" s="14">
        <v>1</v>
      </c>
      <c r="C6090" s="15" t="s">
        <v>3857</v>
      </c>
      <c r="D6090" s="15" t="s">
        <v>3857</v>
      </c>
      <c r="E6090" s="15">
        <v>45120</v>
      </c>
      <c r="F6090" s="15" t="s">
        <v>3858</v>
      </c>
      <c r="G6090" s="15">
        <v>45061</v>
      </c>
      <c r="H6090" s="15">
        <v>45245</v>
      </c>
      <c r="I6090" s="15" t="s">
        <v>3859</v>
      </c>
      <c r="J6090" s="15" t="s">
        <v>3860</v>
      </c>
      <c r="K6090" s="15" t="s">
        <v>46350</v>
      </c>
      <c r="L6090" s="15" t="s">
        <v>128</v>
      </c>
      <c r="M6090" s="15" t="s">
        <v>909</v>
      </c>
      <c r="N6090" s="14">
        <v>2016</v>
      </c>
      <c r="O6090" s="15" t="s">
        <v>3861</v>
      </c>
      <c r="P6090" s="15" t="s">
        <v>106</v>
      </c>
      <c r="Q6090" s="15" t="s">
        <v>47006</v>
      </c>
      <c r="R6090" s="15" t="s">
        <v>3862</v>
      </c>
      <c r="S6090" s="15" t="s">
        <v>3863</v>
      </c>
      <c r="T6090" s="15" t="s">
        <v>144</v>
      </c>
      <c r="U6090" s="15" t="s">
        <v>53</v>
      </c>
      <c r="V6090" s="15" t="s">
        <v>45478</v>
      </c>
      <c r="W6090" s="15" t="s">
        <v>1889</v>
      </c>
      <c r="X6090" s="15" t="e">
        <f>_xlfn.XLOOKUP(_LOOKUP[[#This Row],[AdjusterMemberName]],_Adjuster[Adjuster Name],_Adjuster[Email],,0)</f>
        <v>#N/A</v>
      </c>
      <c r="Y6090" s="15" t="e">
        <f>_xlfn.XLOOKUP(_LOOKUP[[#This Row],[AdjusterMemberName]],_Adjuster[Adjuster Name],_Adjuster[Phone Number],,0)</f>
        <v>#N/A</v>
      </c>
      <c r="Z6090" s="15" t="s">
        <v>3864</v>
      </c>
      <c r="AA60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1855 La Porte Ave, San Jose  CA 95122</v>
      </c>
      <c r="AB6090" s="15"/>
    </row>
    <row r="6091" spans="1:28" x14ac:dyDescent="0.3">
      <c r="A6091" s="14">
        <v>1</v>
      </c>
      <c r="B6091" s="14">
        <v>1</v>
      </c>
      <c r="C6091" s="15" t="s">
        <v>1922</v>
      </c>
      <c r="D6091" s="15" t="s">
        <v>1922</v>
      </c>
      <c r="E6091" s="15">
        <v>45119</v>
      </c>
      <c r="F6091" s="15" t="s">
        <v>1923</v>
      </c>
      <c r="G6091" s="15">
        <v>44989</v>
      </c>
      <c r="H6091" s="15">
        <v>45173</v>
      </c>
      <c r="I6091" s="15" t="s">
        <v>1924</v>
      </c>
      <c r="J6091" s="15" t="s">
        <v>1925</v>
      </c>
      <c r="K6091" s="15" t="s">
        <v>45493</v>
      </c>
      <c r="L6091" s="15" t="s">
        <v>430</v>
      </c>
      <c r="M6091" s="15" t="s">
        <v>1926</v>
      </c>
      <c r="N6091" s="14">
        <v>2017</v>
      </c>
      <c r="O6091" s="15" t="s">
        <v>1927</v>
      </c>
      <c r="P6091" s="15" t="s">
        <v>106</v>
      </c>
      <c r="Q6091" s="15" t="s">
        <v>47019</v>
      </c>
      <c r="R6091" s="15" t="s">
        <v>1928</v>
      </c>
      <c r="S6091" s="15" t="s">
        <v>1929</v>
      </c>
      <c r="T6091" s="15" t="s">
        <v>1930</v>
      </c>
      <c r="U6091" s="15" t="s">
        <v>53</v>
      </c>
      <c r="V6091" s="15" t="s">
        <v>46492</v>
      </c>
      <c r="W6091" s="15" t="s">
        <v>1658</v>
      </c>
      <c r="X6091" s="15" t="str">
        <f>_xlfn.XLOOKUP(_LOOKUP[[#This Row],[AdjusterMemberName]],_Adjuster[Adjuster Name],_Adjuster[Email],,0)</f>
        <v>RDavila@knightcompany.com</v>
      </c>
      <c r="Y6091" s="15" t="str">
        <f>_xlfn.XLOOKUP(_LOOKUP[[#This Row],[AdjusterMemberName]],_Adjuster[Adjuster Name],_Adjuster[Phone Number],,0)</f>
        <v>424-559-5663</v>
      </c>
      <c r="Z6091" s="15" t="s">
        <v>1931</v>
      </c>
      <c r="AA60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970 Lighthouse Way, Port Hueneme  CA 93041</v>
      </c>
      <c r="AB6091" s="15"/>
    </row>
    <row r="6092" spans="1:28" x14ac:dyDescent="0.3">
      <c r="A6092" s="14">
        <v>1</v>
      </c>
      <c r="B6092" s="14">
        <v>1</v>
      </c>
      <c r="C6092" s="15" t="s">
        <v>1949</v>
      </c>
      <c r="D6092" s="15" t="s">
        <v>1949</v>
      </c>
      <c r="E6092" s="15">
        <v>45119</v>
      </c>
      <c r="F6092" s="15" t="s">
        <v>1950</v>
      </c>
      <c r="G6092" s="15">
        <v>45090</v>
      </c>
      <c r="H6092" s="15">
        <v>45273</v>
      </c>
      <c r="I6092" s="15" t="s">
        <v>1951</v>
      </c>
      <c r="J6092" s="15" t="s">
        <v>1952</v>
      </c>
      <c r="K6092" s="15" t="s">
        <v>45336</v>
      </c>
      <c r="L6092" s="15" t="s">
        <v>281</v>
      </c>
      <c r="M6092" s="15" t="s">
        <v>526</v>
      </c>
      <c r="N6092" s="14">
        <v>2016</v>
      </c>
      <c r="O6092" s="15" t="s">
        <v>1953</v>
      </c>
      <c r="P6092" s="15" t="s">
        <v>106</v>
      </c>
      <c r="Q6092" s="15" t="s">
        <v>47095</v>
      </c>
      <c r="R6092" s="15" t="s">
        <v>1954</v>
      </c>
      <c r="S6092" s="15" t="s">
        <v>1955</v>
      </c>
      <c r="T6092" s="15" t="s">
        <v>286</v>
      </c>
      <c r="U6092" s="15" t="s">
        <v>53</v>
      </c>
      <c r="V6092" s="15" t="s">
        <v>45718</v>
      </c>
      <c r="W6092" s="15" t="s">
        <v>175</v>
      </c>
      <c r="X6092" s="15" t="e">
        <f>_xlfn.XLOOKUP(_LOOKUP[[#This Row],[AdjusterMemberName]],_Adjuster[Adjuster Name],_Adjuster[Email],,0)</f>
        <v>#N/A</v>
      </c>
      <c r="Y6092" s="15" t="e">
        <f>_xlfn.XLOOKUP(_LOOKUP[[#This Row],[AdjusterMemberName]],_Adjuster[Adjuster Name],_Adjuster[Phone Number],,0)</f>
        <v>#N/A</v>
      </c>
      <c r="Z6092" s="15" t="s">
        <v>1956</v>
      </c>
      <c r="AA60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225 W 6Th St, Long Beach  CA 90802</v>
      </c>
      <c r="AB6092" s="15">
        <v>45153</v>
      </c>
    </row>
    <row r="6093" spans="1:28" x14ac:dyDescent="0.3">
      <c r="A6093" s="14">
        <v>1</v>
      </c>
      <c r="B6093" s="14">
        <v>1</v>
      </c>
      <c r="C6093" s="15" t="s">
        <v>1966</v>
      </c>
      <c r="D6093" s="15" t="s">
        <v>1966</v>
      </c>
      <c r="E6093" s="15">
        <v>45119</v>
      </c>
      <c r="F6093" s="15" t="s">
        <v>1967</v>
      </c>
      <c r="G6093" s="15">
        <v>45023</v>
      </c>
      <c r="H6093" s="15">
        <v>45206</v>
      </c>
      <c r="I6093" s="15" t="s">
        <v>1968</v>
      </c>
      <c r="J6093" s="15" t="s">
        <v>1969</v>
      </c>
      <c r="K6093" s="15" t="s">
        <v>45336</v>
      </c>
      <c r="L6093" s="15" t="s">
        <v>314</v>
      </c>
      <c r="M6093" s="15" t="s">
        <v>978</v>
      </c>
      <c r="N6093" s="14">
        <v>2013</v>
      </c>
      <c r="O6093" s="15" t="s">
        <v>1970</v>
      </c>
      <c r="P6093" s="15" t="s">
        <v>106</v>
      </c>
      <c r="Q6093" s="15" t="s">
        <v>47188</v>
      </c>
      <c r="R6093" s="15" t="s">
        <v>1971</v>
      </c>
      <c r="S6093" s="15" t="s">
        <v>1972</v>
      </c>
      <c r="T6093" s="15" t="s">
        <v>1973</v>
      </c>
      <c r="U6093" s="15" t="s">
        <v>53</v>
      </c>
      <c r="V6093" s="15" t="s">
        <v>46863</v>
      </c>
      <c r="W6093" s="15" t="s">
        <v>1624</v>
      </c>
      <c r="X6093" s="15" t="e">
        <f>_xlfn.XLOOKUP(_LOOKUP[[#This Row],[AdjusterMemberName]],_Adjuster[Adjuster Name],_Adjuster[Email],,0)</f>
        <v>#N/A</v>
      </c>
      <c r="Y6093" s="15" t="e">
        <f>_xlfn.XLOOKUP(_LOOKUP[[#This Row],[AdjusterMemberName]],_Adjuster[Adjuster Name],_Adjuster[Phone Number],,0)</f>
        <v>#N/A</v>
      </c>
      <c r="Z6093" s="15" t="s">
        <v>1974</v>
      </c>
      <c r="AA60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1535 Park Blvd Apt 711, Orange Cove  CA 93646</v>
      </c>
      <c r="AB6093" s="15"/>
    </row>
    <row r="6094" spans="1:28" x14ac:dyDescent="0.3">
      <c r="A6094" s="14">
        <v>1</v>
      </c>
      <c r="B6094" s="14">
        <v>1</v>
      </c>
      <c r="C6094" s="15" t="s">
        <v>7243</v>
      </c>
      <c r="D6094" s="15" t="s">
        <v>7243</v>
      </c>
      <c r="E6094" s="15">
        <v>45119</v>
      </c>
      <c r="F6094" s="15" t="s">
        <v>7244</v>
      </c>
      <c r="G6094" s="15">
        <v>45083</v>
      </c>
      <c r="H6094" s="15">
        <v>45266</v>
      </c>
      <c r="I6094" s="15" t="s">
        <v>7245</v>
      </c>
      <c r="J6094" s="15" t="s">
        <v>7246</v>
      </c>
      <c r="K6094" s="15" t="s">
        <v>45496</v>
      </c>
      <c r="L6094" s="15" t="s">
        <v>139</v>
      </c>
      <c r="M6094" s="15" t="s">
        <v>697</v>
      </c>
      <c r="N6094" s="14">
        <v>2017</v>
      </c>
      <c r="O6094" s="15" t="s">
        <v>7247</v>
      </c>
      <c r="P6094" s="15" t="s">
        <v>106</v>
      </c>
      <c r="Q6094" s="15" t="s">
        <v>47078</v>
      </c>
      <c r="R6094" s="15" t="s">
        <v>7248</v>
      </c>
      <c r="S6094" s="15" t="s">
        <v>7249</v>
      </c>
      <c r="T6094" s="15" t="s">
        <v>4679</v>
      </c>
      <c r="U6094" s="15" t="s">
        <v>53</v>
      </c>
      <c r="V6094" s="15" t="s">
        <v>46073</v>
      </c>
      <c r="W6094" s="15" t="s">
        <v>3184</v>
      </c>
      <c r="X6094" s="15" t="str">
        <f>_xlfn.XLOOKUP(_LOOKUP[[#This Row],[AdjusterMemberName]],_Adjuster[Adjuster Name],_Adjuster[Email],,0)</f>
        <v>mQualls@knightcompany.com</v>
      </c>
      <c r="Y6094" s="15" t="str">
        <f>_xlfn.XLOOKUP(_LOOKUP[[#This Row],[AdjusterMemberName]],_Adjuster[Adjuster Name],_Adjuster[Phone Number],,0)</f>
        <v>424-559-5436</v>
      </c>
      <c r="Z6094" s="15" t="s">
        <v>7250</v>
      </c>
      <c r="AA60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1721 W 144Th St Apt C, Gardena  CA 90247</v>
      </c>
      <c r="AB6094" s="15">
        <v>45248</v>
      </c>
    </row>
    <row r="6095" spans="1:28" x14ac:dyDescent="0.3">
      <c r="A6095" s="14">
        <v>1</v>
      </c>
      <c r="B6095" s="14">
        <v>1</v>
      </c>
      <c r="C6095" s="15" t="s">
        <v>1901</v>
      </c>
      <c r="D6095" s="15" t="s">
        <v>1901</v>
      </c>
      <c r="E6095" s="15">
        <v>45118</v>
      </c>
      <c r="F6095" s="15" t="s">
        <v>1902</v>
      </c>
      <c r="G6095" s="15">
        <v>45051</v>
      </c>
      <c r="H6095" s="15">
        <v>45235</v>
      </c>
      <c r="I6095" s="15" t="s">
        <v>1903</v>
      </c>
      <c r="J6095" s="15" t="s">
        <v>1904</v>
      </c>
      <c r="K6095" s="15" t="s">
        <v>45388</v>
      </c>
      <c r="L6095" s="15" t="s">
        <v>25</v>
      </c>
      <c r="M6095" s="15" t="s">
        <v>1905</v>
      </c>
      <c r="N6095" s="14">
        <v>2019</v>
      </c>
      <c r="O6095" s="15" t="s">
        <v>1906</v>
      </c>
      <c r="P6095" s="15" t="s">
        <v>106</v>
      </c>
      <c r="Q6095" s="15" t="s">
        <v>47117</v>
      </c>
      <c r="R6095" s="15" t="s">
        <v>1907</v>
      </c>
      <c r="S6095" s="15" t="s">
        <v>1908</v>
      </c>
      <c r="T6095" s="15" t="s">
        <v>133</v>
      </c>
      <c r="U6095" s="15" t="s">
        <v>53</v>
      </c>
      <c r="V6095" s="15" t="s">
        <v>45452</v>
      </c>
      <c r="W6095" s="15" t="s">
        <v>175</v>
      </c>
      <c r="X6095" s="15" t="e">
        <f>_xlfn.XLOOKUP(_LOOKUP[[#This Row],[AdjusterMemberName]],_Adjuster[Adjuster Name],_Adjuster[Email],,0)</f>
        <v>#N/A</v>
      </c>
      <c r="Y6095" s="15" t="e">
        <f>_xlfn.XLOOKUP(_LOOKUP[[#This Row],[AdjusterMemberName]],_Adjuster[Adjuster Name],_Adjuster[Phone Number],,0)</f>
        <v>#N/A</v>
      </c>
      <c r="Z6095" s="15" t="s">
        <v>1909</v>
      </c>
      <c r="AA60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641 S Western Ave, Anaheim  CA 92804</v>
      </c>
      <c r="AB6095" s="15"/>
    </row>
    <row r="6096" spans="1:28" x14ac:dyDescent="0.3">
      <c r="A6096" s="14">
        <v>1</v>
      </c>
      <c r="B6096" s="14">
        <v>1</v>
      </c>
      <c r="C6096" s="15" t="s">
        <v>1910</v>
      </c>
      <c r="D6096" s="15" t="s">
        <v>1910</v>
      </c>
      <c r="E6096" s="15">
        <v>45118</v>
      </c>
      <c r="F6096" s="15" t="s">
        <v>1911</v>
      </c>
      <c r="G6096" s="15">
        <v>45094</v>
      </c>
      <c r="H6096" s="15">
        <v>45277</v>
      </c>
      <c r="I6096" s="15" t="s">
        <v>1912</v>
      </c>
      <c r="J6096" s="15" t="s">
        <v>1913</v>
      </c>
      <c r="K6096" s="15" t="s">
        <v>45341</v>
      </c>
      <c r="L6096" s="15" t="s">
        <v>128</v>
      </c>
      <c r="M6096" s="15" t="s">
        <v>836</v>
      </c>
      <c r="N6096" s="14">
        <v>2007</v>
      </c>
      <c r="O6096" s="15" t="s">
        <v>1914</v>
      </c>
      <c r="P6096" s="15" t="s">
        <v>106</v>
      </c>
      <c r="Q6096" s="15" t="s">
        <v>47019</v>
      </c>
      <c r="R6096" s="15" t="s">
        <v>1915</v>
      </c>
      <c r="S6096" s="15" t="s">
        <v>1916</v>
      </c>
      <c r="T6096" s="15" t="s">
        <v>174</v>
      </c>
      <c r="U6096" s="15" t="s">
        <v>53</v>
      </c>
      <c r="V6096" s="15" t="s">
        <v>45819</v>
      </c>
      <c r="W6096" s="15" t="s">
        <v>1624</v>
      </c>
      <c r="X6096" s="15" t="e">
        <f>_xlfn.XLOOKUP(_LOOKUP[[#This Row],[AdjusterMemberName]],_Adjuster[Adjuster Name],_Adjuster[Email],,0)</f>
        <v>#N/A</v>
      </c>
      <c r="Y6096" s="15" t="e">
        <f>_xlfn.XLOOKUP(_LOOKUP[[#This Row],[AdjusterMemberName]],_Adjuster[Adjuster Name],_Adjuster[Phone Number],,0)</f>
        <v>#N/A</v>
      </c>
      <c r="Z6096" s="15" t="s">
        <v>1917</v>
      </c>
      <c r="AA60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6540 Easton St, Los Angeles  CA 90022</v>
      </c>
      <c r="AB6096" s="15">
        <v>45219</v>
      </c>
    </row>
    <row r="6097" spans="1:28" x14ac:dyDescent="0.3">
      <c r="A6097" s="14">
        <v>1</v>
      </c>
      <c r="B6097" s="14">
        <v>1</v>
      </c>
      <c r="C6097" s="15" t="s">
        <v>1957</v>
      </c>
      <c r="D6097" s="15" t="s">
        <v>1957</v>
      </c>
      <c r="E6097" s="15">
        <v>45118</v>
      </c>
      <c r="F6097" s="15" t="s">
        <v>1958</v>
      </c>
      <c r="G6097" s="15">
        <v>45068</v>
      </c>
      <c r="H6097" s="15">
        <v>45252</v>
      </c>
      <c r="I6097" s="15" t="s">
        <v>1959</v>
      </c>
      <c r="J6097" s="15" t="s">
        <v>1960</v>
      </c>
      <c r="K6097" s="15" t="s">
        <v>45496</v>
      </c>
      <c r="L6097" s="15" t="s">
        <v>270</v>
      </c>
      <c r="M6097" s="15" t="s">
        <v>1961</v>
      </c>
      <c r="N6097" s="14">
        <v>2015</v>
      </c>
      <c r="O6097" s="15" t="s">
        <v>1962</v>
      </c>
      <c r="P6097" s="15" t="s">
        <v>106</v>
      </c>
      <c r="Q6097" s="15" t="s">
        <v>47065</v>
      </c>
      <c r="R6097" s="15" t="s">
        <v>204</v>
      </c>
      <c r="S6097" s="15" t="s">
        <v>1963</v>
      </c>
      <c r="T6097" s="15" t="s">
        <v>1964</v>
      </c>
      <c r="U6097" s="15" t="s">
        <v>53</v>
      </c>
      <c r="V6097" s="15" t="s">
        <v>45584</v>
      </c>
      <c r="W6097" s="15" t="s">
        <v>264</v>
      </c>
      <c r="X6097" s="15" t="str">
        <f>_xlfn.XLOOKUP(_LOOKUP[[#This Row],[AdjusterMemberName]],_Adjuster[Adjuster Name],_Adjuster[Email],,0)</f>
        <v>sBonnevie@knightcompany.com</v>
      </c>
      <c r="Y6097" s="15" t="str">
        <f>_xlfn.XLOOKUP(_LOOKUP[[#This Row],[AdjusterMemberName]],_Adjuster[Adjuster Name],_Adjuster[Phone Number],,0)</f>
        <v>323-692-4064</v>
      </c>
      <c r="Z6097" s="15" t="s">
        <v>1965</v>
      </c>
      <c r="AA60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9508 Brookshire Ave Apt 105, Downey  CA 90240</v>
      </c>
      <c r="AB6097" s="15"/>
    </row>
    <row r="6098" spans="1:28" x14ac:dyDescent="0.3">
      <c r="A6098" s="14">
        <v>0</v>
      </c>
      <c r="B6098" s="14">
        <v>0</v>
      </c>
      <c r="C6098" s="15" t="s">
        <v>437</v>
      </c>
      <c r="D6098" s="15" t="s">
        <v>1918</v>
      </c>
      <c r="E6098" s="15">
        <v>45117</v>
      </c>
      <c r="F6098" s="15" t="s">
        <v>438</v>
      </c>
      <c r="G6098" s="15"/>
      <c r="H6098" s="15"/>
      <c r="I6098" s="15" t="s">
        <v>1919</v>
      </c>
      <c r="J6098" s="15" t="s">
        <v>1920</v>
      </c>
      <c r="K6098" s="15" t="s">
        <v>45336</v>
      </c>
      <c r="L6098" s="15" t="s">
        <v>91</v>
      </c>
      <c r="M6098" s="15" t="s">
        <v>1701</v>
      </c>
      <c r="N6098" s="14">
        <v>2012</v>
      </c>
      <c r="O6098" s="15" t="s">
        <v>1921</v>
      </c>
      <c r="P6098" s="15" t="s">
        <v>106</v>
      </c>
      <c r="Q6098" s="15"/>
      <c r="R6098" s="15"/>
      <c r="S6098" s="15"/>
      <c r="T6098" s="15"/>
      <c r="U6098" s="15"/>
      <c r="V6098" s="15"/>
      <c r="W6098" s="15" t="s">
        <v>195</v>
      </c>
      <c r="X6098" s="15" t="e">
        <f>_xlfn.XLOOKUP(_LOOKUP[[#This Row],[AdjusterMemberName]],_Adjuster[Adjuster Name],_Adjuster[Email],,0)</f>
        <v>#N/A</v>
      </c>
      <c r="Y6098" s="15" t="e">
        <f>_xlfn.XLOOKUP(_LOOKUP[[#This Row],[AdjusterMemberName]],_Adjuster[Adjuster Name],_Adjuster[Phone Number],,0)</f>
        <v>#N/A</v>
      </c>
      <c r="Z6098" s="15"/>
      <c r="AA6098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6098" s="15"/>
    </row>
    <row r="6099" spans="1:28" x14ac:dyDescent="0.3">
      <c r="A6099" s="14">
        <v>1</v>
      </c>
      <c r="B6099" s="14">
        <v>1</v>
      </c>
      <c r="C6099" s="15" t="s">
        <v>1874</v>
      </c>
      <c r="D6099" s="15" t="s">
        <v>1874</v>
      </c>
      <c r="E6099" s="15">
        <v>45116</v>
      </c>
      <c r="F6099" s="15" t="s">
        <v>1875</v>
      </c>
      <c r="G6099" s="15">
        <v>45042</v>
      </c>
      <c r="H6099" s="15">
        <v>45225</v>
      </c>
      <c r="I6099" s="15" t="s">
        <v>1876</v>
      </c>
      <c r="J6099" s="15" t="s">
        <v>1877</v>
      </c>
      <c r="K6099" s="15" t="s">
        <v>45611</v>
      </c>
      <c r="L6099" s="15" t="s">
        <v>128</v>
      </c>
      <c r="M6099" s="15" t="s">
        <v>170</v>
      </c>
      <c r="N6099" s="14">
        <v>2022</v>
      </c>
      <c r="O6099" s="15" t="s">
        <v>1878</v>
      </c>
      <c r="P6099" s="15" t="s">
        <v>106</v>
      </c>
      <c r="Q6099" s="15" t="s">
        <v>47019</v>
      </c>
      <c r="R6099" s="15" t="s">
        <v>162</v>
      </c>
      <c r="S6099" s="15" t="s">
        <v>1879</v>
      </c>
      <c r="T6099" s="15" t="s">
        <v>1067</v>
      </c>
      <c r="U6099" s="15" t="s">
        <v>53</v>
      </c>
      <c r="V6099" s="15" t="s">
        <v>45577</v>
      </c>
      <c r="W6099" s="15" t="s">
        <v>175</v>
      </c>
      <c r="X6099" s="15" t="e">
        <f>_xlfn.XLOOKUP(_LOOKUP[[#This Row],[AdjusterMemberName]],_Adjuster[Adjuster Name],_Adjuster[Email],,0)</f>
        <v>#N/A</v>
      </c>
      <c r="Y6099" s="15" t="e">
        <f>_xlfn.XLOOKUP(_LOOKUP[[#This Row],[AdjusterMemberName]],_Adjuster[Adjuster Name],_Adjuster[Phone Number],,0)</f>
        <v>#N/A</v>
      </c>
      <c r="Z6099" s="15" t="s">
        <v>1880</v>
      </c>
      <c r="AA60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3216 17Th St, San Francisco  CA 94110</v>
      </c>
      <c r="AB6099" s="15"/>
    </row>
    <row r="6100" spans="1:28" x14ac:dyDescent="0.3">
      <c r="A6100" s="14">
        <v>1</v>
      </c>
      <c r="B6100" s="14">
        <v>1</v>
      </c>
      <c r="C6100" s="15" t="s">
        <v>3657</v>
      </c>
      <c r="D6100" s="15" t="s">
        <v>3657</v>
      </c>
      <c r="E6100" s="15">
        <v>45116</v>
      </c>
      <c r="F6100" s="15" t="s">
        <v>3658</v>
      </c>
      <c r="G6100" s="15">
        <v>45114</v>
      </c>
      <c r="H6100" s="15">
        <v>45298</v>
      </c>
      <c r="I6100" s="15" t="s">
        <v>3659</v>
      </c>
      <c r="J6100" s="15" t="s">
        <v>3660</v>
      </c>
      <c r="K6100" s="15" t="s">
        <v>45332</v>
      </c>
      <c r="L6100" s="15" t="s">
        <v>25</v>
      </c>
      <c r="M6100" s="15" t="s">
        <v>79</v>
      </c>
      <c r="N6100" s="14">
        <v>2023</v>
      </c>
      <c r="O6100" s="15" t="s">
        <v>3661</v>
      </c>
      <c r="P6100" s="15" t="s">
        <v>106</v>
      </c>
      <c r="Q6100" s="15" t="s">
        <v>47079</v>
      </c>
      <c r="R6100" s="15" t="s">
        <v>3662</v>
      </c>
      <c r="S6100" s="15" t="s">
        <v>3663</v>
      </c>
      <c r="T6100" s="15" t="s">
        <v>3664</v>
      </c>
      <c r="U6100" s="15" t="s">
        <v>53</v>
      </c>
      <c r="V6100" s="15" t="s">
        <v>46702</v>
      </c>
      <c r="W6100" s="15" t="s">
        <v>1889</v>
      </c>
      <c r="X6100" s="15" t="e">
        <f>_xlfn.XLOOKUP(_LOOKUP[[#This Row],[AdjusterMemberName]],_Adjuster[Adjuster Name],_Adjuster[Email],,0)</f>
        <v>#N/A</v>
      </c>
      <c r="Y6100" s="15" t="e">
        <f>_xlfn.XLOOKUP(_LOOKUP[[#This Row],[AdjusterMemberName]],_Adjuster[Adjuster Name],_Adjuster[Phone Number],,0)</f>
        <v>#N/A</v>
      </c>
      <c r="Z6100" s="15" t="s">
        <v>3665</v>
      </c>
      <c r="AA61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1553 Keats Pl, Rohnert Park  CA 94928</v>
      </c>
      <c r="AB6100" s="15"/>
    </row>
    <row r="6101" spans="1:28" x14ac:dyDescent="0.3">
      <c r="A6101" s="14">
        <v>1</v>
      </c>
      <c r="B6101" s="14">
        <v>1</v>
      </c>
      <c r="C6101" s="15" t="s">
        <v>1845</v>
      </c>
      <c r="D6101" s="15" t="s">
        <v>1845</v>
      </c>
      <c r="E6101" s="15">
        <v>45114</v>
      </c>
      <c r="F6101" s="15" t="s">
        <v>1846</v>
      </c>
      <c r="G6101" s="15">
        <v>45105</v>
      </c>
      <c r="H6101" s="15">
        <v>45288</v>
      </c>
      <c r="I6101" s="15" t="s">
        <v>1847</v>
      </c>
      <c r="J6101" s="15" t="s">
        <v>1848</v>
      </c>
      <c r="K6101" s="15" t="s">
        <v>45506</v>
      </c>
      <c r="L6101" s="15" t="s">
        <v>150</v>
      </c>
      <c r="M6101" s="15" t="s">
        <v>1849</v>
      </c>
      <c r="N6101" s="14">
        <v>2015</v>
      </c>
      <c r="O6101" s="15" t="s">
        <v>1850</v>
      </c>
      <c r="P6101" s="15" t="s">
        <v>106</v>
      </c>
      <c r="Q6101" s="15" t="s">
        <v>47019</v>
      </c>
      <c r="R6101" s="15" t="s">
        <v>1851</v>
      </c>
      <c r="S6101" s="15" t="s">
        <v>1852</v>
      </c>
      <c r="T6101" s="15" t="s">
        <v>811</v>
      </c>
      <c r="U6101" s="15" t="s">
        <v>53</v>
      </c>
      <c r="V6101" s="15" t="s">
        <v>45837</v>
      </c>
      <c r="W6101" s="15" t="s">
        <v>367</v>
      </c>
      <c r="X6101" s="15" t="str">
        <f>_xlfn.XLOOKUP(_LOOKUP[[#This Row],[AdjusterMemberName]],_Adjuster[Adjuster Name],_Adjuster[Email],,0)</f>
        <v>dHernandez4@knightcompany.com</v>
      </c>
      <c r="Y6101" s="15" t="str">
        <f>_xlfn.XLOOKUP(_LOOKUP[[#This Row],[AdjusterMemberName]],_Adjuster[Adjuster Name],_Adjuster[Phone Number],,0)</f>
        <v>323-315-7819</v>
      </c>
      <c r="Z6101" s="15" t="s">
        <v>1853</v>
      </c>
      <c r="AA61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1640 Ruby Dr Apt 80, Perris  CA 92571</v>
      </c>
      <c r="AB6101" s="15">
        <v>45138</v>
      </c>
    </row>
    <row r="6102" spans="1:28" x14ac:dyDescent="0.3">
      <c r="A6102" s="14">
        <v>1</v>
      </c>
      <c r="B6102" s="14">
        <v>1</v>
      </c>
      <c r="C6102" s="15" t="s">
        <v>1881</v>
      </c>
      <c r="D6102" s="15" t="s">
        <v>1881</v>
      </c>
      <c r="E6102" s="15">
        <v>45114</v>
      </c>
      <c r="F6102" s="15" t="s">
        <v>1882</v>
      </c>
      <c r="G6102" s="15">
        <v>45042</v>
      </c>
      <c r="H6102" s="15">
        <v>45225</v>
      </c>
      <c r="I6102" s="15" t="s">
        <v>1883</v>
      </c>
      <c r="J6102" s="15" t="s">
        <v>1884</v>
      </c>
      <c r="K6102" s="15" t="s">
        <v>45605</v>
      </c>
      <c r="L6102" s="15" t="s">
        <v>292</v>
      </c>
      <c r="M6102" s="15" t="s">
        <v>1885</v>
      </c>
      <c r="N6102" s="14">
        <v>2013</v>
      </c>
      <c r="O6102" s="15" t="s">
        <v>1886</v>
      </c>
      <c r="P6102" s="15" t="s">
        <v>106</v>
      </c>
      <c r="Q6102" s="15" t="s">
        <v>47019</v>
      </c>
      <c r="R6102" s="15" t="s">
        <v>1887</v>
      </c>
      <c r="S6102" s="15" t="s">
        <v>1888</v>
      </c>
      <c r="T6102" s="15" t="s">
        <v>174</v>
      </c>
      <c r="U6102" s="15" t="s">
        <v>53</v>
      </c>
      <c r="V6102" s="15" t="s">
        <v>45342</v>
      </c>
      <c r="W6102" s="15" t="s">
        <v>1889</v>
      </c>
      <c r="X6102" s="15" t="e">
        <f>_xlfn.XLOOKUP(_LOOKUP[[#This Row],[AdjusterMemberName]],_Adjuster[Adjuster Name],_Adjuster[Email],,0)</f>
        <v>#N/A</v>
      </c>
      <c r="Y6102" s="15" t="e">
        <f>_xlfn.XLOOKUP(_LOOKUP[[#This Row],[AdjusterMemberName]],_Adjuster[Adjuster Name],_Adjuster[Phone Number],,0)</f>
        <v>#N/A</v>
      </c>
      <c r="Z6102" s="15" t="s">
        <v>1890</v>
      </c>
      <c r="AA61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148 W 79Th St , Los Angeles  CA 90003</v>
      </c>
      <c r="AB6102" s="15">
        <v>45198</v>
      </c>
    </row>
    <row r="6103" spans="1:28" x14ac:dyDescent="0.3">
      <c r="A6103" s="14">
        <v>1</v>
      </c>
      <c r="B6103" s="14">
        <v>1</v>
      </c>
      <c r="C6103" s="15" t="s">
        <v>1826</v>
      </c>
      <c r="D6103" s="15" t="s">
        <v>1826</v>
      </c>
      <c r="E6103" s="15">
        <v>45113</v>
      </c>
      <c r="F6103" s="15" t="s">
        <v>1827</v>
      </c>
      <c r="G6103" s="15">
        <v>45107</v>
      </c>
      <c r="H6103" s="15">
        <v>45290</v>
      </c>
      <c r="I6103" s="15" t="s">
        <v>1828</v>
      </c>
      <c r="J6103" s="15" t="s">
        <v>1829</v>
      </c>
      <c r="K6103" s="15" t="s">
        <v>45329</v>
      </c>
      <c r="L6103" s="15" t="s">
        <v>25</v>
      </c>
      <c r="M6103" s="15" t="s">
        <v>1830</v>
      </c>
      <c r="N6103" s="14">
        <v>1999</v>
      </c>
      <c r="O6103" s="15" t="s">
        <v>1831</v>
      </c>
      <c r="P6103" s="15" t="s">
        <v>106</v>
      </c>
      <c r="Q6103" s="15" t="s">
        <v>47061</v>
      </c>
      <c r="R6103" s="15" t="s">
        <v>1832</v>
      </c>
      <c r="S6103" s="15" t="s">
        <v>1833</v>
      </c>
      <c r="T6103" s="15" t="s">
        <v>1834</v>
      </c>
      <c r="U6103" s="15" t="s">
        <v>53</v>
      </c>
      <c r="V6103" s="15" t="s">
        <v>45886</v>
      </c>
      <c r="W6103" s="15" t="s">
        <v>1624</v>
      </c>
      <c r="X6103" s="15" t="e">
        <f>_xlfn.XLOOKUP(_LOOKUP[[#This Row],[AdjusterMemberName]],_Adjuster[Adjuster Name],_Adjuster[Email],,0)</f>
        <v>#N/A</v>
      </c>
      <c r="Y6103" s="15" t="e">
        <f>_xlfn.XLOOKUP(_LOOKUP[[#This Row],[AdjusterMemberName]],_Adjuster[Adjuster Name],_Adjuster[Phone Number],,0)</f>
        <v>#N/A</v>
      </c>
      <c r="Z6103" s="15" t="s">
        <v>1835</v>
      </c>
      <c r="AA61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2298 Creek Hollow Pl, Escondido  CA 92026</v>
      </c>
      <c r="AB6103" s="15"/>
    </row>
    <row r="6104" spans="1:28" x14ac:dyDescent="0.3">
      <c r="A6104" s="14">
        <v>1</v>
      </c>
      <c r="B6104" s="14">
        <v>1</v>
      </c>
      <c r="C6104" s="15" t="s">
        <v>1854</v>
      </c>
      <c r="D6104" s="15" t="s">
        <v>1855</v>
      </c>
      <c r="E6104" s="15">
        <v>45113</v>
      </c>
      <c r="F6104" s="15" t="s">
        <v>1856</v>
      </c>
      <c r="G6104" s="15">
        <v>45065</v>
      </c>
      <c r="H6104" s="15">
        <v>45249</v>
      </c>
      <c r="I6104" s="15" t="s">
        <v>1857</v>
      </c>
      <c r="J6104" s="15" t="s">
        <v>1858</v>
      </c>
      <c r="K6104" s="15" t="s">
        <v>45407</v>
      </c>
      <c r="L6104" s="15" t="s">
        <v>281</v>
      </c>
      <c r="M6104" s="15" t="s">
        <v>282</v>
      </c>
      <c r="N6104" s="14">
        <v>2015</v>
      </c>
      <c r="O6104" s="15" t="s">
        <v>1859</v>
      </c>
      <c r="P6104" s="15" t="s">
        <v>106</v>
      </c>
      <c r="Q6104" s="15" t="s">
        <v>47019</v>
      </c>
      <c r="R6104" s="15" t="s">
        <v>1860</v>
      </c>
      <c r="S6104" s="15" t="s">
        <v>1861</v>
      </c>
      <c r="T6104" s="15" t="s">
        <v>1862</v>
      </c>
      <c r="U6104" s="15" t="s">
        <v>53</v>
      </c>
      <c r="V6104" s="15" t="s">
        <v>45724</v>
      </c>
      <c r="W6104" s="15" t="s">
        <v>1624</v>
      </c>
      <c r="X6104" s="15" t="e">
        <f>_xlfn.XLOOKUP(_LOOKUP[[#This Row],[AdjusterMemberName]],_Adjuster[Adjuster Name],_Adjuster[Email],,0)</f>
        <v>#N/A</v>
      </c>
      <c r="Y6104" s="15" t="e">
        <f>_xlfn.XLOOKUP(_LOOKUP[[#This Row],[AdjusterMemberName]],_Adjuster[Adjuster Name],_Adjuster[Phone Number],,0)</f>
        <v>#N/A</v>
      </c>
      <c r="Z6104" s="15" t="s">
        <v>1863</v>
      </c>
      <c r="AA61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32400 Corte Santa Catalina, Temecula  CA 92592</v>
      </c>
      <c r="AB6104" s="15"/>
    </row>
    <row r="6105" spans="1:28" x14ac:dyDescent="0.3">
      <c r="A6105" s="14">
        <v>1</v>
      </c>
      <c r="B6105" s="14">
        <v>1</v>
      </c>
      <c r="C6105" s="15" t="s">
        <v>1932</v>
      </c>
      <c r="D6105" s="15" t="s">
        <v>1932</v>
      </c>
      <c r="E6105" s="15">
        <v>45113</v>
      </c>
      <c r="F6105" s="15" t="s">
        <v>1933</v>
      </c>
      <c r="G6105" s="15">
        <v>45103</v>
      </c>
      <c r="H6105" s="15">
        <v>45286</v>
      </c>
      <c r="I6105" s="15" t="s">
        <v>1934</v>
      </c>
      <c r="J6105" s="15" t="s">
        <v>1935</v>
      </c>
      <c r="K6105" s="15" t="s">
        <v>45434</v>
      </c>
      <c r="L6105" s="15" t="s">
        <v>128</v>
      </c>
      <c r="M6105" s="15" t="s">
        <v>170</v>
      </c>
      <c r="N6105" s="14">
        <v>2010</v>
      </c>
      <c r="O6105" s="15" t="s">
        <v>1936</v>
      </c>
      <c r="P6105" s="15" t="s">
        <v>106</v>
      </c>
      <c r="Q6105" s="15" t="s">
        <v>47079</v>
      </c>
      <c r="R6105" s="15" t="s">
        <v>1937</v>
      </c>
      <c r="S6105" s="15" t="s">
        <v>1938</v>
      </c>
      <c r="T6105" s="15" t="s">
        <v>308</v>
      </c>
      <c r="U6105" s="15" t="s">
        <v>53</v>
      </c>
      <c r="V6105" s="15" t="s">
        <v>45530</v>
      </c>
      <c r="W6105" s="15" t="s">
        <v>175</v>
      </c>
      <c r="X6105" s="15" t="e">
        <f>_xlfn.XLOOKUP(_LOOKUP[[#This Row],[AdjusterMemberName]],_Adjuster[Adjuster Name],_Adjuster[Email],,0)</f>
        <v>#N/A</v>
      </c>
      <c r="Y6105" s="15" t="e">
        <f>_xlfn.XLOOKUP(_LOOKUP[[#This Row],[AdjusterMemberName]],_Adjuster[Adjuster Name],_Adjuster[Phone Number],,0)</f>
        <v>#N/A</v>
      </c>
      <c r="Z6105" s="15" t="s">
        <v>1939</v>
      </c>
      <c r="AA61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8123 Magnolia Ave Apt 28, Riverside  CA 92504</v>
      </c>
      <c r="AB6105" s="15">
        <v>45136</v>
      </c>
    </row>
    <row r="6106" spans="1:28" x14ac:dyDescent="0.3">
      <c r="A6106" s="14">
        <v>1</v>
      </c>
      <c r="B6106" s="14">
        <v>1</v>
      </c>
      <c r="C6106" s="15" t="s">
        <v>870</v>
      </c>
      <c r="D6106" s="15" t="s">
        <v>870</v>
      </c>
      <c r="E6106" s="15">
        <v>45112</v>
      </c>
      <c r="F6106" s="15" t="s">
        <v>871</v>
      </c>
      <c r="G6106" s="15">
        <v>45000</v>
      </c>
      <c r="H6106" s="15">
        <v>45184</v>
      </c>
      <c r="I6106" s="15" t="s">
        <v>1816</v>
      </c>
      <c r="J6106" s="15" t="s">
        <v>1817</v>
      </c>
      <c r="K6106" s="15" t="s">
        <v>45761</v>
      </c>
      <c r="L6106" s="15" t="s">
        <v>103</v>
      </c>
      <c r="M6106" s="15" t="s">
        <v>304</v>
      </c>
      <c r="N6106" s="14">
        <v>2015</v>
      </c>
      <c r="O6106" s="15" t="s">
        <v>874</v>
      </c>
      <c r="P6106" s="15" t="s">
        <v>106</v>
      </c>
      <c r="Q6106" s="15" t="s">
        <v>47065</v>
      </c>
      <c r="R6106" s="15" t="s">
        <v>875</v>
      </c>
      <c r="S6106" s="15" t="s">
        <v>876</v>
      </c>
      <c r="T6106" s="15" t="s">
        <v>174</v>
      </c>
      <c r="U6106" s="15" t="s">
        <v>53</v>
      </c>
      <c r="V6106" s="15" t="s">
        <v>45780</v>
      </c>
      <c r="W6106" s="15" t="s">
        <v>195</v>
      </c>
      <c r="X6106" s="15" t="e">
        <f>_xlfn.XLOOKUP(_LOOKUP[[#This Row],[AdjusterMemberName]],_Adjuster[Adjuster Name],_Adjuster[Email],,0)</f>
        <v>#N/A</v>
      </c>
      <c r="Y6106" s="15" t="e">
        <f>_xlfn.XLOOKUP(_LOOKUP[[#This Row],[AdjusterMemberName]],_Adjuster[Adjuster Name],_Adjuster[Phone Number],,0)</f>
        <v>#N/A</v>
      </c>
      <c r="Z6106" s="15" t="s">
        <v>877</v>
      </c>
      <c r="AA61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2531 S Burnside Ave Apt 3, Los Angeles  CA 90016</v>
      </c>
      <c r="AB6106" s="15">
        <v>45158</v>
      </c>
    </row>
    <row r="6107" spans="1:28" x14ac:dyDescent="0.3">
      <c r="A6107" s="14">
        <v>1</v>
      </c>
      <c r="B6107" s="14">
        <v>1</v>
      </c>
      <c r="C6107" s="15" t="s">
        <v>1818</v>
      </c>
      <c r="D6107" s="15" t="s">
        <v>1818</v>
      </c>
      <c r="E6107" s="15">
        <v>45112</v>
      </c>
      <c r="F6107" s="15" t="s">
        <v>1819</v>
      </c>
      <c r="G6107" s="15">
        <v>45091</v>
      </c>
      <c r="H6107" s="15">
        <v>45274</v>
      </c>
      <c r="I6107" s="15" t="s">
        <v>1820</v>
      </c>
      <c r="J6107" s="15" t="s">
        <v>1821</v>
      </c>
      <c r="K6107" s="15" t="s">
        <v>45373</v>
      </c>
      <c r="L6107" s="15" t="s">
        <v>25</v>
      </c>
      <c r="M6107" s="15" t="s">
        <v>480</v>
      </c>
      <c r="N6107" s="14">
        <v>2014</v>
      </c>
      <c r="O6107" s="15" t="s">
        <v>1822</v>
      </c>
      <c r="P6107" s="15" t="s">
        <v>106</v>
      </c>
      <c r="Q6107" s="15" t="s">
        <v>47006</v>
      </c>
      <c r="R6107" s="15" t="s">
        <v>1823</v>
      </c>
      <c r="S6107" s="15" t="s">
        <v>1824</v>
      </c>
      <c r="T6107" s="15" t="s">
        <v>174</v>
      </c>
      <c r="U6107" s="15" t="s">
        <v>53</v>
      </c>
      <c r="V6107" s="15" t="s">
        <v>45552</v>
      </c>
      <c r="W6107" s="15" t="s">
        <v>850</v>
      </c>
      <c r="X6107" s="15" t="e">
        <f>_xlfn.XLOOKUP(_LOOKUP[[#This Row],[AdjusterMemberName]],_Adjuster[Adjuster Name],_Adjuster[Email],,0)</f>
        <v>#N/A</v>
      </c>
      <c r="Y6107" s="15" t="e">
        <f>_xlfn.XLOOKUP(_LOOKUP[[#This Row],[AdjusterMemberName]],_Adjuster[Adjuster Name],_Adjuster[Phone Number],,0)</f>
        <v>#N/A</v>
      </c>
      <c r="Z6107" s="15" t="s">
        <v>1825</v>
      </c>
      <c r="AA61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526 Union Dr Apt 64, Los Angeles  CA 90017</v>
      </c>
      <c r="AB6107" s="15">
        <v>45135</v>
      </c>
    </row>
    <row r="6108" spans="1:28" x14ac:dyDescent="0.3">
      <c r="A6108" s="14">
        <v>1</v>
      </c>
      <c r="B6108" s="14">
        <v>1</v>
      </c>
      <c r="C6108" s="15" t="s">
        <v>3576</v>
      </c>
      <c r="D6108" s="15" t="s">
        <v>3576</v>
      </c>
      <c r="E6108" s="15">
        <v>45112</v>
      </c>
      <c r="F6108" s="15" t="s">
        <v>3577</v>
      </c>
      <c r="G6108" s="15">
        <v>45056</v>
      </c>
      <c r="H6108" s="15">
        <v>45240</v>
      </c>
      <c r="I6108" s="15" t="s">
        <v>3578</v>
      </c>
      <c r="J6108" s="15" t="s">
        <v>3579</v>
      </c>
      <c r="K6108" s="15" t="s">
        <v>45734</v>
      </c>
      <c r="L6108" s="15" t="s">
        <v>139</v>
      </c>
      <c r="M6108" s="15" t="s">
        <v>697</v>
      </c>
      <c r="N6108" s="14">
        <v>2002</v>
      </c>
      <c r="O6108" s="15" t="s">
        <v>3580</v>
      </c>
      <c r="P6108" s="15" t="s">
        <v>106</v>
      </c>
      <c r="Q6108" s="15" t="s">
        <v>47065</v>
      </c>
      <c r="R6108" s="15" t="s">
        <v>3581</v>
      </c>
      <c r="S6108" s="15" t="s">
        <v>3582</v>
      </c>
      <c r="T6108" s="15" t="s">
        <v>122</v>
      </c>
      <c r="U6108" s="15" t="s">
        <v>53</v>
      </c>
      <c r="V6108" s="15" t="s">
        <v>45548</v>
      </c>
      <c r="W6108" s="15" t="s">
        <v>850</v>
      </c>
      <c r="X6108" s="15" t="e">
        <f>_xlfn.XLOOKUP(_LOOKUP[[#This Row],[AdjusterMemberName]],_Adjuster[Adjuster Name],_Adjuster[Email],,0)</f>
        <v>#N/A</v>
      </c>
      <c r="Y6108" s="15" t="e">
        <f>_xlfn.XLOOKUP(_LOOKUP[[#This Row],[AdjusterMemberName]],_Adjuster[Adjuster Name],_Adjuster[Phone Number],,0)</f>
        <v>#N/A</v>
      </c>
      <c r="Z6108" s="15" t="s">
        <v>3583</v>
      </c>
      <c r="AA61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1905 Mayflower Pl Apt 4, Hemet  CA 92544</v>
      </c>
      <c r="AB6108" s="15"/>
    </row>
    <row r="6109" spans="1:28" x14ac:dyDescent="0.3">
      <c r="A6109" s="14">
        <v>1</v>
      </c>
      <c r="B6109" s="14">
        <v>1</v>
      </c>
      <c r="C6109" s="15" t="s">
        <v>3576</v>
      </c>
      <c r="D6109" s="15" t="s">
        <v>3576</v>
      </c>
      <c r="E6109" s="15">
        <v>45112</v>
      </c>
      <c r="F6109" s="15" t="s">
        <v>3577</v>
      </c>
      <c r="G6109" s="15">
        <v>45056</v>
      </c>
      <c r="H6109" s="15">
        <v>45240</v>
      </c>
      <c r="I6109" s="15" t="s">
        <v>3584</v>
      </c>
      <c r="J6109" s="15" t="s">
        <v>3585</v>
      </c>
      <c r="K6109" s="15" t="s">
        <v>45339</v>
      </c>
      <c r="L6109" s="15" t="s">
        <v>139</v>
      </c>
      <c r="M6109" s="15" t="s">
        <v>697</v>
      </c>
      <c r="N6109" s="14">
        <v>2002</v>
      </c>
      <c r="O6109" s="15" t="s">
        <v>3580</v>
      </c>
      <c r="P6109" s="15" t="s">
        <v>106</v>
      </c>
      <c r="Q6109" s="15" t="s">
        <v>47065</v>
      </c>
      <c r="R6109" s="15" t="s">
        <v>3581</v>
      </c>
      <c r="S6109" s="15" t="s">
        <v>3582</v>
      </c>
      <c r="T6109" s="15" t="s">
        <v>122</v>
      </c>
      <c r="U6109" s="15" t="s">
        <v>53</v>
      </c>
      <c r="V6109" s="15" t="s">
        <v>45548</v>
      </c>
      <c r="W6109" s="15" t="s">
        <v>850</v>
      </c>
      <c r="X6109" s="15" t="e">
        <f>_xlfn.XLOOKUP(_LOOKUP[[#This Row],[AdjusterMemberName]],_Adjuster[Adjuster Name],_Adjuster[Email],,0)</f>
        <v>#N/A</v>
      </c>
      <c r="Y6109" s="15" t="e">
        <f>_xlfn.XLOOKUP(_LOOKUP[[#This Row],[AdjusterMemberName]],_Adjuster[Adjuster Name],_Adjuster[Phone Number],,0)</f>
        <v>#N/A</v>
      </c>
      <c r="Z6109" s="15" t="s">
        <v>3583</v>
      </c>
      <c r="AA61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1905 Mayflower Pl Apt 4, Hemet  CA 92544</v>
      </c>
      <c r="AB6109" s="15"/>
    </row>
    <row r="6110" spans="1:28" x14ac:dyDescent="0.3">
      <c r="A6110" s="14">
        <v>1</v>
      </c>
      <c r="B6110" s="14">
        <v>1</v>
      </c>
      <c r="C6110" s="15" t="s">
        <v>7167</v>
      </c>
      <c r="D6110" s="15" t="s">
        <v>7167</v>
      </c>
      <c r="E6110" s="15">
        <v>45112</v>
      </c>
      <c r="F6110" s="15" t="s">
        <v>7168</v>
      </c>
      <c r="G6110" s="15">
        <v>45013</v>
      </c>
      <c r="H6110" s="15">
        <v>45197</v>
      </c>
      <c r="I6110" s="15" t="s">
        <v>7169</v>
      </c>
      <c r="J6110" s="15" t="s">
        <v>7170</v>
      </c>
      <c r="K6110" s="15" t="s">
        <v>45397</v>
      </c>
      <c r="L6110" s="15" t="s">
        <v>150</v>
      </c>
      <c r="M6110" s="15" t="s">
        <v>588</v>
      </c>
      <c r="N6110" s="14">
        <v>2017</v>
      </c>
      <c r="O6110" s="15" t="s">
        <v>7171</v>
      </c>
      <c r="P6110" s="15" t="s">
        <v>106</v>
      </c>
      <c r="Q6110" s="15" t="s">
        <v>47019</v>
      </c>
      <c r="R6110" s="15" t="s">
        <v>7172</v>
      </c>
      <c r="S6110" s="15" t="s">
        <v>7173</v>
      </c>
      <c r="T6110" s="15" t="s">
        <v>308</v>
      </c>
      <c r="U6110" s="15" t="s">
        <v>53</v>
      </c>
      <c r="V6110" s="15" t="s">
        <v>45530</v>
      </c>
      <c r="W6110" s="15" t="s">
        <v>3184</v>
      </c>
      <c r="X6110" s="15" t="str">
        <f>_xlfn.XLOOKUP(_LOOKUP[[#This Row],[AdjusterMemberName]],_Adjuster[Adjuster Name],_Adjuster[Email],,0)</f>
        <v>mQualls@knightcompany.com</v>
      </c>
      <c r="Y6110" s="15" t="str">
        <f>_xlfn.XLOOKUP(_LOOKUP[[#This Row],[AdjusterMemberName]],_Adjuster[Adjuster Name],_Adjuster[Phone Number],,0)</f>
        <v>424-559-5436</v>
      </c>
      <c r="Z6110" s="15" t="s">
        <v>7174</v>
      </c>
      <c r="AA61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17147 Birch Hill Rd, Riverside  CA 92504</v>
      </c>
      <c r="AB6110" s="15"/>
    </row>
    <row r="6111" spans="1:28" x14ac:dyDescent="0.3">
      <c r="A6111" s="14">
        <v>1</v>
      </c>
      <c r="B6111" s="14">
        <v>1</v>
      </c>
      <c r="C6111" s="15" t="s">
        <v>1800</v>
      </c>
      <c r="D6111" s="15" t="s">
        <v>1800</v>
      </c>
      <c r="E6111" s="15">
        <v>45111</v>
      </c>
      <c r="F6111" s="15" t="s">
        <v>1801</v>
      </c>
      <c r="G6111" s="15">
        <v>45082</v>
      </c>
      <c r="H6111" s="15">
        <v>45265</v>
      </c>
      <c r="I6111" s="15" t="s">
        <v>1802</v>
      </c>
      <c r="J6111" s="15" t="s">
        <v>1803</v>
      </c>
      <c r="K6111" s="15" t="s">
        <v>45752</v>
      </c>
      <c r="L6111" s="15" t="s">
        <v>181</v>
      </c>
      <c r="M6111" s="15" t="s">
        <v>182</v>
      </c>
      <c r="N6111" s="14">
        <v>2020</v>
      </c>
      <c r="O6111" s="15" t="s">
        <v>1804</v>
      </c>
      <c r="P6111" s="15" t="s">
        <v>106</v>
      </c>
      <c r="Q6111" s="15" t="s">
        <v>47081</v>
      </c>
      <c r="R6111" s="15" t="s">
        <v>1805</v>
      </c>
      <c r="S6111" s="15" t="s">
        <v>1806</v>
      </c>
      <c r="T6111" s="15" t="s">
        <v>652</v>
      </c>
      <c r="U6111" s="15" t="s">
        <v>53</v>
      </c>
      <c r="V6111" s="15" t="s">
        <v>46154</v>
      </c>
      <c r="W6111" s="15" t="s">
        <v>1624</v>
      </c>
      <c r="X6111" s="15" t="e">
        <f>_xlfn.XLOOKUP(_LOOKUP[[#This Row],[AdjusterMemberName]],_Adjuster[Adjuster Name],_Adjuster[Email],,0)</f>
        <v>#N/A</v>
      </c>
      <c r="Y6111" s="15" t="e">
        <f>_xlfn.XLOOKUP(_LOOKUP[[#This Row],[AdjusterMemberName]],_Adjuster[Adjuster Name],_Adjuster[Phone Number],,0)</f>
        <v>#N/A</v>
      </c>
      <c r="Z6111" s="15" t="s">
        <v>1807</v>
      </c>
      <c r="AA61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 Garden Dr, Atwater  CA 95301</v>
      </c>
      <c r="AB6111" s="15"/>
    </row>
    <row r="6112" spans="1:28" x14ac:dyDescent="0.3">
      <c r="A6112" s="14">
        <v>1</v>
      </c>
      <c r="B6112" s="14">
        <v>1</v>
      </c>
      <c r="C6112" s="15" t="s">
        <v>1808</v>
      </c>
      <c r="D6112" s="15" t="s">
        <v>1808</v>
      </c>
      <c r="E6112" s="15">
        <v>45111</v>
      </c>
      <c r="F6112" s="15" t="s">
        <v>1809</v>
      </c>
      <c r="G6112" s="15">
        <v>45077</v>
      </c>
      <c r="H6112" s="15">
        <v>45260</v>
      </c>
      <c r="I6112" s="15" t="s">
        <v>1810</v>
      </c>
      <c r="J6112" s="15" t="s">
        <v>1811</v>
      </c>
      <c r="K6112" s="15" t="s">
        <v>45388</v>
      </c>
      <c r="L6112" s="15" t="s">
        <v>103</v>
      </c>
      <c r="M6112" s="15" t="s">
        <v>1336</v>
      </c>
      <c r="N6112" s="14">
        <v>2015</v>
      </c>
      <c r="O6112" s="15" t="s">
        <v>1812</v>
      </c>
      <c r="P6112" s="15" t="s">
        <v>106</v>
      </c>
      <c r="Q6112" s="15" t="s">
        <v>47079</v>
      </c>
      <c r="R6112" s="15" t="s">
        <v>1813</v>
      </c>
      <c r="S6112" s="15" t="s">
        <v>1814</v>
      </c>
      <c r="T6112" s="15" t="s">
        <v>174</v>
      </c>
      <c r="U6112" s="15" t="s">
        <v>53</v>
      </c>
      <c r="V6112" s="15" t="s">
        <v>45408</v>
      </c>
      <c r="W6112" s="15" t="s">
        <v>264</v>
      </c>
      <c r="X6112" s="15" t="str">
        <f>_xlfn.XLOOKUP(_LOOKUP[[#This Row],[AdjusterMemberName]],_Adjuster[Adjuster Name],_Adjuster[Email],,0)</f>
        <v>sBonnevie@knightcompany.com</v>
      </c>
      <c r="Y6112" s="15" t="str">
        <f>_xlfn.XLOOKUP(_LOOKUP[[#This Row],[AdjusterMemberName]],_Adjuster[Adjuster Name],_Adjuster[Phone Number],,0)</f>
        <v>323-692-4064</v>
      </c>
      <c r="Z6112" s="15" t="s">
        <v>1815</v>
      </c>
      <c r="AA61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850 W Cesar Estrada Chavez Ave Apt 7549, Los Angeles  CA 90012</v>
      </c>
      <c r="AB6112" s="15"/>
    </row>
    <row r="6113" spans="1:28" x14ac:dyDescent="0.3">
      <c r="A6113" s="14">
        <v>1</v>
      </c>
      <c r="B6113" s="14">
        <v>1</v>
      </c>
      <c r="C6113" s="15" t="s">
        <v>3648</v>
      </c>
      <c r="D6113" s="15" t="s">
        <v>3649</v>
      </c>
      <c r="E6113" s="15">
        <v>45110</v>
      </c>
      <c r="F6113" s="15" t="s">
        <v>3650</v>
      </c>
      <c r="G6113" s="15">
        <v>45108</v>
      </c>
      <c r="H6113" s="15">
        <v>45292</v>
      </c>
      <c r="I6113" s="15" t="s">
        <v>3651</v>
      </c>
      <c r="J6113" s="15" t="s">
        <v>3652</v>
      </c>
      <c r="K6113" s="15" t="s">
        <v>45339</v>
      </c>
      <c r="L6113" s="15" t="s">
        <v>91</v>
      </c>
      <c r="M6113" s="15" t="s">
        <v>92</v>
      </c>
      <c r="N6113" s="14">
        <v>2021</v>
      </c>
      <c r="O6113" s="15" t="s">
        <v>3653</v>
      </c>
      <c r="P6113" s="15" t="s">
        <v>106</v>
      </c>
      <c r="Q6113" s="15" t="s">
        <v>47006</v>
      </c>
      <c r="R6113" s="15" t="s">
        <v>3654</v>
      </c>
      <c r="S6113" s="15" t="s">
        <v>3655</v>
      </c>
      <c r="T6113" s="15" t="s">
        <v>840</v>
      </c>
      <c r="U6113" s="15" t="s">
        <v>53</v>
      </c>
      <c r="V6113" s="15" t="s">
        <v>45450</v>
      </c>
      <c r="W6113" s="15" t="s">
        <v>850</v>
      </c>
      <c r="X6113" s="15" t="e">
        <f>_xlfn.XLOOKUP(_LOOKUP[[#This Row],[AdjusterMemberName]],_Adjuster[Adjuster Name],_Adjuster[Email],,0)</f>
        <v>#N/A</v>
      </c>
      <c r="Y6113" s="15" t="e">
        <f>_xlfn.XLOOKUP(_LOOKUP[[#This Row],[AdjusterMemberName]],_Adjuster[Adjuster Name],_Adjuster[Phone Number],,0)</f>
        <v>#N/A</v>
      </c>
      <c r="Z6113" s="15" t="s">
        <v>3656</v>
      </c>
      <c r="AA61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19299 Cottonwood Dr, Apple Valley  CA 92308</v>
      </c>
      <c r="AB6113" s="15"/>
    </row>
    <row r="6114" spans="1:28" x14ac:dyDescent="0.3">
      <c r="A6114" s="14">
        <v>1</v>
      </c>
      <c r="B6114" s="14">
        <v>1</v>
      </c>
      <c r="C6114" s="15" t="s">
        <v>1774</v>
      </c>
      <c r="D6114" s="15" t="s">
        <v>1774</v>
      </c>
      <c r="E6114" s="15">
        <v>45109</v>
      </c>
      <c r="F6114" s="15" t="s">
        <v>1775</v>
      </c>
      <c r="G6114" s="15">
        <v>45084</v>
      </c>
      <c r="H6114" s="15">
        <v>45267</v>
      </c>
      <c r="I6114" s="15" t="s">
        <v>1776</v>
      </c>
      <c r="J6114" s="15" t="s">
        <v>1777</v>
      </c>
      <c r="K6114" s="15" t="s">
        <v>45604</v>
      </c>
      <c r="L6114" s="15" t="s">
        <v>201</v>
      </c>
      <c r="M6114" s="15" t="s">
        <v>1778</v>
      </c>
      <c r="N6114" s="14">
        <v>2013</v>
      </c>
      <c r="O6114" s="15" t="s">
        <v>1779</v>
      </c>
      <c r="P6114" s="15" t="s">
        <v>106</v>
      </c>
      <c r="Q6114" s="15" t="s">
        <v>47079</v>
      </c>
      <c r="R6114" s="15" t="s">
        <v>1780</v>
      </c>
      <c r="S6114" s="15" t="s">
        <v>1781</v>
      </c>
      <c r="T6114" s="15" t="s">
        <v>1782</v>
      </c>
      <c r="U6114" s="15" t="s">
        <v>53</v>
      </c>
      <c r="V6114" s="15" t="s">
        <v>45868</v>
      </c>
      <c r="W6114" s="15" t="s">
        <v>264</v>
      </c>
      <c r="X6114" s="15" t="str">
        <f>_xlfn.XLOOKUP(_LOOKUP[[#This Row],[AdjusterMemberName]],_Adjuster[Adjuster Name],_Adjuster[Email],,0)</f>
        <v>sBonnevie@knightcompany.com</v>
      </c>
      <c r="Y6114" s="15" t="str">
        <f>_xlfn.XLOOKUP(_LOOKUP[[#This Row],[AdjusterMemberName]],_Adjuster[Adjuster Name],_Adjuster[Phone Number],,0)</f>
        <v>323-692-4064</v>
      </c>
      <c r="Z6114" s="15" t="s">
        <v>1783</v>
      </c>
      <c r="AA61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12608 S Compton Ave, Compton  CA 90222</v>
      </c>
      <c r="AB6114" s="15"/>
    </row>
    <row r="6115" spans="1:28" x14ac:dyDescent="0.3">
      <c r="A6115" s="14">
        <v>1</v>
      </c>
      <c r="B6115" s="14">
        <v>1</v>
      </c>
      <c r="C6115" s="15" t="s">
        <v>1784</v>
      </c>
      <c r="D6115" s="15" t="s">
        <v>1784</v>
      </c>
      <c r="E6115" s="15">
        <v>45108</v>
      </c>
      <c r="F6115" s="15" t="s">
        <v>1785</v>
      </c>
      <c r="G6115" s="15">
        <v>45101</v>
      </c>
      <c r="H6115" s="15">
        <v>45284</v>
      </c>
      <c r="I6115" s="15" t="s">
        <v>1786</v>
      </c>
      <c r="J6115" s="15" t="s">
        <v>1787</v>
      </c>
      <c r="K6115" s="15" t="s">
        <v>45590</v>
      </c>
      <c r="L6115" s="15" t="s">
        <v>201</v>
      </c>
      <c r="M6115" s="15" t="s">
        <v>202</v>
      </c>
      <c r="N6115" s="14">
        <v>2015</v>
      </c>
      <c r="O6115" s="15" t="s">
        <v>1788</v>
      </c>
      <c r="P6115" s="15" t="s">
        <v>106</v>
      </c>
      <c r="Q6115" s="15" t="s">
        <v>47120</v>
      </c>
      <c r="R6115" s="15" t="s">
        <v>1789</v>
      </c>
      <c r="S6115" s="15" t="s">
        <v>1790</v>
      </c>
      <c r="T6115" s="15" t="s">
        <v>174</v>
      </c>
      <c r="U6115" s="15" t="s">
        <v>53</v>
      </c>
      <c r="V6115" s="15" t="s">
        <v>45920</v>
      </c>
      <c r="W6115" s="15" t="s">
        <v>1624</v>
      </c>
      <c r="X6115" s="15" t="e">
        <f>_xlfn.XLOOKUP(_LOOKUP[[#This Row],[AdjusterMemberName]],_Adjuster[Adjuster Name],_Adjuster[Email],,0)</f>
        <v>#N/A</v>
      </c>
      <c r="Y6115" s="15" t="e">
        <f>_xlfn.XLOOKUP(_LOOKUP[[#This Row],[AdjusterMemberName]],_Adjuster[Adjuster Name],_Adjuster[Phone Number],,0)</f>
        <v>#N/A</v>
      </c>
      <c r="Z6115" s="15" t="s">
        <v>1791</v>
      </c>
      <c r="AA61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5150 1/2 Arlington Ave, Los Angeles  CA 90043</v>
      </c>
      <c r="AB6115" s="15">
        <v>45164</v>
      </c>
    </row>
    <row r="6116" spans="1:28" x14ac:dyDescent="0.3">
      <c r="A6116" s="14">
        <v>1</v>
      </c>
      <c r="B6116" s="14">
        <v>1</v>
      </c>
      <c r="C6116" s="15" t="s">
        <v>15120</v>
      </c>
      <c r="D6116" s="15" t="s">
        <v>15120</v>
      </c>
      <c r="E6116" s="15">
        <v>45107</v>
      </c>
      <c r="F6116" s="15" t="s">
        <v>15121</v>
      </c>
      <c r="G6116" s="15">
        <v>45097</v>
      </c>
      <c r="H6116" s="15">
        <v>45280</v>
      </c>
      <c r="I6116" s="15" t="s">
        <v>15122</v>
      </c>
      <c r="J6116" s="15" t="s">
        <v>15123</v>
      </c>
      <c r="K6116" s="15" t="s">
        <v>45407</v>
      </c>
      <c r="L6116" s="15" t="s">
        <v>281</v>
      </c>
      <c r="M6116" s="15" t="s">
        <v>282</v>
      </c>
      <c r="N6116" s="14">
        <v>2019</v>
      </c>
      <c r="O6116" s="15" t="s">
        <v>15124</v>
      </c>
      <c r="P6116" s="15" t="s">
        <v>106</v>
      </c>
      <c r="Q6116" s="15" t="s">
        <v>47006</v>
      </c>
      <c r="R6116" s="15" t="s">
        <v>15125</v>
      </c>
      <c r="S6116" s="15" t="s">
        <v>15126</v>
      </c>
      <c r="T6116" s="15" t="s">
        <v>15127</v>
      </c>
      <c r="U6116" s="15" t="s">
        <v>53</v>
      </c>
      <c r="V6116" s="15" t="s">
        <v>45593</v>
      </c>
      <c r="W6116" s="15" t="s">
        <v>3307</v>
      </c>
      <c r="X6116" s="15" t="e">
        <f>_xlfn.XLOOKUP(_LOOKUP[[#This Row],[AdjusterMemberName]],_Adjuster[Adjuster Name],_Adjuster[Email],,0)</f>
        <v>#N/A</v>
      </c>
      <c r="Y6116" s="15" t="e">
        <f>_xlfn.XLOOKUP(_LOOKUP[[#This Row],[AdjusterMemberName]],_Adjuster[Adjuster Name],_Adjuster[Phone Number],,0)</f>
        <v>#N/A</v>
      </c>
      <c r="Z6116" s="15" t="s">
        <v>15128</v>
      </c>
      <c r="AA61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5820 Fair Oaks Blvd Apt 209, Carmichael  CA 95608</v>
      </c>
      <c r="AB6116" s="15"/>
    </row>
    <row r="6117" spans="1:28" x14ac:dyDescent="0.3">
      <c r="A6117" s="14">
        <v>1</v>
      </c>
      <c r="B6117" s="14">
        <v>1</v>
      </c>
      <c r="C6117" s="15" t="s">
        <v>1765</v>
      </c>
      <c r="D6117" s="15" t="s">
        <v>1765</v>
      </c>
      <c r="E6117" s="15">
        <v>45106</v>
      </c>
      <c r="F6117" s="15" t="s">
        <v>1766</v>
      </c>
      <c r="G6117" s="15">
        <v>45083</v>
      </c>
      <c r="H6117" s="15">
        <v>45266</v>
      </c>
      <c r="I6117" s="15" t="s">
        <v>1767</v>
      </c>
      <c r="J6117" s="15" t="s">
        <v>1768</v>
      </c>
      <c r="K6117" s="15" t="s">
        <v>45481</v>
      </c>
      <c r="L6117" s="15" t="s">
        <v>201</v>
      </c>
      <c r="M6117" s="15" t="s">
        <v>1769</v>
      </c>
      <c r="N6117" s="14">
        <v>2014</v>
      </c>
      <c r="O6117" s="15" t="s">
        <v>1770</v>
      </c>
      <c r="P6117" s="15" t="s">
        <v>106</v>
      </c>
      <c r="Q6117" s="15" t="s">
        <v>47078</v>
      </c>
      <c r="R6117" s="15" t="s">
        <v>1771</v>
      </c>
      <c r="S6117" s="15" t="s">
        <v>1772</v>
      </c>
      <c r="T6117" s="15" t="s">
        <v>503</v>
      </c>
      <c r="U6117" s="15" t="s">
        <v>53</v>
      </c>
      <c r="V6117" s="15" t="s">
        <v>46568</v>
      </c>
      <c r="W6117" s="15" t="s">
        <v>195</v>
      </c>
      <c r="X6117" s="15" t="e">
        <f>_xlfn.XLOOKUP(_LOOKUP[[#This Row],[AdjusterMemberName]],_Adjuster[Adjuster Name],_Adjuster[Email],,0)</f>
        <v>#N/A</v>
      </c>
      <c r="Y6117" s="15" t="e">
        <f>_xlfn.XLOOKUP(_LOOKUP[[#This Row],[AdjusterMemberName]],_Adjuster[Adjuster Name],_Adjuster[Phone Number],,0)</f>
        <v>#N/A</v>
      </c>
      <c r="Z6117" s="15" t="s">
        <v>1773</v>
      </c>
      <c r="AA61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 Bicentennial Circle Apt 22, Sacramento  CA 95826</v>
      </c>
      <c r="AB6117" s="15">
        <v>45212</v>
      </c>
    </row>
    <row r="6118" spans="1:28" x14ac:dyDescent="0.3">
      <c r="A6118" s="14">
        <v>1</v>
      </c>
      <c r="B6118" s="14">
        <v>1</v>
      </c>
      <c r="C6118" s="15" t="s">
        <v>1864</v>
      </c>
      <c r="D6118" s="15" t="s">
        <v>1864</v>
      </c>
      <c r="E6118" s="15">
        <v>45106</v>
      </c>
      <c r="F6118" s="15" t="s">
        <v>1865</v>
      </c>
      <c r="G6118" s="15">
        <v>45091</v>
      </c>
      <c r="H6118" s="15">
        <v>45274</v>
      </c>
      <c r="I6118" s="15" t="s">
        <v>1866</v>
      </c>
      <c r="J6118" s="15" t="s">
        <v>1867</v>
      </c>
      <c r="K6118" s="15" t="s">
        <v>45857</v>
      </c>
      <c r="L6118" s="15" t="s">
        <v>281</v>
      </c>
      <c r="M6118" s="15" t="s">
        <v>1868</v>
      </c>
      <c r="N6118" s="14">
        <v>2021</v>
      </c>
      <c r="O6118" s="15" t="s">
        <v>1869</v>
      </c>
      <c r="P6118" s="15" t="s">
        <v>106</v>
      </c>
      <c r="Q6118" s="15" t="s">
        <v>47065</v>
      </c>
      <c r="R6118" s="15" t="s">
        <v>1870</v>
      </c>
      <c r="S6118" s="15" t="s">
        <v>1871</v>
      </c>
      <c r="T6118" s="15" t="s">
        <v>1872</v>
      </c>
      <c r="U6118" s="15" t="s">
        <v>53</v>
      </c>
      <c r="V6118" s="15" t="s">
        <v>45833</v>
      </c>
      <c r="W6118" s="15" t="s">
        <v>1624</v>
      </c>
      <c r="X6118" s="15" t="e">
        <f>_xlfn.XLOOKUP(_LOOKUP[[#This Row],[AdjusterMemberName]],_Adjuster[Adjuster Name],_Adjuster[Email],,0)</f>
        <v>#N/A</v>
      </c>
      <c r="Y6118" s="15" t="e">
        <f>_xlfn.XLOOKUP(_LOOKUP[[#This Row],[AdjusterMemberName]],_Adjuster[Adjuster Name],_Adjuster[Phone Number],,0)</f>
        <v>#N/A</v>
      </c>
      <c r="Z6118" s="15" t="s">
        <v>1873</v>
      </c>
      <c r="AA61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3927 Fleming Ave, Richmond  CA 94804</v>
      </c>
      <c r="AB6118" s="15">
        <v>45196</v>
      </c>
    </row>
    <row r="6119" spans="1:28" x14ac:dyDescent="0.3">
      <c r="A6119" s="14">
        <v>1</v>
      </c>
      <c r="B6119" s="14">
        <v>1</v>
      </c>
      <c r="C6119" s="15" t="s">
        <v>1723</v>
      </c>
      <c r="D6119" s="15" t="s">
        <v>1723</v>
      </c>
      <c r="E6119" s="15">
        <v>45105</v>
      </c>
      <c r="F6119" s="15" t="s">
        <v>1724</v>
      </c>
      <c r="G6119" s="15">
        <v>45061</v>
      </c>
      <c r="H6119" s="15">
        <v>45245</v>
      </c>
      <c r="I6119" s="15" t="s">
        <v>1725</v>
      </c>
      <c r="J6119" s="15" t="s">
        <v>1726</v>
      </c>
      <c r="K6119" s="15" t="s">
        <v>45682</v>
      </c>
      <c r="L6119" s="15" t="s">
        <v>128</v>
      </c>
      <c r="M6119" s="15" t="s">
        <v>170</v>
      </c>
      <c r="N6119" s="14">
        <v>2020</v>
      </c>
      <c r="O6119" s="15" t="s">
        <v>1727</v>
      </c>
      <c r="P6119" s="15" t="s">
        <v>106</v>
      </c>
      <c r="Q6119" s="15" t="s">
        <v>47006</v>
      </c>
      <c r="R6119" s="15" t="s">
        <v>1728</v>
      </c>
      <c r="S6119" s="15" t="s">
        <v>1729</v>
      </c>
      <c r="T6119" s="15" t="s">
        <v>174</v>
      </c>
      <c r="U6119" s="15" t="s">
        <v>53</v>
      </c>
      <c r="V6119" s="15" t="s">
        <v>45351</v>
      </c>
      <c r="W6119" s="15" t="s">
        <v>195</v>
      </c>
      <c r="X6119" s="15" t="e">
        <f>_xlfn.XLOOKUP(_LOOKUP[[#This Row],[AdjusterMemberName]],_Adjuster[Adjuster Name],_Adjuster[Email],,0)</f>
        <v>#N/A</v>
      </c>
      <c r="Y6119" s="15" t="e">
        <f>_xlfn.XLOOKUP(_LOOKUP[[#This Row],[AdjusterMemberName]],_Adjuster[Adjuster Name],_Adjuster[Phone Number],,0)</f>
        <v>#N/A</v>
      </c>
      <c r="Z6119" s="15" t="s">
        <v>1730</v>
      </c>
      <c r="AA61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724 W 45Th St, Los Angeles  CA 90037</v>
      </c>
      <c r="AB6119" s="15"/>
    </row>
    <row r="6120" spans="1:28" x14ac:dyDescent="0.3">
      <c r="A6120" s="14">
        <v>1</v>
      </c>
      <c r="B6120" s="14">
        <v>1</v>
      </c>
      <c r="C6120" s="15" t="s">
        <v>1748</v>
      </c>
      <c r="D6120" s="15" t="s">
        <v>1748</v>
      </c>
      <c r="E6120" s="15">
        <v>45105</v>
      </c>
      <c r="F6120" s="15" t="s">
        <v>1749</v>
      </c>
      <c r="G6120" s="15">
        <v>45091</v>
      </c>
      <c r="H6120" s="15">
        <v>45274</v>
      </c>
      <c r="I6120" s="15" t="s">
        <v>1750</v>
      </c>
      <c r="J6120" s="15" t="s">
        <v>1751</v>
      </c>
      <c r="K6120" s="15" t="s">
        <v>45332</v>
      </c>
      <c r="L6120" s="15" t="s">
        <v>25</v>
      </c>
      <c r="M6120" s="15" t="s">
        <v>1584</v>
      </c>
      <c r="N6120" s="14">
        <v>2015</v>
      </c>
      <c r="O6120" s="15" t="s">
        <v>1752</v>
      </c>
      <c r="P6120" s="15" t="s">
        <v>81</v>
      </c>
      <c r="Q6120" s="15" t="s">
        <v>47019</v>
      </c>
      <c r="R6120" s="15" t="s">
        <v>1753</v>
      </c>
      <c r="S6120" s="15" t="s">
        <v>1754</v>
      </c>
      <c r="T6120" s="15" t="s">
        <v>1650</v>
      </c>
      <c r="U6120" s="15" t="s">
        <v>53</v>
      </c>
      <c r="V6120" s="15" t="s">
        <v>45863</v>
      </c>
      <c r="W6120" s="15" t="s">
        <v>175</v>
      </c>
      <c r="X6120" s="15" t="e">
        <f>_xlfn.XLOOKUP(_LOOKUP[[#This Row],[AdjusterMemberName]],_Adjuster[Adjuster Name],_Adjuster[Email],,0)</f>
        <v>#N/A</v>
      </c>
      <c r="Y6120" s="15" t="e">
        <f>_xlfn.XLOOKUP(_LOOKUP[[#This Row],[AdjusterMemberName]],_Adjuster[Adjuster Name],_Adjuster[Phone Number],,0)</f>
        <v>#N/A</v>
      </c>
      <c r="Z6120" s="15" t="s">
        <v>1755</v>
      </c>
      <c r="AA61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229 S San Antonio Ave, Upland  CA 91786</v>
      </c>
      <c r="AB6120" s="15">
        <v>45135</v>
      </c>
    </row>
    <row r="6121" spans="1:28" x14ac:dyDescent="0.3">
      <c r="A6121" s="14">
        <v>1</v>
      </c>
      <c r="B6121" s="14">
        <v>1</v>
      </c>
      <c r="C6121" s="15" t="s">
        <v>1756</v>
      </c>
      <c r="D6121" s="15" t="s">
        <v>1756</v>
      </c>
      <c r="E6121" s="15">
        <v>45104</v>
      </c>
      <c r="F6121" s="15" t="s">
        <v>1757</v>
      </c>
      <c r="G6121" s="15">
        <v>45057</v>
      </c>
      <c r="H6121" s="15">
        <v>45241</v>
      </c>
      <c r="I6121" s="15" t="s">
        <v>1758</v>
      </c>
      <c r="J6121" s="15" t="s">
        <v>1759</v>
      </c>
      <c r="K6121" s="15" t="s">
        <v>45332</v>
      </c>
      <c r="L6121" s="15" t="s">
        <v>1493</v>
      </c>
      <c r="M6121" s="15" t="s">
        <v>1760</v>
      </c>
      <c r="N6121" s="14">
        <v>2018</v>
      </c>
      <c r="O6121" s="15" t="s">
        <v>1761</v>
      </c>
      <c r="P6121" s="15" t="s">
        <v>106</v>
      </c>
      <c r="Q6121" s="15" t="s">
        <v>47006</v>
      </c>
      <c r="R6121" s="15" t="s">
        <v>1762</v>
      </c>
      <c r="S6121" s="15" t="s">
        <v>1763</v>
      </c>
      <c r="T6121" s="15" t="s">
        <v>424</v>
      </c>
      <c r="U6121" s="15" t="s">
        <v>53</v>
      </c>
      <c r="V6121" s="15" t="s">
        <v>45717</v>
      </c>
      <c r="W6121" s="15" t="s">
        <v>175</v>
      </c>
      <c r="X6121" s="15" t="e">
        <f>_xlfn.XLOOKUP(_LOOKUP[[#This Row],[AdjusterMemberName]],_Adjuster[Adjuster Name],_Adjuster[Email],,0)</f>
        <v>#N/A</v>
      </c>
      <c r="Y6121" s="15" t="e">
        <f>_xlfn.XLOOKUP(_LOOKUP[[#This Row],[AdjusterMemberName]],_Adjuster[Adjuster Name],_Adjuster[Phone Number],,0)</f>
        <v>#N/A</v>
      </c>
      <c r="Z6121" s="15" t="s">
        <v>1764</v>
      </c>
      <c r="AA61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1980 N Sierra Way, San Bernardino  CA 92405</v>
      </c>
      <c r="AB6121" s="15">
        <v>45152</v>
      </c>
    </row>
    <row r="6122" spans="1:28" x14ac:dyDescent="0.3">
      <c r="A6122" s="14">
        <v>1</v>
      </c>
      <c r="B6122" s="14">
        <v>1</v>
      </c>
      <c r="C6122" s="15" t="s">
        <v>35828</v>
      </c>
      <c r="D6122" s="15" t="s">
        <v>35829</v>
      </c>
      <c r="E6122" s="15">
        <v>45104</v>
      </c>
      <c r="F6122" s="15" t="s">
        <v>35830</v>
      </c>
      <c r="G6122" s="15">
        <v>45152</v>
      </c>
      <c r="H6122" s="15">
        <v>45336</v>
      </c>
      <c r="I6122" s="15" t="s">
        <v>35831</v>
      </c>
      <c r="J6122" s="15" t="s">
        <v>35832</v>
      </c>
      <c r="K6122" s="15" t="s">
        <v>45611</v>
      </c>
      <c r="L6122" s="15" t="s">
        <v>103</v>
      </c>
      <c r="M6122" s="15" t="s">
        <v>890</v>
      </c>
      <c r="N6122" s="14">
        <v>2021</v>
      </c>
      <c r="O6122" s="15" t="s">
        <v>35833</v>
      </c>
      <c r="P6122" s="15" t="s">
        <v>106</v>
      </c>
      <c r="Q6122" s="15" t="s">
        <v>119</v>
      </c>
      <c r="R6122" s="15" t="s">
        <v>35834</v>
      </c>
      <c r="S6122" s="15" t="s">
        <v>35835</v>
      </c>
      <c r="T6122" s="15" t="s">
        <v>174</v>
      </c>
      <c r="U6122" s="15" t="s">
        <v>53</v>
      </c>
      <c r="V6122" s="15" t="s">
        <v>45337</v>
      </c>
      <c r="W6122" s="15" t="s">
        <v>22473</v>
      </c>
      <c r="X6122" s="15" t="e">
        <f>_xlfn.XLOOKUP(_LOOKUP[[#This Row],[AdjusterMemberName]],_Adjuster[Adjuster Name],_Adjuster[Email],,0)</f>
        <v>#N/A</v>
      </c>
      <c r="Y6122" s="15" t="e">
        <f>_xlfn.XLOOKUP(_LOOKUP[[#This Row],[AdjusterMemberName]],_Adjuster[Adjuster Name],_Adjuster[Phone Number],,0)</f>
        <v>#N/A</v>
      </c>
      <c r="Z6122" s="15" t="s">
        <v>35836</v>
      </c>
      <c r="AA61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681 S Bonnie Brae St # 704, Los Angeles  CA 90057</v>
      </c>
      <c r="AB6122" s="15"/>
    </row>
    <row r="6123" spans="1:28" x14ac:dyDescent="0.3">
      <c r="A6123" s="14">
        <v>1</v>
      </c>
      <c r="B6123" s="14">
        <v>1</v>
      </c>
      <c r="C6123" s="15" t="s">
        <v>1664</v>
      </c>
      <c r="D6123" s="15" t="s">
        <v>1664</v>
      </c>
      <c r="E6123" s="15">
        <v>45103</v>
      </c>
      <c r="F6123" s="15" t="s">
        <v>1665</v>
      </c>
      <c r="G6123" s="15">
        <v>45088</v>
      </c>
      <c r="H6123" s="15">
        <v>45271</v>
      </c>
      <c r="I6123" s="15" t="s">
        <v>1666</v>
      </c>
      <c r="J6123" s="15" t="s">
        <v>1667</v>
      </c>
      <c r="K6123" s="15" t="s">
        <v>45386</v>
      </c>
      <c r="L6123" s="15" t="s">
        <v>987</v>
      </c>
      <c r="M6123" s="15" t="s">
        <v>1668</v>
      </c>
      <c r="N6123" s="14">
        <v>2015</v>
      </c>
      <c r="O6123" s="15" t="s">
        <v>1669</v>
      </c>
      <c r="P6123" s="15" t="s">
        <v>106</v>
      </c>
      <c r="Q6123" s="15" t="s">
        <v>47006</v>
      </c>
      <c r="R6123" s="15" t="s">
        <v>1670</v>
      </c>
      <c r="S6123" s="15" t="s">
        <v>1671</v>
      </c>
      <c r="T6123" s="15" t="s">
        <v>1507</v>
      </c>
      <c r="U6123" s="15" t="s">
        <v>53</v>
      </c>
      <c r="V6123" s="15" t="s">
        <v>46729</v>
      </c>
      <c r="W6123" s="15" t="s">
        <v>367</v>
      </c>
      <c r="X6123" s="15" t="str">
        <f>_xlfn.XLOOKUP(_LOOKUP[[#This Row],[AdjusterMemberName]],_Adjuster[Adjuster Name],_Adjuster[Email],,0)</f>
        <v>dHernandez4@knightcompany.com</v>
      </c>
      <c r="Y6123" s="15" t="str">
        <f>_xlfn.XLOOKUP(_LOOKUP[[#This Row],[AdjusterMemberName]],_Adjuster[Adjuster Name],_Adjuster[Phone Number],,0)</f>
        <v>323-315-7819</v>
      </c>
      <c r="Z6123" s="15" t="s">
        <v>1672</v>
      </c>
      <c r="AA61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572 Hampshire Ave Apt A, Redwood City  CA 94063</v>
      </c>
      <c r="AB6123" s="15">
        <v>45121</v>
      </c>
    </row>
    <row r="6124" spans="1:28" x14ac:dyDescent="0.3">
      <c r="A6124" s="14">
        <v>1</v>
      </c>
      <c r="B6124" s="14">
        <v>1</v>
      </c>
      <c r="C6124" s="15" t="s">
        <v>1673</v>
      </c>
      <c r="D6124" s="15" t="s">
        <v>1673</v>
      </c>
      <c r="E6124" s="15">
        <v>45103</v>
      </c>
      <c r="F6124" s="15" t="s">
        <v>1674</v>
      </c>
      <c r="G6124" s="15">
        <v>45077</v>
      </c>
      <c r="H6124" s="15">
        <v>45260</v>
      </c>
      <c r="I6124" s="15" t="s">
        <v>1675</v>
      </c>
      <c r="J6124" s="15" t="s">
        <v>1676</v>
      </c>
      <c r="K6124" s="15" t="s">
        <v>45329</v>
      </c>
      <c r="L6124" s="15" t="s">
        <v>419</v>
      </c>
      <c r="M6124" s="15" t="s">
        <v>420</v>
      </c>
      <c r="N6124" s="14">
        <v>2005</v>
      </c>
      <c r="O6124" s="15" t="s">
        <v>1677</v>
      </c>
      <c r="P6124" s="15" t="s">
        <v>106</v>
      </c>
      <c r="Q6124" s="15" t="s">
        <v>47065</v>
      </c>
      <c r="R6124" s="15" t="s">
        <v>1678</v>
      </c>
      <c r="S6124" s="15" t="s">
        <v>1679</v>
      </c>
      <c r="T6124" s="15" t="s">
        <v>821</v>
      </c>
      <c r="U6124" s="15" t="s">
        <v>53</v>
      </c>
      <c r="V6124" s="15" t="s">
        <v>45349</v>
      </c>
      <c r="W6124" s="15" t="s">
        <v>850</v>
      </c>
      <c r="X6124" s="15" t="e">
        <f>_xlfn.XLOOKUP(_LOOKUP[[#This Row],[AdjusterMemberName]],_Adjuster[Adjuster Name],_Adjuster[Email],,0)</f>
        <v>#N/A</v>
      </c>
      <c r="Y6124" s="15" t="e">
        <f>_xlfn.XLOOKUP(_LOOKUP[[#This Row],[AdjusterMemberName]],_Adjuster[Adjuster Name],_Adjuster[Phone Number],,0)</f>
        <v>#N/A</v>
      </c>
      <c r="Z6124" s="15" t="s">
        <v>1680</v>
      </c>
      <c r="AA61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13635 Runnymede St Apt 1, Van Nuys  CA 91405</v>
      </c>
      <c r="AB6124" s="15">
        <v>45161</v>
      </c>
    </row>
    <row r="6125" spans="1:28" x14ac:dyDescent="0.3">
      <c r="A6125" s="14">
        <v>1</v>
      </c>
      <c r="B6125" s="14">
        <v>1</v>
      </c>
      <c r="C6125" s="15" t="s">
        <v>1689</v>
      </c>
      <c r="D6125" s="15" t="s">
        <v>1689</v>
      </c>
      <c r="E6125" s="15">
        <v>45103</v>
      </c>
      <c r="F6125" s="15" t="s">
        <v>1690</v>
      </c>
      <c r="G6125" s="15">
        <v>45066</v>
      </c>
      <c r="H6125" s="15">
        <v>45250</v>
      </c>
      <c r="I6125" s="15" t="s">
        <v>1691</v>
      </c>
      <c r="J6125" s="15" t="s">
        <v>1692</v>
      </c>
      <c r="K6125" s="15" t="s">
        <v>45512</v>
      </c>
      <c r="L6125" s="15" t="s">
        <v>25</v>
      </c>
      <c r="M6125" s="15" t="s">
        <v>480</v>
      </c>
      <c r="N6125" s="14">
        <v>2016</v>
      </c>
      <c r="O6125" s="15" t="s">
        <v>1693</v>
      </c>
      <c r="P6125" s="15" t="s">
        <v>106</v>
      </c>
      <c r="Q6125" s="15" t="s">
        <v>119</v>
      </c>
      <c r="R6125" s="15" t="s">
        <v>1694</v>
      </c>
      <c r="S6125" s="15" t="s">
        <v>1695</v>
      </c>
      <c r="T6125" s="15" t="s">
        <v>186</v>
      </c>
      <c r="U6125" s="15" t="s">
        <v>53</v>
      </c>
      <c r="V6125" s="15" t="s">
        <v>45987</v>
      </c>
      <c r="W6125" s="15" t="s">
        <v>195</v>
      </c>
      <c r="X6125" s="15" t="e">
        <f>_xlfn.XLOOKUP(_LOOKUP[[#This Row],[AdjusterMemberName]],_Adjuster[Adjuster Name],_Adjuster[Email],,0)</f>
        <v>#N/A</v>
      </c>
      <c r="Y6125" s="15" t="e">
        <f>_xlfn.XLOOKUP(_LOOKUP[[#This Row],[AdjusterMemberName]],_Adjuster[Adjuster Name],_Adjuster[Phone Number],,0)</f>
        <v>#N/A</v>
      </c>
      <c r="Z6125" s="15" t="s">
        <v>1696</v>
      </c>
      <c r="AA61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929 S Townsend St Apt 4 , Santa Ana  CA 92704</v>
      </c>
      <c r="AB6125" s="15">
        <v>45100</v>
      </c>
    </row>
    <row r="6126" spans="1:28" x14ac:dyDescent="0.3">
      <c r="A6126" s="14">
        <v>1</v>
      </c>
      <c r="B6126" s="14">
        <v>1</v>
      </c>
      <c r="C6126" s="15" t="s">
        <v>1697</v>
      </c>
      <c r="D6126" s="15" t="s">
        <v>1697</v>
      </c>
      <c r="E6126" s="15">
        <v>45103</v>
      </c>
      <c r="F6126" s="15" t="s">
        <v>1698</v>
      </c>
      <c r="G6126" s="15">
        <v>45089</v>
      </c>
      <c r="H6126" s="15">
        <v>45272</v>
      </c>
      <c r="I6126" s="15" t="s">
        <v>1699</v>
      </c>
      <c r="J6126" s="15" t="s">
        <v>1700</v>
      </c>
      <c r="K6126" s="15" t="s">
        <v>45416</v>
      </c>
      <c r="L6126" s="15" t="s">
        <v>91</v>
      </c>
      <c r="M6126" s="15" t="s">
        <v>1701</v>
      </c>
      <c r="N6126" s="14">
        <v>2014</v>
      </c>
      <c r="O6126" s="15" t="s">
        <v>1702</v>
      </c>
      <c r="P6126" s="15" t="s">
        <v>106</v>
      </c>
      <c r="Q6126" s="15" t="s">
        <v>47019</v>
      </c>
      <c r="R6126" s="15" t="s">
        <v>1703</v>
      </c>
      <c r="S6126" s="15" t="s">
        <v>1704</v>
      </c>
      <c r="T6126" s="15" t="s">
        <v>174</v>
      </c>
      <c r="U6126" s="15" t="s">
        <v>53</v>
      </c>
      <c r="V6126" s="15" t="s">
        <v>45780</v>
      </c>
      <c r="W6126" s="15" t="s">
        <v>264</v>
      </c>
      <c r="X6126" s="15" t="str">
        <f>_xlfn.XLOOKUP(_LOOKUP[[#This Row],[AdjusterMemberName]],_Adjuster[Adjuster Name],_Adjuster[Email],,0)</f>
        <v>sBonnevie@knightcompany.com</v>
      </c>
      <c r="Y6126" s="15" t="str">
        <f>_xlfn.XLOOKUP(_LOOKUP[[#This Row],[AdjusterMemberName]],_Adjuster[Adjuster Name],_Adjuster[Phone Number],,0)</f>
        <v>323-692-4064</v>
      </c>
      <c r="Z6126" s="15" t="s">
        <v>1705</v>
      </c>
      <c r="AA61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2003 Hillcrest Dr, Los Angeles  CA 90016</v>
      </c>
      <c r="AB6126" s="15">
        <v>45130</v>
      </c>
    </row>
    <row r="6127" spans="1:28" x14ac:dyDescent="0.3">
      <c r="A6127" s="14">
        <v>1</v>
      </c>
      <c r="B6127" s="14">
        <v>1</v>
      </c>
      <c r="C6127" s="15" t="s">
        <v>1714</v>
      </c>
      <c r="D6127" s="15" t="s">
        <v>1714</v>
      </c>
      <c r="E6127" s="15">
        <v>45103</v>
      </c>
      <c r="F6127" s="15" t="s">
        <v>1715</v>
      </c>
      <c r="G6127" s="15">
        <v>45089</v>
      </c>
      <c r="H6127" s="15">
        <v>45272</v>
      </c>
      <c r="I6127" s="15" t="s">
        <v>1716</v>
      </c>
      <c r="J6127" s="15" t="s">
        <v>1717</v>
      </c>
      <c r="K6127" s="15" t="s">
        <v>45332</v>
      </c>
      <c r="L6127" s="15" t="s">
        <v>103</v>
      </c>
      <c r="M6127" s="15" t="s">
        <v>1523</v>
      </c>
      <c r="N6127" s="14">
        <v>2023</v>
      </c>
      <c r="O6127" s="15" t="s">
        <v>1718</v>
      </c>
      <c r="P6127" s="15" t="s">
        <v>106</v>
      </c>
      <c r="Q6127" s="15" t="s">
        <v>47168</v>
      </c>
      <c r="R6127" s="15" t="s">
        <v>1719</v>
      </c>
      <c r="S6127" s="15" t="s">
        <v>1720</v>
      </c>
      <c r="T6127" s="15" t="s">
        <v>1721</v>
      </c>
      <c r="U6127" s="15" t="s">
        <v>53</v>
      </c>
      <c r="V6127" s="15" t="s">
        <v>46262</v>
      </c>
      <c r="W6127" s="15" t="s">
        <v>175</v>
      </c>
      <c r="X6127" s="15" t="e">
        <f>_xlfn.XLOOKUP(_LOOKUP[[#This Row],[AdjusterMemberName]],_Adjuster[Adjuster Name],_Adjuster[Email],,0)</f>
        <v>#N/A</v>
      </c>
      <c r="Y6127" s="15" t="e">
        <f>_xlfn.XLOOKUP(_LOOKUP[[#This Row],[AdjusterMemberName]],_Adjuster[Adjuster Name],_Adjuster[Phone Number],,0)</f>
        <v>#N/A</v>
      </c>
      <c r="Z6127" s="15" t="s">
        <v>1722</v>
      </c>
      <c r="AA61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151 Brentwood Dr, South San Francisco  CA 94080</v>
      </c>
      <c r="AB6127" s="15">
        <v>45152</v>
      </c>
    </row>
    <row r="6128" spans="1:28" x14ac:dyDescent="0.3">
      <c r="A6128" s="14">
        <v>1</v>
      </c>
      <c r="B6128" s="14">
        <v>1</v>
      </c>
      <c r="C6128" s="15" t="s">
        <v>1642</v>
      </c>
      <c r="D6128" s="15" t="s">
        <v>1642</v>
      </c>
      <c r="E6128" s="15">
        <v>45102</v>
      </c>
      <c r="F6128" s="15" t="s">
        <v>1643</v>
      </c>
      <c r="G6128" s="15">
        <v>45034</v>
      </c>
      <c r="H6128" s="15">
        <v>45217</v>
      </c>
      <c r="I6128" s="15" t="s">
        <v>1644</v>
      </c>
      <c r="J6128" s="15" t="s">
        <v>1645</v>
      </c>
      <c r="K6128" s="15" t="s">
        <v>45496</v>
      </c>
      <c r="L6128" s="15" t="s">
        <v>1261</v>
      </c>
      <c r="M6128" s="15" t="s">
        <v>1646</v>
      </c>
      <c r="N6128" s="14">
        <v>2015</v>
      </c>
      <c r="O6128" s="15" t="s">
        <v>1647</v>
      </c>
      <c r="P6128" s="15" t="s">
        <v>106</v>
      </c>
      <c r="Q6128" s="15" t="s">
        <v>47019</v>
      </c>
      <c r="R6128" s="15" t="s">
        <v>1648</v>
      </c>
      <c r="S6128" s="15" t="s">
        <v>1649</v>
      </c>
      <c r="T6128" s="15" t="s">
        <v>1650</v>
      </c>
      <c r="U6128" s="15" t="s">
        <v>53</v>
      </c>
      <c r="V6128" s="15" t="s">
        <v>45863</v>
      </c>
      <c r="W6128" s="15" t="s">
        <v>195</v>
      </c>
      <c r="X6128" s="15" t="e">
        <f>_xlfn.XLOOKUP(_LOOKUP[[#This Row],[AdjusterMemberName]],_Adjuster[Adjuster Name],_Adjuster[Email],,0)</f>
        <v>#N/A</v>
      </c>
      <c r="Y6128" s="15" t="e">
        <f>_xlfn.XLOOKUP(_LOOKUP[[#This Row],[AdjusterMemberName]],_Adjuster[Adjuster Name],_Adjuster[Phone Number],,0)</f>
        <v>#N/A</v>
      </c>
      <c r="Z6128" s="15" t="s">
        <v>1651</v>
      </c>
      <c r="AA61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850 N Benson Ave Apt 138, Upland  CA 91786</v>
      </c>
      <c r="AB6128" s="15"/>
    </row>
    <row r="6129" spans="1:28" x14ac:dyDescent="0.3">
      <c r="A6129" s="14">
        <v>1</v>
      </c>
      <c r="B6129" s="14">
        <v>1</v>
      </c>
      <c r="C6129" s="15" t="s">
        <v>1652</v>
      </c>
      <c r="D6129" s="15" t="s">
        <v>1652</v>
      </c>
      <c r="E6129" s="15">
        <v>45102</v>
      </c>
      <c r="F6129" s="15" t="s">
        <v>1653</v>
      </c>
      <c r="G6129" s="15">
        <v>45085</v>
      </c>
      <c r="H6129" s="15">
        <v>45268</v>
      </c>
      <c r="I6129" s="15" t="s">
        <v>1654</v>
      </c>
      <c r="J6129" s="15" t="s">
        <v>1655</v>
      </c>
      <c r="K6129" s="15" t="s">
        <v>45354</v>
      </c>
      <c r="L6129" s="15" t="s">
        <v>441</v>
      </c>
      <c r="M6129" s="15" t="s">
        <v>579</v>
      </c>
      <c r="N6129" s="14">
        <v>2017</v>
      </c>
      <c r="O6129" s="15" t="s">
        <v>1656</v>
      </c>
      <c r="P6129" s="15" t="s">
        <v>106</v>
      </c>
      <c r="Q6129" s="15" t="s">
        <v>47079</v>
      </c>
      <c r="R6129" s="15" t="s">
        <v>931</v>
      </c>
      <c r="S6129" s="15" t="s">
        <v>1657</v>
      </c>
      <c r="T6129" s="15" t="s">
        <v>356</v>
      </c>
      <c r="U6129" s="15" t="s">
        <v>53</v>
      </c>
      <c r="V6129" s="15" t="s">
        <v>45843</v>
      </c>
      <c r="W6129" s="15" t="s">
        <v>1658</v>
      </c>
      <c r="X6129" s="15" t="str">
        <f>_xlfn.XLOOKUP(_LOOKUP[[#This Row],[AdjusterMemberName]],_Adjuster[Adjuster Name],_Adjuster[Email],,0)</f>
        <v>RDavila@knightcompany.com</v>
      </c>
      <c r="Y6129" s="15" t="str">
        <f>_xlfn.XLOOKUP(_LOOKUP[[#This Row],[AdjusterMemberName]],_Adjuster[Adjuster Name],_Adjuster[Phone Number],,0)</f>
        <v>424-559-5663</v>
      </c>
      <c r="Z6129" s="15" t="s">
        <v>1659</v>
      </c>
      <c r="AA61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324 W Park St, Ontario  CA 91762</v>
      </c>
      <c r="AB6129" s="15">
        <v>45118</v>
      </c>
    </row>
    <row r="6130" spans="1:28" x14ac:dyDescent="0.3">
      <c r="A6130" s="14">
        <v>1</v>
      </c>
      <c r="B6130" s="14">
        <v>1</v>
      </c>
      <c r="C6130" s="15" t="s">
        <v>1706</v>
      </c>
      <c r="D6130" s="15" t="s">
        <v>1706</v>
      </c>
      <c r="E6130" s="15">
        <v>45102</v>
      </c>
      <c r="F6130" s="15" t="s">
        <v>1707</v>
      </c>
      <c r="G6130" s="15">
        <v>45036</v>
      </c>
      <c r="H6130" s="15">
        <v>45219</v>
      </c>
      <c r="I6130" s="15" t="s">
        <v>1708</v>
      </c>
      <c r="J6130" s="15" t="s">
        <v>1709</v>
      </c>
      <c r="K6130" s="15" t="s">
        <v>45332</v>
      </c>
      <c r="L6130" s="15" t="s">
        <v>128</v>
      </c>
      <c r="M6130" s="15" t="s">
        <v>170</v>
      </c>
      <c r="N6130" s="14">
        <v>2010</v>
      </c>
      <c r="O6130" s="15" t="s">
        <v>1710</v>
      </c>
      <c r="P6130" s="15" t="s">
        <v>106</v>
      </c>
      <c r="Q6130" s="15" t="s">
        <v>47019</v>
      </c>
      <c r="R6130" s="15" t="s">
        <v>1711</v>
      </c>
      <c r="S6130" s="15" t="s">
        <v>1712</v>
      </c>
      <c r="T6130" s="15" t="s">
        <v>1366</v>
      </c>
      <c r="U6130" s="15" t="s">
        <v>53</v>
      </c>
      <c r="V6130" s="15" t="s">
        <v>46130</v>
      </c>
      <c r="W6130" s="15" t="s">
        <v>1624</v>
      </c>
      <c r="X6130" s="15" t="e">
        <f>_xlfn.XLOOKUP(_LOOKUP[[#This Row],[AdjusterMemberName]],_Adjuster[Adjuster Name],_Adjuster[Email],,0)</f>
        <v>#N/A</v>
      </c>
      <c r="Y6130" s="15" t="e">
        <f>_xlfn.XLOOKUP(_LOOKUP[[#This Row],[AdjusterMemberName]],_Adjuster[Adjuster Name],_Adjuster[Phone Number],,0)</f>
        <v>#N/A</v>
      </c>
      <c r="Z6130" s="15" t="s">
        <v>1713</v>
      </c>
      <c r="AA61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1101 W 10Th St Apt F, Corona  CA 92882</v>
      </c>
      <c r="AB6130" s="15"/>
    </row>
    <row r="6131" spans="1:28" x14ac:dyDescent="0.3">
      <c r="A6131" s="14">
        <v>1</v>
      </c>
      <c r="B6131" s="14">
        <v>1</v>
      </c>
      <c r="C6131" s="15" t="s">
        <v>1891</v>
      </c>
      <c r="D6131" s="15" t="s">
        <v>1892</v>
      </c>
      <c r="E6131" s="15">
        <v>45102</v>
      </c>
      <c r="F6131" s="15" t="s">
        <v>1893</v>
      </c>
      <c r="G6131" s="15">
        <v>45082</v>
      </c>
      <c r="H6131" s="15">
        <v>45265</v>
      </c>
      <c r="I6131" s="15" t="s">
        <v>1894</v>
      </c>
      <c r="J6131" s="15" t="s">
        <v>1895</v>
      </c>
      <c r="K6131" s="15" t="s">
        <v>45345</v>
      </c>
      <c r="L6131" s="15" t="s">
        <v>25</v>
      </c>
      <c r="M6131" s="15" t="s">
        <v>1896</v>
      </c>
      <c r="N6131" s="14">
        <v>2017</v>
      </c>
      <c r="O6131" s="15" t="s">
        <v>1897</v>
      </c>
      <c r="P6131" s="15" t="s">
        <v>106</v>
      </c>
      <c r="Q6131" s="15" t="s">
        <v>47065</v>
      </c>
      <c r="R6131" s="15" t="s">
        <v>1898</v>
      </c>
      <c r="S6131" s="15" t="s">
        <v>1899</v>
      </c>
      <c r="T6131" s="15" t="s">
        <v>174</v>
      </c>
      <c r="U6131" s="15" t="s">
        <v>53</v>
      </c>
      <c r="V6131" s="15" t="s">
        <v>45694</v>
      </c>
      <c r="W6131" s="15" t="s">
        <v>195</v>
      </c>
      <c r="X6131" s="15" t="e">
        <f>_xlfn.XLOOKUP(_LOOKUP[[#This Row],[AdjusterMemberName]],_Adjuster[Adjuster Name],_Adjuster[Email],,0)</f>
        <v>#N/A</v>
      </c>
      <c r="Y6131" s="15" t="e">
        <f>_xlfn.XLOOKUP(_LOOKUP[[#This Row],[AdjusterMemberName]],_Adjuster[Adjuster Name],_Adjuster[Phone Number],,0)</f>
        <v>#N/A</v>
      </c>
      <c r="Z6131" s="15" t="s">
        <v>1900</v>
      </c>
      <c r="AA61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648 E 76Th Pl, Los Angeles  CA 90001</v>
      </c>
      <c r="AB6131" s="15"/>
    </row>
    <row r="6132" spans="1:28" x14ac:dyDescent="0.3">
      <c r="A6132" s="14">
        <v>1</v>
      </c>
      <c r="B6132" s="14">
        <v>1</v>
      </c>
      <c r="C6132" s="15" t="s">
        <v>1616</v>
      </c>
      <c r="D6132" s="15" t="s">
        <v>1616</v>
      </c>
      <c r="E6132" s="15">
        <v>45101</v>
      </c>
      <c r="F6132" s="15" t="s">
        <v>1617</v>
      </c>
      <c r="G6132" s="15">
        <v>45092</v>
      </c>
      <c r="H6132" s="15">
        <v>45275</v>
      </c>
      <c r="I6132" s="15" t="s">
        <v>1618</v>
      </c>
      <c r="J6132" s="15" t="s">
        <v>1619</v>
      </c>
      <c r="K6132" s="15" t="s">
        <v>45332</v>
      </c>
      <c r="L6132" s="15" t="s">
        <v>281</v>
      </c>
      <c r="M6132" s="15" t="s">
        <v>282</v>
      </c>
      <c r="N6132" s="14">
        <v>2011</v>
      </c>
      <c r="O6132" s="15" t="s">
        <v>1620</v>
      </c>
      <c r="P6132" s="15" t="s">
        <v>106</v>
      </c>
      <c r="Q6132" s="15" t="s">
        <v>47061</v>
      </c>
      <c r="R6132" s="15" t="s">
        <v>1621</v>
      </c>
      <c r="S6132" s="15" t="s">
        <v>1622</v>
      </c>
      <c r="T6132" s="15" t="s">
        <v>1623</v>
      </c>
      <c r="U6132" s="15" t="s">
        <v>53</v>
      </c>
      <c r="V6132" s="15" t="s">
        <v>45862</v>
      </c>
      <c r="W6132" s="15" t="s">
        <v>1624</v>
      </c>
      <c r="X6132" s="15" t="e">
        <f>_xlfn.XLOOKUP(_LOOKUP[[#This Row],[AdjusterMemberName]],_Adjuster[Adjuster Name],_Adjuster[Email],,0)</f>
        <v>#N/A</v>
      </c>
      <c r="Y6132" s="15" t="e">
        <f>_xlfn.XLOOKUP(_LOOKUP[[#This Row],[AdjusterMemberName]],_Adjuster[Adjuster Name],_Adjuster[Phone Number],,0)</f>
        <v>#N/A</v>
      </c>
      <c r="Z6132" s="15" t="s">
        <v>1625</v>
      </c>
      <c r="AA61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122 Hawkins St, Oceanside  CA 92058</v>
      </c>
      <c r="AB6132" s="15">
        <v>45121</v>
      </c>
    </row>
    <row r="6133" spans="1:28" x14ac:dyDescent="0.3">
      <c r="A6133" s="14">
        <v>1</v>
      </c>
      <c r="B6133" s="14">
        <v>0</v>
      </c>
      <c r="C6133" s="15" t="s">
        <v>1626</v>
      </c>
      <c r="D6133" s="15" t="s">
        <v>1627</v>
      </c>
      <c r="E6133" s="15">
        <v>45101</v>
      </c>
      <c r="F6133" s="15" t="s">
        <v>1628</v>
      </c>
      <c r="G6133" s="15">
        <v>44989</v>
      </c>
      <c r="H6133" s="15">
        <v>45173</v>
      </c>
      <c r="I6133" s="15" t="s">
        <v>1629</v>
      </c>
      <c r="J6133" s="15" t="s">
        <v>1630</v>
      </c>
      <c r="K6133" s="15" t="s">
        <v>45424</v>
      </c>
      <c r="L6133" s="15" t="s">
        <v>1631</v>
      </c>
      <c r="M6133" s="15" t="s">
        <v>1632</v>
      </c>
      <c r="N6133" s="14">
        <v>2008</v>
      </c>
      <c r="O6133" s="15" t="s">
        <v>1633</v>
      </c>
      <c r="P6133" s="15" t="s">
        <v>106</v>
      </c>
      <c r="Q6133" s="15" t="s">
        <v>47079</v>
      </c>
      <c r="R6133" s="15" t="s">
        <v>1634</v>
      </c>
      <c r="S6133" s="15" t="s">
        <v>1635</v>
      </c>
      <c r="T6133" s="15" t="s">
        <v>1636</v>
      </c>
      <c r="U6133" s="15" t="s">
        <v>53</v>
      </c>
      <c r="V6133" s="15" t="s">
        <v>45926</v>
      </c>
      <c r="W6133" s="15" t="s">
        <v>264</v>
      </c>
      <c r="X6133" s="15" t="str">
        <f>_xlfn.XLOOKUP(_LOOKUP[[#This Row],[AdjusterMemberName]],_Adjuster[Adjuster Name],_Adjuster[Email],,0)</f>
        <v>sBonnevie@knightcompany.com</v>
      </c>
      <c r="Y6133" s="15" t="str">
        <f>_xlfn.XLOOKUP(_LOOKUP[[#This Row],[AdjusterMemberName]],_Adjuster[Adjuster Name],_Adjuster[Phone Number],,0)</f>
        <v>323-692-4064</v>
      </c>
      <c r="Z6133" s="15" t="s">
        <v>1637</v>
      </c>
      <c r="AA61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30122 Niguel Rd Apt 201, Laguna Niguel  CA 92677</v>
      </c>
      <c r="AB6133" s="15">
        <v>45123</v>
      </c>
    </row>
    <row r="6134" spans="1:28" x14ac:dyDescent="0.3">
      <c r="A6134" s="14">
        <v>1</v>
      </c>
      <c r="B6134" s="14">
        <v>1</v>
      </c>
      <c r="C6134" s="15" t="s">
        <v>1792</v>
      </c>
      <c r="D6134" s="15" t="s">
        <v>1792</v>
      </c>
      <c r="E6134" s="15">
        <v>45101</v>
      </c>
      <c r="F6134" s="15" t="s">
        <v>1793</v>
      </c>
      <c r="G6134" s="15">
        <v>45083</v>
      </c>
      <c r="H6134" s="15">
        <v>45266</v>
      </c>
      <c r="I6134" s="15" t="s">
        <v>1794</v>
      </c>
      <c r="J6134" s="15" t="s">
        <v>1795</v>
      </c>
      <c r="K6134" s="15" t="s">
        <v>45407</v>
      </c>
      <c r="L6134" s="15" t="s">
        <v>806</v>
      </c>
      <c r="M6134" s="15" t="s">
        <v>1026</v>
      </c>
      <c r="N6134" s="14">
        <v>2006</v>
      </c>
      <c r="O6134" s="15" t="s">
        <v>1796</v>
      </c>
      <c r="P6134" s="15" t="s">
        <v>106</v>
      </c>
      <c r="Q6134" s="15" t="s">
        <v>47061</v>
      </c>
      <c r="R6134" s="15" t="s">
        <v>1797</v>
      </c>
      <c r="S6134" s="15" t="s">
        <v>1798</v>
      </c>
      <c r="T6134" s="15" t="s">
        <v>530</v>
      </c>
      <c r="U6134" s="15" t="s">
        <v>53</v>
      </c>
      <c r="V6134" s="15" t="s">
        <v>45603</v>
      </c>
      <c r="W6134" s="15" t="s">
        <v>264</v>
      </c>
      <c r="X6134" s="15" t="str">
        <f>_xlfn.XLOOKUP(_LOOKUP[[#This Row],[AdjusterMemberName]],_Adjuster[Adjuster Name],_Adjuster[Email],,0)</f>
        <v>sBonnevie@knightcompany.com</v>
      </c>
      <c r="Y6134" s="15" t="str">
        <f>_xlfn.XLOOKUP(_LOOKUP[[#This Row],[AdjusterMemberName]],_Adjuster[Adjuster Name],_Adjuster[Phone Number],,0)</f>
        <v>323-692-4064</v>
      </c>
      <c r="Z6134" s="15" t="s">
        <v>1799</v>
      </c>
      <c r="AA61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15832 Candlewood Dr, Victorville  CA 92395</v>
      </c>
      <c r="AB6134" s="15">
        <v>45150</v>
      </c>
    </row>
    <row r="6135" spans="1:28" x14ac:dyDescent="0.3">
      <c r="A6135" s="14">
        <v>1</v>
      </c>
      <c r="B6135" s="14">
        <v>1</v>
      </c>
      <c r="C6135" s="15" t="s">
        <v>1836</v>
      </c>
      <c r="D6135" s="15" t="s">
        <v>1837</v>
      </c>
      <c r="E6135" s="15">
        <v>45101</v>
      </c>
      <c r="F6135" s="15" t="s">
        <v>1838</v>
      </c>
      <c r="G6135" s="15">
        <v>45037</v>
      </c>
      <c r="H6135" s="15">
        <v>45220</v>
      </c>
      <c r="I6135" s="15" t="s">
        <v>1839</v>
      </c>
      <c r="J6135" s="15" t="s">
        <v>1840</v>
      </c>
      <c r="K6135" s="15" t="s">
        <v>45332</v>
      </c>
      <c r="L6135" s="15" t="s">
        <v>1261</v>
      </c>
      <c r="M6135" s="15" t="s">
        <v>1646</v>
      </c>
      <c r="N6135" s="14">
        <v>2013</v>
      </c>
      <c r="O6135" s="15" t="s">
        <v>1841</v>
      </c>
      <c r="P6135" s="15" t="s">
        <v>106</v>
      </c>
      <c r="Q6135" s="15" t="s">
        <v>47019</v>
      </c>
      <c r="R6135" s="15" t="s">
        <v>1842</v>
      </c>
      <c r="S6135" s="15" t="s">
        <v>1843</v>
      </c>
      <c r="T6135" s="15" t="s">
        <v>308</v>
      </c>
      <c r="U6135" s="15" t="s">
        <v>53</v>
      </c>
      <c r="V6135" s="15" t="s">
        <v>45432</v>
      </c>
      <c r="W6135" s="15" t="s">
        <v>175</v>
      </c>
      <c r="X6135" s="15" t="e">
        <f>_xlfn.XLOOKUP(_LOOKUP[[#This Row],[AdjusterMemberName]],_Adjuster[Adjuster Name],_Adjuster[Email],,0)</f>
        <v>#N/A</v>
      </c>
      <c r="Y6135" s="15" t="e">
        <f>_xlfn.XLOOKUP(_LOOKUP[[#This Row],[AdjusterMemberName]],_Adjuster[Adjuster Name],_Adjuster[Phone Number],,0)</f>
        <v>#N/A</v>
      </c>
      <c r="Z6135" s="15" t="s">
        <v>1844</v>
      </c>
      <c r="AA61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4706 Wildwood Way, Riverside  CA 92503</v>
      </c>
      <c r="AB6135" s="15">
        <v>45163</v>
      </c>
    </row>
    <row r="6136" spans="1:28" x14ac:dyDescent="0.3">
      <c r="A6136" s="14">
        <v>1</v>
      </c>
      <c r="B6136" s="14">
        <v>1</v>
      </c>
      <c r="C6136" s="15" t="s">
        <v>1606</v>
      </c>
      <c r="D6136" s="15" t="s">
        <v>1606</v>
      </c>
      <c r="E6136" s="15">
        <v>45100</v>
      </c>
      <c r="F6136" s="15" t="s">
        <v>1607</v>
      </c>
      <c r="G6136" s="15">
        <v>45070</v>
      </c>
      <c r="H6136" s="15">
        <v>45254</v>
      </c>
      <c r="I6136" s="15" t="s">
        <v>1608</v>
      </c>
      <c r="J6136" s="15" t="s">
        <v>1609</v>
      </c>
      <c r="K6136" s="15" t="s">
        <v>46865</v>
      </c>
      <c r="L6136" s="15" t="s">
        <v>201</v>
      </c>
      <c r="M6136" s="15" t="s">
        <v>1610</v>
      </c>
      <c r="N6136" s="14">
        <v>2014</v>
      </c>
      <c r="O6136" s="15" t="s">
        <v>1611</v>
      </c>
      <c r="P6136" s="15" t="s">
        <v>106</v>
      </c>
      <c r="Q6136" s="15" t="s">
        <v>47065</v>
      </c>
      <c r="R6136" s="15" t="s">
        <v>1612</v>
      </c>
      <c r="S6136" s="15" t="s">
        <v>1613</v>
      </c>
      <c r="T6136" s="15" t="s">
        <v>1614</v>
      </c>
      <c r="U6136" s="15" t="s">
        <v>53</v>
      </c>
      <c r="V6136" s="15" t="s">
        <v>45949</v>
      </c>
      <c r="W6136" s="15" t="s">
        <v>195</v>
      </c>
      <c r="X6136" s="15" t="e">
        <f>_xlfn.XLOOKUP(_LOOKUP[[#This Row],[AdjusterMemberName]],_Adjuster[Adjuster Name],_Adjuster[Email],,0)</f>
        <v>#N/A</v>
      </c>
      <c r="Y6136" s="15" t="e">
        <f>_xlfn.XLOOKUP(_LOOKUP[[#This Row],[AdjusterMemberName]],_Adjuster[Adjuster Name],_Adjuster[Phone Number],,0)</f>
        <v>#N/A</v>
      </c>
      <c r="Z6136" s="15" t="s">
        <v>1615</v>
      </c>
      <c r="AA61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520 Claraday St Apt 6, Glendora  CA 91740</v>
      </c>
      <c r="AB6136" s="15"/>
    </row>
    <row r="6137" spans="1:28" x14ac:dyDescent="0.3">
      <c r="A6137" s="14">
        <v>1</v>
      </c>
      <c r="B6137" s="14">
        <v>1</v>
      </c>
      <c r="C6137" s="15" t="s">
        <v>1287</v>
      </c>
      <c r="D6137" s="15" t="s">
        <v>1287</v>
      </c>
      <c r="E6137" s="15">
        <v>45100</v>
      </c>
      <c r="F6137" s="15" t="s">
        <v>1289</v>
      </c>
      <c r="G6137" s="15">
        <v>45049</v>
      </c>
      <c r="H6137" s="15">
        <v>45233</v>
      </c>
      <c r="I6137" s="15" t="s">
        <v>1638</v>
      </c>
      <c r="J6137" s="15" t="s">
        <v>1639</v>
      </c>
      <c r="K6137" s="15" t="s">
        <v>46864</v>
      </c>
      <c r="L6137" s="15" t="s">
        <v>314</v>
      </c>
      <c r="M6137" s="15" t="s">
        <v>1640</v>
      </c>
      <c r="N6137" s="14">
        <v>2004</v>
      </c>
      <c r="O6137" s="15" t="s">
        <v>1641</v>
      </c>
      <c r="P6137" s="15" t="s">
        <v>106</v>
      </c>
      <c r="Q6137" s="15" t="s">
        <v>47019</v>
      </c>
      <c r="R6137" s="15" t="s">
        <v>1294</v>
      </c>
      <c r="S6137" s="15" t="s">
        <v>1295</v>
      </c>
      <c r="T6137" s="15" t="s">
        <v>821</v>
      </c>
      <c r="U6137" s="15" t="s">
        <v>53</v>
      </c>
      <c r="V6137" s="15" t="s">
        <v>45616</v>
      </c>
      <c r="W6137" s="15" t="s">
        <v>195</v>
      </c>
      <c r="X6137" s="15" t="e">
        <f>_xlfn.XLOOKUP(_LOOKUP[[#This Row],[AdjusterMemberName]],_Adjuster[Adjuster Name],_Adjuster[Email],,0)</f>
        <v>#N/A</v>
      </c>
      <c r="Y6137" s="15" t="e">
        <f>_xlfn.XLOOKUP(_LOOKUP[[#This Row],[AdjusterMemberName]],_Adjuster[Adjuster Name],_Adjuster[Phone Number],,0)</f>
        <v>#N/A</v>
      </c>
      <c r="Z6137" s="15" t="s">
        <v>1296</v>
      </c>
      <c r="AA61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14124 Victory Blvd Apt 101, Van Nuys  CA 91401</v>
      </c>
      <c r="AB6137" s="15"/>
    </row>
    <row r="6138" spans="1:28" x14ac:dyDescent="0.3">
      <c r="A6138" s="14">
        <v>1</v>
      </c>
      <c r="B6138" s="14">
        <v>1</v>
      </c>
      <c r="C6138" s="15" t="s">
        <v>1589</v>
      </c>
      <c r="D6138" s="15" t="s">
        <v>1590</v>
      </c>
      <c r="E6138" s="15">
        <v>45099</v>
      </c>
      <c r="F6138" s="15" t="s">
        <v>1591</v>
      </c>
      <c r="G6138" s="15">
        <v>45071</v>
      </c>
      <c r="H6138" s="15">
        <v>45255</v>
      </c>
      <c r="I6138" s="15" t="s">
        <v>1592</v>
      </c>
      <c r="J6138" s="15" t="s">
        <v>1593</v>
      </c>
      <c r="K6138" s="15" t="s">
        <v>45615</v>
      </c>
      <c r="L6138" s="15" t="s">
        <v>128</v>
      </c>
      <c r="M6138" s="15" t="s">
        <v>170</v>
      </c>
      <c r="N6138" s="14">
        <v>2017</v>
      </c>
      <c r="O6138" s="15" t="s">
        <v>1594</v>
      </c>
      <c r="P6138" s="15" t="s">
        <v>106</v>
      </c>
      <c r="Q6138" s="15" t="s">
        <v>47061</v>
      </c>
      <c r="R6138" s="15" t="s">
        <v>1595</v>
      </c>
      <c r="S6138" s="15" t="s">
        <v>1596</v>
      </c>
      <c r="T6138" s="15" t="s">
        <v>1366</v>
      </c>
      <c r="U6138" s="15" t="s">
        <v>53</v>
      </c>
      <c r="V6138" s="15" t="s">
        <v>45671</v>
      </c>
      <c r="W6138" s="15" t="s">
        <v>175</v>
      </c>
      <c r="X6138" s="15" t="e">
        <f>_xlfn.XLOOKUP(_LOOKUP[[#This Row],[AdjusterMemberName]],_Adjuster[Adjuster Name],_Adjuster[Email],,0)</f>
        <v>#N/A</v>
      </c>
      <c r="Y6138" s="15" t="e">
        <f>_xlfn.XLOOKUP(_LOOKUP[[#This Row],[AdjusterMemberName]],_Adjuster[Adjuster Name],_Adjuster[Phone Number],,0)</f>
        <v>#N/A</v>
      </c>
      <c r="Z6138" s="15" t="s">
        <v>1597</v>
      </c>
      <c r="AA61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360 Falmouth Ct Apt 108, Corona  CA 92879</v>
      </c>
      <c r="AB6138" s="15"/>
    </row>
    <row r="6139" spans="1:28" x14ac:dyDescent="0.3">
      <c r="A6139" s="14">
        <v>1</v>
      </c>
      <c r="B6139" s="14">
        <v>1</v>
      </c>
      <c r="C6139" s="15" t="s">
        <v>2312</v>
      </c>
      <c r="D6139" s="15" t="s">
        <v>2312</v>
      </c>
      <c r="E6139" s="15">
        <v>45099</v>
      </c>
      <c r="F6139" s="15" t="s">
        <v>2313</v>
      </c>
      <c r="G6139" s="15">
        <v>45086</v>
      </c>
      <c r="H6139" s="15">
        <v>45269</v>
      </c>
      <c r="I6139" s="15" t="s">
        <v>2314</v>
      </c>
      <c r="J6139" s="15" t="s">
        <v>2315</v>
      </c>
      <c r="K6139" s="15" t="s">
        <v>45509</v>
      </c>
      <c r="L6139" s="15" t="s">
        <v>292</v>
      </c>
      <c r="M6139" s="15" t="s">
        <v>2316</v>
      </c>
      <c r="N6139" s="14">
        <v>2013</v>
      </c>
      <c r="O6139" s="15" t="s">
        <v>2317</v>
      </c>
      <c r="P6139" s="15" t="s">
        <v>106</v>
      </c>
      <c r="Q6139" s="15" t="s">
        <v>47065</v>
      </c>
      <c r="R6139" s="15" t="s">
        <v>2318</v>
      </c>
      <c r="S6139" s="15" t="s">
        <v>2319</v>
      </c>
      <c r="T6139" s="15" t="s">
        <v>2320</v>
      </c>
      <c r="U6139" s="15" t="s">
        <v>53</v>
      </c>
      <c r="V6139" s="15" t="s">
        <v>46473</v>
      </c>
      <c r="W6139" s="15" t="s">
        <v>264</v>
      </c>
      <c r="X6139" s="15" t="str">
        <f>_xlfn.XLOOKUP(_LOOKUP[[#This Row],[AdjusterMemberName]],_Adjuster[Adjuster Name],_Adjuster[Email],,0)</f>
        <v>sBonnevie@knightcompany.com</v>
      </c>
      <c r="Y6139" s="15" t="str">
        <f>_xlfn.XLOOKUP(_LOOKUP[[#This Row],[AdjusterMemberName]],_Adjuster[Adjuster Name],_Adjuster[Phone Number],,0)</f>
        <v>323-692-4064</v>
      </c>
      <c r="Z6139" s="15" t="s">
        <v>2321</v>
      </c>
      <c r="AA61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2325 Moorhen Ct, Elk Grove  CA 95757</v>
      </c>
      <c r="AB6139" s="15"/>
    </row>
    <row r="6140" spans="1:28" x14ac:dyDescent="0.3">
      <c r="A6140" s="14">
        <v>1</v>
      </c>
      <c r="B6140" s="14">
        <v>1</v>
      </c>
      <c r="C6140" s="15" t="s">
        <v>16525</v>
      </c>
      <c r="D6140" s="15" t="s">
        <v>16525</v>
      </c>
      <c r="E6140" s="15">
        <v>45099</v>
      </c>
      <c r="F6140" s="15" t="s">
        <v>16526</v>
      </c>
      <c r="G6140" s="15">
        <v>45017</v>
      </c>
      <c r="H6140" s="15">
        <v>45200</v>
      </c>
      <c r="I6140" s="15" t="s">
        <v>16527</v>
      </c>
      <c r="J6140" s="15" t="s">
        <v>16528</v>
      </c>
      <c r="K6140" s="15" t="s">
        <v>45336</v>
      </c>
      <c r="L6140" s="15" t="s">
        <v>150</v>
      </c>
      <c r="M6140" s="15" t="s">
        <v>588</v>
      </c>
      <c r="N6140" s="14">
        <v>2019</v>
      </c>
      <c r="O6140" s="15" t="s">
        <v>16529</v>
      </c>
      <c r="P6140" s="15" t="s">
        <v>106</v>
      </c>
      <c r="Q6140" s="15" t="s">
        <v>119</v>
      </c>
      <c r="R6140" s="15" t="s">
        <v>16530</v>
      </c>
      <c r="S6140" s="15" t="s">
        <v>16531</v>
      </c>
      <c r="T6140" s="15" t="s">
        <v>624</v>
      </c>
      <c r="U6140" s="15" t="s">
        <v>53</v>
      </c>
      <c r="V6140" s="15" t="s">
        <v>46010</v>
      </c>
      <c r="W6140" s="15" t="s">
        <v>264</v>
      </c>
      <c r="X6140" s="15" t="str">
        <f>_xlfn.XLOOKUP(_LOOKUP[[#This Row],[AdjusterMemberName]],_Adjuster[Adjuster Name],_Adjuster[Email],,0)</f>
        <v>sBonnevie@knightcompany.com</v>
      </c>
      <c r="Y6140" s="15" t="str">
        <f>_xlfn.XLOOKUP(_LOOKUP[[#This Row],[AdjusterMemberName]],_Adjuster[Adjuster Name],_Adjuster[Phone Number],,0)</f>
        <v>323-692-4064</v>
      </c>
      <c r="Z6140" s="15" t="s">
        <v>16532</v>
      </c>
      <c r="AA61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43007 22Nd St West, Lancaster  CA 93536</v>
      </c>
      <c r="AB6140" s="15">
        <v>45051</v>
      </c>
    </row>
    <row r="6141" spans="1:28" x14ac:dyDescent="0.3">
      <c r="A6141" s="14">
        <v>1</v>
      </c>
      <c r="B6141" s="14">
        <v>1</v>
      </c>
      <c r="C6141" s="15" t="s">
        <v>1518</v>
      </c>
      <c r="D6141" s="15" t="s">
        <v>1519</v>
      </c>
      <c r="E6141" s="15">
        <v>45097</v>
      </c>
      <c r="F6141" s="15" t="s">
        <v>1520</v>
      </c>
      <c r="G6141" s="15">
        <v>45113</v>
      </c>
      <c r="H6141" s="15">
        <v>45297</v>
      </c>
      <c r="I6141" s="15" t="s">
        <v>1521</v>
      </c>
      <c r="J6141" s="15" t="s">
        <v>1522</v>
      </c>
      <c r="K6141" s="15" t="s">
        <v>45419</v>
      </c>
      <c r="L6141" s="15" t="s">
        <v>103</v>
      </c>
      <c r="M6141" s="15" t="s">
        <v>1523</v>
      </c>
      <c r="N6141" s="14">
        <v>2005</v>
      </c>
      <c r="O6141" s="15" t="s">
        <v>1524</v>
      </c>
      <c r="P6141" s="15" t="s">
        <v>106</v>
      </c>
      <c r="Q6141" s="15" t="s">
        <v>119</v>
      </c>
      <c r="R6141" s="15" t="s">
        <v>1525</v>
      </c>
      <c r="S6141" s="15" t="s">
        <v>1526</v>
      </c>
      <c r="T6141" s="15" t="s">
        <v>830</v>
      </c>
      <c r="U6141" s="15" t="s">
        <v>53</v>
      </c>
      <c r="V6141" s="15" t="s">
        <v>45905</v>
      </c>
      <c r="W6141" s="15" t="s">
        <v>195</v>
      </c>
      <c r="X6141" s="15" t="e">
        <f>_xlfn.XLOOKUP(_LOOKUP[[#This Row],[AdjusterMemberName]],_Adjuster[Adjuster Name],_Adjuster[Email],,0)</f>
        <v>#N/A</v>
      </c>
      <c r="Y6141" s="15" t="e">
        <f>_xlfn.XLOOKUP(_LOOKUP[[#This Row],[AdjusterMemberName]],_Adjuster[Adjuster Name],_Adjuster[Phone Number],,0)</f>
        <v>#N/A</v>
      </c>
      <c r="Z6141" s="15" t="s">
        <v>1527</v>
      </c>
      <c r="AA61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1523 4Th Ave , Oakland  CA 94606</v>
      </c>
      <c r="AB6141" s="15"/>
    </row>
    <row r="6142" spans="1:28" x14ac:dyDescent="0.3">
      <c r="A6142" s="14">
        <v>1</v>
      </c>
      <c r="B6142" s="14">
        <v>1</v>
      </c>
      <c r="C6142" s="15" t="s">
        <v>1572</v>
      </c>
      <c r="D6142" s="15" t="s">
        <v>1572</v>
      </c>
      <c r="E6142" s="15">
        <v>45097</v>
      </c>
      <c r="F6142" s="15" t="s">
        <v>1573</v>
      </c>
      <c r="G6142" s="15">
        <v>45070</v>
      </c>
      <c r="H6142" s="15">
        <v>45254</v>
      </c>
      <c r="I6142" s="15" t="s">
        <v>1574</v>
      </c>
      <c r="J6142" s="15" t="s">
        <v>1575</v>
      </c>
      <c r="K6142" s="15" t="s">
        <v>45506</v>
      </c>
      <c r="L6142" s="15" t="s">
        <v>281</v>
      </c>
      <c r="M6142" s="15" t="s">
        <v>282</v>
      </c>
      <c r="N6142" s="14">
        <v>2016</v>
      </c>
      <c r="O6142" s="15" t="s">
        <v>1576</v>
      </c>
      <c r="P6142" s="15" t="s">
        <v>106</v>
      </c>
      <c r="Q6142" s="15" t="s">
        <v>47006</v>
      </c>
      <c r="R6142" s="15" t="s">
        <v>1577</v>
      </c>
      <c r="S6142" s="15" t="s">
        <v>1578</v>
      </c>
      <c r="T6142" s="15" t="s">
        <v>174</v>
      </c>
      <c r="U6142" s="15" t="s">
        <v>53</v>
      </c>
      <c r="V6142" s="15" t="s">
        <v>45770</v>
      </c>
      <c r="W6142" s="15" t="s">
        <v>195</v>
      </c>
      <c r="X6142" s="15" t="e">
        <f>_xlfn.XLOOKUP(_LOOKUP[[#This Row],[AdjusterMemberName]],_Adjuster[Adjuster Name],_Adjuster[Email],,0)</f>
        <v>#N/A</v>
      </c>
      <c r="Y6142" s="15" t="e">
        <f>_xlfn.XLOOKUP(_LOOKUP[[#This Row],[AdjusterMemberName]],_Adjuster[Adjuster Name],_Adjuster[Phone Number],,0)</f>
        <v>#N/A</v>
      </c>
      <c r="Z6142" s="15" t="s">
        <v>1579</v>
      </c>
      <c r="AA61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1845 S La Brea Ave Apt 8, Los Angeles  CA 90019</v>
      </c>
      <c r="AB6142" s="15">
        <v>45103</v>
      </c>
    </row>
    <row r="6143" spans="1:28" x14ac:dyDescent="0.3">
      <c r="A6143" s="14">
        <v>1</v>
      </c>
      <c r="B6143" s="14">
        <v>1</v>
      </c>
      <c r="C6143" s="15" t="s">
        <v>1580</v>
      </c>
      <c r="D6143" s="15" t="s">
        <v>1580</v>
      </c>
      <c r="E6143" s="15">
        <v>45097</v>
      </c>
      <c r="F6143" s="15" t="s">
        <v>1581</v>
      </c>
      <c r="G6143" s="15">
        <v>45052</v>
      </c>
      <c r="H6143" s="15">
        <v>45236</v>
      </c>
      <c r="I6143" s="15" t="s">
        <v>1582</v>
      </c>
      <c r="J6143" s="15" t="s">
        <v>1583</v>
      </c>
      <c r="K6143" s="15" t="s">
        <v>45329</v>
      </c>
      <c r="L6143" s="15" t="s">
        <v>25</v>
      </c>
      <c r="M6143" s="15" t="s">
        <v>1584</v>
      </c>
      <c r="N6143" s="14">
        <v>2016</v>
      </c>
      <c r="O6143" s="15" t="s">
        <v>1585</v>
      </c>
      <c r="P6143" s="15" t="s">
        <v>106</v>
      </c>
      <c r="Q6143" s="15" t="s">
        <v>47019</v>
      </c>
      <c r="R6143" s="15" t="s">
        <v>1586</v>
      </c>
      <c r="S6143" s="15" t="s">
        <v>1587</v>
      </c>
      <c r="T6143" s="15" t="s">
        <v>286</v>
      </c>
      <c r="U6143" s="15" t="s">
        <v>53</v>
      </c>
      <c r="V6143" s="15" t="s">
        <v>45606</v>
      </c>
      <c r="W6143" s="15" t="s">
        <v>850</v>
      </c>
      <c r="X6143" s="15" t="e">
        <f>_xlfn.XLOOKUP(_LOOKUP[[#This Row],[AdjusterMemberName]],_Adjuster[Adjuster Name],_Adjuster[Email],,0)</f>
        <v>#N/A</v>
      </c>
      <c r="Y6143" s="15" t="e">
        <f>_xlfn.XLOOKUP(_LOOKUP[[#This Row],[AdjusterMemberName]],_Adjuster[Adjuster Name],_Adjuster[Phone Number],,0)</f>
        <v>#N/A</v>
      </c>
      <c r="Z6143" s="15" t="s">
        <v>1588</v>
      </c>
      <c r="AA61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498 E Norton St, Long Beach  CA 90805</v>
      </c>
      <c r="AB6143" s="15">
        <v>45209</v>
      </c>
    </row>
    <row r="6144" spans="1:28" x14ac:dyDescent="0.3">
      <c r="A6144" s="14">
        <v>1</v>
      </c>
      <c r="B6144" s="14">
        <v>1</v>
      </c>
      <c r="C6144" s="15" t="s">
        <v>1740</v>
      </c>
      <c r="D6144" s="15" t="s">
        <v>1740</v>
      </c>
      <c r="E6144" s="15">
        <v>45097</v>
      </c>
      <c r="F6144" s="15" t="s">
        <v>1741</v>
      </c>
      <c r="G6144" s="15">
        <v>45086</v>
      </c>
      <c r="H6144" s="15">
        <v>45269</v>
      </c>
      <c r="I6144" s="15" t="s">
        <v>1742</v>
      </c>
      <c r="J6144" s="15" t="s">
        <v>1743</v>
      </c>
      <c r="K6144" s="15" t="s">
        <v>45345</v>
      </c>
      <c r="L6144" s="15" t="s">
        <v>139</v>
      </c>
      <c r="M6144" s="15" t="s">
        <v>470</v>
      </c>
      <c r="N6144" s="14">
        <v>2010</v>
      </c>
      <c r="O6144" s="15" t="s">
        <v>1744</v>
      </c>
      <c r="P6144" s="15" t="s">
        <v>106</v>
      </c>
      <c r="Q6144" s="15" t="s">
        <v>47019</v>
      </c>
      <c r="R6144" s="15" t="s">
        <v>1745</v>
      </c>
      <c r="S6144" s="15" t="s">
        <v>1746</v>
      </c>
      <c r="T6144" s="15" t="s">
        <v>308</v>
      </c>
      <c r="U6144" s="15" t="s">
        <v>53</v>
      </c>
      <c r="V6144" s="15" t="s">
        <v>45690</v>
      </c>
      <c r="W6144" s="15" t="s">
        <v>195</v>
      </c>
      <c r="X6144" s="15" t="e">
        <f>_xlfn.XLOOKUP(_LOOKUP[[#This Row],[AdjusterMemberName]],_Adjuster[Adjuster Name],_Adjuster[Email],,0)</f>
        <v>#N/A</v>
      </c>
      <c r="Y6144" s="15" t="e">
        <f>_xlfn.XLOOKUP(_LOOKUP[[#This Row],[AdjusterMemberName]],_Adjuster[Adjuster Name],_Adjuster[Phone Number],,0)</f>
        <v>#N/A</v>
      </c>
      <c r="Z6144" s="15" t="s">
        <v>1747</v>
      </c>
      <c r="AA61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3516 Banbury Dr Apt 209, Riverside  CA 92505</v>
      </c>
      <c r="AB6144" s="15"/>
    </row>
    <row r="6145" spans="1:28" x14ac:dyDescent="0.3">
      <c r="A6145" s="14">
        <v>1</v>
      </c>
      <c r="B6145" s="14">
        <v>1</v>
      </c>
      <c r="C6145" s="15" t="s">
        <v>1475</v>
      </c>
      <c r="D6145" s="15" t="s">
        <v>1476</v>
      </c>
      <c r="E6145" s="15">
        <v>45096</v>
      </c>
      <c r="F6145" s="15" t="s">
        <v>1477</v>
      </c>
      <c r="G6145" s="15">
        <v>44982</v>
      </c>
      <c r="H6145" s="15">
        <v>45163</v>
      </c>
      <c r="I6145" s="15" t="s">
        <v>1478</v>
      </c>
      <c r="J6145" s="15" t="s">
        <v>1479</v>
      </c>
      <c r="K6145" s="15" t="s">
        <v>45434</v>
      </c>
      <c r="L6145" s="15" t="s">
        <v>314</v>
      </c>
      <c r="M6145" s="15" t="s">
        <v>315</v>
      </c>
      <c r="N6145" s="14">
        <v>2017</v>
      </c>
      <c r="O6145" s="15" t="s">
        <v>1480</v>
      </c>
      <c r="P6145" s="15" t="s">
        <v>106</v>
      </c>
      <c r="Q6145" s="15" t="s">
        <v>47019</v>
      </c>
      <c r="R6145" s="15" t="s">
        <v>1481</v>
      </c>
      <c r="S6145" s="15" t="s">
        <v>1482</v>
      </c>
      <c r="T6145" s="15" t="s">
        <v>1483</v>
      </c>
      <c r="U6145" s="15" t="s">
        <v>53</v>
      </c>
      <c r="V6145" s="15" t="s">
        <v>45652</v>
      </c>
      <c r="W6145" s="15" t="s">
        <v>195</v>
      </c>
      <c r="X6145" s="15" t="e">
        <f>_xlfn.XLOOKUP(_LOOKUP[[#This Row],[AdjusterMemberName]],_Adjuster[Adjuster Name],_Adjuster[Email],,0)</f>
        <v>#N/A</v>
      </c>
      <c r="Y6145" s="15" t="e">
        <f>_xlfn.XLOOKUP(_LOOKUP[[#This Row],[AdjusterMemberName]],_Adjuster[Adjuster Name],_Adjuster[Phone Number],,0)</f>
        <v>#N/A</v>
      </c>
      <c r="Z6145" s="15" t="s">
        <v>1484</v>
      </c>
      <c r="AA61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, Vista  CA 92084</v>
      </c>
      <c r="AB6145" s="15"/>
    </row>
    <row r="6146" spans="1:28" x14ac:dyDescent="0.3">
      <c r="A6146" s="14">
        <v>1</v>
      </c>
      <c r="B6146" s="14">
        <v>1</v>
      </c>
      <c r="C6146" s="15" t="s">
        <v>1499</v>
      </c>
      <c r="D6146" s="15" t="s">
        <v>1499</v>
      </c>
      <c r="E6146" s="15">
        <v>45096</v>
      </c>
      <c r="F6146" s="15" t="s">
        <v>1500</v>
      </c>
      <c r="G6146" s="15">
        <v>44959</v>
      </c>
      <c r="H6146" s="15">
        <v>45140</v>
      </c>
      <c r="I6146" s="15" t="s">
        <v>1501</v>
      </c>
      <c r="J6146" s="15" t="s">
        <v>1502</v>
      </c>
      <c r="K6146" s="15" t="s">
        <v>45590</v>
      </c>
      <c r="L6146" s="15" t="s">
        <v>103</v>
      </c>
      <c r="M6146" s="15" t="s">
        <v>1503</v>
      </c>
      <c r="N6146" s="14">
        <v>2015</v>
      </c>
      <c r="O6146" s="15" t="s">
        <v>1504</v>
      </c>
      <c r="P6146" s="15" t="s">
        <v>106</v>
      </c>
      <c r="Q6146" s="15" t="s">
        <v>47221</v>
      </c>
      <c r="R6146" s="15" t="s">
        <v>1505</v>
      </c>
      <c r="S6146" s="15" t="s">
        <v>1506</v>
      </c>
      <c r="T6146" s="15" t="s">
        <v>1507</v>
      </c>
      <c r="U6146" s="15" t="s">
        <v>53</v>
      </c>
      <c r="V6146" s="15" t="s">
        <v>46729</v>
      </c>
      <c r="W6146" s="15" t="s">
        <v>195</v>
      </c>
      <c r="X6146" s="15" t="e">
        <f>_xlfn.XLOOKUP(_LOOKUP[[#This Row],[AdjusterMemberName]],_Adjuster[Adjuster Name],_Adjuster[Email],,0)</f>
        <v>#N/A</v>
      </c>
      <c r="Y6146" s="15" t="e">
        <f>_xlfn.XLOOKUP(_LOOKUP[[#This Row],[AdjusterMemberName]],_Adjuster[Adjuster Name],_Adjuster[Phone Number],,0)</f>
        <v>#N/A</v>
      </c>
      <c r="Z6146" s="15" t="s">
        <v>1508</v>
      </c>
      <c r="AA61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1405 Marshall St Apt 202, Redwood City  CA 94063</v>
      </c>
      <c r="AB6146" s="15"/>
    </row>
    <row r="6147" spans="1:28" x14ac:dyDescent="0.3">
      <c r="A6147" s="14">
        <v>1</v>
      </c>
      <c r="B6147" s="14">
        <v>1</v>
      </c>
      <c r="C6147" s="15" t="s">
        <v>1528</v>
      </c>
      <c r="D6147" s="15" t="s">
        <v>1528</v>
      </c>
      <c r="E6147" s="15">
        <v>45096</v>
      </c>
      <c r="F6147" s="15" t="s">
        <v>1529</v>
      </c>
      <c r="G6147" s="15">
        <v>45091</v>
      </c>
      <c r="H6147" s="15">
        <v>45274</v>
      </c>
      <c r="I6147" s="15" t="s">
        <v>1530</v>
      </c>
      <c r="J6147" s="15" t="s">
        <v>1531</v>
      </c>
      <c r="K6147" s="15" t="s">
        <v>45559</v>
      </c>
      <c r="L6147" s="15" t="s">
        <v>441</v>
      </c>
      <c r="M6147" s="15" t="s">
        <v>1532</v>
      </c>
      <c r="N6147" s="14">
        <v>2019</v>
      </c>
      <c r="O6147" s="15" t="s">
        <v>1533</v>
      </c>
      <c r="P6147" s="15" t="s">
        <v>106</v>
      </c>
      <c r="Q6147" s="15" t="s">
        <v>47019</v>
      </c>
      <c r="R6147" s="15" t="s">
        <v>1534</v>
      </c>
      <c r="S6147" s="15" t="s">
        <v>1535</v>
      </c>
      <c r="T6147" s="15" t="s">
        <v>174</v>
      </c>
      <c r="U6147" s="15" t="s">
        <v>53</v>
      </c>
      <c r="V6147" s="15" t="s">
        <v>45885</v>
      </c>
      <c r="W6147" s="15" t="s">
        <v>367</v>
      </c>
      <c r="X6147" s="15" t="str">
        <f>_xlfn.XLOOKUP(_LOOKUP[[#This Row],[AdjusterMemberName]],_Adjuster[Adjuster Name],_Adjuster[Email],,0)</f>
        <v>dHernandez4@knightcompany.com</v>
      </c>
      <c r="Y6147" s="15" t="str">
        <f>_xlfn.XLOOKUP(_LOOKUP[[#This Row],[AdjusterMemberName]],_Adjuster[Adjuster Name],_Adjuster[Phone Number],,0)</f>
        <v>323-315-7819</v>
      </c>
      <c r="Z6147" s="15" t="s">
        <v>1536</v>
      </c>
      <c r="AA61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4425 Price St Apt 1, Los Angeles  CA 90027</v>
      </c>
      <c r="AB6147" s="15">
        <v>45164</v>
      </c>
    </row>
    <row r="6148" spans="1:28" x14ac:dyDescent="0.3">
      <c r="A6148" s="14">
        <v>1</v>
      </c>
      <c r="B6148" s="14">
        <v>1</v>
      </c>
      <c r="C6148" s="15" t="s">
        <v>45316</v>
      </c>
      <c r="D6148" s="15" t="s">
        <v>45316</v>
      </c>
      <c r="E6148" s="15">
        <v>45096</v>
      </c>
      <c r="F6148" s="15" t="s">
        <v>45317</v>
      </c>
      <c r="G6148" s="15">
        <v>45078</v>
      </c>
      <c r="H6148" s="15">
        <v>45261</v>
      </c>
      <c r="I6148" s="15" t="s">
        <v>45318</v>
      </c>
      <c r="J6148" s="15" t="s">
        <v>45319</v>
      </c>
      <c r="K6148" s="15" t="s">
        <v>45327</v>
      </c>
      <c r="L6148" s="15" t="s">
        <v>25</v>
      </c>
      <c r="M6148" s="15" t="s">
        <v>1896</v>
      </c>
      <c r="N6148" s="14">
        <v>2014</v>
      </c>
      <c r="O6148" s="15" t="s">
        <v>45320</v>
      </c>
      <c r="P6148" s="15" t="s">
        <v>106</v>
      </c>
      <c r="Q6148" s="15" t="s">
        <v>46888</v>
      </c>
      <c r="R6148" s="15" t="s">
        <v>45321</v>
      </c>
      <c r="S6148" s="15" t="s">
        <v>45322</v>
      </c>
      <c r="T6148" s="15" t="s">
        <v>45323</v>
      </c>
      <c r="U6148" s="15" t="s">
        <v>6199</v>
      </c>
      <c r="V6148" s="15" t="s">
        <v>45326</v>
      </c>
      <c r="W6148" s="15" t="s">
        <v>175</v>
      </c>
      <c r="X6148" s="15" t="e">
        <f>_xlfn.XLOOKUP(_LOOKUP[[#This Row],[AdjusterMemberName]],_Adjuster[Adjuster Name],_Adjuster[Email],,0)</f>
        <v>#N/A</v>
      </c>
      <c r="Y6148" s="15" t="e">
        <f>_xlfn.XLOOKUP(_LOOKUP[[#This Row],[AdjusterMemberName]],_Adjuster[Adjuster Name],_Adjuster[Phone Number],,0)</f>
        <v>#N/A</v>
      </c>
      <c r="Z6148" s="15" t="s">
        <v>45324</v>
      </c>
      <c r="AA61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1984 Lauren Ln, Sealy  TX 77474</v>
      </c>
      <c r="AB6148" s="15">
        <v>45202</v>
      </c>
    </row>
    <row r="6149" spans="1:28" x14ac:dyDescent="0.3">
      <c r="A6149" s="14">
        <v>1</v>
      </c>
      <c r="B6149" s="14">
        <v>1</v>
      </c>
      <c r="C6149" s="15" t="s">
        <v>1537</v>
      </c>
      <c r="D6149" s="15" t="s">
        <v>1537</v>
      </c>
      <c r="E6149" s="15">
        <v>45095</v>
      </c>
      <c r="F6149" s="15" t="s">
        <v>1538</v>
      </c>
      <c r="G6149" s="15">
        <v>45072</v>
      </c>
      <c r="H6149" s="15">
        <v>45256</v>
      </c>
      <c r="I6149" s="15" t="s">
        <v>1539</v>
      </c>
      <c r="J6149" s="15" t="s">
        <v>1540</v>
      </c>
      <c r="K6149" s="15" t="s">
        <v>45334</v>
      </c>
      <c r="L6149" s="15" t="s">
        <v>103</v>
      </c>
      <c r="M6149" s="15" t="s">
        <v>104</v>
      </c>
      <c r="N6149" s="14">
        <v>2013</v>
      </c>
      <c r="O6149" s="15" t="s">
        <v>1541</v>
      </c>
      <c r="P6149" s="15" t="s">
        <v>106</v>
      </c>
      <c r="Q6149" s="15" t="s">
        <v>47019</v>
      </c>
      <c r="R6149" s="15" t="s">
        <v>1542</v>
      </c>
      <c r="S6149" s="15" t="s">
        <v>1543</v>
      </c>
      <c r="T6149" s="15" t="s">
        <v>174</v>
      </c>
      <c r="U6149" s="15" t="s">
        <v>53</v>
      </c>
      <c r="V6149" s="15" t="s">
        <v>46704</v>
      </c>
      <c r="W6149" s="15" t="s">
        <v>1544</v>
      </c>
      <c r="X6149" s="15" t="str">
        <f>_xlfn.XLOOKUP(_LOOKUP[[#This Row],[AdjusterMemberName]],_Adjuster[Adjuster Name],_Adjuster[Email],,0)</f>
        <v>CRodriguez5@knightcompany.com</v>
      </c>
      <c r="Y6149" s="15" t="str">
        <f>_xlfn.XLOOKUP(_LOOKUP[[#This Row],[AdjusterMemberName]],_Adjuster[Adjuster Name],_Adjuster[Phone Number],,0)</f>
        <v>323-456-1708</v>
      </c>
      <c r="Z6149" s="15" t="s">
        <v>1545</v>
      </c>
      <c r="AA61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545 S San Pedro St, Los Angeles  CA 90013</v>
      </c>
      <c r="AB6149" s="15"/>
    </row>
    <row r="6150" spans="1:28" x14ac:dyDescent="0.3">
      <c r="A6150" s="14">
        <v>1</v>
      </c>
      <c r="B6150" s="14">
        <v>1</v>
      </c>
      <c r="C6150" s="15" t="s">
        <v>1562</v>
      </c>
      <c r="D6150" s="15" t="s">
        <v>1562</v>
      </c>
      <c r="E6150" s="15">
        <v>45095</v>
      </c>
      <c r="F6150" s="15" t="s">
        <v>1563</v>
      </c>
      <c r="G6150" s="15">
        <v>45056</v>
      </c>
      <c r="H6150" s="15">
        <v>45240</v>
      </c>
      <c r="I6150" s="15" t="s">
        <v>1564</v>
      </c>
      <c r="J6150" s="15" t="s">
        <v>1565</v>
      </c>
      <c r="K6150" s="15" t="s">
        <v>45506</v>
      </c>
      <c r="L6150" s="15" t="s">
        <v>1566</v>
      </c>
      <c r="M6150" s="15" t="s">
        <v>1567</v>
      </c>
      <c r="N6150" s="14">
        <v>2011</v>
      </c>
      <c r="O6150" s="15" t="s">
        <v>1568</v>
      </c>
      <c r="P6150" s="15" t="s">
        <v>106</v>
      </c>
      <c r="Q6150" s="15" t="s">
        <v>47095</v>
      </c>
      <c r="R6150" s="15" t="s">
        <v>1569</v>
      </c>
      <c r="S6150" s="15" t="s">
        <v>1570</v>
      </c>
      <c r="T6150" s="15" t="s">
        <v>286</v>
      </c>
      <c r="U6150" s="15" t="s">
        <v>53</v>
      </c>
      <c r="V6150" s="15" t="s">
        <v>45606</v>
      </c>
      <c r="W6150" s="15" t="s">
        <v>175</v>
      </c>
      <c r="X6150" s="15" t="e">
        <f>_xlfn.XLOOKUP(_LOOKUP[[#This Row],[AdjusterMemberName]],_Adjuster[Adjuster Name],_Adjuster[Email],,0)</f>
        <v>#N/A</v>
      </c>
      <c r="Y6150" s="15" t="e">
        <f>_xlfn.XLOOKUP(_LOOKUP[[#This Row],[AdjusterMemberName]],_Adjuster[Adjuster Name],_Adjuster[Phone Number],,0)</f>
        <v>#N/A</v>
      </c>
      <c r="Z6150" s="15" t="s">
        <v>1571</v>
      </c>
      <c r="AA61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3010 E 69Th St, Long Beach  CA 90805</v>
      </c>
      <c r="AB6150" s="15"/>
    </row>
    <row r="6151" spans="1:28" x14ac:dyDescent="0.3">
      <c r="A6151" s="14">
        <v>1</v>
      </c>
      <c r="B6151" s="14">
        <v>1</v>
      </c>
      <c r="C6151" s="15" t="s">
        <v>1681</v>
      </c>
      <c r="D6151" s="15" t="s">
        <v>1681</v>
      </c>
      <c r="E6151" s="15">
        <v>45095</v>
      </c>
      <c r="F6151" s="15" t="s">
        <v>1682</v>
      </c>
      <c r="G6151" s="15">
        <v>45089</v>
      </c>
      <c r="H6151" s="15">
        <v>45272</v>
      </c>
      <c r="I6151" s="15" t="s">
        <v>1683</v>
      </c>
      <c r="J6151" s="15" t="s">
        <v>1684</v>
      </c>
      <c r="K6151" s="15" t="s">
        <v>45336</v>
      </c>
      <c r="L6151" s="15" t="s">
        <v>430</v>
      </c>
      <c r="M6151" s="15" t="s">
        <v>431</v>
      </c>
      <c r="N6151" s="14">
        <v>2015</v>
      </c>
      <c r="O6151" s="15" t="s">
        <v>1685</v>
      </c>
      <c r="P6151" s="15" t="s">
        <v>106</v>
      </c>
      <c r="Q6151" s="15" t="s">
        <v>47092</v>
      </c>
      <c r="R6151" s="15" t="s">
        <v>1686</v>
      </c>
      <c r="S6151" s="15" t="s">
        <v>1687</v>
      </c>
      <c r="T6151" s="15" t="s">
        <v>424</v>
      </c>
      <c r="U6151" s="15" t="s">
        <v>53</v>
      </c>
      <c r="V6151" s="15" t="s">
        <v>46084</v>
      </c>
      <c r="W6151" s="15" t="s">
        <v>1624</v>
      </c>
      <c r="X6151" s="15" t="e">
        <f>_xlfn.XLOOKUP(_LOOKUP[[#This Row],[AdjusterMemberName]],_Adjuster[Adjuster Name],_Adjuster[Email],,0)</f>
        <v>#N/A</v>
      </c>
      <c r="Y6151" s="15" t="e">
        <f>_xlfn.XLOOKUP(_LOOKUP[[#This Row],[AdjusterMemberName]],_Adjuster[Adjuster Name],_Adjuster[Phone Number],,0)</f>
        <v>#N/A</v>
      </c>
      <c r="Z6151" s="15" t="s">
        <v>1688</v>
      </c>
      <c r="AA61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2142 N Arrowhead Ave Apt 108, San Bernardino  CA 92405</v>
      </c>
      <c r="AB6151" s="15">
        <v>45185</v>
      </c>
    </row>
    <row r="6152" spans="1:28" x14ac:dyDescent="0.3">
      <c r="A6152" s="14">
        <v>1</v>
      </c>
      <c r="B6152" s="14">
        <v>1</v>
      </c>
      <c r="C6152" s="15" t="s">
        <v>1731</v>
      </c>
      <c r="D6152" s="15" t="s">
        <v>1731</v>
      </c>
      <c r="E6152" s="15">
        <v>45095</v>
      </c>
      <c r="F6152" s="15" t="s">
        <v>1732</v>
      </c>
      <c r="G6152" s="15">
        <v>45067</v>
      </c>
      <c r="H6152" s="15">
        <v>45251</v>
      </c>
      <c r="I6152" s="15" t="s">
        <v>1733</v>
      </c>
      <c r="J6152" s="15" t="s">
        <v>1734</v>
      </c>
      <c r="K6152" s="15" t="s">
        <v>45332</v>
      </c>
      <c r="L6152" s="15" t="s">
        <v>281</v>
      </c>
      <c r="M6152" s="15" t="s">
        <v>1106</v>
      </c>
      <c r="N6152" s="14">
        <v>2018</v>
      </c>
      <c r="O6152" s="15" t="s">
        <v>1735</v>
      </c>
      <c r="P6152" s="15" t="s">
        <v>106</v>
      </c>
      <c r="Q6152" s="15" t="s">
        <v>47019</v>
      </c>
      <c r="R6152" s="15" t="s">
        <v>1736</v>
      </c>
      <c r="S6152" s="15" t="s">
        <v>1737</v>
      </c>
      <c r="T6152" s="15" t="s">
        <v>1738</v>
      </c>
      <c r="U6152" s="15" t="s">
        <v>53</v>
      </c>
      <c r="V6152" s="15" t="s">
        <v>46681</v>
      </c>
      <c r="W6152" s="15" t="s">
        <v>1624</v>
      </c>
      <c r="X6152" s="15" t="e">
        <f>_xlfn.XLOOKUP(_LOOKUP[[#This Row],[AdjusterMemberName]],_Adjuster[Adjuster Name],_Adjuster[Email],,0)</f>
        <v>#N/A</v>
      </c>
      <c r="Y6152" s="15" t="e">
        <f>_xlfn.XLOOKUP(_LOOKUP[[#This Row],[AdjusterMemberName]],_Adjuster[Adjuster Name],_Adjuster[Phone Number],,0)</f>
        <v>#N/A</v>
      </c>
      <c r="Z6152" s="15" t="s">
        <v>1739</v>
      </c>
      <c r="AA61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411 E Fairview Ave Apt 203, Glendale  CA 91207</v>
      </c>
      <c r="AB6152" s="15"/>
    </row>
    <row r="6153" spans="1:28" x14ac:dyDescent="0.3">
      <c r="A6153" s="14">
        <v>1</v>
      </c>
      <c r="B6153" s="14">
        <v>1</v>
      </c>
      <c r="C6153" s="15" t="s">
        <v>1488</v>
      </c>
      <c r="D6153" s="15" t="s">
        <v>1489</v>
      </c>
      <c r="E6153" s="15">
        <v>45094</v>
      </c>
      <c r="F6153" s="15" t="s">
        <v>1490</v>
      </c>
      <c r="G6153" s="15">
        <v>44986</v>
      </c>
      <c r="H6153" s="15">
        <v>45170</v>
      </c>
      <c r="I6153" s="15" t="s">
        <v>1491</v>
      </c>
      <c r="J6153" s="15" t="s">
        <v>1492</v>
      </c>
      <c r="K6153" s="15" t="s">
        <v>45339</v>
      </c>
      <c r="L6153" s="15" t="s">
        <v>1493</v>
      </c>
      <c r="M6153" s="15" t="s">
        <v>1494</v>
      </c>
      <c r="N6153" s="14">
        <v>2022</v>
      </c>
      <c r="O6153" s="15" t="s">
        <v>1495</v>
      </c>
      <c r="P6153" s="15" t="s">
        <v>106</v>
      </c>
      <c r="Q6153" s="15" t="s">
        <v>47019</v>
      </c>
      <c r="R6153" s="15" t="s">
        <v>1496</v>
      </c>
      <c r="S6153" s="15" t="s">
        <v>1497</v>
      </c>
      <c r="T6153" s="15" t="s">
        <v>830</v>
      </c>
      <c r="U6153" s="15" t="s">
        <v>53</v>
      </c>
      <c r="V6153" s="15" t="s">
        <v>45905</v>
      </c>
      <c r="W6153" s="15" t="s">
        <v>367</v>
      </c>
      <c r="X6153" s="15" t="str">
        <f>_xlfn.XLOOKUP(_LOOKUP[[#This Row],[AdjusterMemberName]],_Adjuster[Adjuster Name],_Adjuster[Email],,0)</f>
        <v>dHernandez4@knightcompany.com</v>
      </c>
      <c r="Y6153" s="15" t="str">
        <f>_xlfn.XLOOKUP(_LOOKUP[[#This Row],[AdjusterMemberName]],_Adjuster[Adjuster Name],_Adjuster[Phone Number],,0)</f>
        <v>323-315-7819</v>
      </c>
      <c r="Z6153" s="15" t="s">
        <v>1498</v>
      </c>
      <c r="AA61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2200 E 21St St, Oakland  CA 94606</v>
      </c>
      <c r="AB6153" s="15"/>
    </row>
    <row r="6154" spans="1:28" x14ac:dyDescent="0.3">
      <c r="A6154" s="14">
        <v>1</v>
      </c>
      <c r="B6154" s="14">
        <v>1</v>
      </c>
      <c r="C6154" s="15" t="s">
        <v>1509</v>
      </c>
      <c r="D6154" s="15" t="s">
        <v>1509</v>
      </c>
      <c r="E6154" s="15">
        <v>45094</v>
      </c>
      <c r="F6154" s="15" t="s">
        <v>1510</v>
      </c>
      <c r="G6154" s="15">
        <v>44985</v>
      </c>
      <c r="H6154" s="15">
        <v>45166</v>
      </c>
      <c r="I6154" s="15" t="s">
        <v>1511</v>
      </c>
      <c r="J6154" s="15" t="s">
        <v>1512</v>
      </c>
      <c r="K6154" s="15" t="s">
        <v>45358</v>
      </c>
      <c r="L6154" s="15" t="s">
        <v>441</v>
      </c>
      <c r="M6154" s="15" t="s">
        <v>1126</v>
      </c>
      <c r="N6154" s="14">
        <v>2023</v>
      </c>
      <c r="O6154" s="15" t="s">
        <v>1513</v>
      </c>
      <c r="P6154" s="15" t="s">
        <v>106</v>
      </c>
      <c r="Q6154" s="15" t="s">
        <v>47061</v>
      </c>
      <c r="R6154" s="15" t="s">
        <v>1514</v>
      </c>
      <c r="S6154" s="15" t="s">
        <v>1515</v>
      </c>
      <c r="T6154" s="15" t="s">
        <v>1516</v>
      </c>
      <c r="U6154" s="15" t="s">
        <v>53</v>
      </c>
      <c r="V6154" s="15" t="s">
        <v>45757</v>
      </c>
      <c r="W6154" s="15" t="s">
        <v>175</v>
      </c>
      <c r="X6154" s="15" t="e">
        <f>_xlfn.XLOOKUP(_LOOKUP[[#This Row],[AdjusterMemberName]],_Adjuster[Adjuster Name],_Adjuster[Email],,0)</f>
        <v>#N/A</v>
      </c>
      <c r="Y6154" s="15" t="e">
        <f>_xlfn.XLOOKUP(_LOOKUP[[#This Row],[AdjusterMemberName]],_Adjuster[Adjuster Name],_Adjuster[Phone Number],,0)</f>
        <v>#N/A</v>
      </c>
      <c r="Z6154" s="15" t="s">
        <v>1517</v>
      </c>
      <c r="AA61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1592 Barstow Rd Apt 24, Mojave  CA 93501</v>
      </c>
      <c r="AB6154" s="15"/>
    </row>
    <row r="6155" spans="1:28" x14ac:dyDescent="0.3">
      <c r="A6155" s="14">
        <v>0</v>
      </c>
      <c r="B6155" s="14">
        <v>1</v>
      </c>
      <c r="C6155" s="15" t="s">
        <v>1423</v>
      </c>
      <c r="D6155" s="15" t="s">
        <v>1423</v>
      </c>
      <c r="E6155" s="15">
        <v>45093</v>
      </c>
      <c r="F6155" s="15" t="s">
        <v>1425</v>
      </c>
      <c r="G6155" s="15"/>
      <c r="H6155" s="15"/>
      <c r="I6155" s="15" t="s">
        <v>1485</v>
      </c>
      <c r="J6155" s="15" t="s">
        <v>1486</v>
      </c>
      <c r="K6155" s="15" t="s">
        <v>45397</v>
      </c>
      <c r="L6155" s="15" t="s">
        <v>314</v>
      </c>
      <c r="M6155" s="15" t="s">
        <v>1487</v>
      </c>
      <c r="N6155" s="14">
        <v>2018</v>
      </c>
      <c r="O6155" s="15" t="s">
        <v>1025</v>
      </c>
      <c r="P6155" s="15" t="s">
        <v>106</v>
      </c>
      <c r="Q6155" s="15"/>
      <c r="R6155" s="15"/>
      <c r="S6155" s="15"/>
      <c r="T6155" s="15"/>
      <c r="U6155" s="15"/>
      <c r="V6155" s="15"/>
      <c r="W6155" s="15" t="s">
        <v>195</v>
      </c>
      <c r="X6155" s="15" t="e">
        <f>_xlfn.XLOOKUP(_LOOKUP[[#This Row],[AdjusterMemberName]],_Adjuster[Adjuster Name],_Adjuster[Email],,0)</f>
        <v>#N/A</v>
      </c>
      <c r="Y6155" s="15" t="e">
        <f>_xlfn.XLOOKUP(_LOOKUP[[#This Row],[AdjusterMemberName]],_Adjuster[Adjuster Name],_Adjuster[Phone Number],,0)</f>
        <v>#N/A</v>
      </c>
      <c r="Z6155" s="15"/>
      <c r="AA6155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6155" s="15"/>
    </row>
    <row r="6156" spans="1:28" x14ac:dyDescent="0.3">
      <c r="A6156" s="14">
        <v>1</v>
      </c>
      <c r="B6156" s="14">
        <v>1</v>
      </c>
      <c r="C6156" s="15" t="s">
        <v>1458</v>
      </c>
      <c r="D6156" s="15" t="s">
        <v>1458</v>
      </c>
      <c r="E6156" s="15">
        <v>45092</v>
      </c>
      <c r="F6156" s="15" t="s">
        <v>1459</v>
      </c>
      <c r="G6156" s="15">
        <v>45022</v>
      </c>
      <c r="H6156" s="15">
        <v>45205</v>
      </c>
      <c r="I6156" s="15" t="s">
        <v>1460</v>
      </c>
      <c r="J6156" s="15" t="s">
        <v>1461</v>
      </c>
      <c r="K6156" s="15" t="s">
        <v>45820</v>
      </c>
      <c r="L6156" s="15" t="s">
        <v>128</v>
      </c>
      <c r="M6156" s="15" t="s">
        <v>129</v>
      </c>
      <c r="N6156" s="14">
        <v>2007</v>
      </c>
      <c r="O6156" s="15" t="s">
        <v>1462</v>
      </c>
      <c r="P6156" s="15" t="s">
        <v>106</v>
      </c>
      <c r="Q6156" s="15" t="s">
        <v>47176</v>
      </c>
      <c r="R6156" s="15" t="s">
        <v>1463</v>
      </c>
      <c r="S6156" s="15" t="s">
        <v>1464</v>
      </c>
      <c r="T6156" s="15" t="s">
        <v>840</v>
      </c>
      <c r="U6156" s="15" t="s">
        <v>53</v>
      </c>
      <c r="V6156" s="15" t="s">
        <v>45391</v>
      </c>
      <c r="W6156" s="15" t="s">
        <v>175</v>
      </c>
      <c r="X6156" s="15" t="e">
        <f>_xlfn.XLOOKUP(_LOOKUP[[#This Row],[AdjusterMemberName]],_Adjuster[Adjuster Name],_Adjuster[Email],,0)</f>
        <v>#N/A</v>
      </c>
      <c r="Y6156" s="15" t="e">
        <f>_xlfn.XLOOKUP(_LOOKUP[[#This Row],[AdjusterMemberName]],_Adjuster[Adjuster Name],_Adjuster[Phone Number],,0)</f>
        <v>#N/A</v>
      </c>
      <c r="Z6156" s="15" t="s">
        <v>1465</v>
      </c>
      <c r="AA61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22099 Us Highway 18 Unit 2055, Apple Valley  CA 92307</v>
      </c>
      <c r="AB6156" s="15"/>
    </row>
    <row r="6157" spans="1:28" x14ac:dyDescent="0.3">
      <c r="A6157" s="14">
        <v>1</v>
      </c>
      <c r="B6157" s="14">
        <v>1</v>
      </c>
      <c r="C6157" s="15" t="s">
        <v>1466</v>
      </c>
      <c r="D6157" s="15" t="s">
        <v>1466</v>
      </c>
      <c r="E6157" s="15">
        <v>45092</v>
      </c>
      <c r="F6157" s="15" t="s">
        <v>1467</v>
      </c>
      <c r="G6157" s="15">
        <v>45082</v>
      </c>
      <c r="H6157" s="15">
        <v>45265</v>
      </c>
      <c r="I6157" s="15" t="s">
        <v>1468</v>
      </c>
      <c r="J6157" s="15" t="s">
        <v>1469</v>
      </c>
      <c r="K6157" s="15" t="s">
        <v>45407</v>
      </c>
      <c r="L6157" s="15" t="s">
        <v>91</v>
      </c>
      <c r="M6157" s="15" t="s">
        <v>1470</v>
      </c>
      <c r="N6157" s="14">
        <v>2001</v>
      </c>
      <c r="O6157" s="15" t="s">
        <v>1471</v>
      </c>
      <c r="P6157" s="15" t="s">
        <v>106</v>
      </c>
      <c r="Q6157" s="15" t="s">
        <v>47061</v>
      </c>
      <c r="R6157" s="15" t="s">
        <v>1472</v>
      </c>
      <c r="S6157" s="15" t="s">
        <v>1473</v>
      </c>
      <c r="T6157" s="15" t="s">
        <v>830</v>
      </c>
      <c r="U6157" s="15" t="s">
        <v>53</v>
      </c>
      <c r="V6157" s="15" t="s">
        <v>45762</v>
      </c>
      <c r="W6157" s="15" t="s">
        <v>175</v>
      </c>
      <c r="X6157" s="15" t="e">
        <f>_xlfn.XLOOKUP(_LOOKUP[[#This Row],[AdjusterMemberName]],_Adjuster[Adjuster Name],_Adjuster[Email],,0)</f>
        <v>#N/A</v>
      </c>
      <c r="Y6157" s="15" t="e">
        <f>_xlfn.XLOOKUP(_LOOKUP[[#This Row],[AdjusterMemberName]],_Adjuster[Adjuster Name],_Adjuster[Phone Number],,0)</f>
        <v>#N/A</v>
      </c>
      <c r="Z6157" s="15" t="s">
        <v>1474</v>
      </c>
      <c r="AA61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8565 Seneca St, Oakland  CA 94605</v>
      </c>
      <c r="AB6157" s="15">
        <v>45126</v>
      </c>
    </row>
    <row r="6158" spans="1:28" x14ac:dyDescent="0.3">
      <c r="A6158" s="14">
        <v>1</v>
      </c>
      <c r="B6158" s="14">
        <v>1</v>
      </c>
      <c r="C6158" s="15" t="s">
        <v>1546</v>
      </c>
      <c r="D6158" s="15" t="s">
        <v>1546</v>
      </c>
      <c r="E6158" s="15">
        <v>45092</v>
      </c>
      <c r="F6158" s="15" t="s">
        <v>1547</v>
      </c>
      <c r="G6158" s="15">
        <v>44985</v>
      </c>
      <c r="H6158" s="15">
        <v>45166</v>
      </c>
      <c r="I6158" s="15" t="s">
        <v>1548</v>
      </c>
      <c r="J6158" s="15" t="s">
        <v>1549</v>
      </c>
      <c r="K6158" s="15" t="s">
        <v>45442</v>
      </c>
      <c r="L6158" s="15" t="s">
        <v>116</v>
      </c>
      <c r="M6158" s="15" t="s">
        <v>1550</v>
      </c>
      <c r="N6158" s="14">
        <v>2013</v>
      </c>
      <c r="O6158" s="15" t="s">
        <v>1551</v>
      </c>
      <c r="P6158" s="15" t="s">
        <v>106</v>
      </c>
      <c r="Q6158" s="15" t="s">
        <v>47095</v>
      </c>
      <c r="R6158" s="15" t="s">
        <v>753</v>
      </c>
      <c r="S6158" s="15" t="s">
        <v>1552</v>
      </c>
      <c r="T6158" s="15" t="s">
        <v>286</v>
      </c>
      <c r="U6158" s="15" t="s">
        <v>53</v>
      </c>
      <c r="V6158" s="15" t="s">
        <v>45475</v>
      </c>
      <c r="W6158" s="15" t="s">
        <v>175</v>
      </c>
      <c r="X6158" s="15" t="e">
        <f>_xlfn.XLOOKUP(_LOOKUP[[#This Row],[AdjusterMemberName]],_Adjuster[Adjuster Name],_Adjuster[Email],,0)</f>
        <v>#N/A</v>
      </c>
      <c r="Y6158" s="15" t="e">
        <f>_xlfn.XLOOKUP(_LOOKUP[[#This Row],[AdjusterMemberName]],_Adjuster[Adjuster Name],_Adjuster[Phone Number],,0)</f>
        <v>#N/A</v>
      </c>
      <c r="Z6158" s="15" t="s">
        <v>1553</v>
      </c>
      <c r="AA61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1151 Walnut Ave Apt 8, Long Beach  CA 90813</v>
      </c>
      <c r="AB6158" s="15"/>
    </row>
    <row r="6159" spans="1:28" x14ac:dyDescent="0.3">
      <c r="A6159" s="14">
        <v>1</v>
      </c>
      <c r="B6159" s="14">
        <v>1</v>
      </c>
      <c r="C6159" s="15" t="s">
        <v>1414</v>
      </c>
      <c r="D6159" s="15" t="s">
        <v>1414</v>
      </c>
      <c r="E6159" s="15">
        <v>45089</v>
      </c>
      <c r="F6159" s="15" t="s">
        <v>1415</v>
      </c>
      <c r="G6159" s="15">
        <v>45052</v>
      </c>
      <c r="H6159" s="15">
        <v>45236</v>
      </c>
      <c r="I6159" s="15" t="s">
        <v>1416</v>
      </c>
      <c r="J6159" s="15" t="s">
        <v>1417</v>
      </c>
      <c r="K6159" s="15" t="s">
        <v>45424</v>
      </c>
      <c r="L6159" s="15" t="s">
        <v>139</v>
      </c>
      <c r="M6159" s="15" t="s">
        <v>1152</v>
      </c>
      <c r="N6159" s="14">
        <v>2000</v>
      </c>
      <c r="O6159" s="15" t="s">
        <v>1418</v>
      </c>
      <c r="P6159" s="15" t="s">
        <v>106</v>
      </c>
      <c r="Q6159" s="15" t="s">
        <v>47065</v>
      </c>
      <c r="R6159" s="15" t="s">
        <v>1419</v>
      </c>
      <c r="S6159" s="15" t="s">
        <v>1420</v>
      </c>
      <c r="T6159" s="15" t="s">
        <v>1421</v>
      </c>
      <c r="U6159" s="15" t="s">
        <v>53</v>
      </c>
      <c r="V6159" s="15" t="s">
        <v>45546</v>
      </c>
      <c r="W6159" s="15" t="s">
        <v>175</v>
      </c>
      <c r="X6159" s="15" t="e">
        <f>_xlfn.XLOOKUP(_LOOKUP[[#This Row],[AdjusterMemberName]],_Adjuster[Adjuster Name],_Adjuster[Email],,0)</f>
        <v>#N/A</v>
      </c>
      <c r="Y6159" s="15" t="e">
        <f>_xlfn.XLOOKUP(_LOOKUP[[#This Row],[AdjusterMemberName]],_Adjuster[Adjuster Name],_Adjuster[Phone Number],,0)</f>
        <v>#N/A</v>
      </c>
      <c r="Z6159" s="15" t="s">
        <v>1422</v>
      </c>
      <c r="AA61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2801 Grewal Pkwy Apt 217, Modesto  CA 95356</v>
      </c>
      <c r="AB6159" s="15"/>
    </row>
    <row r="6160" spans="1:28" x14ac:dyDescent="0.3">
      <c r="A6160" s="14">
        <v>1</v>
      </c>
      <c r="B6160" s="14">
        <v>0</v>
      </c>
      <c r="C6160" s="15" t="s">
        <v>1433</v>
      </c>
      <c r="D6160" s="15" t="s">
        <v>1434</v>
      </c>
      <c r="E6160" s="15">
        <v>45089</v>
      </c>
      <c r="F6160" s="15" t="s">
        <v>1435</v>
      </c>
      <c r="G6160" s="15">
        <v>45051</v>
      </c>
      <c r="H6160" s="15">
        <v>45235</v>
      </c>
      <c r="I6160" s="15" t="s">
        <v>1436</v>
      </c>
      <c r="J6160" s="15" t="s">
        <v>1437</v>
      </c>
      <c r="K6160" s="15" t="s">
        <v>45356</v>
      </c>
      <c r="L6160" s="15" t="s">
        <v>25</v>
      </c>
      <c r="M6160" s="15" t="s">
        <v>79</v>
      </c>
      <c r="N6160" s="14">
        <v>2013</v>
      </c>
      <c r="O6160" s="15" t="s">
        <v>1438</v>
      </c>
      <c r="P6160" s="15" t="s">
        <v>106</v>
      </c>
      <c r="Q6160" s="15" t="s">
        <v>47081</v>
      </c>
      <c r="R6160" s="15" t="s">
        <v>1439</v>
      </c>
      <c r="S6160" s="15" t="s">
        <v>1440</v>
      </c>
      <c r="T6160" s="15" t="s">
        <v>109</v>
      </c>
      <c r="U6160" s="15" t="s">
        <v>53</v>
      </c>
      <c r="V6160" s="15" t="s">
        <v>45418</v>
      </c>
      <c r="W6160" s="15" t="s">
        <v>175</v>
      </c>
      <c r="X6160" s="15" t="e">
        <f>_xlfn.XLOOKUP(_LOOKUP[[#This Row],[AdjusterMemberName]],_Adjuster[Adjuster Name],_Adjuster[Email],,0)</f>
        <v>#N/A</v>
      </c>
      <c r="Y6160" s="15" t="e">
        <f>_xlfn.XLOOKUP(_LOOKUP[[#This Row],[AdjusterMemberName]],_Adjuster[Adjuster Name],_Adjuster[Phone Number],,0)</f>
        <v>#N/A</v>
      </c>
      <c r="Z6160" s="15" t="s">
        <v>1441</v>
      </c>
      <c r="AA61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39449 Via Monserate, Murrieta  CA 92563</v>
      </c>
      <c r="AB6160" s="15"/>
    </row>
    <row r="6161" spans="1:28" x14ac:dyDescent="0.3">
      <c r="A6161" s="14">
        <v>1</v>
      </c>
      <c r="B6161" s="14">
        <v>0</v>
      </c>
      <c r="C6161" s="15" t="s">
        <v>1433</v>
      </c>
      <c r="D6161" s="15" t="s">
        <v>1442</v>
      </c>
      <c r="E6161" s="15">
        <v>45089</v>
      </c>
      <c r="F6161" s="15" t="s">
        <v>1435</v>
      </c>
      <c r="G6161" s="15">
        <v>45051</v>
      </c>
      <c r="H6161" s="15">
        <v>45235</v>
      </c>
      <c r="I6161" s="15" t="s">
        <v>1443</v>
      </c>
      <c r="J6161" s="15" t="s">
        <v>1437</v>
      </c>
      <c r="K6161" s="15" t="s">
        <v>45356</v>
      </c>
      <c r="L6161" s="15" t="s">
        <v>25</v>
      </c>
      <c r="M6161" s="15" t="s">
        <v>79</v>
      </c>
      <c r="N6161" s="14">
        <v>2013</v>
      </c>
      <c r="O6161" s="15" t="s">
        <v>1438</v>
      </c>
      <c r="P6161" s="15" t="s">
        <v>106</v>
      </c>
      <c r="Q6161" s="15" t="s">
        <v>47081</v>
      </c>
      <c r="R6161" s="15" t="s">
        <v>1439</v>
      </c>
      <c r="S6161" s="15" t="s">
        <v>1440</v>
      </c>
      <c r="T6161" s="15" t="s">
        <v>109</v>
      </c>
      <c r="U6161" s="15" t="s">
        <v>53</v>
      </c>
      <c r="V6161" s="15" t="s">
        <v>45418</v>
      </c>
      <c r="W6161" s="15" t="s">
        <v>1444</v>
      </c>
      <c r="X6161" s="15" t="e">
        <f>_xlfn.XLOOKUP(_LOOKUP[[#This Row],[AdjusterMemberName]],_Adjuster[Adjuster Name],_Adjuster[Email],,0)</f>
        <v>#N/A</v>
      </c>
      <c r="Y6161" s="15" t="e">
        <f>_xlfn.XLOOKUP(_LOOKUP[[#This Row],[AdjusterMemberName]],_Adjuster[Adjuster Name],_Adjuster[Phone Number],,0)</f>
        <v>#N/A</v>
      </c>
      <c r="Z6161" s="15" t="s">
        <v>1441</v>
      </c>
      <c r="AA61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39449 Via Monserate, Murrieta  CA 92563</v>
      </c>
      <c r="AB6161" s="15"/>
    </row>
    <row r="6162" spans="1:28" x14ac:dyDescent="0.3">
      <c r="A6162" s="14">
        <v>1</v>
      </c>
      <c r="B6162" s="14">
        <v>0</v>
      </c>
      <c r="C6162" s="15" t="s">
        <v>1433</v>
      </c>
      <c r="D6162" s="15" t="s">
        <v>1442</v>
      </c>
      <c r="E6162" s="15">
        <v>45089</v>
      </c>
      <c r="F6162" s="15" t="s">
        <v>1435</v>
      </c>
      <c r="G6162" s="15">
        <v>45051</v>
      </c>
      <c r="H6162" s="15">
        <v>45235</v>
      </c>
      <c r="I6162" s="15" t="s">
        <v>1445</v>
      </c>
      <c r="J6162" s="15" t="s">
        <v>1446</v>
      </c>
      <c r="K6162" s="15" t="s">
        <v>45356</v>
      </c>
      <c r="L6162" s="15" t="s">
        <v>25</v>
      </c>
      <c r="M6162" s="15" t="s">
        <v>79</v>
      </c>
      <c r="N6162" s="14">
        <v>2013</v>
      </c>
      <c r="O6162" s="15" t="s">
        <v>1438</v>
      </c>
      <c r="P6162" s="15" t="s">
        <v>106</v>
      </c>
      <c r="Q6162" s="15" t="s">
        <v>47081</v>
      </c>
      <c r="R6162" s="15" t="s">
        <v>1439</v>
      </c>
      <c r="S6162" s="15" t="s">
        <v>1440</v>
      </c>
      <c r="T6162" s="15" t="s">
        <v>109</v>
      </c>
      <c r="U6162" s="15" t="s">
        <v>53</v>
      </c>
      <c r="V6162" s="15" t="s">
        <v>45418</v>
      </c>
      <c r="W6162" s="15" t="s">
        <v>1444</v>
      </c>
      <c r="X6162" s="15" t="e">
        <f>_xlfn.XLOOKUP(_LOOKUP[[#This Row],[AdjusterMemberName]],_Adjuster[Adjuster Name],_Adjuster[Email],,0)</f>
        <v>#N/A</v>
      </c>
      <c r="Y6162" s="15" t="e">
        <f>_xlfn.XLOOKUP(_LOOKUP[[#This Row],[AdjusterMemberName]],_Adjuster[Adjuster Name],_Adjuster[Phone Number],,0)</f>
        <v>#N/A</v>
      </c>
      <c r="Z6162" s="15" t="s">
        <v>1441</v>
      </c>
      <c r="AA61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39449 Via Monserate, Murrieta  CA 92563</v>
      </c>
      <c r="AB6162" s="15"/>
    </row>
    <row r="6163" spans="1:28" x14ac:dyDescent="0.3">
      <c r="A6163" s="14">
        <v>1</v>
      </c>
      <c r="B6163" s="14">
        <v>1</v>
      </c>
      <c r="C6163" s="15" t="s">
        <v>1447</v>
      </c>
      <c r="D6163" s="15" t="s">
        <v>1448</v>
      </c>
      <c r="E6163" s="15">
        <v>45089</v>
      </c>
      <c r="F6163" s="15" t="s">
        <v>1449</v>
      </c>
      <c r="G6163" s="15">
        <v>45076</v>
      </c>
      <c r="H6163" s="15">
        <v>45260</v>
      </c>
      <c r="I6163" s="15" t="s">
        <v>1450</v>
      </c>
      <c r="J6163" s="15" t="s">
        <v>1451</v>
      </c>
      <c r="K6163" s="15" t="s">
        <v>45332</v>
      </c>
      <c r="L6163" s="15" t="s">
        <v>1452</v>
      </c>
      <c r="M6163" s="15" t="s">
        <v>1453</v>
      </c>
      <c r="N6163" s="14">
        <v>2021</v>
      </c>
      <c r="O6163" s="15" t="s">
        <v>1454</v>
      </c>
      <c r="P6163" s="15" t="s">
        <v>106</v>
      </c>
      <c r="Q6163" s="15" t="s">
        <v>47155</v>
      </c>
      <c r="R6163" s="15" t="s">
        <v>781</v>
      </c>
      <c r="S6163" s="15" t="s">
        <v>1455</v>
      </c>
      <c r="T6163" s="15" t="s">
        <v>1456</v>
      </c>
      <c r="U6163" s="15" t="s">
        <v>53</v>
      </c>
      <c r="V6163" s="15" t="s">
        <v>45986</v>
      </c>
      <c r="W6163" s="15" t="s">
        <v>264</v>
      </c>
      <c r="X6163" s="15" t="str">
        <f>_xlfn.XLOOKUP(_LOOKUP[[#This Row],[AdjusterMemberName]],_Adjuster[Adjuster Name],_Adjuster[Email],,0)</f>
        <v>sBonnevie@knightcompany.com</v>
      </c>
      <c r="Y6163" s="15" t="str">
        <f>_xlfn.XLOOKUP(_LOOKUP[[#This Row],[AdjusterMemberName]],_Adjuster[Adjuster Name],_Adjuster[Phone Number],,0)</f>
        <v>323-692-4064</v>
      </c>
      <c r="Z6163" s="15" t="s">
        <v>1457</v>
      </c>
      <c r="AA61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26255 Cypress St, Highland  CA 92346</v>
      </c>
      <c r="AB6163" s="15">
        <v>45109</v>
      </c>
    </row>
    <row r="6164" spans="1:28" x14ac:dyDescent="0.3">
      <c r="A6164" s="14">
        <v>1</v>
      </c>
      <c r="B6164" s="14">
        <v>1</v>
      </c>
      <c r="C6164" s="15" t="s">
        <v>45305</v>
      </c>
      <c r="D6164" s="15" t="s">
        <v>45305</v>
      </c>
      <c r="E6164" s="15">
        <v>45089</v>
      </c>
      <c r="F6164" s="15" t="s">
        <v>45306</v>
      </c>
      <c r="G6164" s="15">
        <v>44942</v>
      </c>
      <c r="H6164" s="15">
        <v>45123</v>
      </c>
      <c r="I6164" s="15" t="s">
        <v>45314</v>
      </c>
      <c r="J6164" s="15" t="s">
        <v>45315</v>
      </c>
      <c r="K6164" s="15" t="s">
        <v>45329</v>
      </c>
      <c r="L6164" s="15" t="s">
        <v>150</v>
      </c>
      <c r="M6164" s="15" t="s">
        <v>8517</v>
      </c>
      <c r="N6164" s="14">
        <v>2012</v>
      </c>
      <c r="O6164" s="15" t="s">
        <v>45309</v>
      </c>
      <c r="P6164" s="15" t="s">
        <v>106</v>
      </c>
      <c r="Q6164" s="15" t="s">
        <v>46889</v>
      </c>
      <c r="R6164" s="15" t="s">
        <v>45310</v>
      </c>
      <c r="S6164" s="15" t="s">
        <v>45311</v>
      </c>
      <c r="T6164" s="15" t="s">
        <v>45312</v>
      </c>
      <c r="U6164" s="15" t="s">
        <v>6199</v>
      </c>
      <c r="V6164" s="15" t="s">
        <v>45328</v>
      </c>
      <c r="W6164" s="15" t="s">
        <v>195</v>
      </c>
      <c r="X6164" s="15" t="e">
        <f>_xlfn.XLOOKUP(_LOOKUP[[#This Row],[AdjusterMemberName]],_Adjuster[Adjuster Name],_Adjuster[Email],,0)</f>
        <v>#N/A</v>
      </c>
      <c r="Y6164" s="15" t="e">
        <f>_xlfn.XLOOKUP(_LOOKUP[[#This Row],[AdjusterMemberName]],_Adjuster[Adjuster Name],_Adjuster[Phone Number],,0)</f>
        <v>#N/A</v>
      </c>
      <c r="Z6164" s="15" t="s">
        <v>45313</v>
      </c>
      <c r="AA61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5714 1St Pl, Lubbock  TX 79416</v>
      </c>
      <c r="AB6164" s="15"/>
    </row>
    <row r="6165" spans="1:28" x14ac:dyDescent="0.3">
      <c r="A6165" s="14">
        <v>1</v>
      </c>
      <c r="B6165" s="14">
        <v>1</v>
      </c>
      <c r="C6165" s="15" t="s">
        <v>1554</v>
      </c>
      <c r="D6165" s="15" t="s">
        <v>1554</v>
      </c>
      <c r="E6165" s="15">
        <v>45088</v>
      </c>
      <c r="F6165" s="15" t="s">
        <v>1555</v>
      </c>
      <c r="G6165" s="15">
        <v>44981</v>
      </c>
      <c r="H6165" s="15">
        <v>45162</v>
      </c>
      <c r="I6165" s="15" t="s">
        <v>1556</v>
      </c>
      <c r="J6165" s="15" t="s">
        <v>1557</v>
      </c>
      <c r="K6165" s="15" t="s">
        <v>45506</v>
      </c>
      <c r="L6165" s="15" t="s">
        <v>103</v>
      </c>
      <c r="M6165" s="15" t="s">
        <v>304</v>
      </c>
      <c r="N6165" s="14">
        <v>2021</v>
      </c>
      <c r="O6165" s="15" t="s">
        <v>1558</v>
      </c>
      <c r="P6165" s="15" t="s">
        <v>106</v>
      </c>
      <c r="Q6165" s="15" t="s">
        <v>47006</v>
      </c>
      <c r="R6165" s="15" t="s">
        <v>1559</v>
      </c>
      <c r="S6165" s="15" t="s">
        <v>1560</v>
      </c>
      <c r="T6165" s="15" t="s">
        <v>404</v>
      </c>
      <c r="U6165" s="15" t="s">
        <v>53</v>
      </c>
      <c r="V6165" s="15" t="s">
        <v>45924</v>
      </c>
      <c r="W6165" s="15" t="s">
        <v>264</v>
      </c>
      <c r="X6165" s="15" t="str">
        <f>_xlfn.XLOOKUP(_LOOKUP[[#This Row],[AdjusterMemberName]],_Adjuster[Adjuster Name],_Adjuster[Email],,0)</f>
        <v>sBonnevie@knightcompany.com</v>
      </c>
      <c r="Y6165" s="15" t="str">
        <f>_xlfn.XLOOKUP(_LOOKUP[[#This Row],[AdjusterMemberName]],_Adjuster[Adjuster Name],_Adjuster[Phone Number],,0)</f>
        <v>323-692-4064</v>
      </c>
      <c r="Z6165" s="15" t="s">
        <v>1561</v>
      </c>
      <c r="AA61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38116 Dashwood Way, Palmdale  CA 93552</v>
      </c>
      <c r="AB6165" s="15"/>
    </row>
    <row r="6166" spans="1:28" x14ac:dyDescent="0.3">
      <c r="A6166" s="14">
        <v>1</v>
      </c>
      <c r="B6166" s="14">
        <v>0</v>
      </c>
      <c r="C6166" s="15" t="s">
        <v>1404</v>
      </c>
      <c r="D6166" s="15" t="s">
        <v>1405</v>
      </c>
      <c r="E6166" s="15">
        <v>45086</v>
      </c>
      <c r="F6166" s="15" t="s">
        <v>1406</v>
      </c>
      <c r="G6166" s="15">
        <v>45040</v>
      </c>
      <c r="H6166" s="15">
        <v>45223</v>
      </c>
      <c r="I6166" s="15" t="s">
        <v>1407</v>
      </c>
      <c r="J6166" s="15" t="s">
        <v>1408</v>
      </c>
      <c r="K6166" s="15" t="s">
        <v>46866</v>
      </c>
      <c r="L6166" s="15" t="s">
        <v>314</v>
      </c>
      <c r="M6166" s="15" t="s">
        <v>1409</v>
      </c>
      <c r="N6166" s="14">
        <v>2014</v>
      </c>
      <c r="O6166" s="15" t="s">
        <v>1410</v>
      </c>
      <c r="P6166" s="15" t="s">
        <v>106</v>
      </c>
      <c r="Q6166" s="15" t="s">
        <v>47006</v>
      </c>
      <c r="R6166" s="15" t="s">
        <v>1411</v>
      </c>
      <c r="S6166" s="15" t="s">
        <v>1412</v>
      </c>
      <c r="T6166" s="15" t="s">
        <v>755</v>
      </c>
      <c r="U6166" s="15" t="s">
        <v>53</v>
      </c>
      <c r="V6166" s="15" t="s">
        <v>45740</v>
      </c>
      <c r="W6166" s="15" t="s">
        <v>195</v>
      </c>
      <c r="X6166" s="15" t="e">
        <f>_xlfn.XLOOKUP(_LOOKUP[[#This Row],[AdjusterMemberName]],_Adjuster[Adjuster Name],_Adjuster[Email],,0)</f>
        <v>#N/A</v>
      </c>
      <c r="Y6166" s="15" t="e">
        <f>_xlfn.XLOOKUP(_LOOKUP[[#This Row],[AdjusterMemberName]],_Adjuster[Adjuster Name],_Adjuster[Phone Number],,0)</f>
        <v>#N/A</v>
      </c>
      <c r="Z6166" s="15" t="s">
        <v>1413</v>
      </c>
      <c r="AA61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38699 Florence St, Beaumont  CA 92223</v>
      </c>
      <c r="AB6166" s="15"/>
    </row>
    <row r="6167" spans="1:28" x14ac:dyDescent="0.3">
      <c r="A6167" s="14">
        <v>1</v>
      </c>
      <c r="B6167" s="14">
        <v>1</v>
      </c>
      <c r="C6167" s="15" t="s">
        <v>1940</v>
      </c>
      <c r="D6167" s="15" t="s">
        <v>1940</v>
      </c>
      <c r="E6167" s="15">
        <v>45086</v>
      </c>
      <c r="F6167" s="15" t="s">
        <v>1941</v>
      </c>
      <c r="G6167" s="15">
        <v>45055</v>
      </c>
      <c r="H6167" s="15">
        <v>45239</v>
      </c>
      <c r="I6167" s="15" t="s">
        <v>1942</v>
      </c>
      <c r="J6167" s="15" t="s">
        <v>1943</v>
      </c>
      <c r="K6167" s="15" t="s">
        <v>45582</v>
      </c>
      <c r="L6167" s="15" t="s">
        <v>292</v>
      </c>
      <c r="M6167" s="15" t="s">
        <v>1944</v>
      </c>
      <c r="N6167" s="14">
        <v>2019</v>
      </c>
      <c r="O6167" s="15" t="s">
        <v>1945</v>
      </c>
      <c r="P6167" s="15" t="s">
        <v>106</v>
      </c>
      <c r="Q6167" s="15" t="s">
        <v>47061</v>
      </c>
      <c r="R6167" s="15" t="s">
        <v>1946</v>
      </c>
      <c r="S6167" s="15" t="s">
        <v>1947</v>
      </c>
      <c r="T6167" s="15" t="s">
        <v>174</v>
      </c>
      <c r="U6167" s="15" t="s">
        <v>53</v>
      </c>
      <c r="V6167" s="15" t="s">
        <v>45425</v>
      </c>
      <c r="W6167" s="15" t="s">
        <v>1624</v>
      </c>
      <c r="X6167" s="15" t="e">
        <f>_xlfn.XLOOKUP(_LOOKUP[[#This Row],[AdjusterMemberName]],_Adjuster[Adjuster Name],_Adjuster[Email],,0)</f>
        <v>#N/A</v>
      </c>
      <c r="Y6167" s="15" t="e">
        <f>_xlfn.XLOOKUP(_LOOKUP[[#This Row],[AdjusterMemberName]],_Adjuster[Adjuster Name],_Adjuster[Phone Number],,0)</f>
        <v>#N/A</v>
      </c>
      <c r="Z6167" s="15" t="s">
        <v>1948</v>
      </c>
      <c r="AA61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3671 S Western , Los Angeles  CA 90018</v>
      </c>
      <c r="AB6167" s="15"/>
    </row>
    <row r="6168" spans="1:28" x14ac:dyDescent="0.3">
      <c r="A6168" s="14">
        <v>1</v>
      </c>
      <c r="B6168" s="14">
        <v>1</v>
      </c>
      <c r="C6168" s="15" t="s">
        <v>1396</v>
      </c>
      <c r="D6168" s="15" t="s">
        <v>1396</v>
      </c>
      <c r="E6168" s="15">
        <v>45085</v>
      </c>
      <c r="F6168" s="15" t="s">
        <v>1397</v>
      </c>
      <c r="G6168" s="15">
        <v>45019</v>
      </c>
      <c r="H6168" s="15">
        <v>45202</v>
      </c>
      <c r="I6168" s="15" t="s">
        <v>1398</v>
      </c>
      <c r="J6168" s="15" t="s">
        <v>1399</v>
      </c>
      <c r="K6168" s="15" t="s">
        <v>45339</v>
      </c>
      <c r="L6168" s="15" t="s">
        <v>25</v>
      </c>
      <c r="M6168" s="15" t="s">
        <v>480</v>
      </c>
      <c r="N6168" s="14">
        <v>2012</v>
      </c>
      <c r="O6168" s="15" t="s">
        <v>1400</v>
      </c>
      <c r="P6168" s="15" t="s">
        <v>81</v>
      </c>
      <c r="Q6168" s="15" t="s">
        <v>47061</v>
      </c>
      <c r="R6168" s="15" t="s">
        <v>1401</v>
      </c>
      <c r="S6168" s="15" t="s">
        <v>1402</v>
      </c>
      <c r="T6168" s="15" t="s">
        <v>96</v>
      </c>
      <c r="U6168" s="15" t="s">
        <v>53</v>
      </c>
      <c r="V6168" s="15" t="s">
        <v>45410</v>
      </c>
      <c r="W6168" s="15" t="s">
        <v>264</v>
      </c>
      <c r="X6168" s="15" t="str">
        <f>_xlfn.XLOOKUP(_LOOKUP[[#This Row],[AdjusterMemberName]],_Adjuster[Adjuster Name],_Adjuster[Email],,0)</f>
        <v>sBonnevie@knightcompany.com</v>
      </c>
      <c r="Y6168" s="15" t="str">
        <f>_xlfn.XLOOKUP(_LOOKUP[[#This Row],[AdjusterMemberName]],_Adjuster[Adjuster Name],_Adjuster[Phone Number],,0)</f>
        <v>323-692-4064</v>
      </c>
      <c r="Z6168" s="15" t="s">
        <v>1403</v>
      </c>
      <c r="AA61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13735 Stockbrook Road, Moreno Valley  CA 92553</v>
      </c>
      <c r="AB6168" s="15"/>
    </row>
    <row r="6169" spans="1:28" x14ac:dyDescent="0.3">
      <c r="A6169" s="14">
        <v>1</v>
      </c>
      <c r="B6169" s="14">
        <v>1</v>
      </c>
      <c r="C6169" s="15" t="s">
        <v>1423</v>
      </c>
      <c r="D6169" s="15" t="s">
        <v>1424</v>
      </c>
      <c r="E6169" s="15">
        <v>45085</v>
      </c>
      <c r="F6169" s="15" t="s">
        <v>1425</v>
      </c>
      <c r="G6169" s="15">
        <v>45073</v>
      </c>
      <c r="H6169" s="15">
        <v>45257</v>
      </c>
      <c r="I6169" s="15" t="s">
        <v>1426</v>
      </c>
      <c r="J6169" s="15" t="s">
        <v>1427</v>
      </c>
      <c r="K6169" s="15" t="s">
        <v>45834</v>
      </c>
      <c r="L6169" s="15" t="s">
        <v>128</v>
      </c>
      <c r="M6169" s="15" t="s">
        <v>129</v>
      </c>
      <c r="N6169" s="14">
        <v>2023</v>
      </c>
      <c r="O6169" s="15" t="s">
        <v>1428</v>
      </c>
      <c r="P6169" s="15" t="s">
        <v>106</v>
      </c>
      <c r="Q6169" s="15" t="s">
        <v>47019</v>
      </c>
      <c r="R6169" s="15" t="s">
        <v>1429</v>
      </c>
      <c r="S6169" s="15" t="s">
        <v>1430</v>
      </c>
      <c r="T6169" s="15" t="s">
        <v>1431</v>
      </c>
      <c r="U6169" s="15" t="s">
        <v>53</v>
      </c>
      <c r="V6169" s="15" t="s">
        <v>45514</v>
      </c>
      <c r="W6169" s="15" t="s">
        <v>195</v>
      </c>
      <c r="X6169" s="15" t="e">
        <f>_xlfn.XLOOKUP(_LOOKUP[[#This Row],[AdjusterMemberName]],_Adjuster[Adjuster Name],_Adjuster[Email],,0)</f>
        <v>#N/A</v>
      </c>
      <c r="Y6169" s="15" t="e">
        <f>_xlfn.XLOOKUP(_LOOKUP[[#This Row],[AdjusterMemberName]],_Adjuster[Adjuster Name],_Adjuster[Phone Number],,0)</f>
        <v>#N/A</v>
      </c>
      <c r="Z6169" s="15" t="s">
        <v>1432</v>
      </c>
      <c r="AA61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9635 Woodman Ave Apt 4, Pacoima  CA 91331</v>
      </c>
      <c r="AB6169" s="15">
        <v>45167</v>
      </c>
    </row>
    <row r="6170" spans="1:28" x14ac:dyDescent="0.3">
      <c r="A6170" s="14">
        <v>1</v>
      </c>
      <c r="B6170" s="14">
        <v>1</v>
      </c>
      <c r="C6170" s="15" t="s">
        <v>1341</v>
      </c>
      <c r="D6170" s="15" t="s">
        <v>1341</v>
      </c>
      <c r="E6170" s="15">
        <v>45083</v>
      </c>
      <c r="F6170" s="15" t="s">
        <v>1342</v>
      </c>
      <c r="G6170" s="15">
        <v>45047</v>
      </c>
      <c r="H6170" s="15">
        <v>45231</v>
      </c>
      <c r="I6170" s="15" t="s">
        <v>1343</v>
      </c>
      <c r="J6170" s="15" t="s">
        <v>1344</v>
      </c>
      <c r="K6170" s="15" t="s">
        <v>45505</v>
      </c>
      <c r="L6170" s="15" t="s">
        <v>314</v>
      </c>
      <c r="M6170" s="15" t="s">
        <v>978</v>
      </c>
      <c r="N6170" s="14">
        <v>2011</v>
      </c>
      <c r="O6170" s="15" t="s">
        <v>1345</v>
      </c>
      <c r="P6170" s="15" t="s">
        <v>106</v>
      </c>
      <c r="Q6170" s="15" t="s">
        <v>47215</v>
      </c>
      <c r="R6170" s="15" t="s">
        <v>82</v>
      </c>
      <c r="S6170" s="15" t="s">
        <v>1346</v>
      </c>
      <c r="T6170" s="15" t="s">
        <v>308</v>
      </c>
      <c r="U6170" s="15" t="s">
        <v>53</v>
      </c>
      <c r="V6170" s="15" t="s">
        <v>46112</v>
      </c>
      <c r="W6170" s="15" t="s">
        <v>1049</v>
      </c>
      <c r="X6170" s="15" t="str">
        <f>_xlfn.XLOOKUP(_LOOKUP[[#This Row],[AdjusterMemberName]],_Adjuster[Adjuster Name],_Adjuster[Email],,0)</f>
        <v>cPenate@knightcompany.com</v>
      </c>
      <c r="Y6170" s="15" t="str">
        <f>_xlfn.XLOOKUP(_LOOKUP[[#This Row],[AdjusterMemberName]],_Adjuster[Adjuster Name],_Adjuster[Phone Number],,0)</f>
        <v>424-559-5385</v>
      </c>
      <c r="Z6170" s="15" t="s">
        <v>1347</v>
      </c>
      <c r="AA61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1771 N Orange St, Riverside  CA 92501</v>
      </c>
      <c r="AB6170" s="15"/>
    </row>
    <row r="6171" spans="1:28" x14ac:dyDescent="0.3">
      <c r="A6171" s="14">
        <v>1</v>
      </c>
      <c r="B6171" s="14">
        <v>1</v>
      </c>
      <c r="C6171" s="15" t="s">
        <v>1359</v>
      </c>
      <c r="D6171" s="15" t="s">
        <v>1359</v>
      </c>
      <c r="E6171" s="15">
        <v>45083</v>
      </c>
      <c r="F6171" s="15" t="s">
        <v>1360</v>
      </c>
      <c r="G6171" s="15">
        <v>44989</v>
      </c>
      <c r="H6171" s="15">
        <v>45173</v>
      </c>
      <c r="I6171" s="15" t="s">
        <v>1361</v>
      </c>
      <c r="J6171" s="15" t="s">
        <v>1362</v>
      </c>
      <c r="K6171" s="15" t="s">
        <v>45759</v>
      </c>
      <c r="L6171" s="15" t="s">
        <v>128</v>
      </c>
      <c r="M6171" s="15" t="s">
        <v>129</v>
      </c>
      <c r="N6171" s="14">
        <v>2007</v>
      </c>
      <c r="O6171" s="15" t="s">
        <v>1363</v>
      </c>
      <c r="P6171" s="15" t="s">
        <v>106</v>
      </c>
      <c r="Q6171" s="15" t="s">
        <v>47019</v>
      </c>
      <c r="R6171" s="15" t="s">
        <v>1364</v>
      </c>
      <c r="S6171" s="15" t="s">
        <v>1365</v>
      </c>
      <c r="T6171" s="15" t="s">
        <v>1366</v>
      </c>
      <c r="U6171" s="15" t="s">
        <v>53</v>
      </c>
      <c r="V6171" s="15" t="s">
        <v>46085</v>
      </c>
      <c r="W6171" s="15" t="s">
        <v>175</v>
      </c>
      <c r="X6171" s="15" t="e">
        <f>_xlfn.XLOOKUP(_LOOKUP[[#This Row],[AdjusterMemberName]],_Adjuster[Adjuster Name],_Adjuster[Email],,0)</f>
        <v>#N/A</v>
      </c>
      <c r="Y6171" s="15" t="e">
        <f>_xlfn.XLOOKUP(_LOOKUP[[#This Row],[AdjusterMemberName]],_Adjuster[Adjuster Name],_Adjuster[Phone Number],,0)</f>
        <v>#N/A</v>
      </c>
      <c r="Z6171" s="15" t="s">
        <v>1367</v>
      </c>
      <c r="AA61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19436 Quebec Ave, Corona  CA 92881</v>
      </c>
      <c r="AB6171" s="15"/>
    </row>
    <row r="6172" spans="1:28" x14ac:dyDescent="0.3">
      <c r="A6172" s="14">
        <v>1</v>
      </c>
      <c r="B6172" s="14">
        <v>1</v>
      </c>
      <c r="C6172" s="15" t="s">
        <v>1377</v>
      </c>
      <c r="D6172" s="15" t="s">
        <v>1377</v>
      </c>
      <c r="E6172" s="15">
        <v>45083</v>
      </c>
      <c r="F6172" s="15" t="s">
        <v>1378</v>
      </c>
      <c r="G6172" s="15">
        <v>45068</v>
      </c>
      <c r="H6172" s="15">
        <v>45252</v>
      </c>
      <c r="I6172" s="15" t="s">
        <v>1379</v>
      </c>
      <c r="J6172" s="15" t="s">
        <v>1380</v>
      </c>
      <c r="K6172" s="15" t="s">
        <v>45955</v>
      </c>
      <c r="L6172" s="15" t="s">
        <v>536</v>
      </c>
      <c r="M6172" s="15" t="s">
        <v>1381</v>
      </c>
      <c r="N6172" s="14">
        <v>2019</v>
      </c>
      <c r="O6172" s="15" t="s">
        <v>1382</v>
      </c>
      <c r="P6172" s="15" t="s">
        <v>106</v>
      </c>
      <c r="Q6172" s="15" t="s">
        <v>47079</v>
      </c>
      <c r="R6172" s="15" t="s">
        <v>1383</v>
      </c>
      <c r="S6172" s="15" t="s">
        <v>1384</v>
      </c>
      <c r="T6172" s="15" t="s">
        <v>1385</v>
      </c>
      <c r="U6172" s="15" t="s">
        <v>53</v>
      </c>
      <c r="V6172" s="15" t="s">
        <v>46867</v>
      </c>
      <c r="W6172" s="15" t="s">
        <v>264</v>
      </c>
      <c r="X6172" s="15" t="str">
        <f>_xlfn.XLOOKUP(_LOOKUP[[#This Row],[AdjusterMemberName]],_Adjuster[Adjuster Name],_Adjuster[Email],,0)</f>
        <v>sBonnevie@knightcompany.com</v>
      </c>
      <c r="Y6172" s="15" t="str">
        <f>_xlfn.XLOOKUP(_LOOKUP[[#This Row],[AdjusterMemberName]],_Adjuster[Adjuster Name],_Adjuster[Phone Number],,0)</f>
        <v>323-692-4064</v>
      </c>
      <c r="Z6172" s="15" t="s">
        <v>1386</v>
      </c>
      <c r="AA61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20535 Enadia Way, Santa Barbara  CA 93106</v>
      </c>
      <c r="AB6172" s="15">
        <v>45101</v>
      </c>
    </row>
    <row r="6173" spans="1:28" x14ac:dyDescent="0.3">
      <c r="A6173" s="14">
        <v>1</v>
      </c>
      <c r="B6173" s="14">
        <v>1</v>
      </c>
      <c r="C6173" s="15" t="s">
        <v>6776</v>
      </c>
      <c r="D6173" s="15" t="s">
        <v>6776</v>
      </c>
      <c r="E6173" s="15">
        <v>45083</v>
      </c>
      <c r="F6173" s="15" t="s">
        <v>6777</v>
      </c>
      <c r="G6173" s="15">
        <v>45010</v>
      </c>
      <c r="H6173" s="15">
        <v>45194</v>
      </c>
      <c r="I6173" s="15" t="s">
        <v>6778</v>
      </c>
      <c r="J6173" s="15" t="s">
        <v>6779</v>
      </c>
      <c r="K6173" s="15" t="s">
        <v>45339</v>
      </c>
      <c r="L6173" s="15" t="s">
        <v>103</v>
      </c>
      <c r="M6173" s="15" t="s">
        <v>890</v>
      </c>
      <c r="N6173" s="14">
        <v>2020</v>
      </c>
      <c r="O6173" s="15" t="s">
        <v>6780</v>
      </c>
      <c r="P6173" s="15" t="s">
        <v>106</v>
      </c>
      <c r="Q6173" s="15" t="s">
        <v>47006</v>
      </c>
      <c r="R6173" s="15" t="s">
        <v>2457</v>
      </c>
      <c r="S6173" s="15" t="s">
        <v>6781</v>
      </c>
      <c r="T6173" s="15" t="s">
        <v>2940</v>
      </c>
      <c r="U6173" s="15" t="s">
        <v>53</v>
      </c>
      <c r="V6173" s="15" t="s">
        <v>46802</v>
      </c>
      <c r="W6173" s="15" t="s">
        <v>3184</v>
      </c>
      <c r="X6173" s="15" t="str">
        <f>_xlfn.XLOOKUP(_LOOKUP[[#This Row],[AdjusterMemberName]],_Adjuster[Adjuster Name],_Adjuster[Email],,0)</f>
        <v>mQualls@knightcompany.com</v>
      </c>
      <c r="Y6173" s="15" t="str">
        <f>_xlfn.XLOOKUP(_LOOKUP[[#This Row],[AdjusterMemberName]],_Adjuster[Adjuster Name],_Adjuster[Phone Number],,0)</f>
        <v>424-559-5436</v>
      </c>
      <c r="Z6173" s="15" t="s">
        <v>6782</v>
      </c>
      <c r="AA617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100 S Oak Ave#4, Pasadena  CA 91107</v>
      </c>
      <c r="AB6173" s="15"/>
    </row>
    <row r="6174" spans="1:28" x14ac:dyDescent="0.3">
      <c r="A6174" s="14">
        <v>1</v>
      </c>
      <c r="B6174" s="14">
        <v>1</v>
      </c>
      <c r="C6174" s="15" t="s">
        <v>1387</v>
      </c>
      <c r="D6174" s="15" t="s">
        <v>1387</v>
      </c>
      <c r="E6174" s="15">
        <v>45082</v>
      </c>
      <c r="F6174" s="15" t="s">
        <v>1388</v>
      </c>
      <c r="G6174" s="15">
        <v>45051</v>
      </c>
      <c r="H6174" s="15">
        <v>45235</v>
      </c>
      <c r="I6174" s="15" t="s">
        <v>1389</v>
      </c>
      <c r="J6174" s="15" t="s">
        <v>1390</v>
      </c>
      <c r="K6174" s="15" t="s">
        <v>45477</v>
      </c>
      <c r="L6174" s="15" t="s">
        <v>441</v>
      </c>
      <c r="M6174" s="15" t="s">
        <v>1126</v>
      </c>
      <c r="N6174" s="14">
        <v>2013</v>
      </c>
      <c r="O6174" s="15" t="s">
        <v>1391</v>
      </c>
      <c r="P6174" s="15" t="s">
        <v>106</v>
      </c>
      <c r="Q6174" s="15" t="s">
        <v>47019</v>
      </c>
      <c r="R6174" s="15" t="s">
        <v>120</v>
      </c>
      <c r="S6174" s="15" t="s">
        <v>1392</v>
      </c>
      <c r="T6174" s="15" t="s">
        <v>308</v>
      </c>
      <c r="U6174" s="15" t="s">
        <v>53</v>
      </c>
      <c r="V6174" s="15" t="s">
        <v>45398</v>
      </c>
      <c r="W6174" s="15" t="s">
        <v>195</v>
      </c>
      <c r="X6174" s="15" t="e">
        <f>_xlfn.XLOOKUP(_LOOKUP[[#This Row],[AdjusterMemberName]],_Adjuster[Adjuster Name],_Adjuster[Email],,0)</f>
        <v>#N/A</v>
      </c>
      <c r="Y6174" s="15" t="e">
        <f>_xlfn.XLOOKUP(_LOOKUP[[#This Row],[AdjusterMemberName]],_Adjuster[Adjuster Name],_Adjuster[Phone Number],,0)</f>
        <v>#N/A</v>
      </c>
      <c r="Z6174" s="15" t="s">
        <v>1393</v>
      </c>
      <c r="AA61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1819 Keith St Apt 4, Riverside  CA 92507</v>
      </c>
      <c r="AB6174" s="15">
        <v>45118</v>
      </c>
    </row>
    <row r="6175" spans="1:28" x14ac:dyDescent="0.3">
      <c r="A6175" s="14">
        <v>1</v>
      </c>
      <c r="B6175" s="14">
        <v>1</v>
      </c>
      <c r="C6175" s="15" t="s">
        <v>513</v>
      </c>
      <c r="D6175" s="15" t="s">
        <v>513</v>
      </c>
      <c r="E6175" s="15">
        <v>45080</v>
      </c>
      <c r="F6175" s="15" t="s">
        <v>514</v>
      </c>
      <c r="G6175" s="15">
        <v>44846</v>
      </c>
      <c r="H6175" s="15">
        <v>45028</v>
      </c>
      <c r="I6175" s="15" t="s">
        <v>1277</v>
      </c>
      <c r="J6175" s="15" t="s">
        <v>1278</v>
      </c>
      <c r="K6175" s="15" t="s">
        <v>45642</v>
      </c>
      <c r="L6175" s="15" t="s">
        <v>441</v>
      </c>
      <c r="M6175" s="15" t="s">
        <v>517</v>
      </c>
      <c r="N6175" s="14">
        <v>2017</v>
      </c>
      <c r="O6175" s="15" t="s">
        <v>518</v>
      </c>
      <c r="P6175" s="15" t="s">
        <v>81</v>
      </c>
      <c r="Q6175" s="15" t="s">
        <v>119</v>
      </c>
      <c r="R6175" s="15" t="s">
        <v>519</v>
      </c>
      <c r="S6175" s="15" t="s">
        <v>520</v>
      </c>
      <c r="T6175" s="15" t="s">
        <v>133</v>
      </c>
      <c r="U6175" s="15" t="s">
        <v>53</v>
      </c>
      <c r="V6175" s="15" t="s">
        <v>45396</v>
      </c>
      <c r="W6175" s="15" t="s">
        <v>175</v>
      </c>
      <c r="X6175" s="15" t="e">
        <f>_xlfn.XLOOKUP(_LOOKUP[[#This Row],[AdjusterMemberName]],_Adjuster[Adjuster Name],_Adjuster[Email],,0)</f>
        <v>#N/A</v>
      </c>
      <c r="Y6175" s="15" t="e">
        <f>_xlfn.XLOOKUP(_LOOKUP[[#This Row],[AdjusterMemberName]],_Adjuster[Adjuster Name],_Adjuster[Phone Number],,0)</f>
        <v>#N/A</v>
      </c>
      <c r="Z6175" s="15" t="s">
        <v>521</v>
      </c>
      <c r="AA61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1768 S Ninth St, Anaheim  CA 92802</v>
      </c>
      <c r="AB6175" s="15"/>
    </row>
    <row r="6176" spans="1:28" x14ac:dyDescent="0.3">
      <c r="A6176" s="14">
        <v>1</v>
      </c>
      <c r="B6176" s="14">
        <v>1</v>
      </c>
      <c r="C6176" s="15" t="s">
        <v>1279</v>
      </c>
      <c r="D6176" s="15" t="s">
        <v>1279</v>
      </c>
      <c r="E6176" s="15">
        <v>45080</v>
      </c>
      <c r="F6176" s="15" t="s">
        <v>1280</v>
      </c>
      <c r="G6176" s="15">
        <v>45052</v>
      </c>
      <c r="H6176" s="15">
        <v>45236</v>
      </c>
      <c r="I6176" s="15" t="s">
        <v>1281</v>
      </c>
      <c r="J6176" s="15" t="s">
        <v>1282</v>
      </c>
      <c r="K6176" s="15" t="s">
        <v>45339</v>
      </c>
      <c r="L6176" s="15" t="s">
        <v>150</v>
      </c>
      <c r="M6176" s="15" t="s">
        <v>588</v>
      </c>
      <c r="N6176" s="14">
        <v>2017</v>
      </c>
      <c r="O6176" s="15" t="s">
        <v>1283</v>
      </c>
      <c r="P6176" s="15" t="s">
        <v>106</v>
      </c>
      <c r="Q6176" s="15" t="s">
        <v>47019</v>
      </c>
      <c r="R6176" s="15" t="s">
        <v>1284</v>
      </c>
      <c r="S6176" s="15" t="s">
        <v>1285</v>
      </c>
      <c r="T6176" s="15" t="s">
        <v>971</v>
      </c>
      <c r="U6176" s="15" t="s">
        <v>53</v>
      </c>
      <c r="V6176" s="15" t="s">
        <v>45438</v>
      </c>
      <c r="W6176" s="15" t="s">
        <v>195</v>
      </c>
      <c r="X6176" s="15" t="e">
        <f>_xlfn.XLOOKUP(_LOOKUP[[#This Row],[AdjusterMemberName]],_Adjuster[Adjuster Name],_Adjuster[Email],,0)</f>
        <v>#N/A</v>
      </c>
      <c r="Y6176" s="15" t="e">
        <f>_xlfn.XLOOKUP(_LOOKUP[[#This Row],[AdjusterMemberName]],_Adjuster[Adjuster Name],_Adjuster[Phone Number],,0)</f>
        <v>#N/A</v>
      </c>
      <c r="Z6176" s="15" t="s">
        <v>1286</v>
      </c>
      <c r="AA61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33137 Jamieson St, Lake Elsinore  CA 92530</v>
      </c>
      <c r="AB6176" s="15">
        <v>45086</v>
      </c>
    </row>
    <row r="6177" spans="1:28" x14ac:dyDescent="0.3">
      <c r="A6177" s="14">
        <v>1</v>
      </c>
      <c r="B6177" s="14">
        <v>1</v>
      </c>
      <c r="C6177" s="15" t="s">
        <v>1297</v>
      </c>
      <c r="D6177" s="15" t="s">
        <v>1297</v>
      </c>
      <c r="E6177" s="15">
        <v>45080</v>
      </c>
      <c r="F6177" s="15" t="s">
        <v>1298</v>
      </c>
      <c r="G6177" s="15">
        <v>45072</v>
      </c>
      <c r="H6177" s="15">
        <v>45256</v>
      </c>
      <c r="I6177" s="15" t="s">
        <v>1299</v>
      </c>
      <c r="J6177" s="15" t="s">
        <v>1300</v>
      </c>
      <c r="K6177" s="15" t="s">
        <v>45442</v>
      </c>
      <c r="L6177" s="15" t="s">
        <v>314</v>
      </c>
      <c r="M6177" s="15" t="s">
        <v>1301</v>
      </c>
      <c r="N6177" s="14">
        <v>2011</v>
      </c>
      <c r="O6177" s="15" t="s">
        <v>1302</v>
      </c>
      <c r="P6177" s="15" t="s">
        <v>106</v>
      </c>
      <c r="Q6177" s="15" t="s">
        <v>47092</v>
      </c>
      <c r="R6177" s="15" t="s">
        <v>1303</v>
      </c>
      <c r="S6177" s="15" t="s">
        <v>1304</v>
      </c>
      <c r="T6177" s="15" t="s">
        <v>424</v>
      </c>
      <c r="U6177" s="15" t="s">
        <v>53</v>
      </c>
      <c r="V6177" s="15" t="s">
        <v>45717</v>
      </c>
      <c r="W6177" s="15" t="s">
        <v>195</v>
      </c>
      <c r="X6177" s="15" t="e">
        <f>_xlfn.XLOOKUP(_LOOKUP[[#This Row],[AdjusterMemberName]],_Adjuster[Adjuster Name],_Adjuster[Email],,0)</f>
        <v>#N/A</v>
      </c>
      <c r="Y6177" s="15" t="e">
        <f>_xlfn.XLOOKUP(_LOOKUP[[#This Row],[AdjusterMemberName]],_Adjuster[Adjuster Name],_Adjuster[Phone Number],,0)</f>
        <v>#N/A</v>
      </c>
      <c r="Z6177" s="15" t="s">
        <v>1305</v>
      </c>
      <c r="AA61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1415 E Date St Apt 109, San Bernardino  CA 92404</v>
      </c>
      <c r="AB6177" s="15"/>
    </row>
    <row r="6178" spans="1:28" x14ac:dyDescent="0.3">
      <c r="A6178" s="14">
        <v>1</v>
      </c>
      <c r="B6178" s="14">
        <v>1</v>
      </c>
      <c r="C6178" s="15" t="s">
        <v>1323</v>
      </c>
      <c r="D6178" s="15" t="s">
        <v>1323</v>
      </c>
      <c r="E6178" s="15">
        <v>45080</v>
      </c>
      <c r="F6178" s="15" t="s">
        <v>1324</v>
      </c>
      <c r="G6178" s="15">
        <v>45068</v>
      </c>
      <c r="H6178" s="15">
        <v>45252</v>
      </c>
      <c r="I6178" s="15" t="s">
        <v>1325</v>
      </c>
      <c r="J6178" s="15" t="s">
        <v>1326</v>
      </c>
      <c r="K6178" s="15" t="s">
        <v>45950</v>
      </c>
      <c r="L6178" s="15" t="s">
        <v>314</v>
      </c>
      <c r="M6178" s="15" t="s">
        <v>315</v>
      </c>
      <c r="N6178" s="14">
        <v>2021</v>
      </c>
      <c r="O6178" s="15" t="s">
        <v>1327</v>
      </c>
      <c r="P6178" s="15" t="s">
        <v>106</v>
      </c>
      <c r="Q6178" s="15" t="s">
        <v>47065</v>
      </c>
      <c r="R6178" s="15" t="s">
        <v>1328</v>
      </c>
      <c r="S6178" s="15" t="s">
        <v>1329</v>
      </c>
      <c r="T6178" s="15" t="s">
        <v>1330</v>
      </c>
      <c r="U6178" s="15" t="s">
        <v>53</v>
      </c>
      <c r="V6178" s="15" t="s">
        <v>45669</v>
      </c>
      <c r="W6178" s="15" t="s">
        <v>175</v>
      </c>
      <c r="X6178" s="15" t="e">
        <f>_xlfn.XLOOKUP(_LOOKUP[[#This Row],[AdjusterMemberName]],_Adjuster[Adjuster Name],_Adjuster[Email],,0)</f>
        <v>#N/A</v>
      </c>
      <c r="Y6178" s="15" t="e">
        <f>_xlfn.XLOOKUP(_LOOKUP[[#This Row],[AdjusterMemberName]],_Adjuster[Adjuster Name],_Adjuster[Phone Number],,0)</f>
        <v>#N/A</v>
      </c>
      <c r="Z6178" s="15" t="s">
        <v>1331</v>
      </c>
      <c r="AA61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8919 Columbus Ave Apt 5, North Hills  CA 91343</v>
      </c>
      <c r="AB6178" s="15">
        <v>45223</v>
      </c>
    </row>
    <row r="6179" spans="1:28" x14ac:dyDescent="0.3">
      <c r="A6179" s="14">
        <v>1</v>
      </c>
      <c r="B6179" s="14">
        <v>1</v>
      </c>
      <c r="C6179" s="15" t="s">
        <v>18021</v>
      </c>
      <c r="D6179" s="15" t="s">
        <v>18021</v>
      </c>
      <c r="E6179" s="15">
        <v>45080</v>
      </c>
      <c r="F6179" s="15" t="s">
        <v>18022</v>
      </c>
      <c r="G6179" s="15">
        <v>45024</v>
      </c>
      <c r="H6179" s="15">
        <v>45207</v>
      </c>
      <c r="I6179" s="15" t="s">
        <v>18023</v>
      </c>
      <c r="J6179" s="15" t="s">
        <v>18024</v>
      </c>
      <c r="K6179" s="15" t="s">
        <v>45339</v>
      </c>
      <c r="L6179" s="15" t="s">
        <v>116</v>
      </c>
      <c r="M6179" s="15" t="s">
        <v>117</v>
      </c>
      <c r="N6179" s="14">
        <v>2015</v>
      </c>
      <c r="O6179" s="15" t="s">
        <v>18025</v>
      </c>
      <c r="P6179" s="15" t="s">
        <v>106</v>
      </c>
      <c r="Q6179" s="15" t="s">
        <v>119</v>
      </c>
      <c r="R6179" s="15" t="s">
        <v>18026</v>
      </c>
      <c r="S6179" s="15" t="s">
        <v>18027</v>
      </c>
      <c r="T6179" s="15" t="s">
        <v>174</v>
      </c>
      <c r="U6179" s="15" t="s">
        <v>53</v>
      </c>
      <c r="V6179" s="15" t="s">
        <v>45780</v>
      </c>
      <c r="W6179" s="15" t="s">
        <v>367</v>
      </c>
      <c r="X6179" s="15" t="str">
        <f>_xlfn.XLOOKUP(_LOOKUP[[#This Row],[AdjusterMemberName]],_Adjuster[Adjuster Name],_Adjuster[Email],,0)</f>
        <v>dHernandez4@knightcompany.com</v>
      </c>
      <c r="Y6179" s="15" t="str">
        <f>_xlfn.XLOOKUP(_LOOKUP[[#This Row],[AdjusterMemberName]],_Adjuster[Adjuster Name],_Adjuster[Phone Number],,0)</f>
        <v>323-315-7819</v>
      </c>
      <c r="Z6179" s="15" t="s">
        <v>18028</v>
      </c>
      <c r="AA61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3501 Somerset Dr, Los Angeles  CA 90016</v>
      </c>
      <c r="AB6179" s="15">
        <v>45058</v>
      </c>
    </row>
    <row r="6180" spans="1:28" x14ac:dyDescent="0.3">
      <c r="A6180" s="14">
        <v>1</v>
      </c>
      <c r="B6180" s="14">
        <v>1</v>
      </c>
      <c r="C6180" s="15" t="s">
        <v>1287</v>
      </c>
      <c r="D6180" s="15" t="s">
        <v>1288</v>
      </c>
      <c r="E6180" s="15">
        <v>45079</v>
      </c>
      <c r="F6180" s="15" t="s">
        <v>1289</v>
      </c>
      <c r="G6180" s="15">
        <v>45049</v>
      </c>
      <c r="H6180" s="15">
        <v>45233</v>
      </c>
      <c r="I6180" s="15" t="s">
        <v>1290</v>
      </c>
      <c r="J6180" s="15" t="s">
        <v>1291</v>
      </c>
      <c r="K6180" s="15" t="s">
        <v>45336</v>
      </c>
      <c r="L6180" s="15" t="s">
        <v>103</v>
      </c>
      <c r="M6180" s="15" t="s">
        <v>1292</v>
      </c>
      <c r="N6180" s="14">
        <v>2000</v>
      </c>
      <c r="O6180" s="15" t="s">
        <v>1293</v>
      </c>
      <c r="P6180" s="15" t="s">
        <v>106</v>
      </c>
      <c r="Q6180" s="15" t="s">
        <v>47019</v>
      </c>
      <c r="R6180" s="15" t="s">
        <v>1294</v>
      </c>
      <c r="S6180" s="15" t="s">
        <v>1295</v>
      </c>
      <c r="T6180" s="15" t="s">
        <v>821</v>
      </c>
      <c r="U6180" s="15" t="s">
        <v>53</v>
      </c>
      <c r="V6180" s="15" t="s">
        <v>45616</v>
      </c>
      <c r="W6180" s="15" t="s">
        <v>195</v>
      </c>
      <c r="X6180" s="15" t="e">
        <f>_xlfn.XLOOKUP(_LOOKUP[[#This Row],[AdjusterMemberName]],_Adjuster[Adjuster Name],_Adjuster[Email],,0)</f>
        <v>#N/A</v>
      </c>
      <c r="Y6180" s="15" t="e">
        <f>_xlfn.XLOOKUP(_LOOKUP[[#This Row],[AdjusterMemberName]],_Adjuster[Adjuster Name],_Adjuster[Phone Number],,0)</f>
        <v>#N/A</v>
      </c>
      <c r="Z6180" s="15" t="s">
        <v>1296</v>
      </c>
      <c r="AA61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14124 Victory Blvd Apt 101, Van Nuys  CA 91401</v>
      </c>
      <c r="AB6180" s="15"/>
    </row>
    <row r="6181" spans="1:28" x14ac:dyDescent="0.3">
      <c r="A6181" s="14">
        <v>1</v>
      </c>
      <c r="B6181" s="14">
        <v>1</v>
      </c>
      <c r="C6181" s="15" t="s">
        <v>1306</v>
      </c>
      <c r="D6181" s="15" t="s">
        <v>1307</v>
      </c>
      <c r="E6181" s="15">
        <v>45079</v>
      </c>
      <c r="F6181" s="15" t="s">
        <v>1308</v>
      </c>
      <c r="G6181" s="15">
        <v>45050</v>
      </c>
      <c r="H6181" s="15">
        <v>45234</v>
      </c>
      <c r="I6181" s="15" t="s">
        <v>1309</v>
      </c>
      <c r="J6181" s="15" t="s">
        <v>1310</v>
      </c>
      <c r="K6181" s="15" t="s">
        <v>45332</v>
      </c>
      <c r="L6181" s="15" t="s">
        <v>270</v>
      </c>
      <c r="M6181" s="15" t="s">
        <v>997</v>
      </c>
      <c r="N6181" s="14">
        <v>2023</v>
      </c>
      <c r="O6181" s="15" t="s">
        <v>1311</v>
      </c>
      <c r="P6181" s="15" t="s">
        <v>106</v>
      </c>
      <c r="Q6181" s="15" t="s">
        <v>47006</v>
      </c>
      <c r="R6181" s="15" t="s">
        <v>204</v>
      </c>
      <c r="S6181" s="15" t="s">
        <v>1312</v>
      </c>
      <c r="T6181" s="15" t="s">
        <v>530</v>
      </c>
      <c r="U6181" s="15" t="s">
        <v>53</v>
      </c>
      <c r="V6181" s="15" t="s">
        <v>45462</v>
      </c>
      <c r="W6181" s="15" t="s">
        <v>175</v>
      </c>
      <c r="X6181" s="15" t="e">
        <f>_xlfn.XLOOKUP(_LOOKUP[[#This Row],[AdjusterMemberName]],_Adjuster[Adjuster Name],_Adjuster[Email],,0)</f>
        <v>#N/A</v>
      </c>
      <c r="Y6181" s="15" t="e">
        <f>_xlfn.XLOOKUP(_LOOKUP[[#This Row],[AdjusterMemberName]],_Adjuster[Adjuster Name],_Adjuster[Phone Number],,0)</f>
        <v>#N/A</v>
      </c>
      <c r="Z6181" s="15" t="s">
        <v>1313</v>
      </c>
      <c r="AA61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16155 Andover Dr, Victorville  CA 92394</v>
      </c>
      <c r="AB6181" s="15"/>
    </row>
    <row r="6182" spans="1:28" x14ac:dyDescent="0.3">
      <c r="A6182" s="14">
        <v>1</v>
      </c>
      <c r="B6182" s="14">
        <v>1</v>
      </c>
      <c r="C6182" s="15" t="s">
        <v>1268</v>
      </c>
      <c r="D6182" s="15" t="s">
        <v>1268</v>
      </c>
      <c r="E6182" s="15">
        <v>45078</v>
      </c>
      <c r="F6182" s="15" t="s">
        <v>1269</v>
      </c>
      <c r="G6182" s="15">
        <v>45016</v>
      </c>
      <c r="H6182" s="15">
        <v>45199</v>
      </c>
      <c r="I6182" s="15" t="s">
        <v>1270</v>
      </c>
      <c r="J6182" s="15" t="s">
        <v>1271</v>
      </c>
      <c r="K6182" s="15" t="s">
        <v>45940</v>
      </c>
      <c r="L6182" s="15" t="s">
        <v>441</v>
      </c>
      <c r="M6182" s="15" t="s">
        <v>1126</v>
      </c>
      <c r="N6182" s="14">
        <v>2016</v>
      </c>
      <c r="O6182" s="15" t="s">
        <v>1272</v>
      </c>
      <c r="P6182" s="15" t="s">
        <v>1273</v>
      </c>
      <c r="Q6182" s="15" t="s">
        <v>47019</v>
      </c>
      <c r="R6182" s="15" t="s">
        <v>922</v>
      </c>
      <c r="S6182" s="15" t="s">
        <v>1274</v>
      </c>
      <c r="T6182" s="15" t="s">
        <v>1275</v>
      </c>
      <c r="U6182" s="15" t="s">
        <v>53</v>
      </c>
      <c r="V6182" s="15" t="s">
        <v>45634</v>
      </c>
      <c r="W6182" s="15" t="s">
        <v>195</v>
      </c>
      <c r="X6182" s="15" t="e">
        <f>_xlfn.XLOOKUP(_LOOKUP[[#This Row],[AdjusterMemberName]],_Adjuster[Adjuster Name],_Adjuster[Email],,0)</f>
        <v>#N/A</v>
      </c>
      <c r="Y6182" s="15" t="e">
        <f>_xlfn.XLOOKUP(_LOOKUP[[#This Row],[AdjusterMemberName]],_Adjuster[Adjuster Name],_Adjuster[Phone Number],,0)</f>
        <v>#N/A</v>
      </c>
      <c r="Z6182" s="15" t="s">
        <v>1276</v>
      </c>
      <c r="AA61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9858 Cedar St, Bellflower  CA 90706</v>
      </c>
      <c r="AB6182" s="15">
        <v>45121</v>
      </c>
    </row>
    <row r="6183" spans="1:28" x14ac:dyDescent="0.3">
      <c r="A6183" s="14">
        <v>1</v>
      </c>
      <c r="B6183" s="14">
        <v>1</v>
      </c>
      <c r="C6183" s="15" t="s">
        <v>1314</v>
      </c>
      <c r="D6183" s="15" t="s">
        <v>1314</v>
      </c>
      <c r="E6183" s="15">
        <v>45078</v>
      </c>
      <c r="F6183" s="15" t="s">
        <v>1315</v>
      </c>
      <c r="G6183" s="15">
        <v>44981</v>
      </c>
      <c r="H6183" s="15">
        <v>45162</v>
      </c>
      <c r="I6183" s="15" t="s">
        <v>1316</v>
      </c>
      <c r="J6183" s="15" t="s">
        <v>1317</v>
      </c>
      <c r="K6183" s="15" t="s">
        <v>45407</v>
      </c>
      <c r="L6183" s="15" t="s">
        <v>25</v>
      </c>
      <c r="M6183" s="15" t="s">
        <v>480</v>
      </c>
      <c r="N6183" s="14">
        <v>2015</v>
      </c>
      <c r="O6183" s="15" t="s">
        <v>1318</v>
      </c>
      <c r="P6183" s="15" t="s">
        <v>106</v>
      </c>
      <c r="Q6183" s="15" t="s">
        <v>47006</v>
      </c>
      <c r="R6183" s="15" t="s">
        <v>1319</v>
      </c>
      <c r="S6183" s="15" t="s">
        <v>1320</v>
      </c>
      <c r="T6183" s="15" t="s">
        <v>1321</v>
      </c>
      <c r="U6183" s="15" t="s">
        <v>53</v>
      </c>
      <c r="V6183" s="15" t="s">
        <v>46034</v>
      </c>
      <c r="W6183" s="15" t="s">
        <v>195</v>
      </c>
      <c r="X6183" s="15" t="e">
        <f>_xlfn.XLOOKUP(_LOOKUP[[#This Row],[AdjusterMemberName]],_Adjuster[Adjuster Name],_Adjuster[Email],,0)</f>
        <v>#N/A</v>
      </c>
      <c r="Y6183" s="15" t="e">
        <f>_xlfn.XLOOKUP(_LOOKUP[[#This Row],[AdjusterMemberName]],_Adjuster[Adjuster Name],_Adjuster[Phone Number],,0)</f>
        <v>#N/A</v>
      </c>
      <c r="Z6183" s="15" t="s">
        <v>1322</v>
      </c>
      <c r="AA61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3800 Crowell Rd Apt 33, Turlock  CA 95382</v>
      </c>
      <c r="AB6183" s="15"/>
    </row>
    <row r="6184" spans="1:28" x14ac:dyDescent="0.3">
      <c r="A6184" s="14">
        <v>1</v>
      </c>
      <c r="B6184" s="14">
        <v>0</v>
      </c>
      <c r="C6184" s="15" t="s">
        <v>1223</v>
      </c>
      <c r="D6184" s="15" t="s">
        <v>1224</v>
      </c>
      <c r="E6184" s="15">
        <v>45077</v>
      </c>
      <c r="F6184" s="15" t="s">
        <v>1225</v>
      </c>
      <c r="G6184" s="15">
        <v>44980</v>
      </c>
      <c r="H6184" s="15">
        <v>45161</v>
      </c>
      <c r="I6184" s="15" t="s">
        <v>1226</v>
      </c>
      <c r="J6184" s="15" t="s">
        <v>1227</v>
      </c>
      <c r="K6184" s="15" t="s">
        <v>46329</v>
      </c>
      <c r="L6184" s="15" t="s">
        <v>128</v>
      </c>
      <c r="M6184" s="15" t="s">
        <v>170</v>
      </c>
      <c r="N6184" s="14">
        <v>2020</v>
      </c>
      <c r="O6184" s="15" t="s">
        <v>1228</v>
      </c>
      <c r="P6184" s="15" t="s">
        <v>106</v>
      </c>
      <c r="Q6184" s="15" t="s">
        <v>47019</v>
      </c>
      <c r="R6184" s="15" t="s">
        <v>1229</v>
      </c>
      <c r="S6184" s="15" t="s">
        <v>1230</v>
      </c>
      <c r="T6184" s="15" t="s">
        <v>308</v>
      </c>
      <c r="U6184" s="15" t="s">
        <v>53</v>
      </c>
      <c r="V6184" s="15" t="s">
        <v>45432</v>
      </c>
      <c r="W6184" s="15" t="s">
        <v>195</v>
      </c>
      <c r="X6184" s="15" t="e">
        <f>_xlfn.XLOOKUP(_LOOKUP[[#This Row],[AdjusterMemberName]],_Adjuster[Adjuster Name],_Adjuster[Email],,0)</f>
        <v>#N/A</v>
      </c>
      <c r="Y6184" s="15" t="e">
        <f>_xlfn.XLOOKUP(_LOOKUP[[#This Row],[AdjusterMemberName]],_Adjuster[Adjuster Name],_Adjuster[Phone Number],,0)</f>
        <v>#N/A</v>
      </c>
      <c r="Z6184" s="15" t="s">
        <v>1231</v>
      </c>
      <c r="AA61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8979 Hope Ave, Riverside  CA 92503</v>
      </c>
      <c r="AB6184" s="15"/>
    </row>
    <row r="6185" spans="1:28" x14ac:dyDescent="0.3">
      <c r="A6185" s="14">
        <v>1</v>
      </c>
      <c r="B6185" s="14">
        <v>1</v>
      </c>
      <c r="C6185" s="15" t="s">
        <v>1240</v>
      </c>
      <c r="D6185" s="15" t="s">
        <v>1240</v>
      </c>
      <c r="E6185" s="15">
        <v>45077</v>
      </c>
      <c r="F6185" s="15" t="s">
        <v>1241</v>
      </c>
      <c r="G6185" s="15">
        <v>45063</v>
      </c>
      <c r="H6185" s="15">
        <v>45247</v>
      </c>
      <c r="I6185" s="15" t="s">
        <v>1242</v>
      </c>
      <c r="J6185" s="15" t="s">
        <v>1243</v>
      </c>
      <c r="K6185" s="15" t="s">
        <v>45761</v>
      </c>
      <c r="L6185" s="15" t="s">
        <v>116</v>
      </c>
      <c r="M6185" s="15" t="s">
        <v>117</v>
      </c>
      <c r="N6185" s="14">
        <v>2013</v>
      </c>
      <c r="O6185" s="15" t="s">
        <v>1244</v>
      </c>
      <c r="P6185" s="15" t="s">
        <v>106</v>
      </c>
      <c r="Q6185" s="15" t="s">
        <v>47019</v>
      </c>
      <c r="R6185" s="15" t="s">
        <v>1245</v>
      </c>
      <c r="S6185" s="15" t="s">
        <v>1246</v>
      </c>
      <c r="T6185" s="15" t="s">
        <v>1067</v>
      </c>
      <c r="U6185" s="15" t="s">
        <v>53</v>
      </c>
      <c r="V6185" s="15" t="s">
        <v>45675</v>
      </c>
      <c r="W6185" s="15" t="s">
        <v>175</v>
      </c>
      <c r="X6185" s="15" t="e">
        <f>_xlfn.XLOOKUP(_LOOKUP[[#This Row],[AdjusterMemberName]],_Adjuster[Adjuster Name],_Adjuster[Email],,0)</f>
        <v>#N/A</v>
      </c>
      <c r="Y6185" s="15" t="e">
        <f>_xlfn.XLOOKUP(_LOOKUP[[#This Row],[AdjusterMemberName]],_Adjuster[Adjuster Name],_Adjuster[Phone Number],,0)</f>
        <v>#N/A</v>
      </c>
      <c r="Z6185" s="15" t="s">
        <v>1247</v>
      </c>
      <c r="AA61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151 Giants Dr, San Francisco  CA 94124</v>
      </c>
      <c r="AB6185" s="15"/>
    </row>
    <row r="6186" spans="1:28" x14ac:dyDescent="0.3">
      <c r="A6186" s="14">
        <v>0</v>
      </c>
      <c r="B6186" s="14">
        <v>1</v>
      </c>
      <c r="C6186" s="15" t="s">
        <v>495</v>
      </c>
      <c r="D6186" s="15" t="s">
        <v>495</v>
      </c>
      <c r="E6186" s="15">
        <v>45077</v>
      </c>
      <c r="F6186" s="15" t="s">
        <v>496</v>
      </c>
      <c r="G6186" s="15"/>
      <c r="H6186" s="15"/>
      <c r="I6186" s="15" t="s">
        <v>1660</v>
      </c>
      <c r="J6186" s="15" t="s">
        <v>1661</v>
      </c>
      <c r="K6186" s="15" t="s">
        <v>45458</v>
      </c>
      <c r="L6186" s="15" t="s">
        <v>1662</v>
      </c>
      <c r="M6186" s="15" t="s">
        <v>1663</v>
      </c>
      <c r="N6186" s="14">
        <v>2021</v>
      </c>
      <c r="O6186" s="15" t="s">
        <v>106</v>
      </c>
      <c r="P6186" s="15" t="s">
        <v>106</v>
      </c>
      <c r="Q6186" s="15"/>
      <c r="R6186" s="15"/>
      <c r="S6186" s="15"/>
      <c r="T6186" s="15"/>
      <c r="U6186" s="15"/>
      <c r="V6186" s="15"/>
      <c r="W6186" s="15" t="s">
        <v>175</v>
      </c>
      <c r="X6186" s="15" t="e">
        <f>_xlfn.XLOOKUP(_LOOKUP[[#This Row],[AdjusterMemberName]],_Adjuster[Adjuster Name],_Adjuster[Email],,0)</f>
        <v>#N/A</v>
      </c>
      <c r="Y6186" s="15" t="e">
        <f>_xlfn.XLOOKUP(_LOOKUP[[#This Row],[AdjusterMemberName]],_Adjuster[Adjuster Name],_Adjuster[Phone Number],,0)</f>
        <v>#N/A</v>
      </c>
      <c r="Z6186" s="15"/>
      <c r="AA6186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6186" s="15"/>
    </row>
    <row r="6187" spans="1:28" x14ac:dyDescent="0.3">
      <c r="A6187" s="14">
        <v>1</v>
      </c>
      <c r="B6187" s="14">
        <v>1</v>
      </c>
      <c r="C6187" s="15" t="s">
        <v>1207</v>
      </c>
      <c r="D6187" s="15" t="s">
        <v>1207</v>
      </c>
      <c r="E6187" s="15">
        <v>45076</v>
      </c>
      <c r="F6187" s="15" t="s">
        <v>1208</v>
      </c>
      <c r="G6187" s="15">
        <v>44975</v>
      </c>
      <c r="H6187" s="15">
        <v>45156</v>
      </c>
      <c r="I6187" s="15" t="s">
        <v>1209</v>
      </c>
      <c r="J6187" s="15" t="s">
        <v>1210</v>
      </c>
      <c r="K6187" s="15" t="s">
        <v>46868</v>
      </c>
      <c r="L6187" s="15" t="s">
        <v>103</v>
      </c>
      <c r="M6187" s="15" t="s">
        <v>104</v>
      </c>
      <c r="N6187" s="14">
        <v>2018</v>
      </c>
      <c r="O6187" s="15" t="s">
        <v>1211</v>
      </c>
      <c r="P6187" s="15" t="s">
        <v>106</v>
      </c>
      <c r="Q6187" s="15" t="s">
        <v>47019</v>
      </c>
      <c r="R6187" s="15" t="s">
        <v>1212</v>
      </c>
      <c r="S6187" s="15" t="s">
        <v>1213</v>
      </c>
      <c r="T6187" s="15" t="s">
        <v>174</v>
      </c>
      <c r="U6187" s="15" t="s">
        <v>53</v>
      </c>
      <c r="V6187" s="15" t="s">
        <v>45591</v>
      </c>
      <c r="W6187" s="15" t="s">
        <v>367</v>
      </c>
      <c r="X6187" s="15" t="str">
        <f>_xlfn.XLOOKUP(_LOOKUP[[#This Row],[AdjusterMemberName]],_Adjuster[Adjuster Name],_Adjuster[Email],,0)</f>
        <v>dHernandez4@knightcompany.com</v>
      </c>
      <c r="Y6187" s="15" t="str">
        <f>_xlfn.XLOOKUP(_LOOKUP[[#This Row],[AdjusterMemberName]],_Adjuster[Adjuster Name],_Adjuster[Phone Number],,0)</f>
        <v>323-315-7819</v>
      </c>
      <c r="Z6187" s="15" t="s">
        <v>1214</v>
      </c>
      <c r="AA61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833 N Ditman Ave, Los Angeles  CA 90063</v>
      </c>
      <c r="AB6187" s="15"/>
    </row>
    <row r="6188" spans="1:28" x14ac:dyDescent="0.3">
      <c r="A6188" s="14">
        <v>1</v>
      </c>
      <c r="B6188" s="14">
        <v>1</v>
      </c>
      <c r="C6188" s="15" t="s">
        <v>1215</v>
      </c>
      <c r="D6188" s="15" t="s">
        <v>1215</v>
      </c>
      <c r="E6188" s="15">
        <v>45076</v>
      </c>
      <c r="F6188" s="15" t="s">
        <v>1216</v>
      </c>
      <c r="G6188" s="15">
        <v>45064</v>
      </c>
      <c r="H6188" s="15">
        <v>45248</v>
      </c>
      <c r="I6188" s="15" t="s">
        <v>1217</v>
      </c>
      <c r="J6188" s="15" t="s">
        <v>1218</v>
      </c>
      <c r="K6188" s="15" t="s">
        <v>45407</v>
      </c>
      <c r="L6188" s="15" t="s">
        <v>139</v>
      </c>
      <c r="M6188" s="15" t="s">
        <v>1219</v>
      </c>
      <c r="N6188" s="14">
        <v>2012</v>
      </c>
      <c r="O6188" s="15" t="s">
        <v>1220</v>
      </c>
      <c r="P6188" s="15" t="s">
        <v>106</v>
      </c>
      <c r="Q6188" s="15" t="s">
        <v>47019</v>
      </c>
      <c r="R6188" s="15" t="s">
        <v>799</v>
      </c>
      <c r="S6188" s="15" t="s">
        <v>1221</v>
      </c>
      <c r="T6188" s="15" t="s">
        <v>811</v>
      </c>
      <c r="U6188" s="15" t="s">
        <v>53</v>
      </c>
      <c r="V6188" s="15" t="s">
        <v>45558</v>
      </c>
      <c r="W6188" s="15" t="s">
        <v>195</v>
      </c>
      <c r="X6188" s="15" t="e">
        <f>_xlfn.XLOOKUP(_LOOKUP[[#This Row],[AdjusterMemberName]],_Adjuster[Adjuster Name],_Adjuster[Email],,0)</f>
        <v>#N/A</v>
      </c>
      <c r="Y6188" s="15" t="e">
        <f>_xlfn.XLOOKUP(_LOOKUP[[#This Row],[AdjusterMemberName]],_Adjuster[Adjuster Name],_Adjuster[Phone Number],,0)</f>
        <v>#N/A</v>
      </c>
      <c r="Z6188" s="15" t="s">
        <v>1222</v>
      </c>
      <c r="AA61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25550 Sand Creek Trl, Moreno Valley  CA 92557</v>
      </c>
      <c r="AB6188" s="15"/>
    </row>
    <row r="6189" spans="1:28" x14ac:dyDescent="0.3">
      <c r="A6189" s="14">
        <v>1</v>
      </c>
      <c r="B6189" s="14">
        <v>1</v>
      </c>
      <c r="C6189" s="15" t="s">
        <v>1232</v>
      </c>
      <c r="D6189" s="15" t="s">
        <v>1232</v>
      </c>
      <c r="E6189" s="15">
        <v>45076</v>
      </c>
      <c r="F6189" s="15" t="s">
        <v>1233</v>
      </c>
      <c r="G6189" s="15">
        <v>45031</v>
      </c>
      <c r="H6189" s="15">
        <v>45214</v>
      </c>
      <c r="I6189" s="15" t="s">
        <v>1234</v>
      </c>
      <c r="J6189" s="15" t="s">
        <v>1235</v>
      </c>
      <c r="K6189" s="15" t="s">
        <v>45955</v>
      </c>
      <c r="L6189" s="15" t="s">
        <v>128</v>
      </c>
      <c r="M6189" s="15" t="s">
        <v>170</v>
      </c>
      <c r="N6189" s="14">
        <v>2020</v>
      </c>
      <c r="O6189" s="15" t="s">
        <v>1236</v>
      </c>
      <c r="P6189" s="15" t="s">
        <v>106</v>
      </c>
      <c r="Q6189" s="15" t="s">
        <v>47019</v>
      </c>
      <c r="R6189" s="15" t="s">
        <v>1237</v>
      </c>
      <c r="S6189" s="15" t="s">
        <v>1238</v>
      </c>
      <c r="T6189" s="15" t="s">
        <v>174</v>
      </c>
      <c r="U6189" s="15" t="s">
        <v>53</v>
      </c>
      <c r="V6189" s="15" t="s">
        <v>45441</v>
      </c>
      <c r="W6189" s="15" t="s">
        <v>195</v>
      </c>
      <c r="X6189" s="15" t="e">
        <f>_xlfn.XLOOKUP(_LOOKUP[[#This Row],[AdjusterMemberName]],_Adjuster[Adjuster Name],_Adjuster[Email],,0)</f>
        <v>#N/A</v>
      </c>
      <c r="Y6189" s="15" t="e">
        <f>_xlfn.XLOOKUP(_LOOKUP[[#This Row],[AdjusterMemberName]],_Adjuster[Adjuster Name],_Adjuster[Phone Number],,0)</f>
        <v>#N/A</v>
      </c>
      <c r="Z6189" s="15" t="s">
        <v>1239</v>
      </c>
      <c r="AA61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608 N Kingsley Dr, Los Angeles  CA 90004</v>
      </c>
      <c r="AB6189" s="15"/>
    </row>
    <row r="6190" spans="1:28" x14ac:dyDescent="0.3">
      <c r="A6190" s="14">
        <v>1</v>
      </c>
      <c r="B6190" s="14">
        <v>1</v>
      </c>
      <c r="C6190" s="15" t="s">
        <v>1348</v>
      </c>
      <c r="D6190" s="15" t="s">
        <v>1349</v>
      </c>
      <c r="E6190" s="15">
        <v>45076</v>
      </c>
      <c r="F6190" s="15" t="s">
        <v>1350</v>
      </c>
      <c r="G6190" s="15">
        <v>45075</v>
      </c>
      <c r="H6190" s="15">
        <v>45259</v>
      </c>
      <c r="I6190" s="15" t="s">
        <v>1351</v>
      </c>
      <c r="J6190" s="15" t="s">
        <v>1352</v>
      </c>
      <c r="K6190" s="15" t="s">
        <v>45838</v>
      </c>
      <c r="L6190" s="15" t="s">
        <v>128</v>
      </c>
      <c r="M6190" s="15" t="s">
        <v>170</v>
      </c>
      <c r="N6190" s="14">
        <v>2010</v>
      </c>
      <c r="O6190" s="15" t="s">
        <v>1353</v>
      </c>
      <c r="P6190" s="15" t="s">
        <v>106</v>
      </c>
      <c r="Q6190" s="15" t="s">
        <v>47019</v>
      </c>
      <c r="R6190" s="15" t="s">
        <v>1354</v>
      </c>
      <c r="S6190" s="15" t="s">
        <v>1355</v>
      </c>
      <c r="T6190" s="15" t="s">
        <v>1356</v>
      </c>
      <c r="U6190" s="15" t="s">
        <v>53</v>
      </c>
      <c r="V6190" s="15" t="s">
        <v>45533</v>
      </c>
      <c r="W6190" s="15" t="s">
        <v>1357</v>
      </c>
      <c r="X6190" s="15" t="str">
        <f>_xlfn.XLOOKUP(_LOOKUP[[#This Row],[AdjusterMemberName]],_Adjuster[Adjuster Name],_Adjuster[Email],,0)</f>
        <v>jRivera1@knightcompany.com</v>
      </c>
      <c r="Y6190" s="15" t="str">
        <f>_xlfn.XLOOKUP(_LOOKUP[[#This Row],[AdjusterMemberName]],_Adjuster[Adjuster Name],_Adjuster[Phone Number],,0)</f>
        <v>424-559-5239</v>
      </c>
      <c r="Z6190" s="15" t="s">
        <v>1358</v>
      </c>
      <c r="AA619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451 W Easton St, Rialto  CA 92376</v>
      </c>
      <c r="AB6190" s="15">
        <v>45108</v>
      </c>
    </row>
    <row r="6191" spans="1:28" x14ac:dyDescent="0.3">
      <c r="A6191" s="14">
        <v>1</v>
      </c>
      <c r="B6191" s="14">
        <v>1</v>
      </c>
      <c r="C6191" s="15" t="s">
        <v>1257</v>
      </c>
      <c r="D6191" s="15" t="s">
        <v>1257</v>
      </c>
      <c r="E6191" s="15">
        <v>45076</v>
      </c>
      <c r="F6191" s="15" t="s">
        <v>1258</v>
      </c>
      <c r="G6191" s="15">
        <v>44966</v>
      </c>
      <c r="H6191" s="15">
        <v>45147</v>
      </c>
      <c r="I6191" s="15" t="s">
        <v>1394</v>
      </c>
      <c r="J6191" s="15" t="s">
        <v>1395</v>
      </c>
      <c r="K6191" s="15" t="s">
        <v>45388</v>
      </c>
      <c r="L6191" s="15" t="s">
        <v>1261</v>
      </c>
      <c r="M6191" s="15" t="s">
        <v>1262</v>
      </c>
      <c r="N6191" s="14">
        <v>2014</v>
      </c>
      <c r="O6191" s="15" t="s">
        <v>1263</v>
      </c>
      <c r="P6191" s="15" t="s">
        <v>106</v>
      </c>
      <c r="Q6191" s="15" t="s">
        <v>47019</v>
      </c>
      <c r="R6191" s="15" t="s">
        <v>1264</v>
      </c>
      <c r="S6191" s="15" t="s">
        <v>1265</v>
      </c>
      <c r="T6191" s="15" t="s">
        <v>1266</v>
      </c>
      <c r="U6191" s="15" t="s">
        <v>53</v>
      </c>
      <c r="V6191" s="15" t="s">
        <v>45797</v>
      </c>
      <c r="W6191" s="15" t="s">
        <v>175</v>
      </c>
      <c r="X6191" s="15" t="e">
        <f>_xlfn.XLOOKUP(_LOOKUP[[#This Row],[AdjusterMemberName]],_Adjuster[Adjuster Name],_Adjuster[Email],,0)</f>
        <v>#N/A</v>
      </c>
      <c r="Y6191" s="15" t="e">
        <f>_xlfn.XLOOKUP(_LOOKUP[[#This Row],[AdjusterMemberName]],_Adjuster[Adjuster Name],_Adjuster[Phone Number],,0)</f>
        <v>#N/A</v>
      </c>
      <c r="Z6191" s="15" t="s">
        <v>1267</v>
      </c>
      <c r="AA61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3305 Palm Ave, Lynwood  CA 90262</v>
      </c>
      <c r="AB6191" s="15">
        <v>45121</v>
      </c>
    </row>
    <row r="6192" spans="1:28" x14ac:dyDescent="0.3">
      <c r="A6192" s="14">
        <v>1</v>
      </c>
      <c r="B6192" s="14">
        <v>1</v>
      </c>
      <c r="C6192" s="15" t="s">
        <v>1248</v>
      </c>
      <c r="D6192" s="15" t="s">
        <v>1248</v>
      </c>
      <c r="E6192" s="15">
        <v>45075</v>
      </c>
      <c r="F6192" s="15" t="s">
        <v>1249</v>
      </c>
      <c r="G6192" s="15">
        <v>44989</v>
      </c>
      <c r="H6192" s="15">
        <v>45173</v>
      </c>
      <c r="I6192" s="15" t="s">
        <v>1250</v>
      </c>
      <c r="J6192" s="15" t="s">
        <v>1251</v>
      </c>
      <c r="K6192" s="15" t="s">
        <v>45554</v>
      </c>
      <c r="L6192" s="15" t="s">
        <v>128</v>
      </c>
      <c r="M6192" s="15" t="s">
        <v>129</v>
      </c>
      <c r="N6192" s="14">
        <v>2023</v>
      </c>
      <c r="O6192" s="15" t="s">
        <v>1252</v>
      </c>
      <c r="P6192" s="15" t="s">
        <v>106</v>
      </c>
      <c r="Q6192" s="15" t="s">
        <v>47019</v>
      </c>
      <c r="R6192" s="15" t="s">
        <v>1253</v>
      </c>
      <c r="S6192" s="15" t="s">
        <v>1254</v>
      </c>
      <c r="T6192" s="15" t="s">
        <v>1255</v>
      </c>
      <c r="U6192" s="15" t="s">
        <v>53</v>
      </c>
      <c r="V6192" s="15" t="s">
        <v>45368</v>
      </c>
      <c r="W6192" s="15" t="s">
        <v>195</v>
      </c>
      <c r="X6192" s="15" t="e">
        <f>_xlfn.XLOOKUP(_LOOKUP[[#This Row],[AdjusterMemberName]],_Adjuster[Adjuster Name],_Adjuster[Email],,0)</f>
        <v>#N/A</v>
      </c>
      <c r="Y6192" s="15" t="e">
        <f>_xlfn.XLOOKUP(_LOOKUP[[#This Row],[AdjusterMemberName]],_Adjuster[Adjuster Name],_Adjuster[Phone Number],,0)</f>
        <v>#N/A</v>
      </c>
      <c r="Z6192" s="15" t="s">
        <v>1256</v>
      </c>
      <c r="AA61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11106 Keswick St, Sun Valley  CA 91352</v>
      </c>
      <c r="AB6192" s="15"/>
    </row>
    <row r="6193" spans="1:28" x14ac:dyDescent="0.3">
      <c r="A6193" s="14">
        <v>1</v>
      </c>
      <c r="B6193" s="14">
        <v>1</v>
      </c>
      <c r="C6193" s="15" t="s">
        <v>1257</v>
      </c>
      <c r="D6193" s="15" t="s">
        <v>1257</v>
      </c>
      <c r="E6193" s="15">
        <v>45075</v>
      </c>
      <c r="F6193" s="15" t="s">
        <v>1258</v>
      </c>
      <c r="G6193" s="15">
        <v>44966</v>
      </c>
      <c r="H6193" s="15">
        <v>45147</v>
      </c>
      <c r="I6193" s="15" t="s">
        <v>1259</v>
      </c>
      <c r="J6193" s="15" t="s">
        <v>1260</v>
      </c>
      <c r="K6193" s="15" t="s">
        <v>45332</v>
      </c>
      <c r="L6193" s="15" t="s">
        <v>1261</v>
      </c>
      <c r="M6193" s="15" t="s">
        <v>1262</v>
      </c>
      <c r="N6193" s="14">
        <v>2014</v>
      </c>
      <c r="O6193" s="15" t="s">
        <v>1263</v>
      </c>
      <c r="P6193" s="15" t="s">
        <v>81</v>
      </c>
      <c r="Q6193" s="15" t="s">
        <v>47019</v>
      </c>
      <c r="R6193" s="15" t="s">
        <v>1264</v>
      </c>
      <c r="S6193" s="15" t="s">
        <v>1265</v>
      </c>
      <c r="T6193" s="15" t="s">
        <v>1266</v>
      </c>
      <c r="U6193" s="15" t="s">
        <v>53</v>
      </c>
      <c r="V6193" s="15" t="s">
        <v>45797</v>
      </c>
      <c r="W6193" s="15" t="s">
        <v>175</v>
      </c>
      <c r="X6193" s="15" t="e">
        <f>_xlfn.XLOOKUP(_LOOKUP[[#This Row],[AdjusterMemberName]],_Adjuster[Adjuster Name],_Adjuster[Email],,0)</f>
        <v>#N/A</v>
      </c>
      <c r="Y6193" s="15" t="e">
        <f>_xlfn.XLOOKUP(_LOOKUP[[#This Row],[AdjusterMemberName]],_Adjuster[Adjuster Name],_Adjuster[Phone Number],,0)</f>
        <v>#N/A</v>
      </c>
      <c r="Z6193" s="15" t="s">
        <v>1267</v>
      </c>
      <c r="AA61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3305 Palm Ave, Lynwood  CA 90262</v>
      </c>
      <c r="AB6193" s="15">
        <v>45121</v>
      </c>
    </row>
    <row r="6194" spans="1:28" x14ac:dyDescent="0.3">
      <c r="A6194" s="14">
        <v>1</v>
      </c>
      <c r="B6194" s="14">
        <v>1</v>
      </c>
      <c r="C6194" s="15" t="s">
        <v>1368</v>
      </c>
      <c r="D6194" s="15" t="s">
        <v>1368</v>
      </c>
      <c r="E6194" s="15">
        <v>45073</v>
      </c>
      <c r="F6194" s="15" t="s">
        <v>1369</v>
      </c>
      <c r="G6194" s="15">
        <v>44980</v>
      </c>
      <c r="H6194" s="15">
        <v>45161</v>
      </c>
      <c r="I6194" s="15" t="s">
        <v>1370</v>
      </c>
      <c r="J6194" s="15" t="s">
        <v>1371</v>
      </c>
      <c r="K6194" s="15" t="s">
        <v>45442</v>
      </c>
      <c r="L6194" s="15" t="s">
        <v>139</v>
      </c>
      <c r="M6194" s="15" t="s">
        <v>1372</v>
      </c>
      <c r="N6194" s="14">
        <v>2014</v>
      </c>
      <c r="O6194" s="15" t="s">
        <v>1373</v>
      </c>
      <c r="P6194" s="15" t="s">
        <v>106</v>
      </c>
      <c r="Q6194" s="15" t="s">
        <v>47006</v>
      </c>
      <c r="R6194" s="15" t="s">
        <v>1374</v>
      </c>
      <c r="S6194" s="15" t="s">
        <v>1375</v>
      </c>
      <c r="T6194" s="15" t="s">
        <v>755</v>
      </c>
      <c r="U6194" s="15" t="s">
        <v>53</v>
      </c>
      <c r="V6194" s="15" t="s">
        <v>45740</v>
      </c>
      <c r="W6194" s="15" t="s">
        <v>264</v>
      </c>
      <c r="X6194" s="15" t="str">
        <f>_xlfn.XLOOKUP(_LOOKUP[[#This Row],[AdjusterMemberName]],_Adjuster[Adjuster Name],_Adjuster[Email],,0)</f>
        <v>sBonnevie@knightcompany.com</v>
      </c>
      <c r="Y6194" s="15" t="str">
        <f>_xlfn.XLOOKUP(_LOOKUP[[#This Row],[AdjusterMemberName]],_Adjuster[Adjuster Name],_Adjuster[Phone Number],,0)</f>
        <v>323-692-4064</v>
      </c>
      <c r="Z6194" s="15" t="s">
        <v>1376</v>
      </c>
      <c r="AA61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37196 Brutus Way, Beaumont  CA 92223</v>
      </c>
      <c r="AB6194" s="15">
        <v>45087</v>
      </c>
    </row>
    <row r="6195" spans="1:28" x14ac:dyDescent="0.3">
      <c r="A6195" s="14">
        <v>1</v>
      </c>
      <c r="B6195" s="14">
        <v>1</v>
      </c>
      <c r="C6195" s="15" t="s">
        <v>1158</v>
      </c>
      <c r="D6195" s="15" t="s">
        <v>1158</v>
      </c>
      <c r="E6195" s="15">
        <v>45072</v>
      </c>
      <c r="F6195" s="15" t="s">
        <v>1159</v>
      </c>
      <c r="G6195" s="15">
        <v>45026</v>
      </c>
      <c r="H6195" s="15">
        <v>45209</v>
      </c>
      <c r="I6195" s="15" t="s">
        <v>1160</v>
      </c>
      <c r="J6195" s="15" t="s">
        <v>1161</v>
      </c>
      <c r="K6195" s="15" t="s">
        <v>45722</v>
      </c>
      <c r="L6195" s="15" t="s">
        <v>270</v>
      </c>
      <c r="M6195" s="15" t="s">
        <v>997</v>
      </c>
      <c r="N6195" s="14">
        <v>2022</v>
      </c>
      <c r="O6195" s="15" t="s">
        <v>1162</v>
      </c>
      <c r="P6195" s="15" t="s">
        <v>106</v>
      </c>
      <c r="Q6195" s="15" t="s">
        <v>47006</v>
      </c>
      <c r="R6195" s="15" t="s">
        <v>1163</v>
      </c>
      <c r="S6195" s="15" t="s">
        <v>1164</v>
      </c>
      <c r="T6195" s="15" t="s">
        <v>830</v>
      </c>
      <c r="U6195" s="15" t="s">
        <v>53</v>
      </c>
      <c r="V6195" s="15" t="s">
        <v>46593</v>
      </c>
      <c r="W6195" s="15" t="s">
        <v>195</v>
      </c>
      <c r="X6195" s="15" t="e">
        <f>_xlfn.XLOOKUP(_LOOKUP[[#This Row],[AdjusterMemberName]],_Adjuster[Adjuster Name],_Adjuster[Email],,0)</f>
        <v>#N/A</v>
      </c>
      <c r="Y6195" s="15" t="e">
        <f>_xlfn.XLOOKUP(_LOOKUP[[#This Row],[AdjusterMemberName]],_Adjuster[Adjuster Name],_Adjuster[Phone Number],,0)</f>
        <v>#N/A</v>
      </c>
      <c r="Z6195" s="15" t="s">
        <v>1165</v>
      </c>
      <c r="AA61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690 15Th St Apt 303, Oakland  CA 94612</v>
      </c>
      <c r="AB6195" s="15">
        <v>45100</v>
      </c>
    </row>
    <row r="6196" spans="1:28" x14ac:dyDescent="0.3">
      <c r="A6196" s="14">
        <v>1</v>
      </c>
      <c r="B6196" s="14">
        <v>1</v>
      </c>
      <c r="C6196" s="15" t="s">
        <v>156</v>
      </c>
      <c r="D6196" s="15" t="s">
        <v>156</v>
      </c>
      <c r="E6196" s="15">
        <v>45072</v>
      </c>
      <c r="F6196" s="15" t="s">
        <v>1175</v>
      </c>
      <c r="G6196" s="15">
        <v>44924</v>
      </c>
      <c r="H6196" s="15">
        <v>45106</v>
      </c>
      <c r="I6196" s="15" t="s">
        <v>1176</v>
      </c>
      <c r="J6196" s="15" t="s">
        <v>1177</v>
      </c>
      <c r="K6196" s="15" t="s">
        <v>46101</v>
      </c>
      <c r="L6196" s="15" t="s">
        <v>103</v>
      </c>
      <c r="M6196" s="15" t="s">
        <v>160</v>
      </c>
      <c r="N6196" s="14">
        <v>2011</v>
      </c>
      <c r="O6196" s="15" t="s">
        <v>161</v>
      </c>
      <c r="P6196" s="15" t="s">
        <v>106</v>
      </c>
      <c r="Q6196" s="15" t="s">
        <v>47153</v>
      </c>
      <c r="R6196" s="15" t="s">
        <v>162</v>
      </c>
      <c r="S6196" s="15" t="s">
        <v>163</v>
      </c>
      <c r="T6196" s="15" t="s">
        <v>164</v>
      </c>
      <c r="U6196" s="15" t="s">
        <v>53</v>
      </c>
      <c r="V6196" s="15" t="s">
        <v>46039</v>
      </c>
      <c r="W6196" s="15" t="s">
        <v>195</v>
      </c>
      <c r="X6196" s="15" t="e">
        <f>_xlfn.XLOOKUP(_LOOKUP[[#This Row],[AdjusterMemberName]],_Adjuster[Adjuster Name],_Adjuster[Email],,0)</f>
        <v>#N/A</v>
      </c>
      <c r="Y6196" s="15" t="e">
        <f>_xlfn.XLOOKUP(_LOOKUP[[#This Row],[AdjusterMemberName]],_Adjuster[Adjuster Name],_Adjuster[Phone Number],,0)</f>
        <v>#N/A</v>
      </c>
      <c r="Z6196" s="15" t="s">
        <v>165</v>
      </c>
      <c r="AA61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 W Kaviland Ave, Fresno  CA 93703</v>
      </c>
      <c r="AB6196" s="15"/>
    </row>
    <row r="6197" spans="1:28" x14ac:dyDescent="0.3">
      <c r="A6197" s="14">
        <v>1</v>
      </c>
      <c r="B6197" s="14">
        <v>1</v>
      </c>
      <c r="C6197" s="15" t="s">
        <v>6041</v>
      </c>
      <c r="D6197" s="15" t="s">
        <v>6041</v>
      </c>
      <c r="E6197" s="15">
        <v>45072</v>
      </c>
      <c r="F6197" s="15" t="s">
        <v>6042</v>
      </c>
      <c r="G6197" s="15">
        <v>45076</v>
      </c>
      <c r="H6197" s="15">
        <v>45260</v>
      </c>
      <c r="I6197" s="15" t="s">
        <v>6043</v>
      </c>
      <c r="J6197" s="15" t="s">
        <v>6044</v>
      </c>
      <c r="K6197" s="15" t="s">
        <v>45781</v>
      </c>
      <c r="L6197" s="15" t="s">
        <v>103</v>
      </c>
      <c r="M6197" s="15" t="s">
        <v>104</v>
      </c>
      <c r="N6197" s="14">
        <v>2007</v>
      </c>
      <c r="O6197" s="15" t="s">
        <v>6045</v>
      </c>
      <c r="P6197" s="15" t="s">
        <v>81</v>
      </c>
      <c r="Q6197" s="15" t="s">
        <v>119</v>
      </c>
      <c r="R6197" s="15" t="s">
        <v>6046</v>
      </c>
      <c r="S6197" s="15" t="s">
        <v>6047</v>
      </c>
      <c r="T6197" s="15" t="s">
        <v>2072</v>
      </c>
      <c r="U6197" s="15" t="s">
        <v>53</v>
      </c>
      <c r="V6197" s="15" t="s">
        <v>45733</v>
      </c>
      <c r="W6197" s="15" t="s">
        <v>338</v>
      </c>
      <c r="X6197" s="15" t="e">
        <f>_xlfn.XLOOKUP(_LOOKUP[[#This Row],[AdjusterMemberName]],_Adjuster[Adjuster Name],_Adjuster[Email],,0)</f>
        <v>#N/A</v>
      </c>
      <c r="Y6197" s="15" t="e">
        <f>_xlfn.XLOOKUP(_LOOKUP[[#This Row],[AdjusterMemberName]],_Adjuster[Adjuster Name],_Adjuster[Phone Number],,0)</f>
        <v>#N/A</v>
      </c>
      <c r="Z6197" s="15" t="s">
        <v>6048</v>
      </c>
      <c r="AA619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17273 Tullock St, Fontana  CA 92335</v>
      </c>
      <c r="AB6197" s="15">
        <v>45076</v>
      </c>
    </row>
    <row r="6198" spans="1:28" x14ac:dyDescent="0.3">
      <c r="A6198" s="14">
        <v>1</v>
      </c>
      <c r="B6198" s="14">
        <v>1</v>
      </c>
      <c r="C6198" s="15" t="s">
        <v>1147</v>
      </c>
      <c r="D6198" s="15" t="s">
        <v>1148</v>
      </c>
      <c r="E6198" s="15">
        <v>45070</v>
      </c>
      <c r="F6198" s="15" t="s">
        <v>1149</v>
      </c>
      <c r="G6198" s="15">
        <v>45002</v>
      </c>
      <c r="H6198" s="15">
        <v>45186</v>
      </c>
      <c r="I6198" s="15" t="s">
        <v>1150</v>
      </c>
      <c r="J6198" s="15" t="s">
        <v>1151</v>
      </c>
      <c r="K6198" s="15" t="s">
        <v>45506</v>
      </c>
      <c r="L6198" s="15" t="s">
        <v>139</v>
      </c>
      <c r="M6198" s="15" t="s">
        <v>1152</v>
      </c>
      <c r="N6198" s="14">
        <v>2015</v>
      </c>
      <c r="O6198" s="15" t="s">
        <v>1153</v>
      </c>
      <c r="P6198" s="15" t="s">
        <v>106</v>
      </c>
      <c r="Q6198" s="15" t="s">
        <v>47158</v>
      </c>
      <c r="R6198" s="15" t="s">
        <v>1154</v>
      </c>
      <c r="S6198" s="15" t="s">
        <v>1155</v>
      </c>
      <c r="T6198" s="15" t="s">
        <v>1156</v>
      </c>
      <c r="U6198" s="15" t="s">
        <v>53</v>
      </c>
      <c r="V6198" s="15" t="s">
        <v>46575</v>
      </c>
      <c r="W6198" s="15" t="s">
        <v>175</v>
      </c>
      <c r="X6198" s="15" t="e">
        <f>_xlfn.XLOOKUP(_LOOKUP[[#This Row],[AdjusterMemberName]],_Adjuster[Adjuster Name],_Adjuster[Email],,0)</f>
        <v>#N/A</v>
      </c>
      <c r="Y6198" s="15" t="e">
        <f>_xlfn.XLOOKUP(_LOOKUP[[#This Row],[AdjusterMemberName]],_Adjuster[Adjuster Name],_Adjuster[Phone Number],,0)</f>
        <v>#N/A</v>
      </c>
      <c r="Z6198" s="15" t="s">
        <v>1157</v>
      </c>
      <c r="AA61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13461 Aurora Dr Apt F, San Leandro  CA 94577</v>
      </c>
      <c r="AB6198" s="15"/>
    </row>
    <row r="6199" spans="1:28" x14ac:dyDescent="0.3">
      <c r="A6199" s="14">
        <v>1</v>
      </c>
      <c r="B6199" s="14">
        <v>0</v>
      </c>
      <c r="C6199" s="15" t="s">
        <v>1178</v>
      </c>
      <c r="D6199" s="15" t="s">
        <v>1179</v>
      </c>
      <c r="E6199" s="15">
        <v>45070</v>
      </c>
      <c r="F6199" s="15" t="s">
        <v>1180</v>
      </c>
      <c r="G6199" s="15">
        <v>45034</v>
      </c>
      <c r="H6199" s="15">
        <v>45217</v>
      </c>
      <c r="I6199" s="15" t="s">
        <v>1181</v>
      </c>
      <c r="J6199" s="15" t="s">
        <v>1182</v>
      </c>
      <c r="K6199" s="15" t="s">
        <v>45334</v>
      </c>
      <c r="L6199" s="15" t="s">
        <v>103</v>
      </c>
      <c r="M6199" s="15" t="s">
        <v>890</v>
      </c>
      <c r="N6199" s="14">
        <v>2002</v>
      </c>
      <c r="O6199" s="15" t="s">
        <v>1183</v>
      </c>
      <c r="P6199" s="15" t="s">
        <v>106</v>
      </c>
      <c r="Q6199" s="15" t="s">
        <v>47065</v>
      </c>
      <c r="R6199" s="15" t="s">
        <v>1184</v>
      </c>
      <c r="S6199" s="15" t="s">
        <v>1185</v>
      </c>
      <c r="T6199" s="15" t="s">
        <v>821</v>
      </c>
      <c r="U6199" s="15" t="s">
        <v>53</v>
      </c>
      <c r="V6199" s="15" t="s">
        <v>45669</v>
      </c>
      <c r="W6199" s="15" t="s">
        <v>1186</v>
      </c>
      <c r="X6199" s="15" t="str">
        <f>_xlfn.XLOOKUP(_LOOKUP[[#This Row],[AdjusterMemberName]],_Adjuster[Adjuster Name],_Adjuster[Email],,0)</f>
        <v>sAkinleye@knightcompany.com</v>
      </c>
      <c r="Y6199" s="15" t="str">
        <f>_xlfn.XLOOKUP(_LOOKUP[[#This Row],[AdjusterMemberName]],_Adjuster[Adjuster Name],_Adjuster[Phone Number],,0)</f>
        <v>424-559-5280</v>
      </c>
      <c r="Z6199" s="15" t="s">
        <v>1187</v>
      </c>
      <c r="AA61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15040 Parthenia St Apt 7, Van Nuys  CA 91343</v>
      </c>
      <c r="AB6199" s="15">
        <v>45158</v>
      </c>
    </row>
    <row r="6200" spans="1:28" x14ac:dyDescent="0.3">
      <c r="A6200" s="14">
        <v>1</v>
      </c>
      <c r="B6200" s="14">
        <v>1</v>
      </c>
      <c r="C6200" s="15" t="s">
        <v>1197</v>
      </c>
      <c r="D6200" s="15" t="s">
        <v>1198</v>
      </c>
      <c r="E6200" s="15">
        <v>45069</v>
      </c>
      <c r="F6200" s="15" t="s">
        <v>1199</v>
      </c>
      <c r="G6200" s="15">
        <v>44993</v>
      </c>
      <c r="H6200" s="15">
        <v>45177</v>
      </c>
      <c r="I6200" s="15" t="s">
        <v>1200</v>
      </c>
      <c r="J6200" s="15" t="s">
        <v>1201</v>
      </c>
      <c r="K6200" s="15" t="s">
        <v>45775</v>
      </c>
      <c r="L6200" s="15" t="s">
        <v>281</v>
      </c>
      <c r="M6200" s="15" t="s">
        <v>282</v>
      </c>
      <c r="N6200" s="14">
        <v>2014</v>
      </c>
      <c r="O6200" s="15" t="s">
        <v>1202</v>
      </c>
      <c r="P6200" s="15" t="s">
        <v>106</v>
      </c>
      <c r="Q6200" s="15" t="s">
        <v>47081</v>
      </c>
      <c r="R6200" s="15" t="s">
        <v>1203</v>
      </c>
      <c r="S6200" s="15" t="s">
        <v>1204</v>
      </c>
      <c r="T6200" s="15" t="s">
        <v>1205</v>
      </c>
      <c r="U6200" s="15" t="s">
        <v>53</v>
      </c>
      <c r="V6200" s="15" t="s">
        <v>45411</v>
      </c>
      <c r="W6200" s="15" t="s">
        <v>1049</v>
      </c>
      <c r="X6200" s="15" t="str">
        <f>_xlfn.XLOOKUP(_LOOKUP[[#This Row],[AdjusterMemberName]],_Adjuster[Adjuster Name],_Adjuster[Email],,0)</f>
        <v>cPenate@knightcompany.com</v>
      </c>
      <c r="Y6200" s="15" t="str">
        <f>_xlfn.XLOOKUP(_LOOKUP[[#This Row],[AdjusterMemberName]],_Adjuster[Adjuster Name],_Adjuster[Phone Number],,0)</f>
        <v>424-559-5385</v>
      </c>
      <c r="Z6200" s="15" t="s">
        <v>1206</v>
      </c>
      <c r="AA62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64275 Spyglass Ave Unit 51, Desert Hot Springs  CA 92240</v>
      </c>
      <c r="AB6200" s="15"/>
    </row>
    <row r="6201" spans="1:28" x14ac:dyDescent="0.3">
      <c r="A6201" s="14">
        <v>1</v>
      </c>
      <c r="B6201" s="14">
        <v>1</v>
      </c>
      <c r="C6201" s="15" t="s">
        <v>1112</v>
      </c>
      <c r="D6201" s="15" t="s">
        <v>1112</v>
      </c>
      <c r="E6201" s="15">
        <v>45068</v>
      </c>
      <c r="F6201" s="15" t="s">
        <v>1113</v>
      </c>
      <c r="G6201" s="15">
        <v>45052</v>
      </c>
      <c r="H6201" s="15">
        <v>45236</v>
      </c>
      <c r="I6201" s="15" t="s">
        <v>1114</v>
      </c>
      <c r="J6201" s="15" t="s">
        <v>1115</v>
      </c>
      <c r="K6201" s="15" t="s">
        <v>45356</v>
      </c>
      <c r="L6201" s="15" t="s">
        <v>314</v>
      </c>
      <c r="M6201" s="15" t="s">
        <v>1116</v>
      </c>
      <c r="N6201" s="14">
        <v>2006</v>
      </c>
      <c r="O6201" s="15" t="s">
        <v>1117</v>
      </c>
      <c r="P6201" s="15" t="s">
        <v>106</v>
      </c>
      <c r="Q6201" s="15" t="s">
        <v>47019</v>
      </c>
      <c r="R6201" s="15" t="s">
        <v>1118</v>
      </c>
      <c r="S6201" s="15" t="s">
        <v>1119</v>
      </c>
      <c r="T6201" s="15" t="s">
        <v>1120</v>
      </c>
      <c r="U6201" s="15" t="s">
        <v>53</v>
      </c>
      <c r="V6201" s="15" t="s">
        <v>45428</v>
      </c>
      <c r="W6201" s="15" t="s">
        <v>195</v>
      </c>
      <c r="X6201" s="15" t="e">
        <f>_xlfn.XLOOKUP(_LOOKUP[[#This Row],[AdjusterMemberName]],_Adjuster[Adjuster Name],_Adjuster[Email],,0)</f>
        <v>#N/A</v>
      </c>
      <c r="Y6201" s="15" t="e">
        <f>_xlfn.XLOOKUP(_LOOKUP[[#This Row],[AdjusterMemberName]],_Adjuster[Adjuster Name],_Adjuster[Phone Number],,0)</f>
        <v>#N/A</v>
      </c>
      <c r="Z6201" s="15" t="s">
        <v>1121</v>
      </c>
      <c r="AA62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1675 Penn Ct, Colton  CA 92324</v>
      </c>
      <c r="AB6201" s="15">
        <v>45116</v>
      </c>
    </row>
    <row r="6202" spans="1:28" x14ac:dyDescent="0.3">
      <c r="A6202" s="14">
        <v>1</v>
      </c>
      <c r="B6202" s="14">
        <v>1</v>
      </c>
      <c r="C6202" s="15" t="s">
        <v>1188</v>
      </c>
      <c r="D6202" s="15" t="s">
        <v>1188</v>
      </c>
      <c r="E6202" s="15">
        <v>45068</v>
      </c>
      <c r="F6202" s="15" t="s">
        <v>1189</v>
      </c>
      <c r="G6202" s="15">
        <v>44964</v>
      </c>
      <c r="H6202" s="15">
        <v>45145</v>
      </c>
      <c r="I6202" s="15" t="s">
        <v>1190</v>
      </c>
      <c r="J6202" s="15" t="s">
        <v>1191</v>
      </c>
      <c r="K6202" s="15" t="s">
        <v>45416</v>
      </c>
      <c r="L6202" s="15" t="s">
        <v>314</v>
      </c>
      <c r="M6202" s="15" t="s">
        <v>1192</v>
      </c>
      <c r="N6202" s="14">
        <v>1997</v>
      </c>
      <c r="O6202" s="15" t="s">
        <v>1193</v>
      </c>
      <c r="P6202" s="15" t="s">
        <v>106</v>
      </c>
      <c r="Q6202" s="15" t="s">
        <v>47065</v>
      </c>
      <c r="R6202" s="15" t="s">
        <v>1194</v>
      </c>
      <c r="S6202" s="15" t="s">
        <v>1195</v>
      </c>
      <c r="T6202" s="15" t="s">
        <v>830</v>
      </c>
      <c r="U6202" s="15" t="s">
        <v>53</v>
      </c>
      <c r="V6202" s="15" t="s">
        <v>46072</v>
      </c>
      <c r="W6202" s="15" t="s">
        <v>175</v>
      </c>
      <c r="X6202" s="15" t="e">
        <f>_xlfn.XLOOKUP(_LOOKUP[[#This Row],[AdjusterMemberName]],_Adjuster[Adjuster Name],_Adjuster[Email],,0)</f>
        <v>#N/A</v>
      </c>
      <c r="Y6202" s="15" t="e">
        <f>_xlfn.XLOOKUP(_LOOKUP[[#This Row],[AdjusterMemberName]],_Adjuster[Adjuster Name],_Adjuster[Phone Number],,0)</f>
        <v>#N/A</v>
      </c>
      <c r="Z6202" s="15" t="s">
        <v>1196</v>
      </c>
      <c r="AA62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9838 Bernhardt Dr, Oakland  CA 94603</v>
      </c>
      <c r="AB6202" s="15"/>
    </row>
    <row r="6203" spans="1:28" x14ac:dyDescent="0.3">
      <c r="A6203" s="14">
        <v>1</v>
      </c>
      <c r="B6203" s="14">
        <v>1</v>
      </c>
      <c r="C6203" s="15" t="s">
        <v>1074</v>
      </c>
      <c r="D6203" s="15" t="s">
        <v>1074</v>
      </c>
      <c r="E6203" s="15">
        <v>45067</v>
      </c>
      <c r="F6203" s="15" t="s">
        <v>1075</v>
      </c>
      <c r="G6203" s="15">
        <v>45066</v>
      </c>
      <c r="H6203" s="15">
        <v>45250</v>
      </c>
      <c r="I6203" s="15" t="s">
        <v>1076</v>
      </c>
      <c r="J6203" s="15" t="s">
        <v>1077</v>
      </c>
      <c r="K6203" s="15" t="s">
        <v>45365</v>
      </c>
      <c r="L6203" s="15" t="s">
        <v>128</v>
      </c>
      <c r="M6203" s="15" t="s">
        <v>170</v>
      </c>
      <c r="N6203" s="14">
        <v>2013</v>
      </c>
      <c r="O6203" s="15" t="s">
        <v>1078</v>
      </c>
      <c r="P6203" s="15" t="s">
        <v>106</v>
      </c>
      <c r="Q6203" s="15" t="s">
        <v>47019</v>
      </c>
      <c r="R6203" s="15" t="s">
        <v>1079</v>
      </c>
      <c r="S6203" s="15" t="s">
        <v>1080</v>
      </c>
      <c r="T6203" s="15" t="s">
        <v>1081</v>
      </c>
      <c r="U6203" s="15" t="s">
        <v>53</v>
      </c>
      <c r="V6203" s="15" t="s">
        <v>46455</v>
      </c>
      <c r="W6203" s="15" t="s">
        <v>195</v>
      </c>
      <c r="X6203" s="15" t="e">
        <f>_xlfn.XLOOKUP(_LOOKUP[[#This Row],[AdjusterMemberName]],_Adjuster[Adjuster Name],_Adjuster[Email],,0)</f>
        <v>#N/A</v>
      </c>
      <c r="Y6203" s="15" t="e">
        <f>_xlfn.XLOOKUP(_LOOKUP[[#This Row],[AdjusterMemberName]],_Adjuster[Adjuster Name],_Adjuster[Phone Number],,0)</f>
        <v>#N/A</v>
      </c>
      <c r="Z6203" s="15" t="s">
        <v>1082</v>
      </c>
      <c r="AA62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2775 E Vali Ey Blvd Apt 136, West Covina  CA 91792</v>
      </c>
      <c r="AB6203" s="15"/>
    </row>
    <row r="6204" spans="1:28" x14ac:dyDescent="0.3">
      <c r="A6204" s="14">
        <v>1</v>
      </c>
      <c r="B6204" s="14">
        <v>0</v>
      </c>
      <c r="C6204" s="15" t="s">
        <v>1083</v>
      </c>
      <c r="D6204" s="15" t="s">
        <v>1084</v>
      </c>
      <c r="E6204" s="15">
        <v>45067</v>
      </c>
      <c r="F6204" s="15" t="s">
        <v>1085</v>
      </c>
      <c r="G6204" s="15">
        <v>45006</v>
      </c>
      <c r="H6204" s="15">
        <v>45190</v>
      </c>
      <c r="I6204" s="15" t="s">
        <v>1086</v>
      </c>
      <c r="J6204" s="15" t="s">
        <v>1087</v>
      </c>
      <c r="K6204" s="15" t="s">
        <v>45336</v>
      </c>
      <c r="L6204" s="15" t="s">
        <v>103</v>
      </c>
      <c r="M6204" s="15" t="s">
        <v>104</v>
      </c>
      <c r="N6204" s="14">
        <v>2003</v>
      </c>
      <c r="O6204" s="15" t="s">
        <v>1088</v>
      </c>
      <c r="P6204" s="15" t="s">
        <v>106</v>
      </c>
      <c r="Q6204" s="15" t="s">
        <v>47162</v>
      </c>
      <c r="R6204" s="15" t="s">
        <v>1089</v>
      </c>
      <c r="S6204" s="15" t="s">
        <v>1090</v>
      </c>
      <c r="T6204" s="15" t="s">
        <v>1091</v>
      </c>
      <c r="U6204" s="15" t="s">
        <v>53</v>
      </c>
      <c r="V6204" s="15" t="s">
        <v>45457</v>
      </c>
      <c r="W6204" s="15" t="s">
        <v>195</v>
      </c>
      <c r="X6204" s="15" t="e">
        <f>_xlfn.XLOOKUP(_LOOKUP[[#This Row],[AdjusterMemberName]],_Adjuster[Adjuster Name],_Adjuster[Email],,0)</f>
        <v>#N/A</v>
      </c>
      <c r="Y6204" s="15" t="e">
        <f>_xlfn.XLOOKUP(_LOOKUP[[#This Row],[AdjusterMemberName]],_Adjuster[Adjuster Name],_Adjuster[Phone Number],,0)</f>
        <v>#N/A</v>
      </c>
      <c r="Z6204" s="15" t="s">
        <v>1092</v>
      </c>
      <c r="AA62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809 Dobrich Cir , Pittsburg  CA 94565</v>
      </c>
      <c r="AB6204" s="15"/>
    </row>
    <row r="6205" spans="1:28" x14ac:dyDescent="0.3">
      <c r="A6205" s="14">
        <v>1</v>
      </c>
      <c r="B6205" s="14">
        <v>0</v>
      </c>
      <c r="C6205" s="15" t="s">
        <v>1166</v>
      </c>
      <c r="D6205" s="15" t="s">
        <v>1167</v>
      </c>
      <c r="E6205" s="15">
        <v>45067</v>
      </c>
      <c r="F6205" s="15" t="s">
        <v>1168</v>
      </c>
      <c r="G6205" s="15">
        <v>45036</v>
      </c>
      <c r="H6205" s="15">
        <v>45219</v>
      </c>
      <c r="I6205" s="15" t="s">
        <v>1169</v>
      </c>
      <c r="J6205" s="15" t="s">
        <v>1170</v>
      </c>
      <c r="K6205" s="15" t="s">
        <v>45332</v>
      </c>
      <c r="L6205" s="15" t="s">
        <v>139</v>
      </c>
      <c r="M6205" s="15" t="s">
        <v>249</v>
      </c>
      <c r="N6205" s="14">
        <v>2015</v>
      </c>
      <c r="O6205" s="15" t="s">
        <v>1171</v>
      </c>
      <c r="P6205" s="15" t="s">
        <v>106</v>
      </c>
      <c r="Q6205" s="15" t="s">
        <v>47095</v>
      </c>
      <c r="R6205" s="15" t="s">
        <v>1172</v>
      </c>
      <c r="S6205" s="15" t="s">
        <v>1173</v>
      </c>
      <c r="T6205" s="15" t="s">
        <v>404</v>
      </c>
      <c r="U6205" s="15" t="s">
        <v>53</v>
      </c>
      <c r="V6205" s="15" t="s">
        <v>45417</v>
      </c>
      <c r="W6205" s="15" t="s">
        <v>264</v>
      </c>
      <c r="X6205" s="15" t="str">
        <f>_xlfn.XLOOKUP(_LOOKUP[[#This Row],[AdjusterMemberName]],_Adjuster[Adjuster Name],_Adjuster[Email],,0)</f>
        <v>sBonnevie@knightcompany.com</v>
      </c>
      <c r="Y6205" s="15" t="str">
        <f>_xlfn.XLOOKUP(_LOOKUP[[#This Row],[AdjusterMemberName]],_Adjuster[Adjuster Name],_Adjuster[Phone Number],,0)</f>
        <v>323-692-4064</v>
      </c>
      <c r="Z6205" s="15" t="s">
        <v>1174</v>
      </c>
      <c r="AA62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38634 Sumac Ave, Palmdale  CA 93550</v>
      </c>
      <c r="AB6205" s="15">
        <v>45102</v>
      </c>
    </row>
    <row r="6206" spans="1:28" x14ac:dyDescent="0.3">
      <c r="A6206" s="14">
        <v>1</v>
      </c>
      <c r="B6206" s="14">
        <v>1</v>
      </c>
      <c r="C6206" s="15" t="s">
        <v>288</v>
      </c>
      <c r="D6206" s="15" t="s">
        <v>288</v>
      </c>
      <c r="E6206" s="15">
        <v>45066</v>
      </c>
      <c r="F6206" s="15" t="s">
        <v>1071</v>
      </c>
      <c r="G6206" s="15">
        <v>44945</v>
      </c>
      <c r="H6206" s="15">
        <v>45126</v>
      </c>
      <c r="I6206" s="15" t="s">
        <v>1072</v>
      </c>
      <c r="J6206" s="15" t="s">
        <v>1073</v>
      </c>
      <c r="K6206" s="15" t="s">
        <v>46399</v>
      </c>
      <c r="L6206" s="15" t="s">
        <v>292</v>
      </c>
      <c r="M6206" s="15" t="s">
        <v>293</v>
      </c>
      <c r="N6206" s="14">
        <v>2010</v>
      </c>
      <c r="O6206" s="15" t="s">
        <v>294</v>
      </c>
      <c r="P6206" s="15" t="s">
        <v>106</v>
      </c>
      <c r="Q6206" s="15" t="s">
        <v>47006</v>
      </c>
      <c r="R6206" s="15" t="s">
        <v>295</v>
      </c>
      <c r="S6206" s="15" t="s">
        <v>296</v>
      </c>
      <c r="T6206" s="15" t="s">
        <v>286</v>
      </c>
      <c r="U6206" s="15" t="s">
        <v>53</v>
      </c>
      <c r="V6206" s="15" t="s">
        <v>45606</v>
      </c>
      <c r="W6206" s="15" t="s">
        <v>195</v>
      </c>
      <c r="X6206" s="15" t="e">
        <f>_xlfn.XLOOKUP(_LOOKUP[[#This Row],[AdjusterMemberName]],_Adjuster[Adjuster Name],_Adjuster[Email],,0)</f>
        <v>#N/A</v>
      </c>
      <c r="Y6206" s="15" t="e">
        <f>_xlfn.XLOOKUP(_LOOKUP[[#This Row],[AdjusterMemberName]],_Adjuster[Adjuster Name],_Adjuster[Phone Number],,0)</f>
        <v>#N/A</v>
      </c>
      <c r="Z6206" s="15" t="s">
        <v>297</v>
      </c>
      <c r="AA62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560 E 64Th St Apt 17, Long Beach  CA 90805</v>
      </c>
      <c r="AB6206" s="15"/>
    </row>
    <row r="6207" spans="1:28" x14ac:dyDescent="0.3">
      <c r="A6207" s="14">
        <v>1</v>
      </c>
      <c r="B6207" s="14">
        <v>1</v>
      </c>
      <c r="C6207" s="15" t="s">
        <v>1102</v>
      </c>
      <c r="D6207" s="15" t="s">
        <v>1102</v>
      </c>
      <c r="E6207" s="15">
        <v>45066</v>
      </c>
      <c r="F6207" s="15" t="s">
        <v>1103</v>
      </c>
      <c r="G6207" s="15">
        <v>44984</v>
      </c>
      <c r="H6207" s="15">
        <v>45165</v>
      </c>
      <c r="I6207" s="15" t="s">
        <v>1104</v>
      </c>
      <c r="J6207" s="15" t="s">
        <v>1105</v>
      </c>
      <c r="K6207" s="15" t="s">
        <v>45477</v>
      </c>
      <c r="L6207" s="15" t="s">
        <v>281</v>
      </c>
      <c r="M6207" s="15" t="s">
        <v>1106</v>
      </c>
      <c r="N6207" s="14">
        <v>2020</v>
      </c>
      <c r="O6207" s="15" t="s">
        <v>1107</v>
      </c>
      <c r="P6207" s="15" t="s">
        <v>106</v>
      </c>
      <c r="Q6207" s="15" t="s">
        <v>47019</v>
      </c>
      <c r="R6207" s="15" t="s">
        <v>1108</v>
      </c>
      <c r="S6207" s="15" t="s">
        <v>1109</v>
      </c>
      <c r="T6207" s="15" t="s">
        <v>1110</v>
      </c>
      <c r="U6207" s="15" t="s">
        <v>53</v>
      </c>
      <c r="V6207" s="15" t="s">
        <v>46828</v>
      </c>
      <c r="W6207" s="15" t="s">
        <v>175</v>
      </c>
      <c r="X6207" s="15" t="e">
        <f>_xlfn.XLOOKUP(_LOOKUP[[#This Row],[AdjusterMemberName]],_Adjuster[Adjuster Name],_Adjuster[Email],,0)</f>
        <v>#N/A</v>
      </c>
      <c r="Y6207" s="15" t="e">
        <f>_xlfn.XLOOKUP(_LOOKUP[[#This Row],[AdjusterMemberName]],_Adjuster[Adjuster Name],_Adjuster[Phone Number],,0)</f>
        <v>#N/A</v>
      </c>
      <c r="Z6207" s="15" t="s">
        <v>1111</v>
      </c>
      <c r="AA62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200 Greenley Rd Apt D7, Sonora  CA 95370</v>
      </c>
      <c r="AB6207" s="15"/>
    </row>
    <row r="6208" spans="1:28" x14ac:dyDescent="0.3">
      <c r="A6208" s="14">
        <v>1</v>
      </c>
      <c r="B6208" s="14">
        <v>1</v>
      </c>
      <c r="C6208" s="15" t="s">
        <v>1122</v>
      </c>
      <c r="D6208" s="15" t="s">
        <v>1122</v>
      </c>
      <c r="E6208" s="15">
        <v>45066</v>
      </c>
      <c r="F6208" s="15" t="s">
        <v>1123</v>
      </c>
      <c r="G6208" s="15">
        <v>45000</v>
      </c>
      <c r="H6208" s="15">
        <v>45184</v>
      </c>
      <c r="I6208" s="15" t="s">
        <v>1124</v>
      </c>
      <c r="J6208" s="15" t="s">
        <v>1125</v>
      </c>
      <c r="K6208" s="15" t="s">
        <v>45611</v>
      </c>
      <c r="L6208" s="15" t="s">
        <v>441</v>
      </c>
      <c r="M6208" s="15" t="s">
        <v>1126</v>
      </c>
      <c r="N6208" s="14">
        <v>2021</v>
      </c>
      <c r="O6208" s="15" t="s">
        <v>1127</v>
      </c>
      <c r="P6208" s="15" t="s">
        <v>106</v>
      </c>
      <c r="Q6208" s="15" t="s">
        <v>47222</v>
      </c>
      <c r="R6208" s="15" t="s">
        <v>1128</v>
      </c>
      <c r="S6208" s="15" t="s">
        <v>1129</v>
      </c>
      <c r="T6208" s="15" t="s">
        <v>164</v>
      </c>
      <c r="U6208" s="15" t="s">
        <v>53</v>
      </c>
      <c r="V6208" s="15" t="s">
        <v>45473</v>
      </c>
      <c r="W6208" s="15" t="s">
        <v>175</v>
      </c>
      <c r="X6208" s="15" t="e">
        <f>_xlfn.XLOOKUP(_LOOKUP[[#This Row],[AdjusterMemberName]],_Adjuster[Adjuster Name],_Adjuster[Email],,0)</f>
        <v>#N/A</v>
      </c>
      <c r="Y6208" s="15" t="e">
        <f>_xlfn.XLOOKUP(_LOOKUP[[#This Row],[AdjusterMemberName]],_Adjuster[Adjuster Name],_Adjuster[Phone Number],,0)</f>
        <v>#N/A</v>
      </c>
      <c r="Z6208" s="15" t="s">
        <v>1130</v>
      </c>
      <c r="AA62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1621 S Recreation Ave, Fresno  CA 93702</v>
      </c>
      <c r="AB6208" s="15"/>
    </row>
    <row r="6209" spans="1:28" x14ac:dyDescent="0.3">
      <c r="A6209" s="14">
        <v>1</v>
      </c>
      <c r="B6209" s="14">
        <v>1</v>
      </c>
      <c r="C6209" s="15" t="s">
        <v>1332</v>
      </c>
      <c r="D6209" s="15" t="s">
        <v>1332</v>
      </c>
      <c r="E6209" s="15">
        <v>45066</v>
      </c>
      <c r="F6209" s="15" t="s">
        <v>1333</v>
      </c>
      <c r="G6209" s="15">
        <v>45065</v>
      </c>
      <c r="H6209" s="15">
        <v>45249</v>
      </c>
      <c r="I6209" s="15" t="s">
        <v>1334</v>
      </c>
      <c r="J6209" s="15" t="s">
        <v>1335</v>
      </c>
      <c r="K6209" s="15" t="s">
        <v>45561</v>
      </c>
      <c r="L6209" s="15" t="s">
        <v>103</v>
      </c>
      <c r="M6209" s="15" t="s">
        <v>1336</v>
      </c>
      <c r="N6209" s="14">
        <v>2014</v>
      </c>
      <c r="O6209" s="15" t="s">
        <v>1337</v>
      </c>
      <c r="P6209" s="15" t="s">
        <v>106</v>
      </c>
      <c r="Q6209" s="15" t="s">
        <v>47079</v>
      </c>
      <c r="R6209" s="15" t="s">
        <v>1338</v>
      </c>
      <c r="S6209" s="15" t="s">
        <v>1339</v>
      </c>
      <c r="T6209" s="15" t="s">
        <v>174</v>
      </c>
      <c r="U6209" s="15" t="s">
        <v>53</v>
      </c>
      <c r="V6209" s="15" t="s">
        <v>46443</v>
      </c>
      <c r="W6209" s="15" t="s">
        <v>264</v>
      </c>
      <c r="X6209" s="15" t="str">
        <f>_xlfn.XLOOKUP(_LOOKUP[[#This Row],[AdjusterMemberName]],_Adjuster[Adjuster Name],_Adjuster[Email],,0)</f>
        <v>sBonnevie@knightcompany.com</v>
      </c>
      <c r="Y6209" s="15" t="str">
        <f>_xlfn.XLOOKUP(_LOOKUP[[#This Row],[AdjusterMemberName]],_Adjuster[Adjuster Name],_Adjuster[Phone Number],,0)</f>
        <v>323-692-4064</v>
      </c>
      <c r="Z6209" s="15" t="s">
        <v>1340</v>
      </c>
      <c r="AA62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1347 N Vista St Apt 215, Los Angeles  CA 90046</v>
      </c>
      <c r="AB6209" s="15"/>
    </row>
    <row r="6210" spans="1:28" x14ac:dyDescent="0.3">
      <c r="A6210" s="14">
        <v>1</v>
      </c>
      <c r="B6210" s="14">
        <v>0</v>
      </c>
      <c r="C6210" s="15" t="s">
        <v>5148</v>
      </c>
      <c r="D6210" s="15" t="s">
        <v>5149</v>
      </c>
      <c r="E6210" s="15">
        <v>45066</v>
      </c>
      <c r="F6210" s="15" t="s">
        <v>5150</v>
      </c>
      <c r="G6210" s="15">
        <v>45002</v>
      </c>
      <c r="H6210" s="15">
        <v>45186</v>
      </c>
      <c r="I6210" s="15" t="s">
        <v>5151</v>
      </c>
      <c r="J6210" s="15" t="s">
        <v>5152</v>
      </c>
      <c r="K6210" s="15" t="s">
        <v>45332</v>
      </c>
      <c r="L6210" s="15" t="s">
        <v>687</v>
      </c>
      <c r="M6210" s="15" t="s">
        <v>2261</v>
      </c>
      <c r="N6210" s="14">
        <v>2022</v>
      </c>
      <c r="O6210" s="15" t="s">
        <v>5153</v>
      </c>
      <c r="P6210" s="15" t="s">
        <v>81</v>
      </c>
      <c r="Q6210" s="15" t="s">
        <v>47019</v>
      </c>
      <c r="R6210" s="15" t="s">
        <v>5154</v>
      </c>
      <c r="S6210" s="15" t="s">
        <v>5155</v>
      </c>
      <c r="T6210" s="15" t="s">
        <v>122</v>
      </c>
      <c r="U6210" s="15" t="s">
        <v>53</v>
      </c>
      <c r="V6210" s="15" t="s">
        <v>45548</v>
      </c>
      <c r="W6210" s="15" t="s">
        <v>850</v>
      </c>
      <c r="X6210" s="15" t="e">
        <f>_xlfn.XLOOKUP(_LOOKUP[[#This Row],[AdjusterMemberName]],_Adjuster[Adjuster Name],_Adjuster[Email],,0)</f>
        <v>#N/A</v>
      </c>
      <c r="Y6210" s="15" t="e">
        <f>_xlfn.XLOOKUP(_LOOKUP[[#This Row],[AdjusterMemberName]],_Adjuster[Adjuster Name],_Adjuster[Phone Number],,0)</f>
        <v>#N/A</v>
      </c>
      <c r="Z6210" s="15" t="s">
        <v>5156</v>
      </c>
      <c r="AA621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357 Terry Ln, Hemet  CA 92544</v>
      </c>
      <c r="AB6210" s="15"/>
    </row>
    <row r="6211" spans="1:28" x14ac:dyDescent="0.3">
      <c r="A6211" s="14">
        <v>1</v>
      </c>
      <c r="B6211" s="14">
        <v>1</v>
      </c>
      <c r="C6211" s="15" t="s">
        <v>575</v>
      </c>
      <c r="D6211" s="15" t="s">
        <v>575</v>
      </c>
      <c r="E6211" s="15">
        <v>45065</v>
      </c>
      <c r="F6211" s="15" t="s">
        <v>576</v>
      </c>
      <c r="G6211" s="15">
        <v>44983</v>
      </c>
      <c r="H6211" s="15">
        <v>45164</v>
      </c>
      <c r="I6211" s="15" t="s">
        <v>1069</v>
      </c>
      <c r="J6211" s="15" t="s">
        <v>1070</v>
      </c>
      <c r="K6211" s="15" t="s">
        <v>45332</v>
      </c>
      <c r="L6211" s="15" t="s">
        <v>441</v>
      </c>
      <c r="M6211" s="15" t="s">
        <v>579</v>
      </c>
      <c r="N6211" s="14">
        <v>2015</v>
      </c>
      <c r="O6211" s="15" t="s">
        <v>580</v>
      </c>
      <c r="P6211" s="15" t="s">
        <v>106</v>
      </c>
      <c r="Q6211" s="15" t="s">
        <v>119</v>
      </c>
      <c r="R6211" s="15" t="s">
        <v>581</v>
      </c>
      <c r="S6211" s="15" t="s">
        <v>582</v>
      </c>
      <c r="T6211" s="15" t="s">
        <v>308</v>
      </c>
      <c r="U6211" s="15" t="s">
        <v>53</v>
      </c>
      <c r="V6211" s="15" t="s">
        <v>45690</v>
      </c>
      <c r="W6211" s="15" t="s">
        <v>195</v>
      </c>
      <c r="X6211" s="15" t="e">
        <f>_xlfn.XLOOKUP(_LOOKUP[[#This Row],[AdjusterMemberName]],_Adjuster[Adjuster Name],_Adjuster[Email],,0)</f>
        <v>#N/A</v>
      </c>
      <c r="Y6211" s="15" t="e">
        <f>_xlfn.XLOOKUP(_LOOKUP[[#This Row],[AdjusterMemberName]],_Adjuster[Adjuster Name],_Adjuster[Phone Number],,0)</f>
        <v>#N/A</v>
      </c>
      <c r="Z6211" s="15" t="s">
        <v>583</v>
      </c>
      <c r="AA62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3731 1/2 Polk St, Riverside  CA 92505</v>
      </c>
      <c r="AB6211" s="15">
        <v>45028</v>
      </c>
    </row>
    <row r="6212" spans="1:28" x14ac:dyDescent="0.3">
      <c r="A6212" s="14">
        <v>1</v>
      </c>
      <c r="B6212" s="14">
        <v>1</v>
      </c>
      <c r="C6212" s="15" t="s">
        <v>1093</v>
      </c>
      <c r="D6212" s="15" t="s">
        <v>1093</v>
      </c>
      <c r="E6212" s="15">
        <v>45065</v>
      </c>
      <c r="F6212" s="15" t="s">
        <v>1094</v>
      </c>
      <c r="G6212" s="15">
        <v>45065</v>
      </c>
      <c r="H6212" s="15">
        <v>45249</v>
      </c>
      <c r="I6212" s="15" t="s">
        <v>1095</v>
      </c>
      <c r="J6212" s="15" t="s">
        <v>1096</v>
      </c>
      <c r="K6212" s="15" t="s">
        <v>45646</v>
      </c>
      <c r="L6212" s="15" t="s">
        <v>229</v>
      </c>
      <c r="M6212" s="15" t="s">
        <v>723</v>
      </c>
      <c r="N6212" s="14">
        <v>2014</v>
      </c>
      <c r="O6212" s="15" t="s">
        <v>1097</v>
      </c>
      <c r="P6212" s="15" t="s">
        <v>106</v>
      </c>
      <c r="Q6212" s="15" t="s">
        <v>47065</v>
      </c>
      <c r="R6212" s="15" t="s">
        <v>1098</v>
      </c>
      <c r="S6212" s="15" t="s">
        <v>1099</v>
      </c>
      <c r="T6212" s="15" t="s">
        <v>1100</v>
      </c>
      <c r="U6212" s="15" t="s">
        <v>53</v>
      </c>
      <c r="V6212" s="15" t="s">
        <v>45649</v>
      </c>
      <c r="W6212" s="15" t="s">
        <v>195</v>
      </c>
      <c r="X6212" s="15" t="e">
        <f>_xlfn.XLOOKUP(_LOOKUP[[#This Row],[AdjusterMemberName]],_Adjuster[Adjuster Name],_Adjuster[Email],,0)</f>
        <v>#N/A</v>
      </c>
      <c r="Y6212" s="15" t="e">
        <f>_xlfn.XLOOKUP(_LOOKUP[[#This Row],[AdjusterMemberName]],_Adjuster[Adjuster Name],_Adjuster[Phone Number],,0)</f>
        <v>#N/A</v>
      </c>
      <c r="Z6212" s="15" t="s">
        <v>1101</v>
      </c>
      <c r="AA62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817 Caliente Dr, Barstow  CA 92311</v>
      </c>
      <c r="AB6212" s="15">
        <v>45098</v>
      </c>
    </row>
    <row r="6213" spans="1:28" x14ac:dyDescent="0.3">
      <c r="A6213" s="14">
        <v>1</v>
      </c>
      <c r="B6213" s="14">
        <v>0</v>
      </c>
      <c r="C6213" s="15" t="s">
        <v>2535</v>
      </c>
      <c r="D6213" s="15" t="s">
        <v>2536</v>
      </c>
      <c r="E6213" s="15">
        <v>45065</v>
      </c>
      <c r="F6213" s="15" t="s">
        <v>2537</v>
      </c>
      <c r="G6213" s="15">
        <v>45044</v>
      </c>
      <c r="H6213" s="15">
        <v>45227</v>
      </c>
      <c r="I6213" s="15" t="s">
        <v>2538</v>
      </c>
      <c r="J6213" s="15" t="s">
        <v>2539</v>
      </c>
      <c r="K6213" s="15" t="s">
        <v>45594</v>
      </c>
      <c r="L6213" s="15" t="s">
        <v>103</v>
      </c>
      <c r="M6213" s="15" t="s">
        <v>1336</v>
      </c>
      <c r="N6213" s="14">
        <v>2016</v>
      </c>
      <c r="O6213" s="15" t="s">
        <v>2540</v>
      </c>
      <c r="P6213" s="15" t="s">
        <v>106</v>
      </c>
      <c r="Q6213" s="15" t="s">
        <v>47125</v>
      </c>
      <c r="R6213" s="15" t="s">
        <v>2541</v>
      </c>
      <c r="S6213" s="15" t="s">
        <v>2542</v>
      </c>
      <c r="T6213" s="15" t="s">
        <v>2543</v>
      </c>
      <c r="U6213" s="15" t="s">
        <v>53</v>
      </c>
      <c r="V6213" s="15" t="s">
        <v>45387</v>
      </c>
      <c r="W6213" s="15" t="s">
        <v>264</v>
      </c>
      <c r="X6213" s="15" t="str">
        <f>_xlfn.XLOOKUP(_LOOKUP[[#This Row],[AdjusterMemberName]],_Adjuster[Adjuster Name],_Adjuster[Email],,0)</f>
        <v>sBonnevie@knightcompany.com</v>
      </c>
      <c r="Y6213" s="15" t="str">
        <f>_xlfn.XLOOKUP(_LOOKUP[[#This Row],[AdjusterMemberName]],_Adjuster[Adjuster Name],_Adjuster[Phone Number],,0)</f>
        <v>323-692-4064</v>
      </c>
      <c r="Z6213" s="15" t="s">
        <v>2544</v>
      </c>
      <c r="AA62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65 Ward Ct #4, Daly City  CA 94015</v>
      </c>
      <c r="AB6213" s="15">
        <v>45077</v>
      </c>
    </row>
    <row r="6214" spans="1:28" x14ac:dyDescent="0.3">
      <c r="A6214" s="14">
        <v>1</v>
      </c>
      <c r="B6214" s="14">
        <v>1</v>
      </c>
      <c r="C6214" s="15" t="s">
        <v>1051</v>
      </c>
      <c r="D6214" s="15" t="s">
        <v>1051</v>
      </c>
      <c r="E6214" s="15">
        <v>45064</v>
      </c>
      <c r="F6214" s="15" t="s">
        <v>1052</v>
      </c>
      <c r="G6214" s="15">
        <v>45064</v>
      </c>
      <c r="H6214" s="15">
        <v>45248</v>
      </c>
      <c r="I6214" s="15" t="s">
        <v>1053</v>
      </c>
      <c r="J6214" s="15" t="s">
        <v>1054</v>
      </c>
      <c r="K6214" s="15" t="s">
        <v>45496</v>
      </c>
      <c r="L6214" s="15" t="s">
        <v>128</v>
      </c>
      <c r="M6214" s="15" t="s">
        <v>170</v>
      </c>
      <c r="N6214" s="14">
        <v>2008</v>
      </c>
      <c r="O6214" s="15" t="s">
        <v>1055</v>
      </c>
      <c r="P6214" s="15" t="s">
        <v>106</v>
      </c>
      <c r="Q6214" s="15" t="s">
        <v>47065</v>
      </c>
      <c r="R6214" s="15" t="s">
        <v>1056</v>
      </c>
      <c r="S6214" s="15" t="s">
        <v>1057</v>
      </c>
      <c r="T6214" s="15" t="s">
        <v>1058</v>
      </c>
      <c r="U6214" s="15" t="s">
        <v>53</v>
      </c>
      <c r="V6214" s="15" t="s">
        <v>46869</v>
      </c>
      <c r="W6214" s="15" t="s">
        <v>175</v>
      </c>
      <c r="X6214" s="15" t="e">
        <f>_xlfn.XLOOKUP(_LOOKUP[[#This Row],[AdjusterMemberName]],_Adjuster[Adjuster Name],_Adjuster[Email],,0)</f>
        <v>#N/A</v>
      </c>
      <c r="Y6214" s="15" t="e">
        <f>_xlfn.XLOOKUP(_LOOKUP[[#This Row],[AdjusterMemberName]],_Adjuster[Adjuster Name],_Adjuster[Phone Number],,0)</f>
        <v>#N/A</v>
      </c>
      <c r="Z6214" s="15" t="s">
        <v>1059</v>
      </c>
      <c r="AA62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7270 Lauras Ln, Vacaville  CA 95688</v>
      </c>
      <c r="AB6214" s="15"/>
    </row>
    <row r="6215" spans="1:28" x14ac:dyDescent="0.3">
      <c r="A6215" s="14">
        <v>1</v>
      </c>
      <c r="B6215" s="14">
        <v>1</v>
      </c>
      <c r="C6215" s="15" t="s">
        <v>1131</v>
      </c>
      <c r="D6215" s="15" t="s">
        <v>1131</v>
      </c>
      <c r="E6215" s="15">
        <v>45064</v>
      </c>
      <c r="F6215" s="15" t="s">
        <v>1132</v>
      </c>
      <c r="G6215" s="15">
        <v>45004</v>
      </c>
      <c r="H6215" s="15">
        <v>45188</v>
      </c>
      <c r="I6215" s="15" t="s">
        <v>1133</v>
      </c>
      <c r="J6215" s="15" t="s">
        <v>1134</v>
      </c>
      <c r="K6215" s="15" t="s">
        <v>45642</v>
      </c>
      <c r="L6215" s="15" t="s">
        <v>128</v>
      </c>
      <c r="M6215" s="15" t="s">
        <v>129</v>
      </c>
      <c r="N6215" s="14">
        <v>2018</v>
      </c>
      <c r="O6215" s="15" t="s">
        <v>1135</v>
      </c>
      <c r="P6215" s="15" t="s">
        <v>106</v>
      </c>
      <c r="Q6215" s="15" t="s">
        <v>47019</v>
      </c>
      <c r="R6215" s="15" t="s">
        <v>1136</v>
      </c>
      <c r="S6215" s="15" t="s">
        <v>1137</v>
      </c>
      <c r="T6215" s="15" t="s">
        <v>1138</v>
      </c>
      <c r="U6215" s="15" t="s">
        <v>53</v>
      </c>
      <c r="V6215" s="15" t="s">
        <v>45366</v>
      </c>
      <c r="W6215" s="15" t="s">
        <v>195</v>
      </c>
      <c r="X6215" s="15" t="e">
        <f>_xlfn.XLOOKUP(_LOOKUP[[#This Row],[AdjusterMemberName]],_Adjuster[Adjuster Name],_Adjuster[Email],,0)</f>
        <v>#N/A</v>
      </c>
      <c r="Y6215" s="15" t="e">
        <f>_xlfn.XLOOKUP(_LOOKUP[[#This Row],[AdjusterMemberName]],_Adjuster[Adjuster Name],_Adjuster[Phone Number],,0)</f>
        <v>#N/A</v>
      </c>
      <c r="Z6215" s="15" t="s">
        <v>1139</v>
      </c>
      <c r="AA62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8849 Van Nuys St Apt 6, Panorama City  CA 91402</v>
      </c>
      <c r="AB6215" s="15"/>
    </row>
    <row r="6216" spans="1:28" x14ac:dyDescent="0.3">
      <c r="A6216" s="14">
        <v>1</v>
      </c>
      <c r="B6216" s="14">
        <v>1</v>
      </c>
      <c r="C6216" s="15" t="s">
        <v>1598</v>
      </c>
      <c r="D6216" s="15" t="s">
        <v>1598</v>
      </c>
      <c r="E6216" s="15">
        <v>45064</v>
      </c>
      <c r="F6216" s="15" t="s">
        <v>1599</v>
      </c>
      <c r="G6216" s="15">
        <v>45031</v>
      </c>
      <c r="H6216" s="15">
        <v>45214</v>
      </c>
      <c r="I6216" s="15" t="s">
        <v>1600</v>
      </c>
      <c r="J6216" s="15" t="s">
        <v>1601</v>
      </c>
      <c r="K6216" s="15" t="s">
        <v>45506</v>
      </c>
      <c r="L6216" s="15" t="s">
        <v>314</v>
      </c>
      <c r="M6216" s="15" t="s">
        <v>1602</v>
      </c>
      <c r="N6216" s="14">
        <v>2009</v>
      </c>
      <c r="O6216" s="15" t="s">
        <v>1603</v>
      </c>
      <c r="P6216" s="15" t="s">
        <v>106</v>
      </c>
      <c r="Q6216" s="15" t="s">
        <v>47065</v>
      </c>
      <c r="R6216" s="15" t="s">
        <v>581</v>
      </c>
      <c r="S6216" s="15" t="s">
        <v>1604</v>
      </c>
      <c r="T6216" s="15" t="s">
        <v>1138</v>
      </c>
      <c r="U6216" s="15" t="s">
        <v>53</v>
      </c>
      <c r="V6216" s="15" t="s">
        <v>45366</v>
      </c>
      <c r="W6216" s="15" t="s">
        <v>175</v>
      </c>
      <c r="X6216" s="15" t="e">
        <f>_xlfn.XLOOKUP(_LOOKUP[[#This Row],[AdjusterMemberName]],_Adjuster[Adjuster Name],_Adjuster[Email],,0)</f>
        <v>#N/A</v>
      </c>
      <c r="Y6216" s="15" t="e">
        <f>_xlfn.XLOOKUP(_LOOKUP[[#This Row],[AdjusterMemberName]],_Adjuster[Adjuster Name],_Adjuster[Phone Number],,0)</f>
        <v>#N/A</v>
      </c>
      <c r="Z6216" s="15" t="s">
        <v>1605</v>
      </c>
      <c r="AA62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8123 Sepulveda Blvd # 6, Panorama City  CA 91402</v>
      </c>
      <c r="AB6216" s="15"/>
    </row>
    <row r="6217" spans="1:28" x14ac:dyDescent="0.3">
      <c r="A6217" s="14">
        <v>1</v>
      </c>
      <c r="B6217" s="14">
        <v>1</v>
      </c>
      <c r="C6217" s="15" t="s">
        <v>1031</v>
      </c>
      <c r="D6217" s="15" t="s">
        <v>1031</v>
      </c>
      <c r="E6217" s="15">
        <v>45063</v>
      </c>
      <c r="F6217" s="15" t="s">
        <v>1032</v>
      </c>
      <c r="G6217" s="15">
        <v>44980</v>
      </c>
      <c r="H6217" s="15">
        <v>45161</v>
      </c>
      <c r="I6217" s="15" t="s">
        <v>1033</v>
      </c>
      <c r="J6217" s="15" t="s">
        <v>1034</v>
      </c>
      <c r="K6217" s="15" t="s">
        <v>45329</v>
      </c>
      <c r="L6217" s="15" t="s">
        <v>292</v>
      </c>
      <c r="M6217" s="15" t="s">
        <v>1035</v>
      </c>
      <c r="N6217" s="14">
        <v>2006</v>
      </c>
      <c r="O6217" s="15" t="s">
        <v>1036</v>
      </c>
      <c r="P6217" s="15" t="s">
        <v>106</v>
      </c>
      <c r="Q6217" s="15" t="s">
        <v>47095</v>
      </c>
      <c r="R6217" s="15" t="s">
        <v>1037</v>
      </c>
      <c r="S6217" s="15" t="s">
        <v>1038</v>
      </c>
      <c r="T6217" s="15" t="s">
        <v>624</v>
      </c>
      <c r="U6217" s="15" t="s">
        <v>53</v>
      </c>
      <c r="V6217" s="15" t="s">
        <v>46174</v>
      </c>
      <c r="W6217" s="15" t="s">
        <v>175</v>
      </c>
      <c r="X6217" s="15" t="e">
        <f>_xlfn.XLOOKUP(_LOOKUP[[#This Row],[AdjusterMemberName]],_Adjuster[Adjuster Name],_Adjuster[Email],,0)</f>
        <v>#N/A</v>
      </c>
      <c r="Y6217" s="15" t="e">
        <f>_xlfn.XLOOKUP(_LOOKUP[[#This Row],[AdjusterMemberName]],_Adjuster[Adjuster Name],_Adjuster[Phone Number],,0)</f>
        <v>#N/A</v>
      </c>
      <c r="Z6217" s="15" t="s">
        <v>1039</v>
      </c>
      <c r="AA62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44602 Date Ave, Lancaster  CA 93534</v>
      </c>
      <c r="AB6217" s="15"/>
    </row>
    <row r="6218" spans="1:28" x14ac:dyDescent="0.3">
      <c r="A6218" s="14">
        <v>1</v>
      </c>
      <c r="B6218" s="14">
        <v>1</v>
      </c>
      <c r="C6218" s="15" t="s">
        <v>993</v>
      </c>
      <c r="D6218" s="15" t="s">
        <v>993</v>
      </c>
      <c r="E6218" s="15">
        <v>45062</v>
      </c>
      <c r="F6218" s="15" t="s">
        <v>994</v>
      </c>
      <c r="G6218" s="15">
        <v>45012</v>
      </c>
      <c r="H6218" s="15">
        <v>45196</v>
      </c>
      <c r="I6218" s="15" t="s">
        <v>995</v>
      </c>
      <c r="J6218" s="15" t="s">
        <v>996</v>
      </c>
      <c r="K6218" s="15" t="s">
        <v>45448</v>
      </c>
      <c r="L6218" s="15" t="s">
        <v>270</v>
      </c>
      <c r="M6218" s="15" t="s">
        <v>997</v>
      </c>
      <c r="N6218" s="14">
        <v>2018</v>
      </c>
      <c r="O6218" s="15" t="s">
        <v>998</v>
      </c>
      <c r="P6218" s="15" t="s">
        <v>106</v>
      </c>
      <c r="Q6218" s="15" t="s">
        <v>47019</v>
      </c>
      <c r="R6218" s="15" t="s">
        <v>999</v>
      </c>
      <c r="S6218" s="15" t="s">
        <v>1000</v>
      </c>
      <c r="T6218" s="15" t="s">
        <v>1001</v>
      </c>
      <c r="U6218" s="15" t="s">
        <v>53</v>
      </c>
      <c r="V6218" s="15" t="s">
        <v>46024</v>
      </c>
      <c r="W6218" s="15" t="s">
        <v>195</v>
      </c>
      <c r="X6218" s="15" t="e">
        <f>_xlfn.XLOOKUP(_LOOKUP[[#This Row],[AdjusterMemberName]],_Adjuster[Adjuster Name],_Adjuster[Email],,0)</f>
        <v>#N/A</v>
      </c>
      <c r="Y6218" s="15" t="e">
        <f>_xlfn.XLOOKUP(_LOOKUP[[#This Row],[AdjusterMemberName]],_Adjuster[Adjuster Name],_Adjuster[Phone Number],,0)</f>
        <v>#N/A</v>
      </c>
      <c r="Z6218" s="15" t="s">
        <v>1002</v>
      </c>
      <c r="AA62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444 Garonne St, Oxnard  CA 93036</v>
      </c>
      <c r="AB6218" s="15"/>
    </row>
    <row r="6219" spans="1:28" x14ac:dyDescent="0.3">
      <c r="A6219" s="14">
        <v>1</v>
      </c>
      <c r="B6219" s="14">
        <v>1</v>
      </c>
      <c r="C6219" s="15" t="s">
        <v>983</v>
      </c>
      <c r="D6219" s="15" t="s">
        <v>983</v>
      </c>
      <c r="E6219" s="15">
        <v>45061</v>
      </c>
      <c r="F6219" s="15" t="s">
        <v>984</v>
      </c>
      <c r="G6219" s="15">
        <v>45037</v>
      </c>
      <c r="H6219" s="15">
        <v>45220</v>
      </c>
      <c r="I6219" s="15" t="s">
        <v>985</v>
      </c>
      <c r="J6219" s="15" t="s">
        <v>986</v>
      </c>
      <c r="K6219" s="15" t="s">
        <v>45790</v>
      </c>
      <c r="L6219" s="15" t="s">
        <v>987</v>
      </c>
      <c r="M6219" s="15" t="s">
        <v>988</v>
      </c>
      <c r="N6219" s="14">
        <v>2004</v>
      </c>
      <c r="O6219" s="15" t="s">
        <v>989</v>
      </c>
      <c r="P6219" s="15" t="s">
        <v>106</v>
      </c>
      <c r="Q6219" s="15" t="s">
        <v>47065</v>
      </c>
      <c r="R6219" s="15" t="s">
        <v>990</v>
      </c>
      <c r="S6219" s="15" t="s">
        <v>991</v>
      </c>
      <c r="T6219" s="15" t="s">
        <v>643</v>
      </c>
      <c r="U6219" s="15" t="s">
        <v>53</v>
      </c>
      <c r="V6219" s="15" t="s">
        <v>45866</v>
      </c>
      <c r="W6219" s="15" t="s">
        <v>367</v>
      </c>
      <c r="X6219" s="15" t="str">
        <f>_xlfn.XLOOKUP(_LOOKUP[[#This Row],[AdjusterMemberName]],_Adjuster[Adjuster Name],_Adjuster[Email],,0)</f>
        <v>dHernandez4@knightcompany.com</v>
      </c>
      <c r="Y6219" s="15" t="str">
        <f>_xlfn.XLOOKUP(_LOOKUP[[#This Row],[AdjusterMemberName]],_Adjuster[Adjuster Name],_Adjuster[Phone Number],,0)</f>
        <v>323-315-7819</v>
      </c>
      <c r="Z6219" s="15" t="s">
        <v>992</v>
      </c>
      <c r="AA62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1445 Darlene Dr , Concord  CA 94520</v>
      </c>
      <c r="AB6219" s="15">
        <v>45070</v>
      </c>
    </row>
    <row r="6220" spans="1:28" x14ac:dyDescent="0.3">
      <c r="A6220" s="14">
        <v>1</v>
      </c>
      <c r="B6220" s="14">
        <v>1</v>
      </c>
      <c r="C6220" s="15" t="s">
        <v>1021</v>
      </c>
      <c r="D6220" s="15" t="s">
        <v>1022</v>
      </c>
      <c r="E6220" s="15">
        <v>45061</v>
      </c>
      <c r="F6220" s="15" t="s">
        <v>1023</v>
      </c>
      <c r="G6220" s="15">
        <v>45050</v>
      </c>
      <c r="H6220" s="15">
        <v>45234</v>
      </c>
      <c r="I6220" s="15" t="s">
        <v>1024</v>
      </c>
      <c r="J6220" s="15" t="s">
        <v>1025</v>
      </c>
      <c r="K6220" s="15" t="s">
        <v>45329</v>
      </c>
      <c r="L6220" s="15" t="s">
        <v>806</v>
      </c>
      <c r="M6220" s="15" t="s">
        <v>1026</v>
      </c>
      <c r="N6220" s="14">
        <v>2010</v>
      </c>
      <c r="O6220" s="15" t="s">
        <v>1027</v>
      </c>
      <c r="P6220" s="15" t="s">
        <v>106</v>
      </c>
      <c r="Q6220" s="15" t="s">
        <v>47079</v>
      </c>
      <c r="R6220" s="15" t="s">
        <v>1028</v>
      </c>
      <c r="S6220" s="15" t="s">
        <v>1029</v>
      </c>
      <c r="T6220" s="15" t="s">
        <v>811</v>
      </c>
      <c r="U6220" s="15" t="s">
        <v>53</v>
      </c>
      <c r="V6220" s="15" t="s">
        <v>45837</v>
      </c>
      <c r="W6220" s="15" t="s">
        <v>195</v>
      </c>
      <c r="X6220" s="15" t="e">
        <f>_xlfn.XLOOKUP(_LOOKUP[[#This Row],[AdjusterMemberName]],_Adjuster[Adjuster Name],_Adjuster[Email],,0)</f>
        <v>#N/A</v>
      </c>
      <c r="Y6220" s="15" t="e">
        <f>_xlfn.XLOOKUP(_LOOKUP[[#This Row],[AdjusterMemberName]],_Adjuster[Adjuster Name],_Adjuster[Phone Number],,0)</f>
        <v>#N/A</v>
      </c>
      <c r="Z6220" s="15" t="s">
        <v>1030</v>
      </c>
      <c r="AA62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150 E Nuevo Rd Apt 61, Perris  CA 92571</v>
      </c>
      <c r="AB6220" s="15">
        <v>45083</v>
      </c>
    </row>
    <row r="6221" spans="1:28" x14ac:dyDescent="0.3">
      <c r="A6221" s="14">
        <v>1</v>
      </c>
      <c r="B6221" s="14">
        <v>1</v>
      </c>
      <c r="C6221" s="15" t="s">
        <v>1140</v>
      </c>
      <c r="D6221" s="15" t="s">
        <v>1140</v>
      </c>
      <c r="E6221" s="15">
        <v>45061</v>
      </c>
      <c r="F6221" s="15" t="s">
        <v>1141</v>
      </c>
      <c r="G6221" s="15">
        <v>45056</v>
      </c>
      <c r="H6221" s="15">
        <v>45240</v>
      </c>
      <c r="I6221" s="15" t="s">
        <v>1142</v>
      </c>
      <c r="J6221" s="15" t="s">
        <v>1143</v>
      </c>
      <c r="K6221" s="15" t="s">
        <v>45611</v>
      </c>
      <c r="L6221" s="15" t="s">
        <v>314</v>
      </c>
      <c r="M6221" s="15" t="s">
        <v>315</v>
      </c>
      <c r="N6221" s="14">
        <v>2015</v>
      </c>
      <c r="O6221" s="15" t="s">
        <v>1144</v>
      </c>
      <c r="P6221" s="15" t="s">
        <v>106</v>
      </c>
      <c r="Q6221" s="15" t="s">
        <v>47065</v>
      </c>
      <c r="R6221" s="15" t="s">
        <v>82</v>
      </c>
      <c r="S6221" s="15" t="s">
        <v>1145</v>
      </c>
      <c r="T6221" s="15" t="s">
        <v>144</v>
      </c>
      <c r="U6221" s="15" t="s">
        <v>53</v>
      </c>
      <c r="V6221" s="15" t="s">
        <v>46602</v>
      </c>
      <c r="W6221" s="15" t="s">
        <v>195</v>
      </c>
      <c r="X6221" s="15" t="e">
        <f>_xlfn.XLOOKUP(_LOOKUP[[#This Row],[AdjusterMemberName]],_Adjuster[Adjuster Name],_Adjuster[Email],,0)</f>
        <v>#N/A</v>
      </c>
      <c r="Y6221" s="15" t="e">
        <f>_xlfn.XLOOKUP(_LOOKUP[[#This Row],[AdjusterMemberName]],_Adjuster[Adjuster Name],_Adjuster[Phone Number],,0)</f>
        <v>#N/A</v>
      </c>
      <c r="Z6221" s="15" t="s">
        <v>1146</v>
      </c>
      <c r="AA62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5055 Dent Ave Apt 104, San Jose  CA 95118</v>
      </c>
      <c r="AB6221" s="15">
        <v>45089</v>
      </c>
    </row>
    <row r="6222" spans="1:28" x14ac:dyDescent="0.3">
      <c r="A6222" s="14">
        <v>1</v>
      </c>
      <c r="B6222" s="14">
        <v>1</v>
      </c>
      <c r="C6222" s="15" t="s">
        <v>4347</v>
      </c>
      <c r="D6222" s="15" t="s">
        <v>4347</v>
      </c>
      <c r="E6222" s="15">
        <v>45061</v>
      </c>
      <c r="F6222" s="15" t="s">
        <v>4348</v>
      </c>
      <c r="G6222" s="15">
        <v>44987</v>
      </c>
      <c r="H6222" s="15">
        <v>45171</v>
      </c>
      <c r="I6222" s="15" t="s">
        <v>4349</v>
      </c>
      <c r="J6222" s="15" t="s">
        <v>4350</v>
      </c>
      <c r="K6222" s="15" t="s">
        <v>45329</v>
      </c>
      <c r="L6222" s="15" t="s">
        <v>687</v>
      </c>
      <c r="M6222" s="15" t="s">
        <v>2261</v>
      </c>
      <c r="N6222" s="14">
        <v>2020</v>
      </c>
      <c r="O6222" s="15" t="s">
        <v>4351</v>
      </c>
      <c r="P6222" s="15" t="s">
        <v>106</v>
      </c>
      <c r="Q6222" s="15" t="s">
        <v>47019</v>
      </c>
      <c r="R6222" s="15" t="s">
        <v>4352</v>
      </c>
      <c r="S6222" s="15" t="s">
        <v>4353</v>
      </c>
      <c r="T6222" s="15" t="s">
        <v>1834</v>
      </c>
      <c r="U6222" s="15" t="s">
        <v>53</v>
      </c>
      <c r="V6222" s="15" t="s">
        <v>45760</v>
      </c>
      <c r="W6222" s="15" t="s">
        <v>850</v>
      </c>
      <c r="X6222" s="15" t="e">
        <f>_xlfn.XLOOKUP(_LOOKUP[[#This Row],[AdjusterMemberName]],_Adjuster[Adjuster Name],_Adjuster[Email],,0)</f>
        <v>#N/A</v>
      </c>
      <c r="Y6222" s="15" t="e">
        <f>_xlfn.XLOOKUP(_LOOKUP[[#This Row],[AdjusterMemberName]],_Adjuster[Adjuster Name],_Adjuster[Phone Number],,0)</f>
        <v>#N/A</v>
      </c>
      <c r="Z6222" s="15" t="s">
        <v>4354</v>
      </c>
      <c r="AA62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1125 N Broadway Apt K205, Escondido  CA 92026</v>
      </c>
      <c r="AB6222" s="15"/>
    </row>
    <row r="6223" spans="1:28" x14ac:dyDescent="0.3">
      <c r="A6223" s="14">
        <v>1</v>
      </c>
      <c r="B6223" s="14">
        <v>1</v>
      </c>
      <c r="C6223" s="15" t="s">
        <v>1012</v>
      </c>
      <c r="D6223" s="15" t="s">
        <v>1012</v>
      </c>
      <c r="E6223" s="15">
        <v>45060</v>
      </c>
      <c r="F6223" s="15" t="s">
        <v>1013</v>
      </c>
      <c r="G6223" s="15">
        <v>45060</v>
      </c>
      <c r="H6223" s="15">
        <v>45244</v>
      </c>
      <c r="I6223" s="15" t="s">
        <v>1014</v>
      </c>
      <c r="J6223" s="15" t="s">
        <v>1015</v>
      </c>
      <c r="K6223" s="15" t="s">
        <v>45892</v>
      </c>
      <c r="L6223" s="15" t="s">
        <v>270</v>
      </c>
      <c r="M6223" s="15" t="s">
        <v>452</v>
      </c>
      <c r="N6223" s="14">
        <v>2015</v>
      </c>
      <c r="O6223" s="15" t="s">
        <v>1016</v>
      </c>
      <c r="P6223" s="15" t="s">
        <v>106</v>
      </c>
      <c r="Q6223" s="15" t="s">
        <v>47095</v>
      </c>
      <c r="R6223" s="15" t="s">
        <v>1017</v>
      </c>
      <c r="S6223" s="15" t="s">
        <v>1018</v>
      </c>
      <c r="T6223" s="15" t="s">
        <v>1019</v>
      </c>
      <c r="U6223" s="15" t="s">
        <v>53</v>
      </c>
      <c r="V6223" s="15" t="s">
        <v>46870</v>
      </c>
      <c r="W6223" s="15" t="s">
        <v>264</v>
      </c>
      <c r="X6223" s="15" t="str">
        <f>_xlfn.XLOOKUP(_LOOKUP[[#This Row],[AdjusterMemberName]],_Adjuster[Adjuster Name],_Adjuster[Email],,0)</f>
        <v>sBonnevie@knightcompany.com</v>
      </c>
      <c r="Y6223" s="15" t="str">
        <f>_xlfn.XLOOKUP(_LOOKUP[[#This Row],[AdjusterMemberName]],_Adjuster[Adjuster Name],_Adjuster[Phone Number],,0)</f>
        <v>323-692-4064</v>
      </c>
      <c r="Z6223" s="15" t="s">
        <v>1020</v>
      </c>
      <c r="AA62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33010 Donner Ln, Arrowbear  CA 92382</v>
      </c>
      <c r="AB6223" s="15">
        <v>45217</v>
      </c>
    </row>
    <row r="6224" spans="1:28" x14ac:dyDescent="0.3">
      <c r="A6224" s="14">
        <v>1</v>
      </c>
      <c r="B6224" s="14">
        <v>1</v>
      </c>
      <c r="C6224" s="15" t="s">
        <v>5129</v>
      </c>
      <c r="D6224" s="15" t="s">
        <v>5129</v>
      </c>
      <c r="E6224" s="15">
        <v>45060</v>
      </c>
      <c r="F6224" s="15" t="s">
        <v>5130</v>
      </c>
      <c r="G6224" s="15">
        <v>45041</v>
      </c>
      <c r="H6224" s="15">
        <v>45224</v>
      </c>
      <c r="I6224" s="15" t="s">
        <v>5131</v>
      </c>
      <c r="J6224" s="15" t="s">
        <v>5132</v>
      </c>
      <c r="K6224" s="15" t="s">
        <v>45356</v>
      </c>
      <c r="L6224" s="15" t="s">
        <v>139</v>
      </c>
      <c r="M6224" s="15" t="s">
        <v>1219</v>
      </c>
      <c r="N6224" s="14">
        <v>2012</v>
      </c>
      <c r="O6224" s="15" t="s">
        <v>5133</v>
      </c>
      <c r="P6224" s="15" t="s">
        <v>106</v>
      </c>
      <c r="Q6224" s="15" t="s">
        <v>47065</v>
      </c>
      <c r="R6224" s="15" t="s">
        <v>5134</v>
      </c>
      <c r="S6224" s="15" t="s">
        <v>5135</v>
      </c>
      <c r="T6224" s="15" t="s">
        <v>5136</v>
      </c>
      <c r="U6224" s="15" t="s">
        <v>53</v>
      </c>
      <c r="V6224" s="15" t="s">
        <v>46823</v>
      </c>
      <c r="W6224" s="15" t="s">
        <v>1624</v>
      </c>
      <c r="X6224" s="15" t="e">
        <f>_xlfn.XLOOKUP(_LOOKUP[[#This Row],[AdjusterMemberName]],_Adjuster[Adjuster Name],_Adjuster[Email],,0)</f>
        <v>#N/A</v>
      </c>
      <c r="Y6224" s="15" t="e">
        <f>_xlfn.XLOOKUP(_LOOKUP[[#This Row],[AdjusterMemberName]],_Adjuster[Adjuster Name],_Adjuster[Phone Number],,0)</f>
        <v>#N/A</v>
      </c>
      <c r="Z6224" s="15" t="s">
        <v>5137</v>
      </c>
      <c r="AA62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 Larkspur St Apt 6, San Rafael  CA 94901</v>
      </c>
      <c r="AB6224" s="15"/>
    </row>
    <row r="6225" spans="1:28" x14ac:dyDescent="0.3">
      <c r="A6225" s="14">
        <v>1</v>
      </c>
      <c r="B6225" s="14">
        <v>1</v>
      </c>
      <c r="C6225" s="15" t="s">
        <v>954</v>
      </c>
      <c r="D6225" s="15" t="s">
        <v>954</v>
      </c>
      <c r="E6225" s="15">
        <v>45058</v>
      </c>
      <c r="F6225" s="15" t="s">
        <v>955</v>
      </c>
      <c r="G6225" s="15">
        <v>45036</v>
      </c>
      <c r="H6225" s="15">
        <v>45219</v>
      </c>
      <c r="I6225" s="15" t="s">
        <v>956</v>
      </c>
      <c r="J6225" s="15" t="s">
        <v>957</v>
      </c>
      <c r="K6225" s="15" t="s">
        <v>46399</v>
      </c>
      <c r="L6225" s="15" t="s">
        <v>687</v>
      </c>
      <c r="M6225" s="15" t="s">
        <v>958</v>
      </c>
      <c r="N6225" s="14">
        <v>2018</v>
      </c>
      <c r="O6225" s="15" t="s">
        <v>959</v>
      </c>
      <c r="P6225" s="15" t="s">
        <v>106</v>
      </c>
      <c r="Q6225" s="15" t="s">
        <v>47065</v>
      </c>
      <c r="R6225" s="15" t="s">
        <v>960</v>
      </c>
      <c r="S6225" s="15" t="s">
        <v>961</v>
      </c>
      <c r="T6225" s="15" t="s">
        <v>962</v>
      </c>
      <c r="U6225" s="15" t="s">
        <v>53</v>
      </c>
      <c r="V6225" s="15" t="s">
        <v>45404</v>
      </c>
      <c r="W6225" s="15" t="s">
        <v>367</v>
      </c>
      <c r="X6225" s="15" t="str">
        <f>_xlfn.XLOOKUP(_LOOKUP[[#This Row],[AdjusterMemberName]],_Adjuster[Adjuster Name],_Adjuster[Email],,0)</f>
        <v>dHernandez4@knightcompany.com</v>
      </c>
      <c r="Y6225" s="15" t="str">
        <f>_xlfn.XLOOKUP(_LOOKUP[[#This Row],[AdjusterMemberName]],_Adjuster[Adjuster Name],_Adjuster[Phone Number],,0)</f>
        <v>323-315-7819</v>
      </c>
      <c r="Z6225" s="15" t="s">
        <v>963</v>
      </c>
      <c r="AA62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227 N Hagar St, San Fernando  CA 91340</v>
      </c>
      <c r="AB6225" s="15">
        <v>45164</v>
      </c>
    </row>
    <row r="6226" spans="1:28" x14ac:dyDescent="0.3">
      <c r="A6226" s="14">
        <v>1</v>
      </c>
      <c r="B6226" s="14">
        <v>1</v>
      </c>
      <c r="C6226" s="15" t="s">
        <v>1003</v>
      </c>
      <c r="D6226" s="15" t="s">
        <v>1004</v>
      </c>
      <c r="E6226" s="15">
        <v>45058</v>
      </c>
      <c r="F6226" s="15" t="s">
        <v>1005</v>
      </c>
      <c r="G6226" s="15">
        <v>44986</v>
      </c>
      <c r="H6226" s="15">
        <v>45170</v>
      </c>
      <c r="I6226" s="15" t="s">
        <v>1006</v>
      </c>
      <c r="J6226" s="15" t="s">
        <v>1007</v>
      </c>
      <c r="K6226" s="15" t="s">
        <v>45509</v>
      </c>
      <c r="L6226" s="15" t="s">
        <v>139</v>
      </c>
      <c r="M6226" s="15" t="s">
        <v>470</v>
      </c>
      <c r="N6226" s="14">
        <v>2011</v>
      </c>
      <c r="O6226" s="15" t="s">
        <v>1008</v>
      </c>
      <c r="P6226" s="15" t="s">
        <v>106</v>
      </c>
      <c r="Q6226" s="15" t="s">
        <v>47019</v>
      </c>
      <c r="R6226" s="15" t="s">
        <v>1009</v>
      </c>
      <c r="S6226" s="15" t="s">
        <v>1010</v>
      </c>
      <c r="T6226" s="15" t="s">
        <v>530</v>
      </c>
      <c r="U6226" s="15" t="s">
        <v>53</v>
      </c>
      <c r="V6226" s="15" t="s">
        <v>45462</v>
      </c>
      <c r="W6226" s="15" t="s">
        <v>175</v>
      </c>
      <c r="X6226" s="15" t="e">
        <f>_xlfn.XLOOKUP(_LOOKUP[[#This Row],[AdjusterMemberName]],_Adjuster[Adjuster Name],_Adjuster[Email],,0)</f>
        <v>#N/A</v>
      </c>
      <c r="Y6226" s="15" t="e">
        <f>_xlfn.XLOOKUP(_LOOKUP[[#This Row],[AdjusterMemberName]],_Adjuster[Adjuster Name],_Adjuster[Phone Number],,0)</f>
        <v>#N/A</v>
      </c>
      <c r="Z6226" s="15" t="s">
        <v>1011</v>
      </c>
      <c r="AA62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16156 Tawney Ridge Ln Apt D, Victorville  CA 92394</v>
      </c>
      <c r="AB6226" s="15"/>
    </row>
    <row r="6227" spans="1:28" x14ac:dyDescent="0.3">
      <c r="A6227" s="14">
        <v>1</v>
      </c>
      <c r="B6227" s="14">
        <v>0</v>
      </c>
      <c r="C6227" s="15" t="s">
        <v>964</v>
      </c>
      <c r="D6227" s="15" t="s">
        <v>965</v>
      </c>
      <c r="E6227" s="15">
        <v>45055</v>
      </c>
      <c r="F6227" s="15" t="s">
        <v>966</v>
      </c>
      <c r="G6227" s="15">
        <v>44973</v>
      </c>
      <c r="H6227" s="15">
        <v>45154</v>
      </c>
      <c r="I6227" s="15" t="s">
        <v>967</v>
      </c>
      <c r="J6227" s="15" t="s">
        <v>968</v>
      </c>
      <c r="K6227" s="15" t="s">
        <v>45407</v>
      </c>
      <c r="L6227" s="15" t="s">
        <v>103</v>
      </c>
      <c r="M6227" s="15" t="s">
        <v>104</v>
      </c>
      <c r="N6227" s="14">
        <v>2014</v>
      </c>
      <c r="O6227" s="15" t="s">
        <v>969</v>
      </c>
      <c r="P6227" s="15" t="s">
        <v>106</v>
      </c>
      <c r="Q6227" s="15" t="s">
        <v>47137</v>
      </c>
      <c r="R6227" s="15" t="s">
        <v>744</v>
      </c>
      <c r="S6227" s="15" t="s">
        <v>970</v>
      </c>
      <c r="T6227" s="15" t="s">
        <v>971</v>
      </c>
      <c r="U6227" s="15" t="s">
        <v>53</v>
      </c>
      <c r="V6227" s="15" t="s">
        <v>45625</v>
      </c>
      <c r="W6227" s="15" t="s">
        <v>195</v>
      </c>
      <c r="X6227" s="15" t="e">
        <f>_xlfn.XLOOKUP(_LOOKUP[[#This Row],[AdjusterMemberName]],_Adjuster[Adjuster Name],_Adjuster[Email],,0)</f>
        <v>#N/A</v>
      </c>
      <c r="Y6227" s="15" t="e">
        <f>_xlfn.XLOOKUP(_LOOKUP[[#This Row],[AdjusterMemberName]],_Adjuster[Adjuster Name],_Adjuster[Phone Number],,0)</f>
        <v>#N/A</v>
      </c>
      <c r="Z6227" s="15" t="s">
        <v>972</v>
      </c>
      <c r="AA62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31718 Ridgeview Dr, Lake Elsinore  CA 92532</v>
      </c>
      <c r="AB6227" s="15"/>
    </row>
    <row r="6228" spans="1:28" x14ac:dyDescent="0.3">
      <c r="A6228" s="14">
        <v>1</v>
      </c>
      <c r="B6228" s="14">
        <v>1</v>
      </c>
      <c r="C6228" s="15" t="s">
        <v>945</v>
      </c>
      <c r="D6228" s="15" t="s">
        <v>945</v>
      </c>
      <c r="E6228" s="15">
        <v>45054</v>
      </c>
      <c r="F6228" s="15" t="s">
        <v>946</v>
      </c>
      <c r="G6228" s="15">
        <v>44992</v>
      </c>
      <c r="H6228" s="15">
        <v>45176</v>
      </c>
      <c r="I6228" s="15" t="s">
        <v>947</v>
      </c>
      <c r="J6228" s="15" t="s">
        <v>948</v>
      </c>
      <c r="K6228" s="15" t="s">
        <v>45493</v>
      </c>
      <c r="L6228" s="15" t="s">
        <v>128</v>
      </c>
      <c r="M6228" s="15" t="s">
        <v>836</v>
      </c>
      <c r="N6228" s="14">
        <v>2000</v>
      </c>
      <c r="O6228" s="15" t="s">
        <v>949</v>
      </c>
      <c r="P6228" s="15" t="s">
        <v>106</v>
      </c>
      <c r="Q6228" s="15" t="s">
        <v>47065</v>
      </c>
      <c r="R6228" s="15" t="s">
        <v>950</v>
      </c>
      <c r="S6228" s="15" t="s">
        <v>951</v>
      </c>
      <c r="T6228" s="15" t="s">
        <v>952</v>
      </c>
      <c r="U6228" s="15" t="s">
        <v>53</v>
      </c>
      <c r="V6228" s="15" t="s">
        <v>46871</v>
      </c>
      <c r="W6228" s="15" t="s">
        <v>264</v>
      </c>
      <c r="X6228" s="15" t="str">
        <f>_xlfn.XLOOKUP(_LOOKUP[[#This Row],[AdjusterMemberName]],_Adjuster[Adjuster Name],_Adjuster[Email],,0)</f>
        <v>sBonnevie@knightcompany.com</v>
      </c>
      <c r="Y6228" s="15" t="str">
        <f>_xlfn.XLOOKUP(_LOOKUP[[#This Row],[AdjusterMemberName]],_Adjuster[Adjuster Name],_Adjuster[Phone Number],,0)</f>
        <v>323-692-4064</v>
      </c>
      <c r="Z6228" s="15" t="s">
        <v>953</v>
      </c>
      <c r="AA62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32888 Calle Del Tesoro, San Juan Capistrano  CA 92139</v>
      </c>
      <c r="AB6228" s="15">
        <v>45055</v>
      </c>
    </row>
    <row r="6229" spans="1:28" x14ac:dyDescent="0.3">
      <c r="A6229" s="14">
        <v>1</v>
      </c>
      <c r="B6229" s="14">
        <v>0</v>
      </c>
      <c r="C6229" s="15" t="s">
        <v>925</v>
      </c>
      <c r="D6229" s="15" t="s">
        <v>926</v>
      </c>
      <c r="E6229" s="15">
        <v>45052</v>
      </c>
      <c r="F6229" s="15" t="s">
        <v>927</v>
      </c>
      <c r="G6229" s="15">
        <v>44951</v>
      </c>
      <c r="H6229" s="15">
        <v>45132</v>
      </c>
      <c r="I6229" s="15" t="s">
        <v>928</v>
      </c>
      <c r="J6229" s="15" t="s">
        <v>929</v>
      </c>
      <c r="K6229" s="15" t="s">
        <v>45663</v>
      </c>
      <c r="L6229" s="15" t="s">
        <v>25</v>
      </c>
      <c r="M6229" s="15" t="s">
        <v>373</v>
      </c>
      <c r="N6229" s="14">
        <v>2015</v>
      </c>
      <c r="O6229" s="15" t="s">
        <v>930</v>
      </c>
      <c r="P6229" s="15" t="s">
        <v>106</v>
      </c>
      <c r="Q6229" s="15" t="s">
        <v>119</v>
      </c>
      <c r="R6229" s="15" t="s">
        <v>931</v>
      </c>
      <c r="S6229" s="15" t="s">
        <v>932</v>
      </c>
      <c r="T6229" s="15" t="s">
        <v>933</v>
      </c>
      <c r="U6229" s="15" t="s">
        <v>53</v>
      </c>
      <c r="V6229" s="15" t="s">
        <v>45925</v>
      </c>
      <c r="W6229" s="15" t="s">
        <v>195</v>
      </c>
      <c r="X6229" s="15" t="e">
        <f>_xlfn.XLOOKUP(_LOOKUP[[#This Row],[AdjusterMemberName]],_Adjuster[Adjuster Name],_Adjuster[Email],,0)</f>
        <v>#N/A</v>
      </c>
      <c r="Y6229" s="15" t="e">
        <f>_xlfn.XLOOKUP(_LOOKUP[[#This Row],[AdjusterMemberName]],_Adjuster[Adjuster Name],_Adjuster[Phone Number],,0)</f>
        <v>#N/A</v>
      </c>
      <c r="Z6229" s="15" t="s">
        <v>934</v>
      </c>
      <c r="AA62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531 West 13Th St, San Pedro  CA 90731</v>
      </c>
      <c r="AB6229" s="15">
        <v>45014</v>
      </c>
    </row>
    <row r="6230" spans="1:28" x14ac:dyDescent="0.3">
      <c r="A6230" s="14">
        <v>1</v>
      </c>
      <c r="B6230" s="14">
        <v>1</v>
      </c>
      <c r="C6230" s="15" t="s">
        <v>1060</v>
      </c>
      <c r="D6230" s="15" t="s">
        <v>1060</v>
      </c>
      <c r="E6230" s="15">
        <v>45052</v>
      </c>
      <c r="F6230" s="15" t="s">
        <v>1061</v>
      </c>
      <c r="G6230" s="15">
        <v>44999</v>
      </c>
      <c r="H6230" s="15">
        <v>45183</v>
      </c>
      <c r="I6230" s="15" t="s">
        <v>1062</v>
      </c>
      <c r="J6230" s="15" t="s">
        <v>1063</v>
      </c>
      <c r="K6230" s="15" t="s">
        <v>45329</v>
      </c>
      <c r="L6230" s="15" t="s">
        <v>128</v>
      </c>
      <c r="M6230" s="15" t="s">
        <v>1064</v>
      </c>
      <c r="N6230" s="14">
        <v>2003</v>
      </c>
      <c r="O6230" s="15" t="s">
        <v>1065</v>
      </c>
      <c r="P6230" s="15" t="s">
        <v>106</v>
      </c>
      <c r="Q6230" s="15" t="s">
        <v>47095</v>
      </c>
      <c r="R6230" s="15" t="s">
        <v>94</v>
      </c>
      <c r="S6230" s="15" t="s">
        <v>1066</v>
      </c>
      <c r="T6230" s="15" t="s">
        <v>1067</v>
      </c>
      <c r="U6230" s="15" t="s">
        <v>53</v>
      </c>
      <c r="V6230" s="15" t="s">
        <v>46288</v>
      </c>
      <c r="W6230" s="15" t="s">
        <v>175</v>
      </c>
      <c r="X6230" s="15" t="e">
        <f>_xlfn.XLOOKUP(_LOOKUP[[#This Row],[AdjusterMemberName]],_Adjuster[Adjuster Name],_Adjuster[Email],,0)</f>
        <v>#N/A</v>
      </c>
      <c r="Y6230" s="15" t="e">
        <f>_xlfn.XLOOKUP(_LOOKUP[[#This Row],[AdjusterMemberName]],_Adjuster[Adjuster Name],_Adjuster[Phone Number],,0)</f>
        <v>#N/A</v>
      </c>
      <c r="Z6230" s="15" t="s">
        <v>1068</v>
      </c>
      <c r="AA62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104 Cardenas Ave, San Francisco  CA 94132</v>
      </c>
      <c r="AB6230" s="15"/>
    </row>
    <row r="6231" spans="1:28" x14ac:dyDescent="0.3">
      <c r="A6231" s="14">
        <v>1</v>
      </c>
      <c r="B6231" s="14">
        <v>1</v>
      </c>
      <c r="C6231" s="15" t="s">
        <v>917</v>
      </c>
      <c r="D6231" s="15" t="s">
        <v>917</v>
      </c>
      <c r="E6231" s="15">
        <v>45051</v>
      </c>
      <c r="F6231" s="15" t="s">
        <v>918</v>
      </c>
      <c r="G6231" s="15">
        <v>45013</v>
      </c>
      <c r="H6231" s="15">
        <v>45197</v>
      </c>
      <c r="I6231" s="15" t="s">
        <v>919</v>
      </c>
      <c r="J6231" s="15" t="s">
        <v>920</v>
      </c>
      <c r="K6231" s="15" t="s">
        <v>46675</v>
      </c>
      <c r="L6231" s="15" t="s">
        <v>150</v>
      </c>
      <c r="M6231" s="15" t="s">
        <v>588</v>
      </c>
      <c r="N6231" s="14">
        <v>2017</v>
      </c>
      <c r="O6231" s="15" t="s">
        <v>921</v>
      </c>
      <c r="P6231" s="15" t="s">
        <v>106</v>
      </c>
      <c r="Q6231" s="15" t="s">
        <v>47019</v>
      </c>
      <c r="R6231" s="15" t="s">
        <v>922</v>
      </c>
      <c r="S6231" s="15" t="s">
        <v>923</v>
      </c>
      <c r="T6231" s="15" t="s">
        <v>174</v>
      </c>
      <c r="U6231" s="15" t="s">
        <v>53</v>
      </c>
      <c r="V6231" s="15" t="s">
        <v>45979</v>
      </c>
      <c r="W6231" s="15" t="s">
        <v>195</v>
      </c>
      <c r="X6231" s="15" t="e">
        <f>_xlfn.XLOOKUP(_LOOKUP[[#This Row],[AdjusterMemberName]],_Adjuster[Adjuster Name],_Adjuster[Email],,0)</f>
        <v>#N/A</v>
      </c>
      <c r="Y6231" s="15" t="e">
        <f>_xlfn.XLOOKUP(_LOOKUP[[#This Row],[AdjusterMemberName]],_Adjuster[Adjuster Name],_Adjuster[Phone Number],,0)</f>
        <v>#N/A</v>
      </c>
      <c r="Z6231" s="15" t="s">
        <v>924</v>
      </c>
      <c r="AA62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10205 S Gramercy Pl, Los Angeles  CA 90047</v>
      </c>
      <c r="AB6231" s="15">
        <v>45077</v>
      </c>
    </row>
    <row r="6232" spans="1:28" x14ac:dyDescent="0.3">
      <c r="A6232" s="14">
        <v>1</v>
      </c>
      <c r="B6232" s="14">
        <v>1</v>
      </c>
      <c r="C6232" s="15" t="s">
        <v>935</v>
      </c>
      <c r="D6232" s="15" t="s">
        <v>935</v>
      </c>
      <c r="E6232" s="15">
        <v>45050</v>
      </c>
      <c r="F6232" s="15" t="s">
        <v>936</v>
      </c>
      <c r="G6232" s="15">
        <v>45022</v>
      </c>
      <c r="H6232" s="15">
        <v>45205</v>
      </c>
      <c r="I6232" s="15" t="s">
        <v>937</v>
      </c>
      <c r="J6232" s="15" t="s">
        <v>938</v>
      </c>
      <c r="K6232" s="15" t="s">
        <v>45334</v>
      </c>
      <c r="L6232" s="15" t="s">
        <v>128</v>
      </c>
      <c r="M6232" s="15" t="s">
        <v>170</v>
      </c>
      <c r="N6232" s="14">
        <v>2008</v>
      </c>
      <c r="O6232" s="15" t="s">
        <v>939</v>
      </c>
      <c r="P6232" s="15" t="s">
        <v>106</v>
      </c>
      <c r="Q6232" s="15" t="s">
        <v>47065</v>
      </c>
      <c r="R6232" s="15" t="s">
        <v>940</v>
      </c>
      <c r="S6232" s="15" t="s">
        <v>941</v>
      </c>
      <c r="T6232" s="15" t="s">
        <v>144</v>
      </c>
      <c r="U6232" s="15" t="s">
        <v>53</v>
      </c>
      <c r="V6232" s="15" t="s">
        <v>45488</v>
      </c>
      <c r="W6232" s="15" t="s">
        <v>175</v>
      </c>
      <c r="X6232" s="15" t="e">
        <f>_xlfn.XLOOKUP(_LOOKUP[[#This Row],[AdjusterMemberName]],_Adjuster[Adjuster Name],_Adjuster[Email],,0)</f>
        <v>#N/A</v>
      </c>
      <c r="Y6232" s="15" t="e">
        <f>_xlfn.XLOOKUP(_LOOKUP[[#This Row],[AdjusterMemberName]],_Adjuster[Adjuster Name],_Adjuster[Phone Number],,0)</f>
        <v>#N/A</v>
      </c>
      <c r="Z6232" s="15" t="s">
        <v>942</v>
      </c>
      <c r="AA62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41 Park Village Pl, San Jose  CA 95136</v>
      </c>
      <c r="AB6232" s="15"/>
    </row>
    <row r="6233" spans="1:28" x14ac:dyDescent="0.3">
      <c r="A6233" s="14">
        <v>1</v>
      </c>
      <c r="B6233" s="14">
        <v>0</v>
      </c>
      <c r="C6233" s="15" t="s">
        <v>594</v>
      </c>
      <c r="D6233" s="15" t="s">
        <v>914</v>
      </c>
      <c r="E6233" s="15">
        <v>45049</v>
      </c>
      <c r="F6233" s="15" t="s">
        <v>596</v>
      </c>
      <c r="G6233" s="15">
        <v>44961</v>
      </c>
      <c r="H6233" s="15">
        <v>45142</v>
      </c>
      <c r="I6233" s="15" t="s">
        <v>915</v>
      </c>
      <c r="J6233" s="15" t="s">
        <v>916</v>
      </c>
      <c r="K6233" s="15" t="s">
        <v>45505</v>
      </c>
      <c r="L6233" s="15" t="s">
        <v>430</v>
      </c>
      <c r="M6233" s="15" t="s">
        <v>599</v>
      </c>
      <c r="N6233" s="14">
        <v>2020</v>
      </c>
      <c r="O6233" s="15" t="s">
        <v>600</v>
      </c>
      <c r="P6233" s="15" t="s">
        <v>106</v>
      </c>
      <c r="Q6233" s="15" t="s">
        <v>47019</v>
      </c>
      <c r="R6233" s="15" t="s">
        <v>601</v>
      </c>
      <c r="S6233" s="15" t="s">
        <v>602</v>
      </c>
      <c r="T6233" s="15" t="s">
        <v>603</v>
      </c>
      <c r="U6233" s="15" t="s">
        <v>53</v>
      </c>
      <c r="V6233" s="15" t="s">
        <v>46754</v>
      </c>
      <c r="W6233" s="15" t="s">
        <v>175</v>
      </c>
      <c r="X6233" s="15" t="e">
        <f>_xlfn.XLOOKUP(_LOOKUP[[#This Row],[AdjusterMemberName]],_Adjuster[Adjuster Name],_Adjuster[Email],,0)</f>
        <v>#N/A</v>
      </c>
      <c r="Y6233" s="15" t="e">
        <f>_xlfn.XLOOKUP(_LOOKUP[[#This Row],[AdjusterMemberName]],_Adjuster[Adjuster Name],_Adjuster[Phone Number],,0)</f>
        <v>#N/A</v>
      </c>
      <c r="Z6233" s="15" t="s">
        <v>604</v>
      </c>
      <c r="AA62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25707 Holiday Cir Apt D, Stevenson Ranch  CA 91381</v>
      </c>
      <c r="AB6233" s="15"/>
    </row>
    <row r="6234" spans="1:28" x14ac:dyDescent="0.3">
      <c r="A6234" s="14">
        <v>1</v>
      </c>
      <c r="B6234" s="14">
        <v>1</v>
      </c>
      <c r="C6234" s="15" t="s">
        <v>886</v>
      </c>
      <c r="D6234" s="15" t="s">
        <v>886</v>
      </c>
      <c r="E6234" s="15">
        <v>45048</v>
      </c>
      <c r="F6234" s="15" t="s">
        <v>887</v>
      </c>
      <c r="G6234" s="15">
        <v>45029</v>
      </c>
      <c r="H6234" s="15">
        <v>45212</v>
      </c>
      <c r="I6234" s="15" t="s">
        <v>888</v>
      </c>
      <c r="J6234" s="15" t="s">
        <v>889</v>
      </c>
      <c r="K6234" s="15" t="s">
        <v>46095</v>
      </c>
      <c r="L6234" s="15" t="s">
        <v>103</v>
      </c>
      <c r="M6234" s="15" t="s">
        <v>890</v>
      </c>
      <c r="N6234" s="14">
        <v>2004</v>
      </c>
      <c r="O6234" s="15" t="s">
        <v>891</v>
      </c>
      <c r="P6234" s="15" t="s">
        <v>106</v>
      </c>
      <c r="Q6234" s="15" t="s">
        <v>47065</v>
      </c>
      <c r="R6234" s="15" t="s">
        <v>892</v>
      </c>
      <c r="S6234" s="15" t="s">
        <v>893</v>
      </c>
      <c r="T6234" s="15" t="s">
        <v>894</v>
      </c>
      <c r="U6234" s="15" t="s">
        <v>53</v>
      </c>
      <c r="V6234" s="15" t="s">
        <v>46048</v>
      </c>
      <c r="W6234" s="15" t="s">
        <v>195</v>
      </c>
      <c r="X6234" s="15" t="e">
        <f>_xlfn.XLOOKUP(_LOOKUP[[#This Row],[AdjusterMemberName]],_Adjuster[Adjuster Name],_Adjuster[Email],,0)</f>
        <v>#N/A</v>
      </c>
      <c r="Y6234" s="15" t="e">
        <f>_xlfn.XLOOKUP(_LOOKUP[[#This Row],[AdjusterMemberName]],_Adjuster[Adjuster Name],_Adjuster[Phone Number],,0)</f>
        <v>#N/A</v>
      </c>
      <c r="Z6234" s="15" t="s">
        <v>895</v>
      </c>
      <c r="AA62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7403 Guthrie Way, San Diego  CA 92114</v>
      </c>
      <c r="AB6234" s="15">
        <v>45123</v>
      </c>
    </row>
    <row r="6235" spans="1:28" x14ac:dyDescent="0.3">
      <c r="A6235" s="14">
        <v>1</v>
      </c>
      <c r="B6235" s="14">
        <v>0</v>
      </c>
      <c r="C6235" s="15" t="s">
        <v>1040</v>
      </c>
      <c r="D6235" s="15" t="s">
        <v>1041</v>
      </c>
      <c r="E6235" s="15">
        <v>45048</v>
      </c>
      <c r="F6235" s="15" t="s">
        <v>1042</v>
      </c>
      <c r="G6235" s="15">
        <v>44967</v>
      </c>
      <c r="H6235" s="15">
        <v>45148</v>
      </c>
      <c r="I6235" s="15" t="s">
        <v>1043</v>
      </c>
      <c r="J6235" s="15" t="s">
        <v>1044</v>
      </c>
      <c r="K6235" s="15" t="s">
        <v>45732</v>
      </c>
      <c r="L6235" s="15" t="s">
        <v>103</v>
      </c>
      <c r="M6235" s="15" t="s">
        <v>160</v>
      </c>
      <c r="N6235" s="14">
        <v>2014</v>
      </c>
      <c r="O6235" s="15" t="s">
        <v>1045</v>
      </c>
      <c r="P6235" s="15" t="s">
        <v>106</v>
      </c>
      <c r="Q6235" s="15" t="s">
        <v>47065</v>
      </c>
      <c r="R6235" s="15" t="s">
        <v>1046</v>
      </c>
      <c r="S6235" s="15" t="s">
        <v>1047</v>
      </c>
      <c r="T6235" s="15" t="s">
        <v>1048</v>
      </c>
      <c r="U6235" s="15" t="s">
        <v>53</v>
      </c>
      <c r="V6235" s="15" t="s">
        <v>45457</v>
      </c>
      <c r="W6235" s="15" t="s">
        <v>1049</v>
      </c>
      <c r="X6235" s="15" t="str">
        <f>_xlfn.XLOOKUP(_LOOKUP[[#This Row],[AdjusterMemberName]],_Adjuster[Adjuster Name],_Adjuster[Email],,0)</f>
        <v>cPenate@knightcompany.com</v>
      </c>
      <c r="Y6235" s="15" t="str">
        <f>_xlfn.XLOOKUP(_LOOKUP[[#This Row],[AdjusterMemberName]],_Adjuster[Adjuster Name],_Adjuster[Phone Number],,0)</f>
        <v>424-559-5385</v>
      </c>
      <c r="Z6235" s="15" t="s">
        <v>1050</v>
      </c>
      <c r="AA62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3624 Willow Pass Rd Unit 207, Bay Point  CA 94565</v>
      </c>
      <c r="AB6235" s="15"/>
    </row>
    <row r="6236" spans="1:28" x14ac:dyDescent="0.3">
      <c r="A6236" s="14">
        <v>1</v>
      </c>
      <c r="B6236" s="14">
        <v>1</v>
      </c>
      <c r="C6236" s="15" t="s">
        <v>870</v>
      </c>
      <c r="D6236" s="15" t="s">
        <v>870</v>
      </c>
      <c r="E6236" s="15">
        <v>45047</v>
      </c>
      <c r="F6236" s="15" t="s">
        <v>871</v>
      </c>
      <c r="G6236" s="15">
        <v>45000</v>
      </c>
      <c r="H6236" s="15">
        <v>45184</v>
      </c>
      <c r="I6236" s="15" t="s">
        <v>872</v>
      </c>
      <c r="J6236" s="15" t="s">
        <v>873</v>
      </c>
      <c r="K6236" s="15" t="s">
        <v>46872</v>
      </c>
      <c r="L6236" s="15" t="s">
        <v>103</v>
      </c>
      <c r="M6236" s="15" t="s">
        <v>304</v>
      </c>
      <c r="N6236" s="14">
        <v>2015</v>
      </c>
      <c r="O6236" s="15" t="s">
        <v>874</v>
      </c>
      <c r="P6236" s="15" t="s">
        <v>106</v>
      </c>
      <c r="Q6236" s="15" t="s">
        <v>47065</v>
      </c>
      <c r="R6236" s="15" t="s">
        <v>875</v>
      </c>
      <c r="S6236" s="15" t="s">
        <v>876</v>
      </c>
      <c r="T6236" s="15" t="s">
        <v>174</v>
      </c>
      <c r="U6236" s="15" t="s">
        <v>53</v>
      </c>
      <c r="V6236" s="15" t="s">
        <v>45780</v>
      </c>
      <c r="W6236" s="15" t="s">
        <v>175</v>
      </c>
      <c r="X6236" s="15" t="e">
        <f>_xlfn.XLOOKUP(_LOOKUP[[#This Row],[AdjusterMemberName]],_Adjuster[Adjuster Name],_Adjuster[Email],,0)</f>
        <v>#N/A</v>
      </c>
      <c r="Y6236" s="15" t="e">
        <f>_xlfn.XLOOKUP(_LOOKUP[[#This Row],[AdjusterMemberName]],_Adjuster[Adjuster Name],_Adjuster[Phone Number],,0)</f>
        <v>#N/A</v>
      </c>
      <c r="Z6236" s="15" t="s">
        <v>877</v>
      </c>
      <c r="AA62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2531 S Burnside Ave Apt 3, Los Angeles  CA 90016</v>
      </c>
      <c r="AB6236" s="15">
        <v>45158</v>
      </c>
    </row>
    <row r="6237" spans="1:28" x14ac:dyDescent="0.3">
      <c r="A6237" s="14">
        <v>1</v>
      </c>
      <c r="B6237" s="14">
        <v>1</v>
      </c>
      <c r="C6237" s="15" t="s">
        <v>896</v>
      </c>
      <c r="D6237" s="15" t="s">
        <v>896</v>
      </c>
      <c r="E6237" s="15">
        <v>45047</v>
      </c>
      <c r="F6237" s="15" t="s">
        <v>897</v>
      </c>
      <c r="G6237" s="15">
        <v>44888</v>
      </c>
      <c r="H6237" s="15">
        <v>45069</v>
      </c>
      <c r="I6237" s="15" t="s">
        <v>898</v>
      </c>
      <c r="J6237" s="15" t="s">
        <v>899</v>
      </c>
      <c r="K6237" s="15" t="s">
        <v>45496</v>
      </c>
      <c r="L6237" s="15" t="s">
        <v>91</v>
      </c>
      <c r="M6237" s="15" t="s">
        <v>92</v>
      </c>
      <c r="N6237" s="14">
        <v>2010</v>
      </c>
      <c r="O6237" s="15" t="s">
        <v>900</v>
      </c>
      <c r="P6237" s="15" t="s">
        <v>106</v>
      </c>
      <c r="Q6237" s="15" t="s">
        <v>47019</v>
      </c>
      <c r="R6237" s="15" t="s">
        <v>901</v>
      </c>
      <c r="S6237" s="15" t="s">
        <v>902</v>
      </c>
      <c r="T6237" s="15" t="s">
        <v>903</v>
      </c>
      <c r="U6237" s="15" t="s">
        <v>53</v>
      </c>
      <c r="V6237" s="15" t="s">
        <v>45697</v>
      </c>
      <c r="W6237" s="15" t="s">
        <v>175</v>
      </c>
      <c r="X6237" s="15" t="e">
        <f>_xlfn.XLOOKUP(_LOOKUP[[#This Row],[AdjusterMemberName]],_Adjuster[Adjuster Name],_Adjuster[Email],,0)</f>
        <v>#N/A</v>
      </c>
      <c r="Y6237" s="15" t="e">
        <f>_xlfn.XLOOKUP(_LOOKUP[[#This Row],[AdjusterMemberName]],_Adjuster[Adjuster Name],_Adjuster[Phone Number],,0)</f>
        <v>#N/A</v>
      </c>
      <c r="Z6237" s="15" t="s">
        <v>904</v>
      </c>
      <c r="AA62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3807 Olivo Ct, Camarillo  CA 93010</v>
      </c>
      <c r="AB6237" s="15"/>
    </row>
    <row r="6238" spans="1:28" x14ac:dyDescent="0.3">
      <c r="A6238" s="14">
        <v>1</v>
      </c>
      <c r="B6238" s="14">
        <v>1</v>
      </c>
      <c r="C6238" s="15" t="s">
        <v>861</v>
      </c>
      <c r="D6238" s="15" t="s">
        <v>862</v>
      </c>
      <c r="E6238" s="15">
        <v>45046</v>
      </c>
      <c r="F6238" s="15" t="s">
        <v>863</v>
      </c>
      <c r="G6238" s="15">
        <v>44981</v>
      </c>
      <c r="H6238" s="15">
        <v>45162</v>
      </c>
      <c r="I6238" s="15" t="s">
        <v>864</v>
      </c>
      <c r="J6238" s="15" t="s">
        <v>865</v>
      </c>
      <c r="K6238" s="15" t="s">
        <v>45509</v>
      </c>
      <c r="L6238" s="15" t="s">
        <v>314</v>
      </c>
      <c r="M6238" s="15" t="s">
        <v>315</v>
      </c>
      <c r="N6238" s="14">
        <v>2022</v>
      </c>
      <c r="O6238" s="15" t="s">
        <v>866</v>
      </c>
      <c r="P6238" s="15" t="s">
        <v>106</v>
      </c>
      <c r="Q6238" s="15" t="s">
        <v>47019</v>
      </c>
      <c r="R6238" s="15" t="s">
        <v>867</v>
      </c>
      <c r="S6238" s="15" t="s">
        <v>868</v>
      </c>
      <c r="T6238" s="15" t="s">
        <v>96</v>
      </c>
      <c r="U6238" s="15" t="s">
        <v>53</v>
      </c>
      <c r="V6238" s="15" t="s">
        <v>45410</v>
      </c>
      <c r="W6238" s="15" t="s">
        <v>175</v>
      </c>
      <c r="X6238" s="15" t="e">
        <f>_xlfn.XLOOKUP(_LOOKUP[[#This Row],[AdjusterMemberName]],_Adjuster[Adjuster Name],_Adjuster[Email],,0)</f>
        <v>#N/A</v>
      </c>
      <c r="Y6238" s="15" t="e">
        <f>_xlfn.XLOOKUP(_LOOKUP[[#This Row],[AdjusterMemberName]],_Adjuster[Adjuster Name],_Adjuster[Phone Number],,0)</f>
        <v>#N/A</v>
      </c>
      <c r="Z6238" s="15" t="s">
        <v>869</v>
      </c>
      <c r="AA623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23117 Lawless Rd, Moreno Valley  CA 92557</v>
      </c>
      <c r="AB6238" s="15"/>
    </row>
    <row r="6239" spans="1:28" x14ac:dyDescent="0.3">
      <c r="A6239" s="14">
        <v>1</v>
      </c>
      <c r="B6239" s="14">
        <v>1</v>
      </c>
      <c r="C6239" s="15" t="s">
        <v>852</v>
      </c>
      <c r="D6239" s="15" t="s">
        <v>853</v>
      </c>
      <c r="E6239" s="15">
        <v>45045</v>
      </c>
      <c r="F6239" s="15" t="s">
        <v>854</v>
      </c>
      <c r="G6239" s="15">
        <v>44973</v>
      </c>
      <c r="H6239" s="15">
        <v>45154</v>
      </c>
      <c r="I6239" s="15" t="s">
        <v>855</v>
      </c>
      <c r="J6239" s="15" t="s">
        <v>856</v>
      </c>
      <c r="K6239" s="15" t="s">
        <v>45451</v>
      </c>
      <c r="L6239" s="15" t="s">
        <v>314</v>
      </c>
      <c r="M6239" s="15" t="s">
        <v>315</v>
      </c>
      <c r="N6239" s="14">
        <v>2018</v>
      </c>
      <c r="O6239" s="15" t="s">
        <v>857</v>
      </c>
      <c r="P6239" s="15" t="s">
        <v>106</v>
      </c>
      <c r="Q6239" s="15" t="s">
        <v>47095</v>
      </c>
      <c r="R6239" s="15" t="s">
        <v>858</v>
      </c>
      <c r="S6239" s="15" t="s">
        <v>859</v>
      </c>
      <c r="T6239" s="15" t="s">
        <v>424</v>
      </c>
      <c r="U6239" s="15" t="s">
        <v>53</v>
      </c>
      <c r="V6239" s="15" t="s">
        <v>45470</v>
      </c>
      <c r="W6239" s="15" t="s">
        <v>175</v>
      </c>
      <c r="X6239" s="15" t="e">
        <f>_xlfn.XLOOKUP(_LOOKUP[[#This Row],[AdjusterMemberName]],_Adjuster[Adjuster Name],_Adjuster[Email],,0)</f>
        <v>#N/A</v>
      </c>
      <c r="Y6239" s="15" t="e">
        <f>_xlfn.XLOOKUP(_LOOKUP[[#This Row],[AdjusterMemberName]],_Adjuster[Adjuster Name],_Adjuster[Phone Number],,0)</f>
        <v>#N/A</v>
      </c>
      <c r="Z6239" s="15" t="s">
        <v>860</v>
      </c>
      <c r="AA623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3277 Duffy St, San Bernardino  CA 92407</v>
      </c>
      <c r="AB6239" s="15"/>
    </row>
    <row r="6240" spans="1:28" x14ac:dyDescent="0.3">
      <c r="A6240" s="14">
        <v>1</v>
      </c>
      <c r="B6240" s="14">
        <v>1</v>
      </c>
      <c r="C6240" s="15" t="s">
        <v>905</v>
      </c>
      <c r="D6240" s="15" t="s">
        <v>905</v>
      </c>
      <c r="E6240" s="15">
        <v>45045</v>
      </c>
      <c r="F6240" s="15" t="s">
        <v>906</v>
      </c>
      <c r="G6240" s="15">
        <v>44979</v>
      </c>
      <c r="H6240" s="15">
        <v>45160</v>
      </c>
      <c r="I6240" s="15" t="s">
        <v>907</v>
      </c>
      <c r="J6240" s="15" t="s">
        <v>908</v>
      </c>
      <c r="K6240" s="15" t="s">
        <v>45481</v>
      </c>
      <c r="L6240" s="15" t="s">
        <v>128</v>
      </c>
      <c r="M6240" s="15" t="s">
        <v>909</v>
      </c>
      <c r="N6240" s="14">
        <v>2022</v>
      </c>
      <c r="O6240" s="15" t="s">
        <v>910</v>
      </c>
      <c r="P6240" s="15" t="s">
        <v>106</v>
      </c>
      <c r="Q6240" s="15" t="s">
        <v>47019</v>
      </c>
      <c r="R6240" s="15" t="s">
        <v>911</v>
      </c>
      <c r="S6240" s="15" t="s">
        <v>912</v>
      </c>
      <c r="T6240" s="15" t="s">
        <v>308</v>
      </c>
      <c r="U6240" s="15" t="s">
        <v>53</v>
      </c>
      <c r="V6240" s="15" t="s">
        <v>45398</v>
      </c>
      <c r="W6240" s="15" t="s">
        <v>175</v>
      </c>
      <c r="X6240" s="15" t="e">
        <f>_xlfn.XLOOKUP(_LOOKUP[[#This Row],[AdjusterMemberName]],_Adjuster[Adjuster Name],_Adjuster[Email],,0)</f>
        <v>#N/A</v>
      </c>
      <c r="Y6240" s="15" t="e">
        <f>_xlfn.XLOOKUP(_LOOKUP[[#This Row],[AdjusterMemberName]],_Adjuster[Adjuster Name],_Adjuster[Phone Number],,0)</f>
        <v>#N/A</v>
      </c>
      <c r="Z6240" s="15" t="s">
        <v>913</v>
      </c>
      <c r="AA624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5665 Applecross Dr, Riverside  CA 92507</v>
      </c>
      <c r="AB6240" s="15">
        <v>45135</v>
      </c>
    </row>
    <row r="6241" spans="1:28" x14ac:dyDescent="0.3">
      <c r="A6241" s="14">
        <v>1</v>
      </c>
      <c r="B6241" s="14">
        <v>1</v>
      </c>
      <c r="C6241" s="15" t="s">
        <v>832</v>
      </c>
      <c r="D6241" s="15" t="s">
        <v>832</v>
      </c>
      <c r="E6241" s="15">
        <v>45044</v>
      </c>
      <c r="F6241" s="15" t="s">
        <v>833</v>
      </c>
      <c r="G6241" s="15">
        <v>44992</v>
      </c>
      <c r="H6241" s="15">
        <v>45176</v>
      </c>
      <c r="I6241" s="15" t="s">
        <v>834</v>
      </c>
      <c r="J6241" s="15" t="s">
        <v>835</v>
      </c>
      <c r="K6241" s="15" t="s">
        <v>45624</v>
      </c>
      <c r="L6241" s="15" t="s">
        <v>128</v>
      </c>
      <c r="M6241" s="15" t="s">
        <v>836</v>
      </c>
      <c r="N6241" s="14">
        <v>2004</v>
      </c>
      <c r="O6241" s="15" t="s">
        <v>837</v>
      </c>
      <c r="P6241" s="15" t="s">
        <v>106</v>
      </c>
      <c r="Q6241" s="15" t="s">
        <v>47061</v>
      </c>
      <c r="R6241" s="15" t="s">
        <v>838</v>
      </c>
      <c r="S6241" s="15" t="s">
        <v>839</v>
      </c>
      <c r="T6241" s="15" t="s">
        <v>840</v>
      </c>
      <c r="U6241" s="15" t="s">
        <v>53</v>
      </c>
      <c r="V6241" s="15" t="s">
        <v>45450</v>
      </c>
      <c r="W6241" s="15" t="s">
        <v>264</v>
      </c>
      <c r="X6241" s="15" t="str">
        <f>_xlfn.XLOOKUP(_LOOKUP[[#This Row],[AdjusterMemberName]],_Adjuster[Adjuster Name],_Adjuster[Email],,0)</f>
        <v>sBonnevie@knightcompany.com</v>
      </c>
      <c r="Y6241" s="15" t="str">
        <f>_xlfn.XLOOKUP(_LOOKUP[[#This Row],[AdjusterMemberName]],_Adjuster[Adjuster Name],_Adjuster[Phone Number],,0)</f>
        <v>323-692-4064</v>
      </c>
      <c r="Z6241" s="15" t="s">
        <v>841</v>
      </c>
      <c r="AA624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13177 Mohawk Rd Apt B, Apple Valley  CA 92308</v>
      </c>
      <c r="AB6241" s="15"/>
    </row>
    <row r="6242" spans="1:28" x14ac:dyDescent="0.3">
      <c r="A6242" s="14">
        <v>1</v>
      </c>
      <c r="B6242" s="14">
        <v>1</v>
      </c>
      <c r="C6242" s="15" t="s">
        <v>842</v>
      </c>
      <c r="D6242" s="15" t="s">
        <v>842</v>
      </c>
      <c r="E6242" s="15">
        <v>45044</v>
      </c>
      <c r="F6242" s="15" t="s">
        <v>843</v>
      </c>
      <c r="G6242" s="15">
        <v>45042</v>
      </c>
      <c r="H6242" s="15">
        <v>45225</v>
      </c>
      <c r="I6242" s="15" t="s">
        <v>844</v>
      </c>
      <c r="J6242" s="15" t="s">
        <v>845</v>
      </c>
      <c r="K6242" s="15" t="s">
        <v>45815</v>
      </c>
      <c r="L6242" s="15" t="s">
        <v>103</v>
      </c>
      <c r="M6242" s="15" t="s">
        <v>304</v>
      </c>
      <c r="N6242" s="14">
        <v>2023</v>
      </c>
      <c r="O6242" s="15" t="s">
        <v>846</v>
      </c>
      <c r="P6242" s="15" t="s">
        <v>106</v>
      </c>
      <c r="Q6242" s="15" t="s">
        <v>47209</v>
      </c>
      <c r="R6242" s="15" t="s">
        <v>847</v>
      </c>
      <c r="S6242" s="15" t="s">
        <v>848</v>
      </c>
      <c r="T6242" s="15" t="s">
        <v>849</v>
      </c>
      <c r="U6242" s="15" t="s">
        <v>53</v>
      </c>
      <c r="V6242" s="15" t="s">
        <v>45619</v>
      </c>
      <c r="W6242" s="15" t="s">
        <v>850</v>
      </c>
      <c r="X6242" s="15" t="e">
        <f>_xlfn.XLOOKUP(_LOOKUP[[#This Row],[AdjusterMemberName]],_Adjuster[Adjuster Name],_Adjuster[Email],,0)</f>
        <v>#N/A</v>
      </c>
      <c r="Y6242" s="15" t="e">
        <f>_xlfn.XLOOKUP(_LOOKUP[[#This Row],[AdjusterMemberName]],_Adjuster[Adjuster Name],_Adjuster[Phone Number],,0)</f>
        <v>#N/A</v>
      </c>
      <c r="Z6242" s="15" t="s">
        <v>851</v>
      </c>
      <c r="AA624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3400 Richmond Pkwy #2324, San Pablo  CA 94806</v>
      </c>
      <c r="AB6242" s="15">
        <v>45136</v>
      </c>
    </row>
    <row r="6243" spans="1:28" x14ac:dyDescent="0.3">
      <c r="A6243" s="14">
        <v>1</v>
      </c>
      <c r="B6243" s="14">
        <v>1</v>
      </c>
      <c r="C6243" s="15" t="s">
        <v>878</v>
      </c>
      <c r="D6243" s="15" t="s">
        <v>878</v>
      </c>
      <c r="E6243" s="15">
        <v>45043</v>
      </c>
      <c r="F6243" s="15" t="s">
        <v>879</v>
      </c>
      <c r="G6243" s="15">
        <v>44995</v>
      </c>
      <c r="H6243" s="15">
        <v>45179</v>
      </c>
      <c r="I6243" s="15" t="s">
        <v>880</v>
      </c>
      <c r="J6243" s="15" t="s">
        <v>881</v>
      </c>
      <c r="K6243" s="15" t="s">
        <v>45388</v>
      </c>
      <c r="L6243" s="15" t="s">
        <v>419</v>
      </c>
      <c r="M6243" s="15" t="s">
        <v>420</v>
      </c>
      <c r="N6243" s="14">
        <v>2003</v>
      </c>
      <c r="O6243" s="15" t="s">
        <v>882</v>
      </c>
      <c r="P6243" s="15" t="s">
        <v>106</v>
      </c>
      <c r="Q6243" s="15" t="s">
        <v>47065</v>
      </c>
      <c r="R6243" s="15" t="s">
        <v>883</v>
      </c>
      <c r="S6243" s="15" t="s">
        <v>884</v>
      </c>
      <c r="T6243" s="15" t="s">
        <v>572</v>
      </c>
      <c r="U6243" s="15" t="s">
        <v>53</v>
      </c>
      <c r="V6243" s="15" t="s">
        <v>45569</v>
      </c>
      <c r="W6243" s="15" t="s">
        <v>175</v>
      </c>
      <c r="X6243" s="15" t="e">
        <f>_xlfn.XLOOKUP(_LOOKUP[[#This Row],[AdjusterMemberName]],_Adjuster[Adjuster Name],_Adjuster[Email],,0)</f>
        <v>#N/A</v>
      </c>
      <c r="Y6243" s="15" t="e">
        <f>_xlfn.XLOOKUP(_LOOKUP[[#This Row],[AdjusterMemberName]],_Adjuster[Adjuster Name],_Adjuster[Phone Number],,0)</f>
        <v>#N/A</v>
      </c>
      <c r="Z6243" s="15" t="s">
        <v>885</v>
      </c>
      <c r="AA624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7100 Crestwood St, Bakersfield  CA 93308</v>
      </c>
      <c r="AB6243" s="15"/>
    </row>
    <row r="6244" spans="1:28" x14ac:dyDescent="0.3">
      <c r="A6244" s="14">
        <v>1</v>
      </c>
      <c r="B6244" s="14">
        <v>1</v>
      </c>
      <c r="C6244" s="15" t="s">
        <v>813</v>
      </c>
      <c r="D6244" s="15" t="s">
        <v>813</v>
      </c>
      <c r="E6244" s="15">
        <v>45042</v>
      </c>
      <c r="F6244" s="15" t="s">
        <v>814</v>
      </c>
      <c r="G6244" s="15">
        <v>45015</v>
      </c>
      <c r="H6244" s="15">
        <v>45199</v>
      </c>
      <c r="I6244" s="15" t="s">
        <v>815</v>
      </c>
      <c r="J6244" s="15" t="s">
        <v>816</v>
      </c>
      <c r="K6244" s="15" t="s">
        <v>46873</v>
      </c>
      <c r="L6244" s="15" t="s">
        <v>128</v>
      </c>
      <c r="M6244" s="15" t="s">
        <v>817</v>
      </c>
      <c r="N6244" s="14">
        <v>2012</v>
      </c>
      <c r="O6244" s="15" t="s">
        <v>818</v>
      </c>
      <c r="P6244" s="15" t="s">
        <v>106</v>
      </c>
      <c r="Q6244" s="15" t="s">
        <v>47019</v>
      </c>
      <c r="R6244" s="15" t="s">
        <v>819</v>
      </c>
      <c r="S6244" s="15" t="s">
        <v>820</v>
      </c>
      <c r="T6244" s="15" t="s">
        <v>821</v>
      </c>
      <c r="U6244" s="15" t="s">
        <v>53</v>
      </c>
      <c r="V6244" s="15" t="s">
        <v>45616</v>
      </c>
      <c r="W6244" s="15" t="s">
        <v>175</v>
      </c>
      <c r="X6244" s="15" t="e">
        <f>_xlfn.XLOOKUP(_LOOKUP[[#This Row],[AdjusterMemberName]],_Adjuster[Adjuster Name],_Adjuster[Email],,0)</f>
        <v>#N/A</v>
      </c>
      <c r="Y6244" s="15" t="e">
        <f>_xlfn.XLOOKUP(_LOOKUP[[#This Row],[AdjusterMemberName]],_Adjuster[Adjuster Name],_Adjuster[Phone Number],,0)</f>
        <v>#N/A</v>
      </c>
      <c r="Z6244" s="15" t="s">
        <v>822</v>
      </c>
      <c r="AA624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14225 Burbank Bl Apt 7, Van Nuys  CA 91401</v>
      </c>
      <c r="AB6244" s="15"/>
    </row>
    <row r="6245" spans="1:28" x14ac:dyDescent="0.3">
      <c r="A6245" s="14">
        <v>1</v>
      </c>
      <c r="B6245" s="14">
        <v>1</v>
      </c>
      <c r="C6245" s="15" t="s">
        <v>813</v>
      </c>
      <c r="D6245" s="15" t="s">
        <v>813</v>
      </c>
      <c r="E6245" s="15">
        <v>45042</v>
      </c>
      <c r="F6245" s="15" t="s">
        <v>814</v>
      </c>
      <c r="G6245" s="15">
        <v>45015</v>
      </c>
      <c r="H6245" s="15">
        <v>45199</v>
      </c>
      <c r="I6245" s="15" t="s">
        <v>943</v>
      </c>
      <c r="J6245" s="15" t="s">
        <v>944</v>
      </c>
      <c r="K6245" s="15" t="s">
        <v>45559</v>
      </c>
      <c r="L6245" s="15" t="s">
        <v>128</v>
      </c>
      <c r="M6245" s="15" t="s">
        <v>817</v>
      </c>
      <c r="N6245" s="14">
        <v>2012</v>
      </c>
      <c r="O6245" s="15" t="s">
        <v>818</v>
      </c>
      <c r="P6245" s="15" t="s">
        <v>106</v>
      </c>
      <c r="Q6245" s="15" t="s">
        <v>47019</v>
      </c>
      <c r="R6245" s="15" t="s">
        <v>819</v>
      </c>
      <c r="S6245" s="15" t="s">
        <v>820</v>
      </c>
      <c r="T6245" s="15" t="s">
        <v>821</v>
      </c>
      <c r="U6245" s="15" t="s">
        <v>53</v>
      </c>
      <c r="V6245" s="15" t="s">
        <v>45616</v>
      </c>
      <c r="W6245" s="15" t="s">
        <v>195</v>
      </c>
      <c r="X6245" s="15" t="e">
        <f>_xlfn.XLOOKUP(_LOOKUP[[#This Row],[AdjusterMemberName]],_Adjuster[Adjuster Name],_Adjuster[Email],,0)</f>
        <v>#N/A</v>
      </c>
      <c r="Y6245" s="15" t="e">
        <f>_xlfn.XLOOKUP(_LOOKUP[[#This Row],[AdjusterMemberName]],_Adjuster[Adjuster Name],_Adjuster[Phone Number],,0)</f>
        <v>#N/A</v>
      </c>
      <c r="Z6245" s="15" t="s">
        <v>822</v>
      </c>
      <c r="AA624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14225 Burbank Bl Apt 7, Van Nuys  CA 91401</v>
      </c>
      <c r="AB6245" s="15"/>
    </row>
    <row r="6246" spans="1:28" x14ac:dyDescent="0.3">
      <c r="A6246" s="14">
        <v>1</v>
      </c>
      <c r="B6246" s="14">
        <v>1</v>
      </c>
      <c r="C6246" s="15" t="s">
        <v>823</v>
      </c>
      <c r="D6246" s="15" t="s">
        <v>823</v>
      </c>
      <c r="E6246" s="15">
        <v>45041</v>
      </c>
      <c r="F6246" s="15" t="s">
        <v>824</v>
      </c>
      <c r="G6246" s="15">
        <v>45036</v>
      </c>
      <c r="H6246" s="15">
        <v>45219</v>
      </c>
      <c r="I6246" s="15" t="s">
        <v>825</v>
      </c>
      <c r="J6246" s="15" t="s">
        <v>826</v>
      </c>
      <c r="K6246" s="15" t="s">
        <v>45506</v>
      </c>
      <c r="L6246" s="15" t="s">
        <v>281</v>
      </c>
      <c r="M6246" s="15" t="s">
        <v>526</v>
      </c>
      <c r="N6246" s="14">
        <v>2014</v>
      </c>
      <c r="O6246" s="15" t="s">
        <v>827</v>
      </c>
      <c r="P6246" s="15" t="s">
        <v>106</v>
      </c>
      <c r="Q6246" s="15" t="s">
        <v>47137</v>
      </c>
      <c r="R6246" s="15" t="s">
        <v>828</v>
      </c>
      <c r="S6246" s="15" t="s">
        <v>829</v>
      </c>
      <c r="T6246" s="15" t="s">
        <v>830</v>
      </c>
      <c r="U6246" s="15" t="s">
        <v>53</v>
      </c>
      <c r="V6246" s="15" t="s">
        <v>46593</v>
      </c>
      <c r="W6246" s="15" t="s">
        <v>175</v>
      </c>
      <c r="X6246" s="15" t="e">
        <f>_xlfn.XLOOKUP(_LOOKUP[[#This Row],[AdjusterMemberName]],_Adjuster[Adjuster Name],_Adjuster[Email],,0)</f>
        <v>#N/A</v>
      </c>
      <c r="Y6246" s="15" t="e">
        <f>_xlfn.XLOOKUP(_LOOKUP[[#This Row],[AdjusterMemberName]],_Adjuster[Adjuster Name],_Adjuster[Phone Number],,0)</f>
        <v>#N/A</v>
      </c>
      <c r="Z6246" s="15" t="s">
        <v>831</v>
      </c>
      <c r="AA624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550 18Th St Unit 315, Oakland  CA 94612</v>
      </c>
      <c r="AB6246" s="15">
        <v>45100</v>
      </c>
    </row>
    <row r="6247" spans="1:28" x14ac:dyDescent="0.3">
      <c r="A6247" s="14">
        <v>1</v>
      </c>
      <c r="B6247" s="14">
        <v>1</v>
      </c>
      <c r="C6247" s="15" t="s">
        <v>774</v>
      </c>
      <c r="D6247" s="15" t="s">
        <v>775</v>
      </c>
      <c r="E6247" s="15">
        <v>45040</v>
      </c>
      <c r="F6247" s="15" t="s">
        <v>776</v>
      </c>
      <c r="G6247" s="15">
        <v>44985</v>
      </c>
      <c r="H6247" s="15">
        <v>45166</v>
      </c>
      <c r="I6247" s="15" t="s">
        <v>777</v>
      </c>
      <c r="J6247" s="15" t="s">
        <v>778</v>
      </c>
      <c r="K6247" s="15" t="s">
        <v>45879</v>
      </c>
      <c r="L6247" s="15" t="s">
        <v>181</v>
      </c>
      <c r="M6247" s="15" t="s">
        <v>779</v>
      </c>
      <c r="N6247" s="14">
        <v>2011</v>
      </c>
      <c r="O6247" s="15" t="s">
        <v>780</v>
      </c>
      <c r="P6247" s="15" t="s">
        <v>81</v>
      </c>
      <c r="Q6247" s="15" t="s">
        <v>47061</v>
      </c>
      <c r="R6247" s="15" t="s">
        <v>781</v>
      </c>
      <c r="S6247" s="15" t="s">
        <v>782</v>
      </c>
      <c r="T6247" s="15" t="s">
        <v>783</v>
      </c>
      <c r="U6247" s="15" t="s">
        <v>53</v>
      </c>
      <c r="V6247" s="15" t="s">
        <v>46422</v>
      </c>
      <c r="W6247" s="15" t="s">
        <v>195</v>
      </c>
      <c r="X6247" s="15" t="e">
        <f>_xlfn.XLOOKUP(_LOOKUP[[#This Row],[AdjusterMemberName]],_Adjuster[Adjuster Name],_Adjuster[Email],,0)</f>
        <v>#N/A</v>
      </c>
      <c r="Y6247" s="15" t="e">
        <f>_xlfn.XLOOKUP(_LOOKUP[[#This Row],[AdjusterMemberName]],_Adjuster[Adjuster Name],_Adjuster[Phone Number],,0)</f>
        <v>#N/A</v>
      </c>
      <c r="Z6247" s="15" t="s">
        <v>784</v>
      </c>
      <c r="AA624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22322 Seine Ave, Hawaiian Gardens  CA 90716</v>
      </c>
      <c r="AB6247" s="15"/>
    </row>
    <row r="6248" spans="1:28" x14ac:dyDescent="0.3">
      <c r="A6248" s="14">
        <v>1</v>
      </c>
      <c r="B6248" s="14">
        <v>1</v>
      </c>
      <c r="C6248" s="15" t="s">
        <v>757</v>
      </c>
      <c r="D6248" s="15" t="s">
        <v>757</v>
      </c>
      <c r="E6248" s="15">
        <v>45039</v>
      </c>
      <c r="F6248" s="15" t="s">
        <v>758</v>
      </c>
      <c r="G6248" s="15">
        <v>44984</v>
      </c>
      <c r="H6248" s="15">
        <v>45165</v>
      </c>
      <c r="I6248" s="15" t="s">
        <v>759</v>
      </c>
      <c r="J6248" s="15" t="s">
        <v>760</v>
      </c>
      <c r="K6248" s="15" t="s">
        <v>45604</v>
      </c>
      <c r="L6248" s="15" t="s">
        <v>181</v>
      </c>
      <c r="M6248" s="15" t="s">
        <v>182</v>
      </c>
      <c r="N6248" s="14">
        <v>2017</v>
      </c>
      <c r="O6248" s="15" t="s">
        <v>761</v>
      </c>
      <c r="P6248" s="15" t="s">
        <v>106</v>
      </c>
      <c r="Q6248" s="15" t="s">
        <v>47065</v>
      </c>
      <c r="R6248" s="15" t="s">
        <v>762</v>
      </c>
      <c r="S6248" s="15" t="s">
        <v>763</v>
      </c>
      <c r="T6248" s="15" t="s">
        <v>764</v>
      </c>
      <c r="U6248" s="15" t="s">
        <v>53</v>
      </c>
      <c r="V6248" s="15" t="s">
        <v>46874</v>
      </c>
      <c r="W6248" s="15" t="s">
        <v>175</v>
      </c>
      <c r="X6248" s="15" t="e">
        <f>_xlfn.XLOOKUP(_LOOKUP[[#This Row],[AdjusterMemberName]],_Adjuster[Adjuster Name],_Adjuster[Email],,0)</f>
        <v>#N/A</v>
      </c>
      <c r="Y6248" s="15" t="e">
        <f>_xlfn.XLOOKUP(_LOOKUP[[#This Row],[AdjusterMemberName]],_Adjuster[Adjuster Name],_Adjuster[Phone Number],,0)</f>
        <v>#N/A</v>
      </c>
      <c r="Z6248" s="15" t="s">
        <v>765</v>
      </c>
      <c r="AA624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3553 Merced Ave, Denair  CA 95316</v>
      </c>
      <c r="AB6248" s="15"/>
    </row>
    <row r="6249" spans="1:28" x14ac:dyDescent="0.3">
      <c r="A6249" s="14">
        <v>1</v>
      </c>
      <c r="B6249" s="14">
        <v>1</v>
      </c>
      <c r="C6249" s="15" t="s">
        <v>748</v>
      </c>
      <c r="D6249" s="15" t="s">
        <v>748</v>
      </c>
      <c r="E6249" s="15">
        <v>45036</v>
      </c>
      <c r="F6249" s="15" t="s">
        <v>749</v>
      </c>
      <c r="G6249" s="15">
        <v>45014</v>
      </c>
      <c r="H6249" s="15">
        <v>45198</v>
      </c>
      <c r="I6249" s="15" t="s">
        <v>750</v>
      </c>
      <c r="J6249" s="15" t="s">
        <v>751</v>
      </c>
      <c r="K6249" s="15" t="s">
        <v>45369</v>
      </c>
      <c r="L6249" s="15" t="s">
        <v>441</v>
      </c>
      <c r="M6249" s="15" t="s">
        <v>579</v>
      </c>
      <c r="N6249" s="14">
        <v>2013</v>
      </c>
      <c r="O6249" s="15" t="s">
        <v>752</v>
      </c>
      <c r="P6249" s="15" t="s">
        <v>106</v>
      </c>
      <c r="Q6249" s="15" t="s">
        <v>47081</v>
      </c>
      <c r="R6249" s="15" t="s">
        <v>753</v>
      </c>
      <c r="S6249" s="15" t="s">
        <v>754</v>
      </c>
      <c r="T6249" s="15" t="s">
        <v>755</v>
      </c>
      <c r="U6249" s="15" t="s">
        <v>53</v>
      </c>
      <c r="V6249" s="15" t="s">
        <v>45740</v>
      </c>
      <c r="W6249" s="15" t="s">
        <v>175</v>
      </c>
      <c r="X6249" s="15" t="e">
        <f>_xlfn.XLOOKUP(_LOOKUP[[#This Row],[AdjusterMemberName]],_Adjuster[Adjuster Name],_Adjuster[Email],,0)</f>
        <v>#N/A</v>
      </c>
      <c r="Y6249" s="15" t="e">
        <f>_xlfn.XLOOKUP(_LOOKUP[[#This Row],[AdjusterMemberName]],_Adjuster[Adjuster Name],_Adjuster[Phone Number],,0)</f>
        <v>#N/A</v>
      </c>
      <c r="Z6249" s="15" t="s">
        <v>756</v>
      </c>
      <c r="AA624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1793 Muirfield Ln , Beaumont  CA 92223</v>
      </c>
      <c r="AB6249" s="15"/>
    </row>
    <row r="6250" spans="1:28" x14ac:dyDescent="0.3">
      <c r="A6250" s="14">
        <v>1</v>
      </c>
      <c r="B6250" s="14">
        <v>1</v>
      </c>
      <c r="C6250" s="15" t="s">
        <v>766</v>
      </c>
      <c r="D6250" s="15" t="s">
        <v>766</v>
      </c>
      <c r="E6250" s="15">
        <v>45036</v>
      </c>
      <c r="F6250" s="15" t="s">
        <v>767</v>
      </c>
      <c r="G6250" s="15">
        <v>45012</v>
      </c>
      <c r="H6250" s="15">
        <v>45196</v>
      </c>
      <c r="I6250" s="15" t="s">
        <v>768</v>
      </c>
      <c r="J6250" s="15" t="s">
        <v>769</v>
      </c>
      <c r="K6250" s="15" t="s">
        <v>45329</v>
      </c>
      <c r="L6250" s="15" t="s">
        <v>314</v>
      </c>
      <c r="M6250" s="15" t="s">
        <v>315</v>
      </c>
      <c r="N6250" s="14">
        <v>2018</v>
      </c>
      <c r="O6250" s="15" t="s">
        <v>770</v>
      </c>
      <c r="P6250" s="15" t="s">
        <v>106</v>
      </c>
      <c r="Q6250" s="15" t="s">
        <v>47065</v>
      </c>
      <c r="R6250" s="15" t="s">
        <v>771</v>
      </c>
      <c r="S6250" s="15" t="s">
        <v>772</v>
      </c>
      <c r="T6250" s="15" t="s">
        <v>174</v>
      </c>
      <c r="U6250" s="15" t="s">
        <v>53</v>
      </c>
      <c r="V6250" s="15" t="s">
        <v>45694</v>
      </c>
      <c r="W6250" s="15" t="s">
        <v>195</v>
      </c>
      <c r="X6250" s="15" t="e">
        <f>_xlfn.XLOOKUP(_LOOKUP[[#This Row],[AdjusterMemberName]],_Adjuster[Adjuster Name],_Adjuster[Email],,0)</f>
        <v>#N/A</v>
      </c>
      <c r="Y6250" s="15" t="e">
        <f>_xlfn.XLOOKUP(_LOOKUP[[#This Row],[AdjusterMemberName]],_Adjuster[Adjuster Name],_Adjuster[Phone Number],,0)</f>
        <v>#N/A</v>
      </c>
      <c r="Z6250" s="15" t="s">
        <v>773</v>
      </c>
      <c r="AA625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1402 E Florence Ave, Los Angeles  CA 90001</v>
      </c>
      <c r="AB6250" s="15"/>
    </row>
    <row r="6251" spans="1:28" x14ac:dyDescent="0.3">
      <c r="A6251" s="14">
        <v>1</v>
      </c>
      <c r="B6251" s="14">
        <v>1</v>
      </c>
      <c r="C6251" s="15" t="s">
        <v>738</v>
      </c>
      <c r="D6251" s="15" t="s">
        <v>738</v>
      </c>
      <c r="E6251" s="15">
        <v>45034</v>
      </c>
      <c r="F6251" s="15" t="s">
        <v>739</v>
      </c>
      <c r="G6251" s="15">
        <v>45017</v>
      </c>
      <c r="H6251" s="15">
        <v>45200</v>
      </c>
      <c r="I6251" s="15" t="s">
        <v>740</v>
      </c>
      <c r="J6251" s="15" t="s">
        <v>741</v>
      </c>
      <c r="K6251" s="15" t="s">
        <v>45379</v>
      </c>
      <c r="L6251" s="15" t="s">
        <v>25</v>
      </c>
      <c r="M6251" s="15" t="s">
        <v>742</v>
      </c>
      <c r="N6251" s="14">
        <v>2018</v>
      </c>
      <c r="O6251" s="15" t="s">
        <v>743</v>
      </c>
      <c r="P6251" s="15" t="s">
        <v>106</v>
      </c>
      <c r="Q6251" s="15" t="s">
        <v>47079</v>
      </c>
      <c r="R6251" s="15" t="s">
        <v>744</v>
      </c>
      <c r="S6251" s="15" t="s">
        <v>745</v>
      </c>
      <c r="T6251" s="15" t="s">
        <v>746</v>
      </c>
      <c r="U6251" s="15" t="s">
        <v>53</v>
      </c>
      <c r="V6251" s="15" t="s">
        <v>46203</v>
      </c>
      <c r="W6251" s="15" t="s">
        <v>195</v>
      </c>
      <c r="X6251" s="15" t="e">
        <f>_xlfn.XLOOKUP(_LOOKUP[[#This Row],[AdjusterMemberName]],_Adjuster[Adjuster Name],_Adjuster[Email],,0)</f>
        <v>#N/A</v>
      </c>
      <c r="Y6251" s="15" t="e">
        <f>_xlfn.XLOOKUP(_LOOKUP[[#This Row],[AdjusterMemberName]],_Adjuster[Adjuster Name],_Adjuster[Phone Number],,0)</f>
        <v>#N/A</v>
      </c>
      <c r="Z6251" s="15" t="s">
        <v>747</v>
      </c>
      <c r="AA625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9547 Stephens St, Pico Rivera  CA 90660</v>
      </c>
      <c r="AB6251" s="15"/>
    </row>
    <row r="6252" spans="1:28" x14ac:dyDescent="0.3">
      <c r="A6252" s="14">
        <v>1</v>
      </c>
      <c r="B6252" s="14">
        <v>1</v>
      </c>
      <c r="C6252" s="15" t="s">
        <v>711</v>
      </c>
      <c r="D6252" s="15" t="s">
        <v>711</v>
      </c>
      <c r="E6252" s="15">
        <v>45033</v>
      </c>
      <c r="F6252" s="15" t="s">
        <v>712</v>
      </c>
      <c r="G6252" s="15">
        <v>45019</v>
      </c>
      <c r="H6252" s="15">
        <v>45202</v>
      </c>
      <c r="I6252" s="15" t="s">
        <v>713</v>
      </c>
      <c r="J6252" s="15" t="s">
        <v>714</v>
      </c>
      <c r="K6252" s="15" t="s">
        <v>45369</v>
      </c>
      <c r="L6252" s="15" t="s">
        <v>281</v>
      </c>
      <c r="M6252" s="15" t="s">
        <v>282</v>
      </c>
      <c r="N6252" s="14">
        <v>2014</v>
      </c>
      <c r="O6252" s="15" t="s">
        <v>715</v>
      </c>
      <c r="P6252" s="15" t="s">
        <v>106</v>
      </c>
      <c r="Q6252" s="15" t="s">
        <v>47095</v>
      </c>
      <c r="R6252" s="15" t="s">
        <v>716</v>
      </c>
      <c r="S6252" s="15" t="s">
        <v>717</v>
      </c>
      <c r="T6252" s="15" t="s">
        <v>122</v>
      </c>
      <c r="U6252" s="15" t="s">
        <v>53</v>
      </c>
      <c r="V6252" s="15" t="s">
        <v>45548</v>
      </c>
      <c r="W6252" s="15" t="s">
        <v>175</v>
      </c>
      <c r="X6252" s="15" t="e">
        <f>_xlfn.XLOOKUP(_LOOKUP[[#This Row],[AdjusterMemberName]],_Adjuster[Adjuster Name],_Adjuster[Email],,0)</f>
        <v>#N/A</v>
      </c>
      <c r="Y6252" s="15" t="e">
        <f>_xlfn.XLOOKUP(_LOOKUP[[#This Row],[AdjusterMemberName]],_Adjuster[Adjuster Name],_Adjuster[Phone Number],,0)</f>
        <v>#N/A</v>
      </c>
      <c r="Z6252" s="15" t="s">
        <v>718</v>
      </c>
      <c r="AA625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27443 Soboba St, Hemet  CA 92544</v>
      </c>
      <c r="AB6252" s="15"/>
    </row>
    <row r="6253" spans="1:28" x14ac:dyDescent="0.3">
      <c r="A6253" s="14">
        <v>1</v>
      </c>
      <c r="B6253" s="14">
        <v>1</v>
      </c>
      <c r="C6253" s="15" t="s">
        <v>703</v>
      </c>
      <c r="D6253" s="15" t="s">
        <v>703</v>
      </c>
      <c r="E6253" s="15">
        <v>45031</v>
      </c>
      <c r="F6253" s="15" t="s">
        <v>704</v>
      </c>
      <c r="G6253" s="15">
        <v>44946</v>
      </c>
      <c r="H6253" s="15">
        <v>45127</v>
      </c>
      <c r="I6253" s="15" t="s">
        <v>705</v>
      </c>
      <c r="J6253" s="15" t="s">
        <v>706</v>
      </c>
      <c r="K6253" s="15" t="s">
        <v>45336</v>
      </c>
      <c r="L6253" s="15" t="s">
        <v>314</v>
      </c>
      <c r="M6253" s="15" t="s">
        <v>315</v>
      </c>
      <c r="N6253" s="14">
        <v>2017</v>
      </c>
      <c r="O6253" s="15" t="s">
        <v>707</v>
      </c>
      <c r="P6253" s="15" t="s">
        <v>106</v>
      </c>
      <c r="Q6253" s="15" t="s">
        <v>47078</v>
      </c>
      <c r="R6253" s="15" t="s">
        <v>708</v>
      </c>
      <c r="S6253" s="15" t="s">
        <v>709</v>
      </c>
      <c r="T6253" s="15" t="s">
        <v>530</v>
      </c>
      <c r="U6253" s="15" t="s">
        <v>53</v>
      </c>
      <c r="V6253" s="15" t="s">
        <v>45858</v>
      </c>
      <c r="W6253" s="15" t="s">
        <v>264</v>
      </c>
      <c r="X6253" s="15" t="str">
        <f>_xlfn.XLOOKUP(_LOOKUP[[#This Row],[AdjusterMemberName]],_Adjuster[Adjuster Name],_Adjuster[Email],,0)</f>
        <v>sBonnevie@knightcompany.com</v>
      </c>
      <c r="Y6253" s="15" t="str">
        <f>_xlfn.XLOOKUP(_LOOKUP[[#This Row],[AdjusterMemberName]],_Adjuster[Adjuster Name],_Adjuster[Phone Number],,0)</f>
        <v>323-692-4064</v>
      </c>
      <c r="Z6253" s="15" t="s">
        <v>710</v>
      </c>
      <c r="AA625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12471 Clear Water Court, Victorville  CA 92392</v>
      </c>
      <c r="AB6253" s="15"/>
    </row>
    <row r="6254" spans="1:28" x14ac:dyDescent="0.3">
      <c r="A6254" s="14">
        <v>1</v>
      </c>
      <c r="B6254" s="14">
        <v>1</v>
      </c>
      <c r="C6254" s="15" t="s">
        <v>719</v>
      </c>
      <c r="D6254" s="15" t="s">
        <v>719</v>
      </c>
      <c r="E6254" s="15">
        <v>45029</v>
      </c>
      <c r="F6254" s="15" t="s">
        <v>720</v>
      </c>
      <c r="G6254" s="15">
        <v>44992</v>
      </c>
      <c r="H6254" s="15">
        <v>45176</v>
      </c>
      <c r="I6254" s="15" t="s">
        <v>721</v>
      </c>
      <c r="J6254" s="15" t="s">
        <v>722</v>
      </c>
      <c r="K6254" s="15" t="s">
        <v>45481</v>
      </c>
      <c r="L6254" s="15" t="s">
        <v>229</v>
      </c>
      <c r="M6254" s="15" t="s">
        <v>723</v>
      </c>
      <c r="N6254" s="14">
        <v>2014</v>
      </c>
      <c r="O6254" s="15" t="s">
        <v>724</v>
      </c>
      <c r="P6254" s="15" t="s">
        <v>106</v>
      </c>
      <c r="Q6254" s="15" t="s">
        <v>47019</v>
      </c>
      <c r="R6254" s="15" t="s">
        <v>725</v>
      </c>
      <c r="S6254" s="15" t="s">
        <v>726</v>
      </c>
      <c r="T6254" s="15" t="s">
        <v>727</v>
      </c>
      <c r="U6254" s="15" t="s">
        <v>53</v>
      </c>
      <c r="V6254" s="15" t="s">
        <v>45480</v>
      </c>
      <c r="W6254" s="15" t="s">
        <v>175</v>
      </c>
      <c r="X6254" s="15" t="e">
        <f>_xlfn.XLOOKUP(_LOOKUP[[#This Row],[AdjusterMemberName]],_Adjuster[Adjuster Name],_Adjuster[Email],,0)</f>
        <v>#N/A</v>
      </c>
      <c r="Y6254" s="15" t="e">
        <f>_xlfn.XLOOKUP(_LOOKUP[[#This Row],[AdjusterMemberName]],_Adjuster[Adjuster Name],_Adjuster[Phone Number],,0)</f>
        <v>#N/A</v>
      </c>
      <c r="Z6254" s="15" t="s">
        <v>728</v>
      </c>
      <c r="AA625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2044 Eucalyptus Way, Antioch  CA 94509</v>
      </c>
      <c r="AB6254" s="15"/>
    </row>
    <row r="6255" spans="1:28" x14ac:dyDescent="0.3">
      <c r="A6255" s="14">
        <v>1</v>
      </c>
      <c r="B6255" s="14">
        <v>1</v>
      </c>
      <c r="C6255" s="15" t="s">
        <v>785</v>
      </c>
      <c r="D6255" s="15" t="s">
        <v>785</v>
      </c>
      <c r="E6255" s="15">
        <v>45029</v>
      </c>
      <c r="F6255" s="15" t="s">
        <v>786</v>
      </c>
      <c r="G6255" s="15">
        <v>44987</v>
      </c>
      <c r="H6255" s="15">
        <v>45171</v>
      </c>
      <c r="I6255" s="15" t="s">
        <v>787</v>
      </c>
      <c r="J6255" s="15" t="s">
        <v>788</v>
      </c>
      <c r="K6255" s="15" t="s">
        <v>45796</v>
      </c>
      <c r="L6255" s="15" t="s">
        <v>139</v>
      </c>
      <c r="M6255" s="15" t="s">
        <v>697</v>
      </c>
      <c r="N6255" s="14">
        <v>2017</v>
      </c>
      <c r="O6255" s="15" t="s">
        <v>789</v>
      </c>
      <c r="P6255" s="15" t="s">
        <v>106</v>
      </c>
      <c r="Q6255" s="15" t="s">
        <v>47019</v>
      </c>
      <c r="R6255" s="15" t="s">
        <v>790</v>
      </c>
      <c r="S6255" s="15" t="s">
        <v>791</v>
      </c>
      <c r="T6255" s="15" t="s">
        <v>174</v>
      </c>
      <c r="U6255" s="15" t="s">
        <v>53</v>
      </c>
      <c r="V6255" s="15" t="s">
        <v>46478</v>
      </c>
      <c r="W6255" s="15" t="s">
        <v>175</v>
      </c>
      <c r="X6255" s="15" t="e">
        <f>_xlfn.XLOOKUP(_LOOKUP[[#This Row],[AdjusterMemberName]],_Adjuster[Adjuster Name],_Adjuster[Email],,0)</f>
        <v>#N/A</v>
      </c>
      <c r="Y6255" s="15" t="e">
        <f>_xlfn.XLOOKUP(_LOOKUP[[#This Row],[AdjusterMemberName]],_Adjuster[Adjuster Name],_Adjuster[Phone Number],,0)</f>
        <v>#N/A</v>
      </c>
      <c r="Z6255" s="15" t="s">
        <v>792</v>
      </c>
      <c r="AA625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206 W 6Th St Apt 525, Los Angeles  CA 90014</v>
      </c>
      <c r="AB6255" s="15"/>
    </row>
    <row r="6256" spans="1:28" x14ac:dyDescent="0.3">
      <c r="A6256" s="14">
        <v>1</v>
      </c>
      <c r="B6256" s="14">
        <v>1</v>
      </c>
      <c r="C6256" s="15" t="s">
        <v>683</v>
      </c>
      <c r="D6256" s="15" t="s">
        <v>683</v>
      </c>
      <c r="E6256" s="15">
        <v>45028</v>
      </c>
      <c r="F6256" s="15" t="s">
        <v>684</v>
      </c>
      <c r="G6256" s="15">
        <v>44883</v>
      </c>
      <c r="H6256" s="15">
        <v>45064</v>
      </c>
      <c r="I6256" s="15" t="s">
        <v>685</v>
      </c>
      <c r="J6256" s="15" t="s">
        <v>686</v>
      </c>
      <c r="K6256" s="15" t="s">
        <v>45341</v>
      </c>
      <c r="L6256" s="15" t="s">
        <v>150</v>
      </c>
      <c r="M6256" s="15" t="s">
        <v>687</v>
      </c>
      <c r="N6256" s="14">
        <v>2009</v>
      </c>
      <c r="O6256" s="15" t="s">
        <v>688</v>
      </c>
      <c r="P6256" s="15" t="s">
        <v>106</v>
      </c>
      <c r="Q6256" s="15" t="s">
        <v>47223</v>
      </c>
      <c r="R6256" s="15" t="s">
        <v>689</v>
      </c>
      <c r="S6256" s="15" t="s">
        <v>690</v>
      </c>
      <c r="T6256" s="15" t="s">
        <v>691</v>
      </c>
      <c r="U6256" s="15" t="s">
        <v>53</v>
      </c>
      <c r="V6256" s="15" t="s">
        <v>46540</v>
      </c>
      <c r="W6256" s="15" t="s">
        <v>264</v>
      </c>
      <c r="X6256" s="15" t="str">
        <f>_xlfn.XLOOKUP(_LOOKUP[[#This Row],[AdjusterMemberName]],_Adjuster[Adjuster Name],_Adjuster[Email],,0)</f>
        <v>sBonnevie@knightcompany.com</v>
      </c>
      <c r="Y6256" s="15" t="str">
        <f>_xlfn.XLOOKUP(_LOOKUP[[#This Row],[AdjusterMemberName]],_Adjuster[Adjuster Name],_Adjuster[Phone Number],,0)</f>
        <v>323-692-4064</v>
      </c>
      <c r="Z6256" s="15" t="s">
        <v>692</v>
      </c>
      <c r="AA625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280 Finchwood Dr, Lathrop  CA 95330</v>
      </c>
      <c r="AB6256" s="15"/>
    </row>
    <row r="6257" spans="1:28" x14ac:dyDescent="0.3">
      <c r="A6257" s="14">
        <v>1</v>
      </c>
      <c r="B6257" s="14">
        <v>1</v>
      </c>
      <c r="C6257" s="15" t="s">
        <v>674</v>
      </c>
      <c r="D6257" s="15" t="s">
        <v>674</v>
      </c>
      <c r="E6257" s="15">
        <v>45027</v>
      </c>
      <c r="F6257" s="15" t="s">
        <v>675</v>
      </c>
      <c r="G6257" s="15">
        <v>44967</v>
      </c>
      <c r="H6257" s="15">
        <v>45148</v>
      </c>
      <c r="I6257" s="15" t="s">
        <v>676</v>
      </c>
      <c r="J6257" s="15" t="s">
        <v>677</v>
      </c>
      <c r="K6257" s="15" t="s">
        <v>45439</v>
      </c>
      <c r="L6257" s="15" t="s">
        <v>139</v>
      </c>
      <c r="M6257" s="15" t="s">
        <v>678</v>
      </c>
      <c r="N6257" s="14">
        <v>2013</v>
      </c>
      <c r="O6257" s="15" t="s">
        <v>679</v>
      </c>
      <c r="P6257" s="15" t="s">
        <v>106</v>
      </c>
      <c r="Q6257" s="15" t="s">
        <v>47061</v>
      </c>
      <c r="R6257" s="15" t="s">
        <v>680</v>
      </c>
      <c r="S6257" s="15" t="s">
        <v>681</v>
      </c>
      <c r="T6257" s="15" t="s">
        <v>174</v>
      </c>
      <c r="U6257" s="15" t="s">
        <v>53</v>
      </c>
      <c r="V6257" s="15" t="s">
        <v>45441</v>
      </c>
      <c r="W6257" s="15" t="s">
        <v>175</v>
      </c>
      <c r="X6257" s="15" t="e">
        <f>_xlfn.XLOOKUP(_LOOKUP[[#This Row],[AdjusterMemberName]],_Adjuster[Adjuster Name],_Adjuster[Email],,0)</f>
        <v>#N/A</v>
      </c>
      <c r="Y6257" s="15" t="e">
        <f>_xlfn.XLOOKUP(_LOOKUP[[#This Row],[AdjusterMemberName]],_Adjuster[Adjuster Name],_Adjuster[Phone Number],,0)</f>
        <v>#N/A</v>
      </c>
      <c r="Z6257" s="15" t="s">
        <v>682</v>
      </c>
      <c r="AA625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11233 S Budlong Ave, Los Angeles  CA 90044</v>
      </c>
      <c r="AB6257" s="15">
        <v>45121</v>
      </c>
    </row>
    <row r="6258" spans="1:28" x14ac:dyDescent="0.3">
      <c r="A6258" s="14">
        <v>1</v>
      </c>
      <c r="B6258" s="14">
        <v>1</v>
      </c>
      <c r="C6258" s="15" t="s">
        <v>693</v>
      </c>
      <c r="D6258" s="15" t="s">
        <v>693</v>
      </c>
      <c r="E6258" s="15">
        <v>45027</v>
      </c>
      <c r="F6258" s="15" t="s">
        <v>694</v>
      </c>
      <c r="G6258" s="15">
        <v>44981</v>
      </c>
      <c r="H6258" s="15">
        <v>45162</v>
      </c>
      <c r="I6258" s="15" t="s">
        <v>695</v>
      </c>
      <c r="J6258" s="15" t="s">
        <v>696</v>
      </c>
      <c r="K6258" s="15" t="s">
        <v>45329</v>
      </c>
      <c r="L6258" s="15" t="s">
        <v>139</v>
      </c>
      <c r="M6258" s="15" t="s">
        <v>697</v>
      </c>
      <c r="N6258" s="14">
        <v>2015</v>
      </c>
      <c r="O6258" s="15" t="s">
        <v>698</v>
      </c>
      <c r="P6258" s="15" t="s">
        <v>81</v>
      </c>
      <c r="Q6258" s="15" t="s">
        <v>47019</v>
      </c>
      <c r="R6258" s="15" t="s">
        <v>699</v>
      </c>
      <c r="S6258" s="15" t="s">
        <v>700</v>
      </c>
      <c r="T6258" s="15" t="s">
        <v>701</v>
      </c>
      <c r="U6258" s="15" t="s">
        <v>53</v>
      </c>
      <c r="V6258" s="15" t="s">
        <v>46269</v>
      </c>
      <c r="W6258" s="15" t="s">
        <v>195</v>
      </c>
      <c r="X6258" s="15" t="e">
        <f>_xlfn.XLOOKUP(_LOOKUP[[#This Row],[AdjusterMemberName]],_Adjuster[Adjuster Name],_Adjuster[Email],,0)</f>
        <v>#N/A</v>
      </c>
      <c r="Y6258" s="15" t="e">
        <f>_xlfn.XLOOKUP(_LOOKUP[[#This Row],[AdjusterMemberName]],_Adjuster[Adjuster Name],_Adjuster[Phone Number],,0)</f>
        <v>#N/A</v>
      </c>
      <c r="Z6258" s="15" t="s">
        <v>702</v>
      </c>
      <c r="AA625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15252 Wallace, Chino Hills  CA 91709</v>
      </c>
      <c r="AB6258" s="15">
        <v>45135</v>
      </c>
    </row>
    <row r="6259" spans="1:28" x14ac:dyDescent="0.3">
      <c r="A6259" s="14">
        <v>1</v>
      </c>
      <c r="B6259" s="14">
        <v>1</v>
      </c>
      <c r="C6259" s="15" t="s">
        <v>664</v>
      </c>
      <c r="D6259" s="15" t="s">
        <v>665</v>
      </c>
      <c r="E6259" s="15">
        <v>45024</v>
      </c>
      <c r="F6259" s="15" t="s">
        <v>666</v>
      </c>
      <c r="G6259" s="15">
        <v>45013</v>
      </c>
      <c r="H6259" s="15">
        <v>45197</v>
      </c>
      <c r="I6259" s="15" t="s">
        <v>667</v>
      </c>
      <c r="J6259" s="15" t="s">
        <v>668</v>
      </c>
      <c r="K6259" s="15" t="s">
        <v>45689</v>
      </c>
      <c r="L6259" s="15" t="s">
        <v>103</v>
      </c>
      <c r="M6259" s="15" t="s">
        <v>304</v>
      </c>
      <c r="N6259" s="14">
        <v>2015</v>
      </c>
      <c r="O6259" s="15" t="s">
        <v>669</v>
      </c>
      <c r="P6259" s="15" t="s">
        <v>106</v>
      </c>
      <c r="Q6259" s="15" t="s">
        <v>47095</v>
      </c>
      <c r="R6259" s="15" t="s">
        <v>670</v>
      </c>
      <c r="S6259" s="15" t="s">
        <v>671</v>
      </c>
      <c r="T6259" s="15" t="s">
        <v>672</v>
      </c>
      <c r="U6259" s="15" t="s">
        <v>53</v>
      </c>
      <c r="V6259" s="15" t="s">
        <v>45553</v>
      </c>
      <c r="W6259" s="15" t="s">
        <v>195</v>
      </c>
      <c r="X6259" s="15" t="e">
        <f>_xlfn.XLOOKUP(_LOOKUP[[#This Row],[AdjusterMemberName]],_Adjuster[Adjuster Name],_Adjuster[Email],,0)</f>
        <v>#N/A</v>
      </c>
      <c r="Y6259" s="15" t="e">
        <f>_xlfn.XLOOKUP(_LOOKUP[[#This Row],[AdjusterMemberName]],_Adjuster[Adjuster Name],_Adjuster[Phone Number],,0)</f>
        <v>#N/A</v>
      </c>
      <c r="Z6259" s="15" t="s">
        <v>673</v>
      </c>
      <c r="AA625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7930 Zelzah Ave, Reseda  CA 91335</v>
      </c>
      <c r="AB6259" s="15"/>
    </row>
    <row r="6260" spans="1:28" x14ac:dyDescent="0.3">
      <c r="A6260" s="14">
        <v>1</v>
      </c>
      <c r="B6260" s="14">
        <v>1</v>
      </c>
      <c r="C6260" s="15" t="s">
        <v>654</v>
      </c>
      <c r="D6260" s="15" t="s">
        <v>654</v>
      </c>
      <c r="E6260" s="15">
        <v>45023</v>
      </c>
      <c r="F6260" s="15" t="s">
        <v>655</v>
      </c>
      <c r="G6260" s="15">
        <v>44999</v>
      </c>
      <c r="H6260" s="15">
        <v>45183</v>
      </c>
      <c r="I6260" s="15" t="s">
        <v>656</v>
      </c>
      <c r="J6260" s="15" t="s">
        <v>657</v>
      </c>
      <c r="K6260" s="15" t="s">
        <v>45388</v>
      </c>
      <c r="L6260" s="15" t="s">
        <v>139</v>
      </c>
      <c r="M6260" s="15" t="s">
        <v>658</v>
      </c>
      <c r="N6260" s="14">
        <v>2011</v>
      </c>
      <c r="O6260" s="15" t="s">
        <v>659</v>
      </c>
      <c r="P6260" s="15" t="s">
        <v>106</v>
      </c>
      <c r="Q6260" s="15" t="s">
        <v>47065</v>
      </c>
      <c r="R6260" s="15" t="s">
        <v>660</v>
      </c>
      <c r="S6260" s="15" t="s">
        <v>661</v>
      </c>
      <c r="T6260" s="15" t="s">
        <v>662</v>
      </c>
      <c r="U6260" s="15" t="s">
        <v>53</v>
      </c>
      <c r="V6260" s="15" t="s">
        <v>45710</v>
      </c>
      <c r="W6260" s="15" t="s">
        <v>175</v>
      </c>
      <c r="X6260" s="15" t="e">
        <f>_xlfn.XLOOKUP(_LOOKUP[[#This Row],[AdjusterMemberName]],_Adjuster[Adjuster Name],_Adjuster[Email],,0)</f>
        <v>#N/A</v>
      </c>
      <c r="Y6260" s="15" t="e">
        <f>_xlfn.XLOOKUP(_LOOKUP[[#This Row],[AdjusterMemberName]],_Adjuster[Adjuster Name],_Adjuster[Phone Number],,0)</f>
        <v>#N/A</v>
      </c>
      <c r="Z6260" s="15" t="s">
        <v>663</v>
      </c>
      <c r="AA626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 W Napa Dr, Petaluma  CA 94954</v>
      </c>
      <c r="AB6260" s="15"/>
    </row>
    <row r="6261" spans="1:28" x14ac:dyDescent="0.3">
      <c r="A6261" s="14">
        <v>1</v>
      </c>
      <c r="B6261" s="14">
        <v>1</v>
      </c>
      <c r="C6261" s="15" t="s">
        <v>616</v>
      </c>
      <c r="D6261" s="15" t="s">
        <v>616</v>
      </c>
      <c r="E6261" s="15">
        <v>45018</v>
      </c>
      <c r="F6261" s="15" t="s">
        <v>617</v>
      </c>
      <c r="G6261" s="15">
        <v>44989</v>
      </c>
      <c r="H6261" s="15">
        <v>45173</v>
      </c>
      <c r="I6261" s="15" t="s">
        <v>618</v>
      </c>
      <c r="J6261" s="15" t="s">
        <v>619</v>
      </c>
      <c r="K6261" s="15" t="s">
        <v>46875</v>
      </c>
      <c r="L6261" s="15" t="s">
        <v>139</v>
      </c>
      <c r="M6261" s="15" t="s">
        <v>620</v>
      </c>
      <c r="N6261" s="14">
        <v>2017</v>
      </c>
      <c r="O6261" s="15" t="s">
        <v>621</v>
      </c>
      <c r="P6261" s="15" t="s">
        <v>106</v>
      </c>
      <c r="Q6261" s="15" t="s">
        <v>47019</v>
      </c>
      <c r="R6261" s="15" t="s">
        <v>622</v>
      </c>
      <c r="S6261" s="15" t="s">
        <v>623</v>
      </c>
      <c r="T6261" s="15" t="s">
        <v>624</v>
      </c>
      <c r="U6261" s="15" t="s">
        <v>53</v>
      </c>
      <c r="V6261" s="15" t="s">
        <v>46174</v>
      </c>
      <c r="W6261" s="15" t="s">
        <v>195</v>
      </c>
      <c r="X6261" s="15" t="e">
        <f>_xlfn.XLOOKUP(_LOOKUP[[#This Row],[AdjusterMemberName]],_Adjuster[Adjuster Name],_Adjuster[Email],,0)</f>
        <v>#N/A</v>
      </c>
      <c r="Y6261" s="15" t="e">
        <f>_xlfn.XLOOKUP(_LOOKUP[[#This Row],[AdjusterMemberName]],_Adjuster[Adjuster Name],_Adjuster[Phone Number],,0)</f>
        <v>#N/A</v>
      </c>
      <c r="Z6261" s="15" t="s">
        <v>625</v>
      </c>
      <c r="AA626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530 W Jackman St Apt 315, Lancaster  CA 93534</v>
      </c>
      <c r="AB6261" s="15">
        <v>45023</v>
      </c>
    </row>
    <row r="6262" spans="1:28" x14ac:dyDescent="0.3">
      <c r="A6262" s="14">
        <v>1</v>
      </c>
      <c r="B6262" s="14">
        <v>1</v>
      </c>
      <c r="C6262" s="15" t="s">
        <v>626</v>
      </c>
      <c r="D6262" s="15" t="s">
        <v>626</v>
      </c>
      <c r="E6262" s="15">
        <v>45016</v>
      </c>
      <c r="F6262" s="15" t="s">
        <v>627</v>
      </c>
      <c r="G6262" s="15">
        <v>44999</v>
      </c>
      <c r="H6262" s="15">
        <v>45183</v>
      </c>
      <c r="I6262" s="15" t="s">
        <v>628</v>
      </c>
      <c r="J6262" s="15" t="s">
        <v>629</v>
      </c>
      <c r="K6262" s="15" t="s">
        <v>45386</v>
      </c>
      <c r="L6262" s="15" t="s">
        <v>150</v>
      </c>
      <c r="M6262" s="15" t="s">
        <v>630</v>
      </c>
      <c r="N6262" s="14">
        <v>2013</v>
      </c>
      <c r="O6262" s="15" t="s">
        <v>631</v>
      </c>
      <c r="P6262" s="15" t="s">
        <v>106</v>
      </c>
      <c r="Q6262" s="15" t="s">
        <v>47019</v>
      </c>
      <c r="R6262" s="15" t="s">
        <v>632</v>
      </c>
      <c r="S6262" s="15" t="s">
        <v>633</v>
      </c>
      <c r="T6262" s="15" t="s">
        <v>174</v>
      </c>
      <c r="U6262" s="15" t="s">
        <v>53</v>
      </c>
      <c r="V6262" s="15" t="s">
        <v>45537</v>
      </c>
      <c r="W6262" s="15" t="s">
        <v>264</v>
      </c>
      <c r="X6262" s="15" t="str">
        <f>_xlfn.XLOOKUP(_LOOKUP[[#This Row],[AdjusterMemberName]],_Adjuster[Adjuster Name],_Adjuster[Email],,0)</f>
        <v>sBonnevie@knightcompany.com</v>
      </c>
      <c r="Y6262" s="15" t="str">
        <f>_xlfn.XLOOKUP(_LOOKUP[[#This Row],[AdjusterMemberName]],_Adjuster[Adjuster Name],_Adjuster[Phone Number],,0)</f>
        <v>323-692-4064</v>
      </c>
      <c r="Z6262" s="15" t="s">
        <v>634</v>
      </c>
      <c r="AA626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910 S Mariposa Ave Apt 7, Los Angeles  CA 90006</v>
      </c>
      <c r="AB6262" s="15">
        <v>45063</v>
      </c>
    </row>
    <row r="6263" spans="1:28" x14ac:dyDescent="0.3">
      <c r="A6263" s="14">
        <v>1</v>
      </c>
      <c r="B6263" s="14">
        <v>1</v>
      </c>
      <c r="C6263" s="15" t="s">
        <v>584</v>
      </c>
      <c r="D6263" s="15" t="s">
        <v>584</v>
      </c>
      <c r="E6263" s="15">
        <v>45014</v>
      </c>
      <c r="F6263" s="15" t="s">
        <v>585</v>
      </c>
      <c r="G6263" s="15">
        <v>45004</v>
      </c>
      <c r="H6263" s="15">
        <v>45188</v>
      </c>
      <c r="I6263" s="15" t="s">
        <v>586</v>
      </c>
      <c r="J6263" s="15" t="s">
        <v>587</v>
      </c>
      <c r="K6263" s="15" t="s">
        <v>45339</v>
      </c>
      <c r="L6263" s="15" t="s">
        <v>150</v>
      </c>
      <c r="M6263" s="15" t="s">
        <v>588</v>
      </c>
      <c r="N6263" s="14">
        <v>2017</v>
      </c>
      <c r="O6263" s="15" t="s">
        <v>589</v>
      </c>
      <c r="P6263" s="15" t="s">
        <v>106</v>
      </c>
      <c r="Q6263" s="15" t="s">
        <v>47019</v>
      </c>
      <c r="R6263" s="15" t="s">
        <v>590</v>
      </c>
      <c r="S6263" s="15" t="s">
        <v>591</v>
      </c>
      <c r="T6263" s="15" t="s">
        <v>592</v>
      </c>
      <c r="U6263" s="15" t="s">
        <v>53</v>
      </c>
      <c r="V6263" s="15" t="s">
        <v>45376</v>
      </c>
      <c r="W6263" s="15" t="s">
        <v>175</v>
      </c>
      <c r="X6263" s="15" t="e">
        <f>_xlfn.XLOOKUP(_LOOKUP[[#This Row],[AdjusterMemberName]],_Adjuster[Adjuster Name],_Adjuster[Email],,0)</f>
        <v>#N/A</v>
      </c>
      <c r="Y6263" s="15" t="e">
        <f>_xlfn.XLOOKUP(_LOOKUP[[#This Row],[AdjusterMemberName]],_Adjuster[Adjuster Name],_Adjuster[Phone Number],,0)</f>
        <v>#N/A</v>
      </c>
      <c r="Z6263" s="15" t="s">
        <v>593</v>
      </c>
      <c r="AA626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8186 Buckthorn Ave , Hesperia  CA 92345</v>
      </c>
      <c r="AB6263" s="15"/>
    </row>
    <row r="6264" spans="1:28" x14ac:dyDescent="0.3">
      <c r="A6264" s="14">
        <v>1</v>
      </c>
      <c r="B6264" s="14">
        <v>1</v>
      </c>
      <c r="C6264" s="15" t="s">
        <v>605</v>
      </c>
      <c r="D6264" s="15" t="s">
        <v>605</v>
      </c>
      <c r="E6264" s="15">
        <v>45014</v>
      </c>
      <c r="F6264" s="15" t="s">
        <v>606</v>
      </c>
      <c r="G6264" s="15">
        <v>45014</v>
      </c>
      <c r="H6264" s="15">
        <v>45198</v>
      </c>
      <c r="I6264" s="15" t="s">
        <v>607</v>
      </c>
      <c r="J6264" s="15" t="s">
        <v>608</v>
      </c>
      <c r="K6264" s="15" t="s">
        <v>45509</v>
      </c>
      <c r="L6264" s="15" t="s">
        <v>150</v>
      </c>
      <c r="M6264" s="15" t="s">
        <v>151</v>
      </c>
      <c r="N6264" s="14">
        <v>2020</v>
      </c>
      <c r="O6264" s="15" t="s">
        <v>609</v>
      </c>
      <c r="P6264" s="15" t="s">
        <v>106</v>
      </c>
      <c r="Q6264" s="15" t="s">
        <v>47006</v>
      </c>
      <c r="R6264" s="15" t="s">
        <v>610</v>
      </c>
      <c r="S6264" s="15" t="s">
        <v>611</v>
      </c>
      <c r="T6264" s="15" t="s">
        <v>612</v>
      </c>
      <c r="U6264" s="15" t="s">
        <v>53</v>
      </c>
      <c r="V6264" s="15" t="s">
        <v>45659</v>
      </c>
      <c r="W6264" s="15" t="s">
        <v>195</v>
      </c>
      <c r="X6264" s="15" t="e">
        <f>_xlfn.XLOOKUP(_LOOKUP[[#This Row],[AdjusterMemberName]],_Adjuster[Adjuster Name],_Adjuster[Email],,0)</f>
        <v>#N/A</v>
      </c>
      <c r="Y6264" s="15" t="e">
        <f>_xlfn.XLOOKUP(_LOOKUP[[#This Row],[AdjusterMemberName]],_Adjuster[Adjuster Name],_Adjuster[Phone Number],,0)</f>
        <v>#N/A</v>
      </c>
      <c r="Z6264" s="15" t="s">
        <v>613</v>
      </c>
      <c r="AA626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913 W Alfred Pl, Montebello  CA 90640</v>
      </c>
      <c r="AB6264" s="15">
        <v>45046</v>
      </c>
    </row>
    <row r="6265" spans="1:28" x14ac:dyDescent="0.3">
      <c r="A6265" s="14">
        <v>1</v>
      </c>
      <c r="B6265" s="14">
        <v>1</v>
      </c>
      <c r="C6265" s="15" t="s">
        <v>575</v>
      </c>
      <c r="D6265" s="15" t="s">
        <v>575</v>
      </c>
      <c r="E6265" s="15">
        <v>45013</v>
      </c>
      <c r="F6265" s="15" t="s">
        <v>576</v>
      </c>
      <c r="G6265" s="15">
        <v>44983</v>
      </c>
      <c r="H6265" s="15">
        <v>45164</v>
      </c>
      <c r="I6265" s="15" t="s">
        <v>577</v>
      </c>
      <c r="J6265" s="15" t="s">
        <v>578</v>
      </c>
      <c r="K6265" s="15" t="s">
        <v>45416</v>
      </c>
      <c r="L6265" s="15" t="s">
        <v>441</v>
      </c>
      <c r="M6265" s="15" t="s">
        <v>579</v>
      </c>
      <c r="N6265" s="14">
        <v>2015</v>
      </c>
      <c r="O6265" s="15" t="s">
        <v>580</v>
      </c>
      <c r="P6265" s="15" t="s">
        <v>106</v>
      </c>
      <c r="Q6265" s="15" t="s">
        <v>47095</v>
      </c>
      <c r="R6265" s="15" t="s">
        <v>581</v>
      </c>
      <c r="S6265" s="15" t="s">
        <v>582</v>
      </c>
      <c r="T6265" s="15" t="s">
        <v>308</v>
      </c>
      <c r="U6265" s="15" t="s">
        <v>53</v>
      </c>
      <c r="V6265" s="15" t="s">
        <v>45690</v>
      </c>
      <c r="W6265" s="15" t="s">
        <v>175</v>
      </c>
      <c r="X6265" s="15" t="e">
        <f>_xlfn.XLOOKUP(_LOOKUP[[#This Row],[AdjusterMemberName]],_Adjuster[Adjuster Name],_Adjuster[Email],,0)</f>
        <v>#N/A</v>
      </c>
      <c r="Y6265" s="15" t="e">
        <f>_xlfn.XLOOKUP(_LOOKUP[[#This Row],[AdjusterMemberName]],_Adjuster[Adjuster Name],_Adjuster[Phone Number],,0)</f>
        <v>#N/A</v>
      </c>
      <c r="Z6265" s="15" t="s">
        <v>583</v>
      </c>
      <c r="AA626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3731 1/2 Polk St, Riverside  CA 92505</v>
      </c>
      <c r="AB6265" s="15">
        <v>45028</v>
      </c>
    </row>
    <row r="6266" spans="1:28" x14ac:dyDescent="0.3">
      <c r="A6266" s="14">
        <v>1</v>
      </c>
      <c r="B6266" s="14">
        <v>1</v>
      </c>
      <c r="C6266" s="15" t="s">
        <v>635</v>
      </c>
      <c r="D6266" s="15" t="s">
        <v>635</v>
      </c>
      <c r="E6266" s="15">
        <v>45013</v>
      </c>
      <c r="F6266" s="15" t="s">
        <v>636</v>
      </c>
      <c r="G6266" s="15">
        <v>44979</v>
      </c>
      <c r="H6266" s="15">
        <v>45160</v>
      </c>
      <c r="I6266" s="15" t="s">
        <v>637</v>
      </c>
      <c r="J6266" s="15" t="s">
        <v>638</v>
      </c>
      <c r="K6266" s="15" t="s">
        <v>45339</v>
      </c>
      <c r="L6266" s="15" t="s">
        <v>536</v>
      </c>
      <c r="M6266" s="15" t="s">
        <v>639</v>
      </c>
      <c r="N6266" s="14">
        <v>2009</v>
      </c>
      <c r="O6266" s="15" t="s">
        <v>640</v>
      </c>
      <c r="P6266" s="15" t="s">
        <v>106</v>
      </c>
      <c r="Q6266" s="15" t="s">
        <v>47073</v>
      </c>
      <c r="R6266" s="15" t="s">
        <v>641</v>
      </c>
      <c r="S6266" s="15" t="s">
        <v>642</v>
      </c>
      <c r="T6266" s="15" t="s">
        <v>643</v>
      </c>
      <c r="U6266" s="15" t="s">
        <v>53</v>
      </c>
      <c r="V6266" s="15" t="s">
        <v>45866</v>
      </c>
      <c r="W6266" s="15" t="s">
        <v>175</v>
      </c>
      <c r="X6266" s="15" t="e">
        <f>_xlfn.XLOOKUP(_LOOKUP[[#This Row],[AdjusterMemberName]],_Adjuster[Adjuster Name],_Adjuster[Email],,0)</f>
        <v>#N/A</v>
      </c>
      <c r="Y6266" s="15" t="e">
        <f>_xlfn.XLOOKUP(_LOOKUP[[#This Row],[AdjusterMemberName]],_Adjuster[Adjuster Name],_Adjuster[Phone Number],,0)</f>
        <v>#N/A</v>
      </c>
      <c r="Z6266" s="15" t="s">
        <v>644</v>
      </c>
      <c r="AA626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2100 Pacheco St Apt 515, Concord  CA 94520</v>
      </c>
      <c r="AB6266" s="15">
        <v>45103</v>
      </c>
    </row>
    <row r="6267" spans="1:28" x14ac:dyDescent="0.3">
      <c r="A6267" s="14">
        <v>1</v>
      </c>
      <c r="B6267" s="14">
        <v>0</v>
      </c>
      <c r="C6267" s="15" t="s">
        <v>594</v>
      </c>
      <c r="D6267" s="15" t="s">
        <v>595</v>
      </c>
      <c r="E6267" s="15">
        <v>45012</v>
      </c>
      <c r="F6267" s="15" t="s">
        <v>596</v>
      </c>
      <c r="G6267" s="15">
        <v>44961</v>
      </c>
      <c r="H6267" s="15">
        <v>45142</v>
      </c>
      <c r="I6267" s="15" t="s">
        <v>597</v>
      </c>
      <c r="J6267" s="15" t="s">
        <v>598</v>
      </c>
      <c r="K6267" s="15" t="s">
        <v>45358</v>
      </c>
      <c r="L6267" s="15" t="s">
        <v>430</v>
      </c>
      <c r="M6267" s="15" t="s">
        <v>599</v>
      </c>
      <c r="N6267" s="14">
        <v>2020</v>
      </c>
      <c r="O6267" s="15" t="s">
        <v>600</v>
      </c>
      <c r="P6267" s="15" t="s">
        <v>106</v>
      </c>
      <c r="Q6267" s="15" t="s">
        <v>47019</v>
      </c>
      <c r="R6267" s="15" t="s">
        <v>601</v>
      </c>
      <c r="S6267" s="15" t="s">
        <v>602</v>
      </c>
      <c r="T6267" s="15" t="s">
        <v>603</v>
      </c>
      <c r="U6267" s="15" t="s">
        <v>53</v>
      </c>
      <c r="V6267" s="15" t="s">
        <v>46754</v>
      </c>
      <c r="W6267" s="15" t="s">
        <v>175</v>
      </c>
      <c r="X6267" s="15" t="e">
        <f>_xlfn.XLOOKUP(_LOOKUP[[#This Row],[AdjusterMemberName]],_Adjuster[Adjuster Name],_Adjuster[Email],,0)</f>
        <v>#N/A</v>
      </c>
      <c r="Y6267" s="15" t="e">
        <f>_xlfn.XLOOKUP(_LOOKUP[[#This Row],[AdjusterMemberName]],_Adjuster[Adjuster Name],_Adjuster[Phone Number],,0)</f>
        <v>#N/A</v>
      </c>
      <c r="Z6267" s="15" t="s">
        <v>604</v>
      </c>
      <c r="AA626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25707 Holiday Cir Apt D, Stevenson Ranch  CA 91381</v>
      </c>
      <c r="AB6267" s="15"/>
    </row>
    <row r="6268" spans="1:28" x14ac:dyDescent="0.3">
      <c r="A6268" s="14">
        <v>1</v>
      </c>
      <c r="B6268" s="14">
        <v>1</v>
      </c>
      <c r="C6268" s="15" t="s">
        <v>802</v>
      </c>
      <c r="D6268" s="15" t="s">
        <v>802</v>
      </c>
      <c r="E6268" s="15">
        <v>45010</v>
      </c>
      <c r="F6268" s="15" t="s">
        <v>803</v>
      </c>
      <c r="G6268" s="15">
        <v>44987</v>
      </c>
      <c r="H6268" s="15">
        <v>45171</v>
      </c>
      <c r="I6268" s="15" t="s">
        <v>804</v>
      </c>
      <c r="J6268" s="15" t="s">
        <v>805</v>
      </c>
      <c r="K6268" s="15" t="s">
        <v>45329</v>
      </c>
      <c r="L6268" s="15" t="s">
        <v>806</v>
      </c>
      <c r="M6268" s="15" t="s">
        <v>807</v>
      </c>
      <c r="N6268" s="14">
        <v>2015</v>
      </c>
      <c r="O6268" s="15" t="s">
        <v>808</v>
      </c>
      <c r="P6268" s="15" t="s">
        <v>106</v>
      </c>
      <c r="Q6268" s="15" t="s">
        <v>47095</v>
      </c>
      <c r="R6268" s="15" t="s">
        <v>809</v>
      </c>
      <c r="S6268" s="15" t="s">
        <v>810</v>
      </c>
      <c r="T6268" s="15" t="s">
        <v>811</v>
      </c>
      <c r="U6268" s="15" t="s">
        <v>53</v>
      </c>
      <c r="V6268" s="15" t="s">
        <v>45837</v>
      </c>
      <c r="W6268" s="15" t="s">
        <v>195</v>
      </c>
      <c r="X6268" s="15" t="e">
        <f>_xlfn.XLOOKUP(_LOOKUP[[#This Row],[AdjusterMemberName]],_Adjuster[Adjuster Name],_Adjuster[Email],,0)</f>
        <v>#N/A</v>
      </c>
      <c r="Y6268" s="15" t="e">
        <f>_xlfn.XLOOKUP(_LOOKUP[[#This Row],[AdjusterMemberName]],_Adjuster[Adjuster Name],_Adjuster[Phone Number],,0)</f>
        <v>#N/A</v>
      </c>
      <c r="Z6268" s="15" t="s">
        <v>812</v>
      </c>
      <c r="AA626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304 Recognition Ln, Perris  CA 92571</v>
      </c>
      <c r="AB6268" s="15">
        <v>45163</v>
      </c>
    </row>
    <row r="6269" spans="1:28" x14ac:dyDescent="0.3">
      <c r="A6269" s="14">
        <v>1</v>
      </c>
      <c r="B6269" s="14">
        <v>1</v>
      </c>
      <c r="C6269" s="15" t="s">
        <v>8016</v>
      </c>
      <c r="D6269" s="15" t="s">
        <v>8016</v>
      </c>
      <c r="E6269" s="15">
        <v>45009</v>
      </c>
      <c r="F6269" s="15" t="s">
        <v>8017</v>
      </c>
      <c r="G6269" s="15">
        <v>45229</v>
      </c>
      <c r="H6269" s="15">
        <v>45412</v>
      </c>
      <c r="I6269" s="15" t="s">
        <v>8252</v>
      </c>
      <c r="J6269" s="15" t="s">
        <v>8253</v>
      </c>
      <c r="K6269" s="15" t="s">
        <v>45356</v>
      </c>
      <c r="L6269" s="15" t="s">
        <v>116</v>
      </c>
      <c r="M6269" s="15" t="s">
        <v>2421</v>
      </c>
      <c r="N6269" s="14">
        <v>2012</v>
      </c>
      <c r="O6269" s="15" t="s">
        <v>8020</v>
      </c>
      <c r="P6269" s="15" t="s">
        <v>106</v>
      </c>
      <c r="Q6269" s="15" t="s">
        <v>119</v>
      </c>
      <c r="R6269" s="15" t="s">
        <v>8021</v>
      </c>
      <c r="S6269" s="15" t="s">
        <v>8022</v>
      </c>
      <c r="T6269" s="15" t="s">
        <v>4052</v>
      </c>
      <c r="U6269" s="15" t="s">
        <v>53</v>
      </c>
      <c r="V6269" s="15" t="s">
        <v>46099</v>
      </c>
      <c r="W6269" s="15" t="s">
        <v>850</v>
      </c>
      <c r="X6269" s="15" t="e">
        <f>_xlfn.XLOOKUP(_LOOKUP[[#This Row],[AdjusterMemberName]],_Adjuster[Adjuster Name],_Adjuster[Email],,0)</f>
        <v>#N/A</v>
      </c>
      <c r="Y6269" s="15" t="e">
        <f>_xlfn.XLOOKUP(_LOOKUP[[#This Row],[AdjusterMemberName]],_Adjuster[Adjuster Name],_Adjuster[Phone Number],,0)</f>
        <v>#N/A</v>
      </c>
      <c r="Z6269" s="15" t="s">
        <v>8023</v>
      </c>
      <c r="AA626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20763 Greenside Dr, Walnut  CA 91789</v>
      </c>
      <c r="AB6269" s="15"/>
    </row>
    <row r="6270" spans="1:28" x14ac:dyDescent="0.3">
      <c r="A6270" s="14">
        <v>1</v>
      </c>
      <c r="B6270" s="14">
        <v>1</v>
      </c>
      <c r="C6270" s="15" t="s">
        <v>565</v>
      </c>
      <c r="D6270" s="15" t="s">
        <v>565</v>
      </c>
      <c r="E6270" s="15">
        <v>45006</v>
      </c>
      <c r="F6270" s="15" t="s">
        <v>566</v>
      </c>
      <c r="G6270" s="15">
        <v>45005</v>
      </c>
      <c r="H6270" s="15">
        <v>45189</v>
      </c>
      <c r="I6270" s="15" t="s">
        <v>567</v>
      </c>
      <c r="J6270" s="15" t="s">
        <v>568</v>
      </c>
      <c r="K6270" s="15" t="s">
        <v>45838</v>
      </c>
      <c r="L6270" s="15" t="s">
        <v>128</v>
      </c>
      <c r="M6270" s="15" t="s">
        <v>170</v>
      </c>
      <c r="N6270" s="14">
        <v>2016</v>
      </c>
      <c r="O6270" s="15" t="s">
        <v>569</v>
      </c>
      <c r="P6270" s="15" t="s">
        <v>106</v>
      </c>
      <c r="Q6270" s="15" t="s">
        <v>47095</v>
      </c>
      <c r="R6270" s="15" t="s">
        <v>570</v>
      </c>
      <c r="S6270" s="15" t="s">
        <v>571</v>
      </c>
      <c r="T6270" s="15" t="s">
        <v>572</v>
      </c>
      <c r="U6270" s="15" t="s">
        <v>53</v>
      </c>
      <c r="V6270" s="15" t="s">
        <v>46056</v>
      </c>
      <c r="W6270" s="15" t="s">
        <v>195</v>
      </c>
      <c r="X6270" s="15" t="e">
        <f>_xlfn.XLOOKUP(_LOOKUP[[#This Row],[AdjusterMemberName]],_Adjuster[Adjuster Name],_Adjuster[Email],,0)</f>
        <v>#N/A</v>
      </c>
      <c r="Y6270" s="15" t="e">
        <f>_xlfn.XLOOKUP(_LOOKUP[[#This Row],[AdjusterMemberName]],_Adjuster[Adjuster Name],_Adjuster[Phone Number],,0)</f>
        <v>#N/A</v>
      </c>
      <c r="Z6270" s="15" t="s">
        <v>573</v>
      </c>
      <c r="AA627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2004 Virginia St, Bakersfield  CA 93305</v>
      </c>
      <c r="AB6270" s="15"/>
    </row>
    <row r="6271" spans="1:28" x14ac:dyDescent="0.3">
      <c r="A6271" s="14">
        <v>1</v>
      </c>
      <c r="B6271" s="14">
        <v>1</v>
      </c>
      <c r="C6271" s="15" t="s">
        <v>565</v>
      </c>
      <c r="D6271" s="15" t="s">
        <v>565</v>
      </c>
      <c r="E6271" s="15">
        <v>45006</v>
      </c>
      <c r="F6271" s="15" t="s">
        <v>566</v>
      </c>
      <c r="G6271" s="15">
        <v>45005</v>
      </c>
      <c r="H6271" s="15">
        <v>45189</v>
      </c>
      <c r="I6271" s="15" t="s">
        <v>567</v>
      </c>
      <c r="J6271" s="15" t="s">
        <v>568</v>
      </c>
      <c r="K6271" s="15" t="s">
        <v>45838</v>
      </c>
      <c r="L6271" s="15" t="s">
        <v>103</v>
      </c>
      <c r="M6271" s="15" t="s">
        <v>304</v>
      </c>
      <c r="N6271" s="14">
        <v>2009</v>
      </c>
      <c r="O6271" s="15" t="s">
        <v>574</v>
      </c>
      <c r="P6271" s="15" t="s">
        <v>106</v>
      </c>
      <c r="Q6271" s="15" t="s">
        <v>47095</v>
      </c>
      <c r="R6271" s="15" t="s">
        <v>570</v>
      </c>
      <c r="S6271" s="15" t="s">
        <v>571</v>
      </c>
      <c r="T6271" s="15" t="s">
        <v>572</v>
      </c>
      <c r="U6271" s="15" t="s">
        <v>53</v>
      </c>
      <c r="V6271" s="15" t="s">
        <v>46056</v>
      </c>
      <c r="W6271" s="15" t="s">
        <v>195</v>
      </c>
      <c r="X6271" s="15" t="e">
        <f>_xlfn.XLOOKUP(_LOOKUP[[#This Row],[AdjusterMemberName]],_Adjuster[Adjuster Name],_Adjuster[Email],,0)</f>
        <v>#N/A</v>
      </c>
      <c r="Y6271" s="15" t="e">
        <f>_xlfn.XLOOKUP(_LOOKUP[[#This Row],[AdjusterMemberName]],_Adjuster[Adjuster Name],_Adjuster[Phone Number],,0)</f>
        <v>#N/A</v>
      </c>
      <c r="Z6271" s="15" t="s">
        <v>573</v>
      </c>
      <c r="AA627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2004 Virginia St, Bakersfield  CA 93305</v>
      </c>
      <c r="AB6271" s="15"/>
    </row>
    <row r="6272" spans="1:28" x14ac:dyDescent="0.3">
      <c r="A6272" s="14">
        <v>1</v>
      </c>
      <c r="B6272" s="14">
        <v>1</v>
      </c>
      <c r="C6272" s="15" t="s">
        <v>3666</v>
      </c>
      <c r="D6272" s="15" t="s">
        <v>3666</v>
      </c>
      <c r="E6272" s="15">
        <v>45006</v>
      </c>
      <c r="F6272" s="15" t="s">
        <v>3667</v>
      </c>
      <c r="G6272" s="15">
        <v>44841</v>
      </c>
      <c r="H6272" s="15">
        <v>45023</v>
      </c>
      <c r="I6272" s="15" t="s">
        <v>3668</v>
      </c>
      <c r="J6272" s="15" t="s">
        <v>3669</v>
      </c>
      <c r="K6272" s="15" t="s">
        <v>46396</v>
      </c>
      <c r="L6272" s="15" t="s">
        <v>139</v>
      </c>
      <c r="M6272" s="15" t="s">
        <v>697</v>
      </c>
      <c r="N6272" s="14">
        <v>2015</v>
      </c>
      <c r="O6272" s="15" t="s">
        <v>3670</v>
      </c>
      <c r="P6272" s="15" t="s">
        <v>106</v>
      </c>
      <c r="Q6272" s="15" t="s">
        <v>47019</v>
      </c>
      <c r="R6272" s="15" t="s">
        <v>3573</v>
      </c>
      <c r="S6272" s="15" t="s">
        <v>3671</v>
      </c>
      <c r="T6272" s="15" t="s">
        <v>308</v>
      </c>
      <c r="U6272" s="15" t="s">
        <v>53</v>
      </c>
      <c r="V6272" s="15" t="s">
        <v>45432</v>
      </c>
      <c r="W6272" s="15" t="s">
        <v>850</v>
      </c>
      <c r="X6272" s="15" t="e">
        <f>_xlfn.XLOOKUP(_LOOKUP[[#This Row],[AdjusterMemberName]],_Adjuster[Adjuster Name],_Adjuster[Email],,0)</f>
        <v>#N/A</v>
      </c>
      <c r="Y6272" s="15" t="e">
        <f>_xlfn.XLOOKUP(_LOOKUP[[#This Row],[AdjusterMemberName]],_Adjuster[Adjuster Name],_Adjuster[Phone Number],,0)</f>
        <v>#N/A</v>
      </c>
      <c r="Z6272" s="15" t="s">
        <v>3672</v>
      </c>
      <c r="AA627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7028 Clemente Ct , Riverside  CA 92503</v>
      </c>
      <c r="AB6272" s="15"/>
    </row>
    <row r="6273" spans="1:28" x14ac:dyDescent="0.3">
      <c r="A6273" s="14">
        <v>0</v>
      </c>
      <c r="B6273" s="14">
        <v>0</v>
      </c>
      <c r="C6273" s="15" t="s">
        <v>3446</v>
      </c>
      <c r="D6273" s="15" t="s">
        <v>3447</v>
      </c>
      <c r="E6273" s="15">
        <v>45004</v>
      </c>
      <c r="F6273" s="15" t="s">
        <v>3448</v>
      </c>
      <c r="G6273" s="15"/>
      <c r="H6273" s="15"/>
      <c r="I6273" s="15" t="s">
        <v>3449</v>
      </c>
      <c r="J6273" s="15" t="s">
        <v>3450</v>
      </c>
      <c r="K6273" s="15" t="s">
        <v>45468</v>
      </c>
      <c r="L6273" s="15" t="s">
        <v>3451</v>
      </c>
      <c r="M6273" s="15" t="s">
        <v>3452</v>
      </c>
      <c r="N6273" s="14">
        <v>2021</v>
      </c>
      <c r="O6273" s="15" t="s">
        <v>3453</v>
      </c>
      <c r="P6273" s="15" t="s">
        <v>106</v>
      </c>
      <c r="Q6273" s="15"/>
      <c r="R6273" s="15"/>
      <c r="S6273" s="15"/>
      <c r="T6273" s="15"/>
      <c r="U6273" s="15"/>
      <c r="V6273" s="15"/>
      <c r="W6273" s="15" t="s">
        <v>175</v>
      </c>
      <c r="X6273" s="15" t="e">
        <f>_xlfn.XLOOKUP(_LOOKUP[[#This Row],[AdjusterMemberName]],_Adjuster[Adjuster Name],_Adjuster[Email],,0)</f>
        <v>#N/A</v>
      </c>
      <c r="Y6273" s="15" t="e">
        <f>_xlfn.XLOOKUP(_LOOKUP[[#This Row],[AdjusterMemberName]],_Adjuster[Adjuster Name],_Adjuster[Phone Number],,0)</f>
        <v>#N/A</v>
      </c>
      <c r="Z6273" s="15"/>
      <c r="AA6273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6273" s="15"/>
    </row>
    <row r="6274" spans="1:28" x14ac:dyDescent="0.3">
      <c r="A6274" s="14">
        <v>1</v>
      </c>
      <c r="B6274" s="14">
        <v>1</v>
      </c>
      <c r="C6274" s="15" t="s">
        <v>207</v>
      </c>
      <c r="D6274" s="15" t="s">
        <v>207</v>
      </c>
      <c r="E6274" s="15">
        <v>45002</v>
      </c>
      <c r="F6274" s="15" t="s">
        <v>562</v>
      </c>
      <c r="G6274" s="15">
        <v>45002</v>
      </c>
      <c r="H6274" s="15">
        <v>45186</v>
      </c>
      <c r="I6274" s="15" t="s">
        <v>563</v>
      </c>
      <c r="J6274" s="15" t="s">
        <v>564</v>
      </c>
      <c r="K6274" s="15" t="s">
        <v>45339</v>
      </c>
      <c r="L6274" s="15" t="s">
        <v>128</v>
      </c>
      <c r="M6274" s="15" t="s">
        <v>129</v>
      </c>
      <c r="N6274" s="14">
        <v>2016</v>
      </c>
      <c r="O6274" s="15" t="s">
        <v>211</v>
      </c>
      <c r="P6274" s="15" t="s">
        <v>81</v>
      </c>
      <c r="Q6274" s="15" t="s">
        <v>47128</v>
      </c>
      <c r="R6274" s="15" t="s">
        <v>212</v>
      </c>
      <c r="S6274" s="15" t="s">
        <v>213</v>
      </c>
      <c r="T6274" s="15" t="s">
        <v>214</v>
      </c>
      <c r="U6274" s="15" t="s">
        <v>53</v>
      </c>
      <c r="V6274" s="15" t="s">
        <v>46226</v>
      </c>
      <c r="W6274" s="15" t="s">
        <v>195</v>
      </c>
      <c r="X6274" s="15" t="e">
        <f>_xlfn.XLOOKUP(_LOOKUP[[#This Row],[AdjusterMemberName]],_Adjuster[Adjuster Name],_Adjuster[Email],,0)</f>
        <v>#N/A</v>
      </c>
      <c r="Y6274" s="15" t="e">
        <f>_xlfn.XLOOKUP(_LOOKUP[[#This Row],[AdjusterMemberName]],_Adjuster[Adjuster Name],_Adjuster[Phone Number],,0)</f>
        <v>#N/A</v>
      </c>
      <c r="Z6274" s="15" t="s">
        <v>215</v>
      </c>
      <c r="AA627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1900 Ascot Pkwy, Vallejo  CA 94591</v>
      </c>
      <c r="AB6274" s="15">
        <v>45073</v>
      </c>
    </row>
    <row r="6275" spans="1:28" x14ac:dyDescent="0.3">
      <c r="A6275" s="14">
        <v>1</v>
      </c>
      <c r="B6275" s="14">
        <v>1</v>
      </c>
      <c r="C6275" s="15" t="s">
        <v>448</v>
      </c>
      <c r="D6275" s="15" t="s">
        <v>448</v>
      </c>
      <c r="E6275" s="15">
        <v>45002</v>
      </c>
      <c r="F6275" s="15" t="s">
        <v>449</v>
      </c>
      <c r="G6275" s="15">
        <v>44865</v>
      </c>
      <c r="H6275" s="15">
        <v>45046</v>
      </c>
      <c r="I6275" s="15" t="s">
        <v>614</v>
      </c>
      <c r="J6275" s="15" t="s">
        <v>615</v>
      </c>
      <c r="K6275" s="15" t="s">
        <v>46394</v>
      </c>
      <c r="L6275" s="15" t="s">
        <v>270</v>
      </c>
      <c r="M6275" s="15" t="s">
        <v>452</v>
      </c>
      <c r="N6275" s="14">
        <v>2018</v>
      </c>
      <c r="O6275" s="15" t="s">
        <v>453</v>
      </c>
      <c r="P6275" s="15" t="s">
        <v>106</v>
      </c>
      <c r="Q6275" s="15" t="s">
        <v>47061</v>
      </c>
      <c r="R6275" s="15" t="s">
        <v>454</v>
      </c>
      <c r="S6275" s="15" t="s">
        <v>455</v>
      </c>
      <c r="T6275" s="15" t="s">
        <v>174</v>
      </c>
      <c r="U6275" s="15" t="s">
        <v>53</v>
      </c>
      <c r="V6275" s="15" t="s">
        <v>45516</v>
      </c>
      <c r="W6275" s="15" t="s">
        <v>175</v>
      </c>
      <c r="X6275" s="15" t="e">
        <f>_xlfn.XLOOKUP(_LOOKUP[[#This Row],[AdjusterMemberName]],_Adjuster[Adjuster Name],_Adjuster[Email],,0)</f>
        <v>#N/A</v>
      </c>
      <c r="Y6275" s="15" t="e">
        <f>_xlfn.XLOOKUP(_LOOKUP[[#This Row],[AdjusterMemberName]],_Adjuster[Adjuster Name],_Adjuster[Phone Number],,0)</f>
        <v>#N/A</v>
      </c>
      <c r="Z6275" s="15" t="s">
        <v>456</v>
      </c>
      <c r="AA627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1600 Vine St Apt 1046, Los Angeles  CA 90028</v>
      </c>
      <c r="AB6275" s="15"/>
    </row>
    <row r="6276" spans="1:28" x14ac:dyDescent="0.3">
      <c r="A6276" s="14">
        <v>1</v>
      </c>
      <c r="B6276" s="14">
        <v>1</v>
      </c>
      <c r="C6276" s="15" t="s">
        <v>543</v>
      </c>
      <c r="D6276" s="15" t="s">
        <v>544</v>
      </c>
      <c r="E6276" s="15">
        <v>45000</v>
      </c>
      <c r="F6276" s="15" t="s">
        <v>545</v>
      </c>
      <c r="G6276" s="15">
        <v>44994</v>
      </c>
      <c r="H6276" s="15">
        <v>45178</v>
      </c>
      <c r="I6276" s="15" t="s">
        <v>546</v>
      </c>
      <c r="J6276" s="15" t="s">
        <v>547</v>
      </c>
      <c r="K6276" s="15" t="s">
        <v>45458</v>
      </c>
      <c r="L6276" s="15" t="s">
        <v>103</v>
      </c>
      <c r="M6276" s="15" t="s">
        <v>104</v>
      </c>
      <c r="N6276" s="14">
        <v>2021</v>
      </c>
      <c r="O6276" s="15" t="s">
        <v>548</v>
      </c>
      <c r="P6276" s="15" t="s">
        <v>106</v>
      </c>
      <c r="Q6276" s="15" t="s">
        <v>47095</v>
      </c>
      <c r="R6276" s="15" t="s">
        <v>549</v>
      </c>
      <c r="S6276" s="15" t="s">
        <v>550</v>
      </c>
      <c r="T6276" s="15" t="s">
        <v>551</v>
      </c>
      <c r="U6276" s="15" t="s">
        <v>53</v>
      </c>
      <c r="V6276" s="15" t="s">
        <v>46058</v>
      </c>
      <c r="W6276" s="15" t="s">
        <v>175</v>
      </c>
      <c r="X6276" s="15" t="e">
        <f>_xlfn.XLOOKUP(_LOOKUP[[#This Row],[AdjusterMemberName]],_Adjuster[Adjuster Name],_Adjuster[Email],,0)</f>
        <v>#N/A</v>
      </c>
      <c r="Y6276" s="15" t="e">
        <f>_xlfn.XLOOKUP(_LOOKUP[[#This Row],[AdjusterMemberName]],_Adjuster[Adjuster Name],_Adjuster[Phone Number],,0)</f>
        <v>#N/A</v>
      </c>
      <c r="Z6276" s="15" t="s">
        <v>552</v>
      </c>
      <c r="AA627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1033 Evergreen Dr, Encinitas  CA 92024</v>
      </c>
      <c r="AB6276" s="15">
        <v>45058</v>
      </c>
    </row>
    <row r="6277" spans="1:28" x14ac:dyDescent="0.3">
      <c r="A6277" s="14">
        <v>1</v>
      </c>
      <c r="B6277" s="14">
        <v>1</v>
      </c>
      <c r="C6277" s="15" t="s">
        <v>553</v>
      </c>
      <c r="D6277" s="15" t="s">
        <v>553</v>
      </c>
      <c r="E6277" s="15">
        <v>44999</v>
      </c>
      <c r="F6277" s="15" t="s">
        <v>554</v>
      </c>
      <c r="G6277" s="15">
        <v>45001</v>
      </c>
      <c r="H6277" s="15">
        <v>45185</v>
      </c>
      <c r="I6277" s="15" t="s">
        <v>555</v>
      </c>
      <c r="J6277" s="15" t="s">
        <v>556</v>
      </c>
      <c r="K6277" s="15" t="s">
        <v>45416</v>
      </c>
      <c r="L6277" s="15" t="s">
        <v>25</v>
      </c>
      <c r="M6277" s="15" t="s">
        <v>557</v>
      </c>
      <c r="N6277" s="14">
        <v>2013</v>
      </c>
      <c r="O6277" s="15" t="s">
        <v>558</v>
      </c>
      <c r="P6277" s="15" t="s">
        <v>106</v>
      </c>
      <c r="Q6277" s="15" t="s">
        <v>119</v>
      </c>
      <c r="R6277" s="15" t="s">
        <v>559</v>
      </c>
      <c r="S6277" s="15" t="s">
        <v>560</v>
      </c>
      <c r="T6277" s="15" t="s">
        <v>541</v>
      </c>
      <c r="U6277" s="15" t="s">
        <v>53</v>
      </c>
      <c r="V6277" s="15" t="s">
        <v>46496</v>
      </c>
      <c r="W6277" s="15" t="s">
        <v>175</v>
      </c>
      <c r="X6277" s="15" t="e">
        <f>_xlfn.XLOOKUP(_LOOKUP[[#This Row],[AdjusterMemberName]],_Adjuster[Adjuster Name],_Adjuster[Email],,0)</f>
        <v>#N/A</v>
      </c>
      <c r="Y6277" s="15" t="e">
        <f>_xlfn.XLOOKUP(_LOOKUP[[#This Row],[AdjusterMemberName]],_Adjuster[Adjuster Name],_Adjuster[Phone Number],,0)</f>
        <v>#N/A</v>
      </c>
      <c r="Z6277" s="15" t="s">
        <v>561</v>
      </c>
      <c r="AA627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346 N California St Apt 2, Stockton  CA 95202</v>
      </c>
      <c r="AB6277" s="15">
        <v>45034</v>
      </c>
    </row>
    <row r="6278" spans="1:28" x14ac:dyDescent="0.3">
      <c r="A6278" s="14">
        <v>1</v>
      </c>
      <c r="B6278" s="14">
        <v>1</v>
      </c>
      <c r="C6278" s="15" t="s">
        <v>645</v>
      </c>
      <c r="D6278" s="15" t="s">
        <v>645</v>
      </c>
      <c r="E6278" s="15">
        <v>44997</v>
      </c>
      <c r="F6278" s="15" t="s">
        <v>646</v>
      </c>
      <c r="G6278" s="15">
        <v>44985</v>
      </c>
      <c r="H6278" s="15">
        <v>45166</v>
      </c>
      <c r="I6278" s="15" t="s">
        <v>647</v>
      </c>
      <c r="J6278" s="15" t="s">
        <v>648</v>
      </c>
      <c r="K6278" s="15" t="s">
        <v>45332</v>
      </c>
      <c r="L6278" s="15" t="s">
        <v>25</v>
      </c>
      <c r="M6278" s="15" t="s">
        <v>373</v>
      </c>
      <c r="N6278" s="14">
        <v>2005</v>
      </c>
      <c r="O6278" s="15" t="s">
        <v>649</v>
      </c>
      <c r="P6278" s="15" t="s">
        <v>106</v>
      </c>
      <c r="Q6278" s="15" t="s">
        <v>47065</v>
      </c>
      <c r="R6278" s="15" t="s">
        <v>650</v>
      </c>
      <c r="S6278" s="15" t="s">
        <v>651</v>
      </c>
      <c r="T6278" s="15" t="s">
        <v>652</v>
      </c>
      <c r="U6278" s="15" t="s">
        <v>53</v>
      </c>
      <c r="V6278" s="15" t="s">
        <v>46154</v>
      </c>
      <c r="W6278" s="15" t="s">
        <v>175</v>
      </c>
      <c r="X6278" s="15" t="e">
        <f>_xlfn.XLOOKUP(_LOOKUP[[#This Row],[AdjusterMemberName]],_Adjuster[Adjuster Name],_Adjuster[Email],,0)</f>
        <v>#N/A</v>
      </c>
      <c r="Y6278" s="15" t="e">
        <f>_xlfn.XLOOKUP(_LOOKUP[[#This Row],[AdjusterMemberName]],_Adjuster[Adjuster Name],_Adjuster[Phone Number],,0)</f>
        <v>#N/A</v>
      </c>
      <c r="Z6278" s="15" t="s">
        <v>653</v>
      </c>
      <c r="AA627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900 Sparrow Dr, Atwater  CA 95301</v>
      </c>
      <c r="AB6278" s="15">
        <v>45018</v>
      </c>
    </row>
    <row r="6279" spans="1:28" x14ac:dyDescent="0.3">
      <c r="A6279" s="14">
        <v>1</v>
      </c>
      <c r="B6279" s="14">
        <v>1</v>
      </c>
      <c r="C6279" s="15" t="s">
        <v>532</v>
      </c>
      <c r="D6279" s="15" t="s">
        <v>532</v>
      </c>
      <c r="E6279" s="15">
        <v>44996</v>
      </c>
      <c r="F6279" s="15" t="s">
        <v>533</v>
      </c>
      <c r="G6279" s="15">
        <v>44925</v>
      </c>
      <c r="H6279" s="15">
        <v>45107</v>
      </c>
      <c r="I6279" s="15" t="s">
        <v>534</v>
      </c>
      <c r="J6279" s="15" t="s">
        <v>535</v>
      </c>
      <c r="K6279" s="15" t="s">
        <v>45748</v>
      </c>
      <c r="L6279" s="15" t="s">
        <v>536</v>
      </c>
      <c r="M6279" s="15" t="s">
        <v>537</v>
      </c>
      <c r="N6279" s="14">
        <v>2015</v>
      </c>
      <c r="O6279" s="15" t="s">
        <v>538</v>
      </c>
      <c r="P6279" s="15" t="s">
        <v>106</v>
      </c>
      <c r="Q6279" s="15" t="s">
        <v>47065</v>
      </c>
      <c r="R6279" s="15" t="s">
        <v>539</v>
      </c>
      <c r="S6279" s="15" t="s">
        <v>540</v>
      </c>
      <c r="T6279" s="15" t="s">
        <v>541</v>
      </c>
      <c r="U6279" s="15" t="s">
        <v>53</v>
      </c>
      <c r="V6279" s="15" t="s">
        <v>45801</v>
      </c>
      <c r="W6279" s="15" t="s">
        <v>175</v>
      </c>
      <c r="X6279" s="15" t="e">
        <f>_xlfn.XLOOKUP(_LOOKUP[[#This Row],[AdjusterMemberName]],_Adjuster[Adjuster Name],_Adjuster[Email],,0)</f>
        <v>#N/A</v>
      </c>
      <c r="Y6279" s="15" t="e">
        <f>_xlfn.XLOOKUP(_LOOKUP[[#This Row],[AdjusterMemberName]],_Adjuster[Adjuster Name],_Adjuster[Phone Number],,0)</f>
        <v>#N/A</v>
      </c>
      <c r="Z6279" s="15" t="s">
        <v>542</v>
      </c>
      <c r="AA627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 E Fargo St, Stockton  CA 95204</v>
      </c>
      <c r="AB6279" s="15">
        <v>45027</v>
      </c>
    </row>
    <row r="6280" spans="1:28" x14ac:dyDescent="0.3">
      <c r="A6280" s="14">
        <v>1</v>
      </c>
      <c r="B6280" s="14">
        <v>1</v>
      </c>
      <c r="C6280" s="15" t="s">
        <v>513</v>
      </c>
      <c r="D6280" s="15" t="s">
        <v>513</v>
      </c>
      <c r="E6280" s="15">
        <v>44995</v>
      </c>
      <c r="F6280" s="15" t="s">
        <v>514</v>
      </c>
      <c r="G6280" s="15">
        <v>44846</v>
      </c>
      <c r="H6280" s="15">
        <v>45028</v>
      </c>
      <c r="I6280" s="15" t="s">
        <v>515</v>
      </c>
      <c r="J6280" s="15" t="s">
        <v>516</v>
      </c>
      <c r="K6280" s="15" t="s">
        <v>46442</v>
      </c>
      <c r="L6280" s="15" t="s">
        <v>441</v>
      </c>
      <c r="M6280" s="15" t="s">
        <v>517</v>
      </c>
      <c r="N6280" s="14">
        <v>2017</v>
      </c>
      <c r="O6280" s="15" t="s">
        <v>518</v>
      </c>
      <c r="P6280" s="15" t="s">
        <v>106</v>
      </c>
      <c r="Q6280" s="15" t="s">
        <v>47019</v>
      </c>
      <c r="R6280" s="15" t="s">
        <v>519</v>
      </c>
      <c r="S6280" s="15" t="s">
        <v>520</v>
      </c>
      <c r="T6280" s="15" t="s">
        <v>133</v>
      </c>
      <c r="U6280" s="15" t="s">
        <v>53</v>
      </c>
      <c r="V6280" s="15" t="s">
        <v>45396</v>
      </c>
      <c r="W6280" s="15" t="s">
        <v>175</v>
      </c>
      <c r="X6280" s="15" t="e">
        <f>_xlfn.XLOOKUP(_LOOKUP[[#This Row],[AdjusterMemberName]],_Adjuster[Adjuster Name],_Adjuster[Email],,0)</f>
        <v>#N/A</v>
      </c>
      <c r="Y6280" s="15" t="e">
        <f>_xlfn.XLOOKUP(_LOOKUP[[#This Row],[AdjusterMemberName]],_Adjuster[Adjuster Name],_Adjuster[Phone Number],,0)</f>
        <v>#N/A</v>
      </c>
      <c r="Z6280" s="15" t="s">
        <v>521</v>
      </c>
      <c r="AA628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1768 S Ninth St, Anaheim  CA 92802</v>
      </c>
      <c r="AB6280" s="15"/>
    </row>
    <row r="6281" spans="1:28" x14ac:dyDescent="0.3">
      <c r="A6281" s="14">
        <v>1</v>
      </c>
      <c r="B6281" s="14">
        <v>1</v>
      </c>
      <c r="C6281" s="15" t="s">
        <v>522</v>
      </c>
      <c r="D6281" s="15" t="s">
        <v>522</v>
      </c>
      <c r="E6281" s="15">
        <v>44995</v>
      </c>
      <c r="F6281" s="15" t="s">
        <v>523</v>
      </c>
      <c r="G6281" s="15">
        <v>44992</v>
      </c>
      <c r="H6281" s="15">
        <v>45176</v>
      </c>
      <c r="I6281" s="15" t="s">
        <v>524</v>
      </c>
      <c r="J6281" s="15" t="s">
        <v>525</v>
      </c>
      <c r="K6281" s="15" t="s">
        <v>45831</v>
      </c>
      <c r="L6281" s="15" t="s">
        <v>281</v>
      </c>
      <c r="M6281" s="15" t="s">
        <v>526</v>
      </c>
      <c r="N6281" s="14">
        <v>2012</v>
      </c>
      <c r="O6281" s="15" t="s">
        <v>527</v>
      </c>
      <c r="P6281" s="15" t="s">
        <v>106</v>
      </c>
      <c r="Q6281" s="15" t="s">
        <v>47061</v>
      </c>
      <c r="R6281" s="15" t="s">
        <v>528</v>
      </c>
      <c r="S6281" s="15" t="s">
        <v>529</v>
      </c>
      <c r="T6281" s="15" t="s">
        <v>530</v>
      </c>
      <c r="U6281" s="15" t="s">
        <v>53</v>
      </c>
      <c r="V6281" s="15" t="s">
        <v>45462</v>
      </c>
      <c r="W6281" s="15" t="s">
        <v>367</v>
      </c>
      <c r="X6281" s="15" t="str">
        <f>_xlfn.XLOOKUP(_LOOKUP[[#This Row],[AdjusterMemberName]],_Adjuster[Adjuster Name],_Adjuster[Email],,0)</f>
        <v>dHernandez4@knightcompany.com</v>
      </c>
      <c r="Y6281" s="15" t="str">
        <f>_xlfn.XLOOKUP(_LOOKUP[[#This Row],[AdjusterMemberName]],_Adjuster[Adjuster Name],_Adjuster[Phone Number],,0)</f>
        <v>323-315-7819</v>
      </c>
      <c r="Z6281" s="15" t="s">
        <v>531</v>
      </c>
      <c r="AA628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16320 Orick Ave Apt 1, Victorville  CA 92394</v>
      </c>
      <c r="AB6281" s="15">
        <v>45118</v>
      </c>
    </row>
    <row r="6282" spans="1:28" x14ac:dyDescent="0.3">
      <c r="A6282" s="14">
        <v>1</v>
      </c>
      <c r="B6282" s="14">
        <v>1</v>
      </c>
      <c r="C6282" s="15" t="s">
        <v>505</v>
      </c>
      <c r="D6282" s="15" t="s">
        <v>505</v>
      </c>
      <c r="E6282" s="15">
        <v>44994</v>
      </c>
      <c r="F6282" s="15" t="s">
        <v>506</v>
      </c>
      <c r="G6282" s="15">
        <v>44957</v>
      </c>
      <c r="H6282" s="15">
        <v>45138</v>
      </c>
      <c r="I6282" s="15" t="s">
        <v>507</v>
      </c>
      <c r="J6282" s="15" t="s">
        <v>508</v>
      </c>
      <c r="K6282" s="15" t="s">
        <v>45336</v>
      </c>
      <c r="L6282" s="15" t="s">
        <v>103</v>
      </c>
      <c r="M6282" s="15" t="s">
        <v>104</v>
      </c>
      <c r="N6282" s="14">
        <v>2019</v>
      </c>
      <c r="O6282" s="15" t="s">
        <v>509</v>
      </c>
      <c r="P6282" s="15" t="s">
        <v>106</v>
      </c>
      <c r="Q6282" s="15" t="s">
        <v>47019</v>
      </c>
      <c r="R6282" s="15" t="s">
        <v>510</v>
      </c>
      <c r="S6282" s="15" t="s">
        <v>511</v>
      </c>
      <c r="T6282" s="15" t="s">
        <v>308</v>
      </c>
      <c r="U6282" s="15" t="s">
        <v>53</v>
      </c>
      <c r="V6282" s="15" t="s">
        <v>46069</v>
      </c>
      <c r="W6282" s="15" t="s">
        <v>195</v>
      </c>
      <c r="X6282" s="15" t="e">
        <f>_xlfn.XLOOKUP(_LOOKUP[[#This Row],[AdjusterMemberName]],_Adjuster[Adjuster Name],_Adjuster[Email],,0)</f>
        <v>#N/A</v>
      </c>
      <c r="Y6282" s="15" t="e">
        <f>_xlfn.XLOOKUP(_LOOKUP[[#This Row],[AdjusterMemberName]],_Adjuster[Adjuster Name],_Adjuster[Phone Number],,0)</f>
        <v>#N/A</v>
      </c>
      <c r="Z6282" s="15" t="s">
        <v>512</v>
      </c>
      <c r="AA628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19540 Norwich Dr, Riverside  CA 92508</v>
      </c>
      <c r="AB6282" s="15"/>
    </row>
    <row r="6283" spans="1:28" x14ac:dyDescent="0.3">
      <c r="A6283" s="14">
        <v>1</v>
      </c>
      <c r="B6283" s="14">
        <v>1</v>
      </c>
      <c r="C6283" s="15" t="s">
        <v>486</v>
      </c>
      <c r="D6283" s="15" t="s">
        <v>486</v>
      </c>
      <c r="E6283" s="15">
        <v>44993</v>
      </c>
      <c r="F6283" s="15" t="s">
        <v>487</v>
      </c>
      <c r="G6283" s="15">
        <v>44965</v>
      </c>
      <c r="H6283" s="15">
        <v>45146</v>
      </c>
      <c r="I6283" s="15" t="s">
        <v>488</v>
      </c>
      <c r="J6283" s="15" t="s">
        <v>489</v>
      </c>
      <c r="K6283" s="15" t="s">
        <v>45817</v>
      </c>
      <c r="L6283" s="15" t="s">
        <v>128</v>
      </c>
      <c r="M6283" s="15" t="s">
        <v>170</v>
      </c>
      <c r="N6283" s="14">
        <v>2016</v>
      </c>
      <c r="O6283" s="15" t="s">
        <v>490</v>
      </c>
      <c r="P6283" s="15" t="s">
        <v>106</v>
      </c>
      <c r="Q6283" s="15" t="s">
        <v>47061</v>
      </c>
      <c r="R6283" s="15" t="s">
        <v>491</v>
      </c>
      <c r="S6283" s="15" t="s">
        <v>492</v>
      </c>
      <c r="T6283" s="15" t="s">
        <v>493</v>
      </c>
      <c r="U6283" s="15" t="s">
        <v>53</v>
      </c>
      <c r="V6283" s="15" t="s">
        <v>46877</v>
      </c>
      <c r="W6283" s="15" t="s">
        <v>195</v>
      </c>
      <c r="X6283" s="15" t="e">
        <f>_xlfn.XLOOKUP(_LOOKUP[[#This Row],[AdjusterMemberName]],_Adjuster[Adjuster Name],_Adjuster[Email],,0)</f>
        <v>#N/A</v>
      </c>
      <c r="Y6283" s="15" t="e">
        <f>_xlfn.XLOOKUP(_LOOKUP[[#This Row],[AdjusterMemberName]],_Adjuster[Adjuster Name],_Adjuster[Phone Number],,0)</f>
        <v>#N/A</v>
      </c>
      <c r="Z6283" s="15" t="s">
        <v>494</v>
      </c>
      <c r="AA628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823 6Th Ave, Crockett  CA 94525</v>
      </c>
      <c r="AB6283" s="15">
        <v>45086</v>
      </c>
    </row>
    <row r="6284" spans="1:28" x14ac:dyDescent="0.3">
      <c r="A6284" s="14">
        <v>1</v>
      </c>
      <c r="B6284" s="14">
        <v>1</v>
      </c>
      <c r="C6284" s="15" t="s">
        <v>495</v>
      </c>
      <c r="D6284" s="15" t="s">
        <v>495</v>
      </c>
      <c r="E6284" s="15">
        <v>44993</v>
      </c>
      <c r="F6284" s="15" t="s">
        <v>496</v>
      </c>
      <c r="G6284" s="15">
        <v>44980</v>
      </c>
      <c r="H6284" s="15">
        <v>45161</v>
      </c>
      <c r="I6284" s="15" t="s">
        <v>497</v>
      </c>
      <c r="J6284" s="15" t="s">
        <v>498</v>
      </c>
      <c r="K6284" s="15" t="s">
        <v>45329</v>
      </c>
      <c r="L6284" s="15" t="s">
        <v>292</v>
      </c>
      <c r="M6284" s="15" t="s">
        <v>499</v>
      </c>
      <c r="N6284" s="14">
        <v>2007</v>
      </c>
      <c r="O6284" s="15" t="s">
        <v>500</v>
      </c>
      <c r="P6284" s="15" t="s">
        <v>106</v>
      </c>
      <c r="Q6284" s="15" t="s">
        <v>47128</v>
      </c>
      <c r="R6284" s="15" t="s">
        <v>501</v>
      </c>
      <c r="S6284" s="15" t="s">
        <v>502</v>
      </c>
      <c r="T6284" s="15" t="s">
        <v>503</v>
      </c>
      <c r="U6284" s="15" t="s">
        <v>53</v>
      </c>
      <c r="V6284" s="15" t="s">
        <v>46876</v>
      </c>
      <c r="W6284" s="15" t="s">
        <v>175</v>
      </c>
      <c r="X6284" s="15" t="e">
        <f>_xlfn.XLOOKUP(_LOOKUP[[#This Row],[AdjusterMemberName]],_Adjuster[Adjuster Name],_Adjuster[Email],,0)</f>
        <v>#N/A</v>
      </c>
      <c r="Y6284" s="15" t="e">
        <f>_xlfn.XLOOKUP(_LOOKUP[[#This Row],[AdjusterMemberName]],_Adjuster[Adjuster Name],_Adjuster[Phone Number],,0)</f>
        <v>#N/A</v>
      </c>
      <c r="Z6284" s="15" t="s">
        <v>504</v>
      </c>
      <c r="AA628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1120 Alder Tree Way Apt 116, Sacramento  CA 95831</v>
      </c>
      <c r="AB6284" s="15">
        <v>45013</v>
      </c>
    </row>
    <row r="6285" spans="1:28" x14ac:dyDescent="0.3">
      <c r="A6285" s="14">
        <v>1</v>
      </c>
      <c r="B6285" s="14">
        <v>1</v>
      </c>
      <c r="C6285" s="15" t="s">
        <v>476</v>
      </c>
      <c r="D6285" s="15" t="s">
        <v>476</v>
      </c>
      <c r="E6285" s="15">
        <v>44987</v>
      </c>
      <c r="F6285" s="15" t="s">
        <v>477</v>
      </c>
      <c r="G6285" s="15">
        <v>44878</v>
      </c>
      <c r="H6285" s="15">
        <v>45059</v>
      </c>
      <c r="I6285" s="15" t="s">
        <v>478</v>
      </c>
      <c r="J6285" s="15" t="s">
        <v>479</v>
      </c>
      <c r="K6285" s="15" t="s">
        <v>46878</v>
      </c>
      <c r="L6285" s="15" t="s">
        <v>25</v>
      </c>
      <c r="M6285" s="15" t="s">
        <v>480</v>
      </c>
      <c r="N6285" s="14">
        <v>2017</v>
      </c>
      <c r="O6285" s="15" t="s">
        <v>481</v>
      </c>
      <c r="P6285" s="15" t="s">
        <v>106</v>
      </c>
      <c r="Q6285" s="15" t="s">
        <v>47129</v>
      </c>
      <c r="R6285" s="15" t="s">
        <v>482</v>
      </c>
      <c r="S6285" s="15" t="s">
        <v>483</v>
      </c>
      <c r="T6285" s="15" t="s">
        <v>484</v>
      </c>
      <c r="U6285" s="15" t="s">
        <v>53</v>
      </c>
      <c r="V6285" s="15" t="s">
        <v>46696</v>
      </c>
      <c r="W6285" s="15" t="s">
        <v>175</v>
      </c>
      <c r="X6285" s="15" t="e">
        <f>_xlfn.XLOOKUP(_LOOKUP[[#This Row],[AdjusterMemberName]],_Adjuster[Adjuster Name],_Adjuster[Email],,0)</f>
        <v>#N/A</v>
      </c>
      <c r="Y6285" s="15" t="e">
        <f>_xlfn.XLOOKUP(_LOOKUP[[#This Row],[AdjusterMemberName]],_Adjuster[Adjuster Name],_Adjuster[Phone Number],,0)</f>
        <v>#N/A</v>
      </c>
      <c r="Z6285" s="15" t="s">
        <v>485</v>
      </c>
      <c r="AA628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1012 N. Reservation Rd, Inyokern  CA 93257</v>
      </c>
      <c r="AB6285" s="15"/>
    </row>
    <row r="6286" spans="1:28" x14ac:dyDescent="0.3">
      <c r="A6286" s="14">
        <v>1</v>
      </c>
      <c r="B6286" s="14">
        <v>1</v>
      </c>
      <c r="C6286" s="15" t="s">
        <v>448</v>
      </c>
      <c r="D6286" s="15" t="s">
        <v>448</v>
      </c>
      <c r="E6286" s="15">
        <v>44985</v>
      </c>
      <c r="F6286" s="15" t="s">
        <v>449</v>
      </c>
      <c r="G6286" s="15">
        <v>44865</v>
      </c>
      <c r="H6286" s="15">
        <v>45046</v>
      </c>
      <c r="I6286" s="15" t="s">
        <v>450</v>
      </c>
      <c r="J6286" s="15" t="s">
        <v>451</v>
      </c>
      <c r="K6286" s="15" t="s">
        <v>45329</v>
      </c>
      <c r="L6286" s="15" t="s">
        <v>270</v>
      </c>
      <c r="M6286" s="15" t="s">
        <v>452</v>
      </c>
      <c r="N6286" s="14">
        <v>2018</v>
      </c>
      <c r="O6286" s="15" t="s">
        <v>453</v>
      </c>
      <c r="P6286" s="15" t="s">
        <v>106</v>
      </c>
      <c r="Q6286" s="15" t="s">
        <v>47061</v>
      </c>
      <c r="R6286" s="15" t="s">
        <v>454</v>
      </c>
      <c r="S6286" s="15" t="s">
        <v>455</v>
      </c>
      <c r="T6286" s="15" t="s">
        <v>174</v>
      </c>
      <c r="U6286" s="15" t="s">
        <v>53</v>
      </c>
      <c r="V6286" s="15" t="s">
        <v>45516</v>
      </c>
      <c r="W6286" s="15" t="s">
        <v>175</v>
      </c>
      <c r="X6286" s="15" t="e">
        <f>_xlfn.XLOOKUP(_LOOKUP[[#This Row],[AdjusterMemberName]],_Adjuster[Adjuster Name],_Adjuster[Email],,0)</f>
        <v>#N/A</v>
      </c>
      <c r="Y6286" s="15" t="e">
        <f>_xlfn.XLOOKUP(_LOOKUP[[#This Row],[AdjusterMemberName]],_Adjuster[Adjuster Name],_Adjuster[Phone Number],,0)</f>
        <v>#N/A</v>
      </c>
      <c r="Z6286" s="15" t="s">
        <v>456</v>
      </c>
      <c r="AA628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1600 Vine St Apt 1046, Los Angeles  CA 90028</v>
      </c>
      <c r="AB6286" s="15"/>
    </row>
    <row r="6287" spans="1:28" x14ac:dyDescent="0.3">
      <c r="A6287" s="14">
        <v>1</v>
      </c>
      <c r="B6287" s="14">
        <v>1</v>
      </c>
      <c r="C6287" s="15" t="s">
        <v>466</v>
      </c>
      <c r="D6287" s="15" t="s">
        <v>466</v>
      </c>
      <c r="E6287" s="15">
        <v>44983</v>
      </c>
      <c r="F6287" s="15" t="s">
        <v>467</v>
      </c>
      <c r="G6287" s="15">
        <v>44975</v>
      </c>
      <c r="H6287" s="15">
        <v>45156</v>
      </c>
      <c r="I6287" s="15" t="s">
        <v>468</v>
      </c>
      <c r="J6287" s="15" t="s">
        <v>469</v>
      </c>
      <c r="K6287" s="15" t="s">
        <v>45416</v>
      </c>
      <c r="L6287" s="15" t="s">
        <v>139</v>
      </c>
      <c r="M6287" s="15" t="s">
        <v>470</v>
      </c>
      <c r="N6287" s="14">
        <v>2017</v>
      </c>
      <c r="O6287" s="15" t="s">
        <v>471</v>
      </c>
      <c r="P6287" s="15" t="s">
        <v>106</v>
      </c>
      <c r="Q6287" s="15" t="s">
        <v>47200</v>
      </c>
      <c r="R6287" s="15" t="s">
        <v>472</v>
      </c>
      <c r="S6287" s="15" t="s">
        <v>473</v>
      </c>
      <c r="T6287" s="15" t="s">
        <v>474</v>
      </c>
      <c r="U6287" s="15" t="s">
        <v>53</v>
      </c>
      <c r="V6287" s="15" t="s">
        <v>45930</v>
      </c>
      <c r="W6287" s="15" t="s">
        <v>195</v>
      </c>
      <c r="X6287" s="15" t="e">
        <f>_xlfn.XLOOKUP(_LOOKUP[[#This Row],[AdjusterMemberName]],_Adjuster[Adjuster Name],_Adjuster[Email],,0)</f>
        <v>#N/A</v>
      </c>
      <c r="Y6287" s="15" t="e">
        <f>_xlfn.XLOOKUP(_LOOKUP[[#This Row],[AdjusterMemberName]],_Adjuster[Adjuster Name],_Adjuster[Phone Number],,0)</f>
        <v>#N/A</v>
      </c>
      <c r="Z6287" s="15" t="s">
        <v>475</v>
      </c>
      <c r="AA628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1809 E Gerald Ave, Dinuba  CA 93618</v>
      </c>
      <c r="AB6287" s="15">
        <v>45053</v>
      </c>
    </row>
    <row r="6288" spans="1:28" x14ac:dyDescent="0.3">
      <c r="A6288" s="14">
        <v>1</v>
      </c>
      <c r="B6288" s="14">
        <v>1</v>
      </c>
      <c r="C6288" s="15" t="s">
        <v>793</v>
      </c>
      <c r="D6288" s="15" t="s">
        <v>793</v>
      </c>
      <c r="E6288" s="15">
        <v>44982</v>
      </c>
      <c r="F6288" s="15" t="s">
        <v>794</v>
      </c>
      <c r="G6288" s="15">
        <v>44893</v>
      </c>
      <c r="H6288" s="15">
        <v>45074</v>
      </c>
      <c r="I6288" s="15" t="s">
        <v>795</v>
      </c>
      <c r="J6288" s="15" t="s">
        <v>796</v>
      </c>
      <c r="K6288" s="15" t="s">
        <v>45604</v>
      </c>
      <c r="L6288" s="15" t="s">
        <v>139</v>
      </c>
      <c r="M6288" s="15" t="s">
        <v>797</v>
      </c>
      <c r="N6288" s="14">
        <v>2021</v>
      </c>
      <c r="O6288" s="15" t="s">
        <v>798</v>
      </c>
      <c r="P6288" s="15" t="s">
        <v>106</v>
      </c>
      <c r="Q6288" s="15" t="s">
        <v>47006</v>
      </c>
      <c r="R6288" s="15" t="s">
        <v>799</v>
      </c>
      <c r="S6288" s="15" t="s">
        <v>800</v>
      </c>
      <c r="T6288" s="15" t="s">
        <v>174</v>
      </c>
      <c r="U6288" s="15" t="s">
        <v>53</v>
      </c>
      <c r="V6288" s="15" t="s">
        <v>45367</v>
      </c>
      <c r="W6288" s="15" t="s">
        <v>264</v>
      </c>
      <c r="X6288" s="15" t="str">
        <f>_xlfn.XLOOKUP(_LOOKUP[[#This Row],[AdjusterMemberName]],_Adjuster[Adjuster Name],_Adjuster[Email],,0)</f>
        <v>sBonnevie@knightcompany.com</v>
      </c>
      <c r="Y6288" s="15" t="str">
        <f>_xlfn.XLOOKUP(_LOOKUP[[#This Row],[AdjusterMemberName]],_Adjuster[Adjuster Name],_Adjuster[Phone Number],,0)</f>
        <v>323-692-4064</v>
      </c>
      <c r="Z6288" s="15" t="s">
        <v>801</v>
      </c>
      <c r="AA628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3603 1/2 Adair St, Los Angeles  CA 90011</v>
      </c>
      <c r="AB6288" s="15"/>
    </row>
    <row r="6289" spans="1:28" x14ac:dyDescent="0.3">
      <c r="A6289" s="14">
        <v>1</v>
      </c>
      <c r="B6289" s="14">
        <v>1</v>
      </c>
      <c r="C6289" s="15" t="s">
        <v>437</v>
      </c>
      <c r="D6289" s="15" t="s">
        <v>437</v>
      </c>
      <c r="E6289" s="15">
        <v>44980</v>
      </c>
      <c r="F6289" s="15" t="s">
        <v>438</v>
      </c>
      <c r="G6289" s="15">
        <v>44875</v>
      </c>
      <c r="H6289" s="15">
        <v>45056</v>
      </c>
      <c r="I6289" s="15" t="s">
        <v>439</v>
      </c>
      <c r="J6289" s="15" t="s">
        <v>440</v>
      </c>
      <c r="K6289" s="15" t="s">
        <v>45332</v>
      </c>
      <c r="L6289" s="15" t="s">
        <v>441</v>
      </c>
      <c r="M6289" s="15" t="s">
        <v>442</v>
      </c>
      <c r="N6289" s="14">
        <v>2023</v>
      </c>
      <c r="O6289" s="15" t="s">
        <v>443</v>
      </c>
      <c r="P6289" s="15" t="s">
        <v>106</v>
      </c>
      <c r="Q6289" s="15" t="s">
        <v>47019</v>
      </c>
      <c r="R6289" s="15" t="s">
        <v>444</v>
      </c>
      <c r="S6289" s="15" t="s">
        <v>445</v>
      </c>
      <c r="T6289" s="15" t="s">
        <v>446</v>
      </c>
      <c r="U6289" s="15" t="s">
        <v>53</v>
      </c>
      <c r="V6289" s="15" t="s">
        <v>46323</v>
      </c>
      <c r="W6289" s="15" t="s">
        <v>195</v>
      </c>
      <c r="X6289" s="15" t="e">
        <f>_xlfn.XLOOKUP(_LOOKUP[[#This Row],[AdjusterMemberName]],_Adjuster[Adjuster Name],_Adjuster[Email],,0)</f>
        <v>#N/A</v>
      </c>
      <c r="Y6289" s="15" t="e">
        <f>_xlfn.XLOOKUP(_LOOKUP[[#This Row],[AdjusterMemberName]],_Adjuster[Adjuster Name],_Adjuster[Phone Number],,0)</f>
        <v>#N/A</v>
      </c>
      <c r="Z6289" s="15" t="s">
        <v>447</v>
      </c>
      <c r="AA628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644 Edgewater Blvd Apt 108, Foster City  CA 94404</v>
      </c>
      <c r="AB6289" s="15"/>
    </row>
    <row r="6290" spans="1:28" x14ac:dyDescent="0.3">
      <c r="A6290" s="14">
        <v>0</v>
      </c>
      <c r="B6290" s="14">
        <v>1</v>
      </c>
      <c r="C6290" s="15" t="s">
        <v>7789</v>
      </c>
      <c r="D6290" s="15" t="s">
        <v>7790</v>
      </c>
      <c r="E6290" s="15">
        <v>44980</v>
      </c>
      <c r="F6290" s="15" t="s">
        <v>7791</v>
      </c>
      <c r="G6290" s="15"/>
      <c r="H6290" s="15"/>
      <c r="I6290" s="15" t="s">
        <v>10611</v>
      </c>
      <c r="J6290" s="15" t="s">
        <v>10612</v>
      </c>
      <c r="K6290" s="15" t="s">
        <v>45691</v>
      </c>
      <c r="L6290" s="15" t="s">
        <v>430</v>
      </c>
      <c r="M6290" s="15" t="s">
        <v>10613</v>
      </c>
      <c r="N6290" s="14">
        <v>2023</v>
      </c>
      <c r="O6290" s="15" t="s">
        <v>8015</v>
      </c>
      <c r="P6290" s="15" t="s">
        <v>106</v>
      </c>
      <c r="Q6290" s="15"/>
      <c r="R6290" s="15"/>
      <c r="S6290" s="15"/>
      <c r="T6290" s="15"/>
      <c r="U6290" s="15"/>
      <c r="V6290" s="15"/>
      <c r="W6290" s="15" t="s">
        <v>850</v>
      </c>
      <c r="X6290" s="15" t="e">
        <f>_xlfn.XLOOKUP(_LOOKUP[[#This Row],[AdjusterMemberName]],_Adjuster[Adjuster Name],_Adjuster[Email],,0)</f>
        <v>#N/A</v>
      </c>
      <c r="Y6290" s="15" t="e">
        <f>_xlfn.XLOOKUP(_LOOKUP[[#This Row],[AdjusterMemberName]],_Adjuster[Adjuster Name],_Adjuster[Phone Number],,0)</f>
        <v>#N/A</v>
      </c>
      <c r="Z6290" s="15"/>
      <c r="AA6290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6290" s="15"/>
    </row>
    <row r="6291" spans="1:28" x14ac:dyDescent="0.3">
      <c r="A6291" s="14">
        <v>1</v>
      </c>
      <c r="B6291" s="14">
        <v>1</v>
      </c>
      <c r="C6291" s="15" t="s">
        <v>414</v>
      </c>
      <c r="D6291" s="15" t="s">
        <v>415</v>
      </c>
      <c r="E6291" s="15">
        <v>44975</v>
      </c>
      <c r="F6291" s="15" t="s">
        <v>416</v>
      </c>
      <c r="G6291" s="15">
        <v>44848</v>
      </c>
      <c r="H6291" s="15">
        <v>45030</v>
      </c>
      <c r="I6291" s="15" t="s">
        <v>417</v>
      </c>
      <c r="J6291" s="15" t="s">
        <v>418</v>
      </c>
      <c r="K6291" s="15" t="s">
        <v>45339</v>
      </c>
      <c r="L6291" s="15" t="s">
        <v>419</v>
      </c>
      <c r="M6291" s="15" t="s">
        <v>420</v>
      </c>
      <c r="N6291" s="14">
        <v>2006</v>
      </c>
      <c r="O6291" s="15" t="s">
        <v>421</v>
      </c>
      <c r="P6291" s="15" t="s">
        <v>106</v>
      </c>
      <c r="Q6291" s="15" t="s">
        <v>47019</v>
      </c>
      <c r="R6291" s="15" t="s">
        <v>422</v>
      </c>
      <c r="S6291" s="15" t="s">
        <v>423</v>
      </c>
      <c r="T6291" s="15" t="s">
        <v>424</v>
      </c>
      <c r="U6291" s="15" t="s">
        <v>53</v>
      </c>
      <c r="V6291" s="15" t="s">
        <v>46084</v>
      </c>
      <c r="W6291" s="15" t="s">
        <v>195</v>
      </c>
      <c r="X6291" s="15" t="e">
        <f>_xlfn.XLOOKUP(_LOOKUP[[#This Row],[AdjusterMemberName]],_Adjuster[Adjuster Name],_Adjuster[Email],,0)</f>
        <v>#N/A</v>
      </c>
      <c r="Y6291" s="15" t="e">
        <f>_xlfn.XLOOKUP(_LOOKUP[[#This Row],[AdjusterMemberName]],_Adjuster[Adjuster Name],_Adjuster[Phone Number],,0)</f>
        <v>#N/A</v>
      </c>
      <c r="Z6291" s="15" t="s">
        <v>425</v>
      </c>
      <c r="AA629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2787 N G St , San Bernardino  CA 92405</v>
      </c>
      <c r="AB6291" s="15"/>
    </row>
    <row r="6292" spans="1:28" x14ac:dyDescent="0.3">
      <c r="A6292" s="14">
        <v>1</v>
      </c>
      <c r="B6292" s="14">
        <v>1</v>
      </c>
      <c r="C6292" s="15" t="s">
        <v>457</v>
      </c>
      <c r="D6292" s="15" t="s">
        <v>457</v>
      </c>
      <c r="E6292" s="15">
        <v>44974</v>
      </c>
      <c r="F6292" s="15" t="s">
        <v>458</v>
      </c>
      <c r="G6292" s="15">
        <v>44866</v>
      </c>
      <c r="H6292" s="15">
        <v>45047</v>
      </c>
      <c r="I6292" s="15" t="s">
        <v>459</v>
      </c>
      <c r="J6292" s="15" t="s">
        <v>460</v>
      </c>
      <c r="K6292" s="15" t="s">
        <v>45486</v>
      </c>
      <c r="L6292" s="15" t="s">
        <v>103</v>
      </c>
      <c r="M6292" s="15" t="s">
        <v>104</v>
      </c>
      <c r="N6292" s="14">
        <v>2013</v>
      </c>
      <c r="O6292" s="15" t="s">
        <v>461</v>
      </c>
      <c r="P6292" s="15" t="s">
        <v>106</v>
      </c>
      <c r="Q6292" s="15" t="s">
        <v>47065</v>
      </c>
      <c r="R6292" s="15" t="s">
        <v>462</v>
      </c>
      <c r="S6292" s="15" t="s">
        <v>463</v>
      </c>
      <c r="T6292" s="15" t="s">
        <v>464</v>
      </c>
      <c r="U6292" s="15" t="s">
        <v>53</v>
      </c>
      <c r="V6292" s="15" t="s">
        <v>45973</v>
      </c>
      <c r="W6292" s="15" t="s">
        <v>175</v>
      </c>
      <c r="X6292" s="15" t="e">
        <f>_xlfn.XLOOKUP(_LOOKUP[[#This Row],[AdjusterMemberName]],_Adjuster[Adjuster Name],_Adjuster[Email],,0)</f>
        <v>#N/A</v>
      </c>
      <c r="Y6292" s="15" t="e">
        <f>_xlfn.XLOOKUP(_LOOKUP[[#This Row],[AdjusterMemberName]],_Adjuster[Adjuster Name],_Adjuster[Phone Number],,0)</f>
        <v>#N/A</v>
      </c>
      <c r="Z6292" s="15" t="s">
        <v>465</v>
      </c>
      <c r="AA629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12001 Woodside Ave Apt 21, Lakeside  CA 92040</v>
      </c>
      <c r="AB6292" s="15"/>
    </row>
    <row r="6293" spans="1:28" x14ac:dyDescent="0.3">
      <c r="A6293" s="14">
        <v>1</v>
      </c>
      <c r="B6293" s="14">
        <v>1</v>
      </c>
      <c r="C6293" s="15" t="s">
        <v>426</v>
      </c>
      <c r="D6293" s="15" t="s">
        <v>426</v>
      </c>
      <c r="E6293" s="15">
        <v>44973</v>
      </c>
      <c r="F6293" s="15" t="s">
        <v>427</v>
      </c>
      <c r="G6293" s="15">
        <v>44876</v>
      </c>
      <c r="H6293" s="15">
        <v>45057</v>
      </c>
      <c r="I6293" s="15" t="s">
        <v>428</v>
      </c>
      <c r="J6293" s="15" t="s">
        <v>429</v>
      </c>
      <c r="K6293" s="15" t="s">
        <v>45339</v>
      </c>
      <c r="L6293" s="15" t="s">
        <v>430</v>
      </c>
      <c r="M6293" s="15" t="s">
        <v>431</v>
      </c>
      <c r="N6293" s="14">
        <v>2003</v>
      </c>
      <c r="O6293" s="15" t="s">
        <v>432</v>
      </c>
      <c r="P6293" s="15" t="s">
        <v>106</v>
      </c>
      <c r="Q6293" s="15" t="s">
        <v>47065</v>
      </c>
      <c r="R6293" s="15" t="s">
        <v>433</v>
      </c>
      <c r="S6293" s="15" t="s">
        <v>434</v>
      </c>
      <c r="T6293" s="15" t="s">
        <v>435</v>
      </c>
      <c r="U6293" s="15" t="s">
        <v>53</v>
      </c>
      <c r="V6293" s="15" t="s">
        <v>46879</v>
      </c>
      <c r="W6293" s="15" t="s">
        <v>175</v>
      </c>
      <c r="X6293" s="15" t="e">
        <f>_xlfn.XLOOKUP(_LOOKUP[[#This Row],[AdjusterMemberName]],_Adjuster[Adjuster Name],_Adjuster[Email],,0)</f>
        <v>#N/A</v>
      </c>
      <c r="Y6293" s="15" t="e">
        <f>_xlfn.XLOOKUP(_LOOKUP[[#This Row],[AdjusterMemberName]],_Adjuster[Adjuster Name],_Adjuster[Phone Number],,0)</f>
        <v>#N/A</v>
      </c>
      <c r="Z6293" s="15" t="s">
        <v>436</v>
      </c>
      <c r="AA629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2661 Rolling Ranch Rd, Shingle Springs  CA 95682</v>
      </c>
      <c r="AB6293" s="15">
        <v>45030</v>
      </c>
    </row>
    <row r="6294" spans="1:28" x14ac:dyDescent="0.3">
      <c r="A6294" s="14">
        <v>1</v>
      </c>
      <c r="B6294" s="14">
        <v>0</v>
      </c>
      <c r="C6294" s="15" t="s">
        <v>729</v>
      </c>
      <c r="D6294" s="15" t="s">
        <v>730</v>
      </c>
      <c r="E6294" s="15">
        <v>44968</v>
      </c>
      <c r="F6294" s="15" t="s">
        <v>731</v>
      </c>
      <c r="G6294" s="15">
        <v>44999</v>
      </c>
      <c r="H6294" s="15">
        <v>45183</v>
      </c>
      <c r="I6294" s="15" t="s">
        <v>732</v>
      </c>
      <c r="J6294" s="15" t="s">
        <v>733</v>
      </c>
      <c r="K6294" s="15" t="s">
        <v>45332</v>
      </c>
      <c r="L6294" s="15" t="s">
        <v>103</v>
      </c>
      <c r="M6294" s="15" t="s">
        <v>104</v>
      </c>
      <c r="N6294" s="14">
        <v>2006</v>
      </c>
      <c r="O6294" s="15" t="s">
        <v>734</v>
      </c>
      <c r="P6294" s="15" t="s">
        <v>106</v>
      </c>
      <c r="Q6294" s="15" t="s">
        <v>119</v>
      </c>
      <c r="R6294" s="15" t="s">
        <v>735</v>
      </c>
      <c r="S6294" s="15" t="s">
        <v>736</v>
      </c>
      <c r="T6294" s="15" t="s">
        <v>96</v>
      </c>
      <c r="U6294" s="15" t="s">
        <v>53</v>
      </c>
      <c r="V6294" s="15" t="s">
        <v>45731</v>
      </c>
      <c r="W6294" s="15" t="s">
        <v>175</v>
      </c>
      <c r="X6294" s="15" t="e">
        <f>_xlfn.XLOOKUP(_LOOKUP[[#This Row],[AdjusterMemberName]],_Adjuster[Adjuster Name],_Adjuster[Email],,0)</f>
        <v>#N/A</v>
      </c>
      <c r="Y6294" s="15" t="e">
        <f>_xlfn.XLOOKUP(_LOOKUP[[#This Row],[AdjusterMemberName]],_Adjuster[Adjuster Name],_Adjuster[Phone Number],,0)</f>
        <v>#N/A</v>
      </c>
      <c r="Z6294" s="15" t="s">
        <v>737</v>
      </c>
      <c r="AA629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13909 Chagall Ct Apt 61, Moreno Valley  CA 92553</v>
      </c>
      <c r="AB6294" s="15">
        <v>45044</v>
      </c>
    </row>
    <row r="6295" spans="1:28" x14ac:dyDescent="0.3">
      <c r="A6295" s="14">
        <v>1</v>
      </c>
      <c r="B6295" s="14">
        <v>1</v>
      </c>
      <c r="C6295" s="15" t="s">
        <v>395</v>
      </c>
      <c r="D6295" s="15" t="s">
        <v>396</v>
      </c>
      <c r="E6295" s="15">
        <v>44967</v>
      </c>
      <c r="F6295" s="15" t="s">
        <v>397</v>
      </c>
      <c r="G6295" s="15">
        <v>44961</v>
      </c>
      <c r="H6295" s="15">
        <v>45142</v>
      </c>
      <c r="I6295" s="15" t="s">
        <v>398</v>
      </c>
      <c r="J6295" s="15" t="s">
        <v>399</v>
      </c>
      <c r="K6295" s="15" t="s">
        <v>45397</v>
      </c>
      <c r="L6295" s="15" t="s">
        <v>201</v>
      </c>
      <c r="M6295" s="15" t="s">
        <v>400</v>
      </c>
      <c r="N6295" s="14">
        <v>2018</v>
      </c>
      <c r="O6295" s="15" t="s">
        <v>401</v>
      </c>
      <c r="P6295" s="15" t="s">
        <v>106</v>
      </c>
      <c r="Q6295" s="15" t="s">
        <v>47019</v>
      </c>
      <c r="R6295" s="15" t="s">
        <v>402</v>
      </c>
      <c r="S6295" s="15" t="s">
        <v>403</v>
      </c>
      <c r="T6295" s="15" t="s">
        <v>404</v>
      </c>
      <c r="U6295" s="15" t="s">
        <v>53</v>
      </c>
      <c r="V6295" s="15" t="s">
        <v>45417</v>
      </c>
      <c r="W6295" s="15" t="s">
        <v>175</v>
      </c>
      <c r="X6295" s="15" t="e">
        <f>_xlfn.XLOOKUP(_LOOKUP[[#This Row],[AdjusterMemberName]],_Adjuster[Adjuster Name],_Adjuster[Email],,0)</f>
        <v>#N/A</v>
      </c>
      <c r="Y6295" s="15" t="e">
        <f>_xlfn.XLOOKUP(_LOOKUP[[#This Row],[AdjusterMemberName]],_Adjuster[Adjuster Name],_Adjuster[Phone Number],,0)</f>
        <v>#N/A</v>
      </c>
      <c r="Z6295" s="15" t="s">
        <v>405</v>
      </c>
      <c r="AA629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3607 Desert Oak Dr, Palmdale  CA 93550</v>
      </c>
      <c r="AB6295" s="15">
        <v>44967</v>
      </c>
    </row>
    <row r="6296" spans="1:28" x14ac:dyDescent="0.3">
      <c r="A6296" s="14">
        <v>1</v>
      </c>
      <c r="B6296" s="14">
        <v>1</v>
      </c>
      <c r="C6296" s="15" t="s">
        <v>146</v>
      </c>
      <c r="D6296" s="15" t="s">
        <v>146</v>
      </c>
      <c r="E6296" s="15">
        <v>44953</v>
      </c>
      <c r="F6296" s="15" t="s">
        <v>147</v>
      </c>
      <c r="G6296" s="15">
        <v>44851</v>
      </c>
      <c r="H6296" s="15">
        <v>45033</v>
      </c>
      <c r="I6296" s="15" t="s">
        <v>387</v>
      </c>
      <c r="J6296" s="15" t="s">
        <v>388</v>
      </c>
      <c r="K6296" s="15" t="s">
        <v>45590</v>
      </c>
      <c r="L6296" s="15" t="s">
        <v>150</v>
      </c>
      <c r="M6296" s="15" t="s">
        <v>151</v>
      </c>
      <c r="N6296" s="14">
        <v>2015</v>
      </c>
      <c r="O6296" s="15" t="s">
        <v>152</v>
      </c>
      <c r="P6296" s="15" t="s">
        <v>106</v>
      </c>
      <c r="Q6296" s="15" t="s">
        <v>47019</v>
      </c>
      <c r="R6296" s="15" t="s">
        <v>153</v>
      </c>
      <c r="S6296" s="15" t="s">
        <v>154</v>
      </c>
      <c r="T6296" s="15" t="s">
        <v>96</v>
      </c>
      <c r="U6296" s="15" t="s">
        <v>53</v>
      </c>
      <c r="V6296" s="15" t="s">
        <v>45410</v>
      </c>
      <c r="W6296" s="15" t="s">
        <v>97</v>
      </c>
      <c r="X6296" s="15" t="e">
        <f>_xlfn.XLOOKUP(_LOOKUP[[#This Row],[AdjusterMemberName]],_Adjuster[Adjuster Name],_Adjuster[Email],,0)</f>
        <v>#N/A</v>
      </c>
      <c r="Y6296" s="15" t="e">
        <f>_xlfn.XLOOKUP(_LOOKUP[[#This Row],[AdjusterMemberName]],_Adjuster[Adjuster Name],_Adjuster[Phone Number],,0)</f>
        <v>#N/A</v>
      </c>
      <c r="Z6296" s="15" t="s">
        <v>155</v>
      </c>
      <c r="AA629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10334 Tributary Dr, Moreno Valley  CA 92557</v>
      </c>
      <c r="AB6296" s="15">
        <v>44978</v>
      </c>
    </row>
    <row r="6297" spans="1:28" x14ac:dyDescent="0.3">
      <c r="A6297" s="14">
        <v>0</v>
      </c>
      <c r="B6297" s="14">
        <v>0</v>
      </c>
      <c r="C6297" s="15" t="s">
        <v>1756</v>
      </c>
      <c r="D6297" s="15" t="s">
        <v>8212</v>
      </c>
      <c r="E6297" s="15">
        <v>44952</v>
      </c>
      <c r="F6297" s="15" t="s">
        <v>8213</v>
      </c>
      <c r="G6297" s="15"/>
      <c r="H6297" s="15"/>
      <c r="I6297" s="15" t="s">
        <v>8214</v>
      </c>
      <c r="J6297" s="15" t="s">
        <v>8215</v>
      </c>
      <c r="K6297" s="15" t="s">
        <v>45855</v>
      </c>
      <c r="L6297" s="15" t="s">
        <v>103</v>
      </c>
      <c r="M6297" s="15" t="s">
        <v>8216</v>
      </c>
      <c r="N6297" s="14">
        <v>2014</v>
      </c>
      <c r="O6297" s="15" t="s">
        <v>8217</v>
      </c>
      <c r="P6297" s="15" t="s">
        <v>106</v>
      </c>
      <c r="Q6297" s="15"/>
      <c r="R6297" s="15"/>
      <c r="S6297" s="15"/>
      <c r="T6297" s="15"/>
      <c r="U6297" s="15"/>
      <c r="V6297" s="15"/>
      <c r="W6297" s="15" t="s">
        <v>850</v>
      </c>
      <c r="X6297" s="15" t="e">
        <f>_xlfn.XLOOKUP(_LOOKUP[[#This Row],[AdjusterMemberName]],_Adjuster[Adjuster Name],_Adjuster[Email],,0)</f>
        <v>#N/A</v>
      </c>
      <c r="Y6297" s="15" t="e">
        <f>_xlfn.XLOOKUP(_LOOKUP[[#This Row],[AdjusterMemberName]],_Adjuster[Adjuster Name],_Adjuster[Phone Number],,0)</f>
        <v>#N/A</v>
      </c>
      <c r="Z6297" s="15"/>
      <c r="AA6297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6297" s="15"/>
    </row>
    <row r="6298" spans="1:28" x14ac:dyDescent="0.3">
      <c r="A6298" s="14">
        <v>1</v>
      </c>
      <c r="B6298" s="14">
        <v>1</v>
      </c>
      <c r="C6298" s="15" t="s">
        <v>369</v>
      </c>
      <c r="D6298" s="15" t="s">
        <v>369</v>
      </c>
      <c r="E6298" s="15">
        <v>44950</v>
      </c>
      <c r="F6298" s="15" t="s">
        <v>370</v>
      </c>
      <c r="G6298" s="15">
        <v>44949</v>
      </c>
      <c r="H6298" s="15">
        <v>45130</v>
      </c>
      <c r="I6298" s="15" t="s">
        <v>371</v>
      </c>
      <c r="J6298" s="15" t="s">
        <v>372</v>
      </c>
      <c r="K6298" s="15" t="s">
        <v>45345</v>
      </c>
      <c r="L6298" s="15" t="s">
        <v>25</v>
      </c>
      <c r="M6298" s="15" t="s">
        <v>373</v>
      </c>
      <c r="N6298" s="14">
        <v>2019</v>
      </c>
      <c r="O6298" s="15" t="s">
        <v>374</v>
      </c>
      <c r="P6298" s="15" t="s">
        <v>106</v>
      </c>
      <c r="Q6298" s="15" t="s">
        <v>47019</v>
      </c>
      <c r="R6298" s="15" t="s">
        <v>375</v>
      </c>
      <c r="S6298" s="15" t="s">
        <v>376</v>
      </c>
      <c r="T6298" s="15" t="s">
        <v>186</v>
      </c>
      <c r="U6298" s="15" t="s">
        <v>53</v>
      </c>
      <c r="V6298" s="15" t="s">
        <v>45785</v>
      </c>
      <c r="W6298" s="15" t="s">
        <v>97</v>
      </c>
      <c r="X6298" s="15" t="e">
        <f>_xlfn.XLOOKUP(_LOOKUP[[#This Row],[AdjusterMemberName]],_Adjuster[Adjuster Name],_Adjuster[Email],,0)</f>
        <v>#N/A</v>
      </c>
      <c r="Y6298" s="15" t="e">
        <f>_xlfn.XLOOKUP(_LOOKUP[[#This Row],[AdjusterMemberName]],_Adjuster[Adjuster Name],_Adjuster[Phone Number],,0)</f>
        <v>#N/A</v>
      </c>
      <c r="Z6298" s="15" t="s">
        <v>377</v>
      </c>
      <c r="AA629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1408 N Spurgon St Apt B, Santa Ana  CA 92701</v>
      </c>
      <c r="AB6298" s="15"/>
    </row>
    <row r="6299" spans="1:28" x14ac:dyDescent="0.3">
      <c r="A6299" s="14">
        <v>1</v>
      </c>
      <c r="B6299" s="14">
        <v>1</v>
      </c>
      <c r="C6299" s="15" t="s">
        <v>340</v>
      </c>
      <c r="D6299" s="15" t="s">
        <v>340</v>
      </c>
      <c r="E6299" s="15">
        <v>44948</v>
      </c>
      <c r="F6299" s="15" t="s">
        <v>341</v>
      </c>
      <c r="G6299" s="15">
        <v>44837</v>
      </c>
      <c r="H6299" s="15">
        <v>45019</v>
      </c>
      <c r="I6299" s="15" t="s">
        <v>342</v>
      </c>
      <c r="J6299" s="15" t="s">
        <v>343</v>
      </c>
      <c r="K6299" s="15" t="s">
        <v>45496</v>
      </c>
      <c r="L6299" s="15" t="s">
        <v>128</v>
      </c>
      <c r="M6299" s="15" t="s">
        <v>129</v>
      </c>
      <c r="N6299" s="14">
        <v>2019</v>
      </c>
      <c r="O6299" s="15" t="s">
        <v>344</v>
      </c>
      <c r="P6299" s="15" t="s">
        <v>106</v>
      </c>
      <c r="Q6299" s="15" t="s">
        <v>47093</v>
      </c>
      <c r="R6299" s="15" t="s">
        <v>345</v>
      </c>
      <c r="S6299" s="15" t="s">
        <v>346</v>
      </c>
      <c r="T6299" s="15" t="s">
        <v>308</v>
      </c>
      <c r="U6299" s="15" t="s">
        <v>53</v>
      </c>
      <c r="V6299" s="15" t="s">
        <v>45432</v>
      </c>
      <c r="W6299" s="15" t="s">
        <v>97</v>
      </c>
      <c r="X6299" s="15" t="e">
        <f>_xlfn.XLOOKUP(_LOOKUP[[#This Row],[AdjusterMemberName]],_Adjuster[Adjuster Name],_Adjuster[Email],,0)</f>
        <v>#N/A</v>
      </c>
      <c r="Y6299" s="15" t="e">
        <f>_xlfn.XLOOKUP(_LOOKUP[[#This Row],[AdjusterMemberName]],_Adjuster[Adjuster Name],_Adjuster[Phone Number],,0)</f>
        <v>#N/A</v>
      </c>
      <c r="Z6299" s="15" t="s">
        <v>347</v>
      </c>
      <c r="AA629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13112 April Dr, Riverside  CA 92503</v>
      </c>
      <c r="AB6299" s="15"/>
    </row>
    <row r="6300" spans="1:28" x14ac:dyDescent="0.3">
      <c r="A6300" s="14">
        <v>1</v>
      </c>
      <c r="B6300" s="14">
        <v>1</v>
      </c>
      <c r="C6300" s="15" t="s">
        <v>45305</v>
      </c>
      <c r="D6300" s="15" t="s">
        <v>45305</v>
      </c>
      <c r="E6300" s="15">
        <v>44948</v>
      </c>
      <c r="F6300" s="15" t="s">
        <v>45306</v>
      </c>
      <c r="G6300" s="15">
        <v>44942</v>
      </c>
      <c r="H6300" s="15">
        <v>45123</v>
      </c>
      <c r="I6300" s="15" t="s">
        <v>45307</v>
      </c>
      <c r="J6300" s="15" t="s">
        <v>45308</v>
      </c>
      <c r="K6300" s="15" t="s">
        <v>45330</v>
      </c>
      <c r="L6300" s="15" t="s">
        <v>150</v>
      </c>
      <c r="M6300" s="15" t="s">
        <v>8517</v>
      </c>
      <c r="N6300" s="14">
        <v>2012</v>
      </c>
      <c r="O6300" s="15" t="s">
        <v>45309</v>
      </c>
      <c r="P6300" s="15" t="s">
        <v>106</v>
      </c>
      <c r="Q6300" s="15" t="s">
        <v>46889</v>
      </c>
      <c r="R6300" s="15" t="s">
        <v>45310</v>
      </c>
      <c r="S6300" s="15" t="s">
        <v>45311</v>
      </c>
      <c r="T6300" s="15" t="s">
        <v>45312</v>
      </c>
      <c r="U6300" s="15" t="s">
        <v>6199</v>
      </c>
      <c r="V6300" s="15" t="s">
        <v>45328</v>
      </c>
      <c r="W6300" s="15" t="s">
        <v>195</v>
      </c>
      <c r="X6300" s="15" t="e">
        <f>_xlfn.XLOOKUP(_LOOKUP[[#This Row],[AdjusterMemberName]],_Adjuster[Adjuster Name],_Adjuster[Email],,0)</f>
        <v>#N/A</v>
      </c>
      <c r="Y6300" s="15" t="e">
        <f>_xlfn.XLOOKUP(_LOOKUP[[#This Row],[AdjusterMemberName]],_Adjuster[Adjuster Name],_Adjuster[Phone Number],,0)</f>
        <v>#N/A</v>
      </c>
      <c r="Z6300" s="15" t="s">
        <v>45313</v>
      </c>
      <c r="AA630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5714 1St Pl, Lubbock  TX 79416</v>
      </c>
      <c r="AB6300" s="15"/>
    </row>
    <row r="6301" spans="1:28" x14ac:dyDescent="0.3">
      <c r="A6301" s="14">
        <v>1</v>
      </c>
      <c r="B6301" s="14">
        <v>1</v>
      </c>
      <c r="C6301" s="15" t="s">
        <v>348</v>
      </c>
      <c r="D6301" s="15" t="s">
        <v>348</v>
      </c>
      <c r="E6301" s="15">
        <v>44947</v>
      </c>
      <c r="F6301" s="15" t="s">
        <v>349</v>
      </c>
      <c r="G6301" s="15">
        <v>44868</v>
      </c>
      <c r="H6301" s="15">
        <v>45049</v>
      </c>
      <c r="I6301" s="15" t="s">
        <v>350</v>
      </c>
      <c r="J6301" s="15" t="s">
        <v>351</v>
      </c>
      <c r="K6301" s="15" t="s">
        <v>45332</v>
      </c>
      <c r="L6301" s="15" t="s">
        <v>91</v>
      </c>
      <c r="M6301" s="15" t="s">
        <v>352</v>
      </c>
      <c r="N6301" s="14">
        <v>2015</v>
      </c>
      <c r="O6301" s="15" t="s">
        <v>353</v>
      </c>
      <c r="P6301" s="15" t="s">
        <v>106</v>
      </c>
      <c r="Q6301" s="15" t="s">
        <v>47006</v>
      </c>
      <c r="R6301" s="15" t="s">
        <v>354</v>
      </c>
      <c r="S6301" s="15" t="s">
        <v>355</v>
      </c>
      <c r="T6301" s="15" t="s">
        <v>356</v>
      </c>
      <c r="U6301" s="15" t="s">
        <v>53</v>
      </c>
      <c r="V6301" s="15" t="s">
        <v>45405</v>
      </c>
      <c r="W6301" s="15" t="s">
        <v>97</v>
      </c>
      <c r="X6301" s="15" t="e">
        <f>_xlfn.XLOOKUP(_LOOKUP[[#This Row],[AdjusterMemberName]],_Adjuster[Adjuster Name],_Adjuster[Email],,0)</f>
        <v>#N/A</v>
      </c>
      <c r="Y6301" s="15" t="e">
        <f>_xlfn.XLOOKUP(_LOOKUP[[#This Row],[AdjusterMemberName]],_Adjuster[Adjuster Name],_Adjuster[Phone Number],,0)</f>
        <v>#N/A</v>
      </c>
      <c r="Z6301" s="15" t="s">
        <v>357</v>
      </c>
      <c r="AA630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2967 S Greenwood Ave, Ontario  CA 91761</v>
      </c>
      <c r="AB6301" s="15"/>
    </row>
    <row r="6302" spans="1:28" x14ac:dyDescent="0.3">
      <c r="A6302" s="14">
        <v>1</v>
      </c>
      <c r="B6302" s="14">
        <v>1</v>
      </c>
      <c r="C6302" s="15" t="s">
        <v>329</v>
      </c>
      <c r="D6302" s="15" t="s">
        <v>329</v>
      </c>
      <c r="E6302" s="15">
        <v>44942</v>
      </c>
      <c r="F6302" s="15" t="s">
        <v>330</v>
      </c>
      <c r="G6302" s="15">
        <v>44852</v>
      </c>
      <c r="H6302" s="15">
        <v>45034</v>
      </c>
      <c r="I6302" s="15" t="s">
        <v>331</v>
      </c>
      <c r="J6302" s="15" t="s">
        <v>332</v>
      </c>
      <c r="K6302" s="15" t="s">
        <v>45803</v>
      </c>
      <c r="L6302" s="15" t="s">
        <v>333</v>
      </c>
      <c r="M6302" s="15" t="s">
        <v>334</v>
      </c>
      <c r="N6302" s="14">
        <v>2015</v>
      </c>
      <c r="O6302" s="15" t="s">
        <v>335</v>
      </c>
      <c r="P6302" s="15" t="s">
        <v>106</v>
      </c>
      <c r="Q6302" s="15" t="s">
        <v>47117</v>
      </c>
      <c r="R6302" s="15" t="s">
        <v>336</v>
      </c>
      <c r="S6302" s="15" t="s">
        <v>337</v>
      </c>
      <c r="T6302" s="15" t="s">
        <v>174</v>
      </c>
      <c r="U6302" s="15" t="s">
        <v>53</v>
      </c>
      <c r="V6302" s="15" t="s">
        <v>45885</v>
      </c>
      <c r="W6302" s="15" t="s">
        <v>338</v>
      </c>
      <c r="X6302" s="15" t="e">
        <f>_xlfn.XLOOKUP(_LOOKUP[[#This Row],[AdjusterMemberName]],_Adjuster[Adjuster Name],_Adjuster[Email],,0)</f>
        <v>#N/A</v>
      </c>
      <c r="Y6302" s="15" t="e">
        <f>_xlfn.XLOOKUP(_LOOKUP[[#This Row],[AdjusterMemberName]],_Adjuster[Adjuster Name],_Adjuster[Phone Number],,0)</f>
        <v>#N/A</v>
      </c>
      <c r="Z6302" s="15" t="s">
        <v>339</v>
      </c>
      <c r="AA630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1345 N Kingsley Dr Apt 414, Los Angeles  CA 90027</v>
      </c>
      <c r="AB6302" s="15">
        <v>44985</v>
      </c>
    </row>
    <row r="6303" spans="1:28" x14ac:dyDescent="0.3">
      <c r="A6303" s="14">
        <v>1</v>
      </c>
      <c r="B6303" s="14">
        <v>1</v>
      </c>
      <c r="C6303" s="15" t="s">
        <v>2249</v>
      </c>
      <c r="D6303" s="15" t="s">
        <v>2249</v>
      </c>
      <c r="E6303" s="15">
        <v>44931</v>
      </c>
      <c r="F6303" s="15" t="s">
        <v>2250</v>
      </c>
      <c r="G6303" s="15">
        <v>44843</v>
      </c>
      <c r="H6303" s="15">
        <v>45025</v>
      </c>
      <c r="I6303" s="15" t="s">
        <v>2251</v>
      </c>
      <c r="J6303" s="15" t="s">
        <v>2252</v>
      </c>
      <c r="K6303" s="15" t="s">
        <v>45336</v>
      </c>
      <c r="L6303" s="15" t="s">
        <v>128</v>
      </c>
      <c r="M6303" s="15" t="s">
        <v>129</v>
      </c>
      <c r="N6303" s="14">
        <v>2019</v>
      </c>
      <c r="O6303" s="15" t="s">
        <v>2253</v>
      </c>
      <c r="P6303" s="15" t="s">
        <v>106</v>
      </c>
      <c r="Q6303" s="15" t="s">
        <v>47019</v>
      </c>
      <c r="R6303" s="15" t="s">
        <v>2254</v>
      </c>
      <c r="S6303" s="15" t="s">
        <v>2255</v>
      </c>
      <c r="T6303" s="15" t="s">
        <v>2072</v>
      </c>
      <c r="U6303" s="15" t="s">
        <v>53</v>
      </c>
      <c r="V6303" s="15" t="s">
        <v>45907</v>
      </c>
      <c r="W6303" s="15" t="s">
        <v>367</v>
      </c>
      <c r="X6303" s="15" t="str">
        <f>_xlfn.XLOOKUP(_LOOKUP[[#This Row],[AdjusterMemberName]],_Adjuster[Adjuster Name],_Adjuster[Email],,0)</f>
        <v>dHernandez4@knightcompany.com</v>
      </c>
      <c r="Y6303" s="15" t="str">
        <f>_xlfn.XLOOKUP(_LOOKUP[[#This Row],[AdjusterMemberName]],_Adjuster[Adjuster Name],_Adjuster[Phone Number],,0)</f>
        <v>323-315-7819</v>
      </c>
      <c r="Z6303" s="15" t="s">
        <v>2256</v>
      </c>
      <c r="AA630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16858 Reed St Apt 9, Fontana  CA 92336</v>
      </c>
      <c r="AB6303" s="15">
        <v>44967</v>
      </c>
    </row>
    <row r="6304" spans="1:28" x14ac:dyDescent="0.3">
      <c r="A6304" s="14">
        <v>1</v>
      </c>
      <c r="B6304" s="14">
        <v>1</v>
      </c>
      <c r="C6304" s="15" t="s">
        <v>378</v>
      </c>
      <c r="D6304" s="15" t="s">
        <v>378</v>
      </c>
      <c r="E6304" s="15">
        <v>44930</v>
      </c>
      <c r="F6304" s="15" t="s">
        <v>379</v>
      </c>
      <c r="G6304" s="15">
        <v>44881</v>
      </c>
      <c r="H6304" s="15">
        <v>45062</v>
      </c>
      <c r="I6304" s="15" t="s">
        <v>380</v>
      </c>
      <c r="J6304" s="15" t="s">
        <v>381</v>
      </c>
      <c r="K6304" s="15" t="s">
        <v>46880</v>
      </c>
      <c r="L6304" s="15" t="s">
        <v>103</v>
      </c>
      <c r="M6304" s="15" t="s">
        <v>304</v>
      </c>
      <c r="N6304" s="14">
        <v>2017</v>
      </c>
      <c r="O6304" s="15" t="s">
        <v>382</v>
      </c>
      <c r="P6304" s="15" t="s">
        <v>106</v>
      </c>
      <c r="Q6304" s="15" t="s">
        <v>47065</v>
      </c>
      <c r="R6304" s="15" t="s">
        <v>383</v>
      </c>
      <c r="S6304" s="15" t="s">
        <v>384</v>
      </c>
      <c r="T6304" s="15" t="s">
        <v>385</v>
      </c>
      <c r="U6304" s="15" t="s">
        <v>53</v>
      </c>
      <c r="V6304" s="15" t="s">
        <v>45538</v>
      </c>
      <c r="W6304" s="15" t="s">
        <v>97</v>
      </c>
      <c r="X6304" s="15" t="e">
        <f>_xlfn.XLOOKUP(_LOOKUP[[#This Row],[AdjusterMemberName]],_Adjuster[Adjuster Name],_Adjuster[Email],,0)</f>
        <v>#N/A</v>
      </c>
      <c r="Y6304" s="15" t="e">
        <f>_xlfn.XLOOKUP(_LOOKUP[[#This Row],[AdjusterMemberName]],_Adjuster[Adjuster Name],_Adjuster[Phone Number],,0)</f>
        <v>#N/A</v>
      </c>
      <c r="Z6304" s="15" t="s">
        <v>386</v>
      </c>
      <c r="AA630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4039 Maxson Rd Apt 7, El Monte  CA 91732</v>
      </c>
      <c r="AB6304" s="15">
        <v>44985</v>
      </c>
    </row>
    <row r="6305" spans="1:28" x14ac:dyDescent="0.3">
      <c r="A6305" s="14">
        <v>1</v>
      </c>
      <c r="B6305" s="14">
        <v>1</v>
      </c>
      <c r="C6305" s="15" t="s">
        <v>320</v>
      </c>
      <c r="D6305" s="15" t="s">
        <v>320</v>
      </c>
      <c r="E6305" s="15">
        <v>44916</v>
      </c>
      <c r="F6305" s="15" t="s">
        <v>321</v>
      </c>
      <c r="G6305" s="15">
        <v>44844</v>
      </c>
      <c r="H6305" s="15">
        <v>45026</v>
      </c>
      <c r="I6305" s="15" t="s">
        <v>322</v>
      </c>
      <c r="J6305" s="15" t="s">
        <v>323</v>
      </c>
      <c r="K6305" s="15" t="s">
        <v>46881</v>
      </c>
      <c r="L6305" s="15" t="s">
        <v>128</v>
      </c>
      <c r="M6305" s="15" t="s">
        <v>129</v>
      </c>
      <c r="N6305" s="14">
        <v>2022</v>
      </c>
      <c r="O6305" s="15" t="s">
        <v>324</v>
      </c>
      <c r="P6305" s="15" t="s">
        <v>106</v>
      </c>
      <c r="Q6305" s="15" t="s">
        <v>47019</v>
      </c>
      <c r="R6305" s="15" t="s">
        <v>325</v>
      </c>
      <c r="S6305" s="15" t="s">
        <v>326</v>
      </c>
      <c r="T6305" s="15" t="s">
        <v>327</v>
      </c>
      <c r="U6305" s="15" t="s">
        <v>53</v>
      </c>
      <c r="V6305" s="15" t="s">
        <v>45527</v>
      </c>
      <c r="W6305" s="15" t="s">
        <v>97</v>
      </c>
      <c r="X6305" s="15" t="e">
        <f>_xlfn.XLOOKUP(_LOOKUP[[#This Row],[AdjusterMemberName]],_Adjuster[Adjuster Name],_Adjuster[Email],,0)</f>
        <v>#N/A</v>
      </c>
      <c r="Y6305" s="15" t="e">
        <f>_xlfn.XLOOKUP(_LOOKUP[[#This Row],[AdjusterMemberName]],_Adjuster[Adjuster Name],_Adjuster[Phone Number],,0)</f>
        <v>#N/A</v>
      </c>
      <c r="Z6305" s="15" t="s">
        <v>328</v>
      </c>
      <c r="AA630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10438 San Anselmo Ave, South Gate  CA 90280</v>
      </c>
      <c r="AB6305" s="15"/>
    </row>
    <row r="6306" spans="1:28" x14ac:dyDescent="0.3">
      <c r="A6306" s="14">
        <v>1</v>
      </c>
      <c r="B6306" s="14">
        <v>1</v>
      </c>
      <c r="C6306" s="15" t="s">
        <v>4640</v>
      </c>
      <c r="D6306" s="15" t="s">
        <v>4640</v>
      </c>
      <c r="E6306" s="15">
        <v>44916</v>
      </c>
      <c r="F6306" s="15" t="s">
        <v>4641</v>
      </c>
      <c r="G6306" s="15">
        <v>44873</v>
      </c>
      <c r="H6306" s="15">
        <v>45054</v>
      </c>
      <c r="I6306" s="15" t="s">
        <v>4642</v>
      </c>
      <c r="J6306" s="15" t="s">
        <v>4643</v>
      </c>
      <c r="K6306" s="15" t="s">
        <v>45339</v>
      </c>
      <c r="L6306" s="15" t="s">
        <v>270</v>
      </c>
      <c r="M6306" s="15" t="s">
        <v>452</v>
      </c>
      <c r="N6306" s="14">
        <v>2018</v>
      </c>
      <c r="O6306" s="15" t="s">
        <v>4644</v>
      </c>
      <c r="P6306" s="15" t="s">
        <v>81</v>
      </c>
      <c r="Q6306" s="15" t="s">
        <v>47065</v>
      </c>
      <c r="R6306" s="15" t="s">
        <v>4645</v>
      </c>
      <c r="S6306" s="15" t="s">
        <v>4646</v>
      </c>
      <c r="T6306" s="15" t="s">
        <v>424</v>
      </c>
      <c r="U6306" s="15" t="s">
        <v>53</v>
      </c>
      <c r="V6306" s="15" t="s">
        <v>45717</v>
      </c>
      <c r="W6306" s="15" t="s">
        <v>367</v>
      </c>
      <c r="X6306" s="15" t="str">
        <f>_xlfn.XLOOKUP(_LOOKUP[[#This Row],[AdjusterMemberName]],_Adjuster[Adjuster Name],_Adjuster[Email],,0)</f>
        <v>dHernandez4@knightcompany.com</v>
      </c>
      <c r="Y6306" s="15" t="str">
        <f>_xlfn.XLOOKUP(_LOOKUP[[#This Row],[AdjusterMemberName]],_Adjuster[Adjuster Name],_Adjuster[Phone Number],,0)</f>
        <v>323-315-7819</v>
      </c>
      <c r="Z6306" s="15" t="s">
        <v>4647</v>
      </c>
      <c r="AA630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2614 N Golden Ave, San Bernardino  CA 92404</v>
      </c>
      <c r="AB6306" s="15"/>
    </row>
    <row r="6307" spans="1:28" x14ac:dyDescent="0.3">
      <c r="A6307" s="14">
        <v>1</v>
      </c>
      <c r="B6307" s="14">
        <v>1</v>
      </c>
      <c r="C6307" s="15" t="s">
        <v>310</v>
      </c>
      <c r="D6307" s="15" t="s">
        <v>310</v>
      </c>
      <c r="E6307" s="15">
        <v>44913</v>
      </c>
      <c r="F6307" s="15" t="s">
        <v>311</v>
      </c>
      <c r="G6307" s="15">
        <v>44849</v>
      </c>
      <c r="H6307" s="15">
        <v>45031</v>
      </c>
      <c r="I6307" s="15" t="s">
        <v>312</v>
      </c>
      <c r="J6307" s="15" t="s">
        <v>313</v>
      </c>
      <c r="K6307" s="15" t="s">
        <v>45875</v>
      </c>
      <c r="L6307" s="15" t="s">
        <v>314</v>
      </c>
      <c r="M6307" s="15" t="s">
        <v>315</v>
      </c>
      <c r="N6307" s="14">
        <v>2022</v>
      </c>
      <c r="O6307" s="15" t="s">
        <v>316</v>
      </c>
      <c r="P6307" s="15" t="s">
        <v>106</v>
      </c>
      <c r="Q6307" s="15" t="s">
        <v>47019</v>
      </c>
      <c r="R6307" s="15" t="s">
        <v>317</v>
      </c>
      <c r="S6307" s="15" t="s">
        <v>318</v>
      </c>
      <c r="T6307" s="15" t="s">
        <v>308</v>
      </c>
      <c r="U6307" s="15" t="s">
        <v>53</v>
      </c>
      <c r="V6307" s="15" t="s">
        <v>45690</v>
      </c>
      <c r="W6307" s="15" t="s">
        <v>175</v>
      </c>
      <c r="X6307" s="15" t="e">
        <f>_xlfn.XLOOKUP(_LOOKUP[[#This Row],[AdjusterMemberName]],_Adjuster[Adjuster Name],_Adjuster[Email],,0)</f>
        <v>#N/A</v>
      </c>
      <c r="Y6307" s="15" t="e">
        <f>_xlfn.XLOOKUP(_LOOKUP[[#This Row],[AdjusterMemberName]],_Adjuster[Adjuster Name],_Adjuster[Phone Number],,0)</f>
        <v>#N/A</v>
      </c>
      <c r="Z6307" s="15" t="s">
        <v>319</v>
      </c>
      <c r="AA630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3572 Banbury Dr Apt 88, Riverside  CA 92505</v>
      </c>
      <c r="AB6307" s="15"/>
    </row>
    <row r="6308" spans="1:28" x14ac:dyDescent="0.3">
      <c r="A6308" s="14">
        <v>1</v>
      </c>
      <c r="B6308" s="14">
        <v>1</v>
      </c>
      <c r="C6308" s="15" t="s">
        <v>358</v>
      </c>
      <c r="D6308" s="15" t="s">
        <v>359</v>
      </c>
      <c r="E6308" s="15">
        <v>44906</v>
      </c>
      <c r="F6308" s="15" t="s">
        <v>360</v>
      </c>
      <c r="G6308" s="15">
        <v>44841</v>
      </c>
      <c r="H6308" s="15">
        <v>45023</v>
      </c>
      <c r="I6308" s="15" t="s">
        <v>361</v>
      </c>
      <c r="J6308" s="15" t="s">
        <v>362</v>
      </c>
      <c r="K6308" s="15" t="s">
        <v>45940</v>
      </c>
      <c r="L6308" s="15" t="s">
        <v>314</v>
      </c>
      <c r="M6308" s="15" t="s">
        <v>315</v>
      </c>
      <c r="N6308" s="14">
        <v>2017</v>
      </c>
      <c r="O6308" s="15" t="s">
        <v>363</v>
      </c>
      <c r="P6308" s="15" t="s">
        <v>81</v>
      </c>
      <c r="Q6308" s="15" t="s">
        <v>47061</v>
      </c>
      <c r="R6308" s="15" t="s">
        <v>364</v>
      </c>
      <c r="S6308" s="15" t="s">
        <v>365</v>
      </c>
      <c r="T6308" s="15" t="s">
        <v>366</v>
      </c>
      <c r="U6308" s="15" t="s">
        <v>53</v>
      </c>
      <c r="V6308" s="15" t="s">
        <v>46369</v>
      </c>
      <c r="W6308" s="15" t="s">
        <v>367</v>
      </c>
      <c r="X6308" s="15" t="str">
        <f>_xlfn.XLOOKUP(_LOOKUP[[#This Row],[AdjusterMemberName]],_Adjuster[Adjuster Name],_Adjuster[Email],,0)</f>
        <v>dHernandez4@knightcompany.com</v>
      </c>
      <c r="Y6308" s="15" t="str">
        <f>_xlfn.XLOOKUP(_LOOKUP[[#This Row],[AdjusterMemberName]],_Adjuster[Adjuster Name],_Adjuster[Phone Number],,0)</f>
        <v>323-315-7819</v>
      </c>
      <c r="Z6308" s="15" t="s">
        <v>368</v>
      </c>
      <c r="AA630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460 Ferrara Ct Apt 301, Pomona  CA 91766</v>
      </c>
      <c r="AB6308" s="15">
        <v>44967</v>
      </c>
    </row>
    <row r="6309" spans="1:28" x14ac:dyDescent="0.3">
      <c r="A6309" s="14">
        <v>1</v>
      </c>
      <c r="B6309" s="14">
        <v>1</v>
      </c>
      <c r="C6309" s="15" t="s">
        <v>300</v>
      </c>
      <c r="D6309" s="15" t="s">
        <v>300</v>
      </c>
      <c r="E6309" s="15">
        <v>44903</v>
      </c>
      <c r="F6309" s="15" t="s">
        <v>301</v>
      </c>
      <c r="G6309" s="15">
        <v>44853</v>
      </c>
      <c r="H6309" s="15">
        <v>45035</v>
      </c>
      <c r="I6309" s="15" t="s">
        <v>302</v>
      </c>
      <c r="J6309" s="15" t="s">
        <v>303</v>
      </c>
      <c r="K6309" s="15" t="s">
        <v>45489</v>
      </c>
      <c r="L6309" s="15" t="s">
        <v>103</v>
      </c>
      <c r="M6309" s="15" t="s">
        <v>304</v>
      </c>
      <c r="N6309" s="14">
        <v>2020</v>
      </c>
      <c r="O6309" s="15" t="s">
        <v>305</v>
      </c>
      <c r="P6309" s="15" t="s">
        <v>81</v>
      </c>
      <c r="Q6309" s="15" t="s">
        <v>47019</v>
      </c>
      <c r="R6309" s="15" t="s">
        <v>306</v>
      </c>
      <c r="S6309" s="15" t="s">
        <v>307</v>
      </c>
      <c r="T6309" s="15" t="s">
        <v>308</v>
      </c>
      <c r="U6309" s="15" t="s">
        <v>53</v>
      </c>
      <c r="V6309" s="15" t="s">
        <v>45398</v>
      </c>
      <c r="W6309" s="15" t="s">
        <v>97</v>
      </c>
      <c r="X6309" s="15" t="e">
        <f>_xlfn.XLOOKUP(_LOOKUP[[#This Row],[AdjusterMemberName]],_Adjuster[Adjuster Name],_Adjuster[Email],,0)</f>
        <v>#N/A</v>
      </c>
      <c r="Y6309" s="15" t="e">
        <f>_xlfn.XLOOKUP(_LOOKUP[[#This Row],[AdjusterMemberName]],_Adjuster[Adjuster Name],_Adjuster[Phone Number],,0)</f>
        <v>#N/A</v>
      </c>
      <c r="Z6309" s="15" t="s">
        <v>309</v>
      </c>
      <c r="AA630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955 Via Zapata Apt 41, Riverside  CA 92507</v>
      </c>
      <c r="AB6309" s="15"/>
    </row>
    <row r="6310" spans="1:28" x14ac:dyDescent="0.3">
      <c r="A6310" s="14">
        <v>0</v>
      </c>
      <c r="B6310" s="14">
        <v>1</v>
      </c>
      <c r="C6310" s="15" t="s">
        <v>389</v>
      </c>
      <c r="D6310" s="15" t="s">
        <v>389</v>
      </c>
      <c r="E6310" s="15">
        <v>44903</v>
      </c>
      <c r="F6310" s="15" t="s">
        <v>390</v>
      </c>
      <c r="G6310" s="15"/>
      <c r="H6310" s="15"/>
      <c r="I6310" s="15" t="s">
        <v>391</v>
      </c>
      <c r="J6310" s="15" t="s">
        <v>392</v>
      </c>
      <c r="K6310" s="15" t="s">
        <v>45526</v>
      </c>
      <c r="L6310" s="15" t="s">
        <v>393</v>
      </c>
      <c r="M6310" s="15" t="s">
        <v>394</v>
      </c>
      <c r="N6310" s="14">
        <v>2021</v>
      </c>
      <c r="O6310" s="15" t="s">
        <v>106</v>
      </c>
      <c r="P6310" s="15" t="s">
        <v>106</v>
      </c>
      <c r="Q6310" s="15"/>
      <c r="R6310" s="15"/>
      <c r="S6310" s="15"/>
      <c r="T6310" s="15"/>
      <c r="U6310" s="15"/>
      <c r="V6310" s="15"/>
      <c r="W6310" s="15" t="s">
        <v>195</v>
      </c>
      <c r="X6310" s="15" t="e">
        <f>_xlfn.XLOOKUP(_LOOKUP[[#This Row],[AdjusterMemberName]],_Adjuster[Adjuster Name],_Adjuster[Email],,0)</f>
        <v>#N/A</v>
      </c>
      <c r="Y6310" s="15" t="e">
        <f>_xlfn.XLOOKUP(_LOOKUP[[#This Row],[AdjusterMemberName]],_Adjuster[Adjuster Name],_Adjuster[Phone Number],,0)</f>
        <v>#N/A</v>
      </c>
      <c r="Z6310" s="15"/>
      <c r="AA6310" s="15" t="e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#VALUE!</v>
      </c>
      <c r="AB6310" s="15"/>
    </row>
    <row r="6311" spans="1:28" x14ac:dyDescent="0.3">
      <c r="A6311" s="14">
        <v>1</v>
      </c>
      <c r="B6311" s="14">
        <v>1</v>
      </c>
      <c r="C6311" s="15" t="s">
        <v>277</v>
      </c>
      <c r="D6311" s="15" t="s">
        <v>277</v>
      </c>
      <c r="E6311" s="15">
        <v>44900</v>
      </c>
      <c r="F6311" s="15" t="s">
        <v>278</v>
      </c>
      <c r="G6311" s="15">
        <v>44762</v>
      </c>
      <c r="H6311" s="15">
        <v>44946</v>
      </c>
      <c r="I6311" s="15" t="s">
        <v>279</v>
      </c>
      <c r="J6311" s="15" t="s">
        <v>280</v>
      </c>
      <c r="K6311" s="15" t="s">
        <v>45861</v>
      </c>
      <c r="L6311" s="15" t="s">
        <v>281</v>
      </c>
      <c r="M6311" s="15" t="s">
        <v>282</v>
      </c>
      <c r="N6311" s="14">
        <v>2013</v>
      </c>
      <c r="O6311" s="15" t="s">
        <v>283</v>
      </c>
      <c r="P6311" s="15" t="s">
        <v>106</v>
      </c>
      <c r="Q6311" s="15" t="s">
        <v>47079</v>
      </c>
      <c r="R6311" s="15" t="s">
        <v>284</v>
      </c>
      <c r="S6311" s="15" t="s">
        <v>285</v>
      </c>
      <c r="T6311" s="15" t="s">
        <v>286</v>
      </c>
      <c r="U6311" s="15" t="s">
        <v>53</v>
      </c>
      <c r="V6311" s="15" t="s">
        <v>45989</v>
      </c>
      <c r="W6311" s="15" t="s">
        <v>97</v>
      </c>
      <c r="X6311" s="15" t="e">
        <f>_xlfn.XLOOKUP(_LOOKUP[[#This Row],[AdjusterMemberName]],_Adjuster[Adjuster Name],_Adjuster[Email],,0)</f>
        <v>#N/A</v>
      </c>
      <c r="Y6311" s="15" t="e">
        <f>_xlfn.XLOOKUP(_LOOKUP[[#This Row],[AdjusterMemberName]],_Adjuster[Adjuster Name],_Adjuster[Phone Number],,0)</f>
        <v>#N/A</v>
      </c>
      <c r="Z6311" s="15" t="s">
        <v>287</v>
      </c>
      <c r="AA631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807 Belmont Ave, Long Beach  CA 90804</v>
      </c>
      <c r="AB6311" s="15"/>
    </row>
    <row r="6312" spans="1:28" x14ac:dyDescent="0.3">
      <c r="A6312" s="14">
        <v>1</v>
      </c>
      <c r="B6312" s="14">
        <v>1</v>
      </c>
      <c r="C6312" s="15" t="s">
        <v>45296</v>
      </c>
      <c r="D6312" s="15" t="s">
        <v>45296</v>
      </c>
      <c r="E6312" s="15">
        <v>44897</v>
      </c>
      <c r="F6312" s="15" t="s">
        <v>45297</v>
      </c>
      <c r="G6312" s="15">
        <v>44847</v>
      </c>
      <c r="H6312" s="15">
        <v>45029</v>
      </c>
      <c r="I6312" s="15" t="s">
        <v>45298</v>
      </c>
      <c r="J6312" s="15" t="s">
        <v>45299</v>
      </c>
      <c r="K6312" s="15" t="s">
        <v>45332</v>
      </c>
      <c r="L6312" s="15" t="s">
        <v>103</v>
      </c>
      <c r="M6312" s="15" t="s">
        <v>2946</v>
      </c>
      <c r="N6312" s="14">
        <v>2017</v>
      </c>
      <c r="O6312" s="15" t="s">
        <v>45300</v>
      </c>
      <c r="P6312" s="15" t="s">
        <v>106</v>
      </c>
      <c r="Q6312" s="15" t="s">
        <v>46890</v>
      </c>
      <c r="R6312" s="15" t="s">
        <v>45301</v>
      </c>
      <c r="S6312" s="15" t="s">
        <v>45302</v>
      </c>
      <c r="T6312" s="15" t="s">
        <v>45303</v>
      </c>
      <c r="U6312" s="15" t="s">
        <v>6199</v>
      </c>
      <c r="V6312" s="15" t="s">
        <v>45331</v>
      </c>
      <c r="W6312" s="15" t="s">
        <v>195</v>
      </c>
      <c r="X6312" s="15" t="e">
        <f>_xlfn.XLOOKUP(_LOOKUP[[#This Row],[AdjusterMemberName]],_Adjuster[Adjuster Name],_Adjuster[Email],,0)</f>
        <v>#N/A</v>
      </c>
      <c r="Y6312" s="15" t="e">
        <f>_xlfn.XLOOKUP(_LOOKUP[[#This Row],[AdjusterMemberName]],_Adjuster[Adjuster Name],_Adjuster[Phone Number],,0)</f>
        <v>#N/A</v>
      </c>
      <c r="Z6312" s="15" t="s">
        <v>45304</v>
      </c>
      <c r="AA631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3836 Crossland Road, Benbrook  TX 76109</v>
      </c>
      <c r="AB6312" s="15">
        <v>44933</v>
      </c>
    </row>
    <row r="6313" spans="1:28" x14ac:dyDescent="0.3">
      <c r="A6313" s="14">
        <v>1</v>
      </c>
      <c r="B6313" s="14">
        <v>1</v>
      </c>
      <c r="C6313" s="15" t="s">
        <v>266</v>
      </c>
      <c r="D6313" s="15" t="s">
        <v>266</v>
      </c>
      <c r="E6313" s="15">
        <v>44895</v>
      </c>
      <c r="F6313" s="15" t="s">
        <v>267</v>
      </c>
      <c r="G6313" s="15">
        <v>44880</v>
      </c>
      <c r="H6313" s="15">
        <v>45061</v>
      </c>
      <c r="I6313" s="15" t="s">
        <v>268</v>
      </c>
      <c r="J6313" s="15" t="s">
        <v>269</v>
      </c>
      <c r="K6313" s="15" t="s">
        <v>45332</v>
      </c>
      <c r="L6313" s="15" t="s">
        <v>270</v>
      </c>
      <c r="M6313" s="15" t="s">
        <v>271</v>
      </c>
      <c r="N6313" s="14">
        <v>2018</v>
      </c>
      <c r="O6313" s="15" t="s">
        <v>272</v>
      </c>
      <c r="P6313" s="15" t="s">
        <v>106</v>
      </c>
      <c r="Q6313" s="15" t="s">
        <v>47095</v>
      </c>
      <c r="R6313" s="15" t="s">
        <v>273</v>
      </c>
      <c r="S6313" s="15" t="s">
        <v>274</v>
      </c>
      <c r="T6313" s="15" t="s">
        <v>275</v>
      </c>
      <c r="U6313" s="15" t="s">
        <v>53</v>
      </c>
      <c r="V6313" s="15" t="s">
        <v>46883</v>
      </c>
      <c r="W6313" s="15" t="s">
        <v>97</v>
      </c>
      <c r="X6313" s="15" t="e">
        <f>_xlfn.XLOOKUP(_LOOKUP[[#This Row],[AdjusterMemberName]],_Adjuster[Adjuster Name],_Adjuster[Email],,0)</f>
        <v>#N/A</v>
      </c>
      <c r="Y6313" s="15" t="e">
        <f>_xlfn.XLOOKUP(_LOOKUP[[#This Row],[AdjusterMemberName]],_Adjuster[Adjuster Name],_Adjuster[Phone Number],,0)</f>
        <v>#N/A</v>
      </c>
      <c r="Z6313" s="15" t="s">
        <v>276</v>
      </c>
      <c r="AA631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1061 Gorley Ln, Rail Rd Flat  CA 95248</v>
      </c>
      <c r="AB6313" s="15"/>
    </row>
    <row r="6314" spans="1:28" x14ac:dyDescent="0.3">
      <c r="A6314" s="14">
        <v>1</v>
      </c>
      <c r="B6314" s="14">
        <v>0</v>
      </c>
      <c r="C6314" s="15" t="s">
        <v>255</v>
      </c>
      <c r="D6314" s="15" t="s">
        <v>256</v>
      </c>
      <c r="E6314" s="15">
        <v>44885</v>
      </c>
      <c r="F6314" s="15" t="s">
        <v>257</v>
      </c>
      <c r="G6314" s="15">
        <v>44848</v>
      </c>
      <c r="H6314" s="15">
        <v>45030</v>
      </c>
      <c r="I6314" s="15" t="s">
        <v>258</v>
      </c>
      <c r="J6314" s="15" t="s">
        <v>259</v>
      </c>
      <c r="K6314" s="15" t="s">
        <v>45493</v>
      </c>
      <c r="L6314" s="15" t="s">
        <v>103</v>
      </c>
      <c r="M6314" s="15" t="s">
        <v>104</v>
      </c>
      <c r="N6314" s="14">
        <v>2022</v>
      </c>
      <c r="O6314" s="15" t="s">
        <v>260</v>
      </c>
      <c r="P6314" s="15" t="s">
        <v>106</v>
      </c>
      <c r="Q6314" s="15" t="s">
        <v>47065</v>
      </c>
      <c r="R6314" s="15" t="s">
        <v>261</v>
      </c>
      <c r="S6314" s="15" t="s">
        <v>262</v>
      </c>
      <c r="T6314" s="15" t="s">
        <v>263</v>
      </c>
      <c r="U6314" s="15" t="s">
        <v>53</v>
      </c>
      <c r="V6314" s="15" t="s">
        <v>46425</v>
      </c>
      <c r="W6314" s="15" t="s">
        <v>264</v>
      </c>
      <c r="X6314" s="15" t="str">
        <f>_xlfn.XLOOKUP(_LOOKUP[[#This Row],[AdjusterMemberName]],_Adjuster[Adjuster Name],_Adjuster[Email],,0)</f>
        <v>sBonnevie@knightcompany.com</v>
      </c>
      <c r="Y6314" s="15" t="str">
        <f>_xlfn.XLOOKUP(_LOOKUP[[#This Row],[AdjusterMemberName]],_Adjuster[Adjuster Name],_Adjuster[Phone Number],,0)</f>
        <v>323-692-4064</v>
      </c>
      <c r="Z6314" s="15" t="s">
        <v>265</v>
      </c>
      <c r="AA631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13968 Avenue 416, Orosi  CA 93647</v>
      </c>
      <c r="AB6314" s="15">
        <v>44907</v>
      </c>
    </row>
    <row r="6315" spans="1:28" x14ac:dyDescent="0.3">
      <c r="A6315" s="14">
        <v>1</v>
      </c>
      <c r="B6315" s="14">
        <v>1</v>
      </c>
      <c r="C6315" s="15" t="s">
        <v>236</v>
      </c>
      <c r="D6315" s="15" t="s">
        <v>236</v>
      </c>
      <c r="E6315" s="15">
        <v>44885</v>
      </c>
      <c r="F6315" s="15" t="s">
        <v>237</v>
      </c>
      <c r="G6315" s="15">
        <v>44848</v>
      </c>
      <c r="H6315" s="15">
        <v>45030</v>
      </c>
      <c r="I6315" s="15" t="s">
        <v>298</v>
      </c>
      <c r="J6315" s="15" t="s">
        <v>299</v>
      </c>
      <c r="K6315" s="15" t="s">
        <v>46408</v>
      </c>
      <c r="L6315" s="15" t="s">
        <v>139</v>
      </c>
      <c r="M6315" s="15" t="s">
        <v>140</v>
      </c>
      <c r="N6315" s="14">
        <v>2015</v>
      </c>
      <c r="O6315" s="15" t="s">
        <v>240</v>
      </c>
      <c r="P6315" s="15" t="s">
        <v>106</v>
      </c>
      <c r="Q6315" s="15" t="s">
        <v>47019</v>
      </c>
      <c r="R6315" s="15" t="s">
        <v>241</v>
      </c>
      <c r="S6315" s="15" t="s">
        <v>242</v>
      </c>
      <c r="T6315" s="15" t="s">
        <v>243</v>
      </c>
      <c r="U6315" s="15" t="s">
        <v>53</v>
      </c>
      <c r="V6315" s="15" t="s">
        <v>45595</v>
      </c>
      <c r="W6315" s="15" t="s">
        <v>97</v>
      </c>
      <c r="X6315" s="15" t="e">
        <f>_xlfn.XLOOKUP(_LOOKUP[[#This Row],[AdjusterMemberName]],_Adjuster[Adjuster Name],_Adjuster[Email],,0)</f>
        <v>#N/A</v>
      </c>
      <c r="Y6315" s="15" t="e">
        <f>_xlfn.XLOOKUP(_LOOKUP[[#This Row],[AdjusterMemberName]],_Adjuster[Adjuster Name],_Adjuster[Phone Number],,0)</f>
        <v>#N/A</v>
      </c>
      <c r="Z6315" s="15" t="s">
        <v>244</v>
      </c>
      <c r="AA631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29803 Boathouse Cv, Menifee  CA 92585</v>
      </c>
      <c r="AB6315" s="15">
        <v>44941</v>
      </c>
    </row>
    <row r="6316" spans="1:28" x14ac:dyDescent="0.3">
      <c r="A6316" s="14">
        <v>1</v>
      </c>
      <c r="B6316" s="14">
        <v>1</v>
      </c>
      <c r="C6316" s="15" t="s">
        <v>245</v>
      </c>
      <c r="D6316" s="15" t="s">
        <v>245</v>
      </c>
      <c r="E6316" s="15">
        <v>44883</v>
      </c>
      <c r="F6316" s="15" t="s">
        <v>246</v>
      </c>
      <c r="G6316" s="15">
        <v>44861</v>
      </c>
      <c r="H6316" s="15">
        <v>45043</v>
      </c>
      <c r="I6316" s="15" t="s">
        <v>247</v>
      </c>
      <c r="J6316" s="15" t="s">
        <v>248</v>
      </c>
      <c r="K6316" s="15" t="s">
        <v>45424</v>
      </c>
      <c r="L6316" s="15" t="s">
        <v>139</v>
      </c>
      <c r="M6316" s="15" t="s">
        <v>249</v>
      </c>
      <c r="N6316" s="14">
        <v>2019</v>
      </c>
      <c r="O6316" s="15" t="s">
        <v>250</v>
      </c>
      <c r="P6316" s="15" t="s">
        <v>106</v>
      </c>
      <c r="Q6316" s="15" t="s">
        <v>47006</v>
      </c>
      <c r="R6316" s="15" t="s">
        <v>251</v>
      </c>
      <c r="S6316" s="15" t="s">
        <v>252</v>
      </c>
      <c r="T6316" s="15" t="s">
        <v>253</v>
      </c>
      <c r="U6316" s="15" t="s">
        <v>53</v>
      </c>
      <c r="V6316" s="15" t="s">
        <v>45359</v>
      </c>
      <c r="W6316" s="15" t="s">
        <v>195</v>
      </c>
      <c r="X6316" s="15" t="e">
        <f>_xlfn.XLOOKUP(_LOOKUP[[#This Row],[AdjusterMemberName]],_Adjuster[Adjuster Name],_Adjuster[Email],,0)</f>
        <v>#N/A</v>
      </c>
      <c r="Y6316" s="15" t="e">
        <f>_xlfn.XLOOKUP(_LOOKUP[[#This Row],[AdjusterMemberName]],_Adjuster[Adjuster Name],_Adjuster[Phone Number],,0)</f>
        <v>#N/A</v>
      </c>
      <c r="Z6316" s="15" t="s">
        <v>254</v>
      </c>
      <c r="AA631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808 E La Palma Dr Apt 4, Inglewood  CA 90301</v>
      </c>
      <c r="AB6316" s="15">
        <v>45015</v>
      </c>
    </row>
    <row r="6317" spans="1:28" x14ac:dyDescent="0.3">
      <c r="A6317" s="14">
        <v>1</v>
      </c>
      <c r="B6317" s="14">
        <v>1</v>
      </c>
      <c r="C6317" s="15" t="s">
        <v>225</v>
      </c>
      <c r="D6317" s="15" t="s">
        <v>225</v>
      </c>
      <c r="E6317" s="15">
        <v>44881</v>
      </c>
      <c r="F6317" s="15" t="s">
        <v>226</v>
      </c>
      <c r="G6317" s="15">
        <v>44875</v>
      </c>
      <c r="H6317" s="15">
        <v>45056</v>
      </c>
      <c r="I6317" s="15" t="s">
        <v>227</v>
      </c>
      <c r="J6317" s="15" t="s">
        <v>228</v>
      </c>
      <c r="K6317" s="15" t="s">
        <v>45493</v>
      </c>
      <c r="L6317" s="15" t="s">
        <v>229</v>
      </c>
      <c r="M6317" s="15" t="s">
        <v>230</v>
      </c>
      <c r="N6317" s="14">
        <v>2011</v>
      </c>
      <c r="O6317" s="15" t="s">
        <v>231</v>
      </c>
      <c r="P6317" s="15" t="s">
        <v>106</v>
      </c>
      <c r="Q6317" s="15" t="s">
        <v>47019</v>
      </c>
      <c r="R6317" s="15" t="s">
        <v>232</v>
      </c>
      <c r="S6317" s="15" t="s">
        <v>233</v>
      </c>
      <c r="T6317" s="15" t="s">
        <v>234</v>
      </c>
      <c r="U6317" s="15" t="s">
        <v>53</v>
      </c>
      <c r="V6317" s="15" t="s">
        <v>45436</v>
      </c>
      <c r="W6317" s="15" t="s">
        <v>97</v>
      </c>
      <c r="X6317" s="15" t="e">
        <f>_xlfn.XLOOKUP(_LOOKUP[[#This Row],[AdjusterMemberName]],_Adjuster[Adjuster Name],_Adjuster[Email],,0)</f>
        <v>#N/A</v>
      </c>
      <c r="Y6317" s="15" t="e">
        <f>_xlfn.XLOOKUP(_LOOKUP[[#This Row],[AdjusterMemberName]],_Adjuster[Adjuster Name],_Adjuster[Phone Number],,0)</f>
        <v>#N/A</v>
      </c>
      <c r="Z6317" s="15" t="s">
        <v>235</v>
      </c>
      <c r="AA631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4258 Elizabeth St, Cudahy  CA 90201</v>
      </c>
      <c r="AB6317" s="15">
        <v>44997</v>
      </c>
    </row>
    <row r="6318" spans="1:28" x14ac:dyDescent="0.3">
      <c r="A6318" s="14">
        <v>1</v>
      </c>
      <c r="B6318" s="14">
        <v>1</v>
      </c>
      <c r="C6318" s="15" t="s">
        <v>45287</v>
      </c>
      <c r="D6318" s="15" t="s">
        <v>45287</v>
      </c>
      <c r="E6318" s="15">
        <v>44881</v>
      </c>
      <c r="F6318" s="15" t="s">
        <v>45288</v>
      </c>
      <c r="G6318" s="15">
        <v>44870</v>
      </c>
      <c r="H6318" s="15">
        <v>45051</v>
      </c>
      <c r="I6318" s="15" t="s">
        <v>45289</v>
      </c>
      <c r="J6318" s="15" t="s">
        <v>45290</v>
      </c>
      <c r="K6318" s="15" t="s">
        <v>45334</v>
      </c>
      <c r="L6318" s="15" t="s">
        <v>103</v>
      </c>
      <c r="M6318" s="15" t="s">
        <v>3356</v>
      </c>
      <c r="N6318" s="14">
        <v>2018</v>
      </c>
      <c r="O6318" s="15" t="s">
        <v>45291</v>
      </c>
      <c r="P6318" s="15" t="s">
        <v>106</v>
      </c>
      <c r="Q6318" s="15" t="s">
        <v>46889</v>
      </c>
      <c r="R6318" s="15" t="s">
        <v>45292</v>
      </c>
      <c r="S6318" s="15" t="s">
        <v>45293</v>
      </c>
      <c r="T6318" s="15" t="s">
        <v>45294</v>
      </c>
      <c r="U6318" s="15" t="s">
        <v>6199</v>
      </c>
      <c r="V6318" s="15" t="s">
        <v>45333</v>
      </c>
      <c r="W6318" s="15" t="s">
        <v>97</v>
      </c>
      <c r="X6318" s="15" t="e">
        <f>_xlfn.XLOOKUP(_LOOKUP[[#This Row],[AdjusterMemberName]],_Adjuster[Adjuster Name],_Adjuster[Email],,0)</f>
        <v>#N/A</v>
      </c>
      <c r="Y6318" s="15" t="e">
        <f>_xlfn.XLOOKUP(_LOOKUP[[#This Row],[AdjusterMemberName]],_Adjuster[Adjuster Name],_Adjuster[Phone Number],,0)</f>
        <v>#N/A</v>
      </c>
      <c r="Z6318" s="15" t="s">
        <v>45295</v>
      </c>
      <c r="AA631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8565 W Sam Houston Pkwy S, Houston  TX 77072</v>
      </c>
      <c r="AB6318" s="15">
        <v>44954</v>
      </c>
    </row>
    <row r="6319" spans="1:28" x14ac:dyDescent="0.3">
      <c r="A6319" s="14">
        <v>1</v>
      </c>
      <c r="B6319" s="14">
        <v>1</v>
      </c>
      <c r="C6319" s="15" t="s">
        <v>216</v>
      </c>
      <c r="D6319" s="15" t="s">
        <v>216</v>
      </c>
      <c r="E6319" s="15">
        <v>44879</v>
      </c>
      <c r="F6319" s="15" t="s">
        <v>217</v>
      </c>
      <c r="G6319" s="15">
        <v>44847</v>
      </c>
      <c r="H6319" s="15">
        <v>45029</v>
      </c>
      <c r="I6319" s="15" t="s">
        <v>218</v>
      </c>
      <c r="J6319" s="15" t="s">
        <v>219</v>
      </c>
      <c r="K6319" s="15" t="s">
        <v>45752</v>
      </c>
      <c r="L6319" s="15" t="s">
        <v>201</v>
      </c>
      <c r="M6319" s="15" t="s">
        <v>220</v>
      </c>
      <c r="N6319" s="14">
        <v>2015</v>
      </c>
      <c r="O6319" s="15" t="s">
        <v>221</v>
      </c>
      <c r="P6319" s="15" t="s">
        <v>106</v>
      </c>
      <c r="Q6319" s="15" t="s">
        <v>47019</v>
      </c>
      <c r="R6319" s="15" t="s">
        <v>222</v>
      </c>
      <c r="S6319" s="15" t="s">
        <v>223</v>
      </c>
      <c r="T6319" s="15" t="s">
        <v>174</v>
      </c>
      <c r="U6319" s="15" t="s">
        <v>53</v>
      </c>
      <c r="V6319" s="15" t="s">
        <v>46097</v>
      </c>
      <c r="W6319" s="15" t="s">
        <v>97</v>
      </c>
      <c r="X6319" s="15" t="e">
        <f>_xlfn.XLOOKUP(_LOOKUP[[#This Row],[AdjusterMemberName]],_Adjuster[Adjuster Name],_Adjuster[Email],,0)</f>
        <v>#N/A</v>
      </c>
      <c r="Y6319" s="15" t="e">
        <f>_xlfn.XLOOKUP(_LOOKUP[[#This Row],[AdjusterMemberName]],_Adjuster[Adjuster Name],_Adjuster[Phone Number],,0)</f>
        <v>#N/A</v>
      </c>
      <c r="Z6319" s="15" t="s">
        <v>224</v>
      </c>
      <c r="AA631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3241 S Sepulveda Blvd Apt 101, Los Angeles  CA 90034</v>
      </c>
      <c r="AB6319" s="15">
        <v>44895</v>
      </c>
    </row>
    <row r="6320" spans="1:28" x14ac:dyDescent="0.3">
      <c r="A6320" s="14">
        <v>1</v>
      </c>
      <c r="B6320" s="14">
        <v>1</v>
      </c>
      <c r="C6320" s="15" t="s">
        <v>207</v>
      </c>
      <c r="D6320" s="15" t="s">
        <v>207</v>
      </c>
      <c r="E6320" s="15">
        <v>44878</v>
      </c>
      <c r="F6320" s="15" t="s">
        <v>208</v>
      </c>
      <c r="G6320" s="15">
        <v>44704</v>
      </c>
      <c r="H6320" s="15">
        <v>44888</v>
      </c>
      <c r="I6320" s="15" t="s">
        <v>209</v>
      </c>
      <c r="J6320" s="15" t="s">
        <v>210</v>
      </c>
      <c r="K6320" s="15" t="s">
        <v>45345</v>
      </c>
      <c r="L6320" s="15" t="s">
        <v>128</v>
      </c>
      <c r="M6320" s="15" t="s">
        <v>129</v>
      </c>
      <c r="N6320" s="14">
        <v>2016</v>
      </c>
      <c r="O6320" s="15" t="s">
        <v>211</v>
      </c>
      <c r="P6320" s="15" t="s">
        <v>106</v>
      </c>
      <c r="Q6320" s="15" t="s">
        <v>47224</v>
      </c>
      <c r="R6320" s="15" t="s">
        <v>212</v>
      </c>
      <c r="S6320" s="15" t="s">
        <v>213</v>
      </c>
      <c r="T6320" s="15" t="s">
        <v>214</v>
      </c>
      <c r="U6320" s="15" t="s">
        <v>53</v>
      </c>
      <c r="V6320" s="15" t="s">
        <v>46226</v>
      </c>
      <c r="W6320" s="15" t="s">
        <v>97</v>
      </c>
      <c r="X6320" s="15" t="e">
        <f>_xlfn.XLOOKUP(_LOOKUP[[#This Row],[AdjusterMemberName]],_Adjuster[Adjuster Name],_Adjuster[Email],,0)</f>
        <v>#N/A</v>
      </c>
      <c r="Y6320" s="15" t="e">
        <f>_xlfn.XLOOKUP(_LOOKUP[[#This Row],[AdjusterMemberName]],_Adjuster[Adjuster Name],_Adjuster[Phone Number],,0)</f>
        <v>#N/A</v>
      </c>
      <c r="Z6320" s="15" t="s">
        <v>215</v>
      </c>
      <c r="AA632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1900 Ascot Pkwy, Vallejo  CA 94591</v>
      </c>
      <c r="AB6320" s="15"/>
    </row>
    <row r="6321" spans="1:28" x14ac:dyDescent="0.3">
      <c r="A6321" s="14">
        <v>1</v>
      </c>
      <c r="B6321" s="14">
        <v>1</v>
      </c>
      <c r="C6321" s="15" t="s">
        <v>236</v>
      </c>
      <c r="D6321" s="15" t="s">
        <v>236</v>
      </c>
      <c r="E6321" s="15">
        <v>44878</v>
      </c>
      <c r="F6321" s="15" t="s">
        <v>237</v>
      </c>
      <c r="G6321" s="15">
        <v>44848</v>
      </c>
      <c r="H6321" s="15">
        <v>45030</v>
      </c>
      <c r="I6321" s="15" t="s">
        <v>238</v>
      </c>
      <c r="J6321" s="15" t="s">
        <v>239</v>
      </c>
      <c r="K6321" s="15" t="s">
        <v>45424</v>
      </c>
      <c r="L6321" s="15" t="s">
        <v>139</v>
      </c>
      <c r="M6321" s="15" t="s">
        <v>140</v>
      </c>
      <c r="N6321" s="14">
        <v>2015</v>
      </c>
      <c r="O6321" s="15" t="s">
        <v>240</v>
      </c>
      <c r="P6321" s="15" t="s">
        <v>106</v>
      </c>
      <c r="Q6321" s="15" t="s">
        <v>47019</v>
      </c>
      <c r="R6321" s="15" t="s">
        <v>241</v>
      </c>
      <c r="S6321" s="15" t="s">
        <v>242</v>
      </c>
      <c r="T6321" s="15" t="s">
        <v>243</v>
      </c>
      <c r="U6321" s="15" t="s">
        <v>53</v>
      </c>
      <c r="V6321" s="15" t="s">
        <v>45595</v>
      </c>
      <c r="W6321" s="15" t="s">
        <v>97</v>
      </c>
      <c r="X6321" s="15" t="e">
        <f>_xlfn.XLOOKUP(_LOOKUP[[#This Row],[AdjusterMemberName]],_Adjuster[Adjuster Name],_Adjuster[Email],,0)</f>
        <v>#N/A</v>
      </c>
      <c r="Y6321" s="15" t="e">
        <f>_xlfn.XLOOKUP(_LOOKUP[[#This Row],[AdjusterMemberName]],_Adjuster[Adjuster Name],_Adjuster[Phone Number],,0)</f>
        <v>#N/A</v>
      </c>
      <c r="Z6321" s="15" t="s">
        <v>244</v>
      </c>
      <c r="AA632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29803 Boathouse Cv, Menifee  CA 92585</v>
      </c>
      <c r="AB6321" s="15">
        <v>44941</v>
      </c>
    </row>
    <row r="6322" spans="1:28" x14ac:dyDescent="0.3">
      <c r="A6322" s="14">
        <v>1</v>
      </c>
      <c r="B6322" s="14">
        <v>1</v>
      </c>
      <c r="C6322" s="15" t="s">
        <v>197</v>
      </c>
      <c r="D6322" s="15" t="s">
        <v>197</v>
      </c>
      <c r="E6322" s="15">
        <v>44876</v>
      </c>
      <c r="F6322" s="15" t="s">
        <v>198</v>
      </c>
      <c r="G6322" s="15">
        <v>44848</v>
      </c>
      <c r="H6322" s="15">
        <v>45030</v>
      </c>
      <c r="I6322" s="15" t="s">
        <v>199</v>
      </c>
      <c r="J6322" s="15" t="s">
        <v>200</v>
      </c>
      <c r="K6322" s="15" t="s">
        <v>46884</v>
      </c>
      <c r="L6322" s="15" t="s">
        <v>201</v>
      </c>
      <c r="M6322" s="15" t="s">
        <v>202</v>
      </c>
      <c r="N6322" s="14">
        <v>2015</v>
      </c>
      <c r="O6322" s="15" t="s">
        <v>203</v>
      </c>
      <c r="P6322" s="15" t="s">
        <v>81</v>
      </c>
      <c r="Q6322" s="15" t="s">
        <v>47095</v>
      </c>
      <c r="R6322" s="15" t="s">
        <v>204</v>
      </c>
      <c r="S6322" s="15" t="s">
        <v>205</v>
      </c>
      <c r="T6322" s="15" t="s">
        <v>96</v>
      </c>
      <c r="U6322" s="15" t="s">
        <v>53</v>
      </c>
      <c r="V6322" s="15" t="s">
        <v>45731</v>
      </c>
      <c r="W6322" s="15" t="s">
        <v>175</v>
      </c>
      <c r="X6322" s="15" t="e">
        <f>_xlfn.XLOOKUP(_LOOKUP[[#This Row],[AdjusterMemberName]],_Adjuster[Adjuster Name],_Adjuster[Email],,0)</f>
        <v>#N/A</v>
      </c>
      <c r="Y6322" s="15" t="e">
        <f>_xlfn.XLOOKUP(_LOOKUP[[#This Row],[AdjusterMemberName]],_Adjuster[Adjuster Name],_Adjuster[Phone Number],,0)</f>
        <v>#N/A</v>
      </c>
      <c r="Z6322" s="15" t="s">
        <v>206</v>
      </c>
      <c r="AA632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25445 Sunnymead Blvd Apt 238, Moreno Valley  CA 92553</v>
      </c>
      <c r="AB6322" s="15">
        <v>44911</v>
      </c>
    </row>
    <row r="6323" spans="1:28" x14ac:dyDescent="0.3">
      <c r="A6323" s="14">
        <v>1</v>
      </c>
      <c r="B6323" s="14">
        <v>1</v>
      </c>
      <c r="C6323" s="15" t="s">
        <v>188</v>
      </c>
      <c r="D6323" s="15" t="s">
        <v>188</v>
      </c>
      <c r="E6323" s="15">
        <v>44875</v>
      </c>
      <c r="F6323" s="15" t="s">
        <v>189</v>
      </c>
      <c r="G6323" s="15">
        <v>44853</v>
      </c>
      <c r="H6323" s="15">
        <v>45035</v>
      </c>
      <c r="I6323" s="15" t="s">
        <v>190</v>
      </c>
      <c r="J6323" s="15" t="s">
        <v>191</v>
      </c>
      <c r="K6323" s="15" t="s">
        <v>45985</v>
      </c>
      <c r="L6323" s="15" t="s">
        <v>128</v>
      </c>
      <c r="M6323" s="15" t="s">
        <v>170</v>
      </c>
      <c r="N6323" s="14">
        <v>2012</v>
      </c>
      <c r="O6323" s="15" t="s">
        <v>192</v>
      </c>
      <c r="P6323" s="15" t="s">
        <v>106</v>
      </c>
      <c r="Q6323" s="15" t="s">
        <v>47214</v>
      </c>
      <c r="R6323" s="15" t="s">
        <v>193</v>
      </c>
      <c r="S6323" s="15" t="s">
        <v>194</v>
      </c>
      <c r="T6323" s="15" t="s">
        <v>96</v>
      </c>
      <c r="U6323" s="15" t="s">
        <v>53</v>
      </c>
      <c r="V6323" s="15" t="s">
        <v>45410</v>
      </c>
      <c r="W6323" s="15" t="s">
        <v>195</v>
      </c>
      <c r="X6323" s="15" t="e">
        <f>_xlfn.XLOOKUP(_LOOKUP[[#This Row],[AdjusterMemberName]],_Adjuster[Adjuster Name],_Adjuster[Email],,0)</f>
        <v>#N/A</v>
      </c>
      <c r="Y6323" s="15" t="e">
        <f>_xlfn.XLOOKUP(_LOOKUP[[#This Row],[AdjusterMemberName]],_Adjuster[Adjuster Name],_Adjuster[Phone Number],,0)</f>
        <v>#N/A</v>
      </c>
      <c r="Z6323" s="15" t="s">
        <v>196</v>
      </c>
      <c r="AA632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12034 Clark St Apt 201, Moreno Valley  CA 92557</v>
      </c>
      <c r="AB6323" s="15">
        <v>45005</v>
      </c>
    </row>
    <row r="6324" spans="1:28" x14ac:dyDescent="0.3">
      <c r="A6324" s="14">
        <v>1</v>
      </c>
      <c r="B6324" s="14">
        <v>1</v>
      </c>
      <c r="C6324" s="15" t="s">
        <v>177</v>
      </c>
      <c r="D6324" s="15" t="s">
        <v>177</v>
      </c>
      <c r="E6324" s="15">
        <v>44873</v>
      </c>
      <c r="F6324" s="15" t="s">
        <v>178</v>
      </c>
      <c r="G6324" s="15">
        <v>44856</v>
      </c>
      <c r="H6324" s="15">
        <v>45038</v>
      </c>
      <c r="I6324" s="15" t="s">
        <v>179</v>
      </c>
      <c r="J6324" s="15" t="s">
        <v>180</v>
      </c>
      <c r="K6324" s="15" t="s">
        <v>45332</v>
      </c>
      <c r="L6324" s="15" t="s">
        <v>181</v>
      </c>
      <c r="M6324" s="15" t="s">
        <v>182</v>
      </c>
      <c r="N6324" s="14">
        <v>2014</v>
      </c>
      <c r="O6324" s="15" t="s">
        <v>183</v>
      </c>
      <c r="P6324" s="15" t="s">
        <v>106</v>
      </c>
      <c r="Q6324" s="15" t="s">
        <v>47095</v>
      </c>
      <c r="R6324" s="15" t="s">
        <v>184</v>
      </c>
      <c r="S6324" s="15" t="s">
        <v>185</v>
      </c>
      <c r="T6324" s="15" t="s">
        <v>186</v>
      </c>
      <c r="U6324" s="15" t="s">
        <v>53</v>
      </c>
      <c r="V6324" s="15" t="s">
        <v>45987</v>
      </c>
      <c r="W6324" s="15" t="s">
        <v>97</v>
      </c>
      <c r="X6324" s="15" t="e">
        <f>_xlfn.XLOOKUP(_LOOKUP[[#This Row],[AdjusterMemberName]],_Adjuster[Adjuster Name],_Adjuster[Email],,0)</f>
        <v>#N/A</v>
      </c>
      <c r="Y6324" s="15" t="e">
        <f>_xlfn.XLOOKUP(_LOOKUP[[#This Row],[AdjusterMemberName]],_Adjuster[Adjuster Name],_Adjuster[Phone Number],,0)</f>
        <v>#N/A</v>
      </c>
      <c r="Z6324" s="15" t="s">
        <v>187</v>
      </c>
      <c r="AA632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, Santa Ana  CA 92704</v>
      </c>
      <c r="AB6324" s="15">
        <v>44964</v>
      </c>
    </row>
    <row r="6325" spans="1:28" x14ac:dyDescent="0.3">
      <c r="A6325" s="14">
        <v>1</v>
      </c>
      <c r="B6325" s="14">
        <v>1</v>
      </c>
      <c r="C6325" s="15" t="s">
        <v>166</v>
      </c>
      <c r="D6325" s="15" t="s">
        <v>166</v>
      </c>
      <c r="E6325" s="15">
        <v>44872</v>
      </c>
      <c r="F6325" s="15" t="s">
        <v>167</v>
      </c>
      <c r="G6325" s="15">
        <v>44860</v>
      </c>
      <c r="H6325" s="15">
        <v>45042</v>
      </c>
      <c r="I6325" s="15" t="s">
        <v>168</v>
      </c>
      <c r="J6325" s="15" t="s">
        <v>169</v>
      </c>
      <c r="K6325" s="15" t="s">
        <v>45332</v>
      </c>
      <c r="L6325" s="15" t="s">
        <v>128</v>
      </c>
      <c r="M6325" s="15" t="s">
        <v>170</v>
      </c>
      <c r="N6325" s="14">
        <v>2019</v>
      </c>
      <c r="O6325" s="15" t="s">
        <v>171</v>
      </c>
      <c r="P6325" s="15" t="s">
        <v>106</v>
      </c>
      <c r="Q6325" s="15" t="s">
        <v>47078</v>
      </c>
      <c r="R6325" s="15" t="s">
        <v>172</v>
      </c>
      <c r="S6325" s="15" t="s">
        <v>173</v>
      </c>
      <c r="T6325" s="15" t="s">
        <v>174</v>
      </c>
      <c r="U6325" s="15" t="s">
        <v>53</v>
      </c>
      <c r="V6325" s="15" t="s">
        <v>45537</v>
      </c>
      <c r="W6325" s="15" t="s">
        <v>175</v>
      </c>
      <c r="X6325" s="15" t="e">
        <f>_xlfn.XLOOKUP(_LOOKUP[[#This Row],[AdjusterMemberName]],_Adjuster[Adjuster Name],_Adjuster[Email],,0)</f>
        <v>#N/A</v>
      </c>
      <c r="Y6325" s="15" t="e">
        <f>_xlfn.XLOOKUP(_LOOKUP[[#This Row],[AdjusterMemberName]],_Adjuster[Adjuster Name],_Adjuster[Phone Number],,0)</f>
        <v>#N/A</v>
      </c>
      <c r="Z6325" s="15" t="s">
        <v>176</v>
      </c>
      <c r="AA632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1634 Arapahoe St # 3/8A, Los Angeles  CA 90006</v>
      </c>
      <c r="AB6325" s="15">
        <v>44904</v>
      </c>
    </row>
    <row r="6326" spans="1:28" x14ac:dyDescent="0.3">
      <c r="A6326" s="14">
        <v>1</v>
      </c>
      <c r="B6326" s="14">
        <v>1</v>
      </c>
      <c r="C6326" s="15" t="s">
        <v>288</v>
      </c>
      <c r="D6326" s="15" t="s">
        <v>288</v>
      </c>
      <c r="E6326" s="15">
        <v>44872</v>
      </c>
      <c r="F6326" s="15" t="s">
        <v>289</v>
      </c>
      <c r="G6326" s="15">
        <v>44761</v>
      </c>
      <c r="H6326" s="15">
        <v>44945</v>
      </c>
      <c r="I6326" s="15" t="s">
        <v>290</v>
      </c>
      <c r="J6326" s="15" t="s">
        <v>291</v>
      </c>
      <c r="K6326" s="15" t="s">
        <v>46882</v>
      </c>
      <c r="L6326" s="15" t="s">
        <v>292</v>
      </c>
      <c r="M6326" s="15" t="s">
        <v>293</v>
      </c>
      <c r="N6326" s="14">
        <v>2010</v>
      </c>
      <c r="O6326" s="15" t="s">
        <v>294</v>
      </c>
      <c r="P6326" s="15" t="s">
        <v>106</v>
      </c>
      <c r="Q6326" s="15" t="s">
        <v>47006</v>
      </c>
      <c r="R6326" s="15" t="s">
        <v>295</v>
      </c>
      <c r="S6326" s="15" t="s">
        <v>296</v>
      </c>
      <c r="T6326" s="15" t="s">
        <v>286</v>
      </c>
      <c r="U6326" s="15" t="s">
        <v>53</v>
      </c>
      <c r="V6326" s="15" t="s">
        <v>45606</v>
      </c>
      <c r="W6326" s="15" t="s">
        <v>97</v>
      </c>
      <c r="X6326" s="15" t="e">
        <f>_xlfn.XLOOKUP(_LOOKUP[[#This Row],[AdjusterMemberName]],_Adjuster[Adjuster Name],_Adjuster[Email],,0)</f>
        <v>#N/A</v>
      </c>
      <c r="Y6326" s="15" t="e">
        <f>_xlfn.XLOOKUP(_LOOKUP[[#This Row],[AdjusterMemberName]],_Adjuster[Adjuster Name],_Adjuster[Phone Number],,0)</f>
        <v>#N/A</v>
      </c>
      <c r="Z6326" s="15" t="s">
        <v>297</v>
      </c>
      <c r="AA632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560 E 64Th St Apt 17, Long Beach  CA 90805</v>
      </c>
      <c r="AB6326" s="15"/>
    </row>
    <row r="6327" spans="1:28" x14ac:dyDescent="0.3">
      <c r="A6327" s="14">
        <v>1</v>
      </c>
      <c r="B6327" s="14">
        <v>1</v>
      </c>
      <c r="C6327" s="15" t="s">
        <v>156</v>
      </c>
      <c r="D6327" s="15" t="s">
        <v>156</v>
      </c>
      <c r="E6327" s="15">
        <v>44866</v>
      </c>
      <c r="F6327" s="15" t="s">
        <v>157</v>
      </c>
      <c r="G6327" s="15">
        <v>44741</v>
      </c>
      <c r="H6327" s="15">
        <v>44924</v>
      </c>
      <c r="I6327" s="15" t="s">
        <v>158</v>
      </c>
      <c r="J6327" s="15" t="s">
        <v>159</v>
      </c>
      <c r="K6327" s="15" t="s">
        <v>46885</v>
      </c>
      <c r="L6327" s="15" t="s">
        <v>103</v>
      </c>
      <c r="M6327" s="15" t="s">
        <v>160</v>
      </c>
      <c r="N6327" s="14">
        <v>2011</v>
      </c>
      <c r="O6327" s="15" t="s">
        <v>161</v>
      </c>
      <c r="P6327" s="15" t="s">
        <v>106</v>
      </c>
      <c r="Q6327" s="15" t="s">
        <v>47225</v>
      </c>
      <c r="R6327" s="15" t="s">
        <v>162</v>
      </c>
      <c r="S6327" s="15" t="s">
        <v>163</v>
      </c>
      <c r="T6327" s="15" t="s">
        <v>164</v>
      </c>
      <c r="U6327" s="15" t="s">
        <v>53</v>
      </c>
      <c r="V6327" s="15" t="s">
        <v>46039</v>
      </c>
      <c r="W6327" s="15" t="s">
        <v>97</v>
      </c>
      <c r="X6327" s="15" t="e">
        <f>_xlfn.XLOOKUP(_LOOKUP[[#This Row],[AdjusterMemberName]],_Adjuster[Adjuster Name],_Adjuster[Email],,0)</f>
        <v>#N/A</v>
      </c>
      <c r="Y6327" s="15" t="e">
        <f>_xlfn.XLOOKUP(_LOOKUP[[#This Row],[AdjusterMemberName]],_Adjuster[Adjuster Name],_Adjuster[Phone Number],,0)</f>
        <v>#N/A</v>
      </c>
      <c r="Z6327" s="15" t="s">
        <v>165</v>
      </c>
      <c r="AA632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 W Kaviland Ave, Fresno  CA 93703</v>
      </c>
      <c r="AB6327" s="15"/>
    </row>
    <row r="6328" spans="1:28" x14ac:dyDescent="0.3">
      <c r="A6328" s="14">
        <v>1</v>
      </c>
      <c r="B6328" s="14">
        <v>1</v>
      </c>
      <c r="C6328" s="15" t="s">
        <v>146</v>
      </c>
      <c r="D6328" s="15" t="s">
        <v>146</v>
      </c>
      <c r="E6328" s="15">
        <v>44860</v>
      </c>
      <c r="F6328" s="15" t="s">
        <v>147</v>
      </c>
      <c r="G6328" s="15">
        <v>44851</v>
      </c>
      <c r="H6328" s="15">
        <v>45033</v>
      </c>
      <c r="I6328" s="15" t="s">
        <v>148</v>
      </c>
      <c r="J6328" s="15" t="s">
        <v>149</v>
      </c>
      <c r="K6328" s="15" t="s">
        <v>45451</v>
      </c>
      <c r="L6328" s="15" t="s">
        <v>150</v>
      </c>
      <c r="M6328" s="15" t="s">
        <v>151</v>
      </c>
      <c r="N6328" s="14">
        <v>2015</v>
      </c>
      <c r="O6328" s="15" t="s">
        <v>152</v>
      </c>
      <c r="P6328" s="15" t="s">
        <v>106</v>
      </c>
      <c r="Q6328" s="15" t="s">
        <v>47019</v>
      </c>
      <c r="R6328" s="15" t="s">
        <v>153</v>
      </c>
      <c r="S6328" s="15" t="s">
        <v>154</v>
      </c>
      <c r="T6328" s="15" t="s">
        <v>96</v>
      </c>
      <c r="U6328" s="15" t="s">
        <v>53</v>
      </c>
      <c r="V6328" s="15" t="s">
        <v>45410</v>
      </c>
      <c r="W6328" s="15" t="s">
        <v>97</v>
      </c>
      <c r="X6328" s="15" t="e">
        <f>_xlfn.XLOOKUP(_LOOKUP[[#This Row],[AdjusterMemberName]],_Adjuster[Adjuster Name],_Adjuster[Email],,0)</f>
        <v>#N/A</v>
      </c>
      <c r="Y6328" s="15" t="e">
        <f>_xlfn.XLOOKUP(_LOOKUP[[#This Row],[AdjusterMemberName]],_Adjuster[Adjuster Name],_Adjuster[Phone Number],,0)</f>
        <v>#N/A</v>
      </c>
      <c r="Z6328" s="15" t="s">
        <v>155</v>
      </c>
      <c r="AA6328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10334 Tributary Dr, Moreno Valley  CA 92557</v>
      </c>
      <c r="AB6328" s="15">
        <v>44978</v>
      </c>
    </row>
    <row r="6329" spans="1:28" x14ac:dyDescent="0.3">
      <c r="A6329" s="14">
        <v>1</v>
      </c>
      <c r="B6329" s="14">
        <v>1</v>
      </c>
      <c r="C6329" s="15" t="s">
        <v>124</v>
      </c>
      <c r="D6329" s="15" t="s">
        <v>124</v>
      </c>
      <c r="E6329" s="15">
        <v>44854</v>
      </c>
      <c r="F6329" s="15" t="s">
        <v>125</v>
      </c>
      <c r="G6329" s="15">
        <v>44744</v>
      </c>
      <c r="H6329" s="15">
        <v>44928</v>
      </c>
      <c r="I6329" s="15" t="s">
        <v>126</v>
      </c>
      <c r="J6329" s="15" t="s">
        <v>127</v>
      </c>
      <c r="K6329" s="15" t="s">
        <v>45624</v>
      </c>
      <c r="L6329" s="15" t="s">
        <v>128</v>
      </c>
      <c r="M6329" s="15" t="s">
        <v>129</v>
      </c>
      <c r="N6329" s="14">
        <v>2018</v>
      </c>
      <c r="O6329" s="15" t="s">
        <v>130</v>
      </c>
      <c r="P6329" s="15" t="s">
        <v>81</v>
      </c>
      <c r="Q6329" s="15" t="s">
        <v>47095</v>
      </c>
      <c r="R6329" s="15" t="s">
        <v>131</v>
      </c>
      <c r="S6329" s="15" t="s">
        <v>132</v>
      </c>
      <c r="T6329" s="15" t="s">
        <v>133</v>
      </c>
      <c r="U6329" s="15" t="s">
        <v>53</v>
      </c>
      <c r="V6329" s="15" t="s">
        <v>45482</v>
      </c>
      <c r="W6329" s="15" t="s">
        <v>97</v>
      </c>
      <c r="X6329" s="15" t="e">
        <f>_xlfn.XLOOKUP(_LOOKUP[[#This Row],[AdjusterMemberName]],_Adjuster[Adjuster Name],_Adjuster[Email],,0)</f>
        <v>#N/A</v>
      </c>
      <c r="Y6329" s="15" t="e">
        <f>_xlfn.XLOOKUP(_LOOKUP[[#This Row],[AdjusterMemberName]],_Adjuster[Adjuster Name],_Adjuster[Phone Number],,0)</f>
        <v>#N/A</v>
      </c>
      <c r="Z6329" s="15" t="s">
        <v>134</v>
      </c>
      <c r="AA6329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1336 Lincoln Ave, Richmond  CA 94801</v>
      </c>
      <c r="AB6329" s="15"/>
    </row>
    <row r="6330" spans="1:28" x14ac:dyDescent="0.3">
      <c r="A6330" s="14">
        <v>1</v>
      </c>
      <c r="B6330" s="14">
        <v>1</v>
      </c>
      <c r="C6330" s="15" t="s">
        <v>135</v>
      </c>
      <c r="D6330" s="15" t="s">
        <v>135</v>
      </c>
      <c r="E6330" s="15">
        <v>44853</v>
      </c>
      <c r="F6330" s="15" t="s">
        <v>136</v>
      </c>
      <c r="G6330" s="15">
        <v>44848</v>
      </c>
      <c r="H6330" s="15">
        <v>45030</v>
      </c>
      <c r="I6330" s="15" t="s">
        <v>137</v>
      </c>
      <c r="J6330" s="15" t="s">
        <v>138</v>
      </c>
      <c r="K6330" s="15" t="s">
        <v>45332</v>
      </c>
      <c r="L6330" s="15" t="s">
        <v>139</v>
      </c>
      <c r="M6330" s="15" t="s">
        <v>140</v>
      </c>
      <c r="N6330" s="14">
        <v>2008</v>
      </c>
      <c r="O6330" s="15" t="s">
        <v>141</v>
      </c>
      <c r="P6330" s="15" t="s">
        <v>106</v>
      </c>
      <c r="Q6330" s="15" t="s">
        <v>47061</v>
      </c>
      <c r="R6330" s="15" t="s">
        <v>142</v>
      </c>
      <c r="S6330" s="15" t="s">
        <v>143</v>
      </c>
      <c r="T6330" s="15" t="s">
        <v>144</v>
      </c>
      <c r="U6330" s="15" t="s">
        <v>53</v>
      </c>
      <c r="V6330" s="15" t="s">
        <v>46857</v>
      </c>
      <c r="W6330" s="15" t="s">
        <v>97</v>
      </c>
      <c r="X6330" s="15" t="e">
        <f>_xlfn.XLOOKUP(_LOOKUP[[#This Row],[AdjusterMemberName]],_Adjuster[Adjuster Name],_Adjuster[Email],,0)</f>
        <v>#N/A</v>
      </c>
      <c r="Y6330" s="15" t="e">
        <f>_xlfn.XLOOKUP(_LOOKUP[[#This Row],[AdjusterMemberName]],_Adjuster[Adjuster Name],_Adjuster[Phone Number],,0)</f>
        <v>#N/A</v>
      </c>
      <c r="Z6330" s="15" t="s">
        <v>145</v>
      </c>
      <c r="AA6330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3676 Waterbury Ct Apt 4, San Jose  CA 95117</v>
      </c>
      <c r="AB6330" s="15"/>
    </row>
    <row r="6331" spans="1:28" x14ac:dyDescent="0.3">
      <c r="A6331" s="14">
        <v>1</v>
      </c>
      <c r="B6331" s="14">
        <v>0</v>
      </c>
      <c r="C6331" s="15" t="s">
        <v>111</v>
      </c>
      <c r="D6331" s="15" t="s">
        <v>112</v>
      </c>
      <c r="E6331" s="15">
        <v>44852</v>
      </c>
      <c r="F6331" s="15" t="s">
        <v>113</v>
      </c>
      <c r="G6331" s="15">
        <v>44853</v>
      </c>
      <c r="H6331" s="15">
        <v>45035</v>
      </c>
      <c r="I6331" s="15" t="s">
        <v>114</v>
      </c>
      <c r="J6331" s="15" t="s">
        <v>115</v>
      </c>
      <c r="K6331" s="15" t="s">
        <v>45996</v>
      </c>
      <c r="L6331" s="15" t="s">
        <v>116</v>
      </c>
      <c r="M6331" s="15" t="s">
        <v>117</v>
      </c>
      <c r="N6331" s="14">
        <v>2015</v>
      </c>
      <c r="O6331" s="15" t="s">
        <v>118</v>
      </c>
      <c r="P6331" s="15" t="s">
        <v>106</v>
      </c>
      <c r="Q6331" s="15" t="s">
        <v>119</v>
      </c>
      <c r="R6331" s="15" t="s">
        <v>120</v>
      </c>
      <c r="S6331" s="15" t="s">
        <v>121</v>
      </c>
      <c r="T6331" s="15" t="s">
        <v>122</v>
      </c>
      <c r="U6331" s="15" t="s">
        <v>53</v>
      </c>
      <c r="V6331" s="15" t="s">
        <v>45548</v>
      </c>
      <c r="W6331" s="15" t="s">
        <v>97</v>
      </c>
      <c r="X6331" s="15" t="e">
        <f>_xlfn.XLOOKUP(_LOOKUP[[#This Row],[AdjusterMemberName]],_Adjuster[Adjuster Name],_Adjuster[Email],,0)</f>
        <v>#N/A</v>
      </c>
      <c r="Y6331" s="15" t="e">
        <f>_xlfn.XLOOKUP(_LOOKUP[[#This Row],[AdjusterMemberName]],_Adjuster[Adjuster Name],_Adjuster[Phone Number],,0)</f>
        <v>#N/A</v>
      </c>
      <c r="Z6331" s="15" t="s">
        <v>123</v>
      </c>
      <c r="AA6331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42143 Mayberry Ave, Hemet  CA 92544</v>
      </c>
      <c r="AB6331" s="15">
        <v>44916</v>
      </c>
    </row>
    <row r="6332" spans="1:28" x14ac:dyDescent="0.3">
      <c r="A6332" s="14">
        <v>1</v>
      </c>
      <c r="B6332" s="14">
        <v>1</v>
      </c>
      <c r="C6332" s="15" t="s">
        <v>99</v>
      </c>
      <c r="D6332" s="15" t="s">
        <v>99</v>
      </c>
      <c r="E6332" s="15">
        <v>44851</v>
      </c>
      <c r="F6332" s="15" t="s">
        <v>100</v>
      </c>
      <c r="G6332" s="15">
        <v>44847</v>
      </c>
      <c r="H6332" s="15">
        <v>45029</v>
      </c>
      <c r="I6332" s="15" t="s">
        <v>101</v>
      </c>
      <c r="J6332" s="15" t="s">
        <v>102</v>
      </c>
      <c r="K6332" s="15" t="s">
        <v>45332</v>
      </c>
      <c r="L6332" s="15" t="s">
        <v>103</v>
      </c>
      <c r="M6332" s="15" t="s">
        <v>104</v>
      </c>
      <c r="N6332" s="14">
        <v>2007</v>
      </c>
      <c r="O6332" s="15" t="s">
        <v>105</v>
      </c>
      <c r="P6332" s="15" t="s">
        <v>106</v>
      </c>
      <c r="Q6332" s="15" t="s">
        <v>47019</v>
      </c>
      <c r="R6332" s="15" t="s">
        <v>107</v>
      </c>
      <c r="S6332" s="15" t="s">
        <v>108</v>
      </c>
      <c r="T6332" s="15" t="s">
        <v>109</v>
      </c>
      <c r="U6332" s="15" t="s">
        <v>53</v>
      </c>
      <c r="V6332" s="15" t="s">
        <v>45632</v>
      </c>
      <c r="W6332" s="15" t="s">
        <v>97</v>
      </c>
      <c r="X6332" s="15" t="e">
        <f>_xlfn.XLOOKUP(_LOOKUP[[#This Row],[AdjusterMemberName]],_Adjuster[Adjuster Name],_Adjuster[Email],,0)</f>
        <v>#N/A</v>
      </c>
      <c r="Y6332" s="15" t="e">
        <f>_xlfn.XLOOKUP(_LOOKUP[[#This Row],[AdjusterMemberName]],_Adjuster[Adjuster Name],_Adjuster[Phone Number],,0)</f>
        <v>#N/A</v>
      </c>
      <c r="Z6332" s="15" t="s">
        <v>110</v>
      </c>
      <c r="AA6332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27569 Viridian St Unit 1, Murrieta  CA 92562</v>
      </c>
      <c r="AB6332" s="15">
        <v>44880</v>
      </c>
    </row>
    <row r="6333" spans="1:28" x14ac:dyDescent="0.3">
      <c r="A6333" s="14">
        <v>1</v>
      </c>
      <c r="B6333" s="14">
        <v>1</v>
      </c>
      <c r="C6333" s="15" t="s">
        <v>406</v>
      </c>
      <c r="D6333" s="15" t="s">
        <v>406</v>
      </c>
      <c r="E6333" s="15">
        <v>44838</v>
      </c>
      <c r="F6333" s="15" t="s">
        <v>407</v>
      </c>
      <c r="G6333" s="15">
        <v>44802</v>
      </c>
      <c r="H6333" s="15">
        <v>44985</v>
      </c>
      <c r="I6333" s="15" t="s">
        <v>408</v>
      </c>
      <c r="J6333" s="15" t="s">
        <v>409</v>
      </c>
      <c r="K6333" s="15" t="s">
        <v>45506</v>
      </c>
      <c r="L6333" s="15" t="s">
        <v>103</v>
      </c>
      <c r="M6333" s="15" t="s">
        <v>304</v>
      </c>
      <c r="N6333" s="14">
        <v>2020</v>
      </c>
      <c r="O6333" s="15" t="s">
        <v>410</v>
      </c>
      <c r="P6333" s="15" t="s">
        <v>106</v>
      </c>
      <c r="Q6333" s="15" t="s">
        <v>47019</v>
      </c>
      <c r="R6333" s="15" t="s">
        <v>411</v>
      </c>
      <c r="S6333" s="15" t="s">
        <v>412</v>
      </c>
      <c r="T6333" s="15" t="s">
        <v>109</v>
      </c>
      <c r="U6333" s="15" t="s">
        <v>53</v>
      </c>
      <c r="V6333" s="15" t="s">
        <v>45418</v>
      </c>
      <c r="W6333" s="15" t="s">
        <v>175</v>
      </c>
      <c r="X6333" s="15" t="e">
        <f>_xlfn.XLOOKUP(_LOOKUP[[#This Row],[AdjusterMemberName]],_Adjuster[Adjuster Name],_Adjuster[Email],,0)</f>
        <v>#N/A</v>
      </c>
      <c r="Y6333" s="15" t="e">
        <f>_xlfn.XLOOKUP(_LOOKUP[[#This Row],[AdjusterMemberName]],_Adjuster[Adjuster Name],_Adjuster[Phone Number],,0)</f>
        <v>#N/A</v>
      </c>
      <c r="Z6333" s="15" t="s">
        <v>413</v>
      </c>
      <c r="AA6333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33620 Willow Haven Ln Apt 101, Murrieta  CA 92563</v>
      </c>
      <c r="AB6333" s="15">
        <v>44848</v>
      </c>
    </row>
    <row r="6334" spans="1:28" x14ac:dyDescent="0.3">
      <c r="A6334" s="14">
        <v>1</v>
      </c>
      <c r="B6334" s="14">
        <v>1</v>
      </c>
      <c r="C6334" s="15" t="s">
        <v>973</v>
      </c>
      <c r="D6334" s="15" t="s">
        <v>974</v>
      </c>
      <c r="E6334" s="15">
        <v>44826</v>
      </c>
      <c r="F6334" s="15" t="s">
        <v>975</v>
      </c>
      <c r="G6334" s="15">
        <v>45038</v>
      </c>
      <c r="H6334" s="15">
        <v>45221</v>
      </c>
      <c r="I6334" s="15" t="s">
        <v>976</v>
      </c>
      <c r="J6334" s="15" t="s">
        <v>977</v>
      </c>
      <c r="K6334" s="15" t="s">
        <v>45407</v>
      </c>
      <c r="L6334" s="15" t="s">
        <v>314</v>
      </c>
      <c r="M6334" s="15" t="s">
        <v>978</v>
      </c>
      <c r="N6334" s="14">
        <v>2007</v>
      </c>
      <c r="O6334" s="15" t="s">
        <v>979</v>
      </c>
      <c r="P6334" s="15" t="s">
        <v>106</v>
      </c>
      <c r="Q6334" s="15" t="s">
        <v>119</v>
      </c>
      <c r="R6334" s="15" t="s">
        <v>980</v>
      </c>
      <c r="S6334" s="15" t="s">
        <v>981</v>
      </c>
      <c r="T6334" s="15" t="s">
        <v>308</v>
      </c>
      <c r="U6334" s="15" t="s">
        <v>53</v>
      </c>
      <c r="V6334" s="15" t="s">
        <v>45398</v>
      </c>
      <c r="W6334" s="15" t="s">
        <v>195</v>
      </c>
      <c r="X6334" s="15" t="e">
        <f>_xlfn.XLOOKUP(_LOOKUP[[#This Row],[AdjusterMemberName]],_Adjuster[Adjuster Name],_Adjuster[Email],,0)</f>
        <v>#N/A</v>
      </c>
      <c r="Y6334" s="15" t="e">
        <f>_xlfn.XLOOKUP(_LOOKUP[[#This Row],[AdjusterMemberName]],_Adjuster[Adjuster Name],_Adjuster[Phone Number],,0)</f>
        <v>#N/A</v>
      </c>
      <c r="Z6334" s="15" t="s">
        <v>982</v>
      </c>
      <c r="AA6334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871 Prescott Way Apt C, Riverside  CA 92507</v>
      </c>
      <c r="AB6334" s="15">
        <v>45194</v>
      </c>
    </row>
    <row r="6335" spans="1:28" x14ac:dyDescent="0.3">
      <c r="A6335" s="14">
        <v>1</v>
      </c>
      <c r="B6335" s="14">
        <v>1</v>
      </c>
      <c r="C6335" s="15" t="s">
        <v>2054</v>
      </c>
      <c r="D6335" s="15" t="s">
        <v>2054</v>
      </c>
      <c r="E6335" s="15">
        <v>44800</v>
      </c>
      <c r="F6335" s="15" t="s">
        <v>2055</v>
      </c>
      <c r="G6335" s="15">
        <v>45021</v>
      </c>
      <c r="H6335" s="15">
        <v>45204</v>
      </c>
      <c r="I6335" s="15" t="s">
        <v>2056</v>
      </c>
      <c r="J6335" s="15" t="s">
        <v>2057</v>
      </c>
      <c r="K6335" s="15" t="s">
        <v>45339</v>
      </c>
      <c r="L6335" s="15" t="s">
        <v>314</v>
      </c>
      <c r="M6335" s="15" t="s">
        <v>978</v>
      </c>
      <c r="N6335" s="14">
        <v>2015</v>
      </c>
      <c r="O6335" s="15" t="s">
        <v>2058</v>
      </c>
      <c r="P6335" s="15" t="s">
        <v>106</v>
      </c>
      <c r="Q6335" s="15" t="s">
        <v>119</v>
      </c>
      <c r="R6335" s="15" t="s">
        <v>2059</v>
      </c>
      <c r="S6335" s="15" t="s">
        <v>2060</v>
      </c>
      <c r="T6335" s="15" t="s">
        <v>2061</v>
      </c>
      <c r="U6335" s="15" t="s">
        <v>53</v>
      </c>
      <c r="V6335" s="15" t="s">
        <v>45794</v>
      </c>
      <c r="W6335" s="15" t="s">
        <v>195</v>
      </c>
      <c r="X6335" s="15" t="e">
        <f>_xlfn.XLOOKUP(_LOOKUP[[#This Row],[AdjusterMemberName]],_Adjuster[Adjuster Name],_Adjuster[Email],,0)</f>
        <v>#N/A</v>
      </c>
      <c r="Y6335" s="15" t="e">
        <f>_xlfn.XLOOKUP(_LOOKUP[[#This Row],[AdjusterMemberName]],_Adjuster[Adjuster Name],_Adjuster[Phone Number],,0)</f>
        <v>#N/A</v>
      </c>
      <c r="Z6335" s="15" t="s">
        <v>2062</v>
      </c>
      <c r="AA6335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8280 Grizzly Flat Rd, Somerset  CA 95684</v>
      </c>
      <c r="AB6335" s="15"/>
    </row>
    <row r="6336" spans="1:28" x14ac:dyDescent="0.3">
      <c r="A6336" s="14">
        <v>1</v>
      </c>
      <c r="B6336" s="14">
        <v>1</v>
      </c>
      <c r="C6336" s="15" t="s">
        <v>87</v>
      </c>
      <c r="D6336" s="15" t="s">
        <v>87</v>
      </c>
      <c r="E6336" s="15">
        <v>44776</v>
      </c>
      <c r="F6336" s="15" t="s">
        <v>88</v>
      </c>
      <c r="G6336" s="15">
        <v>44694</v>
      </c>
      <c r="H6336" s="15">
        <v>44878</v>
      </c>
      <c r="I6336" s="16" t="s">
        <v>89</v>
      </c>
      <c r="J6336" s="15" t="s">
        <v>90</v>
      </c>
      <c r="K6336" s="15" t="s">
        <v>45663</v>
      </c>
      <c r="L6336" s="15" t="s">
        <v>91</v>
      </c>
      <c r="M6336" s="15" t="s">
        <v>92</v>
      </c>
      <c r="N6336" s="14">
        <v>2008</v>
      </c>
      <c r="O6336" s="15" t="s">
        <v>93</v>
      </c>
      <c r="P6336" s="15" t="s">
        <v>81</v>
      </c>
      <c r="Q6336" s="15" t="s">
        <v>47226</v>
      </c>
      <c r="R6336" s="15" t="s">
        <v>94</v>
      </c>
      <c r="S6336" s="15" t="s">
        <v>95</v>
      </c>
      <c r="T6336" s="15" t="s">
        <v>96</v>
      </c>
      <c r="U6336" s="15" t="s">
        <v>53</v>
      </c>
      <c r="V6336" s="15" t="s">
        <v>45746</v>
      </c>
      <c r="W6336" s="15" t="s">
        <v>97</v>
      </c>
      <c r="X6336" s="15" t="e">
        <f>_xlfn.XLOOKUP(_LOOKUP[[#This Row],[AdjusterMemberName]],_Adjuster[Adjuster Name],_Adjuster[Email],,0)</f>
        <v>#N/A</v>
      </c>
      <c r="Y6336" s="15" t="e">
        <f>_xlfn.XLOOKUP(_LOOKUP[[#This Row],[AdjusterMemberName]],_Adjuster[Adjuster Name],_Adjuster[Phone Number],,0)</f>
        <v>#N/A</v>
      </c>
      <c r="Z6336" s="15" t="s">
        <v>98</v>
      </c>
      <c r="AA6336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27930 John F Kennedy Dr Unit A, Moreno Valley  CA 92555</v>
      </c>
      <c r="AB6336" s="15">
        <v>44787</v>
      </c>
    </row>
    <row r="6337" spans="1:28" x14ac:dyDescent="0.3">
      <c r="A6337" s="14">
        <v>1</v>
      </c>
      <c r="B6337" s="14">
        <v>1</v>
      </c>
      <c r="C6337" s="15" t="s">
        <v>75</v>
      </c>
      <c r="D6337" s="15" t="s">
        <v>75</v>
      </c>
      <c r="E6337" s="15">
        <v>44737</v>
      </c>
      <c r="F6337" s="15" t="s">
        <v>76</v>
      </c>
      <c r="G6337" s="15">
        <v>44618</v>
      </c>
      <c r="H6337" s="15">
        <v>44799</v>
      </c>
      <c r="I6337" s="16" t="s">
        <v>77</v>
      </c>
      <c r="J6337" s="15" t="s">
        <v>78</v>
      </c>
      <c r="K6337" s="15" t="s">
        <v>45332</v>
      </c>
      <c r="L6337" s="15" t="s">
        <v>25</v>
      </c>
      <c r="M6337" s="15" t="s">
        <v>79</v>
      </c>
      <c r="N6337" s="14">
        <v>2011</v>
      </c>
      <c r="O6337" s="15" t="s">
        <v>80</v>
      </c>
      <c r="P6337" s="15" t="s">
        <v>81</v>
      </c>
      <c r="Q6337" s="15" t="s">
        <v>47227</v>
      </c>
      <c r="R6337" s="15" t="s">
        <v>82</v>
      </c>
      <c r="S6337" s="15" t="s">
        <v>83</v>
      </c>
      <c r="T6337" s="15" t="s">
        <v>84</v>
      </c>
      <c r="U6337" s="15" t="s">
        <v>53</v>
      </c>
      <c r="V6337" s="15" t="s">
        <v>46886</v>
      </c>
      <c r="W6337" s="15" t="s">
        <v>85</v>
      </c>
      <c r="X6337" s="15" t="e">
        <f>_xlfn.XLOOKUP(_LOOKUP[[#This Row],[AdjusterMemberName]],_Adjuster[Adjuster Name],_Adjuster[Email],,0)</f>
        <v>#N/A</v>
      </c>
      <c r="Y6337" s="15" t="e">
        <f>_xlfn.XLOOKUP(_LOOKUP[[#This Row],[AdjusterMemberName]],_Adjuster[Adjuster Name],_Adjuster[Phone Number],,0)</f>
        <v>#N/A</v>
      </c>
      <c r="Z6337" s="15" t="s">
        <v>86</v>
      </c>
      <c r="AA6337" s="15" t="str">
        <f>_xlfn.LET(
  _xlpm.s, TRIM(_LOOKUP[[#This Row],[Garaging Address]]),
  _xlpm.zip, RIGHT(_xlpm.s,5),
  _xlpm.st, MID(_xlpm.s, LEN(_xlpm.s)-7, 2),
  _xlpm.body, LEFT(_xlpm.s, LEN(_xlpm.s)-LEN(_xlpm.zip)-3),
  PROPER(_xlpm.body) &amp; " " &amp; UPPER(_xlpm.st) &amp; " " &amp; _xlpm.zip
)</f>
        <v>2006 Tomanva Rd, Pauma Valley  CA 92061</v>
      </c>
      <c r="AB6337" s="15"/>
    </row>
  </sheetData>
  <phoneticPr fontId="8" type="noConversion"/>
  <hyperlinks>
    <hyperlink ref="AE4" r:id="rId1" xr:uid="{2D0B7D84-F0C0-474D-AA34-C005E333652F}"/>
    <hyperlink ref="AE5" r:id="rId2" xr:uid="{35F162B7-F362-4DD1-9E7B-B75B8AE4EEDC}"/>
    <hyperlink ref="AE6" r:id="rId3" xr:uid="{F5B18065-8269-459F-A2F1-792E70062331}"/>
    <hyperlink ref="AE7" r:id="rId4" xr:uid="{9DA6048B-9863-4A3B-8708-1308826ED35A}"/>
    <hyperlink ref="AE8" r:id="rId5" xr:uid="{82F3048D-E6AD-4BB9-B2C9-EAF98B0F8F62}"/>
    <hyperlink ref="AE9" r:id="rId6" xr:uid="{C4AB0B4F-1FC6-4886-A55F-65812A189102}"/>
    <hyperlink ref="AE10" r:id="rId7" xr:uid="{1F01ED86-4950-42DD-81B3-5DA8315B09BD}"/>
    <hyperlink ref="AE11" r:id="rId8" xr:uid="{BC8DA425-2AFA-4532-9EBF-76CE249243FF}"/>
    <hyperlink ref="AE12" r:id="rId9" xr:uid="{E727B9BE-B380-4740-AD30-470894DCEEB0}"/>
    <hyperlink ref="AE13" r:id="rId10" xr:uid="{01ED6AA3-F0F7-4DA9-93F0-4D88EE5F69E3}"/>
    <hyperlink ref="AE14" r:id="rId11" xr:uid="{EF2E4EE1-5D8F-4801-B1A2-F9CAE8B24E6D}"/>
    <hyperlink ref="AE15" r:id="rId12" xr:uid="{AC6B0F5E-1A28-4AE1-BADE-E32BE0CABCA0}"/>
    <hyperlink ref="AE16" r:id="rId13" xr:uid="{FB52362B-55F2-40DC-B4C5-A8B6A6FC40AE}"/>
    <hyperlink ref="AE17" r:id="rId14" xr:uid="{AE06314F-F260-4B94-B4C1-B867E4FC2B21}"/>
    <hyperlink ref="AE18" r:id="rId15" xr:uid="{B9A40C1B-13C7-4CAA-9A6F-6FE9CB80F560}"/>
    <hyperlink ref="AE19" r:id="rId16" xr:uid="{F0CA8865-D61E-4762-868A-ACD16F6A6306}"/>
    <hyperlink ref="AE20" r:id="rId17" xr:uid="{6F3BD741-DCB1-4153-8D56-1F3396A58258}"/>
    <hyperlink ref="AE22" r:id="rId18" xr:uid="{2C533C36-EE62-4C1C-AD3A-8E5B19A28891}"/>
    <hyperlink ref="AE23" r:id="rId19" xr:uid="{E686BCE7-648C-49BC-A31D-C26171174E5A}"/>
    <hyperlink ref="AE21" r:id="rId20" xr:uid="{1134FF14-D7FA-4D92-990D-9A1A55C83003}"/>
  </hyperlinks>
  <pageMargins left="0.7" right="0.7" top="0.75" bottom="0.75" header="0.3" footer="0.3"/>
  <pageSetup orientation="portrait" horizontalDpi="0" verticalDpi="0" r:id="rId21"/>
  <tableParts count="2"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56E3E-72E0-4E9B-8523-964EBF77D456}">
  <sheetPr codeName="Sheet1"/>
  <dimension ref="B4:I39"/>
  <sheetViews>
    <sheetView zoomScale="90" zoomScaleNormal="90" workbookViewId="0">
      <selection activeCell="I31" sqref="I31"/>
    </sheetView>
  </sheetViews>
  <sheetFormatPr defaultColWidth="8.88671875" defaultRowHeight="14.4" x14ac:dyDescent="0.3"/>
  <cols>
    <col min="1" max="1" width="8.88671875" style="5"/>
    <col min="2" max="2" width="20.88671875" style="5" bestFit="1" customWidth="1"/>
    <col min="3" max="3" width="15" style="5" bestFit="1" customWidth="1"/>
    <col min="4" max="4" width="22.109375" style="5" bestFit="1" customWidth="1"/>
    <col min="5" max="5" width="17" style="5" bestFit="1" customWidth="1"/>
    <col min="6" max="6" width="19.33203125" style="5" bestFit="1" customWidth="1"/>
    <col min="7" max="16384" width="8.88671875" style="5"/>
  </cols>
  <sheetData>
    <row r="4" spans="2:9" x14ac:dyDescent="0.3">
      <c r="B4" s="4" t="s">
        <v>0</v>
      </c>
      <c r="C4" s="6"/>
      <c r="H4" s="8"/>
      <c r="I4" s="5" t="s">
        <v>45325</v>
      </c>
    </row>
    <row r="5" spans="2:9" x14ac:dyDescent="0.3">
      <c r="B5" s="5" t="s">
        <v>1</v>
      </c>
      <c r="C5" s="8" t="s">
        <v>39090</v>
      </c>
      <c r="H5" s="13"/>
      <c r="I5" s="5" t="s">
        <v>47228</v>
      </c>
    </row>
    <row r="9" spans="2:9" x14ac:dyDescent="0.3">
      <c r="B9" s="1" t="s">
        <v>2</v>
      </c>
      <c r="C9" s="1" t="s">
        <v>3</v>
      </c>
      <c r="D9" s="2" t="s">
        <v>4</v>
      </c>
      <c r="E9" s="2" t="s">
        <v>5</v>
      </c>
      <c r="F9" s="2" t="s">
        <v>6</v>
      </c>
    </row>
    <row r="10" spans="2:9" x14ac:dyDescent="0.3">
      <c r="B10" s="5" t="s">
        <v>10</v>
      </c>
      <c r="C10" s="5" t="str">
        <f>PROPER(_xlfn.XLOOKUP($C$5,_LOOKUP[Number],_LOOKUP[InsuredName],,0))</f>
        <v>Gurditt Singh</v>
      </c>
      <c r="D10" s="5" t="str">
        <f>_xlfn.CONCAT("[",_POLICY_INPUTS[[#This Row],[NAME FIELD]],"]")</f>
        <v>[Insured Name]</v>
      </c>
      <c r="E10" s="5" t="s">
        <v>26</v>
      </c>
      <c r="F10" s="5" t="str" cm="1">
        <f t="array" ref="F10">_xlfn.SWITCH(
  _POLICY_INPUTS[[#This Row],[VARIABLE TYPE]],
  "String",_POLICY_INPUTS[[#This Row],[FORM VALUE]],
  "Date",TEXT(_POLICY_INPUTS[[#This Row],[FORM VALUE]],"mmmm dd, yyyy"),
  "Percent",TEXT(_POLICY_INPUTS[[#This Row],[FORM VALUE]],"##%"),
  "Time",TEXT(_POLICY_INPUTS[[#This Row],[FORM VALUE]],"h:mm AM/PM"),
  "Number",TEXT(_POLICY_INPUTS[[#This Row],[FORM VALUE]],"0")
)</f>
        <v>Gurditt Singh</v>
      </c>
    </row>
    <row r="11" spans="2:9" x14ac:dyDescent="0.3">
      <c r="B11" s="5" t="s">
        <v>32</v>
      </c>
      <c r="C11" s="5" t="str">
        <f>PROPER(_xlfn.XLOOKUP($C$5,_LOOKUP[Number],_LOOKUP[Driver Name],,0))</f>
        <v>Manjeet Singh</v>
      </c>
      <c r="D11" s="5" t="str">
        <f>_xlfn.CONCAT("[",_POLICY_INPUTS[[#This Row],[NAME FIELD]],"]")</f>
        <v>[Driver Name]</v>
      </c>
      <c r="E11" s="5" t="s">
        <v>26</v>
      </c>
      <c r="F11" s="5" t="str" cm="1">
        <f t="array" ref="F11">_xlfn.SWITCH(
  _POLICY_INPUTS[[#This Row],[VARIABLE TYPE]],
  "String",_POLICY_INPUTS[[#This Row],[FORM VALUE]],
  "Date",TEXT(_POLICY_INPUTS[[#This Row],[FORM VALUE]],"mmmm dd, yyyy"),
  "Percent",TEXT(_POLICY_INPUTS[[#This Row],[FORM VALUE]],"##%"),
  "Time",TEXT(_POLICY_INPUTS[[#This Row],[FORM VALUE]],"h:mm AM/PM"),
  "Number",TEXT(_POLICY_INPUTS[[#This Row],[FORM VALUE]],"0")
)</f>
        <v>Manjeet Singh</v>
      </c>
    </row>
    <row r="12" spans="2:9" x14ac:dyDescent="0.3">
      <c r="B12" s="6" t="s">
        <v>12</v>
      </c>
      <c r="C12" s="7">
        <f>_xlfn.XLOOKUP($C$5,_LOOKUP[Number],_LOOKUP[LossDate],,0)</f>
        <v>45790</v>
      </c>
      <c r="D12" s="5" t="str">
        <f>_xlfn.CONCAT("[",_POLICY_INPUTS[[#This Row],[NAME FIELD]],"]")</f>
        <v>[Date of Loss]</v>
      </c>
      <c r="E12" s="5" t="s">
        <v>27</v>
      </c>
      <c r="F12" s="5" t="str" cm="1">
        <f t="array" ref="F12">_xlfn.SWITCH(
  _POLICY_INPUTS[[#This Row],[VARIABLE TYPE]],
  "String",_POLICY_INPUTS[[#This Row],[FORM VALUE]],
  "Date",TEXT(_POLICY_INPUTS[[#This Row],[FORM VALUE]],"mmmm dd, yyyy"),
  "Percent",TEXT(_POLICY_INPUTS[[#This Row],[FORM VALUE]],"##%"),
  "Time",TEXT(_POLICY_INPUTS[[#This Row],[FORM VALUE]],"h:mm AM/PM"),
  "Number",TEXT(_POLICY_INPUTS[[#This Row],[FORM VALUE]],"0")
)</f>
        <v>May 13, 2025</v>
      </c>
    </row>
    <row r="13" spans="2:9" x14ac:dyDescent="0.3">
      <c r="B13" s="5" t="s">
        <v>22</v>
      </c>
      <c r="C13" s="5" t="str">
        <f>_xlfn.XLOOKUP($C$5,_LOOKUP[Number],_LOOKUP[PolicyNumber],,0)</f>
        <v>CAP24001574-00</v>
      </c>
      <c r="D13" s="5" t="str">
        <f>_xlfn.CONCAT("[",_POLICY_INPUTS[[#This Row],[NAME FIELD]],"]")</f>
        <v>[Policy Number]</v>
      </c>
      <c r="E13" s="5" t="s">
        <v>26</v>
      </c>
      <c r="F13" s="5" t="str" cm="1">
        <f t="array" ref="F13">_xlfn.SWITCH(
  _POLICY_INPUTS[[#This Row],[VARIABLE TYPE]],
  "String",_POLICY_INPUTS[[#This Row],[FORM VALUE]],
  "Date",TEXT(_POLICY_INPUTS[[#This Row],[FORM VALUE]],"mmmm dd, yyyy"),
  "Percent",TEXT(_POLICY_INPUTS[[#This Row],[FORM VALUE]],"##%"),
  "Time",TEXT(_POLICY_INPUTS[[#This Row],[FORM VALUE]],"h:mm AM/PM"),
  "Number",TEXT(_POLICY_INPUTS[[#This Row],[FORM VALUE]],"0")
)</f>
        <v>CAP24001574-00</v>
      </c>
    </row>
    <row r="14" spans="2:9" x14ac:dyDescent="0.3">
      <c r="B14" s="5" t="s">
        <v>19</v>
      </c>
      <c r="C14" s="7">
        <f>_xlfn.XLOOKUP($C$5,_LOOKUP[Number],_LOOKUP[Policy Effective Date],,0)</f>
        <v>45614</v>
      </c>
      <c r="D14" s="5" t="str">
        <f>_xlfn.CONCAT("[",_POLICY_INPUTS[[#This Row],[NAME FIELD]],"]")</f>
        <v>[Effective Date]</v>
      </c>
      <c r="E14" s="5" t="s">
        <v>27</v>
      </c>
      <c r="F14" s="5" t="str" cm="1">
        <f t="array" ref="F14">_xlfn.SWITCH(
  _POLICY_INPUTS[[#This Row],[VARIABLE TYPE]],
  "String",_POLICY_INPUTS[[#This Row],[FORM VALUE]],
  "Date",TEXT(_POLICY_INPUTS[[#This Row],[FORM VALUE]],"mmmm dd, yyyy"),
  "Percent",TEXT(_POLICY_INPUTS[[#This Row],[FORM VALUE]],"##%"),
  "Time",TEXT(_POLICY_INPUTS[[#This Row],[FORM VALUE]],"h:mm AM/PM"),
  "Number",TEXT(_POLICY_INPUTS[[#This Row],[FORM VALUE]],"0")
)</f>
        <v>November 18, 2024</v>
      </c>
    </row>
    <row r="15" spans="2:9" x14ac:dyDescent="0.3">
      <c r="B15" s="5" t="s">
        <v>20</v>
      </c>
      <c r="C15" s="7">
        <f>_xlfn.XLOOKUP($C$5,_LOOKUP[Number],_LOOKUP[Policy Expiration Date],,0)</f>
        <v>45795</v>
      </c>
      <c r="D15" s="5" t="str">
        <f>_xlfn.CONCAT("[",_POLICY_INPUTS[[#This Row],[NAME FIELD]],"]")</f>
        <v>[Expiration Date]</v>
      </c>
      <c r="E15" s="5" t="s">
        <v>27</v>
      </c>
      <c r="F15" s="5" t="str" cm="1">
        <f t="array" ref="F15">_xlfn.SWITCH(
  _POLICY_INPUTS[[#This Row],[VARIABLE TYPE]],
  "String",_POLICY_INPUTS[[#This Row],[FORM VALUE]],
  "Date",TEXT(_POLICY_INPUTS[[#This Row],[FORM VALUE]],"mmmm dd, yyyy"),
  "Percent",TEXT(_POLICY_INPUTS[[#This Row],[FORM VALUE]],"##%"),
  "Time",TEXT(_POLICY_INPUTS[[#This Row],[FORM VALUE]],"h:mm AM/PM"),
  "Number",TEXT(_POLICY_INPUTS[[#This Row],[FORM VALUE]],"0")
)</f>
        <v>May 18, 2025</v>
      </c>
    </row>
    <row r="16" spans="2:9" ht="15" customHeight="1" x14ac:dyDescent="0.3">
      <c r="B16" s="5" t="s">
        <v>24</v>
      </c>
      <c r="C16" s="5" t="str">
        <f>$C$5</f>
        <v>ON-25-002016</v>
      </c>
      <c r="D16" s="5" t="str">
        <f>_xlfn.CONCAT("[",_POLICY_INPUTS[[#This Row],[NAME FIELD]],"]")</f>
        <v>[Claim Number]</v>
      </c>
      <c r="E16" s="5" t="s">
        <v>26</v>
      </c>
      <c r="F16" s="5" t="str" cm="1">
        <f t="array" ref="F16">_xlfn.SWITCH(
  _POLICY_INPUTS[[#This Row],[VARIABLE TYPE]],
  "String",_POLICY_INPUTS[[#This Row],[FORM VALUE]],
  "Date",TEXT(_POLICY_INPUTS[[#This Row],[FORM VALUE]],"mmmm dd, yyyy"),
  "Percent",TEXT(_POLICY_INPUTS[[#This Row],[FORM VALUE]],"##%"),
  "Time",TEXT(_POLICY_INPUTS[[#This Row],[FORM VALUE]],"h:mm AM/PM"),
  "Number",TEXT(_POLICY_INPUTS[[#This Row],[FORM VALUE]],"0")
)</f>
        <v>ON-25-002016</v>
      </c>
    </row>
    <row r="17" spans="2:6" x14ac:dyDescent="0.3">
      <c r="B17" s="5" t="s">
        <v>18</v>
      </c>
      <c r="C17" s="8"/>
      <c r="D17" s="5" t="str">
        <f>_xlfn.CONCAT("[",_POLICY_INPUTS[[#This Row],[NAME FIELD]],"]")</f>
        <v>[Incident City]</v>
      </c>
      <c r="E17" s="5" t="s">
        <v>26</v>
      </c>
      <c r="F17" s="5" cm="1">
        <f t="array" ref="F17">_xlfn.SWITCH(
  _POLICY_INPUTS[[#This Row],[VARIABLE TYPE]],
  "String",_POLICY_INPUTS[[#This Row],[FORM VALUE]],
  "Date",TEXT(_POLICY_INPUTS[[#This Row],[FORM VALUE]],"mmmm dd, yyyy"),
  "Percent",TEXT(_POLICY_INPUTS[[#This Row],[FORM VALUE]],"##%"),
  "Time",TEXT(_POLICY_INPUTS[[#This Row],[FORM VALUE]],"h:mm AM/PM"),
  "Number",TEXT(_POLICY_INPUTS[[#This Row],[FORM VALUE]],"0")
)</f>
        <v>0</v>
      </c>
    </row>
    <row r="18" spans="2:6" x14ac:dyDescent="0.3">
      <c r="B18" s="5" t="s">
        <v>17</v>
      </c>
      <c r="C18" s="9" t="str">
        <f>_xlfn.XLOOKUP($C$5,_LOOKUP[Number],_LOOKUP[LossTime],,0)</f>
        <v>7:10 AM</v>
      </c>
      <c r="D18" s="5" t="str">
        <f>_xlfn.CONCAT("[",_POLICY_INPUTS[[#This Row],[NAME FIELD]],"]")</f>
        <v>[Time of Loss]</v>
      </c>
      <c r="E18" s="5" t="s">
        <v>28</v>
      </c>
      <c r="F18" s="5" t="str" cm="1">
        <f t="array" ref="F18">_xlfn.SWITCH(
  _POLICY_INPUTS[[#This Row],[VARIABLE TYPE]],
  "String",_POLICY_INPUTS[[#This Row],[FORM VALUE]],
  "Date",TEXT(_POLICY_INPUTS[[#This Row],[FORM VALUE]],"mmmm dd, yyyy"),
  "Percent",TEXT(_POLICY_INPUTS[[#This Row],[FORM VALUE]],"##%"),
  "Time",TEXT(_POLICY_INPUTS[[#This Row],[FORM VALUE]],"h:mm AM/PM"),
  "Number",TEXT(_POLICY_INPUTS[[#This Row],[FORM VALUE]],"0")
)</f>
        <v>7:10 AM</v>
      </c>
    </row>
    <row r="19" spans="2:6" x14ac:dyDescent="0.3">
      <c r="B19" s="5" t="s">
        <v>13</v>
      </c>
      <c r="C19" s="5" t="str">
        <f>_xlfn.XLOOKUP($C$5,_LOOKUP[Number],_LOOKUP[Make],,0)</f>
        <v>Honda</v>
      </c>
      <c r="D19" s="5" t="str">
        <f>_xlfn.CONCAT("[",_POLICY_INPUTS[[#This Row],[NAME FIELD]],"]")</f>
        <v>[Vehicle Make]</v>
      </c>
      <c r="E19" s="5" t="s">
        <v>26</v>
      </c>
      <c r="F19" s="5" t="str" cm="1">
        <f t="array" ref="F19">_xlfn.SWITCH(
  _POLICY_INPUTS[[#This Row],[VARIABLE TYPE]],
  "String",_POLICY_INPUTS[[#This Row],[FORM VALUE]],
  "Date",TEXT(_POLICY_INPUTS[[#This Row],[FORM VALUE]],"mmmm dd, yyyy"),
  "Percent",TEXT(_POLICY_INPUTS[[#This Row],[FORM VALUE]],"##%"),
  "Time",TEXT(_POLICY_INPUTS[[#This Row],[FORM VALUE]],"h:mm AM/PM"),
  "Number",TEXT(_POLICY_INPUTS[[#This Row],[FORM VALUE]],"0")
)</f>
        <v>Honda</v>
      </c>
    </row>
    <row r="20" spans="2:6" x14ac:dyDescent="0.3">
      <c r="B20" s="5" t="s">
        <v>14</v>
      </c>
      <c r="C20" s="5" t="str">
        <f>PROPER(_xlfn.XLOOKUP($C$5,_LOOKUP[Number],_LOOKUP[Model],,0))</f>
        <v>Hr-V</v>
      </c>
      <c r="D20" s="5" t="str">
        <f>_xlfn.CONCAT("[",_POLICY_INPUTS[[#This Row],[NAME FIELD]],"]")</f>
        <v>[Vehicle Model]</v>
      </c>
      <c r="E20" s="5" t="s">
        <v>26</v>
      </c>
      <c r="F20" s="5" t="str" cm="1">
        <f t="array" ref="F20">_xlfn.SWITCH(
  _POLICY_INPUTS[[#This Row],[VARIABLE TYPE]],
  "String",_POLICY_INPUTS[[#This Row],[FORM VALUE]],
  "Date",TEXT(_POLICY_INPUTS[[#This Row],[FORM VALUE]],"mmmm dd, yyyy"),
  "Percent",TEXT(_POLICY_INPUTS[[#This Row],[FORM VALUE]],"##%"),
  "Time",TEXT(_POLICY_INPUTS[[#This Row],[FORM VALUE]],"h:mm AM/PM"),
  "Number",TEXT(_POLICY_INPUTS[[#This Row],[FORM VALUE]],"0")
)</f>
        <v>Hr-V</v>
      </c>
    </row>
    <row r="21" spans="2:6" x14ac:dyDescent="0.3">
      <c r="B21" s="5" t="s">
        <v>15</v>
      </c>
      <c r="C21" s="10">
        <f>_xlfn.XLOOKUP($C$5,_LOOKUP[Number],_LOOKUP[Year],,0)</f>
        <v>2025</v>
      </c>
      <c r="D21" s="5" t="str">
        <f>_xlfn.CONCAT("[",_POLICY_INPUTS[[#This Row],[NAME FIELD]],"]")</f>
        <v>[Vehicle Year]</v>
      </c>
      <c r="E21" s="5" t="s">
        <v>29</v>
      </c>
      <c r="F21" s="5" t="str" cm="1">
        <f t="array" ref="F21">_xlfn.SWITCH(
  _POLICY_INPUTS[[#This Row],[VARIABLE TYPE]],
  "String",_POLICY_INPUTS[[#This Row],[FORM VALUE]],
  "Date",TEXT(_POLICY_INPUTS[[#This Row],[FORM VALUE]],"mmmm dd, yyyy"),
  "Percent",TEXT(_POLICY_INPUTS[[#This Row],[FORM VALUE]],"##%"),
  "Time",TEXT(_POLICY_INPUTS[[#This Row],[FORM VALUE]],"h:mm AM/PM"),
  "Number",TEXT(_POLICY_INPUTS[[#This Row],[FORM VALUE]],"0")
)</f>
        <v>2025</v>
      </c>
    </row>
    <row r="22" spans="2:6" x14ac:dyDescent="0.3">
      <c r="B22" s="5" t="s">
        <v>16</v>
      </c>
      <c r="C22" s="5" t="str">
        <f>_xlfn.XLOOKUP($C$5,_LOOKUP[Number],_LOOKUP[VIN],,0)</f>
        <v>3CZRZ1H3XSM734589</v>
      </c>
      <c r="D22" s="5" t="str">
        <f>_xlfn.CONCAT("[",_POLICY_INPUTS[[#This Row],[NAME FIELD]],"]")</f>
        <v>[VIN]</v>
      </c>
      <c r="E22" s="5" t="s">
        <v>26</v>
      </c>
      <c r="F22" s="5" t="str" cm="1">
        <f t="array" ref="F22">_xlfn.SWITCH(
  _POLICY_INPUTS[[#This Row],[VARIABLE TYPE]],
  "String",_POLICY_INPUTS[[#This Row],[FORM VALUE]],
  "Date",TEXT(_POLICY_INPUTS[[#This Row],[FORM VALUE]],"mmmm dd, yyyy"),
  "Percent",TEXT(_POLICY_INPUTS[[#This Row],[FORM VALUE]],"##%"),
  "Time",TEXT(_POLICY_INPUTS[[#This Row],[FORM VALUE]],"h:mm AM/PM"),
  "Number",TEXT(_POLICY_INPUTS[[#This Row],[FORM VALUE]],"0")
)</f>
        <v>3CZRZ1H3XSM734589</v>
      </c>
    </row>
    <row r="23" spans="2:6" x14ac:dyDescent="0.3">
      <c r="B23" s="5" t="s">
        <v>21</v>
      </c>
      <c r="C23" s="8"/>
      <c r="D23" s="5" t="str">
        <f>_xlfn.CONCAT("[",_POLICY_INPUTS[[#This Row],[NAME FIELD]],"]")</f>
        <v>[Business Activity]</v>
      </c>
      <c r="E23" s="5" t="s">
        <v>26</v>
      </c>
      <c r="F23" s="5" cm="1">
        <f t="array" ref="F23">_xlfn.SWITCH(
  _POLICY_INPUTS[[#This Row],[VARIABLE TYPE]],
  "String",_POLICY_INPUTS[[#This Row],[FORM VALUE]],
  "Date",TEXT(_POLICY_INPUTS[[#This Row],[FORM VALUE]],"mmmm dd, yyyy"),
  "Percent",TEXT(_POLICY_INPUTS[[#This Row],[FORM VALUE]],"##%"),
  "Time",TEXT(_POLICY_INPUTS[[#This Row],[FORM VALUE]],"h:mm AM/PM"),
  "Number",TEXT(_POLICY_INPUTS[[#This Row],[FORM VALUE]],"0")
)</f>
        <v>0</v>
      </c>
    </row>
    <row r="24" spans="2:6" x14ac:dyDescent="0.3">
      <c r="B24" s="5" t="s">
        <v>23</v>
      </c>
      <c r="C24" s="20" t="str">
        <f>_xlfn.XLOOKUP($C$5,_LOOKUP[Number],_LOOKUP[Policy Coverages],,0)</f>
        <v>bodily injury liability of $50,000 per person/$100,000 per loss, property liability of $25,000 per loss, collision and comprehensive coverage with $1,000 deductible each</v>
      </c>
      <c r="D24" s="5" t="str">
        <f>_xlfn.CONCAT("[",_POLICY_INPUTS[[#This Row],[NAME FIELD]],"]")</f>
        <v>[Policy Coverages]</v>
      </c>
      <c r="E24" s="5" t="s">
        <v>26</v>
      </c>
      <c r="F24" s="5" t="str" cm="1">
        <f t="array" ref="F24">_xlfn.SWITCH(
  _POLICY_INPUTS[[#This Row],[VARIABLE TYPE]],
  "String",_POLICY_INPUTS[[#This Row],[FORM VALUE]],
  "Date",TEXT(_POLICY_INPUTS[[#This Row],[FORM VALUE]],"mmmm dd, yyyy"),
  "Percent",TEXT(_POLICY_INPUTS[[#This Row],[FORM VALUE]],"##%"),
  "Time",TEXT(_POLICY_INPUTS[[#This Row],[FORM VALUE]],"h:mm AM/PM"),
  "Number",TEXT(_POLICY_INPUTS[[#This Row],[FORM VALUE]],"0")
)</f>
        <v>bodily injury liability of $50,000 per person/$100,000 per loss, property liability of $25,000 per loss, collision and comprehensive coverage with $1,000 deductible each</v>
      </c>
    </row>
    <row r="25" spans="2:6" x14ac:dyDescent="0.3">
      <c r="B25" s="5" t="s">
        <v>31</v>
      </c>
      <c r="C25" s="6" t="str">
        <f>TRIM(RIGHT(F10,LEN(F10)-FIND("~",SUBSTITUTE(F10," ","~",LEN(F10)-LEN(SUBSTITUTE(F10," ",""))))))</f>
        <v>Singh</v>
      </c>
      <c r="D25" s="12" t="str">
        <f>_xlfn.CONCAT("[",_POLICY_INPUTS[[#This Row],[NAME FIELD]],"]")</f>
        <v>[Insured Last Name]</v>
      </c>
      <c r="E25" s="5" t="s">
        <v>26</v>
      </c>
      <c r="F25" s="5" t="str" cm="1">
        <f t="array" ref="F25">_xlfn.SWITCH(
  _POLICY_INPUTS[[#This Row],[VARIABLE TYPE]],
  "String",_POLICY_INPUTS[[#This Row],[FORM VALUE]],
  "Date",TEXT(_POLICY_INPUTS[[#This Row],[FORM VALUE]],"mmmm dd, yyyy"),
  "Percent",TEXT(_POLICY_INPUTS[[#This Row],[FORM VALUE]],"##%"),
  "Time",TEXT(_POLICY_INPUTS[[#This Row],[FORM VALUE]],"h:mm AM/PM"),
  "Number",TEXT(_POLICY_INPUTS[[#This Row],[FORM VALUE]],"0")
)</f>
        <v>Singh</v>
      </c>
    </row>
    <row r="26" spans="2:6" x14ac:dyDescent="0.3">
      <c r="B26" s="5" t="s">
        <v>33</v>
      </c>
      <c r="C26" s="8"/>
      <c r="D26" s="12" t="str">
        <f>_xlfn.CONCAT("[",_POLICY_INPUTS[[#This Row],[NAME FIELD]],"]")</f>
        <v>[Incident State]</v>
      </c>
      <c r="E26" s="5" t="s">
        <v>26</v>
      </c>
      <c r="F26" s="5" cm="1">
        <f t="array" ref="F26">_xlfn.SWITCH(
  _POLICY_INPUTS[[#This Row],[VARIABLE TYPE]],
  "String",_POLICY_INPUTS[[#This Row],[FORM VALUE]],
  "Date",TEXT(_POLICY_INPUTS[[#This Row],[FORM VALUE]],"mmmm dd, yyyy"),
  "Percent",TEXT(_POLICY_INPUTS[[#This Row],[FORM VALUE]],"##%"),
  "Time",TEXT(_POLICY_INPUTS[[#This Row],[FORM VALUE]],"h:mm AM/PM"),
  "Number",TEXT(_POLICY_INPUTS[[#This Row],[FORM VALUE]],"0")
)</f>
        <v>0</v>
      </c>
    </row>
    <row r="27" spans="2:6" x14ac:dyDescent="0.3">
      <c r="B27" s="5" t="s">
        <v>34</v>
      </c>
      <c r="C27" s="5" t="str">
        <f>PROPER(_xlfn.XLOOKUP($C$5,_LOOKUP[Number],_LOOKUP[Mailing Street Address],,0))</f>
        <v>444 S Kingsley Dr</v>
      </c>
      <c r="D27" s="12" t="str">
        <f>_xlfn.CONCAT("[",_POLICY_INPUTS[[#This Row],[NAME FIELD]],"]")</f>
        <v>[Insured Street Address]</v>
      </c>
      <c r="E27" s="5" t="s">
        <v>26</v>
      </c>
      <c r="F27" s="5" t="str" cm="1">
        <f t="array" ref="F27">_xlfn.SWITCH(
  _POLICY_INPUTS[[#This Row],[VARIABLE TYPE]],
  "String",_POLICY_INPUTS[[#This Row],[FORM VALUE]],
  "Date",TEXT(_POLICY_INPUTS[[#This Row],[FORM VALUE]],"mmmm dd, yyyy"),
  "Percent",TEXT(_POLICY_INPUTS[[#This Row],[FORM VALUE]],"##%"),
  "Time",TEXT(_POLICY_INPUTS[[#This Row],[FORM VALUE]],"h:mm AM/PM"),
  "Number",TEXT(_POLICY_INPUTS[[#This Row],[FORM VALUE]],"0")
)</f>
        <v>444 S Kingsley Dr</v>
      </c>
    </row>
    <row r="28" spans="2:6" x14ac:dyDescent="0.3">
      <c r="B28" s="5" t="s">
        <v>35</v>
      </c>
      <c r="C28" s="5" t="str">
        <f>PROPER(_xlfn.XLOOKUP($C$5,_LOOKUP[Number],_LOOKUP[Mailing City],,0))</f>
        <v>Los Angeles</v>
      </c>
      <c r="D28" s="12" t="str">
        <f>_xlfn.CONCAT("[",_POLICY_INPUTS[[#This Row],[NAME FIELD]],"]")</f>
        <v>[Insured City]</v>
      </c>
      <c r="E28" s="5" t="s">
        <v>26</v>
      </c>
      <c r="F28" s="5" t="str" cm="1">
        <f t="array" ref="F28">_xlfn.SWITCH(
  _POLICY_INPUTS[[#This Row],[VARIABLE TYPE]],
  "String",_POLICY_INPUTS[[#This Row],[FORM VALUE]],
  "Date",TEXT(_POLICY_INPUTS[[#This Row],[FORM VALUE]],"mmmm dd, yyyy"),
  "Percent",TEXT(_POLICY_INPUTS[[#This Row],[FORM VALUE]],"##%"),
  "Time",TEXT(_POLICY_INPUTS[[#This Row],[FORM VALUE]],"h:mm AM/PM"),
  "Number",TEXT(_POLICY_INPUTS[[#This Row],[FORM VALUE]],"0")
)</f>
        <v>Los Angeles</v>
      </c>
    </row>
    <row r="29" spans="2:6" x14ac:dyDescent="0.3">
      <c r="B29" s="5" t="s">
        <v>36</v>
      </c>
      <c r="C29" s="5" t="str">
        <f>_xlfn.XLOOKUP($C$5,_LOOKUP[Number],_LOOKUP[Mailing State],,0)</f>
        <v>CA</v>
      </c>
      <c r="D29" s="12" t="str">
        <f>_xlfn.CONCAT("[",_POLICY_INPUTS[[#This Row],[NAME FIELD]],"]")</f>
        <v>[Insured State]</v>
      </c>
      <c r="E29" s="5" t="s">
        <v>26</v>
      </c>
      <c r="F29" s="5" t="str" cm="1">
        <f t="array" ref="F29">_xlfn.SWITCH(
  _POLICY_INPUTS[[#This Row],[VARIABLE TYPE]],
  "String",_POLICY_INPUTS[[#This Row],[FORM VALUE]],
  "Date",TEXT(_POLICY_INPUTS[[#This Row],[FORM VALUE]],"mmmm dd, yyyy"),
  "Percent",TEXT(_POLICY_INPUTS[[#This Row],[FORM VALUE]],"##%"),
  "Time",TEXT(_POLICY_INPUTS[[#This Row],[FORM VALUE]],"h:mm AM/PM"),
  "Number",TEXT(_POLICY_INPUTS[[#This Row],[FORM VALUE]],"0")
)</f>
        <v>CA</v>
      </c>
    </row>
    <row r="30" spans="2:6" x14ac:dyDescent="0.3">
      <c r="B30" s="5" t="s">
        <v>37</v>
      </c>
      <c r="C30" s="5" t="str">
        <f>_xlfn.XLOOKUP($C$5,_LOOKUP[Number],_LOOKUP[Mailing Zip Code],,0)</f>
        <v>90020</v>
      </c>
      <c r="D30" s="12" t="str">
        <f>_xlfn.CONCAT("[",_POLICY_INPUTS[[#This Row],[NAME FIELD]],"]")</f>
        <v>[Insured Zip Code]</v>
      </c>
      <c r="E30" s="5" t="s">
        <v>29</v>
      </c>
      <c r="F30" s="5" t="str" cm="1">
        <f t="array" ref="F30">_xlfn.SWITCH(
  _POLICY_INPUTS[[#This Row],[VARIABLE TYPE]],
  "String",_POLICY_INPUTS[[#This Row],[FORM VALUE]],
  "Date",TEXT(_POLICY_INPUTS[[#This Row],[FORM VALUE]],"mmmm dd, yyyy"),
  "Percent",TEXT(_POLICY_INPUTS[[#This Row],[FORM VALUE]],"##%"),
  "Time",TEXT(_POLICY_INPUTS[[#This Row],[FORM VALUE]],"h:mm AM/PM"),
  "Number",TEXT(_POLICY_INPUTS[[#This Row],[FORM VALUE]],"0")
)</f>
        <v>90020</v>
      </c>
    </row>
    <row r="31" spans="2:6" x14ac:dyDescent="0.3">
      <c r="B31" s="5" t="s">
        <v>38</v>
      </c>
      <c r="C31" s="18">
        <f ca="1">TODAY()</f>
        <v>45888</v>
      </c>
      <c r="D31" s="12" t="str">
        <f>_xlfn.CONCAT("[",_POLICY_INPUTS[[#This Row],[NAME FIELD]],"]")</f>
        <v>[Date of Letter]</v>
      </c>
      <c r="E31" s="5" t="s">
        <v>27</v>
      </c>
      <c r="F31" s="5" t="str" cm="1">
        <f t="array" aca="1" ref="F31" ca="1">_xlfn.SWITCH(
  _POLICY_INPUTS[[#This Row],[VARIABLE TYPE]],
  "String",_POLICY_INPUTS[[#This Row],[FORM VALUE]],
  "Date",TEXT(_POLICY_INPUTS[[#This Row],[FORM VALUE]],"mmmm dd, yyyy"),
  "Percent",TEXT(_POLICY_INPUTS[[#This Row],[FORM VALUE]],"##%"),
  "Time",TEXT(_POLICY_INPUTS[[#This Row],[FORM VALUE]],"h:mm AM/PM"),
  "Number",TEXT(_POLICY_INPUTS[[#This Row],[FORM VALUE]],"0")
)</f>
        <v>August 19, 2025</v>
      </c>
    </row>
    <row r="32" spans="2:6" x14ac:dyDescent="0.3">
      <c r="B32" s="5" t="s">
        <v>39</v>
      </c>
      <c r="C32" s="5" t="str">
        <f>PROPER(_xlfn.XLOOKUP($C$5,_LOOKUP[Number],_LOOKUP[AdjusterMemberName],,0))</f>
        <v>Jesse Rivera</v>
      </c>
      <c r="D32" s="12" t="str">
        <f>_xlfn.CONCAT("[",_POLICY_INPUTS[[#This Row],[NAME FIELD]],"]")</f>
        <v>[Adjuster Name]</v>
      </c>
      <c r="E32" s="5" t="s">
        <v>26</v>
      </c>
      <c r="F32" s="5" t="str" cm="1">
        <f t="array" ref="F32">_xlfn.SWITCH(
  _POLICY_INPUTS[[#This Row],[VARIABLE TYPE]],
  "String",_POLICY_INPUTS[[#This Row],[FORM VALUE]],
  "Date",TEXT(_POLICY_INPUTS[[#This Row],[FORM VALUE]],"mmmm dd, yyyy"),
  "Percent",TEXT(_POLICY_INPUTS[[#This Row],[FORM VALUE]],"##%"),
  "Time",TEXT(_POLICY_INPUTS[[#This Row],[FORM VALUE]],"h:mm AM/PM"),
  "Number",TEXT(_POLICY_INPUTS[[#This Row],[FORM VALUE]],"0")
)</f>
        <v>Jesse Rivera</v>
      </c>
    </row>
    <row r="33" spans="2:6" x14ac:dyDescent="0.3">
      <c r="B33" s="5" t="s">
        <v>40</v>
      </c>
      <c r="C33" s="13" t="s">
        <v>47238</v>
      </c>
      <c r="D33" s="12" t="str">
        <f>_xlfn.CONCAT("[",_POLICY_INPUTS[[#This Row],[NAME FIELD]],"]")</f>
        <v>[Adjuster Title]</v>
      </c>
      <c r="E33" s="5" t="s">
        <v>26</v>
      </c>
      <c r="F33" s="5" t="str" cm="1">
        <f t="array" ref="F33">_xlfn.SWITCH(
  _POLICY_INPUTS[[#This Row],[VARIABLE TYPE]],
  "String",_POLICY_INPUTS[[#This Row],[FORM VALUE]],
  "Date",TEXT(_POLICY_INPUTS[[#This Row],[FORM VALUE]],"mmmm dd, yyyy"),
  "Percent",TEXT(_POLICY_INPUTS[[#This Row],[FORM VALUE]],"##%"),
  "Time",TEXT(_POLICY_INPUTS[[#This Row],[FORM VALUE]],"h:mm AM/PM"),
  "Number",TEXT(_POLICY_INPUTS[[#This Row],[FORM VALUE]],"0")
)</f>
        <v>Claims Adjuster</v>
      </c>
    </row>
    <row r="34" spans="2:6" x14ac:dyDescent="0.3">
      <c r="B34" s="5" t="s">
        <v>41</v>
      </c>
      <c r="C34" s="13" t="str">
        <f>_xlfn.XLOOKUP($C$5,_LOOKUP[Number],_LOOKUP[Adjuster Phone],,0)</f>
        <v>424-559-5239</v>
      </c>
      <c r="D34" s="12" t="str">
        <f>_xlfn.CONCAT("[",_POLICY_INPUTS[[#This Row],[NAME FIELD]],"]")</f>
        <v>[Adjuster Phone]</v>
      </c>
      <c r="E34" s="5" t="s">
        <v>29</v>
      </c>
      <c r="F34" s="5" t="str" cm="1">
        <f t="array" ref="F34">_xlfn.SWITCH(
  _POLICY_INPUTS[[#This Row],[VARIABLE TYPE]],
  "String",_POLICY_INPUTS[[#This Row],[FORM VALUE]],
  "Date",TEXT(_POLICY_INPUTS[[#This Row],[FORM VALUE]],"mmmm dd, yyyy"),
  "Percent",TEXT(_POLICY_INPUTS[[#This Row],[FORM VALUE]],"##%"),
  "Time",TEXT(_POLICY_INPUTS[[#This Row],[FORM VALUE]],"h:mm AM/PM"),
  "Number",TEXT(_POLICY_INPUTS[[#This Row],[FORM VALUE]],"0")
)</f>
        <v>424-559-5239</v>
      </c>
    </row>
    <row r="35" spans="2:6" x14ac:dyDescent="0.3">
      <c r="B35" s="5" t="s">
        <v>42</v>
      </c>
      <c r="C35" s="13" t="str">
        <f>_xlfn.XLOOKUP($C$5,_LOOKUP[Number],_LOOKUP[Adjuster Email],,0)</f>
        <v>jRivera1@knightcompany.com</v>
      </c>
      <c r="D35" s="12" t="str">
        <f>_xlfn.CONCAT("[",_POLICY_INPUTS[[#This Row],[NAME FIELD]],"]")</f>
        <v>[Adjuster Email]</v>
      </c>
      <c r="E35" s="5" t="s">
        <v>26</v>
      </c>
      <c r="F35" s="5" t="str" cm="1">
        <f t="array" ref="F35">_xlfn.SWITCH(
  _POLICY_INPUTS[[#This Row],[VARIABLE TYPE]],
  "String",_POLICY_INPUTS[[#This Row],[FORM VALUE]],
  "Date",TEXT(_POLICY_INPUTS[[#This Row],[FORM VALUE]],"mmmm dd, yyyy"),
  "Percent",TEXT(_POLICY_INPUTS[[#This Row],[FORM VALUE]],"##%"),
  "Time",TEXT(_POLICY_INPUTS[[#This Row],[FORM VALUE]],"h:mm AM/PM"),
  "Number",TEXT(_POLICY_INPUTS[[#This Row],[FORM VALUE]],"0")
)</f>
        <v>jRivera1@knightcompany.com</v>
      </c>
    </row>
    <row r="36" spans="2:6" x14ac:dyDescent="0.3">
      <c r="B36" s="5" t="s">
        <v>43</v>
      </c>
      <c r="C36" s="23" t="s">
        <v>47237</v>
      </c>
      <c r="D36" s="12" t="str">
        <f>_xlfn.CONCAT("[",_POLICY_INPUTS[[#This Row],[NAME FIELD]],"]")</f>
        <v>[Adjuster Company]</v>
      </c>
      <c r="E36" s="5" t="s">
        <v>26</v>
      </c>
      <c r="F36" s="5" t="str" cm="1">
        <f t="array" ref="F36">_xlfn.SWITCH(
  _POLICY_INPUTS[[#This Row],[VARIABLE TYPE]],
  "String",_POLICY_INPUTS[[#This Row],[FORM VALUE]],
  "Date",TEXT(_POLICY_INPUTS[[#This Row],[FORM VALUE]],"mmmm dd, yyyy"),
  "Percent",TEXT(_POLICY_INPUTS[[#This Row],[FORM VALUE]],"##%"),
  "Time",TEXT(_POLICY_INPUTS[[#This Row],[FORM VALUE]],"h:mm AM/PM"),
  "Number",TEXT(_POLICY_INPUTS[[#This Row],[FORM VALUE]],"0")
)</f>
        <v xml:space="preserve">KnightBrook Insurance Company – Onward </v>
      </c>
    </row>
    <row r="38" spans="2:6" x14ac:dyDescent="0.3">
      <c r="B38" s="5" t="s">
        <v>47230</v>
      </c>
    </row>
    <row r="39" spans="2:6" x14ac:dyDescent="0.3">
      <c r="B39" s="5" t="s">
        <v>47229</v>
      </c>
      <c r="C39" s="13" t="str">
        <f>_xlfn.XLOOKUP($C$5,_LOOKUP[Number],_LOOKUP[LocationDescription],,0)</f>
        <v>672 E Villa St, Pasadena, CA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2A30C-5EBD-4962-9231-4CF52EA91A4B}">
  <sheetPr codeName="Sheet9"/>
  <dimension ref="B4:I38"/>
  <sheetViews>
    <sheetView topLeftCell="A7" zoomScale="90" zoomScaleNormal="90" workbookViewId="0">
      <selection activeCell="J29" sqref="J29"/>
    </sheetView>
  </sheetViews>
  <sheetFormatPr defaultColWidth="8.88671875" defaultRowHeight="14.4" x14ac:dyDescent="0.3"/>
  <cols>
    <col min="1" max="1" width="8.88671875" style="5"/>
    <col min="2" max="2" width="20.88671875" style="5" bestFit="1" customWidth="1"/>
    <col min="3" max="3" width="18.5546875" style="5" customWidth="1"/>
    <col min="4" max="4" width="22.109375" style="5" bestFit="1" customWidth="1"/>
    <col min="5" max="5" width="17" style="5" bestFit="1" customWidth="1"/>
    <col min="6" max="6" width="19.33203125" style="5" bestFit="1" customWidth="1"/>
    <col min="7" max="16384" width="8.88671875" style="5"/>
  </cols>
  <sheetData>
    <row r="4" spans="2:9" x14ac:dyDescent="0.3">
      <c r="B4" s="4" t="s">
        <v>0</v>
      </c>
      <c r="C4" s="6"/>
      <c r="H4" s="8"/>
      <c r="I4" s="5" t="s">
        <v>45325</v>
      </c>
    </row>
    <row r="5" spans="2:9" x14ac:dyDescent="0.3">
      <c r="B5" s="5" t="s">
        <v>1</v>
      </c>
      <c r="C5" s="8" t="s">
        <v>33208</v>
      </c>
      <c r="H5" s="13"/>
      <c r="I5" s="5" t="s">
        <v>47228</v>
      </c>
    </row>
    <row r="9" spans="2:9" x14ac:dyDescent="0.3">
      <c r="B9" s="1" t="s">
        <v>2</v>
      </c>
      <c r="C9" s="1" t="s">
        <v>3</v>
      </c>
      <c r="D9" s="2" t="s">
        <v>4</v>
      </c>
      <c r="E9" s="2" t="s">
        <v>5</v>
      </c>
      <c r="F9" s="2" t="s">
        <v>6</v>
      </c>
    </row>
    <row r="10" spans="2:9" x14ac:dyDescent="0.3">
      <c r="B10" s="5" t="s">
        <v>10</v>
      </c>
      <c r="C10" s="5" t="str">
        <f>PROPER(_xlfn.XLOOKUP($C$5,_LOOKUP[Number],_LOOKUP[InsuredName],,0))</f>
        <v>Johan Escobar Sierra</v>
      </c>
      <c r="D10" s="5" t="str">
        <f>_xlfn.CONCAT("[",_POLICY_INPUTS_1[[#This Row],[NAME FIELD]],"]")</f>
        <v>[Insured Name]</v>
      </c>
      <c r="E10" s="5" t="s">
        <v>26</v>
      </c>
      <c r="F10" s="5" t="str" cm="1">
        <f t="array" ref="F10">_xlfn.SWITCH(
  _POLICY_INPUTS_1[[#This Row],[VARIABLE TYPE]],
  "String",_POLICY_INPUTS_1[[#This Row],[FORM VALUE]],
  "Date",TEXT(_POLICY_INPUTS_1[[#This Row],[FORM VALUE]],"mmmm dd, yyyy"),
  "Percent",TEXT(_POLICY_INPUTS_1[[#This Row],[FORM VALUE]],"##%"),
  "Time",TEXT(_POLICY_INPUTS_1[[#This Row],[FORM VALUE]],"h:mm AM/PM"),
  "Number",TEXT(_POLICY_INPUTS_1[[#This Row],[FORM VALUE]],"0")
)</f>
        <v>Johan Escobar Sierra</v>
      </c>
    </row>
    <row r="11" spans="2:9" x14ac:dyDescent="0.3">
      <c r="B11" s="5" t="s">
        <v>32</v>
      </c>
      <c r="C11" s="5" t="str">
        <f>PROPER(_xlfn.XLOOKUP($C$5,_LOOKUP[Number],_LOOKUP[Driver Name],,0))</f>
        <v>Dalila J Madrigal Alvarez</v>
      </c>
      <c r="D11" s="5" t="str">
        <f>_xlfn.CONCAT("[",_POLICY_INPUTS_1[[#This Row],[NAME FIELD]],"]")</f>
        <v>[Driver Name]</v>
      </c>
      <c r="E11" s="5" t="s">
        <v>26</v>
      </c>
      <c r="F11" s="5" t="str" cm="1">
        <f t="array" ref="F11">_xlfn.SWITCH(
  _POLICY_INPUTS_1[[#This Row],[VARIABLE TYPE]],
  "String",_POLICY_INPUTS_1[[#This Row],[FORM VALUE]],
  "Date",TEXT(_POLICY_INPUTS_1[[#This Row],[FORM VALUE]],"mmmm dd, yyyy"),
  "Percent",TEXT(_POLICY_INPUTS_1[[#This Row],[FORM VALUE]],"##%"),
  "Time",TEXT(_POLICY_INPUTS_1[[#This Row],[FORM VALUE]],"h:mm AM/PM"),
  "Number",TEXT(_POLICY_INPUTS_1[[#This Row],[FORM VALUE]],"0")
)</f>
        <v>Dalila J Madrigal Alvarez</v>
      </c>
    </row>
    <row r="12" spans="2:9" x14ac:dyDescent="0.3">
      <c r="B12" s="6" t="s">
        <v>12</v>
      </c>
      <c r="C12" s="7">
        <f>_xlfn.XLOOKUP($C$5,_LOOKUP[Number],_LOOKUP[LossDate],,0)</f>
        <v>45724</v>
      </c>
      <c r="D12" s="5" t="str">
        <f>_xlfn.CONCAT("[",_POLICY_INPUTS_1[[#This Row],[NAME FIELD]],"]")</f>
        <v>[Date of Loss]</v>
      </c>
      <c r="E12" s="5" t="s">
        <v>27</v>
      </c>
      <c r="F12" s="5" t="str" cm="1">
        <f t="array" ref="F12">_xlfn.SWITCH(
  _POLICY_INPUTS_1[[#This Row],[VARIABLE TYPE]],
  "String",_POLICY_INPUTS_1[[#This Row],[FORM VALUE]],
  "Date",TEXT(_POLICY_INPUTS_1[[#This Row],[FORM VALUE]],"mmmm dd, yyyy"),
  "Percent",TEXT(_POLICY_INPUTS_1[[#This Row],[FORM VALUE]],"##%"),
  "Time",TEXT(_POLICY_INPUTS_1[[#This Row],[FORM VALUE]],"h:mm AM/PM"),
  "Number",TEXT(_POLICY_INPUTS_1[[#This Row],[FORM VALUE]],"0")
)</f>
        <v>March 08, 2025</v>
      </c>
    </row>
    <row r="13" spans="2:9" x14ac:dyDescent="0.3">
      <c r="B13" s="5" t="s">
        <v>22</v>
      </c>
      <c r="C13" s="5" t="str">
        <f>_xlfn.XLOOKUP($C$5,_LOOKUP[Number],_LOOKUP[PolicyNumber],,0)</f>
        <v>CAN24015726-01</v>
      </c>
      <c r="D13" s="5" t="str">
        <f>_xlfn.CONCAT("[",_POLICY_INPUTS_1[[#This Row],[NAME FIELD]],"]")</f>
        <v>[Policy Number]</v>
      </c>
      <c r="E13" s="5" t="s">
        <v>26</v>
      </c>
      <c r="F13" s="5" t="str" cm="1">
        <f t="array" ref="F13">_xlfn.SWITCH(
  _POLICY_INPUTS_1[[#This Row],[VARIABLE TYPE]],
  "String",_POLICY_INPUTS_1[[#This Row],[FORM VALUE]],
  "Date",TEXT(_POLICY_INPUTS_1[[#This Row],[FORM VALUE]],"mmmm dd, yyyy"),
  "Percent",TEXT(_POLICY_INPUTS_1[[#This Row],[FORM VALUE]],"##%"),
  "Time",TEXT(_POLICY_INPUTS_1[[#This Row],[FORM VALUE]],"h:mm AM/PM"),
  "Number",TEXT(_POLICY_INPUTS_1[[#This Row],[FORM VALUE]],"0")
)</f>
        <v>CAN24015726-01</v>
      </c>
    </row>
    <row r="14" spans="2:9" x14ac:dyDescent="0.3">
      <c r="B14" s="5" t="s">
        <v>19</v>
      </c>
      <c r="C14" s="7">
        <f>_xlfn.XLOOKUP($C$5,_LOOKUP[Number],_LOOKUP[Policy Effective Date],,0)</f>
        <v>45702</v>
      </c>
      <c r="D14" s="5" t="str">
        <f>_xlfn.CONCAT("[",_POLICY_INPUTS_1[[#This Row],[NAME FIELD]],"]")</f>
        <v>[Effective Date]</v>
      </c>
      <c r="E14" s="5" t="s">
        <v>27</v>
      </c>
      <c r="F14" s="5" t="str" cm="1">
        <f t="array" ref="F14">_xlfn.SWITCH(
  _POLICY_INPUTS_1[[#This Row],[VARIABLE TYPE]],
  "String",_POLICY_INPUTS_1[[#This Row],[FORM VALUE]],
  "Date",TEXT(_POLICY_INPUTS_1[[#This Row],[FORM VALUE]],"mmmm dd, yyyy"),
  "Percent",TEXT(_POLICY_INPUTS_1[[#This Row],[FORM VALUE]],"##%"),
  "Time",TEXT(_POLICY_INPUTS_1[[#This Row],[FORM VALUE]],"h:mm AM/PM"),
  "Number",TEXT(_POLICY_INPUTS_1[[#This Row],[FORM VALUE]],"0")
)</f>
        <v>February 14, 2025</v>
      </c>
    </row>
    <row r="15" spans="2:9" x14ac:dyDescent="0.3">
      <c r="B15" s="5" t="s">
        <v>20</v>
      </c>
      <c r="C15" s="7">
        <f>_xlfn.XLOOKUP($C$5,_LOOKUP[Number],_LOOKUP[Policy Expiration Date],,0)</f>
        <v>45883</v>
      </c>
      <c r="D15" s="5" t="str">
        <f>_xlfn.CONCAT("[",_POLICY_INPUTS_1[[#This Row],[NAME FIELD]],"]")</f>
        <v>[Expiration Date]</v>
      </c>
      <c r="E15" s="5" t="s">
        <v>27</v>
      </c>
      <c r="F15" s="5" t="str" cm="1">
        <f t="array" ref="F15">_xlfn.SWITCH(
  _POLICY_INPUTS_1[[#This Row],[VARIABLE TYPE]],
  "String",_POLICY_INPUTS_1[[#This Row],[FORM VALUE]],
  "Date",TEXT(_POLICY_INPUTS_1[[#This Row],[FORM VALUE]],"mmmm dd, yyyy"),
  "Percent",TEXT(_POLICY_INPUTS_1[[#This Row],[FORM VALUE]],"##%"),
  "Time",TEXT(_POLICY_INPUTS_1[[#This Row],[FORM VALUE]],"h:mm AM/PM"),
  "Number",TEXT(_POLICY_INPUTS_1[[#This Row],[FORM VALUE]],"0")
)</f>
        <v>August 14, 2025</v>
      </c>
    </row>
    <row r="16" spans="2:9" x14ac:dyDescent="0.3">
      <c r="B16" s="5" t="s">
        <v>24</v>
      </c>
      <c r="C16" s="5" t="str">
        <f>$C$5</f>
        <v>ON-25-000961</v>
      </c>
      <c r="D16" s="5" t="str">
        <f>_xlfn.CONCAT("[",_POLICY_INPUTS_1[[#This Row],[NAME FIELD]],"]")</f>
        <v>[Claim Number]</v>
      </c>
      <c r="E16" s="5" t="s">
        <v>26</v>
      </c>
      <c r="F16" s="5" t="str" cm="1">
        <f t="array" ref="F16">_xlfn.SWITCH(
  _POLICY_INPUTS_1[[#This Row],[VARIABLE TYPE]],
  "String",_POLICY_INPUTS_1[[#This Row],[FORM VALUE]],
  "Date",TEXT(_POLICY_INPUTS_1[[#This Row],[FORM VALUE]],"mmmm dd, yyyy"),
  "Percent",TEXT(_POLICY_INPUTS_1[[#This Row],[FORM VALUE]],"##%"),
  "Time",TEXT(_POLICY_INPUTS_1[[#This Row],[FORM VALUE]],"h:mm AM/PM"),
  "Number",TEXT(_POLICY_INPUTS_1[[#This Row],[FORM VALUE]],"0")
)</f>
        <v>ON-25-000961</v>
      </c>
    </row>
    <row r="17" spans="2:6" x14ac:dyDescent="0.3">
      <c r="B17" s="5" t="s">
        <v>18</v>
      </c>
      <c r="C17" s="21"/>
      <c r="D17" s="5" t="str">
        <f>_xlfn.CONCAT("[",_POLICY_INPUTS_1[[#This Row],[NAME FIELD]],"]")</f>
        <v>[Incident City]</v>
      </c>
      <c r="E17" s="5" t="s">
        <v>26</v>
      </c>
      <c r="F17" s="5" cm="1">
        <f t="array" ref="F17">_xlfn.SWITCH(
  _POLICY_INPUTS_1[[#This Row],[VARIABLE TYPE]],
  "String",_POLICY_INPUTS_1[[#This Row],[FORM VALUE]],
  "Date",TEXT(_POLICY_INPUTS_1[[#This Row],[FORM VALUE]],"mmmm dd, yyyy"),
  "Percent",TEXT(_POLICY_INPUTS_1[[#This Row],[FORM VALUE]],"##%"),
  "Time",TEXT(_POLICY_INPUTS_1[[#This Row],[FORM VALUE]],"h:mm AM/PM"),
  "Number",TEXT(_POLICY_INPUTS_1[[#This Row],[FORM VALUE]],"0")
)</f>
        <v>0</v>
      </c>
    </row>
    <row r="18" spans="2:6" x14ac:dyDescent="0.3">
      <c r="B18" s="5" t="s">
        <v>17</v>
      </c>
      <c r="C18" s="9" t="str">
        <f>_xlfn.XLOOKUP($C$5,_LOOKUP[Number],_LOOKUP[LossTime],,0)</f>
        <v>7:30 PM</v>
      </c>
      <c r="D18" s="5" t="str">
        <f>_xlfn.CONCAT("[",_POLICY_INPUTS_1[[#This Row],[NAME FIELD]],"]")</f>
        <v>[Time of Loss]</v>
      </c>
      <c r="E18" s="5" t="s">
        <v>28</v>
      </c>
      <c r="F18" s="5" t="str" cm="1">
        <f t="array" ref="F18">_xlfn.SWITCH(
  _POLICY_INPUTS_1[[#This Row],[VARIABLE TYPE]],
  "String",_POLICY_INPUTS_1[[#This Row],[FORM VALUE]],
  "Date",TEXT(_POLICY_INPUTS_1[[#This Row],[FORM VALUE]],"mmmm dd, yyyy"),
  "Percent",TEXT(_POLICY_INPUTS_1[[#This Row],[FORM VALUE]],"##%"),
  "Time",TEXT(_POLICY_INPUTS_1[[#This Row],[FORM VALUE]],"h:mm AM/PM"),
  "Number",TEXT(_POLICY_INPUTS_1[[#This Row],[FORM VALUE]],"0")
)</f>
        <v>7:30 PM</v>
      </c>
    </row>
    <row r="19" spans="2:6" x14ac:dyDescent="0.3">
      <c r="B19" s="5" t="s">
        <v>13</v>
      </c>
      <c r="C19" s="5" t="str">
        <f>_xlfn.XLOOKUP($C$5,_LOOKUP[Number],_LOOKUP[Make],,0)</f>
        <v>Chevrolet</v>
      </c>
      <c r="D19" s="5" t="str">
        <f>_xlfn.CONCAT("[",_POLICY_INPUTS_1[[#This Row],[NAME FIELD]],"]")</f>
        <v>[Vehicle Make]</v>
      </c>
      <c r="E19" s="5" t="s">
        <v>26</v>
      </c>
      <c r="F19" s="5" t="str" cm="1">
        <f t="array" ref="F19">_xlfn.SWITCH(
  _POLICY_INPUTS_1[[#This Row],[VARIABLE TYPE]],
  "String",_POLICY_INPUTS_1[[#This Row],[FORM VALUE]],
  "Date",TEXT(_POLICY_INPUTS_1[[#This Row],[FORM VALUE]],"mmmm dd, yyyy"),
  "Percent",TEXT(_POLICY_INPUTS_1[[#This Row],[FORM VALUE]],"##%"),
  "Time",TEXT(_POLICY_INPUTS_1[[#This Row],[FORM VALUE]],"h:mm AM/PM"),
  "Number",TEXT(_POLICY_INPUTS_1[[#This Row],[FORM VALUE]],"0")
)</f>
        <v>Chevrolet</v>
      </c>
    </row>
    <row r="20" spans="2:6" x14ac:dyDescent="0.3">
      <c r="B20" s="5" t="s">
        <v>14</v>
      </c>
      <c r="C20" s="5" t="str">
        <f>PROPER(_xlfn.XLOOKUP($C$5,_LOOKUP[Number],_LOOKUP[Model],,0))</f>
        <v>Silverado</v>
      </c>
      <c r="D20" s="5" t="str">
        <f>_xlfn.CONCAT("[",_POLICY_INPUTS_1[[#This Row],[NAME FIELD]],"]")</f>
        <v>[Vehicle Model]</v>
      </c>
      <c r="E20" s="5" t="s">
        <v>26</v>
      </c>
      <c r="F20" s="5" t="str" cm="1">
        <f t="array" ref="F20">_xlfn.SWITCH(
  _POLICY_INPUTS_1[[#This Row],[VARIABLE TYPE]],
  "String",_POLICY_INPUTS_1[[#This Row],[FORM VALUE]],
  "Date",TEXT(_POLICY_INPUTS_1[[#This Row],[FORM VALUE]],"mmmm dd, yyyy"),
  "Percent",TEXT(_POLICY_INPUTS_1[[#This Row],[FORM VALUE]],"##%"),
  "Time",TEXT(_POLICY_INPUTS_1[[#This Row],[FORM VALUE]],"h:mm AM/PM"),
  "Number",TEXT(_POLICY_INPUTS_1[[#This Row],[FORM VALUE]],"0")
)</f>
        <v>Silverado</v>
      </c>
    </row>
    <row r="21" spans="2:6" x14ac:dyDescent="0.3">
      <c r="B21" s="5" t="s">
        <v>15</v>
      </c>
      <c r="C21" s="10">
        <f>_xlfn.XLOOKUP($C$5,_LOOKUP[Number],_LOOKUP[Year],,0)</f>
        <v>2021</v>
      </c>
      <c r="D21" s="5" t="str">
        <f>_xlfn.CONCAT("[",_POLICY_INPUTS_1[[#This Row],[NAME FIELD]],"]")</f>
        <v>[Vehicle Year]</v>
      </c>
      <c r="E21" s="5" t="s">
        <v>29</v>
      </c>
      <c r="F21" s="5" t="str" cm="1">
        <f t="array" ref="F21">_xlfn.SWITCH(
  _POLICY_INPUTS_1[[#This Row],[VARIABLE TYPE]],
  "String",_POLICY_INPUTS_1[[#This Row],[FORM VALUE]],
  "Date",TEXT(_POLICY_INPUTS_1[[#This Row],[FORM VALUE]],"mmmm dd, yyyy"),
  "Percent",TEXT(_POLICY_INPUTS_1[[#This Row],[FORM VALUE]],"##%"),
  "Time",TEXT(_POLICY_INPUTS_1[[#This Row],[FORM VALUE]],"h:mm AM/PM"),
  "Number",TEXT(_POLICY_INPUTS_1[[#This Row],[FORM VALUE]],"0")
)</f>
        <v>2021</v>
      </c>
    </row>
    <row r="22" spans="2:6" x14ac:dyDescent="0.3">
      <c r="B22" s="5" t="s">
        <v>16</v>
      </c>
      <c r="C22" s="5" t="str">
        <f>_xlfn.XLOOKUP($C$5,_LOOKUP[Number],_LOOKUP[VIN],,0)</f>
        <v>1GCUYDED3MZ245891</v>
      </c>
      <c r="D22" s="5" t="str">
        <f>_xlfn.CONCAT("[",_POLICY_INPUTS_1[[#This Row],[NAME FIELD]],"]")</f>
        <v>[VIN]</v>
      </c>
      <c r="E22" s="5" t="s">
        <v>26</v>
      </c>
      <c r="F22" s="5" t="str" cm="1">
        <f t="array" ref="F22">_xlfn.SWITCH(
  _POLICY_INPUTS_1[[#This Row],[VARIABLE TYPE]],
  "String",_POLICY_INPUTS_1[[#This Row],[FORM VALUE]],
  "Date",TEXT(_POLICY_INPUTS_1[[#This Row],[FORM VALUE]],"mmmm dd, yyyy"),
  "Percent",TEXT(_POLICY_INPUTS_1[[#This Row],[FORM VALUE]],"##%"),
  "Time",TEXT(_POLICY_INPUTS_1[[#This Row],[FORM VALUE]],"h:mm AM/PM"),
  "Number",TEXT(_POLICY_INPUTS_1[[#This Row],[FORM VALUE]],"0")
)</f>
        <v>1GCUYDED3MZ245891</v>
      </c>
    </row>
    <row r="23" spans="2:6" x14ac:dyDescent="0.3">
      <c r="B23" s="5" t="s">
        <v>23</v>
      </c>
      <c r="C23" s="20" t="str">
        <f>_xlfn.XLOOKUP($C$5,_LOOKUP[Number],_LOOKUP[Policy Coverages],,0)</f>
        <v xml:space="preserve">bodily injury liability of $30,000 per person/$60,000 per loss, property liability of $15,000 per loss, uninsured motorist bodily injury of $30,000 per person/$60,000 per loss, uninsured motorist property damage of $3,500 or CDW, collision and comprehensive coverage with $1,000 deductible each, rental reimbursement of $30 per-day for 30 days </v>
      </c>
      <c r="D23" s="5" t="str">
        <f>_xlfn.CONCAT("[",_POLICY_INPUTS_1[[#This Row],[NAME FIELD]],"]")</f>
        <v>[Policy Coverages]</v>
      </c>
      <c r="E23" s="5" t="s">
        <v>26</v>
      </c>
      <c r="F23" s="5" t="str" cm="1">
        <f t="array" ref="F23">_xlfn.SWITCH(
  _POLICY_INPUTS_1[[#This Row],[VARIABLE TYPE]],
  "String",_POLICY_INPUTS_1[[#This Row],[FORM VALUE]],
  "Date",TEXT(_POLICY_INPUTS_1[[#This Row],[FORM VALUE]],"mmmm dd, yyyy"),
  "Percent",TEXT(_POLICY_INPUTS_1[[#This Row],[FORM VALUE]],"##%"),
  "Time",TEXT(_POLICY_INPUTS_1[[#This Row],[FORM VALUE]],"h:mm AM/PM"),
  "Number",TEXT(_POLICY_INPUTS_1[[#This Row],[FORM VALUE]],"0")
)</f>
        <v xml:space="preserve">bodily injury liability of $30,000 per person/$60,000 per loss, property liability of $15,000 per loss, uninsured motorist bodily injury of $30,000 per person/$60,000 per loss, uninsured motorist property damage of $3,500 or CDW, collision and comprehensive coverage with $1,000 deductible each, rental reimbursement of $30 per-day for 30 days </v>
      </c>
    </row>
    <row r="24" spans="2:6" x14ac:dyDescent="0.3">
      <c r="B24" s="5" t="s">
        <v>31</v>
      </c>
      <c r="C24" s="6" t="str">
        <f>TRIM(RIGHT(F10,LEN(F10)-FIND("~",SUBSTITUTE(F10," ","~",LEN(F10)-LEN(SUBSTITUTE(F10," ",""))))))</f>
        <v>Sierra</v>
      </c>
      <c r="D24" s="5" t="str">
        <f>_xlfn.CONCAT("[",_POLICY_INPUTS_1[[#This Row],[NAME FIELD]],"]")</f>
        <v>[Insured Last Name]</v>
      </c>
      <c r="E24" s="5" t="s">
        <v>26</v>
      </c>
      <c r="F24" s="5" t="str" cm="1">
        <f t="array" ref="F24">_xlfn.SWITCH(
  _POLICY_INPUTS_1[[#This Row],[VARIABLE TYPE]],
  "String",_POLICY_INPUTS_1[[#This Row],[FORM VALUE]],
  "Date",TEXT(_POLICY_INPUTS_1[[#This Row],[FORM VALUE]],"mmmm dd, yyyy"),
  "Percent",TEXT(_POLICY_INPUTS_1[[#This Row],[FORM VALUE]],"##%"),
  "Time",TEXT(_POLICY_INPUTS_1[[#This Row],[FORM VALUE]],"h:mm AM/PM"),
  "Number",TEXT(_POLICY_INPUTS_1[[#This Row],[FORM VALUE]],"0")
)</f>
        <v>Sierra</v>
      </c>
    </row>
    <row r="25" spans="2:6" x14ac:dyDescent="0.3">
      <c r="B25" s="5" t="s">
        <v>33</v>
      </c>
      <c r="C25" s="8"/>
      <c r="D25" s="5" t="str">
        <f>_xlfn.CONCAT("[",_POLICY_INPUTS_1[[#This Row],[NAME FIELD]],"]")</f>
        <v>[Incident State]</v>
      </c>
      <c r="E25" s="5" t="s">
        <v>26</v>
      </c>
      <c r="F25" s="5" cm="1">
        <f t="array" ref="F25">_xlfn.SWITCH(
  _POLICY_INPUTS_1[[#This Row],[VARIABLE TYPE]],
  "String",_POLICY_INPUTS_1[[#This Row],[FORM VALUE]],
  "Date",TEXT(_POLICY_INPUTS_1[[#This Row],[FORM VALUE]],"mmmm dd, yyyy"),
  "Percent",TEXT(_POLICY_INPUTS_1[[#This Row],[FORM VALUE]],"##%"),
  "Time",TEXT(_POLICY_INPUTS_1[[#This Row],[FORM VALUE]],"h:mm AM/PM"),
  "Number",TEXT(_POLICY_INPUTS_1[[#This Row],[FORM VALUE]],"0")
)</f>
        <v>0</v>
      </c>
    </row>
    <row r="26" spans="2:6" x14ac:dyDescent="0.3">
      <c r="B26" s="5" t="s">
        <v>34</v>
      </c>
      <c r="C26" s="5" t="str">
        <f>PROPER(_xlfn.XLOOKUP($C$5,_LOOKUP[Number],_LOOKUP[Mailing Street Address],,0))</f>
        <v>8443 Langdon Ave Apt 1</v>
      </c>
      <c r="D26" s="5" t="str">
        <f>_xlfn.CONCAT("[",_POLICY_INPUTS_1[[#This Row],[NAME FIELD]],"]")</f>
        <v>[Insured Street Address]</v>
      </c>
      <c r="E26" s="5" t="s">
        <v>26</v>
      </c>
      <c r="F26" s="5" t="str" cm="1">
        <f t="array" ref="F26">_xlfn.SWITCH(
  _POLICY_INPUTS_1[[#This Row],[VARIABLE TYPE]],
  "String",_POLICY_INPUTS_1[[#This Row],[FORM VALUE]],
  "Date",TEXT(_POLICY_INPUTS_1[[#This Row],[FORM VALUE]],"mmmm dd, yyyy"),
  "Percent",TEXT(_POLICY_INPUTS_1[[#This Row],[FORM VALUE]],"##%"),
  "Time",TEXT(_POLICY_INPUTS_1[[#This Row],[FORM VALUE]],"h:mm AM/PM"),
  "Number",TEXT(_POLICY_INPUTS_1[[#This Row],[FORM VALUE]],"0")
)</f>
        <v>8443 Langdon Ave Apt 1</v>
      </c>
    </row>
    <row r="27" spans="2:6" x14ac:dyDescent="0.3">
      <c r="B27" s="5" t="s">
        <v>35</v>
      </c>
      <c r="C27" s="5" t="str">
        <f>PROPER(_xlfn.XLOOKUP($C$5,_LOOKUP[Number],_LOOKUP[Mailing City],,0))</f>
        <v>North Hills</v>
      </c>
      <c r="D27" s="5" t="str">
        <f>_xlfn.CONCAT("[",_POLICY_INPUTS_1[[#This Row],[NAME FIELD]],"]")</f>
        <v>[Insured City]</v>
      </c>
      <c r="E27" s="5" t="s">
        <v>26</v>
      </c>
      <c r="F27" s="5" t="str" cm="1">
        <f t="array" ref="F27">_xlfn.SWITCH(
  _POLICY_INPUTS_1[[#This Row],[VARIABLE TYPE]],
  "String",_POLICY_INPUTS_1[[#This Row],[FORM VALUE]],
  "Date",TEXT(_POLICY_INPUTS_1[[#This Row],[FORM VALUE]],"mmmm dd, yyyy"),
  "Percent",TEXT(_POLICY_INPUTS_1[[#This Row],[FORM VALUE]],"##%"),
  "Time",TEXT(_POLICY_INPUTS_1[[#This Row],[FORM VALUE]],"h:mm AM/PM"),
  "Number",TEXT(_POLICY_INPUTS_1[[#This Row],[FORM VALUE]],"0")
)</f>
        <v>North Hills</v>
      </c>
    </row>
    <row r="28" spans="2:6" x14ac:dyDescent="0.3">
      <c r="B28" s="5" t="s">
        <v>36</v>
      </c>
      <c r="C28" s="5" t="str">
        <f>_xlfn.XLOOKUP($C$5,_LOOKUP[Number],_LOOKUP[Mailing State],,0)</f>
        <v>CA</v>
      </c>
      <c r="D28" s="5" t="str">
        <f>_xlfn.CONCAT("[",_POLICY_INPUTS_1[[#This Row],[NAME FIELD]],"]")</f>
        <v>[Insured State]</v>
      </c>
      <c r="E28" s="5" t="s">
        <v>26</v>
      </c>
      <c r="F28" s="5" t="str" cm="1">
        <f t="array" ref="F28">_xlfn.SWITCH(
  _POLICY_INPUTS_1[[#This Row],[VARIABLE TYPE]],
  "String",_POLICY_INPUTS_1[[#This Row],[FORM VALUE]],
  "Date",TEXT(_POLICY_INPUTS_1[[#This Row],[FORM VALUE]],"mmmm dd, yyyy"),
  "Percent",TEXT(_POLICY_INPUTS_1[[#This Row],[FORM VALUE]],"##%"),
  "Time",TEXT(_POLICY_INPUTS_1[[#This Row],[FORM VALUE]],"h:mm AM/PM"),
  "Number",TEXT(_POLICY_INPUTS_1[[#This Row],[FORM VALUE]],"0")
)</f>
        <v>CA</v>
      </c>
    </row>
    <row r="29" spans="2:6" x14ac:dyDescent="0.3">
      <c r="B29" s="5" t="s">
        <v>37</v>
      </c>
      <c r="C29" s="5" t="str">
        <f>_xlfn.XLOOKUP($C$5,_LOOKUP[Number],_LOOKUP[Mailing Zip Code],,0)</f>
        <v>91343</v>
      </c>
      <c r="D29" s="5" t="str">
        <f>_xlfn.CONCAT("[",_POLICY_INPUTS_1[[#This Row],[NAME FIELD]],"]")</f>
        <v>[Insured Zip Code]</v>
      </c>
      <c r="E29" s="5" t="s">
        <v>29</v>
      </c>
      <c r="F29" s="5" t="str" cm="1">
        <f t="array" ref="F29">_xlfn.SWITCH(
  _POLICY_INPUTS_1[[#This Row],[VARIABLE TYPE]],
  "String",_POLICY_INPUTS_1[[#This Row],[FORM VALUE]],
  "Date",TEXT(_POLICY_INPUTS_1[[#This Row],[FORM VALUE]],"mmmm dd, yyyy"),
  "Percent",TEXT(_POLICY_INPUTS_1[[#This Row],[FORM VALUE]],"##%"),
  "Time",TEXT(_POLICY_INPUTS_1[[#This Row],[FORM VALUE]],"h:mm AM/PM"),
  "Number",TEXT(_POLICY_INPUTS_1[[#This Row],[FORM VALUE]],"0")
)</f>
        <v>91343</v>
      </c>
    </row>
    <row r="30" spans="2:6" x14ac:dyDescent="0.3">
      <c r="B30" s="5" t="s">
        <v>38</v>
      </c>
      <c r="C30" s="18">
        <f ca="1">TODAY()</f>
        <v>45888</v>
      </c>
      <c r="D30" s="5" t="str">
        <f>_xlfn.CONCAT("[",_POLICY_INPUTS_1[[#This Row],[NAME FIELD]],"]")</f>
        <v>[Date of Letter]</v>
      </c>
      <c r="E30" s="5" t="s">
        <v>27</v>
      </c>
      <c r="F30" s="5" t="str" cm="1">
        <f t="array" aca="1" ref="F30" ca="1">_xlfn.SWITCH(
  _POLICY_INPUTS_1[[#This Row],[VARIABLE TYPE]],
  "String",_POLICY_INPUTS_1[[#This Row],[FORM VALUE]],
  "Date",TEXT(_POLICY_INPUTS_1[[#This Row],[FORM VALUE]],"mmmm dd, yyyy"),
  "Percent",TEXT(_POLICY_INPUTS_1[[#This Row],[FORM VALUE]],"##%"),
  "Time",TEXT(_POLICY_INPUTS_1[[#This Row],[FORM VALUE]],"h:mm AM/PM"),
  "Number",TEXT(_POLICY_INPUTS_1[[#This Row],[FORM VALUE]],"0")
)</f>
        <v>August 19, 2025</v>
      </c>
    </row>
    <row r="31" spans="2:6" x14ac:dyDescent="0.3">
      <c r="B31" s="5" t="s">
        <v>39</v>
      </c>
      <c r="C31" s="5" t="str">
        <f>PROPER(_xlfn.XLOOKUP($C$5,_LOOKUP[Number],_LOOKUP[AdjusterMemberName],,0))</f>
        <v>Julia Rubalcava</v>
      </c>
      <c r="D31" s="5" t="str">
        <f>_xlfn.CONCAT("[",_POLICY_INPUTS_1[[#This Row],[NAME FIELD]],"]")</f>
        <v>[Adjuster Name]</v>
      </c>
      <c r="E31" s="5" t="s">
        <v>26</v>
      </c>
      <c r="F31" s="5" t="str" cm="1">
        <f t="array" ref="F31">_xlfn.SWITCH(
  _POLICY_INPUTS_1[[#This Row],[VARIABLE TYPE]],
  "String",_POLICY_INPUTS_1[[#This Row],[FORM VALUE]],
  "Date",TEXT(_POLICY_INPUTS_1[[#This Row],[FORM VALUE]],"mmmm dd, yyyy"),
  "Percent",TEXT(_POLICY_INPUTS_1[[#This Row],[FORM VALUE]],"##%"),
  "Time",TEXT(_POLICY_INPUTS_1[[#This Row],[FORM VALUE]],"h:mm AM/PM"),
  "Number",TEXT(_POLICY_INPUTS_1[[#This Row],[FORM VALUE]],"0")
)</f>
        <v>Julia Rubalcava</v>
      </c>
    </row>
    <row r="32" spans="2:6" x14ac:dyDescent="0.3">
      <c r="B32" s="5" t="s">
        <v>40</v>
      </c>
      <c r="C32" s="13" t="s">
        <v>47238</v>
      </c>
      <c r="D32" s="5" t="str">
        <f>_xlfn.CONCAT("[",_POLICY_INPUTS_1[[#This Row],[NAME FIELD]],"]")</f>
        <v>[Adjuster Title]</v>
      </c>
      <c r="E32" s="5" t="s">
        <v>26</v>
      </c>
      <c r="F32" s="5" t="str" cm="1">
        <f t="array" ref="F32">_xlfn.SWITCH(
  _POLICY_INPUTS_1[[#This Row],[VARIABLE TYPE]],
  "String",_POLICY_INPUTS_1[[#This Row],[FORM VALUE]],
  "Date",TEXT(_POLICY_INPUTS_1[[#This Row],[FORM VALUE]],"mmmm dd, yyyy"),
  "Percent",TEXT(_POLICY_INPUTS_1[[#This Row],[FORM VALUE]],"##%"),
  "Time",TEXT(_POLICY_INPUTS_1[[#This Row],[FORM VALUE]],"h:mm AM/PM"),
  "Number",TEXT(_POLICY_INPUTS_1[[#This Row],[FORM VALUE]],"0")
)</f>
        <v>Claims Adjuster</v>
      </c>
    </row>
    <row r="33" spans="2:6" x14ac:dyDescent="0.3">
      <c r="B33" s="5" t="s">
        <v>41</v>
      </c>
      <c r="C33" s="13" t="str">
        <f>_xlfn.XLOOKUP($C$5,_LOOKUP[Number],_LOOKUP[Adjuster Phone],,0)</f>
        <v>424-559-5420</v>
      </c>
      <c r="D33" s="5" t="str">
        <f>_xlfn.CONCAT("[",_POLICY_INPUTS_1[[#This Row],[NAME FIELD]],"]")</f>
        <v>[Adjuster Phone]</v>
      </c>
      <c r="E33" s="5" t="s">
        <v>29</v>
      </c>
      <c r="F33" s="5" t="str" cm="1">
        <f t="array" ref="F33">_xlfn.SWITCH(
  _POLICY_INPUTS_1[[#This Row],[VARIABLE TYPE]],
  "String",_POLICY_INPUTS_1[[#This Row],[FORM VALUE]],
  "Date",TEXT(_POLICY_INPUTS_1[[#This Row],[FORM VALUE]],"mmmm dd, yyyy"),
  "Percent",TEXT(_POLICY_INPUTS_1[[#This Row],[FORM VALUE]],"##%"),
  "Time",TEXT(_POLICY_INPUTS_1[[#This Row],[FORM VALUE]],"h:mm AM/PM"),
  "Number",TEXT(_POLICY_INPUTS_1[[#This Row],[FORM VALUE]],"0")
)</f>
        <v>424-559-5420</v>
      </c>
    </row>
    <row r="34" spans="2:6" x14ac:dyDescent="0.3">
      <c r="B34" s="5" t="s">
        <v>42</v>
      </c>
      <c r="C34" s="13" t="str">
        <f>_xlfn.XLOOKUP($C$5,_LOOKUP[Number],_LOOKUP[Adjuster Email],,0)</f>
        <v>JRubalcava@knightcompany.com</v>
      </c>
      <c r="D34" s="5" t="str">
        <f>_xlfn.CONCAT("[",_POLICY_INPUTS_1[[#This Row],[NAME FIELD]],"]")</f>
        <v>[Adjuster Email]</v>
      </c>
      <c r="E34" s="5" t="s">
        <v>26</v>
      </c>
      <c r="F34" s="5" t="str" cm="1">
        <f t="array" ref="F34">_xlfn.SWITCH(
  _POLICY_INPUTS_1[[#This Row],[VARIABLE TYPE]],
  "String",_POLICY_INPUTS_1[[#This Row],[FORM VALUE]],
  "Date",TEXT(_POLICY_INPUTS_1[[#This Row],[FORM VALUE]],"mmmm dd, yyyy"),
  "Percent",TEXT(_POLICY_INPUTS_1[[#This Row],[FORM VALUE]],"##%"),
  "Time",TEXT(_POLICY_INPUTS_1[[#This Row],[FORM VALUE]],"h:mm AM/PM"),
  "Number",TEXT(_POLICY_INPUTS_1[[#This Row],[FORM VALUE]],"0")
)</f>
        <v>JRubalcava@knightcompany.com</v>
      </c>
    </row>
    <row r="35" spans="2:6" x14ac:dyDescent="0.3">
      <c r="B35" s="5" t="s">
        <v>43</v>
      </c>
      <c r="C35" s="23" t="s">
        <v>47237</v>
      </c>
      <c r="D35" s="5" t="str">
        <f>_xlfn.CONCAT("[",_POLICY_INPUTS_1[[#This Row],[NAME FIELD]],"]")</f>
        <v>[Adjuster Company]</v>
      </c>
      <c r="E35" s="5" t="s">
        <v>26</v>
      </c>
      <c r="F35" s="5" t="str" cm="1">
        <f t="array" ref="F35">_xlfn.SWITCH(
  _POLICY_INPUTS_1[[#This Row],[VARIABLE TYPE]],
  "String",_POLICY_INPUTS_1[[#This Row],[FORM VALUE]],
  "Date",TEXT(_POLICY_INPUTS_1[[#This Row],[FORM VALUE]],"mmmm dd, yyyy"),
  "Percent",TEXT(_POLICY_INPUTS_1[[#This Row],[FORM VALUE]],"##%"),
  "Time",TEXT(_POLICY_INPUTS_1[[#This Row],[FORM VALUE]],"h:mm AM/PM"),
  "Number",TEXT(_POLICY_INPUTS_1[[#This Row],[FORM VALUE]],"0")
)</f>
        <v xml:space="preserve">KnightBrook Insurance Company – Onward </v>
      </c>
    </row>
    <row r="37" spans="2:6" x14ac:dyDescent="0.3">
      <c r="B37" s="5" t="s">
        <v>47230</v>
      </c>
    </row>
    <row r="38" spans="2:6" x14ac:dyDescent="0.3">
      <c r="B38" s="5" t="s">
        <v>47229</v>
      </c>
      <c r="C38" s="13" t="str">
        <f>_xlfn.XLOOKUP($C$5,_LOOKUP[Number],_LOOKUP[LocationDescription],,0)</f>
        <v xml:space="preserve">Sylmar CA 
</v>
      </c>
    </row>
  </sheetData>
  <pageMargins left="0.7" right="0.7" top="0.75" bottom="0.75" header="0.3" footer="0.3"/>
  <ignoredErrors>
    <ignoredError sqref="C24" evalError="1"/>
  </ignoredErrors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BF036-D4D5-446B-B4D3-302313E802E0}">
  <sheetPr codeName="Sheet10"/>
  <dimension ref="B4:I39"/>
  <sheetViews>
    <sheetView topLeftCell="A7" zoomScale="90" zoomScaleNormal="90" workbookViewId="0">
      <selection activeCell="I29" sqref="I29"/>
    </sheetView>
  </sheetViews>
  <sheetFormatPr defaultColWidth="8.88671875" defaultRowHeight="14.4" x14ac:dyDescent="0.3"/>
  <cols>
    <col min="1" max="1" width="8.88671875" style="5"/>
    <col min="2" max="2" width="25.6640625" style="5" bestFit="1" customWidth="1"/>
    <col min="3" max="3" width="15" style="5" customWidth="1"/>
    <col min="4" max="4" width="26.88671875" style="5" bestFit="1" customWidth="1"/>
    <col min="5" max="5" width="17" style="5" bestFit="1" customWidth="1"/>
    <col min="6" max="6" width="19.33203125" style="5" bestFit="1" customWidth="1"/>
    <col min="7" max="16384" width="8.88671875" style="5"/>
  </cols>
  <sheetData>
    <row r="4" spans="2:9" x14ac:dyDescent="0.3">
      <c r="B4" s="4" t="s">
        <v>0</v>
      </c>
      <c r="C4" s="6"/>
      <c r="H4" s="8"/>
      <c r="I4" s="5" t="s">
        <v>45325</v>
      </c>
    </row>
    <row r="5" spans="2:9" x14ac:dyDescent="0.3">
      <c r="B5" s="5" t="s">
        <v>1</v>
      </c>
      <c r="C5" s="8" t="s">
        <v>45243</v>
      </c>
      <c r="H5" s="13"/>
      <c r="I5" s="5" t="s">
        <v>47228</v>
      </c>
    </row>
    <row r="9" spans="2:9" x14ac:dyDescent="0.3">
      <c r="B9" s="1" t="s">
        <v>2</v>
      </c>
      <c r="C9" s="1" t="s">
        <v>3</v>
      </c>
      <c r="D9" s="2" t="s">
        <v>4</v>
      </c>
      <c r="E9" s="2" t="s">
        <v>5</v>
      </c>
      <c r="F9" s="2" t="s">
        <v>6</v>
      </c>
    </row>
    <row r="10" spans="2:9" x14ac:dyDescent="0.3">
      <c r="B10" s="5" t="s">
        <v>10</v>
      </c>
      <c r="C10" s="5" t="str">
        <f>PROPER(_xlfn.XLOOKUP($C$5,_LOOKUP[Number],_LOOKUP[InsuredName],,0))</f>
        <v>Guillermo Hernandez Culma</v>
      </c>
      <c r="D10" s="5" t="str">
        <f>_xlfn.CONCAT("[",_POLICY_INPUTS_2[[#This Row],[NAME FIELD]],"]")</f>
        <v>[Insured Name]</v>
      </c>
      <c r="E10" s="5" t="s">
        <v>26</v>
      </c>
      <c r="F10" s="5" t="str" cm="1">
        <f t="array" ref="F10">_xlfn.SWITCH(
  _POLICY_INPUTS_2[[#This Row],[VARIABLE TYPE]],
  "String",_POLICY_INPUTS_2[[#This Row],[FORM VALUE]],
  "Date",TEXT(_POLICY_INPUTS_2[[#This Row],[FORM VALUE]],"mmmm dd, yyyy"),
  "Percent",TEXT(_POLICY_INPUTS_2[[#This Row],[FORM VALUE]],"##%"),
  "Time",TEXT(_POLICY_INPUTS_2[[#This Row],[FORM VALUE]],"h:mm AM/PM"),
  "Number",TEXT(_POLICY_INPUTS_2[[#This Row],[FORM VALUE]],"0")
)</f>
        <v>Guillermo Hernandez Culma</v>
      </c>
    </row>
    <row r="11" spans="2:9" x14ac:dyDescent="0.3">
      <c r="B11" s="5" t="s">
        <v>32</v>
      </c>
      <c r="C11" s="5" t="str">
        <f>PROPER(_xlfn.XLOOKUP($C$5,_LOOKUP[Number],_LOOKUP[Driver Name],,0))</f>
        <v>Guillermo Hernandez Culma</v>
      </c>
      <c r="D11" s="5" t="str">
        <f>_xlfn.CONCAT("[",_POLICY_INPUTS_2[[#This Row],[NAME FIELD]],"]")</f>
        <v>[Driver Name]</v>
      </c>
      <c r="E11" s="5" t="s">
        <v>26</v>
      </c>
      <c r="F11" s="5" t="str" cm="1">
        <f t="array" ref="F11">_xlfn.SWITCH(
  _POLICY_INPUTS_2[[#This Row],[VARIABLE TYPE]],
  "String",_POLICY_INPUTS_2[[#This Row],[FORM VALUE]],
  "Date",TEXT(_POLICY_INPUTS_2[[#This Row],[FORM VALUE]],"mmmm dd, yyyy"),
  "Percent",TEXT(_POLICY_INPUTS_2[[#This Row],[FORM VALUE]],"##%"),
  "Time",TEXT(_POLICY_INPUTS_2[[#This Row],[FORM VALUE]],"h:mm AM/PM"),
  "Number",TEXT(_POLICY_INPUTS_2[[#This Row],[FORM VALUE]],"0")
)</f>
        <v>Guillermo Hernandez Culma</v>
      </c>
    </row>
    <row r="12" spans="2:9" x14ac:dyDescent="0.3">
      <c r="B12" s="6" t="s">
        <v>12</v>
      </c>
      <c r="C12" s="7">
        <f>_xlfn.XLOOKUP($C$5,_LOOKUP[Number],_LOOKUP[LossDate],,0)</f>
        <v>45880</v>
      </c>
      <c r="D12" s="5" t="str">
        <f>_xlfn.CONCAT("[",_POLICY_INPUTS_2[[#This Row],[NAME FIELD]],"]")</f>
        <v>[Date of Loss]</v>
      </c>
      <c r="E12" s="5" t="s">
        <v>27</v>
      </c>
      <c r="F12" s="5" t="str" cm="1">
        <f t="array" ref="F12">_xlfn.SWITCH(
  _POLICY_INPUTS_2[[#This Row],[VARIABLE TYPE]],
  "String",_POLICY_INPUTS_2[[#This Row],[FORM VALUE]],
  "Date",TEXT(_POLICY_INPUTS_2[[#This Row],[FORM VALUE]],"mmmm dd, yyyy"),
  "Percent",TEXT(_POLICY_INPUTS_2[[#This Row],[FORM VALUE]],"##%"),
  "Time",TEXT(_POLICY_INPUTS_2[[#This Row],[FORM VALUE]],"h:mm AM/PM"),
  "Number",TEXT(_POLICY_INPUTS_2[[#This Row],[FORM VALUE]],"0")
)</f>
        <v>August 11, 2025</v>
      </c>
    </row>
    <row r="13" spans="2:9" x14ac:dyDescent="0.3">
      <c r="B13" s="5" t="s">
        <v>22</v>
      </c>
      <c r="C13" s="5" t="str">
        <f>_xlfn.XLOOKUP($C$5,_LOOKUP[Number],_LOOKUP[PolicyNumber],,0)</f>
        <v>CAN23003269-04</v>
      </c>
      <c r="D13" s="5" t="str">
        <f>_xlfn.CONCAT("[",_POLICY_INPUTS_2[[#This Row],[NAME FIELD]],"]")</f>
        <v>[Policy Number]</v>
      </c>
      <c r="E13" s="5" t="s">
        <v>26</v>
      </c>
      <c r="F13" s="5" t="str" cm="1">
        <f t="array" ref="F13">_xlfn.SWITCH(
  _POLICY_INPUTS_2[[#This Row],[VARIABLE TYPE]],
  "String",_POLICY_INPUTS_2[[#This Row],[FORM VALUE]],
  "Date",TEXT(_POLICY_INPUTS_2[[#This Row],[FORM VALUE]],"mmmm dd, yyyy"),
  "Percent",TEXT(_POLICY_INPUTS_2[[#This Row],[FORM VALUE]],"##%"),
  "Time",TEXT(_POLICY_INPUTS_2[[#This Row],[FORM VALUE]],"h:mm AM/PM"),
  "Number",TEXT(_POLICY_INPUTS_2[[#This Row],[FORM VALUE]],"0")
)</f>
        <v>CAN23003269-04</v>
      </c>
    </row>
    <row r="14" spans="2:9" x14ac:dyDescent="0.3">
      <c r="B14" s="5" t="s">
        <v>19</v>
      </c>
      <c r="C14" s="7">
        <f>_xlfn.XLOOKUP($C$5,_LOOKUP[Number],_LOOKUP[Policy Effective Date],,0)</f>
        <v>45838</v>
      </c>
      <c r="D14" s="5" t="str">
        <f>_xlfn.CONCAT("[",_POLICY_INPUTS_2[[#This Row],[NAME FIELD]],"]")</f>
        <v>[Effective Date]</v>
      </c>
      <c r="E14" s="5" t="s">
        <v>27</v>
      </c>
      <c r="F14" s="5" t="str" cm="1">
        <f t="array" ref="F14">_xlfn.SWITCH(
  _POLICY_INPUTS_2[[#This Row],[VARIABLE TYPE]],
  "String",_POLICY_INPUTS_2[[#This Row],[FORM VALUE]],
  "Date",TEXT(_POLICY_INPUTS_2[[#This Row],[FORM VALUE]],"mmmm dd, yyyy"),
  "Percent",TEXT(_POLICY_INPUTS_2[[#This Row],[FORM VALUE]],"##%"),
  "Time",TEXT(_POLICY_INPUTS_2[[#This Row],[FORM VALUE]],"h:mm AM/PM"),
  "Number",TEXT(_POLICY_INPUTS_2[[#This Row],[FORM VALUE]],"0")
)</f>
        <v>June 30, 2025</v>
      </c>
    </row>
    <row r="15" spans="2:9" x14ac:dyDescent="0.3">
      <c r="B15" s="5" t="s">
        <v>20</v>
      </c>
      <c r="C15" s="7">
        <f>_xlfn.XLOOKUP($C$5,_LOOKUP[Number],_LOOKUP[Policy Expiration Date],,0)</f>
        <v>46021</v>
      </c>
      <c r="D15" s="5" t="str">
        <f>_xlfn.CONCAT("[",_POLICY_INPUTS_2[[#This Row],[NAME FIELD]],"]")</f>
        <v>[Expiration Date]</v>
      </c>
      <c r="E15" s="5" t="s">
        <v>27</v>
      </c>
      <c r="F15" s="5" t="str" cm="1">
        <f t="array" ref="F15">_xlfn.SWITCH(
  _POLICY_INPUTS_2[[#This Row],[VARIABLE TYPE]],
  "String",_POLICY_INPUTS_2[[#This Row],[FORM VALUE]],
  "Date",TEXT(_POLICY_INPUTS_2[[#This Row],[FORM VALUE]],"mmmm dd, yyyy"),
  "Percent",TEXT(_POLICY_INPUTS_2[[#This Row],[FORM VALUE]],"##%"),
  "Time",TEXT(_POLICY_INPUTS_2[[#This Row],[FORM VALUE]],"h:mm AM/PM"),
  "Number",TEXT(_POLICY_INPUTS_2[[#This Row],[FORM VALUE]],"0")
)</f>
        <v>December 30, 2025</v>
      </c>
    </row>
    <row r="16" spans="2:9" x14ac:dyDescent="0.3">
      <c r="B16" s="5" t="s">
        <v>24</v>
      </c>
      <c r="C16" s="5" t="str">
        <f>$C$5</f>
        <v>ON-25-003209</v>
      </c>
      <c r="D16" s="5" t="str">
        <f>_xlfn.CONCAT("[",_POLICY_INPUTS_2[[#This Row],[NAME FIELD]],"]")</f>
        <v>[Claim Number]</v>
      </c>
      <c r="E16" s="5" t="s">
        <v>26</v>
      </c>
      <c r="F16" s="5" t="str" cm="1">
        <f t="array" ref="F16">_xlfn.SWITCH(
  _POLICY_INPUTS_2[[#This Row],[VARIABLE TYPE]],
  "String",_POLICY_INPUTS_2[[#This Row],[FORM VALUE]],
  "Date",TEXT(_POLICY_INPUTS_2[[#This Row],[FORM VALUE]],"mmmm dd, yyyy"),
  "Percent",TEXT(_POLICY_INPUTS_2[[#This Row],[FORM VALUE]],"##%"),
  "Time",TEXT(_POLICY_INPUTS_2[[#This Row],[FORM VALUE]],"h:mm AM/PM"),
  "Number",TEXT(_POLICY_INPUTS_2[[#This Row],[FORM VALUE]],"0")
)</f>
        <v>ON-25-003209</v>
      </c>
    </row>
    <row r="17" spans="2:6" x14ac:dyDescent="0.3">
      <c r="B17" s="5" t="s">
        <v>18</v>
      </c>
      <c r="C17" s="8"/>
      <c r="D17" s="5" t="str">
        <f>_xlfn.CONCAT("[",_POLICY_INPUTS_2[[#This Row],[NAME FIELD]],"]")</f>
        <v>[Incident City]</v>
      </c>
      <c r="E17" s="5" t="s">
        <v>26</v>
      </c>
      <c r="F17" s="5" cm="1">
        <f t="array" ref="F17">_xlfn.SWITCH(
  _POLICY_INPUTS_2[[#This Row],[VARIABLE TYPE]],
  "String",_POLICY_INPUTS_2[[#This Row],[FORM VALUE]],
  "Date",TEXT(_POLICY_INPUTS_2[[#This Row],[FORM VALUE]],"mmmm dd, yyyy"),
  "Percent",TEXT(_POLICY_INPUTS_2[[#This Row],[FORM VALUE]],"##%"),
  "Time",TEXT(_POLICY_INPUTS_2[[#This Row],[FORM VALUE]],"h:mm AM/PM"),
  "Number",TEXT(_POLICY_INPUTS_2[[#This Row],[FORM VALUE]],"0")
)</f>
        <v>0</v>
      </c>
    </row>
    <row r="18" spans="2:6" x14ac:dyDescent="0.3">
      <c r="B18" s="5" t="s">
        <v>17</v>
      </c>
      <c r="C18" s="9" t="str">
        <f>_xlfn.XLOOKUP($C$5,_LOOKUP[Number],_LOOKUP[LossTime],,0)</f>
        <v>4:15 PM</v>
      </c>
      <c r="D18" s="5" t="str">
        <f>_xlfn.CONCAT("[",_POLICY_INPUTS_2[[#This Row],[NAME FIELD]],"]")</f>
        <v>[Time of Loss]</v>
      </c>
      <c r="E18" s="5" t="s">
        <v>28</v>
      </c>
      <c r="F18" s="5" t="str" cm="1">
        <f t="array" ref="F18">_xlfn.SWITCH(
  _POLICY_INPUTS_2[[#This Row],[VARIABLE TYPE]],
  "String",_POLICY_INPUTS_2[[#This Row],[FORM VALUE]],
  "Date",TEXT(_POLICY_INPUTS_2[[#This Row],[FORM VALUE]],"mmmm dd, yyyy"),
  "Percent",TEXT(_POLICY_INPUTS_2[[#This Row],[FORM VALUE]],"##%"),
  "Time",TEXT(_POLICY_INPUTS_2[[#This Row],[FORM VALUE]],"h:mm AM/PM"),
  "Number",TEXT(_POLICY_INPUTS_2[[#This Row],[FORM VALUE]],"0")
)</f>
        <v>4:15 PM</v>
      </c>
    </row>
    <row r="19" spans="2:6" x14ac:dyDescent="0.3">
      <c r="B19" s="5" t="s">
        <v>13</v>
      </c>
      <c r="C19" s="5" t="str">
        <f>_xlfn.XLOOKUP($C$5,_LOOKUP[Number],_LOOKUP[Make],,0)</f>
        <v>Toyota</v>
      </c>
      <c r="D19" s="5" t="str">
        <f>_xlfn.CONCAT("[",_POLICY_INPUTS_2[[#This Row],[NAME FIELD]],"]")</f>
        <v>[Vehicle Make]</v>
      </c>
      <c r="E19" s="5" t="s">
        <v>26</v>
      </c>
      <c r="F19" s="5" t="str" cm="1">
        <f t="array" ref="F19">_xlfn.SWITCH(
  _POLICY_INPUTS_2[[#This Row],[VARIABLE TYPE]],
  "String",_POLICY_INPUTS_2[[#This Row],[FORM VALUE]],
  "Date",TEXT(_POLICY_INPUTS_2[[#This Row],[FORM VALUE]],"mmmm dd, yyyy"),
  "Percent",TEXT(_POLICY_INPUTS_2[[#This Row],[FORM VALUE]],"##%"),
  "Time",TEXT(_POLICY_INPUTS_2[[#This Row],[FORM VALUE]],"h:mm AM/PM"),
  "Number",TEXT(_POLICY_INPUTS_2[[#This Row],[FORM VALUE]],"0")
)</f>
        <v>Toyota</v>
      </c>
    </row>
    <row r="20" spans="2:6" x14ac:dyDescent="0.3">
      <c r="B20" s="5" t="s">
        <v>14</v>
      </c>
      <c r="C20" s="5" t="str">
        <f>PROPER(_xlfn.XLOOKUP($C$5,_LOOKUP[Number],_LOOKUP[Model],,0))</f>
        <v>Prius</v>
      </c>
      <c r="D20" s="5" t="str">
        <f>_xlfn.CONCAT("[",_POLICY_INPUTS_2[[#This Row],[NAME FIELD]],"]")</f>
        <v>[Vehicle Model]</v>
      </c>
      <c r="E20" s="5" t="s">
        <v>26</v>
      </c>
      <c r="F20" s="5" t="str" cm="1">
        <f t="array" ref="F20">_xlfn.SWITCH(
  _POLICY_INPUTS_2[[#This Row],[VARIABLE TYPE]],
  "String",_POLICY_INPUTS_2[[#This Row],[FORM VALUE]],
  "Date",TEXT(_POLICY_INPUTS_2[[#This Row],[FORM VALUE]],"mmmm dd, yyyy"),
  "Percent",TEXT(_POLICY_INPUTS_2[[#This Row],[FORM VALUE]],"##%"),
  "Time",TEXT(_POLICY_INPUTS_2[[#This Row],[FORM VALUE]],"h:mm AM/PM"),
  "Number",TEXT(_POLICY_INPUTS_2[[#This Row],[FORM VALUE]],"0")
)</f>
        <v>Prius</v>
      </c>
    </row>
    <row r="21" spans="2:6" x14ac:dyDescent="0.3">
      <c r="B21" s="5" t="s">
        <v>15</v>
      </c>
      <c r="C21" s="10">
        <f>_xlfn.XLOOKUP($C$5,_LOOKUP[Number],_LOOKUP[Year],,0)</f>
        <v>2012</v>
      </c>
      <c r="D21" s="5" t="str">
        <f>_xlfn.CONCAT("[",_POLICY_INPUTS_2[[#This Row],[NAME FIELD]],"]")</f>
        <v>[Vehicle Year]</v>
      </c>
      <c r="E21" s="5" t="s">
        <v>29</v>
      </c>
      <c r="F21" s="5" t="str" cm="1">
        <f t="array" ref="F21">_xlfn.SWITCH(
  _POLICY_INPUTS_2[[#This Row],[VARIABLE TYPE]],
  "String",_POLICY_INPUTS_2[[#This Row],[FORM VALUE]],
  "Date",TEXT(_POLICY_INPUTS_2[[#This Row],[FORM VALUE]],"mmmm dd, yyyy"),
  "Percent",TEXT(_POLICY_INPUTS_2[[#This Row],[FORM VALUE]],"##%"),
  "Time",TEXT(_POLICY_INPUTS_2[[#This Row],[FORM VALUE]],"h:mm AM/PM"),
  "Number",TEXT(_POLICY_INPUTS_2[[#This Row],[FORM VALUE]],"0")
)</f>
        <v>2012</v>
      </c>
    </row>
    <row r="22" spans="2:6" x14ac:dyDescent="0.3">
      <c r="B22" s="5" t="s">
        <v>16</v>
      </c>
      <c r="C22" s="5" t="str">
        <f>_xlfn.XLOOKUP($C$5,_LOOKUP[Number],_LOOKUP[VIN],,0)</f>
        <v>JTDKN3DU8C1529350</v>
      </c>
      <c r="D22" s="5" t="str">
        <f>_xlfn.CONCAT("[",_POLICY_INPUTS_2[[#This Row],[NAME FIELD]],"]")</f>
        <v>[VIN]</v>
      </c>
      <c r="E22" s="5" t="s">
        <v>26</v>
      </c>
      <c r="F22" s="5" t="str" cm="1">
        <f t="array" ref="F22">_xlfn.SWITCH(
  _POLICY_INPUTS_2[[#This Row],[VARIABLE TYPE]],
  "String",_POLICY_INPUTS_2[[#This Row],[FORM VALUE]],
  "Date",TEXT(_POLICY_INPUTS_2[[#This Row],[FORM VALUE]],"mmmm dd, yyyy"),
  "Percent",TEXT(_POLICY_INPUTS_2[[#This Row],[FORM VALUE]],"##%"),
  "Time",TEXT(_POLICY_INPUTS_2[[#This Row],[FORM VALUE]],"h:mm AM/PM"),
  "Number",TEXT(_POLICY_INPUTS_2[[#This Row],[FORM VALUE]],"0")
)</f>
        <v>JTDKN3DU8C1529350</v>
      </c>
    </row>
    <row r="23" spans="2:6" x14ac:dyDescent="0.3">
      <c r="B23" s="5" t="s">
        <v>23</v>
      </c>
      <c r="C23" s="20" t="str">
        <f>_xlfn.XLOOKUP($C$5,_LOOKUP[Number],_LOOKUP[Policy Coverages],,0)</f>
        <v>bodily injury liability of $30,000 per person/$60,000 per loss, property liability of $15,000 per loss, uninsured motorist bodily injury of $30,000 per person/$60,000 per loss, uninsured motorist property damage of $3,500 or CDW, collision and comprehensive coverage with $500 deductible each</v>
      </c>
      <c r="D23" s="5" t="str">
        <f>_xlfn.CONCAT("[",_POLICY_INPUTS_2[[#This Row],[NAME FIELD]],"]")</f>
        <v>[Policy Coverages]</v>
      </c>
      <c r="E23" s="5" t="s">
        <v>26</v>
      </c>
      <c r="F23" s="5" t="str" cm="1">
        <f t="array" ref="F23">_xlfn.SWITCH(
  _POLICY_INPUTS_2[[#This Row],[VARIABLE TYPE]],
  "String",_POLICY_INPUTS_2[[#This Row],[FORM VALUE]],
  "Date",TEXT(_POLICY_INPUTS_2[[#This Row],[FORM VALUE]],"mmmm dd, yyyy"),
  "Percent",TEXT(_POLICY_INPUTS_2[[#This Row],[FORM VALUE]],"##%"),
  "Time",TEXT(_POLICY_INPUTS_2[[#This Row],[FORM VALUE]],"h:mm AM/PM"),
  "Number",TEXT(_POLICY_INPUTS_2[[#This Row],[FORM VALUE]],"0")
)</f>
        <v>bodily injury liability of $30,000 per person/$60,000 per loss, property liability of $15,000 per loss, uninsured motorist bodily injury of $30,000 per person/$60,000 per loss, uninsured motorist property damage of $3,500 or CDW, collision and comprehensive coverage with $500 deductible each</v>
      </c>
    </row>
    <row r="24" spans="2:6" x14ac:dyDescent="0.3">
      <c r="B24" s="5" t="s">
        <v>30</v>
      </c>
      <c r="C24" s="8"/>
      <c r="D24" s="5" t="str">
        <f>_xlfn.CONCAT("[",_POLICY_INPUTS_2[[#This Row],[NAME FIELD]],"]")</f>
        <v>[Signed Driver Exclusion Date]</v>
      </c>
      <c r="E24" s="5" t="s">
        <v>27</v>
      </c>
      <c r="F24" s="5" t="str" cm="1">
        <f t="array" ref="F24">_xlfn.SWITCH(
  _POLICY_INPUTS_2[[#This Row],[VARIABLE TYPE]],
  "String",_POLICY_INPUTS_2[[#This Row],[FORM VALUE]],
  "Date",TEXT(_POLICY_INPUTS_2[[#This Row],[FORM VALUE]],"mmmm dd, yyyy"),
  "Percent",TEXT(_POLICY_INPUTS_2[[#This Row],[FORM VALUE]],"##%"),
  "Time",TEXT(_POLICY_INPUTS_2[[#This Row],[FORM VALUE]],"h:mm AM/PM"),
  "Number",TEXT(_POLICY_INPUTS_2[[#This Row],[FORM VALUE]],"0")
)</f>
        <v>January 00, 1900</v>
      </c>
    </row>
    <row r="25" spans="2:6" x14ac:dyDescent="0.3">
      <c r="B25" s="5" t="s">
        <v>31</v>
      </c>
      <c r="C25" s="6" t="str">
        <f>TRIM(RIGHT(F10,LEN(F10)-FIND("~",SUBSTITUTE(F10," ","~",LEN(F10)-LEN(SUBSTITUTE(F10," ",""))))))</f>
        <v>Culma</v>
      </c>
      <c r="D25" s="5" t="str">
        <f>_xlfn.CONCAT("[",_POLICY_INPUTS_2[[#This Row],[NAME FIELD]],"]")</f>
        <v>[Insured Last Name]</v>
      </c>
      <c r="E25" s="5" t="s">
        <v>26</v>
      </c>
      <c r="F25" s="5" t="str" cm="1">
        <f t="array" ref="F25">_xlfn.SWITCH(
  _POLICY_INPUTS_2[[#This Row],[VARIABLE TYPE]],
  "String",_POLICY_INPUTS_2[[#This Row],[FORM VALUE]],
  "Date",TEXT(_POLICY_INPUTS_2[[#This Row],[FORM VALUE]],"mmmm dd, yyyy"),
  "Percent",TEXT(_POLICY_INPUTS_2[[#This Row],[FORM VALUE]],"##%"),
  "Time",TEXT(_POLICY_INPUTS_2[[#This Row],[FORM VALUE]],"h:mm AM/PM"),
  "Number",TEXT(_POLICY_INPUTS_2[[#This Row],[FORM VALUE]],"0")
)</f>
        <v>Culma</v>
      </c>
    </row>
    <row r="26" spans="2:6" x14ac:dyDescent="0.3">
      <c r="B26" s="5" t="s">
        <v>33</v>
      </c>
      <c r="C26" s="8"/>
      <c r="D26" s="5" t="str">
        <f>_xlfn.CONCAT("[",_POLICY_INPUTS_2[[#This Row],[NAME FIELD]],"]")</f>
        <v>[Incident State]</v>
      </c>
      <c r="E26" s="5" t="s">
        <v>26</v>
      </c>
      <c r="F26" s="5" cm="1">
        <f t="array" ref="F26">_xlfn.SWITCH(
  _POLICY_INPUTS_2[[#This Row],[VARIABLE TYPE]],
  "String",_POLICY_INPUTS_2[[#This Row],[FORM VALUE]],
  "Date",TEXT(_POLICY_INPUTS_2[[#This Row],[FORM VALUE]],"mmmm dd, yyyy"),
  "Percent",TEXT(_POLICY_INPUTS_2[[#This Row],[FORM VALUE]],"##%"),
  "Time",TEXT(_POLICY_INPUTS_2[[#This Row],[FORM VALUE]],"h:mm AM/PM"),
  "Number",TEXT(_POLICY_INPUTS_2[[#This Row],[FORM VALUE]],"0")
)</f>
        <v>0</v>
      </c>
    </row>
    <row r="27" spans="2:6" x14ac:dyDescent="0.3">
      <c r="B27" s="5" t="s">
        <v>34</v>
      </c>
      <c r="C27" s="5" t="str">
        <f>PROPER(_xlfn.XLOOKUP($C$5,_LOOKUP[Number],_LOOKUP[Mailing Street Address],,0))</f>
        <v>10080 Machado Ln</v>
      </c>
      <c r="D27" s="5" t="str">
        <f>_xlfn.CONCAT("[",_POLICY_INPUTS_2[[#This Row],[NAME FIELD]],"]")</f>
        <v>[Insured Street Address]</v>
      </c>
      <c r="E27" s="5" t="s">
        <v>26</v>
      </c>
      <c r="F27" s="5" t="str" cm="1">
        <f t="array" ref="F27">_xlfn.SWITCH(
  _POLICY_INPUTS_2[[#This Row],[VARIABLE TYPE]],
  "String",_POLICY_INPUTS_2[[#This Row],[FORM VALUE]],
  "Date",TEXT(_POLICY_INPUTS_2[[#This Row],[FORM VALUE]],"mmmm dd, yyyy"),
  "Percent",TEXT(_POLICY_INPUTS_2[[#This Row],[FORM VALUE]],"##%"),
  "Time",TEXT(_POLICY_INPUTS_2[[#This Row],[FORM VALUE]],"h:mm AM/PM"),
  "Number",TEXT(_POLICY_INPUTS_2[[#This Row],[FORM VALUE]],"0")
)</f>
        <v>10080 Machado Ln</v>
      </c>
    </row>
    <row r="28" spans="2:6" x14ac:dyDescent="0.3">
      <c r="B28" s="5" t="s">
        <v>35</v>
      </c>
      <c r="C28" s="5" t="str">
        <f>PROPER(_xlfn.XLOOKUP($C$5,_LOOKUP[Number],_LOOKUP[Mailing City],,0))</f>
        <v>San Jose</v>
      </c>
      <c r="D28" s="5" t="str">
        <f>_xlfn.CONCAT("[",_POLICY_INPUTS_2[[#This Row],[NAME FIELD]],"]")</f>
        <v>[Insured City]</v>
      </c>
      <c r="E28" s="5" t="s">
        <v>26</v>
      </c>
      <c r="F28" s="5" t="str" cm="1">
        <f t="array" ref="F28">_xlfn.SWITCH(
  _POLICY_INPUTS_2[[#This Row],[VARIABLE TYPE]],
  "String",_POLICY_INPUTS_2[[#This Row],[FORM VALUE]],
  "Date",TEXT(_POLICY_INPUTS_2[[#This Row],[FORM VALUE]],"mmmm dd, yyyy"),
  "Percent",TEXT(_POLICY_INPUTS_2[[#This Row],[FORM VALUE]],"##%"),
  "Time",TEXT(_POLICY_INPUTS_2[[#This Row],[FORM VALUE]],"h:mm AM/PM"),
  "Number",TEXT(_POLICY_INPUTS_2[[#This Row],[FORM VALUE]],"0")
)</f>
        <v>San Jose</v>
      </c>
    </row>
    <row r="29" spans="2:6" x14ac:dyDescent="0.3">
      <c r="B29" s="5" t="s">
        <v>36</v>
      </c>
      <c r="C29" s="5" t="str">
        <f>_xlfn.XLOOKUP($C$5,_LOOKUP[Number],_LOOKUP[Mailing State],,0)</f>
        <v>CA</v>
      </c>
      <c r="D29" s="5" t="str">
        <f>_xlfn.CONCAT("[",_POLICY_INPUTS_2[[#This Row],[NAME FIELD]],"]")</f>
        <v>[Insured State]</v>
      </c>
      <c r="E29" s="5" t="s">
        <v>26</v>
      </c>
      <c r="F29" s="5" t="str" cm="1">
        <f t="array" ref="F29">_xlfn.SWITCH(
  _POLICY_INPUTS_2[[#This Row],[VARIABLE TYPE]],
  "String",_POLICY_INPUTS_2[[#This Row],[FORM VALUE]],
  "Date",TEXT(_POLICY_INPUTS_2[[#This Row],[FORM VALUE]],"mmmm dd, yyyy"),
  "Percent",TEXT(_POLICY_INPUTS_2[[#This Row],[FORM VALUE]],"##%"),
  "Time",TEXT(_POLICY_INPUTS_2[[#This Row],[FORM VALUE]],"h:mm AM/PM"),
  "Number",TEXT(_POLICY_INPUTS_2[[#This Row],[FORM VALUE]],"0")
)</f>
        <v>CA</v>
      </c>
    </row>
    <row r="30" spans="2:6" x14ac:dyDescent="0.3">
      <c r="B30" s="5" t="s">
        <v>37</v>
      </c>
      <c r="C30" s="5" t="str">
        <f>_xlfn.XLOOKUP($C$5,_LOOKUP[Number],_LOOKUP[Mailing Zip Code],,0)</f>
        <v>95127</v>
      </c>
      <c r="D30" s="5" t="str">
        <f>_xlfn.CONCAT("[",_POLICY_INPUTS_2[[#This Row],[NAME FIELD]],"]")</f>
        <v>[Insured Zip Code]</v>
      </c>
      <c r="E30" s="5" t="s">
        <v>29</v>
      </c>
      <c r="F30" s="5" t="str" cm="1">
        <f t="array" ref="F30">_xlfn.SWITCH(
  _POLICY_INPUTS_2[[#This Row],[VARIABLE TYPE]],
  "String",_POLICY_INPUTS_2[[#This Row],[FORM VALUE]],
  "Date",TEXT(_POLICY_INPUTS_2[[#This Row],[FORM VALUE]],"mmmm dd, yyyy"),
  "Percent",TEXT(_POLICY_INPUTS_2[[#This Row],[FORM VALUE]],"##%"),
  "Time",TEXT(_POLICY_INPUTS_2[[#This Row],[FORM VALUE]],"h:mm AM/PM"),
  "Number",TEXT(_POLICY_INPUTS_2[[#This Row],[FORM VALUE]],"0")
)</f>
        <v>95127</v>
      </c>
    </row>
    <row r="31" spans="2:6" x14ac:dyDescent="0.3">
      <c r="B31" s="5" t="s">
        <v>38</v>
      </c>
      <c r="C31" s="18">
        <f ca="1">TODAY()</f>
        <v>45888</v>
      </c>
      <c r="D31" s="5" t="str">
        <f>_xlfn.CONCAT("[",_POLICY_INPUTS_2[[#This Row],[NAME FIELD]],"]")</f>
        <v>[Date of Letter]</v>
      </c>
      <c r="E31" s="5" t="s">
        <v>27</v>
      </c>
      <c r="F31" s="5" t="str" cm="1">
        <f t="array" aca="1" ref="F31" ca="1">_xlfn.SWITCH(
  _POLICY_INPUTS_2[[#This Row],[VARIABLE TYPE]],
  "String",_POLICY_INPUTS_2[[#This Row],[FORM VALUE]],
  "Date",TEXT(_POLICY_INPUTS_2[[#This Row],[FORM VALUE]],"mmmm dd, yyyy"),
  "Percent",TEXT(_POLICY_INPUTS_2[[#This Row],[FORM VALUE]],"##%"),
  "Time",TEXT(_POLICY_INPUTS_2[[#This Row],[FORM VALUE]],"h:mm AM/PM"),
  "Number",TEXT(_POLICY_INPUTS_2[[#This Row],[FORM VALUE]],"0")
)</f>
        <v>August 19, 2025</v>
      </c>
    </row>
    <row r="32" spans="2:6" x14ac:dyDescent="0.3">
      <c r="B32" s="5" t="s">
        <v>39</v>
      </c>
      <c r="C32" s="5" t="str">
        <f>PROPER(_xlfn.XLOOKUP($C$5,_LOOKUP[Number],_LOOKUP[AdjusterMemberName],,0))</f>
        <v>Cheryl Anglim</v>
      </c>
      <c r="D32" s="5" t="str">
        <f>_xlfn.CONCAT("[",_POLICY_INPUTS_2[[#This Row],[NAME FIELD]],"]")</f>
        <v>[Adjuster Name]</v>
      </c>
      <c r="E32" s="5" t="s">
        <v>26</v>
      </c>
      <c r="F32" s="5" t="str" cm="1">
        <f t="array" ref="F32">_xlfn.SWITCH(
  _POLICY_INPUTS_2[[#This Row],[VARIABLE TYPE]],
  "String",_POLICY_INPUTS_2[[#This Row],[FORM VALUE]],
  "Date",TEXT(_POLICY_INPUTS_2[[#This Row],[FORM VALUE]],"mmmm dd, yyyy"),
  "Percent",TEXT(_POLICY_INPUTS_2[[#This Row],[FORM VALUE]],"##%"),
  "Time",TEXT(_POLICY_INPUTS_2[[#This Row],[FORM VALUE]],"h:mm AM/PM"),
  "Number",TEXT(_POLICY_INPUTS_2[[#This Row],[FORM VALUE]],"0")
)</f>
        <v>Cheryl Anglim</v>
      </c>
    </row>
    <row r="33" spans="2:6" x14ac:dyDescent="0.3">
      <c r="B33" s="5" t="s">
        <v>40</v>
      </c>
      <c r="C33" s="13" t="s">
        <v>47238</v>
      </c>
      <c r="D33" s="5" t="str">
        <f>_xlfn.CONCAT("[",_POLICY_INPUTS_2[[#This Row],[NAME FIELD]],"]")</f>
        <v>[Adjuster Title]</v>
      </c>
      <c r="E33" s="5" t="s">
        <v>26</v>
      </c>
      <c r="F33" s="5" t="str" cm="1">
        <f t="array" ref="F33">_xlfn.SWITCH(
  _POLICY_INPUTS_2[[#This Row],[VARIABLE TYPE]],
  "String",_POLICY_INPUTS_2[[#This Row],[FORM VALUE]],
  "Date",TEXT(_POLICY_INPUTS_2[[#This Row],[FORM VALUE]],"mmmm dd, yyyy"),
  "Percent",TEXT(_POLICY_INPUTS_2[[#This Row],[FORM VALUE]],"##%"),
  "Time",TEXT(_POLICY_INPUTS_2[[#This Row],[FORM VALUE]],"h:mm AM/PM"),
  "Number",TEXT(_POLICY_INPUTS_2[[#This Row],[FORM VALUE]],"0")
)</f>
        <v>Claims Adjuster</v>
      </c>
    </row>
    <row r="34" spans="2:6" x14ac:dyDescent="0.3">
      <c r="B34" s="5" t="s">
        <v>41</v>
      </c>
      <c r="C34" s="13" t="str">
        <f>_xlfn.XLOOKUP($C$5,_LOOKUP[Number],_LOOKUP[Adjuster Phone],,0)</f>
        <v>323-456-1707</v>
      </c>
      <c r="D34" s="5" t="str">
        <f>_xlfn.CONCAT("[",_POLICY_INPUTS_2[[#This Row],[NAME FIELD]],"]")</f>
        <v>[Adjuster Phone]</v>
      </c>
      <c r="E34" s="5" t="s">
        <v>29</v>
      </c>
      <c r="F34" s="5" t="str" cm="1">
        <f t="array" ref="F34">_xlfn.SWITCH(
  _POLICY_INPUTS_2[[#This Row],[VARIABLE TYPE]],
  "String",_POLICY_INPUTS_2[[#This Row],[FORM VALUE]],
  "Date",TEXT(_POLICY_INPUTS_2[[#This Row],[FORM VALUE]],"mmmm dd, yyyy"),
  "Percent",TEXT(_POLICY_INPUTS_2[[#This Row],[FORM VALUE]],"##%"),
  "Time",TEXT(_POLICY_INPUTS_2[[#This Row],[FORM VALUE]],"h:mm AM/PM"),
  "Number",TEXT(_POLICY_INPUTS_2[[#This Row],[FORM VALUE]],"0")
)</f>
        <v>323-456-1707</v>
      </c>
    </row>
    <row r="35" spans="2:6" x14ac:dyDescent="0.3">
      <c r="B35" s="5" t="s">
        <v>42</v>
      </c>
      <c r="C35" s="13" t="str">
        <f>_xlfn.XLOOKUP($C$5,_LOOKUP[Number],_LOOKUP[Adjuster Email],,0)</f>
        <v>Canglim@knightcompany.com</v>
      </c>
      <c r="D35" s="5" t="str">
        <f>_xlfn.CONCAT("[",_POLICY_INPUTS_2[[#This Row],[NAME FIELD]],"]")</f>
        <v>[Adjuster Email]</v>
      </c>
      <c r="E35" s="5" t="s">
        <v>26</v>
      </c>
      <c r="F35" s="5" t="str" cm="1">
        <f t="array" ref="F35">_xlfn.SWITCH(
  _POLICY_INPUTS_2[[#This Row],[VARIABLE TYPE]],
  "String",_POLICY_INPUTS_2[[#This Row],[FORM VALUE]],
  "Date",TEXT(_POLICY_INPUTS_2[[#This Row],[FORM VALUE]],"mmmm dd, yyyy"),
  "Percent",TEXT(_POLICY_INPUTS_2[[#This Row],[FORM VALUE]],"##%"),
  "Time",TEXT(_POLICY_INPUTS_2[[#This Row],[FORM VALUE]],"h:mm AM/PM"),
  "Number",TEXT(_POLICY_INPUTS_2[[#This Row],[FORM VALUE]],"0")
)</f>
        <v>Canglim@knightcompany.com</v>
      </c>
    </row>
    <row r="36" spans="2:6" x14ac:dyDescent="0.3">
      <c r="B36" s="5" t="s">
        <v>43</v>
      </c>
      <c r="C36" s="23" t="s">
        <v>47237</v>
      </c>
      <c r="D36" s="5" t="str">
        <f>_xlfn.CONCAT("[",_POLICY_INPUTS_2[[#This Row],[NAME FIELD]],"]")</f>
        <v>[Adjuster Company]</v>
      </c>
      <c r="E36" s="5" t="s">
        <v>26</v>
      </c>
      <c r="F36" s="5" t="str" cm="1">
        <f t="array" ref="F36">_xlfn.SWITCH(
  _POLICY_INPUTS_2[[#This Row],[VARIABLE TYPE]],
  "String",_POLICY_INPUTS_2[[#This Row],[FORM VALUE]],
  "Date",TEXT(_POLICY_INPUTS_2[[#This Row],[FORM VALUE]],"mmmm dd, yyyy"),
  "Percent",TEXT(_POLICY_INPUTS_2[[#This Row],[FORM VALUE]],"##%"),
  "Time",TEXT(_POLICY_INPUTS_2[[#This Row],[FORM VALUE]],"h:mm AM/PM"),
  "Number",TEXT(_POLICY_INPUTS_2[[#This Row],[FORM VALUE]],"0")
)</f>
        <v xml:space="preserve">KnightBrook Insurance Company – Onward </v>
      </c>
    </row>
    <row r="38" spans="2:6" x14ac:dyDescent="0.3">
      <c r="B38" s="5" t="s">
        <v>47230</v>
      </c>
    </row>
    <row r="39" spans="2:6" x14ac:dyDescent="0.3">
      <c r="B39" s="5" t="s">
        <v>47229</v>
      </c>
      <c r="C39" s="13" t="str">
        <f>_xlfn.XLOOKUP($C$5,_LOOKUP[Number],_LOOKUP[LocationDescription],,0)</f>
        <v>1450 Creekside, California</v>
      </c>
    </row>
  </sheetData>
  <pageMargins left="0.7" right="0.7" top="0.75" bottom="0.75" header="0.3" footer="0.3"/>
  <ignoredErrors>
    <ignoredError sqref="C25" evalError="1"/>
  </ignoredErrors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C17AA-5029-4B0E-85D7-FAAC4DBA91B8}">
  <sheetPr codeName="Sheet4"/>
  <dimension ref="B4:I38"/>
  <sheetViews>
    <sheetView topLeftCell="A7" zoomScale="90" zoomScaleNormal="90" workbookViewId="0">
      <selection activeCell="G30" sqref="G30"/>
    </sheetView>
  </sheetViews>
  <sheetFormatPr defaultColWidth="8.88671875" defaultRowHeight="14.4" x14ac:dyDescent="0.3"/>
  <cols>
    <col min="1" max="1" width="8.88671875" style="5"/>
    <col min="2" max="2" width="20.88671875" style="5" bestFit="1" customWidth="1"/>
    <col min="3" max="3" width="15" style="5" bestFit="1" customWidth="1"/>
    <col min="4" max="4" width="22.109375" style="5" bestFit="1" customWidth="1"/>
    <col min="5" max="5" width="17" style="5" bestFit="1" customWidth="1"/>
    <col min="6" max="6" width="19.6640625" style="5" customWidth="1"/>
    <col min="7" max="16384" width="8.88671875" style="5"/>
  </cols>
  <sheetData>
    <row r="4" spans="2:9" x14ac:dyDescent="0.3">
      <c r="B4" s="4" t="s">
        <v>0</v>
      </c>
      <c r="C4" s="6"/>
      <c r="H4" s="8"/>
      <c r="I4" s="5" t="s">
        <v>45325</v>
      </c>
    </row>
    <row r="5" spans="2:9" x14ac:dyDescent="0.3">
      <c r="B5" s="5" t="s">
        <v>1</v>
      </c>
      <c r="C5" s="8" t="s">
        <v>45243</v>
      </c>
      <c r="H5" s="13"/>
      <c r="I5" s="5" t="s">
        <v>47228</v>
      </c>
    </row>
    <row r="9" spans="2:9" x14ac:dyDescent="0.3">
      <c r="B9" s="1" t="s">
        <v>2</v>
      </c>
      <c r="C9" s="1" t="s">
        <v>3</v>
      </c>
      <c r="D9" s="2" t="s">
        <v>4</v>
      </c>
      <c r="E9" s="2" t="s">
        <v>5</v>
      </c>
      <c r="F9" s="2" t="s">
        <v>6</v>
      </c>
    </row>
    <row r="10" spans="2:9" x14ac:dyDescent="0.3">
      <c r="B10" s="5" t="s">
        <v>10</v>
      </c>
      <c r="C10" s="5" t="str">
        <f>PROPER(_xlfn.XLOOKUP($C$5,_LOOKUP[Number],_LOOKUP[InsuredName],,0))</f>
        <v>Guillermo Hernandez Culma</v>
      </c>
      <c r="D10" s="5" t="str">
        <f>_xlfn.CONCAT("[",_POLICY_INPUTS_3[[#This Row],[NAME FIELD]],"]")</f>
        <v>[Insured Name]</v>
      </c>
      <c r="E10" s="5" t="s">
        <v>26</v>
      </c>
      <c r="F10" s="5" t="str" cm="1">
        <f t="array" ref="F10">_xlfn.SWITCH(
  _POLICY_INPUTS_3[[#This Row],[VARIABLE TYPE]],
  "String",_POLICY_INPUTS_3[[#This Row],[FORM VALUE]],
  "Date",TEXT(_POLICY_INPUTS_3[[#This Row],[FORM VALUE]],"mmmm dd, yyyy"),
  "Percent",TEXT(_POLICY_INPUTS_3[[#This Row],[FORM VALUE]],"##%"),
  "Time",TEXT(_POLICY_INPUTS_3[[#This Row],[FORM VALUE]],"h:mm AM/PM"),
  "Number",TEXT(_POLICY_INPUTS_3[[#This Row],[FORM VALUE]],"0")
)</f>
        <v>Guillermo Hernandez Culma</v>
      </c>
    </row>
    <row r="11" spans="2:9" x14ac:dyDescent="0.3">
      <c r="B11" s="5" t="s">
        <v>32</v>
      </c>
      <c r="C11" s="5" t="str">
        <f>PROPER(_xlfn.XLOOKUP($C$5,_LOOKUP[Number],_LOOKUP[Driver Name],,0))</f>
        <v>Guillermo Hernandez Culma</v>
      </c>
      <c r="D11" s="5" t="str">
        <f>_xlfn.CONCAT("[",_POLICY_INPUTS_3[[#This Row],[NAME FIELD]],"]")</f>
        <v>[Driver Name]</v>
      </c>
      <c r="E11" s="5" t="s">
        <v>26</v>
      </c>
      <c r="F11" s="5" t="str" cm="1">
        <f t="array" ref="F11">_xlfn.SWITCH(
  _POLICY_INPUTS_3[[#This Row],[VARIABLE TYPE]],
  "String",_POLICY_INPUTS_3[[#This Row],[FORM VALUE]],
  "Date",TEXT(_POLICY_INPUTS_3[[#This Row],[FORM VALUE]],"mmmm dd, yyyy"),
  "Percent",TEXT(_POLICY_INPUTS_3[[#This Row],[FORM VALUE]],"##%"),
  "Time",TEXT(_POLICY_INPUTS_3[[#This Row],[FORM VALUE]],"h:mm AM/PM"),
  "Number",TEXT(_POLICY_INPUTS_3[[#This Row],[FORM VALUE]],"0")
)</f>
        <v>Guillermo Hernandez Culma</v>
      </c>
    </row>
    <row r="12" spans="2:9" x14ac:dyDescent="0.3">
      <c r="B12" s="6" t="s">
        <v>12</v>
      </c>
      <c r="C12" s="7">
        <f>_xlfn.XLOOKUP($C$5,_LOOKUP[Number],_LOOKUP[LossDate],,0)</f>
        <v>45880</v>
      </c>
      <c r="D12" s="5" t="str">
        <f>_xlfn.CONCAT("[",_POLICY_INPUTS_3[[#This Row],[NAME FIELD]],"]")</f>
        <v>[Date of Loss]</v>
      </c>
      <c r="E12" s="5" t="s">
        <v>27</v>
      </c>
      <c r="F12" s="5" t="str" cm="1">
        <f t="array" ref="F12">_xlfn.SWITCH(
  _POLICY_INPUTS_3[[#This Row],[VARIABLE TYPE]],
  "String",_POLICY_INPUTS_3[[#This Row],[FORM VALUE]],
  "Date",TEXT(_POLICY_INPUTS_3[[#This Row],[FORM VALUE]],"mmmm dd, yyyy"),
  "Percent",TEXT(_POLICY_INPUTS_3[[#This Row],[FORM VALUE]],"##%"),
  "Time",TEXT(_POLICY_INPUTS_3[[#This Row],[FORM VALUE]],"h:mm AM/PM"),
  "Number",TEXT(_POLICY_INPUTS_3[[#This Row],[FORM VALUE]],"0")
)</f>
        <v>August 11, 2025</v>
      </c>
    </row>
    <row r="13" spans="2:9" x14ac:dyDescent="0.3">
      <c r="B13" s="5" t="s">
        <v>22</v>
      </c>
      <c r="C13" s="5" t="str">
        <f>_xlfn.XLOOKUP($C$5,_LOOKUP[Number],_LOOKUP[PolicyNumber],,0)</f>
        <v>CAN23003269-04</v>
      </c>
      <c r="D13" s="5" t="str">
        <f>_xlfn.CONCAT("[",_POLICY_INPUTS_3[[#This Row],[NAME FIELD]],"]")</f>
        <v>[Policy Number]</v>
      </c>
      <c r="E13" s="5" t="s">
        <v>26</v>
      </c>
      <c r="F13" s="5" t="str" cm="1">
        <f t="array" ref="F13">_xlfn.SWITCH(
  _POLICY_INPUTS_3[[#This Row],[VARIABLE TYPE]],
  "String",_POLICY_INPUTS_3[[#This Row],[FORM VALUE]],
  "Date",TEXT(_POLICY_INPUTS_3[[#This Row],[FORM VALUE]],"mmmm dd, yyyy"),
  "Percent",TEXT(_POLICY_INPUTS_3[[#This Row],[FORM VALUE]],"##%"),
  "Time",TEXT(_POLICY_INPUTS_3[[#This Row],[FORM VALUE]],"h:mm AM/PM"),
  "Number",TEXT(_POLICY_INPUTS_3[[#This Row],[FORM VALUE]],"0")
)</f>
        <v>CAN23003269-04</v>
      </c>
    </row>
    <row r="14" spans="2:9" x14ac:dyDescent="0.3">
      <c r="B14" s="5" t="s">
        <v>19</v>
      </c>
      <c r="C14" s="7">
        <f>_xlfn.XLOOKUP($C$5,_LOOKUP[Number],_LOOKUP[Policy Effective Date],,0)</f>
        <v>45838</v>
      </c>
      <c r="D14" s="5" t="str">
        <f>_xlfn.CONCAT("[",_POLICY_INPUTS_3[[#This Row],[NAME FIELD]],"]")</f>
        <v>[Effective Date]</v>
      </c>
      <c r="E14" s="5" t="s">
        <v>27</v>
      </c>
      <c r="F14" s="5" t="str" cm="1">
        <f t="array" ref="F14">_xlfn.SWITCH(
  _POLICY_INPUTS_3[[#This Row],[VARIABLE TYPE]],
  "String",_POLICY_INPUTS_3[[#This Row],[FORM VALUE]],
  "Date",TEXT(_POLICY_INPUTS_3[[#This Row],[FORM VALUE]],"mmmm dd, yyyy"),
  "Percent",TEXT(_POLICY_INPUTS_3[[#This Row],[FORM VALUE]],"##%"),
  "Time",TEXT(_POLICY_INPUTS_3[[#This Row],[FORM VALUE]],"h:mm AM/PM"),
  "Number",TEXT(_POLICY_INPUTS_3[[#This Row],[FORM VALUE]],"0")
)</f>
        <v>June 30, 2025</v>
      </c>
    </row>
    <row r="15" spans="2:9" x14ac:dyDescent="0.3">
      <c r="B15" s="5" t="s">
        <v>20</v>
      </c>
      <c r="C15" s="7">
        <f>_xlfn.XLOOKUP($C$5,_LOOKUP[Number],_LOOKUP[Policy Expiration Date],,0)</f>
        <v>46021</v>
      </c>
      <c r="D15" s="5" t="str">
        <f>_xlfn.CONCAT("[",_POLICY_INPUTS_3[[#This Row],[NAME FIELD]],"]")</f>
        <v>[Expiration Date]</v>
      </c>
      <c r="E15" s="5" t="s">
        <v>27</v>
      </c>
      <c r="F15" s="5" t="str" cm="1">
        <f t="array" ref="F15">_xlfn.SWITCH(
  _POLICY_INPUTS_3[[#This Row],[VARIABLE TYPE]],
  "String",_POLICY_INPUTS_3[[#This Row],[FORM VALUE]],
  "Date",TEXT(_POLICY_INPUTS_3[[#This Row],[FORM VALUE]],"mmmm dd, yyyy"),
  "Percent",TEXT(_POLICY_INPUTS_3[[#This Row],[FORM VALUE]],"##%"),
  "Time",TEXT(_POLICY_INPUTS_3[[#This Row],[FORM VALUE]],"h:mm AM/PM"),
  "Number",TEXT(_POLICY_INPUTS_3[[#This Row],[FORM VALUE]],"0")
)</f>
        <v>December 30, 2025</v>
      </c>
    </row>
    <row r="16" spans="2:9" x14ac:dyDescent="0.3">
      <c r="B16" s="5" t="s">
        <v>24</v>
      </c>
      <c r="C16" s="5" t="str">
        <f>$C$5</f>
        <v>ON-25-003209</v>
      </c>
      <c r="D16" s="5" t="str">
        <f>_xlfn.CONCAT("[",_POLICY_INPUTS_3[[#This Row],[NAME FIELD]],"]")</f>
        <v>[Claim Number]</v>
      </c>
      <c r="E16" s="5" t="s">
        <v>26</v>
      </c>
      <c r="F16" s="5" t="str" cm="1">
        <f t="array" ref="F16">_xlfn.SWITCH(
  _POLICY_INPUTS_3[[#This Row],[VARIABLE TYPE]],
  "String",_POLICY_INPUTS_3[[#This Row],[FORM VALUE]],
  "Date",TEXT(_POLICY_INPUTS_3[[#This Row],[FORM VALUE]],"mmmm dd, yyyy"),
  "Percent",TEXT(_POLICY_INPUTS_3[[#This Row],[FORM VALUE]],"##%"),
  "Time",TEXT(_POLICY_INPUTS_3[[#This Row],[FORM VALUE]],"h:mm AM/PM"),
  "Number",TEXT(_POLICY_INPUTS_3[[#This Row],[FORM VALUE]],"0")
)</f>
        <v>ON-25-003209</v>
      </c>
    </row>
    <row r="17" spans="2:6" x14ac:dyDescent="0.3">
      <c r="B17" s="5" t="s">
        <v>18</v>
      </c>
      <c r="C17" s="8"/>
      <c r="D17" s="5" t="str">
        <f>_xlfn.CONCAT("[",_POLICY_INPUTS_3[[#This Row],[NAME FIELD]],"]")</f>
        <v>[Incident City]</v>
      </c>
      <c r="E17" s="5" t="s">
        <v>26</v>
      </c>
      <c r="F17" s="5" cm="1">
        <f t="array" ref="F17">_xlfn.SWITCH(
  _POLICY_INPUTS_3[[#This Row],[VARIABLE TYPE]],
  "String",_POLICY_INPUTS_3[[#This Row],[FORM VALUE]],
  "Date",TEXT(_POLICY_INPUTS_3[[#This Row],[FORM VALUE]],"mmmm dd, yyyy"),
  "Percent",TEXT(_POLICY_INPUTS_3[[#This Row],[FORM VALUE]],"##%"),
  "Time",TEXT(_POLICY_INPUTS_3[[#This Row],[FORM VALUE]],"h:mm AM/PM"),
  "Number",TEXT(_POLICY_INPUTS_3[[#This Row],[FORM VALUE]],"0")
)</f>
        <v>0</v>
      </c>
    </row>
    <row r="18" spans="2:6" x14ac:dyDescent="0.3">
      <c r="B18" s="5" t="s">
        <v>17</v>
      </c>
      <c r="C18" s="9" t="str">
        <f>_xlfn.XLOOKUP($C$5,_LOOKUP[Number],_LOOKUP[LossTime],,0)</f>
        <v>4:15 PM</v>
      </c>
      <c r="D18" s="5" t="str">
        <f>_xlfn.CONCAT("[",_POLICY_INPUTS_3[[#This Row],[NAME FIELD]],"]")</f>
        <v>[Time of Loss]</v>
      </c>
      <c r="E18" s="5" t="s">
        <v>28</v>
      </c>
      <c r="F18" s="5" t="str" cm="1">
        <f t="array" ref="F18">_xlfn.SWITCH(
  _POLICY_INPUTS_3[[#This Row],[VARIABLE TYPE]],
  "String",_POLICY_INPUTS_3[[#This Row],[FORM VALUE]],
  "Date",TEXT(_POLICY_INPUTS_3[[#This Row],[FORM VALUE]],"mmmm dd, yyyy"),
  "Percent",TEXT(_POLICY_INPUTS_3[[#This Row],[FORM VALUE]],"##%"),
  "Time",TEXT(_POLICY_INPUTS_3[[#This Row],[FORM VALUE]],"h:mm AM/PM"),
  "Number",TEXT(_POLICY_INPUTS_3[[#This Row],[FORM VALUE]],"0")
)</f>
        <v>4:15 PM</v>
      </c>
    </row>
    <row r="19" spans="2:6" x14ac:dyDescent="0.3">
      <c r="B19" s="5" t="s">
        <v>13</v>
      </c>
      <c r="C19" s="5" t="str">
        <f>_xlfn.XLOOKUP($C$5,_LOOKUP[Number],_LOOKUP[Make],,0)</f>
        <v>Toyota</v>
      </c>
      <c r="D19" s="5" t="str">
        <f>_xlfn.CONCAT("[",_POLICY_INPUTS_3[[#This Row],[NAME FIELD]],"]")</f>
        <v>[Vehicle Make]</v>
      </c>
      <c r="E19" s="5" t="s">
        <v>26</v>
      </c>
      <c r="F19" s="5" t="str" cm="1">
        <f t="array" ref="F19">_xlfn.SWITCH(
  _POLICY_INPUTS_3[[#This Row],[VARIABLE TYPE]],
  "String",_POLICY_INPUTS_3[[#This Row],[FORM VALUE]],
  "Date",TEXT(_POLICY_INPUTS_3[[#This Row],[FORM VALUE]],"mmmm dd, yyyy"),
  "Percent",TEXT(_POLICY_INPUTS_3[[#This Row],[FORM VALUE]],"##%"),
  "Time",TEXT(_POLICY_INPUTS_3[[#This Row],[FORM VALUE]],"h:mm AM/PM"),
  "Number",TEXT(_POLICY_INPUTS_3[[#This Row],[FORM VALUE]],"0")
)</f>
        <v>Toyota</v>
      </c>
    </row>
    <row r="20" spans="2:6" x14ac:dyDescent="0.3">
      <c r="B20" s="5" t="s">
        <v>14</v>
      </c>
      <c r="C20" s="5" t="str">
        <f>PROPER(_xlfn.XLOOKUP($C$5,_LOOKUP[Number],_LOOKUP[Model],,0))</f>
        <v>Prius</v>
      </c>
      <c r="D20" s="5" t="str">
        <f>_xlfn.CONCAT("[",_POLICY_INPUTS_3[[#This Row],[NAME FIELD]],"]")</f>
        <v>[Vehicle Model]</v>
      </c>
      <c r="E20" s="5" t="s">
        <v>26</v>
      </c>
      <c r="F20" s="5" t="str" cm="1">
        <f t="array" ref="F20">_xlfn.SWITCH(
  _POLICY_INPUTS_3[[#This Row],[VARIABLE TYPE]],
  "String",_POLICY_INPUTS_3[[#This Row],[FORM VALUE]],
  "Date",TEXT(_POLICY_INPUTS_3[[#This Row],[FORM VALUE]],"mmmm dd, yyyy"),
  "Percent",TEXT(_POLICY_INPUTS_3[[#This Row],[FORM VALUE]],"##%"),
  "Time",TEXT(_POLICY_INPUTS_3[[#This Row],[FORM VALUE]],"h:mm AM/PM"),
  "Number",TEXT(_POLICY_INPUTS_3[[#This Row],[FORM VALUE]],"0")
)</f>
        <v>Prius</v>
      </c>
    </row>
    <row r="21" spans="2:6" x14ac:dyDescent="0.3">
      <c r="B21" s="5" t="s">
        <v>15</v>
      </c>
      <c r="C21" s="10">
        <f>_xlfn.XLOOKUP($C$5,_LOOKUP[Number],_LOOKUP[Year],,0)</f>
        <v>2012</v>
      </c>
      <c r="D21" s="5" t="str">
        <f>_xlfn.CONCAT("[",_POLICY_INPUTS_3[[#This Row],[NAME FIELD]],"]")</f>
        <v>[Vehicle Year]</v>
      </c>
      <c r="E21" s="5" t="s">
        <v>29</v>
      </c>
      <c r="F21" s="5" t="str" cm="1">
        <f t="array" ref="F21">_xlfn.SWITCH(
  _POLICY_INPUTS_3[[#This Row],[VARIABLE TYPE]],
  "String",_POLICY_INPUTS_3[[#This Row],[FORM VALUE]],
  "Date",TEXT(_POLICY_INPUTS_3[[#This Row],[FORM VALUE]],"mmmm dd, yyyy"),
  "Percent",TEXT(_POLICY_INPUTS_3[[#This Row],[FORM VALUE]],"##%"),
  "Time",TEXT(_POLICY_INPUTS_3[[#This Row],[FORM VALUE]],"h:mm AM/PM"),
  "Number",TEXT(_POLICY_INPUTS_3[[#This Row],[FORM VALUE]],"0")
)</f>
        <v>2012</v>
      </c>
    </row>
    <row r="22" spans="2:6" x14ac:dyDescent="0.3">
      <c r="B22" s="5" t="s">
        <v>16</v>
      </c>
      <c r="C22" s="5" t="str">
        <f>_xlfn.XLOOKUP($C$5,_LOOKUP[Number],_LOOKUP[VIN],,0)</f>
        <v>JTDKN3DU8C1529350</v>
      </c>
      <c r="D22" s="5" t="str">
        <f>_xlfn.CONCAT("[",_POLICY_INPUTS_3[[#This Row],[NAME FIELD]],"]")</f>
        <v>[VIN]</v>
      </c>
      <c r="E22" s="5" t="s">
        <v>26</v>
      </c>
      <c r="F22" s="5" t="str" cm="1">
        <f t="array" ref="F22">_xlfn.SWITCH(
  _POLICY_INPUTS_3[[#This Row],[VARIABLE TYPE]],
  "String",_POLICY_INPUTS_3[[#This Row],[FORM VALUE]],
  "Date",TEXT(_POLICY_INPUTS_3[[#This Row],[FORM VALUE]],"mmmm dd, yyyy"),
  "Percent",TEXT(_POLICY_INPUTS_3[[#This Row],[FORM VALUE]],"##%"),
  "Time",TEXT(_POLICY_INPUTS_3[[#This Row],[FORM VALUE]],"h:mm AM/PM"),
  "Number",TEXT(_POLICY_INPUTS_3[[#This Row],[FORM VALUE]],"0")
)</f>
        <v>JTDKN3DU8C1529350</v>
      </c>
    </row>
    <row r="23" spans="2:6" x14ac:dyDescent="0.3">
      <c r="B23" s="5" t="s">
        <v>23</v>
      </c>
      <c r="C23" s="20" t="str">
        <f>_xlfn.XLOOKUP($C$5,_LOOKUP[Number],_LOOKUP[Policy Coverages],,0)</f>
        <v>bodily injury liability of $30,000 per person/$60,000 per loss, property liability of $15,000 per loss, uninsured motorist bodily injury of $30,000 per person/$60,000 per loss, uninsured motorist property damage of $3,500 or CDW, collision and comprehensive coverage with $500 deductible each</v>
      </c>
      <c r="D23" s="5" t="str">
        <f>_xlfn.CONCAT("[",_POLICY_INPUTS_3[[#This Row],[NAME FIELD]],"]")</f>
        <v>[Policy Coverages]</v>
      </c>
      <c r="E23" s="5" t="s">
        <v>26</v>
      </c>
      <c r="F23" s="5" t="str" cm="1">
        <f t="array" ref="F23">_xlfn.SWITCH(
  _POLICY_INPUTS_3[[#This Row],[VARIABLE TYPE]],
  "String",_POLICY_INPUTS_3[[#This Row],[FORM VALUE]],
  "Date",TEXT(_POLICY_INPUTS_3[[#This Row],[FORM VALUE]],"mmmm dd, yyyy"),
  "Percent",TEXT(_POLICY_INPUTS_3[[#This Row],[FORM VALUE]],"##%"),
  "Time",TEXT(_POLICY_INPUTS_3[[#This Row],[FORM VALUE]],"h:mm AM/PM"),
  "Number",TEXT(_POLICY_INPUTS_3[[#This Row],[FORM VALUE]],"0")
)</f>
        <v>bodily injury liability of $30,000 per person/$60,000 per loss, property liability of $15,000 per loss, uninsured motorist bodily injury of $30,000 per person/$60,000 per loss, uninsured motorist property damage of $3,500 or CDW, collision and comprehensive coverage with $500 deductible each</v>
      </c>
    </row>
    <row r="24" spans="2:6" x14ac:dyDescent="0.3">
      <c r="B24" s="5" t="s">
        <v>31</v>
      </c>
      <c r="C24" s="6" t="str">
        <f>TRIM(RIGHT(F10,LEN(F10)-FIND("~",SUBSTITUTE(F10," ","~",LEN(F10)-LEN(SUBSTITUTE(F10," ",""))))))</f>
        <v>Culma</v>
      </c>
      <c r="D24" s="5" t="str">
        <f>_xlfn.CONCAT("[",_POLICY_INPUTS_3[[#This Row],[NAME FIELD]],"]")</f>
        <v>[Insured Last Name]</v>
      </c>
      <c r="E24" s="5" t="s">
        <v>26</v>
      </c>
      <c r="F24" s="5" t="str" cm="1">
        <f t="array" ref="F24">_xlfn.SWITCH(
  _POLICY_INPUTS_3[[#This Row],[VARIABLE TYPE]],
  "String",_POLICY_INPUTS_3[[#This Row],[FORM VALUE]],
  "Date",TEXT(_POLICY_INPUTS_3[[#This Row],[FORM VALUE]],"mmmm dd, yyyy"),
  "Percent",TEXT(_POLICY_INPUTS_3[[#This Row],[FORM VALUE]],"##%"),
  "Time",TEXT(_POLICY_INPUTS_3[[#This Row],[FORM VALUE]],"h:mm AM/PM"),
  "Number",TEXT(_POLICY_INPUTS_3[[#This Row],[FORM VALUE]],"0")
)</f>
        <v>Culma</v>
      </c>
    </row>
    <row r="25" spans="2:6" x14ac:dyDescent="0.3">
      <c r="B25" s="5" t="s">
        <v>33</v>
      </c>
      <c r="C25" s="8"/>
      <c r="D25" s="5" t="str">
        <f>_xlfn.CONCAT("[",_POLICY_INPUTS_3[[#This Row],[NAME FIELD]],"]")</f>
        <v>[Incident State]</v>
      </c>
      <c r="E25" s="5" t="s">
        <v>26</v>
      </c>
      <c r="F25" s="5" cm="1">
        <f t="array" ref="F25">_xlfn.SWITCH(
  _POLICY_INPUTS_3[[#This Row],[VARIABLE TYPE]],
  "String",_POLICY_INPUTS_3[[#This Row],[FORM VALUE]],
  "Date",TEXT(_POLICY_INPUTS_3[[#This Row],[FORM VALUE]],"mmmm dd, yyyy"),
  "Percent",TEXT(_POLICY_INPUTS_3[[#This Row],[FORM VALUE]],"##%"),
  "Time",TEXT(_POLICY_INPUTS_3[[#This Row],[FORM VALUE]],"h:mm AM/PM"),
  "Number",TEXT(_POLICY_INPUTS_3[[#This Row],[FORM VALUE]],"0")
)</f>
        <v>0</v>
      </c>
    </row>
    <row r="26" spans="2:6" x14ac:dyDescent="0.3">
      <c r="B26" s="5" t="s">
        <v>34</v>
      </c>
      <c r="C26" s="5" t="str">
        <f>PROPER(_xlfn.XLOOKUP($C$5,_LOOKUP[Number],_LOOKUP[Mailing Street Address],,0))</f>
        <v>10080 Machado Ln</v>
      </c>
      <c r="D26" s="5" t="str">
        <f>_xlfn.CONCAT("[",_POLICY_INPUTS_3[[#This Row],[NAME FIELD]],"]")</f>
        <v>[Insured Street Address]</v>
      </c>
      <c r="E26" s="5" t="s">
        <v>26</v>
      </c>
      <c r="F26" s="5" t="str" cm="1">
        <f t="array" ref="F26">_xlfn.SWITCH(
  _POLICY_INPUTS_3[[#This Row],[VARIABLE TYPE]],
  "String",_POLICY_INPUTS_3[[#This Row],[FORM VALUE]],
  "Date",TEXT(_POLICY_INPUTS_3[[#This Row],[FORM VALUE]],"mmmm dd, yyyy"),
  "Percent",TEXT(_POLICY_INPUTS_3[[#This Row],[FORM VALUE]],"##%"),
  "Time",TEXT(_POLICY_INPUTS_3[[#This Row],[FORM VALUE]],"h:mm AM/PM"),
  "Number",TEXT(_POLICY_INPUTS_3[[#This Row],[FORM VALUE]],"0")
)</f>
        <v>10080 Machado Ln</v>
      </c>
    </row>
    <row r="27" spans="2:6" x14ac:dyDescent="0.3">
      <c r="B27" s="5" t="s">
        <v>35</v>
      </c>
      <c r="C27" s="5" t="str">
        <f>PROPER(_xlfn.XLOOKUP($C$5,_LOOKUP[Number],_LOOKUP[Mailing City],,0))</f>
        <v>San Jose</v>
      </c>
      <c r="D27" s="5" t="str">
        <f>_xlfn.CONCAT("[",_POLICY_INPUTS_3[[#This Row],[NAME FIELD]],"]")</f>
        <v>[Insured City]</v>
      </c>
      <c r="E27" s="5" t="s">
        <v>26</v>
      </c>
      <c r="F27" s="5" t="str" cm="1">
        <f t="array" ref="F27">_xlfn.SWITCH(
  _POLICY_INPUTS_3[[#This Row],[VARIABLE TYPE]],
  "String",_POLICY_INPUTS_3[[#This Row],[FORM VALUE]],
  "Date",TEXT(_POLICY_INPUTS_3[[#This Row],[FORM VALUE]],"mmmm dd, yyyy"),
  "Percent",TEXT(_POLICY_INPUTS_3[[#This Row],[FORM VALUE]],"##%"),
  "Time",TEXT(_POLICY_INPUTS_3[[#This Row],[FORM VALUE]],"h:mm AM/PM"),
  "Number",TEXT(_POLICY_INPUTS_3[[#This Row],[FORM VALUE]],"0")
)</f>
        <v>San Jose</v>
      </c>
    </row>
    <row r="28" spans="2:6" x14ac:dyDescent="0.3">
      <c r="B28" s="5" t="s">
        <v>36</v>
      </c>
      <c r="C28" s="5" t="str">
        <f>_xlfn.XLOOKUP($C$5,_LOOKUP[Number],_LOOKUP[Mailing State],,0)</f>
        <v>CA</v>
      </c>
      <c r="D28" s="5" t="str">
        <f>_xlfn.CONCAT("[",_POLICY_INPUTS_3[[#This Row],[NAME FIELD]],"]")</f>
        <v>[Insured State]</v>
      </c>
      <c r="E28" s="5" t="s">
        <v>26</v>
      </c>
      <c r="F28" s="5" t="str" cm="1">
        <f t="array" ref="F28">_xlfn.SWITCH(
  _POLICY_INPUTS_3[[#This Row],[VARIABLE TYPE]],
  "String",_POLICY_INPUTS_3[[#This Row],[FORM VALUE]],
  "Date",TEXT(_POLICY_INPUTS_3[[#This Row],[FORM VALUE]],"mmmm dd, yyyy"),
  "Percent",TEXT(_POLICY_INPUTS_3[[#This Row],[FORM VALUE]],"##%"),
  "Time",TEXT(_POLICY_INPUTS_3[[#This Row],[FORM VALUE]],"h:mm AM/PM"),
  "Number",TEXT(_POLICY_INPUTS_3[[#This Row],[FORM VALUE]],"0")
)</f>
        <v>CA</v>
      </c>
    </row>
    <row r="29" spans="2:6" x14ac:dyDescent="0.3">
      <c r="B29" s="5" t="s">
        <v>37</v>
      </c>
      <c r="C29" s="5" t="str">
        <f>_xlfn.XLOOKUP($C$5,_LOOKUP[Number],_LOOKUP[Mailing Zip Code],,0)</f>
        <v>95127</v>
      </c>
      <c r="D29" s="5" t="str">
        <f>_xlfn.CONCAT("[",_POLICY_INPUTS_3[[#This Row],[NAME FIELD]],"]")</f>
        <v>[Insured Zip Code]</v>
      </c>
      <c r="E29" s="5" t="s">
        <v>29</v>
      </c>
      <c r="F29" s="5" t="str" cm="1">
        <f t="array" ref="F29">_xlfn.SWITCH(
  _POLICY_INPUTS_3[[#This Row],[VARIABLE TYPE]],
  "String",_POLICY_INPUTS_3[[#This Row],[FORM VALUE]],
  "Date",TEXT(_POLICY_INPUTS_3[[#This Row],[FORM VALUE]],"mmmm dd, yyyy"),
  "Percent",TEXT(_POLICY_INPUTS_3[[#This Row],[FORM VALUE]],"##%"),
  "Time",TEXT(_POLICY_INPUTS_3[[#This Row],[FORM VALUE]],"h:mm AM/PM"),
  "Number",TEXT(_POLICY_INPUTS_3[[#This Row],[FORM VALUE]],"0")
)</f>
        <v>95127</v>
      </c>
    </row>
    <row r="30" spans="2:6" x14ac:dyDescent="0.3">
      <c r="B30" s="5" t="s">
        <v>38</v>
      </c>
      <c r="C30" s="18">
        <f ca="1">TODAY()</f>
        <v>45888</v>
      </c>
      <c r="D30" s="5" t="str">
        <f>_xlfn.CONCAT("[",_POLICY_INPUTS_3[[#This Row],[NAME FIELD]],"]")</f>
        <v>[Date of Letter]</v>
      </c>
      <c r="E30" s="5" t="s">
        <v>27</v>
      </c>
      <c r="F30" s="5" t="str" cm="1">
        <f t="array" aca="1" ref="F30" ca="1">_xlfn.SWITCH(
  _POLICY_INPUTS_3[[#This Row],[VARIABLE TYPE]],
  "String",_POLICY_INPUTS_3[[#This Row],[FORM VALUE]],
  "Date",TEXT(_POLICY_INPUTS_3[[#This Row],[FORM VALUE]],"mmmm dd, yyyy"),
  "Percent",TEXT(_POLICY_INPUTS_3[[#This Row],[FORM VALUE]],"##%"),
  "Time",TEXT(_POLICY_INPUTS_3[[#This Row],[FORM VALUE]],"h:mm AM/PM"),
  "Number",TEXT(_POLICY_INPUTS_3[[#This Row],[FORM VALUE]],"0")
)</f>
        <v>August 19, 2025</v>
      </c>
    </row>
    <row r="31" spans="2:6" x14ac:dyDescent="0.3">
      <c r="B31" s="5" t="s">
        <v>39</v>
      </c>
      <c r="C31" s="5" t="str">
        <f>PROPER(_xlfn.XLOOKUP($C$5,_LOOKUP[Number],_LOOKUP[AdjusterMemberName],,0))</f>
        <v>Cheryl Anglim</v>
      </c>
      <c r="D31" s="5" t="str">
        <f>_xlfn.CONCAT("[",_POLICY_INPUTS_3[[#This Row],[NAME FIELD]],"]")</f>
        <v>[Adjuster Name]</v>
      </c>
      <c r="E31" s="5" t="s">
        <v>26</v>
      </c>
      <c r="F31" s="5" t="str" cm="1">
        <f t="array" ref="F31">_xlfn.SWITCH(
  _POLICY_INPUTS_3[[#This Row],[VARIABLE TYPE]],
  "String",_POLICY_INPUTS_3[[#This Row],[FORM VALUE]],
  "Date",TEXT(_POLICY_INPUTS_3[[#This Row],[FORM VALUE]],"mmmm dd, yyyy"),
  "Percent",TEXT(_POLICY_INPUTS_3[[#This Row],[FORM VALUE]],"##%"),
  "Time",TEXT(_POLICY_INPUTS_3[[#This Row],[FORM VALUE]],"h:mm AM/PM"),
  "Number",TEXT(_POLICY_INPUTS_3[[#This Row],[FORM VALUE]],"0")
)</f>
        <v>Cheryl Anglim</v>
      </c>
    </row>
    <row r="32" spans="2:6" x14ac:dyDescent="0.3">
      <c r="B32" s="5" t="s">
        <v>40</v>
      </c>
      <c r="C32" s="13" t="s">
        <v>47238</v>
      </c>
      <c r="D32" s="5" t="str">
        <f>_xlfn.CONCAT("[",_POLICY_INPUTS_3[[#This Row],[NAME FIELD]],"]")</f>
        <v>[Adjuster Title]</v>
      </c>
      <c r="E32" s="5" t="s">
        <v>26</v>
      </c>
      <c r="F32" s="5" t="str" cm="1">
        <f t="array" ref="F32">_xlfn.SWITCH(
  _POLICY_INPUTS_3[[#This Row],[VARIABLE TYPE]],
  "String",_POLICY_INPUTS_3[[#This Row],[FORM VALUE]],
  "Date",TEXT(_POLICY_INPUTS_3[[#This Row],[FORM VALUE]],"mmmm dd, yyyy"),
  "Percent",TEXT(_POLICY_INPUTS_3[[#This Row],[FORM VALUE]],"##%"),
  "Time",TEXT(_POLICY_INPUTS_3[[#This Row],[FORM VALUE]],"h:mm AM/PM"),
  "Number",TEXT(_POLICY_INPUTS_3[[#This Row],[FORM VALUE]],"0")
)</f>
        <v>Claims Adjuster</v>
      </c>
    </row>
    <row r="33" spans="2:6" x14ac:dyDescent="0.3">
      <c r="B33" s="5" t="s">
        <v>41</v>
      </c>
      <c r="C33" s="13" t="str">
        <f>_xlfn.XLOOKUP($C$5,_LOOKUP[Number],_LOOKUP[Adjuster Phone],,0)</f>
        <v>323-456-1707</v>
      </c>
      <c r="D33" s="5" t="str">
        <f>_xlfn.CONCAT("[",_POLICY_INPUTS_3[[#This Row],[NAME FIELD]],"]")</f>
        <v>[Adjuster Phone]</v>
      </c>
      <c r="E33" s="5" t="s">
        <v>29</v>
      </c>
      <c r="F33" s="5" t="str" cm="1">
        <f t="array" ref="F33">_xlfn.SWITCH(
  _POLICY_INPUTS_3[[#This Row],[VARIABLE TYPE]],
  "String",_POLICY_INPUTS_3[[#This Row],[FORM VALUE]],
  "Date",TEXT(_POLICY_INPUTS_3[[#This Row],[FORM VALUE]],"mmmm dd, yyyy"),
  "Percent",TEXT(_POLICY_INPUTS_3[[#This Row],[FORM VALUE]],"##%"),
  "Time",TEXT(_POLICY_INPUTS_3[[#This Row],[FORM VALUE]],"h:mm AM/PM"),
  "Number",TEXT(_POLICY_INPUTS_3[[#This Row],[FORM VALUE]],"0")
)</f>
        <v>323-456-1707</v>
      </c>
    </row>
    <row r="34" spans="2:6" x14ac:dyDescent="0.3">
      <c r="B34" s="5" t="s">
        <v>42</v>
      </c>
      <c r="C34" s="13" t="str">
        <f>_xlfn.XLOOKUP($C$5,_LOOKUP[Number],_LOOKUP[Adjuster Email],,0)</f>
        <v>Canglim@knightcompany.com</v>
      </c>
      <c r="D34" s="5" t="str">
        <f>_xlfn.CONCAT("[",_POLICY_INPUTS_3[[#This Row],[NAME FIELD]],"]")</f>
        <v>[Adjuster Email]</v>
      </c>
      <c r="E34" s="5" t="s">
        <v>26</v>
      </c>
      <c r="F34" s="5" t="str" cm="1">
        <f t="array" ref="F34">_xlfn.SWITCH(
  _POLICY_INPUTS_3[[#This Row],[VARIABLE TYPE]],
  "String",_POLICY_INPUTS_3[[#This Row],[FORM VALUE]],
  "Date",TEXT(_POLICY_INPUTS_3[[#This Row],[FORM VALUE]],"mmmm dd, yyyy"),
  "Percent",TEXT(_POLICY_INPUTS_3[[#This Row],[FORM VALUE]],"##%"),
  "Time",TEXT(_POLICY_INPUTS_3[[#This Row],[FORM VALUE]],"h:mm AM/PM"),
  "Number",TEXT(_POLICY_INPUTS_3[[#This Row],[FORM VALUE]],"0")
)</f>
        <v>Canglim@knightcompany.com</v>
      </c>
    </row>
    <row r="35" spans="2:6" x14ac:dyDescent="0.3">
      <c r="B35" s="5" t="s">
        <v>43</v>
      </c>
      <c r="C35" s="23" t="s">
        <v>47237</v>
      </c>
      <c r="D35" s="5" t="str">
        <f>_xlfn.CONCAT("[",_POLICY_INPUTS_3[[#This Row],[NAME FIELD]],"]")</f>
        <v>[Adjuster Company]</v>
      </c>
      <c r="E35" s="5" t="s">
        <v>26</v>
      </c>
      <c r="F35" s="5" t="str" cm="1">
        <f t="array" ref="F35">_xlfn.SWITCH(
  _POLICY_INPUTS_3[[#This Row],[VARIABLE TYPE]],
  "String",_POLICY_INPUTS_3[[#This Row],[FORM VALUE]],
  "Date",TEXT(_POLICY_INPUTS_3[[#This Row],[FORM VALUE]],"mmmm dd, yyyy"),
  "Percent",TEXT(_POLICY_INPUTS_3[[#This Row],[FORM VALUE]],"##%"),
  "Time",TEXT(_POLICY_INPUTS_3[[#This Row],[FORM VALUE]],"h:mm AM/PM"),
  "Number",TEXT(_POLICY_INPUTS_3[[#This Row],[FORM VALUE]],"0")
)</f>
        <v xml:space="preserve">KnightBrook Insurance Company – Onward </v>
      </c>
    </row>
    <row r="37" spans="2:6" x14ac:dyDescent="0.3">
      <c r="B37" s="5" t="s">
        <v>47230</v>
      </c>
    </row>
    <row r="38" spans="2:6" x14ac:dyDescent="0.3">
      <c r="B38" s="5" t="s">
        <v>47229</v>
      </c>
      <c r="C38" s="13" t="str">
        <f>_xlfn.XLOOKUP($C$5,_LOOKUP[Number],_LOOKUP[LocationDescription],,0)</f>
        <v>1450 Creekside, California</v>
      </c>
    </row>
  </sheetData>
  <pageMargins left="0.7" right="0.7" top="0.75" bottom="0.75" header="0.3" footer="0.3"/>
  <ignoredErrors>
    <ignoredError sqref="C24" evalError="1"/>
  </ignoredErrors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92AFB-9892-4588-B9BA-22E8E98A02C7}">
  <sheetPr codeName="Sheet5"/>
  <dimension ref="B4:I40"/>
  <sheetViews>
    <sheetView zoomScale="90" zoomScaleNormal="90" workbookViewId="0">
      <selection activeCell="G30" sqref="G30"/>
    </sheetView>
  </sheetViews>
  <sheetFormatPr defaultColWidth="8.88671875" defaultRowHeight="14.4" x14ac:dyDescent="0.3"/>
  <cols>
    <col min="1" max="1" width="8.88671875" style="5"/>
    <col min="2" max="2" width="22.33203125" style="5" bestFit="1" customWidth="1"/>
    <col min="3" max="3" width="15" style="5" bestFit="1" customWidth="1"/>
    <col min="4" max="4" width="23.6640625" style="5" bestFit="1" customWidth="1"/>
    <col min="5" max="5" width="17" style="5" bestFit="1" customWidth="1"/>
    <col min="6" max="6" width="19.44140625" style="5" bestFit="1" customWidth="1"/>
    <col min="7" max="16384" width="8.88671875" style="5"/>
  </cols>
  <sheetData>
    <row r="4" spans="2:9" x14ac:dyDescent="0.3">
      <c r="B4" s="4" t="s">
        <v>0</v>
      </c>
      <c r="C4" s="6"/>
      <c r="H4" s="8"/>
      <c r="I4" s="5" t="s">
        <v>45325</v>
      </c>
    </row>
    <row r="5" spans="2:9" x14ac:dyDescent="0.3">
      <c r="B5" s="5" t="s">
        <v>1</v>
      </c>
      <c r="C5" s="8" t="s">
        <v>45243</v>
      </c>
      <c r="H5" s="13"/>
      <c r="I5" s="5" t="s">
        <v>47228</v>
      </c>
    </row>
    <row r="9" spans="2:9" x14ac:dyDescent="0.3">
      <c r="B9" s="1" t="s">
        <v>2</v>
      </c>
      <c r="C9" s="1" t="s">
        <v>3</v>
      </c>
      <c r="D9" s="2" t="s">
        <v>4</v>
      </c>
      <c r="E9" s="2" t="s">
        <v>5</v>
      </c>
      <c r="F9" s="2" t="s">
        <v>6</v>
      </c>
    </row>
    <row r="10" spans="2:9" x14ac:dyDescent="0.3">
      <c r="B10" s="5" t="s">
        <v>10</v>
      </c>
      <c r="C10" s="5" t="str">
        <f>PROPER(_xlfn.XLOOKUP($C$5,_LOOKUP[Number],_LOOKUP[InsuredName],,0))</f>
        <v>Guillermo Hernandez Culma</v>
      </c>
      <c r="D10" s="11" t="str">
        <f>_xlfn.CONCAT("[",_POLICY_INPUTS_4[[#This Row],[NAME FIELD]],"]")</f>
        <v>[Insured Name]</v>
      </c>
      <c r="E10" s="5" t="s">
        <v>26</v>
      </c>
      <c r="F10" s="5" t="str" cm="1">
        <f t="array" ref="F10">_xlfn.SWITCH(
  _POLICY_INPUTS_4[[#This Row],[VARIABLE TYPE]],
  "String",_POLICY_INPUTS_4[[#This Row],[FORM VALUE]],
  "Date",TEXT(_POLICY_INPUTS_4[[#This Row],[FORM VALUE]],"mmmm dd, yyyy"),
  "Percent",TEXT(_POLICY_INPUTS_4[[#This Row],[FORM VALUE]],"##%"),
  "Time",TEXT(_POLICY_INPUTS_4[[#This Row],[FORM VALUE]],"h:mm AM/PM"),
  "Number",TEXT(_POLICY_INPUTS_4[[#This Row],[FORM VALUE]],"0")
)</f>
        <v>Guillermo Hernandez Culma</v>
      </c>
    </row>
    <row r="11" spans="2:9" x14ac:dyDescent="0.3">
      <c r="B11" s="5" t="s">
        <v>32</v>
      </c>
      <c r="C11" s="5" t="str">
        <f>PROPER(_xlfn.XLOOKUP($C$5,_LOOKUP[Number],_LOOKUP[Driver Name],,0))</f>
        <v>Guillermo Hernandez Culma</v>
      </c>
      <c r="D11" s="11" t="str">
        <f>_xlfn.CONCAT("[",_POLICY_INPUTS_4[[#This Row],[NAME FIELD]],"]")</f>
        <v>[Driver Name]</v>
      </c>
      <c r="E11" s="5" t="s">
        <v>26</v>
      </c>
      <c r="F11" s="5" t="str" cm="1">
        <f t="array" ref="F11">_xlfn.SWITCH(
  _POLICY_INPUTS_4[[#This Row],[VARIABLE TYPE]],
  "String",_POLICY_INPUTS_4[[#This Row],[FORM VALUE]],
  "Date",TEXT(_POLICY_INPUTS_4[[#This Row],[FORM VALUE]],"mmmm dd, yyyy"),
  "Percent",TEXT(_POLICY_INPUTS_4[[#This Row],[FORM VALUE]],"##%"),
  "Time",TEXT(_POLICY_INPUTS_4[[#This Row],[FORM VALUE]],"h:mm AM/PM"),
  "Number",TEXT(_POLICY_INPUTS_4[[#This Row],[FORM VALUE]],"0")
)</f>
        <v>Guillermo Hernandez Culma</v>
      </c>
    </row>
    <row r="12" spans="2:9" x14ac:dyDescent="0.3">
      <c r="B12" s="6" t="s">
        <v>12</v>
      </c>
      <c r="C12" s="7">
        <f>_xlfn.XLOOKUP($C$5,_LOOKUP[Number],_LOOKUP[LossDate],,0)</f>
        <v>45880</v>
      </c>
      <c r="D12" s="11" t="str">
        <f>_xlfn.CONCAT("[",_POLICY_INPUTS_4[[#This Row],[NAME FIELD]],"]")</f>
        <v>[Date of Loss]</v>
      </c>
      <c r="E12" s="5" t="s">
        <v>27</v>
      </c>
      <c r="F12" s="5" t="str" cm="1">
        <f t="array" ref="F12">_xlfn.SWITCH(
  _POLICY_INPUTS_4[[#This Row],[VARIABLE TYPE]],
  "String",_POLICY_INPUTS_4[[#This Row],[FORM VALUE]],
  "Date",TEXT(_POLICY_INPUTS_4[[#This Row],[FORM VALUE]],"mmmm dd, yyyy"),
  "Percent",TEXT(_POLICY_INPUTS_4[[#This Row],[FORM VALUE]],"##%"),
  "Time",TEXT(_POLICY_INPUTS_4[[#This Row],[FORM VALUE]],"h:mm AM/PM"),
  "Number",TEXT(_POLICY_INPUTS_4[[#This Row],[FORM VALUE]],"0")
)</f>
        <v>August 11, 2025</v>
      </c>
    </row>
    <row r="13" spans="2:9" x14ac:dyDescent="0.3">
      <c r="B13" s="5" t="s">
        <v>22</v>
      </c>
      <c r="C13" s="5" t="str">
        <f>_xlfn.XLOOKUP($C$5,_LOOKUP[Number],_LOOKUP[PolicyNumber],,0)</f>
        <v>CAN23003269-04</v>
      </c>
      <c r="D13" s="11" t="str">
        <f>_xlfn.CONCAT("[",_POLICY_INPUTS_4[[#This Row],[NAME FIELD]],"]")</f>
        <v>[Policy Number]</v>
      </c>
      <c r="E13" s="5" t="s">
        <v>26</v>
      </c>
      <c r="F13" s="5" t="str" cm="1">
        <f t="array" ref="F13">_xlfn.SWITCH(
  _POLICY_INPUTS_4[[#This Row],[VARIABLE TYPE]],
  "String",_POLICY_INPUTS_4[[#This Row],[FORM VALUE]],
  "Date",TEXT(_POLICY_INPUTS_4[[#This Row],[FORM VALUE]],"mmmm dd, yyyy"),
  "Percent",TEXT(_POLICY_INPUTS_4[[#This Row],[FORM VALUE]],"##%"),
  "Time",TEXT(_POLICY_INPUTS_4[[#This Row],[FORM VALUE]],"h:mm AM/PM"),
  "Number",TEXT(_POLICY_INPUTS_4[[#This Row],[FORM VALUE]],"0")
)</f>
        <v>CAN23003269-04</v>
      </c>
    </row>
    <row r="14" spans="2:9" x14ac:dyDescent="0.3">
      <c r="B14" s="5" t="s">
        <v>19</v>
      </c>
      <c r="C14" s="7">
        <f>_xlfn.XLOOKUP($C$5,_LOOKUP[Number],_LOOKUP[Policy Effective Date],,0)</f>
        <v>45838</v>
      </c>
      <c r="D14" s="11" t="str">
        <f>_xlfn.CONCAT("[",_POLICY_INPUTS_4[[#This Row],[NAME FIELD]],"]")</f>
        <v>[Effective Date]</v>
      </c>
      <c r="E14" s="5" t="s">
        <v>27</v>
      </c>
      <c r="F14" s="5" t="str" cm="1">
        <f t="array" ref="F14">_xlfn.SWITCH(
  _POLICY_INPUTS_4[[#This Row],[VARIABLE TYPE]],
  "String",_POLICY_INPUTS_4[[#This Row],[FORM VALUE]],
  "Date",TEXT(_POLICY_INPUTS_4[[#This Row],[FORM VALUE]],"mmmm dd, yyyy"),
  "Percent",TEXT(_POLICY_INPUTS_4[[#This Row],[FORM VALUE]],"##%"),
  "Time",TEXT(_POLICY_INPUTS_4[[#This Row],[FORM VALUE]],"h:mm AM/PM"),
  "Number",TEXT(_POLICY_INPUTS_4[[#This Row],[FORM VALUE]],"0")
)</f>
        <v>June 30, 2025</v>
      </c>
    </row>
    <row r="15" spans="2:9" x14ac:dyDescent="0.3">
      <c r="B15" s="5" t="s">
        <v>20</v>
      </c>
      <c r="C15" s="7">
        <f>_xlfn.XLOOKUP($C$5,_LOOKUP[Number],_LOOKUP[Policy Expiration Date],,0)</f>
        <v>46021</v>
      </c>
      <c r="D15" s="11" t="str">
        <f>_xlfn.CONCAT("[",_POLICY_INPUTS_4[[#This Row],[NAME FIELD]],"]")</f>
        <v>[Expiration Date]</v>
      </c>
      <c r="E15" s="5" t="s">
        <v>27</v>
      </c>
      <c r="F15" s="5" t="str" cm="1">
        <f t="array" ref="F15">_xlfn.SWITCH(
  _POLICY_INPUTS_4[[#This Row],[VARIABLE TYPE]],
  "String",_POLICY_INPUTS_4[[#This Row],[FORM VALUE]],
  "Date",TEXT(_POLICY_INPUTS_4[[#This Row],[FORM VALUE]],"mmmm dd, yyyy"),
  "Percent",TEXT(_POLICY_INPUTS_4[[#This Row],[FORM VALUE]],"##%"),
  "Time",TEXT(_POLICY_INPUTS_4[[#This Row],[FORM VALUE]],"h:mm AM/PM"),
  "Number",TEXT(_POLICY_INPUTS_4[[#This Row],[FORM VALUE]],"0")
)</f>
        <v>December 30, 2025</v>
      </c>
    </row>
    <row r="16" spans="2:9" x14ac:dyDescent="0.3">
      <c r="B16" s="5" t="s">
        <v>24</v>
      </c>
      <c r="C16" s="5" t="str">
        <f>$C$5</f>
        <v>ON-25-003209</v>
      </c>
      <c r="D16" s="11" t="str">
        <f>_xlfn.CONCAT("[",_POLICY_INPUTS_4[[#This Row],[NAME FIELD]],"]")</f>
        <v>[Claim Number]</v>
      </c>
      <c r="E16" s="5" t="s">
        <v>26</v>
      </c>
      <c r="F16" s="5" t="str" cm="1">
        <f t="array" ref="F16">_xlfn.SWITCH(
  _POLICY_INPUTS_4[[#This Row],[VARIABLE TYPE]],
  "String",_POLICY_INPUTS_4[[#This Row],[FORM VALUE]],
  "Date",TEXT(_POLICY_INPUTS_4[[#This Row],[FORM VALUE]],"mmmm dd, yyyy"),
  "Percent",TEXT(_POLICY_INPUTS_4[[#This Row],[FORM VALUE]],"##%"),
  "Time",TEXT(_POLICY_INPUTS_4[[#This Row],[FORM VALUE]],"h:mm AM/PM"),
  "Number",TEXT(_POLICY_INPUTS_4[[#This Row],[FORM VALUE]],"0")
)</f>
        <v>ON-25-003209</v>
      </c>
    </row>
    <row r="17" spans="2:6" x14ac:dyDescent="0.3">
      <c r="B17" s="5" t="s">
        <v>18</v>
      </c>
      <c r="C17" s="8"/>
      <c r="D17" s="11" t="str">
        <f>_xlfn.CONCAT("[",_POLICY_INPUTS_4[[#This Row],[NAME FIELD]],"]")</f>
        <v>[Incident City]</v>
      </c>
      <c r="E17" s="5" t="s">
        <v>26</v>
      </c>
      <c r="F17" s="5" cm="1">
        <f t="array" ref="F17">_xlfn.SWITCH(
  _POLICY_INPUTS_4[[#This Row],[VARIABLE TYPE]],
  "String",_POLICY_INPUTS_4[[#This Row],[FORM VALUE]],
  "Date",TEXT(_POLICY_INPUTS_4[[#This Row],[FORM VALUE]],"mmmm dd, yyyy"),
  "Percent",TEXT(_POLICY_INPUTS_4[[#This Row],[FORM VALUE]],"##%"),
  "Time",TEXT(_POLICY_INPUTS_4[[#This Row],[FORM VALUE]],"h:mm AM/PM"),
  "Number",TEXT(_POLICY_INPUTS_4[[#This Row],[FORM VALUE]],"0")
)</f>
        <v>0</v>
      </c>
    </row>
    <row r="18" spans="2:6" x14ac:dyDescent="0.3">
      <c r="B18" s="5" t="s">
        <v>17</v>
      </c>
      <c r="C18" s="9" t="str">
        <f>_xlfn.XLOOKUP($C$5,_LOOKUP[Number],_LOOKUP[LossTime],,0)</f>
        <v>4:15 PM</v>
      </c>
      <c r="D18" s="11" t="str">
        <f>_xlfn.CONCAT("[",_POLICY_INPUTS_4[[#This Row],[NAME FIELD]],"]")</f>
        <v>[Time of Loss]</v>
      </c>
      <c r="E18" s="5" t="s">
        <v>28</v>
      </c>
      <c r="F18" s="5" t="str" cm="1">
        <f t="array" ref="F18">_xlfn.SWITCH(
  _POLICY_INPUTS_4[[#This Row],[VARIABLE TYPE]],
  "String",_POLICY_INPUTS_4[[#This Row],[FORM VALUE]],
  "Date",TEXT(_POLICY_INPUTS_4[[#This Row],[FORM VALUE]],"mmmm dd, yyyy"),
  "Percent",TEXT(_POLICY_INPUTS_4[[#This Row],[FORM VALUE]],"##%"),
  "Time",TEXT(_POLICY_INPUTS_4[[#This Row],[FORM VALUE]],"h:mm AM/PM"),
  "Number",TEXT(_POLICY_INPUTS_4[[#This Row],[FORM VALUE]],"0")
)</f>
        <v>4:15 PM</v>
      </c>
    </row>
    <row r="19" spans="2:6" x14ac:dyDescent="0.3">
      <c r="B19" s="5" t="s">
        <v>13</v>
      </c>
      <c r="C19" s="5" t="str">
        <f>_xlfn.XLOOKUP($C$5,_LOOKUP[Number],_LOOKUP[Make],,0)</f>
        <v>Toyota</v>
      </c>
      <c r="D19" s="11" t="str">
        <f>_xlfn.CONCAT("[",_POLICY_INPUTS_4[[#This Row],[NAME FIELD]],"]")</f>
        <v>[Vehicle Make]</v>
      </c>
      <c r="E19" s="5" t="s">
        <v>26</v>
      </c>
      <c r="F19" s="5" t="str" cm="1">
        <f t="array" ref="F19">_xlfn.SWITCH(
  _POLICY_INPUTS_4[[#This Row],[VARIABLE TYPE]],
  "String",_POLICY_INPUTS_4[[#This Row],[FORM VALUE]],
  "Date",TEXT(_POLICY_INPUTS_4[[#This Row],[FORM VALUE]],"mmmm dd, yyyy"),
  "Percent",TEXT(_POLICY_INPUTS_4[[#This Row],[FORM VALUE]],"##%"),
  "Time",TEXT(_POLICY_INPUTS_4[[#This Row],[FORM VALUE]],"h:mm AM/PM"),
  "Number",TEXT(_POLICY_INPUTS_4[[#This Row],[FORM VALUE]],"0")
)</f>
        <v>Toyota</v>
      </c>
    </row>
    <row r="20" spans="2:6" x14ac:dyDescent="0.3">
      <c r="B20" s="5" t="s">
        <v>14</v>
      </c>
      <c r="C20" s="5" t="str">
        <f>PROPER(_xlfn.XLOOKUP($C$5,_LOOKUP[Number],_LOOKUP[Model],,0))</f>
        <v>Prius</v>
      </c>
      <c r="D20" s="11" t="str">
        <f>_xlfn.CONCAT("[",_POLICY_INPUTS_4[[#This Row],[NAME FIELD]],"]")</f>
        <v>[Vehicle Model]</v>
      </c>
      <c r="E20" s="5" t="s">
        <v>26</v>
      </c>
      <c r="F20" s="5" t="str" cm="1">
        <f t="array" ref="F20">_xlfn.SWITCH(
  _POLICY_INPUTS_4[[#This Row],[VARIABLE TYPE]],
  "String",_POLICY_INPUTS_4[[#This Row],[FORM VALUE]],
  "Date",TEXT(_POLICY_INPUTS_4[[#This Row],[FORM VALUE]],"mmmm dd, yyyy"),
  "Percent",TEXT(_POLICY_INPUTS_4[[#This Row],[FORM VALUE]],"##%"),
  "Time",TEXT(_POLICY_INPUTS_4[[#This Row],[FORM VALUE]],"h:mm AM/PM"),
  "Number",TEXT(_POLICY_INPUTS_4[[#This Row],[FORM VALUE]],"0")
)</f>
        <v>Prius</v>
      </c>
    </row>
    <row r="21" spans="2:6" x14ac:dyDescent="0.3">
      <c r="B21" s="5" t="s">
        <v>15</v>
      </c>
      <c r="C21" s="10">
        <f>_xlfn.XLOOKUP($C$5,_LOOKUP[Number],_LOOKUP[Year],,0)</f>
        <v>2012</v>
      </c>
      <c r="D21" s="11" t="str">
        <f>_xlfn.CONCAT("[",_POLICY_INPUTS_4[[#This Row],[NAME FIELD]],"]")</f>
        <v>[Vehicle Year]</v>
      </c>
      <c r="E21" s="5" t="s">
        <v>29</v>
      </c>
      <c r="F21" s="5" t="str" cm="1">
        <f t="array" ref="F21">_xlfn.SWITCH(
  _POLICY_INPUTS_4[[#This Row],[VARIABLE TYPE]],
  "String",_POLICY_INPUTS_4[[#This Row],[FORM VALUE]],
  "Date",TEXT(_POLICY_INPUTS_4[[#This Row],[FORM VALUE]],"mmmm dd, yyyy"),
  "Percent",TEXT(_POLICY_INPUTS_4[[#This Row],[FORM VALUE]],"##%"),
  "Time",TEXT(_POLICY_INPUTS_4[[#This Row],[FORM VALUE]],"h:mm AM/PM"),
  "Number",TEXT(_POLICY_INPUTS_4[[#This Row],[FORM VALUE]],"0")
)</f>
        <v>2012</v>
      </c>
    </row>
    <row r="22" spans="2:6" x14ac:dyDescent="0.3">
      <c r="B22" s="5" t="s">
        <v>16</v>
      </c>
      <c r="C22" s="5" t="str">
        <f>_xlfn.XLOOKUP($C$5,_LOOKUP[Number],_LOOKUP[VIN],,0)</f>
        <v>JTDKN3DU8C1529350</v>
      </c>
      <c r="D22" s="11" t="str">
        <f>_xlfn.CONCAT("[",_POLICY_INPUTS_4[[#This Row],[NAME FIELD]],"]")</f>
        <v>[VIN]</v>
      </c>
      <c r="E22" s="5" t="s">
        <v>26</v>
      </c>
      <c r="F22" s="5" t="str" cm="1">
        <f t="array" ref="F22">_xlfn.SWITCH(
  _POLICY_INPUTS_4[[#This Row],[VARIABLE TYPE]],
  "String",_POLICY_INPUTS_4[[#This Row],[FORM VALUE]],
  "Date",TEXT(_POLICY_INPUTS_4[[#This Row],[FORM VALUE]],"mmmm dd, yyyy"),
  "Percent",TEXT(_POLICY_INPUTS_4[[#This Row],[FORM VALUE]],"##%"),
  "Time",TEXT(_POLICY_INPUTS_4[[#This Row],[FORM VALUE]],"h:mm AM/PM"),
  "Number",TEXT(_POLICY_INPUTS_4[[#This Row],[FORM VALUE]],"0")
)</f>
        <v>JTDKN3DU8C1529350</v>
      </c>
    </row>
    <row r="23" spans="2:6" x14ac:dyDescent="0.3">
      <c r="B23" s="5" t="s">
        <v>44</v>
      </c>
      <c r="C23" s="8"/>
      <c r="D23" s="11" t="str">
        <f>_xlfn.CONCAT("[",_POLICY_INPUTS_4[[#This Row],[NAME FIELD]],"]")</f>
        <v>[Actual Garaging Address]</v>
      </c>
      <c r="E23" s="5" t="s">
        <v>26</v>
      </c>
      <c r="F23" s="5" cm="1">
        <f t="array" ref="F23">_xlfn.SWITCH(
  _POLICY_INPUTS_4[[#This Row],[VARIABLE TYPE]],
  "String",_POLICY_INPUTS_4[[#This Row],[FORM VALUE]],
  "Date",TEXT(_POLICY_INPUTS_4[[#This Row],[FORM VALUE]],"mmmm dd, yyyy"),
  "Percent",TEXT(_POLICY_INPUTS_4[[#This Row],[FORM VALUE]],"##%"),
  "Time",TEXT(_POLICY_INPUTS_4[[#This Row],[FORM VALUE]],"h:mm AM/PM"),
  "Number",TEXT(_POLICY_INPUTS_4[[#This Row],[FORM VALUE]],"0")
)</f>
        <v>0</v>
      </c>
    </row>
    <row r="24" spans="2:6" x14ac:dyDescent="0.3">
      <c r="B24" s="5" t="s">
        <v>45</v>
      </c>
      <c r="C24" s="5" t="str">
        <f>_xlfn.XLOOKUP($C$5,_LOOKUP[Number],_LOOKUP[Policy Garaging Address],,0)</f>
        <v>10080 Machado Ln, San Jose  CA 95127</v>
      </c>
      <c r="D24" s="11" t="str">
        <f>_xlfn.CONCAT("[",_POLICY_INPUTS_4[[#This Row],[NAME FIELD]],"]")</f>
        <v>[Policy Garaging Address]</v>
      </c>
      <c r="E24" s="5" t="s">
        <v>26</v>
      </c>
      <c r="F24" s="5" t="str" cm="1">
        <f t="array" ref="F24">_xlfn.SWITCH(
  _POLICY_INPUTS_4[[#This Row],[VARIABLE TYPE]],
  "String",_POLICY_INPUTS_4[[#This Row],[FORM VALUE]],
  "Date",TEXT(_POLICY_INPUTS_4[[#This Row],[FORM VALUE]],"mmmm dd, yyyy"),
  "Percent",TEXT(_POLICY_INPUTS_4[[#This Row],[FORM VALUE]],"##%"),
  "Time",TEXT(_POLICY_INPUTS_4[[#This Row],[FORM VALUE]],"h:mm AM/PM"),
  "Number",TEXT(_POLICY_INPUTS_4[[#This Row],[FORM VALUE]],"0")
)</f>
        <v>10080 Machado Ln, San Jose  CA 95127</v>
      </c>
    </row>
    <row r="25" spans="2:6" x14ac:dyDescent="0.3">
      <c r="B25" s="5" t="s">
        <v>23</v>
      </c>
      <c r="C25" s="20" t="str">
        <f>_xlfn.XLOOKUP($C$5,_LOOKUP[Number],_LOOKUP[Policy Coverages],,0)</f>
        <v>bodily injury liability of $30,000 per person/$60,000 per loss, property liability of $15,000 per loss, uninsured motorist bodily injury of $30,000 per person/$60,000 per loss, uninsured motorist property damage of $3,500 or CDW, collision and comprehensive coverage with $500 deductible each</v>
      </c>
      <c r="D25" s="11" t="str">
        <f>_xlfn.CONCAT("[",_POLICY_INPUTS_4[[#This Row],[NAME FIELD]],"]")</f>
        <v>[Policy Coverages]</v>
      </c>
      <c r="E25" s="5" t="s">
        <v>26</v>
      </c>
      <c r="F25" s="5" t="str" cm="1">
        <f t="array" ref="F25">_xlfn.SWITCH(
  _POLICY_INPUTS_4[[#This Row],[VARIABLE TYPE]],
  "String",_POLICY_INPUTS_4[[#This Row],[FORM VALUE]],
  "Date",TEXT(_POLICY_INPUTS_4[[#This Row],[FORM VALUE]],"mmmm dd, yyyy"),
  "Percent",TEXT(_POLICY_INPUTS_4[[#This Row],[FORM VALUE]],"##%"),
  "Time",TEXT(_POLICY_INPUTS_4[[#This Row],[FORM VALUE]],"h:mm AM/PM"),
  "Number",TEXT(_POLICY_INPUTS_4[[#This Row],[FORM VALUE]],"0")
)</f>
        <v>bodily injury liability of $30,000 per person/$60,000 per loss, property liability of $15,000 per loss, uninsured motorist bodily injury of $30,000 per person/$60,000 per loss, uninsured motorist property damage of $3,500 or CDW, collision and comprehensive coverage with $500 deductible each</v>
      </c>
    </row>
    <row r="26" spans="2:6" x14ac:dyDescent="0.3">
      <c r="B26" s="5" t="s">
        <v>31</v>
      </c>
      <c r="C26" s="6" t="str">
        <f>TRIM(RIGHT(F10,LEN(F10)-FIND("~",SUBSTITUTE(F10," ","~",LEN(F10)-LEN(SUBSTITUTE(F10," ",""))))))</f>
        <v>Culma</v>
      </c>
      <c r="D26" s="11" t="str">
        <f>_xlfn.CONCAT("[",_POLICY_INPUTS_4[[#This Row],[NAME FIELD]],"]")</f>
        <v>[Insured Last Name]</v>
      </c>
      <c r="E26" s="5" t="s">
        <v>26</v>
      </c>
      <c r="F26" s="5" t="str" cm="1">
        <f t="array" ref="F26">_xlfn.SWITCH(
  _POLICY_INPUTS_4[[#This Row],[VARIABLE TYPE]],
  "String",_POLICY_INPUTS_4[[#This Row],[FORM VALUE]],
  "Date",TEXT(_POLICY_INPUTS_4[[#This Row],[FORM VALUE]],"mmmm dd, yyyy"),
  "Percent",TEXT(_POLICY_INPUTS_4[[#This Row],[FORM VALUE]],"##%"),
  "Time",TEXT(_POLICY_INPUTS_4[[#This Row],[FORM VALUE]],"h:mm AM/PM"),
  "Number",TEXT(_POLICY_INPUTS_4[[#This Row],[FORM VALUE]],"0")
)</f>
        <v>Culma</v>
      </c>
    </row>
    <row r="27" spans="2:6" x14ac:dyDescent="0.3">
      <c r="B27" s="5" t="s">
        <v>33</v>
      </c>
      <c r="C27" s="8"/>
      <c r="D27" s="11" t="str">
        <f>_xlfn.CONCAT("[",_POLICY_INPUTS_4[[#This Row],[NAME FIELD]],"]")</f>
        <v>[Incident State]</v>
      </c>
      <c r="E27" s="5" t="s">
        <v>26</v>
      </c>
      <c r="F27" s="5" cm="1">
        <f t="array" ref="F27">_xlfn.SWITCH(
  _POLICY_INPUTS_4[[#This Row],[VARIABLE TYPE]],
  "String",_POLICY_INPUTS_4[[#This Row],[FORM VALUE]],
  "Date",TEXT(_POLICY_INPUTS_4[[#This Row],[FORM VALUE]],"mmmm dd, yyyy"),
  "Percent",TEXT(_POLICY_INPUTS_4[[#This Row],[FORM VALUE]],"##%"),
  "Time",TEXT(_POLICY_INPUTS_4[[#This Row],[FORM VALUE]],"h:mm AM/PM"),
  "Number",TEXT(_POLICY_INPUTS_4[[#This Row],[FORM VALUE]],"0")
)</f>
        <v>0</v>
      </c>
    </row>
    <row r="28" spans="2:6" x14ac:dyDescent="0.3">
      <c r="B28" s="5" t="s">
        <v>34</v>
      </c>
      <c r="C28" s="5" t="str">
        <f>PROPER(_xlfn.XLOOKUP($C$5,_LOOKUP[Number],_LOOKUP[Mailing Street Address],,0))</f>
        <v>10080 Machado Ln</v>
      </c>
      <c r="D28" s="11" t="str">
        <f>_xlfn.CONCAT("[",_POLICY_INPUTS_4[[#This Row],[NAME FIELD]],"]")</f>
        <v>[Insured Street Address]</v>
      </c>
      <c r="E28" s="5" t="s">
        <v>26</v>
      </c>
      <c r="F28" s="5" t="str" cm="1">
        <f t="array" ref="F28">_xlfn.SWITCH(
  _POLICY_INPUTS_4[[#This Row],[VARIABLE TYPE]],
  "String",_POLICY_INPUTS_4[[#This Row],[FORM VALUE]],
  "Date",TEXT(_POLICY_INPUTS_4[[#This Row],[FORM VALUE]],"mmmm dd, yyyy"),
  "Percent",TEXT(_POLICY_INPUTS_4[[#This Row],[FORM VALUE]],"##%"),
  "Time",TEXT(_POLICY_INPUTS_4[[#This Row],[FORM VALUE]],"h:mm AM/PM"),
  "Number",TEXT(_POLICY_INPUTS_4[[#This Row],[FORM VALUE]],"0")
)</f>
        <v>10080 Machado Ln</v>
      </c>
    </row>
    <row r="29" spans="2:6" x14ac:dyDescent="0.3">
      <c r="B29" s="5" t="s">
        <v>35</v>
      </c>
      <c r="C29" s="5" t="str">
        <f>PROPER(_xlfn.XLOOKUP($C$5,_LOOKUP[Number],_LOOKUP[Mailing City],,0))</f>
        <v>San Jose</v>
      </c>
      <c r="D29" s="11" t="str">
        <f>_xlfn.CONCAT("[",_POLICY_INPUTS_4[[#This Row],[NAME FIELD]],"]")</f>
        <v>[Insured City]</v>
      </c>
      <c r="E29" s="5" t="s">
        <v>26</v>
      </c>
      <c r="F29" s="5" t="str" cm="1">
        <f t="array" ref="F29">_xlfn.SWITCH(
  _POLICY_INPUTS_4[[#This Row],[VARIABLE TYPE]],
  "String",_POLICY_INPUTS_4[[#This Row],[FORM VALUE]],
  "Date",TEXT(_POLICY_INPUTS_4[[#This Row],[FORM VALUE]],"mmmm dd, yyyy"),
  "Percent",TEXT(_POLICY_INPUTS_4[[#This Row],[FORM VALUE]],"##%"),
  "Time",TEXT(_POLICY_INPUTS_4[[#This Row],[FORM VALUE]],"h:mm AM/PM"),
  "Number",TEXT(_POLICY_INPUTS_4[[#This Row],[FORM VALUE]],"0")
)</f>
        <v>San Jose</v>
      </c>
    </row>
    <row r="30" spans="2:6" x14ac:dyDescent="0.3">
      <c r="B30" s="5" t="s">
        <v>36</v>
      </c>
      <c r="C30" s="5" t="str">
        <f>_xlfn.XLOOKUP($C$5,_LOOKUP[Number],_LOOKUP[Mailing State],,0)</f>
        <v>CA</v>
      </c>
      <c r="D30" s="11" t="str">
        <f>_xlfn.CONCAT("[",_POLICY_INPUTS_4[[#This Row],[NAME FIELD]],"]")</f>
        <v>[Insured State]</v>
      </c>
      <c r="E30" s="5" t="s">
        <v>26</v>
      </c>
      <c r="F30" s="5" t="str" cm="1">
        <f t="array" ref="F30">_xlfn.SWITCH(
  _POLICY_INPUTS_4[[#This Row],[VARIABLE TYPE]],
  "String",_POLICY_INPUTS_4[[#This Row],[FORM VALUE]],
  "Date",TEXT(_POLICY_INPUTS_4[[#This Row],[FORM VALUE]],"mmmm dd, yyyy"),
  "Percent",TEXT(_POLICY_INPUTS_4[[#This Row],[FORM VALUE]],"##%"),
  "Time",TEXT(_POLICY_INPUTS_4[[#This Row],[FORM VALUE]],"h:mm AM/PM"),
  "Number",TEXT(_POLICY_INPUTS_4[[#This Row],[FORM VALUE]],"0")
)</f>
        <v>CA</v>
      </c>
    </row>
    <row r="31" spans="2:6" x14ac:dyDescent="0.3">
      <c r="B31" s="5" t="s">
        <v>37</v>
      </c>
      <c r="C31" s="5" t="str">
        <f>_xlfn.XLOOKUP($C$5,_LOOKUP[Number],_LOOKUP[Mailing Zip Code],,0)</f>
        <v>95127</v>
      </c>
      <c r="D31" s="11" t="str">
        <f>_xlfn.CONCAT("[",_POLICY_INPUTS_4[[#This Row],[NAME FIELD]],"]")</f>
        <v>[Insured Zip Code]</v>
      </c>
      <c r="E31" s="5" t="s">
        <v>29</v>
      </c>
      <c r="F31" s="5" t="str" cm="1">
        <f t="array" ref="F31">_xlfn.SWITCH(
  _POLICY_INPUTS_4[[#This Row],[VARIABLE TYPE]],
  "String",_POLICY_INPUTS_4[[#This Row],[FORM VALUE]],
  "Date",TEXT(_POLICY_INPUTS_4[[#This Row],[FORM VALUE]],"mmmm dd, yyyy"),
  "Percent",TEXT(_POLICY_INPUTS_4[[#This Row],[FORM VALUE]],"##%"),
  "Time",TEXT(_POLICY_INPUTS_4[[#This Row],[FORM VALUE]],"h:mm AM/PM"),
  "Number",TEXT(_POLICY_INPUTS_4[[#This Row],[FORM VALUE]],"0")
)</f>
        <v>95127</v>
      </c>
    </row>
    <row r="32" spans="2:6" x14ac:dyDescent="0.3">
      <c r="B32" s="5" t="s">
        <v>38</v>
      </c>
      <c r="C32" s="18">
        <f ca="1">TODAY()</f>
        <v>45888</v>
      </c>
      <c r="D32" s="11" t="str">
        <f>_xlfn.CONCAT("[",_POLICY_INPUTS_4[[#This Row],[NAME FIELD]],"]")</f>
        <v>[Date of Letter]</v>
      </c>
      <c r="E32" s="5" t="s">
        <v>27</v>
      </c>
      <c r="F32" s="5" t="str" cm="1">
        <f t="array" aca="1" ref="F32" ca="1">_xlfn.SWITCH(
  _POLICY_INPUTS_4[[#This Row],[VARIABLE TYPE]],
  "String",_POLICY_INPUTS_4[[#This Row],[FORM VALUE]],
  "Date",TEXT(_POLICY_INPUTS_4[[#This Row],[FORM VALUE]],"mmmm dd, yyyy"),
  "Percent",TEXT(_POLICY_INPUTS_4[[#This Row],[FORM VALUE]],"##%"),
  "Time",TEXT(_POLICY_INPUTS_4[[#This Row],[FORM VALUE]],"h:mm AM/PM"),
  "Number",TEXT(_POLICY_INPUTS_4[[#This Row],[FORM VALUE]],"0")
)</f>
        <v>August 19, 2025</v>
      </c>
    </row>
    <row r="33" spans="2:6" x14ac:dyDescent="0.3">
      <c r="B33" s="5" t="s">
        <v>39</v>
      </c>
      <c r="C33" s="5" t="str">
        <f>PROPER(_xlfn.XLOOKUP($C$5,_LOOKUP[Number],_LOOKUP[AdjusterMemberName],,0))</f>
        <v>Cheryl Anglim</v>
      </c>
      <c r="D33" s="11" t="str">
        <f>_xlfn.CONCAT("[",_POLICY_INPUTS_4[[#This Row],[NAME FIELD]],"]")</f>
        <v>[Adjuster Name]</v>
      </c>
      <c r="E33" s="5" t="s">
        <v>26</v>
      </c>
      <c r="F33" s="5" t="str" cm="1">
        <f t="array" ref="F33">_xlfn.SWITCH(
  _POLICY_INPUTS_4[[#This Row],[VARIABLE TYPE]],
  "String",_POLICY_INPUTS_4[[#This Row],[FORM VALUE]],
  "Date",TEXT(_POLICY_INPUTS_4[[#This Row],[FORM VALUE]],"mmmm dd, yyyy"),
  "Percent",TEXT(_POLICY_INPUTS_4[[#This Row],[FORM VALUE]],"##%"),
  "Time",TEXT(_POLICY_INPUTS_4[[#This Row],[FORM VALUE]],"h:mm AM/PM"),
  "Number",TEXT(_POLICY_INPUTS_4[[#This Row],[FORM VALUE]],"0")
)</f>
        <v>Cheryl Anglim</v>
      </c>
    </row>
    <row r="34" spans="2:6" x14ac:dyDescent="0.3">
      <c r="B34" s="5" t="s">
        <v>40</v>
      </c>
      <c r="C34" s="13" t="s">
        <v>47238</v>
      </c>
      <c r="D34" s="11" t="str">
        <f>_xlfn.CONCAT("[",_POLICY_INPUTS_4[[#This Row],[NAME FIELD]],"]")</f>
        <v>[Adjuster Title]</v>
      </c>
      <c r="E34" s="5" t="s">
        <v>26</v>
      </c>
      <c r="F34" s="5" t="str" cm="1">
        <f t="array" ref="F34">_xlfn.SWITCH(
  _POLICY_INPUTS_4[[#This Row],[VARIABLE TYPE]],
  "String",_POLICY_INPUTS_4[[#This Row],[FORM VALUE]],
  "Date",TEXT(_POLICY_INPUTS_4[[#This Row],[FORM VALUE]],"mmmm dd, yyyy"),
  "Percent",TEXT(_POLICY_INPUTS_4[[#This Row],[FORM VALUE]],"##%"),
  "Time",TEXT(_POLICY_INPUTS_4[[#This Row],[FORM VALUE]],"h:mm AM/PM"),
  "Number",TEXT(_POLICY_INPUTS_4[[#This Row],[FORM VALUE]],"0")
)</f>
        <v>Claims Adjuster</v>
      </c>
    </row>
    <row r="35" spans="2:6" x14ac:dyDescent="0.3">
      <c r="B35" s="5" t="s">
        <v>41</v>
      </c>
      <c r="C35" s="13" t="str">
        <f>_xlfn.XLOOKUP($C$5,_LOOKUP[Number],_LOOKUP[Adjuster Phone],,0)</f>
        <v>323-456-1707</v>
      </c>
      <c r="D35" s="11" t="str">
        <f>_xlfn.CONCAT("[",_POLICY_INPUTS_4[[#This Row],[NAME FIELD]],"]")</f>
        <v>[Adjuster Phone]</v>
      </c>
      <c r="E35" s="5" t="s">
        <v>29</v>
      </c>
      <c r="F35" s="5" t="str" cm="1">
        <f t="array" ref="F35">_xlfn.SWITCH(
  _POLICY_INPUTS_4[[#This Row],[VARIABLE TYPE]],
  "String",_POLICY_INPUTS_4[[#This Row],[FORM VALUE]],
  "Date",TEXT(_POLICY_INPUTS_4[[#This Row],[FORM VALUE]],"mmmm dd, yyyy"),
  "Percent",TEXT(_POLICY_INPUTS_4[[#This Row],[FORM VALUE]],"##%"),
  "Time",TEXT(_POLICY_INPUTS_4[[#This Row],[FORM VALUE]],"h:mm AM/PM"),
  "Number",TEXT(_POLICY_INPUTS_4[[#This Row],[FORM VALUE]],"0")
)</f>
        <v>323-456-1707</v>
      </c>
    </row>
    <row r="36" spans="2:6" x14ac:dyDescent="0.3">
      <c r="B36" s="5" t="s">
        <v>42</v>
      </c>
      <c r="C36" s="13" t="str">
        <f>_xlfn.XLOOKUP($C$5,_LOOKUP[Number],_LOOKUP[Adjuster Email],,0)</f>
        <v>Canglim@knightcompany.com</v>
      </c>
      <c r="D36" s="11" t="str">
        <f>_xlfn.CONCAT("[",_POLICY_INPUTS_4[[#This Row],[NAME FIELD]],"]")</f>
        <v>[Adjuster Email]</v>
      </c>
      <c r="E36" s="5" t="s">
        <v>26</v>
      </c>
      <c r="F36" s="5" t="str" cm="1">
        <f t="array" ref="F36">_xlfn.SWITCH(
  _POLICY_INPUTS_4[[#This Row],[VARIABLE TYPE]],
  "String",_POLICY_INPUTS_4[[#This Row],[FORM VALUE]],
  "Date",TEXT(_POLICY_INPUTS_4[[#This Row],[FORM VALUE]],"mmmm dd, yyyy"),
  "Percent",TEXT(_POLICY_INPUTS_4[[#This Row],[FORM VALUE]],"##%"),
  "Time",TEXT(_POLICY_INPUTS_4[[#This Row],[FORM VALUE]],"h:mm AM/PM"),
  "Number",TEXT(_POLICY_INPUTS_4[[#This Row],[FORM VALUE]],"0")
)</f>
        <v>Canglim@knightcompany.com</v>
      </c>
    </row>
    <row r="37" spans="2:6" x14ac:dyDescent="0.3">
      <c r="B37" s="5" t="s">
        <v>43</v>
      </c>
      <c r="C37" s="23" t="s">
        <v>47237</v>
      </c>
      <c r="D37" s="11" t="str">
        <f>_xlfn.CONCAT("[",_POLICY_INPUTS_4[[#This Row],[NAME FIELD]],"]")</f>
        <v>[Adjuster Company]</v>
      </c>
      <c r="E37" s="5" t="s">
        <v>26</v>
      </c>
      <c r="F37" s="5" t="str" cm="1">
        <f t="array" ref="F37">_xlfn.SWITCH(
  _POLICY_INPUTS_4[[#This Row],[VARIABLE TYPE]],
  "String",_POLICY_INPUTS_4[[#This Row],[FORM VALUE]],
  "Date",TEXT(_POLICY_INPUTS_4[[#This Row],[FORM VALUE]],"mmmm dd, yyyy"),
  "Percent",TEXT(_POLICY_INPUTS_4[[#This Row],[FORM VALUE]],"##%"),
  "Time",TEXT(_POLICY_INPUTS_4[[#This Row],[FORM VALUE]],"h:mm AM/PM"),
  "Number",TEXT(_POLICY_INPUTS_4[[#This Row],[FORM VALUE]],"0")
)</f>
        <v xml:space="preserve">KnightBrook Insurance Company – Onward </v>
      </c>
    </row>
    <row r="39" spans="2:6" x14ac:dyDescent="0.3">
      <c r="B39" s="5" t="s">
        <v>47230</v>
      </c>
    </row>
    <row r="40" spans="2:6" x14ac:dyDescent="0.3">
      <c r="B40" s="5" t="s">
        <v>47229</v>
      </c>
      <c r="C40" s="13" t="str">
        <f>_xlfn.XLOOKUP($C$5,_LOOKUP[Number],_LOOKUP[LocationDescription],,0)</f>
        <v>1450 Creekside, California</v>
      </c>
    </row>
  </sheetData>
  <pageMargins left="0.7" right="0.7" top="0.75" bottom="0.75" header="0.3" footer="0.3"/>
  <ignoredErrors>
    <ignoredError sqref="C26" evalError="1"/>
  </ignoredErrors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1097-D6AA-411D-BB06-DD4A26622FE7}">
  <sheetPr codeName="Sheet7"/>
  <dimension ref="B4:L38"/>
  <sheetViews>
    <sheetView zoomScale="90" zoomScaleNormal="90" workbookViewId="0">
      <selection activeCell="L29" sqref="L29"/>
    </sheetView>
  </sheetViews>
  <sheetFormatPr defaultColWidth="8.88671875" defaultRowHeight="14.4" x14ac:dyDescent="0.3"/>
  <cols>
    <col min="1" max="1" width="8.88671875" style="5"/>
    <col min="2" max="2" width="20.88671875" style="5" bestFit="1" customWidth="1"/>
    <col min="3" max="3" width="15" style="5" bestFit="1" customWidth="1"/>
    <col min="4" max="4" width="22.109375" style="5" bestFit="1" customWidth="1"/>
    <col min="5" max="5" width="17" style="5" bestFit="1" customWidth="1"/>
    <col min="6" max="6" width="19.33203125" style="5" bestFit="1" customWidth="1"/>
    <col min="7" max="9" width="19.6640625" style="5" hidden="1" customWidth="1"/>
    <col min="10" max="16384" width="8.88671875" style="5"/>
  </cols>
  <sheetData>
    <row r="4" spans="2:12" x14ac:dyDescent="0.3">
      <c r="B4" s="4" t="s">
        <v>0</v>
      </c>
      <c r="C4" s="6"/>
      <c r="K4" s="8"/>
      <c r="L4" s="5" t="s">
        <v>45325</v>
      </c>
    </row>
    <row r="5" spans="2:12" x14ac:dyDescent="0.3">
      <c r="B5" s="5" t="s">
        <v>1</v>
      </c>
      <c r="C5" s="8" t="s">
        <v>45243</v>
      </c>
      <c r="K5" s="13"/>
      <c r="L5" s="5" t="s">
        <v>47228</v>
      </c>
    </row>
    <row r="9" spans="2:12" x14ac:dyDescent="0.3">
      <c r="B9" s="1" t="s">
        <v>2</v>
      </c>
      <c r="C9" s="1" t="s">
        <v>3</v>
      </c>
      <c r="D9" s="2" t="s">
        <v>4</v>
      </c>
      <c r="E9" s="2" t="s">
        <v>5</v>
      </c>
      <c r="F9" s="2" t="s">
        <v>6</v>
      </c>
      <c r="G9" s="3" t="s">
        <v>7</v>
      </c>
      <c r="H9" s="3" t="s">
        <v>8</v>
      </c>
      <c r="I9" s="3" t="s">
        <v>9</v>
      </c>
    </row>
    <row r="10" spans="2:12" x14ac:dyDescent="0.3">
      <c r="B10" s="5" t="s">
        <v>10</v>
      </c>
      <c r="C10" s="5" t="str">
        <f>PROPER(_xlfn.XLOOKUP($C$5,_LOOKUP[Number],_LOOKUP[InsuredName],,0))</f>
        <v>Guillermo Hernandez Culma</v>
      </c>
      <c r="D10" s="11" t="str">
        <f>_xlfn.CONCAT("[",_POLICY_INPUTS_5[[#This Row],[NAME FIELD]],"]")</f>
        <v>[Insured Name]</v>
      </c>
      <c r="E10" s="5" t="s">
        <v>26</v>
      </c>
      <c r="F10" s="5" t="str" cm="1">
        <f t="array" ref="F10">_xlfn.SWITCH(
  _POLICY_INPUTS_5[[#This Row],[VARIABLE TYPE]],
  "String",_POLICY_INPUTS_5[[#This Row],[FORM VALUE]],
  "Date",TEXT(_POLICY_INPUTS_5[[#This Row],[FORM VALUE]],"mmmm dd, yyyy"),
  "Percent",TEXT(_POLICY_INPUTS_5[[#This Row],[FORM VALUE]],"##%"),
  "Time",TEXT(_POLICY_INPUTS_5[[#This Row],[FORM VALUE]],"h:mm AM/PM"),
  "Number",TEXT(_POLICY_INPUTS_5[[#This Row],[FORM VALUE]],"0")
)</f>
        <v>Guillermo Hernandez Culma</v>
      </c>
    </row>
    <row r="11" spans="2:12" x14ac:dyDescent="0.3">
      <c r="B11" s="5" t="s">
        <v>32</v>
      </c>
      <c r="C11" s="5" t="str">
        <f>PROPER(_xlfn.XLOOKUP($C$5,_LOOKUP[Number],_LOOKUP[Driver Name],,0))</f>
        <v>Guillermo Hernandez Culma</v>
      </c>
      <c r="D11" s="11" t="str">
        <f>_xlfn.CONCAT("[",_POLICY_INPUTS_5[[#This Row],[NAME FIELD]],"]")</f>
        <v>[Driver Name]</v>
      </c>
      <c r="E11" s="5" t="s">
        <v>26</v>
      </c>
      <c r="F11" s="5" t="str" cm="1">
        <f t="array" ref="F11">_xlfn.SWITCH(
  _POLICY_INPUTS_5[[#This Row],[VARIABLE TYPE]],
  "String",_POLICY_INPUTS_5[[#This Row],[FORM VALUE]],
  "Date",TEXT(_POLICY_INPUTS_5[[#This Row],[FORM VALUE]],"mmmm dd, yyyy"),
  "Percent",TEXT(_POLICY_INPUTS_5[[#This Row],[FORM VALUE]],"##%"),
  "Time",TEXT(_POLICY_INPUTS_5[[#This Row],[FORM VALUE]],"h:mm AM/PM"),
  "Number",TEXT(_POLICY_INPUTS_5[[#This Row],[FORM VALUE]],"0")
)</f>
        <v>Guillermo Hernandez Culma</v>
      </c>
    </row>
    <row r="12" spans="2:12" x14ac:dyDescent="0.3">
      <c r="B12" s="6" t="s">
        <v>12</v>
      </c>
      <c r="C12" s="7">
        <f>_xlfn.XLOOKUP($C$5,_LOOKUP[Number],_LOOKUP[LossDate],,0)</f>
        <v>45880</v>
      </c>
      <c r="D12" s="11" t="str">
        <f>_xlfn.CONCAT("[",_POLICY_INPUTS_5[[#This Row],[NAME FIELD]],"]")</f>
        <v>[Date of Loss]</v>
      </c>
      <c r="E12" s="5" t="s">
        <v>27</v>
      </c>
      <c r="F12" s="5" t="str" cm="1">
        <f t="array" ref="F12">_xlfn.SWITCH(
  _POLICY_INPUTS_5[[#This Row],[VARIABLE TYPE]],
  "String",_POLICY_INPUTS_5[[#This Row],[FORM VALUE]],
  "Date",TEXT(_POLICY_INPUTS_5[[#This Row],[FORM VALUE]],"mmmm dd, yyyy"),
  "Percent",TEXT(_POLICY_INPUTS_5[[#This Row],[FORM VALUE]],"##%"),
  "Time",TEXT(_POLICY_INPUTS_5[[#This Row],[FORM VALUE]],"h:mm AM/PM"),
  "Number",TEXT(_POLICY_INPUTS_5[[#This Row],[FORM VALUE]],"0")
)</f>
        <v>August 11, 2025</v>
      </c>
    </row>
    <row r="13" spans="2:12" x14ac:dyDescent="0.3">
      <c r="B13" s="5" t="s">
        <v>22</v>
      </c>
      <c r="C13" s="5" t="str">
        <f>_xlfn.XLOOKUP($C$5,_LOOKUP[Number],_LOOKUP[PolicyNumber],,0)</f>
        <v>CAN23003269-04</v>
      </c>
      <c r="D13" s="11" t="str">
        <f>_xlfn.CONCAT("[",_POLICY_INPUTS_5[[#This Row],[NAME FIELD]],"]")</f>
        <v>[Policy Number]</v>
      </c>
      <c r="E13" s="5" t="s">
        <v>26</v>
      </c>
      <c r="F13" s="5" t="str" cm="1">
        <f t="array" ref="F13">_xlfn.SWITCH(
  _POLICY_INPUTS_5[[#This Row],[VARIABLE TYPE]],
  "String",_POLICY_INPUTS_5[[#This Row],[FORM VALUE]],
  "Date",TEXT(_POLICY_INPUTS_5[[#This Row],[FORM VALUE]],"mmmm dd, yyyy"),
  "Percent",TEXT(_POLICY_INPUTS_5[[#This Row],[FORM VALUE]],"##%"),
  "Time",TEXT(_POLICY_INPUTS_5[[#This Row],[FORM VALUE]],"h:mm AM/PM"),
  "Number",TEXT(_POLICY_INPUTS_5[[#This Row],[FORM VALUE]],"0")
)</f>
        <v>CAN23003269-04</v>
      </c>
    </row>
    <row r="14" spans="2:12" x14ac:dyDescent="0.3">
      <c r="B14" s="5" t="s">
        <v>19</v>
      </c>
      <c r="C14" s="7">
        <f>_xlfn.XLOOKUP($C$5,_LOOKUP[Number],_LOOKUP[Policy Effective Date],,0)</f>
        <v>45838</v>
      </c>
      <c r="D14" s="11" t="str">
        <f>_xlfn.CONCAT("[",_POLICY_INPUTS_5[[#This Row],[NAME FIELD]],"]")</f>
        <v>[Effective Date]</v>
      </c>
      <c r="E14" s="5" t="s">
        <v>27</v>
      </c>
      <c r="F14" s="5" t="str" cm="1">
        <f t="array" ref="F14">_xlfn.SWITCH(
  _POLICY_INPUTS_5[[#This Row],[VARIABLE TYPE]],
  "String",_POLICY_INPUTS_5[[#This Row],[FORM VALUE]],
  "Date",TEXT(_POLICY_INPUTS_5[[#This Row],[FORM VALUE]],"mmmm dd, yyyy"),
  "Percent",TEXT(_POLICY_INPUTS_5[[#This Row],[FORM VALUE]],"##%"),
  "Time",TEXT(_POLICY_INPUTS_5[[#This Row],[FORM VALUE]],"h:mm AM/PM"),
  "Number",TEXT(_POLICY_INPUTS_5[[#This Row],[FORM VALUE]],"0")
)</f>
        <v>June 30, 2025</v>
      </c>
    </row>
    <row r="15" spans="2:12" x14ac:dyDescent="0.3">
      <c r="B15" s="5" t="s">
        <v>20</v>
      </c>
      <c r="C15" s="7">
        <f>_xlfn.XLOOKUP($C$5,_LOOKUP[Number],_LOOKUP[Policy Expiration Date],,0)</f>
        <v>46021</v>
      </c>
      <c r="D15" s="11" t="str">
        <f>_xlfn.CONCAT("[",_POLICY_INPUTS_5[[#This Row],[NAME FIELD]],"]")</f>
        <v>[Expiration Date]</v>
      </c>
      <c r="E15" s="5" t="s">
        <v>27</v>
      </c>
      <c r="F15" s="5" t="str" cm="1">
        <f t="array" ref="F15">_xlfn.SWITCH(
  _POLICY_INPUTS_5[[#This Row],[VARIABLE TYPE]],
  "String",_POLICY_INPUTS_5[[#This Row],[FORM VALUE]],
  "Date",TEXT(_POLICY_INPUTS_5[[#This Row],[FORM VALUE]],"mmmm dd, yyyy"),
  "Percent",TEXT(_POLICY_INPUTS_5[[#This Row],[FORM VALUE]],"##%"),
  "Time",TEXT(_POLICY_INPUTS_5[[#This Row],[FORM VALUE]],"h:mm AM/PM"),
  "Number",TEXT(_POLICY_INPUTS_5[[#This Row],[FORM VALUE]],"0")
)</f>
        <v>December 30, 2025</v>
      </c>
    </row>
    <row r="16" spans="2:12" x14ac:dyDescent="0.3">
      <c r="B16" s="5" t="s">
        <v>24</v>
      </c>
      <c r="C16" s="5" t="str">
        <f>$C$5</f>
        <v>ON-25-003209</v>
      </c>
      <c r="D16" s="11" t="str">
        <f>_xlfn.CONCAT("[",_POLICY_INPUTS_5[[#This Row],[NAME FIELD]],"]")</f>
        <v>[Claim Number]</v>
      </c>
      <c r="E16" s="5" t="s">
        <v>26</v>
      </c>
      <c r="F16" s="5" t="str" cm="1">
        <f t="array" ref="F16">_xlfn.SWITCH(
  _POLICY_INPUTS_5[[#This Row],[VARIABLE TYPE]],
  "String",_POLICY_INPUTS_5[[#This Row],[FORM VALUE]],
  "Date",TEXT(_POLICY_INPUTS_5[[#This Row],[FORM VALUE]],"mmmm dd, yyyy"),
  "Percent",TEXT(_POLICY_INPUTS_5[[#This Row],[FORM VALUE]],"##%"),
  "Time",TEXT(_POLICY_INPUTS_5[[#This Row],[FORM VALUE]],"h:mm AM/PM"),
  "Number",TEXT(_POLICY_INPUTS_5[[#This Row],[FORM VALUE]],"0")
)</f>
        <v>ON-25-003209</v>
      </c>
    </row>
    <row r="17" spans="2:6" x14ac:dyDescent="0.3">
      <c r="B17" s="5" t="s">
        <v>18</v>
      </c>
      <c r="C17" s="8"/>
      <c r="D17" s="11" t="str">
        <f>_xlfn.CONCAT("[",_POLICY_INPUTS_5[[#This Row],[NAME FIELD]],"]")</f>
        <v>[Incident City]</v>
      </c>
      <c r="E17" s="5" t="s">
        <v>26</v>
      </c>
      <c r="F17" s="5" cm="1">
        <f t="array" ref="F17">_xlfn.SWITCH(
  _POLICY_INPUTS_5[[#This Row],[VARIABLE TYPE]],
  "String",_POLICY_INPUTS_5[[#This Row],[FORM VALUE]],
  "Date",TEXT(_POLICY_INPUTS_5[[#This Row],[FORM VALUE]],"mmmm dd, yyyy"),
  "Percent",TEXT(_POLICY_INPUTS_5[[#This Row],[FORM VALUE]],"##%"),
  "Time",TEXT(_POLICY_INPUTS_5[[#This Row],[FORM VALUE]],"h:mm AM/PM"),
  "Number",TEXT(_POLICY_INPUTS_5[[#This Row],[FORM VALUE]],"0")
)</f>
        <v>0</v>
      </c>
    </row>
    <row r="18" spans="2:6" x14ac:dyDescent="0.3">
      <c r="B18" s="5" t="s">
        <v>17</v>
      </c>
      <c r="C18" s="9" t="str">
        <f>_xlfn.XLOOKUP($C$5,_LOOKUP[Number],_LOOKUP[LossTime],,0)</f>
        <v>4:15 PM</v>
      </c>
      <c r="D18" s="11" t="str">
        <f>_xlfn.CONCAT("[",_POLICY_INPUTS_5[[#This Row],[NAME FIELD]],"]")</f>
        <v>[Time of Loss]</v>
      </c>
      <c r="E18" s="5" t="s">
        <v>28</v>
      </c>
      <c r="F18" s="5" t="str" cm="1">
        <f t="array" ref="F18">_xlfn.SWITCH(
  _POLICY_INPUTS_5[[#This Row],[VARIABLE TYPE]],
  "String",_POLICY_INPUTS_5[[#This Row],[FORM VALUE]],
  "Date",TEXT(_POLICY_INPUTS_5[[#This Row],[FORM VALUE]],"mmmm dd, yyyy"),
  "Percent",TEXT(_POLICY_INPUTS_5[[#This Row],[FORM VALUE]],"##%"),
  "Time",TEXT(_POLICY_INPUTS_5[[#This Row],[FORM VALUE]],"h:mm AM/PM"),
  "Number",TEXT(_POLICY_INPUTS_5[[#This Row],[FORM VALUE]],"0")
)</f>
        <v>4:15 PM</v>
      </c>
    </row>
    <row r="19" spans="2:6" x14ac:dyDescent="0.3">
      <c r="B19" s="5" t="s">
        <v>13</v>
      </c>
      <c r="C19" s="5" t="str">
        <f>_xlfn.XLOOKUP($C$5,_LOOKUP[Number],_LOOKUP[Make],,0)</f>
        <v>Toyota</v>
      </c>
      <c r="D19" s="11" t="str">
        <f>_xlfn.CONCAT("[",_POLICY_INPUTS_5[[#This Row],[NAME FIELD]],"]")</f>
        <v>[Vehicle Make]</v>
      </c>
      <c r="E19" s="5" t="s">
        <v>26</v>
      </c>
      <c r="F19" s="5" t="str" cm="1">
        <f t="array" ref="F19">_xlfn.SWITCH(
  _POLICY_INPUTS_5[[#This Row],[VARIABLE TYPE]],
  "String",_POLICY_INPUTS_5[[#This Row],[FORM VALUE]],
  "Date",TEXT(_POLICY_INPUTS_5[[#This Row],[FORM VALUE]],"mmmm dd, yyyy"),
  "Percent",TEXT(_POLICY_INPUTS_5[[#This Row],[FORM VALUE]],"##%"),
  "Time",TEXT(_POLICY_INPUTS_5[[#This Row],[FORM VALUE]],"h:mm AM/PM"),
  "Number",TEXT(_POLICY_INPUTS_5[[#This Row],[FORM VALUE]],"0")
)</f>
        <v>Toyota</v>
      </c>
    </row>
    <row r="20" spans="2:6" x14ac:dyDescent="0.3">
      <c r="B20" s="5" t="s">
        <v>14</v>
      </c>
      <c r="C20" s="5" t="str">
        <f>PROPER(_xlfn.XLOOKUP($C$5,_LOOKUP[Number],_LOOKUP[Model],,0))</f>
        <v>Prius</v>
      </c>
      <c r="D20" s="11" t="str">
        <f>_xlfn.CONCAT("[",_POLICY_INPUTS_5[[#This Row],[NAME FIELD]],"]")</f>
        <v>[Vehicle Model]</v>
      </c>
      <c r="E20" s="5" t="s">
        <v>26</v>
      </c>
      <c r="F20" s="5" t="str" cm="1">
        <f t="array" ref="F20">_xlfn.SWITCH(
  _POLICY_INPUTS_5[[#This Row],[VARIABLE TYPE]],
  "String",_POLICY_INPUTS_5[[#This Row],[FORM VALUE]],
  "Date",TEXT(_POLICY_INPUTS_5[[#This Row],[FORM VALUE]],"mmmm dd, yyyy"),
  "Percent",TEXT(_POLICY_INPUTS_5[[#This Row],[FORM VALUE]],"##%"),
  "Time",TEXT(_POLICY_INPUTS_5[[#This Row],[FORM VALUE]],"h:mm AM/PM"),
  "Number",TEXT(_POLICY_INPUTS_5[[#This Row],[FORM VALUE]],"0")
)</f>
        <v>Prius</v>
      </c>
    </row>
    <row r="21" spans="2:6" x14ac:dyDescent="0.3">
      <c r="B21" s="5" t="s">
        <v>15</v>
      </c>
      <c r="C21" s="10">
        <f>_xlfn.XLOOKUP($C$5,_LOOKUP[Number],_LOOKUP[Year],,0)</f>
        <v>2012</v>
      </c>
      <c r="D21" s="11" t="str">
        <f>_xlfn.CONCAT("[",_POLICY_INPUTS_5[[#This Row],[NAME FIELD]],"]")</f>
        <v>[Vehicle Year]</v>
      </c>
      <c r="E21" s="5" t="s">
        <v>29</v>
      </c>
      <c r="F21" s="5" t="str" cm="1">
        <f t="array" ref="F21">_xlfn.SWITCH(
  _POLICY_INPUTS_5[[#This Row],[VARIABLE TYPE]],
  "String",_POLICY_INPUTS_5[[#This Row],[FORM VALUE]],
  "Date",TEXT(_POLICY_INPUTS_5[[#This Row],[FORM VALUE]],"mmmm dd, yyyy"),
  "Percent",TEXT(_POLICY_INPUTS_5[[#This Row],[FORM VALUE]],"##%"),
  "Time",TEXT(_POLICY_INPUTS_5[[#This Row],[FORM VALUE]],"h:mm AM/PM"),
  "Number",TEXT(_POLICY_INPUTS_5[[#This Row],[FORM VALUE]],"0")
)</f>
        <v>2012</v>
      </c>
    </row>
    <row r="22" spans="2:6" x14ac:dyDescent="0.3">
      <c r="B22" s="5" t="s">
        <v>16</v>
      </c>
      <c r="C22" s="5" t="str">
        <f>_xlfn.XLOOKUP($C$5,_LOOKUP[Number],_LOOKUP[VIN],,0)</f>
        <v>JTDKN3DU8C1529350</v>
      </c>
      <c r="D22" s="11" t="str">
        <f>_xlfn.CONCAT("[",_POLICY_INPUTS_5[[#This Row],[NAME FIELD]],"]")</f>
        <v>[VIN]</v>
      </c>
      <c r="E22" s="5" t="s">
        <v>26</v>
      </c>
      <c r="F22" s="5" t="str" cm="1">
        <f t="array" ref="F22">_xlfn.SWITCH(
  _POLICY_INPUTS_5[[#This Row],[VARIABLE TYPE]],
  "String",_POLICY_INPUTS_5[[#This Row],[FORM VALUE]],
  "Date",TEXT(_POLICY_INPUTS_5[[#This Row],[FORM VALUE]],"mmmm dd, yyyy"),
  "Percent",TEXT(_POLICY_INPUTS_5[[#This Row],[FORM VALUE]],"##%"),
  "Time",TEXT(_POLICY_INPUTS_5[[#This Row],[FORM VALUE]],"h:mm AM/PM"),
  "Number",TEXT(_POLICY_INPUTS_5[[#This Row],[FORM VALUE]],"0")
)</f>
        <v>JTDKN3DU8C1529350</v>
      </c>
    </row>
    <row r="23" spans="2:6" x14ac:dyDescent="0.3">
      <c r="B23" s="5" t="s">
        <v>23</v>
      </c>
      <c r="C23" s="20" t="str">
        <f>_xlfn.XLOOKUP($C$5,_LOOKUP[Number],_LOOKUP[Policy Coverages],,0)</f>
        <v>bodily injury liability of $30,000 per person/$60,000 per loss, property liability of $15,000 per loss, uninsured motorist bodily injury of $30,000 per person/$60,000 per loss, uninsured motorist property damage of $3,500 or CDW, collision and comprehensive coverage with $500 deductible each</v>
      </c>
      <c r="D23" s="11" t="str">
        <f>_xlfn.CONCAT("[",_POLICY_INPUTS_5[[#This Row],[NAME FIELD]],"]")</f>
        <v>[Policy Coverages]</v>
      </c>
      <c r="E23" s="5" t="s">
        <v>26</v>
      </c>
      <c r="F23" s="5" t="str" cm="1">
        <f t="array" ref="F23">_xlfn.SWITCH(
  _POLICY_INPUTS_5[[#This Row],[VARIABLE TYPE]],
  "String",_POLICY_INPUTS_5[[#This Row],[FORM VALUE]],
  "Date",TEXT(_POLICY_INPUTS_5[[#This Row],[FORM VALUE]],"mmmm dd, yyyy"),
  "Percent",TEXT(_POLICY_INPUTS_5[[#This Row],[FORM VALUE]],"##%"),
  "Time",TEXT(_POLICY_INPUTS_5[[#This Row],[FORM VALUE]],"h:mm AM/PM"),
  "Number",TEXT(_POLICY_INPUTS_5[[#This Row],[FORM VALUE]],"0")
)</f>
        <v>bodily injury liability of $30,000 per person/$60,000 per loss, property liability of $15,000 per loss, uninsured motorist bodily injury of $30,000 per person/$60,000 per loss, uninsured motorist property damage of $3,500 or CDW, collision and comprehensive coverage with $500 deductible each</v>
      </c>
    </row>
    <row r="24" spans="2:6" x14ac:dyDescent="0.3">
      <c r="B24" s="5" t="s">
        <v>31</v>
      </c>
      <c r="C24" s="6" t="str">
        <f>TRIM(RIGHT(F10,LEN(F10)-FIND("~",SUBSTITUTE(F10," ","~",LEN(F10)-LEN(SUBSTITUTE(F10," ",""))))))</f>
        <v>Culma</v>
      </c>
      <c r="D24" s="11" t="str">
        <f>_xlfn.CONCAT("[",_POLICY_INPUTS_5[[#This Row],[NAME FIELD]],"]")</f>
        <v>[Insured Last Name]</v>
      </c>
      <c r="E24" s="5" t="s">
        <v>26</v>
      </c>
      <c r="F24" s="5" t="str" cm="1">
        <f t="array" ref="F24">_xlfn.SWITCH(
  _POLICY_INPUTS_5[[#This Row],[VARIABLE TYPE]],
  "String",_POLICY_INPUTS_5[[#This Row],[FORM VALUE]],
  "Date",TEXT(_POLICY_INPUTS_5[[#This Row],[FORM VALUE]],"mmmm dd, yyyy"),
  "Percent",TEXT(_POLICY_INPUTS_5[[#This Row],[FORM VALUE]],"##%"),
  "Time",TEXT(_POLICY_INPUTS_5[[#This Row],[FORM VALUE]],"h:mm AM/PM"),
  "Number",TEXT(_POLICY_INPUTS_5[[#This Row],[FORM VALUE]],"0")
)</f>
        <v>Culma</v>
      </c>
    </row>
    <row r="25" spans="2:6" x14ac:dyDescent="0.3">
      <c r="B25" s="5" t="s">
        <v>33</v>
      </c>
      <c r="C25" s="8"/>
      <c r="D25" s="11" t="str">
        <f>_xlfn.CONCAT("[",_POLICY_INPUTS_5[[#This Row],[NAME FIELD]],"]")</f>
        <v>[Incident State]</v>
      </c>
      <c r="E25" s="5" t="s">
        <v>26</v>
      </c>
      <c r="F25" s="5" cm="1">
        <f t="array" ref="F25">_xlfn.SWITCH(
  _POLICY_INPUTS_5[[#This Row],[VARIABLE TYPE]],
  "String",_POLICY_INPUTS_5[[#This Row],[FORM VALUE]],
  "Date",TEXT(_POLICY_INPUTS_5[[#This Row],[FORM VALUE]],"mmmm dd, yyyy"),
  "Percent",TEXT(_POLICY_INPUTS_5[[#This Row],[FORM VALUE]],"##%"),
  "Time",TEXT(_POLICY_INPUTS_5[[#This Row],[FORM VALUE]],"h:mm AM/PM"),
  "Number",TEXT(_POLICY_INPUTS_5[[#This Row],[FORM VALUE]],"0")
)</f>
        <v>0</v>
      </c>
    </row>
    <row r="26" spans="2:6" x14ac:dyDescent="0.3">
      <c r="B26" s="5" t="s">
        <v>34</v>
      </c>
      <c r="C26" s="5" t="str">
        <f>PROPER(_xlfn.XLOOKUP($C$5,_LOOKUP[Number],_LOOKUP[Mailing Street Address],,0))</f>
        <v>10080 Machado Ln</v>
      </c>
      <c r="D26" s="11" t="str">
        <f>_xlfn.CONCAT("[",_POLICY_INPUTS_5[[#This Row],[NAME FIELD]],"]")</f>
        <v>[Insured Street Address]</v>
      </c>
      <c r="E26" s="5" t="s">
        <v>26</v>
      </c>
      <c r="F26" s="5" t="str" cm="1">
        <f t="array" ref="F26">_xlfn.SWITCH(
  _POLICY_INPUTS_5[[#This Row],[VARIABLE TYPE]],
  "String",_POLICY_INPUTS_5[[#This Row],[FORM VALUE]],
  "Date",TEXT(_POLICY_INPUTS_5[[#This Row],[FORM VALUE]],"mmmm dd, yyyy"),
  "Percent",TEXT(_POLICY_INPUTS_5[[#This Row],[FORM VALUE]],"##%"),
  "Time",TEXT(_POLICY_INPUTS_5[[#This Row],[FORM VALUE]],"h:mm AM/PM"),
  "Number",TEXT(_POLICY_INPUTS_5[[#This Row],[FORM VALUE]],"0")
)</f>
        <v>10080 Machado Ln</v>
      </c>
    </row>
    <row r="27" spans="2:6" x14ac:dyDescent="0.3">
      <c r="B27" s="5" t="s">
        <v>35</v>
      </c>
      <c r="C27" s="5" t="str">
        <f>PROPER(_xlfn.XLOOKUP($C$5,_LOOKUP[Number],_LOOKUP[Mailing City],,0))</f>
        <v>San Jose</v>
      </c>
      <c r="D27" s="11" t="str">
        <f>_xlfn.CONCAT("[",_POLICY_INPUTS_5[[#This Row],[NAME FIELD]],"]")</f>
        <v>[Insured City]</v>
      </c>
      <c r="E27" s="5" t="s">
        <v>26</v>
      </c>
      <c r="F27" s="5" t="str" cm="1">
        <f t="array" ref="F27">_xlfn.SWITCH(
  _POLICY_INPUTS_5[[#This Row],[VARIABLE TYPE]],
  "String",_POLICY_INPUTS_5[[#This Row],[FORM VALUE]],
  "Date",TEXT(_POLICY_INPUTS_5[[#This Row],[FORM VALUE]],"mmmm dd, yyyy"),
  "Percent",TEXT(_POLICY_INPUTS_5[[#This Row],[FORM VALUE]],"##%"),
  "Time",TEXT(_POLICY_INPUTS_5[[#This Row],[FORM VALUE]],"h:mm AM/PM"),
  "Number",TEXT(_POLICY_INPUTS_5[[#This Row],[FORM VALUE]],"0")
)</f>
        <v>San Jose</v>
      </c>
    </row>
    <row r="28" spans="2:6" x14ac:dyDescent="0.3">
      <c r="B28" s="5" t="s">
        <v>36</v>
      </c>
      <c r="C28" s="5" t="str">
        <f>_xlfn.XLOOKUP($C$5,_LOOKUP[Number],_LOOKUP[Mailing State],,0)</f>
        <v>CA</v>
      </c>
      <c r="D28" s="11" t="str">
        <f>_xlfn.CONCAT("[",_POLICY_INPUTS_5[[#This Row],[NAME FIELD]],"]")</f>
        <v>[Insured State]</v>
      </c>
      <c r="E28" s="5" t="s">
        <v>26</v>
      </c>
      <c r="F28" s="5" t="str" cm="1">
        <f t="array" ref="F28">_xlfn.SWITCH(
  _POLICY_INPUTS_5[[#This Row],[VARIABLE TYPE]],
  "String",_POLICY_INPUTS_5[[#This Row],[FORM VALUE]],
  "Date",TEXT(_POLICY_INPUTS_5[[#This Row],[FORM VALUE]],"mmmm dd, yyyy"),
  "Percent",TEXT(_POLICY_INPUTS_5[[#This Row],[FORM VALUE]],"##%"),
  "Time",TEXT(_POLICY_INPUTS_5[[#This Row],[FORM VALUE]],"h:mm AM/PM"),
  "Number",TEXT(_POLICY_INPUTS_5[[#This Row],[FORM VALUE]],"0")
)</f>
        <v>CA</v>
      </c>
    </row>
    <row r="29" spans="2:6" x14ac:dyDescent="0.3">
      <c r="B29" s="5" t="s">
        <v>37</v>
      </c>
      <c r="C29" s="5" t="str">
        <f>_xlfn.XLOOKUP($C$5,_LOOKUP[Number],_LOOKUP[Mailing Zip Code],,0)</f>
        <v>95127</v>
      </c>
      <c r="D29" s="11" t="str">
        <f>_xlfn.CONCAT("[",_POLICY_INPUTS_5[[#This Row],[NAME FIELD]],"]")</f>
        <v>[Insured Zip Code]</v>
      </c>
      <c r="E29" s="5" t="s">
        <v>29</v>
      </c>
      <c r="F29" s="5" t="str" cm="1">
        <f t="array" ref="F29">_xlfn.SWITCH(
  _POLICY_INPUTS_5[[#This Row],[VARIABLE TYPE]],
  "String",_POLICY_INPUTS_5[[#This Row],[FORM VALUE]],
  "Date",TEXT(_POLICY_INPUTS_5[[#This Row],[FORM VALUE]],"mmmm dd, yyyy"),
  "Percent",TEXT(_POLICY_INPUTS_5[[#This Row],[FORM VALUE]],"##%"),
  "Time",TEXT(_POLICY_INPUTS_5[[#This Row],[FORM VALUE]],"h:mm AM/PM"),
  "Number",TEXT(_POLICY_INPUTS_5[[#This Row],[FORM VALUE]],"0")
)</f>
        <v>95127</v>
      </c>
    </row>
    <row r="30" spans="2:6" x14ac:dyDescent="0.3">
      <c r="B30" s="5" t="s">
        <v>38</v>
      </c>
      <c r="C30" s="18">
        <f ca="1">TODAY()</f>
        <v>45888</v>
      </c>
      <c r="D30" s="11" t="str">
        <f>_xlfn.CONCAT("[",_POLICY_INPUTS_5[[#This Row],[NAME FIELD]],"]")</f>
        <v>[Date of Letter]</v>
      </c>
      <c r="E30" s="5" t="s">
        <v>27</v>
      </c>
      <c r="F30" s="5" t="str" cm="1">
        <f t="array" aca="1" ref="F30" ca="1">_xlfn.SWITCH(
  _POLICY_INPUTS_5[[#This Row],[VARIABLE TYPE]],
  "String",_POLICY_INPUTS_5[[#This Row],[FORM VALUE]],
  "Date",TEXT(_POLICY_INPUTS_5[[#This Row],[FORM VALUE]],"mmmm dd, yyyy"),
  "Percent",TEXT(_POLICY_INPUTS_5[[#This Row],[FORM VALUE]],"##%"),
  "Time",TEXT(_POLICY_INPUTS_5[[#This Row],[FORM VALUE]],"h:mm AM/PM"),
  "Number",TEXT(_POLICY_INPUTS_5[[#This Row],[FORM VALUE]],"0")
)</f>
        <v>August 19, 2025</v>
      </c>
    </row>
    <row r="31" spans="2:6" x14ac:dyDescent="0.3">
      <c r="B31" s="5" t="s">
        <v>39</v>
      </c>
      <c r="C31" s="5" t="str">
        <f>PROPER(_xlfn.XLOOKUP($C$5,_LOOKUP[Number],_LOOKUP[AdjusterMemberName],,0))</f>
        <v>Cheryl Anglim</v>
      </c>
      <c r="D31" s="11" t="str">
        <f>_xlfn.CONCAT("[",_POLICY_INPUTS_5[[#This Row],[NAME FIELD]],"]")</f>
        <v>[Adjuster Name]</v>
      </c>
      <c r="E31" s="5" t="s">
        <v>26</v>
      </c>
      <c r="F31" s="5" t="str" cm="1">
        <f t="array" ref="F31">_xlfn.SWITCH(
  _POLICY_INPUTS_5[[#This Row],[VARIABLE TYPE]],
  "String",_POLICY_INPUTS_5[[#This Row],[FORM VALUE]],
  "Date",TEXT(_POLICY_INPUTS_5[[#This Row],[FORM VALUE]],"mmmm dd, yyyy"),
  "Percent",TEXT(_POLICY_INPUTS_5[[#This Row],[FORM VALUE]],"##%"),
  "Time",TEXT(_POLICY_INPUTS_5[[#This Row],[FORM VALUE]],"h:mm AM/PM"),
  "Number",TEXT(_POLICY_INPUTS_5[[#This Row],[FORM VALUE]],"0")
)</f>
        <v>Cheryl Anglim</v>
      </c>
    </row>
    <row r="32" spans="2:6" x14ac:dyDescent="0.3">
      <c r="B32" s="5" t="s">
        <v>40</v>
      </c>
      <c r="C32" s="13" t="s">
        <v>47238</v>
      </c>
      <c r="D32" s="11" t="str">
        <f>_xlfn.CONCAT("[",_POLICY_INPUTS_5[[#This Row],[NAME FIELD]],"]")</f>
        <v>[Adjuster Title]</v>
      </c>
      <c r="E32" s="5" t="s">
        <v>26</v>
      </c>
      <c r="F32" s="5" t="str" cm="1">
        <f t="array" ref="F32">_xlfn.SWITCH(
  _POLICY_INPUTS_5[[#This Row],[VARIABLE TYPE]],
  "String",_POLICY_INPUTS_5[[#This Row],[FORM VALUE]],
  "Date",TEXT(_POLICY_INPUTS_5[[#This Row],[FORM VALUE]],"mmmm dd, yyyy"),
  "Percent",TEXT(_POLICY_INPUTS_5[[#This Row],[FORM VALUE]],"##%"),
  "Time",TEXT(_POLICY_INPUTS_5[[#This Row],[FORM VALUE]],"h:mm AM/PM"),
  "Number",TEXT(_POLICY_INPUTS_5[[#This Row],[FORM VALUE]],"0")
)</f>
        <v>Claims Adjuster</v>
      </c>
    </row>
    <row r="33" spans="2:6" x14ac:dyDescent="0.3">
      <c r="B33" s="5" t="s">
        <v>41</v>
      </c>
      <c r="C33" s="13" t="str">
        <f>_xlfn.XLOOKUP($C$5,_LOOKUP[Number],_LOOKUP[Adjuster Phone],,0)</f>
        <v>323-456-1707</v>
      </c>
      <c r="D33" s="11" t="str">
        <f>_xlfn.CONCAT("[",_POLICY_INPUTS_5[[#This Row],[NAME FIELD]],"]")</f>
        <v>[Adjuster Phone]</v>
      </c>
      <c r="E33" s="5" t="s">
        <v>29</v>
      </c>
      <c r="F33" s="5" t="str" cm="1">
        <f t="array" ref="F33">_xlfn.SWITCH(
  _POLICY_INPUTS_5[[#This Row],[VARIABLE TYPE]],
  "String",_POLICY_INPUTS_5[[#This Row],[FORM VALUE]],
  "Date",TEXT(_POLICY_INPUTS_5[[#This Row],[FORM VALUE]],"mmmm dd, yyyy"),
  "Percent",TEXT(_POLICY_INPUTS_5[[#This Row],[FORM VALUE]],"##%"),
  "Time",TEXT(_POLICY_INPUTS_5[[#This Row],[FORM VALUE]],"h:mm AM/PM"),
  "Number",TEXT(_POLICY_INPUTS_5[[#This Row],[FORM VALUE]],"0")
)</f>
        <v>323-456-1707</v>
      </c>
    </row>
    <row r="34" spans="2:6" x14ac:dyDescent="0.3">
      <c r="B34" s="5" t="s">
        <v>42</v>
      </c>
      <c r="C34" s="13" t="str">
        <f>_xlfn.XLOOKUP($C$5,_LOOKUP[Number],_LOOKUP[Adjuster Email],,0)</f>
        <v>Canglim@knightcompany.com</v>
      </c>
      <c r="D34" s="11" t="str">
        <f>_xlfn.CONCAT("[",_POLICY_INPUTS_5[[#This Row],[NAME FIELD]],"]")</f>
        <v>[Adjuster Email]</v>
      </c>
      <c r="E34" s="5" t="s">
        <v>26</v>
      </c>
      <c r="F34" s="5" t="str" cm="1">
        <f t="array" ref="F34">_xlfn.SWITCH(
  _POLICY_INPUTS_5[[#This Row],[VARIABLE TYPE]],
  "String",_POLICY_INPUTS_5[[#This Row],[FORM VALUE]],
  "Date",TEXT(_POLICY_INPUTS_5[[#This Row],[FORM VALUE]],"mmmm dd, yyyy"),
  "Percent",TEXT(_POLICY_INPUTS_5[[#This Row],[FORM VALUE]],"##%"),
  "Time",TEXT(_POLICY_INPUTS_5[[#This Row],[FORM VALUE]],"h:mm AM/PM"),
  "Number",TEXT(_POLICY_INPUTS_5[[#This Row],[FORM VALUE]],"0")
)</f>
        <v>Canglim@knightcompany.com</v>
      </c>
    </row>
    <row r="35" spans="2:6" x14ac:dyDescent="0.3">
      <c r="B35" s="5" t="s">
        <v>43</v>
      </c>
      <c r="C35" s="23" t="s">
        <v>47237</v>
      </c>
      <c r="D35" s="11" t="str">
        <f>_xlfn.CONCAT("[",_POLICY_INPUTS_5[[#This Row],[NAME FIELD]],"]")</f>
        <v>[Adjuster Company]</v>
      </c>
      <c r="E35" s="5" t="s">
        <v>26</v>
      </c>
      <c r="F35" s="5" t="str" cm="1">
        <f t="array" ref="F35">_xlfn.SWITCH(
  _POLICY_INPUTS_5[[#This Row],[VARIABLE TYPE]],
  "String",_POLICY_INPUTS_5[[#This Row],[FORM VALUE]],
  "Date",TEXT(_POLICY_INPUTS_5[[#This Row],[FORM VALUE]],"mmmm dd, yyyy"),
  "Percent",TEXT(_POLICY_INPUTS_5[[#This Row],[FORM VALUE]],"##%"),
  "Time",TEXT(_POLICY_INPUTS_5[[#This Row],[FORM VALUE]],"h:mm AM/PM"),
  "Number",TEXT(_POLICY_INPUTS_5[[#This Row],[FORM VALUE]],"0")
)</f>
        <v xml:space="preserve">KnightBrook Insurance Company – Onward </v>
      </c>
    </row>
    <row r="37" spans="2:6" x14ac:dyDescent="0.3">
      <c r="B37" s="5" t="s">
        <v>47230</v>
      </c>
    </row>
    <row r="38" spans="2:6" x14ac:dyDescent="0.3">
      <c r="B38" s="5" t="s">
        <v>47229</v>
      </c>
      <c r="C38" s="13" t="str">
        <f>_xlfn.XLOOKUP($C$5,_LOOKUP[Number],_LOOKUP[LocationDescription],,0)</f>
        <v>1450 Creekside, California</v>
      </c>
    </row>
  </sheetData>
  <pageMargins left="0.7" right="0.7" top="0.75" bottom="0.75" header="0.3" footer="0.3"/>
  <ignoredErrors>
    <ignoredError sqref="C24" evalError="1"/>
  </ignoredErrors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B45AC-8D45-458E-948D-54A779307918}">
  <sheetPr codeName="Sheet2"/>
  <dimension ref="B4:I38"/>
  <sheetViews>
    <sheetView zoomScale="90" zoomScaleNormal="90" workbookViewId="0">
      <selection activeCell="I31" sqref="I31"/>
    </sheetView>
  </sheetViews>
  <sheetFormatPr defaultColWidth="8.88671875" defaultRowHeight="14.4" x14ac:dyDescent="0.3"/>
  <cols>
    <col min="1" max="1" width="8.88671875" style="5"/>
    <col min="2" max="2" width="20.88671875" style="5" bestFit="1" customWidth="1"/>
    <col min="3" max="3" width="15" style="5" bestFit="1" customWidth="1"/>
    <col min="4" max="4" width="22.109375" style="5" bestFit="1" customWidth="1"/>
    <col min="5" max="5" width="17" style="5" bestFit="1" customWidth="1"/>
    <col min="6" max="6" width="19.33203125" style="5" bestFit="1" customWidth="1"/>
    <col min="7" max="16384" width="8.88671875" style="5"/>
  </cols>
  <sheetData>
    <row r="4" spans="2:9" x14ac:dyDescent="0.3">
      <c r="B4" s="4" t="s">
        <v>0</v>
      </c>
      <c r="C4" s="6"/>
      <c r="H4" s="8"/>
      <c r="I4" s="5" t="s">
        <v>45325</v>
      </c>
    </row>
    <row r="5" spans="2:9" x14ac:dyDescent="0.3">
      <c r="B5" s="5" t="s">
        <v>1</v>
      </c>
      <c r="C5" s="8" t="s">
        <v>45243</v>
      </c>
      <c r="H5" s="13"/>
      <c r="I5" s="5" t="s">
        <v>47228</v>
      </c>
    </row>
    <row r="9" spans="2:9" x14ac:dyDescent="0.3">
      <c r="B9" s="1" t="s">
        <v>2</v>
      </c>
      <c r="C9" s="1" t="s">
        <v>3</v>
      </c>
      <c r="D9" s="2" t="s">
        <v>4</v>
      </c>
      <c r="E9" s="2" t="s">
        <v>5</v>
      </c>
      <c r="F9" s="2" t="s">
        <v>6</v>
      </c>
    </row>
    <row r="10" spans="2:9" x14ac:dyDescent="0.3">
      <c r="B10" s="5" t="s">
        <v>10</v>
      </c>
      <c r="C10" s="5" t="str">
        <f>PROPER(_xlfn.XLOOKUP($C$5,_LOOKUP[Number],_LOOKUP[InsuredName],,0))</f>
        <v>Guillermo Hernandez Culma</v>
      </c>
      <c r="D10" s="11" t="str">
        <f>_xlfn.CONCAT("[",_POLICY_INPUTS_6[[#This Row],[NAME FIELD]],"]")</f>
        <v>[Insured Name]</v>
      </c>
      <c r="E10" s="5" t="s">
        <v>26</v>
      </c>
      <c r="F10" s="5" t="str" cm="1">
        <f t="array" ref="F10">_xlfn.SWITCH(
  _POLICY_INPUTS_6[[#This Row],[VARIABLE TYPE]],
  "String",_POLICY_INPUTS_6[[#This Row],[FORM VALUE]],
  "Date",TEXT(_POLICY_INPUTS_6[[#This Row],[FORM VALUE]],"mmmm dd, yyyy"),
  "Percent",TEXT(_POLICY_INPUTS_6[[#This Row],[FORM VALUE]],"##%"),
  "Time",TEXT(_POLICY_INPUTS_6[[#This Row],[FORM VALUE]],"h:mm AM/PM"),
  "Number",TEXT(_POLICY_INPUTS_6[[#This Row],[FORM VALUE]],"0")
)</f>
        <v>Guillermo Hernandez Culma</v>
      </c>
    </row>
    <row r="11" spans="2:9" x14ac:dyDescent="0.3">
      <c r="B11" s="5" t="s">
        <v>32</v>
      </c>
      <c r="C11" s="5" t="str">
        <f>PROPER(_xlfn.XLOOKUP($C$5,_LOOKUP[Number],_LOOKUP[Driver Name],,0))</f>
        <v>Guillermo Hernandez Culma</v>
      </c>
      <c r="D11" s="11" t="str">
        <f>_xlfn.CONCAT("[",_POLICY_INPUTS_6[[#This Row],[NAME FIELD]],"]")</f>
        <v>[Driver Name]</v>
      </c>
      <c r="E11" s="5" t="s">
        <v>26</v>
      </c>
      <c r="F11" s="5" t="str" cm="1">
        <f t="array" ref="F11">_xlfn.SWITCH(
  _POLICY_INPUTS_6[[#This Row],[VARIABLE TYPE]],
  "String",_POLICY_INPUTS_6[[#This Row],[FORM VALUE]],
  "Date",TEXT(_POLICY_INPUTS_6[[#This Row],[FORM VALUE]],"mmmm dd, yyyy"),
  "Percent",TEXT(_POLICY_INPUTS_6[[#This Row],[FORM VALUE]],"##%"),
  "Time",TEXT(_POLICY_INPUTS_6[[#This Row],[FORM VALUE]],"h:mm AM/PM"),
  "Number",TEXT(_POLICY_INPUTS_6[[#This Row],[FORM VALUE]],"0")
)</f>
        <v>Guillermo Hernandez Culma</v>
      </c>
    </row>
    <row r="12" spans="2:9" x14ac:dyDescent="0.3">
      <c r="B12" s="6" t="s">
        <v>12</v>
      </c>
      <c r="C12" s="7">
        <f>_xlfn.XLOOKUP($C$5,_LOOKUP[Number],_LOOKUP[LossDate],,0)</f>
        <v>45880</v>
      </c>
      <c r="D12" s="11" t="str">
        <f>_xlfn.CONCAT("[",_POLICY_INPUTS_6[[#This Row],[NAME FIELD]],"]")</f>
        <v>[Date of Loss]</v>
      </c>
      <c r="E12" s="5" t="s">
        <v>27</v>
      </c>
      <c r="F12" s="5" t="str" cm="1">
        <f t="array" ref="F12">_xlfn.SWITCH(
  _POLICY_INPUTS_6[[#This Row],[VARIABLE TYPE]],
  "String",_POLICY_INPUTS_6[[#This Row],[FORM VALUE]],
  "Date",TEXT(_POLICY_INPUTS_6[[#This Row],[FORM VALUE]],"mmmm dd, yyyy"),
  "Percent",TEXT(_POLICY_INPUTS_6[[#This Row],[FORM VALUE]],"##%"),
  "Time",TEXT(_POLICY_INPUTS_6[[#This Row],[FORM VALUE]],"h:mm AM/PM"),
  "Number",TEXT(_POLICY_INPUTS_6[[#This Row],[FORM VALUE]],"0")
)</f>
        <v>August 11, 2025</v>
      </c>
    </row>
    <row r="13" spans="2:9" x14ac:dyDescent="0.3">
      <c r="B13" s="5" t="s">
        <v>22</v>
      </c>
      <c r="C13" s="5" t="str">
        <f>_xlfn.XLOOKUP($C$5,_LOOKUP[Number],_LOOKUP[PolicyNumber],,0)</f>
        <v>CAN23003269-04</v>
      </c>
      <c r="D13" s="11" t="str">
        <f>_xlfn.CONCAT("[",_POLICY_INPUTS_6[[#This Row],[NAME FIELD]],"]")</f>
        <v>[Policy Number]</v>
      </c>
      <c r="E13" s="5" t="s">
        <v>26</v>
      </c>
      <c r="F13" s="5" t="str" cm="1">
        <f t="array" ref="F13">_xlfn.SWITCH(
  _POLICY_INPUTS_6[[#This Row],[VARIABLE TYPE]],
  "String",_POLICY_INPUTS_6[[#This Row],[FORM VALUE]],
  "Date",TEXT(_POLICY_INPUTS_6[[#This Row],[FORM VALUE]],"mmmm dd, yyyy"),
  "Percent",TEXT(_POLICY_INPUTS_6[[#This Row],[FORM VALUE]],"##%"),
  "Time",TEXT(_POLICY_INPUTS_6[[#This Row],[FORM VALUE]],"h:mm AM/PM"),
  "Number",TEXT(_POLICY_INPUTS_6[[#This Row],[FORM VALUE]],"0")
)</f>
        <v>CAN23003269-04</v>
      </c>
    </row>
    <row r="14" spans="2:9" x14ac:dyDescent="0.3">
      <c r="B14" s="5" t="s">
        <v>19</v>
      </c>
      <c r="C14" s="7">
        <f>_xlfn.XLOOKUP($C$5,_LOOKUP[Number],_LOOKUP[Policy Effective Date],,0)</f>
        <v>45838</v>
      </c>
      <c r="D14" s="11" t="str">
        <f>_xlfn.CONCAT("[",_POLICY_INPUTS_6[[#This Row],[NAME FIELD]],"]")</f>
        <v>[Effective Date]</v>
      </c>
      <c r="E14" s="5" t="s">
        <v>27</v>
      </c>
      <c r="F14" s="5" t="str" cm="1">
        <f t="array" ref="F14">_xlfn.SWITCH(
  _POLICY_INPUTS_6[[#This Row],[VARIABLE TYPE]],
  "String",_POLICY_INPUTS_6[[#This Row],[FORM VALUE]],
  "Date",TEXT(_POLICY_INPUTS_6[[#This Row],[FORM VALUE]],"mmmm dd, yyyy"),
  "Percent",TEXT(_POLICY_INPUTS_6[[#This Row],[FORM VALUE]],"##%"),
  "Time",TEXT(_POLICY_INPUTS_6[[#This Row],[FORM VALUE]],"h:mm AM/PM"),
  "Number",TEXT(_POLICY_INPUTS_6[[#This Row],[FORM VALUE]],"0")
)</f>
        <v>June 30, 2025</v>
      </c>
    </row>
    <row r="15" spans="2:9" x14ac:dyDescent="0.3">
      <c r="B15" s="5" t="s">
        <v>20</v>
      </c>
      <c r="C15" s="7">
        <f>_xlfn.XLOOKUP($C$5,_LOOKUP[Number],_LOOKUP[Policy Expiration Date],,0)</f>
        <v>46021</v>
      </c>
      <c r="D15" s="11" t="str">
        <f>_xlfn.CONCAT("[",_POLICY_INPUTS_6[[#This Row],[NAME FIELD]],"]")</f>
        <v>[Expiration Date]</v>
      </c>
      <c r="E15" s="5" t="s">
        <v>27</v>
      </c>
      <c r="F15" s="5" t="str" cm="1">
        <f t="array" ref="F15">_xlfn.SWITCH(
  _POLICY_INPUTS_6[[#This Row],[VARIABLE TYPE]],
  "String",_POLICY_INPUTS_6[[#This Row],[FORM VALUE]],
  "Date",TEXT(_POLICY_INPUTS_6[[#This Row],[FORM VALUE]],"mmmm dd, yyyy"),
  "Percent",TEXT(_POLICY_INPUTS_6[[#This Row],[FORM VALUE]],"##%"),
  "Time",TEXT(_POLICY_INPUTS_6[[#This Row],[FORM VALUE]],"h:mm AM/PM"),
  "Number",TEXT(_POLICY_INPUTS_6[[#This Row],[FORM VALUE]],"0")
)</f>
        <v>December 30, 2025</v>
      </c>
    </row>
    <row r="16" spans="2:9" x14ac:dyDescent="0.3">
      <c r="B16" s="5" t="s">
        <v>24</v>
      </c>
      <c r="C16" s="5" t="str">
        <f>$C$5</f>
        <v>ON-25-003209</v>
      </c>
      <c r="D16" s="11" t="str">
        <f>_xlfn.CONCAT("[",_POLICY_INPUTS_6[[#This Row],[NAME FIELD]],"]")</f>
        <v>[Claim Number]</v>
      </c>
      <c r="E16" s="5" t="s">
        <v>26</v>
      </c>
      <c r="F16" s="5" t="str" cm="1">
        <f t="array" ref="F16">_xlfn.SWITCH(
  _POLICY_INPUTS_6[[#This Row],[VARIABLE TYPE]],
  "String",_POLICY_INPUTS_6[[#This Row],[FORM VALUE]],
  "Date",TEXT(_POLICY_INPUTS_6[[#This Row],[FORM VALUE]],"mmmm dd, yyyy"),
  "Percent",TEXT(_POLICY_INPUTS_6[[#This Row],[FORM VALUE]],"##%"),
  "Time",TEXT(_POLICY_INPUTS_6[[#This Row],[FORM VALUE]],"h:mm AM/PM"),
  "Number",TEXT(_POLICY_INPUTS_6[[#This Row],[FORM VALUE]],"0")
)</f>
        <v>ON-25-003209</v>
      </c>
    </row>
    <row r="17" spans="2:6" x14ac:dyDescent="0.3">
      <c r="B17" s="5" t="s">
        <v>18</v>
      </c>
      <c r="C17" s="8"/>
      <c r="D17" s="11" t="str">
        <f>_xlfn.CONCAT("[",_POLICY_INPUTS_6[[#This Row],[NAME FIELD]],"]")</f>
        <v>[Incident City]</v>
      </c>
      <c r="E17" s="5" t="s">
        <v>26</v>
      </c>
      <c r="F17" s="5" cm="1">
        <f t="array" ref="F17">_xlfn.SWITCH(
  _POLICY_INPUTS_6[[#This Row],[VARIABLE TYPE]],
  "String",_POLICY_INPUTS_6[[#This Row],[FORM VALUE]],
  "Date",TEXT(_POLICY_INPUTS_6[[#This Row],[FORM VALUE]],"mmmm dd, yyyy"),
  "Percent",TEXT(_POLICY_INPUTS_6[[#This Row],[FORM VALUE]],"##%"),
  "Time",TEXT(_POLICY_INPUTS_6[[#This Row],[FORM VALUE]],"h:mm AM/PM"),
  "Number",TEXT(_POLICY_INPUTS_6[[#This Row],[FORM VALUE]],"0")
)</f>
        <v>0</v>
      </c>
    </row>
    <row r="18" spans="2:6" x14ac:dyDescent="0.3">
      <c r="B18" s="5" t="s">
        <v>17</v>
      </c>
      <c r="C18" s="9" t="str">
        <f>_xlfn.XLOOKUP($C$5,_LOOKUP[Number],_LOOKUP[LossTime],,0)</f>
        <v>4:15 PM</v>
      </c>
      <c r="D18" s="11" t="str">
        <f>_xlfn.CONCAT("[",_POLICY_INPUTS_6[[#This Row],[NAME FIELD]],"]")</f>
        <v>[Time of Loss]</v>
      </c>
      <c r="E18" s="5" t="s">
        <v>28</v>
      </c>
      <c r="F18" s="5" t="str" cm="1">
        <f t="array" ref="F18">_xlfn.SWITCH(
  _POLICY_INPUTS_6[[#This Row],[VARIABLE TYPE]],
  "String",_POLICY_INPUTS_6[[#This Row],[FORM VALUE]],
  "Date",TEXT(_POLICY_INPUTS_6[[#This Row],[FORM VALUE]],"mmmm dd, yyyy"),
  "Percent",TEXT(_POLICY_INPUTS_6[[#This Row],[FORM VALUE]],"##%"),
  "Time",TEXT(_POLICY_INPUTS_6[[#This Row],[FORM VALUE]],"h:mm AM/PM"),
  "Number",TEXT(_POLICY_INPUTS_6[[#This Row],[FORM VALUE]],"0")
)</f>
        <v>4:15 PM</v>
      </c>
    </row>
    <row r="19" spans="2:6" x14ac:dyDescent="0.3">
      <c r="B19" s="5" t="s">
        <v>13</v>
      </c>
      <c r="C19" s="5" t="str">
        <f>_xlfn.XLOOKUP($C$5,_LOOKUP[Number],_LOOKUP[Make],,0)</f>
        <v>Toyota</v>
      </c>
      <c r="D19" s="11" t="str">
        <f>_xlfn.CONCAT("[",_POLICY_INPUTS_6[[#This Row],[NAME FIELD]],"]")</f>
        <v>[Vehicle Make]</v>
      </c>
      <c r="E19" s="5" t="s">
        <v>26</v>
      </c>
      <c r="F19" s="5" t="str" cm="1">
        <f t="array" ref="F19">_xlfn.SWITCH(
  _POLICY_INPUTS_6[[#This Row],[VARIABLE TYPE]],
  "String",_POLICY_INPUTS_6[[#This Row],[FORM VALUE]],
  "Date",TEXT(_POLICY_INPUTS_6[[#This Row],[FORM VALUE]],"mmmm dd, yyyy"),
  "Percent",TEXT(_POLICY_INPUTS_6[[#This Row],[FORM VALUE]],"##%"),
  "Time",TEXT(_POLICY_INPUTS_6[[#This Row],[FORM VALUE]],"h:mm AM/PM"),
  "Number",TEXT(_POLICY_INPUTS_6[[#This Row],[FORM VALUE]],"0")
)</f>
        <v>Toyota</v>
      </c>
    </row>
    <row r="20" spans="2:6" x14ac:dyDescent="0.3">
      <c r="B20" s="5" t="s">
        <v>14</v>
      </c>
      <c r="C20" s="5" t="str">
        <f>PROPER(_xlfn.XLOOKUP($C$5,_LOOKUP[Number],_LOOKUP[Model],,0))</f>
        <v>Prius</v>
      </c>
      <c r="D20" s="11" t="str">
        <f>_xlfn.CONCAT("[",_POLICY_INPUTS_6[[#This Row],[NAME FIELD]],"]")</f>
        <v>[Vehicle Model]</v>
      </c>
      <c r="E20" s="5" t="s">
        <v>26</v>
      </c>
      <c r="F20" s="5" t="str" cm="1">
        <f t="array" ref="F20">_xlfn.SWITCH(
  _POLICY_INPUTS_6[[#This Row],[VARIABLE TYPE]],
  "String",_POLICY_INPUTS_6[[#This Row],[FORM VALUE]],
  "Date",TEXT(_POLICY_INPUTS_6[[#This Row],[FORM VALUE]],"mmmm dd, yyyy"),
  "Percent",TEXT(_POLICY_INPUTS_6[[#This Row],[FORM VALUE]],"##%"),
  "Time",TEXT(_POLICY_INPUTS_6[[#This Row],[FORM VALUE]],"h:mm AM/PM"),
  "Number",TEXT(_POLICY_INPUTS_6[[#This Row],[FORM VALUE]],"0")
)</f>
        <v>Prius</v>
      </c>
    </row>
    <row r="21" spans="2:6" x14ac:dyDescent="0.3">
      <c r="B21" s="5" t="s">
        <v>15</v>
      </c>
      <c r="C21" s="10">
        <f>_xlfn.XLOOKUP($C$5,_LOOKUP[Number],_LOOKUP[Year],,0)</f>
        <v>2012</v>
      </c>
      <c r="D21" s="11" t="str">
        <f>_xlfn.CONCAT("[",_POLICY_INPUTS_6[[#This Row],[NAME FIELD]],"]")</f>
        <v>[Vehicle Year]</v>
      </c>
      <c r="E21" s="5" t="s">
        <v>29</v>
      </c>
      <c r="F21" s="5" t="str" cm="1">
        <f t="array" ref="F21">_xlfn.SWITCH(
  _POLICY_INPUTS_6[[#This Row],[VARIABLE TYPE]],
  "String",_POLICY_INPUTS_6[[#This Row],[FORM VALUE]],
  "Date",TEXT(_POLICY_INPUTS_6[[#This Row],[FORM VALUE]],"mmmm dd, yyyy"),
  "Percent",TEXT(_POLICY_INPUTS_6[[#This Row],[FORM VALUE]],"##%"),
  "Time",TEXT(_POLICY_INPUTS_6[[#This Row],[FORM VALUE]],"h:mm AM/PM"),
  "Number",TEXT(_POLICY_INPUTS_6[[#This Row],[FORM VALUE]],"0")
)</f>
        <v>2012</v>
      </c>
    </row>
    <row r="22" spans="2:6" x14ac:dyDescent="0.3">
      <c r="B22" s="5" t="s">
        <v>16</v>
      </c>
      <c r="C22" s="5" t="str">
        <f>_xlfn.XLOOKUP($C$5,_LOOKUP[Number],_LOOKUP[VIN],,0)</f>
        <v>JTDKN3DU8C1529350</v>
      </c>
      <c r="D22" s="11" t="str">
        <f>_xlfn.CONCAT("[",_POLICY_INPUTS_6[[#This Row],[NAME FIELD]],"]")</f>
        <v>[VIN]</v>
      </c>
      <c r="E22" s="5" t="s">
        <v>26</v>
      </c>
      <c r="F22" s="5" t="str" cm="1">
        <f t="array" ref="F22">_xlfn.SWITCH(
  _POLICY_INPUTS_6[[#This Row],[VARIABLE TYPE]],
  "String",_POLICY_INPUTS_6[[#This Row],[FORM VALUE]],
  "Date",TEXT(_POLICY_INPUTS_6[[#This Row],[FORM VALUE]],"mmmm dd, yyyy"),
  "Percent",TEXT(_POLICY_INPUTS_6[[#This Row],[FORM VALUE]],"##%"),
  "Time",TEXT(_POLICY_INPUTS_6[[#This Row],[FORM VALUE]],"h:mm AM/PM"),
  "Number",TEXT(_POLICY_INPUTS_6[[#This Row],[FORM VALUE]],"0")
)</f>
        <v>JTDKN3DU8C1529350</v>
      </c>
    </row>
    <row r="23" spans="2:6" x14ac:dyDescent="0.3">
      <c r="B23" s="5" t="s">
        <v>23</v>
      </c>
      <c r="C23" s="20" t="str">
        <f>_xlfn.XLOOKUP($C$5,_LOOKUP[Number],_LOOKUP[Policy Coverages],,0)</f>
        <v>bodily injury liability of $30,000 per person/$60,000 per loss, property liability of $15,000 per loss, uninsured motorist bodily injury of $30,000 per person/$60,000 per loss, uninsured motorist property damage of $3,500 or CDW, collision and comprehensive coverage with $500 deductible each</v>
      </c>
      <c r="D23" s="11" t="str">
        <f>_xlfn.CONCAT("[",_POLICY_INPUTS_6[[#This Row],[NAME FIELD]],"]")</f>
        <v>[Policy Coverages]</v>
      </c>
      <c r="E23" s="5" t="s">
        <v>26</v>
      </c>
      <c r="F23" s="5" t="str" cm="1">
        <f t="array" ref="F23">_xlfn.SWITCH(
  _POLICY_INPUTS_6[[#This Row],[VARIABLE TYPE]],
  "String",_POLICY_INPUTS_6[[#This Row],[FORM VALUE]],
  "Date",TEXT(_POLICY_INPUTS_6[[#This Row],[FORM VALUE]],"mmmm dd, yyyy"),
  "Percent",TEXT(_POLICY_INPUTS_6[[#This Row],[FORM VALUE]],"##%"),
  "Time",TEXT(_POLICY_INPUTS_6[[#This Row],[FORM VALUE]],"h:mm AM/PM"),
  "Number",TEXT(_POLICY_INPUTS_6[[#This Row],[FORM VALUE]],"0")
)</f>
        <v>bodily injury liability of $30,000 per person/$60,000 per loss, property liability of $15,000 per loss, uninsured motorist bodily injury of $30,000 per person/$60,000 per loss, uninsured motorist property damage of $3,500 or CDW, collision and comprehensive coverage with $500 deductible each</v>
      </c>
    </row>
    <row r="24" spans="2:6" x14ac:dyDescent="0.3">
      <c r="B24" s="5" t="s">
        <v>31</v>
      </c>
      <c r="C24" s="6" t="str">
        <f>TRIM(RIGHT(F10,LEN(F10)-FIND("~",SUBSTITUTE(F10," ","~",LEN(F10)-LEN(SUBSTITUTE(F10," ",""))))))</f>
        <v>Culma</v>
      </c>
      <c r="D24" s="11" t="str">
        <f>_xlfn.CONCAT("[",_POLICY_INPUTS_6[[#This Row],[NAME FIELD]],"]")</f>
        <v>[Insured Last Name]</v>
      </c>
      <c r="E24" s="5" t="s">
        <v>26</v>
      </c>
      <c r="F24" s="5" t="str" cm="1">
        <f t="array" ref="F24">_xlfn.SWITCH(
  _POLICY_INPUTS_6[[#This Row],[VARIABLE TYPE]],
  "String",_POLICY_INPUTS_6[[#This Row],[FORM VALUE]],
  "Date",TEXT(_POLICY_INPUTS_6[[#This Row],[FORM VALUE]],"mmmm dd, yyyy"),
  "Percent",TEXT(_POLICY_INPUTS_6[[#This Row],[FORM VALUE]],"##%"),
  "Time",TEXT(_POLICY_INPUTS_6[[#This Row],[FORM VALUE]],"h:mm AM/PM"),
  "Number",TEXT(_POLICY_INPUTS_6[[#This Row],[FORM VALUE]],"0")
)</f>
        <v>Culma</v>
      </c>
    </row>
    <row r="25" spans="2:6" x14ac:dyDescent="0.3">
      <c r="B25" s="5" t="s">
        <v>33</v>
      </c>
      <c r="C25" s="8"/>
      <c r="D25" s="11" t="str">
        <f>_xlfn.CONCAT("[",_POLICY_INPUTS_6[[#This Row],[NAME FIELD]],"]")</f>
        <v>[Incident State]</v>
      </c>
      <c r="E25" s="5" t="s">
        <v>26</v>
      </c>
      <c r="F25" s="5" cm="1">
        <f t="array" ref="F25">_xlfn.SWITCH(
  _POLICY_INPUTS_6[[#This Row],[VARIABLE TYPE]],
  "String",_POLICY_INPUTS_6[[#This Row],[FORM VALUE]],
  "Date",TEXT(_POLICY_INPUTS_6[[#This Row],[FORM VALUE]],"mmmm dd, yyyy"),
  "Percent",TEXT(_POLICY_INPUTS_6[[#This Row],[FORM VALUE]],"##%"),
  "Time",TEXT(_POLICY_INPUTS_6[[#This Row],[FORM VALUE]],"h:mm AM/PM"),
  "Number",TEXT(_POLICY_INPUTS_6[[#This Row],[FORM VALUE]],"0")
)</f>
        <v>0</v>
      </c>
    </row>
    <row r="26" spans="2:6" x14ac:dyDescent="0.3">
      <c r="B26" s="5" t="s">
        <v>34</v>
      </c>
      <c r="C26" s="5" t="str">
        <f>PROPER(_xlfn.XLOOKUP($C$5,_LOOKUP[Number],_LOOKUP[Mailing Street Address],,0))</f>
        <v>10080 Machado Ln</v>
      </c>
      <c r="D26" s="11" t="str">
        <f>_xlfn.CONCAT("[",_POLICY_INPUTS_6[[#This Row],[NAME FIELD]],"]")</f>
        <v>[Insured Street Address]</v>
      </c>
      <c r="E26" s="5" t="s">
        <v>26</v>
      </c>
      <c r="F26" s="5" t="str" cm="1">
        <f t="array" ref="F26">_xlfn.SWITCH(
  _POLICY_INPUTS_6[[#This Row],[VARIABLE TYPE]],
  "String",_POLICY_INPUTS_6[[#This Row],[FORM VALUE]],
  "Date",TEXT(_POLICY_INPUTS_6[[#This Row],[FORM VALUE]],"mmmm dd, yyyy"),
  "Percent",TEXT(_POLICY_INPUTS_6[[#This Row],[FORM VALUE]],"##%"),
  "Time",TEXT(_POLICY_INPUTS_6[[#This Row],[FORM VALUE]],"h:mm AM/PM"),
  "Number",TEXT(_POLICY_INPUTS_6[[#This Row],[FORM VALUE]],"0")
)</f>
        <v>10080 Machado Ln</v>
      </c>
    </row>
    <row r="27" spans="2:6" x14ac:dyDescent="0.3">
      <c r="B27" s="5" t="s">
        <v>35</v>
      </c>
      <c r="C27" s="5" t="str">
        <f>PROPER(_xlfn.XLOOKUP($C$5,_LOOKUP[Number],_LOOKUP[Mailing City],,0))</f>
        <v>San Jose</v>
      </c>
      <c r="D27" s="11" t="str">
        <f>_xlfn.CONCAT("[",_POLICY_INPUTS_6[[#This Row],[NAME FIELD]],"]")</f>
        <v>[Insured City]</v>
      </c>
      <c r="E27" s="5" t="s">
        <v>26</v>
      </c>
      <c r="F27" s="5" t="str" cm="1">
        <f t="array" ref="F27">_xlfn.SWITCH(
  _POLICY_INPUTS_6[[#This Row],[VARIABLE TYPE]],
  "String",_POLICY_INPUTS_6[[#This Row],[FORM VALUE]],
  "Date",TEXT(_POLICY_INPUTS_6[[#This Row],[FORM VALUE]],"mmmm dd, yyyy"),
  "Percent",TEXT(_POLICY_INPUTS_6[[#This Row],[FORM VALUE]],"##%"),
  "Time",TEXT(_POLICY_INPUTS_6[[#This Row],[FORM VALUE]],"h:mm AM/PM"),
  "Number",TEXT(_POLICY_INPUTS_6[[#This Row],[FORM VALUE]],"0")
)</f>
        <v>San Jose</v>
      </c>
    </row>
    <row r="28" spans="2:6" x14ac:dyDescent="0.3">
      <c r="B28" s="5" t="s">
        <v>36</v>
      </c>
      <c r="C28" s="5" t="str">
        <f>_xlfn.XLOOKUP($C$5,_LOOKUP[Number],_LOOKUP[Mailing State],,0)</f>
        <v>CA</v>
      </c>
      <c r="D28" s="11" t="str">
        <f>_xlfn.CONCAT("[",_POLICY_INPUTS_6[[#This Row],[NAME FIELD]],"]")</f>
        <v>[Insured State]</v>
      </c>
      <c r="E28" s="5" t="s">
        <v>26</v>
      </c>
      <c r="F28" s="5" t="str" cm="1">
        <f t="array" ref="F28">_xlfn.SWITCH(
  _POLICY_INPUTS_6[[#This Row],[VARIABLE TYPE]],
  "String",_POLICY_INPUTS_6[[#This Row],[FORM VALUE]],
  "Date",TEXT(_POLICY_INPUTS_6[[#This Row],[FORM VALUE]],"mmmm dd, yyyy"),
  "Percent",TEXT(_POLICY_INPUTS_6[[#This Row],[FORM VALUE]],"##%"),
  "Time",TEXT(_POLICY_INPUTS_6[[#This Row],[FORM VALUE]],"h:mm AM/PM"),
  "Number",TEXT(_POLICY_INPUTS_6[[#This Row],[FORM VALUE]],"0")
)</f>
        <v>CA</v>
      </c>
    </row>
    <row r="29" spans="2:6" x14ac:dyDescent="0.3">
      <c r="B29" s="5" t="s">
        <v>37</v>
      </c>
      <c r="C29" s="5" t="str">
        <f>_xlfn.XLOOKUP($C$5,_LOOKUP[Number],_LOOKUP[Mailing Zip Code],,0)</f>
        <v>95127</v>
      </c>
      <c r="D29" s="11" t="str">
        <f>_xlfn.CONCAT("[",_POLICY_INPUTS_6[[#This Row],[NAME FIELD]],"]")</f>
        <v>[Insured Zip Code]</v>
      </c>
      <c r="E29" s="5" t="s">
        <v>29</v>
      </c>
      <c r="F29" s="5" t="str" cm="1">
        <f t="array" ref="F29">_xlfn.SWITCH(
  _POLICY_INPUTS_6[[#This Row],[VARIABLE TYPE]],
  "String",_POLICY_INPUTS_6[[#This Row],[FORM VALUE]],
  "Date",TEXT(_POLICY_INPUTS_6[[#This Row],[FORM VALUE]],"mmmm dd, yyyy"),
  "Percent",TEXT(_POLICY_INPUTS_6[[#This Row],[FORM VALUE]],"##%"),
  "Time",TEXT(_POLICY_INPUTS_6[[#This Row],[FORM VALUE]],"h:mm AM/PM"),
  "Number",TEXT(_POLICY_INPUTS_6[[#This Row],[FORM VALUE]],"0")
)</f>
        <v>95127</v>
      </c>
    </row>
    <row r="30" spans="2:6" x14ac:dyDescent="0.3">
      <c r="B30" s="5" t="s">
        <v>38</v>
      </c>
      <c r="C30" s="18">
        <f ca="1">TODAY()</f>
        <v>45888</v>
      </c>
      <c r="D30" s="11" t="str">
        <f>_xlfn.CONCAT("[",_POLICY_INPUTS_6[[#This Row],[NAME FIELD]],"]")</f>
        <v>[Date of Letter]</v>
      </c>
      <c r="E30" s="5" t="s">
        <v>27</v>
      </c>
      <c r="F30" s="5" t="str" cm="1">
        <f t="array" aca="1" ref="F30" ca="1">_xlfn.SWITCH(
  _POLICY_INPUTS_6[[#This Row],[VARIABLE TYPE]],
  "String",_POLICY_INPUTS_6[[#This Row],[FORM VALUE]],
  "Date",TEXT(_POLICY_INPUTS_6[[#This Row],[FORM VALUE]],"mmmm dd, yyyy"),
  "Percent",TEXT(_POLICY_INPUTS_6[[#This Row],[FORM VALUE]],"##%"),
  "Time",TEXT(_POLICY_INPUTS_6[[#This Row],[FORM VALUE]],"h:mm AM/PM"),
  "Number",TEXT(_POLICY_INPUTS_6[[#This Row],[FORM VALUE]],"0")
)</f>
        <v>August 19, 2025</v>
      </c>
    </row>
    <row r="31" spans="2:6" x14ac:dyDescent="0.3">
      <c r="B31" s="5" t="s">
        <v>39</v>
      </c>
      <c r="C31" s="5" t="str">
        <f>PROPER(_xlfn.XLOOKUP($C$5,_LOOKUP[Number],_LOOKUP[AdjusterMemberName],,0))</f>
        <v>Cheryl Anglim</v>
      </c>
      <c r="D31" s="11" t="str">
        <f>_xlfn.CONCAT("[",_POLICY_INPUTS_6[[#This Row],[NAME FIELD]],"]")</f>
        <v>[Adjuster Name]</v>
      </c>
      <c r="E31" s="5" t="s">
        <v>26</v>
      </c>
      <c r="F31" s="5" t="str" cm="1">
        <f t="array" ref="F31">_xlfn.SWITCH(
  _POLICY_INPUTS_6[[#This Row],[VARIABLE TYPE]],
  "String",_POLICY_INPUTS_6[[#This Row],[FORM VALUE]],
  "Date",TEXT(_POLICY_INPUTS_6[[#This Row],[FORM VALUE]],"mmmm dd, yyyy"),
  "Percent",TEXT(_POLICY_INPUTS_6[[#This Row],[FORM VALUE]],"##%"),
  "Time",TEXT(_POLICY_INPUTS_6[[#This Row],[FORM VALUE]],"h:mm AM/PM"),
  "Number",TEXT(_POLICY_INPUTS_6[[#This Row],[FORM VALUE]],"0")
)</f>
        <v>Cheryl Anglim</v>
      </c>
    </row>
    <row r="32" spans="2:6" x14ac:dyDescent="0.3">
      <c r="B32" s="5" t="s">
        <v>40</v>
      </c>
      <c r="C32" s="13" t="s">
        <v>47238</v>
      </c>
      <c r="D32" s="11" t="str">
        <f>_xlfn.CONCAT("[",_POLICY_INPUTS_6[[#This Row],[NAME FIELD]],"]")</f>
        <v>[Adjuster Title]</v>
      </c>
      <c r="E32" s="5" t="s">
        <v>26</v>
      </c>
      <c r="F32" s="5" t="str" cm="1">
        <f t="array" ref="F32">_xlfn.SWITCH(
  _POLICY_INPUTS_6[[#This Row],[VARIABLE TYPE]],
  "String",_POLICY_INPUTS_6[[#This Row],[FORM VALUE]],
  "Date",TEXT(_POLICY_INPUTS_6[[#This Row],[FORM VALUE]],"mmmm dd, yyyy"),
  "Percent",TEXT(_POLICY_INPUTS_6[[#This Row],[FORM VALUE]],"##%"),
  "Time",TEXT(_POLICY_INPUTS_6[[#This Row],[FORM VALUE]],"h:mm AM/PM"),
  "Number",TEXT(_POLICY_INPUTS_6[[#This Row],[FORM VALUE]],"0")
)</f>
        <v>Claims Adjuster</v>
      </c>
    </row>
    <row r="33" spans="2:6" x14ac:dyDescent="0.3">
      <c r="B33" s="5" t="s">
        <v>41</v>
      </c>
      <c r="C33" s="13" t="str">
        <f>_xlfn.XLOOKUP($C$5,_LOOKUP[Number],_LOOKUP[Adjuster Phone],,0)</f>
        <v>323-456-1707</v>
      </c>
      <c r="D33" s="11" t="str">
        <f>_xlfn.CONCAT("[",_POLICY_INPUTS_6[[#This Row],[NAME FIELD]],"]")</f>
        <v>[Adjuster Phone]</v>
      </c>
      <c r="E33" s="5" t="s">
        <v>29</v>
      </c>
      <c r="F33" s="5" t="str" cm="1">
        <f t="array" ref="F33">_xlfn.SWITCH(
  _POLICY_INPUTS_6[[#This Row],[VARIABLE TYPE]],
  "String",_POLICY_INPUTS_6[[#This Row],[FORM VALUE]],
  "Date",TEXT(_POLICY_INPUTS_6[[#This Row],[FORM VALUE]],"mmmm dd, yyyy"),
  "Percent",TEXT(_POLICY_INPUTS_6[[#This Row],[FORM VALUE]],"##%"),
  "Time",TEXT(_POLICY_INPUTS_6[[#This Row],[FORM VALUE]],"h:mm AM/PM"),
  "Number",TEXT(_POLICY_INPUTS_6[[#This Row],[FORM VALUE]],"0")
)</f>
        <v>323-456-1707</v>
      </c>
    </row>
    <row r="34" spans="2:6" x14ac:dyDescent="0.3">
      <c r="B34" s="5" t="s">
        <v>42</v>
      </c>
      <c r="C34" s="13" t="str">
        <f>_xlfn.XLOOKUP($C$5,_LOOKUP[Number],_LOOKUP[Adjuster Email],,0)</f>
        <v>Canglim@knightcompany.com</v>
      </c>
      <c r="D34" s="11" t="str">
        <f>_xlfn.CONCAT("[",_POLICY_INPUTS_6[[#This Row],[NAME FIELD]],"]")</f>
        <v>[Adjuster Email]</v>
      </c>
      <c r="E34" s="5" t="s">
        <v>26</v>
      </c>
      <c r="F34" s="5" t="str" cm="1">
        <f t="array" ref="F34">_xlfn.SWITCH(
  _POLICY_INPUTS_6[[#This Row],[VARIABLE TYPE]],
  "String",_POLICY_INPUTS_6[[#This Row],[FORM VALUE]],
  "Date",TEXT(_POLICY_INPUTS_6[[#This Row],[FORM VALUE]],"mmmm dd, yyyy"),
  "Percent",TEXT(_POLICY_INPUTS_6[[#This Row],[FORM VALUE]],"##%"),
  "Time",TEXT(_POLICY_INPUTS_6[[#This Row],[FORM VALUE]],"h:mm AM/PM"),
  "Number",TEXT(_POLICY_INPUTS_6[[#This Row],[FORM VALUE]],"0")
)</f>
        <v>Canglim@knightcompany.com</v>
      </c>
    </row>
    <row r="35" spans="2:6" x14ac:dyDescent="0.3">
      <c r="B35" s="5" t="s">
        <v>43</v>
      </c>
      <c r="C35" s="23" t="s">
        <v>47237</v>
      </c>
      <c r="D35" s="11" t="str">
        <f>_xlfn.CONCAT("[",_POLICY_INPUTS_6[[#This Row],[NAME FIELD]],"]")</f>
        <v>[Adjuster Company]</v>
      </c>
      <c r="E35" s="5" t="s">
        <v>26</v>
      </c>
      <c r="F35" s="5" t="str" cm="1">
        <f t="array" ref="F35">_xlfn.SWITCH(
  _POLICY_INPUTS_6[[#This Row],[VARIABLE TYPE]],
  "String",_POLICY_INPUTS_6[[#This Row],[FORM VALUE]],
  "Date",TEXT(_POLICY_INPUTS_6[[#This Row],[FORM VALUE]],"mmmm dd, yyyy"),
  "Percent",TEXT(_POLICY_INPUTS_6[[#This Row],[FORM VALUE]],"##%"),
  "Time",TEXT(_POLICY_INPUTS_6[[#This Row],[FORM VALUE]],"h:mm AM/PM"),
  "Number",TEXT(_POLICY_INPUTS_6[[#This Row],[FORM VALUE]],"0")
)</f>
        <v xml:space="preserve">KnightBrook Insurance Company – Onward </v>
      </c>
    </row>
    <row r="37" spans="2:6" x14ac:dyDescent="0.3">
      <c r="B37" s="5" t="s">
        <v>47230</v>
      </c>
    </row>
    <row r="38" spans="2:6" x14ac:dyDescent="0.3">
      <c r="B38" s="5" t="s">
        <v>47229</v>
      </c>
      <c r="C38" s="13" t="str">
        <f>_xlfn.XLOOKUP($C$5,_LOOKUP[Number],_LOOKUP[LocationDescription],,0)</f>
        <v>1450 Creekside, California</v>
      </c>
    </row>
  </sheetData>
  <pageMargins left="0.7" right="0.7" top="0.75" bottom="0.75" header="0.3" footer="0.3"/>
  <ignoredErrors>
    <ignoredError sqref="C24" evalError="1"/>
  </ignoredErrors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67F5A-F193-4A2E-AE05-8DCB084D5D64}">
  <sheetPr codeName="Sheet3"/>
  <dimension ref="B4:I39"/>
  <sheetViews>
    <sheetView topLeftCell="A7" zoomScale="90" zoomScaleNormal="90" workbookViewId="0">
      <selection activeCell="L32" sqref="L32"/>
    </sheetView>
  </sheetViews>
  <sheetFormatPr defaultColWidth="8.88671875" defaultRowHeight="14.4" x14ac:dyDescent="0.3"/>
  <cols>
    <col min="1" max="1" width="8.88671875" style="5"/>
    <col min="2" max="2" width="20.88671875" style="5" bestFit="1" customWidth="1"/>
    <col min="3" max="3" width="15" style="5" bestFit="1" customWidth="1"/>
    <col min="4" max="4" width="22.109375" style="5" bestFit="1" customWidth="1"/>
    <col min="5" max="5" width="17" style="5" bestFit="1" customWidth="1"/>
    <col min="6" max="6" width="19.44140625" style="5" customWidth="1"/>
    <col min="7" max="16384" width="8.88671875" style="5"/>
  </cols>
  <sheetData>
    <row r="4" spans="2:9" x14ac:dyDescent="0.3">
      <c r="B4" s="4" t="s">
        <v>0</v>
      </c>
      <c r="C4" s="6"/>
      <c r="H4" s="8"/>
      <c r="I4" s="5" t="s">
        <v>45325</v>
      </c>
    </row>
    <row r="5" spans="2:9" x14ac:dyDescent="0.3">
      <c r="B5" s="5" t="s">
        <v>1</v>
      </c>
      <c r="C5" s="8" t="s">
        <v>45243</v>
      </c>
      <c r="H5" s="13"/>
      <c r="I5" s="5" t="s">
        <v>47228</v>
      </c>
    </row>
    <row r="9" spans="2:9" x14ac:dyDescent="0.3">
      <c r="B9" s="1" t="s">
        <v>2</v>
      </c>
      <c r="C9" s="1" t="s">
        <v>3</v>
      </c>
      <c r="D9" s="2" t="s">
        <v>4</v>
      </c>
      <c r="E9" s="2" t="s">
        <v>5</v>
      </c>
      <c r="F9" s="2" t="s">
        <v>6</v>
      </c>
    </row>
    <row r="10" spans="2:9" x14ac:dyDescent="0.3">
      <c r="B10" s="5" t="s">
        <v>10</v>
      </c>
      <c r="C10" s="5" t="str">
        <f>PROPER(_xlfn.XLOOKUP($C$5,_LOOKUP[Number],_LOOKUP[InsuredName],,0))</f>
        <v>Guillermo Hernandez Culma</v>
      </c>
      <c r="D10" s="11" t="str">
        <f>_xlfn.CONCAT("[",_POLICY_INPUTS_7[[#This Row],[NAME FIELD]],"]")</f>
        <v>[Insured Name]</v>
      </c>
      <c r="E10" s="5" t="s">
        <v>26</v>
      </c>
      <c r="F10" s="5" t="str" cm="1">
        <f t="array" ref="F10">_xlfn.SWITCH(
  _POLICY_INPUTS_7[[#This Row],[VARIABLE TYPE]],
  "String",_POLICY_INPUTS_7[[#This Row],[FORM VALUE]],
  "Date",TEXT(_POLICY_INPUTS_7[[#This Row],[FORM VALUE]],"mmmm dd, yyyy"),
  "Percent",TEXT(_POLICY_INPUTS_7[[#This Row],[FORM VALUE]],"##%"),
  "Time",TEXT(_POLICY_INPUTS_7[[#This Row],[FORM VALUE]],"h:mm AM/PM"),
  "Number",TEXT(_POLICY_INPUTS_7[[#This Row],[FORM VALUE]],"0")
)</f>
        <v>Guillermo Hernandez Culma</v>
      </c>
    </row>
    <row r="11" spans="2:9" x14ac:dyDescent="0.3">
      <c r="B11" s="5" t="s">
        <v>32</v>
      </c>
      <c r="C11" s="5" t="str">
        <f>PROPER(_xlfn.XLOOKUP($C$5,_LOOKUP[Number],_LOOKUP[Driver Name],,0))</f>
        <v>Guillermo Hernandez Culma</v>
      </c>
      <c r="D11" s="11" t="str">
        <f>_xlfn.CONCAT("[",_POLICY_INPUTS_7[[#This Row],[NAME FIELD]],"]")</f>
        <v>[Driver Name]</v>
      </c>
      <c r="E11" s="5" t="s">
        <v>26</v>
      </c>
      <c r="F11" s="5" t="str" cm="1">
        <f t="array" ref="F11">_xlfn.SWITCH(
  _POLICY_INPUTS_7[[#This Row],[VARIABLE TYPE]],
  "String",_POLICY_INPUTS_7[[#This Row],[FORM VALUE]],
  "Date",TEXT(_POLICY_INPUTS_7[[#This Row],[FORM VALUE]],"mmmm dd, yyyy"),
  "Percent",TEXT(_POLICY_INPUTS_7[[#This Row],[FORM VALUE]],"##%"),
  "Time",TEXT(_POLICY_INPUTS_7[[#This Row],[FORM VALUE]],"h:mm AM/PM"),
  "Number",TEXT(_POLICY_INPUTS_7[[#This Row],[FORM VALUE]],"0")
)</f>
        <v>Guillermo Hernandez Culma</v>
      </c>
    </row>
    <row r="12" spans="2:9" x14ac:dyDescent="0.3">
      <c r="B12" s="6" t="s">
        <v>12</v>
      </c>
      <c r="C12" s="7">
        <f>_xlfn.XLOOKUP($C$5,_LOOKUP[Number],_LOOKUP[LossDate],,0)</f>
        <v>45880</v>
      </c>
      <c r="D12" s="11" t="str">
        <f>_xlfn.CONCAT("[",_POLICY_INPUTS_7[[#This Row],[NAME FIELD]],"]")</f>
        <v>[Date of Loss]</v>
      </c>
      <c r="E12" s="5" t="s">
        <v>27</v>
      </c>
      <c r="F12" s="5" t="str" cm="1">
        <f t="array" ref="F12">_xlfn.SWITCH(
  _POLICY_INPUTS_7[[#This Row],[VARIABLE TYPE]],
  "String",_POLICY_INPUTS_7[[#This Row],[FORM VALUE]],
  "Date",TEXT(_POLICY_INPUTS_7[[#This Row],[FORM VALUE]],"mmmm dd, yyyy"),
  "Percent",TEXT(_POLICY_INPUTS_7[[#This Row],[FORM VALUE]],"##%"),
  "Time",TEXT(_POLICY_INPUTS_7[[#This Row],[FORM VALUE]],"h:mm AM/PM"),
  "Number",TEXT(_POLICY_INPUTS_7[[#This Row],[FORM VALUE]],"0")
)</f>
        <v>August 11, 2025</v>
      </c>
    </row>
    <row r="13" spans="2:9" x14ac:dyDescent="0.3">
      <c r="B13" s="5" t="s">
        <v>22</v>
      </c>
      <c r="C13" s="5" t="str">
        <f>_xlfn.XLOOKUP($C$5,_LOOKUP[Number],_LOOKUP[PolicyNumber],,0)</f>
        <v>CAN23003269-04</v>
      </c>
      <c r="D13" s="11" t="str">
        <f>_xlfn.CONCAT("[",_POLICY_INPUTS_7[[#This Row],[NAME FIELD]],"]")</f>
        <v>[Policy Number]</v>
      </c>
      <c r="E13" s="5" t="s">
        <v>26</v>
      </c>
      <c r="F13" s="5" t="str" cm="1">
        <f t="array" ref="F13">_xlfn.SWITCH(
  _POLICY_INPUTS_7[[#This Row],[VARIABLE TYPE]],
  "String",_POLICY_INPUTS_7[[#This Row],[FORM VALUE]],
  "Date",TEXT(_POLICY_INPUTS_7[[#This Row],[FORM VALUE]],"mmmm dd, yyyy"),
  "Percent",TEXT(_POLICY_INPUTS_7[[#This Row],[FORM VALUE]],"##%"),
  "Time",TEXT(_POLICY_INPUTS_7[[#This Row],[FORM VALUE]],"h:mm AM/PM"),
  "Number",TEXT(_POLICY_INPUTS_7[[#This Row],[FORM VALUE]],"0")
)</f>
        <v>CAN23003269-04</v>
      </c>
    </row>
    <row r="14" spans="2:9" x14ac:dyDescent="0.3">
      <c r="B14" s="5" t="s">
        <v>19</v>
      </c>
      <c r="C14" s="7">
        <f>_xlfn.XLOOKUP($C$5,_LOOKUP[Number],_LOOKUP[Policy Effective Date],,0)</f>
        <v>45838</v>
      </c>
      <c r="D14" s="11" t="str">
        <f>_xlfn.CONCAT("[",_POLICY_INPUTS_7[[#This Row],[NAME FIELD]],"]")</f>
        <v>[Effective Date]</v>
      </c>
      <c r="E14" s="5" t="s">
        <v>27</v>
      </c>
      <c r="F14" s="5" t="str" cm="1">
        <f t="array" ref="F14">_xlfn.SWITCH(
  _POLICY_INPUTS_7[[#This Row],[VARIABLE TYPE]],
  "String",_POLICY_INPUTS_7[[#This Row],[FORM VALUE]],
  "Date",TEXT(_POLICY_INPUTS_7[[#This Row],[FORM VALUE]],"mmmm dd, yyyy"),
  "Percent",TEXT(_POLICY_INPUTS_7[[#This Row],[FORM VALUE]],"##%"),
  "Time",TEXT(_POLICY_INPUTS_7[[#This Row],[FORM VALUE]],"h:mm AM/PM"),
  "Number",TEXT(_POLICY_INPUTS_7[[#This Row],[FORM VALUE]],"0")
)</f>
        <v>June 30, 2025</v>
      </c>
    </row>
    <row r="15" spans="2:9" x14ac:dyDescent="0.3">
      <c r="B15" s="5" t="s">
        <v>20</v>
      </c>
      <c r="C15" s="7">
        <f>_xlfn.XLOOKUP($C$5,_LOOKUP[Number],_LOOKUP[Policy Expiration Date],,0)</f>
        <v>46021</v>
      </c>
      <c r="D15" s="11" t="str">
        <f>_xlfn.CONCAT("[",_POLICY_INPUTS_7[[#This Row],[NAME FIELD]],"]")</f>
        <v>[Expiration Date]</v>
      </c>
      <c r="E15" s="5" t="s">
        <v>27</v>
      </c>
      <c r="F15" s="5" t="str" cm="1">
        <f t="array" ref="F15">_xlfn.SWITCH(
  _POLICY_INPUTS_7[[#This Row],[VARIABLE TYPE]],
  "String",_POLICY_INPUTS_7[[#This Row],[FORM VALUE]],
  "Date",TEXT(_POLICY_INPUTS_7[[#This Row],[FORM VALUE]],"mmmm dd, yyyy"),
  "Percent",TEXT(_POLICY_INPUTS_7[[#This Row],[FORM VALUE]],"##%"),
  "Time",TEXT(_POLICY_INPUTS_7[[#This Row],[FORM VALUE]],"h:mm AM/PM"),
  "Number",TEXT(_POLICY_INPUTS_7[[#This Row],[FORM VALUE]],"0")
)</f>
        <v>December 30, 2025</v>
      </c>
    </row>
    <row r="16" spans="2:9" x14ac:dyDescent="0.3">
      <c r="B16" s="5" t="s">
        <v>24</v>
      </c>
      <c r="C16" s="5" t="str">
        <f>$C$5</f>
        <v>ON-25-003209</v>
      </c>
      <c r="D16" s="11" t="str">
        <f>_xlfn.CONCAT("[",_POLICY_INPUTS_7[[#This Row],[NAME FIELD]],"]")</f>
        <v>[Claim Number]</v>
      </c>
      <c r="E16" s="5" t="s">
        <v>26</v>
      </c>
      <c r="F16" s="5" t="str" cm="1">
        <f t="array" ref="F16">_xlfn.SWITCH(
  _POLICY_INPUTS_7[[#This Row],[VARIABLE TYPE]],
  "String",_POLICY_INPUTS_7[[#This Row],[FORM VALUE]],
  "Date",TEXT(_POLICY_INPUTS_7[[#This Row],[FORM VALUE]],"mmmm dd, yyyy"),
  "Percent",TEXT(_POLICY_INPUTS_7[[#This Row],[FORM VALUE]],"##%"),
  "Time",TEXT(_POLICY_INPUTS_7[[#This Row],[FORM VALUE]],"h:mm AM/PM"),
  "Number",TEXT(_POLICY_INPUTS_7[[#This Row],[FORM VALUE]],"0")
)</f>
        <v>ON-25-003209</v>
      </c>
    </row>
    <row r="17" spans="2:6" x14ac:dyDescent="0.3">
      <c r="B17" s="5" t="s">
        <v>18</v>
      </c>
      <c r="C17" s="8"/>
      <c r="D17" s="11" t="str">
        <f>_xlfn.CONCAT("[",_POLICY_INPUTS_7[[#This Row],[NAME FIELD]],"]")</f>
        <v>[Incident City]</v>
      </c>
      <c r="E17" s="5" t="s">
        <v>26</v>
      </c>
      <c r="F17" s="5" cm="1">
        <f t="array" ref="F17">_xlfn.SWITCH(
  _POLICY_INPUTS_7[[#This Row],[VARIABLE TYPE]],
  "String",_POLICY_INPUTS_7[[#This Row],[FORM VALUE]],
  "Date",TEXT(_POLICY_INPUTS_7[[#This Row],[FORM VALUE]],"mmmm dd, yyyy"),
  "Percent",TEXT(_POLICY_INPUTS_7[[#This Row],[FORM VALUE]],"##%"),
  "Time",TEXT(_POLICY_INPUTS_7[[#This Row],[FORM VALUE]],"h:mm AM/PM"),
  "Number",TEXT(_POLICY_INPUTS_7[[#This Row],[FORM VALUE]],"0")
)</f>
        <v>0</v>
      </c>
    </row>
    <row r="18" spans="2:6" x14ac:dyDescent="0.3">
      <c r="B18" s="5" t="s">
        <v>17</v>
      </c>
      <c r="C18" s="9" t="str">
        <f>_xlfn.XLOOKUP($C$5,_LOOKUP[Number],_LOOKUP[LossTime],,0)</f>
        <v>4:15 PM</v>
      </c>
      <c r="D18" s="11" t="str">
        <f>_xlfn.CONCAT("[",_POLICY_INPUTS_7[[#This Row],[NAME FIELD]],"]")</f>
        <v>[Time of Loss]</v>
      </c>
      <c r="E18" s="5" t="s">
        <v>28</v>
      </c>
      <c r="F18" s="5" t="str" cm="1">
        <f t="array" ref="F18">_xlfn.SWITCH(
  _POLICY_INPUTS_7[[#This Row],[VARIABLE TYPE]],
  "String",_POLICY_INPUTS_7[[#This Row],[FORM VALUE]],
  "Date",TEXT(_POLICY_INPUTS_7[[#This Row],[FORM VALUE]],"mmmm dd, yyyy"),
  "Percent",TEXT(_POLICY_INPUTS_7[[#This Row],[FORM VALUE]],"##%"),
  "Time",TEXT(_POLICY_INPUTS_7[[#This Row],[FORM VALUE]],"h:mm AM/PM"),
  "Number",TEXT(_POLICY_INPUTS_7[[#This Row],[FORM VALUE]],"0")
)</f>
        <v>4:15 PM</v>
      </c>
    </row>
    <row r="19" spans="2:6" x14ac:dyDescent="0.3">
      <c r="B19" s="5" t="s">
        <v>13</v>
      </c>
      <c r="C19" s="5" t="str">
        <f>_xlfn.XLOOKUP($C$5,_LOOKUP[Number],_LOOKUP[Make],,0)</f>
        <v>Toyota</v>
      </c>
      <c r="D19" s="11" t="str">
        <f>_xlfn.CONCAT("[",_POLICY_INPUTS_7[[#This Row],[NAME FIELD]],"]")</f>
        <v>[Vehicle Make]</v>
      </c>
      <c r="E19" s="5" t="s">
        <v>26</v>
      </c>
      <c r="F19" s="5" t="str" cm="1">
        <f t="array" ref="F19">_xlfn.SWITCH(
  _POLICY_INPUTS_7[[#This Row],[VARIABLE TYPE]],
  "String",_POLICY_INPUTS_7[[#This Row],[FORM VALUE]],
  "Date",TEXT(_POLICY_INPUTS_7[[#This Row],[FORM VALUE]],"mmmm dd, yyyy"),
  "Percent",TEXT(_POLICY_INPUTS_7[[#This Row],[FORM VALUE]],"##%"),
  "Time",TEXT(_POLICY_INPUTS_7[[#This Row],[FORM VALUE]],"h:mm AM/PM"),
  "Number",TEXT(_POLICY_INPUTS_7[[#This Row],[FORM VALUE]],"0")
)</f>
        <v>Toyota</v>
      </c>
    </row>
    <row r="20" spans="2:6" x14ac:dyDescent="0.3">
      <c r="B20" s="5" t="s">
        <v>14</v>
      </c>
      <c r="C20" s="5" t="str">
        <f>PROPER(_xlfn.XLOOKUP($C$5,_LOOKUP[Number],_LOOKUP[Model],,0))</f>
        <v>Prius</v>
      </c>
      <c r="D20" s="11" t="str">
        <f>_xlfn.CONCAT("[",_POLICY_INPUTS_7[[#This Row],[NAME FIELD]],"]")</f>
        <v>[Vehicle Model]</v>
      </c>
      <c r="E20" s="5" t="s">
        <v>26</v>
      </c>
      <c r="F20" s="5" t="str" cm="1">
        <f t="array" ref="F20">_xlfn.SWITCH(
  _POLICY_INPUTS_7[[#This Row],[VARIABLE TYPE]],
  "String",_POLICY_INPUTS_7[[#This Row],[FORM VALUE]],
  "Date",TEXT(_POLICY_INPUTS_7[[#This Row],[FORM VALUE]],"mmmm dd, yyyy"),
  "Percent",TEXT(_POLICY_INPUTS_7[[#This Row],[FORM VALUE]],"##%"),
  "Time",TEXT(_POLICY_INPUTS_7[[#This Row],[FORM VALUE]],"h:mm AM/PM"),
  "Number",TEXT(_POLICY_INPUTS_7[[#This Row],[FORM VALUE]],"0")
)</f>
        <v>Prius</v>
      </c>
    </row>
    <row r="21" spans="2:6" x14ac:dyDescent="0.3">
      <c r="B21" s="5" t="s">
        <v>15</v>
      </c>
      <c r="C21" s="10">
        <f>_xlfn.XLOOKUP($C$5,_LOOKUP[Number],_LOOKUP[Year],,0)</f>
        <v>2012</v>
      </c>
      <c r="D21" s="11" t="str">
        <f>_xlfn.CONCAT("[",_POLICY_INPUTS_7[[#This Row],[NAME FIELD]],"]")</f>
        <v>[Vehicle Year]</v>
      </c>
      <c r="E21" s="5" t="s">
        <v>29</v>
      </c>
      <c r="F21" s="5" t="str" cm="1">
        <f t="array" ref="F21">_xlfn.SWITCH(
  _POLICY_INPUTS_7[[#This Row],[VARIABLE TYPE]],
  "String",_POLICY_INPUTS_7[[#This Row],[FORM VALUE]],
  "Date",TEXT(_POLICY_INPUTS_7[[#This Row],[FORM VALUE]],"mmmm dd, yyyy"),
  "Percent",TEXT(_POLICY_INPUTS_7[[#This Row],[FORM VALUE]],"##%"),
  "Time",TEXT(_POLICY_INPUTS_7[[#This Row],[FORM VALUE]],"h:mm AM/PM"),
  "Number",TEXT(_POLICY_INPUTS_7[[#This Row],[FORM VALUE]],"0")
)</f>
        <v>2012</v>
      </c>
    </row>
    <row r="22" spans="2:6" x14ac:dyDescent="0.3">
      <c r="B22" s="5" t="s">
        <v>16</v>
      </c>
      <c r="C22" s="5" t="str">
        <f>_xlfn.XLOOKUP($C$5,_LOOKUP[Number],_LOOKUP[VIN],,0)</f>
        <v>JTDKN3DU8C1529350</v>
      </c>
      <c r="D22" s="11" t="str">
        <f>_xlfn.CONCAT("[",_POLICY_INPUTS_7[[#This Row],[NAME FIELD]],"]")</f>
        <v>[VIN]</v>
      </c>
      <c r="E22" s="5" t="s">
        <v>26</v>
      </c>
      <c r="F22" s="5" t="str" cm="1">
        <f t="array" ref="F22">_xlfn.SWITCH(
  _POLICY_INPUTS_7[[#This Row],[VARIABLE TYPE]],
  "String",_POLICY_INPUTS_7[[#This Row],[FORM VALUE]],
  "Date",TEXT(_POLICY_INPUTS_7[[#This Row],[FORM VALUE]],"mmmm dd, yyyy"),
  "Percent",TEXT(_POLICY_INPUTS_7[[#This Row],[FORM VALUE]],"##%"),
  "Time",TEXT(_POLICY_INPUTS_7[[#This Row],[FORM VALUE]],"h:mm AM/PM"),
  "Number",TEXT(_POLICY_INPUTS_7[[#This Row],[FORM VALUE]],"0")
)</f>
        <v>JTDKN3DU8C1529350</v>
      </c>
    </row>
    <row r="23" spans="2:6" x14ac:dyDescent="0.3">
      <c r="B23" s="5" t="s">
        <v>21</v>
      </c>
      <c r="C23" s="8"/>
      <c r="D23" s="11" t="str">
        <f>_xlfn.CONCAT("[",_POLICY_INPUTS_7[[#This Row],[NAME FIELD]],"]")</f>
        <v>[Business Activity]</v>
      </c>
      <c r="E23" s="5" t="s">
        <v>26</v>
      </c>
      <c r="F23" s="5" cm="1">
        <f t="array" ref="F23">_xlfn.SWITCH(
  _POLICY_INPUTS_7[[#This Row],[VARIABLE TYPE]],
  "String",_POLICY_INPUTS_7[[#This Row],[FORM VALUE]],
  "Date",TEXT(_POLICY_INPUTS_7[[#This Row],[FORM VALUE]],"mmmm dd, yyyy"),
  "Percent",TEXT(_POLICY_INPUTS_7[[#This Row],[FORM VALUE]],"##%"),
  "Time",TEXT(_POLICY_INPUTS_7[[#This Row],[FORM VALUE]],"h:mm AM/PM"),
  "Number",TEXT(_POLICY_INPUTS_7[[#This Row],[FORM VALUE]],"0")
)</f>
        <v>0</v>
      </c>
    </row>
    <row r="24" spans="2:6" x14ac:dyDescent="0.3">
      <c r="B24" s="5" t="s">
        <v>23</v>
      </c>
      <c r="C24" s="20" t="str">
        <f>_xlfn.XLOOKUP($C$5,_LOOKUP[Number],_LOOKUP[Policy Coverages],,0)</f>
        <v>bodily injury liability of $30,000 per person/$60,000 per loss, property liability of $15,000 per loss, uninsured motorist bodily injury of $30,000 per person/$60,000 per loss, uninsured motorist property damage of $3,500 or CDW, collision and comprehensive coverage with $500 deductible each</v>
      </c>
      <c r="D24" s="11" t="str">
        <f>_xlfn.CONCAT("[",_POLICY_INPUTS_7[[#This Row],[NAME FIELD]],"]")</f>
        <v>[Policy Coverages]</v>
      </c>
      <c r="E24" s="5" t="s">
        <v>26</v>
      </c>
      <c r="F24" s="5" t="str" cm="1">
        <f t="array" ref="F24">_xlfn.SWITCH(
  _POLICY_INPUTS_7[[#This Row],[VARIABLE TYPE]],
  "String",_POLICY_INPUTS_7[[#This Row],[FORM VALUE]],
  "Date",TEXT(_POLICY_INPUTS_7[[#This Row],[FORM VALUE]],"mmmm dd, yyyy"),
  "Percent",TEXT(_POLICY_INPUTS_7[[#This Row],[FORM VALUE]],"##%"),
  "Time",TEXT(_POLICY_INPUTS_7[[#This Row],[FORM VALUE]],"h:mm AM/PM"),
  "Number",TEXT(_POLICY_INPUTS_7[[#This Row],[FORM VALUE]],"0")
)</f>
        <v>bodily injury liability of $30,000 per person/$60,000 per loss, property liability of $15,000 per loss, uninsured motorist bodily injury of $30,000 per person/$60,000 per loss, uninsured motorist property damage of $3,500 or CDW, collision and comprehensive coverage with $500 deductible each</v>
      </c>
    </row>
    <row r="25" spans="2:6" x14ac:dyDescent="0.3">
      <c r="B25" s="5" t="s">
        <v>31</v>
      </c>
      <c r="C25" s="6" t="str">
        <f>TRIM(RIGHT(F10,LEN(F10)-FIND("~",SUBSTITUTE(F10," ","~",LEN(F10)-LEN(SUBSTITUTE(F10," ",""))))))</f>
        <v>Culma</v>
      </c>
      <c r="D25" s="11" t="str">
        <f>_xlfn.CONCAT("[",_POLICY_INPUTS_7[[#This Row],[NAME FIELD]],"]")</f>
        <v>[Insured Last Name]</v>
      </c>
      <c r="E25" s="5" t="s">
        <v>26</v>
      </c>
      <c r="F25" s="5" t="str" cm="1">
        <f t="array" ref="F25">_xlfn.SWITCH(
  _POLICY_INPUTS_7[[#This Row],[VARIABLE TYPE]],
  "String",_POLICY_INPUTS_7[[#This Row],[FORM VALUE]],
  "Date",TEXT(_POLICY_INPUTS_7[[#This Row],[FORM VALUE]],"mmmm dd, yyyy"),
  "Percent",TEXT(_POLICY_INPUTS_7[[#This Row],[FORM VALUE]],"##%"),
  "Time",TEXT(_POLICY_INPUTS_7[[#This Row],[FORM VALUE]],"h:mm AM/PM"),
  "Number",TEXT(_POLICY_INPUTS_7[[#This Row],[FORM VALUE]],"0")
)</f>
        <v>Culma</v>
      </c>
    </row>
    <row r="26" spans="2:6" x14ac:dyDescent="0.3">
      <c r="B26" s="5" t="s">
        <v>33</v>
      </c>
      <c r="C26" s="8"/>
      <c r="D26" s="11" t="str">
        <f>_xlfn.CONCAT("[",_POLICY_INPUTS_7[[#This Row],[NAME FIELD]],"]")</f>
        <v>[Incident State]</v>
      </c>
      <c r="E26" s="5" t="s">
        <v>26</v>
      </c>
      <c r="F26" s="5" cm="1">
        <f t="array" ref="F26">_xlfn.SWITCH(
  _POLICY_INPUTS_7[[#This Row],[VARIABLE TYPE]],
  "String",_POLICY_INPUTS_7[[#This Row],[FORM VALUE]],
  "Date",TEXT(_POLICY_INPUTS_7[[#This Row],[FORM VALUE]],"mmmm dd, yyyy"),
  "Percent",TEXT(_POLICY_INPUTS_7[[#This Row],[FORM VALUE]],"##%"),
  "Time",TEXT(_POLICY_INPUTS_7[[#This Row],[FORM VALUE]],"h:mm AM/PM"),
  "Number",TEXT(_POLICY_INPUTS_7[[#This Row],[FORM VALUE]],"0")
)</f>
        <v>0</v>
      </c>
    </row>
    <row r="27" spans="2:6" x14ac:dyDescent="0.3">
      <c r="B27" s="5" t="s">
        <v>34</v>
      </c>
      <c r="C27" s="5" t="str">
        <f>PROPER(_xlfn.XLOOKUP($C$5,_LOOKUP[Number],_LOOKUP[Mailing Street Address],,0))</f>
        <v>10080 Machado Ln</v>
      </c>
      <c r="D27" s="11" t="str">
        <f>_xlfn.CONCAT("[",_POLICY_INPUTS_7[[#This Row],[NAME FIELD]],"]")</f>
        <v>[Insured Street Address]</v>
      </c>
      <c r="E27" s="5" t="s">
        <v>26</v>
      </c>
      <c r="F27" s="5" t="str" cm="1">
        <f t="array" ref="F27">_xlfn.SWITCH(
  _POLICY_INPUTS_7[[#This Row],[VARIABLE TYPE]],
  "String",_POLICY_INPUTS_7[[#This Row],[FORM VALUE]],
  "Date",TEXT(_POLICY_INPUTS_7[[#This Row],[FORM VALUE]],"mmmm dd, yyyy"),
  "Percent",TEXT(_POLICY_INPUTS_7[[#This Row],[FORM VALUE]],"##%"),
  "Time",TEXT(_POLICY_INPUTS_7[[#This Row],[FORM VALUE]],"h:mm AM/PM"),
  "Number",TEXT(_POLICY_INPUTS_7[[#This Row],[FORM VALUE]],"0")
)</f>
        <v>10080 Machado Ln</v>
      </c>
    </row>
    <row r="28" spans="2:6" x14ac:dyDescent="0.3">
      <c r="B28" s="5" t="s">
        <v>35</v>
      </c>
      <c r="C28" s="5" t="str">
        <f>PROPER(_xlfn.XLOOKUP($C$5,_LOOKUP[Number],_LOOKUP[Mailing City],,0))</f>
        <v>San Jose</v>
      </c>
      <c r="D28" s="11" t="str">
        <f>_xlfn.CONCAT("[",_POLICY_INPUTS_7[[#This Row],[NAME FIELD]],"]")</f>
        <v>[Insured City]</v>
      </c>
      <c r="E28" s="5" t="s">
        <v>26</v>
      </c>
      <c r="F28" s="5" t="str" cm="1">
        <f t="array" ref="F28">_xlfn.SWITCH(
  _POLICY_INPUTS_7[[#This Row],[VARIABLE TYPE]],
  "String",_POLICY_INPUTS_7[[#This Row],[FORM VALUE]],
  "Date",TEXT(_POLICY_INPUTS_7[[#This Row],[FORM VALUE]],"mmmm dd, yyyy"),
  "Percent",TEXT(_POLICY_INPUTS_7[[#This Row],[FORM VALUE]],"##%"),
  "Time",TEXT(_POLICY_INPUTS_7[[#This Row],[FORM VALUE]],"h:mm AM/PM"),
  "Number",TEXT(_POLICY_INPUTS_7[[#This Row],[FORM VALUE]],"0")
)</f>
        <v>San Jose</v>
      </c>
    </row>
    <row r="29" spans="2:6" x14ac:dyDescent="0.3">
      <c r="B29" s="5" t="s">
        <v>36</v>
      </c>
      <c r="C29" s="5" t="str">
        <f>_xlfn.XLOOKUP($C$5,_LOOKUP[Number],_LOOKUP[Mailing State],,0)</f>
        <v>CA</v>
      </c>
      <c r="D29" s="11" t="str">
        <f>_xlfn.CONCAT("[",_POLICY_INPUTS_7[[#This Row],[NAME FIELD]],"]")</f>
        <v>[Insured State]</v>
      </c>
      <c r="E29" s="5" t="s">
        <v>26</v>
      </c>
      <c r="F29" s="5" t="str" cm="1">
        <f t="array" ref="F29">_xlfn.SWITCH(
  _POLICY_INPUTS_7[[#This Row],[VARIABLE TYPE]],
  "String",_POLICY_INPUTS_7[[#This Row],[FORM VALUE]],
  "Date",TEXT(_POLICY_INPUTS_7[[#This Row],[FORM VALUE]],"mmmm dd, yyyy"),
  "Percent",TEXT(_POLICY_INPUTS_7[[#This Row],[FORM VALUE]],"##%"),
  "Time",TEXT(_POLICY_INPUTS_7[[#This Row],[FORM VALUE]],"h:mm AM/PM"),
  "Number",TEXT(_POLICY_INPUTS_7[[#This Row],[FORM VALUE]],"0")
)</f>
        <v>CA</v>
      </c>
    </row>
    <row r="30" spans="2:6" x14ac:dyDescent="0.3">
      <c r="B30" s="5" t="s">
        <v>37</v>
      </c>
      <c r="C30" s="5" t="str">
        <f>_xlfn.XLOOKUP($C$5,_LOOKUP[Number],_LOOKUP[Mailing Zip Code],,0)</f>
        <v>95127</v>
      </c>
      <c r="D30" s="11" t="str">
        <f>_xlfn.CONCAT("[",_POLICY_INPUTS_7[[#This Row],[NAME FIELD]],"]")</f>
        <v>[Insured Zip Code]</v>
      </c>
      <c r="E30" s="5" t="s">
        <v>29</v>
      </c>
      <c r="F30" s="5" t="str" cm="1">
        <f t="array" ref="F30">_xlfn.SWITCH(
  _POLICY_INPUTS_7[[#This Row],[VARIABLE TYPE]],
  "String",_POLICY_INPUTS_7[[#This Row],[FORM VALUE]],
  "Date",TEXT(_POLICY_INPUTS_7[[#This Row],[FORM VALUE]],"mmmm dd, yyyy"),
  "Percent",TEXT(_POLICY_INPUTS_7[[#This Row],[FORM VALUE]],"##%"),
  "Time",TEXT(_POLICY_INPUTS_7[[#This Row],[FORM VALUE]],"h:mm AM/PM"),
  "Number",TEXT(_POLICY_INPUTS_7[[#This Row],[FORM VALUE]],"0")
)</f>
        <v>95127</v>
      </c>
    </row>
    <row r="31" spans="2:6" x14ac:dyDescent="0.3">
      <c r="B31" s="5" t="s">
        <v>38</v>
      </c>
      <c r="C31" s="18">
        <f ca="1">TODAY()</f>
        <v>45888</v>
      </c>
      <c r="D31" s="11" t="str">
        <f>_xlfn.CONCAT("[",_POLICY_INPUTS_7[[#This Row],[NAME FIELD]],"]")</f>
        <v>[Date of Letter]</v>
      </c>
      <c r="E31" s="5" t="s">
        <v>27</v>
      </c>
      <c r="F31" s="5" t="str" cm="1">
        <f t="array" aca="1" ref="F31" ca="1">_xlfn.SWITCH(
  _POLICY_INPUTS_7[[#This Row],[VARIABLE TYPE]],
  "String",_POLICY_INPUTS_7[[#This Row],[FORM VALUE]],
  "Date",TEXT(_POLICY_INPUTS_7[[#This Row],[FORM VALUE]],"mmmm dd, yyyy"),
  "Percent",TEXT(_POLICY_INPUTS_7[[#This Row],[FORM VALUE]],"##%"),
  "Time",TEXT(_POLICY_INPUTS_7[[#This Row],[FORM VALUE]],"h:mm AM/PM"),
  "Number",TEXT(_POLICY_INPUTS_7[[#This Row],[FORM VALUE]],"0")
)</f>
        <v>August 19, 2025</v>
      </c>
    </row>
    <row r="32" spans="2:6" x14ac:dyDescent="0.3">
      <c r="B32" s="5" t="s">
        <v>39</v>
      </c>
      <c r="C32" s="5" t="str">
        <f>PROPER(_xlfn.XLOOKUP($C$5,_LOOKUP[Number],_LOOKUP[AdjusterMemberName],,0))</f>
        <v>Cheryl Anglim</v>
      </c>
      <c r="D32" s="11" t="str">
        <f>_xlfn.CONCAT("[",_POLICY_INPUTS_7[[#This Row],[NAME FIELD]],"]")</f>
        <v>[Adjuster Name]</v>
      </c>
      <c r="E32" s="5" t="s">
        <v>26</v>
      </c>
      <c r="F32" s="5" t="str" cm="1">
        <f t="array" ref="F32">_xlfn.SWITCH(
  _POLICY_INPUTS_7[[#This Row],[VARIABLE TYPE]],
  "String",_POLICY_INPUTS_7[[#This Row],[FORM VALUE]],
  "Date",TEXT(_POLICY_INPUTS_7[[#This Row],[FORM VALUE]],"mmmm dd, yyyy"),
  "Percent",TEXT(_POLICY_INPUTS_7[[#This Row],[FORM VALUE]],"##%"),
  "Time",TEXT(_POLICY_INPUTS_7[[#This Row],[FORM VALUE]],"h:mm AM/PM"),
  "Number",TEXT(_POLICY_INPUTS_7[[#This Row],[FORM VALUE]],"0")
)</f>
        <v>Cheryl Anglim</v>
      </c>
    </row>
    <row r="33" spans="2:6" x14ac:dyDescent="0.3">
      <c r="B33" s="5" t="s">
        <v>40</v>
      </c>
      <c r="C33" s="13" t="s">
        <v>47238</v>
      </c>
      <c r="D33" s="11" t="str">
        <f>_xlfn.CONCAT("[",_POLICY_INPUTS_7[[#This Row],[NAME FIELD]],"]")</f>
        <v>[Adjuster Title]</v>
      </c>
      <c r="E33" s="5" t="s">
        <v>26</v>
      </c>
      <c r="F33" s="5" t="str" cm="1">
        <f t="array" ref="F33">_xlfn.SWITCH(
  _POLICY_INPUTS_7[[#This Row],[VARIABLE TYPE]],
  "String",_POLICY_INPUTS_7[[#This Row],[FORM VALUE]],
  "Date",TEXT(_POLICY_INPUTS_7[[#This Row],[FORM VALUE]],"mmmm dd, yyyy"),
  "Percent",TEXT(_POLICY_INPUTS_7[[#This Row],[FORM VALUE]],"##%"),
  "Time",TEXT(_POLICY_INPUTS_7[[#This Row],[FORM VALUE]],"h:mm AM/PM"),
  "Number",TEXT(_POLICY_INPUTS_7[[#This Row],[FORM VALUE]],"0")
)</f>
        <v>Claims Adjuster</v>
      </c>
    </row>
    <row r="34" spans="2:6" x14ac:dyDescent="0.3">
      <c r="B34" s="5" t="s">
        <v>41</v>
      </c>
      <c r="C34" s="13" t="str">
        <f>_xlfn.XLOOKUP($C$5,_LOOKUP[Number],_LOOKUP[Adjuster Phone],,0)</f>
        <v>323-456-1707</v>
      </c>
      <c r="D34" s="11" t="str">
        <f>_xlfn.CONCAT("[",_POLICY_INPUTS_7[[#This Row],[NAME FIELD]],"]")</f>
        <v>[Adjuster Phone]</v>
      </c>
      <c r="E34" s="5" t="s">
        <v>29</v>
      </c>
      <c r="F34" s="5" t="str" cm="1">
        <f t="array" ref="F34">_xlfn.SWITCH(
  _POLICY_INPUTS_7[[#This Row],[VARIABLE TYPE]],
  "String",_POLICY_INPUTS_7[[#This Row],[FORM VALUE]],
  "Date",TEXT(_POLICY_INPUTS_7[[#This Row],[FORM VALUE]],"mmmm dd, yyyy"),
  "Percent",TEXT(_POLICY_INPUTS_7[[#This Row],[FORM VALUE]],"##%"),
  "Time",TEXT(_POLICY_INPUTS_7[[#This Row],[FORM VALUE]],"h:mm AM/PM"),
  "Number",TEXT(_POLICY_INPUTS_7[[#This Row],[FORM VALUE]],"0")
)</f>
        <v>323-456-1707</v>
      </c>
    </row>
    <row r="35" spans="2:6" x14ac:dyDescent="0.3">
      <c r="B35" s="5" t="s">
        <v>42</v>
      </c>
      <c r="C35" s="13" t="str">
        <f>_xlfn.XLOOKUP($C$5,_LOOKUP[Number],_LOOKUP[Adjuster Email],,0)</f>
        <v>Canglim@knightcompany.com</v>
      </c>
      <c r="D35" s="11" t="str">
        <f>_xlfn.CONCAT("[",_POLICY_INPUTS_7[[#This Row],[NAME FIELD]],"]")</f>
        <v>[Adjuster Email]</v>
      </c>
      <c r="E35" s="5" t="s">
        <v>26</v>
      </c>
      <c r="F35" s="5" t="str" cm="1">
        <f t="array" ref="F35">_xlfn.SWITCH(
  _POLICY_INPUTS_7[[#This Row],[VARIABLE TYPE]],
  "String",_POLICY_INPUTS_7[[#This Row],[FORM VALUE]],
  "Date",TEXT(_POLICY_INPUTS_7[[#This Row],[FORM VALUE]],"mmmm dd, yyyy"),
  "Percent",TEXT(_POLICY_INPUTS_7[[#This Row],[FORM VALUE]],"##%"),
  "Time",TEXT(_POLICY_INPUTS_7[[#This Row],[FORM VALUE]],"h:mm AM/PM"),
  "Number",TEXT(_POLICY_INPUTS_7[[#This Row],[FORM VALUE]],"0")
)</f>
        <v>Canglim@knightcompany.com</v>
      </c>
    </row>
    <row r="36" spans="2:6" x14ac:dyDescent="0.3">
      <c r="B36" s="5" t="s">
        <v>43</v>
      </c>
      <c r="C36" s="23" t="s">
        <v>47237</v>
      </c>
      <c r="D36" s="11" t="str">
        <f>_xlfn.CONCAT("[",_POLICY_INPUTS_7[[#This Row],[NAME FIELD]],"]")</f>
        <v>[Adjuster Company]</v>
      </c>
      <c r="E36" s="5" t="s">
        <v>26</v>
      </c>
      <c r="F36" s="5" t="str" cm="1">
        <f t="array" ref="F36">_xlfn.SWITCH(
  _POLICY_INPUTS_7[[#This Row],[VARIABLE TYPE]],
  "String",_POLICY_INPUTS_7[[#This Row],[FORM VALUE]],
  "Date",TEXT(_POLICY_INPUTS_7[[#This Row],[FORM VALUE]],"mmmm dd, yyyy"),
  "Percent",TEXT(_POLICY_INPUTS_7[[#This Row],[FORM VALUE]],"##%"),
  "Time",TEXT(_POLICY_INPUTS_7[[#This Row],[FORM VALUE]],"h:mm AM/PM"),
  "Number",TEXT(_POLICY_INPUTS_7[[#This Row],[FORM VALUE]],"0")
)</f>
        <v xml:space="preserve">KnightBrook Insurance Company – Onward </v>
      </c>
    </row>
    <row r="38" spans="2:6" x14ac:dyDescent="0.3">
      <c r="B38" s="5" t="s">
        <v>47230</v>
      </c>
    </row>
    <row r="39" spans="2:6" x14ac:dyDescent="0.3">
      <c r="B39" s="5" t="s">
        <v>47229</v>
      </c>
      <c r="C39" s="13" t="str">
        <f>_xlfn.XLOOKUP($C$5,_LOOKUP[Number],_LOOKUP[LocationDescription],,0)</f>
        <v>1450 Creekside, California</v>
      </c>
    </row>
  </sheetData>
  <pageMargins left="0.7" right="0.7" top="0.75" bottom="0.75" header="0.3" footer="0.3"/>
  <ignoredErrors>
    <ignoredError sqref="C25" evalError="1"/>
  </ignoredErrors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7994E-A392-48D4-9686-FC127036D21F}">
  <sheetPr codeName="Sheet8"/>
  <dimension ref="B4:I41"/>
  <sheetViews>
    <sheetView zoomScale="90" zoomScaleNormal="90" workbookViewId="0">
      <selection sqref="A1:XFD1048576"/>
    </sheetView>
  </sheetViews>
  <sheetFormatPr defaultColWidth="8.88671875" defaultRowHeight="14.4" x14ac:dyDescent="0.3"/>
  <cols>
    <col min="1" max="1" width="8.88671875" style="5"/>
    <col min="2" max="2" width="22.33203125" style="5" bestFit="1" customWidth="1"/>
    <col min="3" max="3" width="15" style="5" bestFit="1" customWidth="1"/>
    <col min="4" max="4" width="23.6640625" style="5" bestFit="1" customWidth="1"/>
    <col min="5" max="5" width="17" style="5" bestFit="1" customWidth="1"/>
    <col min="6" max="6" width="19.33203125" style="5" bestFit="1" customWidth="1"/>
    <col min="7" max="16384" width="8.88671875" style="5"/>
  </cols>
  <sheetData>
    <row r="4" spans="2:9" x14ac:dyDescent="0.3">
      <c r="B4" s="4" t="s">
        <v>0</v>
      </c>
      <c r="C4" s="6"/>
      <c r="H4" s="8"/>
      <c r="I4" s="5" t="s">
        <v>45325</v>
      </c>
    </row>
    <row r="5" spans="2:9" x14ac:dyDescent="0.3">
      <c r="B5" s="5" t="s">
        <v>1</v>
      </c>
      <c r="C5" s="8" t="s">
        <v>44919</v>
      </c>
      <c r="H5" s="13"/>
      <c r="I5" s="5" t="s">
        <v>47228</v>
      </c>
    </row>
    <row r="9" spans="2:9" x14ac:dyDescent="0.3">
      <c r="B9" s="1" t="s">
        <v>2</v>
      </c>
      <c r="C9" s="1" t="s">
        <v>3</v>
      </c>
      <c r="D9" s="2" t="s">
        <v>4</v>
      </c>
      <c r="E9" s="2" t="s">
        <v>5</v>
      </c>
      <c r="F9" s="2" t="s">
        <v>6</v>
      </c>
    </row>
    <row r="10" spans="2:9" x14ac:dyDescent="0.3">
      <c r="B10" s="5" t="s">
        <v>10</v>
      </c>
      <c r="C10" s="5" t="str">
        <f>PROPER(_xlfn.XLOOKUP($C$5,_LOOKUP[Number],_LOOKUP[InsuredName],,0))</f>
        <v>Amy Davis</v>
      </c>
      <c r="D10" s="5" t="str">
        <f>_xlfn.CONCAT("[",_POLICY_INPUTS_8[[#This Row],[NAME FIELD]],"]")</f>
        <v>[Insured Name]</v>
      </c>
      <c r="E10" s="5" t="s">
        <v>26</v>
      </c>
      <c r="F10" s="5" t="str" cm="1">
        <f t="array" ref="F10">_xlfn.SWITCH(
  _POLICY_INPUTS_8[[#This Row],[VARIABLE TYPE]],
  "String",_POLICY_INPUTS_8[[#This Row],[FORM VALUE]],
  "Date",TEXT(_POLICY_INPUTS_8[[#This Row],[FORM VALUE]],"mmmm dd, yyyy"),
  "Percent",TEXT(_POLICY_INPUTS_8[[#This Row],[FORM VALUE]],"##%"),
  "Time",TEXT(_POLICY_INPUTS_8[[#This Row],[FORM VALUE]],"h:mm AM/PM"),
  "Number",TEXT(_POLICY_INPUTS_8[[#This Row],[FORM VALUE]],"0")
)</f>
        <v>Amy Davis</v>
      </c>
    </row>
    <row r="11" spans="2:9" x14ac:dyDescent="0.3">
      <c r="B11" s="5" t="s">
        <v>32</v>
      </c>
      <c r="C11" s="5" t="str">
        <f>PROPER(_xlfn.XLOOKUP($C$5,_LOOKUP[Number],_LOOKUP[Driver Name],,0))</f>
        <v>Cody Davis</v>
      </c>
      <c r="D11" s="5" t="str">
        <f>_xlfn.CONCAT("[",_POLICY_INPUTS_8[[#This Row],[NAME FIELD]],"]")</f>
        <v>[Driver Name]</v>
      </c>
      <c r="E11" s="5" t="s">
        <v>26</v>
      </c>
      <c r="F11" s="5" t="str" cm="1">
        <f t="array" ref="F11">_xlfn.SWITCH(
  _POLICY_INPUTS_8[[#This Row],[VARIABLE TYPE]],
  "String",_POLICY_INPUTS_8[[#This Row],[FORM VALUE]],
  "Date",TEXT(_POLICY_INPUTS_8[[#This Row],[FORM VALUE]],"mmmm dd, yyyy"),
  "Percent",TEXT(_POLICY_INPUTS_8[[#This Row],[FORM VALUE]],"##%"),
  "Time",TEXT(_POLICY_INPUTS_8[[#This Row],[FORM VALUE]],"h:mm AM/PM"),
  "Number",TEXT(_POLICY_INPUTS_8[[#This Row],[FORM VALUE]],"0")
)</f>
        <v>Cody Davis</v>
      </c>
    </row>
    <row r="12" spans="2:9" x14ac:dyDescent="0.3">
      <c r="B12" s="6" t="s">
        <v>12</v>
      </c>
      <c r="C12" s="7">
        <f>_xlfn.XLOOKUP($C$5,_LOOKUP[Number],_LOOKUP[LossDate],,0)</f>
        <v>45866</v>
      </c>
      <c r="D12" s="5" t="str">
        <f>_xlfn.CONCAT("[",_POLICY_INPUTS_8[[#This Row],[NAME FIELD]],"]")</f>
        <v>[Date of Loss]</v>
      </c>
      <c r="E12" s="5" t="s">
        <v>27</v>
      </c>
      <c r="F12" s="5" t="str" cm="1">
        <f t="array" ref="F12">_xlfn.SWITCH(
  _POLICY_INPUTS_8[[#This Row],[VARIABLE TYPE]],
  "String",_POLICY_INPUTS_8[[#This Row],[FORM VALUE]],
  "Date",TEXT(_POLICY_INPUTS_8[[#This Row],[FORM VALUE]],"mmmm dd, yyyy"),
  "Percent",TEXT(_POLICY_INPUTS_8[[#This Row],[FORM VALUE]],"##%"),
  "Time",TEXT(_POLICY_INPUTS_8[[#This Row],[FORM VALUE]],"h:mm AM/PM"),
  "Number",TEXT(_POLICY_INPUTS_8[[#This Row],[FORM VALUE]],"0")
)</f>
        <v>July 28, 2025</v>
      </c>
    </row>
    <row r="13" spans="2:9" x14ac:dyDescent="0.3">
      <c r="B13" s="5" t="s">
        <v>22</v>
      </c>
      <c r="C13" s="5" t="str">
        <f>_xlfn.XLOOKUP($C$5,_LOOKUP[Number],_LOOKUP[PolicyNumber],,0)</f>
        <v>CAN25020610-00</v>
      </c>
      <c r="D13" s="5" t="str">
        <f>_xlfn.CONCAT("[",_POLICY_INPUTS_8[[#This Row],[NAME FIELD]],"]")</f>
        <v>[Policy Number]</v>
      </c>
      <c r="E13" s="5" t="s">
        <v>26</v>
      </c>
      <c r="F13" s="5" t="str" cm="1">
        <f t="array" ref="F13">_xlfn.SWITCH(
  _POLICY_INPUTS_8[[#This Row],[VARIABLE TYPE]],
  "String",_POLICY_INPUTS_8[[#This Row],[FORM VALUE]],
  "Date",TEXT(_POLICY_INPUTS_8[[#This Row],[FORM VALUE]],"mmmm dd, yyyy"),
  "Percent",TEXT(_POLICY_INPUTS_8[[#This Row],[FORM VALUE]],"##%"),
  "Time",TEXT(_POLICY_INPUTS_8[[#This Row],[FORM VALUE]],"h:mm AM/PM"),
  "Number",TEXT(_POLICY_INPUTS_8[[#This Row],[FORM VALUE]],"0")
)</f>
        <v>CAN25020610-00</v>
      </c>
    </row>
    <row r="14" spans="2:9" x14ac:dyDescent="0.3">
      <c r="B14" s="5" t="s">
        <v>19</v>
      </c>
      <c r="C14" s="7">
        <f>_xlfn.XLOOKUP($C$5,_LOOKUP[Number],_LOOKUP[Policy Effective Date],,0)</f>
        <v>45716</v>
      </c>
      <c r="D14" s="5" t="str">
        <f>_xlfn.CONCAT("[",_POLICY_INPUTS_8[[#This Row],[NAME FIELD]],"]")</f>
        <v>[Effective Date]</v>
      </c>
      <c r="E14" s="5" t="s">
        <v>27</v>
      </c>
      <c r="F14" s="5" t="str" cm="1">
        <f t="array" ref="F14">_xlfn.SWITCH(
  _POLICY_INPUTS_8[[#This Row],[VARIABLE TYPE]],
  "String",_POLICY_INPUTS_8[[#This Row],[FORM VALUE]],
  "Date",TEXT(_POLICY_INPUTS_8[[#This Row],[FORM VALUE]],"mmmm dd, yyyy"),
  "Percent",TEXT(_POLICY_INPUTS_8[[#This Row],[FORM VALUE]],"##%"),
  "Time",TEXT(_POLICY_INPUTS_8[[#This Row],[FORM VALUE]],"h:mm AM/PM"),
  "Number",TEXT(_POLICY_INPUTS_8[[#This Row],[FORM VALUE]],"0")
)</f>
        <v>February 28, 2025</v>
      </c>
    </row>
    <row r="15" spans="2:9" x14ac:dyDescent="0.3">
      <c r="B15" s="5" t="s">
        <v>20</v>
      </c>
      <c r="C15" s="7">
        <f>_xlfn.XLOOKUP($C$5,_LOOKUP[Number],_LOOKUP[Policy Expiration Date],,0)</f>
        <v>45897</v>
      </c>
      <c r="D15" s="5" t="str">
        <f>_xlfn.CONCAT("[",_POLICY_INPUTS_8[[#This Row],[NAME FIELD]],"]")</f>
        <v>[Expiration Date]</v>
      </c>
      <c r="E15" s="5" t="s">
        <v>27</v>
      </c>
      <c r="F15" s="5" t="str" cm="1">
        <f t="array" ref="F15">_xlfn.SWITCH(
  _POLICY_INPUTS_8[[#This Row],[VARIABLE TYPE]],
  "String",_POLICY_INPUTS_8[[#This Row],[FORM VALUE]],
  "Date",TEXT(_POLICY_INPUTS_8[[#This Row],[FORM VALUE]],"mmmm dd, yyyy"),
  "Percent",TEXT(_POLICY_INPUTS_8[[#This Row],[FORM VALUE]],"##%"),
  "Time",TEXT(_POLICY_INPUTS_8[[#This Row],[FORM VALUE]],"h:mm AM/PM"),
  "Number",TEXT(_POLICY_INPUTS_8[[#This Row],[FORM VALUE]],"0")
)</f>
        <v>August 28, 2025</v>
      </c>
    </row>
    <row r="16" spans="2:9" x14ac:dyDescent="0.3">
      <c r="B16" s="5" t="s">
        <v>24</v>
      </c>
      <c r="C16" s="5" t="str">
        <f>$C$5</f>
        <v>ON-25-003134</v>
      </c>
      <c r="D16" s="5" t="str">
        <f>_xlfn.CONCAT("[",_POLICY_INPUTS_8[[#This Row],[NAME FIELD]],"]")</f>
        <v>[Claim Number]</v>
      </c>
      <c r="E16" s="5" t="s">
        <v>26</v>
      </c>
      <c r="F16" s="5" t="str" cm="1">
        <f t="array" ref="F16">_xlfn.SWITCH(
  _POLICY_INPUTS_8[[#This Row],[VARIABLE TYPE]],
  "String",_POLICY_INPUTS_8[[#This Row],[FORM VALUE]],
  "Date",TEXT(_POLICY_INPUTS_8[[#This Row],[FORM VALUE]],"mmmm dd, yyyy"),
  "Percent",TEXT(_POLICY_INPUTS_8[[#This Row],[FORM VALUE]],"##%"),
  "Time",TEXT(_POLICY_INPUTS_8[[#This Row],[FORM VALUE]],"h:mm AM/PM"),
  "Number",TEXT(_POLICY_INPUTS_8[[#This Row],[FORM VALUE]],"0")
)</f>
        <v>ON-25-003134</v>
      </c>
    </row>
    <row r="17" spans="2:6" x14ac:dyDescent="0.3">
      <c r="B17" s="5" t="s">
        <v>18</v>
      </c>
      <c r="C17" s="8"/>
      <c r="D17" s="5" t="str">
        <f>_xlfn.CONCAT("[",_POLICY_INPUTS_8[[#This Row],[NAME FIELD]],"]")</f>
        <v>[Incident City]</v>
      </c>
      <c r="E17" s="5" t="s">
        <v>26</v>
      </c>
      <c r="F17" s="5" cm="1">
        <f t="array" ref="F17">_xlfn.SWITCH(
  _POLICY_INPUTS_8[[#This Row],[VARIABLE TYPE]],
  "String",_POLICY_INPUTS_8[[#This Row],[FORM VALUE]],
  "Date",TEXT(_POLICY_INPUTS_8[[#This Row],[FORM VALUE]],"mmmm dd, yyyy"),
  "Percent",TEXT(_POLICY_INPUTS_8[[#This Row],[FORM VALUE]],"##%"),
  "Time",TEXT(_POLICY_INPUTS_8[[#This Row],[FORM VALUE]],"h:mm AM/PM"),
  "Number",TEXT(_POLICY_INPUTS_8[[#This Row],[FORM VALUE]],"0")
)</f>
        <v>0</v>
      </c>
    </row>
    <row r="18" spans="2:6" x14ac:dyDescent="0.3">
      <c r="B18" s="5" t="s">
        <v>17</v>
      </c>
      <c r="C18" s="9" t="str">
        <f>_xlfn.XLOOKUP($C$5,_LOOKUP[Number],_LOOKUP[LossTime],,0)</f>
        <v>12:00 AM</v>
      </c>
      <c r="D18" s="5" t="str">
        <f>_xlfn.CONCAT("[",_POLICY_INPUTS_8[[#This Row],[NAME FIELD]],"]")</f>
        <v>[Time of Loss]</v>
      </c>
      <c r="E18" s="5" t="s">
        <v>28</v>
      </c>
      <c r="F18" s="5" t="str" cm="1">
        <f t="array" ref="F18">_xlfn.SWITCH(
  _POLICY_INPUTS_8[[#This Row],[VARIABLE TYPE]],
  "String",_POLICY_INPUTS_8[[#This Row],[FORM VALUE]],
  "Date",TEXT(_POLICY_INPUTS_8[[#This Row],[FORM VALUE]],"mmmm dd, yyyy"),
  "Percent",TEXT(_POLICY_INPUTS_8[[#This Row],[FORM VALUE]],"##%"),
  "Time",TEXT(_POLICY_INPUTS_8[[#This Row],[FORM VALUE]],"h:mm AM/PM"),
  "Number",TEXT(_POLICY_INPUTS_8[[#This Row],[FORM VALUE]],"0")
)</f>
        <v>12:00 AM</v>
      </c>
    </row>
    <row r="19" spans="2:6" x14ac:dyDescent="0.3">
      <c r="B19" s="5" t="s">
        <v>13</v>
      </c>
      <c r="C19" s="5" t="str">
        <f>_xlfn.XLOOKUP($C$5,_LOOKUP[Number],_LOOKUP[Make],,0)</f>
        <v>Honda</v>
      </c>
      <c r="D19" s="5" t="str">
        <f>_xlfn.CONCAT("[",_POLICY_INPUTS_8[[#This Row],[NAME FIELD]],"]")</f>
        <v>[Vehicle Make]</v>
      </c>
      <c r="E19" s="5" t="s">
        <v>26</v>
      </c>
      <c r="F19" s="5" t="str" cm="1">
        <f t="array" ref="F19">_xlfn.SWITCH(
  _POLICY_INPUTS_8[[#This Row],[VARIABLE TYPE]],
  "String",_POLICY_INPUTS_8[[#This Row],[FORM VALUE]],
  "Date",TEXT(_POLICY_INPUTS_8[[#This Row],[FORM VALUE]],"mmmm dd, yyyy"),
  "Percent",TEXT(_POLICY_INPUTS_8[[#This Row],[FORM VALUE]],"##%"),
  "Time",TEXT(_POLICY_INPUTS_8[[#This Row],[FORM VALUE]],"h:mm AM/PM"),
  "Number",TEXT(_POLICY_INPUTS_8[[#This Row],[FORM VALUE]],"0")
)</f>
        <v>Honda</v>
      </c>
    </row>
    <row r="20" spans="2:6" x14ac:dyDescent="0.3">
      <c r="B20" s="5" t="s">
        <v>14</v>
      </c>
      <c r="C20" s="5" t="str">
        <f>PROPER(_xlfn.XLOOKUP($C$5,_LOOKUP[Number],_LOOKUP[Model],,0))</f>
        <v>Accord</v>
      </c>
      <c r="D20" s="5" t="str">
        <f>_xlfn.CONCAT("[",_POLICY_INPUTS_8[[#This Row],[NAME FIELD]],"]")</f>
        <v>[Vehicle Model]</v>
      </c>
      <c r="E20" s="5" t="s">
        <v>26</v>
      </c>
      <c r="F20" s="5" t="str" cm="1">
        <f t="array" ref="F20">_xlfn.SWITCH(
  _POLICY_INPUTS_8[[#This Row],[VARIABLE TYPE]],
  "String",_POLICY_INPUTS_8[[#This Row],[FORM VALUE]],
  "Date",TEXT(_POLICY_INPUTS_8[[#This Row],[FORM VALUE]],"mmmm dd, yyyy"),
  "Percent",TEXT(_POLICY_INPUTS_8[[#This Row],[FORM VALUE]],"##%"),
  "Time",TEXT(_POLICY_INPUTS_8[[#This Row],[FORM VALUE]],"h:mm AM/PM"),
  "Number",TEXT(_POLICY_INPUTS_8[[#This Row],[FORM VALUE]],"0")
)</f>
        <v>Accord</v>
      </c>
    </row>
    <row r="21" spans="2:6" x14ac:dyDescent="0.3">
      <c r="B21" s="5" t="s">
        <v>15</v>
      </c>
      <c r="C21" s="10">
        <f>_xlfn.XLOOKUP($C$5,_LOOKUP[Number],_LOOKUP[Year],,0)</f>
        <v>2017</v>
      </c>
      <c r="D21" s="5" t="str">
        <f>_xlfn.CONCAT("[",_POLICY_INPUTS_8[[#This Row],[NAME FIELD]],"]")</f>
        <v>[Vehicle Year]</v>
      </c>
      <c r="E21" s="5" t="s">
        <v>29</v>
      </c>
      <c r="F21" s="5" t="str" cm="1">
        <f t="array" ref="F21">_xlfn.SWITCH(
  _POLICY_INPUTS_8[[#This Row],[VARIABLE TYPE]],
  "String",_POLICY_INPUTS_8[[#This Row],[FORM VALUE]],
  "Date",TEXT(_POLICY_INPUTS_8[[#This Row],[FORM VALUE]],"mmmm dd, yyyy"),
  "Percent",TEXT(_POLICY_INPUTS_8[[#This Row],[FORM VALUE]],"##%"),
  "Time",TEXT(_POLICY_INPUTS_8[[#This Row],[FORM VALUE]],"h:mm AM/PM"),
  "Number",TEXT(_POLICY_INPUTS_8[[#This Row],[FORM VALUE]],"0")
)</f>
        <v>2017</v>
      </c>
    </row>
    <row r="22" spans="2:6" x14ac:dyDescent="0.3">
      <c r="B22" s="5" t="s">
        <v>16</v>
      </c>
      <c r="C22" s="5" t="str">
        <f>_xlfn.XLOOKUP($C$5,_LOOKUP[Number],_LOOKUP[VIN],,0)</f>
        <v>1HGCR2F37HA092893</v>
      </c>
      <c r="D22" s="5" t="str">
        <f>_xlfn.CONCAT("[",_POLICY_INPUTS_8[[#This Row],[NAME FIELD]],"]")</f>
        <v>[VIN]</v>
      </c>
      <c r="E22" s="5" t="s">
        <v>26</v>
      </c>
      <c r="F22" s="5" t="str" cm="1">
        <f t="array" ref="F22">_xlfn.SWITCH(
  _POLICY_INPUTS_8[[#This Row],[VARIABLE TYPE]],
  "String",_POLICY_INPUTS_8[[#This Row],[FORM VALUE]],
  "Date",TEXT(_POLICY_INPUTS_8[[#This Row],[FORM VALUE]],"mmmm dd, yyyy"),
  "Percent",TEXT(_POLICY_INPUTS_8[[#This Row],[FORM VALUE]],"##%"),
  "Time",TEXT(_POLICY_INPUTS_8[[#This Row],[FORM VALUE]],"h:mm AM/PM"),
  "Number",TEXT(_POLICY_INPUTS_8[[#This Row],[FORM VALUE]],"0")
)</f>
        <v>1HGCR2F37HA092893</v>
      </c>
    </row>
    <row r="23" spans="2:6" x14ac:dyDescent="0.3">
      <c r="B23" s="5" t="s">
        <v>23</v>
      </c>
      <c r="C23" s="20" t="str">
        <f>_xlfn.XLOOKUP($C$5,_LOOKUP[Number],_LOOKUP[Policy Coverages],,0)</f>
        <v>bodily injury liability of $30,000 per person/$60,000 per loss, property liability of $15,000 per loss, collision and comprehensive coverage with $1,000 deductible each</v>
      </c>
      <c r="D23" s="5" t="str">
        <f>_xlfn.CONCAT("[",_POLICY_INPUTS_8[[#This Row],[NAME FIELD]],"]")</f>
        <v>[Policy Coverages]</v>
      </c>
      <c r="E23" s="5" t="s">
        <v>26</v>
      </c>
      <c r="F23" s="5" t="str" cm="1">
        <f t="array" ref="F23">_xlfn.SWITCH(
  _POLICY_INPUTS_8[[#This Row],[VARIABLE TYPE]],
  "String",_POLICY_INPUTS_8[[#This Row],[FORM VALUE]],
  "Date",TEXT(_POLICY_INPUTS_8[[#This Row],[FORM VALUE]],"mmmm dd, yyyy"),
  "Percent",TEXT(_POLICY_INPUTS_8[[#This Row],[FORM VALUE]],"##%"),
  "Time",TEXT(_POLICY_INPUTS_8[[#This Row],[FORM VALUE]],"h:mm AM/PM"),
  "Number",TEXT(_POLICY_INPUTS_8[[#This Row],[FORM VALUE]],"0")
)</f>
        <v>bodily injury liability of $30,000 per person/$60,000 per loss, property liability of $15,000 per loss, collision and comprehensive coverage with $1,000 deductible each</v>
      </c>
    </row>
    <row r="24" spans="2:6" x14ac:dyDescent="0.3">
      <c r="B24" s="5" t="s">
        <v>46</v>
      </c>
      <c r="C24" s="7">
        <f>_xlfn.XLOOKUP($C$5,_LOOKUP[Number],_LOOKUP[Cancellation Date],,0)</f>
        <v>45877</v>
      </c>
      <c r="D24" s="5" t="str">
        <f>_xlfn.CONCAT("[",_POLICY_INPUTS_8[[#This Row],[NAME FIELD]],"]")</f>
        <v>[Date of Cancellation]</v>
      </c>
      <c r="E24" s="5" t="s">
        <v>27</v>
      </c>
      <c r="F24" s="5" t="str" cm="1">
        <f t="array" ref="F24">_xlfn.SWITCH(
  _POLICY_INPUTS_8[[#This Row],[VARIABLE TYPE]],
  "String",_POLICY_INPUTS_8[[#This Row],[FORM VALUE]],
  "Date",TEXT(_POLICY_INPUTS_8[[#This Row],[FORM VALUE]],"mmmm dd, yyyy"),
  "Percent",TEXT(_POLICY_INPUTS_8[[#This Row],[FORM VALUE]],"##%"),
  "Time",TEXT(_POLICY_INPUTS_8[[#This Row],[FORM VALUE]],"h:mm AM/PM"),
  "Number",TEXT(_POLICY_INPUTS_8[[#This Row],[FORM VALUE]],"0")
)</f>
        <v>August 08, 2025</v>
      </c>
    </row>
    <row r="25" spans="2:6" x14ac:dyDescent="0.3">
      <c r="B25" s="5" t="s">
        <v>47</v>
      </c>
      <c r="C25" s="17">
        <v>6.9444444444444447E-4</v>
      </c>
      <c r="D25" s="5" t="str">
        <f>_xlfn.CONCAT("[",_POLICY_INPUTS_8[[#This Row],[NAME FIELD]],"]")</f>
        <v>[Time of Cancellation]</v>
      </c>
      <c r="E25" s="5" t="s">
        <v>28</v>
      </c>
      <c r="F25" s="5" t="str" cm="1">
        <f t="array" ref="F25">_xlfn.SWITCH(
  _POLICY_INPUTS_8[[#This Row],[VARIABLE TYPE]],
  "String",_POLICY_INPUTS_8[[#This Row],[FORM VALUE]],
  "Date",TEXT(_POLICY_INPUTS_8[[#This Row],[FORM VALUE]],"mmmm dd, yyyy"),
  "Percent",TEXT(_POLICY_INPUTS_8[[#This Row],[FORM VALUE]],"##%"),
  "Time",TEXT(_POLICY_INPUTS_8[[#This Row],[FORM VALUE]],"h:mm AM/PM"),
  "Number",TEXT(_POLICY_INPUTS_8[[#This Row],[FORM VALUE]],"0")
)</f>
        <v>12:01 AM</v>
      </c>
    </row>
    <row r="26" spans="2:6" x14ac:dyDescent="0.3">
      <c r="B26" s="5" t="s">
        <v>48</v>
      </c>
      <c r="C26" s="8"/>
      <c r="D26" s="5" t="str">
        <f>_xlfn.CONCAT("[",_POLICY_INPUTS_8[[#This Row],[NAME FIELD]],"]")</f>
        <v>[Cancellation Notice Date]</v>
      </c>
      <c r="E26" s="5" t="s">
        <v>27</v>
      </c>
      <c r="F26" s="5" t="str" cm="1">
        <f t="array" ref="F26">_xlfn.SWITCH(
  _POLICY_INPUTS_8[[#This Row],[VARIABLE TYPE]],
  "String",_POLICY_INPUTS_8[[#This Row],[FORM VALUE]],
  "Date",TEXT(_POLICY_INPUTS_8[[#This Row],[FORM VALUE]],"mmmm dd, yyyy"),
  "Percent",TEXT(_POLICY_INPUTS_8[[#This Row],[FORM VALUE]],"##%"),
  "Time",TEXT(_POLICY_INPUTS_8[[#This Row],[FORM VALUE]],"h:mm AM/PM"),
  "Number",TEXT(_POLICY_INPUTS_8[[#This Row],[FORM VALUE]],"0")
)</f>
        <v>January 00, 1900</v>
      </c>
    </row>
    <row r="27" spans="2:6" x14ac:dyDescent="0.3">
      <c r="B27" s="5" t="s">
        <v>31</v>
      </c>
      <c r="C27" s="6" t="str">
        <f>TRIM(RIGHT(F10,LEN(F10)-FIND("~",SUBSTITUTE(F10," ","~",LEN(F10)-LEN(SUBSTITUTE(F10," ",""))))))</f>
        <v>Davis</v>
      </c>
      <c r="D27" s="5" t="str">
        <f>_xlfn.CONCAT("[",_POLICY_INPUTS_8[[#This Row],[NAME FIELD]],"]")</f>
        <v>[Insured Last Name]</v>
      </c>
      <c r="E27" s="5" t="s">
        <v>26</v>
      </c>
      <c r="F27" s="5" t="str" cm="1">
        <f t="array" ref="F27">_xlfn.SWITCH(
  _POLICY_INPUTS_8[[#This Row],[VARIABLE TYPE]],
  "String",_POLICY_INPUTS_8[[#This Row],[FORM VALUE]],
  "Date",TEXT(_POLICY_INPUTS_8[[#This Row],[FORM VALUE]],"mmmm dd, yyyy"),
  "Percent",TEXT(_POLICY_INPUTS_8[[#This Row],[FORM VALUE]],"##%"),
  "Time",TEXT(_POLICY_INPUTS_8[[#This Row],[FORM VALUE]],"h:mm AM/PM"),
  "Number",TEXT(_POLICY_INPUTS_8[[#This Row],[FORM VALUE]],"0")
)</f>
        <v>Davis</v>
      </c>
    </row>
    <row r="28" spans="2:6" x14ac:dyDescent="0.3">
      <c r="B28" s="5" t="s">
        <v>33</v>
      </c>
      <c r="C28" s="8"/>
      <c r="D28" s="5" t="str">
        <f>_xlfn.CONCAT("[",_POLICY_INPUTS_8[[#This Row],[NAME FIELD]],"]")</f>
        <v>[Incident State]</v>
      </c>
      <c r="E28" s="5" t="s">
        <v>26</v>
      </c>
      <c r="F28" s="5" cm="1">
        <f t="array" ref="F28">_xlfn.SWITCH(
  _POLICY_INPUTS_8[[#This Row],[VARIABLE TYPE]],
  "String",_POLICY_INPUTS_8[[#This Row],[FORM VALUE]],
  "Date",TEXT(_POLICY_INPUTS_8[[#This Row],[FORM VALUE]],"mmmm dd, yyyy"),
  "Percent",TEXT(_POLICY_INPUTS_8[[#This Row],[FORM VALUE]],"##%"),
  "Time",TEXT(_POLICY_INPUTS_8[[#This Row],[FORM VALUE]],"h:mm AM/PM"),
  "Number",TEXT(_POLICY_INPUTS_8[[#This Row],[FORM VALUE]],"0")
)</f>
        <v>0</v>
      </c>
    </row>
    <row r="29" spans="2:6" x14ac:dyDescent="0.3">
      <c r="B29" s="5" t="s">
        <v>34</v>
      </c>
      <c r="C29" s="5" t="str">
        <f>PROPER(_xlfn.XLOOKUP($C$5,_LOOKUP[Number],_LOOKUP[Mailing Street Address],,0))</f>
        <v>21685 Corso Alto Ave</v>
      </c>
      <c r="D29" s="5" t="str">
        <f>_xlfn.CONCAT("[",_POLICY_INPUTS_8[[#This Row],[NAME FIELD]],"]")</f>
        <v>[Insured Street Address]</v>
      </c>
      <c r="E29" s="5" t="s">
        <v>26</v>
      </c>
      <c r="F29" s="5" t="str" cm="1">
        <f t="array" ref="F29">_xlfn.SWITCH(
  _POLICY_INPUTS_8[[#This Row],[VARIABLE TYPE]],
  "String",_POLICY_INPUTS_8[[#This Row],[FORM VALUE]],
  "Date",TEXT(_POLICY_INPUTS_8[[#This Row],[FORM VALUE]],"mmmm dd, yyyy"),
  "Percent",TEXT(_POLICY_INPUTS_8[[#This Row],[FORM VALUE]],"##%"),
  "Time",TEXT(_POLICY_INPUTS_8[[#This Row],[FORM VALUE]],"h:mm AM/PM"),
  "Number",TEXT(_POLICY_INPUTS_8[[#This Row],[FORM VALUE]],"0")
)</f>
        <v>21685 Corso Alto Ave</v>
      </c>
    </row>
    <row r="30" spans="2:6" x14ac:dyDescent="0.3">
      <c r="B30" s="5" t="s">
        <v>35</v>
      </c>
      <c r="C30" s="5" t="str">
        <f>PROPER(_xlfn.XLOOKUP($C$5,_LOOKUP[Number],_LOOKUP[Mailing City],,0))</f>
        <v>Nuevo</v>
      </c>
      <c r="D30" s="5" t="str">
        <f>_xlfn.CONCAT("[",_POLICY_INPUTS_8[[#This Row],[NAME FIELD]],"]")</f>
        <v>[Insured City]</v>
      </c>
      <c r="E30" s="5" t="s">
        <v>26</v>
      </c>
      <c r="F30" s="5" t="str" cm="1">
        <f t="array" ref="F30">_xlfn.SWITCH(
  _POLICY_INPUTS_8[[#This Row],[VARIABLE TYPE]],
  "String",_POLICY_INPUTS_8[[#This Row],[FORM VALUE]],
  "Date",TEXT(_POLICY_INPUTS_8[[#This Row],[FORM VALUE]],"mmmm dd, yyyy"),
  "Percent",TEXT(_POLICY_INPUTS_8[[#This Row],[FORM VALUE]],"##%"),
  "Time",TEXT(_POLICY_INPUTS_8[[#This Row],[FORM VALUE]],"h:mm AM/PM"),
  "Number",TEXT(_POLICY_INPUTS_8[[#This Row],[FORM VALUE]],"0")
)</f>
        <v>Nuevo</v>
      </c>
    </row>
    <row r="31" spans="2:6" x14ac:dyDescent="0.3">
      <c r="B31" s="5" t="s">
        <v>36</v>
      </c>
      <c r="C31" s="5" t="str">
        <f>_xlfn.XLOOKUP($C$5,_LOOKUP[Number],_LOOKUP[Mailing State],,0)</f>
        <v>CA</v>
      </c>
      <c r="D31" s="5" t="str">
        <f>_xlfn.CONCAT("[",_POLICY_INPUTS_8[[#This Row],[NAME FIELD]],"]")</f>
        <v>[Insured State]</v>
      </c>
      <c r="E31" s="5" t="s">
        <v>26</v>
      </c>
      <c r="F31" s="5" t="str" cm="1">
        <f t="array" ref="F31">_xlfn.SWITCH(
  _POLICY_INPUTS_8[[#This Row],[VARIABLE TYPE]],
  "String",_POLICY_INPUTS_8[[#This Row],[FORM VALUE]],
  "Date",TEXT(_POLICY_INPUTS_8[[#This Row],[FORM VALUE]],"mmmm dd, yyyy"),
  "Percent",TEXT(_POLICY_INPUTS_8[[#This Row],[FORM VALUE]],"##%"),
  "Time",TEXT(_POLICY_INPUTS_8[[#This Row],[FORM VALUE]],"h:mm AM/PM"),
  "Number",TEXT(_POLICY_INPUTS_8[[#This Row],[FORM VALUE]],"0")
)</f>
        <v>CA</v>
      </c>
    </row>
    <row r="32" spans="2:6" x14ac:dyDescent="0.3">
      <c r="B32" s="5" t="s">
        <v>37</v>
      </c>
      <c r="C32" s="5" t="str">
        <f>_xlfn.XLOOKUP($C$5,_LOOKUP[Number],_LOOKUP[Mailing Zip Code],,0)</f>
        <v>92567</v>
      </c>
      <c r="D32" s="5" t="str">
        <f>_xlfn.CONCAT("[",_POLICY_INPUTS_8[[#This Row],[NAME FIELD]],"]")</f>
        <v>[Insured Zip Code]</v>
      </c>
      <c r="E32" s="5" t="s">
        <v>29</v>
      </c>
      <c r="F32" s="5" t="str" cm="1">
        <f t="array" ref="F32">_xlfn.SWITCH(
  _POLICY_INPUTS_8[[#This Row],[VARIABLE TYPE]],
  "String",_POLICY_INPUTS_8[[#This Row],[FORM VALUE]],
  "Date",TEXT(_POLICY_INPUTS_8[[#This Row],[FORM VALUE]],"mmmm dd, yyyy"),
  "Percent",TEXT(_POLICY_INPUTS_8[[#This Row],[FORM VALUE]],"##%"),
  "Time",TEXT(_POLICY_INPUTS_8[[#This Row],[FORM VALUE]],"h:mm AM/PM"),
  "Number",TEXT(_POLICY_INPUTS_8[[#This Row],[FORM VALUE]],"0")
)</f>
        <v>92567</v>
      </c>
    </row>
    <row r="33" spans="2:6" x14ac:dyDescent="0.3">
      <c r="B33" s="5" t="s">
        <v>38</v>
      </c>
      <c r="C33" s="18">
        <f ca="1">TODAY()</f>
        <v>45888</v>
      </c>
      <c r="D33" s="5" t="str">
        <f>_xlfn.CONCAT("[",_POLICY_INPUTS_8[[#This Row],[NAME FIELD]],"]")</f>
        <v>[Date of Letter]</v>
      </c>
      <c r="E33" s="5" t="s">
        <v>27</v>
      </c>
      <c r="F33" s="5" t="str" cm="1">
        <f t="array" aca="1" ref="F33" ca="1">_xlfn.SWITCH(
  _POLICY_INPUTS_8[[#This Row],[VARIABLE TYPE]],
  "String",_POLICY_INPUTS_8[[#This Row],[FORM VALUE]],
  "Date",TEXT(_POLICY_INPUTS_8[[#This Row],[FORM VALUE]],"mmmm dd, yyyy"),
  "Percent",TEXT(_POLICY_INPUTS_8[[#This Row],[FORM VALUE]],"##%"),
  "Time",TEXT(_POLICY_INPUTS_8[[#This Row],[FORM VALUE]],"h:mm AM/PM"),
  "Number",TEXT(_POLICY_INPUTS_8[[#This Row],[FORM VALUE]],"0")
)</f>
        <v>August 19, 2025</v>
      </c>
    </row>
    <row r="34" spans="2:6" x14ac:dyDescent="0.3">
      <c r="B34" s="5" t="s">
        <v>39</v>
      </c>
      <c r="C34" s="5" t="str">
        <f>PROPER(_xlfn.XLOOKUP($C$5,_LOOKUP[Number],_LOOKUP[AdjusterMemberName],,0))</f>
        <v>Sean Bonnevie</v>
      </c>
      <c r="D34" s="5" t="str">
        <f>_xlfn.CONCAT("[",_POLICY_INPUTS_8[[#This Row],[NAME FIELD]],"]")</f>
        <v>[Adjuster Name]</v>
      </c>
      <c r="E34" s="5" t="s">
        <v>26</v>
      </c>
      <c r="F34" s="5" t="str" cm="1">
        <f t="array" ref="F34">_xlfn.SWITCH(
  _POLICY_INPUTS_8[[#This Row],[VARIABLE TYPE]],
  "String",_POLICY_INPUTS_8[[#This Row],[FORM VALUE]],
  "Date",TEXT(_POLICY_INPUTS_8[[#This Row],[FORM VALUE]],"mmmm dd, yyyy"),
  "Percent",TEXT(_POLICY_INPUTS_8[[#This Row],[FORM VALUE]],"##%"),
  "Time",TEXT(_POLICY_INPUTS_8[[#This Row],[FORM VALUE]],"h:mm AM/PM"),
  "Number",TEXT(_POLICY_INPUTS_8[[#This Row],[FORM VALUE]],"0")
)</f>
        <v>Sean Bonnevie</v>
      </c>
    </row>
    <row r="35" spans="2:6" x14ac:dyDescent="0.3">
      <c r="B35" s="5" t="s">
        <v>40</v>
      </c>
      <c r="C35" s="13" t="s">
        <v>47238</v>
      </c>
      <c r="D35" s="5" t="str">
        <f>_xlfn.CONCAT("[",_POLICY_INPUTS_8[[#This Row],[NAME FIELD]],"]")</f>
        <v>[Adjuster Title]</v>
      </c>
      <c r="E35" s="5" t="s">
        <v>26</v>
      </c>
      <c r="F35" s="5" t="str" cm="1">
        <f t="array" ref="F35">_xlfn.SWITCH(
  _POLICY_INPUTS_8[[#This Row],[VARIABLE TYPE]],
  "String",_POLICY_INPUTS_8[[#This Row],[FORM VALUE]],
  "Date",TEXT(_POLICY_INPUTS_8[[#This Row],[FORM VALUE]],"mmmm dd, yyyy"),
  "Percent",TEXT(_POLICY_INPUTS_8[[#This Row],[FORM VALUE]],"##%"),
  "Time",TEXT(_POLICY_INPUTS_8[[#This Row],[FORM VALUE]],"h:mm AM/PM"),
  "Number",TEXT(_POLICY_INPUTS_8[[#This Row],[FORM VALUE]],"0")
)</f>
        <v>Claims Adjuster</v>
      </c>
    </row>
    <row r="36" spans="2:6" x14ac:dyDescent="0.3">
      <c r="B36" s="5" t="s">
        <v>41</v>
      </c>
      <c r="C36" s="13" t="str">
        <f>_xlfn.XLOOKUP($C$5,_LOOKUP[Number],_LOOKUP[Adjuster Phone],,0)</f>
        <v>323-692-4064</v>
      </c>
      <c r="D36" s="5" t="str">
        <f>_xlfn.CONCAT("[",_POLICY_INPUTS_8[[#This Row],[NAME FIELD]],"]")</f>
        <v>[Adjuster Phone]</v>
      </c>
      <c r="E36" s="5" t="s">
        <v>29</v>
      </c>
      <c r="F36" s="5" t="str" cm="1">
        <f t="array" ref="F36">_xlfn.SWITCH(
  _POLICY_INPUTS_8[[#This Row],[VARIABLE TYPE]],
  "String",_POLICY_INPUTS_8[[#This Row],[FORM VALUE]],
  "Date",TEXT(_POLICY_INPUTS_8[[#This Row],[FORM VALUE]],"mmmm dd, yyyy"),
  "Percent",TEXT(_POLICY_INPUTS_8[[#This Row],[FORM VALUE]],"##%"),
  "Time",TEXT(_POLICY_INPUTS_8[[#This Row],[FORM VALUE]],"h:mm AM/PM"),
  "Number",TEXT(_POLICY_INPUTS_8[[#This Row],[FORM VALUE]],"0")
)</f>
        <v>323-692-4064</v>
      </c>
    </row>
    <row r="37" spans="2:6" x14ac:dyDescent="0.3">
      <c r="B37" s="5" t="s">
        <v>42</v>
      </c>
      <c r="C37" s="13" t="str">
        <f>_xlfn.XLOOKUP($C$5,_LOOKUP[Number],_LOOKUP[Adjuster Email],,0)</f>
        <v>sBonnevie@knightcompany.com</v>
      </c>
      <c r="D37" s="5" t="str">
        <f>_xlfn.CONCAT("[",_POLICY_INPUTS_8[[#This Row],[NAME FIELD]],"]")</f>
        <v>[Adjuster Email]</v>
      </c>
      <c r="E37" s="5" t="s">
        <v>26</v>
      </c>
      <c r="F37" s="5" t="str" cm="1">
        <f t="array" ref="F37">_xlfn.SWITCH(
  _POLICY_INPUTS_8[[#This Row],[VARIABLE TYPE]],
  "String",_POLICY_INPUTS_8[[#This Row],[FORM VALUE]],
  "Date",TEXT(_POLICY_INPUTS_8[[#This Row],[FORM VALUE]],"mmmm dd, yyyy"),
  "Percent",TEXT(_POLICY_INPUTS_8[[#This Row],[FORM VALUE]],"##%"),
  "Time",TEXT(_POLICY_INPUTS_8[[#This Row],[FORM VALUE]],"h:mm AM/PM"),
  "Number",TEXT(_POLICY_INPUTS_8[[#This Row],[FORM VALUE]],"0")
)</f>
        <v>sBonnevie@knightcompany.com</v>
      </c>
    </row>
    <row r="38" spans="2:6" x14ac:dyDescent="0.3">
      <c r="B38" s="5" t="s">
        <v>43</v>
      </c>
      <c r="C38" s="23" t="s">
        <v>47237</v>
      </c>
      <c r="D38" s="5" t="str">
        <f>_xlfn.CONCAT("[",_POLICY_INPUTS_8[[#This Row],[NAME FIELD]],"]")</f>
        <v>[Adjuster Company]</v>
      </c>
      <c r="E38" s="5" t="s">
        <v>26</v>
      </c>
      <c r="F38" s="5" t="str" cm="1">
        <f t="array" ref="F38">_xlfn.SWITCH(
  _POLICY_INPUTS_8[[#This Row],[VARIABLE TYPE]],
  "String",_POLICY_INPUTS_8[[#This Row],[FORM VALUE]],
  "Date",TEXT(_POLICY_INPUTS_8[[#This Row],[FORM VALUE]],"mmmm dd, yyyy"),
  "Percent",TEXT(_POLICY_INPUTS_8[[#This Row],[FORM VALUE]],"##%"),
  "Time",TEXT(_POLICY_INPUTS_8[[#This Row],[FORM VALUE]],"h:mm AM/PM"),
  "Number",TEXT(_POLICY_INPUTS_8[[#This Row],[FORM VALUE]],"0")
)</f>
        <v xml:space="preserve">KnightBrook Insurance Company – Onward </v>
      </c>
    </row>
    <row r="40" spans="2:6" x14ac:dyDescent="0.3">
      <c r="B40" s="5" t="s">
        <v>47230</v>
      </c>
    </row>
    <row r="41" spans="2:6" x14ac:dyDescent="0.3">
      <c r="B41" s="5" t="s">
        <v>47229</v>
      </c>
      <c r="C41" s="13" t="str">
        <f>_xlfn.XLOOKUP($C$5,_LOOKUP[Number],_LOOKUP[LocationDescription],,0)</f>
        <v xml:space="preserve">Menifee Road and Highway 74 </v>
      </c>
    </row>
  </sheetData>
  <pageMargins left="0.7" right="0.7" top="0.75" bottom="0.75" header="0.3" footer="0.3"/>
  <ignoredErrors>
    <ignoredError sqref="C27" evalError="1"/>
  </ignoredErrors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AFAF7-A8BE-4992-B231-720D33301C4B}">
  <sheetPr codeName="Sheet11"/>
  <dimension ref="B4:I41"/>
  <sheetViews>
    <sheetView workbookViewId="0">
      <selection activeCell="J15" sqref="J15"/>
    </sheetView>
  </sheetViews>
  <sheetFormatPr defaultColWidth="8.88671875" defaultRowHeight="14.4" x14ac:dyDescent="0.3"/>
  <cols>
    <col min="1" max="1" width="8.88671875" style="5"/>
    <col min="2" max="2" width="22.33203125" style="5" bestFit="1" customWidth="1"/>
    <col min="3" max="3" width="15" style="5" bestFit="1" customWidth="1"/>
    <col min="4" max="4" width="23.6640625" style="5" bestFit="1" customWidth="1"/>
    <col min="5" max="5" width="17" style="5" bestFit="1" customWidth="1"/>
    <col min="6" max="6" width="19.33203125" style="5" bestFit="1" customWidth="1"/>
    <col min="7" max="16384" width="8.88671875" style="5"/>
  </cols>
  <sheetData>
    <row r="4" spans="2:9" x14ac:dyDescent="0.3">
      <c r="B4" s="4" t="s">
        <v>0</v>
      </c>
      <c r="C4" s="6"/>
      <c r="H4" s="8"/>
      <c r="I4" s="5" t="s">
        <v>45325</v>
      </c>
    </row>
    <row r="5" spans="2:9" x14ac:dyDescent="0.3">
      <c r="B5" s="5" t="s">
        <v>1</v>
      </c>
      <c r="C5" s="8" t="s">
        <v>44919</v>
      </c>
      <c r="H5" s="13"/>
      <c r="I5" s="5" t="s">
        <v>47228</v>
      </c>
    </row>
    <row r="9" spans="2:9" x14ac:dyDescent="0.3">
      <c r="B9" s="1" t="s">
        <v>2</v>
      </c>
      <c r="C9" s="1" t="s">
        <v>3</v>
      </c>
      <c r="D9" s="2" t="s">
        <v>4</v>
      </c>
      <c r="E9" s="2" t="s">
        <v>5</v>
      </c>
      <c r="F9" s="2" t="s">
        <v>6</v>
      </c>
    </row>
    <row r="10" spans="2:9" x14ac:dyDescent="0.3">
      <c r="B10" s="5" t="s">
        <v>10</v>
      </c>
      <c r="C10" s="5" t="str">
        <f>PROPER(_xlfn.XLOOKUP($C$5,_LOOKUP[Number],_LOOKUP[InsuredName],,0))</f>
        <v>Amy Davis</v>
      </c>
      <c r="D10" s="5" t="str">
        <f>_xlfn.CONCAT("[",_POLICY_INPUTS_9[[#This Row],[NAME FIELD]],"]")</f>
        <v>[Insured Name]</v>
      </c>
      <c r="E10" s="5" t="s">
        <v>26</v>
      </c>
      <c r="F10" s="5" t="str" cm="1">
        <f t="array" ref="F10">_xlfn.SWITCH(
  _POLICY_INPUTS_9[[#This Row],[VARIABLE TYPE]],
  "String",_POLICY_INPUTS_9[[#This Row],[FORM VALUE]],
  "Date",TEXT(_POLICY_INPUTS_9[[#This Row],[FORM VALUE]],"mmmm dd, yyyy"),
  "Percent",TEXT(_POLICY_INPUTS_9[[#This Row],[FORM VALUE]],"##%"),
  "Time",TEXT(_POLICY_INPUTS_9[[#This Row],[FORM VALUE]],"h:mm AM/PM"),
  "Number",TEXT(_POLICY_INPUTS_9[[#This Row],[FORM VALUE]],"0")
)</f>
        <v>Amy Davis</v>
      </c>
    </row>
    <row r="11" spans="2:9" x14ac:dyDescent="0.3">
      <c r="B11" s="5" t="s">
        <v>32</v>
      </c>
      <c r="C11" s="5" t="str">
        <f>PROPER(_xlfn.XLOOKUP($C$5,_LOOKUP[Number],_LOOKUP[Driver Name],,0))</f>
        <v>Cody Davis</v>
      </c>
      <c r="D11" s="5" t="str">
        <f>_xlfn.CONCAT("[",_POLICY_INPUTS_9[[#This Row],[NAME FIELD]],"]")</f>
        <v>[Driver Name]</v>
      </c>
      <c r="E11" s="5" t="s">
        <v>26</v>
      </c>
      <c r="F11" s="5" t="str" cm="1">
        <f t="array" ref="F11">_xlfn.SWITCH(
  _POLICY_INPUTS_9[[#This Row],[VARIABLE TYPE]],
  "String",_POLICY_INPUTS_9[[#This Row],[FORM VALUE]],
  "Date",TEXT(_POLICY_INPUTS_9[[#This Row],[FORM VALUE]],"mmmm dd, yyyy"),
  "Percent",TEXT(_POLICY_INPUTS_9[[#This Row],[FORM VALUE]],"##%"),
  "Time",TEXT(_POLICY_INPUTS_9[[#This Row],[FORM VALUE]],"h:mm AM/PM"),
  "Number",TEXT(_POLICY_INPUTS_9[[#This Row],[FORM VALUE]],"0")
)</f>
        <v>Cody Davis</v>
      </c>
    </row>
    <row r="12" spans="2:9" x14ac:dyDescent="0.3">
      <c r="B12" s="6" t="s">
        <v>12</v>
      </c>
      <c r="C12" s="7">
        <f>_xlfn.XLOOKUP($C$5,_LOOKUP[Number],_LOOKUP[LossDate],,0)</f>
        <v>45866</v>
      </c>
      <c r="D12" s="5" t="str">
        <f>_xlfn.CONCAT("[",_POLICY_INPUTS_9[[#This Row],[NAME FIELD]],"]")</f>
        <v>[Date of Loss]</v>
      </c>
      <c r="E12" s="5" t="s">
        <v>27</v>
      </c>
      <c r="F12" s="5" t="str" cm="1">
        <f t="array" ref="F12">_xlfn.SWITCH(
  _POLICY_INPUTS_9[[#This Row],[VARIABLE TYPE]],
  "String",_POLICY_INPUTS_9[[#This Row],[FORM VALUE]],
  "Date",TEXT(_POLICY_INPUTS_9[[#This Row],[FORM VALUE]],"mmmm dd, yyyy"),
  "Percent",TEXT(_POLICY_INPUTS_9[[#This Row],[FORM VALUE]],"##%"),
  "Time",TEXT(_POLICY_INPUTS_9[[#This Row],[FORM VALUE]],"h:mm AM/PM"),
  "Number",TEXT(_POLICY_INPUTS_9[[#This Row],[FORM VALUE]],"0")
)</f>
        <v>July 28, 2025</v>
      </c>
    </row>
    <row r="13" spans="2:9" x14ac:dyDescent="0.3">
      <c r="B13" s="5" t="s">
        <v>22</v>
      </c>
      <c r="C13" s="5" t="str">
        <f>_xlfn.XLOOKUP($C$5,_LOOKUP[Number],_LOOKUP[PolicyNumber],,0)</f>
        <v>CAN25020610-00</v>
      </c>
      <c r="D13" s="5" t="str">
        <f>_xlfn.CONCAT("[",_POLICY_INPUTS_9[[#This Row],[NAME FIELD]],"]")</f>
        <v>[Policy Number]</v>
      </c>
      <c r="E13" s="5" t="s">
        <v>26</v>
      </c>
      <c r="F13" s="5" t="str" cm="1">
        <f t="array" ref="F13">_xlfn.SWITCH(
  _POLICY_INPUTS_9[[#This Row],[VARIABLE TYPE]],
  "String",_POLICY_INPUTS_9[[#This Row],[FORM VALUE]],
  "Date",TEXT(_POLICY_INPUTS_9[[#This Row],[FORM VALUE]],"mmmm dd, yyyy"),
  "Percent",TEXT(_POLICY_INPUTS_9[[#This Row],[FORM VALUE]],"##%"),
  "Time",TEXT(_POLICY_INPUTS_9[[#This Row],[FORM VALUE]],"h:mm AM/PM"),
  "Number",TEXT(_POLICY_INPUTS_9[[#This Row],[FORM VALUE]],"0")
)</f>
        <v>CAN25020610-00</v>
      </c>
    </row>
    <row r="14" spans="2:9" x14ac:dyDescent="0.3">
      <c r="B14" s="5" t="s">
        <v>19</v>
      </c>
      <c r="C14" s="7">
        <f>_xlfn.XLOOKUP($C$5,_LOOKUP[Number],_LOOKUP[Policy Effective Date],,0)</f>
        <v>45716</v>
      </c>
      <c r="D14" s="5" t="str">
        <f>_xlfn.CONCAT("[",_POLICY_INPUTS_9[[#This Row],[NAME FIELD]],"]")</f>
        <v>[Effective Date]</v>
      </c>
      <c r="E14" s="5" t="s">
        <v>27</v>
      </c>
      <c r="F14" s="5" t="str" cm="1">
        <f t="array" ref="F14">_xlfn.SWITCH(
  _POLICY_INPUTS_9[[#This Row],[VARIABLE TYPE]],
  "String",_POLICY_INPUTS_9[[#This Row],[FORM VALUE]],
  "Date",TEXT(_POLICY_INPUTS_9[[#This Row],[FORM VALUE]],"mmmm dd, yyyy"),
  "Percent",TEXT(_POLICY_INPUTS_9[[#This Row],[FORM VALUE]],"##%"),
  "Time",TEXT(_POLICY_INPUTS_9[[#This Row],[FORM VALUE]],"h:mm AM/PM"),
  "Number",TEXT(_POLICY_INPUTS_9[[#This Row],[FORM VALUE]],"0")
)</f>
        <v>February 28, 2025</v>
      </c>
    </row>
    <row r="15" spans="2:9" x14ac:dyDescent="0.3">
      <c r="B15" s="5" t="s">
        <v>20</v>
      </c>
      <c r="C15" s="7">
        <f>_xlfn.XLOOKUP($C$5,_LOOKUP[Number],_LOOKUP[Policy Expiration Date],,0)</f>
        <v>45897</v>
      </c>
      <c r="D15" s="5" t="str">
        <f>_xlfn.CONCAT("[",_POLICY_INPUTS_9[[#This Row],[NAME FIELD]],"]")</f>
        <v>[Expiration Date]</v>
      </c>
      <c r="E15" s="5" t="s">
        <v>27</v>
      </c>
      <c r="F15" s="5" t="str" cm="1">
        <f t="array" ref="F15">_xlfn.SWITCH(
  _POLICY_INPUTS_9[[#This Row],[VARIABLE TYPE]],
  "String",_POLICY_INPUTS_9[[#This Row],[FORM VALUE]],
  "Date",TEXT(_POLICY_INPUTS_9[[#This Row],[FORM VALUE]],"mmmm dd, yyyy"),
  "Percent",TEXT(_POLICY_INPUTS_9[[#This Row],[FORM VALUE]],"##%"),
  "Time",TEXT(_POLICY_INPUTS_9[[#This Row],[FORM VALUE]],"h:mm AM/PM"),
  "Number",TEXT(_POLICY_INPUTS_9[[#This Row],[FORM VALUE]],"0")
)</f>
        <v>August 28, 2025</v>
      </c>
    </row>
    <row r="16" spans="2:9" x14ac:dyDescent="0.3">
      <c r="B16" s="5" t="s">
        <v>24</v>
      </c>
      <c r="C16" s="5" t="str">
        <f>$C$5</f>
        <v>ON-25-003134</v>
      </c>
      <c r="D16" s="5" t="str">
        <f>_xlfn.CONCAT("[",_POLICY_INPUTS_9[[#This Row],[NAME FIELD]],"]")</f>
        <v>[Claim Number]</v>
      </c>
      <c r="E16" s="5" t="s">
        <v>26</v>
      </c>
      <c r="F16" s="5" t="str" cm="1">
        <f t="array" ref="F16">_xlfn.SWITCH(
  _POLICY_INPUTS_9[[#This Row],[VARIABLE TYPE]],
  "String",_POLICY_INPUTS_9[[#This Row],[FORM VALUE]],
  "Date",TEXT(_POLICY_INPUTS_9[[#This Row],[FORM VALUE]],"mmmm dd, yyyy"),
  "Percent",TEXT(_POLICY_INPUTS_9[[#This Row],[FORM VALUE]],"##%"),
  "Time",TEXT(_POLICY_INPUTS_9[[#This Row],[FORM VALUE]],"h:mm AM/PM"),
  "Number",TEXT(_POLICY_INPUTS_9[[#This Row],[FORM VALUE]],"0")
)</f>
        <v>ON-25-003134</v>
      </c>
    </row>
    <row r="17" spans="2:6" x14ac:dyDescent="0.3">
      <c r="B17" s="5" t="s">
        <v>18</v>
      </c>
      <c r="C17" s="8"/>
      <c r="D17" s="5" t="str">
        <f>_xlfn.CONCAT("[",_POLICY_INPUTS_9[[#This Row],[NAME FIELD]],"]")</f>
        <v>[Incident City]</v>
      </c>
      <c r="E17" s="5" t="s">
        <v>26</v>
      </c>
      <c r="F17" s="5" cm="1">
        <f t="array" ref="F17">_xlfn.SWITCH(
  _POLICY_INPUTS_9[[#This Row],[VARIABLE TYPE]],
  "String",_POLICY_INPUTS_9[[#This Row],[FORM VALUE]],
  "Date",TEXT(_POLICY_INPUTS_9[[#This Row],[FORM VALUE]],"mmmm dd, yyyy"),
  "Percent",TEXT(_POLICY_INPUTS_9[[#This Row],[FORM VALUE]],"##%"),
  "Time",TEXT(_POLICY_INPUTS_9[[#This Row],[FORM VALUE]],"h:mm AM/PM"),
  "Number",TEXT(_POLICY_INPUTS_9[[#This Row],[FORM VALUE]],"0")
)</f>
        <v>0</v>
      </c>
    </row>
    <row r="18" spans="2:6" x14ac:dyDescent="0.3">
      <c r="B18" s="5" t="s">
        <v>17</v>
      </c>
      <c r="C18" s="9" t="str">
        <f>_xlfn.XLOOKUP($C$5,_LOOKUP[Number],_LOOKUP[LossTime],,0)</f>
        <v>12:00 AM</v>
      </c>
      <c r="D18" s="5" t="str">
        <f>_xlfn.CONCAT("[",_POLICY_INPUTS_9[[#This Row],[NAME FIELD]],"]")</f>
        <v>[Time of Loss]</v>
      </c>
      <c r="E18" s="5" t="s">
        <v>28</v>
      </c>
      <c r="F18" s="5" t="str" cm="1">
        <f t="array" ref="F18">_xlfn.SWITCH(
  _POLICY_INPUTS_9[[#This Row],[VARIABLE TYPE]],
  "String",_POLICY_INPUTS_9[[#This Row],[FORM VALUE]],
  "Date",TEXT(_POLICY_INPUTS_9[[#This Row],[FORM VALUE]],"mmmm dd, yyyy"),
  "Percent",TEXT(_POLICY_INPUTS_9[[#This Row],[FORM VALUE]],"##%"),
  "Time",TEXT(_POLICY_INPUTS_9[[#This Row],[FORM VALUE]],"h:mm AM/PM"),
  "Number",TEXT(_POLICY_INPUTS_9[[#This Row],[FORM VALUE]],"0")
)</f>
        <v>12:00 AM</v>
      </c>
    </row>
    <row r="19" spans="2:6" x14ac:dyDescent="0.3">
      <c r="B19" s="5" t="s">
        <v>13</v>
      </c>
      <c r="C19" s="5" t="str">
        <f>_xlfn.XLOOKUP($C$5,_LOOKUP[Number],_LOOKUP[Make],,0)</f>
        <v>Honda</v>
      </c>
      <c r="D19" s="5" t="str">
        <f>_xlfn.CONCAT("[",_POLICY_INPUTS_9[[#This Row],[NAME FIELD]],"]")</f>
        <v>[Vehicle Make]</v>
      </c>
      <c r="E19" s="5" t="s">
        <v>26</v>
      </c>
      <c r="F19" s="5" t="str" cm="1">
        <f t="array" ref="F19">_xlfn.SWITCH(
  _POLICY_INPUTS_9[[#This Row],[VARIABLE TYPE]],
  "String",_POLICY_INPUTS_9[[#This Row],[FORM VALUE]],
  "Date",TEXT(_POLICY_INPUTS_9[[#This Row],[FORM VALUE]],"mmmm dd, yyyy"),
  "Percent",TEXT(_POLICY_INPUTS_9[[#This Row],[FORM VALUE]],"##%"),
  "Time",TEXT(_POLICY_INPUTS_9[[#This Row],[FORM VALUE]],"h:mm AM/PM"),
  "Number",TEXT(_POLICY_INPUTS_9[[#This Row],[FORM VALUE]],"0")
)</f>
        <v>Honda</v>
      </c>
    </row>
    <row r="20" spans="2:6" x14ac:dyDescent="0.3">
      <c r="B20" s="5" t="s">
        <v>14</v>
      </c>
      <c r="C20" s="5" t="str">
        <f>PROPER(_xlfn.XLOOKUP($C$5,_LOOKUP[Number],_LOOKUP[Model],,0))</f>
        <v>Accord</v>
      </c>
      <c r="D20" s="5" t="str">
        <f>_xlfn.CONCAT("[",_POLICY_INPUTS_9[[#This Row],[NAME FIELD]],"]")</f>
        <v>[Vehicle Model]</v>
      </c>
      <c r="E20" s="5" t="s">
        <v>26</v>
      </c>
      <c r="F20" s="5" t="str" cm="1">
        <f t="array" ref="F20">_xlfn.SWITCH(
  _POLICY_INPUTS_9[[#This Row],[VARIABLE TYPE]],
  "String",_POLICY_INPUTS_9[[#This Row],[FORM VALUE]],
  "Date",TEXT(_POLICY_INPUTS_9[[#This Row],[FORM VALUE]],"mmmm dd, yyyy"),
  "Percent",TEXT(_POLICY_INPUTS_9[[#This Row],[FORM VALUE]],"##%"),
  "Time",TEXT(_POLICY_INPUTS_9[[#This Row],[FORM VALUE]],"h:mm AM/PM"),
  "Number",TEXT(_POLICY_INPUTS_9[[#This Row],[FORM VALUE]],"0")
)</f>
        <v>Accord</v>
      </c>
    </row>
    <row r="21" spans="2:6" x14ac:dyDescent="0.3">
      <c r="B21" s="5" t="s">
        <v>15</v>
      </c>
      <c r="C21" s="10">
        <f>_xlfn.XLOOKUP($C$5,_LOOKUP[Number],_LOOKUP[Year],,0)</f>
        <v>2017</v>
      </c>
      <c r="D21" s="5" t="str">
        <f>_xlfn.CONCAT("[",_POLICY_INPUTS_9[[#This Row],[NAME FIELD]],"]")</f>
        <v>[Vehicle Year]</v>
      </c>
      <c r="E21" s="5" t="s">
        <v>29</v>
      </c>
      <c r="F21" s="5" t="str" cm="1">
        <f t="array" ref="F21">_xlfn.SWITCH(
  _POLICY_INPUTS_9[[#This Row],[VARIABLE TYPE]],
  "String",_POLICY_INPUTS_9[[#This Row],[FORM VALUE]],
  "Date",TEXT(_POLICY_INPUTS_9[[#This Row],[FORM VALUE]],"mmmm dd, yyyy"),
  "Percent",TEXT(_POLICY_INPUTS_9[[#This Row],[FORM VALUE]],"##%"),
  "Time",TEXT(_POLICY_INPUTS_9[[#This Row],[FORM VALUE]],"h:mm AM/PM"),
  "Number",TEXT(_POLICY_INPUTS_9[[#This Row],[FORM VALUE]],"0")
)</f>
        <v>2017</v>
      </c>
    </row>
    <row r="22" spans="2:6" x14ac:dyDescent="0.3">
      <c r="B22" s="5" t="s">
        <v>16</v>
      </c>
      <c r="C22" s="5" t="str">
        <f>_xlfn.XLOOKUP($C$5,_LOOKUP[Number],_LOOKUP[VIN],,0)</f>
        <v>1HGCR2F37HA092893</v>
      </c>
      <c r="D22" s="5" t="str">
        <f>_xlfn.CONCAT("[",_POLICY_INPUTS_9[[#This Row],[NAME FIELD]],"]")</f>
        <v>[VIN]</v>
      </c>
      <c r="E22" s="5" t="s">
        <v>26</v>
      </c>
      <c r="F22" s="5" t="str" cm="1">
        <f t="array" ref="F22">_xlfn.SWITCH(
  _POLICY_INPUTS_9[[#This Row],[VARIABLE TYPE]],
  "String",_POLICY_INPUTS_9[[#This Row],[FORM VALUE]],
  "Date",TEXT(_POLICY_INPUTS_9[[#This Row],[FORM VALUE]],"mmmm dd, yyyy"),
  "Percent",TEXT(_POLICY_INPUTS_9[[#This Row],[FORM VALUE]],"##%"),
  "Time",TEXT(_POLICY_INPUTS_9[[#This Row],[FORM VALUE]],"h:mm AM/PM"),
  "Number",TEXT(_POLICY_INPUTS_9[[#This Row],[FORM VALUE]],"0")
)</f>
        <v>1HGCR2F37HA092893</v>
      </c>
    </row>
    <row r="23" spans="2:6" x14ac:dyDescent="0.3">
      <c r="B23" s="5" t="s">
        <v>23</v>
      </c>
      <c r="C23" s="20" t="str">
        <f>_xlfn.XLOOKUP($C$5,_LOOKUP[Number],_LOOKUP[Policy Coverages],,0)</f>
        <v>bodily injury liability of $30,000 per person/$60,000 per loss, property liability of $15,000 per loss, collision and comprehensive coverage with $1,000 deductible each</v>
      </c>
      <c r="D23" s="5" t="str">
        <f>_xlfn.CONCAT("[",_POLICY_INPUTS_9[[#This Row],[NAME FIELD]],"]")</f>
        <v>[Policy Coverages]</v>
      </c>
      <c r="E23" s="5" t="s">
        <v>26</v>
      </c>
      <c r="F23" s="5" t="str" cm="1">
        <f t="array" ref="F23">_xlfn.SWITCH(
  _POLICY_INPUTS_9[[#This Row],[VARIABLE TYPE]],
  "String",_POLICY_INPUTS_9[[#This Row],[FORM VALUE]],
  "Date",TEXT(_POLICY_INPUTS_9[[#This Row],[FORM VALUE]],"mmmm dd, yyyy"),
  "Percent",TEXT(_POLICY_INPUTS_9[[#This Row],[FORM VALUE]],"##%"),
  "Time",TEXT(_POLICY_INPUTS_9[[#This Row],[FORM VALUE]],"h:mm AM/PM"),
  "Number",TEXT(_POLICY_INPUTS_9[[#This Row],[FORM VALUE]],"0")
)</f>
        <v>bodily injury liability of $30,000 per person/$60,000 per loss, property liability of $15,000 per loss, collision and comprehensive coverage with $1,000 deductible each</v>
      </c>
    </row>
    <row r="24" spans="2:6" x14ac:dyDescent="0.3">
      <c r="B24" s="5" t="s">
        <v>46</v>
      </c>
      <c r="C24" s="7">
        <f>_xlfn.XLOOKUP($C$5,_LOOKUP[Number],_LOOKUP[Cancellation Date],,0)</f>
        <v>45877</v>
      </c>
      <c r="D24" s="5" t="str">
        <f>_xlfn.CONCAT("[",_POLICY_INPUTS_9[[#This Row],[NAME FIELD]],"]")</f>
        <v>[Date of Cancellation]</v>
      </c>
      <c r="E24" s="5" t="s">
        <v>27</v>
      </c>
      <c r="F24" s="5" t="str" cm="1">
        <f t="array" ref="F24">_xlfn.SWITCH(
  _POLICY_INPUTS_9[[#This Row],[VARIABLE TYPE]],
  "String",_POLICY_INPUTS_9[[#This Row],[FORM VALUE]],
  "Date",TEXT(_POLICY_INPUTS_9[[#This Row],[FORM VALUE]],"mmmm dd, yyyy"),
  "Percent",TEXT(_POLICY_INPUTS_9[[#This Row],[FORM VALUE]],"##%"),
  "Time",TEXT(_POLICY_INPUTS_9[[#This Row],[FORM VALUE]],"h:mm AM/PM"),
  "Number",TEXT(_POLICY_INPUTS_9[[#This Row],[FORM VALUE]],"0")
)</f>
        <v>August 08, 2025</v>
      </c>
    </row>
    <row r="25" spans="2:6" x14ac:dyDescent="0.3">
      <c r="B25" s="5" t="s">
        <v>47</v>
      </c>
      <c r="C25" s="17">
        <v>6.9444444444444447E-4</v>
      </c>
      <c r="D25" s="5" t="str">
        <f>_xlfn.CONCAT("[",_POLICY_INPUTS_9[[#This Row],[NAME FIELD]],"]")</f>
        <v>[Time of Cancellation]</v>
      </c>
      <c r="E25" s="5" t="s">
        <v>28</v>
      </c>
      <c r="F25" s="5" t="str" cm="1">
        <f t="array" ref="F25">_xlfn.SWITCH(
  _POLICY_INPUTS_9[[#This Row],[VARIABLE TYPE]],
  "String",_POLICY_INPUTS_9[[#This Row],[FORM VALUE]],
  "Date",TEXT(_POLICY_INPUTS_9[[#This Row],[FORM VALUE]],"mmmm dd, yyyy"),
  "Percent",TEXT(_POLICY_INPUTS_9[[#This Row],[FORM VALUE]],"##%"),
  "Time",TEXT(_POLICY_INPUTS_9[[#This Row],[FORM VALUE]],"h:mm AM/PM"),
  "Number",TEXT(_POLICY_INPUTS_9[[#This Row],[FORM VALUE]],"0")
)</f>
        <v>12:01 AM</v>
      </c>
    </row>
    <row r="26" spans="2:6" x14ac:dyDescent="0.3">
      <c r="B26" s="5" t="s">
        <v>48</v>
      </c>
      <c r="C26" s="8"/>
      <c r="D26" s="5" t="str">
        <f>_xlfn.CONCAT("[",_POLICY_INPUTS_9[[#This Row],[NAME FIELD]],"]")</f>
        <v>[Cancellation Notice Date]</v>
      </c>
      <c r="E26" s="5" t="s">
        <v>27</v>
      </c>
      <c r="F26" s="5" t="str" cm="1">
        <f t="array" ref="F26">_xlfn.SWITCH(
  _POLICY_INPUTS_9[[#This Row],[VARIABLE TYPE]],
  "String",_POLICY_INPUTS_9[[#This Row],[FORM VALUE]],
  "Date",TEXT(_POLICY_INPUTS_9[[#This Row],[FORM VALUE]],"mmmm dd, yyyy"),
  "Percent",TEXT(_POLICY_INPUTS_9[[#This Row],[FORM VALUE]],"##%"),
  "Time",TEXT(_POLICY_INPUTS_9[[#This Row],[FORM VALUE]],"h:mm AM/PM"),
  "Number",TEXT(_POLICY_INPUTS_9[[#This Row],[FORM VALUE]],"0")
)</f>
        <v>January 00, 1900</v>
      </c>
    </row>
    <row r="27" spans="2:6" x14ac:dyDescent="0.3">
      <c r="B27" s="5" t="s">
        <v>31</v>
      </c>
      <c r="C27" s="6" t="str">
        <f>TRIM(RIGHT(F10,LEN(F10)-FIND("~",SUBSTITUTE(F10," ","~",LEN(F10)-LEN(SUBSTITUTE(F10," ",""))))))</f>
        <v>Davis</v>
      </c>
      <c r="D27" s="5" t="str">
        <f>_xlfn.CONCAT("[",_POLICY_INPUTS_9[[#This Row],[NAME FIELD]],"]")</f>
        <v>[Insured Last Name]</v>
      </c>
      <c r="E27" s="5" t="s">
        <v>26</v>
      </c>
      <c r="F27" s="5" t="str" cm="1">
        <f t="array" ref="F27">_xlfn.SWITCH(
  _POLICY_INPUTS_9[[#This Row],[VARIABLE TYPE]],
  "String",_POLICY_INPUTS_9[[#This Row],[FORM VALUE]],
  "Date",TEXT(_POLICY_INPUTS_9[[#This Row],[FORM VALUE]],"mmmm dd, yyyy"),
  "Percent",TEXT(_POLICY_INPUTS_9[[#This Row],[FORM VALUE]],"##%"),
  "Time",TEXT(_POLICY_INPUTS_9[[#This Row],[FORM VALUE]],"h:mm AM/PM"),
  "Number",TEXT(_POLICY_INPUTS_9[[#This Row],[FORM VALUE]],"0")
)</f>
        <v>Davis</v>
      </c>
    </row>
    <row r="28" spans="2:6" x14ac:dyDescent="0.3">
      <c r="B28" s="5" t="s">
        <v>33</v>
      </c>
      <c r="C28" s="8"/>
      <c r="D28" s="5" t="str">
        <f>_xlfn.CONCAT("[",_POLICY_INPUTS_9[[#This Row],[NAME FIELD]],"]")</f>
        <v>[Incident State]</v>
      </c>
      <c r="E28" s="5" t="s">
        <v>26</v>
      </c>
      <c r="F28" s="5" cm="1">
        <f t="array" ref="F28">_xlfn.SWITCH(
  _POLICY_INPUTS_9[[#This Row],[VARIABLE TYPE]],
  "String",_POLICY_INPUTS_9[[#This Row],[FORM VALUE]],
  "Date",TEXT(_POLICY_INPUTS_9[[#This Row],[FORM VALUE]],"mmmm dd, yyyy"),
  "Percent",TEXT(_POLICY_INPUTS_9[[#This Row],[FORM VALUE]],"##%"),
  "Time",TEXT(_POLICY_INPUTS_9[[#This Row],[FORM VALUE]],"h:mm AM/PM"),
  "Number",TEXT(_POLICY_INPUTS_9[[#This Row],[FORM VALUE]],"0")
)</f>
        <v>0</v>
      </c>
    </row>
    <row r="29" spans="2:6" x14ac:dyDescent="0.3">
      <c r="B29" s="5" t="s">
        <v>34</v>
      </c>
      <c r="C29" s="5" t="str">
        <f>PROPER(_xlfn.XLOOKUP($C$5,_LOOKUP[Number],_LOOKUP[Mailing Street Address],,0))</f>
        <v>21685 Corso Alto Ave</v>
      </c>
      <c r="D29" s="5" t="str">
        <f>_xlfn.CONCAT("[",_POLICY_INPUTS_9[[#This Row],[NAME FIELD]],"]")</f>
        <v>[Insured Street Address]</v>
      </c>
      <c r="E29" s="5" t="s">
        <v>26</v>
      </c>
      <c r="F29" s="5" t="str" cm="1">
        <f t="array" ref="F29">_xlfn.SWITCH(
  _POLICY_INPUTS_9[[#This Row],[VARIABLE TYPE]],
  "String",_POLICY_INPUTS_9[[#This Row],[FORM VALUE]],
  "Date",TEXT(_POLICY_INPUTS_9[[#This Row],[FORM VALUE]],"mmmm dd, yyyy"),
  "Percent",TEXT(_POLICY_INPUTS_9[[#This Row],[FORM VALUE]],"##%"),
  "Time",TEXT(_POLICY_INPUTS_9[[#This Row],[FORM VALUE]],"h:mm AM/PM"),
  "Number",TEXT(_POLICY_INPUTS_9[[#This Row],[FORM VALUE]],"0")
)</f>
        <v>21685 Corso Alto Ave</v>
      </c>
    </row>
    <row r="30" spans="2:6" x14ac:dyDescent="0.3">
      <c r="B30" s="5" t="s">
        <v>35</v>
      </c>
      <c r="C30" s="5" t="str">
        <f>PROPER(_xlfn.XLOOKUP($C$5,_LOOKUP[Number],_LOOKUP[Mailing City],,0))</f>
        <v>Nuevo</v>
      </c>
      <c r="D30" s="5" t="str">
        <f>_xlfn.CONCAT("[",_POLICY_INPUTS_9[[#This Row],[NAME FIELD]],"]")</f>
        <v>[Insured City]</v>
      </c>
      <c r="E30" s="5" t="s">
        <v>26</v>
      </c>
      <c r="F30" s="5" t="str" cm="1">
        <f t="array" ref="F30">_xlfn.SWITCH(
  _POLICY_INPUTS_9[[#This Row],[VARIABLE TYPE]],
  "String",_POLICY_INPUTS_9[[#This Row],[FORM VALUE]],
  "Date",TEXT(_POLICY_INPUTS_9[[#This Row],[FORM VALUE]],"mmmm dd, yyyy"),
  "Percent",TEXT(_POLICY_INPUTS_9[[#This Row],[FORM VALUE]],"##%"),
  "Time",TEXT(_POLICY_INPUTS_9[[#This Row],[FORM VALUE]],"h:mm AM/PM"),
  "Number",TEXT(_POLICY_INPUTS_9[[#This Row],[FORM VALUE]],"0")
)</f>
        <v>Nuevo</v>
      </c>
    </row>
    <row r="31" spans="2:6" x14ac:dyDescent="0.3">
      <c r="B31" s="5" t="s">
        <v>36</v>
      </c>
      <c r="C31" s="5" t="str">
        <f>_xlfn.XLOOKUP($C$5,_LOOKUP[Number],_LOOKUP[Mailing State],,0)</f>
        <v>CA</v>
      </c>
      <c r="D31" s="5" t="str">
        <f>_xlfn.CONCAT("[",_POLICY_INPUTS_9[[#This Row],[NAME FIELD]],"]")</f>
        <v>[Insured State]</v>
      </c>
      <c r="E31" s="5" t="s">
        <v>26</v>
      </c>
      <c r="F31" s="5" t="str" cm="1">
        <f t="array" ref="F31">_xlfn.SWITCH(
  _POLICY_INPUTS_9[[#This Row],[VARIABLE TYPE]],
  "String",_POLICY_INPUTS_9[[#This Row],[FORM VALUE]],
  "Date",TEXT(_POLICY_INPUTS_9[[#This Row],[FORM VALUE]],"mmmm dd, yyyy"),
  "Percent",TEXT(_POLICY_INPUTS_9[[#This Row],[FORM VALUE]],"##%"),
  "Time",TEXT(_POLICY_INPUTS_9[[#This Row],[FORM VALUE]],"h:mm AM/PM"),
  "Number",TEXT(_POLICY_INPUTS_9[[#This Row],[FORM VALUE]],"0")
)</f>
        <v>CA</v>
      </c>
    </row>
    <row r="32" spans="2:6" x14ac:dyDescent="0.3">
      <c r="B32" s="5" t="s">
        <v>37</v>
      </c>
      <c r="C32" s="5" t="str">
        <f>_xlfn.XLOOKUP($C$5,_LOOKUP[Number],_LOOKUP[Mailing Zip Code],,0)</f>
        <v>92567</v>
      </c>
      <c r="D32" s="5" t="str">
        <f>_xlfn.CONCAT("[",_POLICY_INPUTS_9[[#This Row],[NAME FIELD]],"]")</f>
        <v>[Insured Zip Code]</v>
      </c>
      <c r="E32" s="5" t="s">
        <v>29</v>
      </c>
      <c r="F32" s="5" t="str" cm="1">
        <f t="array" ref="F32">_xlfn.SWITCH(
  _POLICY_INPUTS_9[[#This Row],[VARIABLE TYPE]],
  "String",_POLICY_INPUTS_9[[#This Row],[FORM VALUE]],
  "Date",TEXT(_POLICY_INPUTS_9[[#This Row],[FORM VALUE]],"mmmm dd, yyyy"),
  "Percent",TEXT(_POLICY_INPUTS_9[[#This Row],[FORM VALUE]],"##%"),
  "Time",TEXT(_POLICY_INPUTS_9[[#This Row],[FORM VALUE]],"h:mm AM/PM"),
  "Number",TEXT(_POLICY_INPUTS_9[[#This Row],[FORM VALUE]],"0")
)</f>
        <v>92567</v>
      </c>
    </row>
    <row r="33" spans="2:6" x14ac:dyDescent="0.3">
      <c r="B33" s="5" t="s">
        <v>38</v>
      </c>
      <c r="C33" s="18">
        <f ca="1">TODAY()</f>
        <v>45888</v>
      </c>
      <c r="D33" s="5" t="str">
        <f>_xlfn.CONCAT("[",_POLICY_INPUTS_9[[#This Row],[NAME FIELD]],"]")</f>
        <v>[Date of Letter]</v>
      </c>
      <c r="E33" s="5" t="s">
        <v>27</v>
      </c>
      <c r="F33" s="5" t="str" cm="1">
        <f t="array" aca="1" ref="F33" ca="1">_xlfn.SWITCH(
  _POLICY_INPUTS_9[[#This Row],[VARIABLE TYPE]],
  "String",_POLICY_INPUTS_9[[#This Row],[FORM VALUE]],
  "Date",TEXT(_POLICY_INPUTS_9[[#This Row],[FORM VALUE]],"mmmm dd, yyyy"),
  "Percent",TEXT(_POLICY_INPUTS_9[[#This Row],[FORM VALUE]],"##%"),
  "Time",TEXT(_POLICY_INPUTS_9[[#This Row],[FORM VALUE]],"h:mm AM/PM"),
  "Number",TEXT(_POLICY_INPUTS_9[[#This Row],[FORM VALUE]],"0")
)</f>
        <v>August 19, 2025</v>
      </c>
    </row>
    <row r="34" spans="2:6" x14ac:dyDescent="0.3">
      <c r="B34" s="5" t="s">
        <v>39</v>
      </c>
      <c r="C34" s="5" t="str">
        <f>PROPER(_xlfn.XLOOKUP($C$5,_LOOKUP[Number],_LOOKUP[AdjusterMemberName],,0))</f>
        <v>Sean Bonnevie</v>
      </c>
      <c r="D34" s="5" t="str">
        <f>_xlfn.CONCAT("[",_POLICY_INPUTS_9[[#This Row],[NAME FIELD]],"]")</f>
        <v>[Adjuster Name]</v>
      </c>
      <c r="E34" s="5" t="s">
        <v>26</v>
      </c>
      <c r="F34" s="5" t="str" cm="1">
        <f t="array" ref="F34">_xlfn.SWITCH(
  _POLICY_INPUTS_9[[#This Row],[VARIABLE TYPE]],
  "String",_POLICY_INPUTS_9[[#This Row],[FORM VALUE]],
  "Date",TEXT(_POLICY_INPUTS_9[[#This Row],[FORM VALUE]],"mmmm dd, yyyy"),
  "Percent",TEXT(_POLICY_INPUTS_9[[#This Row],[FORM VALUE]],"##%"),
  "Time",TEXT(_POLICY_INPUTS_9[[#This Row],[FORM VALUE]],"h:mm AM/PM"),
  "Number",TEXT(_POLICY_INPUTS_9[[#This Row],[FORM VALUE]],"0")
)</f>
        <v>Sean Bonnevie</v>
      </c>
    </row>
    <row r="35" spans="2:6" x14ac:dyDescent="0.3">
      <c r="B35" s="5" t="s">
        <v>40</v>
      </c>
      <c r="C35" s="13" t="s">
        <v>47238</v>
      </c>
      <c r="D35" s="5" t="str">
        <f>_xlfn.CONCAT("[",_POLICY_INPUTS_9[[#This Row],[NAME FIELD]],"]")</f>
        <v>[Adjuster Title]</v>
      </c>
      <c r="E35" s="5" t="s">
        <v>26</v>
      </c>
      <c r="F35" s="5" t="str" cm="1">
        <f t="array" ref="F35">_xlfn.SWITCH(
  _POLICY_INPUTS_9[[#This Row],[VARIABLE TYPE]],
  "String",_POLICY_INPUTS_9[[#This Row],[FORM VALUE]],
  "Date",TEXT(_POLICY_INPUTS_9[[#This Row],[FORM VALUE]],"mmmm dd, yyyy"),
  "Percent",TEXT(_POLICY_INPUTS_9[[#This Row],[FORM VALUE]],"##%"),
  "Time",TEXT(_POLICY_INPUTS_9[[#This Row],[FORM VALUE]],"h:mm AM/PM"),
  "Number",TEXT(_POLICY_INPUTS_9[[#This Row],[FORM VALUE]],"0")
)</f>
        <v>Claims Adjuster</v>
      </c>
    </row>
    <row r="36" spans="2:6" x14ac:dyDescent="0.3">
      <c r="B36" s="5" t="s">
        <v>41</v>
      </c>
      <c r="C36" s="13" t="str">
        <f>_xlfn.XLOOKUP($C$5,_LOOKUP[Number],_LOOKUP[Adjuster Phone],,0)</f>
        <v>323-692-4064</v>
      </c>
      <c r="D36" s="5" t="str">
        <f>_xlfn.CONCAT("[",_POLICY_INPUTS_9[[#This Row],[NAME FIELD]],"]")</f>
        <v>[Adjuster Phone]</v>
      </c>
      <c r="E36" s="5" t="s">
        <v>29</v>
      </c>
      <c r="F36" s="5" t="str" cm="1">
        <f t="array" ref="F36">_xlfn.SWITCH(
  _POLICY_INPUTS_9[[#This Row],[VARIABLE TYPE]],
  "String",_POLICY_INPUTS_9[[#This Row],[FORM VALUE]],
  "Date",TEXT(_POLICY_INPUTS_9[[#This Row],[FORM VALUE]],"mmmm dd, yyyy"),
  "Percent",TEXT(_POLICY_INPUTS_9[[#This Row],[FORM VALUE]],"##%"),
  "Time",TEXT(_POLICY_INPUTS_9[[#This Row],[FORM VALUE]],"h:mm AM/PM"),
  "Number",TEXT(_POLICY_INPUTS_9[[#This Row],[FORM VALUE]],"0")
)</f>
        <v>323-692-4064</v>
      </c>
    </row>
    <row r="37" spans="2:6" x14ac:dyDescent="0.3">
      <c r="B37" s="5" t="s">
        <v>42</v>
      </c>
      <c r="C37" s="13" t="str">
        <f>_xlfn.XLOOKUP($C$5,_LOOKUP[Number],_LOOKUP[Adjuster Email],,0)</f>
        <v>sBonnevie@knightcompany.com</v>
      </c>
      <c r="D37" s="5" t="str">
        <f>_xlfn.CONCAT("[",_POLICY_INPUTS_9[[#This Row],[NAME FIELD]],"]")</f>
        <v>[Adjuster Email]</v>
      </c>
      <c r="E37" s="5" t="s">
        <v>26</v>
      </c>
      <c r="F37" s="5" t="str" cm="1">
        <f t="array" ref="F37">_xlfn.SWITCH(
  _POLICY_INPUTS_9[[#This Row],[VARIABLE TYPE]],
  "String",_POLICY_INPUTS_9[[#This Row],[FORM VALUE]],
  "Date",TEXT(_POLICY_INPUTS_9[[#This Row],[FORM VALUE]],"mmmm dd, yyyy"),
  "Percent",TEXT(_POLICY_INPUTS_9[[#This Row],[FORM VALUE]],"##%"),
  "Time",TEXT(_POLICY_INPUTS_9[[#This Row],[FORM VALUE]],"h:mm AM/PM"),
  "Number",TEXT(_POLICY_INPUTS_9[[#This Row],[FORM VALUE]],"0")
)</f>
        <v>sBonnevie@knightcompany.com</v>
      </c>
    </row>
    <row r="38" spans="2:6" x14ac:dyDescent="0.3">
      <c r="B38" s="5" t="s">
        <v>43</v>
      </c>
      <c r="C38" s="23" t="s">
        <v>47237</v>
      </c>
      <c r="D38" s="5" t="str">
        <f>_xlfn.CONCAT("[",_POLICY_INPUTS_9[[#This Row],[NAME FIELD]],"]")</f>
        <v>[Adjuster Company]</v>
      </c>
      <c r="E38" s="5" t="s">
        <v>26</v>
      </c>
      <c r="F38" s="5" t="str" cm="1">
        <f t="array" ref="F38">_xlfn.SWITCH(
  _POLICY_INPUTS_9[[#This Row],[VARIABLE TYPE]],
  "String",_POLICY_INPUTS_9[[#This Row],[FORM VALUE]],
  "Date",TEXT(_POLICY_INPUTS_9[[#This Row],[FORM VALUE]],"mmmm dd, yyyy"),
  "Percent",TEXT(_POLICY_INPUTS_9[[#This Row],[FORM VALUE]],"##%"),
  "Time",TEXT(_POLICY_INPUTS_9[[#This Row],[FORM VALUE]],"h:mm AM/PM"),
  "Number",TEXT(_POLICY_INPUTS_9[[#This Row],[FORM VALUE]],"0")
)</f>
        <v xml:space="preserve">KnightBrook Insurance Company – Onward </v>
      </c>
    </row>
    <row r="40" spans="2:6" x14ac:dyDescent="0.3">
      <c r="B40" s="5" t="s">
        <v>47230</v>
      </c>
    </row>
    <row r="41" spans="2:6" x14ac:dyDescent="0.3">
      <c r="B41" s="5" t="s">
        <v>47229</v>
      </c>
      <c r="C41" s="13" t="str">
        <f>_xlfn.XLOOKUP($C$5,_LOOKUP[Number],_LOOKUP[LocationDescription],,0)</f>
        <v xml:space="preserve">Menifee Road and Highway 74 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30B884-C3B0-4503-97A0-9B0D2124ACD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Denial Data</vt:lpstr>
      <vt:lpstr>Business Use</vt:lpstr>
      <vt:lpstr>Driver Not on Policy</vt:lpstr>
      <vt:lpstr>Excluded Driver</vt:lpstr>
      <vt:lpstr>Failure to Cooperate</vt:lpstr>
      <vt:lpstr>Garaging Address Coll</vt:lpstr>
      <vt:lpstr>Non-Owned Vehicle PD</vt:lpstr>
      <vt:lpstr>Policy Expired</vt:lpstr>
      <vt:lpstr>Policy Out of Force</vt:lpstr>
      <vt:lpstr>Non-Payment of Premium</vt:lpstr>
      <vt:lpstr>Insured ACK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Aguilar</dc:creator>
  <cp:lastModifiedBy>Clare Dong</cp:lastModifiedBy>
  <dcterms:created xsi:type="dcterms:W3CDTF">2025-08-07T15:38:11Z</dcterms:created>
  <dcterms:modified xsi:type="dcterms:W3CDTF">2025-08-19T17:24:44Z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{8D852817-8ABF-4AE7-93AC-84F6E34D7CBC}</vt:lpwstr>
  </property>
</Properties>
</file>